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NEOTRANS\Google Drive\Projeto NEOtrans\1. Projeto Operacional\Pesquisas\Contagem - Ponte Hercílio Luz\"/>
    </mc:Choice>
  </mc:AlternateContent>
  <bookViews>
    <workbookView xWindow="0" yWindow="0" windowWidth="20325" windowHeight="9630" tabRatio="731"/>
  </bookViews>
  <sheets>
    <sheet name="PONTOS" sheetId="29" r:id="rId1"/>
    <sheet name="Observatorio" sheetId="1" r:id="rId2"/>
    <sheet name="Observada_Simulada" sheetId="8" r:id="rId3"/>
    <sheet name="HL" sheetId="30" r:id="rId4"/>
    <sheet name="HL - Saida" sheetId="32" r:id="rId5"/>
    <sheet name="Contagens Plamus" sheetId="5" r:id="rId6"/>
    <sheet name="Compara Pontos" sheetId="6" r:id="rId7"/>
  </sheets>
  <definedNames>
    <definedName name="_xlnm._FilterDatabase" localSheetId="5" hidden="1">'Contagens Plamus'!$A$1:$U$4385</definedName>
    <definedName name="_xlnm._FilterDatabase" localSheetId="1" hidden="1">Observatorio!$A$1:$I$242</definedName>
    <definedName name="_xlnm._FilterDatabase" localSheetId="0" hidden="1">PONTOS!$A$1:$B$1</definedName>
  </definedNames>
  <calcPr calcId="162913" calcOnSave="0"/>
  <pivotCaches>
    <pivotCache cacheId="0" r:id="rId8"/>
    <pivotCache cacheId="1" r:id="rId9"/>
    <pivotCache cacheId="2" r:id="rId10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30" l="1"/>
  <c r="G17" i="32" l="1"/>
  <c r="G6" i="32"/>
  <c r="G7" i="32"/>
  <c r="G8" i="32"/>
  <c r="G9" i="32"/>
  <c r="G10" i="32"/>
  <c r="G11" i="32"/>
  <c r="G12" i="32"/>
  <c r="G13" i="32"/>
  <c r="G14" i="32"/>
  <c r="G15" i="32"/>
  <c r="G16" i="32"/>
  <c r="G5" i="32"/>
  <c r="F6" i="32"/>
  <c r="F7" i="32"/>
  <c r="F8" i="32"/>
  <c r="F9" i="32"/>
  <c r="F10" i="32"/>
  <c r="F11" i="32"/>
  <c r="F12" i="32"/>
  <c r="F13" i="32"/>
  <c r="F14" i="32"/>
  <c r="F15" i="32"/>
  <c r="F16" i="32"/>
  <c r="F5" i="32"/>
  <c r="E4" i="32"/>
  <c r="E17" i="32"/>
  <c r="C39" i="32" l="1"/>
  <c r="B39" i="32"/>
  <c r="E34" i="32"/>
  <c r="J34" i="32" s="1"/>
  <c r="E32" i="32"/>
  <c r="G32" i="32" s="1"/>
  <c r="E26" i="32"/>
  <c r="J26" i="32" s="1"/>
  <c r="E24" i="32"/>
  <c r="J24" i="32" s="1"/>
  <c r="E16" i="32"/>
  <c r="E35" i="32" s="1"/>
  <c r="E15" i="32"/>
  <c r="E14" i="32"/>
  <c r="E33" i="32" s="1"/>
  <c r="E13" i="32"/>
  <c r="E12" i="32"/>
  <c r="E31" i="32" s="1"/>
  <c r="E11" i="32"/>
  <c r="E30" i="32" s="1"/>
  <c r="E10" i="32"/>
  <c r="E29" i="32" s="1"/>
  <c r="E9" i="32"/>
  <c r="E28" i="32" s="1"/>
  <c r="E8" i="32"/>
  <c r="E27" i="32" s="1"/>
  <c r="E7" i="32"/>
  <c r="E6" i="32"/>
  <c r="E25" i="32" s="1"/>
  <c r="E5" i="32"/>
  <c r="E6" i="30"/>
  <c r="E7" i="30"/>
  <c r="E8" i="30"/>
  <c r="E9" i="30"/>
  <c r="E10" i="30"/>
  <c r="E11" i="30"/>
  <c r="E12" i="30"/>
  <c r="E13" i="30"/>
  <c r="E14" i="30"/>
  <c r="E15" i="30"/>
  <c r="E16" i="30"/>
  <c r="E17" i="30" l="1"/>
  <c r="G28" i="32"/>
  <c r="F28" i="32"/>
  <c r="J28" i="32"/>
  <c r="J29" i="32"/>
  <c r="G29" i="32"/>
  <c r="F29" i="32"/>
  <c r="J30" i="32"/>
  <c r="G30" i="32"/>
  <c r="F30" i="32"/>
  <c r="H30" i="32" s="1"/>
  <c r="G31" i="32"/>
  <c r="J31" i="32"/>
  <c r="F31" i="32"/>
  <c r="J27" i="32"/>
  <c r="G27" i="32"/>
  <c r="F27" i="32"/>
  <c r="H27" i="32" s="1"/>
  <c r="F25" i="32"/>
  <c r="J25" i="32"/>
  <c r="G25" i="32"/>
  <c r="F33" i="32"/>
  <c r="J33" i="32"/>
  <c r="G33" i="32"/>
  <c r="J35" i="32"/>
  <c r="G35" i="32"/>
  <c r="F35" i="32"/>
  <c r="J32" i="32"/>
  <c r="G34" i="32"/>
  <c r="F24" i="32"/>
  <c r="F32" i="32"/>
  <c r="H32" i="32" s="1"/>
  <c r="G24" i="32"/>
  <c r="F26" i="32"/>
  <c r="H26" i="32" s="1"/>
  <c r="F34" i="32"/>
  <c r="G26" i="32"/>
  <c r="E25" i="30"/>
  <c r="E26" i="30"/>
  <c r="E27" i="30"/>
  <c r="E28" i="30"/>
  <c r="E29" i="30"/>
  <c r="E30" i="30"/>
  <c r="E31" i="30"/>
  <c r="E32" i="30"/>
  <c r="E33" i="30"/>
  <c r="E34" i="30"/>
  <c r="E35" i="30"/>
  <c r="E24" i="30"/>
  <c r="J24" i="30" s="1"/>
  <c r="F28" i="30" l="1"/>
  <c r="J28" i="30"/>
  <c r="F35" i="30"/>
  <c r="J35" i="30"/>
  <c r="F34" i="30"/>
  <c r="J34" i="30"/>
  <c r="F26" i="30"/>
  <c r="J26" i="30"/>
  <c r="G25" i="30"/>
  <c r="J25" i="30"/>
  <c r="G33" i="30"/>
  <c r="J33" i="30"/>
  <c r="G31" i="30"/>
  <c r="J31" i="30"/>
  <c r="F25" i="30"/>
  <c r="H25" i="30" s="1"/>
  <c r="F29" i="30"/>
  <c r="J29" i="30"/>
  <c r="F27" i="30"/>
  <c r="J27" i="30"/>
  <c r="G32" i="30"/>
  <c r="H32" i="30" s="1"/>
  <c r="J32" i="30"/>
  <c r="F24" i="30"/>
  <c r="G30" i="30"/>
  <c r="J30" i="30"/>
  <c r="G24" i="30"/>
  <c r="H34" i="32"/>
  <c r="H31" i="32"/>
  <c r="H35" i="32"/>
  <c r="H25" i="32"/>
  <c r="H29" i="32"/>
  <c r="H33" i="32"/>
  <c r="H28" i="32"/>
  <c r="H24" i="32"/>
  <c r="F33" i="30"/>
  <c r="F32" i="30"/>
  <c r="F31" i="30"/>
  <c r="H31" i="30" s="1"/>
  <c r="F30" i="30"/>
  <c r="H30" i="30" s="1"/>
  <c r="H33" i="30"/>
  <c r="H28" i="30"/>
  <c r="G29" i="30"/>
  <c r="G28" i="30"/>
  <c r="G35" i="30"/>
  <c r="H35" i="30" s="1"/>
  <c r="G27" i="30"/>
  <c r="G34" i="30"/>
  <c r="H34" i="30" s="1"/>
  <c r="G26" i="30"/>
  <c r="Q15" i="8"/>
  <c r="R15" i="8"/>
  <c r="S15" i="8"/>
  <c r="T15" i="8"/>
  <c r="U15" i="8"/>
  <c r="V15" i="8"/>
  <c r="W15" i="8"/>
  <c r="X15" i="8"/>
  <c r="Y15" i="8"/>
  <c r="Z15" i="8"/>
  <c r="AA15" i="8"/>
  <c r="AB15" i="8"/>
  <c r="AC15" i="8"/>
  <c r="AD15" i="8"/>
  <c r="AE15" i="8"/>
  <c r="AF15" i="8"/>
  <c r="AG15" i="8"/>
  <c r="AH15" i="8"/>
  <c r="AI15" i="8"/>
  <c r="P15" i="8"/>
  <c r="AI4" i="8"/>
  <c r="AI5" i="8"/>
  <c r="AI6" i="8"/>
  <c r="AI7" i="8"/>
  <c r="AI8" i="8"/>
  <c r="AI9" i="8"/>
  <c r="AI10" i="8"/>
  <c r="AI11" i="8"/>
  <c r="AI12" i="8"/>
  <c r="AI13" i="8"/>
  <c r="AI14" i="8"/>
  <c r="AH4" i="8"/>
  <c r="AH5" i="8"/>
  <c r="AH6" i="8"/>
  <c r="AH7" i="8"/>
  <c r="AH8" i="8"/>
  <c r="AH9" i="8"/>
  <c r="AH10" i="8"/>
  <c r="AH11" i="8"/>
  <c r="AH12" i="8"/>
  <c r="AH13" i="8"/>
  <c r="AH14" i="8"/>
  <c r="AH3" i="8"/>
  <c r="AF4" i="8"/>
  <c r="AG4" i="8"/>
  <c r="AF5" i="8"/>
  <c r="AG5" i="8"/>
  <c r="AF6" i="8"/>
  <c r="AG6" i="8"/>
  <c r="AF7" i="8"/>
  <c r="AG7" i="8"/>
  <c r="AF8" i="8"/>
  <c r="AG8" i="8"/>
  <c r="AF9" i="8"/>
  <c r="AG9" i="8"/>
  <c r="AF10" i="8"/>
  <c r="AG10" i="8"/>
  <c r="AF11" i="8"/>
  <c r="AG11" i="8"/>
  <c r="AF12" i="8"/>
  <c r="AG12" i="8"/>
  <c r="AF13" i="8"/>
  <c r="AG13" i="8"/>
  <c r="AF14" i="8"/>
  <c r="AG14" i="8"/>
  <c r="AG3" i="8"/>
  <c r="AF3" i="8"/>
  <c r="AD3" i="8"/>
  <c r="R3" i="8"/>
  <c r="AI3" i="8"/>
  <c r="AD4" i="8"/>
  <c r="AE4" i="8"/>
  <c r="AD5" i="8"/>
  <c r="AE5" i="8"/>
  <c r="AD6" i="8"/>
  <c r="AE6" i="8"/>
  <c r="AD7" i="8"/>
  <c r="AE7" i="8"/>
  <c r="AD8" i="8"/>
  <c r="AE8" i="8"/>
  <c r="AD9" i="8"/>
  <c r="AE9" i="8"/>
  <c r="AD10" i="8"/>
  <c r="AE10" i="8"/>
  <c r="AD11" i="8"/>
  <c r="AE11" i="8"/>
  <c r="AD12" i="8"/>
  <c r="AE12" i="8"/>
  <c r="AD13" i="8"/>
  <c r="AE13" i="8"/>
  <c r="AD14" i="8"/>
  <c r="AE14" i="8"/>
  <c r="AE3" i="8"/>
  <c r="AC4" i="8"/>
  <c r="AC5" i="8"/>
  <c r="AC6" i="8"/>
  <c r="AC7" i="8"/>
  <c r="AC8" i="8"/>
  <c r="AC9" i="8"/>
  <c r="AC10" i="8"/>
  <c r="AC11" i="8"/>
  <c r="AC12" i="8"/>
  <c r="AC13" i="8"/>
  <c r="AC14" i="8"/>
  <c r="AB4" i="8"/>
  <c r="AB5" i="8"/>
  <c r="AB6" i="8"/>
  <c r="AB7" i="8"/>
  <c r="AB8" i="8"/>
  <c r="AB9" i="8"/>
  <c r="AB10" i="8"/>
  <c r="AB11" i="8"/>
  <c r="AB12" i="8"/>
  <c r="AB13" i="8"/>
  <c r="AB14" i="8"/>
  <c r="Z4" i="8"/>
  <c r="AA4" i="8"/>
  <c r="Z5" i="8"/>
  <c r="AA5" i="8"/>
  <c r="Z6" i="8"/>
  <c r="AA6" i="8"/>
  <c r="Z7" i="8"/>
  <c r="AA7" i="8"/>
  <c r="Z8" i="8"/>
  <c r="AA8" i="8"/>
  <c r="Z9" i="8"/>
  <c r="AA9" i="8"/>
  <c r="Z10" i="8"/>
  <c r="AA10" i="8"/>
  <c r="Z11" i="8"/>
  <c r="AA11" i="8"/>
  <c r="Z12" i="8"/>
  <c r="AA12" i="8"/>
  <c r="Z13" i="8"/>
  <c r="AA13" i="8"/>
  <c r="Z14" i="8"/>
  <c r="AA14" i="8"/>
  <c r="AA3" i="8"/>
  <c r="Z3" i="8"/>
  <c r="AC3" i="8"/>
  <c r="AB3" i="8"/>
  <c r="X4" i="8"/>
  <c r="Y4" i="8"/>
  <c r="X5" i="8"/>
  <c r="Y5" i="8"/>
  <c r="X6" i="8"/>
  <c r="Y6" i="8"/>
  <c r="X7" i="8"/>
  <c r="Y7" i="8"/>
  <c r="X8" i="8"/>
  <c r="Y8" i="8"/>
  <c r="X9" i="8"/>
  <c r="Y9" i="8"/>
  <c r="X10" i="8"/>
  <c r="Y10" i="8"/>
  <c r="X11" i="8"/>
  <c r="Y11" i="8"/>
  <c r="X12" i="8"/>
  <c r="Y12" i="8"/>
  <c r="X13" i="8"/>
  <c r="Y13" i="8"/>
  <c r="X14" i="8"/>
  <c r="Y14" i="8"/>
  <c r="Y3" i="8"/>
  <c r="X3" i="8"/>
  <c r="V4" i="8"/>
  <c r="W4" i="8"/>
  <c r="V5" i="8"/>
  <c r="W5" i="8"/>
  <c r="V6" i="8"/>
  <c r="W6" i="8"/>
  <c r="V7" i="8"/>
  <c r="W7" i="8"/>
  <c r="V8" i="8"/>
  <c r="W8" i="8"/>
  <c r="V9" i="8"/>
  <c r="W9" i="8"/>
  <c r="V10" i="8"/>
  <c r="W10" i="8"/>
  <c r="V11" i="8"/>
  <c r="W11" i="8"/>
  <c r="V12" i="8"/>
  <c r="W12" i="8"/>
  <c r="V13" i="8"/>
  <c r="W13" i="8"/>
  <c r="V14" i="8"/>
  <c r="W14" i="8"/>
  <c r="W3" i="8"/>
  <c r="V3" i="8"/>
  <c r="T4" i="8"/>
  <c r="U4" i="8"/>
  <c r="T5" i="8"/>
  <c r="U5" i="8"/>
  <c r="T6" i="8"/>
  <c r="U6" i="8"/>
  <c r="T7" i="8"/>
  <c r="U7" i="8"/>
  <c r="T8" i="8"/>
  <c r="U8" i="8"/>
  <c r="T9" i="8"/>
  <c r="U9" i="8"/>
  <c r="T10" i="8"/>
  <c r="U10" i="8"/>
  <c r="T11" i="8"/>
  <c r="U11" i="8"/>
  <c r="T12" i="8"/>
  <c r="U12" i="8"/>
  <c r="T13" i="8"/>
  <c r="U13" i="8"/>
  <c r="T14" i="8"/>
  <c r="U14" i="8"/>
  <c r="U3" i="8"/>
  <c r="T3" i="8"/>
  <c r="S4" i="8"/>
  <c r="S5" i="8"/>
  <c r="S6" i="8"/>
  <c r="S7" i="8"/>
  <c r="S8" i="8"/>
  <c r="S9" i="8"/>
  <c r="S10" i="8"/>
  <c r="S11" i="8"/>
  <c r="S12" i="8"/>
  <c r="S13" i="8"/>
  <c r="S14" i="8"/>
  <c r="S3" i="8"/>
  <c r="R4" i="8"/>
  <c r="R5" i="8"/>
  <c r="R6" i="8"/>
  <c r="R7" i="8"/>
  <c r="R8" i="8"/>
  <c r="R9" i="8"/>
  <c r="R10" i="8"/>
  <c r="R11" i="8"/>
  <c r="R12" i="8"/>
  <c r="R13" i="8"/>
  <c r="R14" i="8"/>
  <c r="Q4" i="8"/>
  <c r="Q5" i="8"/>
  <c r="Q6" i="8"/>
  <c r="Q7" i="8"/>
  <c r="Q8" i="8"/>
  <c r="Q9" i="8"/>
  <c r="Q10" i="8"/>
  <c r="Q11" i="8"/>
  <c r="Q12" i="8"/>
  <c r="Q13" i="8"/>
  <c r="Q14" i="8"/>
  <c r="Q3" i="8"/>
  <c r="P4" i="8"/>
  <c r="P5" i="8"/>
  <c r="P6" i="8"/>
  <c r="P7" i="8"/>
  <c r="P8" i="8"/>
  <c r="P9" i="8"/>
  <c r="P10" i="8"/>
  <c r="P11" i="8"/>
  <c r="P12" i="8"/>
  <c r="P13" i="8"/>
  <c r="P14" i="8"/>
  <c r="P3" i="8"/>
  <c r="H26" i="30" l="1"/>
  <c r="H27" i="30"/>
  <c r="H24" i="30"/>
  <c r="H29" i="30"/>
  <c r="G220" i="1"/>
  <c r="G221" i="1"/>
  <c r="G222" i="1"/>
  <c r="G223" i="1"/>
  <c r="G224" i="1"/>
  <c r="G225" i="1"/>
  <c r="G226" i="1"/>
  <c r="G227" i="1"/>
  <c r="G228" i="1"/>
  <c r="G229" i="1"/>
  <c r="G230" i="1"/>
  <c r="G219" i="1"/>
  <c r="G232" i="1"/>
  <c r="G233" i="1"/>
  <c r="G234" i="1"/>
  <c r="G235" i="1"/>
  <c r="G236" i="1"/>
  <c r="G237" i="1"/>
  <c r="G238" i="1"/>
  <c r="G239" i="1"/>
  <c r="G240" i="1"/>
  <c r="G241" i="1"/>
  <c r="G242" i="1"/>
  <c r="G231" i="1"/>
  <c r="N9" i="6"/>
  <c r="O9" i="6"/>
  <c r="N10" i="6"/>
  <c r="O10" i="6"/>
  <c r="N11" i="6"/>
  <c r="O11" i="6"/>
  <c r="N12" i="6"/>
  <c r="O12" i="6"/>
  <c r="N13" i="6"/>
  <c r="O13" i="6"/>
  <c r="N14" i="6"/>
  <c r="O14" i="6"/>
  <c r="N15" i="6"/>
  <c r="O15" i="6"/>
  <c r="N16" i="6"/>
  <c r="O16" i="6"/>
  <c r="N17" i="6"/>
  <c r="O17" i="6"/>
  <c r="N18" i="6"/>
  <c r="O18" i="6"/>
  <c r="N19" i="6"/>
  <c r="O19" i="6"/>
  <c r="O8" i="6"/>
  <c r="N8" i="6"/>
  <c r="S4385" i="5" l="1"/>
  <c r="S4384" i="5"/>
  <c r="S4383" i="5"/>
  <c r="S4382" i="5"/>
  <c r="S4381" i="5"/>
  <c r="S4380" i="5"/>
  <c r="S4379" i="5"/>
  <c r="S4378" i="5"/>
  <c r="S4377" i="5"/>
  <c r="S4376" i="5"/>
  <c r="S4375" i="5"/>
  <c r="S4374" i="5"/>
  <c r="S4373" i="5"/>
  <c r="S4372" i="5"/>
  <c r="S4371" i="5"/>
  <c r="S4370" i="5"/>
  <c r="S4369" i="5"/>
  <c r="S4368" i="5"/>
  <c r="S4367" i="5"/>
  <c r="S4366" i="5"/>
  <c r="S4365" i="5"/>
  <c r="S4364" i="5"/>
  <c r="S4363" i="5"/>
  <c r="S4362" i="5"/>
  <c r="S4361" i="5"/>
  <c r="S4360" i="5"/>
  <c r="S4359" i="5"/>
  <c r="S4358" i="5"/>
  <c r="S4357" i="5"/>
  <c r="S4356" i="5"/>
  <c r="S4355" i="5"/>
  <c r="S4354" i="5"/>
  <c r="S4353" i="5"/>
  <c r="S4352" i="5"/>
  <c r="S4351" i="5"/>
  <c r="S4350" i="5"/>
  <c r="S4349" i="5"/>
  <c r="S4348" i="5"/>
  <c r="S4347" i="5"/>
  <c r="S4346" i="5"/>
  <c r="S4345" i="5"/>
  <c r="S4344" i="5"/>
  <c r="S4343" i="5"/>
  <c r="S4342" i="5"/>
  <c r="S4341" i="5"/>
  <c r="S4340" i="5"/>
  <c r="S4339" i="5"/>
  <c r="S4338" i="5"/>
  <c r="S4337" i="5"/>
  <c r="S4336" i="5"/>
  <c r="S4335" i="5"/>
  <c r="S4334" i="5"/>
  <c r="S4333" i="5"/>
  <c r="S4332" i="5"/>
  <c r="S4331" i="5"/>
  <c r="S4330" i="5"/>
  <c r="S4329" i="5"/>
  <c r="S4328" i="5"/>
  <c r="S4327" i="5"/>
  <c r="S4326" i="5"/>
  <c r="S4325" i="5"/>
  <c r="S4324" i="5"/>
  <c r="S4323" i="5"/>
  <c r="S4322" i="5"/>
  <c r="S4321" i="5"/>
  <c r="S4320" i="5"/>
  <c r="S4319" i="5"/>
  <c r="S4318" i="5"/>
  <c r="S4317" i="5"/>
  <c r="S4316" i="5"/>
  <c r="S4315" i="5"/>
  <c r="S4314" i="5"/>
  <c r="S4313" i="5"/>
  <c r="S4312" i="5"/>
  <c r="S4311" i="5"/>
  <c r="S4310" i="5"/>
  <c r="S4309" i="5"/>
  <c r="S4308" i="5"/>
  <c r="S4307" i="5"/>
  <c r="S4306" i="5"/>
  <c r="S4305" i="5"/>
  <c r="S4304" i="5"/>
  <c r="S4303" i="5"/>
  <c r="S4302" i="5"/>
  <c r="S4301" i="5"/>
  <c r="S4300" i="5"/>
  <c r="S4299" i="5"/>
  <c r="S4298" i="5"/>
  <c r="S4297" i="5"/>
  <c r="S4296" i="5"/>
  <c r="S4295" i="5"/>
  <c r="S4294" i="5"/>
  <c r="S4293" i="5"/>
  <c r="S4292" i="5"/>
  <c r="S4291" i="5"/>
  <c r="S4290" i="5"/>
  <c r="S4289" i="5"/>
  <c r="S4288" i="5"/>
  <c r="S4287" i="5"/>
  <c r="S4286" i="5"/>
  <c r="S4285" i="5"/>
  <c r="S4284" i="5"/>
  <c r="S4283" i="5"/>
  <c r="S4282" i="5"/>
  <c r="S4281" i="5"/>
  <c r="S4280" i="5"/>
  <c r="S4279" i="5"/>
  <c r="S4278" i="5"/>
  <c r="S4277" i="5"/>
  <c r="S4276" i="5"/>
  <c r="S4275" i="5"/>
  <c r="S4274" i="5"/>
  <c r="S4273" i="5"/>
  <c r="S4272" i="5"/>
  <c r="S4271" i="5"/>
  <c r="S4270" i="5"/>
  <c r="S4269" i="5"/>
  <c r="S4268" i="5"/>
  <c r="S4267" i="5"/>
  <c r="S4266" i="5"/>
  <c r="S4265" i="5"/>
  <c r="S4264" i="5"/>
  <c r="S4263" i="5"/>
  <c r="S4262" i="5"/>
  <c r="S4261" i="5"/>
  <c r="S4260" i="5"/>
  <c r="S4259" i="5"/>
  <c r="S4258" i="5"/>
  <c r="S4257" i="5"/>
  <c r="S4256" i="5"/>
  <c r="S4255" i="5"/>
  <c r="S4254" i="5"/>
  <c r="S4253" i="5"/>
  <c r="S4252" i="5"/>
  <c r="S4251" i="5"/>
  <c r="S4250" i="5"/>
  <c r="S4249" i="5"/>
  <c r="S4248" i="5"/>
  <c r="S4247" i="5"/>
  <c r="S4246" i="5"/>
  <c r="S4245" i="5"/>
  <c r="S4244" i="5"/>
  <c r="S4243" i="5"/>
  <c r="S4242" i="5"/>
  <c r="S4241" i="5"/>
  <c r="S4240" i="5"/>
  <c r="S4239" i="5"/>
  <c r="S4238" i="5"/>
  <c r="S4237" i="5"/>
  <c r="S4236" i="5"/>
  <c r="S4235" i="5"/>
  <c r="S4234" i="5"/>
  <c r="S4233" i="5"/>
  <c r="S4232" i="5"/>
  <c r="S4231" i="5"/>
  <c r="S4230" i="5"/>
  <c r="S4229" i="5"/>
  <c r="S4228" i="5"/>
  <c r="S4227" i="5"/>
  <c r="S4226" i="5"/>
  <c r="S4225" i="5"/>
  <c r="S4224" i="5"/>
  <c r="S4223" i="5"/>
  <c r="S4222" i="5"/>
  <c r="S4221" i="5"/>
  <c r="S4220" i="5"/>
  <c r="S4219" i="5"/>
  <c r="S4218" i="5"/>
  <c r="S4217" i="5"/>
  <c r="S4216" i="5"/>
  <c r="S4215" i="5"/>
  <c r="S4214" i="5"/>
  <c r="S4213" i="5"/>
  <c r="S4212" i="5"/>
  <c r="S4211" i="5"/>
  <c r="S4210" i="5"/>
  <c r="S4209" i="5"/>
  <c r="S4208" i="5"/>
  <c r="S4207" i="5"/>
  <c r="S4206" i="5"/>
  <c r="S4205" i="5"/>
  <c r="S4204" i="5"/>
  <c r="S4203" i="5"/>
  <c r="S4202" i="5"/>
  <c r="S4201" i="5"/>
  <c r="S4200" i="5"/>
  <c r="S4199" i="5"/>
  <c r="S4198" i="5"/>
  <c r="S4197" i="5"/>
  <c r="S4196" i="5"/>
  <c r="S4195" i="5"/>
  <c r="S4194" i="5"/>
  <c r="S4193" i="5"/>
  <c r="S4192" i="5"/>
  <c r="S4191" i="5"/>
  <c r="S4190" i="5"/>
  <c r="S4189" i="5"/>
  <c r="S4188" i="5"/>
  <c r="S4187" i="5"/>
  <c r="S4186" i="5"/>
  <c r="S4185" i="5"/>
  <c r="S4184" i="5"/>
  <c r="S4183" i="5"/>
  <c r="S4182" i="5"/>
  <c r="S4181" i="5"/>
  <c r="S4180" i="5"/>
  <c r="S4179" i="5"/>
  <c r="S4178" i="5"/>
  <c r="S4177" i="5"/>
  <c r="S4176" i="5"/>
  <c r="S4175" i="5"/>
  <c r="S4174" i="5"/>
  <c r="S4173" i="5"/>
  <c r="S4172" i="5"/>
  <c r="S4171" i="5"/>
  <c r="S4170" i="5"/>
  <c r="S4169" i="5"/>
  <c r="S4168" i="5"/>
  <c r="S4167" i="5"/>
  <c r="S4166" i="5"/>
  <c r="S4165" i="5"/>
  <c r="S4164" i="5"/>
  <c r="S4163" i="5"/>
  <c r="S4162" i="5"/>
  <c r="S4161" i="5"/>
  <c r="S4160" i="5"/>
  <c r="S4159" i="5"/>
  <c r="S4158" i="5"/>
  <c r="S4157" i="5"/>
  <c r="S4156" i="5"/>
  <c r="S4155" i="5"/>
  <c r="S4154" i="5"/>
  <c r="S4153" i="5"/>
  <c r="S4152" i="5"/>
  <c r="S4151" i="5"/>
  <c r="S4150" i="5"/>
  <c r="S4149" i="5"/>
  <c r="S4148" i="5"/>
  <c r="S4147" i="5"/>
  <c r="S4146" i="5"/>
  <c r="S4145" i="5"/>
  <c r="S4144" i="5"/>
  <c r="S4143" i="5"/>
  <c r="S4142" i="5"/>
  <c r="S4141" i="5"/>
  <c r="S4140" i="5"/>
  <c r="S4139" i="5"/>
  <c r="S4138" i="5"/>
  <c r="S4137" i="5"/>
  <c r="S4136" i="5"/>
  <c r="S4135" i="5"/>
  <c r="S4134" i="5"/>
  <c r="S4133" i="5"/>
  <c r="S4132" i="5"/>
  <c r="S4131" i="5"/>
  <c r="S4130" i="5"/>
  <c r="S4129" i="5"/>
  <c r="S4128" i="5"/>
  <c r="S4127" i="5"/>
  <c r="S4126" i="5"/>
  <c r="S4125" i="5"/>
  <c r="S4124" i="5"/>
  <c r="S4123" i="5"/>
  <c r="S4122" i="5"/>
  <c r="S4121" i="5"/>
  <c r="S4120" i="5"/>
  <c r="S4119" i="5"/>
  <c r="S4118" i="5"/>
  <c r="S4117" i="5"/>
  <c r="S4116" i="5"/>
  <c r="S4115" i="5"/>
  <c r="S4114" i="5"/>
  <c r="S4113" i="5"/>
  <c r="S4112" i="5"/>
  <c r="S4111" i="5"/>
  <c r="S4110" i="5"/>
  <c r="S4109" i="5"/>
  <c r="S4108" i="5"/>
  <c r="S4107" i="5"/>
  <c r="S4106" i="5"/>
  <c r="S4105" i="5"/>
  <c r="S4104" i="5"/>
  <c r="S4103" i="5"/>
  <c r="S4102" i="5"/>
  <c r="S4101" i="5"/>
  <c r="S4100" i="5"/>
  <c r="S4099" i="5"/>
  <c r="S4098" i="5"/>
  <c r="S4097" i="5"/>
  <c r="S4096" i="5"/>
  <c r="S4095" i="5"/>
  <c r="S4094" i="5"/>
  <c r="S4093" i="5"/>
  <c r="S4092" i="5"/>
  <c r="S4091" i="5"/>
  <c r="S4090" i="5"/>
  <c r="S4089" i="5"/>
  <c r="S4088" i="5"/>
  <c r="S4087" i="5"/>
  <c r="S4086" i="5"/>
  <c r="S4085" i="5"/>
  <c r="S4084" i="5"/>
  <c r="S4083" i="5"/>
  <c r="S4082" i="5"/>
  <c r="S4081" i="5"/>
  <c r="S4080" i="5"/>
  <c r="S4079" i="5"/>
  <c r="S4078" i="5"/>
  <c r="S4077" i="5"/>
  <c r="S4076" i="5"/>
  <c r="S4075" i="5"/>
  <c r="S4074" i="5"/>
  <c r="S4073" i="5"/>
  <c r="S4072" i="5"/>
  <c r="S4071" i="5"/>
  <c r="S4070" i="5"/>
  <c r="S4069" i="5"/>
  <c r="S4068" i="5"/>
  <c r="S4067" i="5"/>
  <c r="S4066" i="5"/>
  <c r="S4065" i="5"/>
  <c r="S4064" i="5"/>
  <c r="S4063" i="5"/>
  <c r="S4062" i="5"/>
  <c r="S4061" i="5"/>
  <c r="S4060" i="5"/>
  <c r="S4059" i="5"/>
  <c r="S4058" i="5"/>
  <c r="S4057" i="5"/>
  <c r="S4056" i="5"/>
  <c r="S4055" i="5"/>
  <c r="S4054" i="5"/>
  <c r="S4053" i="5"/>
  <c r="S4052" i="5"/>
  <c r="S4051" i="5"/>
  <c r="S4050" i="5"/>
  <c r="S4049" i="5"/>
  <c r="S4048" i="5"/>
  <c r="S4047" i="5"/>
  <c r="S4046" i="5"/>
  <c r="S4045" i="5"/>
  <c r="S4044" i="5"/>
  <c r="S4043" i="5"/>
  <c r="S4042" i="5"/>
  <c r="S4041" i="5"/>
  <c r="S4040" i="5"/>
  <c r="S4039" i="5"/>
  <c r="S4038" i="5"/>
  <c r="S4037" i="5"/>
  <c r="S4036" i="5"/>
  <c r="S4035" i="5"/>
  <c r="S4034" i="5"/>
  <c r="S4033" i="5"/>
  <c r="S4032" i="5"/>
  <c r="S4031" i="5"/>
  <c r="S4030" i="5"/>
  <c r="S4029" i="5"/>
  <c r="S4028" i="5"/>
  <c r="S4027" i="5"/>
  <c r="S4026" i="5"/>
  <c r="S4025" i="5"/>
  <c r="S4024" i="5"/>
  <c r="S4023" i="5"/>
  <c r="S4022" i="5"/>
  <c r="S4021" i="5"/>
  <c r="S4020" i="5"/>
  <c r="S4019" i="5"/>
  <c r="S4018" i="5"/>
  <c r="S4017" i="5"/>
  <c r="S4016" i="5"/>
  <c r="S4015" i="5"/>
  <c r="S4014" i="5"/>
  <c r="S4013" i="5"/>
  <c r="S4012" i="5"/>
  <c r="S4011" i="5"/>
  <c r="S4010" i="5"/>
  <c r="S4009" i="5"/>
  <c r="S4008" i="5"/>
  <c r="S4007" i="5"/>
  <c r="S4006" i="5"/>
  <c r="S4005" i="5"/>
  <c r="S4004" i="5"/>
  <c r="S4003" i="5"/>
  <c r="S4002" i="5"/>
  <c r="S4001" i="5"/>
  <c r="S4000" i="5"/>
  <c r="S3999" i="5"/>
  <c r="S3998" i="5"/>
  <c r="S3997" i="5"/>
  <c r="S3996" i="5"/>
  <c r="S3995" i="5"/>
  <c r="S3994" i="5"/>
  <c r="S3993" i="5"/>
  <c r="S3992" i="5"/>
  <c r="S3991" i="5"/>
  <c r="S3990" i="5"/>
  <c r="S3989" i="5"/>
  <c r="S3988" i="5"/>
  <c r="S3987" i="5"/>
  <c r="S3986" i="5"/>
  <c r="S3985" i="5"/>
  <c r="S3984" i="5"/>
  <c r="S3983" i="5"/>
  <c r="S3982" i="5"/>
  <c r="S3981" i="5"/>
  <c r="S3980" i="5"/>
  <c r="S3979" i="5"/>
  <c r="S3978" i="5"/>
  <c r="S3977" i="5"/>
  <c r="S3976" i="5"/>
  <c r="S3975" i="5"/>
  <c r="S3974" i="5"/>
  <c r="S3973" i="5"/>
  <c r="S3972" i="5"/>
  <c r="S3971" i="5"/>
  <c r="S3970" i="5"/>
  <c r="S3969" i="5"/>
  <c r="S3968" i="5"/>
  <c r="S3967" i="5"/>
  <c r="S3966" i="5"/>
  <c r="S3965" i="5"/>
  <c r="S3964" i="5"/>
  <c r="S3963" i="5"/>
  <c r="S3962" i="5"/>
  <c r="S3961" i="5"/>
  <c r="S3960" i="5"/>
  <c r="S3959" i="5"/>
  <c r="S3958" i="5"/>
  <c r="S3957" i="5"/>
  <c r="S3956" i="5"/>
  <c r="S3955" i="5"/>
  <c r="S3954" i="5"/>
  <c r="S3953" i="5"/>
  <c r="S3952" i="5"/>
  <c r="S3951" i="5"/>
  <c r="S3950" i="5"/>
  <c r="S3949" i="5"/>
  <c r="S3948" i="5"/>
  <c r="S3947" i="5"/>
  <c r="S3946" i="5"/>
  <c r="S3945" i="5"/>
  <c r="S3944" i="5"/>
  <c r="S3943" i="5"/>
  <c r="S3942" i="5"/>
  <c r="S3941" i="5"/>
  <c r="S3940" i="5"/>
  <c r="S3939" i="5"/>
  <c r="S3938" i="5"/>
  <c r="S3937" i="5"/>
  <c r="S3936" i="5"/>
  <c r="S3935" i="5"/>
  <c r="S3934" i="5"/>
  <c r="S3933" i="5"/>
  <c r="S3932" i="5"/>
  <c r="S3931" i="5"/>
  <c r="S3930" i="5"/>
  <c r="S3929" i="5"/>
  <c r="S3928" i="5"/>
  <c r="S3927" i="5"/>
  <c r="S3926" i="5"/>
  <c r="S3925" i="5"/>
  <c r="S3924" i="5"/>
  <c r="S3923" i="5"/>
  <c r="S3922" i="5"/>
  <c r="S3921" i="5"/>
  <c r="S3920" i="5"/>
  <c r="S3919" i="5"/>
  <c r="S3918" i="5"/>
  <c r="S3917" i="5"/>
  <c r="S3916" i="5"/>
  <c r="S3915" i="5"/>
  <c r="S3914" i="5"/>
  <c r="S3913" i="5"/>
  <c r="S3912" i="5"/>
  <c r="S3911" i="5"/>
  <c r="S3910" i="5"/>
  <c r="S3909" i="5"/>
  <c r="S3908" i="5"/>
  <c r="S3907" i="5"/>
  <c r="S3906" i="5"/>
  <c r="S3905" i="5"/>
  <c r="S3904" i="5"/>
  <c r="S3903" i="5"/>
  <c r="S3902" i="5"/>
  <c r="S3901" i="5"/>
  <c r="S3900" i="5"/>
  <c r="S3899" i="5"/>
  <c r="S3898" i="5"/>
  <c r="S3897" i="5"/>
  <c r="S3896" i="5"/>
  <c r="S3895" i="5"/>
  <c r="S3894" i="5"/>
  <c r="S3893" i="5"/>
  <c r="S3892" i="5"/>
  <c r="S3891" i="5"/>
  <c r="S3890" i="5"/>
  <c r="S3889" i="5"/>
  <c r="S3888" i="5"/>
  <c r="S3887" i="5"/>
  <c r="S3886" i="5"/>
  <c r="S3885" i="5"/>
  <c r="S3884" i="5"/>
  <c r="S3883" i="5"/>
  <c r="S3882" i="5"/>
  <c r="S3881" i="5"/>
  <c r="S3880" i="5"/>
  <c r="S3879" i="5"/>
  <c r="S3878" i="5"/>
  <c r="S3877" i="5"/>
  <c r="S3876" i="5"/>
  <c r="S3875" i="5"/>
  <c r="S3874" i="5"/>
  <c r="S3873" i="5"/>
  <c r="S3872" i="5"/>
  <c r="S3871" i="5"/>
  <c r="S3870" i="5"/>
  <c r="S3869" i="5"/>
  <c r="S3868" i="5"/>
  <c r="S3867" i="5"/>
  <c r="S3866" i="5"/>
  <c r="S3865" i="5"/>
  <c r="S3864" i="5"/>
  <c r="S3863" i="5"/>
  <c r="S3862" i="5"/>
  <c r="S3861" i="5"/>
  <c r="S3860" i="5"/>
  <c r="S3859" i="5"/>
  <c r="S3858" i="5"/>
  <c r="S3857" i="5"/>
  <c r="S3856" i="5"/>
  <c r="S3855" i="5"/>
  <c r="S3854" i="5"/>
  <c r="S3853" i="5"/>
  <c r="S3852" i="5"/>
  <c r="S3851" i="5"/>
  <c r="S3850" i="5"/>
  <c r="S3849" i="5"/>
  <c r="S3848" i="5"/>
  <c r="S3847" i="5"/>
  <c r="S3846" i="5"/>
  <c r="S3845" i="5"/>
  <c r="S3844" i="5"/>
  <c r="S3843" i="5"/>
  <c r="S3842" i="5"/>
  <c r="S3841" i="5"/>
  <c r="S3840" i="5"/>
  <c r="S3839" i="5"/>
  <c r="S3838" i="5"/>
  <c r="S3837" i="5"/>
  <c r="S3836" i="5"/>
  <c r="S3835" i="5"/>
  <c r="S3834" i="5"/>
  <c r="S3833" i="5"/>
  <c r="S3832" i="5"/>
  <c r="S3831" i="5"/>
  <c r="S3830" i="5"/>
  <c r="S3829" i="5"/>
  <c r="S3828" i="5"/>
  <c r="S3827" i="5"/>
  <c r="S3826" i="5"/>
  <c r="S3825" i="5"/>
  <c r="S3824" i="5"/>
  <c r="S3823" i="5"/>
  <c r="S3822" i="5"/>
  <c r="S3821" i="5"/>
  <c r="S3820" i="5"/>
  <c r="S3819" i="5"/>
  <c r="S3818" i="5"/>
  <c r="S3817" i="5"/>
  <c r="S3816" i="5"/>
  <c r="S3815" i="5"/>
  <c r="S3814" i="5"/>
  <c r="S3813" i="5"/>
  <c r="S3812" i="5"/>
  <c r="S3811" i="5"/>
  <c r="S3810" i="5"/>
  <c r="S3809" i="5"/>
  <c r="S3808" i="5"/>
  <c r="S3807" i="5"/>
  <c r="S3806" i="5"/>
  <c r="S3805" i="5"/>
  <c r="S3804" i="5"/>
  <c r="S3803" i="5"/>
  <c r="S3802" i="5"/>
  <c r="S3801" i="5"/>
  <c r="S3800" i="5"/>
  <c r="S3799" i="5"/>
  <c r="S3798" i="5"/>
  <c r="S3797" i="5"/>
  <c r="S3796" i="5"/>
  <c r="S3795" i="5"/>
  <c r="S3794" i="5"/>
  <c r="S3793" i="5"/>
  <c r="S3792" i="5"/>
  <c r="S3791" i="5"/>
  <c r="S3790" i="5"/>
  <c r="S3789" i="5"/>
  <c r="S3788" i="5"/>
  <c r="S3787" i="5"/>
  <c r="S3786" i="5"/>
  <c r="S3785" i="5"/>
  <c r="S3784" i="5"/>
  <c r="S3783" i="5"/>
  <c r="S3782" i="5"/>
  <c r="S3781" i="5"/>
  <c r="S3780" i="5"/>
  <c r="S3779" i="5"/>
  <c r="S3778" i="5"/>
  <c r="S3777" i="5"/>
  <c r="S3776" i="5"/>
  <c r="S3775" i="5"/>
  <c r="S3774" i="5"/>
  <c r="S3773" i="5"/>
  <c r="S3772" i="5"/>
  <c r="S3771" i="5"/>
  <c r="S3770" i="5"/>
  <c r="S3769" i="5"/>
  <c r="S3768" i="5"/>
  <c r="S3767" i="5"/>
  <c r="S3766" i="5"/>
  <c r="S3765" i="5"/>
  <c r="S3764" i="5"/>
  <c r="S3763" i="5"/>
  <c r="S3762" i="5"/>
  <c r="S3761" i="5"/>
  <c r="S3760" i="5"/>
  <c r="S3759" i="5"/>
  <c r="S3758" i="5"/>
  <c r="S3757" i="5"/>
  <c r="S3756" i="5"/>
  <c r="S3755" i="5"/>
  <c r="S3754" i="5"/>
  <c r="S3753" i="5"/>
  <c r="S3752" i="5"/>
  <c r="S3751" i="5"/>
  <c r="S3750" i="5"/>
  <c r="S3749" i="5"/>
  <c r="S3748" i="5"/>
  <c r="S3747" i="5"/>
  <c r="S3746" i="5"/>
  <c r="S3745" i="5"/>
  <c r="S3744" i="5"/>
  <c r="S3743" i="5"/>
  <c r="S3742" i="5"/>
  <c r="S3741" i="5"/>
  <c r="S3740" i="5"/>
  <c r="S3739" i="5"/>
  <c r="S3738" i="5"/>
  <c r="S3737" i="5"/>
  <c r="S3736" i="5"/>
  <c r="S3735" i="5"/>
  <c r="S3734" i="5"/>
  <c r="S3733" i="5"/>
  <c r="S3732" i="5"/>
  <c r="S3731" i="5"/>
  <c r="S3730" i="5"/>
  <c r="S3729" i="5"/>
  <c r="S3728" i="5"/>
  <c r="S3727" i="5"/>
  <c r="S3726" i="5"/>
  <c r="S3725" i="5"/>
  <c r="S3724" i="5"/>
  <c r="S3723" i="5"/>
  <c r="S3722" i="5"/>
  <c r="S3721" i="5"/>
  <c r="S3720" i="5"/>
  <c r="S3719" i="5"/>
  <c r="S3718" i="5"/>
  <c r="S3717" i="5"/>
  <c r="S3716" i="5"/>
  <c r="S3715" i="5"/>
  <c r="S3714" i="5"/>
  <c r="S3713" i="5"/>
  <c r="S3712" i="5"/>
  <c r="S3711" i="5"/>
  <c r="S3710" i="5"/>
  <c r="S3709" i="5"/>
  <c r="S3708" i="5"/>
  <c r="S3707" i="5"/>
  <c r="S3706" i="5"/>
  <c r="S3705" i="5"/>
  <c r="S3704" i="5"/>
  <c r="S3703" i="5"/>
  <c r="S3702" i="5"/>
  <c r="S3701" i="5"/>
  <c r="S3700" i="5"/>
  <c r="S3699" i="5"/>
  <c r="S3698" i="5"/>
  <c r="S3697" i="5"/>
  <c r="S3696" i="5"/>
  <c r="S3695" i="5"/>
  <c r="S3694" i="5"/>
  <c r="S3693" i="5"/>
  <c r="S3692" i="5"/>
  <c r="S3691" i="5"/>
  <c r="S3690" i="5"/>
  <c r="S3689" i="5"/>
  <c r="S3688" i="5"/>
  <c r="S3687" i="5"/>
  <c r="S3686" i="5"/>
  <c r="S3685" i="5"/>
  <c r="S3684" i="5"/>
  <c r="S3683" i="5"/>
  <c r="S3682" i="5"/>
  <c r="S3681" i="5"/>
  <c r="S3680" i="5"/>
  <c r="S3679" i="5"/>
  <c r="S3678" i="5"/>
  <c r="S3677" i="5"/>
  <c r="S3676" i="5"/>
  <c r="S3675" i="5"/>
  <c r="S3674" i="5"/>
  <c r="S3673" i="5"/>
  <c r="S3672" i="5"/>
  <c r="S3671" i="5"/>
  <c r="S3670" i="5"/>
  <c r="S3669" i="5"/>
  <c r="S3668" i="5"/>
  <c r="S3667" i="5"/>
  <c r="S3666" i="5"/>
  <c r="S3665" i="5"/>
  <c r="S3664" i="5"/>
  <c r="S3663" i="5"/>
  <c r="S3662" i="5"/>
  <c r="S3661" i="5"/>
  <c r="S3660" i="5"/>
  <c r="S3659" i="5"/>
  <c r="S3658" i="5"/>
  <c r="S3657" i="5"/>
  <c r="S3656" i="5"/>
  <c r="S3655" i="5"/>
  <c r="S3654" i="5"/>
  <c r="S3653" i="5"/>
  <c r="S3652" i="5"/>
  <c r="S3651" i="5"/>
  <c r="S3650" i="5"/>
  <c r="S3649" i="5"/>
  <c r="S3648" i="5"/>
  <c r="S3647" i="5"/>
  <c r="S3646" i="5"/>
  <c r="S3645" i="5"/>
  <c r="S3644" i="5"/>
  <c r="S3643" i="5"/>
  <c r="S3642" i="5"/>
  <c r="S3641" i="5"/>
  <c r="S3640" i="5"/>
  <c r="S3639" i="5"/>
  <c r="S3638" i="5"/>
  <c r="S3637" i="5"/>
  <c r="S3636" i="5"/>
  <c r="S3635" i="5"/>
  <c r="S3634" i="5"/>
  <c r="S3633" i="5"/>
  <c r="S3632" i="5"/>
  <c r="S3631" i="5"/>
  <c r="S3630" i="5"/>
  <c r="S3629" i="5"/>
  <c r="S3628" i="5"/>
  <c r="S3627" i="5"/>
  <c r="S3626" i="5"/>
  <c r="S3625" i="5"/>
  <c r="S3624" i="5"/>
  <c r="S3623" i="5"/>
  <c r="S3622" i="5"/>
  <c r="S3621" i="5"/>
  <c r="S3620" i="5"/>
  <c r="S3619" i="5"/>
  <c r="S3618" i="5"/>
  <c r="S3617" i="5"/>
  <c r="S3616" i="5"/>
  <c r="S3615" i="5"/>
  <c r="S3614" i="5"/>
  <c r="S3613" i="5"/>
  <c r="S3612" i="5"/>
  <c r="S3611" i="5"/>
  <c r="S3610" i="5"/>
  <c r="S3609" i="5"/>
  <c r="S3608" i="5"/>
  <c r="S3607" i="5"/>
  <c r="S3606" i="5"/>
  <c r="S3605" i="5"/>
  <c r="S3604" i="5"/>
  <c r="S3603" i="5"/>
  <c r="S3602" i="5"/>
  <c r="S3601" i="5"/>
  <c r="S3600" i="5"/>
  <c r="S3599" i="5"/>
  <c r="S3598" i="5"/>
  <c r="S3597" i="5"/>
  <c r="S3596" i="5"/>
  <c r="S3595" i="5"/>
  <c r="S3594" i="5"/>
  <c r="S3593" i="5"/>
  <c r="S3592" i="5"/>
  <c r="S3591" i="5"/>
  <c r="S3590" i="5"/>
  <c r="S3589" i="5"/>
  <c r="S3588" i="5"/>
  <c r="S3587" i="5"/>
  <c r="S3586" i="5"/>
  <c r="S3585" i="5"/>
  <c r="S3584" i="5"/>
  <c r="S3583" i="5"/>
  <c r="S3582" i="5"/>
  <c r="S3581" i="5"/>
  <c r="S3580" i="5"/>
  <c r="S3579" i="5"/>
  <c r="S3578" i="5"/>
  <c r="S3577" i="5"/>
  <c r="S3576" i="5"/>
  <c r="S3575" i="5"/>
  <c r="S3574" i="5"/>
  <c r="S3573" i="5"/>
  <c r="S3572" i="5"/>
  <c r="S3571" i="5"/>
  <c r="S3570" i="5"/>
  <c r="S3569" i="5"/>
  <c r="S3568" i="5"/>
  <c r="S3567" i="5"/>
  <c r="S3566" i="5"/>
  <c r="S3565" i="5"/>
  <c r="S3564" i="5"/>
  <c r="S3563" i="5"/>
  <c r="S3562" i="5"/>
  <c r="S3561" i="5"/>
  <c r="S3560" i="5"/>
  <c r="S3559" i="5"/>
  <c r="S3558" i="5"/>
  <c r="S3557" i="5"/>
  <c r="S3556" i="5"/>
  <c r="S3555" i="5"/>
  <c r="S3554" i="5"/>
  <c r="S3553" i="5"/>
  <c r="S3552" i="5"/>
  <c r="S3551" i="5"/>
  <c r="S3550" i="5"/>
  <c r="S3549" i="5"/>
  <c r="S3548" i="5"/>
  <c r="S3547" i="5"/>
  <c r="S3546" i="5"/>
  <c r="S3545" i="5"/>
  <c r="S3544" i="5"/>
  <c r="S3543" i="5"/>
  <c r="S3542" i="5"/>
  <c r="S3541" i="5"/>
  <c r="S3540" i="5"/>
  <c r="S3539" i="5"/>
  <c r="S3538" i="5"/>
  <c r="S3537" i="5"/>
  <c r="S3536" i="5"/>
  <c r="S3535" i="5"/>
  <c r="S3534" i="5"/>
  <c r="S3533" i="5"/>
  <c r="S3532" i="5"/>
  <c r="S3531" i="5"/>
  <c r="S3530" i="5"/>
  <c r="S3529" i="5"/>
  <c r="S3528" i="5"/>
  <c r="S3527" i="5"/>
  <c r="S3526" i="5"/>
  <c r="S3525" i="5"/>
  <c r="S3524" i="5"/>
  <c r="S3523" i="5"/>
  <c r="S3522" i="5"/>
  <c r="S3521" i="5"/>
  <c r="S3520" i="5"/>
  <c r="S3519" i="5"/>
  <c r="S3518" i="5"/>
  <c r="S3517" i="5"/>
  <c r="S3516" i="5"/>
  <c r="S3515" i="5"/>
  <c r="S3514" i="5"/>
  <c r="S3513" i="5"/>
  <c r="S3512" i="5"/>
  <c r="S3511" i="5"/>
  <c r="S3510" i="5"/>
  <c r="S3509" i="5"/>
  <c r="S3508" i="5"/>
  <c r="S3507" i="5"/>
  <c r="S3506" i="5"/>
  <c r="S3505" i="5"/>
  <c r="S3504" i="5"/>
  <c r="S3503" i="5"/>
  <c r="S3502" i="5"/>
  <c r="S3501" i="5"/>
  <c r="S3500" i="5"/>
  <c r="S3499" i="5"/>
  <c r="S3498" i="5"/>
  <c r="S3497" i="5"/>
  <c r="S3496" i="5"/>
  <c r="S3495" i="5"/>
  <c r="S3494" i="5"/>
  <c r="S3493" i="5"/>
  <c r="S3492" i="5"/>
  <c r="S3491" i="5"/>
  <c r="S3490" i="5"/>
  <c r="S3489" i="5"/>
  <c r="S3488" i="5"/>
  <c r="S3487" i="5"/>
  <c r="S3486" i="5"/>
  <c r="S3485" i="5"/>
  <c r="S3484" i="5"/>
  <c r="S3483" i="5"/>
  <c r="S3482" i="5"/>
  <c r="S3481" i="5"/>
  <c r="S3480" i="5"/>
  <c r="S3479" i="5"/>
  <c r="S3478" i="5"/>
  <c r="S3477" i="5"/>
  <c r="S3476" i="5"/>
  <c r="S3475" i="5"/>
  <c r="S3474" i="5"/>
  <c r="S3473" i="5"/>
  <c r="S3472" i="5"/>
  <c r="S3471" i="5"/>
  <c r="S3470" i="5"/>
  <c r="S3469" i="5"/>
  <c r="S3468" i="5"/>
  <c r="S3467" i="5"/>
  <c r="S3466" i="5"/>
  <c r="S3465" i="5"/>
  <c r="S3464" i="5"/>
  <c r="S3463" i="5"/>
  <c r="S3462" i="5"/>
  <c r="S3461" i="5"/>
  <c r="S3460" i="5"/>
  <c r="S3459" i="5"/>
  <c r="S3458" i="5"/>
  <c r="S3457" i="5"/>
  <c r="S3456" i="5"/>
  <c r="S3455" i="5"/>
  <c r="S3454" i="5"/>
  <c r="S3453" i="5"/>
  <c r="S3452" i="5"/>
  <c r="S3451" i="5"/>
  <c r="S3450" i="5"/>
  <c r="S3449" i="5"/>
  <c r="S3448" i="5"/>
  <c r="S3447" i="5"/>
  <c r="S3446" i="5"/>
  <c r="S3445" i="5"/>
  <c r="S3444" i="5"/>
  <c r="S3443" i="5"/>
  <c r="S3442" i="5"/>
  <c r="S3441" i="5"/>
  <c r="S3440" i="5"/>
  <c r="S3439" i="5"/>
  <c r="S3438" i="5"/>
  <c r="S3437" i="5"/>
  <c r="S3436" i="5"/>
  <c r="S3435" i="5"/>
  <c r="S3434" i="5"/>
  <c r="S3433" i="5"/>
  <c r="S3432" i="5"/>
  <c r="S3431" i="5"/>
  <c r="S3430" i="5"/>
  <c r="S3429" i="5"/>
  <c r="S3428" i="5"/>
  <c r="S3427" i="5"/>
  <c r="S3426" i="5"/>
  <c r="S3425" i="5"/>
  <c r="S3424" i="5"/>
  <c r="S3423" i="5"/>
  <c r="S3422" i="5"/>
  <c r="S3421" i="5"/>
  <c r="S3420" i="5"/>
  <c r="S3419" i="5"/>
  <c r="S3418" i="5"/>
  <c r="S3417" i="5"/>
  <c r="S3416" i="5"/>
  <c r="S3415" i="5"/>
  <c r="S3414" i="5"/>
  <c r="S3413" i="5"/>
  <c r="S3412" i="5"/>
  <c r="S3411" i="5"/>
  <c r="S3410" i="5"/>
  <c r="S3409" i="5"/>
  <c r="S3408" i="5"/>
  <c r="S3407" i="5"/>
  <c r="S3406" i="5"/>
  <c r="S3405" i="5"/>
  <c r="S3404" i="5"/>
  <c r="S3403" i="5"/>
  <c r="S3402" i="5"/>
  <c r="S3401" i="5"/>
  <c r="S3400" i="5"/>
  <c r="S3399" i="5"/>
  <c r="S3398" i="5"/>
  <c r="S3397" i="5"/>
  <c r="S3396" i="5"/>
  <c r="S3395" i="5"/>
  <c r="S3394" i="5"/>
  <c r="S3393" i="5"/>
  <c r="S3392" i="5"/>
  <c r="S3391" i="5"/>
  <c r="S3390" i="5"/>
  <c r="S3389" i="5"/>
  <c r="S3388" i="5"/>
  <c r="S3387" i="5"/>
  <c r="S3386" i="5"/>
  <c r="S3385" i="5"/>
  <c r="S3384" i="5"/>
  <c r="S3383" i="5"/>
  <c r="S3382" i="5"/>
  <c r="S3381" i="5"/>
  <c r="S3380" i="5"/>
  <c r="S3379" i="5"/>
  <c r="S3378" i="5"/>
  <c r="S3377" i="5"/>
  <c r="S3376" i="5"/>
  <c r="S3375" i="5"/>
  <c r="S3374" i="5"/>
  <c r="S3373" i="5"/>
  <c r="S3372" i="5"/>
  <c r="S3371" i="5"/>
  <c r="S3370" i="5"/>
  <c r="S3369" i="5"/>
  <c r="S3368" i="5"/>
  <c r="S3367" i="5"/>
  <c r="S3366" i="5"/>
  <c r="S3365" i="5"/>
  <c r="S3364" i="5"/>
  <c r="S3363" i="5"/>
  <c r="S3362" i="5"/>
  <c r="S3361" i="5"/>
  <c r="S3360" i="5"/>
  <c r="S3359" i="5"/>
  <c r="S3358" i="5"/>
  <c r="S3357" i="5"/>
  <c r="S3356" i="5"/>
  <c r="S3355" i="5"/>
  <c r="S3354" i="5"/>
  <c r="S3353" i="5"/>
  <c r="S3352" i="5"/>
  <c r="S3351" i="5"/>
  <c r="S3350" i="5"/>
  <c r="S3349" i="5"/>
  <c r="S3348" i="5"/>
  <c r="S3347" i="5"/>
  <c r="S3346" i="5"/>
  <c r="S3345" i="5"/>
  <c r="S3344" i="5"/>
  <c r="S3343" i="5"/>
  <c r="S3342" i="5"/>
  <c r="S3341" i="5"/>
  <c r="S3340" i="5"/>
  <c r="S3339" i="5"/>
  <c r="S3338" i="5"/>
  <c r="S3337" i="5"/>
  <c r="S3336" i="5"/>
  <c r="S3335" i="5"/>
  <c r="S3334" i="5"/>
  <c r="S3333" i="5"/>
  <c r="S3332" i="5"/>
  <c r="S3331" i="5"/>
  <c r="S3330" i="5"/>
  <c r="S3329" i="5"/>
  <c r="S3328" i="5"/>
  <c r="S3327" i="5"/>
  <c r="S3326" i="5"/>
  <c r="S3325" i="5"/>
  <c r="S3324" i="5"/>
  <c r="S3323" i="5"/>
  <c r="S3322" i="5"/>
  <c r="S3321" i="5"/>
  <c r="S3320" i="5"/>
  <c r="S3319" i="5"/>
  <c r="S3318" i="5"/>
  <c r="S3317" i="5"/>
  <c r="S3316" i="5"/>
  <c r="S3315" i="5"/>
  <c r="S3314" i="5"/>
  <c r="S3313" i="5"/>
  <c r="S3312" i="5"/>
  <c r="S3311" i="5"/>
  <c r="S3310" i="5"/>
  <c r="S3309" i="5"/>
  <c r="S3308" i="5"/>
  <c r="S3307" i="5"/>
  <c r="S3306" i="5"/>
  <c r="S3305" i="5"/>
  <c r="S3304" i="5"/>
  <c r="S3303" i="5"/>
  <c r="S3302" i="5"/>
  <c r="S3301" i="5"/>
  <c r="S3300" i="5"/>
  <c r="S3299" i="5"/>
  <c r="S3298" i="5"/>
  <c r="S3297" i="5"/>
  <c r="S3296" i="5"/>
  <c r="S3295" i="5"/>
  <c r="S3294" i="5"/>
  <c r="S3293" i="5"/>
  <c r="S3292" i="5"/>
  <c r="S3291" i="5"/>
  <c r="S3290" i="5"/>
  <c r="S3289" i="5"/>
  <c r="S3288" i="5"/>
  <c r="S3287" i="5"/>
  <c r="S3286" i="5"/>
  <c r="S3285" i="5"/>
  <c r="S3284" i="5"/>
  <c r="S3283" i="5"/>
  <c r="S3282" i="5"/>
  <c r="S3281" i="5"/>
  <c r="S3280" i="5"/>
  <c r="S3279" i="5"/>
  <c r="S3278" i="5"/>
  <c r="S3277" i="5"/>
  <c r="S3276" i="5"/>
  <c r="S3275" i="5"/>
  <c r="S3274" i="5"/>
  <c r="S3273" i="5"/>
  <c r="S3272" i="5"/>
  <c r="S3271" i="5"/>
  <c r="S3270" i="5"/>
  <c r="S3269" i="5"/>
  <c r="S3268" i="5"/>
  <c r="S3267" i="5"/>
  <c r="S3266" i="5"/>
  <c r="S3265" i="5"/>
  <c r="S3264" i="5"/>
  <c r="S3263" i="5"/>
  <c r="S3262" i="5"/>
  <c r="S3261" i="5"/>
  <c r="S3260" i="5"/>
  <c r="S3259" i="5"/>
  <c r="S3258" i="5"/>
  <c r="S3257" i="5"/>
  <c r="S3256" i="5"/>
  <c r="S3255" i="5"/>
  <c r="S3254" i="5"/>
  <c r="S3253" i="5"/>
  <c r="S3252" i="5"/>
  <c r="S3251" i="5"/>
  <c r="S3250" i="5"/>
  <c r="S3249" i="5"/>
  <c r="S3248" i="5"/>
  <c r="S3247" i="5"/>
  <c r="S3246" i="5"/>
  <c r="S3245" i="5"/>
  <c r="S3244" i="5"/>
  <c r="S3243" i="5"/>
  <c r="S3242" i="5"/>
  <c r="S3241" i="5"/>
  <c r="S3240" i="5"/>
  <c r="S3239" i="5"/>
  <c r="S3238" i="5"/>
  <c r="S3237" i="5"/>
  <c r="S3236" i="5"/>
  <c r="S3235" i="5"/>
  <c r="S3234" i="5"/>
  <c r="S3233" i="5"/>
  <c r="S3232" i="5"/>
  <c r="S3231" i="5"/>
  <c r="S3230" i="5"/>
  <c r="S3229" i="5"/>
  <c r="S3228" i="5"/>
  <c r="S3227" i="5"/>
  <c r="S3226" i="5"/>
  <c r="S3225" i="5"/>
  <c r="S3224" i="5"/>
  <c r="S3223" i="5"/>
  <c r="S3222" i="5"/>
  <c r="S3221" i="5"/>
  <c r="S3220" i="5"/>
  <c r="S3219" i="5"/>
  <c r="S3218" i="5"/>
  <c r="S3217" i="5"/>
  <c r="S3216" i="5"/>
  <c r="S3215" i="5"/>
  <c r="S3214" i="5"/>
  <c r="S3213" i="5"/>
  <c r="S3212" i="5"/>
  <c r="S3211" i="5"/>
  <c r="S3210" i="5"/>
  <c r="S3209" i="5"/>
  <c r="S3208" i="5"/>
  <c r="S3207" i="5"/>
  <c r="S3206" i="5"/>
  <c r="S3205" i="5"/>
  <c r="S3204" i="5"/>
  <c r="S3203" i="5"/>
  <c r="S3202" i="5"/>
  <c r="S3201" i="5"/>
  <c r="S3200" i="5"/>
  <c r="S3199" i="5"/>
  <c r="S3198" i="5"/>
  <c r="S3197" i="5"/>
  <c r="S3196" i="5"/>
  <c r="S3195" i="5"/>
  <c r="S3194" i="5"/>
  <c r="S3193" i="5"/>
  <c r="S3192" i="5"/>
  <c r="S3191" i="5"/>
  <c r="S3190" i="5"/>
  <c r="S3189" i="5"/>
  <c r="S3188" i="5"/>
  <c r="S3187" i="5"/>
  <c r="S3186" i="5"/>
  <c r="S3185" i="5"/>
  <c r="S3184" i="5"/>
  <c r="S3183" i="5"/>
  <c r="S3182" i="5"/>
  <c r="S3181" i="5"/>
  <c r="S3180" i="5"/>
  <c r="S3179" i="5"/>
  <c r="S3178" i="5"/>
  <c r="S3177" i="5"/>
  <c r="S3176" i="5"/>
  <c r="S3175" i="5"/>
  <c r="S3174" i="5"/>
  <c r="S3173" i="5"/>
  <c r="S3172" i="5"/>
  <c r="S3171" i="5"/>
  <c r="S3170" i="5"/>
  <c r="S3169" i="5"/>
  <c r="S3168" i="5"/>
  <c r="S3167" i="5"/>
  <c r="S3166" i="5"/>
  <c r="S3165" i="5"/>
  <c r="S3164" i="5"/>
  <c r="S3163" i="5"/>
  <c r="S3162" i="5"/>
  <c r="S3161" i="5"/>
  <c r="S3160" i="5"/>
  <c r="S3159" i="5"/>
  <c r="S3158" i="5"/>
  <c r="S3157" i="5"/>
  <c r="S3156" i="5"/>
  <c r="S3155" i="5"/>
  <c r="S3154" i="5"/>
  <c r="S3153" i="5"/>
  <c r="S3152" i="5"/>
  <c r="S3151" i="5"/>
  <c r="S3150" i="5"/>
  <c r="S3149" i="5"/>
  <c r="S3148" i="5"/>
  <c r="S3147" i="5"/>
  <c r="S3146" i="5"/>
  <c r="S3145" i="5"/>
  <c r="S3144" i="5"/>
  <c r="S3143" i="5"/>
  <c r="S3142" i="5"/>
  <c r="S3141" i="5"/>
  <c r="S3140" i="5"/>
  <c r="S3139" i="5"/>
  <c r="S3138" i="5"/>
  <c r="S3137" i="5"/>
  <c r="S3136" i="5"/>
  <c r="S3135" i="5"/>
  <c r="S3134" i="5"/>
  <c r="S3133" i="5"/>
  <c r="S3132" i="5"/>
  <c r="S3131" i="5"/>
  <c r="S3130" i="5"/>
  <c r="S3129" i="5"/>
  <c r="S3128" i="5"/>
  <c r="S3127" i="5"/>
  <c r="S3126" i="5"/>
  <c r="S3125" i="5"/>
  <c r="S3124" i="5"/>
  <c r="S3123" i="5"/>
  <c r="S3122" i="5"/>
  <c r="S3121" i="5"/>
  <c r="S3120" i="5"/>
  <c r="S3119" i="5"/>
  <c r="S3118" i="5"/>
  <c r="S3117" i="5"/>
  <c r="S3116" i="5"/>
  <c r="S3115" i="5"/>
  <c r="S3114" i="5"/>
  <c r="S3113" i="5"/>
  <c r="S3112" i="5"/>
  <c r="S3111" i="5"/>
  <c r="S3110" i="5"/>
  <c r="S3109" i="5"/>
  <c r="S3108" i="5"/>
  <c r="S3107" i="5"/>
  <c r="S3106" i="5"/>
  <c r="S3105" i="5"/>
  <c r="S3104" i="5"/>
  <c r="S3103" i="5"/>
  <c r="S3102" i="5"/>
  <c r="S3101" i="5"/>
  <c r="S3100" i="5"/>
  <c r="S3099" i="5"/>
  <c r="S3098" i="5"/>
  <c r="S3097" i="5"/>
  <c r="S3096" i="5"/>
  <c r="S3095" i="5"/>
  <c r="S3094" i="5"/>
  <c r="S3093" i="5"/>
  <c r="S3092" i="5"/>
  <c r="S3091" i="5"/>
  <c r="S3090" i="5"/>
  <c r="S3089" i="5"/>
  <c r="S3088" i="5"/>
  <c r="S3087" i="5"/>
  <c r="S3086" i="5"/>
  <c r="S3085" i="5"/>
  <c r="S3084" i="5"/>
  <c r="S3083" i="5"/>
  <c r="S3082" i="5"/>
  <c r="S3081" i="5"/>
  <c r="S3080" i="5"/>
  <c r="S3079" i="5"/>
  <c r="S3078" i="5"/>
  <c r="S3077" i="5"/>
  <c r="S3076" i="5"/>
  <c r="S3075" i="5"/>
  <c r="S3074" i="5"/>
  <c r="S3073" i="5"/>
  <c r="S3072" i="5"/>
  <c r="S3071" i="5"/>
  <c r="S3070" i="5"/>
  <c r="S3069" i="5"/>
  <c r="S3068" i="5"/>
  <c r="S3067" i="5"/>
  <c r="S3066" i="5"/>
  <c r="S3065" i="5"/>
  <c r="S3064" i="5"/>
  <c r="S3063" i="5"/>
  <c r="S3062" i="5"/>
  <c r="S3061" i="5"/>
  <c r="S3060" i="5"/>
  <c r="S3059" i="5"/>
  <c r="S3058" i="5"/>
  <c r="S3057" i="5"/>
  <c r="S3056" i="5"/>
  <c r="S3055" i="5"/>
  <c r="S3054" i="5"/>
  <c r="S3053" i="5"/>
  <c r="S3052" i="5"/>
  <c r="S3051" i="5"/>
  <c r="S3050" i="5"/>
  <c r="S3049" i="5"/>
  <c r="S3048" i="5"/>
  <c r="S3047" i="5"/>
  <c r="S3046" i="5"/>
  <c r="S3045" i="5"/>
  <c r="S3044" i="5"/>
  <c r="S3043" i="5"/>
  <c r="S3042" i="5"/>
  <c r="S3041" i="5"/>
  <c r="S3040" i="5"/>
  <c r="S3039" i="5"/>
  <c r="S3038" i="5"/>
  <c r="S3037" i="5"/>
  <c r="S3036" i="5"/>
  <c r="S3035" i="5"/>
  <c r="S3034" i="5"/>
  <c r="S3033" i="5"/>
  <c r="S3032" i="5"/>
  <c r="S3031" i="5"/>
  <c r="S3030" i="5"/>
  <c r="S3029" i="5"/>
  <c r="S3028" i="5"/>
  <c r="S3027" i="5"/>
  <c r="S3026" i="5"/>
  <c r="S3025" i="5"/>
  <c r="S3024" i="5"/>
  <c r="S3023" i="5"/>
  <c r="S3022" i="5"/>
  <c r="S3021" i="5"/>
  <c r="S3020" i="5"/>
  <c r="S3019" i="5"/>
  <c r="S3018" i="5"/>
  <c r="S3017" i="5"/>
  <c r="S3016" i="5"/>
  <c r="S3015" i="5"/>
  <c r="S3014" i="5"/>
  <c r="S3013" i="5"/>
  <c r="S3012" i="5"/>
  <c r="S3011" i="5"/>
  <c r="S3010" i="5"/>
  <c r="S3009" i="5"/>
  <c r="S3008" i="5"/>
  <c r="S3007" i="5"/>
  <c r="S3006" i="5"/>
  <c r="S3005" i="5"/>
  <c r="S3004" i="5"/>
  <c r="S3003" i="5"/>
  <c r="S3002" i="5"/>
  <c r="S3001" i="5"/>
  <c r="S3000" i="5"/>
  <c r="S2999" i="5"/>
  <c r="S2998" i="5"/>
  <c r="S2997" i="5"/>
  <c r="S2996" i="5"/>
  <c r="S2995" i="5"/>
  <c r="S2994" i="5"/>
  <c r="S2993" i="5"/>
  <c r="S2992" i="5"/>
  <c r="S2991" i="5"/>
  <c r="S2990" i="5"/>
  <c r="S2989" i="5"/>
  <c r="S2988" i="5"/>
  <c r="S2987" i="5"/>
  <c r="S2986" i="5"/>
  <c r="S2985" i="5"/>
  <c r="S2984" i="5"/>
  <c r="S2983" i="5"/>
  <c r="S2982" i="5"/>
  <c r="S2981" i="5"/>
  <c r="S2980" i="5"/>
  <c r="S2979" i="5"/>
  <c r="S2978" i="5"/>
  <c r="S2977" i="5"/>
  <c r="S2976" i="5"/>
  <c r="S2975" i="5"/>
  <c r="S2974" i="5"/>
  <c r="S2973" i="5"/>
  <c r="S2972" i="5"/>
  <c r="S2971" i="5"/>
  <c r="S2970" i="5"/>
  <c r="S2969" i="5"/>
  <c r="S2968" i="5"/>
  <c r="S2967" i="5"/>
  <c r="S2966" i="5"/>
  <c r="S2965" i="5"/>
  <c r="S2964" i="5"/>
  <c r="S2963" i="5"/>
  <c r="S2962" i="5"/>
  <c r="S2961" i="5"/>
  <c r="S2960" i="5"/>
  <c r="S2959" i="5"/>
  <c r="S2958" i="5"/>
  <c r="S2957" i="5"/>
  <c r="S2956" i="5"/>
  <c r="S2955" i="5"/>
  <c r="S2954" i="5"/>
  <c r="S2953" i="5"/>
  <c r="S2952" i="5"/>
  <c r="S2951" i="5"/>
  <c r="S2950" i="5"/>
  <c r="S2949" i="5"/>
  <c r="S2948" i="5"/>
  <c r="S2947" i="5"/>
  <c r="S2946" i="5"/>
  <c r="S2945" i="5"/>
  <c r="S2944" i="5"/>
  <c r="S2943" i="5"/>
  <c r="S2942" i="5"/>
  <c r="S2941" i="5"/>
  <c r="S2940" i="5"/>
  <c r="S2939" i="5"/>
  <c r="S2938" i="5"/>
  <c r="S2937" i="5"/>
  <c r="S2936" i="5"/>
  <c r="S2935" i="5"/>
  <c r="S2934" i="5"/>
  <c r="S2933" i="5"/>
  <c r="S2932" i="5"/>
  <c r="S2931" i="5"/>
  <c r="S2930" i="5"/>
  <c r="S2929" i="5"/>
  <c r="S2928" i="5"/>
  <c r="S2927" i="5"/>
  <c r="S2926" i="5"/>
  <c r="S2925" i="5"/>
  <c r="S2924" i="5"/>
  <c r="S2923" i="5"/>
  <c r="S2922" i="5"/>
  <c r="S2921" i="5"/>
  <c r="S2920" i="5"/>
  <c r="S2919" i="5"/>
  <c r="S2918" i="5"/>
  <c r="S2917" i="5"/>
  <c r="S2916" i="5"/>
  <c r="S2915" i="5"/>
  <c r="S2914" i="5"/>
  <c r="S2913" i="5"/>
  <c r="S2912" i="5"/>
  <c r="S2911" i="5"/>
  <c r="S2910" i="5"/>
  <c r="S2909" i="5"/>
  <c r="S2908" i="5"/>
  <c r="S2907" i="5"/>
  <c r="S2906" i="5"/>
  <c r="S2905" i="5"/>
  <c r="S2904" i="5"/>
  <c r="S2903" i="5"/>
  <c r="S2902" i="5"/>
  <c r="S2901" i="5"/>
  <c r="S2900" i="5"/>
  <c r="S2899" i="5"/>
  <c r="S2898" i="5"/>
  <c r="S2897" i="5"/>
  <c r="S2896" i="5"/>
  <c r="S2895" i="5"/>
  <c r="S2894" i="5"/>
  <c r="S2893" i="5"/>
  <c r="S2892" i="5"/>
  <c r="S2891" i="5"/>
  <c r="S2890" i="5"/>
  <c r="S2889" i="5"/>
  <c r="S2888" i="5"/>
  <c r="S2887" i="5"/>
  <c r="S2886" i="5"/>
  <c r="S2885" i="5"/>
  <c r="S2884" i="5"/>
  <c r="S2883" i="5"/>
  <c r="S2882" i="5"/>
  <c r="S2881" i="5"/>
  <c r="S2880" i="5"/>
  <c r="S2879" i="5"/>
  <c r="S2878" i="5"/>
  <c r="S2877" i="5"/>
  <c r="S2876" i="5"/>
  <c r="S2875" i="5"/>
  <c r="S2874" i="5"/>
  <c r="S2873" i="5"/>
  <c r="S2872" i="5"/>
  <c r="S2871" i="5"/>
  <c r="S2870" i="5"/>
  <c r="S2869" i="5"/>
  <c r="S2868" i="5"/>
  <c r="S2867" i="5"/>
  <c r="S2866" i="5"/>
  <c r="S2865" i="5"/>
  <c r="S2864" i="5"/>
  <c r="S2863" i="5"/>
  <c r="S2862" i="5"/>
  <c r="S2861" i="5"/>
  <c r="S2860" i="5"/>
  <c r="S2859" i="5"/>
  <c r="S2858" i="5"/>
  <c r="S2857" i="5"/>
  <c r="S2856" i="5"/>
  <c r="S2855" i="5"/>
  <c r="S2854" i="5"/>
  <c r="S2853" i="5"/>
  <c r="S2852" i="5"/>
  <c r="S2851" i="5"/>
  <c r="S2850" i="5"/>
  <c r="S2849" i="5"/>
  <c r="S2848" i="5"/>
  <c r="S2847" i="5"/>
  <c r="S2846" i="5"/>
  <c r="S2845" i="5"/>
  <c r="S2844" i="5"/>
  <c r="S2843" i="5"/>
  <c r="S2842" i="5"/>
  <c r="S2841" i="5"/>
  <c r="S2840" i="5"/>
  <c r="S2839" i="5"/>
  <c r="S2838" i="5"/>
  <c r="S2837" i="5"/>
  <c r="S2836" i="5"/>
  <c r="S2835" i="5"/>
  <c r="S2834" i="5"/>
  <c r="S2833" i="5"/>
  <c r="S2832" i="5"/>
  <c r="S2831" i="5"/>
  <c r="S2830" i="5"/>
  <c r="S2829" i="5"/>
  <c r="S2828" i="5"/>
  <c r="S2827" i="5"/>
  <c r="S2826" i="5"/>
  <c r="S2825" i="5"/>
  <c r="S2824" i="5"/>
  <c r="S2823" i="5"/>
  <c r="S2822" i="5"/>
  <c r="S2821" i="5"/>
  <c r="S2820" i="5"/>
  <c r="S2819" i="5"/>
  <c r="S2818" i="5"/>
  <c r="S2817" i="5"/>
  <c r="S2816" i="5"/>
  <c r="S2815" i="5"/>
  <c r="S2814" i="5"/>
  <c r="S2813" i="5"/>
  <c r="S2812" i="5"/>
  <c r="S2811" i="5"/>
  <c r="S2810" i="5"/>
  <c r="S2809" i="5"/>
  <c r="S2808" i="5"/>
  <c r="S2807" i="5"/>
  <c r="S2806" i="5"/>
  <c r="S2805" i="5"/>
  <c r="S2804" i="5"/>
  <c r="S2803" i="5"/>
  <c r="S2802" i="5"/>
  <c r="S2801" i="5"/>
  <c r="S2800" i="5"/>
  <c r="S2799" i="5"/>
  <c r="S2798" i="5"/>
  <c r="S2797" i="5"/>
  <c r="S2796" i="5"/>
  <c r="S2795" i="5"/>
  <c r="S2794" i="5"/>
  <c r="S2793" i="5"/>
  <c r="S2792" i="5"/>
  <c r="S2791" i="5"/>
  <c r="S2790" i="5"/>
  <c r="S2789" i="5"/>
  <c r="S2788" i="5"/>
  <c r="S2787" i="5"/>
  <c r="S2786" i="5"/>
  <c r="S2785" i="5"/>
  <c r="S2784" i="5"/>
  <c r="S2783" i="5"/>
  <c r="S2782" i="5"/>
  <c r="S2781" i="5"/>
  <c r="S2780" i="5"/>
  <c r="S2779" i="5"/>
  <c r="S2778" i="5"/>
  <c r="S2777" i="5"/>
  <c r="S2776" i="5"/>
  <c r="S2775" i="5"/>
  <c r="S2774" i="5"/>
  <c r="S2773" i="5"/>
  <c r="S2772" i="5"/>
  <c r="S2771" i="5"/>
  <c r="S2770" i="5"/>
  <c r="S2769" i="5"/>
  <c r="S2768" i="5"/>
  <c r="S2767" i="5"/>
  <c r="S2766" i="5"/>
  <c r="S2765" i="5"/>
  <c r="S2764" i="5"/>
  <c r="S2763" i="5"/>
  <c r="S2762" i="5"/>
  <c r="S2761" i="5"/>
  <c r="S2760" i="5"/>
  <c r="S2759" i="5"/>
  <c r="S2758" i="5"/>
  <c r="S2757" i="5"/>
  <c r="S2756" i="5"/>
  <c r="S2755" i="5"/>
  <c r="S2754" i="5"/>
  <c r="S2753" i="5"/>
  <c r="S2752" i="5"/>
  <c r="S2751" i="5"/>
  <c r="S2750" i="5"/>
  <c r="S2749" i="5"/>
  <c r="S2748" i="5"/>
  <c r="S2747" i="5"/>
  <c r="S2746" i="5"/>
  <c r="S2745" i="5"/>
  <c r="S2744" i="5"/>
  <c r="S2743" i="5"/>
  <c r="S2742" i="5"/>
  <c r="S2741" i="5"/>
  <c r="S2740" i="5"/>
  <c r="S2739" i="5"/>
  <c r="S2738" i="5"/>
  <c r="S2737" i="5"/>
  <c r="S2736" i="5"/>
  <c r="S2735" i="5"/>
  <c r="S2734" i="5"/>
  <c r="S2733" i="5"/>
  <c r="S2732" i="5"/>
  <c r="S2731" i="5"/>
  <c r="S2730" i="5"/>
  <c r="S2729" i="5"/>
  <c r="S2728" i="5"/>
  <c r="S2727" i="5"/>
  <c r="S2726" i="5"/>
  <c r="S2725" i="5"/>
  <c r="S2724" i="5"/>
  <c r="S2723" i="5"/>
  <c r="S2722" i="5"/>
  <c r="S2721" i="5"/>
  <c r="S2720" i="5"/>
  <c r="S2719" i="5"/>
  <c r="S2718" i="5"/>
  <c r="S2717" i="5"/>
  <c r="S2716" i="5"/>
  <c r="S2715" i="5"/>
  <c r="S2714" i="5"/>
  <c r="S2713" i="5"/>
  <c r="S2712" i="5"/>
  <c r="S2711" i="5"/>
  <c r="S2710" i="5"/>
  <c r="S2709" i="5"/>
  <c r="S2708" i="5"/>
  <c r="S2707" i="5"/>
  <c r="S2706" i="5"/>
  <c r="S2705" i="5"/>
  <c r="S2704" i="5"/>
  <c r="S2703" i="5"/>
  <c r="S2702" i="5"/>
  <c r="S2701" i="5"/>
  <c r="S2700" i="5"/>
  <c r="S2699" i="5"/>
  <c r="S2698" i="5"/>
  <c r="S2697" i="5"/>
  <c r="S2696" i="5"/>
  <c r="S2695" i="5"/>
  <c r="S2694" i="5"/>
  <c r="S2693" i="5"/>
  <c r="S2692" i="5"/>
  <c r="S2691" i="5"/>
  <c r="S2690" i="5"/>
  <c r="S2689" i="5"/>
  <c r="S2688" i="5"/>
  <c r="S2687" i="5"/>
  <c r="S2686" i="5"/>
  <c r="S2685" i="5"/>
  <c r="S2684" i="5"/>
  <c r="S2683" i="5"/>
  <c r="S2682" i="5"/>
  <c r="S2681" i="5"/>
  <c r="S2680" i="5"/>
  <c r="S2679" i="5"/>
  <c r="S2678" i="5"/>
  <c r="S2677" i="5"/>
  <c r="S2676" i="5"/>
  <c r="S2675" i="5"/>
  <c r="S2674" i="5"/>
  <c r="S2673" i="5"/>
  <c r="S2672" i="5"/>
  <c r="S2671" i="5"/>
  <c r="S2670" i="5"/>
  <c r="S2669" i="5"/>
  <c r="S2668" i="5"/>
  <c r="S2667" i="5"/>
  <c r="S2666" i="5"/>
  <c r="S2665" i="5"/>
  <c r="S2664" i="5"/>
  <c r="S2663" i="5"/>
  <c r="S2662" i="5"/>
  <c r="S2661" i="5"/>
  <c r="S2660" i="5"/>
  <c r="S2659" i="5"/>
  <c r="S2658" i="5"/>
  <c r="S2657" i="5"/>
  <c r="S2656" i="5"/>
  <c r="S2655" i="5"/>
  <c r="S2654" i="5"/>
  <c r="S2653" i="5"/>
  <c r="S2652" i="5"/>
  <c r="S2651" i="5"/>
  <c r="S2650" i="5"/>
  <c r="S2649" i="5"/>
  <c r="S2648" i="5"/>
  <c r="S2647" i="5"/>
  <c r="S2646" i="5"/>
  <c r="S2645" i="5"/>
  <c r="S2644" i="5"/>
  <c r="S2643" i="5"/>
  <c r="S2642" i="5"/>
  <c r="S2641" i="5"/>
  <c r="S2640" i="5"/>
  <c r="S2639" i="5"/>
  <c r="S2638" i="5"/>
  <c r="S2637" i="5"/>
  <c r="S2636" i="5"/>
  <c r="S2635" i="5"/>
  <c r="S2634" i="5"/>
  <c r="S2633" i="5"/>
  <c r="S2632" i="5"/>
  <c r="S2631" i="5"/>
  <c r="S2630" i="5"/>
  <c r="S2629" i="5"/>
  <c r="S2628" i="5"/>
  <c r="S2627" i="5"/>
  <c r="S2626" i="5"/>
  <c r="S2625" i="5"/>
  <c r="S2624" i="5"/>
  <c r="S2623" i="5"/>
  <c r="S2622" i="5"/>
  <c r="S2621" i="5"/>
  <c r="S2620" i="5"/>
  <c r="S2619" i="5"/>
  <c r="S2618" i="5"/>
  <c r="S2617" i="5"/>
  <c r="S2616" i="5"/>
  <c r="S2615" i="5"/>
  <c r="S2614" i="5"/>
  <c r="S2613" i="5"/>
  <c r="S2612" i="5"/>
  <c r="S2611" i="5"/>
  <c r="S2610" i="5"/>
  <c r="S2609" i="5"/>
  <c r="S2608" i="5"/>
  <c r="S2607" i="5"/>
  <c r="S2606" i="5"/>
  <c r="S2605" i="5"/>
  <c r="S2604" i="5"/>
  <c r="S2603" i="5"/>
  <c r="S2602" i="5"/>
  <c r="S2601" i="5"/>
  <c r="S2600" i="5"/>
  <c r="S2599" i="5"/>
  <c r="S2598" i="5"/>
  <c r="S2597" i="5"/>
  <c r="S2596" i="5"/>
  <c r="S2595" i="5"/>
  <c r="S2594" i="5"/>
  <c r="S2593" i="5"/>
  <c r="S2592" i="5"/>
  <c r="S2591" i="5"/>
  <c r="S2590" i="5"/>
  <c r="S2589" i="5"/>
  <c r="S2588" i="5"/>
  <c r="S2587" i="5"/>
  <c r="S2586" i="5"/>
  <c r="S2585" i="5"/>
  <c r="S2584" i="5"/>
  <c r="S2583" i="5"/>
  <c r="S2582" i="5"/>
  <c r="S2581" i="5"/>
  <c r="S2580" i="5"/>
  <c r="S2579" i="5"/>
  <c r="S2578" i="5"/>
  <c r="S2577" i="5"/>
  <c r="S2576" i="5"/>
  <c r="S2575" i="5"/>
  <c r="S2574" i="5"/>
  <c r="S2573" i="5"/>
  <c r="S2572" i="5"/>
  <c r="S2571" i="5"/>
  <c r="S2570" i="5"/>
  <c r="S2569" i="5"/>
  <c r="S2568" i="5"/>
  <c r="S2567" i="5"/>
  <c r="S2566" i="5"/>
  <c r="S2565" i="5"/>
  <c r="S2564" i="5"/>
  <c r="S2563" i="5"/>
  <c r="S2562" i="5"/>
  <c r="S2561" i="5"/>
  <c r="S2560" i="5"/>
  <c r="S2559" i="5"/>
  <c r="S2558" i="5"/>
  <c r="S2557" i="5"/>
  <c r="S2556" i="5"/>
  <c r="S2555" i="5"/>
  <c r="S2554" i="5"/>
  <c r="S2553" i="5"/>
  <c r="S2552" i="5"/>
  <c r="S2551" i="5"/>
  <c r="S2550" i="5"/>
  <c r="S2549" i="5"/>
  <c r="S2548" i="5"/>
  <c r="S2547" i="5"/>
  <c r="S2546" i="5"/>
  <c r="S2545" i="5"/>
  <c r="S2544" i="5"/>
  <c r="S2543" i="5"/>
  <c r="S2542" i="5"/>
  <c r="S2541" i="5"/>
  <c r="S2540" i="5"/>
  <c r="S2539" i="5"/>
  <c r="S2538" i="5"/>
  <c r="S2537" i="5"/>
  <c r="S2536" i="5"/>
  <c r="S2535" i="5"/>
  <c r="S2534" i="5"/>
  <c r="S2533" i="5"/>
  <c r="S2532" i="5"/>
  <c r="S2531" i="5"/>
  <c r="S2530" i="5"/>
  <c r="S2529" i="5"/>
  <c r="S2528" i="5"/>
  <c r="S2527" i="5"/>
  <c r="S2526" i="5"/>
  <c r="S2525" i="5"/>
  <c r="S2524" i="5"/>
  <c r="S2523" i="5"/>
  <c r="S2522" i="5"/>
  <c r="S2521" i="5"/>
  <c r="S2520" i="5"/>
  <c r="S2519" i="5"/>
  <c r="S2518" i="5"/>
  <c r="S2517" i="5"/>
  <c r="S2516" i="5"/>
  <c r="S2515" i="5"/>
  <c r="S2514" i="5"/>
  <c r="S2513" i="5"/>
  <c r="S2512" i="5"/>
  <c r="S2511" i="5"/>
  <c r="S2510" i="5"/>
  <c r="S2509" i="5"/>
  <c r="S2508" i="5"/>
  <c r="S2507" i="5"/>
  <c r="S2506" i="5"/>
  <c r="S2505" i="5"/>
  <c r="S2504" i="5"/>
  <c r="S2503" i="5"/>
  <c r="S2502" i="5"/>
  <c r="S2501" i="5"/>
  <c r="S2500" i="5"/>
  <c r="S2499" i="5"/>
  <c r="S2498" i="5"/>
  <c r="S2497" i="5"/>
  <c r="S2496" i="5"/>
  <c r="S2495" i="5"/>
  <c r="S2494" i="5"/>
  <c r="S2493" i="5"/>
  <c r="S2492" i="5"/>
  <c r="S2491" i="5"/>
  <c r="S2490" i="5"/>
  <c r="S2489" i="5"/>
  <c r="S2488" i="5"/>
  <c r="S2487" i="5"/>
  <c r="S2486" i="5"/>
  <c r="S2485" i="5"/>
  <c r="S2484" i="5"/>
  <c r="S2483" i="5"/>
  <c r="S2482" i="5"/>
  <c r="S2481" i="5"/>
  <c r="S2480" i="5"/>
  <c r="S2479" i="5"/>
  <c r="S2478" i="5"/>
  <c r="S2477" i="5"/>
  <c r="S2476" i="5"/>
  <c r="S2475" i="5"/>
  <c r="S2474" i="5"/>
  <c r="S2473" i="5"/>
  <c r="S2472" i="5"/>
  <c r="S2471" i="5"/>
  <c r="S2470" i="5"/>
  <c r="S2469" i="5"/>
  <c r="S2468" i="5"/>
  <c r="S2467" i="5"/>
  <c r="S2466" i="5"/>
  <c r="S2465" i="5"/>
  <c r="S2464" i="5"/>
  <c r="S2463" i="5"/>
  <c r="S2462" i="5"/>
  <c r="S2461" i="5"/>
  <c r="S2460" i="5"/>
  <c r="S2459" i="5"/>
  <c r="S2458" i="5"/>
  <c r="S2457" i="5"/>
  <c r="S2456" i="5"/>
  <c r="S2455" i="5"/>
  <c r="S2454" i="5"/>
  <c r="S2453" i="5"/>
  <c r="S2452" i="5"/>
  <c r="S2451" i="5"/>
  <c r="S2450" i="5"/>
  <c r="S2449" i="5"/>
  <c r="S2448" i="5"/>
  <c r="S2447" i="5"/>
  <c r="S2446" i="5"/>
  <c r="S2445" i="5"/>
  <c r="S2444" i="5"/>
  <c r="S2443" i="5"/>
  <c r="S2442" i="5"/>
  <c r="S2441" i="5"/>
  <c r="S2440" i="5"/>
  <c r="S2439" i="5"/>
  <c r="S2438" i="5"/>
  <c r="S2437" i="5"/>
  <c r="S2436" i="5"/>
  <c r="S2435" i="5"/>
  <c r="S2434" i="5"/>
  <c r="S2433" i="5"/>
  <c r="S2432" i="5"/>
  <c r="S2431" i="5"/>
  <c r="S2430" i="5"/>
  <c r="S2429" i="5"/>
  <c r="S2428" i="5"/>
  <c r="S2427" i="5"/>
  <c r="S2426" i="5"/>
  <c r="S2425" i="5"/>
  <c r="S2424" i="5"/>
  <c r="S2423" i="5"/>
  <c r="S2422" i="5"/>
  <c r="S2421" i="5"/>
  <c r="S2420" i="5"/>
  <c r="S2419" i="5"/>
  <c r="S2418" i="5"/>
  <c r="S2417" i="5"/>
  <c r="S2416" i="5"/>
  <c r="S2415" i="5"/>
  <c r="S2414" i="5"/>
  <c r="S2413" i="5"/>
  <c r="S2412" i="5"/>
  <c r="S2411" i="5"/>
  <c r="S2410" i="5"/>
  <c r="S2409" i="5"/>
  <c r="S2408" i="5"/>
  <c r="S2407" i="5"/>
  <c r="S2406" i="5"/>
  <c r="S2405" i="5"/>
  <c r="S2404" i="5"/>
  <c r="S2403" i="5"/>
  <c r="S2402" i="5"/>
  <c r="S2401" i="5"/>
  <c r="S2400" i="5"/>
  <c r="S2399" i="5"/>
  <c r="S2398" i="5"/>
  <c r="S2397" i="5"/>
  <c r="S2396" i="5"/>
  <c r="S2395" i="5"/>
  <c r="S2394" i="5"/>
  <c r="S2393" i="5"/>
  <c r="S2392" i="5"/>
  <c r="S2391" i="5"/>
  <c r="S2390" i="5"/>
  <c r="S2389" i="5"/>
  <c r="S2388" i="5"/>
  <c r="S2387" i="5"/>
  <c r="S2386" i="5"/>
  <c r="S2385" i="5"/>
  <c r="S2384" i="5"/>
  <c r="S2383" i="5"/>
  <c r="S2382" i="5"/>
  <c r="S2381" i="5"/>
  <c r="S2380" i="5"/>
  <c r="S2379" i="5"/>
  <c r="S2378" i="5"/>
  <c r="S2377" i="5"/>
  <c r="S2376" i="5"/>
  <c r="S2375" i="5"/>
  <c r="S2374" i="5"/>
  <c r="S2373" i="5"/>
  <c r="S2372" i="5"/>
  <c r="S2371" i="5"/>
  <c r="S2370" i="5"/>
  <c r="S2369" i="5"/>
  <c r="S2368" i="5"/>
  <c r="S2367" i="5"/>
  <c r="S2366" i="5"/>
  <c r="S2365" i="5"/>
  <c r="S2364" i="5"/>
  <c r="S2363" i="5"/>
  <c r="S2362" i="5"/>
  <c r="S2361" i="5"/>
  <c r="S2360" i="5"/>
  <c r="S2359" i="5"/>
  <c r="S2358" i="5"/>
  <c r="S2357" i="5"/>
  <c r="S2356" i="5"/>
  <c r="S2355" i="5"/>
  <c r="S2354" i="5"/>
  <c r="S2353" i="5"/>
  <c r="S2352" i="5"/>
  <c r="S2351" i="5"/>
  <c r="S2350" i="5"/>
  <c r="S2349" i="5"/>
  <c r="S2348" i="5"/>
  <c r="S2347" i="5"/>
  <c r="S2346" i="5"/>
  <c r="S2345" i="5"/>
  <c r="S2344" i="5"/>
  <c r="S2343" i="5"/>
  <c r="S2342" i="5"/>
  <c r="S2341" i="5"/>
  <c r="S2340" i="5"/>
  <c r="S2339" i="5"/>
  <c r="S2338" i="5"/>
  <c r="S2337" i="5"/>
  <c r="S2336" i="5"/>
  <c r="S2335" i="5"/>
  <c r="S2334" i="5"/>
  <c r="S2333" i="5"/>
  <c r="S2332" i="5"/>
  <c r="S2331" i="5"/>
  <c r="S2330" i="5"/>
  <c r="S2329" i="5"/>
  <c r="S2328" i="5"/>
  <c r="S2327" i="5"/>
  <c r="S2326" i="5"/>
  <c r="S2325" i="5"/>
  <c r="S2324" i="5"/>
  <c r="S2323" i="5"/>
  <c r="S2322" i="5"/>
  <c r="S2321" i="5"/>
  <c r="S2320" i="5"/>
  <c r="S2319" i="5"/>
  <c r="S2318" i="5"/>
  <c r="S2317" i="5"/>
  <c r="S2316" i="5"/>
  <c r="S2315" i="5"/>
  <c r="S2314" i="5"/>
  <c r="S2313" i="5"/>
  <c r="S2312" i="5"/>
  <c r="S2311" i="5"/>
  <c r="S2310" i="5"/>
  <c r="S2309" i="5"/>
  <c r="S2308" i="5"/>
  <c r="S2307" i="5"/>
  <c r="S2306" i="5"/>
  <c r="S2305" i="5"/>
  <c r="S2304" i="5"/>
  <c r="S2303" i="5"/>
  <c r="S2302" i="5"/>
  <c r="S2301" i="5"/>
  <c r="S2300" i="5"/>
  <c r="S2299" i="5"/>
  <c r="S2298" i="5"/>
  <c r="S2297" i="5"/>
  <c r="S2296" i="5"/>
  <c r="S2295" i="5"/>
  <c r="S2294" i="5"/>
  <c r="S2293" i="5"/>
  <c r="S2292" i="5"/>
  <c r="S2291" i="5"/>
  <c r="S2290" i="5"/>
  <c r="S2289" i="5"/>
  <c r="S2288" i="5"/>
  <c r="S2287" i="5"/>
  <c r="S2286" i="5"/>
  <c r="S2285" i="5"/>
  <c r="S2284" i="5"/>
  <c r="S2283" i="5"/>
  <c r="S2282" i="5"/>
  <c r="S2281" i="5"/>
  <c r="S2280" i="5"/>
  <c r="S2279" i="5"/>
  <c r="S2278" i="5"/>
  <c r="S2277" i="5"/>
  <c r="S2276" i="5"/>
  <c r="S2275" i="5"/>
  <c r="S2274" i="5"/>
  <c r="S2273" i="5"/>
  <c r="S2272" i="5"/>
  <c r="S2271" i="5"/>
  <c r="S2270" i="5"/>
  <c r="S2269" i="5"/>
  <c r="S2268" i="5"/>
  <c r="S2267" i="5"/>
  <c r="S2266" i="5"/>
  <c r="S2265" i="5"/>
  <c r="S2264" i="5"/>
  <c r="S2263" i="5"/>
  <c r="S2262" i="5"/>
  <c r="S2261" i="5"/>
  <c r="S2260" i="5"/>
  <c r="S2259" i="5"/>
  <c r="S2258" i="5"/>
  <c r="S2257" i="5"/>
  <c r="S2256" i="5"/>
  <c r="S2255" i="5"/>
  <c r="S2254" i="5"/>
  <c r="S2253" i="5"/>
  <c r="S2252" i="5"/>
  <c r="S2251" i="5"/>
  <c r="S2250" i="5"/>
  <c r="S2249" i="5"/>
  <c r="S2248" i="5"/>
  <c r="S2247" i="5"/>
  <c r="S2246" i="5"/>
  <c r="S2245" i="5"/>
  <c r="S2244" i="5"/>
  <c r="S2243" i="5"/>
  <c r="S2242" i="5"/>
  <c r="S2241" i="5"/>
  <c r="S2240" i="5"/>
  <c r="S2239" i="5"/>
  <c r="S2238" i="5"/>
  <c r="S2237" i="5"/>
  <c r="S2236" i="5"/>
  <c r="S2235" i="5"/>
  <c r="S2234" i="5"/>
  <c r="S2233" i="5"/>
  <c r="S2232" i="5"/>
  <c r="S2231" i="5"/>
  <c r="S2230" i="5"/>
  <c r="S2229" i="5"/>
  <c r="S2228" i="5"/>
  <c r="S2227" i="5"/>
  <c r="S2226" i="5"/>
  <c r="S2225" i="5"/>
  <c r="S2224" i="5"/>
  <c r="S2223" i="5"/>
  <c r="S2222" i="5"/>
  <c r="S2221" i="5"/>
  <c r="S2220" i="5"/>
  <c r="S2219" i="5"/>
  <c r="S2218" i="5"/>
  <c r="S2217" i="5"/>
  <c r="S2216" i="5"/>
  <c r="S2215" i="5"/>
  <c r="S2214" i="5"/>
  <c r="S2213" i="5"/>
  <c r="S2212" i="5"/>
  <c r="S2211" i="5"/>
  <c r="S2210" i="5"/>
  <c r="S2209" i="5"/>
  <c r="S2208" i="5"/>
  <c r="S2207" i="5"/>
  <c r="S2206" i="5"/>
  <c r="S2205" i="5"/>
  <c r="S2204" i="5"/>
  <c r="S2203" i="5"/>
  <c r="S2202" i="5"/>
  <c r="S2201" i="5"/>
  <c r="S2200" i="5"/>
  <c r="S2199" i="5"/>
  <c r="S2198" i="5"/>
  <c r="S2197" i="5"/>
  <c r="S2196" i="5"/>
  <c r="S2195" i="5"/>
  <c r="S2194" i="5"/>
  <c r="S2193" i="5"/>
  <c r="S2192" i="5"/>
  <c r="S2191" i="5"/>
  <c r="S2190" i="5"/>
  <c r="S2189" i="5"/>
  <c r="S2188" i="5"/>
  <c r="S2187" i="5"/>
  <c r="S2186" i="5"/>
  <c r="S2185" i="5"/>
  <c r="S2184" i="5"/>
  <c r="S2183" i="5"/>
  <c r="S2182" i="5"/>
  <c r="S2181" i="5"/>
  <c r="S2180" i="5"/>
  <c r="S2179" i="5"/>
  <c r="S2178" i="5"/>
  <c r="S2177" i="5"/>
  <c r="S2176" i="5"/>
  <c r="S2175" i="5"/>
  <c r="S2174" i="5"/>
  <c r="S2173" i="5"/>
  <c r="S2172" i="5"/>
  <c r="S2171" i="5"/>
  <c r="S2170" i="5"/>
  <c r="S2169" i="5"/>
  <c r="S2168" i="5"/>
  <c r="S2167" i="5"/>
  <c r="S2166" i="5"/>
  <c r="S2165" i="5"/>
  <c r="S2164" i="5"/>
  <c r="S2163" i="5"/>
  <c r="S2162" i="5"/>
  <c r="S2161" i="5"/>
  <c r="S2160" i="5"/>
  <c r="S2159" i="5"/>
  <c r="S2158" i="5"/>
  <c r="S2157" i="5"/>
  <c r="S2156" i="5"/>
  <c r="S2155" i="5"/>
  <c r="S2154" i="5"/>
  <c r="S2153" i="5"/>
  <c r="S2152" i="5"/>
  <c r="S2151" i="5"/>
  <c r="S2150" i="5"/>
  <c r="S2149" i="5"/>
  <c r="S2148" i="5"/>
  <c r="S2147" i="5"/>
  <c r="S2146" i="5"/>
  <c r="S2145" i="5"/>
  <c r="S2144" i="5"/>
  <c r="S2143" i="5"/>
  <c r="S2142" i="5"/>
  <c r="S2141" i="5"/>
  <c r="S2140" i="5"/>
  <c r="S2139" i="5"/>
  <c r="S2138" i="5"/>
  <c r="S2137" i="5"/>
  <c r="S2136" i="5"/>
  <c r="S2135" i="5"/>
  <c r="S2134" i="5"/>
  <c r="S2133" i="5"/>
  <c r="S2132" i="5"/>
  <c r="S2131" i="5"/>
  <c r="S2130" i="5"/>
  <c r="S2129" i="5"/>
  <c r="S2128" i="5"/>
  <c r="S2127" i="5"/>
  <c r="S2126" i="5"/>
  <c r="S2125" i="5"/>
  <c r="S2124" i="5"/>
  <c r="S2123" i="5"/>
  <c r="S2122" i="5"/>
  <c r="S2121" i="5"/>
  <c r="S2120" i="5"/>
  <c r="S2119" i="5"/>
  <c r="S2118" i="5"/>
  <c r="S2117" i="5"/>
  <c r="S2116" i="5"/>
  <c r="S2115" i="5"/>
  <c r="S2114" i="5"/>
  <c r="S2113" i="5"/>
  <c r="S2112" i="5"/>
  <c r="S2111" i="5"/>
  <c r="S2110" i="5"/>
  <c r="S2109" i="5"/>
  <c r="S2108" i="5"/>
  <c r="S2107" i="5"/>
  <c r="S2106" i="5"/>
  <c r="S2105" i="5"/>
  <c r="S2104" i="5"/>
  <c r="S2103" i="5"/>
  <c r="S2102" i="5"/>
  <c r="S2101" i="5"/>
  <c r="S2100" i="5"/>
  <c r="S2099" i="5"/>
  <c r="S2098" i="5"/>
  <c r="S2097" i="5"/>
  <c r="S2096" i="5"/>
  <c r="S2095" i="5"/>
  <c r="S2094" i="5"/>
  <c r="S2093" i="5"/>
  <c r="S2092" i="5"/>
  <c r="S2091" i="5"/>
  <c r="S2090" i="5"/>
  <c r="S2089" i="5"/>
  <c r="S2088" i="5"/>
  <c r="S2087" i="5"/>
  <c r="S2086" i="5"/>
  <c r="S2085" i="5"/>
  <c r="S2084" i="5"/>
  <c r="S2083" i="5"/>
  <c r="S2082" i="5"/>
  <c r="S2081" i="5"/>
  <c r="S2080" i="5"/>
  <c r="S2079" i="5"/>
  <c r="S2078" i="5"/>
  <c r="S2077" i="5"/>
  <c r="S2076" i="5"/>
  <c r="S2075" i="5"/>
  <c r="S2074" i="5"/>
  <c r="S2073" i="5"/>
  <c r="S2072" i="5"/>
  <c r="S2071" i="5"/>
  <c r="S2070" i="5"/>
  <c r="S2069" i="5"/>
  <c r="S2068" i="5"/>
  <c r="S2067" i="5"/>
  <c r="S2066" i="5"/>
  <c r="S2065" i="5"/>
  <c r="S2064" i="5"/>
  <c r="S2063" i="5"/>
  <c r="S2062" i="5"/>
  <c r="S2061" i="5"/>
  <c r="S2060" i="5"/>
  <c r="S2059" i="5"/>
  <c r="S2058" i="5"/>
  <c r="S2057" i="5"/>
  <c r="S2056" i="5"/>
  <c r="S2055" i="5"/>
  <c r="S2054" i="5"/>
  <c r="S2053" i="5"/>
  <c r="S2052" i="5"/>
  <c r="S2051" i="5"/>
  <c r="S2050" i="5"/>
  <c r="S2049" i="5"/>
  <c r="S2048" i="5"/>
  <c r="S2047" i="5"/>
  <c r="S2046" i="5"/>
  <c r="S2045" i="5"/>
  <c r="S2044" i="5"/>
  <c r="S2043" i="5"/>
  <c r="S2042" i="5"/>
  <c r="S2041" i="5"/>
  <c r="S2040" i="5"/>
  <c r="S2039" i="5"/>
  <c r="S2038" i="5"/>
  <c r="S2037" i="5"/>
  <c r="S2036" i="5"/>
  <c r="S2035" i="5"/>
  <c r="S2034" i="5"/>
  <c r="S2033" i="5"/>
  <c r="S2032" i="5"/>
  <c r="S2031" i="5"/>
  <c r="S2030" i="5"/>
  <c r="S2029" i="5"/>
  <c r="S2028" i="5"/>
  <c r="S2027" i="5"/>
  <c r="S2026" i="5"/>
  <c r="S2025" i="5"/>
  <c r="S2024" i="5"/>
  <c r="S2023" i="5"/>
  <c r="S2022" i="5"/>
  <c r="S2021" i="5"/>
  <c r="S2020" i="5"/>
  <c r="S2019" i="5"/>
  <c r="S2018" i="5"/>
  <c r="S2017" i="5"/>
  <c r="S2016" i="5"/>
  <c r="S2015" i="5"/>
  <c r="S2014" i="5"/>
  <c r="S2013" i="5"/>
  <c r="S2012" i="5"/>
  <c r="S2011" i="5"/>
  <c r="S2010" i="5"/>
  <c r="S2009" i="5"/>
  <c r="S2008" i="5"/>
  <c r="S2007" i="5"/>
  <c r="S2006" i="5"/>
  <c r="S2005" i="5"/>
  <c r="S2004" i="5"/>
  <c r="S2003" i="5"/>
  <c r="S2002" i="5"/>
  <c r="S2001" i="5"/>
  <c r="S2000" i="5"/>
  <c r="S1999" i="5"/>
  <c r="S1998" i="5"/>
  <c r="S1997" i="5"/>
  <c r="S1996" i="5"/>
  <c r="S1995" i="5"/>
  <c r="S1994" i="5"/>
  <c r="S1993" i="5"/>
  <c r="S1992" i="5"/>
  <c r="S1991" i="5"/>
  <c r="S1990" i="5"/>
  <c r="S1989" i="5"/>
  <c r="S1988" i="5"/>
  <c r="S1987" i="5"/>
  <c r="S1986" i="5"/>
  <c r="S1985" i="5"/>
  <c r="S1984" i="5"/>
  <c r="S1983" i="5"/>
  <c r="S1982" i="5"/>
  <c r="S1981" i="5"/>
  <c r="S1980" i="5"/>
  <c r="S1979" i="5"/>
  <c r="S1978" i="5"/>
  <c r="S1977" i="5"/>
  <c r="S1976" i="5"/>
  <c r="S1975" i="5"/>
  <c r="S1974" i="5"/>
  <c r="S1973" i="5"/>
  <c r="S1972" i="5"/>
  <c r="S1971" i="5"/>
  <c r="S1970" i="5"/>
  <c r="S1969" i="5"/>
  <c r="S1968" i="5"/>
  <c r="S1967" i="5"/>
  <c r="S1966" i="5"/>
  <c r="S1965" i="5"/>
  <c r="S1964" i="5"/>
  <c r="S1963" i="5"/>
  <c r="S1962" i="5"/>
  <c r="S1961" i="5"/>
  <c r="S1960" i="5"/>
  <c r="S1959" i="5"/>
  <c r="S1958" i="5"/>
  <c r="S1957" i="5"/>
  <c r="S1956" i="5"/>
  <c r="S1955" i="5"/>
  <c r="S1954" i="5"/>
  <c r="S1953" i="5"/>
  <c r="S1952" i="5"/>
  <c r="S1951" i="5"/>
  <c r="S1950" i="5"/>
  <c r="S1949" i="5"/>
  <c r="S1948" i="5"/>
  <c r="S1947" i="5"/>
  <c r="S1946" i="5"/>
  <c r="S1945" i="5"/>
  <c r="S1944" i="5"/>
  <c r="S1943" i="5"/>
  <c r="S1942" i="5"/>
  <c r="S1941" i="5"/>
  <c r="S1940" i="5"/>
  <c r="S1939" i="5"/>
  <c r="S1938" i="5"/>
  <c r="S1937" i="5"/>
  <c r="S1936" i="5"/>
  <c r="S1935" i="5"/>
  <c r="S1934" i="5"/>
  <c r="S1933" i="5"/>
  <c r="S1932" i="5"/>
  <c r="S1931" i="5"/>
  <c r="S1930" i="5"/>
  <c r="S1929" i="5"/>
  <c r="S1928" i="5"/>
  <c r="S1927" i="5"/>
  <c r="S1926" i="5"/>
  <c r="S1925" i="5"/>
  <c r="S1924" i="5"/>
  <c r="S1923" i="5"/>
  <c r="S1922" i="5"/>
  <c r="S1921" i="5"/>
  <c r="S1920" i="5"/>
  <c r="S1919" i="5"/>
  <c r="S1918" i="5"/>
  <c r="S1917" i="5"/>
  <c r="S1916" i="5"/>
  <c r="S1915" i="5"/>
  <c r="S1914" i="5"/>
  <c r="S1913" i="5"/>
  <c r="S1912" i="5"/>
  <c r="S1911" i="5"/>
  <c r="S1910" i="5"/>
  <c r="S1909" i="5"/>
  <c r="S1908" i="5"/>
  <c r="S1907" i="5"/>
  <c r="S1906" i="5"/>
  <c r="S1905" i="5"/>
  <c r="S1904" i="5"/>
  <c r="S1903" i="5"/>
  <c r="S1902" i="5"/>
  <c r="S1901" i="5"/>
  <c r="S1900" i="5"/>
  <c r="S1899" i="5"/>
  <c r="S1898" i="5"/>
  <c r="S1897" i="5"/>
  <c r="S1896" i="5"/>
  <c r="S1895" i="5"/>
  <c r="S1894" i="5"/>
  <c r="S1893" i="5"/>
  <c r="S1892" i="5"/>
  <c r="S1891" i="5"/>
  <c r="S1890" i="5"/>
  <c r="S1889" i="5"/>
  <c r="S1888" i="5"/>
  <c r="S1887" i="5"/>
  <c r="S1886" i="5"/>
  <c r="S1885" i="5"/>
  <c r="S1884" i="5"/>
  <c r="S1883" i="5"/>
  <c r="S1882" i="5"/>
  <c r="S1881" i="5"/>
  <c r="S1880" i="5"/>
  <c r="S1879" i="5"/>
  <c r="S1878" i="5"/>
  <c r="S1877" i="5"/>
  <c r="S1876" i="5"/>
  <c r="S1875" i="5"/>
  <c r="S1874" i="5"/>
  <c r="S1873" i="5"/>
  <c r="S1872" i="5"/>
  <c r="S1871" i="5"/>
  <c r="S1870" i="5"/>
  <c r="S1869" i="5"/>
  <c r="S1868" i="5"/>
  <c r="S1867" i="5"/>
  <c r="S1866" i="5"/>
  <c r="S1865" i="5"/>
  <c r="S1864" i="5"/>
  <c r="S1863" i="5"/>
  <c r="S1862" i="5"/>
  <c r="S1861" i="5"/>
  <c r="S1860" i="5"/>
  <c r="S1859" i="5"/>
  <c r="S1858" i="5"/>
  <c r="S1857" i="5"/>
  <c r="S1856" i="5"/>
  <c r="S1855" i="5"/>
  <c r="S1854" i="5"/>
  <c r="S1853" i="5"/>
  <c r="S1852" i="5"/>
  <c r="S1851" i="5"/>
  <c r="S1850" i="5"/>
  <c r="S1849" i="5"/>
  <c r="S1848" i="5"/>
  <c r="S1847" i="5"/>
  <c r="S1846" i="5"/>
  <c r="S1845" i="5"/>
  <c r="S1844" i="5"/>
  <c r="S1843" i="5"/>
  <c r="S1842" i="5"/>
  <c r="S1841" i="5"/>
  <c r="S1840" i="5"/>
  <c r="S1839" i="5"/>
  <c r="S1838" i="5"/>
  <c r="S1837" i="5"/>
  <c r="S1836" i="5"/>
  <c r="S1835" i="5"/>
  <c r="S1834" i="5"/>
  <c r="S1833" i="5"/>
  <c r="S1832" i="5"/>
  <c r="S1831" i="5"/>
  <c r="S1830" i="5"/>
  <c r="S1829" i="5"/>
  <c r="S1828" i="5"/>
  <c r="S1827" i="5"/>
  <c r="S1826" i="5"/>
  <c r="S1825" i="5"/>
  <c r="S1824" i="5"/>
  <c r="S1823" i="5"/>
  <c r="S1822" i="5"/>
  <c r="S1821" i="5"/>
  <c r="S1820" i="5"/>
  <c r="S1819" i="5"/>
  <c r="S1818" i="5"/>
  <c r="S1817" i="5"/>
  <c r="S1816" i="5"/>
  <c r="S1815" i="5"/>
  <c r="S1814" i="5"/>
  <c r="S1813" i="5"/>
  <c r="S1812" i="5"/>
  <c r="S1811" i="5"/>
  <c r="S1810" i="5"/>
  <c r="S1809" i="5"/>
  <c r="S1808" i="5"/>
  <c r="S1807" i="5"/>
  <c r="S1806" i="5"/>
  <c r="S1805" i="5"/>
  <c r="S1804" i="5"/>
  <c r="S1803" i="5"/>
  <c r="S1802" i="5"/>
  <c r="S1801" i="5"/>
  <c r="S1800" i="5"/>
  <c r="S1799" i="5"/>
  <c r="S1798" i="5"/>
  <c r="S1797" i="5"/>
  <c r="S1796" i="5"/>
  <c r="S1795" i="5"/>
  <c r="S1794" i="5"/>
  <c r="S1793" i="5"/>
  <c r="S1792" i="5"/>
  <c r="S1791" i="5"/>
  <c r="S1790" i="5"/>
  <c r="S1789" i="5"/>
  <c r="S1788" i="5"/>
  <c r="S1787" i="5"/>
  <c r="S1786" i="5"/>
  <c r="S1785" i="5"/>
  <c r="S1784" i="5"/>
  <c r="S1783" i="5"/>
  <c r="S1782" i="5"/>
  <c r="S1781" i="5"/>
  <c r="S1780" i="5"/>
  <c r="S1779" i="5"/>
  <c r="S1778" i="5"/>
  <c r="S1777" i="5"/>
  <c r="S1776" i="5"/>
  <c r="S1775" i="5"/>
  <c r="S1774" i="5"/>
  <c r="S1773" i="5"/>
  <c r="S1772" i="5"/>
  <c r="S1771" i="5"/>
  <c r="S1770" i="5"/>
  <c r="S1769" i="5"/>
  <c r="S1768" i="5"/>
  <c r="S1767" i="5"/>
  <c r="S1766" i="5"/>
  <c r="S1765" i="5"/>
  <c r="S1764" i="5"/>
  <c r="S1763" i="5"/>
  <c r="S1762" i="5"/>
  <c r="S1761" i="5"/>
  <c r="S1760" i="5"/>
  <c r="S1759" i="5"/>
  <c r="S1758" i="5"/>
  <c r="S1757" i="5"/>
  <c r="S1756" i="5"/>
  <c r="S1755" i="5"/>
  <c r="S1754" i="5"/>
  <c r="S1753" i="5"/>
  <c r="S1752" i="5"/>
  <c r="S1751" i="5"/>
  <c r="S1750" i="5"/>
  <c r="S1749" i="5"/>
  <c r="S1748" i="5"/>
  <c r="S1747" i="5"/>
  <c r="S1746" i="5"/>
  <c r="S1745" i="5"/>
  <c r="S1744" i="5"/>
  <c r="S1743" i="5"/>
  <c r="S1742" i="5"/>
  <c r="S1741" i="5"/>
  <c r="S1740" i="5"/>
  <c r="S1739" i="5"/>
  <c r="S1738" i="5"/>
  <c r="S1737" i="5"/>
  <c r="S1736" i="5"/>
  <c r="S1735" i="5"/>
  <c r="S1734" i="5"/>
  <c r="S1733" i="5"/>
  <c r="S1732" i="5"/>
  <c r="S1731" i="5"/>
  <c r="S1730" i="5"/>
  <c r="S1729" i="5"/>
  <c r="S1728" i="5"/>
  <c r="S1727" i="5"/>
  <c r="S1726" i="5"/>
  <c r="S1725" i="5"/>
  <c r="S1724" i="5"/>
  <c r="S1723" i="5"/>
  <c r="S1722" i="5"/>
  <c r="S1721" i="5"/>
  <c r="S1720" i="5"/>
  <c r="S1719" i="5"/>
  <c r="S1718" i="5"/>
  <c r="S1717" i="5"/>
  <c r="S1716" i="5"/>
  <c r="S1715" i="5"/>
  <c r="S1714" i="5"/>
  <c r="S1713" i="5"/>
  <c r="S1712" i="5"/>
  <c r="S1711" i="5"/>
  <c r="S1710" i="5"/>
  <c r="S1709" i="5"/>
  <c r="S1708" i="5"/>
  <c r="S1707" i="5"/>
  <c r="S1706" i="5"/>
  <c r="S1705" i="5"/>
  <c r="S1704" i="5"/>
  <c r="S1703" i="5"/>
  <c r="S1702" i="5"/>
  <c r="S1701" i="5"/>
  <c r="S1700" i="5"/>
  <c r="S1699" i="5"/>
  <c r="S1698" i="5"/>
  <c r="S1697" i="5"/>
  <c r="S1696" i="5"/>
  <c r="S1695" i="5"/>
  <c r="S1694" i="5"/>
  <c r="S1693" i="5"/>
  <c r="S1692" i="5"/>
  <c r="S1691" i="5"/>
  <c r="S1690" i="5"/>
  <c r="S1689" i="5"/>
  <c r="S1688" i="5"/>
  <c r="S1687" i="5"/>
  <c r="S1686" i="5"/>
  <c r="S1685" i="5"/>
  <c r="S1684" i="5"/>
  <c r="S1683" i="5"/>
  <c r="S1682" i="5"/>
  <c r="S1681" i="5"/>
  <c r="S1680" i="5"/>
  <c r="S1679" i="5"/>
  <c r="S1678" i="5"/>
  <c r="S1677" i="5"/>
  <c r="S1676" i="5"/>
  <c r="S1675" i="5"/>
  <c r="S1674" i="5"/>
  <c r="S1673" i="5"/>
  <c r="S1672" i="5"/>
  <c r="S1671" i="5"/>
  <c r="S1670" i="5"/>
  <c r="S1669" i="5"/>
  <c r="S1668" i="5"/>
  <c r="S1667" i="5"/>
  <c r="S1666" i="5"/>
  <c r="S1665" i="5"/>
  <c r="S1664" i="5"/>
  <c r="S1663" i="5"/>
  <c r="S1662" i="5"/>
  <c r="S1661" i="5"/>
  <c r="S1660" i="5"/>
  <c r="S1659" i="5"/>
  <c r="S1658" i="5"/>
  <c r="S1657" i="5"/>
  <c r="S1656" i="5"/>
  <c r="S1655" i="5"/>
  <c r="S1654" i="5"/>
  <c r="S1653" i="5"/>
  <c r="S1652" i="5"/>
  <c r="S1651" i="5"/>
  <c r="S1650" i="5"/>
  <c r="S1649" i="5"/>
  <c r="S1648" i="5"/>
  <c r="S1647" i="5"/>
  <c r="S1646" i="5"/>
  <c r="S1645" i="5"/>
  <c r="S1644" i="5"/>
  <c r="S1643" i="5"/>
  <c r="S1642" i="5"/>
  <c r="S1641" i="5"/>
  <c r="S1640" i="5"/>
  <c r="S1639" i="5"/>
  <c r="S1638" i="5"/>
  <c r="S1637" i="5"/>
  <c r="S1636" i="5"/>
  <c r="S1635" i="5"/>
  <c r="S1634" i="5"/>
  <c r="S1633" i="5"/>
  <c r="S1632" i="5"/>
  <c r="S1631" i="5"/>
  <c r="S1630" i="5"/>
  <c r="S1629" i="5"/>
  <c r="S1628" i="5"/>
  <c r="S1627" i="5"/>
  <c r="S1626" i="5"/>
  <c r="S1625" i="5"/>
  <c r="S1624" i="5"/>
  <c r="S1623" i="5"/>
  <c r="S1622" i="5"/>
  <c r="S1621" i="5"/>
  <c r="S1620" i="5"/>
  <c r="S1619" i="5"/>
  <c r="S1618" i="5"/>
  <c r="S1617" i="5"/>
  <c r="S1616" i="5"/>
  <c r="S1615" i="5"/>
  <c r="S1614" i="5"/>
  <c r="S1613" i="5"/>
  <c r="S1612" i="5"/>
  <c r="S1611" i="5"/>
  <c r="S1610" i="5"/>
  <c r="S1609" i="5"/>
  <c r="S1608" i="5"/>
  <c r="S1607" i="5"/>
  <c r="S1606" i="5"/>
  <c r="S1605" i="5"/>
  <c r="S1604" i="5"/>
  <c r="S1603" i="5"/>
  <c r="S1602" i="5"/>
  <c r="S1601" i="5"/>
  <c r="S1600" i="5"/>
  <c r="S1599" i="5"/>
  <c r="S1598" i="5"/>
  <c r="S1597" i="5"/>
  <c r="S1596" i="5"/>
  <c r="S1595" i="5"/>
  <c r="S1594" i="5"/>
  <c r="S1593" i="5"/>
  <c r="S1592" i="5"/>
  <c r="S1591" i="5"/>
  <c r="S1590" i="5"/>
  <c r="S1589" i="5"/>
  <c r="S1588" i="5"/>
  <c r="S1587" i="5"/>
  <c r="S1586" i="5"/>
  <c r="S1585" i="5"/>
  <c r="S1584" i="5"/>
  <c r="S1583" i="5"/>
  <c r="S1582" i="5"/>
  <c r="S1581" i="5"/>
  <c r="S1580" i="5"/>
  <c r="S1579" i="5"/>
  <c r="S1578" i="5"/>
  <c r="S1577" i="5"/>
  <c r="S1576" i="5"/>
  <c r="S1575" i="5"/>
  <c r="S1574" i="5"/>
  <c r="S1573" i="5"/>
  <c r="S1572" i="5"/>
  <c r="S1571" i="5"/>
  <c r="S1570" i="5"/>
  <c r="S1569" i="5"/>
  <c r="S1568" i="5"/>
  <c r="S1567" i="5"/>
  <c r="S1566" i="5"/>
  <c r="S1565" i="5"/>
  <c r="S1564" i="5"/>
  <c r="S1563" i="5"/>
  <c r="S1562" i="5"/>
  <c r="S1561" i="5"/>
  <c r="S1560" i="5"/>
  <c r="S1559" i="5"/>
  <c r="S1558" i="5"/>
  <c r="S1557" i="5"/>
  <c r="S1556" i="5"/>
  <c r="S1555" i="5"/>
  <c r="S1554" i="5"/>
  <c r="S1553" i="5"/>
  <c r="S1552" i="5"/>
  <c r="S1551" i="5"/>
  <c r="S1550" i="5"/>
  <c r="S1549" i="5"/>
  <c r="S1548" i="5"/>
  <c r="S1547" i="5"/>
  <c r="S1546" i="5"/>
  <c r="S1545" i="5"/>
  <c r="S1544" i="5"/>
  <c r="S1543" i="5"/>
  <c r="S1542" i="5"/>
  <c r="S1541" i="5"/>
  <c r="S1540" i="5"/>
  <c r="S1539" i="5"/>
  <c r="S1538" i="5"/>
  <c r="S1537" i="5"/>
  <c r="S1536" i="5"/>
  <c r="S1535" i="5"/>
  <c r="S1534" i="5"/>
  <c r="S1533" i="5"/>
  <c r="S1532" i="5"/>
  <c r="S1531" i="5"/>
  <c r="S1530" i="5"/>
  <c r="S1529" i="5"/>
  <c r="S1528" i="5"/>
  <c r="S1527" i="5"/>
  <c r="S1526" i="5"/>
  <c r="S1525" i="5"/>
  <c r="S1524" i="5"/>
  <c r="S1523" i="5"/>
  <c r="S1522" i="5"/>
  <c r="S1521" i="5"/>
  <c r="S1520" i="5"/>
  <c r="S1519" i="5"/>
  <c r="S1518" i="5"/>
  <c r="S1517" i="5"/>
  <c r="S1516" i="5"/>
  <c r="S1515" i="5"/>
  <c r="S1514" i="5"/>
  <c r="S1513" i="5"/>
  <c r="S1512" i="5"/>
  <c r="S1511" i="5"/>
  <c r="S1510" i="5"/>
  <c r="S1509" i="5"/>
  <c r="S1508" i="5"/>
  <c r="S1507" i="5"/>
  <c r="S1506" i="5"/>
  <c r="S1505" i="5"/>
  <c r="S1504" i="5"/>
  <c r="S1503" i="5"/>
  <c r="S1502" i="5"/>
  <c r="S1501" i="5"/>
  <c r="S1500" i="5"/>
  <c r="S1499" i="5"/>
  <c r="S1498" i="5"/>
  <c r="S1497" i="5"/>
  <c r="S1496" i="5"/>
  <c r="S1495" i="5"/>
  <c r="S1494" i="5"/>
  <c r="S1493" i="5"/>
  <c r="S1492" i="5"/>
  <c r="S1491" i="5"/>
  <c r="S1490" i="5"/>
  <c r="S1489" i="5"/>
  <c r="S1488" i="5"/>
  <c r="S1487" i="5"/>
  <c r="S1486" i="5"/>
  <c r="S1485" i="5"/>
  <c r="S1484" i="5"/>
  <c r="S1483" i="5"/>
  <c r="S1482" i="5"/>
  <c r="S1481" i="5"/>
  <c r="S1480" i="5"/>
  <c r="S1479" i="5"/>
  <c r="S1478" i="5"/>
  <c r="S1477" i="5"/>
  <c r="S1476" i="5"/>
  <c r="S1475" i="5"/>
  <c r="S1474" i="5"/>
  <c r="S1473" i="5"/>
  <c r="S1472" i="5"/>
  <c r="S1471" i="5"/>
  <c r="S1470" i="5"/>
  <c r="S1469" i="5"/>
  <c r="S1468" i="5"/>
  <c r="S1467" i="5"/>
  <c r="S1466" i="5"/>
  <c r="S1465" i="5"/>
  <c r="S1464" i="5"/>
  <c r="S1463" i="5"/>
  <c r="S1462" i="5"/>
  <c r="S1461" i="5"/>
  <c r="S1460" i="5"/>
  <c r="S1459" i="5"/>
  <c r="S1458" i="5"/>
  <c r="S1457" i="5"/>
  <c r="S1456" i="5"/>
  <c r="S1455" i="5"/>
  <c r="S1454" i="5"/>
  <c r="S1453" i="5"/>
  <c r="S1452" i="5"/>
  <c r="S1451" i="5"/>
  <c r="S1450" i="5"/>
  <c r="S1449" i="5"/>
  <c r="S1448" i="5"/>
  <c r="S1447" i="5"/>
  <c r="S1446" i="5"/>
  <c r="S1445" i="5"/>
  <c r="S1444" i="5"/>
  <c r="S1443" i="5"/>
  <c r="S1442" i="5"/>
  <c r="S1441" i="5"/>
  <c r="S1440" i="5"/>
  <c r="S1439" i="5"/>
  <c r="S1438" i="5"/>
  <c r="S1437" i="5"/>
  <c r="S1436" i="5"/>
  <c r="S1435" i="5"/>
  <c r="S1434" i="5"/>
  <c r="S1433" i="5"/>
  <c r="S1432" i="5"/>
  <c r="S1431" i="5"/>
  <c r="S1430" i="5"/>
  <c r="S1429" i="5"/>
  <c r="S1428" i="5"/>
  <c r="S1427" i="5"/>
  <c r="S1426" i="5"/>
  <c r="S1425" i="5"/>
  <c r="S1424" i="5"/>
  <c r="S1423" i="5"/>
  <c r="S1422" i="5"/>
  <c r="S1421" i="5"/>
  <c r="S1420" i="5"/>
  <c r="S1419" i="5"/>
  <c r="S1418" i="5"/>
  <c r="S1417" i="5"/>
  <c r="S1416" i="5"/>
  <c r="S1415" i="5"/>
  <c r="S1414" i="5"/>
  <c r="S1413" i="5"/>
  <c r="S1412" i="5"/>
  <c r="S1411" i="5"/>
  <c r="S1410" i="5"/>
  <c r="S1409" i="5"/>
  <c r="S1408" i="5"/>
  <c r="S1407" i="5"/>
  <c r="S1406" i="5"/>
  <c r="S1405" i="5"/>
  <c r="S1404" i="5"/>
  <c r="S1403" i="5"/>
  <c r="S1402" i="5"/>
  <c r="S1401" i="5"/>
  <c r="S1400" i="5"/>
  <c r="S1399" i="5"/>
  <c r="S1398" i="5"/>
  <c r="S1397" i="5"/>
  <c r="S1396" i="5"/>
  <c r="S1395" i="5"/>
  <c r="S1394" i="5"/>
  <c r="S1393" i="5"/>
  <c r="S1392" i="5"/>
  <c r="S1391" i="5"/>
  <c r="S1390" i="5"/>
  <c r="S1389" i="5"/>
  <c r="S1388" i="5"/>
  <c r="S1387" i="5"/>
  <c r="S1386" i="5"/>
  <c r="S1385" i="5"/>
  <c r="S1384" i="5"/>
  <c r="S1383" i="5"/>
  <c r="S1382" i="5"/>
  <c r="S1381" i="5"/>
  <c r="S1380" i="5"/>
  <c r="S1379" i="5"/>
  <c r="S1378" i="5"/>
  <c r="S1377" i="5"/>
  <c r="S1376" i="5"/>
  <c r="S1375" i="5"/>
  <c r="S1374" i="5"/>
  <c r="S1373" i="5"/>
  <c r="S1372" i="5"/>
  <c r="S1371" i="5"/>
  <c r="S1370" i="5"/>
  <c r="S1369" i="5"/>
  <c r="S1368" i="5"/>
  <c r="S1367" i="5"/>
  <c r="S1366" i="5"/>
  <c r="S1365" i="5"/>
  <c r="S1364" i="5"/>
  <c r="S1363" i="5"/>
  <c r="S1362" i="5"/>
  <c r="S1361" i="5"/>
  <c r="S1360" i="5"/>
  <c r="S1359" i="5"/>
  <c r="S1358" i="5"/>
  <c r="S1357" i="5"/>
  <c r="S1356" i="5"/>
  <c r="S1355" i="5"/>
  <c r="S1354" i="5"/>
  <c r="S1353" i="5"/>
  <c r="S1352" i="5"/>
  <c r="S1351" i="5"/>
  <c r="S1350" i="5"/>
  <c r="S1349" i="5"/>
  <c r="S1348" i="5"/>
  <c r="S1347" i="5"/>
  <c r="S1346" i="5"/>
  <c r="S1345" i="5"/>
  <c r="S1344" i="5"/>
  <c r="S1343" i="5"/>
  <c r="S1342" i="5"/>
  <c r="S1341" i="5"/>
  <c r="S1340" i="5"/>
  <c r="S1339" i="5"/>
  <c r="S1338" i="5"/>
  <c r="S1337" i="5"/>
  <c r="S1336" i="5"/>
  <c r="S1335" i="5"/>
  <c r="S1334" i="5"/>
  <c r="S1333" i="5"/>
  <c r="S1332" i="5"/>
  <c r="S1331" i="5"/>
  <c r="S1330" i="5"/>
  <c r="S1329" i="5"/>
  <c r="S1328" i="5"/>
  <c r="S1327" i="5"/>
  <c r="S1326" i="5"/>
  <c r="S1325" i="5"/>
  <c r="S1324" i="5"/>
  <c r="S1323" i="5"/>
  <c r="S1322" i="5"/>
  <c r="S1321" i="5"/>
  <c r="S1320" i="5"/>
  <c r="S1319" i="5"/>
  <c r="S1318" i="5"/>
  <c r="S1317" i="5"/>
  <c r="S1316" i="5"/>
  <c r="S1315" i="5"/>
  <c r="S1314" i="5"/>
  <c r="S1313" i="5"/>
  <c r="S1312" i="5"/>
  <c r="S1311" i="5"/>
  <c r="S1310" i="5"/>
  <c r="S1309" i="5"/>
  <c r="S1308" i="5"/>
  <c r="S1307" i="5"/>
  <c r="S1306" i="5"/>
  <c r="S1305" i="5"/>
  <c r="S1304" i="5"/>
  <c r="S1303" i="5"/>
  <c r="S1302" i="5"/>
  <c r="S1301" i="5"/>
  <c r="S1300" i="5"/>
  <c r="S1299" i="5"/>
  <c r="S1298" i="5"/>
  <c r="S1297" i="5"/>
  <c r="S1296" i="5"/>
  <c r="S1295" i="5"/>
  <c r="S1294" i="5"/>
  <c r="S1293" i="5"/>
  <c r="S1292" i="5"/>
  <c r="S1291" i="5"/>
  <c r="S1290" i="5"/>
  <c r="S1289" i="5"/>
  <c r="S1288" i="5"/>
  <c r="S1287" i="5"/>
  <c r="S1286" i="5"/>
  <c r="S1285" i="5"/>
  <c r="S1284" i="5"/>
  <c r="S1283" i="5"/>
  <c r="S1282" i="5"/>
  <c r="S1281" i="5"/>
  <c r="S1280" i="5"/>
  <c r="S1279" i="5"/>
  <c r="S1278" i="5"/>
  <c r="S1277" i="5"/>
  <c r="S1276" i="5"/>
  <c r="S1275" i="5"/>
  <c r="S1274" i="5"/>
  <c r="S1273" i="5"/>
  <c r="S1272" i="5"/>
  <c r="S1271" i="5"/>
  <c r="S1270" i="5"/>
  <c r="S1269" i="5"/>
  <c r="S1268" i="5"/>
  <c r="S1267" i="5"/>
  <c r="S1266" i="5"/>
  <c r="S1265" i="5"/>
  <c r="S1264" i="5"/>
  <c r="S1263" i="5"/>
  <c r="S1262" i="5"/>
  <c r="S1261" i="5"/>
  <c r="S1260" i="5"/>
  <c r="S1259" i="5"/>
  <c r="S1258" i="5"/>
  <c r="S1257" i="5"/>
  <c r="S1256" i="5"/>
  <c r="S1255" i="5"/>
  <c r="S1254" i="5"/>
  <c r="S1253" i="5"/>
  <c r="S1252" i="5"/>
  <c r="S1251" i="5"/>
  <c r="S1250" i="5"/>
  <c r="S1249" i="5"/>
  <c r="S1248" i="5"/>
  <c r="S1247" i="5"/>
  <c r="S1246" i="5"/>
  <c r="S1245" i="5"/>
  <c r="S1244" i="5"/>
  <c r="S1243" i="5"/>
  <c r="S1242" i="5"/>
  <c r="S1241" i="5"/>
  <c r="S1240" i="5"/>
  <c r="S1239" i="5"/>
  <c r="S1238" i="5"/>
  <c r="S1237" i="5"/>
  <c r="S1236" i="5"/>
  <c r="S1235" i="5"/>
  <c r="S1234" i="5"/>
  <c r="S1233" i="5"/>
  <c r="S1232" i="5"/>
  <c r="S1231" i="5"/>
  <c r="S1230" i="5"/>
  <c r="S1229" i="5"/>
  <c r="S1228" i="5"/>
  <c r="S1227" i="5"/>
  <c r="S1226" i="5"/>
  <c r="S1225" i="5"/>
  <c r="S1224" i="5"/>
  <c r="S1223" i="5"/>
  <c r="S1222" i="5"/>
  <c r="S1221" i="5"/>
  <c r="S1220" i="5"/>
  <c r="S1219" i="5"/>
  <c r="S1218" i="5"/>
  <c r="S1217" i="5"/>
  <c r="S1216" i="5"/>
  <c r="S1215" i="5"/>
  <c r="S1214" i="5"/>
  <c r="S1213" i="5"/>
  <c r="S1212" i="5"/>
  <c r="S1211" i="5"/>
  <c r="S1210" i="5"/>
  <c r="S1209" i="5"/>
  <c r="S1208" i="5"/>
  <c r="S1207" i="5"/>
  <c r="S1206" i="5"/>
  <c r="S1205" i="5"/>
  <c r="S1204" i="5"/>
  <c r="S1203" i="5"/>
  <c r="S1202" i="5"/>
  <c r="S1201" i="5"/>
  <c r="S1200" i="5"/>
  <c r="S1199" i="5"/>
  <c r="S1198" i="5"/>
  <c r="S1197" i="5"/>
  <c r="S1196" i="5"/>
  <c r="S1195" i="5"/>
  <c r="S1194" i="5"/>
  <c r="S1193" i="5"/>
  <c r="S1192" i="5"/>
  <c r="S1191" i="5"/>
  <c r="S1190" i="5"/>
  <c r="S1189" i="5"/>
  <c r="S1188" i="5"/>
  <c r="S1187" i="5"/>
  <c r="S1186" i="5"/>
  <c r="S1185" i="5"/>
  <c r="S1184" i="5"/>
  <c r="S1183" i="5"/>
  <c r="S1182" i="5"/>
  <c r="S1181" i="5"/>
  <c r="S1180" i="5"/>
  <c r="S1179" i="5"/>
  <c r="S1178" i="5"/>
  <c r="S1177" i="5"/>
  <c r="S1176" i="5"/>
  <c r="S1175" i="5"/>
  <c r="S1174" i="5"/>
  <c r="S1173" i="5"/>
  <c r="S1172" i="5"/>
  <c r="S1171" i="5"/>
  <c r="S1170" i="5"/>
  <c r="S1169" i="5"/>
  <c r="S1168" i="5"/>
  <c r="S1167" i="5"/>
  <c r="S1166" i="5"/>
  <c r="S1165" i="5"/>
  <c r="S1164" i="5"/>
  <c r="S1163" i="5"/>
  <c r="S1162" i="5"/>
  <c r="S1161" i="5"/>
  <c r="S1160" i="5"/>
  <c r="S1159" i="5"/>
  <c r="S1158" i="5"/>
  <c r="S1157" i="5"/>
  <c r="S1156" i="5"/>
  <c r="S1155" i="5"/>
  <c r="S1154" i="5"/>
  <c r="S1153" i="5"/>
  <c r="S1152" i="5"/>
  <c r="S1151" i="5"/>
  <c r="S1150" i="5"/>
  <c r="S1149" i="5"/>
  <c r="S1148" i="5"/>
  <c r="S1147" i="5"/>
  <c r="S1146" i="5"/>
  <c r="S1145" i="5"/>
  <c r="S1144" i="5"/>
  <c r="S1143" i="5"/>
  <c r="S1142" i="5"/>
  <c r="S1141" i="5"/>
  <c r="S1140" i="5"/>
  <c r="S1139" i="5"/>
  <c r="S1138" i="5"/>
  <c r="S1137" i="5"/>
  <c r="S1136" i="5"/>
  <c r="S1135" i="5"/>
  <c r="S1134" i="5"/>
  <c r="S1133" i="5"/>
  <c r="S1132" i="5"/>
  <c r="S1131" i="5"/>
  <c r="S1130" i="5"/>
  <c r="S1129" i="5"/>
  <c r="S1128" i="5"/>
  <c r="S1127" i="5"/>
  <c r="S1126" i="5"/>
  <c r="S1125" i="5"/>
  <c r="S1124" i="5"/>
  <c r="S1123" i="5"/>
  <c r="S1122" i="5"/>
  <c r="S1121" i="5"/>
  <c r="S1120" i="5"/>
  <c r="S1119" i="5"/>
  <c r="S1118" i="5"/>
  <c r="S1117" i="5"/>
  <c r="S1116" i="5"/>
  <c r="S1115" i="5"/>
  <c r="S1114" i="5"/>
  <c r="S1113" i="5"/>
  <c r="S1112" i="5"/>
  <c r="S1111" i="5"/>
  <c r="S1110" i="5"/>
  <c r="S1109" i="5"/>
  <c r="S1108" i="5"/>
  <c r="S1107" i="5"/>
  <c r="S1106" i="5"/>
  <c r="S1105" i="5"/>
  <c r="S1104" i="5"/>
  <c r="S1103" i="5"/>
  <c r="S1102" i="5"/>
  <c r="S1101" i="5"/>
  <c r="S1100" i="5"/>
  <c r="S1099" i="5"/>
  <c r="S1098" i="5"/>
  <c r="S1097" i="5"/>
  <c r="S1096" i="5"/>
  <c r="S1095" i="5"/>
  <c r="S1094" i="5"/>
  <c r="S1093" i="5"/>
  <c r="S1092" i="5"/>
  <c r="S1091" i="5"/>
  <c r="S1090" i="5"/>
  <c r="S1089" i="5"/>
  <c r="S1088" i="5"/>
  <c r="S1087" i="5"/>
  <c r="S1086" i="5"/>
  <c r="S1085" i="5"/>
  <c r="S1084" i="5"/>
  <c r="S1083" i="5"/>
  <c r="S1082" i="5"/>
  <c r="S1081" i="5"/>
  <c r="S1080" i="5"/>
  <c r="S1079" i="5"/>
  <c r="S1078" i="5"/>
  <c r="S1077" i="5"/>
  <c r="S1076" i="5"/>
  <c r="S1075" i="5"/>
  <c r="S1074" i="5"/>
  <c r="S1073" i="5"/>
  <c r="S1072" i="5"/>
  <c r="S1071" i="5"/>
  <c r="S1070" i="5"/>
  <c r="S1069" i="5"/>
  <c r="S1068" i="5"/>
  <c r="S1067" i="5"/>
  <c r="S1066" i="5"/>
  <c r="S1065" i="5"/>
  <c r="S1064" i="5"/>
  <c r="S1063" i="5"/>
  <c r="S1062" i="5"/>
  <c r="S1061" i="5"/>
  <c r="S1060" i="5"/>
  <c r="S1059" i="5"/>
  <c r="S1058" i="5"/>
  <c r="S1057" i="5"/>
  <c r="S1056" i="5"/>
  <c r="S1055" i="5"/>
  <c r="S1054" i="5"/>
  <c r="S1053" i="5"/>
  <c r="S1052" i="5"/>
  <c r="S1051" i="5"/>
  <c r="S1050" i="5"/>
  <c r="S1049" i="5"/>
  <c r="S1048" i="5"/>
  <c r="S1047" i="5"/>
  <c r="S1046" i="5"/>
  <c r="S1045" i="5"/>
  <c r="S1044" i="5"/>
  <c r="S1043" i="5"/>
  <c r="S1042" i="5"/>
  <c r="S1041" i="5"/>
  <c r="S1040" i="5"/>
  <c r="S1039" i="5"/>
  <c r="S1038" i="5"/>
  <c r="S1037" i="5"/>
  <c r="S1036" i="5"/>
  <c r="S1035" i="5"/>
  <c r="S1034" i="5"/>
  <c r="S1033" i="5"/>
  <c r="S1032" i="5"/>
  <c r="S1031" i="5"/>
  <c r="S1030" i="5"/>
  <c r="S1029" i="5"/>
  <c r="S1028" i="5"/>
  <c r="S1027" i="5"/>
  <c r="S1026" i="5"/>
  <c r="S1025" i="5"/>
  <c r="S1024" i="5"/>
  <c r="S1023" i="5"/>
  <c r="S1022" i="5"/>
  <c r="S1021" i="5"/>
  <c r="S1020" i="5"/>
  <c r="S1019" i="5"/>
  <c r="S1018" i="5"/>
  <c r="S1017" i="5"/>
  <c r="S1016" i="5"/>
  <c r="S1015" i="5"/>
  <c r="S1014" i="5"/>
  <c r="S1013" i="5"/>
  <c r="S1012" i="5"/>
  <c r="S1011" i="5"/>
  <c r="S1010" i="5"/>
  <c r="S1009" i="5"/>
  <c r="S1008" i="5"/>
  <c r="S1007" i="5"/>
  <c r="S1006" i="5"/>
  <c r="S1005" i="5"/>
  <c r="S1004" i="5"/>
  <c r="S1003" i="5"/>
  <c r="S1002" i="5"/>
  <c r="S1001" i="5"/>
  <c r="S1000" i="5"/>
  <c r="S999" i="5"/>
  <c r="S998" i="5"/>
  <c r="S997" i="5"/>
  <c r="S996" i="5"/>
  <c r="S995" i="5"/>
  <c r="S994" i="5"/>
  <c r="S993" i="5"/>
  <c r="S992" i="5"/>
  <c r="S991" i="5"/>
  <c r="S990" i="5"/>
  <c r="S989" i="5"/>
  <c r="S988" i="5"/>
  <c r="S987" i="5"/>
  <c r="S986" i="5"/>
  <c r="S985" i="5"/>
  <c r="S984" i="5"/>
  <c r="S983" i="5"/>
  <c r="S982" i="5"/>
  <c r="S981" i="5"/>
  <c r="S980" i="5"/>
  <c r="S979" i="5"/>
  <c r="S978" i="5"/>
  <c r="S977" i="5"/>
  <c r="S976" i="5"/>
  <c r="S975" i="5"/>
  <c r="S974" i="5"/>
  <c r="S973" i="5"/>
  <c r="S972" i="5"/>
  <c r="S971" i="5"/>
  <c r="S970" i="5"/>
  <c r="S969" i="5"/>
  <c r="S968" i="5"/>
  <c r="S967" i="5"/>
  <c r="S966" i="5"/>
  <c r="S965" i="5"/>
  <c r="S964" i="5"/>
  <c r="S963" i="5"/>
  <c r="S962" i="5"/>
  <c r="S961" i="5"/>
  <c r="S960" i="5"/>
  <c r="S959" i="5"/>
  <c r="S958" i="5"/>
  <c r="S957" i="5"/>
  <c r="S956" i="5"/>
  <c r="S955" i="5"/>
  <c r="S954" i="5"/>
  <c r="S953" i="5"/>
  <c r="S952" i="5"/>
  <c r="S951" i="5"/>
  <c r="S950" i="5"/>
  <c r="S949" i="5"/>
  <c r="S948" i="5"/>
  <c r="S947" i="5"/>
  <c r="S946" i="5"/>
  <c r="S945" i="5"/>
  <c r="S944" i="5"/>
  <c r="S943" i="5"/>
  <c r="S942" i="5"/>
  <c r="S941" i="5"/>
  <c r="S940" i="5"/>
  <c r="S939" i="5"/>
  <c r="S938" i="5"/>
  <c r="S937" i="5"/>
  <c r="S936" i="5"/>
  <c r="S935" i="5"/>
  <c r="S934" i="5"/>
  <c r="S933" i="5"/>
  <c r="S932" i="5"/>
  <c r="S931" i="5"/>
  <c r="S930" i="5"/>
  <c r="S929" i="5"/>
  <c r="S928" i="5"/>
  <c r="S927" i="5"/>
  <c r="S926" i="5"/>
  <c r="S925" i="5"/>
  <c r="S924" i="5"/>
  <c r="S923" i="5"/>
  <c r="S922" i="5"/>
  <c r="S921" i="5"/>
  <c r="S920" i="5"/>
  <c r="S919" i="5"/>
  <c r="S918" i="5"/>
  <c r="S917" i="5"/>
  <c r="S916" i="5"/>
  <c r="S915" i="5"/>
  <c r="S914" i="5"/>
  <c r="S913" i="5"/>
  <c r="S912" i="5"/>
  <c r="S911" i="5"/>
  <c r="S910" i="5"/>
  <c r="S909" i="5"/>
  <c r="S908" i="5"/>
  <c r="S907" i="5"/>
  <c r="S906" i="5"/>
  <c r="S905" i="5"/>
  <c r="S904" i="5"/>
  <c r="S903" i="5"/>
  <c r="S902" i="5"/>
  <c r="S901" i="5"/>
  <c r="S900" i="5"/>
  <c r="S899" i="5"/>
  <c r="S898" i="5"/>
  <c r="S897" i="5"/>
  <c r="S896" i="5"/>
  <c r="S895" i="5"/>
  <c r="S894" i="5"/>
  <c r="S893" i="5"/>
  <c r="S892" i="5"/>
  <c r="S891" i="5"/>
  <c r="S890" i="5"/>
  <c r="S889" i="5"/>
  <c r="S888" i="5"/>
  <c r="S887" i="5"/>
  <c r="S886" i="5"/>
  <c r="S885" i="5"/>
  <c r="S884" i="5"/>
  <c r="S883" i="5"/>
  <c r="S882" i="5"/>
  <c r="S881" i="5"/>
  <c r="S880" i="5"/>
  <c r="S879" i="5"/>
  <c r="S878" i="5"/>
  <c r="S877" i="5"/>
  <c r="S876" i="5"/>
  <c r="S875" i="5"/>
  <c r="S874" i="5"/>
  <c r="S873" i="5"/>
  <c r="S872" i="5"/>
  <c r="S871" i="5"/>
  <c r="S870" i="5"/>
  <c r="S869" i="5"/>
  <c r="S868" i="5"/>
  <c r="S867" i="5"/>
  <c r="S866" i="5"/>
  <c r="S865" i="5"/>
  <c r="S864" i="5"/>
  <c r="S863" i="5"/>
  <c r="S862" i="5"/>
  <c r="S861" i="5"/>
  <c r="S860" i="5"/>
  <c r="S859" i="5"/>
  <c r="S858" i="5"/>
  <c r="S857" i="5"/>
  <c r="S856" i="5"/>
  <c r="S855" i="5"/>
  <c r="S854" i="5"/>
  <c r="S853" i="5"/>
  <c r="S852" i="5"/>
  <c r="S851" i="5"/>
  <c r="S850" i="5"/>
  <c r="S849" i="5"/>
  <c r="S848" i="5"/>
  <c r="S847" i="5"/>
  <c r="S846" i="5"/>
  <c r="S845" i="5"/>
  <c r="S844" i="5"/>
  <c r="S843" i="5"/>
  <c r="S842" i="5"/>
  <c r="S841" i="5"/>
  <c r="S840" i="5"/>
  <c r="S839" i="5"/>
  <c r="S838" i="5"/>
  <c r="S837" i="5"/>
  <c r="S836" i="5"/>
  <c r="S835" i="5"/>
  <c r="S834" i="5"/>
  <c r="S833" i="5"/>
  <c r="S832" i="5"/>
  <c r="S831" i="5"/>
  <c r="S830" i="5"/>
  <c r="S829" i="5"/>
  <c r="S828" i="5"/>
  <c r="S827" i="5"/>
  <c r="S826" i="5"/>
  <c r="S825" i="5"/>
  <c r="S824" i="5"/>
  <c r="S823" i="5"/>
  <c r="S822" i="5"/>
  <c r="S821" i="5"/>
  <c r="S820" i="5"/>
  <c r="S819" i="5"/>
  <c r="S818" i="5"/>
  <c r="S817" i="5"/>
  <c r="S816" i="5"/>
  <c r="S815" i="5"/>
  <c r="S814" i="5"/>
  <c r="S813" i="5"/>
  <c r="S812" i="5"/>
  <c r="S811" i="5"/>
  <c r="S810" i="5"/>
  <c r="S809" i="5"/>
  <c r="S808" i="5"/>
  <c r="S807" i="5"/>
  <c r="S806" i="5"/>
  <c r="S805" i="5"/>
  <c r="S804" i="5"/>
  <c r="S803" i="5"/>
  <c r="S802" i="5"/>
  <c r="S801" i="5"/>
  <c r="S800" i="5"/>
  <c r="S799" i="5"/>
  <c r="S798" i="5"/>
  <c r="S797" i="5"/>
  <c r="S796" i="5"/>
  <c r="S795" i="5"/>
  <c r="S794" i="5"/>
  <c r="S793" i="5"/>
  <c r="S792" i="5"/>
  <c r="S791" i="5"/>
  <c r="S790" i="5"/>
  <c r="S789" i="5"/>
  <c r="S788" i="5"/>
  <c r="S787" i="5"/>
  <c r="S786" i="5"/>
  <c r="S785" i="5"/>
  <c r="S784" i="5"/>
  <c r="S783" i="5"/>
  <c r="S782" i="5"/>
  <c r="S781" i="5"/>
  <c r="S780" i="5"/>
  <c r="S779" i="5"/>
  <c r="S778" i="5"/>
  <c r="S777" i="5"/>
  <c r="S776" i="5"/>
  <c r="S775" i="5"/>
  <c r="S774" i="5"/>
  <c r="S773" i="5"/>
  <c r="S772" i="5"/>
  <c r="S771" i="5"/>
  <c r="S770" i="5"/>
  <c r="S769" i="5"/>
  <c r="S768" i="5"/>
  <c r="S767" i="5"/>
  <c r="S766" i="5"/>
  <c r="S765" i="5"/>
  <c r="S764" i="5"/>
  <c r="S763" i="5"/>
  <c r="S762" i="5"/>
  <c r="S761" i="5"/>
  <c r="S760" i="5"/>
  <c r="S759" i="5"/>
  <c r="S758" i="5"/>
  <c r="S757" i="5"/>
  <c r="S756" i="5"/>
  <c r="S755" i="5"/>
  <c r="S754" i="5"/>
  <c r="S753" i="5"/>
  <c r="S752" i="5"/>
  <c r="S751" i="5"/>
  <c r="S750" i="5"/>
  <c r="S749" i="5"/>
  <c r="S748" i="5"/>
  <c r="S747" i="5"/>
  <c r="S746" i="5"/>
  <c r="S745" i="5"/>
  <c r="S744" i="5"/>
  <c r="S743" i="5"/>
  <c r="S742" i="5"/>
  <c r="S741" i="5"/>
  <c r="S740" i="5"/>
  <c r="S739" i="5"/>
  <c r="S738" i="5"/>
  <c r="S737" i="5"/>
  <c r="S736" i="5"/>
  <c r="S735" i="5"/>
  <c r="S734" i="5"/>
  <c r="S733" i="5"/>
  <c r="S732" i="5"/>
  <c r="S731" i="5"/>
  <c r="S730" i="5"/>
  <c r="S729" i="5"/>
  <c r="S728" i="5"/>
  <c r="S727" i="5"/>
  <c r="S726" i="5"/>
  <c r="S725" i="5"/>
  <c r="S724" i="5"/>
  <c r="S723" i="5"/>
  <c r="S722" i="5"/>
  <c r="S721" i="5"/>
  <c r="S720" i="5"/>
  <c r="S719" i="5"/>
  <c r="S718" i="5"/>
  <c r="S717" i="5"/>
  <c r="S716" i="5"/>
  <c r="S715" i="5"/>
  <c r="S714" i="5"/>
  <c r="S713" i="5"/>
  <c r="S712" i="5"/>
  <c r="S711" i="5"/>
  <c r="S710" i="5"/>
  <c r="S709" i="5"/>
  <c r="S708" i="5"/>
  <c r="S707" i="5"/>
  <c r="S706" i="5"/>
  <c r="S705" i="5"/>
  <c r="S704" i="5"/>
  <c r="S703" i="5"/>
  <c r="S702" i="5"/>
  <c r="S701" i="5"/>
  <c r="S700" i="5"/>
  <c r="S699" i="5"/>
  <c r="S698" i="5"/>
  <c r="S697" i="5"/>
  <c r="S696" i="5"/>
  <c r="S695" i="5"/>
  <c r="S694" i="5"/>
  <c r="S693" i="5"/>
  <c r="S692" i="5"/>
  <c r="S691" i="5"/>
  <c r="S690" i="5"/>
  <c r="S689" i="5"/>
  <c r="S688" i="5"/>
  <c r="S687" i="5"/>
  <c r="S686" i="5"/>
  <c r="S685" i="5"/>
  <c r="S684" i="5"/>
  <c r="S683" i="5"/>
  <c r="S682" i="5"/>
  <c r="S681" i="5"/>
  <c r="S680" i="5"/>
  <c r="S679" i="5"/>
  <c r="S678" i="5"/>
  <c r="S677" i="5"/>
  <c r="S676" i="5"/>
  <c r="S675" i="5"/>
  <c r="S674" i="5"/>
  <c r="S673" i="5"/>
  <c r="S672" i="5"/>
  <c r="S671" i="5"/>
  <c r="S670" i="5"/>
  <c r="S669" i="5"/>
  <c r="S668" i="5"/>
  <c r="S667" i="5"/>
  <c r="S666" i="5"/>
  <c r="S665" i="5"/>
  <c r="S664" i="5"/>
  <c r="S663" i="5"/>
  <c r="S662" i="5"/>
  <c r="S661" i="5"/>
  <c r="S660" i="5"/>
  <c r="S659" i="5"/>
  <c r="S658" i="5"/>
  <c r="S657" i="5"/>
  <c r="S656" i="5"/>
  <c r="S655" i="5"/>
  <c r="S654" i="5"/>
  <c r="S653" i="5"/>
  <c r="S652" i="5"/>
  <c r="S651" i="5"/>
  <c r="S650" i="5"/>
  <c r="S649" i="5"/>
  <c r="S648" i="5"/>
  <c r="S647" i="5"/>
  <c r="S646" i="5"/>
  <c r="S645" i="5"/>
  <c r="S644" i="5"/>
  <c r="S643" i="5"/>
  <c r="S642" i="5"/>
  <c r="S641" i="5"/>
  <c r="S640" i="5"/>
  <c r="S639" i="5"/>
  <c r="S638" i="5"/>
  <c r="S637" i="5"/>
  <c r="S636" i="5"/>
  <c r="S635" i="5"/>
  <c r="S634" i="5"/>
  <c r="S633" i="5"/>
  <c r="S632" i="5"/>
  <c r="S631" i="5"/>
  <c r="S630" i="5"/>
  <c r="S629" i="5"/>
  <c r="S628" i="5"/>
  <c r="S627" i="5"/>
  <c r="S626" i="5"/>
  <c r="S625" i="5"/>
  <c r="S624" i="5"/>
  <c r="S623" i="5"/>
  <c r="S622" i="5"/>
  <c r="S621" i="5"/>
  <c r="S620" i="5"/>
  <c r="S619" i="5"/>
  <c r="S618" i="5"/>
  <c r="S617" i="5"/>
  <c r="S616" i="5"/>
  <c r="S615" i="5"/>
  <c r="S614" i="5"/>
  <c r="S613" i="5"/>
  <c r="S612" i="5"/>
  <c r="S611" i="5"/>
  <c r="S610" i="5"/>
  <c r="S609" i="5"/>
  <c r="S608" i="5"/>
  <c r="S607" i="5"/>
  <c r="S606" i="5"/>
  <c r="S605" i="5"/>
  <c r="S604" i="5"/>
  <c r="S603" i="5"/>
  <c r="S602" i="5"/>
  <c r="S601" i="5"/>
  <c r="S600" i="5"/>
  <c r="S599" i="5"/>
  <c r="S598" i="5"/>
  <c r="S597" i="5"/>
  <c r="S596" i="5"/>
  <c r="S595" i="5"/>
  <c r="S594" i="5"/>
  <c r="S593" i="5"/>
  <c r="S592" i="5"/>
  <c r="S591" i="5"/>
  <c r="S590" i="5"/>
  <c r="S589" i="5"/>
  <c r="S588" i="5"/>
  <c r="S587" i="5"/>
  <c r="S586" i="5"/>
  <c r="S585" i="5"/>
  <c r="S584" i="5"/>
  <c r="S583" i="5"/>
  <c r="S582" i="5"/>
  <c r="S581" i="5"/>
  <c r="S580" i="5"/>
  <c r="S579" i="5"/>
  <c r="S578" i="5"/>
  <c r="S577" i="5"/>
  <c r="S576" i="5"/>
  <c r="S575" i="5"/>
  <c r="S574" i="5"/>
  <c r="S573" i="5"/>
  <c r="S572" i="5"/>
  <c r="S571" i="5"/>
  <c r="S570" i="5"/>
  <c r="S569" i="5"/>
  <c r="S568" i="5"/>
  <c r="S567" i="5"/>
  <c r="S566" i="5"/>
  <c r="S565" i="5"/>
  <c r="S564" i="5"/>
  <c r="S563" i="5"/>
  <c r="S562" i="5"/>
  <c r="S561" i="5"/>
  <c r="S560" i="5"/>
  <c r="S559" i="5"/>
  <c r="S558" i="5"/>
  <c r="S557" i="5"/>
  <c r="S556" i="5"/>
  <c r="S555" i="5"/>
  <c r="S554" i="5"/>
  <c r="S553" i="5"/>
  <c r="S552" i="5"/>
  <c r="S551" i="5"/>
  <c r="S550" i="5"/>
  <c r="S549" i="5"/>
  <c r="S548" i="5"/>
  <c r="S547" i="5"/>
  <c r="S546" i="5"/>
  <c r="S545" i="5"/>
  <c r="S544" i="5"/>
  <c r="S543" i="5"/>
  <c r="S542" i="5"/>
  <c r="S541" i="5"/>
  <c r="S540" i="5"/>
  <c r="S539" i="5"/>
  <c r="S538" i="5"/>
  <c r="S537" i="5"/>
  <c r="S536" i="5"/>
  <c r="S535" i="5"/>
  <c r="S534" i="5"/>
  <c r="S533" i="5"/>
  <c r="S532" i="5"/>
  <c r="S531" i="5"/>
  <c r="S530" i="5"/>
  <c r="S529" i="5"/>
  <c r="S528" i="5"/>
  <c r="S527" i="5"/>
  <c r="S526" i="5"/>
  <c r="S525" i="5"/>
  <c r="S524" i="5"/>
  <c r="S523" i="5"/>
  <c r="S522" i="5"/>
  <c r="S521" i="5"/>
  <c r="S520" i="5"/>
  <c r="S519" i="5"/>
  <c r="S518" i="5"/>
  <c r="S517" i="5"/>
  <c r="S516" i="5"/>
  <c r="S515" i="5"/>
  <c r="S514" i="5"/>
  <c r="S513" i="5"/>
  <c r="S512" i="5"/>
  <c r="S511" i="5"/>
  <c r="S510" i="5"/>
  <c r="S509" i="5"/>
  <c r="S508" i="5"/>
  <c r="S507" i="5"/>
  <c r="S506" i="5"/>
  <c r="S505" i="5"/>
  <c r="S504" i="5"/>
  <c r="S503" i="5"/>
  <c r="S502" i="5"/>
  <c r="S501" i="5"/>
  <c r="S500" i="5"/>
  <c r="S499" i="5"/>
  <c r="S498" i="5"/>
  <c r="S497" i="5"/>
  <c r="S496" i="5"/>
  <c r="S495" i="5"/>
  <c r="S494" i="5"/>
  <c r="S493" i="5"/>
  <c r="S492" i="5"/>
  <c r="S491" i="5"/>
  <c r="S490" i="5"/>
  <c r="S489" i="5"/>
  <c r="S488" i="5"/>
  <c r="S487" i="5"/>
  <c r="S486" i="5"/>
  <c r="S485" i="5"/>
  <c r="S484" i="5"/>
  <c r="S483" i="5"/>
  <c r="S482" i="5"/>
  <c r="S481" i="5"/>
  <c r="S480" i="5"/>
  <c r="S479" i="5"/>
  <c r="S478" i="5"/>
  <c r="S477" i="5"/>
  <c r="S476" i="5"/>
  <c r="S475" i="5"/>
  <c r="S474" i="5"/>
  <c r="S473" i="5"/>
  <c r="S472" i="5"/>
  <c r="S471" i="5"/>
  <c r="S470" i="5"/>
  <c r="S469" i="5"/>
  <c r="S468" i="5"/>
  <c r="S467" i="5"/>
  <c r="S466" i="5"/>
  <c r="S465" i="5"/>
  <c r="S464" i="5"/>
  <c r="S463" i="5"/>
  <c r="S462" i="5"/>
  <c r="S461" i="5"/>
  <c r="S460" i="5"/>
  <c r="S459" i="5"/>
  <c r="S458" i="5"/>
  <c r="S457" i="5"/>
  <c r="S456" i="5"/>
  <c r="S455" i="5"/>
  <c r="S454" i="5"/>
  <c r="S453" i="5"/>
  <c r="S452" i="5"/>
  <c r="S451" i="5"/>
  <c r="S450" i="5"/>
  <c r="S449" i="5"/>
  <c r="S448" i="5"/>
  <c r="S447" i="5"/>
  <c r="S446" i="5"/>
  <c r="S445" i="5"/>
  <c r="S444" i="5"/>
  <c r="S443" i="5"/>
  <c r="S442" i="5"/>
  <c r="S441" i="5"/>
  <c r="S440" i="5"/>
  <c r="S439" i="5"/>
  <c r="S438" i="5"/>
  <c r="S437" i="5"/>
  <c r="S436" i="5"/>
  <c r="S435" i="5"/>
  <c r="S434" i="5"/>
  <c r="S433" i="5"/>
  <c r="S432" i="5"/>
  <c r="S431" i="5"/>
  <c r="S430" i="5"/>
  <c r="S429" i="5"/>
  <c r="S428" i="5"/>
  <c r="S427" i="5"/>
  <c r="S426" i="5"/>
  <c r="S425" i="5"/>
  <c r="S424" i="5"/>
  <c r="S423" i="5"/>
  <c r="S422" i="5"/>
  <c r="S421" i="5"/>
  <c r="S420" i="5"/>
  <c r="S419" i="5"/>
  <c r="S418" i="5"/>
  <c r="S417" i="5"/>
  <c r="S416" i="5"/>
  <c r="S415" i="5"/>
  <c r="S414" i="5"/>
  <c r="S413" i="5"/>
  <c r="S412" i="5"/>
  <c r="S411" i="5"/>
  <c r="S410" i="5"/>
  <c r="S409" i="5"/>
  <c r="S408" i="5"/>
  <c r="S407" i="5"/>
  <c r="S406" i="5"/>
  <c r="S405" i="5"/>
  <c r="S404" i="5"/>
  <c r="S403" i="5"/>
  <c r="S402" i="5"/>
  <c r="S401" i="5"/>
  <c r="S400" i="5"/>
  <c r="S399" i="5"/>
  <c r="S398" i="5"/>
  <c r="S397" i="5"/>
  <c r="S396" i="5"/>
  <c r="S395" i="5"/>
  <c r="S394" i="5"/>
  <c r="S393" i="5"/>
  <c r="S392" i="5"/>
  <c r="S391" i="5"/>
  <c r="S390" i="5"/>
  <c r="S389" i="5"/>
  <c r="S388" i="5"/>
  <c r="S387" i="5"/>
  <c r="S386" i="5"/>
  <c r="S385" i="5"/>
  <c r="S384" i="5"/>
  <c r="S383" i="5"/>
  <c r="S382" i="5"/>
  <c r="S381" i="5"/>
  <c r="S380" i="5"/>
  <c r="S379" i="5"/>
  <c r="S378" i="5"/>
  <c r="S377" i="5"/>
  <c r="S376" i="5"/>
  <c r="S375" i="5"/>
  <c r="S374" i="5"/>
  <c r="S373" i="5"/>
  <c r="S372" i="5"/>
  <c r="S371" i="5"/>
  <c r="S370" i="5"/>
  <c r="S369" i="5"/>
  <c r="S368" i="5"/>
  <c r="S367" i="5"/>
  <c r="S366" i="5"/>
  <c r="S365" i="5"/>
  <c r="S364" i="5"/>
  <c r="S363" i="5"/>
  <c r="S362" i="5"/>
  <c r="S361" i="5"/>
  <c r="S360" i="5"/>
  <c r="S359" i="5"/>
  <c r="S358" i="5"/>
  <c r="S357" i="5"/>
  <c r="S356" i="5"/>
  <c r="S355" i="5"/>
  <c r="S354" i="5"/>
  <c r="S353" i="5"/>
  <c r="S352" i="5"/>
  <c r="S351" i="5"/>
  <c r="S350" i="5"/>
  <c r="S349" i="5"/>
  <c r="S348" i="5"/>
  <c r="S347" i="5"/>
  <c r="S346" i="5"/>
  <c r="S345" i="5"/>
  <c r="S344" i="5"/>
  <c r="S343" i="5"/>
  <c r="S342" i="5"/>
  <c r="S341" i="5"/>
  <c r="S340" i="5"/>
  <c r="S339" i="5"/>
  <c r="S338" i="5"/>
  <c r="S337" i="5"/>
  <c r="S336" i="5"/>
  <c r="S335" i="5"/>
  <c r="S334" i="5"/>
  <c r="S333" i="5"/>
  <c r="S332" i="5"/>
  <c r="S331" i="5"/>
  <c r="S330" i="5"/>
  <c r="S329" i="5"/>
  <c r="S328" i="5"/>
  <c r="S327" i="5"/>
  <c r="S326" i="5"/>
  <c r="S325" i="5"/>
  <c r="S324" i="5"/>
  <c r="S323" i="5"/>
  <c r="S322" i="5"/>
  <c r="S321" i="5"/>
  <c r="S320" i="5"/>
  <c r="S319" i="5"/>
  <c r="S318" i="5"/>
  <c r="S317" i="5"/>
  <c r="S316" i="5"/>
  <c r="S315" i="5"/>
  <c r="S314" i="5"/>
  <c r="S313" i="5"/>
  <c r="S312" i="5"/>
  <c r="S311" i="5"/>
  <c r="S310" i="5"/>
  <c r="S309" i="5"/>
  <c r="S308" i="5"/>
  <c r="S307" i="5"/>
  <c r="S306" i="5"/>
  <c r="S305" i="5"/>
  <c r="S304" i="5"/>
  <c r="S303" i="5"/>
  <c r="S302" i="5"/>
  <c r="S301" i="5"/>
  <c r="S300" i="5"/>
  <c r="S299" i="5"/>
  <c r="S298" i="5"/>
  <c r="S297" i="5"/>
  <c r="S296" i="5"/>
  <c r="S295" i="5"/>
  <c r="S294" i="5"/>
  <c r="S293" i="5"/>
  <c r="S292" i="5"/>
  <c r="S291" i="5"/>
  <c r="S290" i="5"/>
  <c r="S289" i="5"/>
  <c r="S288" i="5"/>
  <c r="S287" i="5"/>
  <c r="S286" i="5"/>
  <c r="S285" i="5"/>
  <c r="S284" i="5"/>
  <c r="S283" i="5"/>
  <c r="S282" i="5"/>
  <c r="S281" i="5"/>
  <c r="S280" i="5"/>
  <c r="S279" i="5"/>
  <c r="S278" i="5"/>
  <c r="S277" i="5"/>
  <c r="S276" i="5"/>
  <c r="S275" i="5"/>
  <c r="S274" i="5"/>
  <c r="S273" i="5"/>
  <c r="S272" i="5"/>
  <c r="S271" i="5"/>
  <c r="S270" i="5"/>
  <c r="S269" i="5"/>
  <c r="S268" i="5"/>
  <c r="S267" i="5"/>
  <c r="S266" i="5"/>
  <c r="S265" i="5"/>
  <c r="S264" i="5"/>
  <c r="S263" i="5"/>
  <c r="S262" i="5"/>
  <c r="S261" i="5"/>
  <c r="S260" i="5"/>
  <c r="S259" i="5"/>
  <c r="S258" i="5"/>
  <c r="S257" i="5"/>
  <c r="S256" i="5"/>
  <c r="S255" i="5"/>
  <c r="S254" i="5"/>
  <c r="S253" i="5"/>
  <c r="S252" i="5"/>
  <c r="S251" i="5"/>
  <c r="S250" i="5"/>
  <c r="S249" i="5"/>
  <c r="S248" i="5"/>
  <c r="S247" i="5"/>
  <c r="S246" i="5"/>
  <c r="S245" i="5"/>
  <c r="S244" i="5"/>
  <c r="S243" i="5"/>
  <c r="S242" i="5"/>
  <c r="S241" i="5"/>
  <c r="S240" i="5"/>
  <c r="S239" i="5"/>
  <c r="S238" i="5"/>
  <c r="S237" i="5"/>
  <c r="S236" i="5"/>
  <c r="S235" i="5"/>
  <c r="S234" i="5"/>
  <c r="S233" i="5"/>
  <c r="S232" i="5"/>
  <c r="S231" i="5"/>
  <c r="S230" i="5"/>
  <c r="S229" i="5"/>
  <c r="S228" i="5"/>
  <c r="S227" i="5"/>
  <c r="S226" i="5"/>
  <c r="S225" i="5"/>
  <c r="S224" i="5"/>
  <c r="S223" i="5"/>
  <c r="S222" i="5"/>
  <c r="S221" i="5"/>
  <c r="S220" i="5"/>
  <c r="S219" i="5"/>
  <c r="S218" i="5"/>
  <c r="S217" i="5"/>
  <c r="S216" i="5"/>
  <c r="S215" i="5"/>
  <c r="S214" i="5"/>
  <c r="S213" i="5"/>
  <c r="S212" i="5"/>
  <c r="S211" i="5"/>
  <c r="S210" i="5"/>
  <c r="S209" i="5"/>
  <c r="S208" i="5"/>
  <c r="S207" i="5"/>
  <c r="S206" i="5"/>
  <c r="S205" i="5"/>
  <c r="S204" i="5"/>
  <c r="S203" i="5"/>
  <c r="S202" i="5"/>
  <c r="S201" i="5"/>
  <c r="S200" i="5"/>
  <c r="S199" i="5"/>
  <c r="S198" i="5"/>
  <c r="S197" i="5"/>
  <c r="S196" i="5"/>
  <c r="S195" i="5"/>
  <c r="S194" i="5"/>
  <c r="S193" i="5"/>
  <c r="S192" i="5"/>
  <c r="S191" i="5"/>
  <c r="S190" i="5"/>
  <c r="S189" i="5"/>
  <c r="S188" i="5"/>
  <c r="S187" i="5"/>
  <c r="S186" i="5"/>
  <c r="S185" i="5"/>
  <c r="S184" i="5"/>
  <c r="S183" i="5"/>
  <c r="S182" i="5"/>
  <c r="S181" i="5"/>
  <c r="S180" i="5"/>
  <c r="S179" i="5"/>
  <c r="S178" i="5"/>
  <c r="S177" i="5"/>
  <c r="S176" i="5"/>
  <c r="S175" i="5"/>
  <c r="S174" i="5"/>
  <c r="S173" i="5"/>
  <c r="S172" i="5"/>
  <c r="S171" i="5"/>
  <c r="S170" i="5"/>
  <c r="S169" i="5"/>
  <c r="S168" i="5"/>
  <c r="S167" i="5"/>
  <c r="S166" i="5"/>
  <c r="S165" i="5"/>
  <c r="S164" i="5"/>
  <c r="S163" i="5"/>
  <c r="S162" i="5"/>
  <c r="S161" i="5"/>
  <c r="S160" i="5"/>
  <c r="S159" i="5"/>
  <c r="S158" i="5"/>
  <c r="S157" i="5"/>
  <c r="S156" i="5"/>
  <c r="S155" i="5"/>
  <c r="S154" i="5"/>
  <c r="S153" i="5"/>
  <c r="S152" i="5"/>
  <c r="S151" i="5"/>
  <c r="S150" i="5"/>
  <c r="S149" i="5"/>
  <c r="S148" i="5"/>
  <c r="S147" i="5"/>
  <c r="S146" i="5"/>
  <c r="S145" i="5"/>
  <c r="S144" i="5"/>
  <c r="S143" i="5"/>
  <c r="S142" i="5"/>
  <c r="S141" i="5"/>
  <c r="S140" i="5"/>
  <c r="S139" i="5"/>
  <c r="S138" i="5"/>
  <c r="S137" i="5"/>
  <c r="S136" i="5"/>
  <c r="S135" i="5"/>
  <c r="S134" i="5"/>
  <c r="S133" i="5"/>
  <c r="S132" i="5"/>
  <c r="S131" i="5"/>
  <c r="S130" i="5"/>
  <c r="S129" i="5"/>
  <c r="S128" i="5"/>
  <c r="S127" i="5"/>
  <c r="S126" i="5"/>
  <c r="S125" i="5"/>
  <c r="S124" i="5"/>
  <c r="S123" i="5"/>
  <c r="S122" i="5"/>
  <c r="S121" i="5"/>
  <c r="S120" i="5"/>
  <c r="S119" i="5"/>
  <c r="S118" i="5"/>
  <c r="S117" i="5"/>
  <c r="S116" i="5"/>
  <c r="S115" i="5"/>
  <c r="S114" i="5"/>
  <c r="S113" i="5"/>
  <c r="S112" i="5"/>
  <c r="S111" i="5"/>
  <c r="S110" i="5"/>
  <c r="S109" i="5"/>
  <c r="S108" i="5"/>
  <c r="S107" i="5"/>
  <c r="S106" i="5"/>
  <c r="S105" i="5"/>
  <c r="S104" i="5"/>
  <c r="S103" i="5"/>
  <c r="S102" i="5"/>
  <c r="S101" i="5"/>
  <c r="S100" i="5"/>
  <c r="S99" i="5"/>
  <c r="S98" i="5"/>
  <c r="S97" i="5"/>
  <c r="S96" i="5"/>
  <c r="S95" i="5"/>
  <c r="S94" i="5"/>
  <c r="S93" i="5"/>
  <c r="S92" i="5"/>
  <c r="S91" i="5"/>
  <c r="S90" i="5"/>
  <c r="S89" i="5"/>
  <c r="S88" i="5"/>
  <c r="S87" i="5"/>
  <c r="S86" i="5"/>
  <c r="S85" i="5"/>
  <c r="S84" i="5"/>
  <c r="S83" i="5"/>
  <c r="S82" i="5"/>
  <c r="S81" i="5"/>
  <c r="S80" i="5"/>
  <c r="S79" i="5"/>
  <c r="S78" i="5"/>
  <c r="S77" i="5"/>
  <c r="S76" i="5"/>
  <c r="S75" i="5"/>
  <c r="S74" i="5"/>
  <c r="S73" i="5"/>
  <c r="S72" i="5"/>
  <c r="S71" i="5"/>
  <c r="S70" i="5"/>
  <c r="S69" i="5"/>
  <c r="S68" i="5"/>
  <c r="S67" i="5"/>
  <c r="S66" i="5"/>
  <c r="S65" i="5"/>
  <c r="S64" i="5"/>
  <c r="S63" i="5"/>
  <c r="S62" i="5"/>
  <c r="S61" i="5"/>
  <c r="S60" i="5"/>
  <c r="S59" i="5"/>
  <c r="S58" i="5"/>
  <c r="S57" i="5"/>
  <c r="S56" i="5"/>
  <c r="S55" i="5"/>
  <c r="S54" i="5"/>
  <c r="S53" i="5"/>
  <c r="S52" i="5"/>
  <c r="S51" i="5"/>
  <c r="S50" i="5"/>
  <c r="S49" i="5"/>
  <c r="S48" i="5"/>
  <c r="S47" i="5"/>
  <c r="S46" i="5"/>
  <c r="S45" i="5"/>
  <c r="S44" i="5"/>
  <c r="S43" i="5"/>
  <c r="S42" i="5"/>
  <c r="S41" i="5"/>
  <c r="S40" i="5"/>
  <c r="S39" i="5"/>
  <c r="S38" i="5"/>
  <c r="S37" i="5"/>
  <c r="S36" i="5"/>
  <c r="S35" i="5"/>
  <c r="S34" i="5"/>
  <c r="S33" i="5"/>
  <c r="S32" i="5"/>
  <c r="S31" i="5"/>
  <c r="S30" i="5"/>
  <c r="S29" i="5"/>
  <c r="S28" i="5"/>
  <c r="S27" i="5"/>
  <c r="S26" i="5"/>
  <c r="S25" i="5"/>
  <c r="S24" i="5"/>
  <c r="S23" i="5"/>
  <c r="S22" i="5"/>
  <c r="S21" i="5"/>
  <c r="S20" i="5"/>
  <c r="S19" i="5"/>
  <c r="S18" i="5"/>
  <c r="S17" i="5"/>
  <c r="S16" i="5"/>
  <c r="S15" i="5"/>
  <c r="S14" i="5"/>
  <c r="S13" i="5"/>
  <c r="S12" i="5"/>
  <c r="S11" i="5"/>
  <c r="S10" i="5"/>
  <c r="S9" i="5"/>
  <c r="S8" i="5"/>
  <c r="S7" i="5"/>
  <c r="S6" i="5"/>
  <c r="S5" i="5"/>
  <c r="S4" i="5"/>
  <c r="S3" i="5"/>
  <c r="S2" i="5"/>
  <c r="R4075" i="5" l="1"/>
  <c r="R4074" i="5"/>
  <c r="R4073" i="5"/>
  <c r="R4072" i="5"/>
  <c r="R4071" i="5"/>
  <c r="R4070" i="5"/>
  <c r="R4069" i="5"/>
  <c r="R4068" i="5"/>
  <c r="R4067" i="5"/>
  <c r="R4066" i="5"/>
  <c r="R4065" i="5"/>
  <c r="R4064" i="5"/>
  <c r="R4063" i="5"/>
  <c r="R4062" i="5"/>
  <c r="R4061" i="5"/>
  <c r="R4060" i="5"/>
  <c r="R4059" i="5"/>
  <c r="R4058" i="5"/>
  <c r="R4057" i="5"/>
  <c r="R4056" i="5"/>
  <c r="R4055" i="5"/>
  <c r="R4054" i="5"/>
  <c r="R4053" i="5"/>
  <c r="R4052" i="5"/>
  <c r="R4051" i="5"/>
  <c r="R4050" i="5"/>
  <c r="R4049" i="5"/>
  <c r="R4048" i="5"/>
  <c r="R4047" i="5"/>
  <c r="R4046" i="5"/>
  <c r="R4045" i="5"/>
  <c r="R4011" i="5"/>
  <c r="R4010" i="5"/>
  <c r="R4009" i="5"/>
  <c r="R4008" i="5"/>
  <c r="R4007" i="5"/>
  <c r="R4006" i="5"/>
  <c r="R4005" i="5"/>
  <c r="R4004" i="5"/>
  <c r="R4003" i="5"/>
  <c r="R4002" i="5"/>
  <c r="R4001" i="5"/>
  <c r="R4000" i="5"/>
  <c r="R3999" i="5"/>
  <c r="R3998" i="5"/>
  <c r="R3997" i="5"/>
  <c r="R3996" i="5"/>
  <c r="R3995" i="5"/>
  <c r="R3994" i="5"/>
  <c r="R3993" i="5"/>
  <c r="R3992" i="5"/>
  <c r="R3991" i="5"/>
  <c r="R3990" i="5"/>
  <c r="R3989" i="5"/>
  <c r="R3988" i="5"/>
  <c r="R3987" i="5"/>
  <c r="R3986" i="5"/>
  <c r="R3985" i="5"/>
  <c r="R3984" i="5"/>
  <c r="R3983" i="5"/>
  <c r="R3982" i="5"/>
  <c r="R3981" i="5"/>
  <c r="R3980" i="5"/>
  <c r="R3979" i="5"/>
  <c r="R2837" i="5"/>
  <c r="R2836" i="5"/>
  <c r="R2835" i="5"/>
  <c r="R2834" i="5"/>
  <c r="R2833" i="5"/>
  <c r="R2832" i="5"/>
  <c r="R2831" i="5"/>
  <c r="R2830" i="5"/>
  <c r="R2829" i="5"/>
  <c r="R2828" i="5"/>
  <c r="R2827" i="5"/>
  <c r="R2826" i="5"/>
  <c r="R2825" i="5"/>
  <c r="R2824" i="5"/>
  <c r="R2823" i="5"/>
  <c r="R2822" i="5"/>
  <c r="R2821" i="5"/>
  <c r="R2820" i="5"/>
  <c r="R2819" i="5"/>
  <c r="R2818" i="5"/>
  <c r="R2817" i="5"/>
  <c r="R2816" i="5"/>
  <c r="R2815" i="5"/>
  <c r="R2814" i="5"/>
  <c r="R2813" i="5"/>
  <c r="R2812" i="5"/>
  <c r="R2811" i="5"/>
  <c r="R2810" i="5"/>
  <c r="R2809" i="5"/>
  <c r="R2808" i="5"/>
  <c r="R2807" i="5"/>
  <c r="R2806" i="5"/>
  <c r="R2681" i="5"/>
  <c r="R2680" i="5"/>
  <c r="R2679" i="5"/>
  <c r="R2678" i="5"/>
  <c r="R2677" i="5"/>
  <c r="R2676" i="5"/>
  <c r="R2675" i="5"/>
  <c r="R2674" i="5"/>
  <c r="R2673" i="5"/>
  <c r="R2672" i="5"/>
  <c r="R2671" i="5"/>
  <c r="R2670" i="5"/>
  <c r="R2669" i="5"/>
  <c r="R2668" i="5"/>
  <c r="R2667" i="5"/>
  <c r="R2666" i="5"/>
  <c r="R2665" i="5"/>
  <c r="R2664" i="5"/>
  <c r="R2663" i="5"/>
  <c r="R2662" i="5"/>
  <c r="R2661" i="5"/>
  <c r="R2660" i="5"/>
  <c r="R2659" i="5"/>
  <c r="R2658" i="5"/>
  <c r="R2657" i="5"/>
  <c r="R2656" i="5"/>
  <c r="R2655" i="5"/>
  <c r="R2654" i="5"/>
  <c r="R2653" i="5"/>
  <c r="R2652" i="5"/>
  <c r="R2651" i="5"/>
  <c r="R2650" i="5"/>
  <c r="R2649" i="5"/>
  <c r="R2619" i="5"/>
  <c r="R2618" i="5"/>
  <c r="R2617" i="5"/>
  <c r="R2616" i="5"/>
  <c r="R2615" i="5"/>
  <c r="R2614" i="5"/>
  <c r="R2613" i="5"/>
  <c r="R2612" i="5"/>
  <c r="R2611" i="5"/>
  <c r="R2610" i="5"/>
  <c r="R2609" i="5"/>
  <c r="R2608" i="5"/>
  <c r="R2607" i="5"/>
  <c r="R2606" i="5"/>
  <c r="R2605" i="5"/>
  <c r="R2604" i="5"/>
  <c r="R2603" i="5"/>
  <c r="R2602" i="5"/>
  <c r="R2601" i="5"/>
  <c r="R2600" i="5"/>
  <c r="R2599" i="5"/>
  <c r="R2598" i="5"/>
  <c r="R2597" i="5"/>
  <c r="R2596" i="5"/>
  <c r="R2595" i="5"/>
  <c r="R2594" i="5"/>
  <c r="R2593" i="5"/>
  <c r="R2592" i="5"/>
  <c r="R2591" i="5"/>
  <c r="R2590" i="5"/>
  <c r="R2589" i="5"/>
  <c r="R2588" i="5"/>
  <c r="R2587" i="5"/>
  <c r="R2586" i="5"/>
  <c r="R2585" i="5"/>
  <c r="R2584" i="5"/>
  <c r="R2583" i="5"/>
  <c r="R2582" i="5"/>
  <c r="R2581" i="5"/>
  <c r="R2580" i="5"/>
  <c r="R2579" i="5"/>
  <c r="R2578" i="5"/>
  <c r="R2577" i="5"/>
  <c r="R2576" i="5"/>
  <c r="R2575" i="5"/>
  <c r="R2574" i="5"/>
  <c r="R2573" i="5"/>
  <c r="R2572" i="5"/>
  <c r="R2571" i="5"/>
  <c r="R2570" i="5"/>
  <c r="R2569" i="5"/>
  <c r="R2568" i="5"/>
  <c r="R2567" i="5"/>
  <c r="R2566" i="5"/>
  <c r="R2565" i="5"/>
  <c r="R2564" i="5"/>
  <c r="R2563" i="5"/>
  <c r="R2562" i="5"/>
  <c r="R2561" i="5"/>
  <c r="R2560" i="5"/>
  <c r="R2559" i="5"/>
  <c r="R2558" i="5"/>
  <c r="R2557" i="5"/>
  <c r="R2556" i="5"/>
  <c r="R2555" i="5"/>
  <c r="R2257" i="5"/>
  <c r="R2256" i="5"/>
  <c r="R2255" i="5"/>
  <c r="R2254" i="5"/>
  <c r="R2253" i="5"/>
  <c r="R2252" i="5"/>
  <c r="R2251" i="5"/>
  <c r="R2250" i="5"/>
  <c r="R2249" i="5"/>
  <c r="R2248" i="5"/>
  <c r="R2247" i="5"/>
  <c r="R2246" i="5"/>
  <c r="R2245" i="5"/>
  <c r="R2244" i="5"/>
  <c r="R2243" i="5"/>
  <c r="R2242" i="5"/>
  <c r="R2241" i="5"/>
  <c r="R2240" i="5"/>
  <c r="R2239" i="5"/>
  <c r="R2238" i="5"/>
  <c r="R2237" i="5"/>
  <c r="R2236" i="5"/>
  <c r="R2235" i="5"/>
  <c r="R2234" i="5"/>
  <c r="R2233" i="5"/>
  <c r="R2232" i="5"/>
  <c r="R2231" i="5"/>
  <c r="R2230" i="5"/>
  <c r="R2229" i="5"/>
  <c r="R2228" i="5"/>
  <c r="R2227" i="5"/>
  <c r="R881" i="5"/>
  <c r="R880" i="5"/>
  <c r="R879" i="5"/>
  <c r="R878" i="5"/>
  <c r="R877" i="5"/>
  <c r="R876" i="5"/>
  <c r="R875" i="5"/>
  <c r="R874" i="5"/>
  <c r="R873" i="5"/>
  <c r="R872" i="5"/>
  <c r="R871" i="5"/>
  <c r="R870" i="5"/>
  <c r="R869" i="5"/>
  <c r="R868" i="5"/>
  <c r="R867" i="5"/>
  <c r="R866" i="5"/>
  <c r="R865" i="5"/>
  <c r="R864" i="5"/>
  <c r="R863" i="5"/>
  <c r="R862" i="5"/>
  <c r="R861" i="5"/>
  <c r="R860" i="5"/>
  <c r="R859" i="5"/>
  <c r="R858" i="5"/>
  <c r="R857" i="5"/>
  <c r="R856" i="5"/>
  <c r="R855" i="5"/>
  <c r="R854" i="5"/>
  <c r="R853" i="5"/>
  <c r="R852" i="5"/>
  <c r="R851" i="5"/>
  <c r="R725" i="5"/>
  <c r="R724" i="5"/>
  <c r="R723" i="5"/>
  <c r="R722" i="5"/>
  <c r="R721" i="5"/>
  <c r="R720" i="5"/>
  <c r="R719" i="5"/>
  <c r="R718" i="5"/>
  <c r="R717" i="5"/>
  <c r="R716" i="5"/>
  <c r="R715" i="5"/>
  <c r="R714" i="5"/>
  <c r="R713" i="5"/>
  <c r="R712" i="5"/>
  <c r="R711" i="5"/>
  <c r="R710" i="5"/>
  <c r="R709" i="5"/>
  <c r="R708" i="5"/>
  <c r="R707" i="5"/>
  <c r="R706" i="5"/>
  <c r="R705" i="5"/>
  <c r="R704" i="5"/>
  <c r="R703" i="5"/>
  <c r="R702" i="5"/>
  <c r="R701" i="5"/>
  <c r="R700" i="5"/>
  <c r="R699" i="5"/>
  <c r="R698" i="5"/>
  <c r="R697" i="5"/>
  <c r="R696" i="5"/>
  <c r="R695" i="5"/>
  <c r="R694" i="5"/>
  <c r="R693" i="5"/>
  <c r="R692" i="5"/>
  <c r="R691" i="5"/>
  <c r="R690" i="5"/>
  <c r="R689" i="5"/>
  <c r="R688" i="5"/>
  <c r="R687" i="5"/>
  <c r="R686" i="5"/>
  <c r="R685" i="5"/>
  <c r="R684" i="5"/>
  <c r="R683" i="5"/>
  <c r="R682" i="5"/>
  <c r="R681" i="5"/>
  <c r="R680" i="5"/>
  <c r="R679" i="5"/>
  <c r="R678" i="5"/>
  <c r="R677" i="5"/>
  <c r="R676" i="5"/>
  <c r="R675" i="5"/>
  <c r="R674" i="5"/>
  <c r="R673" i="5"/>
  <c r="R672" i="5"/>
  <c r="R671" i="5"/>
  <c r="R670" i="5"/>
  <c r="R669" i="5"/>
  <c r="R668" i="5"/>
  <c r="R667" i="5"/>
  <c r="R666" i="5"/>
  <c r="R665" i="5"/>
  <c r="R664" i="5"/>
  <c r="R663" i="5"/>
  <c r="R662" i="5"/>
  <c r="R661" i="5"/>
  <c r="R598" i="5"/>
  <c r="R597" i="5"/>
  <c r="R596" i="5"/>
  <c r="R595" i="5"/>
  <c r="R594" i="5"/>
  <c r="R593" i="5"/>
  <c r="R592" i="5"/>
  <c r="R591" i="5"/>
  <c r="R590" i="5"/>
  <c r="R589" i="5"/>
  <c r="R588" i="5"/>
  <c r="R587" i="5"/>
  <c r="R586" i="5"/>
  <c r="R585" i="5"/>
  <c r="R584" i="5"/>
  <c r="R583" i="5"/>
  <c r="R582" i="5"/>
  <c r="R581" i="5"/>
  <c r="R580" i="5"/>
  <c r="R579" i="5"/>
  <c r="R578" i="5"/>
  <c r="R577" i="5"/>
  <c r="R576" i="5"/>
  <c r="R575" i="5"/>
  <c r="R574" i="5"/>
  <c r="R573" i="5"/>
  <c r="R572" i="5"/>
  <c r="R571" i="5"/>
  <c r="R570" i="5"/>
  <c r="R569" i="5"/>
  <c r="R538" i="5"/>
  <c r="R537" i="5"/>
  <c r="R536" i="5"/>
  <c r="R535" i="5"/>
  <c r="R534" i="5"/>
  <c r="R533" i="5"/>
  <c r="R532" i="5"/>
  <c r="R531" i="5"/>
  <c r="R530" i="5"/>
  <c r="R529" i="5"/>
  <c r="R528" i="5"/>
  <c r="R527" i="5"/>
  <c r="R526" i="5"/>
  <c r="R525" i="5"/>
  <c r="R524" i="5"/>
  <c r="R523" i="5"/>
  <c r="R522" i="5"/>
  <c r="R521" i="5"/>
  <c r="R520" i="5"/>
  <c r="R519" i="5"/>
  <c r="R518" i="5"/>
  <c r="R517" i="5"/>
  <c r="R516" i="5"/>
  <c r="R515" i="5"/>
  <c r="R514" i="5"/>
  <c r="R513" i="5"/>
  <c r="R512" i="5"/>
  <c r="R511" i="5"/>
  <c r="R510" i="5"/>
  <c r="R509" i="5"/>
  <c r="R508" i="5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C3" i="5" l="1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920" i="5"/>
  <c r="C1921" i="5"/>
  <c r="C1922" i="5"/>
  <c r="C1923" i="5"/>
  <c r="C1924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59" i="5"/>
  <c r="C1960" i="5"/>
  <c r="C1961" i="5"/>
  <c r="C1962" i="5"/>
  <c r="C1963" i="5"/>
  <c r="C1964" i="5"/>
  <c r="C1965" i="5"/>
  <c r="C1966" i="5"/>
  <c r="C1967" i="5"/>
  <c r="C1968" i="5"/>
  <c r="C1969" i="5"/>
  <c r="C1970" i="5"/>
  <c r="C1971" i="5"/>
  <c r="C1972" i="5"/>
  <c r="C1973" i="5"/>
  <c r="C1974" i="5"/>
  <c r="C1975" i="5"/>
  <c r="C1976" i="5"/>
  <c r="C1977" i="5"/>
  <c r="C1978" i="5"/>
  <c r="C1979" i="5"/>
  <c r="C1980" i="5"/>
  <c r="C1981" i="5"/>
  <c r="C1982" i="5"/>
  <c r="C1983" i="5"/>
  <c r="C1984" i="5"/>
  <c r="C1985" i="5"/>
  <c r="C1986" i="5"/>
  <c r="C1987" i="5"/>
  <c r="C1988" i="5"/>
  <c r="C1989" i="5"/>
  <c r="C1990" i="5"/>
  <c r="C1991" i="5"/>
  <c r="C1992" i="5"/>
  <c r="C1993" i="5"/>
  <c r="C1994" i="5"/>
  <c r="C1995" i="5"/>
  <c r="C1996" i="5"/>
  <c r="C1997" i="5"/>
  <c r="C1998" i="5"/>
  <c r="C1999" i="5"/>
  <c r="C2000" i="5"/>
  <c r="C2001" i="5"/>
  <c r="C2002" i="5"/>
  <c r="C2003" i="5"/>
  <c r="C2004" i="5"/>
  <c r="C2005" i="5"/>
  <c r="C2006" i="5"/>
  <c r="C2007" i="5"/>
  <c r="C2008" i="5"/>
  <c r="C2009" i="5"/>
  <c r="C2010" i="5"/>
  <c r="C2011" i="5"/>
  <c r="C2012" i="5"/>
  <c r="C2013" i="5"/>
  <c r="C2014" i="5"/>
  <c r="C2015" i="5"/>
  <c r="C2016" i="5"/>
  <c r="C2017" i="5"/>
  <c r="C2018" i="5"/>
  <c r="C2019" i="5"/>
  <c r="C2020" i="5"/>
  <c r="C2021" i="5"/>
  <c r="C2022" i="5"/>
  <c r="C2023" i="5"/>
  <c r="C2024" i="5"/>
  <c r="C2025" i="5"/>
  <c r="C2026" i="5"/>
  <c r="C2027" i="5"/>
  <c r="C2028" i="5"/>
  <c r="C2029" i="5"/>
  <c r="C2030" i="5"/>
  <c r="C2031" i="5"/>
  <c r="C2032" i="5"/>
  <c r="C2033" i="5"/>
  <c r="C2034" i="5"/>
  <c r="C2035" i="5"/>
  <c r="C2036" i="5"/>
  <c r="C2037" i="5"/>
  <c r="C2038" i="5"/>
  <c r="C2039" i="5"/>
  <c r="C2040" i="5"/>
  <c r="C2041" i="5"/>
  <c r="C2042" i="5"/>
  <c r="C2043" i="5"/>
  <c r="C2044" i="5"/>
  <c r="C2045" i="5"/>
  <c r="C2046" i="5"/>
  <c r="C2047" i="5"/>
  <c r="C2048" i="5"/>
  <c r="C2049" i="5"/>
  <c r="C2050" i="5"/>
  <c r="C2051" i="5"/>
  <c r="C2052" i="5"/>
  <c r="C2053" i="5"/>
  <c r="C2054" i="5"/>
  <c r="C2055" i="5"/>
  <c r="C2056" i="5"/>
  <c r="C2057" i="5"/>
  <c r="C2058" i="5"/>
  <c r="C2059" i="5"/>
  <c r="C2060" i="5"/>
  <c r="C2061" i="5"/>
  <c r="C2062" i="5"/>
  <c r="C2063" i="5"/>
  <c r="C2064" i="5"/>
  <c r="C2065" i="5"/>
  <c r="C2066" i="5"/>
  <c r="C2067" i="5"/>
  <c r="C2068" i="5"/>
  <c r="C2069" i="5"/>
  <c r="C2070" i="5"/>
  <c r="C2071" i="5"/>
  <c r="C2072" i="5"/>
  <c r="C2073" i="5"/>
  <c r="C2074" i="5"/>
  <c r="C2075" i="5"/>
  <c r="C2076" i="5"/>
  <c r="C2077" i="5"/>
  <c r="C2078" i="5"/>
  <c r="C2079" i="5"/>
  <c r="C2080" i="5"/>
  <c r="C2081" i="5"/>
  <c r="C2082" i="5"/>
  <c r="C2083" i="5"/>
  <c r="C2084" i="5"/>
  <c r="C2085" i="5"/>
  <c r="C2086" i="5"/>
  <c r="C2087" i="5"/>
  <c r="C2088" i="5"/>
  <c r="C2089" i="5"/>
  <c r="C2090" i="5"/>
  <c r="C2091" i="5"/>
  <c r="C2092" i="5"/>
  <c r="C2093" i="5"/>
  <c r="C2094" i="5"/>
  <c r="C2095" i="5"/>
  <c r="C2096" i="5"/>
  <c r="C2097" i="5"/>
  <c r="C2098" i="5"/>
  <c r="C2099" i="5"/>
  <c r="C2100" i="5"/>
  <c r="C2101" i="5"/>
  <c r="C2102" i="5"/>
  <c r="C2103" i="5"/>
  <c r="C2104" i="5"/>
  <c r="C2105" i="5"/>
  <c r="C2106" i="5"/>
  <c r="C2107" i="5"/>
  <c r="C2108" i="5"/>
  <c r="C2109" i="5"/>
  <c r="C2110" i="5"/>
  <c r="C2111" i="5"/>
  <c r="C2112" i="5"/>
  <c r="C2113" i="5"/>
  <c r="C2114" i="5"/>
  <c r="C2115" i="5"/>
  <c r="C2116" i="5"/>
  <c r="C2117" i="5"/>
  <c r="C2118" i="5"/>
  <c r="C2119" i="5"/>
  <c r="C2120" i="5"/>
  <c r="C2121" i="5"/>
  <c r="C2122" i="5"/>
  <c r="C2123" i="5"/>
  <c r="C2124" i="5"/>
  <c r="C2125" i="5"/>
  <c r="C2126" i="5"/>
  <c r="C2127" i="5"/>
  <c r="C2128" i="5"/>
  <c r="C2129" i="5"/>
  <c r="C2130" i="5"/>
  <c r="C2131" i="5"/>
  <c r="C2132" i="5"/>
  <c r="C2133" i="5"/>
  <c r="C2134" i="5"/>
  <c r="C2135" i="5"/>
  <c r="C2136" i="5"/>
  <c r="C2137" i="5"/>
  <c r="C2138" i="5"/>
  <c r="C2139" i="5"/>
  <c r="C2140" i="5"/>
  <c r="C2141" i="5"/>
  <c r="C2142" i="5"/>
  <c r="C2143" i="5"/>
  <c r="C2144" i="5"/>
  <c r="C2145" i="5"/>
  <c r="C2146" i="5"/>
  <c r="C2147" i="5"/>
  <c r="C2148" i="5"/>
  <c r="C2149" i="5"/>
  <c r="C2150" i="5"/>
  <c r="C2151" i="5"/>
  <c r="C2152" i="5"/>
  <c r="C2153" i="5"/>
  <c r="C2154" i="5"/>
  <c r="C2155" i="5"/>
  <c r="C2156" i="5"/>
  <c r="C2157" i="5"/>
  <c r="C2158" i="5"/>
  <c r="C2159" i="5"/>
  <c r="C2160" i="5"/>
  <c r="C2161" i="5"/>
  <c r="C2162" i="5"/>
  <c r="C2163" i="5"/>
  <c r="C2164" i="5"/>
  <c r="C2165" i="5"/>
  <c r="C2166" i="5"/>
  <c r="C2167" i="5"/>
  <c r="C2168" i="5"/>
  <c r="C2169" i="5"/>
  <c r="C2170" i="5"/>
  <c r="C2171" i="5"/>
  <c r="C2172" i="5"/>
  <c r="C2173" i="5"/>
  <c r="C2174" i="5"/>
  <c r="C2175" i="5"/>
  <c r="C2176" i="5"/>
  <c r="C2177" i="5"/>
  <c r="C2178" i="5"/>
  <c r="C2179" i="5"/>
  <c r="C2180" i="5"/>
  <c r="C2181" i="5"/>
  <c r="C2182" i="5"/>
  <c r="C2183" i="5"/>
  <c r="C2184" i="5"/>
  <c r="C2185" i="5"/>
  <c r="C2186" i="5"/>
  <c r="C2187" i="5"/>
  <c r="C2188" i="5"/>
  <c r="C2189" i="5"/>
  <c r="C2190" i="5"/>
  <c r="C2191" i="5"/>
  <c r="C2192" i="5"/>
  <c r="C2193" i="5"/>
  <c r="C2194" i="5"/>
  <c r="C2195" i="5"/>
  <c r="C2196" i="5"/>
  <c r="C2197" i="5"/>
  <c r="C2198" i="5"/>
  <c r="C2199" i="5"/>
  <c r="C2200" i="5"/>
  <c r="C2201" i="5"/>
  <c r="C2202" i="5"/>
  <c r="C2203" i="5"/>
  <c r="C2204" i="5"/>
  <c r="C2205" i="5"/>
  <c r="C2206" i="5"/>
  <c r="C2207" i="5"/>
  <c r="C2208" i="5"/>
  <c r="C2209" i="5"/>
  <c r="C2210" i="5"/>
  <c r="C2211" i="5"/>
  <c r="C2212" i="5"/>
  <c r="C2213" i="5"/>
  <c r="C2214" i="5"/>
  <c r="C2215" i="5"/>
  <c r="C2216" i="5"/>
  <c r="C2217" i="5"/>
  <c r="C2218" i="5"/>
  <c r="C2219" i="5"/>
  <c r="C2220" i="5"/>
  <c r="C2221" i="5"/>
  <c r="C2222" i="5"/>
  <c r="C2223" i="5"/>
  <c r="C2224" i="5"/>
  <c r="C2225" i="5"/>
  <c r="C2226" i="5"/>
  <c r="C2227" i="5"/>
  <c r="C2228" i="5"/>
  <c r="C2229" i="5"/>
  <c r="C2230" i="5"/>
  <c r="C2231" i="5"/>
  <c r="C2232" i="5"/>
  <c r="C2233" i="5"/>
  <c r="C2234" i="5"/>
  <c r="C2235" i="5"/>
  <c r="C2236" i="5"/>
  <c r="C2237" i="5"/>
  <c r="C2238" i="5"/>
  <c r="C2239" i="5"/>
  <c r="C2240" i="5"/>
  <c r="C2241" i="5"/>
  <c r="C2242" i="5"/>
  <c r="C2243" i="5"/>
  <c r="C2244" i="5"/>
  <c r="C2245" i="5"/>
  <c r="C2246" i="5"/>
  <c r="C2247" i="5"/>
  <c r="C2248" i="5"/>
  <c r="C2249" i="5"/>
  <c r="C2250" i="5"/>
  <c r="C2251" i="5"/>
  <c r="C2252" i="5"/>
  <c r="C2253" i="5"/>
  <c r="C2254" i="5"/>
  <c r="C2255" i="5"/>
  <c r="C2256" i="5"/>
  <c r="C2257" i="5"/>
  <c r="C2258" i="5"/>
  <c r="C2259" i="5"/>
  <c r="C2260" i="5"/>
  <c r="C2261" i="5"/>
  <c r="C2262" i="5"/>
  <c r="C2263" i="5"/>
  <c r="C2264" i="5"/>
  <c r="C2265" i="5"/>
  <c r="C2266" i="5"/>
  <c r="C2267" i="5"/>
  <c r="C2268" i="5"/>
  <c r="C2269" i="5"/>
  <c r="C2270" i="5"/>
  <c r="C2271" i="5"/>
  <c r="C2272" i="5"/>
  <c r="C2273" i="5"/>
  <c r="C2274" i="5"/>
  <c r="C2275" i="5"/>
  <c r="C2276" i="5"/>
  <c r="C2277" i="5"/>
  <c r="C2278" i="5"/>
  <c r="C2279" i="5"/>
  <c r="C2280" i="5"/>
  <c r="C2281" i="5"/>
  <c r="C2282" i="5"/>
  <c r="C2283" i="5"/>
  <c r="C2284" i="5"/>
  <c r="C2285" i="5"/>
  <c r="C2286" i="5"/>
  <c r="C2287" i="5"/>
  <c r="C2288" i="5"/>
  <c r="C2289" i="5"/>
  <c r="C2290" i="5"/>
  <c r="C2291" i="5"/>
  <c r="C2292" i="5"/>
  <c r="C2293" i="5"/>
  <c r="C2294" i="5"/>
  <c r="C2295" i="5"/>
  <c r="C2296" i="5"/>
  <c r="C2297" i="5"/>
  <c r="C2298" i="5"/>
  <c r="C2299" i="5"/>
  <c r="C2300" i="5"/>
  <c r="C2301" i="5"/>
  <c r="C2302" i="5"/>
  <c r="C2303" i="5"/>
  <c r="C2304" i="5"/>
  <c r="C2305" i="5"/>
  <c r="C2306" i="5"/>
  <c r="C2307" i="5"/>
  <c r="C2308" i="5"/>
  <c r="C2309" i="5"/>
  <c r="C2310" i="5"/>
  <c r="C2311" i="5"/>
  <c r="C2312" i="5"/>
  <c r="C2313" i="5"/>
  <c r="C2314" i="5"/>
  <c r="C2315" i="5"/>
  <c r="C2316" i="5"/>
  <c r="C2317" i="5"/>
  <c r="C2318" i="5"/>
  <c r="C2319" i="5"/>
  <c r="C2320" i="5"/>
  <c r="C2321" i="5"/>
  <c r="C2322" i="5"/>
  <c r="C2323" i="5"/>
  <c r="C2324" i="5"/>
  <c r="C2325" i="5"/>
  <c r="C2326" i="5"/>
  <c r="C2327" i="5"/>
  <c r="C2328" i="5"/>
  <c r="C2329" i="5"/>
  <c r="C2330" i="5"/>
  <c r="C2331" i="5"/>
  <c r="C2332" i="5"/>
  <c r="C2333" i="5"/>
  <c r="C2334" i="5"/>
  <c r="C2335" i="5"/>
  <c r="C2336" i="5"/>
  <c r="C2337" i="5"/>
  <c r="C2338" i="5"/>
  <c r="C2339" i="5"/>
  <c r="C2340" i="5"/>
  <c r="C2341" i="5"/>
  <c r="C2342" i="5"/>
  <c r="C2343" i="5"/>
  <c r="C2344" i="5"/>
  <c r="C2345" i="5"/>
  <c r="C2346" i="5"/>
  <c r="C2347" i="5"/>
  <c r="C2348" i="5"/>
  <c r="C2349" i="5"/>
  <c r="C2350" i="5"/>
  <c r="C2351" i="5"/>
  <c r="C2352" i="5"/>
  <c r="C2353" i="5"/>
  <c r="C2354" i="5"/>
  <c r="C2355" i="5"/>
  <c r="C2356" i="5"/>
  <c r="C2357" i="5"/>
  <c r="C2358" i="5"/>
  <c r="C2359" i="5"/>
  <c r="C2360" i="5"/>
  <c r="C2361" i="5"/>
  <c r="C2362" i="5"/>
  <c r="C2363" i="5"/>
  <c r="C2364" i="5"/>
  <c r="C2365" i="5"/>
  <c r="C2366" i="5"/>
  <c r="C2367" i="5"/>
  <c r="C2368" i="5"/>
  <c r="C2369" i="5"/>
  <c r="C2370" i="5"/>
  <c r="C2371" i="5"/>
  <c r="C2372" i="5"/>
  <c r="C2373" i="5"/>
  <c r="C2374" i="5"/>
  <c r="C2375" i="5"/>
  <c r="C2376" i="5"/>
  <c r="C2377" i="5"/>
  <c r="C2378" i="5"/>
  <c r="C2379" i="5"/>
  <c r="C2380" i="5"/>
  <c r="C2381" i="5"/>
  <c r="C2382" i="5"/>
  <c r="C2383" i="5"/>
  <c r="C2384" i="5"/>
  <c r="C2385" i="5"/>
  <c r="C2386" i="5"/>
  <c r="C2387" i="5"/>
  <c r="C2388" i="5"/>
  <c r="C2389" i="5"/>
  <c r="C2390" i="5"/>
  <c r="C2391" i="5"/>
  <c r="C2392" i="5"/>
  <c r="C2393" i="5"/>
  <c r="C2394" i="5"/>
  <c r="C2395" i="5"/>
  <c r="C2396" i="5"/>
  <c r="C2397" i="5"/>
  <c r="C2398" i="5"/>
  <c r="C2399" i="5"/>
  <c r="C2400" i="5"/>
  <c r="C2401" i="5"/>
  <c r="C2402" i="5"/>
  <c r="C2403" i="5"/>
  <c r="C2404" i="5"/>
  <c r="C2405" i="5"/>
  <c r="C2406" i="5"/>
  <c r="C2407" i="5"/>
  <c r="C2408" i="5"/>
  <c r="C2409" i="5"/>
  <c r="C2410" i="5"/>
  <c r="C2411" i="5"/>
  <c r="C2412" i="5"/>
  <c r="C2413" i="5"/>
  <c r="C2414" i="5"/>
  <c r="C2415" i="5"/>
  <c r="C2416" i="5"/>
  <c r="C2417" i="5"/>
  <c r="C2418" i="5"/>
  <c r="C2419" i="5"/>
  <c r="C2420" i="5"/>
  <c r="C2421" i="5"/>
  <c r="C2422" i="5"/>
  <c r="C2423" i="5"/>
  <c r="C2424" i="5"/>
  <c r="C2425" i="5"/>
  <c r="C2426" i="5"/>
  <c r="C2427" i="5"/>
  <c r="C2428" i="5"/>
  <c r="C2429" i="5"/>
  <c r="C2430" i="5"/>
  <c r="C2431" i="5"/>
  <c r="C2432" i="5"/>
  <c r="C2433" i="5"/>
  <c r="C2434" i="5"/>
  <c r="C2435" i="5"/>
  <c r="C2436" i="5"/>
  <c r="C2437" i="5"/>
  <c r="C2438" i="5"/>
  <c r="C2439" i="5"/>
  <c r="C2440" i="5"/>
  <c r="C2441" i="5"/>
  <c r="C2442" i="5"/>
  <c r="C2443" i="5"/>
  <c r="C2444" i="5"/>
  <c r="C2445" i="5"/>
  <c r="C2446" i="5"/>
  <c r="C2447" i="5"/>
  <c r="C2448" i="5"/>
  <c r="C2449" i="5"/>
  <c r="C2450" i="5"/>
  <c r="C2451" i="5"/>
  <c r="C2452" i="5"/>
  <c r="C2453" i="5"/>
  <c r="C2454" i="5"/>
  <c r="C2455" i="5"/>
  <c r="C2456" i="5"/>
  <c r="C2457" i="5"/>
  <c r="C2458" i="5"/>
  <c r="C2459" i="5"/>
  <c r="C2460" i="5"/>
  <c r="C2461" i="5"/>
  <c r="C2462" i="5"/>
  <c r="C2463" i="5"/>
  <c r="C2464" i="5"/>
  <c r="C2465" i="5"/>
  <c r="C2466" i="5"/>
  <c r="C2467" i="5"/>
  <c r="C2468" i="5"/>
  <c r="C2469" i="5"/>
  <c r="C2470" i="5"/>
  <c r="C2471" i="5"/>
  <c r="C2472" i="5"/>
  <c r="C2473" i="5"/>
  <c r="C2474" i="5"/>
  <c r="C2475" i="5"/>
  <c r="C2476" i="5"/>
  <c r="C2477" i="5"/>
  <c r="C2478" i="5"/>
  <c r="C2479" i="5"/>
  <c r="C2480" i="5"/>
  <c r="C2481" i="5"/>
  <c r="C2482" i="5"/>
  <c r="C2483" i="5"/>
  <c r="C2484" i="5"/>
  <c r="C2485" i="5"/>
  <c r="C2486" i="5"/>
  <c r="C2487" i="5"/>
  <c r="C2488" i="5"/>
  <c r="C2489" i="5"/>
  <c r="C2490" i="5"/>
  <c r="C2491" i="5"/>
  <c r="C2492" i="5"/>
  <c r="C2493" i="5"/>
  <c r="C2494" i="5"/>
  <c r="C2495" i="5"/>
  <c r="C2496" i="5"/>
  <c r="C2497" i="5"/>
  <c r="C2498" i="5"/>
  <c r="C2499" i="5"/>
  <c r="C2500" i="5"/>
  <c r="C2501" i="5"/>
  <c r="C2502" i="5"/>
  <c r="C2503" i="5"/>
  <c r="C2504" i="5"/>
  <c r="C2505" i="5"/>
  <c r="C2506" i="5"/>
  <c r="C2507" i="5"/>
  <c r="C2508" i="5"/>
  <c r="C2509" i="5"/>
  <c r="C2510" i="5"/>
  <c r="C2511" i="5"/>
  <c r="C2512" i="5"/>
  <c r="C2513" i="5"/>
  <c r="C2514" i="5"/>
  <c r="C2515" i="5"/>
  <c r="C2516" i="5"/>
  <c r="C2517" i="5"/>
  <c r="C2518" i="5"/>
  <c r="C2519" i="5"/>
  <c r="C2520" i="5"/>
  <c r="C2521" i="5"/>
  <c r="C2522" i="5"/>
  <c r="C2523" i="5"/>
  <c r="C2524" i="5"/>
  <c r="C2525" i="5"/>
  <c r="C2526" i="5"/>
  <c r="C2527" i="5"/>
  <c r="C2528" i="5"/>
  <c r="C2529" i="5"/>
  <c r="C2530" i="5"/>
  <c r="C2531" i="5"/>
  <c r="C2532" i="5"/>
  <c r="C2533" i="5"/>
  <c r="C2534" i="5"/>
  <c r="C2535" i="5"/>
  <c r="C2536" i="5"/>
  <c r="C2537" i="5"/>
  <c r="C2538" i="5"/>
  <c r="C2539" i="5"/>
  <c r="C2540" i="5"/>
  <c r="C2541" i="5"/>
  <c r="C2542" i="5"/>
  <c r="C2543" i="5"/>
  <c r="C2544" i="5"/>
  <c r="C2545" i="5"/>
  <c r="C2546" i="5"/>
  <c r="C2547" i="5"/>
  <c r="C2548" i="5"/>
  <c r="C2549" i="5"/>
  <c r="C2550" i="5"/>
  <c r="C2551" i="5"/>
  <c r="C2552" i="5"/>
  <c r="C2553" i="5"/>
  <c r="C2554" i="5"/>
  <c r="C2555" i="5"/>
  <c r="C2556" i="5"/>
  <c r="C2557" i="5"/>
  <c r="C2558" i="5"/>
  <c r="C2559" i="5"/>
  <c r="C2560" i="5"/>
  <c r="C2561" i="5"/>
  <c r="C2562" i="5"/>
  <c r="C2563" i="5"/>
  <c r="C2564" i="5"/>
  <c r="C2565" i="5"/>
  <c r="C2566" i="5"/>
  <c r="C2567" i="5"/>
  <c r="C2568" i="5"/>
  <c r="C2569" i="5"/>
  <c r="C2570" i="5"/>
  <c r="C2571" i="5"/>
  <c r="C2572" i="5"/>
  <c r="C2573" i="5"/>
  <c r="C2574" i="5"/>
  <c r="C2575" i="5"/>
  <c r="C2576" i="5"/>
  <c r="C2577" i="5"/>
  <c r="C2578" i="5"/>
  <c r="C2579" i="5"/>
  <c r="C2580" i="5"/>
  <c r="C2581" i="5"/>
  <c r="C2582" i="5"/>
  <c r="C2583" i="5"/>
  <c r="C2584" i="5"/>
  <c r="C2585" i="5"/>
  <c r="C2586" i="5"/>
  <c r="C2587" i="5"/>
  <c r="C2588" i="5"/>
  <c r="C2589" i="5"/>
  <c r="C2590" i="5"/>
  <c r="C2591" i="5"/>
  <c r="C2592" i="5"/>
  <c r="C2593" i="5"/>
  <c r="C2594" i="5"/>
  <c r="C2595" i="5"/>
  <c r="C2596" i="5"/>
  <c r="C2597" i="5"/>
  <c r="C2598" i="5"/>
  <c r="C2599" i="5"/>
  <c r="C2600" i="5"/>
  <c r="C2601" i="5"/>
  <c r="C2602" i="5"/>
  <c r="C2603" i="5"/>
  <c r="C2604" i="5"/>
  <c r="C2605" i="5"/>
  <c r="C2606" i="5"/>
  <c r="C2607" i="5"/>
  <c r="C2608" i="5"/>
  <c r="C2609" i="5"/>
  <c r="C2610" i="5"/>
  <c r="C2611" i="5"/>
  <c r="C2612" i="5"/>
  <c r="C2613" i="5"/>
  <c r="C2614" i="5"/>
  <c r="C2615" i="5"/>
  <c r="C2616" i="5"/>
  <c r="C2617" i="5"/>
  <c r="C2618" i="5"/>
  <c r="C2619" i="5"/>
  <c r="C2620" i="5"/>
  <c r="C2621" i="5"/>
  <c r="C2622" i="5"/>
  <c r="C2623" i="5"/>
  <c r="C2624" i="5"/>
  <c r="C2625" i="5"/>
  <c r="C2626" i="5"/>
  <c r="C2627" i="5"/>
  <c r="C2628" i="5"/>
  <c r="C2629" i="5"/>
  <c r="C2630" i="5"/>
  <c r="C2631" i="5"/>
  <c r="C2632" i="5"/>
  <c r="C2633" i="5"/>
  <c r="C2634" i="5"/>
  <c r="C2635" i="5"/>
  <c r="C2636" i="5"/>
  <c r="C2637" i="5"/>
  <c r="C2638" i="5"/>
  <c r="C2639" i="5"/>
  <c r="C2640" i="5"/>
  <c r="C2641" i="5"/>
  <c r="C2642" i="5"/>
  <c r="C2643" i="5"/>
  <c r="C2644" i="5"/>
  <c r="C2645" i="5"/>
  <c r="C2646" i="5"/>
  <c r="C2647" i="5"/>
  <c r="C2648" i="5"/>
  <c r="C2649" i="5"/>
  <c r="C2650" i="5"/>
  <c r="C2651" i="5"/>
  <c r="C2652" i="5"/>
  <c r="C2653" i="5"/>
  <c r="C2654" i="5"/>
  <c r="C2655" i="5"/>
  <c r="C2656" i="5"/>
  <c r="C2657" i="5"/>
  <c r="C2658" i="5"/>
  <c r="C2659" i="5"/>
  <c r="C2660" i="5"/>
  <c r="C2661" i="5"/>
  <c r="C2662" i="5"/>
  <c r="C2663" i="5"/>
  <c r="C2664" i="5"/>
  <c r="C2665" i="5"/>
  <c r="C2666" i="5"/>
  <c r="C2667" i="5"/>
  <c r="C2668" i="5"/>
  <c r="C2669" i="5"/>
  <c r="C2670" i="5"/>
  <c r="C2671" i="5"/>
  <c r="C2672" i="5"/>
  <c r="C2673" i="5"/>
  <c r="C2674" i="5"/>
  <c r="C2675" i="5"/>
  <c r="C2676" i="5"/>
  <c r="C2677" i="5"/>
  <c r="C2678" i="5"/>
  <c r="C2679" i="5"/>
  <c r="C2680" i="5"/>
  <c r="C2681" i="5"/>
  <c r="C2682" i="5"/>
  <c r="C2683" i="5"/>
  <c r="C2684" i="5"/>
  <c r="C2685" i="5"/>
  <c r="C2686" i="5"/>
  <c r="C2687" i="5"/>
  <c r="C2688" i="5"/>
  <c r="C2689" i="5"/>
  <c r="C2690" i="5"/>
  <c r="C2691" i="5"/>
  <c r="C2692" i="5"/>
  <c r="C2693" i="5"/>
  <c r="C2694" i="5"/>
  <c r="C2695" i="5"/>
  <c r="C2696" i="5"/>
  <c r="C2697" i="5"/>
  <c r="C2698" i="5"/>
  <c r="C2699" i="5"/>
  <c r="C2700" i="5"/>
  <c r="C2701" i="5"/>
  <c r="C2702" i="5"/>
  <c r="C2703" i="5"/>
  <c r="C2704" i="5"/>
  <c r="C2705" i="5"/>
  <c r="C2706" i="5"/>
  <c r="C2707" i="5"/>
  <c r="C2708" i="5"/>
  <c r="C2709" i="5"/>
  <c r="C2710" i="5"/>
  <c r="C2711" i="5"/>
  <c r="C2712" i="5"/>
  <c r="C2713" i="5"/>
  <c r="C2714" i="5"/>
  <c r="C2715" i="5"/>
  <c r="C2716" i="5"/>
  <c r="C2717" i="5"/>
  <c r="C2718" i="5"/>
  <c r="C2719" i="5"/>
  <c r="C2720" i="5"/>
  <c r="C2721" i="5"/>
  <c r="C2722" i="5"/>
  <c r="C2723" i="5"/>
  <c r="C2724" i="5"/>
  <c r="C2725" i="5"/>
  <c r="C2726" i="5"/>
  <c r="C2727" i="5"/>
  <c r="C2728" i="5"/>
  <c r="C2729" i="5"/>
  <c r="C2730" i="5"/>
  <c r="C2731" i="5"/>
  <c r="C2732" i="5"/>
  <c r="C2733" i="5"/>
  <c r="C2734" i="5"/>
  <c r="C2735" i="5"/>
  <c r="C2736" i="5"/>
  <c r="C2737" i="5"/>
  <c r="C2738" i="5"/>
  <c r="C2739" i="5"/>
  <c r="C2740" i="5"/>
  <c r="C2741" i="5"/>
  <c r="C2742" i="5"/>
  <c r="C2743" i="5"/>
  <c r="C2744" i="5"/>
  <c r="C2745" i="5"/>
  <c r="C2746" i="5"/>
  <c r="C2747" i="5"/>
  <c r="C2748" i="5"/>
  <c r="C2749" i="5"/>
  <c r="C2750" i="5"/>
  <c r="C2751" i="5"/>
  <c r="C2752" i="5"/>
  <c r="C2753" i="5"/>
  <c r="C2754" i="5"/>
  <c r="C2755" i="5"/>
  <c r="C2756" i="5"/>
  <c r="C2757" i="5"/>
  <c r="C2758" i="5"/>
  <c r="C2759" i="5"/>
  <c r="C2760" i="5"/>
  <c r="C2761" i="5"/>
  <c r="C2762" i="5"/>
  <c r="C2763" i="5"/>
  <c r="C2764" i="5"/>
  <c r="C2765" i="5"/>
  <c r="C2766" i="5"/>
  <c r="C2767" i="5"/>
  <c r="C2768" i="5"/>
  <c r="C2769" i="5"/>
  <c r="C2770" i="5"/>
  <c r="C2771" i="5"/>
  <c r="C2772" i="5"/>
  <c r="C2773" i="5"/>
  <c r="C2774" i="5"/>
  <c r="C2775" i="5"/>
  <c r="C2776" i="5"/>
  <c r="C2777" i="5"/>
  <c r="C2778" i="5"/>
  <c r="C2779" i="5"/>
  <c r="C2780" i="5"/>
  <c r="C2781" i="5"/>
  <c r="C2782" i="5"/>
  <c r="C2783" i="5"/>
  <c r="C2784" i="5"/>
  <c r="C2785" i="5"/>
  <c r="C2786" i="5"/>
  <c r="C2787" i="5"/>
  <c r="C2788" i="5"/>
  <c r="C2789" i="5"/>
  <c r="C2790" i="5"/>
  <c r="C2791" i="5"/>
  <c r="C2792" i="5"/>
  <c r="C2793" i="5"/>
  <c r="C2794" i="5"/>
  <c r="C2795" i="5"/>
  <c r="C2796" i="5"/>
  <c r="C2797" i="5"/>
  <c r="C2798" i="5"/>
  <c r="C2799" i="5"/>
  <c r="C2800" i="5"/>
  <c r="C2801" i="5"/>
  <c r="C2802" i="5"/>
  <c r="C2803" i="5"/>
  <c r="C2804" i="5"/>
  <c r="C2805" i="5"/>
  <c r="C2806" i="5"/>
  <c r="C2807" i="5"/>
  <c r="C2808" i="5"/>
  <c r="C2809" i="5"/>
  <c r="C2810" i="5"/>
  <c r="C2811" i="5"/>
  <c r="C2812" i="5"/>
  <c r="C2813" i="5"/>
  <c r="C2814" i="5"/>
  <c r="C2815" i="5"/>
  <c r="C2816" i="5"/>
  <c r="C2817" i="5"/>
  <c r="C2818" i="5"/>
  <c r="C2819" i="5"/>
  <c r="C2820" i="5"/>
  <c r="C2821" i="5"/>
  <c r="C2822" i="5"/>
  <c r="C2823" i="5"/>
  <c r="C2824" i="5"/>
  <c r="C2825" i="5"/>
  <c r="C2826" i="5"/>
  <c r="C2827" i="5"/>
  <c r="C2828" i="5"/>
  <c r="C2829" i="5"/>
  <c r="C2830" i="5"/>
  <c r="C2831" i="5"/>
  <c r="C2832" i="5"/>
  <c r="C2833" i="5"/>
  <c r="C2834" i="5"/>
  <c r="C2835" i="5"/>
  <c r="C2836" i="5"/>
  <c r="C2837" i="5"/>
  <c r="C2838" i="5"/>
  <c r="C2839" i="5"/>
  <c r="C2840" i="5"/>
  <c r="C2841" i="5"/>
  <c r="C2842" i="5"/>
  <c r="C2843" i="5"/>
  <c r="C2844" i="5"/>
  <c r="C2845" i="5"/>
  <c r="C2846" i="5"/>
  <c r="C2847" i="5"/>
  <c r="C2848" i="5"/>
  <c r="C2849" i="5"/>
  <c r="C2850" i="5"/>
  <c r="C2851" i="5"/>
  <c r="C2852" i="5"/>
  <c r="C2853" i="5"/>
  <c r="C2854" i="5"/>
  <c r="C2855" i="5"/>
  <c r="C2856" i="5"/>
  <c r="C2857" i="5"/>
  <c r="C2858" i="5"/>
  <c r="C2859" i="5"/>
  <c r="C2860" i="5"/>
  <c r="C2861" i="5"/>
  <c r="C2862" i="5"/>
  <c r="C2863" i="5"/>
  <c r="C2864" i="5"/>
  <c r="C2865" i="5"/>
  <c r="C2866" i="5"/>
  <c r="C2867" i="5"/>
  <c r="C2868" i="5"/>
  <c r="C2869" i="5"/>
  <c r="C2870" i="5"/>
  <c r="C2871" i="5"/>
  <c r="C2872" i="5"/>
  <c r="C2873" i="5"/>
  <c r="C2874" i="5"/>
  <c r="C2875" i="5"/>
  <c r="C2876" i="5"/>
  <c r="C2877" i="5"/>
  <c r="C2878" i="5"/>
  <c r="C2879" i="5"/>
  <c r="C2880" i="5"/>
  <c r="C2881" i="5"/>
  <c r="C2882" i="5"/>
  <c r="C2883" i="5"/>
  <c r="C2884" i="5"/>
  <c r="C2885" i="5"/>
  <c r="C2886" i="5"/>
  <c r="C2887" i="5"/>
  <c r="C2888" i="5"/>
  <c r="C2889" i="5"/>
  <c r="C2890" i="5"/>
  <c r="C2891" i="5"/>
  <c r="C2892" i="5"/>
  <c r="C2893" i="5"/>
  <c r="C2894" i="5"/>
  <c r="C2895" i="5"/>
  <c r="C2896" i="5"/>
  <c r="C2897" i="5"/>
  <c r="C2898" i="5"/>
  <c r="C2899" i="5"/>
  <c r="C2900" i="5"/>
  <c r="C2901" i="5"/>
  <c r="C2902" i="5"/>
  <c r="C2903" i="5"/>
  <c r="C2904" i="5"/>
  <c r="C2905" i="5"/>
  <c r="C2906" i="5"/>
  <c r="C2907" i="5"/>
  <c r="C2908" i="5"/>
  <c r="C2909" i="5"/>
  <c r="C2910" i="5"/>
  <c r="C2911" i="5"/>
  <c r="C2912" i="5"/>
  <c r="C2913" i="5"/>
  <c r="C2914" i="5"/>
  <c r="C2915" i="5"/>
  <c r="C2916" i="5"/>
  <c r="C2917" i="5"/>
  <c r="C2918" i="5"/>
  <c r="C2919" i="5"/>
  <c r="C2920" i="5"/>
  <c r="C2921" i="5"/>
  <c r="C2922" i="5"/>
  <c r="C2923" i="5"/>
  <c r="C2924" i="5"/>
  <c r="C2925" i="5"/>
  <c r="C2926" i="5"/>
  <c r="C2927" i="5"/>
  <c r="C2928" i="5"/>
  <c r="C2929" i="5"/>
  <c r="C2930" i="5"/>
  <c r="C2931" i="5"/>
  <c r="C2932" i="5"/>
  <c r="C2933" i="5"/>
  <c r="C2934" i="5"/>
  <c r="C2935" i="5"/>
  <c r="C2936" i="5"/>
  <c r="C2937" i="5"/>
  <c r="C2938" i="5"/>
  <c r="C2939" i="5"/>
  <c r="C2940" i="5"/>
  <c r="C2941" i="5"/>
  <c r="C2942" i="5"/>
  <c r="C2943" i="5"/>
  <c r="C2944" i="5"/>
  <c r="C2945" i="5"/>
  <c r="C2946" i="5"/>
  <c r="C2947" i="5"/>
  <c r="C2948" i="5"/>
  <c r="C2949" i="5"/>
  <c r="C2950" i="5"/>
  <c r="C2951" i="5"/>
  <c r="C2952" i="5"/>
  <c r="C2953" i="5"/>
  <c r="C2954" i="5"/>
  <c r="C2955" i="5"/>
  <c r="C2956" i="5"/>
  <c r="C2957" i="5"/>
  <c r="C2958" i="5"/>
  <c r="C2959" i="5"/>
  <c r="C2960" i="5"/>
  <c r="C2961" i="5"/>
  <c r="C2962" i="5"/>
  <c r="C2963" i="5"/>
  <c r="C2964" i="5"/>
  <c r="C2965" i="5"/>
  <c r="C2966" i="5"/>
  <c r="C2967" i="5"/>
  <c r="C2968" i="5"/>
  <c r="C2969" i="5"/>
  <c r="C2970" i="5"/>
  <c r="C2971" i="5"/>
  <c r="C2972" i="5"/>
  <c r="C2973" i="5"/>
  <c r="C2974" i="5"/>
  <c r="C2975" i="5"/>
  <c r="C2976" i="5"/>
  <c r="C2977" i="5"/>
  <c r="C2978" i="5"/>
  <c r="C2979" i="5"/>
  <c r="C2980" i="5"/>
  <c r="C2981" i="5"/>
  <c r="C2982" i="5"/>
  <c r="C2983" i="5"/>
  <c r="C2984" i="5"/>
  <c r="C2985" i="5"/>
  <c r="C2986" i="5"/>
  <c r="C2987" i="5"/>
  <c r="C2988" i="5"/>
  <c r="C2989" i="5"/>
  <c r="C2990" i="5"/>
  <c r="C2991" i="5"/>
  <c r="C2992" i="5"/>
  <c r="C2993" i="5"/>
  <c r="C2994" i="5"/>
  <c r="C2995" i="5"/>
  <c r="C2996" i="5"/>
  <c r="C2997" i="5"/>
  <c r="C2998" i="5"/>
  <c r="C2999" i="5"/>
  <c r="C3000" i="5"/>
  <c r="C3001" i="5"/>
  <c r="C3002" i="5"/>
  <c r="C3003" i="5"/>
  <c r="C3004" i="5"/>
  <c r="C3005" i="5"/>
  <c r="C3006" i="5"/>
  <c r="C3007" i="5"/>
  <c r="C3008" i="5"/>
  <c r="C3009" i="5"/>
  <c r="C3010" i="5"/>
  <c r="C3011" i="5"/>
  <c r="C3012" i="5"/>
  <c r="C3013" i="5"/>
  <c r="C3014" i="5"/>
  <c r="C3015" i="5"/>
  <c r="C3016" i="5"/>
  <c r="C3017" i="5"/>
  <c r="C3018" i="5"/>
  <c r="C3019" i="5"/>
  <c r="C3020" i="5"/>
  <c r="C3021" i="5"/>
  <c r="C3022" i="5"/>
  <c r="C3023" i="5"/>
  <c r="C3024" i="5"/>
  <c r="C3025" i="5"/>
  <c r="C3026" i="5"/>
  <c r="C3027" i="5"/>
  <c r="C3028" i="5"/>
  <c r="C3029" i="5"/>
  <c r="C3030" i="5"/>
  <c r="C3031" i="5"/>
  <c r="C3032" i="5"/>
  <c r="C3033" i="5"/>
  <c r="C3034" i="5"/>
  <c r="C3035" i="5"/>
  <c r="C3036" i="5"/>
  <c r="C3037" i="5"/>
  <c r="C3038" i="5"/>
  <c r="C3039" i="5"/>
  <c r="C3040" i="5"/>
  <c r="C3041" i="5"/>
  <c r="C3042" i="5"/>
  <c r="C3043" i="5"/>
  <c r="C3044" i="5"/>
  <c r="C3045" i="5"/>
  <c r="C3046" i="5"/>
  <c r="C3047" i="5"/>
  <c r="C3048" i="5"/>
  <c r="C3049" i="5"/>
  <c r="C3050" i="5"/>
  <c r="C3051" i="5"/>
  <c r="C3052" i="5"/>
  <c r="C3053" i="5"/>
  <c r="C3054" i="5"/>
  <c r="C3055" i="5"/>
  <c r="C3056" i="5"/>
  <c r="C3057" i="5"/>
  <c r="C3058" i="5"/>
  <c r="C3059" i="5"/>
  <c r="C3060" i="5"/>
  <c r="C3061" i="5"/>
  <c r="C3062" i="5"/>
  <c r="C3063" i="5"/>
  <c r="C3064" i="5"/>
  <c r="C3065" i="5"/>
  <c r="C3066" i="5"/>
  <c r="C3067" i="5"/>
  <c r="C3068" i="5"/>
  <c r="C3069" i="5"/>
  <c r="C3070" i="5"/>
  <c r="C3071" i="5"/>
  <c r="C3072" i="5"/>
  <c r="C3073" i="5"/>
  <c r="C3074" i="5"/>
  <c r="C3075" i="5"/>
  <c r="C3076" i="5"/>
  <c r="C3077" i="5"/>
  <c r="C3078" i="5"/>
  <c r="C3079" i="5"/>
  <c r="C3080" i="5"/>
  <c r="C3081" i="5"/>
  <c r="C3082" i="5"/>
  <c r="C3083" i="5"/>
  <c r="C3084" i="5"/>
  <c r="C3085" i="5"/>
  <c r="C3086" i="5"/>
  <c r="C3087" i="5"/>
  <c r="C3088" i="5"/>
  <c r="C3089" i="5"/>
  <c r="C3090" i="5"/>
  <c r="C3091" i="5"/>
  <c r="C3092" i="5"/>
  <c r="C3093" i="5"/>
  <c r="C3094" i="5"/>
  <c r="C3095" i="5"/>
  <c r="C3096" i="5"/>
  <c r="C3097" i="5"/>
  <c r="C3098" i="5"/>
  <c r="C3099" i="5"/>
  <c r="C3100" i="5"/>
  <c r="C3101" i="5"/>
  <c r="C3102" i="5"/>
  <c r="C3103" i="5"/>
  <c r="C3104" i="5"/>
  <c r="C3105" i="5"/>
  <c r="C3106" i="5"/>
  <c r="C3107" i="5"/>
  <c r="C3108" i="5"/>
  <c r="C3109" i="5"/>
  <c r="C3110" i="5"/>
  <c r="C3111" i="5"/>
  <c r="C3112" i="5"/>
  <c r="C3113" i="5"/>
  <c r="C3114" i="5"/>
  <c r="C3115" i="5"/>
  <c r="C3116" i="5"/>
  <c r="C3117" i="5"/>
  <c r="C3118" i="5"/>
  <c r="C3119" i="5"/>
  <c r="C3120" i="5"/>
  <c r="C3121" i="5"/>
  <c r="C3122" i="5"/>
  <c r="C3123" i="5"/>
  <c r="C3124" i="5"/>
  <c r="C3125" i="5"/>
  <c r="C3126" i="5"/>
  <c r="C3127" i="5"/>
  <c r="C3128" i="5"/>
  <c r="C3129" i="5"/>
  <c r="C3130" i="5"/>
  <c r="C3131" i="5"/>
  <c r="C3132" i="5"/>
  <c r="C3133" i="5"/>
  <c r="C3134" i="5"/>
  <c r="C3135" i="5"/>
  <c r="C3136" i="5"/>
  <c r="C3137" i="5"/>
  <c r="C3138" i="5"/>
  <c r="C3139" i="5"/>
  <c r="C3140" i="5"/>
  <c r="C3141" i="5"/>
  <c r="C3142" i="5"/>
  <c r="C3143" i="5"/>
  <c r="C3144" i="5"/>
  <c r="C3145" i="5"/>
  <c r="C3146" i="5"/>
  <c r="C3147" i="5"/>
  <c r="C3148" i="5"/>
  <c r="C3149" i="5"/>
  <c r="C3150" i="5"/>
  <c r="C3151" i="5"/>
  <c r="C3152" i="5"/>
  <c r="C3153" i="5"/>
  <c r="C3154" i="5"/>
  <c r="C3155" i="5"/>
  <c r="C3156" i="5"/>
  <c r="C3157" i="5"/>
  <c r="C3158" i="5"/>
  <c r="C3159" i="5"/>
  <c r="C3160" i="5"/>
  <c r="C3161" i="5"/>
  <c r="C3162" i="5"/>
  <c r="C3163" i="5"/>
  <c r="C3164" i="5"/>
  <c r="C3165" i="5"/>
  <c r="C3166" i="5"/>
  <c r="C3167" i="5"/>
  <c r="C3168" i="5"/>
  <c r="C3169" i="5"/>
  <c r="C3170" i="5"/>
  <c r="C3171" i="5"/>
  <c r="C3172" i="5"/>
  <c r="C3173" i="5"/>
  <c r="C3174" i="5"/>
  <c r="C3175" i="5"/>
  <c r="C3176" i="5"/>
  <c r="C3177" i="5"/>
  <c r="C3178" i="5"/>
  <c r="C3179" i="5"/>
  <c r="C3180" i="5"/>
  <c r="C3181" i="5"/>
  <c r="C3182" i="5"/>
  <c r="C3183" i="5"/>
  <c r="C3184" i="5"/>
  <c r="C3185" i="5"/>
  <c r="C3186" i="5"/>
  <c r="C3187" i="5"/>
  <c r="C3188" i="5"/>
  <c r="C3189" i="5"/>
  <c r="C3190" i="5"/>
  <c r="C3191" i="5"/>
  <c r="C3192" i="5"/>
  <c r="C3193" i="5"/>
  <c r="C3194" i="5"/>
  <c r="C3195" i="5"/>
  <c r="C3196" i="5"/>
  <c r="C3197" i="5"/>
  <c r="C3198" i="5"/>
  <c r="C3199" i="5"/>
  <c r="C3200" i="5"/>
  <c r="C3201" i="5"/>
  <c r="C3202" i="5"/>
  <c r="C3203" i="5"/>
  <c r="C3204" i="5"/>
  <c r="C3205" i="5"/>
  <c r="C3206" i="5"/>
  <c r="C3207" i="5"/>
  <c r="C3208" i="5"/>
  <c r="C3209" i="5"/>
  <c r="C3210" i="5"/>
  <c r="C3211" i="5"/>
  <c r="C3212" i="5"/>
  <c r="C3213" i="5"/>
  <c r="C3214" i="5"/>
  <c r="C3215" i="5"/>
  <c r="C3216" i="5"/>
  <c r="C3217" i="5"/>
  <c r="C3218" i="5"/>
  <c r="C3219" i="5"/>
  <c r="C3220" i="5"/>
  <c r="C3221" i="5"/>
  <c r="C3222" i="5"/>
  <c r="C3223" i="5"/>
  <c r="C3224" i="5"/>
  <c r="C3225" i="5"/>
  <c r="C3226" i="5"/>
  <c r="C3227" i="5"/>
  <c r="C3228" i="5"/>
  <c r="C3229" i="5"/>
  <c r="C3230" i="5"/>
  <c r="C3231" i="5"/>
  <c r="C3232" i="5"/>
  <c r="C3233" i="5"/>
  <c r="C3234" i="5"/>
  <c r="C3235" i="5"/>
  <c r="C3236" i="5"/>
  <c r="C3237" i="5"/>
  <c r="C3238" i="5"/>
  <c r="C3239" i="5"/>
  <c r="C3240" i="5"/>
  <c r="C3241" i="5"/>
  <c r="C3242" i="5"/>
  <c r="C3243" i="5"/>
  <c r="C3244" i="5"/>
  <c r="C3245" i="5"/>
  <c r="C3246" i="5"/>
  <c r="C3247" i="5"/>
  <c r="C3248" i="5"/>
  <c r="C3249" i="5"/>
  <c r="C3250" i="5"/>
  <c r="C3251" i="5"/>
  <c r="C3252" i="5"/>
  <c r="C3253" i="5"/>
  <c r="C3254" i="5"/>
  <c r="C3255" i="5"/>
  <c r="C3256" i="5"/>
  <c r="C3257" i="5"/>
  <c r="C3258" i="5"/>
  <c r="C3259" i="5"/>
  <c r="C3260" i="5"/>
  <c r="C3261" i="5"/>
  <c r="C3262" i="5"/>
  <c r="C3263" i="5"/>
  <c r="C3264" i="5"/>
  <c r="C3265" i="5"/>
  <c r="C3266" i="5"/>
  <c r="C3267" i="5"/>
  <c r="C3268" i="5"/>
  <c r="C3269" i="5"/>
  <c r="C3270" i="5"/>
  <c r="C3271" i="5"/>
  <c r="C3272" i="5"/>
  <c r="C3273" i="5"/>
  <c r="C3274" i="5"/>
  <c r="C3275" i="5"/>
  <c r="C3276" i="5"/>
  <c r="C3277" i="5"/>
  <c r="C3278" i="5"/>
  <c r="C3279" i="5"/>
  <c r="C3280" i="5"/>
  <c r="C3281" i="5"/>
  <c r="C3282" i="5"/>
  <c r="C3283" i="5"/>
  <c r="C3284" i="5"/>
  <c r="C3285" i="5"/>
  <c r="C3286" i="5"/>
  <c r="C3287" i="5"/>
  <c r="C3288" i="5"/>
  <c r="C3289" i="5"/>
  <c r="C3290" i="5"/>
  <c r="C3291" i="5"/>
  <c r="C3292" i="5"/>
  <c r="C3293" i="5"/>
  <c r="C3294" i="5"/>
  <c r="C3295" i="5"/>
  <c r="C3296" i="5"/>
  <c r="C3297" i="5"/>
  <c r="C3298" i="5"/>
  <c r="C3299" i="5"/>
  <c r="C3300" i="5"/>
  <c r="C3301" i="5"/>
  <c r="C3302" i="5"/>
  <c r="C3303" i="5"/>
  <c r="C3304" i="5"/>
  <c r="C3305" i="5"/>
  <c r="C3306" i="5"/>
  <c r="C3307" i="5"/>
  <c r="C3308" i="5"/>
  <c r="C3309" i="5"/>
  <c r="C3310" i="5"/>
  <c r="C3311" i="5"/>
  <c r="C3312" i="5"/>
  <c r="C3313" i="5"/>
  <c r="C3314" i="5"/>
  <c r="C3315" i="5"/>
  <c r="C3316" i="5"/>
  <c r="C3317" i="5"/>
  <c r="C3318" i="5"/>
  <c r="C3319" i="5"/>
  <c r="C3320" i="5"/>
  <c r="C3321" i="5"/>
  <c r="C3322" i="5"/>
  <c r="C3323" i="5"/>
  <c r="C3324" i="5"/>
  <c r="C3325" i="5"/>
  <c r="C3326" i="5"/>
  <c r="C3327" i="5"/>
  <c r="C3328" i="5"/>
  <c r="C3329" i="5"/>
  <c r="C3330" i="5"/>
  <c r="C3331" i="5"/>
  <c r="C3332" i="5"/>
  <c r="C3333" i="5"/>
  <c r="C3334" i="5"/>
  <c r="C3335" i="5"/>
  <c r="C3336" i="5"/>
  <c r="C3337" i="5"/>
  <c r="C3338" i="5"/>
  <c r="C3339" i="5"/>
  <c r="C3340" i="5"/>
  <c r="C3341" i="5"/>
  <c r="C3342" i="5"/>
  <c r="C3343" i="5"/>
  <c r="C3344" i="5"/>
  <c r="C3345" i="5"/>
  <c r="C3346" i="5"/>
  <c r="C3347" i="5"/>
  <c r="C3348" i="5"/>
  <c r="C3349" i="5"/>
  <c r="C3350" i="5"/>
  <c r="C3351" i="5"/>
  <c r="C3352" i="5"/>
  <c r="C3353" i="5"/>
  <c r="C3354" i="5"/>
  <c r="C3355" i="5"/>
  <c r="C3356" i="5"/>
  <c r="C3357" i="5"/>
  <c r="C3358" i="5"/>
  <c r="C3359" i="5"/>
  <c r="C3360" i="5"/>
  <c r="C3361" i="5"/>
  <c r="C3362" i="5"/>
  <c r="C3363" i="5"/>
  <c r="C3364" i="5"/>
  <c r="C3365" i="5"/>
  <c r="C3366" i="5"/>
  <c r="C3367" i="5"/>
  <c r="C3368" i="5"/>
  <c r="C3369" i="5"/>
  <c r="C3370" i="5"/>
  <c r="C3371" i="5"/>
  <c r="C3372" i="5"/>
  <c r="C3373" i="5"/>
  <c r="C3374" i="5"/>
  <c r="C3375" i="5"/>
  <c r="C3376" i="5"/>
  <c r="C3377" i="5"/>
  <c r="C3378" i="5"/>
  <c r="C3379" i="5"/>
  <c r="C3380" i="5"/>
  <c r="C3381" i="5"/>
  <c r="C3382" i="5"/>
  <c r="C3383" i="5"/>
  <c r="C3384" i="5"/>
  <c r="C3385" i="5"/>
  <c r="C3386" i="5"/>
  <c r="C3387" i="5"/>
  <c r="C3388" i="5"/>
  <c r="C3389" i="5"/>
  <c r="C3390" i="5"/>
  <c r="C3391" i="5"/>
  <c r="C3392" i="5"/>
  <c r="C3393" i="5"/>
  <c r="C3394" i="5"/>
  <c r="C3395" i="5"/>
  <c r="C3396" i="5"/>
  <c r="C3397" i="5"/>
  <c r="C3398" i="5"/>
  <c r="C3399" i="5"/>
  <c r="C3400" i="5"/>
  <c r="C3401" i="5"/>
  <c r="C3402" i="5"/>
  <c r="C3403" i="5"/>
  <c r="C3404" i="5"/>
  <c r="C3405" i="5"/>
  <c r="C3406" i="5"/>
  <c r="C3407" i="5"/>
  <c r="C3408" i="5"/>
  <c r="C3409" i="5"/>
  <c r="C3410" i="5"/>
  <c r="C3411" i="5"/>
  <c r="C3412" i="5"/>
  <c r="C3413" i="5"/>
  <c r="C3414" i="5"/>
  <c r="C3415" i="5"/>
  <c r="C3416" i="5"/>
  <c r="C3417" i="5"/>
  <c r="C3418" i="5"/>
  <c r="C3419" i="5"/>
  <c r="C3420" i="5"/>
  <c r="C3421" i="5"/>
  <c r="C3422" i="5"/>
  <c r="C3423" i="5"/>
  <c r="C3424" i="5"/>
  <c r="C3425" i="5"/>
  <c r="C3426" i="5"/>
  <c r="C3427" i="5"/>
  <c r="C3428" i="5"/>
  <c r="C3429" i="5"/>
  <c r="C3430" i="5"/>
  <c r="C3431" i="5"/>
  <c r="C3432" i="5"/>
  <c r="C3433" i="5"/>
  <c r="C3434" i="5"/>
  <c r="C3435" i="5"/>
  <c r="C3436" i="5"/>
  <c r="C3437" i="5"/>
  <c r="C3438" i="5"/>
  <c r="C3439" i="5"/>
  <c r="C3440" i="5"/>
  <c r="C3441" i="5"/>
  <c r="C3442" i="5"/>
  <c r="C3443" i="5"/>
  <c r="C3444" i="5"/>
  <c r="C3445" i="5"/>
  <c r="C3446" i="5"/>
  <c r="C3447" i="5"/>
  <c r="C3448" i="5"/>
  <c r="C3449" i="5"/>
  <c r="C3450" i="5"/>
  <c r="C3451" i="5"/>
  <c r="C3452" i="5"/>
  <c r="C3453" i="5"/>
  <c r="C3454" i="5"/>
  <c r="C3455" i="5"/>
  <c r="C3456" i="5"/>
  <c r="C3457" i="5"/>
  <c r="C3458" i="5"/>
  <c r="C3459" i="5"/>
  <c r="C3460" i="5"/>
  <c r="C3461" i="5"/>
  <c r="C3462" i="5"/>
  <c r="C3463" i="5"/>
  <c r="C3464" i="5"/>
  <c r="C3465" i="5"/>
  <c r="C3466" i="5"/>
  <c r="C3467" i="5"/>
  <c r="C3468" i="5"/>
  <c r="C3469" i="5"/>
  <c r="C3470" i="5"/>
  <c r="C3471" i="5"/>
  <c r="C3472" i="5"/>
  <c r="C3473" i="5"/>
  <c r="C3474" i="5"/>
  <c r="C3475" i="5"/>
  <c r="C3476" i="5"/>
  <c r="C3477" i="5"/>
  <c r="C3478" i="5"/>
  <c r="C3479" i="5"/>
  <c r="C3480" i="5"/>
  <c r="C3481" i="5"/>
  <c r="C3482" i="5"/>
  <c r="C3483" i="5"/>
  <c r="C3484" i="5"/>
  <c r="C3485" i="5"/>
  <c r="C3486" i="5"/>
  <c r="C3487" i="5"/>
  <c r="C3488" i="5"/>
  <c r="C3489" i="5"/>
  <c r="C3490" i="5"/>
  <c r="C3491" i="5"/>
  <c r="C3492" i="5"/>
  <c r="C3493" i="5"/>
  <c r="C3494" i="5"/>
  <c r="C3495" i="5"/>
  <c r="C3496" i="5"/>
  <c r="C3497" i="5"/>
  <c r="C3498" i="5"/>
  <c r="C3499" i="5"/>
  <c r="C3500" i="5"/>
  <c r="C3501" i="5"/>
  <c r="C3502" i="5"/>
  <c r="C3503" i="5"/>
  <c r="C3504" i="5"/>
  <c r="C3505" i="5"/>
  <c r="C3506" i="5"/>
  <c r="C3507" i="5"/>
  <c r="C3508" i="5"/>
  <c r="C3509" i="5"/>
  <c r="C3510" i="5"/>
  <c r="C3511" i="5"/>
  <c r="C3512" i="5"/>
  <c r="C3513" i="5"/>
  <c r="C3514" i="5"/>
  <c r="C3515" i="5"/>
  <c r="C3516" i="5"/>
  <c r="C3517" i="5"/>
  <c r="C3518" i="5"/>
  <c r="C3519" i="5"/>
  <c r="C3520" i="5"/>
  <c r="C3521" i="5"/>
  <c r="C3522" i="5"/>
  <c r="C3523" i="5"/>
  <c r="C3524" i="5"/>
  <c r="C3525" i="5"/>
  <c r="C3526" i="5"/>
  <c r="C3527" i="5"/>
  <c r="C3528" i="5"/>
  <c r="C3529" i="5"/>
  <c r="C3530" i="5"/>
  <c r="C3531" i="5"/>
  <c r="C3532" i="5"/>
  <c r="C3533" i="5"/>
  <c r="C3534" i="5"/>
  <c r="C3535" i="5"/>
  <c r="C3536" i="5"/>
  <c r="C3537" i="5"/>
  <c r="C3538" i="5"/>
  <c r="C3539" i="5"/>
  <c r="C3540" i="5"/>
  <c r="C3541" i="5"/>
  <c r="C3542" i="5"/>
  <c r="C3543" i="5"/>
  <c r="C3544" i="5"/>
  <c r="C3545" i="5"/>
  <c r="C3546" i="5"/>
  <c r="C3547" i="5"/>
  <c r="C3548" i="5"/>
  <c r="C3549" i="5"/>
  <c r="C3550" i="5"/>
  <c r="C3551" i="5"/>
  <c r="C3552" i="5"/>
  <c r="C3553" i="5"/>
  <c r="C3554" i="5"/>
  <c r="C3555" i="5"/>
  <c r="C3556" i="5"/>
  <c r="C3557" i="5"/>
  <c r="C3558" i="5"/>
  <c r="C3559" i="5"/>
  <c r="C3560" i="5"/>
  <c r="C3561" i="5"/>
  <c r="C3562" i="5"/>
  <c r="C3563" i="5"/>
  <c r="C3564" i="5"/>
  <c r="C3565" i="5"/>
  <c r="C3566" i="5"/>
  <c r="C3567" i="5"/>
  <c r="C3568" i="5"/>
  <c r="C3569" i="5"/>
  <c r="C3570" i="5"/>
  <c r="C3571" i="5"/>
  <c r="C3572" i="5"/>
  <c r="C3573" i="5"/>
  <c r="C3574" i="5"/>
  <c r="C3575" i="5"/>
  <c r="C3576" i="5"/>
  <c r="C3577" i="5"/>
  <c r="C3578" i="5"/>
  <c r="C3579" i="5"/>
  <c r="C3580" i="5"/>
  <c r="C3581" i="5"/>
  <c r="C3582" i="5"/>
  <c r="C3583" i="5"/>
  <c r="C3584" i="5"/>
  <c r="C3585" i="5"/>
  <c r="C3586" i="5"/>
  <c r="C3587" i="5"/>
  <c r="C3588" i="5"/>
  <c r="C3589" i="5"/>
  <c r="C3590" i="5"/>
  <c r="C3591" i="5"/>
  <c r="C3592" i="5"/>
  <c r="C3593" i="5"/>
  <c r="C3594" i="5"/>
  <c r="C3595" i="5"/>
  <c r="C3596" i="5"/>
  <c r="C3597" i="5"/>
  <c r="C3598" i="5"/>
  <c r="C3599" i="5"/>
  <c r="C3600" i="5"/>
  <c r="C3601" i="5"/>
  <c r="C3602" i="5"/>
  <c r="C3603" i="5"/>
  <c r="C3604" i="5"/>
  <c r="C3605" i="5"/>
  <c r="C3606" i="5"/>
  <c r="C3607" i="5"/>
  <c r="C3608" i="5"/>
  <c r="C3609" i="5"/>
  <c r="C3610" i="5"/>
  <c r="C3611" i="5"/>
  <c r="C3612" i="5"/>
  <c r="C3613" i="5"/>
  <c r="C3614" i="5"/>
  <c r="C3615" i="5"/>
  <c r="C3616" i="5"/>
  <c r="C3617" i="5"/>
  <c r="C3618" i="5"/>
  <c r="C3619" i="5"/>
  <c r="C3620" i="5"/>
  <c r="C3621" i="5"/>
  <c r="C3622" i="5"/>
  <c r="C3623" i="5"/>
  <c r="C3624" i="5"/>
  <c r="C3625" i="5"/>
  <c r="C3626" i="5"/>
  <c r="C3627" i="5"/>
  <c r="C3628" i="5"/>
  <c r="C3629" i="5"/>
  <c r="C3630" i="5"/>
  <c r="C3631" i="5"/>
  <c r="C3632" i="5"/>
  <c r="C3633" i="5"/>
  <c r="C3634" i="5"/>
  <c r="C3635" i="5"/>
  <c r="C3636" i="5"/>
  <c r="C3637" i="5"/>
  <c r="C3638" i="5"/>
  <c r="C3639" i="5"/>
  <c r="C3640" i="5"/>
  <c r="C3641" i="5"/>
  <c r="C3642" i="5"/>
  <c r="C3643" i="5"/>
  <c r="C3644" i="5"/>
  <c r="C3645" i="5"/>
  <c r="C3646" i="5"/>
  <c r="C3647" i="5"/>
  <c r="C3648" i="5"/>
  <c r="C3649" i="5"/>
  <c r="C3650" i="5"/>
  <c r="C3651" i="5"/>
  <c r="C3652" i="5"/>
  <c r="C3653" i="5"/>
  <c r="C3654" i="5"/>
  <c r="C3655" i="5"/>
  <c r="C3656" i="5"/>
  <c r="C3657" i="5"/>
  <c r="C3658" i="5"/>
  <c r="C3659" i="5"/>
  <c r="C3660" i="5"/>
  <c r="C3661" i="5"/>
  <c r="C3662" i="5"/>
  <c r="C3663" i="5"/>
  <c r="C3664" i="5"/>
  <c r="C3665" i="5"/>
  <c r="C3666" i="5"/>
  <c r="C3667" i="5"/>
  <c r="C3668" i="5"/>
  <c r="C3669" i="5"/>
  <c r="C3670" i="5"/>
  <c r="C3671" i="5"/>
  <c r="C3672" i="5"/>
  <c r="C3673" i="5"/>
  <c r="C3674" i="5"/>
  <c r="C3675" i="5"/>
  <c r="C3676" i="5"/>
  <c r="C3677" i="5"/>
  <c r="C3678" i="5"/>
  <c r="C3679" i="5"/>
  <c r="C3680" i="5"/>
  <c r="C3681" i="5"/>
  <c r="C3682" i="5"/>
  <c r="C3683" i="5"/>
  <c r="C3684" i="5"/>
  <c r="C3685" i="5"/>
  <c r="C3686" i="5"/>
  <c r="C3687" i="5"/>
  <c r="C3688" i="5"/>
  <c r="C3689" i="5"/>
  <c r="C3690" i="5"/>
  <c r="C3691" i="5"/>
  <c r="C3692" i="5"/>
  <c r="C3693" i="5"/>
  <c r="C3694" i="5"/>
  <c r="C3695" i="5"/>
  <c r="C3696" i="5"/>
  <c r="C3697" i="5"/>
  <c r="C3698" i="5"/>
  <c r="C3699" i="5"/>
  <c r="C3700" i="5"/>
  <c r="C3701" i="5"/>
  <c r="C3702" i="5"/>
  <c r="C3703" i="5"/>
  <c r="C3704" i="5"/>
  <c r="C3705" i="5"/>
  <c r="C3706" i="5"/>
  <c r="C3707" i="5"/>
  <c r="C3708" i="5"/>
  <c r="C3709" i="5"/>
  <c r="C3710" i="5"/>
  <c r="C3711" i="5"/>
  <c r="C3712" i="5"/>
  <c r="C3713" i="5"/>
  <c r="C3714" i="5"/>
  <c r="C3715" i="5"/>
  <c r="C3716" i="5"/>
  <c r="C3717" i="5"/>
  <c r="C3718" i="5"/>
  <c r="C3719" i="5"/>
  <c r="C3720" i="5"/>
  <c r="C3721" i="5"/>
  <c r="C3722" i="5"/>
  <c r="C3723" i="5"/>
  <c r="C3724" i="5"/>
  <c r="C3725" i="5"/>
  <c r="C3726" i="5"/>
  <c r="C3727" i="5"/>
  <c r="C3728" i="5"/>
  <c r="C3729" i="5"/>
  <c r="C3730" i="5"/>
  <c r="C3731" i="5"/>
  <c r="C3732" i="5"/>
  <c r="C3733" i="5"/>
  <c r="C3734" i="5"/>
  <c r="C3735" i="5"/>
  <c r="C3736" i="5"/>
  <c r="C3737" i="5"/>
  <c r="C3738" i="5"/>
  <c r="C3739" i="5"/>
  <c r="C3740" i="5"/>
  <c r="C3741" i="5"/>
  <c r="C3742" i="5"/>
  <c r="C3743" i="5"/>
  <c r="C3744" i="5"/>
  <c r="C3745" i="5"/>
  <c r="C3746" i="5"/>
  <c r="C3747" i="5"/>
  <c r="C3748" i="5"/>
  <c r="C3749" i="5"/>
  <c r="C3750" i="5"/>
  <c r="C3751" i="5"/>
  <c r="C3752" i="5"/>
  <c r="C3753" i="5"/>
  <c r="C3754" i="5"/>
  <c r="C3755" i="5"/>
  <c r="C3756" i="5"/>
  <c r="C3757" i="5"/>
  <c r="C3758" i="5"/>
  <c r="C3759" i="5"/>
  <c r="C3760" i="5"/>
  <c r="C3761" i="5"/>
  <c r="C3762" i="5"/>
  <c r="C3763" i="5"/>
  <c r="C3764" i="5"/>
  <c r="C3765" i="5"/>
  <c r="C3766" i="5"/>
  <c r="C3767" i="5"/>
  <c r="C3768" i="5"/>
  <c r="C3769" i="5"/>
  <c r="C3770" i="5"/>
  <c r="C3771" i="5"/>
  <c r="C3772" i="5"/>
  <c r="C3773" i="5"/>
  <c r="C3774" i="5"/>
  <c r="C3775" i="5"/>
  <c r="C3776" i="5"/>
  <c r="C3777" i="5"/>
  <c r="C3778" i="5"/>
  <c r="C3779" i="5"/>
  <c r="C3780" i="5"/>
  <c r="C3781" i="5"/>
  <c r="C3782" i="5"/>
  <c r="C3783" i="5"/>
  <c r="C3784" i="5"/>
  <c r="C3785" i="5"/>
  <c r="C3786" i="5"/>
  <c r="C3787" i="5"/>
  <c r="C3788" i="5"/>
  <c r="C3789" i="5"/>
  <c r="C3790" i="5"/>
  <c r="C3791" i="5"/>
  <c r="C3792" i="5"/>
  <c r="C3793" i="5"/>
  <c r="C3794" i="5"/>
  <c r="C3795" i="5"/>
  <c r="C3796" i="5"/>
  <c r="C3797" i="5"/>
  <c r="C3798" i="5"/>
  <c r="C3799" i="5"/>
  <c r="C3800" i="5"/>
  <c r="C3801" i="5"/>
  <c r="C3802" i="5"/>
  <c r="C3803" i="5"/>
  <c r="C3804" i="5"/>
  <c r="C3805" i="5"/>
  <c r="C3806" i="5"/>
  <c r="C3807" i="5"/>
  <c r="C3808" i="5"/>
  <c r="C3809" i="5"/>
  <c r="C3810" i="5"/>
  <c r="C3811" i="5"/>
  <c r="C3812" i="5"/>
  <c r="C3813" i="5"/>
  <c r="C3814" i="5"/>
  <c r="C3815" i="5"/>
  <c r="C3816" i="5"/>
  <c r="C3817" i="5"/>
  <c r="C3818" i="5"/>
  <c r="C3819" i="5"/>
  <c r="C3820" i="5"/>
  <c r="C3821" i="5"/>
  <c r="C3822" i="5"/>
  <c r="C3823" i="5"/>
  <c r="C3824" i="5"/>
  <c r="C3825" i="5"/>
  <c r="C3826" i="5"/>
  <c r="C3827" i="5"/>
  <c r="C3828" i="5"/>
  <c r="C3829" i="5"/>
  <c r="C3830" i="5"/>
  <c r="C3831" i="5"/>
  <c r="C3832" i="5"/>
  <c r="C3833" i="5"/>
  <c r="C3834" i="5"/>
  <c r="C3835" i="5"/>
  <c r="C3836" i="5"/>
  <c r="C3837" i="5"/>
  <c r="C3838" i="5"/>
  <c r="C3839" i="5"/>
  <c r="C3840" i="5"/>
  <c r="C3841" i="5"/>
  <c r="C3842" i="5"/>
  <c r="C3843" i="5"/>
  <c r="C3844" i="5"/>
  <c r="C3845" i="5"/>
  <c r="C3846" i="5"/>
  <c r="C3847" i="5"/>
  <c r="C3848" i="5"/>
  <c r="C3849" i="5"/>
  <c r="C3850" i="5"/>
  <c r="C3851" i="5"/>
  <c r="C3852" i="5"/>
  <c r="C3853" i="5"/>
  <c r="C3854" i="5"/>
  <c r="C3855" i="5"/>
  <c r="C3856" i="5"/>
  <c r="C3857" i="5"/>
  <c r="C3858" i="5"/>
  <c r="C3859" i="5"/>
  <c r="C3860" i="5"/>
  <c r="C3861" i="5"/>
  <c r="C3862" i="5"/>
  <c r="C3863" i="5"/>
  <c r="C3864" i="5"/>
  <c r="C3865" i="5"/>
  <c r="C3866" i="5"/>
  <c r="C3867" i="5"/>
  <c r="C3868" i="5"/>
  <c r="C3869" i="5"/>
  <c r="C3870" i="5"/>
  <c r="C3871" i="5"/>
  <c r="C3872" i="5"/>
  <c r="C3873" i="5"/>
  <c r="C3874" i="5"/>
  <c r="C3875" i="5"/>
  <c r="C3876" i="5"/>
  <c r="C3877" i="5"/>
  <c r="C3878" i="5"/>
  <c r="C3879" i="5"/>
  <c r="C3880" i="5"/>
  <c r="C3881" i="5"/>
  <c r="C3882" i="5"/>
  <c r="C3883" i="5"/>
  <c r="C3884" i="5"/>
  <c r="C3885" i="5"/>
  <c r="C3886" i="5"/>
  <c r="C3887" i="5"/>
  <c r="C3888" i="5"/>
  <c r="C3889" i="5"/>
  <c r="C3890" i="5"/>
  <c r="C3891" i="5"/>
  <c r="C3892" i="5"/>
  <c r="C3893" i="5"/>
  <c r="C3894" i="5"/>
  <c r="C3895" i="5"/>
  <c r="C3896" i="5"/>
  <c r="C3897" i="5"/>
  <c r="C3898" i="5"/>
  <c r="C3899" i="5"/>
  <c r="C3900" i="5"/>
  <c r="C3901" i="5"/>
  <c r="C3902" i="5"/>
  <c r="C3903" i="5"/>
  <c r="C3904" i="5"/>
  <c r="C3905" i="5"/>
  <c r="C3906" i="5"/>
  <c r="C3907" i="5"/>
  <c r="C3908" i="5"/>
  <c r="C3909" i="5"/>
  <c r="C3910" i="5"/>
  <c r="C3911" i="5"/>
  <c r="C3912" i="5"/>
  <c r="C3913" i="5"/>
  <c r="C3914" i="5"/>
  <c r="C3915" i="5"/>
  <c r="C3916" i="5"/>
  <c r="C3917" i="5"/>
  <c r="C3918" i="5"/>
  <c r="C3919" i="5"/>
  <c r="C3920" i="5"/>
  <c r="C3921" i="5"/>
  <c r="C3922" i="5"/>
  <c r="C3923" i="5"/>
  <c r="C3924" i="5"/>
  <c r="C3925" i="5"/>
  <c r="C3926" i="5"/>
  <c r="C3927" i="5"/>
  <c r="C3928" i="5"/>
  <c r="C3929" i="5"/>
  <c r="C3930" i="5"/>
  <c r="C3931" i="5"/>
  <c r="C3932" i="5"/>
  <c r="C3933" i="5"/>
  <c r="C3934" i="5"/>
  <c r="C3935" i="5"/>
  <c r="C3936" i="5"/>
  <c r="C3937" i="5"/>
  <c r="C3938" i="5"/>
  <c r="C3939" i="5"/>
  <c r="C3940" i="5"/>
  <c r="C3941" i="5"/>
  <c r="C3942" i="5"/>
  <c r="C3943" i="5"/>
  <c r="C3944" i="5"/>
  <c r="C3945" i="5"/>
  <c r="C3946" i="5"/>
  <c r="C3947" i="5"/>
  <c r="C3948" i="5"/>
  <c r="C3949" i="5"/>
  <c r="C3950" i="5"/>
  <c r="C3951" i="5"/>
  <c r="C3952" i="5"/>
  <c r="C3953" i="5"/>
  <c r="C3954" i="5"/>
  <c r="C3955" i="5"/>
  <c r="C3956" i="5"/>
  <c r="C3957" i="5"/>
  <c r="C3958" i="5"/>
  <c r="C3959" i="5"/>
  <c r="C3960" i="5"/>
  <c r="C3961" i="5"/>
  <c r="C3962" i="5"/>
  <c r="C3963" i="5"/>
  <c r="C3964" i="5"/>
  <c r="C3965" i="5"/>
  <c r="C3966" i="5"/>
  <c r="C3967" i="5"/>
  <c r="C3968" i="5"/>
  <c r="C3969" i="5"/>
  <c r="C3970" i="5"/>
  <c r="C3971" i="5"/>
  <c r="C3972" i="5"/>
  <c r="C3973" i="5"/>
  <c r="C3974" i="5"/>
  <c r="C3975" i="5"/>
  <c r="C3976" i="5"/>
  <c r="C3977" i="5"/>
  <c r="C3978" i="5"/>
  <c r="C3979" i="5"/>
  <c r="C3980" i="5"/>
  <c r="C3981" i="5"/>
  <c r="C3982" i="5"/>
  <c r="C3983" i="5"/>
  <c r="C3984" i="5"/>
  <c r="C3985" i="5"/>
  <c r="C3986" i="5"/>
  <c r="C3987" i="5"/>
  <c r="C3988" i="5"/>
  <c r="C3989" i="5"/>
  <c r="C3990" i="5"/>
  <c r="C3991" i="5"/>
  <c r="C3992" i="5"/>
  <c r="C3993" i="5"/>
  <c r="C3994" i="5"/>
  <c r="C3995" i="5"/>
  <c r="C3996" i="5"/>
  <c r="C3997" i="5"/>
  <c r="C3998" i="5"/>
  <c r="C3999" i="5"/>
  <c r="C4000" i="5"/>
  <c r="C4001" i="5"/>
  <c r="C4002" i="5"/>
  <c r="C4003" i="5"/>
  <c r="C4004" i="5"/>
  <c r="C4005" i="5"/>
  <c r="C4006" i="5"/>
  <c r="C4007" i="5"/>
  <c r="C4008" i="5"/>
  <c r="C4009" i="5"/>
  <c r="C4010" i="5"/>
  <c r="C4011" i="5"/>
  <c r="C4012" i="5"/>
  <c r="C4013" i="5"/>
  <c r="C4014" i="5"/>
  <c r="C4015" i="5"/>
  <c r="C4016" i="5"/>
  <c r="C4017" i="5"/>
  <c r="C4018" i="5"/>
  <c r="C4019" i="5"/>
  <c r="C4020" i="5"/>
  <c r="C4021" i="5"/>
  <c r="C4022" i="5"/>
  <c r="C4023" i="5"/>
  <c r="C4024" i="5"/>
  <c r="C4025" i="5"/>
  <c r="C4026" i="5"/>
  <c r="C4027" i="5"/>
  <c r="C4028" i="5"/>
  <c r="C4029" i="5"/>
  <c r="C4030" i="5"/>
  <c r="C4031" i="5"/>
  <c r="C4032" i="5"/>
  <c r="C4033" i="5"/>
  <c r="C4034" i="5"/>
  <c r="C4035" i="5"/>
  <c r="C4036" i="5"/>
  <c r="C4037" i="5"/>
  <c r="C4038" i="5"/>
  <c r="C4039" i="5"/>
  <c r="C4040" i="5"/>
  <c r="C4041" i="5"/>
  <c r="C4042" i="5"/>
  <c r="C4043" i="5"/>
  <c r="C4044" i="5"/>
  <c r="C4045" i="5"/>
  <c r="C4046" i="5"/>
  <c r="C4047" i="5"/>
  <c r="C4048" i="5"/>
  <c r="C4049" i="5"/>
  <c r="C4050" i="5"/>
  <c r="C4051" i="5"/>
  <c r="C4052" i="5"/>
  <c r="C4053" i="5"/>
  <c r="C4054" i="5"/>
  <c r="C4055" i="5"/>
  <c r="C4056" i="5"/>
  <c r="C4057" i="5"/>
  <c r="C4058" i="5"/>
  <c r="C4059" i="5"/>
  <c r="C4060" i="5"/>
  <c r="C4061" i="5"/>
  <c r="C4062" i="5"/>
  <c r="C4063" i="5"/>
  <c r="C4064" i="5"/>
  <c r="C4065" i="5"/>
  <c r="C4066" i="5"/>
  <c r="C4067" i="5"/>
  <c r="C4068" i="5"/>
  <c r="C4069" i="5"/>
  <c r="C4070" i="5"/>
  <c r="C4071" i="5"/>
  <c r="C4072" i="5"/>
  <c r="C4073" i="5"/>
  <c r="C4074" i="5"/>
  <c r="C4075" i="5"/>
  <c r="C4076" i="5"/>
  <c r="C4077" i="5"/>
  <c r="C4078" i="5"/>
  <c r="C4079" i="5"/>
  <c r="C4080" i="5"/>
  <c r="C4081" i="5"/>
  <c r="C4082" i="5"/>
  <c r="C4083" i="5"/>
  <c r="C4084" i="5"/>
  <c r="C4085" i="5"/>
  <c r="C4086" i="5"/>
  <c r="C4087" i="5"/>
  <c r="C4088" i="5"/>
  <c r="C4089" i="5"/>
  <c r="C4090" i="5"/>
  <c r="C4091" i="5"/>
  <c r="C4092" i="5"/>
  <c r="C4093" i="5"/>
  <c r="C4094" i="5"/>
  <c r="C4095" i="5"/>
  <c r="C4096" i="5"/>
  <c r="C4097" i="5"/>
  <c r="C4098" i="5"/>
  <c r="C4099" i="5"/>
  <c r="C4100" i="5"/>
  <c r="C4101" i="5"/>
  <c r="C4102" i="5"/>
  <c r="C4103" i="5"/>
  <c r="C4104" i="5"/>
  <c r="C4105" i="5"/>
  <c r="C4106" i="5"/>
  <c r="C4107" i="5"/>
  <c r="C4108" i="5"/>
  <c r="C4109" i="5"/>
  <c r="C4110" i="5"/>
  <c r="C4111" i="5"/>
  <c r="C4112" i="5"/>
  <c r="C4113" i="5"/>
  <c r="C4114" i="5"/>
  <c r="C4115" i="5"/>
  <c r="C4116" i="5"/>
  <c r="C4117" i="5"/>
  <c r="C4118" i="5"/>
  <c r="C4119" i="5"/>
  <c r="C4120" i="5"/>
  <c r="C4121" i="5"/>
  <c r="C4122" i="5"/>
  <c r="C4123" i="5"/>
  <c r="C4124" i="5"/>
  <c r="C4125" i="5"/>
  <c r="C4126" i="5"/>
  <c r="C4127" i="5"/>
  <c r="C4128" i="5"/>
  <c r="C4129" i="5"/>
  <c r="C4130" i="5"/>
  <c r="C4131" i="5"/>
  <c r="C4132" i="5"/>
  <c r="C4133" i="5"/>
  <c r="C4134" i="5"/>
  <c r="C4135" i="5"/>
  <c r="C4136" i="5"/>
  <c r="C4137" i="5"/>
  <c r="C4138" i="5"/>
  <c r="C4139" i="5"/>
  <c r="C4140" i="5"/>
  <c r="C4141" i="5"/>
  <c r="C4142" i="5"/>
  <c r="C4143" i="5"/>
  <c r="C4144" i="5"/>
  <c r="C4145" i="5"/>
  <c r="C4146" i="5"/>
  <c r="C4147" i="5"/>
  <c r="C4148" i="5"/>
  <c r="C4149" i="5"/>
  <c r="C4150" i="5"/>
  <c r="C4151" i="5"/>
  <c r="C4152" i="5"/>
  <c r="C4153" i="5"/>
  <c r="C4154" i="5"/>
  <c r="C4155" i="5"/>
  <c r="C4156" i="5"/>
  <c r="C4157" i="5"/>
  <c r="C4158" i="5"/>
  <c r="C4159" i="5"/>
  <c r="C4160" i="5"/>
  <c r="C4161" i="5"/>
  <c r="C4162" i="5"/>
  <c r="C4163" i="5"/>
  <c r="C4164" i="5"/>
  <c r="C4165" i="5"/>
  <c r="C4166" i="5"/>
  <c r="C4167" i="5"/>
  <c r="C4168" i="5"/>
  <c r="C4169" i="5"/>
  <c r="C4170" i="5"/>
  <c r="C4171" i="5"/>
  <c r="C4172" i="5"/>
  <c r="C4173" i="5"/>
  <c r="C4174" i="5"/>
  <c r="C4175" i="5"/>
  <c r="C4176" i="5"/>
  <c r="C4177" i="5"/>
  <c r="C4178" i="5"/>
  <c r="C4179" i="5"/>
  <c r="C4180" i="5"/>
  <c r="C4181" i="5"/>
  <c r="C4182" i="5"/>
  <c r="C4183" i="5"/>
  <c r="C4184" i="5"/>
  <c r="C4185" i="5"/>
  <c r="C4186" i="5"/>
  <c r="C4187" i="5"/>
  <c r="C4188" i="5"/>
  <c r="C4189" i="5"/>
  <c r="C4190" i="5"/>
  <c r="C4191" i="5"/>
  <c r="C4192" i="5"/>
  <c r="C4193" i="5"/>
  <c r="C4194" i="5"/>
  <c r="C4195" i="5"/>
  <c r="C4196" i="5"/>
  <c r="C4197" i="5"/>
  <c r="C4198" i="5"/>
  <c r="C4199" i="5"/>
  <c r="C4200" i="5"/>
  <c r="C4201" i="5"/>
  <c r="C4202" i="5"/>
  <c r="C4203" i="5"/>
  <c r="C4204" i="5"/>
  <c r="C4205" i="5"/>
  <c r="C4206" i="5"/>
  <c r="C4207" i="5"/>
  <c r="C4208" i="5"/>
  <c r="C4209" i="5"/>
  <c r="C4210" i="5"/>
  <c r="C4211" i="5"/>
  <c r="C4212" i="5"/>
  <c r="C4213" i="5"/>
  <c r="C4214" i="5"/>
  <c r="C4215" i="5"/>
  <c r="C4216" i="5"/>
  <c r="C4217" i="5"/>
  <c r="C4218" i="5"/>
  <c r="C4219" i="5"/>
  <c r="C4220" i="5"/>
  <c r="C4221" i="5"/>
  <c r="C4222" i="5"/>
  <c r="C4223" i="5"/>
  <c r="C4224" i="5"/>
  <c r="C4225" i="5"/>
  <c r="C4226" i="5"/>
  <c r="C4227" i="5"/>
  <c r="C4228" i="5"/>
  <c r="C4229" i="5"/>
  <c r="C4230" i="5"/>
  <c r="C4231" i="5"/>
  <c r="C4232" i="5"/>
  <c r="C4233" i="5"/>
  <c r="C4234" i="5"/>
  <c r="C4235" i="5"/>
  <c r="C4236" i="5"/>
  <c r="C4237" i="5"/>
  <c r="C4238" i="5"/>
  <c r="C4239" i="5"/>
  <c r="C4240" i="5"/>
  <c r="C4241" i="5"/>
  <c r="C4242" i="5"/>
  <c r="C4243" i="5"/>
  <c r="C4244" i="5"/>
  <c r="C4245" i="5"/>
  <c r="C4246" i="5"/>
  <c r="C4247" i="5"/>
  <c r="C4248" i="5"/>
  <c r="C4249" i="5"/>
  <c r="C4250" i="5"/>
  <c r="C4251" i="5"/>
  <c r="C4252" i="5"/>
  <c r="C4253" i="5"/>
  <c r="C4254" i="5"/>
  <c r="C4255" i="5"/>
  <c r="C4256" i="5"/>
  <c r="C4257" i="5"/>
  <c r="C4258" i="5"/>
  <c r="C4259" i="5"/>
  <c r="C4260" i="5"/>
  <c r="C4261" i="5"/>
  <c r="C4262" i="5"/>
  <c r="C4263" i="5"/>
  <c r="C4264" i="5"/>
  <c r="C4265" i="5"/>
  <c r="C4266" i="5"/>
  <c r="C4267" i="5"/>
  <c r="C4268" i="5"/>
  <c r="C4269" i="5"/>
  <c r="C4270" i="5"/>
  <c r="C4271" i="5"/>
  <c r="C4272" i="5"/>
  <c r="C4273" i="5"/>
  <c r="C4274" i="5"/>
  <c r="C4275" i="5"/>
  <c r="C4276" i="5"/>
  <c r="C4277" i="5"/>
  <c r="C4278" i="5"/>
  <c r="C4279" i="5"/>
  <c r="C4280" i="5"/>
  <c r="C4281" i="5"/>
  <c r="C4282" i="5"/>
  <c r="C4283" i="5"/>
  <c r="C4284" i="5"/>
  <c r="C4285" i="5"/>
  <c r="C4286" i="5"/>
  <c r="C4287" i="5"/>
  <c r="C4288" i="5"/>
  <c r="C4289" i="5"/>
  <c r="C4290" i="5"/>
  <c r="C4291" i="5"/>
  <c r="C4292" i="5"/>
  <c r="C4293" i="5"/>
  <c r="C4294" i="5"/>
  <c r="C4295" i="5"/>
  <c r="C4296" i="5"/>
  <c r="C4297" i="5"/>
  <c r="C4298" i="5"/>
  <c r="C4299" i="5"/>
  <c r="C4300" i="5"/>
  <c r="C4301" i="5"/>
  <c r="C4302" i="5"/>
  <c r="C4303" i="5"/>
  <c r="C4304" i="5"/>
  <c r="C4305" i="5"/>
  <c r="C4306" i="5"/>
  <c r="C4307" i="5"/>
  <c r="C4308" i="5"/>
  <c r="C4309" i="5"/>
  <c r="C4310" i="5"/>
  <c r="C4311" i="5"/>
  <c r="C4312" i="5"/>
  <c r="C4313" i="5"/>
  <c r="C4314" i="5"/>
  <c r="C4315" i="5"/>
  <c r="C4316" i="5"/>
  <c r="C4317" i="5"/>
  <c r="C4318" i="5"/>
  <c r="C4319" i="5"/>
  <c r="C4320" i="5"/>
  <c r="C4321" i="5"/>
  <c r="C4322" i="5"/>
  <c r="C4323" i="5"/>
  <c r="C4324" i="5"/>
  <c r="C4325" i="5"/>
  <c r="C4326" i="5"/>
  <c r="C4327" i="5"/>
  <c r="C4328" i="5"/>
  <c r="C4329" i="5"/>
  <c r="C4330" i="5"/>
  <c r="C4331" i="5"/>
  <c r="C4332" i="5"/>
  <c r="C4333" i="5"/>
  <c r="C4334" i="5"/>
  <c r="C4335" i="5"/>
  <c r="C4336" i="5"/>
  <c r="C4337" i="5"/>
  <c r="C4338" i="5"/>
  <c r="C4339" i="5"/>
  <c r="C4340" i="5"/>
  <c r="C4341" i="5"/>
  <c r="C4342" i="5"/>
  <c r="C4343" i="5"/>
  <c r="C4344" i="5"/>
  <c r="C4345" i="5"/>
  <c r="C4346" i="5"/>
  <c r="C4347" i="5"/>
  <c r="C4348" i="5"/>
  <c r="C4349" i="5"/>
  <c r="C4350" i="5"/>
  <c r="C4351" i="5"/>
  <c r="C4352" i="5"/>
  <c r="C4353" i="5"/>
  <c r="C4354" i="5"/>
  <c r="C4355" i="5"/>
  <c r="C4356" i="5"/>
  <c r="C4357" i="5"/>
  <c r="C4358" i="5"/>
  <c r="C4359" i="5"/>
  <c r="C4360" i="5"/>
  <c r="C4361" i="5"/>
  <c r="C4362" i="5"/>
  <c r="C4363" i="5"/>
  <c r="C4364" i="5"/>
  <c r="C4365" i="5"/>
  <c r="C4366" i="5"/>
  <c r="C4367" i="5"/>
  <c r="C4368" i="5"/>
  <c r="C4369" i="5"/>
  <c r="C4370" i="5"/>
  <c r="C4371" i="5"/>
  <c r="C4372" i="5"/>
  <c r="C4373" i="5"/>
  <c r="C4374" i="5"/>
  <c r="C4375" i="5"/>
  <c r="C4376" i="5"/>
  <c r="C4377" i="5"/>
  <c r="C4378" i="5"/>
  <c r="C4379" i="5"/>
  <c r="C4380" i="5"/>
  <c r="C4381" i="5"/>
  <c r="C4382" i="5"/>
  <c r="C4383" i="5"/>
  <c r="C4384" i="5"/>
  <c r="C4385" i="5"/>
  <c r="C2" i="5"/>
  <c r="F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T539" i="5" s="1"/>
  <c r="F540" i="5"/>
  <c r="T540" i="5" s="1"/>
  <c r="F541" i="5"/>
  <c r="T541" i="5" s="1"/>
  <c r="F542" i="5"/>
  <c r="T542" i="5" s="1"/>
  <c r="F543" i="5"/>
  <c r="T543" i="5" s="1"/>
  <c r="F544" i="5"/>
  <c r="T544" i="5" s="1"/>
  <c r="F545" i="5"/>
  <c r="T545" i="5" s="1"/>
  <c r="F546" i="5"/>
  <c r="T546" i="5" s="1"/>
  <c r="F547" i="5"/>
  <c r="T547" i="5" s="1"/>
  <c r="F548" i="5"/>
  <c r="T548" i="5" s="1"/>
  <c r="F549" i="5"/>
  <c r="T549" i="5" s="1"/>
  <c r="F550" i="5"/>
  <c r="T550" i="5" s="1"/>
  <c r="F551" i="5"/>
  <c r="T551" i="5" s="1"/>
  <c r="F552" i="5"/>
  <c r="T552" i="5" s="1"/>
  <c r="F553" i="5"/>
  <c r="T553" i="5" s="1"/>
  <c r="F554" i="5"/>
  <c r="T554" i="5" s="1"/>
  <c r="F555" i="5"/>
  <c r="T555" i="5" s="1"/>
  <c r="F556" i="5"/>
  <c r="T556" i="5" s="1"/>
  <c r="F557" i="5"/>
  <c r="T557" i="5" s="1"/>
  <c r="F558" i="5"/>
  <c r="T558" i="5" s="1"/>
  <c r="F559" i="5"/>
  <c r="T559" i="5" s="1"/>
  <c r="F560" i="5"/>
  <c r="T560" i="5" s="1"/>
  <c r="F561" i="5"/>
  <c r="T561" i="5" s="1"/>
  <c r="F562" i="5"/>
  <c r="T562" i="5" s="1"/>
  <c r="F563" i="5"/>
  <c r="T563" i="5" s="1"/>
  <c r="F564" i="5"/>
  <c r="T564" i="5" s="1"/>
  <c r="F565" i="5"/>
  <c r="T565" i="5" s="1"/>
  <c r="F566" i="5"/>
  <c r="T566" i="5" s="1"/>
  <c r="F567" i="5"/>
  <c r="T567" i="5" s="1"/>
  <c r="F568" i="5"/>
  <c r="T568" i="5" s="1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T599" i="5" s="1"/>
  <c r="F600" i="5"/>
  <c r="T600" i="5" s="1"/>
  <c r="F601" i="5"/>
  <c r="T601" i="5" s="1"/>
  <c r="F602" i="5"/>
  <c r="T602" i="5" s="1"/>
  <c r="F603" i="5"/>
  <c r="T603" i="5" s="1"/>
  <c r="F604" i="5"/>
  <c r="T604" i="5" s="1"/>
  <c r="F605" i="5"/>
  <c r="T605" i="5" s="1"/>
  <c r="F606" i="5"/>
  <c r="T606" i="5" s="1"/>
  <c r="F607" i="5"/>
  <c r="T607" i="5" s="1"/>
  <c r="F608" i="5"/>
  <c r="T608" i="5" s="1"/>
  <c r="F609" i="5"/>
  <c r="T609" i="5" s="1"/>
  <c r="F610" i="5"/>
  <c r="T610" i="5" s="1"/>
  <c r="F611" i="5"/>
  <c r="T611" i="5" s="1"/>
  <c r="F612" i="5"/>
  <c r="T612" i="5" s="1"/>
  <c r="F613" i="5"/>
  <c r="T613" i="5" s="1"/>
  <c r="F614" i="5"/>
  <c r="T614" i="5" s="1"/>
  <c r="F615" i="5"/>
  <c r="T615" i="5" s="1"/>
  <c r="F616" i="5"/>
  <c r="T616" i="5" s="1"/>
  <c r="F617" i="5"/>
  <c r="T617" i="5" s="1"/>
  <c r="F618" i="5"/>
  <c r="T618" i="5" s="1"/>
  <c r="F619" i="5"/>
  <c r="T619" i="5" s="1"/>
  <c r="F620" i="5"/>
  <c r="T620" i="5" s="1"/>
  <c r="F621" i="5"/>
  <c r="T621" i="5" s="1"/>
  <c r="F622" i="5"/>
  <c r="T622" i="5" s="1"/>
  <c r="F623" i="5"/>
  <c r="T623" i="5" s="1"/>
  <c r="F624" i="5"/>
  <c r="T624" i="5" s="1"/>
  <c r="F625" i="5"/>
  <c r="T625" i="5" s="1"/>
  <c r="F626" i="5"/>
  <c r="T626" i="5" s="1"/>
  <c r="F627" i="5"/>
  <c r="T627" i="5" s="1"/>
  <c r="F628" i="5"/>
  <c r="T628" i="5" s="1"/>
  <c r="F629" i="5"/>
  <c r="T629" i="5" s="1"/>
  <c r="F630" i="5"/>
  <c r="T630" i="5" s="1"/>
  <c r="F631" i="5"/>
  <c r="T631" i="5" s="1"/>
  <c r="F632" i="5"/>
  <c r="T632" i="5" s="1"/>
  <c r="F633" i="5"/>
  <c r="T633" i="5" s="1"/>
  <c r="F634" i="5"/>
  <c r="T634" i="5" s="1"/>
  <c r="F635" i="5"/>
  <c r="T635" i="5" s="1"/>
  <c r="F636" i="5"/>
  <c r="T636" i="5" s="1"/>
  <c r="F637" i="5"/>
  <c r="T637" i="5" s="1"/>
  <c r="F638" i="5"/>
  <c r="T638" i="5" s="1"/>
  <c r="F639" i="5"/>
  <c r="T639" i="5" s="1"/>
  <c r="F640" i="5"/>
  <c r="T640" i="5" s="1"/>
  <c r="F641" i="5"/>
  <c r="T641" i="5" s="1"/>
  <c r="F642" i="5"/>
  <c r="T642" i="5" s="1"/>
  <c r="F643" i="5"/>
  <c r="T643" i="5" s="1"/>
  <c r="F644" i="5"/>
  <c r="T644" i="5" s="1"/>
  <c r="F645" i="5"/>
  <c r="T645" i="5" s="1"/>
  <c r="F646" i="5"/>
  <c r="T646" i="5" s="1"/>
  <c r="F647" i="5"/>
  <c r="T647" i="5" s="1"/>
  <c r="F648" i="5"/>
  <c r="T648" i="5" s="1"/>
  <c r="F649" i="5"/>
  <c r="T649" i="5" s="1"/>
  <c r="F650" i="5"/>
  <c r="T650" i="5" s="1"/>
  <c r="F651" i="5"/>
  <c r="T651" i="5" s="1"/>
  <c r="F652" i="5"/>
  <c r="T652" i="5" s="1"/>
  <c r="F653" i="5"/>
  <c r="T653" i="5" s="1"/>
  <c r="F654" i="5"/>
  <c r="T654" i="5" s="1"/>
  <c r="F655" i="5"/>
  <c r="T655" i="5" s="1"/>
  <c r="F656" i="5"/>
  <c r="T656" i="5" s="1"/>
  <c r="F657" i="5"/>
  <c r="T657" i="5" s="1"/>
  <c r="F658" i="5"/>
  <c r="T658" i="5" s="1"/>
  <c r="F659" i="5"/>
  <c r="T659" i="5" s="1"/>
  <c r="F660" i="5"/>
  <c r="T660" i="5" s="1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T726" i="5" s="1"/>
  <c r="F727" i="5"/>
  <c r="T727" i="5" s="1"/>
  <c r="F728" i="5"/>
  <c r="T728" i="5" s="1"/>
  <c r="F729" i="5"/>
  <c r="T729" i="5" s="1"/>
  <c r="F730" i="5"/>
  <c r="T730" i="5" s="1"/>
  <c r="F731" i="5"/>
  <c r="T731" i="5" s="1"/>
  <c r="F732" i="5"/>
  <c r="T732" i="5" s="1"/>
  <c r="F733" i="5"/>
  <c r="T733" i="5" s="1"/>
  <c r="F734" i="5"/>
  <c r="T734" i="5" s="1"/>
  <c r="F735" i="5"/>
  <c r="T735" i="5" s="1"/>
  <c r="F736" i="5"/>
  <c r="T736" i="5" s="1"/>
  <c r="F737" i="5"/>
  <c r="T737" i="5" s="1"/>
  <c r="F738" i="5"/>
  <c r="T738" i="5" s="1"/>
  <c r="F739" i="5"/>
  <c r="T739" i="5" s="1"/>
  <c r="F740" i="5"/>
  <c r="T740" i="5" s="1"/>
  <c r="F741" i="5"/>
  <c r="T741" i="5" s="1"/>
  <c r="F742" i="5"/>
  <c r="T742" i="5" s="1"/>
  <c r="F743" i="5"/>
  <c r="T743" i="5" s="1"/>
  <c r="F744" i="5"/>
  <c r="T744" i="5" s="1"/>
  <c r="F745" i="5"/>
  <c r="T745" i="5" s="1"/>
  <c r="F746" i="5"/>
  <c r="T746" i="5" s="1"/>
  <c r="F747" i="5"/>
  <c r="T747" i="5" s="1"/>
  <c r="F748" i="5"/>
  <c r="T748" i="5" s="1"/>
  <c r="F749" i="5"/>
  <c r="T749" i="5" s="1"/>
  <c r="F750" i="5"/>
  <c r="T750" i="5" s="1"/>
  <c r="F751" i="5"/>
  <c r="T751" i="5" s="1"/>
  <c r="F752" i="5"/>
  <c r="T752" i="5" s="1"/>
  <c r="F753" i="5"/>
  <c r="T753" i="5" s="1"/>
  <c r="F754" i="5"/>
  <c r="T754" i="5" s="1"/>
  <c r="F755" i="5"/>
  <c r="T755" i="5" s="1"/>
  <c r="F756" i="5"/>
  <c r="T756" i="5" s="1"/>
  <c r="F757" i="5"/>
  <c r="T757" i="5" s="1"/>
  <c r="F758" i="5"/>
  <c r="T758" i="5" s="1"/>
  <c r="F759" i="5"/>
  <c r="T759" i="5" s="1"/>
  <c r="F760" i="5"/>
  <c r="T760" i="5" s="1"/>
  <c r="F761" i="5"/>
  <c r="T761" i="5" s="1"/>
  <c r="F762" i="5"/>
  <c r="T762" i="5" s="1"/>
  <c r="F763" i="5"/>
  <c r="T763" i="5" s="1"/>
  <c r="F764" i="5"/>
  <c r="T764" i="5" s="1"/>
  <c r="F765" i="5"/>
  <c r="T765" i="5" s="1"/>
  <c r="F766" i="5"/>
  <c r="T766" i="5" s="1"/>
  <c r="F767" i="5"/>
  <c r="T767" i="5" s="1"/>
  <c r="F768" i="5"/>
  <c r="T768" i="5" s="1"/>
  <c r="F769" i="5"/>
  <c r="T769" i="5" s="1"/>
  <c r="F770" i="5"/>
  <c r="T770" i="5" s="1"/>
  <c r="F771" i="5"/>
  <c r="T771" i="5" s="1"/>
  <c r="F772" i="5"/>
  <c r="T772" i="5" s="1"/>
  <c r="F773" i="5"/>
  <c r="T773" i="5" s="1"/>
  <c r="F774" i="5"/>
  <c r="T774" i="5" s="1"/>
  <c r="F775" i="5"/>
  <c r="T775" i="5" s="1"/>
  <c r="F776" i="5"/>
  <c r="T776" i="5" s="1"/>
  <c r="F777" i="5"/>
  <c r="T777" i="5" s="1"/>
  <c r="F778" i="5"/>
  <c r="T778" i="5" s="1"/>
  <c r="F779" i="5"/>
  <c r="T779" i="5" s="1"/>
  <c r="F780" i="5"/>
  <c r="T780" i="5" s="1"/>
  <c r="F781" i="5"/>
  <c r="T781" i="5" s="1"/>
  <c r="F782" i="5"/>
  <c r="T782" i="5" s="1"/>
  <c r="F783" i="5"/>
  <c r="T783" i="5" s="1"/>
  <c r="F784" i="5"/>
  <c r="T784" i="5" s="1"/>
  <c r="F785" i="5"/>
  <c r="T785" i="5" s="1"/>
  <c r="F786" i="5"/>
  <c r="T786" i="5" s="1"/>
  <c r="F787" i="5"/>
  <c r="T787" i="5" s="1"/>
  <c r="F788" i="5"/>
  <c r="T788" i="5" s="1"/>
  <c r="F789" i="5"/>
  <c r="T789" i="5" s="1"/>
  <c r="F790" i="5"/>
  <c r="T790" i="5" s="1"/>
  <c r="F791" i="5"/>
  <c r="T791" i="5" s="1"/>
  <c r="F792" i="5"/>
  <c r="T792" i="5" s="1"/>
  <c r="F793" i="5"/>
  <c r="T793" i="5" s="1"/>
  <c r="F794" i="5"/>
  <c r="T794" i="5" s="1"/>
  <c r="F795" i="5"/>
  <c r="T795" i="5" s="1"/>
  <c r="F796" i="5"/>
  <c r="T796" i="5" s="1"/>
  <c r="F797" i="5"/>
  <c r="T797" i="5" s="1"/>
  <c r="F798" i="5"/>
  <c r="T798" i="5" s="1"/>
  <c r="F799" i="5"/>
  <c r="T799" i="5" s="1"/>
  <c r="F800" i="5"/>
  <c r="T800" i="5" s="1"/>
  <c r="F801" i="5"/>
  <c r="T801" i="5" s="1"/>
  <c r="F802" i="5"/>
  <c r="T802" i="5" s="1"/>
  <c r="F803" i="5"/>
  <c r="T803" i="5" s="1"/>
  <c r="F804" i="5"/>
  <c r="T804" i="5" s="1"/>
  <c r="F805" i="5"/>
  <c r="T805" i="5" s="1"/>
  <c r="F806" i="5"/>
  <c r="T806" i="5" s="1"/>
  <c r="F807" i="5"/>
  <c r="T807" i="5" s="1"/>
  <c r="F808" i="5"/>
  <c r="T808" i="5" s="1"/>
  <c r="F809" i="5"/>
  <c r="T809" i="5" s="1"/>
  <c r="F810" i="5"/>
  <c r="T810" i="5" s="1"/>
  <c r="F811" i="5"/>
  <c r="T811" i="5" s="1"/>
  <c r="F812" i="5"/>
  <c r="T812" i="5" s="1"/>
  <c r="F813" i="5"/>
  <c r="T813" i="5" s="1"/>
  <c r="F814" i="5"/>
  <c r="T814" i="5" s="1"/>
  <c r="F815" i="5"/>
  <c r="T815" i="5" s="1"/>
  <c r="F816" i="5"/>
  <c r="T816" i="5" s="1"/>
  <c r="F817" i="5"/>
  <c r="T817" i="5" s="1"/>
  <c r="F818" i="5"/>
  <c r="T818" i="5" s="1"/>
  <c r="F819" i="5"/>
  <c r="T819" i="5" s="1"/>
  <c r="F820" i="5"/>
  <c r="T820" i="5" s="1"/>
  <c r="F821" i="5"/>
  <c r="T821" i="5" s="1"/>
  <c r="F822" i="5"/>
  <c r="T822" i="5" s="1"/>
  <c r="F823" i="5"/>
  <c r="T823" i="5" s="1"/>
  <c r="F824" i="5"/>
  <c r="T824" i="5" s="1"/>
  <c r="F825" i="5"/>
  <c r="T825" i="5" s="1"/>
  <c r="F826" i="5"/>
  <c r="T826" i="5" s="1"/>
  <c r="F827" i="5"/>
  <c r="T827" i="5" s="1"/>
  <c r="F828" i="5"/>
  <c r="T828" i="5" s="1"/>
  <c r="F829" i="5"/>
  <c r="T829" i="5" s="1"/>
  <c r="F830" i="5"/>
  <c r="T830" i="5" s="1"/>
  <c r="F831" i="5"/>
  <c r="T831" i="5" s="1"/>
  <c r="F832" i="5"/>
  <c r="T832" i="5" s="1"/>
  <c r="F833" i="5"/>
  <c r="T833" i="5" s="1"/>
  <c r="F834" i="5"/>
  <c r="T834" i="5" s="1"/>
  <c r="F835" i="5"/>
  <c r="T835" i="5" s="1"/>
  <c r="F836" i="5"/>
  <c r="T836" i="5" s="1"/>
  <c r="F837" i="5"/>
  <c r="T837" i="5" s="1"/>
  <c r="F838" i="5"/>
  <c r="T838" i="5" s="1"/>
  <c r="F839" i="5"/>
  <c r="T839" i="5" s="1"/>
  <c r="F840" i="5"/>
  <c r="T840" i="5" s="1"/>
  <c r="F841" i="5"/>
  <c r="T841" i="5" s="1"/>
  <c r="F842" i="5"/>
  <c r="T842" i="5" s="1"/>
  <c r="F843" i="5"/>
  <c r="T843" i="5" s="1"/>
  <c r="F844" i="5"/>
  <c r="T844" i="5" s="1"/>
  <c r="F845" i="5"/>
  <c r="T845" i="5" s="1"/>
  <c r="F846" i="5"/>
  <c r="T846" i="5" s="1"/>
  <c r="F847" i="5"/>
  <c r="T847" i="5" s="1"/>
  <c r="F848" i="5"/>
  <c r="T848" i="5" s="1"/>
  <c r="F849" i="5"/>
  <c r="T849" i="5" s="1"/>
  <c r="F850" i="5"/>
  <c r="T850" i="5" s="1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T882" i="5" s="1"/>
  <c r="F883" i="5"/>
  <c r="T883" i="5" s="1"/>
  <c r="F884" i="5"/>
  <c r="T884" i="5" s="1"/>
  <c r="F885" i="5"/>
  <c r="T885" i="5" s="1"/>
  <c r="F886" i="5"/>
  <c r="T886" i="5" s="1"/>
  <c r="F887" i="5"/>
  <c r="T887" i="5" s="1"/>
  <c r="F888" i="5"/>
  <c r="T888" i="5" s="1"/>
  <c r="F889" i="5"/>
  <c r="T889" i="5" s="1"/>
  <c r="F890" i="5"/>
  <c r="T890" i="5" s="1"/>
  <c r="F891" i="5"/>
  <c r="T891" i="5" s="1"/>
  <c r="F892" i="5"/>
  <c r="T892" i="5" s="1"/>
  <c r="F893" i="5"/>
  <c r="T893" i="5" s="1"/>
  <c r="F894" i="5"/>
  <c r="T894" i="5" s="1"/>
  <c r="F895" i="5"/>
  <c r="T895" i="5" s="1"/>
  <c r="F896" i="5"/>
  <c r="T896" i="5" s="1"/>
  <c r="F897" i="5"/>
  <c r="T897" i="5" s="1"/>
  <c r="F898" i="5"/>
  <c r="T898" i="5" s="1"/>
  <c r="F899" i="5"/>
  <c r="T899" i="5" s="1"/>
  <c r="F900" i="5"/>
  <c r="T900" i="5" s="1"/>
  <c r="F901" i="5"/>
  <c r="T901" i="5" s="1"/>
  <c r="F902" i="5"/>
  <c r="T902" i="5" s="1"/>
  <c r="F903" i="5"/>
  <c r="T903" i="5" s="1"/>
  <c r="F904" i="5"/>
  <c r="T904" i="5" s="1"/>
  <c r="F905" i="5"/>
  <c r="T905" i="5" s="1"/>
  <c r="F906" i="5"/>
  <c r="T906" i="5" s="1"/>
  <c r="F907" i="5"/>
  <c r="T907" i="5" s="1"/>
  <c r="F908" i="5"/>
  <c r="T908" i="5" s="1"/>
  <c r="F909" i="5"/>
  <c r="T909" i="5" s="1"/>
  <c r="F910" i="5"/>
  <c r="T910" i="5" s="1"/>
  <c r="F911" i="5"/>
  <c r="T911" i="5" s="1"/>
  <c r="F912" i="5"/>
  <c r="T912" i="5" s="1"/>
  <c r="F913" i="5"/>
  <c r="T913" i="5" s="1"/>
  <c r="F914" i="5"/>
  <c r="T914" i="5" s="1"/>
  <c r="F915" i="5"/>
  <c r="T915" i="5" s="1"/>
  <c r="F916" i="5"/>
  <c r="T916" i="5" s="1"/>
  <c r="F917" i="5"/>
  <c r="T917" i="5" s="1"/>
  <c r="F918" i="5"/>
  <c r="T918" i="5" s="1"/>
  <c r="F919" i="5"/>
  <c r="T919" i="5" s="1"/>
  <c r="F920" i="5"/>
  <c r="T920" i="5" s="1"/>
  <c r="F921" i="5"/>
  <c r="T921" i="5" s="1"/>
  <c r="F922" i="5"/>
  <c r="T922" i="5" s="1"/>
  <c r="F923" i="5"/>
  <c r="T923" i="5" s="1"/>
  <c r="F924" i="5"/>
  <c r="T924" i="5" s="1"/>
  <c r="F925" i="5"/>
  <c r="T925" i="5" s="1"/>
  <c r="F926" i="5"/>
  <c r="T926" i="5" s="1"/>
  <c r="F927" i="5"/>
  <c r="T927" i="5" s="1"/>
  <c r="F928" i="5"/>
  <c r="T928" i="5" s="1"/>
  <c r="F929" i="5"/>
  <c r="T929" i="5" s="1"/>
  <c r="F930" i="5"/>
  <c r="T930" i="5" s="1"/>
  <c r="F931" i="5"/>
  <c r="T931" i="5" s="1"/>
  <c r="F932" i="5"/>
  <c r="T932" i="5" s="1"/>
  <c r="F933" i="5"/>
  <c r="T933" i="5" s="1"/>
  <c r="F934" i="5"/>
  <c r="T934" i="5" s="1"/>
  <c r="F935" i="5"/>
  <c r="T935" i="5" s="1"/>
  <c r="F936" i="5"/>
  <c r="T936" i="5" s="1"/>
  <c r="F937" i="5"/>
  <c r="T937" i="5" s="1"/>
  <c r="F938" i="5"/>
  <c r="T938" i="5" s="1"/>
  <c r="F939" i="5"/>
  <c r="T939" i="5" s="1"/>
  <c r="F940" i="5"/>
  <c r="T940" i="5" s="1"/>
  <c r="F941" i="5"/>
  <c r="T941" i="5" s="1"/>
  <c r="F942" i="5"/>
  <c r="T942" i="5" s="1"/>
  <c r="F943" i="5"/>
  <c r="T943" i="5" s="1"/>
  <c r="F944" i="5"/>
  <c r="T944" i="5" s="1"/>
  <c r="F945" i="5"/>
  <c r="T945" i="5" s="1"/>
  <c r="F946" i="5"/>
  <c r="T946" i="5" s="1"/>
  <c r="F947" i="5"/>
  <c r="T947" i="5" s="1"/>
  <c r="F948" i="5"/>
  <c r="T948" i="5" s="1"/>
  <c r="F949" i="5"/>
  <c r="T949" i="5" s="1"/>
  <c r="F950" i="5"/>
  <c r="T950" i="5" s="1"/>
  <c r="F951" i="5"/>
  <c r="T951" i="5" s="1"/>
  <c r="F952" i="5"/>
  <c r="T952" i="5" s="1"/>
  <c r="F953" i="5"/>
  <c r="T953" i="5" s="1"/>
  <c r="F954" i="5"/>
  <c r="T954" i="5" s="1"/>
  <c r="F955" i="5"/>
  <c r="T955" i="5" s="1"/>
  <c r="F956" i="5"/>
  <c r="T956" i="5" s="1"/>
  <c r="F957" i="5"/>
  <c r="T957" i="5" s="1"/>
  <c r="F958" i="5"/>
  <c r="T958" i="5" s="1"/>
  <c r="F959" i="5"/>
  <c r="T959" i="5" s="1"/>
  <c r="F960" i="5"/>
  <c r="T960" i="5" s="1"/>
  <c r="F961" i="5"/>
  <c r="T961" i="5" s="1"/>
  <c r="F962" i="5"/>
  <c r="T962" i="5" s="1"/>
  <c r="F963" i="5"/>
  <c r="T963" i="5" s="1"/>
  <c r="F964" i="5"/>
  <c r="T964" i="5" s="1"/>
  <c r="F965" i="5"/>
  <c r="T965" i="5" s="1"/>
  <c r="F966" i="5"/>
  <c r="T966" i="5" s="1"/>
  <c r="F967" i="5"/>
  <c r="T967" i="5" s="1"/>
  <c r="F968" i="5"/>
  <c r="T968" i="5" s="1"/>
  <c r="F969" i="5"/>
  <c r="T969" i="5" s="1"/>
  <c r="F970" i="5"/>
  <c r="T970" i="5" s="1"/>
  <c r="F971" i="5"/>
  <c r="T971" i="5" s="1"/>
  <c r="F972" i="5"/>
  <c r="T972" i="5" s="1"/>
  <c r="F973" i="5"/>
  <c r="T973" i="5" s="1"/>
  <c r="F974" i="5"/>
  <c r="T974" i="5" s="1"/>
  <c r="F975" i="5"/>
  <c r="T975" i="5" s="1"/>
  <c r="F976" i="5"/>
  <c r="T976" i="5" s="1"/>
  <c r="F977" i="5"/>
  <c r="T977" i="5" s="1"/>
  <c r="F978" i="5"/>
  <c r="T978" i="5" s="1"/>
  <c r="F979" i="5"/>
  <c r="T979" i="5" s="1"/>
  <c r="F980" i="5"/>
  <c r="T980" i="5" s="1"/>
  <c r="F981" i="5"/>
  <c r="T981" i="5" s="1"/>
  <c r="F982" i="5"/>
  <c r="T982" i="5" s="1"/>
  <c r="F983" i="5"/>
  <c r="T983" i="5" s="1"/>
  <c r="F984" i="5"/>
  <c r="T984" i="5" s="1"/>
  <c r="F985" i="5"/>
  <c r="T985" i="5" s="1"/>
  <c r="F986" i="5"/>
  <c r="T986" i="5" s="1"/>
  <c r="F987" i="5"/>
  <c r="T987" i="5" s="1"/>
  <c r="F988" i="5"/>
  <c r="T988" i="5" s="1"/>
  <c r="F989" i="5"/>
  <c r="T989" i="5" s="1"/>
  <c r="F990" i="5"/>
  <c r="T990" i="5" s="1"/>
  <c r="F991" i="5"/>
  <c r="T991" i="5" s="1"/>
  <c r="F992" i="5"/>
  <c r="T992" i="5" s="1"/>
  <c r="F993" i="5"/>
  <c r="T993" i="5" s="1"/>
  <c r="F994" i="5"/>
  <c r="T994" i="5" s="1"/>
  <c r="F995" i="5"/>
  <c r="T995" i="5" s="1"/>
  <c r="F996" i="5"/>
  <c r="T996" i="5" s="1"/>
  <c r="F997" i="5"/>
  <c r="T997" i="5" s="1"/>
  <c r="F998" i="5"/>
  <c r="T998" i="5" s="1"/>
  <c r="F999" i="5"/>
  <c r="T999" i="5" s="1"/>
  <c r="F1000" i="5"/>
  <c r="T1000" i="5" s="1"/>
  <c r="F1001" i="5"/>
  <c r="T1001" i="5" s="1"/>
  <c r="F1002" i="5"/>
  <c r="T1002" i="5" s="1"/>
  <c r="F1003" i="5"/>
  <c r="T1003" i="5" s="1"/>
  <c r="F1004" i="5"/>
  <c r="T1004" i="5" s="1"/>
  <c r="F1005" i="5"/>
  <c r="T1005" i="5" s="1"/>
  <c r="F1006" i="5"/>
  <c r="T1006" i="5" s="1"/>
  <c r="F1007" i="5"/>
  <c r="T1007" i="5" s="1"/>
  <c r="F1008" i="5"/>
  <c r="T1008" i="5" s="1"/>
  <c r="F1009" i="5"/>
  <c r="T1009" i="5" s="1"/>
  <c r="F1010" i="5"/>
  <c r="T1010" i="5" s="1"/>
  <c r="F1011" i="5"/>
  <c r="T1011" i="5" s="1"/>
  <c r="F1012" i="5"/>
  <c r="T1012" i="5" s="1"/>
  <c r="F1013" i="5"/>
  <c r="T1013" i="5" s="1"/>
  <c r="F1014" i="5"/>
  <c r="T1014" i="5" s="1"/>
  <c r="F1015" i="5"/>
  <c r="T1015" i="5" s="1"/>
  <c r="F1016" i="5"/>
  <c r="T1016" i="5" s="1"/>
  <c r="F1017" i="5"/>
  <c r="T1017" i="5" s="1"/>
  <c r="F1018" i="5"/>
  <c r="T1018" i="5" s="1"/>
  <c r="F1019" i="5"/>
  <c r="T1019" i="5" s="1"/>
  <c r="F1020" i="5"/>
  <c r="T1020" i="5" s="1"/>
  <c r="F1021" i="5"/>
  <c r="T1021" i="5" s="1"/>
  <c r="F1022" i="5"/>
  <c r="T1022" i="5" s="1"/>
  <c r="F1023" i="5"/>
  <c r="T1023" i="5" s="1"/>
  <c r="F1024" i="5"/>
  <c r="T1024" i="5" s="1"/>
  <c r="F1025" i="5"/>
  <c r="T1025" i="5" s="1"/>
  <c r="F1026" i="5"/>
  <c r="T1026" i="5" s="1"/>
  <c r="F1027" i="5"/>
  <c r="T1027" i="5" s="1"/>
  <c r="F1028" i="5"/>
  <c r="T1028" i="5" s="1"/>
  <c r="F1029" i="5"/>
  <c r="T1029" i="5" s="1"/>
  <c r="F1030" i="5"/>
  <c r="T1030" i="5" s="1"/>
  <c r="F1031" i="5"/>
  <c r="T1031" i="5" s="1"/>
  <c r="F1032" i="5"/>
  <c r="T1032" i="5" s="1"/>
  <c r="F1033" i="5"/>
  <c r="T1033" i="5" s="1"/>
  <c r="F1034" i="5"/>
  <c r="T1034" i="5" s="1"/>
  <c r="F1035" i="5"/>
  <c r="T1035" i="5" s="1"/>
  <c r="F1036" i="5"/>
  <c r="T1036" i="5" s="1"/>
  <c r="F1037" i="5"/>
  <c r="T1037" i="5" s="1"/>
  <c r="F1038" i="5"/>
  <c r="T1038" i="5" s="1"/>
  <c r="F1039" i="5"/>
  <c r="T1039" i="5" s="1"/>
  <c r="F1040" i="5"/>
  <c r="T1040" i="5" s="1"/>
  <c r="F1041" i="5"/>
  <c r="T1041" i="5" s="1"/>
  <c r="F1042" i="5"/>
  <c r="T1042" i="5" s="1"/>
  <c r="F1043" i="5"/>
  <c r="T1043" i="5" s="1"/>
  <c r="F1044" i="5"/>
  <c r="T1044" i="5" s="1"/>
  <c r="F1045" i="5"/>
  <c r="T1045" i="5" s="1"/>
  <c r="F1046" i="5"/>
  <c r="T1046" i="5" s="1"/>
  <c r="F1047" i="5"/>
  <c r="T1047" i="5" s="1"/>
  <c r="F1048" i="5"/>
  <c r="T1048" i="5" s="1"/>
  <c r="F1049" i="5"/>
  <c r="T1049" i="5" s="1"/>
  <c r="F1050" i="5"/>
  <c r="T1050" i="5" s="1"/>
  <c r="F1051" i="5"/>
  <c r="T1051" i="5" s="1"/>
  <c r="F1052" i="5"/>
  <c r="T1052" i="5" s="1"/>
  <c r="F1053" i="5"/>
  <c r="T1053" i="5" s="1"/>
  <c r="F1054" i="5"/>
  <c r="T1054" i="5" s="1"/>
  <c r="F1055" i="5"/>
  <c r="T1055" i="5" s="1"/>
  <c r="F1056" i="5"/>
  <c r="T1056" i="5" s="1"/>
  <c r="F1057" i="5"/>
  <c r="T1057" i="5" s="1"/>
  <c r="F1058" i="5"/>
  <c r="T1058" i="5" s="1"/>
  <c r="F1059" i="5"/>
  <c r="T1059" i="5" s="1"/>
  <c r="F1060" i="5"/>
  <c r="T1060" i="5" s="1"/>
  <c r="F1061" i="5"/>
  <c r="T1061" i="5" s="1"/>
  <c r="F1062" i="5"/>
  <c r="T1062" i="5" s="1"/>
  <c r="F1063" i="5"/>
  <c r="T1063" i="5" s="1"/>
  <c r="F1064" i="5"/>
  <c r="T1064" i="5" s="1"/>
  <c r="F1065" i="5"/>
  <c r="T1065" i="5" s="1"/>
  <c r="F1066" i="5"/>
  <c r="T1066" i="5" s="1"/>
  <c r="F1067" i="5"/>
  <c r="T1067" i="5" s="1"/>
  <c r="F1068" i="5"/>
  <c r="T1068" i="5" s="1"/>
  <c r="F1069" i="5"/>
  <c r="T1069" i="5" s="1"/>
  <c r="F1070" i="5"/>
  <c r="T1070" i="5" s="1"/>
  <c r="F1071" i="5"/>
  <c r="T1071" i="5" s="1"/>
  <c r="F1072" i="5"/>
  <c r="T1072" i="5" s="1"/>
  <c r="F1073" i="5"/>
  <c r="T1073" i="5" s="1"/>
  <c r="F1074" i="5"/>
  <c r="T1074" i="5" s="1"/>
  <c r="F1075" i="5"/>
  <c r="T1075" i="5" s="1"/>
  <c r="F1076" i="5"/>
  <c r="T1076" i="5" s="1"/>
  <c r="F1077" i="5"/>
  <c r="T1077" i="5" s="1"/>
  <c r="F1078" i="5"/>
  <c r="T1078" i="5" s="1"/>
  <c r="F1079" i="5"/>
  <c r="T1079" i="5" s="1"/>
  <c r="F1080" i="5"/>
  <c r="T1080" i="5" s="1"/>
  <c r="F1081" i="5"/>
  <c r="T1081" i="5" s="1"/>
  <c r="F1082" i="5"/>
  <c r="T1082" i="5" s="1"/>
  <c r="F1083" i="5"/>
  <c r="T1083" i="5" s="1"/>
  <c r="F1084" i="5"/>
  <c r="T1084" i="5" s="1"/>
  <c r="F1085" i="5"/>
  <c r="T1085" i="5" s="1"/>
  <c r="F1086" i="5"/>
  <c r="T1086" i="5" s="1"/>
  <c r="F1087" i="5"/>
  <c r="T1087" i="5" s="1"/>
  <c r="F1088" i="5"/>
  <c r="T1088" i="5" s="1"/>
  <c r="F1089" i="5"/>
  <c r="T1089" i="5" s="1"/>
  <c r="F1090" i="5"/>
  <c r="T1090" i="5" s="1"/>
  <c r="F1091" i="5"/>
  <c r="T1091" i="5" s="1"/>
  <c r="F1092" i="5"/>
  <c r="T1092" i="5" s="1"/>
  <c r="F1093" i="5"/>
  <c r="T1093" i="5" s="1"/>
  <c r="F1094" i="5"/>
  <c r="T1094" i="5" s="1"/>
  <c r="F1095" i="5"/>
  <c r="T1095" i="5" s="1"/>
  <c r="F1096" i="5"/>
  <c r="T1096" i="5" s="1"/>
  <c r="F1097" i="5"/>
  <c r="T1097" i="5" s="1"/>
  <c r="F1098" i="5"/>
  <c r="T1098" i="5" s="1"/>
  <c r="F1099" i="5"/>
  <c r="T1099" i="5" s="1"/>
  <c r="F1100" i="5"/>
  <c r="T1100" i="5" s="1"/>
  <c r="F1101" i="5"/>
  <c r="T1101" i="5" s="1"/>
  <c r="F1102" i="5"/>
  <c r="T1102" i="5" s="1"/>
  <c r="F1103" i="5"/>
  <c r="T1103" i="5" s="1"/>
  <c r="F1104" i="5"/>
  <c r="T1104" i="5" s="1"/>
  <c r="F1105" i="5"/>
  <c r="T1105" i="5" s="1"/>
  <c r="F1106" i="5"/>
  <c r="T1106" i="5" s="1"/>
  <c r="F1107" i="5"/>
  <c r="T1107" i="5" s="1"/>
  <c r="F1108" i="5"/>
  <c r="T1108" i="5" s="1"/>
  <c r="F1109" i="5"/>
  <c r="T1109" i="5" s="1"/>
  <c r="F1110" i="5"/>
  <c r="T1110" i="5" s="1"/>
  <c r="F1111" i="5"/>
  <c r="T1111" i="5" s="1"/>
  <c r="F1112" i="5"/>
  <c r="T1112" i="5" s="1"/>
  <c r="F1113" i="5"/>
  <c r="T1113" i="5" s="1"/>
  <c r="F1114" i="5"/>
  <c r="T1114" i="5" s="1"/>
  <c r="F1115" i="5"/>
  <c r="T1115" i="5" s="1"/>
  <c r="F1116" i="5"/>
  <c r="T1116" i="5" s="1"/>
  <c r="F1117" i="5"/>
  <c r="T1117" i="5" s="1"/>
  <c r="F1118" i="5"/>
  <c r="T1118" i="5" s="1"/>
  <c r="F1119" i="5"/>
  <c r="T1119" i="5" s="1"/>
  <c r="F1120" i="5"/>
  <c r="T1120" i="5" s="1"/>
  <c r="F1121" i="5"/>
  <c r="T1121" i="5" s="1"/>
  <c r="F1122" i="5"/>
  <c r="T1122" i="5" s="1"/>
  <c r="F1123" i="5"/>
  <c r="T1123" i="5" s="1"/>
  <c r="F1124" i="5"/>
  <c r="T1124" i="5" s="1"/>
  <c r="F1125" i="5"/>
  <c r="T1125" i="5" s="1"/>
  <c r="F1126" i="5"/>
  <c r="T1126" i="5" s="1"/>
  <c r="F1127" i="5"/>
  <c r="T1127" i="5" s="1"/>
  <c r="F1128" i="5"/>
  <c r="T1128" i="5" s="1"/>
  <c r="F1129" i="5"/>
  <c r="T1129" i="5" s="1"/>
  <c r="F1130" i="5"/>
  <c r="T1130" i="5" s="1"/>
  <c r="F1131" i="5"/>
  <c r="T1131" i="5" s="1"/>
  <c r="F1132" i="5"/>
  <c r="T1132" i="5" s="1"/>
  <c r="F1133" i="5"/>
  <c r="T1133" i="5" s="1"/>
  <c r="F1134" i="5"/>
  <c r="T1134" i="5" s="1"/>
  <c r="F1135" i="5"/>
  <c r="T1135" i="5" s="1"/>
  <c r="F1136" i="5"/>
  <c r="T1136" i="5" s="1"/>
  <c r="F1137" i="5"/>
  <c r="T1137" i="5" s="1"/>
  <c r="F1138" i="5"/>
  <c r="T1138" i="5" s="1"/>
  <c r="F1139" i="5"/>
  <c r="T1139" i="5" s="1"/>
  <c r="F1140" i="5"/>
  <c r="T1140" i="5" s="1"/>
  <c r="F1141" i="5"/>
  <c r="T1141" i="5" s="1"/>
  <c r="F1142" i="5"/>
  <c r="T1142" i="5" s="1"/>
  <c r="F1143" i="5"/>
  <c r="T1143" i="5" s="1"/>
  <c r="F1144" i="5"/>
  <c r="T1144" i="5" s="1"/>
  <c r="F1145" i="5"/>
  <c r="T1145" i="5" s="1"/>
  <c r="F1146" i="5"/>
  <c r="T1146" i="5" s="1"/>
  <c r="F1147" i="5"/>
  <c r="T1147" i="5" s="1"/>
  <c r="F1148" i="5"/>
  <c r="T1148" i="5" s="1"/>
  <c r="F1149" i="5"/>
  <c r="T1149" i="5" s="1"/>
  <c r="F1150" i="5"/>
  <c r="T1150" i="5" s="1"/>
  <c r="F1151" i="5"/>
  <c r="T1151" i="5" s="1"/>
  <c r="F1152" i="5"/>
  <c r="T1152" i="5" s="1"/>
  <c r="F1153" i="5"/>
  <c r="T1153" i="5" s="1"/>
  <c r="F1154" i="5"/>
  <c r="T1154" i="5" s="1"/>
  <c r="F1155" i="5"/>
  <c r="T1155" i="5" s="1"/>
  <c r="F1156" i="5"/>
  <c r="T1156" i="5" s="1"/>
  <c r="F1157" i="5"/>
  <c r="T1157" i="5" s="1"/>
  <c r="F1158" i="5"/>
  <c r="T1158" i="5" s="1"/>
  <c r="F1159" i="5"/>
  <c r="T1159" i="5" s="1"/>
  <c r="F1160" i="5"/>
  <c r="T1160" i="5" s="1"/>
  <c r="F1161" i="5"/>
  <c r="T1161" i="5" s="1"/>
  <c r="F1162" i="5"/>
  <c r="T1162" i="5" s="1"/>
  <c r="F1163" i="5"/>
  <c r="T1163" i="5" s="1"/>
  <c r="F1164" i="5"/>
  <c r="T1164" i="5" s="1"/>
  <c r="F1165" i="5"/>
  <c r="T1165" i="5" s="1"/>
  <c r="F1166" i="5"/>
  <c r="T1166" i="5" s="1"/>
  <c r="F1167" i="5"/>
  <c r="T1167" i="5" s="1"/>
  <c r="F1168" i="5"/>
  <c r="T1168" i="5" s="1"/>
  <c r="F1169" i="5"/>
  <c r="T1169" i="5" s="1"/>
  <c r="F1170" i="5"/>
  <c r="T1170" i="5" s="1"/>
  <c r="F1171" i="5"/>
  <c r="T1171" i="5" s="1"/>
  <c r="F1172" i="5"/>
  <c r="T1172" i="5" s="1"/>
  <c r="F1173" i="5"/>
  <c r="T1173" i="5" s="1"/>
  <c r="F1174" i="5"/>
  <c r="T1174" i="5" s="1"/>
  <c r="F1175" i="5"/>
  <c r="T1175" i="5" s="1"/>
  <c r="F1176" i="5"/>
  <c r="T1176" i="5" s="1"/>
  <c r="F1177" i="5"/>
  <c r="T1177" i="5" s="1"/>
  <c r="F1178" i="5"/>
  <c r="T1178" i="5" s="1"/>
  <c r="F1179" i="5"/>
  <c r="T1179" i="5" s="1"/>
  <c r="F1180" i="5"/>
  <c r="T1180" i="5" s="1"/>
  <c r="F1181" i="5"/>
  <c r="T1181" i="5" s="1"/>
  <c r="F1182" i="5"/>
  <c r="T1182" i="5" s="1"/>
  <c r="F1183" i="5"/>
  <c r="T1183" i="5" s="1"/>
  <c r="F1184" i="5"/>
  <c r="T1184" i="5" s="1"/>
  <c r="F1185" i="5"/>
  <c r="T1185" i="5" s="1"/>
  <c r="F1186" i="5"/>
  <c r="T1186" i="5" s="1"/>
  <c r="F1187" i="5"/>
  <c r="T1187" i="5" s="1"/>
  <c r="F1188" i="5"/>
  <c r="T1188" i="5" s="1"/>
  <c r="F1189" i="5"/>
  <c r="T1189" i="5" s="1"/>
  <c r="F1190" i="5"/>
  <c r="T1190" i="5" s="1"/>
  <c r="F1191" i="5"/>
  <c r="T1191" i="5" s="1"/>
  <c r="F1192" i="5"/>
  <c r="T1192" i="5" s="1"/>
  <c r="F1193" i="5"/>
  <c r="T1193" i="5" s="1"/>
  <c r="F1194" i="5"/>
  <c r="T1194" i="5" s="1"/>
  <c r="F1195" i="5"/>
  <c r="T1195" i="5" s="1"/>
  <c r="F1196" i="5"/>
  <c r="T1196" i="5" s="1"/>
  <c r="F1197" i="5"/>
  <c r="T1197" i="5" s="1"/>
  <c r="F1198" i="5"/>
  <c r="T1198" i="5" s="1"/>
  <c r="F1199" i="5"/>
  <c r="T1199" i="5" s="1"/>
  <c r="F1200" i="5"/>
  <c r="T1200" i="5" s="1"/>
  <c r="F1201" i="5"/>
  <c r="T1201" i="5" s="1"/>
  <c r="F1202" i="5"/>
  <c r="T1202" i="5" s="1"/>
  <c r="F1203" i="5"/>
  <c r="T1203" i="5" s="1"/>
  <c r="F1204" i="5"/>
  <c r="T1204" i="5" s="1"/>
  <c r="F1205" i="5"/>
  <c r="T1205" i="5" s="1"/>
  <c r="F1206" i="5"/>
  <c r="T1206" i="5" s="1"/>
  <c r="F1207" i="5"/>
  <c r="T1207" i="5" s="1"/>
  <c r="F1208" i="5"/>
  <c r="T1208" i="5" s="1"/>
  <c r="F1209" i="5"/>
  <c r="T1209" i="5" s="1"/>
  <c r="F1210" i="5"/>
  <c r="T1210" i="5" s="1"/>
  <c r="F1211" i="5"/>
  <c r="T1211" i="5" s="1"/>
  <c r="F1212" i="5"/>
  <c r="T1212" i="5" s="1"/>
  <c r="F1213" i="5"/>
  <c r="T1213" i="5" s="1"/>
  <c r="F1214" i="5"/>
  <c r="T1214" i="5" s="1"/>
  <c r="F1215" i="5"/>
  <c r="T1215" i="5" s="1"/>
  <c r="F1216" i="5"/>
  <c r="T1216" i="5" s="1"/>
  <c r="F1217" i="5"/>
  <c r="T1217" i="5" s="1"/>
  <c r="F1218" i="5"/>
  <c r="T1218" i="5" s="1"/>
  <c r="F1219" i="5"/>
  <c r="T1219" i="5" s="1"/>
  <c r="F1220" i="5"/>
  <c r="T1220" i="5" s="1"/>
  <c r="F1221" i="5"/>
  <c r="T1221" i="5" s="1"/>
  <c r="F1222" i="5"/>
  <c r="T1222" i="5" s="1"/>
  <c r="F1223" i="5"/>
  <c r="T1223" i="5" s="1"/>
  <c r="F1224" i="5"/>
  <c r="T1224" i="5" s="1"/>
  <c r="F1225" i="5"/>
  <c r="T1225" i="5" s="1"/>
  <c r="F1226" i="5"/>
  <c r="T1226" i="5" s="1"/>
  <c r="F1227" i="5"/>
  <c r="T1227" i="5" s="1"/>
  <c r="F1228" i="5"/>
  <c r="T1228" i="5" s="1"/>
  <c r="F1229" i="5"/>
  <c r="T1229" i="5" s="1"/>
  <c r="F1230" i="5"/>
  <c r="T1230" i="5" s="1"/>
  <c r="F1231" i="5"/>
  <c r="T1231" i="5" s="1"/>
  <c r="F1232" i="5"/>
  <c r="T1232" i="5" s="1"/>
  <c r="F1233" i="5"/>
  <c r="T1233" i="5" s="1"/>
  <c r="F1234" i="5"/>
  <c r="T1234" i="5" s="1"/>
  <c r="F1235" i="5"/>
  <c r="T1235" i="5" s="1"/>
  <c r="F1236" i="5"/>
  <c r="T1236" i="5" s="1"/>
  <c r="F1237" i="5"/>
  <c r="T1237" i="5" s="1"/>
  <c r="F1238" i="5"/>
  <c r="T1238" i="5" s="1"/>
  <c r="F1239" i="5"/>
  <c r="T1239" i="5" s="1"/>
  <c r="F1240" i="5"/>
  <c r="T1240" i="5" s="1"/>
  <c r="F1241" i="5"/>
  <c r="T1241" i="5" s="1"/>
  <c r="F1242" i="5"/>
  <c r="T1242" i="5" s="1"/>
  <c r="F1243" i="5"/>
  <c r="T1243" i="5" s="1"/>
  <c r="F1244" i="5"/>
  <c r="T1244" i="5" s="1"/>
  <c r="F1245" i="5"/>
  <c r="T1245" i="5" s="1"/>
  <c r="F1246" i="5"/>
  <c r="T1246" i="5" s="1"/>
  <c r="F1247" i="5"/>
  <c r="T1247" i="5" s="1"/>
  <c r="F1248" i="5"/>
  <c r="T1248" i="5" s="1"/>
  <c r="F1249" i="5"/>
  <c r="T1249" i="5" s="1"/>
  <c r="F1250" i="5"/>
  <c r="T1250" i="5" s="1"/>
  <c r="F1251" i="5"/>
  <c r="T1251" i="5" s="1"/>
  <c r="F1252" i="5"/>
  <c r="T1252" i="5" s="1"/>
  <c r="F1253" i="5"/>
  <c r="T1253" i="5" s="1"/>
  <c r="F1254" i="5"/>
  <c r="T1254" i="5" s="1"/>
  <c r="F1255" i="5"/>
  <c r="T1255" i="5" s="1"/>
  <c r="F1256" i="5"/>
  <c r="T1256" i="5" s="1"/>
  <c r="F1257" i="5"/>
  <c r="T1257" i="5" s="1"/>
  <c r="F1258" i="5"/>
  <c r="T1258" i="5" s="1"/>
  <c r="F1259" i="5"/>
  <c r="T1259" i="5" s="1"/>
  <c r="F1260" i="5"/>
  <c r="T1260" i="5" s="1"/>
  <c r="F1261" i="5"/>
  <c r="T1261" i="5" s="1"/>
  <c r="F1262" i="5"/>
  <c r="T1262" i="5" s="1"/>
  <c r="F1263" i="5"/>
  <c r="T1263" i="5" s="1"/>
  <c r="F1264" i="5"/>
  <c r="T1264" i="5" s="1"/>
  <c r="F1265" i="5"/>
  <c r="T1265" i="5" s="1"/>
  <c r="F1266" i="5"/>
  <c r="T1266" i="5" s="1"/>
  <c r="F1267" i="5"/>
  <c r="T1267" i="5" s="1"/>
  <c r="F1268" i="5"/>
  <c r="T1268" i="5" s="1"/>
  <c r="F1269" i="5"/>
  <c r="T1269" i="5" s="1"/>
  <c r="F1270" i="5"/>
  <c r="T1270" i="5" s="1"/>
  <c r="F1271" i="5"/>
  <c r="T1271" i="5" s="1"/>
  <c r="F1272" i="5"/>
  <c r="T1272" i="5" s="1"/>
  <c r="F1273" i="5"/>
  <c r="T1273" i="5" s="1"/>
  <c r="F1274" i="5"/>
  <c r="T1274" i="5" s="1"/>
  <c r="F1275" i="5"/>
  <c r="T1275" i="5" s="1"/>
  <c r="F1276" i="5"/>
  <c r="T1276" i="5" s="1"/>
  <c r="F1277" i="5"/>
  <c r="T1277" i="5" s="1"/>
  <c r="F1278" i="5"/>
  <c r="T1278" i="5" s="1"/>
  <c r="F1279" i="5"/>
  <c r="T1279" i="5" s="1"/>
  <c r="F1280" i="5"/>
  <c r="T1280" i="5" s="1"/>
  <c r="F1281" i="5"/>
  <c r="T1281" i="5" s="1"/>
  <c r="F1282" i="5"/>
  <c r="T1282" i="5" s="1"/>
  <c r="F1283" i="5"/>
  <c r="T1283" i="5" s="1"/>
  <c r="F1284" i="5"/>
  <c r="T1284" i="5" s="1"/>
  <c r="F1285" i="5"/>
  <c r="T1285" i="5" s="1"/>
  <c r="F1286" i="5"/>
  <c r="T1286" i="5" s="1"/>
  <c r="F1287" i="5"/>
  <c r="T1287" i="5" s="1"/>
  <c r="F1288" i="5"/>
  <c r="T1288" i="5" s="1"/>
  <c r="F1289" i="5"/>
  <c r="T1289" i="5" s="1"/>
  <c r="F1290" i="5"/>
  <c r="T1290" i="5" s="1"/>
  <c r="F1291" i="5"/>
  <c r="T1291" i="5" s="1"/>
  <c r="F1292" i="5"/>
  <c r="T1292" i="5" s="1"/>
  <c r="F1293" i="5"/>
  <c r="T1293" i="5" s="1"/>
  <c r="F1294" i="5"/>
  <c r="T1294" i="5" s="1"/>
  <c r="F1295" i="5"/>
  <c r="T1295" i="5" s="1"/>
  <c r="F1296" i="5"/>
  <c r="T1296" i="5" s="1"/>
  <c r="F1297" i="5"/>
  <c r="T1297" i="5" s="1"/>
  <c r="F1298" i="5"/>
  <c r="T1298" i="5" s="1"/>
  <c r="F1299" i="5"/>
  <c r="T1299" i="5" s="1"/>
  <c r="F1300" i="5"/>
  <c r="T1300" i="5" s="1"/>
  <c r="F1301" i="5"/>
  <c r="T1301" i="5" s="1"/>
  <c r="F1302" i="5"/>
  <c r="T1302" i="5" s="1"/>
  <c r="F1303" i="5"/>
  <c r="T1303" i="5" s="1"/>
  <c r="F1304" i="5"/>
  <c r="T1304" i="5" s="1"/>
  <c r="F1305" i="5"/>
  <c r="T1305" i="5" s="1"/>
  <c r="F1306" i="5"/>
  <c r="T1306" i="5" s="1"/>
  <c r="F1307" i="5"/>
  <c r="T1307" i="5" s="1"/>
  <c r="F1308" i="5"/>
  <c r="T1308" i="5" s="1"/>
  <c r="F1309" i="5"/>
  <c r="T1309" i="5" s="1"/>
  <c r="F1310" i="5"/>
  <c r="T1310" i="5" s="1"/>
  <c r="F1311" i="5"/>
  <c r="T1311" i="5" s="1"/>
  <c r="F1312" i="5"/>
  <c r="T1312" i="5" s="1"/>
  <c r="F1313" i="5"/>
  <c r="T1313" i="5" s="1"/>
  <c r="F1314" i="5"/>
  <c r="T1314" i="5" s="1"/>
  <c r="F1315" i="5"/>
  <c r="T1315" i="5" s="1"/>
  <c r="F1316" i="5"/>
  <c r="T1316" i="5" s="1"/>
  <c r="F1317" i="5"/>
  <c r="T1317" i="5" s="1"/>
  <c r="F1318" i="5"/>
  <c r="T1318" i="5" s="1"/>
  <c r="F1319" i="5"/>
  <c r="T1319" i="5" s="1"/>
  <c r="F1320" i="5"/>
  <c r="T1320" i="5" s="1"/>
  <c r="F1321" i="5"/>
  <c r="T1321" i="5" s="1"/>
  <c r="F1322" i="5"/>
  <c r="T1322" i="5" s="1"/>
  <c r="F1323" i="5"/>
  <c r="T1323" i="5" s="1"/>
  <c r="F1324" i="5"/>
  <c r="T1324" i="5" s="1"/>
  <c r="F1325" i="5"/>
  <c r="T1325" i="5" s="1"/>
  <c r="F1326" i="5"/>
  <c r="T1326" i="5" s="1"/>
  <c r="F1327" i="5"/>
  <c r="T1327" i="5" s="1"/>
  <c r="F1328" i="5"/>
  <c r="T1328" i="5" s="1"/>
  <c r="F1329" i="5"/>
  <c r="T1329" i="5" s="1"/>
  <c r="F1330" i="5"/>
  <c r="T1330" i="5" s="1"/>
  <c r="F1331" i="5"/>
  <c r="T1331" i="5" s="1"/>
  <c r="F1332" i="5"/>
  <c r="T1332" i="5" s="1"/>
  <c r="F1333" i="5"/>
  <c r="T1333" i="5" s="1"/>
  <c r="F1334" i="5"/>
  <c r="T1334" i="5" s="1"/>
  <c r="F1335" i="5"/>
  <c r="T1335" i="5" s="1"/>
  <c r="F1336" i="5"/>
  <c r="T1336" i="5" s="1"/>
  <c r="F1337" i="5"/>
  <c r="T1337" i="5" s="1"/>
  <c r="F1338" i="5"/>
  <c r="T1338" i="5" s="1"/>
  <c r="F1339" i="5"/>
  <c r="T1339" i="5" s="1"/>
  <c r="F1340" i="5"/>
  <c r="T1340" i="5" s="1"/>
  <c r="F1341" i="5"/>
  <c r="T1341" i="5" s="1"/>
  <c r="F1342" i="5"/>
  <c r="T1342" i="5" s="1"/>
  <c r="F1343" i="5"/>
  <c r="T1343" i="5" s="1"/>
  <c r="F1344" i="5"/>
  <c r="T1344" i="5" s="1"/>
  <c r="F1345" i="5"/>
  <c r="T1345" i="5" s="1"/>
  <c r="F1346" i="5"/>
  <c r="T1346" i="5" s="1"/>
  <c r="F1347" i="5"/>
  <c r="T1347" i="5" s="1"/>
  <c r="F1348" i="5"/>
  <c r="T1348" i="5" s="1"/>
  <c r="F1349" i="5"/>
  <c r="T1349" i="5" s="1"/>
  <c r="F1350" i="5"/>
  <c r="T1350" i="5" s="1"/>
  <c r="F1351" i="5"/>
  <c r="T1351" i="5" s="1"/>
  <c r="F1352" i="5"/>
  <c r="T1352" i="5" s="1"/>
  <c r="F1353" i="5"/>
  <c r="T1353" i="5" s="1"/>
  <c r="F1354" i="5"/>
  <c r="T1354" i="5" s="1"/>
  <c r="F1355" i="5"/>
  <c r="T1355" i="5" s="1"/>
  <c r="F1356" i="5"/>
  <c r="T1356" i="5" s="1"/>
  <c r="F1357" i="5"/>
  <c r="T1357" i="5" s="1"/>
  <c r="F1358" i="5"/>
  <c r="T1358" i="5" s="1"/>
  <c r="F1359" i="5"/>
  <c r="T1359" i="5" s="1"/>
  <c r="F1360" i="5"/>
  <c r="T1360" i="5" s="1"/>
  <c r="F1361" i="5"/>
  <c r="T1361" i="5" s="1"/>
  <c r="F1362" i="5"/>
  <c r="T1362" i="5" s="1"/>
  <c r="F1363" i="5"/>
  <c r="T1363" i="5" s="1"/>
  <c r="F1364" i="5"/>
  <c r="T1364" i="5" s="1"/>
  <c r="F1365" i="5"/>
  <c r="T1365" i="5" s="1"/>
  <c r="F1366" i="5"/>
  <c r="T1366" i="5" s="1"/>
  <c r="F1367" i="5"/>
  <c r="T1367" i="5" s="1"/>
  <c r="F1368" i="5"/>
  <c r="T1368" i="5" s="1"/>
  <c r="F1369" i="5"/>
  <c r="T1369" i="5" s="1"/>
  <c r="F1370" i="5"/>
  <c r="T1370" i="5" s="1"/>
  <c r="F1371" i="5"/>
  <c r="T1371" i="5" s="1"/>
  <c r="F1372" i="5"/>
  <c r="T1372" i="5" s="1"/>
  <c r="F1373" i="5"/>
  <c r="T1373" i="5" s="1"/>
  <c r="F1374" i="5"/>
  <c r="T1374" i="5" s="1"/>
  <c r="F1375" i="5"/>
  <c r="T1375" i="5" s="1"/>
  <c r="F1376" i="5"/>
  <c r="T1376" i="5" s="1"/>
  <c r="F1377" i="5"/>
  <c r="T1377" i="5" s="1"/>
  <c r="F1378" i="5"/>
  <c r="T1378" i="5" s="1"/>
  <c r="F1379" i="5"/>
  <c r="T1379" i="5" s="1"/>
  <c r="F1380" i="5"/>
  <c r="T1380" i="5" s="1"/>
  <c r="F1381" i="5"/>
  <c r="T1381" i="5" s="1"/>
  <c r="F1382" i="5"/>
  <c r="T1382" i="5" s="1"/>
  <c r="F1383" i="5"/>
  <c r="T1383" i="5" s="1"/>
  <c r="F1384" i="5"/>
  <c r="T1384" i="5" s="1"/>
  <c r="F1385" i="5"/>
  <c r="T1385" i="5" s="1"/>
  <c r="F1386" i="5"/>
  <c r="T1386" i="5" s="1"/>
  <c r="F1387" i="5"/>
  <c r="T1387" i="5" s="1"/>
  <c r="F1388" i="5"/>
  <c r="T1388" i="5" s="1"/>
  <c r="F1389" i="5"/>
  <c r="T1389" i="5" s="1"/>
  <c r="F1390" i="5"/>
  <c r="T1390" i="5" s="1"/>
  <c r="F1391" i="5"/>
  <c r="T1391" i="5" s="1"/>
  <c r="F1392" i="5"/>
  <c r="T1392" i="5" s="1"/>
  <c r="F1393" i="5"/>
  <c r="T1393" i="5" s="1"/>
  <c r="F1394" i="5"/>
  <c r="T1394" i="5" s="1"/>
  <c r="F1395" i="5"/>
  <c r="T1395" i="5" s="1"/>
  <c r="F1396" i="5"/>
  <c r="T1396" i="5" s="1"/>
  <c r="F1397" i="5"/>
  <c r="T1397" i="5" s="1"/>
  <c r="F1398" i="5"/>
  <c r="T1398" i="5" s="1"/>
  <c r="F1399" i="5"/>
  <c r="T1399" i="5" s="1"/>
  <c r="F1400" i="5"/>
  <c r="T1400" i="5" s="1"/>
  <c r="F1401" i="5"/>
  <c r="T1401" i="5" s="1"/>
  <c r="F1402" i="5"/>
  <c r="T1402" i="5" s="1"/>
  <c r="F1403" i="5"/>
  <c r="T1403" i="5" s="1"/>
  <c r="F1404" i="5"/>
  <c r="T1404" i="5" s="1"/>
  <c r="F1405" i="5"/>
  <c r="T1405" i="5" s="1"/>
  <c r="F1406" i="5"/>
  <c r="T1406" i="5" s="1"/>
  <c r="F1407" i="5"/>
  <c r="T1407" i="5" s="1"/>
  <c r="F1408" i="5"/>
  <c r="T1408" i="5" s="1"/>
  <c r="F1409" i="5"/>
  <c r="T1409" i="5" s="1"/>
  <c r="F1410" i="5"/>
  <c r="T1410" i="5" s="1"/>
  <c r="F1411" i="5"/>
  <c r="T1411" i="5" s="1"/>
  <c r="F1412" i="5"/>
  <c r="T1412" i="5" s="1"/>
  <c r="F1413" i="5"/>
  <c r="T1413" i="5" s="1"/>
  <c r="F1414" i="5"/>
  <c r="T1414" i="5" s="1"/>
  <c r="F1415" i="5"/>
  <c r="T1415" i="5" s="1"/>
  <c r="F1416" i="5"/>
  <c r="T1416" i="5" s="1"/>
  <c r="F1417" i="5"/>
  <c r="T1417" i="5" s="1"/>
  <c r="F1418" i="5"/>
  <c r="T1418" i="5" s="1"/>
  <c r="F1419" i="5"/>
  <c r="T1419" i="5" s="1"/>
  <c r="F1420" i="5"/>
  <c r="T1420" i="5" s="1"/>
  <c r="F1421" i="5"/>
  <c r="T1421" i="5" s="1"/>
  <c r="F1422" i="5"/>
  <c r="T1422" i="5" s="1"/>
  <c r="F1423" i="5"/>
  <c r="T1423" i="5" s="1"/>
  <c r="F1424" i="5"/>
  <c r="T1424" i="5" s="1"/>
  <c r="F1425" i="5"/>
  <c r="T1425" i="5" s="1"/>
  <c r="F1426" i="5"/>
  <c r="T1426" i="5" s="1"/>
  <c r="F1427" i="5"/>
  <c r="T1427" i="5" s="1"/>
  <c r="F1428" i="5"/>
  <c r="T1428" i="5" s="1"/>
  <c r="F1429" i="5"/>
  <c r="T1429" i="5" s="1"/>
  <c r="F1430" i="5"/>
  <c r="T1430" i="5" s="1"/>
  <c r="F1431" i="5"/>
  <c r="T1431" i="5" s="1"/>
  <c r="F1432" i="5"/>
  <c r="T1432" i="5" s="1"/>
  <c r="F1433" i="5"/>
  <c r="T1433" i="5" s="1"/>
  <c r="F1434" i="5"/>
  <c r="T1434" i="5" s="1"/>
  <c r="F1435" i="5"/>
  <c r="T1435" i="5" s="1"/>
  <c r="F1436" i="5"/>
  <c r="T1436" i="5" s="1"/>
  <c r="F1437" i="5"/>
  <c r="T1437" i="5" s="1"/>
  <c r="F1438" i="5"/>
  <c r="T1438" i="5" s="1"/>
  <c r="F1439" i="5"/>
  <c r="T1439" i="5" s="1"/>
  <c r="F1440" i="5"/>
  <c r="T1440" i="5" s="1"/>
  <c r="F1441" i="5"/>
  <c r="T1441" i="5" s="1"/>
  <c r="F1442" i="5"/>
  <c r="T1442" i="5" s="1"/>
  <c r="F1443" i="5"/>
  <c r="T1443" i="5" s="1"/>
  <c r="F1444" i="5"/>
  <c r="T1444" i="5" s="1"/>
  <c r="F1445" i="5"/>
  <c r="T1445" i="5" s="1"/>
  <c r="F1446" i="5"/>
  <c r="T1446" i="5" s="1"/>
  <c r="F1447" i="5"/>
  <c r="T1447" i="5" s="1"/>
  <c r="F1448" i="5"/>
  <c r="T1448" i="5" s="1"/>
  <c r="F1449" i="5"/>
  <c r="T1449" i="5" s="1"/>
  <c r="F1450" i="5"/>
  <c r="T1450" i="5" s="1"/>
  <c r="F1451" i="5"/>
  <c r="T1451" i="5" s="1"/>
  <c r="F1452" i="5"/>
  <c r="T1452" i="5" s="1"/>
  <c r="F1453" i="5"/>
  <c r="T1453" i="5" s="1"/>
  <c r="F1454" i="5"/>
  <c r="T1454" i="5" s="1"/>
  <c r="F1455" i="5"/>
  <c r="T1455" i="5" s="1"/>
  <c r="F1456" i="5"/>
  <c r="T1456" i="5" s="1"/>
  <c r="F1457" i="5"/>
  <c r="T1457" i="5" s="1"/>
  <c r="F1458" i="5"/>
  <c r="T1458" i="5" s="1"/>
  <c r="F1459" i="5"/>
  <c r="T1459" i="5" s="1"/>
  <c r="F1460" i="5"/>
  <c r="T1460" i="5" s="1"/>
  <c r="F1461" i="5"/>
  <c r="T1461" i="5" s="1"/>
  <c r="F1462" i="5"/>
  <c r="T1462" i="5" s="1"/>
  <c r="F1463" i="5"/>
  <c r="T1463" i="5" s="1"/>
  <c r="F1464" i="5"/>
  <c r="T1464" i="5" s="1"/>
  <c r="F1465" i="5"/>
  <c r="T1465" i="5" s="1"/>
  <c r="F1466" i="5"/>
  <c r="T1466" i="5" s="1"/>
  <c r="F1467" i="5"/>
  <c r="T1467" i="5" s="1"/>
  <c r="F1468" i="5"/>
  <c r="T1468" i="5" s="1"/>
  <c r="F1469" i="5"/>
  <c r="T1469" i="5" s="1"/>
  <c r="F1470" i="5"/>
  <c r="T1470" i="5" s="1"/>
  <c r="F1471" i="5"/>
  <c r="T1471" i="5" s="1"/>
  <c r="F1472" i="5"/>
  <c r="T1472" i="5" s="1"/>
  <c r="F1473" i="5"/>
  <c r="T1473" i="5" s="1"/>
  <c r="F1474" i="5"/>
  <c r="T1474" i="5" s="1"/>
  <c r="F1475" i="5"/>
  <c r="T1475" i="5" s="1"/>
  <c r="F1476" i="5"/>
  <c r="T1476" i="5" s="1"/>
  <c r="F1477" i="5"/>
  <c r="T1477" i="5" s="1"/>
  <c r="F1478" i="5"/>
  <c r="T1478" i="5" s="1"/>
  <c r="F1479" i="5"/>
  <c r="T1479" i="5" s="1"/>
  <c r="F1480" i="5"/>
  <c r="T1480" i="5" s="1"/>
  <c r="F1481" i="5"/>
  <c r="T1481" i="5" s="1"/>
  <c r="F1482" i="5"/>
  <c r="T1482" i="5" s="1"/>
  <c r="F1483" i="5"/>
  <c r="T1483" i="5" s="1"/>
  <c r="F1484" i="5"/>
  <c r="T1484" i="5" s="1"/>
  <c r="F1485" i="5"/>
  <c r="T1485" i="5" s="1"/>
  <c r="F1486" i="5"/>
  <c r="T1486" i="5" s="1"/>
  <c r="F1487" i="5"/>
  <c r="T1487" i="5" s="1"/>
  <c r="F1488" i="5"/>
  <c r="T1488" i="5" s="1"/>
  <c r="F1489" i="5"/>
  <c r="T1489" i="5" s="1"/>
  <c r="F1490" i="5"/>
  <c r="T1490" i="5" s="1"/>
  <c r="F1491" i="5"/>
  <c r="T1491" i="5" s="1"/>
  <c r="F1492" i="5"/>
  <c r="T1492" i="5" s="1"/>
  <c r="F1493" i="5"/>
  <c r="T1493" i="5" s="1"/>
  <c r="F1494" i="5"/>
  <c r="T1494" i="5" s="1"/>
  <c r="F1495" i="5"/>
  <c r="T1495" i="5" s="1"/>
  <c r="F1496" i="5"/>
  <c r="T1496" i="5" s="1"/>
  <c r="F1497" i="5"/>
  <c r="T1497" i="5" s="1"/>
  <c r="F1498" i="5"/>
  <c r="T1498" i="5" s="1"/>
  <c r="F1499" i="5"/>
  <c r="T1499" i="5" s="1"/>
  <c r="F1500" i="5"/>
  <c r="T1500" i="5" s="1"/>
  <c r="F1501" i="5"/>
  <c r="T1501" i="5" s="1"/>
  <c r="F1502" i="5"/>
  <c r="T1502" i="5" s="1"/>
  <c r="F1503" i="5"/>
  <c r="T1503" i="5" s="1"/>
  <c r="F1504" i="5"/>
  <c r="T1504" i="5" s="1"/>
  <c r="F1505" i="5"/>
  <c r="T1505" i="5" s="1"/>
  <c r="F1506" i="5"/>
  <c r="T1506" i="5" s="1"/>
  <c r="F1507" i="5"/>
  <c r="T1507" i="5" s="1"/>
  <c r="F1508" i="5"/>
  <c r="T1508" i="5" s="1"/>
  <c r="F1509" i="5"/>
  <c r="T1509" i="5" s="1"/>
  <c r="F1510" i="5"/>
  <c r="T1510" i="5" s="1"/>
  <c r="F1511" i="5"/>
  <c r="T1511" i="5" s="1"/>
  <c r="F1512" i="5"/>
  <c r="T1512" i="5" s="1"/>
  <c r="F1513" i="5"/>
  <c r="T1513" i="5" s="1"/>
  <c r="F1514" i="5"/>
  <c r="T1514" i="5" s="1"/>
  <c r="F1515" i="5"/>
  <c r="T1515" i="5" s="1"/>
  <c r="F1516" i="5"/>
  <c r="T1516" i="5" s="1"/>
  <c r="F1517" i="5"/>
  <c r="T1517" i="5" s="1"/>
  <c r="F1518" i="5"/>
  <c r="T1518" i="5" s="1"/>
  <c r="F1519" i="5"/>
  <c r="T1519" i="5" s="1"/>
  <c r="F1520" i="5"/>
  <c r="T1520" i="5" s="1"/>
  <c r="F1521" i="5"/>
  <c r="T1521" i="5" s="1"/>
  <c r="F1522" i="5"/>
  <c r="T1522" i="5" s="1"/>
  <c r="F1523" i="5"/>
  <c r="T1523" i="5" s="1"/>
  <c r="F1524" i="5"/>
  <c r="T1524" i="5" s="1"/>
  <c r="F1525" i="5"/>
  <c r="T1525" i="5" s="1"/>
  <c r="F1526" i="5"/>
  <c r="T1526" i="5" s="1"/>
  <c r="F1527" i="5"/>
  <c r="T1527" i="5" s="1"/>
  <c r="F1528" i="5"/>
  <c r="T1528" i="5" s="1"/>
  <c r="F1529" i="5"/>
  <c r="T1529" i="5" s="1"/>
  <c r="F1530" i="5"/>
  <c r="T1530" i="5" s="1"/>
  <c r="F1531" i="5"/>
  <c r="T1531" i="5" s="1"/>
  <c r="F1532" i="5"/>
  <c r="T1532" i="5" s="1"/>
  <c r="F1533" i="5"/>
  <c r="T1533" i="5" s="1"/>
  <c r="F1534" i="5"/>
  <c r="T1534" i="5" s="1"/>
  <c r="F1535" i="5"/>
  <c r="T1535" i="5" s="1"/>
  <c r="F1536" i="5"/>
  <c r="T1536" i="5" s="1"/>
  <c r="F1537" i="5"/>
  <c r="T1537" i="5" s="1"/>
  <c r="F1538" i="5"/>
  <c r="T1538" i="5" s="1"/>
  <c r="F1539" i="5"/>
  <c r="T1539" i="5" s="1"/>
  <c r="F1540" i="5"/>
  <c r="T1540" i="5" s="1"/>
  <c r="F1541" i="5"/>
  <c r="T1541" i="5" s="1"/>
  <c r="F1542" i="5"/>
  <c r="T1542" i="5" s="1"/>
  <c r="F1543" i="5"/>
  <c r="T1543" i="5" s="1"/>
  <c r="F1544" i="5"/>
  <c r="T1544" i="5" s="1"/>
  <c r="F1545" i="5"/>
  <c r="T1545" i="5" s="1"/>
  <c r="F1546" i="5"/>
  <c r="T1546" i="5" s="1"/>
  <c r="F1547" i="5"/>
  <c r="T1547" i="5" s="1"/>
  <c r="F1548" i="5"/>
  <c r="T1548" i="5" s="1"/>
  <c r="F1549" i="5"/>
  <c r="T1549" i="5" s="1"/>
  <c r="F1550" i="5"/>
  <c r="T1550" i="5" s="1"/>
  <c r="F1551" i="5"/>
  <c r="T1551" i="5" s="1"/>
  <c r="F1552" i="5"/>
  <c r="T1552" i="5" s="1"/>
  <c r="F1553" i="5"/>
  <c r="T1553" i="5" s="1"/>
  <c r="F1554" i="5"/>
  <c r="T1554" i="5" s="1"/>
  <c r="F1555" i="5"/>
  <c r="T1555" i="5" s="1"/>
  <c r="F1556" i="5"/>
  <c r="T1556" i="5" s="1"/>
  <c r="F1557" i="5"/>
  <c r="T1557" i="5" s="1"/>
  <c r="F1558" i="5"/>
  <c r="T1558" i="5" s="1"/>
  <c r="F1559" i="5"/>
  <c r="T1559" i="5" s="1"/>
  <c r="F1560" i="5"/>
  <c r="T1560" i="5" s="1"/>
  <c r="F1561" i="5"/>
  <c r="T1561" i="5" s="1"/>
  <c r="F1562" i="5"/>
  <c r="T1562" i="5" s="1"/>
  <c r="F1563" i="5"/>
  <c r="T1563" i="5" s="1"/>
  <c r="F1564" i="5"/>
  <c r="T1564" i="5" s="1"/>
  <c r="F1565" i="5"/>
  <c r="T1565" i="5" s="1"/>
  <c r="F1566" i="5"/>
  <c r="T1566" i="5" s="1"/>
  <c r="F1567" i="5"/>
  <c r="T1567" i="5" s="1"/>
  <c r="F1568" i="5"/>
  <c r="T1568" i="5" s="1"/>
  <c r="F1569" i="5"/>
  <c r="T1569" i="5" s="1"/>
  <c r="F1570" i="5"/>
  <c r="T1570" i="5" s="1"/>
  <c r="F1571" i="5"/>
  <c r="T1571" i="5" s="1"/>
  <c r="F1572" i="5"/>
  <c r="T1572" i="5" s="1"/>
  <c r="F1573" i="5"/>
  <c r="T1573" i="5" s="1"/>
  <c r="F1574" i="5"/>
  <c r="T1574" i="5" s="1"/>
  <c r="F1575" i="5"/>
  <c r="T1575" i="5" s="1"/>
  <c r="F1576" i="5"/>
  <c r="T1576" i="5" s="1"/>
  <c r="F1577" i="5"/>
  <c r="T1577" i="5" s="1"/>
  <c r="F1578" i="5"/>
  <c r="T1578" i="5" s="1"/>
  <c r="F1579" i="5"/>
  <c r="T1579" i="5" s="1"/>
  <c r="F1580" i="5"/>
  <c r="T1580" i="5" s="1"/>
  <c r="F1581" i="5"/>
  <c r="T1581" i="5" s="1"/>
  <c r="F1582" i="5"/>
  <c r="T1582" i="5" s="1"/>
  <c r="F1583" i="5"/>
  <c r="T1583" i="5" s="1"/>
  <c r="F1584" i="5"/>
  <c r="T1584" i="5" s="1"/>
  <c r="F1585" i="5"/>
  <c r="T1585" i="5" s="1"/>
  <c r="F1586" i="5"/>
  <c r="T1586" i="5" s="1"/>
  <c r="F1587" i="5"/>
  <c r="T1587" i="5" s="1"/>
  <c r="F1588" i="5"/>
  <c r="T1588" i="5" s="1"/>
  <c r="F1589" i="5"/>
  <c r="T1589" i="5" s="1"/>
  <c r="F1590" i="5"/>
  <c r="T1590" i="5" s="1"/>
  <c r="F1591" i="5"/>
  <c r="T1591" i="5" s="1"/>
  <c r="F1592" i="5"/>
  <c r="T1592" i="5" s="1"/>
  <c r="F1593" i="5"/>
  <c r="T1593" i="5" s="1"/>
  <c r="F1594" i="5"/>
  <c r="T1594" i="5" s="1"/>
  <c r="F1595" i="5"/>
  <c r="T1595" i="5" s="1"/>
  <c r="F1596" i="5"/>
  <c r="T1596" i="5" s="1"/>
  <c r="F1597" i="5"/>
  <c r="T1597" i="5" s="1"/>
  <c r="F1598" i="5"/>
  <c r="T1598" i="5" s="1"/>
  <c r="F1599" i="5"/>
  <c r="T1599" i="5" s="1"/>
  <c r="F1600" i="5"/>
  <c r="T1600" i="5" s="1"/>
  <c r="F1601" i="5"/>
  <c r="T1601" i="5" s="1"/>
  <c r="F1602" i="5"/>
  <c r="T1602" i="5" s="1"/>
  <c r="F1603" i="5"/>
  <c r="T1603" i="5" s="1"/>
  <c r="F1604" i="5"/>
  <c r="T1604" i="5" s="1"/>
  <c r="F1605" i="5"/>
  <c r="T1605" i="5" s="1"/>
  <c r="F1606" i="5"/>
  <c r="T1606" i="5" s="1"/>
  <c r="F1607" i="5"/>
  <c r="T1607" i="5" s="1"/>
  <c r="F1608" i="5"/>
  <c r="T1608" i="5" s="1"/>
  <c r="F1609" i="5"/>
  <c r="T1609" i="5" s="1"/>
  <c r="F1610" i="5"/>
  <c r="T1610" i="5" s="1"/>
  <c r="F1611" i="5"/>
  <c r="T1611" i="5" s="1"/>
  <c r="F1612" i="5"/>
  <c r="T1612" i="5" s="1"/>
  <c r="F1613" i="5"/>
  <c r="T1613" i="5" s="1"/>
  <c r="F1614" i="5"/>
  <c r="T1614" i="5" s="1"/>
  <c r="F1615" i="5"/>
  <c r="T1615" i="5" s="1"/>
  <c r="F1616" i="5"/>
  <c r="T1616" i="5" s="1"/>
  <c r="F1617" i="5"/>
  <c r="T1617" i="5" s="1"/>
  <c r="F1618" i="5"/>
  <c r="T1618" i="5" s="1"/>
  <c r="F1619" i="5"/>
  <c r="T1619" i="5" s="1"/>
  <c r="F1620" i="5"/>
  <c r="T1620" i="5" s="1"/>
  <c r="F1621" i="5"/>
  <c r="T1621" i="5" s="1"/>
  <c r="F1622" i="5"/>
  <c r="T1622" i="5" s="1"/>
  <c r="F1623" i="5"/>
  <c r="T1623" i="5" s="1"/>
  <c r="F1624" i="5"/>
  <c r="T1624" i="5" s="1"/>
  <c r="F1625" i="5"/>
  <c r="T1625" i="5" s="1"/>
  <c r="F1626" i="5"/>
  <c r="T1626" i="5" s="1"/>
  <c r="F1627" i="5"/>
  <c r="T1627" i="5" s="1"/>
  <c r="F1628" i="5"/>
  <c r="T1628" i="5" s="1"/>
  <c r="F1629" i="5"/>
  <c r="T1629" i="5" s="1"/>
  <c r="F1630" i="5"/>
  <c r="T1630" i="5" s="1"/>
  <c r="F1631" i="5"/>
  <c r="T1631" i="5" s="1"/>
  <c r="F1632" i="5"/>
  <c r="T1632" i="5" s="1"/>
  <c r="F1633" i="5"/>
  <c r="T1633" i="5" s="1"/>
  <c r="F1634" i="5"/>
  <c r="T1634" i="5" s="1"/>
  <c r="F1635" i="5"/>
  <c r="T1635" i="5" s="1"/>
  <c r="F1636" i="5"/>
  <c r="T1636" i="5" s="1"/>
  <c r="F1637" i="5"/>
  <c r="T1637" i="5" s="1"/>
  <c r="F1638" i="5"/>
  <c r="T1638" i="5" s="1"/>
  <c r="F1639" i="5"/>
  <c r="T1639" i="5" s="1"/>
  <c r="F1640" i="5"/>
  <c r="T1640" i="5" s="1"/>
  <c r="F1641" i="5"/>
  <c r="T1641" i="5" s="1"/>
  <c r="F1642" i="5"/>
  <c r="T1642" i="5" s="1"/>
  <c r="F1643" i="5"/>
  <c r="T1643" i="5" s="1"/>
  <c r="F1644" i="5"/>
  <c r="T1644" i="5" s="1"/>
  <c r="F1645" i="5"/>
  <c r="T1645" i="5" s="1"/>
  <c r="F1646" i="5"/>
  <c r="T1646" i="5" s="1"/>
  <c r="F1647" i="5"/>
  <c r="T1647" i="5" s="1"/>
  <c r="F1648" i="5"/>
  <c r="T1648" i="5" s="1"/>
  <c r="F1649" i="5"/>
  <c r="T1649" i="5" s="1"/>
  <c r="F1650" i="5"/>
  <c r="T1650" i="5" s="1"/>
  <c r="F1651" i="5"/>
  <c r="T1651" i="5" s="1"/>
  <c r="F1652" i="5"/>
  <c r="T1652" i="5" s="1"/>
  <c r="F1653" i="5"/>
  <c r="T1653" i="5" s="1"/>
  <c r="F1654" i="5"/>
  <c r="T1654" i="5" s="1"/>
  <c r="F1655" i="5"/>
  <c r="T1655" i="5" s="1"/>
  <c r="F1656" i="5"/>
  <c r="T1656" i="5" s="1"/>
  <c r="F1657" i="5"/>
  <c r="T1657" i="5" s="1"/>
  <c r="F1658" i="5"/>
  <c r="T1658" i="5" s="1"/>
  <c r="F1659" i="5"/>
  <c r="T1659" i="5" s="1"/>
  <c r="F1660" i="5"/>
  <c r="T1660" i="5" s="1"/>
  <c r="F1661" i="5"/>
  <c r="T1661" i="5" s="1"/>
  <c r="F1662" i="5"/>
  <c r="T1662" i="5" s="1"/>
  <c r="F1663" i="5"/>
  <c r="T1663" i="5" s="1"/>
  <c r="F1664" i="5"/>
  <c r="T1664" i="5" s="1"/>
  <c r="F1665" i="5"/>
  <c r="T1665" i="5" s="1"/>
  <c r="F1666" i="5"/>
  <c r="T1666" i="5" s="1"/>
  <c r="F1667" i="5"/>
  <c r="T1667" i="5" s="1"/>
  <c r="F1668" i="5"/>
  <c r="T1668" i="5" s="1"/>
  <c r="F1669" i="5"/>
  <c r="T1669" i="5" s="1"/>
  <c r="F1670" i="5"/>
  <c r="T1670" i="5" s="1"/>
  <c r="F1671" i="5"/>
  <c r="T1671" i="5" s="1"/>
  <c r="F1672" i="5"/>
  <c r="T1672" i="5" s="1"/>
  <c r="F1673" i="5"/>
  <c r="T1673" i="5" s="1"/>
  <c r="F1674" i="5"/>
  <c r="T1674" i="5" s="1"/>
  <c r="F1675" i="5"/>
  <c r="T1675" i="5" s="1"/>
  <c r="F1676" i="5"/>
  <c r="T1676" i="5" s="1"/>
  <c r="F1677" i="5"/>
  <c r="T1677" i="5" s="1"/>
  <c r="F1678" i="5"/>
  <c r="T1678" i="5" s="1"/>
  <c r="F1679" i="5"/>
  <c r="T1679" i="5" s="1"/>
  <c r="F1680" i="5"/>
  <c r="T1680" i="5" s="1"/>
  <c r="F1681" i="5"/>
  <c r="T1681" i="5" s="1"/>
  <c r="F1682" i="5"/>
  <c r="T1682" i="5" s="1"/>
  <c r="F1683" i="5"/>
  <c r="T1683" i="5" s="1"/>
  <c r="F1684" i="5"/>
  <c r="T1684" i="5" s="1"/>
  <c r="F1685" i="5"/>
  <c r="T1685" i="5" s="1"/>
  <c r="F1686" i="5"/>
  <c r="T1686" i="5" s="1"/>
  <c r="F1687" i="5"/>
  <c r="T1687" i="5" s="1"/>
  <c r="F1688" i="5"/>
  <c r="T1688" i="5" s="1"/>
  <c r="F1689" i="5"/>
  <c r="T1689" i="5" s="1"/>
  <c r="F1690" i="5"/>
  <c r="T1690" i="5" s="1"/>
  <c r="F1691" i="5"/>
  <c r="T1691" i="5" s="1"/>
  <c r="F1692" i="5"/>
  <c r="T1692" i="5" s="1"/>
  <c r="F1693" i="5"/>
  <c r="T1693" i="5" s="1"/>
  <c r="F1694" i="5"/>
  <c r="T1694" i="5" s="1"/>
  <c r="F1695" i="5"/>
  <c r="T1695" i="5" s="1"/>
  <c r="F1696" i="5"/>
  <c r="T1696" i="5" s="1"/>
  <c r="F1697" i="5"/>
  <c r="T1697" i="5" s="1"/>
  <c r="F1698" i="5"/>
  <c r="T1698" i="5" s="1"/>
  <c r="F1699" i="5"/>
  <c r="T1699" i="5" s="1"/>
  <c r="F1700" i="5"/>
  <c r="T1700" i="5" s="1"/>
  <c r="F1701" i="5"/>
  <c r="T1701" i="5" s="1"/>
  <c r="F1702" i="5"/>
  <c r="T1702" i="5" s="1"/>
  <c r="F1703" i="5"/>
  <c r="T1703" i="5" s="1"/>
  <c r="F1704" i="5"/>
  <c r="T1704" i="5" s="1"/>
  <c r="F1705" i="5"/>
  <c r="T1705" i="5" s="1"/>
  <c r="F1706" i="5"/>
  <c r="T1706" i="5" s="1"/>
  <c r="F1707" i="5"/>
  <c r="T1707" i="5" s="1"/>
  <c r="F1708" i="5"/>
  <c r="T1708" i="5" s="1"/>
  <c r="F1709" i="5"/>
  <c r="T1709" i="5" s="1"/>
  <c r="F1710" i="5"/>
  <c r="T1710" i="5" s="1"/>
  <c r="F1711" i="5"/>
  <c r="T1711" i="5" s="1"/>
  <c r="F1712" i="5"/>
  <c r="T1712" i="5" s="1"/>
  <c r="F1713" i="5"/>
  <c r="T1713" i="5" s="1"/>
  <c r="F1714" i="5"/>
  <c r="T1714" i="5" s="1"/>
  <c r="F1715" i="5"/>
  <c r="T1715" i="5" s="1"/>
  <c r="F1716" i="5"/>
  <c r="T1716" i="5" s="1"/>
  <c r="F1717" i="5"/>
  <c r="T1717" i="5" s="1"/>
  <c r="F1718" i="5"/>
  <c r="T1718" i="5" s="1"/>
  <c r="F1719" i="5"/>
  <c r="T1719" i="5" s="1"/>
  <c r="F1720" i="5"/>
  <c r="T1720" i="5" s="1"/>
  <c r="F1721" i="5"/>
  <c r="T1721" i="5" s="1"/>
  <c r="F1722" i="5"/>
  <c r="T1722" i="5" s="1"/>
  <c r="F1723" i="5"/>
  <c r="T1723" i="5" s="1"/>
  <c r="F1724" i="5"/>
  <c r="T1724" i="5" s="1"/>
  <c r="F1725" i="5"/>
  <c r="T1725" i="5" s="1"/>
  <c r="F1726" i="5"/>
  <c r="T1726" i="5" s="1"/>
  <c r="F1727" i="5"/>
  <c r="T1727" i="5" s="1"/>
  <c r="F1728" i="5"/>
  <c r="T1728" i="5" s="1"/>
  <c r="F1729" i="5"/>
  <c r="T1729" i="5" s="1"/>
  <c r="F1730" i="5"/>
  <c r="T1730" i="5" s="1"/>
  <c r="F1731" i="5"/>
  <c r="T1731" i="5" s="1"/>
  <c r="F1732" i="5"/>
  <c r="T1732" i="5" s="1"/>
  <c r="F1733" i="5"/>
  <c r="T1733" i="5" s="1"/>
  <c r="F1734" i="5"/>
  <c r="T1734" i="5" s="1"/>
  <c r="F1735" i="5"/>
  <c r="T1735" i="5" s="1"/>
  <c r="F1736" i="5"/>
  <c r="T1736" i="5" s="1"/>
  <c r="F1737" i="5"/>
  <c r="T1737" i="5" s="1"/>
  <c r="F1738" i="5"/>
  <c r="T1738" i="5" s="1"/>
  <c r="F1739" i="5"/>
  <c r="T1739" i="5" s="1"/>
  <c r="F1740" i="5"/>
  <c r="T1740" i="5" s="1"/>
  <c r="F1741" i="5"/>
  <c r="T1741" i="5" s="1"/>
  <c r="F1742" i="5"/>
  <c r="T1742" i="5" s="1"/>
  <c r="F1743" i="5"/>
  <c r="T1743" i="5" s="1"/>
  <c r="F1744" i="5"/>
  <c r="T1744" i="5" s="1"/>
  <c r="F1745" i="5"/>
  <c r="T1745" i="5" s="1"/>
  <c r="F1746" i="5"/>
  <c r="T1746" i="5" s="1"/>
  <c r="F1747" i="5"/>
  <c r="T1747" i="5" s="1"/>
  <c r="F1748" i="5"/>
  <c r="T1748" i="5" s="1"/>
  <c r="F1749" i="5"/>
  <c r="T1749" i="5" s="1"/>
  <c r="F1750" i="5"/>
  <c r="T1750" i="5" s="1"/>
  <c r="F1751" i="5"/>
  <c r="T1751" i="5" s="1"/>
  <c r="F1752" i="5"/>
  <c r="T1752" i="5" s="1"/>
  <c r="F1753" i="5"/>
  <c r="T1753" i="5" s="1"/>
  <c r="F1754" i="5"/>
  <c r="T1754" i="5" s="1"/>
  <c r="F1755" i="5"/>
  <c r="T1755" i="5" s="1"/>
  <c r="F1756" i="5"/>
  <c r="T1756" i="5" s="1"/>
  <c r="F1757" i="5"/>
  <c r="T1757" i="5" s="1"/>
  <c r="F1758" i="5"/>
  <c r="T1758" i="5" s="1"/>
  <c r="F1759" i="5"/>
  <c r="T1759" i="5" s="1"/>
  <c r="F1760" i="5"/>
  <c r="T1760" i="5" s="1"/>
  <c r="F1761" i="5"/>
  <c r="T1761" i="5" s="1"/>
  <c r="F1762" i="5"/>
  <c r="T1762" i="5" s="1"/>
  <c r="F1763" i="5"/>
  <c r="T1763" i="5" s="1"/>
  <c r="F1764" i="5"/>
  <c r="T1764" i="5" s="1"/>
  <c r="F1765" i="5"/>
  <c r="T1765" i="5" s="1"/>
  <c r="F1766" i="5"/>
  <c r="T1766" i="5" s="1"/>
  <c r="F1767" i="5"/>
  <c r="T1767" i="5" s="1"/>
  <c r="F1768" i="5"/>
  <c r="T1768" i="5" s="1"/>
  <c r="F1769" i="5"/>
  <c r="T1769" i="5" s="1"/>
  <c r="F1770" i="5"/>
  <c r="T1770" i="5" s="1"/>
  <c r="F1771" i="5"/>
  <c r="T1771" i="5" s="1"/>
  <c r="F1772" i="5"/>
  <c r="T1772" i="5" s="1"/>
  <c r="F1773" i="5"/>
  <c r="T1773" i="5" s="1"/>
  <c r="F1774" i="5"/>
  <c r="T1774" i="5" s="1"/>
  <c r="F1775" i="5"/>
  <c r="T1775" i="5" s="1"/>
  <c r="F1776" i="5"/>
  <c r="T1776" i="5" s="1"/>
  <c r="F1777" i="5"/>
  <c r="T1777" i="5" s="1"/>
  <c r="F1778" i="5"/>
  <c r="T1778" i="5" s="1"/>
  <c r="F1779" i="5"/>
  <c r="T1779" i="5" s="1"/>
  <c r="F1780" i="5"/>
  <c r="T1780" i="5" s="1"/>
  <c r="F1781" i="5"/>
  <c r="T1781" i="5" s="1"/>
  <c r="F1782" i="5"/>
  <c r="T1782" i="5" s="1"/>
  <c r="F1783" i="5"/>
  <c r="T1783" i="5" s="1"/>
  <c r="F1784" i="5"/>
  <c r="T1784" i="5" s="1"/>
  <c r="F1785" i="5"/>
  <c r="T1785" i="5" s="1"/>
  <c r="F1786" i="5"/>
  <c r="T1786" i="5" s="1"/>
  <c r="F1787" i="5"/>
  <c r="T1787" i="5" s="1"/>
  <c r="F1788" i="5"/>
  <c r="T1788" i="5" s="1"/>
  <c r="F1789" i="5"/>
  <c r="T1789" i="5" s="1"/>
  <c r="F1790" i="5"/>
  <c r="T1790" i="5" s="1"/>
  <c r="F1791" i="5"/>
  <c r="T1791" i="5" s="1"/>
  <c r="F1792" i="5"/>
  <c r="T1792" i="5" s="1"/>
  <c r="F1793" i="5"/>
  <c r="T1793" i="5" s="1"/>
  <c r="F1794" i="5"/>
  <c r="T1794" i="5" s="1"/>
  <c r="F1795" i="5"/>
  <c r="T1795" i="5" s="1"/>
  <c r="F1796" i="5"/>
  <c r="T1796" i="5" s="1"/>
  <c r="F1797" i="5"/>
  <c r="T1797" i="5" s="1"/>
  <c r="F1798" i="5"/>
  <c r="T1798" i="5" s="1"/>
  <c r="F1799" i="5"/>
  <c r="T1799" i="5" s="1"/>
  <c r="F1800" i="5"/>
  <c r="T1800" i="5" s="1"/>
  <c r="F1801" i="5"/>
  <c r="T1801" i="5" s="1"/>
  <c r="F1802" i="5"/>
  <c r="T1802" i="5" s="1"/>
  <c r="F1803" i="5"/>
  <c r="T1803" i="5" s="1"/>
  <c r="F1804" i="5"/>
  <c r="T1804" i="5" s="1"/>
  <c r="F1805" i="5"/>
  <c r="T1805" i="5" s="1"/>
  <c r="F1806" i="5"/>
  <c r="T1806" i="5" s="1"/>
  <c r="F1807" i="5"/>
  <c r="T1807" i="5" s="1"/>
  <c r="F1808" i="5"/>
  <c r="T1808" i="5" s="1"/>
  <c r="F1809" i="5"/>
  <c r="T1809" i="5" s="1"/>
  <c r="F1810" i="5"/>
  <c r="T1810" i="5" s="1"/>
  <c r="F1811" i="5"/>
  <c r="T1811" i="5" s="1"/>
  <c r="F1812" i="5"/>
  <c r="T1812" i="5" s="1"/>
  <c r="F1813" i="5"/>
  <c r="T1813" i="5" s="1"/>
  <c r="F1814" i="5"/>
  <c r="T1814" i="5" s="1"/>
  <c r="F1815" i="5"/>
  <c r="T1815" i="5" s="1"/>
  <c r="F1816" i="5"/>
  <c r="T1816" i="5" s="1"/>
  <c r="F1817" i="5"/>
  <c r="T1817" i="5" s="1"/>
  <c r="F1818" i="5"/>
  <c r="T1818" i="5" s="1"/>
  <c r="F1819" i="5"/>
  <c r="T1819" i="5" s="1"/>
  <c r="F1820" i="5"/>
  <c r="T1820" i="5" s="1"/>
  <c r="F1821" i="5"/>
  <c r="T1821" i="5" s="1"/>
  <c r="F1822" i="5"/>
  <c r="T1822" i="5" s="1"/>
  <c r="F1823" i="5"/>
  <c r="T1823" i="5" s="1"/>
  <c r="F1824" i="5"/>
  <c r="T1824" i="5" s="1"/>
  <c r="F1825" i="5"/>
  <c r="T1825" i="5" s="1"/>
  <c r="F1826" i="5"/>
  <c r="T1826" i="5" s="1"/>
  <c r="F1827" i="5"/>
  <c r="T1827" i="5" s="1"/>
  <c r="F1828" i="5"/>
  <c r="T1828" i="5" s="1"/>
  <c r="F1829" i="5"/>
  <c r="T1829" i="5" s="1"/>
  <c r="F1830" i="5"/>
  <c r="T1830" i="5" s="1"/>
  <c r="F1831" i="5"/>
  <c r="T1831" i="5" s="1"/>
  <c r="F1832" i="5"/>
  <c r="T1832" i="5" s="1"/>
  <c r="F1833" i="5"/>
  <c r="T1833" i="5" s="1"/>
  <c r="F1834" i="5"/>
  <c r="T1834" i="5" s="1"/>
  <c r="F1835" i="5"/>
  <c r="T1835" i="5" s="1"/>
  <c r="F1836" i="5"/>
  <c r="T1836" i="5" s="1"/>
  <c r="F1837" i="5"/>
  <c r="T1837" i="5" s="1"/>
  <c r="F1838" i="5"/>
  <c r="T1838" i="5" s="1"/>
  <c r="F1839" i="5"/>
  <c r="T1839" i="5" s="1"/>
  <c r="F1840" i="5"/>
  <c r="T1840" i="5" s="1"/>
  <c r="F1841" i="5"/>
  <c r="T1841" i="5" s="1"/>
  <c r="F1842" i="5"/>
  <c r="T1842" i="5" s="1"/>
  <c r="F1843" i="5"/>
  <c r="T1843" i="5" s="1"/>
  <c r="F1844" i="5"/>
  <c r="T1844" i="5" s="1"/>
  <c r="F1845" i="5"/>
  <c r="T1845" i="5" s="1"/>
  <c r="F1846" i="5"/>
  <c r="T1846" i="5" s="1"/>
  <c r="F1847" i="5"/>
  <c r="T1847" i="5" s="1"/>
  <c r="F1848" i="5"/>
  <c r="T1848" i="5" s="1"/>
  <c r="F1849" i="5"/>
  <c r="T1849" i="5" s="1"/>
  <c r="F1850" i="5"/>
  <c r="T1850" i="5" s="1"/>
  <c r="F1851" i="5"/>
  <c r="T1851" i="5" s="1"/>
  <c r="F1852" i="5"/>
  <c r="T1852" i="5" s="1"/>
  <c r="F1853" i="5"/>
  <c r="T1853" i="5" s="1"/>
  <c r="F1854" i="5"/>
  <c r="T1854" i="5" s="1"/>
  <c r="F1855" i="5"/>
  <c r="T1855" i="5" s="1"/>
  <c r="F1856" i="5"/>
  <c r="T1856" i="5" s="1"/>
  <c r="F1857" i="5"/>
  <c r="T1857" i="5" s="1"/>
  <c r="F1858" i="5"/>
  <c r="T1858" i="5" s="1"/>
  <c r="F1859" i="5"/>
  <c r="T1859" i="5" s="1"/>
  <c r="F1860" i="5"/>
  <c r="T1860" i="5" s="1"/>
  <c r="F1861" i="5"/>
  <c r="T1861" i="5" s="1"/>
  <c r="F1862" i="5"/>
  <c r="T1862" i="5" s="1"/>
  <c r="F1863" i="5"/>
  <c r="T1863" i="5" s="1"/>
  <c r="F1864" i="5"/>
  <c r="T1864" i="5" s="1"/>
  <c r="F1865" i="5"/>
  <c r="T1865" i="5" s="1"/>
  <c r="F1866" i="5"/>
  <c r="T1866" i="5" s="1"/>
  <c r="F1867" i="5"/>
  <c r="T1867" i="5" s="1"/>
  <c r="F1868" i="5"/>
  <c r="T1868" i="5" s="1"/>
  <c r="F1869" i="5"/>
  <c r="T1869" i="5" s="1"/>
  <c r="F1870" i="5"/>
  <c r="T1870" i="5" s="1"/>
  <c r="F1871" i="5"/>
  <c r="T1871" i="5" s="1"/>
  <c r="F1872" i="5"/>
  <c r="T1872" i="5" s="1"/>
  <c r="F1873" i="5"/>
  <c r="T1873" i="5" s="1"/>
  <c r="F1874" i="5"/>
  <c r="T1874" i="5" s="1"/>
  <c r="F1875" i="5"/>
  <c r="T1875" i="5" s="1"/>
  <c r="F1876" i="5"/>
  <c r="T1876" i="5" s="1"/>
  <c r="F1877" i="5"/>
  <c r="T1877" i="5" s="1"/>
  <c r="F1878" i="5"/>
  <c r="T1878" i="5" s="1"/>
  <c r="F1879" i="5"/>
  <c r="T1879" i="5" s="1"/>
  <c r="F1880" i="5"/>
  <c r="T1880" i="5" s="1"/>
  <c r="F1881" i="5"/>
  <c r="T1881" i="5" s="1"/>
  <c r="F1882" i="5"/>
  <c r="T1882" i="5" s="1"/>
  <c r="F1883" i="5"/>
  <c r="T1883" i="5" s="1"/>
  <c r="F1884" i="5"/>
  <c r="T1884" i="5" s="1"/>
  <c r="F1885" i="5"/>
  <c r="T1885" i="5" s="1"/>
  <c r="F1886" i="5"/>
  <c r="T1886" i="5" s="1"/>
  <c r="F1887" i="5"/>
  <c r="T1887" i="5" s="1"/>
  <c r="F1888" i="5"/>
  <c r="T1888" i="5" s="1"/>
  <c r="F1889" i="5"/>
  <c r="T1889" i="5" s="1"/>
  <c r="F1890" i="5"/>
  <c r="T1890" i="5" s="1"/>
  <c r="F1891" i="5"/>
  <c r="T1891" i="5" s="1"/>
  <c r="F1892" i="5"/>
  <c r="T1892" i="5" s="1"/>
  <c r="F1893" i="5"/>
  <c r="T1893" i="5" s="1"/>
  <c r="F1894" i="5"/>
  <c r="T1894" i="5" s="1"/>
  <c r="F1895" i="5"/>
  <c r="T1895" i="5" s="1"/>
  <c r="F1896" i="5"/>
  <c r="T1896" i="5" s="1"/>
  <c r="F1897" i="5"/>
  <c r="T1897" i="5" s="1"/>
  <c r="F1898" i="5"/>
  <c r="T1898" i="5" s="1"/>
  <c r="F1899" i="5"/>
  <c r="T1899" i="5" s="1"/>
  <c r="F1900" i="5"/>
  <c r="T1900" i="5" s="1"/>
  <c r="F1901" i="5"/>
  <c r="T1901" i="5" s="1"/>
  <c r="F1902" i="5"/>
  <c r="T1902" i="5" s="1"/>
  <c r="F1903" i="5"/>
  <c r="T1903" i="5" s="1"/>
  <c r="F1904" i="5"/>
  <c r="T1904" i="5" s="1"/>
  <c r="F1905" i="5"/>
  <c r="T1905" i="5" s="1"/>
  <c r="F1906" i="5"/>
  <c r="T1906" i="5" s="1"/>
  <c r="F1907" i="5"/>
  <c r="T1907" i="5" s="1"/>
  <c r="F1908" i="5"/>
  <c r="T1908" i="5" s="1"/>
  <c r="F1909" i="5"/>
  <c r="T1909" i="5" s="1"/>
  <c r="F1910" i="5"/>
  <c r="T1910" i="5" s="1"/>
  <c r="F1911" i="5"/>
  <c r="T1911" i="5" s="1"/>
  <c r="F1912" i="5"/>
  <c r="T1912" i="5" s="1"/>
  <c r="F1913" i="5"/>
  <c r="T1913" i="5" s="1"/>
  <c r="F1914" i="5"/>
  <c r="T1914" i="5" s="1"/>
  <c r="F1915" i="5"/>
  <c r="T1915" i="5" s="1"/>
  <c r="F1916" i="5"/>
  <c r="T1916" i="5" s="1"/>
  <c r="F1917" i="5"/>
  <c r="T1917" i="5" s="1"/>
  <c r="F1918" i="5"/>
  <c r="T1918" i="5" s="1"/>
  <c r="F1919" i="5"/>
  <c r="T1919" i="5" s="1"/>
  <c r="F1920" i="5"/>
  <c r="T1920" i="5" s="1"/>
  <c r="F1921" i="5"/>
  <c r="T1921" i="5" s="1"/>
  <c r="F1922" i="5"/>
  <c r="T1922" i="5" s="1"/>
  <c r="F1923" i="5"/>
  <c r="T1923" i="5" s="1"/>
  <c r="F1924" i="5"/>
  <c r="T1924" i="5" s="1"/>
  <c r="F1925" i="5"/>
  <c r="T1925" i="5" s="1"/>
  <c r="F1926" i="5"/>
  <c r="T1926" i="5" s="1"/>
  <c r="F1927" i="5"/>
  <c r="T1927" i="5" s="1"/>
  <c r="F1928" i="5"/>
  <c r="T1928" i="5" s="1"/>
  <c r="F1929" i="5"/>
  <c r="T1929" i="5" s="1"/>
  <c r="F1930" i="5"/>
  <c r="T1930" i="5" s="1"/>
  <c r="F1931" i="5"/>
  <c r="T1931" i="5" s="1"/>
  <c r="F1932" i="5"/>
  <c r="T1932" i="5" s="1"/>
  <c r="F1933" i="5"/>
  <c r="T1933" i="5" s="1"/>
  <c r="F1934" i="5"/>
  <c r="T1934" i="5" s="1"/>
  <c r="F1935" i="5"/>
  <c r="T1935" i="5" s="1"/>
  <c r="F1936" i="5"/>
  <c r="T1936" i="5" s="1"/>
  <c r="F1937" i="5"/>
  <c r="T1937" i="5" s="1"/>
  <c r="F1938" i="5"/>
  <c r="T1938" i="5" s="1"/>
  <c r="F1939" i="5"/>
  <c r="T1939" i="5" s="1"/>
  <c r="F1940" i="5"/>
  <c r="T1940" i="5" s="1"/>
  <c r="F1941" i="5"/>
  <c r="T1941" i="5" s="1"/>
  <c r="F1942" i="5"/>
  <c r="T1942" i="5" s="1"/>
  <c r="F1943" i="5"/>
  <c r="T1943" i="5" s="1"/>
  <c r="F1944" i="5"/>
  <c r="T1944" i="5" s="1"/>
  <c r="F1945" i="5"/>
  <c r="T1945" i="5" s="1"/>
  <c r="F1946" i="5"/>
  <c r="T1946" i="5" s="1"/>
  <c r="F1947" i="5"/>
  <c r="T1947" i="5" s="1"/>
  <c r="F1948" i="5"/>
  <c r="T1948" i="5" s="1"/>
  <c r="F1949" i="5"/>
  <c r="T1949" i="5" s="1"/>
  <c r="F1950" i="5"/>
  <c r="T1950" i="5" s="1"/>
  <c r="F1951" i="5"/>
  <c r="T1951" i="5" s="1"/>
  <c r="F1952" i="5"/>
  <c r="T1952" i="5" s="1"/>
  <c r="F1953" i="5"/>
  <c r="T1953" i="5" s="1"/>
  <c r="F1954" i="5"/>
  <c r="T1954" i="5" s="1"/>
  <c r="F1955" i="5"/>
  <c r="T1955" i="5" s="1"/>
  <c r="F1956" i="5"/>
  <c r="T1956" i="5" s="1"/>
  <c r="F1957" i="5"/>
  <c r="T1957" i="5" s="1"/>
  <c r="F1958" i="5"/>
  <c r="T1958" i="5" s="1"/>
  <c r="F1959" i="5"/>
  <c r="T1959" i="5" s="1"/>
  <c r="F1960" i="5"/>
  <c r="T1960" i="5" s="1"/>
  <c r="F1961" i="5"/>
  <c r="T1961" i="5" s="1"/>
  <c r="F1962" i="5"/>
  <c r="T1962" i="5" s="1"/>
  <c r="F1963" i="5"/>
  <c r="T1963" i="5" s="1"/>
  <c r="F1964" i="5"/>
  <c r="T1964" i="5" s="1"/>
  <c r="F1965" i="5"/>
  <c r="T1965" i="5" s="1"/>
  <c r="F1966" i="5"/>
  <c r="T1966" i="5" s="1"/>
  <c r="F1967" i="5"/>
  <c r="T1967" i="5" s="1"/>
  <c r="F1968" i="5"/>
  <c r="T1968" i="5" s="1"/>
  <c r="F1969" i="5"/>
  <c r="T1969" i="5" s="1"/>
  <c r="F1970" i="5"/>
  <c r="T1970" i="5" s="1"/>
  <c r="F1971" i="5"/>
  <c r="T1971" i="5" s="1"/>
  <c r="F1972" i="5"/>
  <c r="T1972" i="5" s="1"/>
  <c r="F1973" i="5"/>
  <c r="T1973" i="5" s="1"/>
  <c r="F1974" i="5"/>
  <c r="T1974" i="5" s="1"/>
  <c r="F1975" i="5"/>
  <c r="T1975" i="5" s="1"/>
  <c r="F1976" i="5"/>
  <c r="T1976" i="5" s="1"/>
  <c r="F1977" i="5"/>
  <c r="T1977" i="5" s="1"/>
  <c r="F1978" i="5"/>
  <c r="T1978" i="5" s="1"/>
  <c r="F1979" i="5"/>
  <c r="T1979" i="5" s="1"/>
  <c r="F1980" i="5"/>
  <c r="T1980" i="5" s="1"/>
  <c r="F1981" i="5"/>
  <c r="T1981" i="5" s="1"/>
  <c r="F1982" i="5"/>
  <c r="T1982" i="5" s="1"/>
  <c r="F1983" i="5"/>
  <c r="T1983" i="5" s="1"/>
  <c r="F1984" i="5"/>
  <c r="T1984" i="5" s="1"/>
  <c r="F1985" i="5"/>
  <c r="T1985" i="5" s="1"/>
  <c r="F1986" i="5"/>
  <c r="T1986" i="5" s="1"/>
  <c r="F1987" i="5"/>
  <c r="T1987" i="5" s="1"/>
  <c r="F1988" i="5"/>
  <c r="T1988" i="5" s="1"/>
  <c r="F1989" i="5"/>
  <c r="T1989" i="5" s="1"/>
  <c r="F1990" i="5"/>
  <c r="T1990" i="5" s="1"/>
  <c r="F1991" i="5"/>
  <c r="T1991" i="5" s="1"/>
  <c r="F1992" i="5"/>
  <c r="T1992" i="5" s="1"/>
  <c r="F1993" i="5"/>
  <c r="T1993" i="5" s="1"/>
  <c r="F1994" i="5"/>
  <c r="T1994" i="5" s="1"/>
  <c r="F1995" i="5"/>
  <c r="T1995" i="5" s="1"/>
  <c r="F1996" i="5"/>
  <c r="T1996" i="5" s="1"/>
  <c r="F1997" i="5"/>
  <c r="T1997" i="5" s="1"/>
  <c r="F1998" i="5"/>
  <c r="T1998" i="5" s="1"/>
  <c r="F1999" i="5"/>
  <c r="T1999" i="5" s="1"/>
  <c r="F2000" i="5"/>
  <c r="T2000" i="5" s="1"/>
  <c r="F2001" i="5"/>
  <c r="T2001" i="5" s="1"/>
  <c r="F2002" i="5"/>
  <c r="T2002" i="5" s="1"/>
  <c r="F2003" i="5"/>
  <c r="T2003" i="5" s="1"/>
  <c r="F2004" i="5"/>
  <c r="T2004" i="5" s="1"/>
  <c r="F2005" i="5"/>
  <c r="T2005" i="5" s="1"/>
  <c r="F2006" i="5"/>
  <c r="T2006" i="5" s="1"/>
  <c r="F2007" i="5"/>
  <c r="T2007" i="5" s="1"/>
  <c r="F2008" i="5"/>
  <c r="T2008" i="5" s="1"/>
  <c r="F2009" i="5"/>
  <c r="T2009" i="5" s="1"/>
  <c r="F2010" i="5"/>
  <c r="T2010" i="5" s="1"/>
  <c r="F2011" i="5"/>
  <c r="T2011" i="5" s="1"/>
  <c r="F2012" i="5"/>
  <c r="T2012" i="5" s="1"/>
  <c r="F2013" i="5"/>
  <c r="T2013" i="5" s="1"/>
  <c r="F2014" i="5"/>
  <c r="T2014" i="5" s="1"/>
  <c r="F2015" i="5"/>
  <c r="T2015" i="5" s="1"/>
  <c r="F2016" i="5"/>
  <c r="T2016" i="5" s="1"/>
  <c r="F2017" i="5"/>
  <c r="T2017" i="5" s="1"/>
  <c r="F2018" i="5"/>
  <c r="T2018" i="5" s="1"/>
  <c r="F2019" i="5"/>
  <c r="T2019" i="5" s="1"/>
  <c r="F2020" i="5"/>
  <c r="T2020" i="5" s="1"/>
  <c r="F2021" i="5"/>
  <c r="T2021" i="5" s="1"/>
  <c r="F2022" i="5"/>
  <c r="T2022" i="5" s="1"/>
  <c r="F2023" i="5"/>
  <c r="T2023" i="5" s="1"/>
  <c r="F2024" i="5"/>
  <c r="T2024" i="5" s="1"/>
  <c r="F2025" i="5"/>
  <c r="T2025" i="5" s="1"/>
  <c r="F2026" i="5"/>
  <c r="T2026" i="5" s="1"/>
  <c r="F2027" i="5"/>
  <c r="T2027" i="5" s="1"/>
  <c r="F2028" i="5"/>
  <c r="T2028" i="5" s="1"/>
  <c r="F2029" i="5"/>
  <c r="T2029" i="5" s="1"/>
  <c r="F2030" i="5"/>
  <c r="T2030" i="5" s="1"/>
  <c r="F2031" i="5"/>
  <c r="T2031" i="5" s="1"/>
  <c r="F2032" i="5"/>
  <c r="T2032" i="5" s="1"/>
  <c r="F2033" i="5"/>
  <c r="T2033" i="5" s="1"/>
  <c r="F2034" i="5"/>
  <c r="T2034" i="5" s="1"/>
  <c r="F2035" i="5"/>
  <c r="T2035" i="5" s="1"/>
  <c r="F2036" i="5"/>
  <c r="T2036" i="5" s="1"/>
  <c r="F2037" i="5"/>
  <c r="T2037" i="5" s="1"/>
  <c r="F2038" i="5"/>
  <c r="T2038" i="5" s="1"/>
  <c r="F2039" i="5"/>
  <c r="T2039" i="5" s="1"/>
  <c r="F2040" i="5"/>
  <c r="T2040" i="5" s="1"/>
  <c r="F2041" i="5"/>
  <c r="T2041" i="5" s="1"/>
  <c r="F2042" i="5"/>
  <c r="T2042" i="5" s="1"/>
  <c r="F2043" i="5"/>
  <c r="T2043" i="5" s="1"/>
  <c r="F2044" i="5"/>
  <c r="T2044" i="5" s="1"/>
  <c r="F2045" i="5"/>
  <c r="T2045" i="5" s="1"/>
  <c r="F2046" i="5"/>
  <c r="T2046" i="5" s="1"/>
  <c r="F2047" i="5"/>
  <c r="T2047" i="5" s="1"/>
  <c r="F2048" i="5"/>
  <c r="T2048" i="5" s="1"/>
  <c r="F2049" i="5"/>
  <c r="T2049" i="5" s="1"/>
  <c r="F2050" i="5"/>
  <c r="T2050" i="5" s="1"/>
  <c r="F2051" i="5"/>
  <c r="T2051" i="5" s="1"/>
  <c r="F2052" i="5"/>
  <c r="T2052" i="5" s="1"/>
  <c r="F2053" i="5"/>
  <c r="T2053" i="5" s="1"/>
  <c r="F2054" i="5"/>
  <c r="T2054" i="5" s="1"/>
  <c r="F2055" i="5"/>
  <c r="T2055" i="5" s="1"/>
  <c r="F2056" i="5"/>
  <c r="T2056" i="5" s="1"/>
  <c r="F2057" i="5"/>
  <c r="T2057" i="5" s="1"/>
  <c r="F2058" i="5"/>
  <c r="T2058" i="5" s="1"/>
  <c r="F2059" i="5"/>
  <c r="T2059" i="5" s="1"/>
  <c r="F2060" i="5"/>
  <c r="T2060" i="5" s="1"/>
  <c r="F2061" i="5"/>
  <c r="T2061" i="5" s="1"/>
  <c r="F2062" i="5"/>
  <c r="T2062" i="5" s="1"/>
  <c r="F2063" i="5"/>
  <c r="T2063" i="5" s="1"/>
  <c r="F2064" i="5"/>
  <c r="T2064" i="5" s="1"/>
  <c r="F2065" i="5"/>
  <c r="T2065" i="5" s="1"/>
  <c r="F2066" i="5"/>
  <c r="T2066" i="5" s="1"/>
  <c r="F2067" i="5"/>
  <c r="T2067" i="5" s="1"/>
  <c r="F2068" i="5"/>
  <c r="T2068" i="5" s="1"/>
  <c r="F2069" i="5"/>
  <c r="T2069" i="5" s="1"/>
  <c r="F2070" i="5"/>
  <c r="T2070" i="5" s="1"/>
  <c r="F2071" i="5"/>
  <c r="T2071" i="5" s="1"/>
  <c r="F2072" i="5"/>
  <c r="T2072" i="5" s="1"/>
  <c r="F2073" i="5"/>
  <c r="T2073" i="5" s="1"/>
  <c r="F2074" i="5"/>
  <c r="T2074" i="5" s="1"/>
  <c r="F2075" i="5"/>
  <c r="T2075" i="5" s="1"/>
  <c r="F2076" i="5"/>
  <c r="T2076" i="5" s="1"/>
  <c r="F2077" i="5"/>
  <c r="T2077" i="5" s="1"/>
  <c r="F2078" i="5"/>
  <c r="T2078" i="5" s="1"/>
  <c r="F2079" i="5"/>
  <c r="T2079" i="5" s="1"/>
  <c r="F2080" i="5"/>
  <c r="T2080" i="5" s="1"/>
  <c r="F2081" i="5"/>
  <c r="T2081" i="5" s="1"/>
  <c r="F2082" i="5"/>
  <c r="T2082" i="5" s="1"/>
  <c r="F2083" i="5"/>
  <c r="T2083" i="5" s="1"/>
  <c r="F2084" i="5"/>
  <c r="T2084" i="5" s="1"/>
  <c r="F2085" i="5"/>
  <c r="T2085" i="5" s="1"/>
  <c r="F2086" i="5"/>
  <c r="T2086" i="5" s="1"/>
  <c r="F2087" i="5"/>
  <c r="T2087" i="5" s="1"/>
  <c r="F2088" i="5"/>
  <c r="T2088" i="5" s="1"/>
  <c r="F2089" i="5"/>
  <c r="T2089" i="5" s="1"/>
  <c r="F2090" i="5"/>
  <c r="T2090" i="5" s="1"/>
  <c r="F2091" i="5"/>
  <c r="T2091" i="5" s="1"/>
  <c r="F2092" i="5"/>
  <c r="T2092" i="5" s="1"/>
  <c r="F2093" i="5"/>
  <c r="T2093" i="5" s="1"/>
  <c r="F2094" i="5"/>
  <c r="T2094" i="5" s="1"/>
  <c r="F2095" i="5"/>
  <c r="T2095" i="5" s="1"/>
  <c r="F2096" i="5"/>
  <c r="T2096" i="5" s="1"/>
  <c r="F2097" i="5"/>
  <c r="T2097" i="5" s="1"/>
  <c r="F2098" i="5"/>
  <c r="T2098" i="5" s="1"/>
  <c r="F2099" i="5"/>
  <c r="T2099" i="5" s="1"/>
  <c r="F2100" i="5"/>
  <c r="T2100" i="5" s="1"/>
  <c r="F2101" i="5"/>
  <c r="T2101" i="5" s="1"/>
  <c r="F2102" i="5"/>
  <c r="T2102" i="5" s="1"/>
  <c r="F2103" i="5"/>
  <c r="T2103" i="5" s="1"/>
  <c r="F2104" i="5"/>
  <c r="T2104" i="5" s="1"/>
  <c r="F2105" i="5"/>
  <c r="T2105" i="5" s="1"/>
  <c r="F2106" i="5"/>
  <c r="T2106" i="5" s="1"/>
  <c r="F2107" i="5"/>
  <c r="T2107" i="5" s="1"/>
  <c r="F2108" i="5"/>
  <c r="T2108" i="5" s="1"/>
  <c r="F2109" i="5"/>
  <c r="T2109" i="5" s="1"/>
  <c r="F2110" i="5"/>
  <c r="T2110" i="5" s="1"/>
  <c r="F2111" i="5"/>
  <c r="T2111" i="5" s="1"/>
  <c r="F2112" i="5"/>
  <c r="T2112" i="5" s="1"/>
  <c r="F2113" i="5"/>
  <c r="T2113" i="5" s="1"/>
  <c r="F2114" i="5"/>
  <c r="T2114" i="5" s="1"/>
  <c r="F2115" i="5"/>
  <c r="T2115" i="5" s="1"/>
  <c r="F2116" i="5"/>
  <c r="T2116" i="5" s="1"/>
  <c r="F2117" i="5"/>
  <c r="T2117" i="5" s="1"/>
  <c r="F2118" i="5"/>
  <c r="T2118" i="5" s="1"/>
  <c r="F2119" i="5"/>
  <c r="T2119" i="5" s="1"/>
  <c r="F2120" i="5"/>
  <c r="T2120" i="5" s="1"/>
  <c r="F2121" i="5"/>
  <c r="T2121" i="5" s="1"/>
  <c r="F2122" i="5"/>
  <c r="T2122" i="5" s="1"/>
  <c r="F2123" i="5"/>
  <c r="T2123" i="5" s="1"/>
  <c r="F2124" i="5"/>
  <c r="T2124" i="5" s="1"/>
  <c r="F2125" i="5"/>
  <c r="T2125" i="5" s="1"/>
  <c r="F2126" i="5"/>
  <c r="T2126" i="5" s="1"/>
  <c r="F2127" i="5"/>
  <c r="T2127" i="5" s="1"/>
  <c r="F2128" i="5"/>
  <c r="T2128" i="5" s="1"/>
  <c r="F2129" i="5"/>
  <c r="T2129" i="5" s="1"/>
  <c r="F2130" i="5"/>
  <c r="T2130" i="5" s="1"/>
  <c r="F2131" i="5"/>
  <c r="T2131" i="5" s="1"/>
  <c r="F2132" i="5"/>
  <c r="T2132" i="5" s="1"/>
  <c r="F2133" i="5"/>
  <c r="T2133" i="5" s="1"/>
  <c r="F2134" i="5"/>
  <c r="T2134" i="5" s="1"/>
  <c r="F2135" i="5"/>
  <c r="T2135" i="5" s="1"/>
  <c r="F2136" i="5"/>
  <c r="T2136" i="5" s="1"/>
  <c r="F2137" i="5"/>
  <c r="T2137" i="5" s="1"/>
  <c r="F2138" i="5"/>
  <c r="T2138" i="5" s="1"/>
  <c r="F2139" i="5"/>
  <c r="T2139" i="5" s="1"/>
  <c r="F2140" i="5"/>
  <c r="T2140" i="5" s="1"/>
  <c r="F2141" i="5"/>
  <c r="T2141" i="5" s="1"/>
  <c r="F2142" i="5"/>
  <c r="T2142" i="5" s="1"/>
  <c r="F2143" i="5"/>
  <c r="T2143" i="5" s="1"/>
  <c r="F2144" i="5"/>
  <c r="T2144" i="5" s="1"/>
  <c r="F2145" i="5"/>
  <c r="T2145" i="5" s="1"/>
  <c r="F2146" i="5"/>
  <c r="T2146" i="5" s="1"/>
  <c r="F2147" i="5"/>
  <c r="T2147" i="5" s="1"/>
  <c r="F2148" i="5"/>
  <c r="T2148" i="5" s="1"/>
  <c r="F2149" i="5"/>
  <c r="T2149" i="5" s="1"/>
  <c r="F2150" i="5"/>
  <c r="T2150" i="5" s="1"/>
  <c r="F2151" i="5"/>
  <c r="T2151" i="5" s="1"/>
  <c r="F2152" i="5"/>
  <c r="T2152" i="5" s="1"/>
  <c r="F2153" i="5"/>
  <c r="T2153" i="5" s="1"/>
  <c r="F2154" i="5"/>
  <c r="T2154" i="5" s="1"/>
  <c r="F2155" i="5"/>
  <c r="T2155" i="5" s="1"/>
  <c r="F2156" i="5"/>
  <c r="T2156" i="5" s="1"/>
  <c r="F2157" i="5"/>
  <c r="T2157" i="5" s="1"/>
  <c r="F2158" i="5"/>
  <c r="T2158" i="5" s="1"/>
  <c r="F2159" i="5"/>
  <c r="T2159" i="5" s="1"/>
  <c r="F2160" i="5"/>
  <c r="T2160" i="5" s="1"/>
  <c r="F2161" i="5"/>
  <c r="T2161" i="5" s="1"/>
  <c r="F2162" i="5"/>
  <c r="T2162" i="5" s="1"/>
  <c r="F2163" i="5"/>
  <c r="T2163" i="5" s="1"/>
  <c r="F2164" i="5"/>
  <c r="T2164" i="5" s="1"/>
  <c r="F2165" i="5"/>
  <c r="T2165" i="5" s="1"/>
  <c r="F2166" i="5"/>
  <c r="T2166" i="5" s="1"/>
  <c r="F2167" i="5"/>
  <c r="T2167" i="5" s="1"/>
  <c r="F2168" i="5"/>
  <c r="T2168" i="5" s="1"/>
  <c r="F2169" i="5"/>
  <c r="T2169" i="5" s="1"/>
  <c r="F2170" i="5"/>
  <c r="T2170" i="5" s="1"/>
  <c r="F2171" i="5"/>
  <c r="T2171" i="5" s="1"/>
  <c r="F2172" i="5"/>
  <c r="T2172" i="5" s="1"/>
  <c r="F2173" i="5"/>
  <c r="T2173" i="5" s="1"/>
  <c r="F2174" i="5"/>
  <c r="T2174" i="5" s="1"/>
  <c r="F2175" i="5"/>
  <c r="T2175" i="5" s="1"/>
  <c r="F2176" i="5"/>
  <c r="T2176" i="5" s="1"/>
  <c r="F2177" i="5"/>
  <c r="T2177" i="5" s="1"/>
  <c r="F2178" i="5"/>
  <c r="T2178" i="5" s="1"/>
  <c r="F2179" i="5"/>
  <c r="T2179" i="5" s="1"/>
  <c r="F2180" i="5"/>
  <c r="T2180" i="5" s="1"/>
  <c r="F2181" i="5"/>
  <c r="T2181" i="5" s="1"/>
  <c r="F2182" i="5"/>
  <c r="T2182" i="5" s="1"/>
  <c r="F2183" i="5"/>
  <c r="T2183" i="5" s="1"/>
  <c r="F2184" i="5"/>
  <c r="T2184" i="5" s="1"/>
  <c r="F2185" i="5"/>
  <c r="T2185" i="5" s="1"/>
  <c r="F2186" i="5"/>
  <c r="T2186" i="5" s="1"/>
  <c r="F2187" i="5"/>
  <c r="T2187" i="5" s="1"/>
  <c r="F2188" i="5"/>
  <c r="T2188" i="5" s="1"/>
  <c r="F2189" i="5"/>
  <c r="T2189" i="5" s="1"/>
  <c r="F2190" i="5"/>
  <c r="T2190" i="5" s="1"/>
  <c r="F2191" i="5"/>
  <c r="T2191" i="5" s="1"/>
  <c r="F2192" i="5"/>
  <c r="T2192" i="5" s="1"/>
  <c r="F2193" i="5"/>
  <c r="T2193" i="5" s="1"/>
  <c r="F2194" i="5"/>
  <c r="T2194" i="5" s="1"/>
  <c r="F2195" i="5"/>
  <c r="T2195" i="5" s="1"/>
  <c r="F2196" i="5"/>
  <c r="T2196" i="5" s="1"/>
  <c r="F2197" i="5"/>
  <c r="T2197" i="5" s="1"/>
  <c r="F2198" i="5"/>
  <c r="T2198" i="5" s="1"/>
  <c r="F2199" i="5"/>
  <c r="T2199" i="5" s="1"/>
  <c r="F2200" i="5"/>
  <c r="T2200" i="5" s="1"/>
  <c r="F2201" i="5"/>
  <c r="T2201" i="5" s="1"/>
  <c r="F2202" i="5"/>
  <c r="T2202" i="5" s="1"/>
  <c r="F2203" i="5"/>
  <c r="T2203" i="5" s="1"/>
  <c r="F2204" i="5"/>
  <c r="T2204" i="5" s="1"/>
  <c r="F2205" i="5"/>
  <c r="T2205" i="5" s="1"/>
  <c r="F2206" i="5"/>
  <c r="T2206" i="5" s="1"/>
  <c r="F2207" i="5"/>
  <c r="T2207" i="5" s="1"/>
  <c r="F2208" i="5"/>
  <c r="T2208" i="5" s="1"/>
  <c r="F2209" i="5"/>
  <c r="T2209" i="5" s="1"/>
  <c r="F2210" i="5"/>
  <c r="T2210" i="5" s="1"/>
  <c r="F2211" i="5"/>
  <c r="T2211" i="5" s="1"/>
  <c r="F2212" i="5"/>
  <c r="T2212" i="5" s="1"/>
  <c r="F2213" i="5"/>
  <c r="T2213" i="5" s="1"/>
  <c r="F2214" i="5"/>
  <c r="T2214" i="5" s="1"/>
  <c r="F2215" i="5"/>
  <c r="T2215" i="5" s="1"/>
  <c r="F2216" i="5"/>
  <c r="T2216" i="5" s="1"/>
  <c r="F2217" i="5"/>
  <c r="T2217" i="5" s="1"/>
  <c r="F2218" i="5"/>
  <c r="T2218" i="5" s="1"/>
  <c r="F2219" i="5"/>
  <c r="T2219" i="5" s="1"/>
  <c r="F2220" i="5"/>
  <c r="T2220" i="5" s="1"/>
  <c r="F2221" i="5"/>
  <c r="T2221" i="5" s="1"/>
  <c r="F2222" i="5"/>
  <c r="T2222" i="5" s="1"/>
  <c r="F2223" i="5"/>
  <c r="T2223" i="5" s="1"/>
  <c r="F2224" i="5"/>
  <c r="T2224" i="5" s="1"/>
  <c r="F2225" i="5"/>
  <c r="T2225" i="5" s="1"/>
  <c r="F2226" i="5"/>
  <c r="T2226" i="5" s="1"/>
  <c r="F2227" i="5"/>
  <c r="F2228" i="5"/>
  <c r="F2229" i="5"/>
  <c r="F2230" i="5"/>
  <c r="F2231" i="5"/>
  <c r="F2232" i="5"/>
  <c r="F2233" i="5"/>
  <c r="F2234" i="5"/>
  <c r="F2235" i="5"/>
  <c r="F2236" i="5"/>
  <c r="F2237" i="5"/>
  <c r="F2238" i="5"/>
  <c r="F2239" i="5"/>
  <c r="F2240" i="5"/>
  <c r="F2241" i="5"/>
  <c r="F2242" i="5"/>
  <c r="F2243" i="5"/>
  <c r="F2244" i="5"/>
  <c r="F2245" i="5"/>
  <c r="F2246" i="5"/>
  <c r="F2247" i="5"/>
  <c r="F2248" i="5"/>
  <c r="F2249" i="5"/>
  <c r="F2250" i="5"/>
  <c r="F2251" i="5"/>
  <c r="F2252" i="5"/>
  <c r="F2253" i="5"/>
  <c r="F2254" i="5"/>
  <c r="F2255" i="5"/>
  <c r="F2256" i="5"/>
  <c r="F2257" i="5"/>
  <c r="F2258" i="5"/>
  <c r="T2258" i="5" s="1"/>
  <c r="F2259" i="5"/>
  <c r="T2259" i="5" s="1"/>
  <c r="F2260" i="5"/>
  <c r="T2260" i="5" s="1"/>
  <c r="F2261" i="5"/>
  <c r="T2261" i="5" s="1"/>
  <c r="F2262" i="5"/>
  <c r="T2262" i="5" s="1"/>
  <c r="F2263" i="5"/>
  <c r="T2263" i="5" s="1"/>
  <c r="F2264" i="5"/>
  <c r="T2264" i="5" s="1"/>
  <c r="F2265" i="5"/>
  <c r="T2265" i="5" s="1"/>
  <c r="F2266" i="5"/>
  <c r="T2266" i="5" s="1"/>
  <c r="F2267" i="5"/>
  <c r="T2267" i="5" s="1"/>
  <c r="F2268" i="5"/>
  <c r="T2268" i="5" s="1"/>
  <c r="F2269" i="5"/>
  <c r="T2269" i="5" s="1"/>
  <c r="F2270" i="5"/>
  <c r="T2270" i="5" s="1"/>
  <c r="F2271" i="5"/>
  <c r="T2271" i="5" s="1"/>
  <c r="F2272" i="5"/>
  <c r="T2272" i="5" s="1"/>
  <c r="F2273" i="5"/>
  <c r="T2273" i="5" s="1"/>
  <c r="F2274" i="5"/>
  <c r="T2274" i="5" s="1"/>
  <c r="F2275" i="5"/>
  <c r="T2275" i="5" s="1"/>
  <c r="F2276" i="5"/>
  <c r="T2276" i="5" s="1"/>
  <c r="F2277" i="5"/>
  <c r="T2277" i="5" s="1"/>
  <c r="F2278" i="5"/>
  <c r="T2278" i="5" s="1"/>
  <c r="F2279" i="5"/>
  <c r="T2279" i="5" s="1"/>
  <c r="F2280" i="5"/>
  <c r="T2280" i="5" s="1"/>
  <c r="F2281" i="5"/>
  <c r="T2281" i="5" s="1"/>
  <c r="F2282" i="5"/>
  <c r="T2282" i="5" s="1"/>
  <c r="F2283" i="5"/>
  <c r="T2283" i="5" s="1"/>
  <c r="F2284" i="5"/>
  <c r="T2284" i="5" s="1"/>
  <c r="F2285" i="5"/>
  <c r="T2285" i="5" s="1"/>
  <c r="F2286" i="5"/>
  <c r="T2286" i="5" s="1"/>
  <c r="F2287" i="5"/>
  <c r="T2287" i="5" s="1"/>
  <c r="F2288" i="5"/>
  <c r="T2288" i="5" s="1"/>
  <c r="F2289" i="5"/>
  <c r="T2289" i="5" s="1"/>
  <c r="F2290" i="5"/>
  <c r="T2290" i="5" s="1"/>
  <c r="F2291" i="5"/>
  <c r="T2291" i="5" s="1"/>
  <c r="F2292" i="5"/>
  <c r="T2292" i="5" s="1"/>
  <c r="F2293" i="5"/>
  <c r="T2293" i="5" s="1"/>
  <c r="F2294" i="5"/>
  <c r="T2294" i="5" s="1"/>
  <c r="F2295" i="5"/>
  <c r="T2295" i="5" s="1"/>
  <c r="F2296" i="5"/>
  <c r="T2296" i="5" s="1"/>
  <c r="F2297" i="5"/>
  <c r="T2297" i="5" s="1"/>
  <c r="F2298" i="5"/>
  <c r="T2298" i="5" s="1"/>
  <c r="F2299" i="5"/>
  <c r="T2299" i="5" s="1"/>
  <c r="F2300" i="5"/>
  <c r="T2300" i="5" s="1"/>
  <c r="F2301" i="5"/>
  <c r="T2301" i="5" s="1"/>
  <c r="F2302" i="5"/>
  <c r="T2302" i="5" s="1"/>
  <c r="F2303" i="5"/>
  <c r="T2303" i="5" s="1"/>
  <c r="F2304" i="5"/>
  <c r="T2304" i="5" s="1"/>
  <c r="F2305" i="5"/>
  <c r="T2305" i="5" s="1"/>
  <c r="F2306" i="5"/>
  <c r="T2306" i="5" s="1"/>
  <c r="F2307" i="5"/>
  <c r="T2307" i="5" s="1"/>
  <c r="F2308" i="5"/>
  <c r="T2308" i="5" s="1"/>
  <c r="F2309" i="5"/>
  <c r="T2309" i="5" s="1"/>
  <c r="F2310" i="5"/>
  <c r="T2310" i="5" s="1"/>
  <c r="F2311" i="5"/>
  <c r="T2311" i="5" s="1"/>
  <c r="F2312" i="5"/>
  <c r="T2312" i="5" s="1"/>
  <c r="F2313" i="5"/>
  <c r="T2313" i="5" s="1"/>
  <c r="F2314" i="5"/>
  <c r="T2314" i="5" s="1"/>
  <c r="F2315" i="5"/>
  <c r="T2315" i="5" s="1"/>
  <c r="F2316" i="5"/>
  <c r="T2316" i="5" s="1"/>
  <c r="F2317" i="5"/>
  <c r="T2317" i="5" s="1"/>
  <c r="F2318" i="5"/>
  <c r="T2318" i="5" s="1"/>
  <c r="F2319" i="5"/>
  <c r="T2319" i="5" s="1"/>
  <c r="F2320" i="5"/>
  <c r="T2320" i="5" s="1"/>
  <c r="F2321" i="5"/>
  <c r="T2321" i="5" s="1"/>
  <c r="F2322" i="5"/>
  <c r="T2322" i="5" s="1"/>
  <c r="F2323" i="5"/>
  <c r="T2323" i="5" s="1"/>
  <c r="F2324" i="5"/>
  <c r="T2324" i="5" s="1"/>
  <c r="F2325" i="5"/>
  <c r="T2325" i="5" s="1"/>
  <c r="F2326" i="5"/>
  <c r="T2326" i="5" s="1"/>
  <c r="F2327" i="5"/>
  <c r="T2327" i="5" s="1"/>
  <c r="F2328" i="5"/>
  <c r="T2328" i="5" s="1"/>
  <c r="F2329" i="5"/>
  <c r="T2329" i="5" s="1"/>
  <c r="F2330" i="5"/>
  <c r="T2330" i="5" s="1"/>
  <c r="F2331" i="5"/>
  <c r="T2331" i="5" s="1"/>
  <c r="F2332" i="5"/>
  <c r="T2332" i="5" s="1"/>
  <c r="F2333" i="5"/>
  <c r="T2333" i="5" s="1"/>
  <c r="F2334" i="5"/>
  <c r="T2334" i="5" s="1"/>
  <c r="F2335" i="5"/>
  <c r="T2335" i="5" s="1"/>
  <c r="F2336" i="5"/>
  <c r="T2336" i="5" s="1"/>
  <c r="F2337" i="5"/>
  <c r="T2337" i="5" s="1"/>
  <c r="F2338" i="5"/>
  <c r="T2338" i="5" s="1"/>
  <c r="F2339" i="5"/>
  <c r="T2339" i="5" s="1"/>
  <c r="F2340" i="5"/>
  <c r="T2340" i="5" s="1"/>
  <c r="F2341" i="5"/>
  <c r="T2341" i="5" s="1"/>
  <c r="F2342" i="5"/>
  <c r="T2342" i="5" s="1"/>
  <c r="F2343" i="5"/>
  <c r="T2343" i="5" s="1"/>
  <c r="F2344" i="5"/>
  <c r="T2344" i="5" s="1"/>
  <c r="F2345" i="5"/>
  <c r="T2345" i="5" s="1"/>
  <c r="F2346" i="5"/>
  <c r="T2346" i="5" s="1"/>
  <c r="F2347" i="5"/>
  <c r="T2347" i="5" s="1"/>
  <c r="F2348" i="5"/>
  <c r="T2348" i="5" s="1"/>
  <c r="F2349" i="5"/>
  <c r="T2349" i="5" s="1"/>
  <c r="F2350" i="5"/>
  <c r="T2350" i="5" s="1"/>
  <c r="F2351" i="5"/>
  <c r="T2351" i="5" s="1"/>
  <c r="F2352" i="5"/>
  <c r="T2352" i="5" s="1"/>
  <c r="F2353" i="5"/>
  <c r="T2353" i="5" s="1"/>
  <c r="F2354" i="5"/>
  <c r="T2354" i="5" s="1"/>
  <c r="F2355" i="5"/>
  <c r="T2355" i="5" s="1"/>
  <c r="F2356" i="5"/>
  <c r="T2356" i="5" s="1"/>
  <c r="F2357" i="5"/>
  <c r="T2357" i="5" s="1"/>
  <c r="F2358" i="5"/>
  <c r="T2358" i="5" s="1"/>
  <c r="F2359" i="5"/>
  <c r="T2359" i="5" s="1"/>
  <c r="F2360" i="5"/>
  <c r="T2360" i="5" s="1"/>
  <c r="F2361" i="5"/>
  <c r="T2361" i="5" s="1"/>
  <c r="F2362" i="5"/>
  <c r="T2362" i="5" s="1"/>
  <c r="F2363" i="5"/>
  <c r="T2363" i="5" s="1"/>
  <c r="F2364" i="5"/>
  <c r="T2364" i="5" s="1"/>
  <c r="F2365" i="5"/>
  <c r="T2365" i="5" s="1"/>
  <c r="F2366" i="5"/>
  <c r="T2366" i="5" s="1"/>
  <c r="F2367" i="5"/>
  <c r="T2367" i="5" s="1"/>
  <c r="F2368" i="5"/>
  <c r="T2368" i="5" s="1"/>
  <c r="F2369" i="5"/>
  <c r="T2369" i="5" s="1"/>
  <c r="F2370" i="5"/>
  <c r="T2370" i="5" s="1"/>
  <c r="F2371" i="5"/>
  <c r="T2371" i="5" s="1"/>
  <c r="F2372" i="5"/>
  <c r="T2372" i="5" s="1"/>
  <c r="F2373" i="5"/>
  <c r="T2373" i="5" s="1"/>
  <c r="F2374" i="5"/>
  <c r="T2374" i="5" s="1"/>
  <c r="F2375" i="5"/>
  <c r="T2375" i="5" s="1"/>
  <c r="F2376" i="5"/>
  <c r="T2376" i="5" s="1"/>
  <c r="F2377" i="5"/>
  <c r="T2377" i="5" s="1"/>
  <c r="F2378" i="5"/>
  <c r="T2378" i="5" s="1"/>
  <c r="F2379" i="5"/>
  <c r="T2379" i="5" s="1"/>
  <c r="F2380" i="5"/>
  <c r="T2380" i="5" s="1"/>
  <c r="F2381" i="5"/>
  <c r="T2381" i="5" s="1"/>
  <c r="F2382" i="5"/>
  <c r="T2382" i="5" s="1"/>
  <c r="F2383" i="5"/>
  <c r="T2383" i="5" s="1"/>
  <c r="F2384" i="5"/>
  <c r="T2384" i="5" s="1"/>
  <c r="F2385" i="5"/>
  <c r="T2385" i="5" s="1"/>
  <c r="F2386" i="5"/>
  <c r="T2386" i="5" s="1"/>
  <c r="F2387" i="5"/>
  <c r="T2387" i="5" s="1"/>
  <c r="F2388" i="5"/>
  <c r="T2388" i="5" s="1"/>
  <c r="F2389" i="5"/>
  <c r="T2389" i="5" s="1"/>
  <c r="F2390" i="5"/>
  <c r="T2390" i="5" s="1"/>
  <c r="F2391" i="5"/>
  <c r="T2391" i="5" s="1"/>
  <c r="F2392" i="5"/>
  <c r="T2392" i="5" s="1"/>
  <c r="F2393" i="5"/>
  <c r="T2393" i="5" s="1"/>
  <c r="F2394" i="5"/>
  <c r="T2394" i="5" s="1"/>
  <c r="F2395" i="5"/>
  <c r="T2395" i="5" s="1"/>
  <c r="F2396" i="5"/>
  <c r="T2396" i="5" s="1"/>
  <c r="F2397" i="5"/>
  <c r="T2397" i="5" s="1"/>
  <c r="F2398" i="5"/>
  <c r="T2398" i="5" s="1"/>
  <c r="F2399" i="5"/>
  <c r="T2399" i="5" s="1"/>
  <c r="F2400" i="5"/>
  <c r="T2400" i="5" s="1"/>
  <c r="F2401" i="5"/>
  <c r="T2401" i="5" s="1"/>
  <c r="F2402" i="5"/>
  <c r="T2402" i="5" s="1"/>
  <c r="F2403" i="5"/>
  <c r="T2403" i="5" s="1"/>
  <c r="F2404" i="5"/>
  <c r="T2404" i="5" s="1"/>
  <c r="F2405" i="5"/>
  <c r="T2405" i="5" s="1"/>
  <c r="F2406" i="5"/>
  <c r="T2406" i="5" s="1"/>
  <c r="F2407" i="5"/>
  <c r="T2407" i="5" s="1"/>
  <c r="F2408" i="5"/>
  <c r="T2408" i="5" s="1"/>
  <c r="F2409" i="5"/>
  <c r="T2409" i="5" s="1"/>
  <c r="F2410" i="5"/>
  <c r="T2410" i="5" s="1"/>
  <c r="F2411" i="5"/>
  <c r="T2411" i="5" s="1"/>
  <c r="F2412" i="5"/>
  <c r="T2412" i="5" s="1"/>
  <c r="F2413" i="5"/>
  <c r="T2413" i="5" s="1"/>
  <c r="F2414" i="5"/>
  <c r="T2414" i="5" s="1"/>
  <c r="F2415" i="5"/>
  <c r="T2415" i="5" s="1"/>
  <c r="F2416" i="5"/>
  <c r="T2416" i="5" s="1"/>
  <c r="F2417" i="5"/>
  <c r="T2417" i="5" s="1"/>
  <c r="F2418" i="5"/>
  <c r="T2418" i="5" s="1"/>
  <c r="F2419" i="5"/>
  <c r="T2419" i="5" s="1"/>
  <c r="F2420" i="5"/>
  <c r="T2420" i="5" s="1"/>
  <c r="F2421" i="5"/>
  <c r="T2421" i="5" s="1"/>
  <c r="F2422" i="5"/>
  <c r="T2422" i="5" s="1"/>
  <c r="F2423" i="5"/>
  <c r="T2423" i="5" s="1"/>
  <c r="F2424" i="5"/>
  <c r="T2424" i="5" s="1"/>
  <c r="F2425" i="5"/>
  <c r="T2425" i="5" s="1"/>
  <c r="F2426" i="5"/>
  <c r="T2426" i="5" s="1"/>
  <c r="F2427" i="5"/>
  <c r="T2427" i="5" s="1"/>
  <c r="F2428" i="5"/>
  <c r="T2428" i="5" s="1"/>
  <c r="F2429" i="5"/>
  <c r="T2429" i="5" s="1"/>
  <c r="F2430" i="5"/>
  <c r="T2430" i="5" s="1"/>
  <c r="F2431" i="5"/>
  <c r="T2431" i="5" s="1"/>
  <c r="F2432" i="5"/>
  <c r="T2432" i="5" s="1"/>
  <c r="F2433" i="5"/>
  <c r="T2433" i="5" s="1"/>
  <c r="F2434" i="5"/>
  <c r="T2434" i="5" s="1"/>
  <c r="F2435" i="5"/>
  <c r="T2435" i="5" s="1"/>
  <c r="F2436" i="5"/>
  <c r="T2436" i="5" s="1"/>
  <c r="F2437" i="5"/>
  <c r="T2437" i="5" s="1"/>
  <c r="F2438" i="5"/>
  <c r="T2438" i="5" s="1"/>
  <c r="F2439" i="5"/>
  <c r="T2439" i="5" s="1"/>
  <c r="F2440" i="5"/>
  <c r="T2440" i="5" s="1"/>
  <c r="F2441" i="5"/>
  <c r="T2441" i="5" s="1"/>
  <c r="F2442" i="5"/>
  <c r="T2442" i="5" s="1"/>
  <c r="F2443" i="5"/>
  <c r="T2443" i="5" s="1"/>
  <c r="F2444" i="5"/>
  <c r="T2444" i="5" s="1"/>
  <c r="F2445" i="5"/>
  <c r="T2445" i="5" s="1"/>
  <c r="F2446" i="5"/>
  <c r="T2446" i="5" s="1"/>
  <c r="F2447" i="5"/>
  <c r="T2447" i="5" s="1"/>
  <c r="F2448" i="5"/>
  <c r="T2448" i="5" s="1"/>
  <c r="F2449" i="5"/>
  <c r="T2449" i="5" s="1"/>
  <c r="F2450" i="5"/>
  <c r="T2450" i="5" s="1"/>
  <c r="F2451" i="5"/>
  <c r="T2451" i="5" s="1"/>
  <c r="F2452" i="5"/>
  <c r="T2452" i="5" s="1"/>
  <c r="F2453" i="5"/>
  <c r="T2453" i="5" s="1"/>
  <c r="F2454" i="5"/>
  <c r="T2454" i="5" s="1"/>
  <c r="F2455" i="5"/>
  <c r="T2455" i="5" s="1"/>
  <c r="F2456" i="5"/>
  <c r="T2456" i="5" s="1"/>
  <c r="F2457" i="5"/>
  <c r="T2457" i="5" s="1"/>
  <c r="F2458" i="5"/>
  <c r="T2458" i="5" s="1"/>
  <c r="F2459" i="5"/>
  <c r="T2459" i="5" s="1"/>
  <c r="F2460" i="5"/>
  <c r="T2460" i="5" s="1"/>
  <c r="F2461" i="5"/>
  <c r="T2461" i="5" s="1"/>
  <c r="F2462" i="5"/>
  <c r="T2462" i="5" s="1"/>
  <c r="F2463" i="5"/>
  <c r="T2463" i="5" s="1"/>
  <c r="F2464" i="5"/>
  <c r="T2464" i="5" s="1"/>
  <c r="F2465" i="5"/>
  <c r="T2465" i="5" s="1"/>
  <c r="F2466" i="5"/>
  <c r="T2466" i="5" s="1"/>
  <c r="F2467" i="5"/>
  <c r="T2467" i="5" s="1"/>
  <c r="F2468" i="5"/>
  <c r="T2468" i="5" s="1"/>
  <c r="F2469" i="5"/>
  <c r="T2469" i="5" s="1"/>
  <c r="F2470" i="5"/>
  <c r="T2470" i="5" s="1"/>
  <c r="F2471" i="5"/>
  <c r="T2471" i="5" s="1"/>
  <c r="F2472" i="5"/>
  <c r="T2472" i="5" s="1"/>
  <c r="F2473" i="5"/>
  <c r="T2473" i="5" s="1"/>
  <c r="F2474" i="5"/>
  <c r="T2474" i="5" s="1"/>
  <c r="F2475" i="5"/>
  <c r="T2475" i="5" s="1"/>
  <c r="F2476" i="5"/>
  <c r="T2476" i="5" s="1"/>
  <c r="F2477" i="5"/>
  <c r="T2477" i="5" s="1"/>
  <c r="F2478" i="5"/>
  <c r="T2478" i="5" s="1"/>
  <c r="F2479" i="5"/>
  <c r="T2479" i="5" s="1"/>
  <c r="F2480" i="5"/>
  <c r="T2480" i="5" s="1"/>
  <c r="F2481" i="5"/>
  <c r="T2481" i="5" s="1"/>
  <c r="F2482" i="5"/>
  <c r="T2482" i="5" s="1"/>
  <c r="F2483" i="5"/>
  <c r="T2483" i="5" s="1"/>
  <c r="F2484" i="5"/>
  <c r="T2484" i="5" s="1"/>
  <c r="F2485" i="5"/>
  <c r="T2485" i="5" s="1"/>
  <c r="F2486" i="5"/>
  <c r="T2486" i="5" s="1"/>
  <c r="F2487" i="5"/>
  <c r="T2487" i="5" s="1"/>
  <c r="F2488" i="5"/>
  <c r="T2488" i="5" s="1"/>
  <c r="F2489" i="5"/>
  <c r="T2489" i="5" s="1"/>
  <c r="F2490" i="5"/>
  <c r="T2490" i="5" s="1"/>
  <c r="F2491" i="5"/>
  <c r="T2491" i="5" s="1"/>
  <c r="F2492" i="5"/>
  <c r="T2492" i="5" s="1"/>
  <c r="F2493" i="5"/>
  <c r="T2493" i="5" s="1"/>
  <c r="F2494" i="5"/>
  <c r="T2494" i="5" s="1"/>
  <c r="F2495" i="5"/>
  <c r="T2495" i="5" s="1"/>
  <c r="F2496" i="5"/>
  <c r="T2496" i="5" s="1"/>
  <c r="F2497" i="5"/>
  <c r="T2497" i="5" s="1"/>
  <c r="F2498" i="5"/>
  <c r="T2498" i="5" s="1"/>
  <c r="F2499" i="5"/>
  <c r="T2499" i="5" s="1"/>
  <c r="F2500" i="5"/>
  <c r="T2500" i="5" s="1"/>
  <c r="F2501" i="5"/>
  <c r="T2501" i="5" s="1"/>
  <c r="F2502" i="5"/>
  <c r="T2502" i="5" s="1"/>
  <c r="F2503" i="5"/>
  <c r="T2503" i="5" s="1"/>
  <c r="F2504" i="5"/>
  <c r="T2504" i="5" s="1"/>
  <c r="F2505" i="5"/>
  <c r="T2505" i="5" s="1"/>
  <c r="F2506" i="5"/>
  <c r="T2506" i="5" s="1"/>
  <c r="F2507" i="5"/>
  <c r="T2507" i="5" s="1"/>
  <c r="F2508" i="5"/>
  <c r="T2508" i="5" s="1"/>
  <c r="F2509" i="5"/>
  <c r="T2509" i="5" s="1"/>
  <c r="F2510" i="5"/>
  <c r="T2510" i="5" s="1"/>
  <c r="F2511" i="5"/>
  <c r="T2511" i="5" s="1"/>
  <c r="F2512" i="5"/>
  <c r="T2512" i="5" s="1"/>
  <c r="F2513" i="5"/>
  <c r="T2513" i="5" s="1"/>
  <c r="F2514" i="5"/>
  <c r="T2514" i="5" s="1"/>
  <c r="F2515" i="5"/>
  <c r="T2515" i="5" s="1"/>
  <c r="F2516" i="5"/>
  <c r="T2516" i="5" s="1"/>
  <c r="F2517" i="5"/>
  <c r="T2517" i="5" s="1"/>
  <c r="F2518" i="5"/>
  <c r="T2518" i="5" s="1"/>
  <c r="F2519" i="5"/>
  <c r="T2519" i="5" s="1"/>
  <c r="F2520" i="5"/>
  <c r="T2520" i="5" s="1"/>
  <c r="F2521" i="5"/>
  <c r="T2521" i="5" s="1"/>
  <c r="F2522" i="5"/>
  <c r="T2522" i="5" s="1"/>
  <c r="F2523" i="5"/>
  <c r="T2523" i="5" s="1"/>
  <c r="F2524" i="5"/>
  <c r="T2524" i="5" s="1"/>
  <c r="F2525" i="5"/>
  <c r="T2525" i="5" s="1"/>
  <c r="F2526" i="5"/>
  <c r="T2526" i="5" s="1"/>
  <c r="F2527" i="5"/>
  <c r="T2527" i="5" s="1"/>
  <c r="F2528" i="5"/>
  <c r="T2528" i="5" s="1"/>
  <c r="F2529" i="5"/>
  <c r="T2529" i="5" s="1"/>
  <c r="F2530" i="5"/>
  <c r="T2530" i="5" s="1"/>
  <c r="F2531" i="5"/>
  <c r="T2531" i="5" s="1"/>
  <c r="F2532" i="5"/>
  <c r="T2532" i="5" s="1"/>
  <c r="F2533" i="5"/>
  <c r="T2533" i="5" s="1"/>
  <c r="F2534" i="5"/>
  <c r="T2534" i="5" s="1"/>
  <c r="F2535" i="5"/>
  <c r="T2535" i="5" s="1"/>
  <c r="F2536" i="5"/>
  <c r="T2536" i="5" s="1"/>
  <c r="F2537" i="5"/>
  <c r="T2537" i="5" s="1"/>
  <c r="F2538" i="5"/>
  <c r="T2538" i="5" s="1"/>
  <c r="F2539" i="5"/>
  <c r="T2539" i="5" s="1"/>
  <c r="F2540" i="5"/>
  <c r="T2540" i="5" s="1"/>
  <c r="F2541" i="5"/>
  <c r="T2541" i="5" s="1"/>
  <c r="F2542" i="5"/>
  <c r="T2542" i="5" s="1"/>
  <c r="F2543" i="5"/>
  <c r="T2543" i="5" s="1"/>
  <c r="F2544" i="5"/>
  <c r="T2544" i="5" s="1"/>
  <c r="F2545" i="5"/>
  <c r="T2545" i="5" s="1"/>
  <c r="F2546" i="5"/>
  <c r="T2546" i="5" s="1"/>
  <c r="F2547" i="5"/>
  <c r="T2547" i="5" s="1"/>
  <c r="F2548" i="5"/>
  <c r="T2548" i="5" s="1"/>
  <c r="F2549" i="5"/>
  <c r="T2549" i="5" s="1"/>
  <c r="F2550" i="5"/>
  <c r="T2550" i="5" s="1"/>
  <c r="F2551" i="5"/>
  <c r="T2551" i="5" s="1"/>
  <c r="F2552" i="5"/>
  <c r="T2552" i="5" s="1"/>
  <c r="F2553" i="5"/>
  <c r="T2553" i="5" s="1"/>
  <c r="F2554" i="5"/>
  <c r="T2554" i="5" s="1"/>
  <c r="F2555" i="5"/>
  <c r="F2556" i="5"/>
  <c r="F2557" i="5"/>
  <c r="F2558" i="5"/>
  <c r="F2559" i="5"/>
  <c r="F2560" i="5"/>
  <c r="F2561" i="5"/>
  <c r="F2562" i="5"/>
  <c r="F2563" i="5"/>
  <c r="F2564" i="5"/>
  <c r="F2565" i="5"/>
  <c r="F2566" i="5"/>
  <c r="F2567" i="5"/>
  <c r="F2568" i="5"/>
  <c r="F2569" i="5"/>
  <c r="F2570" i="5"/>
  <c r="F2571" i="5"/>
  <c r="F2572" i="5"/>
  <c r="F2573" i="5"/>
  <c r="F2574" i="5"/>
  <c r="F2575" i="5"/>
  <c r="F2576" i="5"/>
  <c r="F2577" i="5"/>
  <c r="F2578" i="5"/>
  <c r="F2579" i="5"/>
  <c r="F2580" i="5"/>
  <c r="F2581" i="5"/>
  <c r="F2582" i="5"/>
  <c r="F2583" i="5"/>
  <c r="F2584" i="5"/>
  <c r="F2585" i="5"/>
  <c r="F2586" i="5"/>
  <c r="F2587" i="5"/>
  <c r="F2588" i="5"/>
  <c r="F2589" i="5"/>
  <c r="F2590" i="5"/>
  <c r="F2591" i="5"/>
  <c r="F2592" i="5"/>
  <c r="F2593" i="5"/>
  <c r="F2594" i="5"/>
  <c r="F2595" i="5"/>
  <c r="F2596" i="5"/>
  <c r="F2597" i="5"/>
  <c r="F2598" i="5"/>
  <c r="F2599" i="5"/>
  <c r="F2600" i="5"/>
  <c r="F2601" i="5"/>
  <c r="F2602" i="5"/>
  <c r="F2603" i="5"/>
  <c r="F2604" i="5"/>
  <c r="F2605" i="5"/>
  <c r="F2606" i="5"/>
  <c r="F2607" i="5"/>
  <c r="F2608" i="5"/>
  <c r="F2609" i="5"/>
  <c r="F2610" i="5"/>
  <c r="F2611" i="5"/>
  <c r="F2612" i="5"/>
  <c r="F2613" i="5"/>
  <c r="F2614" i="5"/>
  <c r="F2615" i="5"/>
  <c r="F2616" i="5"/>
  <c r="F2617" i="5"/>
  <c r="F2618" i="5"/>
  <c r="F2619" i="5"/>
  <c r="F2620" i="5"/>
  <c r="T2620" i="5" s="1"/>
  <c r="F2621" i="5"/>
  <c r="T2621" i="5" s="1"/>
  <c r="F2622" i="5"/>
  <c r="T2622" i="5" s="1"/>
  <c r="F2623" i="5"/>
  <c r="T2623" i="5" s="1"/>
  <c r="F2624" i="5"/>
  <c r="T2624" i="5" s="1"/>
  <c r="F2625" i="5"/>
  <c r="T2625" i="5" s="1"/>
  <c r="F2626" i="5"/>
  <c r="T2626" i="5" s="1"/>
  <c r="F2627" i="5"/>
  <c r="T2627" i="5" s="1"/>
  <c r="F2628" i="5"/>
  <c r="T2628" i="5" s="1"/>
  <c r="F2629" i="5"/>
  <c r="T2629" i="5" s="1"/>
  <c r="F2630" i="5"/>
  <c r="T2630" i="5" s="1"/>
  <c r="F2631" i="5"/>
  <c r="T2631" i="5" s="1"/>
  <c r="F2632" i="5"/>
  <c r="T2632" i="5" s="1"/>
  <c r="F2633" i="5"/>
  <c r="T2633" i="5" s="1"/>
  <c r="F2634" i="5"/>
  <c r="T2634" i="5" s="1"/>
  <c r="F2635" i="5"/>
  <c r="T2635" i="5" s="1"/>
  <c r="F2636" i="5"/>
  <c r="T2636" i="5" s="1"/>
  <c r="F2637" i="5"/>
  <c r="T2637" i="5" s="1"/>
  <c r="F2638" i="5"/>
  <c r="T2638" i="5" s="1"/>
  <c r="F2639" i="5"/>
  <c r="T2639" i="5" s="1"/>
  <c r="F2640" i="5"/>
  <c r="T2640" i="5" s="1"/>
  <c r="F2641" i="5"/>
  <c r="T2641" i="5" s="1"/>
  <c r="F2642" i="5"/>
  <c r="T2642" i="5" s="1"/>
  <c r="F2643" i="5"/>
  <c r="T2643" i="5" s="1"/>
  <c r="F2644" i="5"/>
  <c r="T2644" i="5" s="1"/>
  <c r="F2645" i="5"/>
  <c r="T2645" i="5" s="1"/>
  <c r="F2646" i="5"/>
  <c r="T2646" i="5" s="1"/>
  <c r="F2647" i="5"/>
  <c r="T2647" i="5" s="1"/>
  <c r="F2648" i="5"/>
  <c r="T2648" i="5" s="1"/>
  <c r="F2649" i="5"/>
  <c r="F2650" i="5"/>
  <c r="F2651" i="5"/>
  <c r="F2652" i="5"/>
  <c r="F2653" i="5"/>
  <c r="F2654" i="5"/>
  <c r="F2655" i="5"/>
  <c r="F2656" i="5"/>
  <c r="F2657" i="5"/>
  <c r="F2658" i="5"/>
  <c r="F2659" i="5"/>
  <c r="F2660" i="5"/>
  <c r="F2661" i="5"/>
  <c r="F2662" i="5"/>
  <c r="F2663" i="5"/>
  <c r="F2664" i="5"/>
  <c r="F2665" i="5"/>
  <c r="F2666" i="5"/>
  <c r="F2667" i="5"/>
  <c r="F2668" i="5"/>
  <c r="F2669" i="5"/>
  <c r="F2670" i="5"/>
  <c r="F2671" i="5"/>
  <c r="F2672" i="5"/>
  <c r="F2673" i="5"/>
  <c r="F2674" i="5"/>
  <c r="F2675" i="5"/>
  <c r="F2676" i="5"/>
  <c r="F2677" i="5"/>
  <c r="F2678" i="5"/>
  <c r="F2679" i="5"/>
  <c r="F2680" i="5"/>
  <c r="F2681" i="5"/>
  <c r="F2682" i="5"/>
  <c r="T2682" i="5" s="1"/>
  <c r="F2683" i="5"/>
  <c r="T2683" i="5" s="1"/>
  <c r="F2684" i="5"/>
  <c r="T2684" i="5" s="1"/>
  <c r="F2685" i="5"/>
  <c r="T2685" i="5" s="1"/>
  <c r="F2686" i="5"/>
  <c r="T2686" i="5" s="1"/>
  <c r="F2687" i="5"/>
  <c r="T2687" i="5" s="1"/>
  <c r="F2688" i="5"/>
  <c r="T2688" i="5" s="1"/>
  <c r="F2689" i="5"/>
  <c r="T2689" i="5" s="1"/>
  <c r="F2690" i="5"/>
  <c r="T2690" i="5" s="1"/>
  <c r="F2691" i="5"/>
  <c r="T2691" i="5" s="1"/>
  <c r="F2692" i="5"/>
  <c r="T2692" i="5" s="1"/>
  <c r="F2693" i="5"/>
  <c r="T2693" i="5" s="1"/>
  <c r="F2694" i="5"/>
  <c r="T2694" i="5" s="1"/>
  <c r="F2695" i="5"/>
  <c r="T2695" i="5" s="1"/>
  <c r="F2696" i="5"/>
  <c r="T2696" i="5" s="1"/>
  <c r="F2697" i="5"/>
  <c r="T2697" i="5" s="1"/>
  <c r="F2698" i="5"/>
  <c r="T2698" i="5" s="1"/>
  <c r="F2699" i="5"/>
  <c r="T2699" i="5" s="1"/>
  <c r="F2700" i="5"/>
  <c r="T2700" i="5" s="1"/>
  <c r="F2701" i="5"/>
  <c r="T2701" i="5" s="1"/>
  <c r="F2702" i="5"/>
  <c r="T2702" i="5" s="1"/>
  <c r="F2703" i="5"/>
  <c r="T2703" i="5" s="1"/>
  <c r="F2704" i="5"/>
  <c r="T2704" i="5" s="1"/>
  <c r="F2705" i="5"/>
  <c r="T2705" i="5" s="1"/>
  <c r="F2706" i="5"/>
  <c r="T2706" i="5" s="1"/>
  <c r="F2707" i="5"/>
  <c r="T2707" i="5" s="1"/>
  <c r="F2708" i="5"/>
  <c r="T2708" i="5" s="1"/>
  <c r="F2709" i="5"/>
  <c r="T2709" i="5" s="1"/>
  <c r="F2710" i="5"/>
  <c r="T2710" i="5" s="1"/>
  <c r="F2711" i="5"/>
  <c r="T2711" i="5" s="1"/>
  <c r="F2712" i="5"/>
  <c r="T2712" i="5" s="1"/>
  <c r="F2713" i="5"/>
  <c r="T2713" i="5" s="1"/>
  <c r="F2714" i="5"/>
  <c r="T2714" i="5" s="1"/>
  <c r="F2715" i="5"/>
  <c r="T2715" i="5" s="1"/>
  <c r="F2716" i="5"/>
  <c r="T2716" i="5" s="1"/>
  <c r="F2717" i="5"/>
  <c r="T2717" i="5" s="1"/>
  <c r="F2718" i="5"/>
  <c r="T2718" i="5" s="1"/>
  <c r="F2719" i="5"/>
  <c r="T2719" i="5" s="1"/>
  <c r="F2720" i="5"/>
  <c r="T2720" i="5" s="1"/>
  <c r="F2721" i="5"/>
  <c r="T2721" i="5" s="1"/>
  <c r="F2722" i="5"/>
  <c r="T2722" i="5" s="1"/>
  <c r="F2723" i="5"/>
  <c r="T2723" i="5" s="1"/>
  <c r="F2724" i="5"/>
  <c r="T2724" i="5" s="1"/>
  <c r="F2725" i="5"/>
  <c r="T2725" i="5" s="1"/>
  <c r="F2726" i="5"/>
  <c r="T2726" i="5" s="1"/>
  <c r="F2727" i="5"/>
  <c r="T2727" i="5" s="1"/>
  <c r="F2728" i="5"/>
  <c r="T2728" i="5" s="1"/>
  <c r="F2729" i="5"/>
  <c r="T2729" i="5" s="1"/>
  <c r="F2730" i="5"/>
  <c r="T2730" i="5" s="1"/>
  <c r="F2731" i="5"/>
  <c r="T2731" i="5" s="1"/>
  <c r="F2732" i="5"/>
  <c r="T2732" i="5" s="1"/>
  <c r="F2733" i="5"/>
  <c r="T2733" i="5" s="1"/>
  <c r="F2734" i="5"/>
  <c r="T2734" i="5" s="1"/>
  <c r="F2735" i="5"/>
  <c r="T2735" i="5" s="1"/>
  <c r="F2736" i="5"/>
  <c r="T2736" i="5" s="1"/>
  <c r="F2737" i="5"/>
  <c r="T2737" i="5" s="1"/>
  <c r="F2738" i="5"/>
  <c r="T2738" i="5" s="1"/>
  <c r="F2739" i="5"/>
  <c r="T2739" i="5" s="1"/>
  <c r="F2740" i="5"/>
  <c r="T2740" i="5" s="1"/>
  <c r="F2741" i="5"/>
  <c r="T2741" i="5" s="1"/>
  <c r="F2742" i="5"/>
  <c r="T2742" i="5" s="1"/>
  <c r="F2743" i="5"/>
  <c r="T2743" i="5" s="1"/>
  <c r="F2744" i="5"/>
  <c r="T2744" i="5" s="1"/>
  <c r="F2745" i="5"/>
  <c r="T2745" i="5" s="1"/>
  <c r="F2746" i="5"/>
  <c r="T2746" i="5" s="1"/>
  <c r="F2747" i="5"/>
  <c r="T2747" i="5" s="1"/>
  <c r="F2748" i="5"/>
  <c r="T2748" i="5" s="1"/>
  <c r="F2749" i="5"/>
  <c r="T2749" i="5" s="1"/>
  <c r="F2750" i="5"/>
  <c r="T2750" i="5" s="1"/>
  <c r="F2751" i="5"/>
  <c r="T2751" i="5" s="1"/>
  <c r="F2752" i="5"/>
  <c r="T2752" i="5" s="1"/>
  <c r="F2753" i="5"/>
  <c r="T2753" i="5" s="1"/>
  <c r="F2754" i="5"/>
  <c r="T2754" i="5" s="1"/>
  <c r="F2755" i="5"/>
  <c r="T2755" i="5" s="1"/>
  <c r="F2756" i="5"/>
  <c r="T2756" i="5" s="1"/>
  <c r="F2757" i="5"/>
  <c r="T2757" i="5" s="1"/>
  <c r="F2758" i="5"/>
  <c r="T2758" i="5" s="1"/>
  <c r="F2759" i="5"/>
  <c r="T2759" i="5" s="1"/>
  <c r="F2760" i="5"/>
  <c r="T2760" i="5" s="1"/>
  <c r="F2761" i="5"/>
  <c r="T2761" i="5" s="1"/>
  <c r="F2762" i="5"/>
  <c r="T2762" i="5" s="1"/>
  <c r="F2763" i="5"/>
  <c r="T2763" i="5" s="1"/>
  <c r="F2764" i="5"/>
  <c r="T2764" i="5" s="1"/>
  <c r="F2765" i="5"/>
  <c r="T2765" i="5" s="1"/>
  <c r="F2766" i="5"/>
  <c r="T2766" i="5" s="1"/>
  <c r="F2767" i="5"/>
  <c r="T2767" i="5" s="1"/>
  <c r="F2768" i="5"/>
  <c r="T2768" i="5" s="1"/>
  <c r="F2769" i="5"/>
  <c r="T2769" i="5" s="1"/>
  <c r="F2770" i="5"/>
  <c r="T2770" i="5" s="1"/>
  <c r="F2771" i="5"/>
  <c r="T2771" i="5" s="1"/>
  <c r="F2772" i="5"/>
  <c r="T2772" i="5" s="1"/>
  <c r="F2773" i="5"/>
  <c r="T2773" i="5" s="1"/>
  <c r="F2774" i="5"/>
  <c r="T2774" i="5" s="1"/>
  <c r="F2775" i="5"/>
  <c r="T2775" i="5" s="1"/>
  <c r="F2776" i="5"/>
  <c r="T2776" i="5" s="1"/>
  <c r="F2777" i="5"/>
  <c r="T2777" i="5" s="1"/>
  <c r="F2778" i="5"/>
  <c r="T2778" i="5" s="1"/>
  <c r="F2779" i="5"/>
  <c r="T2779" i="5" s="1"/>
  <c r="F2780" i="5"/>
  <c r="T2780" i="5" s="1"/>
  <c r="F2781" i="5"/>
  <c r="T2781" i="5" s="1"/>
  <c r="F2782" i="5"/>
  <c r="T2782" i="5" s="1"/>
  <c r="F2783" i="5"/>
  <c r="T2783" i="5" s="1"/>
  <c r="F2784" i="5"/>
  <c r="T2784" i="5" s="1"/>
  <c r="F2785" i="5"/>
  <c r="T2785" i="5" s="1"/>
  <c r="F2786" i="5"/>
  <c r="T2786" i="5" s="1"/>
  <c r="F2787" i="5"/>
  <c r="T2787" i="5" s="1"/>
  <c r="F2788" i="5"/>
  <c r="T2788" i="5" s="1"/>
  <c r="F2789" i="5"/>
  <c r="T2789" i="5" s="1"/>
  <c r="F2790" i="5"/>
  <c r="T2790" i="5" s="1"/>
  <c r="F2791" i="5"/>
  <c r="T2791" i="5" s="1"/>
  <c r="F2792" i="5"/>
  <c r="T2792" i="5" s="1"/>
  <c r="F2793" i="5"/>
  <c r="T2793" i="5" s="1"/>
  <c r="F2794" i="5"/>
  <c r="T2794" i="5" s="1"/>
  <c r="F2795" i="5"/>
  <c r="T2795" i="5" s="1"/>
  <c r="F2796" i="5"/>
  <c r="T2796" i="5" s="1"/>
  <c r="F2797" i="5"/>
  <c r="T2797" i="5" s="1"/>
  <c r="F2798" i="5"/>
  <c r="T2798" i="5" s="1"/>
  <c r="F2799" i="5"/>
  <c r="T2799" i="5" s="1"/>
  <c r="F2800" i="5"/>
  <c r="T2800" i="5" s="1"/>
  <c r="F2801" i="5"/>
  <c r="T2801" i="5" s="1"/>
  <c r="F2802" i="5"/>
  <c r="T2802" i="5" s="1"/>
  <c r="F2803" i="5"/>
  <c r="T2803" i="5" s="1"/>
  <c r="F2804" i="5"/>
  <c r="T2804" i="5" s="1"/>
  <c r="F2805" i="5"/>
  <c r="T2805" i="5" s="1"/>
  <c r="F2806" i="5"/>
  <c r="F2807" i="5"/>
  <c r="F2808" i="5"/>
  <c r="F2809" i="5"/>
  <c r="F2810" i="5"/>
  <c r="F2811" i="5"/>
  <c r="F2812" i="5"/>
  <c r="F2813" i="5"/>
  <c r="F2814" i="5"/>
  <c r="F2815" i="5"/>
  <c r="F2816" i="5"/>
  <c r="F2817" i="5"/>
  <c r="F2818" i="5"/>
  <c r="F2819" i="5"/>
  <c r="F2820" i="5"/>
  <c r="F2821" i="5"/>
  <c r="F2822" i="5"/>
  <c r="F2823" i="5"/>
  <c r="F2824" i="5"/>
  <c r="F2825" i="5"/>
  <c r="F2826" i="5"/>
  <c r="F2827" i="5"/>
  <c r="F2828" i="5"/>
  <c r="F2829" i="5"/>
  <c r="F2830" i="5"/>
  <c r="F2831" i="5"/>
  <c r="F2832" i="5"/>
  <c r="F2833" i="5"/>
  <c r="F2834" i="5"/>
  <c r="F2835" i="5"/>
  <c r="F2836" i="5"/>
  <c r="F2837" i="5"/>
  <c r="F2838" i="5"/>
  <c r="T2838" i="5" s="1"/>
  <c r="F2839" i="5"/>
  <c r="T2839" i="5" s="1"/>
  <c r="F2840" i="5"/>
  <c r="T2840" i="5" s="1"/>
  <c r="F2841" i="5"/>
  <c r="T2841" i="5" s="1"/>
  <c r="F2842" i="5"/>
  <c r="T2842" i="5" s="1"/>
  <c r="F2843" i="5"/>
  <c r="T2843" i="5" s="1"/>
  <c r="F2844" i="5"/>
  <c r="T2844" i="5" s="1"/>
  <c r="F2845" i="5"/>
  <c r="T2845" i="5" s="1"/>
  <c r="F2846" i="5"/>
  <c r="T2846" i="5" s="1"/>
  <c r="F2847" i="5"/>
  <c r="T2847" i="5" s="1"/>
  <c r="F2848" i="5"/>
  <c r="T2848" i="5" s="1"/>
  <c r="F2849" i="5"/>
  <c r="T2849" i="5" s="1"/>
  <c r="F2850" i="5"/>
  <c r="T2850" i="5" s="1"/>
  <c r="F2851" i="5"/>
  <c r="T2851" i="5" s="1"/>
  <c r="F2852" i="5"/>
  <c r="T2852" i="5" s="1"/>
  <c r="F2853" i="5"/>
  <c r="T2853" i="5" s="1"/>
  <c r="F2854" i="5"/>
  <c r="T2854" i="5" s="1"/>
  <c r="F2855" i="5"/>
  <c r="T2855" i="5" s="1"/>
  <c r="F2856" i="5"/>
  <c r="T2856" i="5" s="1"/>
  <c r="F2857" i="5"/>
  <c r="T2857" i="5" s="1"/>
  <c r="F2858" i="5"/>
  <c r="T2858" i="5" s="1"/>
  <c r="F2859" i="5"/>
  <c r="T2859" i="5" s="1"/>
  <c r="F2860" i="5"/>
  <c r="T2860" i="5" s="1"/>
  <c r="F2861" i="5"/>
  <c r="T2861" i="5" s="1"/>
  <c r="F2862" i="5"/>
  <c r="T2862" i="5" s="1"/>
  <c r="F2863" i="5"/>
  <c r="T2863" i="5" s="1"/>
  <c r="F2864" i="5"/>
  <c r="T2864" i="5" s="1"/>
  <c r="F2865" i="5"/>
  <c r="T2865" i="5" s="1"/>
  <c r="F2866" i="5"/>
  <c r="T2866" i="5" s="1"/>
  <c r="F2867" i="5"/>
  <c r="T2867" i="5" s="1"/>
  <c r="F2868" i="5"/>
  <c r="T2868" i="5" s="1"/>
  <c r="F2869" i="5"/>
  <c r="T2869" i="5" s="1"/>
  <c r="F2870" i="5"/>
  <c r="T2870" i="5" s="1"/>
  <c r="F2871" i="5"/>
  <c r="T2871" i="5" s="1"/>
  <c r="F2872" i="5"/>
  <c r="T2872" i="5" s="1"/>
  <c r="F2873" i="5"/>
  <c r="T2873" i="5" s="1"/>
  <c r="F2874" i="5"/>
  <c r="T2874" i="5" s="1"/>
  <c r="F2875" i="5"/>
  <c r="T2875" i="5" s="1"/>
  <c r="F2876" i="5"/>
  <c r="T2876" i="5" s="1"/>
  <c r="F2877" i="5"/>
  <c r="T2877" i="5" s="1"/>
  <c r="F2878" i="5"/>
  <c r="T2878" i="5" s="1"/>
  <c r="F2879" i="5"/>
  <c r="T2879" i="5" s="1"/>
  <c r="F2880" i="5"/>
  <c r="T2880" i="5" s="1"/>
  <c r="F2881" i="5"/>
  <c r="T2881" i="5" s="1"/>
  <c r="F2882" i="5"/>
  <c r="T2882" i="5" s="1"/>
  <c r="F2883" i="5"/>
  <c r="T2883" i="5" s="1"/>
  <c r="F2884" i="5"/>
  <c r="T2884" i="5" s="1"/>
  <c r="F2885" i="5"/>
  <c r="T2885" i="5" s="1"/>
  <c r="F2886" i="5"/>
  <c r="T2886" i="5" s="1"/>
  <c r="F2887" i="5"/>
  <c r="T2887" i="5" s="1"/>
  <c r="F2888" i="5"/>
  <c r="T2888" i="5" s="1"/>
  <c r="F2889" i="5"/>
  <c r="T2889" i="5" s="1"/>
  <c r="F2890" i="5"/>
  <c r="T2890" i="5" s="1"/>
  <c r="F2891" i="5"/>
  <c r="T2891" i="5" s="1"/>
  <c r="F2892" i="5"/>
  <c r="T2892" i="5" s="1"/>
  <c r="F2893" i="5"/>
  <c r="T2893" i="5" s="1"/>
  <c r="F2894" i="5"/>
  <c r="T2894" i="5" s="1"/>
  <c r="F2895" i="5"/>
  <c r="T2895" i="5" s="1"/>
  <c r="F2896" i="5"/>
  <c r="T2896" i="5" s="1"/>
  <c r="F2897" i="5"/>
  <c r="T2897" i="5" s="1"/>
  <c r="F2898" i="5"/>
  <c r="T2898" i="5" s="1"/>
  <c r="F2899" i="5"/>
  <c r="T2899" i="5" s="1"/>
  <c r="F2900" i="5"/>
  <c r="T2900" i="5" s="1"/>
  <c r="F2901" i="5"/>
  <c r="T2901" i="5" s="1"/>
  <c r="F2902" i="5"/>
  <c r="T2902" i="5" s="1"/>
  <c r="F2903" i="5"/>
  <c r="T2903" i="5" s="1"/>
  <c r="F2904" i="5"/>
  <c r="T2904" i="5" s="1"/>
  <c r="F2905" i="5"/>
  <c r="T2905" i="5" s="1"/>
  <c r="F2906" i="5"/>
  <c r="T2906" i="5" s="1"/>
  <c r="F2907" i="5"/>
  <c r="T2907" i="5" s="1"/>
  <c r="F2908" i="5"/>
  <c r="T2908" i="5" s="1"/>
  <c r="F2909" i="5"/>
  <c r="T2909" i="5" s="1"/>
  <c r="F2910" i="5"/>
  <c r="T2910" i="5" s="1"/>
  <c r="F2911" i="5"/>
  <c r="T2911" i="5" s="1"/>
  <c r="F2912" i="5"/>
  <c r="T2912" i="5" s="1"/>
  <c r="F2913" i="5"/>
  <c r="T2913" i="5" s="1"/>
  <c r="F2914" i="5"/>
  <c r="T2914" i="5" s="1"/>
  <c r="F2915" i="5"/>
  <c r="T2915" i="5" s="1"/>
  <c r="F2916" i="5"/>
  <c r="T2916" i="5" s="1"/>
  <c r="F2917" i="5"/>
  <c r="T2917" i="5" s="1"/>
  <c r="F2918" i="5"/>
  <c r="T2918" i="5" s="1"/>
  <c r="F2919" i="5"/>
  <c r="T2919" i="5" s="1"/>
  <c r="F2920" i="5"/>
  <c r="T2920" i="5" s="1"/>
  <c r="F2921" i="5"/>
  <c r="T2921" i="5" s="1"/>
  <c r="F2922" i="5"/>
  <c r="T2922" i="5" s="1"/>
  <c r="F2923" i="5"/>
  <c r="T2923" i="5" s="1"/>
  <c r="F2924" i="5"/>
  <c r="T2924" i="5" s="1"/>
  <c r="F2925" i="5"/>
  <c r="T2925" i="5" s="1"/>
  <c r="F2926" i="5"/>
  <c r="T2926" i="5" s="1"/>
  <c r="F2927" i="5"/>
  <c r="T2927" i="5" s="1"/>
  <c r="F2928" i="5"/>
  <c r="T2928" i="5" s="1"/>
  <c r="F2929" i="5"/>
  <c r="T2929" i="5" s="1"/>
  <c r="F2930" i="5"/>
  <c r="T2930" i="5" s="1"/>
  <c r="F2931" i="5"/>
  <c r="T2931" i="5" s="1"/>
  <c r="F2932" i="5"/>
  <c r="T2932" i="5" s="1"/>
  <c r="F2933" i="5"/>
  <c r="T2933" i="5" s="1"/>
  <c r="F2934" i="5"/>
  <c r="T2934" i="5" s="1"/>
  <c r="F2935" i="5"/>
  <c r="T2935" i="5" s="1"/>
  <c r="F2936" i="5"/>
  <c r="T2936" i="5" s="1"/>
  <c r="F2937" i="5"/>
  <c r="T2937" i="5" s="1"/>
  <c r="F2938" i="5"/>
  <c r="T2938" i="5" s="1"/>
  <c r="F2939" i="5"/>
  <c r="T2939" i="5" s="1"/>
  <c r="F2940" i="5"/>
  <c r="T2940" i="5" s="1"/>
  <c r="F2941" i="5"/>
  <c r="T2941" i="5" s="1"/>
  <c r="F2942" i="5"/>
  <c r="T2942" i="5" s="1"/>
  <c r="F2943" i="5"/>
  <c r="T2943" i="5" s="1"/>
  <c r="F2944" i="5"/>
  <c r="T2944" i="5" s="1"/>
  <c r="F2945" i="5"/>
  <c r="T2945" i="5" s="1"/>
  <c r="F2946" i="5"/>
  <c r="T2946" i="5" s="1"/>
  <c r="F2947" i="5"/>
  <c r="T2947" i="5" s="1"/>
  <c r="F2948" i="5"/>
  <c r="T2948" i="5" s="1"/>
  <c r="F2949" i="5"/>
  <c r="T2949" i="5" s="1"/>
  <c r="F2950" i="5"/>
  <c r="T2950" i="5" s="1"/>
  <c r="F2951" i="5"/>
  <c r="T2951" i="5" s="1"/>
  <c r="F2952" i="5"/>
  <c r="T2952" i="5" s="1"/>
  <c r="F2953" i="5"/>
  <c r="T2953" i="5" s="1"/>
  <c r="F2954" i="5"/>
  <c r="T2954" i="5" s="1"/>
  <c r="F2955" i="5"/>
  <c r="T2955" i="5" s="1"/>
  <c r="F2956" i="5"/>
  <c r="T2956" i="5" s="1"/>
  <c r="F2957" i="5"/>
  <c r="T2957" i="5" s="1"/>
  <c r="F2958" i="5"/>
  <c r="T2958" i="5" s="1"/>
  <c r="F2959" i="5"/>
  <c r="T2959" i="5" s="1"/>
  <c r="F2960" i="5"/>
  <c r="T2960" i="5" s="1"/>
  <c r="F2961" i="5"/>
  <c r="T2961" i="5" s="1"/>
  <c r="F2962" i="5"/>
  <c r="T2962" i="5" s="1"/>
  <c r="F2963" i="5"/>
  <c r="T2963" i="5" s="1"/>
  <c r="F2964" i="5"/>
  <c r="T2964" i="5" s="1"/>
  <c r="F2965" i="5"/>
  <c r="T2965" i="5" s="1"/>
  <c r="F2966" i="5"/>
  <c r="T2966" i="5" s="1"/>
  <c r="F2967" i="5"/>
  <c r="T2967" i="5" s="1"/>
  <c r="F2968" i="5"/>
  <c r="T2968" i="5" s="1"/>
  <c r="F2969" i="5"/>
  <c r="T2969" i="5" s="1"/>
  <c r="F2970" i="5"/>
  <c r="T2970" i="5" s="1"/>
  <c r="F2971" i="5"/>
  <c r="T2971" i="5" s="1"/>
  <c r="F2972" i="5"/>
  <c r="T2972" i="5" s="1"/>
  <c r="F2973" i="5"/>
  <c r="T2973" i="5" s="1"/>
  <c r="F2974" i="5"/>
  <c r="T2974" i="5" s="1"/>
  <c r="F2975" i="5"/>
  <c r="T2975" i="5" s="1"/>
  <c r="F2976" i="5"/>
  <c r="T2976" i="5" s="1"/>
  <c r="F2977" i="5"/>
  <c r="T2977" i="5" s="1"/>
  <c r="F2978" i="5"/>
  <c r="T2978" i="5" s="1"/>
  <c r="F2979" i="5"/>
  <c r="T2979" i="5" s="1"/>
  <c r="F2980" i="5"/>
  <c r="T2980" i="5" s="1"/>
  <c r="F2981" i="5"/>
  <c r="T2981" i="5" s="1"/>
  <c r="F2982" i="5"/>
  <c r="T2982" i="5" s="1"/>
  <c r="F2983" i="5"/>
  <c r="T2983" i="5" s="1"/>
  <c r="F2984" i="5"/>
  <c r="T2984" i="5" s="1"/>
  <c r="F2985" i="5"/>
  <c r="T2985" i="5" s="1"/>
  <c r="F2986" i="5"/>
  <c r="T2986" i="5" s="1"/>
  <c r="F2987" i="5"/>
  <c r="T2987" i="5" s="1"/>
  <c r="F2988" i="5"/>
  <c r="T2988" i="5" s="1"/>
  <c r="F2989" i="5"/>
  <c r="T2989" i="5" s="1"/>
  <c r="F2990" i="5"/>
  <c r="T2990" i="5" s="1"/>
  <c r="F2991" i="5"/>
  <c r="T2991" i="5" s="1"/>
  <c r="F2992" i="5"/>
  <c r="T2992" i="5" s="1"/>
  <c r="F2993" i="5"/>
  <c r="T2993" i="5" s="1"/>
  <c r="F2994" i="5"/>
  <c r="T2994" i="5" s="1"/>
  <c r="F2995" i="5"/>
  <c r="T2995" i="5" s="1"/>
  <c r="F2996" i="5"/>
  <c r="T2996" i="5" s="1"/>
  <c r="F2997" i="5"/>
  <c r="T2997" i="5" s="1"/>
  <c r="F2998" i="5"/>
  <c r="T2998" i="5" s="1"/>
  <c r="F2999" i="5"/>
  <c r="T2999" i="5" s="1"/>
  <c r="F3000" i="5"/>
  <c r="T3000" i="5" s="1"/>
  <c r="F3001" i="5"/>
  <c r="T3001" i="5" s="1"/>
  <c r="F3002" i="5"/>
  <c r="T3002" i="5" s="1"/>
  <c r="F3003" i="5"/>
  <c r="T3003" i="5" s="1"/>
  <c r="F3004" i="5"/>
  <c r="T3004" i="5" s="1"/>
  <c r="F3005" i="5"/>
  <c r="T3005" i="5" s="1"/>
  <c r="F3006" i="5"/>
  <c r="T3006" i="5" s="1"/>
  <c r="F3007" i="5"/>
  <c r="T3007" i="5" s="1"/>
  <c r="F3008" i="5"/>
  <c r="T3008" i="5" s="1"/>
  <c r="F3009" i="5"/>
  <c r="T3009" i="5" s="1"/>
  <c r="F3010" i="5"/>
  <c r="T3010" i="5" s="1"/>
  <c r="F3011" i="5"/>
  <c r="T3011" i="5" s="1"/>
  <c r="F3012" i="5"/>
  <c r="T3012" i="5" s="1"/>
  <c r="F3013" i="5"/>
  <c r="T3013" i="5" s="1"/>
  <c r="F3014" i="5"/>
  <c r="T3014" i="5" s="1"/>
  <c r="F3015" i="5"/>
  <c r="T3015" i="5" s="1"/>
  <c r="F3016" i="5"/>
  <c r="T3016" i="5" s="1"/>
  <c r="F3017" i="5"/>
  <c r="T3017" i="5" s="1"/>
  <c r="F3018" i="5"/>
  <c r="T3018" i="5" s="1"/>
  <c r="F3019" i="5"/>
  <c r="T3019" i="5" s="1"/>
  <c r="F3020" i="5"/>
  <c r="T3020" i="5" s="1"/>
  <c r="F3021" i="5"/>
  <c r="T3021" i="5" s="1"/>
  <c r="F3022" i="5"/>
  <c r="T3022" i="5" s="1"/>
  <c r="F3023" i="5"/>
  <c r="T3023" i="5" s="1"/>
  <c r="F3024" i="5"/>
  <c r="T3024" i="5" s="1"/>
  <c r="F3025" i="5"/>
  <c r="T3025" i="5" s="1"/>
  <c r="F3026" i="5"/>
  <c r="T3026" i="5" s="1"/>
  <c r="F3027" i="5"/>
  <c r="T3027" i="5" s="1"/>
  <c r="F3028" i="5"/>
  <c r="T3028" i="5" s="1"/>
  <c r="F3029" i="5"/>
  <c r="T3029" i="5" s="1"/>
  <c r="F3030" i="5"/>
  <c r="T3030" i="5" s="1"/>
  <c r="F3031" i="5"/>
  <c r="T3031" i="5" s="1"/>
  <c r="F3032" i="5"/>
  <c r="T3032" i="5" s="1"/>
  <c r="F3033" i="5"/>
  <c r="T3033" i="5" s="1"/>
  <c r="F3034" i="5"/>
  <c r="T3034" i="5" s="1"/>
  <c r="F3035" i="5"/>
  <c r="T3035" i="5" s="1"/>
  <c r="F3036" i="5"/>
  <c r="T3036" i="5" s="1"/>
  <c r="F3037" i="5"/>
  <c r="T3037" i="5" s="1"/>
  <c r="F3038" i="5"/>
  <c r="T3038" i="5" s="1"/>
  <c r="F3039" i="5"/>
  <c r="T3039" i="5" s="1"/>
  <c r="F3040" i="5"/>
  <c r="T3040" i="5" s="1"/>
  <c r="F3041" i="5"/>
  <c r="T3041" i="5" s="1"/>
  <c r="F3042" i="5"/>
  <c r="T3042" i="5" s="1"/>
  <c r="F3043" i="5"/>
  <c r="T3043" i="5" s="1"/>
  <c r="F3044" i="5"/>
  <c r="T3044" i="5" s="1"/>
  <c r="F3045" i="5"/>
  <c r="T3045" i="5" s="1"/>
  <c r="F3046" i="5"/>
  <c r="T3046" i="5" s="1"/>
  <c r="F3047" i="5"/>
  <c r="T3047" i="5" s="1"/>
  <c r="F3048" i="5"/>
  <c r="T3048" i="5" s="1"/>
  <c r="F3049" i="5"/>
  <c r="T3049" i="5" s="1"/>
  <c r="F3050" i="5"/>
  <c r="T3050" i="5" s="1"/>
  <c r="F3051" i="5"/>
  <c r="T3051" i="5" s="1"/>
  <c r="F3052" i="5"/>
  <c r="T3052" i="5" s="1"/>
  <c r="F3053" i="5"/>
  <c r="T3053" i="5" s="1"/>
  <c r="F3054" i="5"/>
  <c r="T3054" i="5" s="1"/>
  <c r="F3055" i="5"/>
  <c r="T3055" i="5" s="1"/>
  <c r="F3056" i="5"/>
  <c r="T3056" i="5" s="1"/>
  <c r="F3057" i="5"/>
  <c r="T3057" i="5" s="1"/>
  <c r="F3058" i="5"/>
  <c r="T3058" i="5" s="1"/>
  <c r="F3059" i="5"/>
  <c r="T3059" i="5" s="1"/>
  <c r="F3060" i="5"/>
  <c r="T3060" i="5" s="1"/>
  <c r="F3061" i="5"/>
  <c r="T3061" i="5" s="1"/>
  <c r="F3062" i="5"/>
  <c r="T3062" i="5" s="1"/>
  <c r="F3063" i="5"/>
  <c r="T3063" i="5" s="1"/>
  <c r="F3064" i="5"/>
  <c r="T3064" i="5" s="1"/>
  <c r="F3065" i="5"/>
  <c r="T3065" i="5" s="1"/>
  <c r="F3066" i="5"/>
  <c r="T3066" i="5" s="1"/>
  <c r="F3067" i="5"/>
  <c r="T3067" i="5" s="1"/>
  <c r="F3068" i="5"/>
  <c r="T3068" i="5" s="1"/>
  <c r="F3069" i="5"/>
  <c r="T3069" i="5" s="1"/>
  <c r="F3070" i="5"/>
  <c r="T3070" i="5" s="1"/>
  <c r="F3071" i="5"/>
  <c r="T3071" i="5" s="1"/>
  <c r="F3072" i="5"/>
  <c r="T3072" i="5" s="1"/>
  <c r="F3073" i="5"/>
  <c r="T3073" i="5" s="1"/>
  <c r="F3074" i="5"/>
  <c r="T3074" i="5" s="1"/>
  <c r="F3075" i="5"/>
  <c r="T3075" i="5" s="1"/>
  <c r="F3076" i="5"/>
  <c r="T3076" i="5" s="1"/>
  <c r="F3077" i="5"/>
  <c r="T3077" i="5" s="1"/>
  <c r="F3078" i="5"/>
  <c r="T3078" i="5" s="1"/>
  <c r="F3079" i="5"/>
  <c r="T3079" i="5" s="1"/>
  <c r="F3080" i="5"/>
  <c r="T3080" i="5" s="1"/>
  <c r="F3081" i="5"/>
  <c r="T3081" i="5" s="1"/>
  <c r="F3082" i="5"/>
  <c r="T3082" i="5" s="1"/>
  <c r="F3083" i="5"/>
  <c r="T3083" i="5" s="1"/>
  <c r="F3084" i="5"/>
  <c r="T3084" i="5" s="1"/>
  <c r="F3085" i="5"/>
  <c r="T3085" i="5" s="1"/>
  <c r="F3086" i="5"/>
  <c r="T3086" i="5" s="1"/>
  <c r="F3087" i="5"/>
  <c r="T3087" i="5" s="1"/>
  <c r="F3088" i="5"/>
  <c r="T3088" i="5" s="1"/>
  <c r="F3089" i="5"/>
  <c r="T3089" i="5" s="1"/>
  <c r="F3090" i="5"/>
  <c r="T3090" i="5" s="1"/>
  <c r="F3091" i="5"/>
  <c r="T3091" i="5" s="1"/>
  <c r="F3092" i="5"/>
  <c r="T3092" i="5" s="1"/>
  <c r="F3093" i="5"/>
  <c r="T3093" i="5" s="1"/>
  <c r="F3094" i="5"/>
  <c r="T3094" i="5" s="1"/>
  <c r="F3095" i="5"/>
  <c r="T3095" i="5" s="1"/>
  <c r="F3096" i="5"/>
  <c r="T3096" i="5" s="1"/>
  <c r="F3097" i="5"/>
  <c r="T3097" i="5" s="1"/>
  <c r="F3098" i="5"/>
  <c r="T3098" i="5" s="1"/>
  <c r="F3099" i="5"/>
  <c r="T3099" i="5" s="1"/>
  <c r="F3100" i="5"/>
  <c r="T3100" i="5" s="1"/>
  <c r="F3101" i="5"/>
  <c r="T3101" i="5" s="1"/>
  <c r="F3102" i="5"/>
  <c r="T3102" i="5" s="1"/>
  <c r="F3103" i="5"/>
  <c r="T3103" i="5" s="1"/>
  <c r="F3104" i="5"/>
  <c r="T3104" i="5" s="1"/>
  <c r="F3105" i="5"/>
  <c r="T3105" i="5" s="1"/>
  <c r="F3106" i="5"/>
  <c r="T3106" i="5" s="1"/>
  <c r="F3107" i="5"/>
  <c r="T3107" i="5" s="1"/>
  <c r="F3108" i="5"/>
  <c r="T3108" i="5" s="1"/>
  <c r="F3109" i="5"/>
  <c r="T3109" i="5" s="1"/>
  <c r="F3110" i="5"/>
  <c r="T3110" i="5" s="1"/>
  <c r="F3111" i="5"/>
  <c r="T3111" i="5" s="1"/>
  <c r="F3112" i="5"/>
  <c r="T3112" i="5" s="1"/>
  <c r="F3113" i="5"/>
  <c r="T3113" i="5" s="1"/>
  <c r="F3114" i="5"/>
  <c r="T3114" i="5" s="1"/>
  <c r="F3115" i="5"/>
  <c r="T3115" i="5" s="1"/>
  <c r="F3116" i="5"/>
  <c r="T3116" i="5" s="1"/>
  <c r="F3117" i="5"/>
  <c r="T3117" i="5" s="1"/>
  <c r="F3118" i="5"/>
  <c r="T3118" i="5" s="1"/>
  <c r="F3119" i="5"/>
  <c r="T3119" i="5" s="1"/>
  <c r="F3120" i="5"/>
  <c r="T3120" i="5" s="1"/>
  <c r="F3121" i="5"/>
  <c r="T3121" i="5" s="1"/>
  <c r="F3122" i="5"/>
  <c r="T3122" i="5" s="1"/>
  <c r="F3123" i="5"/>
  <c r="T3123" i="5" s="1"/>
  <c r="F3124" i="5"/>
  <c r="T3124" i="5" s="1"/>
  <c r="F3125" i="5"/>
  <c r="T3125" i="5" s="1"/>
  <c r="F3126" i="5"/>
  <c r="T3126" i="5" s="1"/>
  <c r="F3127" i="5"/>
  <c r="T3127" i="5" s="1"/>
  <c r="F3128" i="5"/>
  <c r="T3128" i="5" s="1"/>
  <c r="F3129" i="5"/>
  <c r="T3129" i="5" s="1"/>
  <c r="F3130" i="5"/>
  <c r="T3130" i="5" s="1"/>
  <c r="F3131" i="5"/>
  <c r="T3131" i="5" s="1"/>
  <c r="F3132" i="5"/>
  <c r="T3132" i="5" s="1"/>
  <c r="F3133" i="5"/>
  <c r="T3133" i="5" s="1"/>
  <c r="F3134" i="5"/>
  <c r="T3134" i="5" s="1"/>
  <c r="F3135" i="5"/>
  <c r="T3135" i="5" s="1"/>
  <c r="F3136" i="5"/>
  <c r="T3136" i="5" s="1"/>
  <c r="F3137" i="5"/>
  <c r="T3137" i="5" s="1"/>
  <c r="F3138" i="5"/>
  <c r="T3138" i="5" s="1"/>
  <c r="F3139" i="5"/>
  <c r="T3139" i="5" s="1"/>
  <c r="F3140" i="5"/>
  <c r="T3140" i="5" s="1"/>
  <c r="F3141" i="5"/>
  <c r="T3141" i="5" s="1"/>
  <c r="F3142" i="5"/>
  <c r="T3142" i="5" s="1"/>
  <c r="F3143" i="5"/>
  <c r="T3143" i="5" s="1"/>
  <c r="F3144" i="5"/>
  <c r="T3144" i="5" s="1"/>
  <c r="F3145" i="5"/>
  <c r="T3145" i="5" s="1"/>
  <c r="F3146" i="5"/>
  <c r="T3146" i="5" s="1"/>
  <c r="F3147" i="5"/>
  <c r="T3147" i="5" s="1"/>
  <c r="F3148" i="5"/>
  <c r="T3148" i="5" s="1"/>
  <c r="F3149" i="5"/>
  <c r="T3149" i="5" s="1"/>
  <c r="F3150" i="5"/>
  <c r="T3150" i="5" s="1"/>
  <c r="F3151" i="5"/>
  <c r="T3151" i="5" s="1"/>
  <c r="F3152" i="5"/>
  <c r="T3152" i="5" s="1"/>
  <c r="F3153" i="5"/>
  <c r="T3153" i="5" s="1"/>
  <c r="F3154" i="5"/>
  <c r="T3154" i="5" s="1"/>
  <c r="F3155" i="5"/>
  <c r="T3155" i="5" s="1"/>
  <c r="F3156" i="5"/>
  <c r="T3156" i="5" s="1"/>
  <c r="F3157" i="5"/>
  <c r="T3157" i="5" s="1"/>
  <c r="F3158" i="5"/>
  <c r="T3158" i="5" s="1"/>
  <c r="F3159" i="5"/>
  <c r="T3159" i="5" s="1"/>
  <c r="F3160" i="5"/>
  <c r="T3160" i="5" s="1"/>
  <c r="F3161" i="5"/>
  <c r="T3161" i="5" s="1"/>
  <c r="F3162" i="5"/>
  <c r="T3162" i="5" s="1"/>
  <c r="F3163" i="5"/>
  <c r="T3163" i="5" s="1"/>
  <c r="F3164" i="5"/>
  <c r="T3164" i="5" s="1"/>
  <c r="F3165" i="5"/>
  <c r="T3165" i="5" s="1"/>
  <c r="F3166" i="5"/>
  <c r="T3166" i="5" s="1"/>
  <c r="F3167" i="5"/>
  <c r="T3167" i="5" s="1"/>
  <c r="F3168" i="5"/>
  <c r="T3168" i="5" s="1"/>
  <c r="F3169" i="5"/>
  <c r="T3169" i="5" s="1"/>
  <c r="F3170" i="5"/>
  <c r="T3170" i="5" s="1"/>
  <c r="F3171" i="5"/>
  <c r="T3171" i="5" s="1"/>
  <c r="F3172" i="5"/>
  <c r="T3172" i="5" s="1"/>
  <c r="F3173" i="5"/>
  <c r="T3173" i="5" s="1"/>
  <c r="F3174" i="5"/>
  <c r="T3174" i="5" s="1"/>
  <c r="F3175" i="5"/>
  <c r="T3175" i="5" s="1"/>
  <c r="F3176" i="5"/>
  <c r="T3176" i="5" s="1"/>
  <c r="F3177" i="5"/>
  <c r="T3177" i="5" s="1"/>
  <c r="F3178" i="5"/>
  <c r="T3178" i="5" s="1"/>
  <c r="F3179" i="5"/>
  <c r="T3179" i="5" s="1"/>
  <c r="F3180" i="5"/>
  <c r="T3180" i="5" s="1"/>
  <c r="F3181" i="5"/>
  <c r="T3181" i="5" s="1"/>
  <c r="F3182" i="5"/>
  <c r="T3182" i="5" s="1"/>
  <c r="F3183" i="5"/>
  <c r="T3183" i="5" s="1"/>
  <c r="F3184" i="5"/>
  <c r="T3184" i="5" s="1"/>
  <c r="F3185" i="5"/>
  <c r="T3185" i="5" s="1"/>
  <c r="F3186" i="5"/>
  <c r="T3186" i="5" s="1"/>
  <c r="F3187" i="5"/>
  <c r="T3187" i="5" s="1"/>
  <c r="F3188" i="5"/>
  <c r="T3188" i="5" s="1"/>
  <c r="F3189" i="5"/>
  <c r="T3189" i="5" s="1"/>
  <c r="F3190" i="5"/>
  <c r="T3190" i="5" s="1"/>
  <c r="F3191" i="5"/>
  <c r="T3191" i="5" s="1"/>
  <c r="F3192" i="5"/>
  <c r="T3192" i="5" s="1"/>
  <c r="F3193" i="5"/>
  <c r="T3193" i="5" s="1"/>
  <c r="F3194" i="5"/>
  <c r="T3194" i="5" s="1"/>
  <c r="F3195" i="5"/>
  <c r="T3195" i="5" s="1"/>
  <c r="F3196" i="5"/>
  <c r="T3196" i="5" s="1"/>
  <c r="F3197" i="5"/>
  <c r="T3197" i="5" s="1"/>
  <c r="F3198" i="5"/>
  <c r="T3198" i="5" s="1"/>
  <c r="F3199" i="5"/>
  <c r="T3199" i="5" s="1"/>
  <c r="F3200" i="5"/>
  <c r="T3200" i="5" s="1"/>
  <c r="F3201" i="5"/>
  <c r="T3201" i="5" s="1"/>
  <c r="F3202" i="5"/>
  <c r="T3202" i="5" s="1"/>
  <c r="F3203" i="5"/>
  <c r="T3203" i="5" s="1"/>
  <c r="F3204" i="5"/>
  <c r="T3204" i="5" s="1"/>
  <c r="F3205" i="5"/>
  <c r="T3205" i="5" s="1"/>
  <c r="F3206" i="5"/>
  <c r="T3206" i="5" s="1"/>
  <c r="F3207" i="5"/>
  <c r="T3207" i="5" s="1"/>
  <c r="F3208" i="5"/>
  <c r="T3208" i="5" s="1"/>
  <c r="F3209" i="5"/>
  <c r="T3209" i="5" s="1"/>
  <c r="F3210" i="5"/>
  <c r="T3210" i="5" s="1"/>
  <c r="F3211" i="5"/>
  <c r="T3211" i="5" s="1"/>
  <c r="F3212" i="5"/>
  <c r="T3212" i="5" s="1"/>
  <c r="F3213" i="5"/>
  <c r="T3213" i="5" s="1"/>
  <c r="F3214" i="5"/>
  <c r="T3214" i="5" s="1"/>
  <c r="F3215" i="5"/>
  <c r="T3215" i="5" s="1"/>
  <c r="F3216" i="5"/>
  <c r="T3216" i="5" s="1"/>
  <c r="F3217" i="5"/>
  <c r="T3217" i="5" s="1"/>
  <c r="F3218" i="5"/>
  <c r="T3218" i="5" s="1"/>
  <c r="F3219" i="5"/>
  <c r="T3219" i="5" s="1"/>
  <c r="F3220" i="5"/>
  <c r="T3220" i="5" s="1"/>
  <c r="F3221" i="5"/>
  <c r="T3221" i="5" s="1"/>
  <c r="F3222" i="5"/>
  <c r="T3222" i="5" s="1"/>
  <c r="F3223" i="5"/>
  <c r="T3223" i="5" s="1"/>
  <c r="F3224" i="5"/>
  <c r="T3224" i="5" s="1"/>
  <c r="F3225" i="5"/>
  <c r="T3225" i="5" s="1"/>
  <c r="F3226" i="5"/>
  <c r="T3226" i="5" s="1"/>
  <c r="F3227" i="5"/>
  <c r="T3227" i="5" s="1"/>
  <c r="F3228" i="5"/>
  <c r="T3228" i="5" s="1"/>
  <c r="F3229" i="5"/>
  <c r="T3229" i="5" s="1"/>
  <c r="F3230" i="5"/>
  <c r="T3230" i="5" s="1"/>
  <c r="F3231" i="5"/>
  <c r="T3231" i="5" s="1"/>
  <c r="F3232" i="5"/>
  <c r="T3232" i="5" s="1"/>
  <c r="F3233" i="5"/>
  <c r="T3233" i="5" s="1"/>
  <c r="F3234" i="5"/>
  <c r="T3234" i="5" s="1"/>
  <c r="F3235" i="5"/>
  <c r="T3235" i="5" s="1"/>
  <c r="F3236" i="5"/>
  <c r="T3236" i="5" s="1"/>
  <c r="F3237" i="5"/>
  <c r="T3237" i="5" s="1"/>
  <c r="F3238" i="5"/>
  <c r="T3238" i="5" s="1"/>
  <c r="F3239" i="5"/>
  <c r="T3239" i="5" s="1"/>
  <c r="F3240" i="5"/>
  <c r="T3240" i="5" s="1"/>
  <c r="F3241" i="5"/>
  <c r="T3241" i="5" s="1"/>
  <c r="F3242" i="5"/>
  <c r="T3242" i="5" s="1"/>
  <c r="F3243" i="5"/>
  <c r="T3243" i="5" s="1"/>
  <c r="F3244" i="5"/>
  <c r="T3244" i="5" s="1"/>
  <c r="F3245" i="5"/>
  <c r="T3245" i="5" s="1"/>
  <c r="F3246" i="5"/>
  <c r="T3246" i="5" s="1"/>
  <c r="F3247" i="5"/>
  <c r="T3247" i="5" s="1"/>
  <c r="F3248" i="5"/>
  <c r="T3248" i="5" s="1"/>
  <c r="F3249" i="5"/>
  <c r="T3249" i="5" s="1"/>
  <c r="F3250" i="5"/>
  <c r="T3250" i="5" s="1"/>
  <c r="F3251" i="5"/>
  <c r="T3251" i="5" s="1"/>
  <c r="F3252" i="5"/>
  <c r="T3252" i="5" s="1"/>
  <c r="F3253" i="5"/>
  <c r="T3253" i="5" s="1"/>
  <c r="F3254" i="5"/>
  <c r="T3254" i="5" s="1"/>
  <c r="F3255" i="5"/>
  <c r="T3255" i="5" s="1"/>
  <c r="F3256" i="5"/>
  <c r="T3256" i="5" s="1"/>
  <c r="F3257" i="5"/>
  <c r="T3257" i="5" s="1"/>
  <c r="F3258" i="5"/>
  <c r="T3258" i="5" s="1"/>
  <c r="F3259" i="5"/>
  <c r="T3259" i="5" s="1"/>
  <c r="F3260" i="5"/>
  <c r="T3260" i="5" s="1"/>
  <c r="F3261" i="5"/>
  <c r="T3261" i="5" s="1"/>
  <c r="F3262" i="5"/>
  <c r="T3262" i="5" s="1"/>
  <c r="F3263" i="5"/>
  <c r="T3263" i="5" s="1"/>
  <c r="F3264" i="5"/>
  <c r="T3264" i="5" s="1"/>
  <c r="F3265" i="5"/>
  <c r="T3265" i="5" s="1"/>
  <c r="F3266" i="5"/>
  <c r="T3266" i="5" s="1"/>
  <c r="F3267" i="5"/>
  <c r="T3267" i="5" s="1"/>
  <c r="F3268" i="5"/>
  <c r="T3268" i="5" s="1"/>
  <c r="F3269" i="5"/>
  <c r="T3269" i="5" s="1"/>
  <c r="F3270" i="5"/>
  <c r="T3270" i="5" s="1"/>
  <c r="F3271" i="5"/>
  <c r="T3271" i="5" s="1"/>
  <c r="F3272" i="5"/>
  <c r="T3272" i="5" s="1"/>
  <c r="F3273" i="5"/>
  <c r="T3273" i="5" s="1"/>
  <c r="F3274" i="5"/>
  <c r="T3274" i="5" s="1"/>
  <c r="F3275" i="5"/>
  <c r="T3275" i="5" s="1"/>
  <c r="F3276" i="5"/>
  <c r="T3276" i="5" s="1"/>
  <c r="F3277" i="5"/>
  <c r="T3277" i="5" s="1"/>
  <c r="F3278" i="5"/>
  <c r="T3278" i="5" s="1"/>
  <c r="F3279" i="5"/>
  <c r="T3279" i="5" s="1"/>
  <c r="F3280" i="5"/>
  <c r="T3280" i="5" s="1"/>
  <c r="F3281" i="5"/>
  <c r="T3281" i="5" s="1"/>
  <c r="F3282" i="5"/>
  <c r="T3282" i="5" s="1"/>
  <c r="F3283" i="5"/>
  <c r="T3283" i="5" s="1"/>
  <c r="F3284" i="5"/>
  <c r="T3284" i="5" s="1"/>
  <c r="F3285" i="5"/>
  <c r="T3285" i="5" s="1"/>
  <c r="F3286" i="5"/>
  <c r="T3286" i="5" s="1"/>
  <c r="F3287" i="5"/>
  <c r="T3287" i="5" s="1"/>
  <c r="F3288" i="5"/>
  <c r="T3288" i="5" s="1"/>
  <c r="F3289" i="5"/>
  <c r="T3289" i="5" s="1"/>
  <c r="F3290" i="5"/>
  <c r="T3290" i="5" s="1"/>
  <c r="F3291" i="5"/>
  <c r="T3291" i="5" s="1"/>
  <c r="F3292" i="5"/>
  <c r="T3292" i="5" s="1"/>
  <c r="F3293" i="5"/>
  <c r="T3293" i="5" s="1"/>
  <c r="F3294" i="5"/>
  <c r="T3294" i="5" s="1"/>
  <c r="F3295" i="5"/>
  <c r="T3295" i="5" s="1"/>
  <c r="F3296" i="5"/>
  <c r="T3296" i="5" s="1"/>
  <c r="F3297" i="5"/>
  <c r="T3297" i="5" s="1"/>
  <c r="F3298" i="5"/>
  <c r="T3298" i="5" s="1"/>
  <c r="F3299" i="5"/>
  <c r="T3299" i="5" s="1"/>
  <c r="F3300" i="5"/>
  <c r="T3300" i="5" s="1"/>
  <c r="F3301" i="5"/>
  <c r="T3301" i="5" s="1"/>
  <c r="F3302" i="5"/>
  <c r="T3302" i="5" s="1"/>
  <c r="F3303" i="5"/>
  <c r="T3303" i="5" s="1"/>
  <c r="F3304" i="5"/>
  <c r="T3304" i="5" s="1"/>
  <c r="F3305" i="5"/>
  <c r="T3305" i="5" s="1"/>
  <c r="F3306" i="5"/>
  <c r="T3306" i="5" s="1"/>
  <c r="F3307" i="5"/>
  <c r="T3307" i="5" s="1"/>
  <c r="F3308" i="5"/>
  <c r="T3308" i="5" s="1"/>
  <c r="F3309" i="5"/>
  <c r="T3309" i="5" s="1"/>
  <c r="F3310" i="5"/>
  <c r="T3310" i="5" s="1"/>
  <c r="F3311" i="5"/>
  <c r="T3311" i="5" s="1"/>
  <c r="F3312" i="5"/>
  <c r="T3312" i="5" s="1"/>
  <c r="F3313" i="5"/>
  <c r="T3313" i="5" s="1"/>
  <c r="F3314" i="5"/>
  <c r="T3314" i="5" s="1"/>
  <c r="F3315" i="5"/>
  <c r="T3315" i="5" s="1"/>
  <c r="F3316" i="5"/>
  <c r="T3316" i="5" s="1"/>
  <c r="F3317" i="5"/>
  <c r="T3317" i="5" s="1"/>
  <c r="F3318" i="5"/>
  <c r="T3318" i="5" s="1"/>
  <c r="F3319" i="5"/>
  <c r="T3319" i="5" s="1"/>
  <c r="F3320" i="5"/>
  <c r="T3320" i="5" s="1"/>
  <c r="F3321" i="5"/>
  <c r="T3321" i="5" s="1"/>
  <c r="F3322" i="5"/>
  <c r="T3322" i="5" s="1"/>
  <c r="F3323" i="5"/>
  <c r="T3323" i="5" s="1"/>
  <c r="F3324" i="5"/>
  <c r="T3324" i="5" s="1"/>
  <c r="F3325" i="5"/>
  <c r="T3325" i="5" s="1"/>
  <c r="F3326" i="5"/>
  <c r="T3326" i="5" s="1"/>
  <c r="F3327" i="5"/>
  <c r="T3327" i="5" s="1"/>
  <c r="F3328" i="5"/>
  <c r="T3328" i="5" s="1"/>
  <c r="F3329" i="5"/>
  <c r="T3329" i="5" s="1"/>
  <c r="F3330" i="5"/>
  <c r="T3330" i="5" s="1"/>
  <c r="F3331" i="5"/>
  <c r="T3331" i="5" s="1"/>
  <c r="F3332" i="5"/>
  <c r="T3332" i="5" s="1"/>
  <c r="F3333" i="5"/>
  <c r="T3333" i="5" s="1"/>
  <c r="F3334" i="5"/>
  <c r="T3334" i="5" s="1"/>
  <c r="F3335" i="5"/>
  <c r="T3335" i="5" s="1"/>
  <c r="F3336" i="5"/>
  <c r="T3336" i="5" s="1"/>
  <c r="F3337" i="5"/>
  <c r="T3337" i="5" s="1"/>
  <c r="F3338" i="5"/>
  <c r="T3338" i="5" s="1"/>
  <c r="F3339" i="5"/>
  <c r="T3339" i="5" s="1"/>
  <c r="F3340" i="5"/>
  <c r="T3340" i="5" s="1"/>
  <c r="F3341" i="5"/>
  <c r="T3341" i="5" s="1"/>
  <c r="F3342" i="5"/>
  <c r="T3342" i="5" s="1"/>
  <c r="F3343" i="5"/>
  <c r="T3343" i="5" s="1"/>
  <c r="F3344" i="5"/>
  <c r="T3344" i="5" s="1"/>
  <c r="F3345" i="5"/>
  <c r="T3345" i="5" s="1"/>
  <c r="F3346" i="5"/>
  <c r="T3346" i="5" s="1"/>
  <c r="F3347" i="5"/>
  <c r="T3347" i="5" s="1"/>
  <c r="F3348" i="5"/>
  <c r="T3348" i="5" s="1"/>
  <c r="F3349" i="5"/>
  <c r="T3349" i="5" s="1"/>
  <c r="F3350" i="5"/>
  <c r="T3350" i="5" s="1"/>
  <c r="F3351" i="5"/>
  <c r="T3351" i="5" s="1"/>
  <c r="F3352" i="5"/>
  <c r="T3352" i="5" s="1"/>
  <c r="F3353" i="5"/>
  <c r="T3353" i="5" s="1"/>
  <c r="F3354" i="5"/>
  <c r="T3354" i="5" s="1"/>
  <c r="F3355" i="5"/>
  <c r="T3355" i="5" s="1"/>
  <c r="F3356" i="5"/>
  <c r="T3356" i="5" s="1"/>
  <c r="F3357" i="5"/>
  <c r="T3357" i="5" s="1"/>
  <c r="F3358" i="5"/>
  <c r="T3358" i="5" s="1"/>
  <c r="F3359" i="5"/>
  <c r="T3359" i="5" s="1"/>
  <c r="F3360" i="5"/>
  <c r="T3360" i="5" s="1"/>
  <c r="F3361" i="5"/>
  <c r="T3361" i="5" s="1"/>
  <c r="F3362" i="5"/>
  <c r="T3362" i="5" s="1"/>
  <c r="F3363" i="5"/>
  <c r="T3363" i="5" s="1"/>
  <c r="F3364" i="5"/>
  <c r="T3364" i="5" s="1"/>
  <c r="F3365" i="5"/>
  <c r="T3365" i="5" s="1"/>
  <c r="F3366" i="5"/>
  <c r="T3366" i="5" s="1"/>
  <c r="F3367" i="5"/>
  <c r="T3367" i="5" s="1"/>
  <c r="F3368" i="5"/>
  <c r="T3368" i="5" s="1"/>
  <c r="F3369" i="5"/>
  <c r="T3369" i="5" s="1"/>
  <c r="F3370" i="5"/>
  <c r="T3370" i="5" s="1"/>
  <c r="F3371" i="5"/>
  <c r="T3371" i="5" s="1"/>
  <c r="F3372" i="5"/>
  <c r="T3372" i="5" s="1"/>
  <c r="F3373" i="5"/>
  <c r="T3373" i="5" s="1"/>
  <c r="F3374" i="5"/>
  <c r="T3374" i="5" s="1"/>
  <c r="F3375" i="5"/>
  <c r="T3375" i="5" s="1"/>
  <c r="F3376" i="5"/>
  <c r="T3376" i="5" s="1"/>
  <c r="F3377" i="5"/>
  <c r="T3377" i="5" s="1"/>
  <c r="F3378" i="5"/>
  <c r="T3378" i="5" s="1"/>
  <c r="F3379" i="5"/>
  <c r="T3379" i="5" s="1"/>
  <c r="F3380" i="5"/>
  <c r="T3380" i="5" s="1"/>
  <c r="F3381" i="5"/>
  <c r="T3381" i="5" s="1"/>
  <c r="F3382" i="5"/>
  <c r="T3382" i="5" s="1"/>
  <c r="F3383" i="5"/>
  <c r="T3383" i="5" s="1"/>
  <c r="F3384" i="5"/>
  <c r="T3384" i="5" s="1"/>
  <c r="F3385" i="5"/>
  <c r="T3385" i="5" s="1"/>
  <c r="F3386" i="5"/>
  <c r="T3386" i="5" s="1"/>
  <c r="F3387" i="5"/>
  <c r="T3387" i="5" s="1"/>
  <c r="F3388" i="5"/>
  <c r="T3388" i="5" s="1"/>
  <c r="F3389" i="5"/>
  <c r="T3389" i="5" s="1"/>
  <c r="F3390" i="5"/>
  <c r="T3390" i="5" s="1"/>
  <c r="F3391" i="5"/>
  <c r="T3391" i="5" s="1"/>
  <c r="F3392" i="5"/>
  <c r="T3392" i="5" s="1"/>
  <c r="F3393" i="5"/>
  <c r="T3393" i="5" s="1"/>
  <c r="F3394" i="5"/>
  <c r="T3394" i="5" s="1"/>
  <c r="F3395" i="5"/>
  <c r="T3395" i="5" s="1"/>
  <c r="F3396" i="5"/>
  <c r="T3396" i="5" s="1"/>
  <c r="F3397" i="5"/>
  <c r="T3397" i="5" s="1"/>
  <c r="F3398" i="5"/>
  <c r="T3398" i="5" s="1"/>
  <c r="F3399" i="5"/>
  <c r="T3399" i="5" s="1"/>
  <c r="F3400" i="5"/>
  <c r="T3400" i="5" s="1"/>
  <c r="F3401" i="5"/>
  <c r="T3401" i="5" s="1"/>
  <c r="F3402" i="5"/>
  <c r="T3402" i="5" s="1"/>
  <c r="F3403" i="5"/>
  <c r="T3403" i="5" s="1"/>
  <c r="F3404" i="5"/>
  <c r="T3404" i="5" s="1"/>
  <c r="F3405" i="5"/>
  <c r="T3405" i="5" s="1"/>
  <c r="F3406" i="5"/>
  <c r="T3406" i="5" s="1"/>
  <c r="F3407" i="5"/>
  <c r="T3407" i="5" s="1"/>
  <c r="F3408" i="5"/>
  <c r="T3408" i="5" s="1"/>
  <c r="F3409" i="5"/>
  <c r="T3409" i="5" s="1"/>
  <c r="F3410" i="5"/>
  <c r="T3410" i="5" s="1"/>
  <c r="F3411" i="5"/>
  <c r="T3411" i="5" s="1"/>
  <c r="F3412" i="5"/>
  <c r="T3412" i="5" s="1"/>
  <c r="F3413" i="5"/>
  <c r="T3413" i="5" s="1"/>
  <c r="F3414" i="5"/>
  <c r="T3414" i="5" s="1"/>
  <c r="F3415" i="5"/>
  <c r="T3415" i="5" s="1"/>
  <c r="F3416" i="5"/>
  <c r="T3416" i="5" s="1"/>
  <c r="F3417" i="5"/>
  <c r="T3417" i="5" s="1"/>
  <c r="F3418" i="5"/>
  <c r="T3418" i="5" s="1"/>
  <c r="F3419" i="5"/>
  <c r="T3419" i="5" s="1"/>
  <c r="F3420" i="5"/>
  <c r="T3420" i="5" s="1"/>
  <c r="F3421" i="5"/>
  <c r="T3421" i="5" s="1"/>
  <c r="F3422" i="5"/>
  <c r="T3422" i="5" s="1"/>
  <c r="F3423" i="5"/>
  <c r="T3423" i="5" s="1"/>
  <c r="F3424" i="5"/>
  <c r="T3424" i="5" s="1"/>
  <c r="F3425" i="5"/>
  <c r="T3425" i="5" s="1"/>
  <c r="F3426" i="5"/>
  <c r="T3426" i="5" s="1"/>
  <c r="F3427" i="5"/>
  <c r="T3427" i="5" s="1"/>
  <c r="F3428" i="5"/>
  <c r="T3428" i="5" s="1"/>
  <c r="F3429" i="5"/>
  <c r="T3429" i="5" s="1"/>
  <c r="F3430" i="5"/>
  <c r="T3430" i="5" s="1"/>
  <c r="F3431" i="5"/>
  <c r="T3431" i="5" s="1"/>
  <c r="F3432" i="5"/>
  <c r="T3432" i="5" s="1"/>
  <c r="F3433" i="5"/>
  <c r="T3433" i="5" s="1"/>
  <c r="F3434" i="5"/>
  <c r="T3434" i="5" s="1"/>
  <c r="F3435" i="5"/>
  <c r="T3435" i="5" s="1"/>
  <c r="F3436" i="5"/>
  <c r="T3436" i="5" s="1"/>
  <c r="F3437" i="5"/>
  <c r="T3437" i="5" s="1"/>
  <c r="F3438" i="5"/>
  <c r="T3438" i="5" s="1"/>
  <c r="F3439" i="5"/>
  <c r="T3439" i="5" s="1"/>
  <c r="F3440" i="5"/>
  <c r="T3440" i="5" s="1"/>
  <c r="F3441" i="5"/>
  <c r="T3441" i="5" s="1"/>
  <c r="F3442" i="5"/>
  <c r="T3442" i="5" s="1"/>
  <c r="F3443" i="5"/>
  <c r="T3443" i="5" s="1"/>
  <c r="F3444" i="5"/>
  <c r="T3444" i="5" s="1"/>
  <c r="F3445" i="5"/>
  <c r="T3445" i="5" s="1"/>
  <c r="F3446" i="5"/>
  <c r="T3446" i="5" s="1"/>
  <c r="F3447" i="5"/>
  <c r="T3447" i="5" s="1"/>
  <c r="F3448" i="5"/>
  <c r="T3448" i="5" s="1"/>
  <c r="F3449" i="5"/>
  <c r="T3449" i="5" s="1"/>
  <c r="F3450" i="5"/>
  <c r="T3450" i="5" s="1"/>
  <c r="F3451" i="5"/>
  <c r="T3451" i="5" s="1"/>
  <c r="F3452" i="5"/>
  <c r="T3452" i="5" s="1"/>
  <c r="F3453" i="5"/>
  <c r="T3453" i="5" s="1"/>
  <c r="F3454" i="5"/>
  <c r="T3454" i="5" s="1"/>
  <c r="F3455" i="5"/>
  <c r="T3455" i="5" s="1"/>
  <c r="F3456" i="5"/>
  <c r="T3456" i="5" s="1"/>
  <c r="F3457" i="5"/>
  <c r="T3457" i="5" s="1"/>
  <c r="F3458" i="5"/>
  <c r="T3458" i="5" s="1"/>
  <c r="F3459" i="5"/>
  <c r="T3459" i="5" s="1"/>
  <c r="F3460" i="5"/>
  <c r="T3460" i="5" s="1"/>
  <c r="F3461" i="5"/>
  <c r="T3461" i="5" s="1"/>
  <c r="F3462" i="5"/>
  <c r="T3462" i="5" s="1"/>
  <c r="F3463" i="5"/>
  <c r="T3463" i="5" s="1"/>
  <c r="F3464" i="5"/>
  <c r="T3464" i="5" s="1"/>
  <c r="F3465" i="5"/>
  <c r="T3465" i="5" s="1"/>
  <c r="F3466" i="5"/>
  <c r="T3466" i="5" s="1"/>
  <c r="F3467" i="5"/>
  <c r="T3467" i="5" s="1"/>
  <c r="F3468" i="5"/>
  <c r="T3468" i="5" s="1"/>
  <c r="F3469" i="5"/>
  <c r="T3469" i="5" s="1"/>
  <c r="F3470" i="5"/>
  <c r="T3470" i="5" s="1"/>
  <c r="F3471" i="5"/>
  <c r="T3471" i="5" s="1"/>
  <c r="F3472" i="5"/>
  <c r="T3472" i="5" s="1"/>
  <c r="F3473" i="5"/>
  <c r="T3473" i="5" s="1"/>
  <c r="F3474" i="5"/>
  <c r="T3474" i="5" s="1"/>
  <c r="F3475" i="5"/>
  <c r="T3475" i="5" s="1"/>
  <c r="F3476" i="5"/>
  <c r="T3476" i="5" s="1"/>
  <c r="F3477" i="5"/>
  <c r="T3477" i="5" s="1"/>
  <c r="F3478" i="5"/>
  <c r="T3478" i="5" s="1"/>
  <c r="F3479" i="5"/>
  <c r="T3479" i="5" s="1"/>
  <c r="F3480" i="5"/>
  <c r="T3480" i="5" s="1"/>
  <c r="F3481" i="5"/>
  <c r="T3481" i="5" s="1"/>
  <c r="F3482" i="5"/>
  <c r="T3482" i="5" s="1"/>
  <c r="F3483" i="5"/>
  <c r="T3483" i="5" s="1"/>
  <c r="F3484" i="5"/>
  <c r="T3484" i="5" s="1"/>
  <c r="F3485" i="5"/>
  <c r="T3485" i="5" s="1"/>
  <c r="F3486" i="5"/>
  <c r="T3486" i="5" s="1"/>
  <c r="F3487" i="5"/>
  <c r="T3487" i="5" s="1"/>
  <c r="F3488" i="5"/>
  <c r="T3488" i="5" s="1"/>
  <c r="F3489" i="5"/>
  <c r="T3489" i="5" s="1"/>
  <c r="F3490" i="5"/>
  <c r="T3490" i="5" s="1"/>
  <c r="F3491" i="5"/>
  <c r="T3491" i="5" s="1"/>
  <c r="F3492" i="5"/>
  <c r="T3492" i="5" s="1"/>
  <c r="F3493" i="5"/>
  <c r="T3493" i="5" s="1"/>
  <c r="F3494" i="5"/>
  <c r="T3494" i="5" s="1"/>
  <c r="F3495" i="5"/>
  <c r="T3495" i="5" s="1"/>
  <c r="F3496" i="5"/>
  <c r="T3496" i="5" s="1"/>
  <c r="F3497" i="5"/>
  <c r="T3497" i="5" s="1"/>
  <c r="F3498" i="5"/>
  <c r="T3498" i="5" s="1"/>
  <c r="F3499" i="5"/>
  <c r="T3499" i="5" s="1"/>
  <c r="F3500" i="5"/>
  <c r="T3500" i="5" s="1"/>
  <c r="F3501" i="5"/>
  <c r="T3501" i="5" s="1"/>
  <c r="F3502" i="5"/>
  <c r="T3502" i="5" s="1"/>
  <c r="F3503" i="5"/>
  <c r="T3503" i="5" s="1"/>
  <c r="F3504" i="5"/>
  <c r="T3504" i="5" s="1"/>
  <c r="F3505" i="5"/>
  <c r="T3505" i="5" s="1"/>
  <c r="F3506" i="5"/>
  <c r="T3506" i="5" s="1"/>
  <c r="F3507" i="5"/>
  <c r="T3507" i="5" s="1"/>
  <c r="F3508" i="5"/>
  <c r="T3508" i="5" s="1"/>
  <c r="F3509" i="5"/>
  <c r="T3509" i="5" s="1"/>
  <c r="F3510" i="5"/>
  <c r="T3510" i="5" s="1"/>
  <c r="F3511" i="5"/>
  <c r="T3511" i="5" s="1"/>
  <c r="F3512" i="5"/>
  <c r="T3512" i="5" s="1"/>
  <c r="F3513" i="5"/>
  <c r="T3513" i="5" s="1"/>
  <c r="F3514" i="5"/>
  <c r="T3514" i="5" s="1"/>
  <c r="F3515" i="5"/>
  <c r="T3515" i="5" s="1"/>
  <c r="F3516" i="5"/>
  <c r="T3516" i="5" s="1"/>
  <c r="F3517" i="5"/>
  <c r="T3517" i="5" s="1"/>
  <c r="F3518" i="5"/>
  <c r="T3518" i="5" s="1"/>
  <c r="F3519" i="5"/>
  <c r="T3519" i="5" s="1"/>
  <c r="F3520" i="5"/>
  <c r="T3520" i="5" s="1"/>
  <c r="F3521" i="5"/>
  <c r="T3521" i="5" s="1"/>
  <c r="F3522" i="5"/>
  <c r="T3522" i="5" s="1"/>
  <c r="F3523" i="5"/>
  <c r="T3523" i="5" s="1"/>
  <c r="F3524" i="5"/>
  <c r="T3524" i="5" s="1"/>
  <c r="F3525" i="5"/>
  <c r="T3525" i="5" s="1"/>
  <c r="F3526" i="5"/>
  <c r="T3526" i="5" s="1"/>
  <c r="F3527" i="5"/>
  <c r="T3527" i="5" s="1"/>
  <c r="F3528" i="5"/>
  <c r="T3528" i="5" s="1"/>
  <c r="F3529" i="5"/>
  <c r="T3529" i="5" s="1"/>
  <c r="F3530" i="5"/>
  <c r="T3530" i="5" s="1"/>
  <c r="F3531" i="5"/>
  <c r="T3531" i="5" s="1"/>
  <c r="F3532" i="5"/>
  <c r="T3532" i="5" s="1"/>
  <c r="F3533" i="5"/>
  <c r="T3533" i="5" s="1"/>
  <c r="F3534" i="5"/>
  <c r="T3534" i="5" s="1"/>
  <c r="F3535" i="5"/>
  <c r="T3535" i="5" s="1"/>
  <c r="F3536" i="5"/>
  <c r="T3536" i="5" s="1"/>
  <c r="F3537" i="5"/>
  <c r="T3537" i="5" s="1"/>
  <c r="F3538" i="5"/>
  <c r="T3538" i="5" s="1"/>
  <c r="F3539" i="5"/>
  <c r="T3539" i="5" s="1"/>
  <c r="F3540" i="5"/>
  <c r="T3540" i="5" s="1"/>
  <c r="F3541" i="5"/>
  <c r="T3541" i="5" s="1"/>
  <c r="F3542" i="5"/>
  <c r="T3542" i="5" s="1"/>
  <c r="F3543" i="5"/>
  <c r="T3543" i="5" s="1"/>
  <c r="F3544" i="5"/>
  <c r="T3544" i="5" s="1"/>
  <c r="F3545" i="5"/>
  <c r="T3545" i="5" s="1"/>
  <c r="F3546" i="5"/>
  <c r="T3546" i="5" s="1"/>
  <c r="F3547" i="5"/>
  <c r="T3547" i="5" s="1"/>
  <c r="F3548" i="5"/>
  <c r="T3548" i="5" s="1"/>
  <c r="F3549" i="5"/>
  <c r="T3549" i="5" s="1"/>
  <c r="F3550" i="5"/>
  <c r="T3550" i="5" s="1"/>
  <c r="F3551" i="5"/>
  <c r="T3551" i="5" s="1"/>
  <c r="F3552" i="5"/>
  <c r="T3552" i="5" s="1"/>
  <c r="F3553" i="5"/>
  <c r="T3553" i="5" s="1"/>
  <c r="F3554" i="5"/>
  <c r="T3554" i="5" s="1"/>
  <c r="F3555" i="5"/>
  <c r="T3555" i="5" s="1"/>
  <c r="F3556" i="5"/>
  <c r="T3556" i="5" s="1"/>
  <c r="F3557" i="5"/>
  <c r="T3557" i="5" s="1"/>
  <c r="F3558" i="5"/>
  <c r="T3558" i="5" s="1"/>
  <c r="F3559" i="5"/>
  <c r="T3559" i="5" s="1"/>
  <c r="F3560" i="5"/>
  <c r="T3560" i="5" s="1"/>
  <c r="F3561" i="5"/>
  <c r="T3561" i="5" s="1"/>
  <c r="F3562" i="5"/>
  <c r="T3562" i="5" s="1"/>
  <c r="F3563" i="5"/>
  <c r="T3563" i="5" s="1"/>
  <c r="F3564" i="5"/>
  <c r="T3564" i="5" s="1"/>
  <c r="F3565" i="5"/>
  <c r="T3565" i="5" s="1"/>
  <c r="F3566" i="5"/>
  <c r="T3566" i="5" s="1"/>
  <c r="F3567" i="5"/>
  <c r="T3567" i="5" s="1"/>
  <c r="F3568" i="5"/>
  <c r="T3568" i="5" s="1"/>
  <c r="F3569" i="5"/>
  <c r="T3569" i="5" s="1"/>
  <c r="F3570" i="5"/>
  <c r="T3570" i="5" s="1"/>
  <c r="F3571" i="5"/>
  <c r="T3571" i="5" s="1"/>
  <c r="F3572" i="5"/>
  <c r="T3572" i="5" s="1"/>
  <c r="F3573" i="5"/>
  <c r="T3573" i="5" s="1"/>
  <c r="F3574" i="5"/>
  <c r="T3574" i="5" s="1"/>
  <c r="F3575" i="5"/>
  <c r="T3575" i="5" s="1"/>
  <c r="F3576" i="5"/>
  <c r="T3576" i="5" s="1"/>
  <c r="F3577" i="5"/>
  <c r="T3577" i="5" s="1"/>
  <c r="F3578" i="5"/>
  <c r="T3578" i="5" s="1"/>
  <c r="F3579" i="5"/>
  <c r="T3579" i="5" s="1"/>
  <c r="F3580" i="5"/>
  <c r="T3580" i="5" s="1"/>
  <c r="F3581" i="5"/>
  <c r="T3581" i="5" s="1"/>
  <c r="F3582" i="5"/>
  <c r="T3582" i="5" s="1"/>
  <c r="F3583" i="5"/>
  <c r="T3583" i="5" s="1"/>
  <c r="F3584" i="5"/>
  <c r="T3584" i="5" s="1"/>
  <c r="F3585" i="5"/>
  <c r="T3585" i="5" s="1"/>
  <c r="F3586" i="5"/>
  <c r="T3586" i="5" s="1"/>
  <c r="F3587" i="5"/>
  <c r="T3587" i="5" s="1"/>
  <c r="F3588" i="5"/>
  <c r="T3588" i="5" s="1"/>
  <c r="F3589" i="5"/>
  <c r="T3589" i="5" s="1"/>
  <c r="F3590" i="5"/>
  <c r="T3590" i="5" s="1"/>
  <c r="F3591" i="5"/>
  <c r="T3591" i="5" s="1"/>
  <c r="F3592" i="5"/>
  <c r="T3592" i="5" s="1"/>
  <c r="F3593" i="5"/>
  <c r="T3593" i="5" s="1"/>
  <c r="F3594" i="5"/>
  <c r="T3594" i="5" s="1"/>
  <c r="F3595" i="5"/>
  <c r="T3595" i="5" s="1"/>
  <c r="F3596" i="5"/>
  <c r="T3596" i="5" s="1"/>
  <c r="F3597" i="5"/>
  <c r="T3597" i="5" s="1"/>
  <c r="F3598" i="5"/>
  <c r="T3598" i="5" s="1"/>
  <c r="F3599" i="5"/>
  <c r="T3599" i="5" s="1"/>
  <c r="F3600" i="5"/>
  <c r="T3600" i="5" s="1"/>
  <c r="F3601" i="5"/>
  <c r="T3601" i="5" s="1"/>
  <c r="F3602" i="5"/>
  <c r="T3602" i="5" s="1"/>
  <c r="F3603" i="5"/>
  <c r="T3603" i="5" s="1"/>
  <c r="F3604" i="5"/>
  <c r="T3604" i="5" s="1"/>
  <c r="F3605" i="5"/>
  <c r="T3605" i="5" s="1"/>
  <c r="F3606" i="5"/>
  <c r="T3606" i="5" s="1"/>
  <c r="F3607" i="5"/>
  <c r="T3607" i="5" s="1"/>
  <c r="F3608" i="5"/>
  <c r="T3608" i="5" s="1"/>
  <c r="F3609" i="5"/>
  <c r="T3609" i="5" s="1"/>
  <c r="F3610" i="5"/>
  <c r="T3610" i="5" s="1"/>
  <c r="F3611" i="5"/>
  <c r="T3611" i="5" s="1"/>
  <c r="F3612" i="5"/>
  <c r="T3612" i="5" s="1"/>
  <c r="F3613" i="5"/>
  <c r="T3613" i="5" s="1"/>
  <c r="F3614" i="5"/>
  <c r="T3614" i="5" s="1"/>
  <c r="F3615" i="5"/>
  <c r="T3615" i="5" s="1"/>
  <c r="F3616" i="5"/>
  <c r="T3616" i="5" s="1"/>
  <c r="F3617" i="5"/>
  <c r="T3617" i="5" s="1"/>
  <c r="F3618" i="5"/>
  <c r="T3618" i="5" s="1"/>
  <c r="F3619" i="5"/>
  <c r="T3619" i="5" s="1"/>
  <c r="F3620" i="5"/>
  <c r="T3620" i="5" s="1"/>
  <c r="F3621" i="5"/>
  <c r="T3621" i="5" s="1"/>
  <c r="F3622" i="5"/>
  <c r="T3622" i="5" s="1"/>
  <c r="F3623" i="5"/>
  <c r="T3623" i="5" s="1"/>
  <c r="F3624" i="5"/>
  <c r="T3624" i="5" s="1"/>
  <c r="F3625" i="5"/>
  <c r="T3625" i="5" s="1"/>
  <c r="F3626" i="5"/>
  <c r="T3626" i="5" s="1"/>
  <c r="F3627" i="5"/>
  <c r="T3627" i="5" s="1"/>
  <c r="F3628" i="5"/>
  <c r="T3628" i="5" s="1"/>
  <c r="F3629" i="5"/>
  <c r="T3629" i="5" s="1"/>
  <c r="F3630" i="5"/>
  <c r="T3630" i="5" s="1"/>
  <c r="F3631" i="5"/>
  <c r="T3631" i="5" s="1"/>
  <c r="F3632" i="5"/>
  <c r="T3632" i="5" s="1"/>
  <c r="F3633" i="5"/>
  <c r="T3633" i="5" s="1"/>
  <c r="F3634" i="5"/>
  <c r="T3634" i="5" s="1"/>
  <c r="F3635" i="5"/>
  <c r="T3635" i="5" s="1"/>
  <c r="F3636" i="5"/>
  <c r="T3636" i="5" s="1"/>
  <c r="F3637" i="5"/>
  <c r="T3637" i="5" s="1"/>
  <c r="F3638" i="5"/>
  <c r="T3638" i="5" s="1"/>
  <c r="F3639" i="5"/>
  <c r="T3639" i="5" s="1"/>
  <c r="F3640" i="5"/>
  <c r="T3640" i="5" s="1"/>
  <c r="F3641" i="5"/>
  <c r="T3641" i="5" s="1"/>
  <c r="F3642" i="5"/>
  <c r="T3642" i="5" s="1"/>
  <c r="F3643" i="5"/>
  <c r="T3643" i="5" s="1"/>
  <c r="F3644" i="5"/>
  <c r="T3644" i="5" s="1"/>
  <c r="F3645" i="5"/>
  <c r="T3645" i="5" s="1"/>
  <c r="F3646" i="5"/>
  <c r="T3646" i="5" s="1"/>
  <c r="F3647" i="5"/>
  <c r="T3647" i="5" s="1"/>
  <c r="F3648" i="5"/>
  <c r="T3648" i="5" s="1"/>
  <c r="F3649" i="5"/>
  <c r="T3649" i="5" s="1"/>
  <c r="F3650" i="5"/>
  <c r="T3650" i="5" s="1"/>
  <c r="F3651" i="5"/>
  <c r="T3651" i="5" s="1"/>
  <c r="F3652" i="5"/>
  <c r="T3652" i="5" s="1"/>
  <c r="F3653" i="5"/>
  <c r="T3653" i="5" s="1"/>
  <c r="F3654" i="5"/>
  <c r="T3654" i="5" s="1"/>
  <c r="F3655" i="5"/>
  <c r="T3655" i="5" s="1"/>
  <c r="F3656" i="5"/>
  <c r="T3656" i="5" s="1"/>
  <c r="F3657" i="5"/>
  <c r="T3657" i="5" s="1"/>
  <c r="F3658" i="5"/>
  <c r="T3658" i="5" s="1"/>
  <c r="F3659" i="5"/>
  <c r="T3659" i="5" s="1"/>
  <c r="F3660" i="5"/>
  <c r="T3660" i="5" s="1"/>
  <c r="F3661" i="5"/>
  <c r="T3661" i="5" s="1"/>
  <c r="F3662" i="5"/>
  <c r="T3662" i="5" s="1"/>
  <c r="F3663" i="5"/>
  <c r="T3663" i="5" s="1"/>
  <c r="F3664" i="5"/>
  <c r="T3664" i="5" s="1"/>
  <c r="F3665" i="5"/>
  <c r="T3665" i="5" s="1"/>
  <c r="F3666" i="5"/>
  <c r="T3666" i="5" s="1"/>
  <c r="F3667" i="5"/>
  <c r="T3667" i="5" s="1"/>
  <c r="F3668" i="5"/>
  <c r="T3668" i="5" s="1"/>
  <c r="F3669" i="5"/>
  <c r="T3669" i="5" s="1"/>
  <c r="F3670" i="5"/>
  <c r="T3670" i="5" s="1"/>
  <c r="F3671" i="5"/>
  <c r="T3671" i="5" s="1"/>
  <c r="F3672" i="5"/>
  <c r="T3672" i="5" s="1"/>
  <c r="F3673" i="5"/>
  <c r="T3673" i="5" s="1"/>
  <c r="F3674" i="5"/>
  <c r="T3674" i="5" s="1"/>
  <c r="F3675" i="5"/>
  <c r="T3675" i="5" s="1"/>
  <c r="F3676" i="5"/>
  <c r="T3676" i="5" s="1"/>
  <c r="F3677" i="5"/>
  <c r="T3677" i="5" s="1"/>
  <c r="F3678" i="5"/>
  <c r="T3678" i="5" s="1"/>
  <c r="F3679" i="5"/>
  <c r="T3679" i="5" s="1"/>
  <c r="F3680" i="5"/>
  <c r="T3680" i="5" s="1"/>
  <c r="F3681" i="5"/>
  <c r="T3681" i="5" s="1"/>
  <c r="F3682" i="5"/>
  <c r="T3682" i="5" s="1"/>
  <c r="F3683" i="5"/>
  <c r="T3683" i="5" s="1"/>
  <c r="F3684" i="5"/>
  <c r="T3684" i="5" s="1"/>
  <c r="F3685" i="5"/>
  <c r="T3685" i="5" s="1"/>
  <c r="F3686" i="5"/>
  <c r="T3686" i="5" s="1"/>
  <c r="F3687" i="5"/>
  <c r="T3687" i="5" s="1"/>
  <c r="F3688" i="5"/>
  <c r="T3688" i="5" s="1"/>
  <c r="F3689" i="5"/>
  <c r="T3689" i="5" s="1"/>
  <c r="F3690" i="5"/>
  <c r="T3690" i="5" s="1"/>
  <c r="F3691" i="5"/>
  <c r="T3691" i="5" s="1"/>
  <c r="F3692" i="5"/>
  <c r="T3692" i="5" s="1"/>
  <c r="F3693" i="5"/>
  <c r="T3693" i="5" s="1"/>
  <c r="F3694" i="5"/>
  <c r="T3694" i="5" s="1"/>
  <c r="F3695" i="5"/>
  <c r="T3695" i="5" s="1"/>
  <c r="F3696" i="5"/>
  <c r="T3696" i="5" s="1"/>
  <c r="F3697" i="5"/>
  <c r="T3697" i="5" s="1"/>
  <c r="F3698" i="5"/>
  <c r="T3698" i="5" s="1"/>
  <c r="F3699" i="5"/>
  <c r="T3699" i="5" s="1"/>
  <c r="F3700" i="5"/>
  <c r="T3700" i="5" s="1"/>
  <c r="F3701" i="5"/>
  <c r="T3701" i="5" s="1"/>
  <c r="F3702" i="5"/>
  <c r="T3702" i="5" s="1"/>
  <c r="F3703" i="5"/>
  <c r="T3703" i="5" s="1"/>
  <c r="F3704" i="5"/>
  <c r="T3704" i="5" s="1"/>
  <c r="F3705" i="5"/>
  <c r="T3705" i="5" s="1"/>
  <c r="F3706" i="5"/>
  <c r="T3706" i="5" s="1"/>
  <c r="F3707" i="5"/>
  <c r="T3707" i="5" s="1"/>
  <c r="F3708" i="5"/>
  <c r="T3708" i="5" s="1"/>
  <c r="F3709" i="5"/>
  <c r="T3709" i="5" s="1"/>
  <c r="F3710" i="5"/>
  <c r="T3710" i="5" s="1"/>
  <c r="F3711" i="5"/>
  <c r="T3711" i="5" s="1"/>
  <c r="F3712" i="5"/>
  <c r="T3712" i="5" s="1"/>
  <c r="F3713" i="5"/>
  <c r="T3713" i="5" s="1"/>
  <c r="F3714" i="5"/>
  <c r="T3714" i="5" s="1"/>
  <c r="F3715" i="5"/>
  <c r="T3715" i="5" s="1"/>
  <c r="F3716" i="5"/>
  <c r="T3716" i="5" s="1"/>
  <c r="F3717" i="5"/>
  <c r="T3717" i="5" s="1"/>
  <c r="F3718" i="5"/>
  <c r="T3718" i="5" s="1"/>
  <c r="F3719" i="5"/>
  <c r="T3719" i="5" s="1"/>
  <c r="F3720" i="5"/>
  <c r="T3720" i="5" s="1"/>
  <c r="F3721" i="5"/>
  <c r="T3721" i="5" s="1"/>
  <c r="F3722" i="5"/>
  <c r="T3722" i="5" s="1"/>
  <c r="F3723" i="5"/>
  <c r="T3723" i="5" s="1"/>
  <c r="F3724" i="5"/>
  <c r="T3724" i="5" s="1"/>
  <c r="F3725" i="5"/>
  <c r="T3725" i="5" s="1"/>
  <c r="F3726" i="5"/>
  <c r="T3726" i="5" s="1"/>
  <c r="F3727" i="5"/>
  <c r="T3727" i="5" s="1"/>
  <c r="F3728" i="5"/>
  <c r="T3728" i="5" s="1"/>
  <c r="F3729" i="5"/>
  <c r="T3729" i="5" s="1"/>
  <c r="F3730" i="5"/>
  <c r="T3730" i="5" s="1"/>
  <c r="F3731" i="5"/>
  <c r="T3731" i="5" s="1"/>
  <c r="F3732" i="5"/>
  <c r="T3732" i="5" s="1"/>
  <c r="F3733" i="5"/>
  <c r="T3733" i="5" s="1"/>
  <c r="F3734" i="5"/>
  <c r="T3734" i="5" s="1"/>
  <c r="F3735" i="5"/>
  <c r="T3735" i="5" s="1"/>
  <c r="F3736" i="5"/>
  <c r="T3736" i="5" s="1"/>
  <c r="F3737" i="5"/>
  <c r="T3737" i="5" s="1"/>
  <c r="F3738" i="5"/>
  <c r="T3738" i="5" s="1"/>
  <c r="F3739" i="5"/>
  <c r="T3739" i="5" s="1"/>
  <c r="F3740" i="5"/>
  <c r="T3740" i="5" s="1"/>
  <c r="F3741" i="5"/>
  <c r="T3741" i="5" s="1"/>
  <c r="F3742" i="5"/>
  <c r="T3742" i="5" s="1"/>
  <c r="F3743" i="5"/>
  <c r="T3743" i="5" s="1"/>
  <c r="F3744" i="5"/>
  <c r="T3744" i="5" s="1"/>
  <c r="F3745" i="5"/>
  <c r="T3745" i="5" s="1"/>
  <c r="F3746" i="5"/>
  <c r="T3746" i="5" s="1"/>
  <c r="F3747" i="5"/>
  <c r="T3747" i="5" s="1"/>
  <c r="F3748" i="5"/>
  <c r="T3748" i="5" s="1"/>
  <c r="F3749" i="5"/>
  <c r="T3749" i="5" s="1"/>
  <c r="F3750" i="5"/>
  <c r="T3750" i="5" s="1"/>
  <c r="F3751" i="5"/>
  <c r="T3751" i="5" s="1"/>
  <c r="F3752" i="5"/>
  <c r="T3752" i="5" s="1"/>
  <c r="F3753" i="5"/>
  <c r="T3753" i="5" s="1"/>
  <c r="F3754" i="5"/>
  <c r="T3754" i="5" s="1"/>
  <c r="F3755" i="5"/>
  <c r="T3755" i="5" s="1"/>
  <c r="F3756" i="5"/>
  <c r="T3756" i="5" s="1"/>
  <c r="F3757" i="5"/>
  <c r="T3757" i="5" s="1"/>
  <c r="F3758" i="5"/>
  <c r="T3758" i="5" s="1"/>
  <c r="F3759" i="5"/>
  <c r="T3759" i="5" s="1"/>
  <c r="F3760" i="5"/>
  <c r="T3760" i="5" s="1"/>
  <c r="F3761" i="5"/>
  <c r="T3761" i="5" s="1"/>
  <c r="F3762" i="5"/>
  <c r="T3762" i="5" s="1"/>
  <c r="F3763" i="5"/>
  <c r="T3763" i="5" s="1"/>
  <c r="F3764" i="5"/>
  <c r="T3764" i="5" s="1"/>
  <c r="F3765" i="5"/>
  <c r="T3765" i="5" s="1"/>
  <c r="F3766" i="5"/>
  <c r="T3766" i="5" s="1"/>
  <c r="F3767" i="5"/>
  <c r="T3767" i="5" s="1"/>
  <c r="F3768" i="5"/>
  <c r="T3768" i="5" s="1"/>
  <c r="F3769" i="5"/>
  <c r="T3769" i="5" s="1"/>
  <c r="F3770" i="5"/>
  <c r="T3770" i="5" s="1"/>
  <c r="F3771" i="5"/>
  <c r="T3771" i="5" s="1"/>
  <c r="F3772" i="5"/>
  <c r="T3772" i="5" s="1"/>
  <c r="F3773" i="5"/>
  <c r="T3773" i="5" s="1"/>
  <c r="F3774" i="5"/>
  <c r="T3774" i="5" s="1"/>
  <c r="F3775" i="5"/>
  <c r="T3775" i="5" s="1"/>
  <c r="F3776" i="5"/>
  <c r="T3776" i="5" s="1"/>
  <c r="F3777" i="5"/>
  <c r="T3777" i="5" s="1"/>
  <c r="F3778" i="5"/>
  <c r="T3778" i="5" s="1"/>
  <c r="F3779" i="5"/>
  <c r="T3779" i="5" s="1"/>
  <c r="F3780" i="5"/>
  <c r="T3780" i="5" s="1"/>
  <c r="F3781" i="5"/>
  <c r="T3781" i="5" s="1"/>
  <c r="F3782" i="5"/>
  <c r="T3782" i="5" s="1"/>
  <c r="F3783" i="5"/>
  <c r="T3783" i="5" s="1"/>
  <c r="F3784" i="5"/>
  <c r="T3784" i="5" s="1"/>
  <c r="F3785" i="5"/>
  <c r="T3785" i="5" s="1"/>
  <c r="F3786" i="5"/>
  <c r="T3786" i="5" s="1"/>
  <c r="F3787" i="5"/>
  <c r="T3787" i="5" s="1"/>
  <c r="F3788" i="5"/>
  <c r="T3788" i="5" s="1"/>
  <c r="F3789" i="5"/>
  <c r="T3789" i="5" s="1"/>
  <c r="F3790" i="5"/>
  <c r="T3790" i="5" s="1"/>
  <c r="F3791" i="5"/>
  <c r="T3791" i="5" s="1"/>
  <c r="F3792" i="5"/>
  <c r="T3792" i="5" s="1"/>
  <c r="F3793" i="5"/>
  <c r="T3793" i="5" s="1"/>
  <c r="F3794" i="5"/>
  <c r="T3794" i="5" s="1"/>
  <c r="F3795" i="5"/>
  <c r="T3795" i="5" s="1"/>
  <c r="F3796" i="5"/>
  <c r="T3796" i="5" s="1"/>
  <c r="F3797" i="5"/>
  <c r="T3797" i="5" s="1"/>
  <c r="F3798" i="5"/>
  <c r="T3798" i="5" s="1"/>
  <c r="F3799" i="5"/>
  <c r="T3799" i="5" s="1"/>
  <c r="F3800" i="5"/>
  <c r="T3800" i="5" s="1"/>
  <c r="F3801" i="5"/>
  <c r="T3801" i="5" s="1"/>
  <c r="F3802" i="5"/>
  <c r="T3802" i="5" s="1"/>
  <c r="F3803" i="5"/>
  <c r="T3803" i="5" s="1"/>
  <c r="F3804" i="5"/>
  <c r="T3804" i="5" s="1"/>
  <c r="F3805" i="5"/>
  <c r="T3805" i="5" s="1"/>
  <c r="F3806" i="5"/>
  <c r="T3806" i="5" s="1"/>
  <c r="F3807" i="5"/>
  <c r="T3807" i="5" s="1"/>
  <c r="F3808" i="5"/>
  <c r="T3808" i="5" s="1"/>
  <c r="F3809" i="5"/>
  <c r="T3809" i="5" s="1"/>
  <c r="F3810" i="5"/>
  <c r="T3810" i="5" s="1"/>
  <c r="F3811" i="5"/>
  <c r="T3811" i="5" s="1"/>
  <c r="F3812" i="5"/>
  <c r="T3812" i="5" s="1"/>
  <c r="F3813" i="5"/>
  <c r="T3813" i="5" s="1"/>
  <c r="F3814" i="5"/>
  <c r="T3814" i="5" s="1"/>
  <c r="F3815" i="5"/>
  <c r="T3815" i="5" s="1"/>
  <c r="F3816" i="5"/>
  <c r="T3816" i="5" s="1"/>
  <c r="F3817" i="5"/>
  <c r="T3817" i="5" s="1"/>
  <c r="F3818" i="5"/>
  <c r="T3818" i="5" s="1"/>
  <c r="F3819" i="5"/>
  <c r="T3819" i="5" s="1"/>
  <c r="F3820" i="5"/>
  <c r="T3820" i="5" s="1"/>
  <c r="F3821" i="5"/>
  <c r="T3821" i="5" s="1"/>
  <c r="F3822" i="5"/>
  <c r="T3822" i="5" s="1"/>
  <c r="F3823" i="5"/>
  <c r="T3823" i="5" s="1"/>
  <c r="F3824" i="5"/>
  <c r="T3824" i="5" s="1"/>
  <c r="F3825" i="5"/>
  <c r="T3825" i="5" s="1"/>
  <c r="F3826" i="5"/>
  <c r="T3826" i="5" s="1"/>
  <c r="F3827" i="5"/>
  <c r="T3827" i="5" s="1"/>
  <c r="F3828" i="5"/>
  <c r="T3828" i="5" s="1"/>
  <c r="F3829" i="5"/>
  <c r="T3829" i="5" s="1"/>
  <c r="F3830" i="5"/>
  <c r="T3830" i="5" s="1"/>
  <c r="F3831" i="5"/>
  <c r="T3831" i="5" s="1"/>
  <c r="F3832" i="5"/>
  <c r="T3832" i="5" s="1"/>
  <c r="F3833" i="5"/>
  <c r="T3833" i="5" s="1"/>
  <c r="F3834" i="5"/>
  <c r="T3834" i="5" s="1"/>
  <c r="F3835" i="5"/>
  <c r="T3835" i="5" s="1"/>
  <c r="F3836" i="5"/>
  <c r="T3836" i="5" s="1"/>
  <c r="F3837" i="5"/>
  <c r="T3837" i="5" s="1"/>
  <c r="F3838" i="5"/>
  <c r="T3838" i="5" s="1"/>
  <c r="F3839" i="5"/>
  <c r="T3839" i="5" s="1"/>
  <c r="F3840" i="5"/>
  <c r="T3840" i="5" s="1"/>
  <c r="F3841" i="5"/>
  <c r="T3841" i="5" s="1"/>
  <c r="F3842" i="5"/>
  <c r="T3842" i="5" s="1"/>
  <c r="F3843" i="5"/>
  <c r="T3843" i="5" s="1"/>
  <c r="F3844" i="5"/>
  <c r="T3844" i="5" s="1"/>
  <c r="F3845" i="5"/>
  <c r="T3845" i="5" s="1"/>
  <c r="F3846" i="5"/>
  <c r="T3846" i="5" s="1"/>
  <c r="F3847" i="5"/>
  <c r="T3847" i="5" s="1"/>
  <c r="F3848" i="5"/>
  <c r="T3848" i="5" s="1"/>
  <c r="F3849" i="5"/>
  <c r="T3849" i="5" s="1"/>
  <c r="F3850" i="5"/>
  <c r="T3850" i="5" s="1"/>
  <c r="F3851" i="5"/>
  <c r="T3851" i="5" s="1"/>
  <c r="F3852" i="5"/>
  <c r="T3852" i="5" s="1"/>
  <c r="F3853" i="5"/>
  <c r="T3853" i="5" s="1"/>
  <c r="F3854" i="5"/>
  <c r="T3854" i="5" s="1"/>
  <c r="F3855" i="5"/>
  <c r="T3855" i="5" s="1"/>
  <c r="F3856" i="5"/>
  <c r="T3856" i="5" s="1"/>
  <c r="F3857" i="5"/>
  <c r="T3857" i="5" s="1"/>
  <c r="F3858" i="5"/>
  <c r="T3858" i="5" s="1"/>
  <c r="F3859" i="5"/>
  <c r="T3859" i="5" s="1"/>
  <c r="F3860" i="5"/>
  <c r="T3860" i="5" s="1"/>
  <c r="F3861" i="5"/>
  <c r="T3861" i="5" s="1"/>
  <c r="F3862" i="5"/>
  <c r="T3862" i="5" s="1"/>
  <c r="F3863" i="5"/>
  <c r="T3863" i="5" s="1"/>
  <c r="F3864" i="5"/>
  <c r="T3864" i="5" s="1"/>
  <c r="F3865" i="5"/>
  <c r="T3865" i="5" s="1"/>
  <c r="F3866" i="5"/>
  <c r="T3866" i="5" s="1"/>
  <c r="F3867" i="5"/>
  <c r="T3867" i="5" s="1"/>
  <c r="F3868" i="5"/>
  <c r="T3868" i="5" s="1"/>
  <c r="F3869" i="5"/>
  <c r="T3869" i="5" s="1"/>
  <c r="F3870" i="5"/>
  <c r="T3870" i="5" s="1"/>
  <c r="F3871" i="5"/>
  <c r="T3871" i="5" s="1"/>
  <c r="F3872" i="5"/>
  <c r="T3872" i="5" s="1"/>
  <c r="F3873" i="5"/>
  <c r="T3873" i="5" s="1"/>
  <c r="F3874" i="5"/>
  <c r="T3874" i="5" s="1"/>
  <c r="F3875" i="5"/>
  <c r="T3875" i="5" s="1"/>
  <c r="F3876" i="5"/>
  <c r="T3876" i="5" s="1"/>
  <c r="F3877" i="5"/>
  <c r="T3877" i="5" s="1"/>
  <c r="F3878" i="5"/>
  <c r="T3878" i="5" s="1"/>
  <c r="F3879" i="5"/>
  <c r="T3879" i="5" s="1"/>
  <c r="F3880" i="5"/>
  <c r="T3880" i="5" s="1"/>
  <c r="F3881" i="5"/>
  <c r="T3881" i="5" s="1"/>
  <c r="F3882" i="5"/>
  <c r="T3882" i="5" s="1"/>
  <c r="F3883" i="5"/>
  <c r="T3883" i="5" s="1"/>
  <c r="F3884" i="5"/>
  <c r="T3884" i="5" s="1"/>
  <c r="F3885" i="5"/>
  <c r="T3885" i="5" s="1"/>
  <c r="F3886" i="5"/>
  <c r="T3886" i="5" s="1"/>
  <c r="F3887" i="5"/>
  <c r="T3887" i="5" s="1"/>
  <c r="F3888" i="5"/>
  <c r="T3888" i="5" s="1"/>
  <c r="F3889" i="5"/>
  <c r="T3889" i="5" s="1"/>
  <c r="F3890" i="5"/>
  <c r="T3890" i="5" s="1"/>
  <c r="F3891" i="5"/>
  <c r="T3891" i="5" s="1"/>
  <c r="F3892" i="5"/>
  <c r="T3892" i="5" s="1"/>
  <c r="F3893" i="5"/>
  <c r="T3893" i="5" s="1"/>
  <c r="F3894" i="5"/>
  <c r="T3894" i="5" s="1"/>
  <c r="F3895" i="5"/>
  <c r="T3895" i="5" s="1"/>
  <c r="F3896" i="5"/>
  <c r="T3896" i="5" s="1"/>
  <c r="F3897" i="5"/>
  <c r="T3897" i="5" s="1"/>
  <c r="F3898" i="5"/>
  <c r="T3898" i="5" s="1"/>
  <c r="F3899" i="5"/>
  <c r="T3899" i="5" s="1"/>
  <c r="F3900" i="5"/>
  <c r="T3900" i="5" s="1"/>
  <c r="F3901" i="5"/>
  <c r="T3901" i="5" s="1"/>
  <c r="F3902" i="5"/>
  <c r="T3902" i="5" s="1"/>
  <c r="F3903" i="5"/>
  <c r="T3903" i="5" s="1"/>
  <c r="F3904" i="5"/>
  <c r="T3904" i="5" s="1"/>
  <c r="F3905" i="5"/>
  <c r="T3905" i="5" s="1"/>
  <c r="F3906" i="5"/>
  <c r="T3906" i="5" s="1"/>
  <c r="F3907" i="5"/>
  <c r="T3907" i="5" s="1"/>
  <c r="F3908" i="5"/>
  <c r="T3908" i="5" s="1"/>
  <c r="F3909" i="5"/>
  <c r="T3909" i="5" s="1"/>
  <c r="F3910" i="5"/>
  <c r="T3910" i="5" s="1"/>
  <c r="F3911" i="5"/>
  <c r="T3911" i="5" s="1"/>
  <c r="F3912" i="5"/>
  <c r="T3912" i="5" s="1"/>
  <c r="F3913" i="5"/>
  <c r="T3913" i="5" s="1"/>
  <c r="F3914" i="5"/>
  <c r="T3914" i="5" s="1"/>
  <c r="F3915" i="5"/>
  <c r="T3915" i="5" s="1"/>
  <c r="F3916" i="5"/>
  <c r="T3916" i="5" s="1"/>
  <c r="F3917" i="5"/>
  <c r="T3917" i="5" s="1"/>
  <c r="F3918" i="5"/>
  <c r="T3918" i="5" s="1"/>
  <c r="F3919" i="5"/>
  <c r="T3919" i="5" s="1"/>
  <c r="F3920" i="5"/>
  <c r="T3920" i="5" s="1"/>
  <c r="F3921" i="5"/>
  <c r="T3921" i="5" s="1"/>
  <c r="F3922" i="5"/>
  <c r="T3922" i="5" s="1"/>
  <c r="F3923" i="5"/>
  <c r="T3923" i="5" s="1"/>
  <c r="F3924" i="5"/>
  <c r="T3924" i="5" s="1"/>
  <c r="F3925" i="5"/>
  <c r="T3925" i="5" s="1"/>
  <c r="F3926" i="5"/>
  <c r="T3926" i="5" s="1"/>
  <c r="F3927" i="5"/>
  <c r="T3927" i="5" s="1"/>
  <c r="F3928" i="5"/>
  <c r="T3928" i="5" s="1"/>
  <c r="F3929" i="5"/>
  <c r="T3929" i="5" s="1"/>
  <c r="F3930" i="5"/>
  <c r="T3930" i="5" s="1"/>
  <c r="F3931" i="5"/>
  <c r="T3931" i="5" s="1"/>
  <c r="F3932" i="5"/>
  <c r="T3932" i="5" s="1"/>
  <c r="F3933" i="5"/>
  <c r="T3933" i="5" s="1"/>
  <c r="F3934" i="5"/>
  <c r="T3934" i="5" s="1"/>
  <c r="F3935" i="5"/>
  <c r="T3935" i="5" s="1"/>
  <c r="F3936" i="5"/>
  <c r="T3936" i="5" s="1"/>
  <c r="F3937" i="5"/>
  <c r="T3937" i="5" s="1"/>
  <c r="F3938" i="5"/>
  <c r="T3938" i="5" s="1"/>
  <c r="F3939" i="5"/>
  <c r="T3939" i="5" s="1"/>
  <c r="F3940" i="5"/>
  <c r="T3940" i="5" s="1"/>
  <c r="F3941" i="5"/>
  <c r="T3941" i="5" s="1"/>
  <c r="F3942" i="5"/>
  <c r="T3942" i="5" s="1"/>
  <c r="F3943" i="5"/>
  <c r="T3943" i="5" s="1"/>
  <c r="F3944" i="5"/>
  <c r="T3944" i="5" s="1"/>
  <c r="F3945" i="5"/>
  <c r="T3945" i="5" s="1"/>
  <c r="F3946" i="5"/>
  <c r="T3946" i="5" s="1"/>
  <c r="F3947" i="5"/>
  <c r="T3947" i="5" s="1"/>
  <c r="F3948" i="5"/>
  <c r="T3948" i="5" s="1"/>
  <c r="F3949" i="5"/>
  <c r="T3949" i="5" s="1"/>
  <c r="F3950" i="5"/>
  <c r="T3950" i="5" s="1"/>
  <c r="F3951" i="5"/>
  <c r="T3951" i="5" s="1"/>
  <c r="F3952" i="5"/>
  <c r="T3952" i="5" s="1"/>
  <c r="F3953" i="5"/>
  <c r="T3953" i="5" s="1"/>
  <c r="F3954" i="5"/>
  <c r="T3954" i="5" s="1"/>
  <c r="F3955" i="5"/>
  <c r="T3955" i="5" s="1"/>
  <c r="F3956" i="5"/>
  <c r="T3956" i="5" s="1"/>
  <c r="F3957" i="5"/>
  <c r="T3957" i="5" s="1"/>
  <c r="F3958" i="5"/>
  <c r="T3958" i="5" s="1"/>
  <c r="F3959" i="5"/>
  <c r="T3959" i="5" s="1"/>
  <c r="F3960" i="5"/>
  <c r="T3960" i="5" s="1"/>
  <c r="F3961" i="5"/>
  <c r="T3961" i="5" s="1"/>
  <c r="F3962" i="5"/>
  <c r="T3962" i="5" s="1"/>
  <c r="F3963" i="5"/>
  <c r="T3963" i="5" s="1"/>
  <c r="F3964" i="5"/>
  <c r="T3964" i="5" s="1"/>
  <c r="F3965" i="5"/>
  <c r="T3965" i="5" s="1"/>
  <c r="F3966" i="5"/>
  <c r="T3966" i="5" s="1"/>
  <c r="F3967" i="5"/>
  <c r="T3967" i="5" s="1"/>
  <c r="F3968" i="5"/>
  <c r="T3968" i="5" s="1"/>
  <c r="F3969" i="5"/>
  <c r="T3969" i="5" s="1"/>
  <c r="F3970" i="5"/>
  <c r="T3970" i="5" s="1"/>
  <c r="F3971" i="5"/>
  <c r="T3971" i="5" s="1"/>
  <c r="F3972" i="5"/>
  <c r="T3972" i="5" s="1"/>
  <c r="F3973" i="5"/>
  <c r="T3973" i="5" s="1"/>
  <c r="F3974" i="5"/>
  <c r="T3974" i="5" s="1"/>
  <c r="F3975" i="5"/>
  <c r="T3975" i="5" s="1"/>
  <c r="F3976" i="5"/>
  <c r="T3976" i="5" s="1"/>
  <c r="F3977" i="5"/>
  <c r="T3977" i="5" s="1"/>
  <c r="F3978" i="5"/>
  <c r="T3978" i="5" s="1"/>
  <c r="F3979" i="5"/>
  <c r="F3980" i="5"/>
  <c r="F3981" i="5"/>
  <c r="F3982" i="5"/>
  <c r="F3983" i="5"/>
  <c r="F3984" i="5"/>
  <c r="F3985" i="5"/>
  <c r="F3986" i="5"/>
  <c r="F3987" i="5"/>
  <c r="F3988" i="5"/>
  <c r="F3989" i="5"/>
  <c r="F3990" i="5"/>
  <c r="F3991" i="5"/>
  <c r="F3992" i="5"/>
  <c r="F3993" i="5"/>
  <c r="F3994" i="5"/>
  <c r="F3995" i="5"/>
  <c r="F3996" i="5"/>
  <c r="F3997" i="5"/>
  <c r="F3998" i="5"/>
  <c r="F3999" i="5"/>
  <c r="F4000" i="5"/>
  <c r="F4001" i="5"/>
  <c r="F4002" i="5"/>
  <c r="F4003" i="5"/>
  <c r="F4004" i="5"/>
  <c r="F4005" i="5"/>
  <c r="F4006" i="5"/>
  <c r="F4007" i="5"/>
  <c r="F4008" i="5"/>
  <c r="F4009" i="5"/>
  <c r="F4010" i="5"/>
  <c r="F4011" i="5"/>
  <c r="F4012" i="5"/>
  <c r="T4012" i="5" s="1"/>
  <c r="F4013" i="5"/>
  <c r="T4013" i="5" s="1"/>
  <c r="F4014" i="5"/>
  <c r="T4014" i="5" s="1"/>
  <c r="F4015" i="5"/>
  <c r="T4015" i="5" s="1"/>
  <c r="F4016" i="5"/>
  <c r="T4016" i="5" s="1"/>
  <c r="F4017" i="5"/>
  <c r="T4017" i="5" s="1"/>
  <c r="F4018" i="5"/>
  <c r="T4018" i="5" s="1"/>
  <c r="F4019" i="5"/>
  <c r="T4019" i="5" s="1"/>
  <c r="F4020" i="5"/>
  <c r="T4020" i="5" s="1"/>
  <c r="F4021" i="5"/>
  <c r="T4021" i="5" s="1"/>
  <c r="F4022" i="5"/>
  <c r="T4022" i="5" s="1"/>
  <c r="F4023" i="5"/>
  <c r="T4023" i="5" s="1"/>
  <c r="F4024" i="5"/>
  <c r="T4024" i="5" s="1"/>
  <c r="F4025" i="5"/>
  <c r="T4025" i="5" s="1"/>
  <c r="F4026" i="5"/>
  <c r="T4026" i="5" s="1"/>
  <c r="F4027" i="5"/>
  <c r="T4027" i="5" s="1"/>
  <c r="F4028" i="5"/>
  <c r="T4028" i="5" s="1"/>
  <c r="F4029" i="5"/>
  <c r="T4029" i="5" s="1"/>
  <c r="F4030" i="5"/>
  <c r="T4030" i="5" s="1"/>
  <c r="F4031" i="5"/>
  <c r="T4031" i="5" s="1"/>
  <c r="F4032" i="5"/>
  <c r="T4032" i="5" s="1"/>
  <c r="F4033" i="5"/>
  <c r="T4033" i="5" s="1"/>
  <c r="F4034" i="5"/>
  <c r="T4034" i="5" s="1"/>
  <c r="F4035" i="5"/>
  <c r="T4035" i="5" s="1"/>
  <c r="F4036" i="5"/>
  <c r="T4036" i="5" s="1"/>
  <c r="F4037" i="5"/>
  <c r="T4037" i="5" s="1"/>
  <c r="F4038" i="5"/>
  <c r="T4038" i="5" s="1"/>
  <c r="F4039" i="5"/>
  <c r="T4039" i="5" s="1"/>
  <c r="F4040" i="5"/>
  <c r="T4040" i="5" s="1"/>
  <c r="F4041" i="5"/>
  <c r="T4041" i="5" s="1"/>
  <c r="F4042" i="5"/>
  <c r="T4042" i="5" s="1"/>
  <c r="F4043" i="5"/>
  <c r="T4043" i="5" s="1"/>
  <c r="F4044" i="5"/>
  <c r="T4044" i="5" s="1"/>
  <c r="F4045" i="5"/>
  <c r="F4046" i="5"/>
  <c r="F4047" i="5"/>
  <c r="F4048" i="5"/>
  <c r="F4049" i="5"/>
  <c r="F4050" i="5"/>
  <c r="F4051" i="5"/>
  <c r="F4052" i="5"/>
  <c r="F4053" i="5"/>
  <c r="F4054" i="5"/>
  <c r="F4055" i="5"/>
  <c r="F4056" i="5"/>
  <c r="F4057" i="5"/>
  <c r="F4058" i="5"/>
  <c r="F4059" i="5"/>
  <c r="F4060" i="5"/>
  <c r="F4061" i="5"/>
  <c r="F4062" i="5"/>
  <c r="F4063" i="5"/>
  <c r="F4064" i="5"/>
  <c r="F4065" i="5"/>
  <c r="F4066" i="5"/>
  <c r="F4067" i="5"/>
  <c r="F4068" i="5"/>
  <c r="F4069" i="5"/>
  <c r="F4070" i="5"/>
  <c r="F4071" i="5"/>
  <c r="F4072" i="5"/>
  <c r="F4073" i="5"/>
  <c r="F4074" i="5"/>
  <c r="F4075" i="5"/>
  <c r="F4076" i="5"/>
  <c r="T4076" i="5" s="1"/>
  <c r="F4077" i="5"/>
  <c r="T4077" i="5" s="1"/>
  <c r="F4078" i="5"/>
  <c r="T4078" i="5" s="1"/>
  <c r="F4079" i="5"/>
  <c r="T4079" i="5" s="1"/>
  <c r="F4080" i="5"/>
  <c r="T4080" i="5" s="1"/>
  <c r="F4081" i="5"/>
  <c r="T4081" i="5" s="1"/>
  <c r="F4082" i="5"/>
  <c r="T4082" i="5" s="1"/>
  <c r="F4083" i="5"/>
  <c r="T4083" i="5" s="1"/>
  <c r="F4084" i="5"/>
  <c r="T4084" i="5" s="1"/>
  <c r="F4085" i="5"/>
  <c r="T4085" i="5" s="1"/>
  <c r="F4086" i="5"/>
  <c r="T4086" i="5" s="1"/>
  <c r="F4087" i="5"/>
  <c r="T4087" i="5" s="1"/>
  <c r="F4088" i="5"/>
  <c r="T4088" i="5" s="1"/>
  <c r="F4089" i="5"/>
  <c r="T4089" i="5" s="1"/>
  <c r="F4090" i="5"/>
  <c r="T4090" i="5" s="1"/>
  <c r="F4091" i="5"/>
  <c r="T4091" i="5" s="1"/>
  <c r="F4092" i="5"/>
  <c r="T4092" i="5" s="1"/>
  <c r="F4093" i="5"/>
  <c r="T4093" i="5" s="1"/>
  <c r="F4094" i="5"/>
  <c r="T4094" i="5" s="1"/>
  <c r="F4095" i="5"/>
  <c r="T4095" i="5" s="1"/>
  <c r="F4096" i="5"/>
  <c r="T4096" i="5" s="1"/>
  <c r="F4097" i="5"/>
  <c r="T4097" i="5" s="1"/>
  <c r="F4098" i="5"/>
  <c r="T4098" i="5" s="1"/>
  <c r="F4099" i="5"/>
  <c r="T4099" i="5" s="1"/>
  <c r="F4100" i="5"/>
  <c r="T4100" i="5" s="1"/>
  <c r="F4101" i="5"/>
  <c r="T4101" i="5" s="1"/>
  <c r="F4102" i="5"/>
  <c r="T4102" i="5" s="1"/>
  <c r="F4103" i="5"/>
  <c r="T4103" i="5" s="1"/>
  <c r="F4104" i="5"/>
  <c r="T4104" i="5" s="1"/>
  <c r="F4105" i="5"/>
  <c r="T4105" i="5" s="1"/>
  <c r="F4106" i="5"/>
  <c r="T4106" i="5" s="1"/>
  <c r="F4107" i="5"/>
  <c r="T4107" i="5" s="1"/>
  <c r="F4108" i="5"/>
  <c r="T4108" i="5" s="1"/>
  <c r="F4109" i="5"/>
  <c r="T4109" i="5" s="1"/>
  <c r="F4110" i="5"/>
  <c r="T4110" i="5" s="1"/>
  <c r="F4111" i="5"/>
  <c r="T4111" i="5" s="1"/>
  <c r="F4112" i="5"/>
  <c r="T4112" i="5" s="1"/>
  <c r="F4113" i="5"/>
  <c r="T4113" i="5" s="1"/>
  <c r="F4114" i="5"/>
  <c r="T4114" i="5" s="1"/>
  <c r="F4115" i="5"/>
  <c r="T4115" i="5" s="1"/>
  <c r="F4116" i="5"/>
  <c r="T4116" i="5" s="1"/>
  <c r="F4117" i="5"/>
  <c r="T4117" i="5" s="1"/>
  <c r="F4118" i="5"/>
  <c r="T4118" i="5" s="1"/>
  <c r="F4119" i="5"/>
  <c r="T4119" i="5" s="1"/>
  <c r="F4120" i="5"/>
  <c r="T4120" i="5" s="1"/>
  <c r="F4121" i="5"/>
  <c r="T4121" i="5" s="1"/>
  <c r="F4122" i="5"/>
  <c r="T4122" i="5" s="1"/>
  <c r="F4123" i="5"/>
  <c r="T4123" i="5" s="1"/>
  <c r="F4124" i="5"/>
  <c r="T4124" i="5" s="1"/>
  <c r="F4125" i="5"/>
  <c r="T4125" i="5" s="1"/>
  <c r="F4126" i="5"/>
  <c r="T4126" i="5" s="1"/>
  <c r="F4127" i="5"/>
  <c r="T4127" i="5" s="1"/>
  <c r="F4128" i="5"/>
  <c r="T4128" i="5" s="1"/>
  <c r="F4129" i="5"/>
  <c r="T4129" i="5" s="1"/>
  <c r="F4130" i="5"/>
  <c r="T4130" i="5" s="1"/>
  <c r="F4131" i="5"/>
  <c r="T4131" i="5" s="1"/>
  <c r="F4132" i="5"/>
  <c r="T4132" i="5" s="1"/>
  <c r="F4133" i="5"/>
  <c r="T4133" i="5" s="1"/>
  <c r="F4134" i="5"/>
  <c r="T4134" i="5" s="1"/>
  <c r="F4135" i="5"/>
  <c r="T4135" i="5" s="1"/>
  <c r="F4136" i="5"/>
  <c r="T4136" i="5" s="1"/>
  <c r="F4137" i="5"/>
  <c r="T4137" i="5" s="1"/>
  <c r="F4138" i="5"/>
  <c r="T4138" i="5" s="1"/>
  <c r="F4139" i="5"/>
  <c r="T4139" i="5" s="1"/>
  <c r="F4140" i="5"/>
  <c r="T4140" i="5" s="1"/>
  <c r="F4141" i="5"/>
  <c r="T4141" i="5" s="1"/>
  <c r="F4142" i="5"/>
  <c r="T4142" i="5" s="1"/>
  <c r="F4143" i="5"/>
  <c r="T4143" i="5" s="1"/>
  <c r="F4144" i="5"/>
  <c r="T4144" i="5" s="1"/>
  <c r="F4145" i="5"/>
  <c r="T4145" i="5" s="1"/>
  <c r="F4146" i="5"/>
  <c r="T4146" i="5" s="1"/>
  <c r="F4147" i="5"/>
  <c r="T4147" i="5" s="1"/>
  <c r="F4148" i="5"/>
  <c r="T4148" i="5" s="1"/>
  <c r="F4149" i="5"/>
  <c r="T4149" i="5" s="1"/>
  <c r="F4150" i="5"/>
  <c r="T4150" i="5" s="1"/>
  <c r="F4151" i="5"/>
  <c r="T4151" i="5" s="1"/>
  <c r="F4152" i="5"/>
  <c r="T4152" i="5" s="1"/>
  <c r="F4153" i="5"/>
  <c r="T4153" i="5" s="1"/>
  <c r="F4154" i="5"/>
  <c r="T4154" i="5" s="1"/>
  <c r="F4155" i="5"/>
  <c r="T4155" i="5" s="1"/>
  <c r="F4156" i="5"/>
  <c r="T4156" i="5" s="1"/>
  <c r="F4157" i="5"/>
  <c r="T4157" i="5" s="1"/>
  <c r="F4158" i="5"/>
  <c r="T4158" i="5" s="1"/>
  <c r="F4159" i="5"/>
  <c r="T4159" i="5" s="1"/>
  <c r="F4160" i="5"/>
  <c r="T4160" i="5" s="1"/>
  <c r="F4161" i="5"/>
  <c r="T4161" i="5" s="1"/>
  <c r="F4162" i="5"/>
  <c r="T4162" i="5" s="1"/>
  <c r="F4163" i="5"/>
  <c r="T4163" i="5" s="1"/>
  <c r="F4164" i="5"/>
  <c r="T4164" i="5" s="1"/>
  <c r="F4165" i="5"/>
  <c r="T4165" i="5" s="1"/>
  <c r="F4166" i="5"/>
  <c r="T4166" i="5" s="1"/>
  <c r="F4167" i="5"/>
  <c r="T4167" i="5" s="1"/>
  <c r="F4168" i="5"/>
  <c r="T4168" i="5" s="1"/>
  <c r="F4169" i="5"/>
  <c r="T4169" i="5" s="1"/>
  <c r="F4170" i="5"/>
  <c r="T4170" i="5" s="1"/>
  <c r="F4171" i="5"/>
  <c r="T4171" i="5" s="1"/>
  <c r="F4172" i="5"/>
  <c r="T4172" i="5" s="1"/>
  <c r="F4173" i="5"/>
  <c r="T4173" i="5" s="1"/>
  <c r="F4174" i="5"/>
  <c r="T4174" i="5" s="1"/>
  <c r="F4175" i="5"/>
  <c r="T4175" i="5" s="1"/>
  <c r="F4176" i="5"/>
  <c r="T4176" i="5" s="1"/>
  <c r="F4177" i="5"/>
  <c r="T4177" i="5" s="1"/>
  <c r="F4178" i="5"/>
  <c r="T4178" i="5" s="1"/>
  <c r="F4179" i="5"/>
  <c r="T4179" i="5" s="1"/>
  <c r="F4180" i="5"/>
  <c r="T4180" i="5" s="1"/>
  <c r="F4181" i="5"/>
  <c r="T4181" i="5" s="1"/>
  <c r="F4182" i="5"/>
  <c r="T4182" i="5" s="1"/>
  <c r="F4183" i="5"/>
  <c r="T4183" i="5" s="1"/>
  <c r="F4184" i="5"/>
  <c r="T4184" i="5" s="1"/>
  <c r="F4185" i="5"/>
  <c r="T4185" i="5" s="1"/>
  <c r="F4186" i="5"/>
  <c r="T4186" i="5" s="1"/>
  <c r="F4187" i="5"/>
  <c r="T4187" i="5" s="1"/>
  <c r="F4188" i="5"/>
  <c r="T4188" i="5" s="1"/>
  <c r="F4189" i="5"/>
  <c r="T4189" i="5" s="1"/>
  <c r="F4190" i="5"/>
  <c r="T4190" i="5" s="1"/>
  <c r="F4191" i="5"/>
  <c r="T4191" i="5" s="1"/>
  <c r="F4192" i="5"/>
  <c r="T4192" i="5" s="1"/>
  <c r="F4193" i="5"/>
  <c r="T4193" i="5" s="1"/>
  <c r="F4194" i="5"/>
  <c r="T4194" i="5" s="1"/>
  <c r="F4195" i="5"/>
  <c r="T4195" i="5" s="1"/>
  <c r="F4196" i="5"/>
  <c r="T4196" i="5" s="1"/>
  <c r="F4197" i="5"/>
  <c r="T4197" i="5" s="1"/>
  <c r="F4198" i="5"/>
  <c r="T4198" i="5" s="1"/>
  <c r="F4199" i="5"/>
  <c r="T4199" i="5" s="1"/>
  <c r="F4200" i="5"/>
  <c r="T4200" i="5" s="1"/>
  <c r="F4201" i="5"/>
  <c r="T4201" i="5" s="1"/>
  <c r="F4202" i="5"/>
  <c r="T4202" i="5" s="1"/>
  <c r="F4203" i="5"/>
  <c r="T4203" i="5" s="1"/>
  <c r="F4204" i="5"/>
  <c r="T4204" i="5" s="1"/>
  <c r="F4205" i="5"/>
  <c r="T4205" i="5" s="1"/>
  <c r="F4206" i="5"/>
  <c r="T4206" i="5" s="1"/>
  <c r="F4207" i="5"/>
  <c r="T4207" i="5" s="1"/>
  <c r="F4208" i="5"/>
  <c r="T4208" i="5" s="1"/>
  <c r="F4209" i="5"/>
  <c r="T4209" i="5" s="1"/>
  <c r="F4210" i="5"/>
  <c r="T4210" i="5" s="1"/>
  <c r="F4211" i="5"/>
  <c r="T4211" i="5" s="1"/>
  <c r="F4212" i="5"/>
  <c r="T4212" i="5" s="1"/>
  <c r="F4213" i="5"/>
  <c r="T4213" i="5" s="1"/>
  <c r="F4214" i="5"/>
  <c r="T4214" i="5" s="1"/>
  <c r="F4215" i="5"/>
  <c r="T4215" i="5" s="1"/>
  <c r="F4216" i="5"/>
  <c r="T4216" i="5" s="1"/>
  <c r="F4217" i="5"/>
  <c r="T4217" i="5" s="1"/>
  <c r="F4218" i="5"/>
  <c r="T4218" i="5" s="1"/>
  <c r="F4219" i="5"/>
  <c r="T4219" i="5" s="1"/>
  <c r="F4220" i="5"/>
  <c r="T4220" i="5" s="1"/>
  <c r="F4221" i="5"/>
  <c r="T4221" i="5" s="1"/>
  <c r="F4222" i="5"/>
  <c r="T4222" i="5" s="1"/>
  <c r="F4223" i="5"/>
  <c r="T4223" i="5" s="1"/>
  <c r="F4224" i="5"/>
  <c r="T4224" i="5" s="1"/>
  <c r="F4225" i="5"/>
  <c r="T4225" i="5" s="1"/>
  <c r="F4226" i="5"/>
  <c r="T4226" i="5" s="1"/>
  <c r="F4227" i="5"/>
  <c r="T4227" i="5" s="1"/>
  <c r="F4228" i="5"/>
  <c r="T4228" i="5" s="1"/>
  <c r="F4229" i="5"/>
  <c r="T4229" i="5" s="1"/>
  <c r="F4230" i="5"/>
  <c r="T4230" i="5" s="1"/>
  <c r="F4231" i="5"/>
  <c r="T4231" i="5" s="1"/>
  <c r="F4232" i="5"/>
  <c r="T4232" i="5" s="1"/>
  <c r="F4233" i="5"/>
  <c r="T4233" i="5" s="1"/>
  <c r="F4234" i="5"/>
  <c r="T4234" i="5" s="1"/>
  <c r="F4235" i="5"/>
  <c r="T4235" i="5" s="1"/>
  <c r="F4236" i="5"/>
  <c r="T4236" i="5" s="1"/>
  <c r="F4237" i="5"/>
  <c r="T4237" i="5" s="1"/>
  <c r="F4238" i="5"/>
  <c r="T4238" i="5" s="1"/>
  <c r="F4239" i="5"/>
  <c r="T4239" i="5" s="1"/>
  <c r="F4240" i="5"/>
  <c r="T4240" i="5" s="1"/>
  <c r="F4241" i="5"/>
  <c r="T4241" i="5" s="1"/>
  <c r="F4242" i="5"/>
  <c r="T4242" i="5" s="1"/>
  <c r="F4243" i="5"/>
  <c r="T4243" i="5" s="1"/>
  <c r="F4244" i="5"/>
  <c r="T4244" i="5" s="1"/>
  <c r="F4245" i="5"/>
  <c r="T4245" i="5" s="1"/>
  <c r="F4246" i="5"/>
  <c r="T4246" i="5" s="1"/>
  <c r="F4247" i="5"/>
  <c r="T4247" i="5" s="1"/>
  <c r="F4248" i="5"/>
  <c r="T4248" i="5" s="1"/>
  <c r="F4249" i="5"/>
  <c r="T4249" i="5" s="1"/>
  <c r="F4250" i="5"/>
  <c r="T4250" i="5" s="1"/>
  <c r="F4251" i="5"/>
  <c r="T4251" i="5" s="1"/>
  <c r="F4252" i="5"/>
  <c r="T4252" i="5" s="1"/>
  <c r="F4253" i="5"/>
  <c r="T4253" i="5" s="1"/>
  <c r="F4254" i="5"/>
  <c r="T4254" i="5" s="1"/>
  <c r="F4255" i="5"/>
  <c r="T4255" i="5" s="1"/>
  <c r="F4256" i="5"/>
  <c r="T4256" i="5" s="1"/>
  <c r="F4257" i="5"/>
  <c r="T4257" i="5" s="1"/>
  <c r="F4258" i="5"/>
  <c r="T4258" i="5" s="1"/>
  <c r="F4259" i="5"/>
  <c r="T4259" i="5" s="1"/>
  <c r="F4260" i="5"/>
  <c r="T4260" i="5" s="1"/>
  <c r="F4261" i="5"/>
  <c r="T4261" i="5" s="1"/>
  <c r="F4262" i="5"/>
  <c r="T4262" i="5" s="1"/>
  <c r="F4263" i="5"/>
  <c r="T4263" i="5" s="1"/>
  <c r="F4264" i="5"/>
  <c r="T4264" i="5" s="1"/>
  <c r="F4265" i="5"/>
  <c r="T4265" i="5" s="1"/>
  <c r="F4266" i="5"/>
  <c r="T4266" i="5" s="1"/>
  <c r="F4267" i="5"/>
  <c r="T4267" i="5" s="1"/>
  <c r="F4268" i="5"/>
  <c r="T4268" i="5" s="1"/>
  <c r="F4269" i="5"/>
  <c r="T4269" i="5" s="1"/>
  <c r="F4270" i="5"/>
  <c r="T4270" i="5" s="1"/>
  <c r="F4271" i="5"/>
  <c r="T4271" i="5" s="1"/>
  <c r="F4272" i="5"/>
  <c r="T4272" i="5" s="1"/>
  <c r="F4273" i="5"/>
  <c r="T4273" i="5" s="1"/>
  <c r="F4274" i="5"/>
  <c r="T4274" i="5" s="1"/>
  <c r="F4275" i="5"/>
  <c r="T4275" i="5" s="1"/>
  <c r="F4276" i="5"/>
  <c r="T4276" i="5" s="1"/>
  <c r="F4277" i="5"/>
  <c r="T4277" i="5" s="1"/>
  <c r="F4278" i="5"/>
  <c r="T4278" i="5" s="1"/>
  <c r="F4279" i="5"/>
  <c r="T4279" i="5" s="1"/>
  <c r="F4280" i="5"/>
  <c r="T4280" i="5" s="1"/>
  <c r="F4281" i="5"/>
  <c r="T4281" i="5" s="1"/>
  <c r="F4282" i="5"/>
  <c r="T4282" i="5" s="1"/>
  <c r="F4283" i="5"/>
  <c r="T4283" i="5" s="1"/>
  <c r="F4284" i="5"/>
  <c r="T4284" i="5" s="1"/>
  <c r="F4285" i="5"/>
  <c r="T4285" i="5" s="1"/>
  <c r="F4286" i="5"/>
  <c r="T4286" i="5" s="1"/>
  <c r="F4287" i="5"/>
  <c r="T4287" i="5" s="1"/>
  <c r="F4288" i="5"/>
  <c r="T4288" i="5" s="1"/>
  <c r="F4289" i="5"/>
  <c r="T4289" i="5" s="1"/>
  <c r="F4290" i="5"/>
  <c r="T4290" i="5" s="1"/>
  <c r="F4291" i="5"/>
  <c r="T4291" i="5" s="1"/>
  <c r="F4292" i="5"/>
  <c r="T4292" i="5" s="1"/>
  <c r="F4293" i="5"/>
  <c r="T4293" i="5" s="1"/>
  <c r="F4294" i="5"/>
  <c r="T4294" i="5" s="1"/>
  <c r="F4295" i="5"/>
  <c r="T4295" i="5" s="1"/>
  <c r="F4296" i="5"/>
  <c r="T4296" i="5" s="1"/>
  <c r="F4297" i="5"/>
  <c r="T4297" i="5" s="1"/>
  <c r="F4298" i="5"/>
  <c r="T4298" i="5" s="1"/>
  <c r="F4299" i="5"/>
  <c r="T4299" i="5" s="1"/>
  <c r="F4300" i="5"/>
  <c r="T4300" i="5" s="1"/>
  <c r="F4301" i="5"/>
  <c r="T4301" i="5" s="1"/>
  <c r="F4302" i="5"/>
  <c r="T4302" i="5" s="1"/>
  <c r="F4303" i="5"/>
  <c r="T4303" i="5" s="1"/>
  <c r="F4304" i="5"/>
  <c r="T4304" i="5" s="1"/>
  <c r="F4305" i="5"/>
  <c r="T4305" i="5" s="1"/>
  <c r="F4306" i="5"/>
  <c r="T4306" i="5" s="1"/>
  <c r="F4307" i="5"/>
  <c r="T4307" i="5" s="1"/>
  <c r="F4308" i="5"/>
  <c r="T4308" i="5" s="1"/>
  <c r="F4309" i="5"/>
  <c r="T4309" i="5" s="1"/>
  <c r="F4310" i="5"/>
  <c r="T4310" i="5" s="1"/>
  <c r="F4311" i="5"/>
  <c r="T4311" i="5" s="1"/>
  <c r="F4312" i="5"/>
  <c r="T4312" i="5" s="1"/>
  <c r="F4313" i="5"/>
  <c r="T4313" i="5" s="1"/>
  <c r="F4314" i="5"/>
  <c r="T4314" i="5" s="1"/>
  <c r="F4315" i="5"/>
  <c r="T4315" i="5" s="1"/>
  <c r="F4316" i="5"/>
  <c r="T4316" i="5" s="1"/>
  <c r="F4317" i="5"/>
  <c r="T4317" i="5" s="1"/>
  <c r="F4318" i="5"/>
  <c r="T4318" i="5" s="1"/>
  <c r="F4319" i="5"/>
  <c r="T4319" i="5" s="1"/>
  <c r="F4320" i="5"/>
  <c r="T4320" i="5" s="1"/>
  <c r="F4321" i="5"/>
  <c r="T4321" i="5" s="1"/>
  <c r="F4322" i="5"/>
  <c r="T4322" i="5" s="1"/>
  <c r="F4323" i="5"/>
  <c r="T4323" i="5" s="1"/>
  <c r="F4324" i="5"/>
  <c r="T4324" i="5" s="1"/>
  <c r="F4325" i="5"/>
  <c r="T4325" i="5" s="1"/>
  <c r="F4326" i="5"/>
  <c r="T4326" i="5" s="1"/>
  <c r="F4327" i="5"/>
  <c r="T4327" i="5" s="1"/>
  <c r="F4328" i="5"/>
  <c r="T4328" i="5" s="1"/>
  <c r="F4329" i="5"/>
  <c r="T4329" i="5" s="1"/>
  <c r="F4330" i="5"/>
  <c r="T4330" i="5" s="1"/>
  <c r="F4331" i="5"/>
  <c r="T4331" i="5" s="1"/>
  <c r="F4332" i="5"/>
  <c r="T4332" i="5" s="1"/>
  <c r="F4333" i="5"/>
  <c r="T4333" i="5" s="1"/>
  <c r="F4334" i="5"/>
  <c r="T4334" i="5" s="1"/>
  <c r="F4335" i="5"/>
  <c r="T4335" i="5" s="1"/>
  <c r="F4336" i="5"/>
  <c r="T4336" i="5" s="1"/>
  <c r="F4337" i="5"/>
  <c r="T4337" i="5" s="1"/>
  <c r="F4338" i="5"/>
  <c r="T4338" i="5" s="1"/>
  <c r="F4339" i="5"/>
  <c r="T4339" i="5" s="1"/>
  <c r="F4340" i="5"/>
  <c r="T4340" i="5" s="1"/>
  <c r="F4341" i="5"/>
  <c r="T4341" i="5" s="1"/>
  <c r="F4342" i="5"/>
  <c r="T4342" i="5" s="1"/>
  <c r="F4343" i="5"/>
  <c r="T4343" i="5" s="1"/>
  <c r="F4344" i="5"/>
  <c r="T4344" i="5" s="1"/>
  <c r="F4345" i="5"/>
  <c r="T4345" i="5" s="1"/>
  <c r="F4346" i="5"/>
  <c r="T4346" i="5" s="1"/>
  <c r="F4347" i="5"/>
  <c r="T4347" i="5" s="1"/>
  <c r="F4348" i="5"/>
  <c r="T4348" i="5" s="1"/>
  <c r="F4349" i="5"/>
  <c r="T4349" i="5" s="1"/>
  <c r="F4350" i="5"/>
  <c r="T4350" i="5" s="1"/>
  <c r="F4351" i="5"/>
  <c r="T4351" i="5" s="1"/>
  <c r="F4352" i="5"/>
  <c r="T4352" i="5" s="1"/>
  <c r="F4353" i="5"/>
  <c r="T4353" i="5" s="1"/>
  <c r="F4354" i="5"/>
  <c r="T4354" i="5" s="1"/>
  <c r="F4355" i="5"/>
  <c r="T4355" i="5" s="1"/>
  <c r="F4356" i="5"/>
  <c r="T4356" i="5" s="1"/>
  <c r="F4357" i="5"/>
  <c r="T4357" i="5" s="1"/>
  <c r="F4358" i="5"/>
  <c r="T4358" i="5" s="1"/>
  <c r="F4359" i="5"/>
  <c r="T4359" i="5" s="1"/>
  <c r="F4360" i="5"/>
  <c r="T4360" i="5" s="1"/>
  <c r="F4361" i="5"/>
  <c r="T4361" i="5" s="1"/>
  <c r="F4362" i="5"/>
  <c r="T4362" i="5" s="1"/>
  <c r="F4363" i="5"/>
  <c r="T4363" i="5" s="1"/>
  <c r="F4364" i="5"/>
  <c r="T4364" i="5" s="1"/>
  <c r="F4365" i="5"/>
  <c r="T4365" i="5" s="1"/>
  <c r="F4366" i="5"/>
  <c r="T4366" i="5" s="1"/>
  <c r="F4367" i="5"/>
  <c r="T4367" i="5" s="1"/>
  <c r="F4368" i="5"/>
  <c r="T4368" i="5" s="1"/>
  <c r="F4369" i="5"/>
  <c r="T4369" i="5" s="1"/>
  <c r="F4370" i="5"/>
  <c r="T4370" i="5" s="1"/>
  <c r="F4371" i="5"/>
  <c r="T4371" i="5" s="1"/>
  <c r="F4372" i="5"/>
  <c r="T4372" i="5" s="1"/>
  <c r="F4373" i="5"/>
  <c r="T4373" i="5" s="1"/>
  <c r="F4374" i="5"/>
  <c r="T4374" i="5" s="1"/>
  <c r="F4375" i="5"/>
  <c r="T4375" i="5" s="1"/>
  <c r="F4376" i="5"/>
  <c r="T4376" i="5" s="1"/>
  <c r="F4377" i="5"/>
  <c r="T4377" i="5" s="1"/>
  <c r="F4378" i="5"/>
  <c r="T4378" i="5" s="1"/>
  <c r="F4379" i="5"/>
  <c r="T4379" i="5" s="1"/>
  <c r="F4380" i="5"/>
  <c r="T4380" i="5" s="1"/>
  <c r="F4381" i="5"/>
  <c r="T4381" i="5" s="1"/>
  <c r="F4382" i="5"/>
  <c r="T4382" i="5" s="1"/>
  <c r="F4383" i="5"/>
  <c r="T4383" i="5" s="1"/>
  <c r="F4384" i="5"/>
  <c r="T4384" i="5" s="1"/>
  <c r="F4385" i="5"/>
  <c r="T4385" i="5" s="1"/>
  <c r="F2" i="5"/>
  <c r="T466" i="5" l="1"/>
  <c r="D466" i="5"/>
  <c r="T418" i="5"/>
  <c r="D418" i="5"/>
  <c r="T354" i="5"/>
  <c r="D354" i="5"/>
  <c r="T298" i="5"/>
  <c r="D298" i="5"/>
  <c r="T258" i="5"/>
  <c r="D258" i="5"/>
  <c r="T226" i="5"/>
  <c r="D226" i="5"/>
  <c r="T186" i="5"/>
  <c r="D186" i="5"/>
  <c r="T138" i="5"/>
  <c r="D138" i="5"/>
  <c r="T106" i="5"/>
  <c r="D106" i="5"/>
  <c r="T42" i="5"/>
  <c r="D42" i="5"/>
  <c r="T10" i="5"/>
  <c r="D10" i="5"/>
  <c r="T505" i="5"/>
  <c r="D505" i="5"/>
  <c r="T497" i="5"/>
  <c r="D497" i="5"/>
  <c r="T489" i="5"/>
  <c r="D489" i="5"/>
  <c r="T481" i="5"/>
  <c r="D481" i="5"/>
  <c r="T473" i="5"/>
  <c r="D473" i="5"/>
  <c r="T465" i="5"/>
  <c r="D465" i="5"/>
  <c r="T457" i="5"/>
  <c r="D457" i="5"/>
  <c r="T449" i="5"/>
  <c r="D449" i="5"/>
  <c r="T441" i="5"/>
  <c r="D441" i="5"/>
  <c r="T433" i="5"/>
  <c r="D433" i="5"/>
  <c r="T425" i="5"/>
  <c r="D425" i="5"/>
  <c r="T417" i="5"/>
  <c r="D417" i="5"/>
  <c r="T409" i="5"/>
  <c r="D409" i="5"/>
  <c r="T401" i="5"/>
  <c r="D401" i="5"/>
  <c r="T393" i="5"/>
  <c r="D393" i="5"/>
  <c r="T385" i="5"/>
  <c r="D385" i="5"/>
  <c r="T377" i="5"/>
  <c r="D377" i="5"/>
  <c r="T369" i="5"/>
  <c r="D369" i="5"/>
  <c r="T361" i="5"/>
  <c r="D361" i="5"/>
  <c r="T353" i="5"/>
  <c r="D353" i="5"/>
  <c r="T345" i="5"/>
  <c r="D345" i="5"/>
  <c r="T337" i="5"/>
  <c r="D337" i="5"/>
  <c r="T329" i="5"/>
  <c r="D329" i="5"/>
  <c r="T321" i="5"/>
  <c r="D321" i="5"/>
  <c r="T313" i="5"/>
  <c r="D313" i="5"/>
  <c r="T305" i="5"/>
  <c r="D305" i="5"/>
  <c r="T297" i="5"/>
  <c r="D297" i="5"/>
  <c r="T289" i="5"/>
  <c r="D289" i="5"/>
  <c r="T281" i="5"/>
  <c r="D281" i="5"/>
  <c r="T273" i="5"/>
  <c r="D273" i="5"/>
  <c r="T265" i="5"/>
  <c r="D265" i="5"/>
  <c r="T257" i="5"/>
  <c r="D257" i="5"/>
  <c r="T249" i="5"/>
  <c r="D249" i="5"/>
  <c r="T241" i="5"/>
  <c r="D241" i="5"/>
  <c r="T233" i="5"/>
  <c r="D233" i="5"/>
  <c r="T225" i="5"/>
  <c r="D225" i="5"/>
  <c r="T217" i="5"/>
  <c r="D217" i="5"/>
  <c r="T209" i="5"/>
  <c r="D209" i="5"/>
  <c r="T201" i="5"/>
  <c r="D201" i="5"/>
  <c r="T193" i="5"/>
  <c r="D193" i="5"/>
  <c r="T185" i="5"/>
  <c r="D185" i="5"/>
  <c r="T177" i="5"/>
  <c r="D177" i="5"/>
  <c r="T169" i="5"/>
  <c r="D169" i="5"/>
  <c r="T161" i="5"/>
  <c r="D161" i="5"/>
  <c r="T153" i="5"/>
  <c r="D153" i="5"/>
  <c r="T145" i="5"/>
  <c r="D145" i="5"/>
  <c r="T137" i="5"/>
  <c r="D137" i="5"/>
  <c r="T129" i="5"/>
  <c r="D129" i="5"/>
  <c r="T121" i="5"/>
  <c r="D121" i="5"/>
  <c r="T113" i="5"/>
  <c r="D113" i="5"/>
  <c r="T105" i="5"/>
  <c r="D105" i="5"/>
  <c r="T97" i="5"/>
  <c r="D97" i="5"/>
  <c r="T89" i="5"/>
  <c r="D89" i="5"/>
  <c r="T81" i="5"/>
  <c r="D81" i="5"/>
  <c r="T73" i="5"/>
  <c r="D73" i="5"/>
  <c r="T65" i="5"/>
  <c r="D65" i="5"/>
  <c r="T57" i="5"/>
  <c r="D57" i="5"/>
  <c r="T49" i="5"/>
  <c r="D49" i="5"/>
  <c r="T41" i="5"/>
  <c r="D41" i="5"/>
  <c r="T33" i="5"/>
  <c r="D33" i="5"/>
  <c r="T25" i="5"/>
  <c r="D25" i="5"/>
  <c r="T17" i="5"/>
  <c r="D17" i="5"/>
  <c r="T9" i="5"/>
  <c r="D9" i="5"/>
  <c r="T2" i="5"/>
  <c r="D2" i="5"/>
  <c r="T506" i="5"/>
  <c r="D506" i="5"/>
  <c r="T458" i="5"/>
  <c r="D458" i="5"/>
  <c r="T402" i="5"/>
  <c r="D402" i="5"/>
  <c r="T362" i="5"/>
  <c r="D362" i="5"/>
  <c r="T330" i="5"/>
  <c r="D330" i="5"/>
  <c r="T266" i="5"/>
  <c r="D266" i="5"/>
  <c r="T202" i="5"/>
  <c r="D202" i="5"/>
  <c r="T162" i="5"/>
  <c r="D162" i="5"/>
  <c r="T130" i="5"/>
  <c r="D130" i="5"/>
  <c r="T98" i="5"/>
  <c r="D98" i="5"/>
  <c r="T58" i="5"/>
  <c r="D58" i="5"/>
  <c r="T18" i="5"/>
  <c r="D18" i="5"/>
  <c r="T504" i="5"/>
  <c r="D504" i="5"/>
  <c r="T496" i="5"/>
  <c r="D496" i="5"/>
  <c r="T488" i="5"/>
  <c r="D488" i="5"/>
  <c r="T480" i="5"/>
  <c r="D480" i="5"/>
  <c r="T472" i="5"/>
  <c r="D472" i="5"/>
  <c r="T464" i="5"/>
  <c r="D464" i="5"/>
  <c r="T456" i="5"/>
  <c r="D456" i="5"/>
  <c r="T448" i="5"/>
  <c r="D448" i="5"/>
  <c r="T440" i="5"/>
  <c r="D440" i="5"/>
  <c r="T432" i="5"/>
  <c r="D432" i="5"/>
  <c r="T424" i="5"/>
  <c r="D424" i="5"/>
  <c r="T416" i="5"/>
  <c r="D416" i="5"/>
  <c r="T408" i="5"/>
  <c r="D408" i="5"/>
  <c r="T400" i="5"/>
  <c r="D400" i="5"/>
  <c r="T392" i="5"/>
  <c r="D392" i="5"/>
  <c r="T384" i="5"/>
  <c r="D384" i="5"/>
  <c r="T376" i="5"/>
  <c r="D376" i="5"/>
  <c r="T368" i="5"/>
  <c r="D368" i="5"/>
  <c r="T360" i="5"/>
  <c r="D360" i="5"/>
  <c r="T352" i="5"/>
  <c r="D352" i="5"/>
  <c r="T344" i="5"/>
  <c r="D344" i="5"/>
  <c r="T336" i="5"/>
  <c r="D336" i="5"/>
  <c r="T328" i="5"/>
  <c r="D328" i="5"/>
  <c r="T320" i="5"/>
  <c r="D320" i="5"/>
  <c r="T312" i="5"/>
  <c r="D312" i="5"/>
  <c r="T304" i="5"/>
  <c r="D304" i="5"/>
  <c r="T296" i="5"/>
  <c r="D296" i="5"/>
  <c r="T288" i="5"/>
  <c r="D288" i="5"/>
  <c r="T280" i="5"/>
  <c r="D280" i="5"/>
  <c r="T272" i="5"/>
  <c r="D272" i="5"/>
  <c r="T264" i="5"/>
  <c r="D264" i="5"/>
  <c r="T256" i="5"/>
  <c r="D256" i="5"/>
  <c r="T248" i="5"/>
  <c r="D248" i="5"/>
  <c r="T240" i="5"/>
  <c r="D240" i="5"/>
  <c r="T232" i="5"/>
  <c r="D232" i="5"/>
  <c r="T224" i="5"/>
  <c r="D224" i="5"/>
  <c r="T216" i="5"/>
  <c r="D216" i="5"/>
  <c r="T208" i="5"/>
  <c r="D208" i="5"/>
  <c r="T200" i="5"/>
  <c r="D200" i="5"/>
  <c r="T192" i="5"/>
  <c r="D192" i="5"/>
  <c r="T184" i="5"/>
  <c r="D184" i="5"/>
  <c r="T176" i="5"/>
  <c r="D176" i="5"/>
  <c r="T168" i="5"/>
  <c r="D168" i="5"/>
  <c r="T160" i="5"/>
  <c r="D160" i="5"/>
  <c r="T152" i="5"/>
  <c r="D152" i="5"/>
  <c r="T144" i="5"/>
  <c r="D144" i="5"/>
  <c r="T136" i="5"/>
  <c r="D136" i="5"/>
  <c r="T128" i="5"/>
  <c r="D128" i="5"/>
  <c r="T120" i="5"/>
  <c r="D120" i="5"/>
  <c r="T112" i="5"/>
  <c r="D112" i="5"/>
  <c r="T104" i="5"/>
  <c r="D104" i="5"/>
  <c r="T96" i="5"/>
  <c r="D96" i="5"/>
  <c r="T88" i="5"/>
  <c r="D88" i="5"/>
  <c r="T80" i="5"/>
  <c r="D80" i="5"/>
  <c r="T72" i="5"/>
  <c r="D72" i="5"/>
  <c r="T64" i="5"/>
  <c r="D64" i="5"/>
  <c r="T56" i="5"/>
  <c r="D56" i="5"/>
  <c r="T48" i="5"/>
  <c r="D48" i="5"/>
  <c r="T40" i="5"/>
  <c r="D40" i="5"/>
  <c r="T32" i="5"/>
  <c r="D32" i="5"/>
  <c r="T24" i="5"/>
  <c r="D24" i="5"/>
  <c r="T16" i="5"/>
  <c r="D16" i="5"/>
  <c r="T8" i="5"/>
  <c r="D8" i="5"/>
  <c r="T490" i="5"/>
  <c r="D490" i="5"/>
  <c r="T434" i="5"/>
  <c r="D434" i="5"/>
  <c r="T394" i="5"/>
  <c r="D394" i="5"/>
  <c r="T338" i="5"/>
  <c r="D338" i="5"/>
  <c r="T282" i="5"/>
  <c r="D282" i="5"/>
  <c r="T234" i="5"/>
  <c r="D234" i="5"/>
  <c r="T194" i="5"/>
  <c r="D194" i="5"/>
  <c r="T146" i="5"/>
  <c r="D146" i="5"/>
  <c r="T114" i="5"/>
  <c r="D114" i="5"/>
  <c r="T66" i="5"/>
  <c r="D66" i="5"/>
  <c r="T26" i="5"/>
  <c r="D26" i="5"/>
  <c r="T503" i="5"/>
  <c r="D503" i="5"/>
  <c r="T495" i="5"/>
  <c r="D495" i="5"/>
  <c r="T487" i="5"/>
  <c r="D487" i="5"/>
  <c r="T479" i="5"/>
  <c r="D479" i="5"/>
  <c r="T471" i="5"/>
  <c r="D471" i="5"/>
  <c r="T463" i="5"/>
  <c r="D463" i="5"/>
  <c r="T455" i="5"/>
  <c r="D455" i="5"/>
  <c r="T447" i="5"/>
  <c r="D447" i="5"/>
  <c r="T439" i="5"/>
  <c r="D439" i="5"/>
  <c r="T431" i="5"/>
  <c r="D431" i="5"/>
  <c r="T423" i="5"/>
  <c r="D423" i="5"/>
  <c r="T415" i="5"/>
  <c r="D415" i="5"/>
  <c r="T407" i="5"/>
  <c r="D407" i="5"/>
  <c r="T399" i="5"/>
  <c r="D399" i="5"/>
  <c r="T391" i="5"/>
  <c r="D391" i="5"/>
  <c r="T383" i="5"/>
  <c r="D383" i="5"/>
  <c r="T375" i="5"/>
  <c r="D375" i="5"/>
  <c r="T367" i="5"/>
  <c r="D367" i="5"/>
  <c r="T359" i="5"/>
  <c r="D359" i="5"/>
  <c r="T351" i="5"/>
  <c r="D351" i="5"/>
  <c r="T343" i="5"/>
  <c r="D343" i="5"/>
  <c r="T335" i="5"/>
  <c r="D335" i="5"/>
  <c r="T327" i="5"/>
  <c r="D327" i="5"/>
  <c r="T319" i="5"/>
  <c r="D319" i="5"/>
  <c r="T311" i="5"/>
  <c r="D311" i="5"/>
  <c r="T303" i="5"/>
  <c r="D303" i="5"/>
  <c r="T295" i="5"/>
  <c r="D295" i="5"/>
  <c r="T287" i="5"/>
  <c r="D287" i="5"/>
  <c r="T279" i="5"/>
  <c r="D279" i="5"/>
  <c r="T271" i="5"/>
  <c r="D271" i="5"/>
  <c r="T263" i="5"/>
  <c r="D263" i="5"/>
  <c r="T255" i="5"/>
  <c r="D255" i="5"/>
  <c r="T247" i="5"/>
  <c r="D247" i="5"/>
  <c r="T239" i="5"/>
  <c r="D239" i="5"/>
  <c r="T231" i="5"/>
  <c r="D231" i="5"/>
  <c r="T223" i="5"/>
  <c r="D223" i="5"/>
  <c r="T215" i="5"/>
  <c r="D215" i="5"/>
  <c r="T207" i="5"/>
  <c r="D207" i="5"/>
  <c r="T199" i="5"/>
  <c r="D199" i="5"/>
  <c r="T191" i="5"/>
  <c r="D191" i="5"/>
  <c r="T183" i="5"/>
  <c r="D183" i="5"/>
  <c r="T175" i="5"/>
  <c r="D175" i="5"/>
  <c r="T167" i="5"/>
  <c r="D167" i="5"/>
  <c r="T159" i="5"/>
  <c r="D159" i="5"/>
  <c r="T151" i="5"/>
  <c r="D151" i="5"/>
  <c r="T143" i="5"/>
  <c r="D143" i="5"/>
  <c r="T135" i="5"/>
  <c r="D135" i="5"/>
  <c r="T127" i="5"/>
  <c r="D127" i="5"/>
  <c r="T119" i="5"/>
  <c r="D119" i="5"/>
  <c r="T111" i="5"/>
  <c r="D111" i="5"/>
  <c r="T103" i="5"/>
  <c r="D103" i="5"/>
  <c r="T95" i="5"/>
  <c r="D95" i="5"/>
  <c r="T87" i="5"/>
  <c r="D87" i="5"/>
  <c r="T79" i="5"/>
  <c r="D79" i="5"/>
  <c r="T71" i="5"/>
  <c r="D71" i="5"/>
  <c r="T63" i="5"/>
  <c r="D63" i="5"/>
  <c r="T55" i="5"/>
  <c r="D55" i="5"/>
  <c r="T47" i="5"/>
  <c r="D47" i="5"/>
  <c r="T39" i="5"/>
  <c r="D39" i="5"/>
  <c r="T31" i="5"/>
  <c r="D31" i="5"/>
  <c r="T23" i="5"/>
  <c r="D23" i="5"/>
  <c r="T15" i="5"/>
  <c r="D15" i="5"/>
  <c r="T7" i="5"/>
  <c r="D7" i="5"/>
  <c r="T498" i="5"/>
  <c r="D498" i="5"/>
  <c r="T450" i="5"/>
  <c r="D450" i="5"/>
  <c r="T410" i="5"/>
  <c r="D410" i="5"/>
  <c r="T370" i="5"/>
  <c r="D370" i="5"/>
  <c r="T314" i="5"/>
  <c r="D314" i="5"/>
  <c r="T250" i="5"/>
  <c r="D250" i="5"/>
  <c r="T210" i="5"/>
  <c r="D210" i="5"/>
  <c r="T154" i="5"/>
  <c r="D154" i="5"/>
  <c r="T122" i="5"/>
  <c r="D122" i="5"/>
  <c r="T90" i="5"/>
  <c r="D90" i="5"/>
  <c r="T50" i="5"/>
  <c r="D50" i="5"/>
  <c r="T34" i="5"/>
  <c r="D34" i="5"/>
  <c r="T502" i="5"/>
  <c r="D502" i="5"/>
  <c r="T494" i="5"/>
  <c r="D494" i="5"/>
  <c r="T486" i="5"/>
  <c r="D486" i="5"/>
  <c r="T478" i="5"/>
  <c r="D478" i="5"/>
  <c r="T470" i="5"/>
  <c r="D470" i="5"/>
  <c r="T462" i="5"/>
  <c r="D462" i="5"/>
  <c r="T454" i="5"/>
  <c r="D454" i="5"/>
  <c r="T446" i="5"/>
  <c r="D446" i="5"/>
  <c r="T438" i="5"/>
  <c r="D438" i="5"/>
  <c r="T430" i="5"/>
  <c r="D430" i="5"/>
  <c r="T422" i="5"/>
  <c r="D422" i="5"/>
  <c r="T414" i="5"/>
  <c r="D414" i="5"/>
  <c r="T406" i="5"/>
  <c r="D406" i="5"/>
  <c r="T398" i="5"/>
  <c r="D398" i="5"/>
  <c r="T390" i="5"/>
  <c r="D390" i="5"/>
  <c r="T382" i="5"/>
  <c r="D382" i="5"/>
  <c r="T374" i="5"/>
  <c r="D374" i="5"/>
  <c r="T366" i="5"/>
  <c r="D366" i="5"/>
  <c r="T358" i="5"/>
  <c r="D358" i="5"/>
  <c r="T350" i="5"/>
  <c r="D350" i="5"/>
  <c r="T342" i="5"/>
  <c r="D342" i="5"/>
  <c r="T334" i="5"/>
  <c r="D334" i="5"/>
  <c r="T326" i="5"/>
  <c r="D326" i="5"/>
  <c r="T318" i="5"/>
  <c r="D318" i="5"/>
  <c r="T310" i="5"/>
  <c r="D310" i="5"/>
  <c r="T302" i="5"/>
  <c r="D302" i="5"/>
  <c r="T294" i="5"/>
  <c r="D294" i="5"/>
  <c r="T286" i="5"/>
  <c r="D286" i="5"/>
  <c r="T278" i="5"/>
  <c r="D278" i="5"/>
  <c r="T270" i="5"/>
  <c r="D270" i="5"/>
  <c r="T262" i="5"/>
  <c r="D262" i="5"/>
  <c r="T254" i="5"/>
  <c r="D254" i="5"/>
  <c r="T246" i="5"/>
  <c r="D246" i="5"/>
  <c r="T238" i="5"/>
  <c r="D238" i="5"/>
  <c r="T230" i="5"/>
  <c r="D230" i="5"/>
  <c r="T222" i="5"/>
  <c r="D222" i="5"/>
  <c r="T214" i="5"/>
  <c r="D214" i="5"/>
  <c r="T206" i="5"/>
  <c r="D206" i="5"/>
  <c r="T198" i="5"/>
  <c r="D198" i="5"/>
  <c r="T190" i="5"/>
  <c r="D190" i="5"/>
  <c r="T182" i="5"/>
  <c r="D182" i="5"/>
  <c r="T174" i="5"/>
  <c r="D174" i="5"/>
  <c r="T166" i="5"/>
  <c r="D166" i="5"/>
  <c r="T158" i="5"/>
  <c r="D158" i="5"/>
  <c r="T150" i="5"/>
  <c r="D150" i="5"/>
  <c r="T142" i="5"/>
  <c r="D142" i="5"/>
  <c r="T134" i="5"/>
  <c r="D134" i="5"/>
  <c r="T126" i="5"/>
  <c r="D126" i="5"/>
  <c r="T118" i="5"/>
  <c r="D118" i="5"/>
  <c r="T110" i="5"/>
  <c r="D110" i="5"/>
  <c r="T102" i="5"/>
  <c r="D102" i="5"/>
  <c r="T94" i="5"/>
  <c r="D94" i="5"/>
  <c r="T86" i="5"/>
  <c r="D86" i="5"/>
  <c r="T78" i="5"/>
  <c r="D78" i="5"/>
  <c r="T70" i="5"/>
  <c r="D70" i="5"/>
  <c r="T62" i="5"/>
  <c r="D62" i="5"/>
  <c r="T54" i="5"/>
  <c r="D54" i="5"/>
  <c r="T46" i="5"/>
  <c r="D46" i="5"/>
  <c r="T38" i="5"/>
  <c r="D38" i="5"/>
  <c r="T30" i="5"/>
  <c r="D30" i="5"/>
  <c r="T22" i="5"/>
  <c r="D22" i="5"/>
  <c r="T14" i="5"/>
  <c r="D14" i="5"/>
  <c r="T6" i="5"/>
  <c r="D6" i="5"/>
  <c r="T306" i="5"/>
  <c r="D306" i="5"/>
  <c r="T501" i="5"/>
  <c r="D501" i="5"/>
  <c r="T493" i="5"/>
  <c r="D493" i="5"/>
  <c r="T485" i="5"/>
  <c r="D485" i="5"/>
  <c r="T477" i="5"/>
  <c r="D477" i="5"/>
  <c r="T469" i="5"/>
  <c r="D469" i="5"/>
  <c r="T461" i="5"/>
  <c r="D461" i="5"/>
  <c r="T453" i="5"/>
  <c r="D453" i="5"/>
  <c r="T445" i="5"/>
  <c r="D445" i="5"/>
  <c r="T437" i="5"/>
  <c r="D437" i="5"/>
  <c r="T429" i="5"/>
  <c r="D429" i="5"/>
  <c r="T421" i="5"/>
  <c r="D421" i="5"/>
  <c r="T413" i="5"/>
  <c r="D413" i="5"/>
  <c r="T405" i="5"/>
  <c r="D405" i="5"/>
  <c r="T397" i="5"/>
  <c r="D397" i="5"/>
  <c r="T389" i="5"/>
  <c r="D389" i="5"/>
  <c r="T381" i="5"/>
  <c r="D381" i="5"/>
  <c r="T373" i="5"/>
  <c r="D373" i="5"/>
  <c r="T365" i="5"/>
  <c r="D365" i="5"/>
  <c r="T357" i="5"/>
  <c r="D357" i="5"/>
  <c r="T349" i="5"/>
  <c r="D349" i="5"/>
  <c r="T341" i="5"/>
  <c r="D341" i="5"/>
  <c r="T333" i="5"/>
  <c r="D333" i="5"/>
  <c r="T325" i="5"/>
  <c r="D325" i="5"/>
  <c r="T317" i="5"/>
  <c r="D317" i="5"/>
  <c r="T309" i="5"/>
  <c r="D309" i="5"/>
  <c r="T301" i="5"/>
  <c r="D301" i="5"/>
  <c r="T293" i="5"/>
  <c r="D293" i="5"/>
  <c r="T285" i="5"/>
  <c r="D285" i="5"/>
  <c r="T277" i="5"/>
  <c r="D277" i="5"/>
  <c r="T269" i="5"/>
  <c r="D269" i="5"/>
  <c r="T261" i="5"/>
  <c r="D261" i="5"/>
  <c r="T253" i="5"/>
  <c r="D253" i="5"/>
  <c r="T245" i="5"/>
  <c r="D245" i="5"/>
  <c r="T237" i="5"/>
  <c r="D237" i="5"/>
  <c r="T229" i="5"/>
  <c r="D229" i="5"/>
  <c r="T221" i="5"/>
  <c r="D221" i="5"/>
  <c r="T213" i="5"/>
  <c r="D213" i="5"/>
  <c r="T205" i="5"/>
  <c r="D205" i="5"/>
  <c r="T197" i="5"/>
  <c r="D197" i="5"/>
  <c r="T189" i="5"/>
  <c r="D189" i="5"/>
  <c r="T181" i="5"/>
  <c r="D181" i="5"/>
  <c r="T173" i="5"/>
  <c r="D173" i="5"/>
  <c r="T165" i="5"/>
  <c r="D165" i="5"/>
  <c r="T157" i="5"/>
  <c r="D157" i="5"/>
  <c r="T149" i="5"/>
  <c r="D149" i="5"/>
  <c r="T141" i="5"/>
  <c r="D141" i="5"/>
  <c r="T133" i="5"/>
  <c r="D133" i="5"/>
  <c r="T125" i="5"/>
  <c r="D125" i="5"/>
  <c r="T117" i="5"/>
  <c r="D117" i="5"/>
  <c r="T109" i="5"/>
  <c r="D109" i="5"/>
  <c r="T101" i="5"/>
  <c r="D101" i="5"/>
  <c r="T93" i="5"/>
  <c r="D93" i="5"/>
  <c r="T85" i="5"/>
  <c r="D85" i="5"/>
  <c r="T77" i="5"/>
  <c r="D77" i="5"/>
  <c r="T69" i="5"/>
  <c r="D69" i="5"/>
  <c r="T61" i="5"/>
  <c r="D61" i="5"/>
  <c r="T53" i="5"/>
  <c r="D53" i="5"/>
  <c r="T45" i="5"/>
  <c r="D45" i="5"/>
  <c r="T37" i="5"/>
  <c r="D37" i="5"/>
  <c r="T29" i="5"/>
  <c r="D29" i="5"/>
  <c r="T21" i="5"/>
  <c r="D21" i="5"/>
  <c r="T13" i="5"/>
  <c r="D13" i="5"/>
  <c r="T5" i="5"/>
  <c r="D5" i="5"/>
  <c r="T482" i="5"/>
  <c r="D482" i="5"/>
  <c r="T442" i="5"/>
  <c r="D442" i="5"/>
  <c r="T386" i="5"/>
  <c r="D386" i="5"/>
  <c r="T346" i="5"/>
  <c r="D346" i="5"/>
  <c r="T290" i="5"/>
  <c r="D290" i="5"/>
  <c r="T242" i="5"/>
  <c r="D242" i="5"/>
  <c r="T178" i="5"/>
  <c r="D178" i="5"/>
  <c r="T82" i="5"/>
  <c r="D82" i="5"/>
  <c r="T500" i="5"/>
  <c r="D500" i="5"/>
  <c r="T492" i="5"/>
  <c r="D492" i="5"/>
  <c r="T484" i="5"/>
  <c r="D484" i="5"/>
  <c r="T476" i="5"/>
  <c r="D476" i="5"/>
  <c r="T468" i="5"/>
  <c r="D468" i="5"/>
  <c r="T460" i="5"/>
  <c r="D460" i="5"/>
  <c r="T452" i="5"/>
  <c r="D452" i="5"/>
  <c r="T444" i="5"/>
  <c r="D444" i="5"/>
  <c r="T436" i="5"/>
  <c r="D436" i="5"/>
  <c r="T428" i="5"/>
  <c r="D428" i="5"/>
  <c r="T420" i="5"/>
  <c r="D420" i="5"/>
  <c r="T412" i="5"/>
  <c r="D412" i="5"/>
  <c r="T404" i="5"/>
  <c r="D404" i="5"/>
  <c r="T396" i="5"/>
  <c r="D396" i="5"/>
  <c r="T388" i="5"/>
  <c r="D388" i="5"/>
  <c r="T380" i="5"/>
  <c r="D380" i="5"/>
  <c r="T372" i="5"/>
  <c r="D372" i="5"/>
  <c r="T364" i="5"/>
  <c r="D364" i="5"/>
  <c r="T356" i="5"/>
  <c r="D356" i="5"/>
  <c r="T348" i="5"/>
  <c r="D348" i="5"/>
  <c r="T340" i="5"/>
  <c r="D340" i="5"/>
  <c r="T332" i="5"/>
  <c r="D332" i="5"/>
  <c r="T324" i="5"/>
  <c r="D324" i="5"/>
  <c r="T316" i="5"/>
  <c r="D316" i="5"/>
  <c r="T308" i="5"/>
  <c r="D308" i="5"/>
  <c r="T300" i="5"/>
  <c r="D300" i="5"/>
  <c r="T292" i="5"/>
  <c r="D292" i="5"/>
  <c r="T284" i="5"/>
  <c r="D284" i="5"/>
  <c r="T276" i="5"/>
  <c r="D276" i="5"/>
  <c r="T268" i="5"/>
  <c r="D268" i="5"/>
  <c r="T260" i="5"/>
  <c r="D260" i="5"/>
  <c r="T252" i="5"/>
  <c r="D252" i="5"/>
  <c r="T244" i="5"/>
  <c r="D244" i="5"/>
  <c r="T236" i="5"/>
  <c r="D236" i="5"/>
  <c r="T228" i="5"/>
  <c r="D228" i="5"/>
  <c r="T220" i="5"/>
  <c r="D220" i="5"/>
  <c r="T212" i="5"/>
  <c r="D212" i="5"/>
  <c r="T204" i="5"/>
  <c r="D204" i="5"/>
  <c r="T196" i="5"/>
  <c r="D196" i="5"/>
  <c r="T188" i="5"/>
  <c r="D188" i="5"/>
  <c r="T180" i="5"/>
  <c r="D180" i="5"/>
  <c r="T172" i="5"/>
  <c r="D172" i="5"/>
  <c r="T164" i="5"/>
  <c r="D164" i="5"/>
  <c r="T156" i="5"/>
  <c r="D156" i="5"/>
  <c r="T148" i="5"/>
  <c r="D148" i="5"/>
  <c r="T140" i="5"/>
  <c r="D140" i="5"/>
  <c r="T132" i="5"/>
  <c r="D132" i="5"/>
  <c r="T124" i="5"/>
  <c r="D124" i="5"/>
  <c r="T116" i="5"/>
  <c r="D116" i="5"/>
  <c r="T108" i="5"/>
  <c r="D108" i="5"/>
  <c r="T100" i="5"/>
  <c r="D100" i="5"/>
  <c r="T92" i="5"/>
  <c r="D92" i="5"/>
  <c r="T84" i="5"/>
  <c r="D84" i="5"/>
  <c r="T76" i="5"/>
  <c r="D76" i="5"/>
  <c r="T68" i="5"/>
  <c r="D68" i="5"/>
  <c r="T60" i="5"/>
  <c r="D60" i="5"/>
  <c r="T52" i="5"/>
  <c r="D52" i="5"/>
  <c r="T44" i="5"/>
  <c r="D44" i="5"/>
  <c r="T36" i="5"/>
  <c r="D36" i="5"/>
  <c r="T28" i="5"/>
  <c r="D28" i="5"/>
  <c r="T20" i="5"/>
  <c r="D20" i="5"/>
  <c r="T12" i="5"/>
  <c r="D12" i="5"/>
  <c r="T4" i="5"/>
  <c r="D4" i="5"/>
  <c r="T474" i="5"/>
  <c r="D474" i="5"/>
  <c r="T426" i="5"/>
  <c r="D426" i="5"/>
  <c r="T378" i="5"/>
  <c r="D378" i="5"/>
  <c r="T322" i="5"/>
  <c r="D322" i="5"/>
  <c r="T274" i="5"/>
  <c r="D274" i="5"/>
  <c r="T218" i="5"/>
  <c r="D218" i="5"/>
  <c r="T170" i="5"/>
  <c r="D170" i="5"/>
  <c r="T74" i="5"/>
  <c r="D74" i="5"/>
  <c r="T507" i="5"/>
  <c r="D507" i="5"/>
  <c r="T499" i="5"/>
  <c r="D499" i="5"/>
  <c r="T491" i="5"/>
  <c r="D491" i="5"/>
  <c r="T483" i="5"/>
  <c r="D483" i="5"/>
  <c r="T475" i="5"/>
  <c r="D475" i="5"/>
  <c r="T467" i="5"/>
  <c r="D467" i="5"/>
  <c r="T459" i="5"/>
  <c r="D459" i="5"/>
  <c r="T451" i="5"/>
  <c r="D451" i="5"/>
  <c r="T443" i="5"/>
  <c r="D443" i="5"/>
  <c r="T435" i="5"/>
  <c r="D435" i="5"/>
  <c r="T427" i="5"/>
  <c r="D427" i="5"/>
  <c r="T419" i="5"/>
  <c r="D419" i="5"/>
  <c r="T411" i="5"/>
  <c r="D411" i="5"/>
  <c r="T403" i="5"/>
  <c r="D403" i="5"/>
  <c r="T395" i="5"/>
  <c r="D395" i="5"/>
  <c r="T387" i="5"/>
  <c r="D387" i="5"/>
  <c r="T379" i="5"/>
  <c r="D379" i="5"/>
  <c r="T371" i="5"/>
  <c r="D371" i="5"/>
  <c r="T363" i="5"/>
  <c r="D363" i="5"/>
  <c r="T355" i="5"/>
  <c r="D355" i="5"/>
  <c r="T347" i="5"/>
  <c r="D347" i="5"/>
  <c r="T339" i="5"/>
  <c r="D339" i="5"/>
  <c r="T331" i="5"/>
  <c r="D331" i="5"/>
  <c r="T323" i="5"/>
  <c r="D323" i="5"/>
  <c r="T315" i="5"/>
  <c r="D315" i="5"/>
  <c r="T307" i="5"/>
  <c r="D307" i="5"/>
  <c r="T299" i="5"/>
  <c r="D299" i="5"/>
  <c r="T291" i="5"/>
  <c r="D291" i="5"/>
  <c r="T283" i="5"/>
  <c r="D283" i="5"/>
  <c r="T275" i="5"/>
  <c r="D275" i="5"/>
  <c r="T267" i="5"/>
  <c r="D267" i="5"/>
  <c r="T259" i="5"/>
  <c r="D259" i="5"/>
  <c r="T251" i="5"/>
  <c r="D251" i="5"/>
  <c r="T243" i="5"/>
  <c r="D243" i="5"/>
  <c r="T235" i="5"/>
  <c r="D235" i="5"/>
  <c r="T227" i="5"/>
  <c r="D227" i="5"/>
  <c r="T219" i="5"/>
  <c r="D219" i="5"/>
  <c r="T211" i="5"/>
  <c r="D211" i="5"/>
  <c r="T203" i="5"/>
  <c r="D203" i="5"/>
  <c r="T195" i="5"/>
  <c r="D195" i="5"/>
  <c r="T187" i="5"/>
  <c r="D187" i="5"/>
  <c r="T179" i="5"/>
  <c r="D179" i="5"/>
  <c r="T171" i="5"/>
  <c r="D171" i="5"/>
  <c r="T163" i="5"/>
  <c r="D163" i="5"/>
  <c r="T155" i="5"/>
  <c r="D155" i="5"/>
  <c r="T147" i="5"/>
  <c r="D147" i="5"/>
  <c r="T139" i="5"/>
  <c r="D139" i="5"/>
  <c r="T131" i="5"/>
  <c r="D131" i="5"/>
  <c r="T123" i="5"/>
  <c r="D123" i="5"/>
  <c r="T115" i="5"/>
  <c r="D115" i="5"/>
  <c r="T107" i="5"/>
  <c r="D107" i="5"/>
  <c r="T99" i="5"/>
  <c r="D99" i="5"/>
  <c r="T91" i="5"/>
  <c r="D91" i="5"/>
  <c r="T83" i="5"/>
  <c r="D83" i="5"/>
  <c r="T75" i="5"/>
  <c r="D75" i="5"/>
  <c r="T67" i="5"/>
  <c r="D67" i="5"/>
  <c r="T59" i="5"/>
  <c r="D59" i="5"/>
  <c r="T51" i="5"/>
  <c r="D51" i="5"/>
  <c r="T43" i="5"/>
  <c r="D43" i="5"/>
  <c r="T35" i="5"/>
  <c r="D35" i="5"/>
  <c r="T27" i="5"/>
  <c r="D27" i="5"/>
  <c r="T19" i="5"/>
  <c r="D19" i="5"/>
  <c r="T11" i="5"/>
  <c r="D11" i="5"/>
  <c r="T3" i="5"/>
  <c r="D3" i="5"/>
  <c r="T4066" i="5"/>
  <c r="D4066" i="5"/>
  <c r="T4058" i="5"/>
  <c r="D4058" i="5"/>
  <c r="T4010" i="5"/>
  <c r="D4010" i="5"/>
  <c r="T3994" i="5"/>
  <c r="D3994" i="5"/>
  <c r="T3986" i="5"/>
  <c r="D3986" i="5"/>
  <c r="T2674" i="5"/>
  <c r="D2674" i="5"/>
  <c r="T2658" i="5"/>
  <c r="D2658" i="5"/>
  <c r="T2618" i="5"/>
  <c r="D2618" i="5"/>
  <c r="T2586" i="5"/>
  <c r="D2586" i="5"/>
  <c r="T874" i="5"/>
  <c r="U874" i="5" s="1"/>
  <c r="D874" i="5"/>
  <c r="T866" i="5"/>
  <c r="D866" i="5"/>
  <c r="T514" i="5"/>
  <c r="U514" i="5" s="1"/>
  <c r="D514" i="5"/>
  <c r="T4073" i="5"/>
  <c r="D4073" i="5"/>
  <c r="T4065" i="5"/>
  <c r="U4065" i="5" s="1"/>
  <c r="D4065" i="5"/>
  <c r="T4057" i="5"/>
  <c r="D4057" i="5"/>
  <c r="T4049" i="5"/>
  <c r="U4049" i="5" s="1"/>
  <c r="D4049" i="5"/>
  <c r="T4009" i="5"/>
  <c r="D4009" i="5"/>
  <c r="T4001" i="5"/>
  <c r="U4001" i="5" s="1"/>
  <c r="D4001" i="5"/>
  <c r="T3993" i="5"/>
  <c r="D3993" i="5"/>
  <c r="T3985" i="5"/>
  <c r="U3985" i="5" s="1"/>
  <c r="D3985" i="5"/>
  <c r="T2833" i="5"/>
  <c r="D2833" i="5"/>
  <c r="T2825" i="5"/>
  <c r="U2825" i="5" s="1"/>
  <c r="D2825" i="5"/>
  <c r="T2817" i="5"/>
  <c r="D2817" i="5"/>
  <c r="T2809" i="5"/>
  <c r="U2809" i="5" s="1"/>
  <c r="D2809" i="5"/>
  <c r="T2681" i="5"/>
  <c r="D2681" i="5"/>
  <c r="T2673" i="5"/>
  <c r="U2673" i="5" s="1"/>
  <c r="D2673" i="5"/>
  <c r="T2665" i="5"/>
  <c r="D2665" i="5"/>
  <c r="T2657" i="5"/>
  <c r="U2657" i="5" s="1"/>
  <c r="D2657" i="5"/>
  <c r="T2649" i="5"/>
  <c r="D2649" i="5"/>
  <c r="T2617" i="5"/>
  <c r="U2617" i="5" s="1"/>
  <c r="D2617" i="5"/>
  <c r="T2609" i="5"/>
  <c r="D2609" i="5"/>
  <c r="T2601" i="5"/>
  <c r="U2601" i="5" s="1"/>
  <c r="D2601" i="5"/>
  <c r="T2593" i="5"/>
  <c r="D2593" i="5"/>
  <c r="T2585" i="5"/>
  <c r="U2585" i="5" s="1"/>
  <c r="D2585" i="5"/>
  <c r="T2577" i="5"/>
  <c r="D2577" i="5"/>
  <c r="T2569" i="5"/>
  <c r="U2569" i="5" s="1"/>
  <c r="D2569" i="5"/>
  <c r="T2561" i="5"/>
  <c r="D2561" i="5"/>
  <c r="T2257" i="5"/>
  <c r="U2257" i="5" s="1"/>
  <c r="D2257" i="5"/>
  <c r="T2249" i="5"/>
  <c r="D2249" i="5"/>
  <c r="T2241" i="5"/>
  <c r="U2241" i="5" s="1"/>
  <c r="D2241" i="5"/>
  <c r="T2233" i="5"/>
  <c r="D2233" i="5"/>
  <c r="T881" i="5"/>
  <c r="U881" i="5" s="1"/>
  <c r="D881" i="5"/>
  <c r="T873" i="5"/>
  <c r="D873" i="5"/>
  <c r="T865" i="5"/>
  <c r="U865" i="5" s="1"/>
  <c r="D865" i="5"/>
  <c r="T857" i="5"/>
  <c r="D857" i="5"/>
  <c r="T721" i="5"/>
  <c r="U721" i="5" s="1"/>
  <c r="D721" i="5"/>
  <c r="T713" i="5"/>
  <c r="D713" i="5"/>
  <c r="T705" i="5"/>
  <c r="U705" i="5" s="1"/>
  <c r="D705" i="5"/>
  <c r="T697" i="5"/>
  <c r="D697" i="5"/>
  <c r="T689" i="5"/>
  <c r="U689" i="5" s="1"/>
  <c r="D689" i="5"/>
  <c r="T681" i="5"/>
  <c r="U681" i="5" s="1"/>
  <c r="D681" i="5"/>
  <c r="T673" i="5"/>
  <c r="U673" i="5" s="1"/>
  <c r="D673" i="5"/>
  <c r="T665" i="5"/>
  <c r="D665" i="5"/>
  <c r="T593" i="5"/>
  <c r="U593" i="5" s="1"/>
  <c r="D593" i="5"/>
  <c r="T585" i="5"/>
  <c r="U585" i="5" s="1"/>
  <c r="D585" i="5"/>
  <c r="T577" i="5"/>
  <c r="D577" i="5"/>
  <c r="T569" i="5"/>
  <c r="D569" i="5"/>
  <c r="T537" i="5"/>
  <c r="U537" i="5" s="1"/>
  <c r="D537" i="5"/>
  <c r="T529" i="5"/>
  <c r="U529" i="5" s="1"/>
  <c r="D529" i="5"/>
  <c r="T521" i="5"/>
  <c r="D521" i="5"/>
  <c r="T513" i="5"/>
  <c r="D513" i="5"/>
  <c r="T4072" i="5"/>
  <c r="U4072" i="5" s="1"/>
  <c r="D4072" i="5"/>
  <c r="T4056" i="5"/>
  <c r="D4056" i="5"/>
  <c r="T880" i="5"/>
  <c r="U880" i="5" s="1"/>
  <c r="D880" i="5"/>
  <c r="T872" i="5"/>
  <c r="D872" i="5"/>
  <c r="T864" i="5"/>
  <c r="U864" i="5" s="1"/>
  <c r="D864" i="5"/>
  <c r="T856" i="5"/>
  <c r="D856" i="5"/>
  <c r="T720" i="5"/>
  <c r="D720" i="5"/>
  <c r="T712" i="5"/>
  <c r="D712" i="5"/>
  <c r="T704" i="5"/>
  <c r="D704" i="5"/>
  <c r="T696" i="5"/>
  <c r="D696" i="5"/>
  <c r="T688" i="5"/>
  <c r="D688" i="5"/>
  <c r="T680" i="5"/>
  <c r="D680" i="5"/>
  <c r="T672" i="5"/>
  <c r="U672" i="5" s="1"/>
  <c r="D672" i="5"/>
  <c r="T664" i="5"/>
  <c r="D664" i="5"/>
  <c r="T592" i="5"/>
  <c r="D592" i="5"/>
  <c r="T584" i="5"/>
  <c r="D584" i="5"/>
  <c r="T576" i="5"/>
  <c r="U576" i="5" s="1"/>
  <c r="D576" i="5"/>
  <c r="T536" i="5"/>
  <c r="D536" i="5"/>
  <c r="T528" i="5"/>
  <c r="D528" i="5"/>
  <c r="T520" i="5"/>
  <c r="D520" i="5"/>
  <c r="T512" i="5"/>
  <c r="U512" i="5" s="1"/>
  <c r="D512" i="5"/>
  <c r="T2650" i="5"/>
  <c r="D2650" i="5"/>
  <c r="T2234" i="5"/>
  <c r="D2234" i="5"/>
  <c r="T578" i="5"/>
  <c r="D578" i="5"/>
  <c r="T4000" i="5"/>
  <c r="U4000" i="5" s="1"/>
  <c r="D4000" i="5"/>
  <c r="T3984" i="5"/>
  <c r="D3984" i="5"/>
  <c r="T2832" i="5"/>
  <c r="U2832" i="5" s="1"/>
  <c r="D2832" i="5"/>
  <c r="T2672" i="5"/>
  <c r="D2672" i="5"/>
  <c r="T2664" i="5"/>
  <c r="U2664" i="5" s="1"/>
  <c r="D2664" i="5"/>
  <c r="T2656" i="5"/>
  <c r="D2656" i="5"/>
  <c r="T2600" i="5"/>
  <c r="U2600" i="5" s="1"/>
  <c r="D2600" i="5"/>
  <c r="T2256" i="5"/>
  <c r="D2256" i="5"/>
  <c r="T2232" i="5"/>
  <c r="U2232" i="5" s="1"/>
  <c r="D2232" i="5"/>
  <c r="T4071" i="5"/>
  <c r="D4071" i="5"/>
  <c r="T4063" i="5"/>
  <c r="D4063" i="5"/>
  <c r="T4055" i="5"/>
  <c r="D4055" i="5"/>
  <c r="T4047" i="5"/>
  <c r="D4047" i="5"/>
  <c r="T4007" i="5"/>
  <c r="D4007" i="5"/>
  <c r="T3999" i="5"/>
  <c r="D3999" i="5"/>
  <c r="T3991" i="5"/>
  <c r="D3991" i="5"/>
  <c r="T3983" i="5"/>
  <c r="D3983" i="5"/>
  <c r="T2831" i="5"/>
  <c r="D2831" i="5"/>
  <c r="T2823" i="5"/>
  <c r="D2823" i="5"/>
  <c r="T2815" i="5"/>
  <c r="D2815" i="5"/>
  <c r="T2807" i="5"/>
  <c r="D2807" i="5"/>
  <c r="T2679" i="5"/>
  <c r="D2679" i="5"/>
  <c r="T2671" i="5"/>
  <c r="D2671" i="5"/>
  <c r="T2663" i="5"/>
  <c r="D2663" i="5"/>
  <c r="T2655" i="5"/>
  <c r="D2655" i="5"/>
  <c r="T2615" i="5"/>
  <c r="D2615" i="5"/>
  <c r="T2607" i="5"/>
  <c r="D2607" i="5"/>
  <c r="T2599" i="5"/>
  <c r="D2599" i="5"/>
  <c r="T2591" i="5"/>
  <c r="D2591" i="5"/>
  <c r="T2583" i="5"/>
  <c r="D2583" i="5"/>
  <c r="T2575" i="5"/>
  <c r="D2575" i="5"/>
  <c r="T2567" i="5"/>
  <c r="D2567" i="5"/>
  <c r="T2559" i="5"/>
  <c r="D2559" i="5"/>
  <c r="T2255" i="5"/>
  <c r="D2255" i="5"/>
  <c r="T2247" i="5"/>
  <c r="D2247" i="5"/>
  <c r="T2239" i="5"/>
  <c r="D2239" i="5"/>
  <c r="T2231" i="5"/>
  <c r="D2231" i="5"/>
  <c r="T879" i="5"/>
  <c r="D879" i="5"/>
  <c r="T871" i="5"/>
  <c r="D871" i="5"/>
  <c r="T863" i="5"/>
  <c r="D863" i="5"/>
  <c r="T855" i="5"/>
  <c r="U855" i="5" s="1"/>
  <c r="D855" i="5"/>
  <c r="T719" i="5"/>
  <c r="D719" i="5"/>
  <c r="T711" i="5"/>
  <c r="D711" i="5"/>
  <c r="T703" i="5"/>
  <c r="D703" i="5"/>
  <c r="T695" i="5"/>
  <c r="U695" i="5" s="1"/>
  <c r="D695" i="5"/>
  <c r="T687" i="5"/>
  <c r="U687" i="5" s="1"/>
  <c r="D687" i="5"/>
  <c r="T679" i="5"/>
  <c r="D679" i="5"/>
  <c r="T671" i="5"/>
  <c r="D671" i="5"/>
  <c r="T663" i="5"/>
  <c r="U663" i="5" s="1"/>
  <c r="D663" i="5"/>
  <c r="T591" i="5"/>
  <c r="D591" i="5"/>
  <c r="T583" i="5"/>
  <c r="D583" i="5"/>
  <c r="T575" i="5"/>
  <c r="D575" i="5"/>
  <c r="T535" i="5"/>
  <c r="D535" i="5"/>
  <c r="T527" i="5"/>
  <c r="D527" i="5"/>
  <c r="T519" i="5"/>
  <c r="U519" i="5" s="1"/>
  <c r="D519" i="5"/>
  <c r="T511" i="5"/>
  <c r="D511" i="5"/>
  <c r="T2594" i="5"/>
  <c r="D2594" i="5"/>
  <c r="T2562" i="5"/>
  <c r="D2562" i="5"/>
  <c r="T2250" i="5"/>
  <c r="D2250" i="5"/>
  <c r="T714" i="5"/>
  <c r="D714" i="5"/>
  <c r="T682" i="5"/>
  <c r="U682" i="5" s="1"/>
  <c r="D682" i="5"/>
  <c r="T530" i="5"/>
  <c r="U530" i="5" s="1"/>
  <c r="D530" i="5"/>
  <c r="T2680" i="5"/>
  <c r="U2680" i="5" s="1"/>
  <c r="D2680" i="5"/>
  <c r="T2584" i="5"/>
  <c r="D2584" i="5"/>
  <c r="T2560" i="5"/>
  <c r="U2560" i="5" s="1"/>
  <c r="D2560" i="5"/>
  <c r="T2248" i="5"/>
  <c r="D2248" i="5"/>
  <c r="T4062" i="5"/>
  <c r="D4062" i="5"/>
  <c r="T4046" i="5"/>
  <c r="D4046" i="5"/>
  <c r="T4006" i="5"/>
  <c r="D4006" i="5"/>
  <c r="T3998" i="5"/>
  <c r="D3998" i="5"/>
  <c r="T3990" i="5"/>
  <c r="D3990" i="5"/>
  <c r="T3982" i="5"/>
  <c r="D3982" i="5"/>
  <c r="T2830" i="5"/>
  <c r="D2830" i="5"/>
  <c r="T2822" i="5"/>
  <c r="D2822" i="5"/>
  <c r="T2814" i="5"/>
  <c r="D2814" i="5"/>
  <c r="T2806" i="5"/>
  <c r="D2806" i="5"/>
  <c r="T2678" i="5"/>
  <c r="D2678" i="5"/>
  <c r="T2670" i="5"/>
  <c r="D2670" i="5"/>
  <c r="T2662" i="5"/>
  <c r="D2662" i="5"/>
  <c r="T2654" i="5"/>
  <c r="D2654" i="5"/>
  <c r="T2614" i="5"/>
  <c r="D2614" i="5"/>
  <c r="T2606" i="5"/>
  <c r="D2606" i="5"/>
  <c r="T2598" i="5"/>
  <c r="D2598" i="5"/>
  <c r="T2590" i="5"/>
  <c r="D2590" i="5"/>
  <c r="T2582" i="5"/>
  <c r="D2582" i="5"/>
  <c r="T2574" i="5"/>
  <c r="D2574" i="5"/>
  <c r="T2566" i="5"/>
  <c r="D2566" i="5"/>
  <c r="T2558" i="5"/>
  <c r="D2558" i="5"/>
  <c r="T2254" i="5"/>
  <c r="D2254" i="5"/>
  <c r="T2246" i="5"/>
  <c r="D2246" i="5"/>
  <c r="T2238" i="5"/>
  <c r="D2238" i="5"/>
  <c r="T2230" i="5"/>
  <c r="D2230" i="5"/>
  <c r="T878" i="5"/>
  <c r="U878" i="5" s="1"/>
  <c r="D878" i="5"/>
  <c r="T870" i="5"/>
  <c r="D870" i="5"/>
  <c r="T862" i="5"/>
  <c r="D862" i="5"/>
  <c r="T854" i="5"/>
  <c r="D854" i="5"/>
  <c r="T718" i="5"/>
  <c r="U718" i="5" s="1"/>
  <c r="D718" i="5"/>
  <c r="T710" i="5"/>
  <c r="U710" i="5" s="1"/>
  <c r="D710" i="5"/>
  <c r="T702" i="5"/>
  <c r="U702" i="5" s="1"/>
  <c r="D702" i="5"/>
  <c r="T694" i="5"/>
  <c r="D694" i="5"/>
  <c r="T686" i="5"/>
  <c r="U686" i="5" s="1"/>
  <c r="D686" i="5"/>
  <c r="T678" i="5"/>
  <c r="D678" i="5"/>
  <c r="T670" i="5"/>
  <c r="D670" i="5"/>
  <c r="T662" i="5"/>
  <c r="D662" i="5"/>
  <c r="T598" i="5"/>
  <c r="U598" i="5" s="1"/>
  <c r="D598" i="5"/>
  <c r="T590" i="5"/>
  <c r="U590" i="5" s="1"/>
  <c r="D590" i="5"/>
  <c r="T582" i="5"/>
  <c r="U582" i="5" s="1"/>
  <c r="D582" i="5"/>
  <c r="T574" i="5"/>
  <c r="U574" i="5" s="1"/>
  <c r="D574" i="5"/>
  <c r="T534" i="5"/>
  <c r="U534" i="5" s="1"/>
  <c r="D534" i="5"/>
  <c r="T526" i="5"/>
  <c r="D526" i="5"/>
  <c r="T518" i="5"/>
  <c r="U518" i="5" s="1"/>
  <c r="D518" i="5"/>
  <c r="T510" i="5"/>
  <c r="D510" i="5"/>
  <c r="T4002" i="5"/>
  <c r="D4002" i="5"/>
  <c r="T2834" i="5"/>
  <c r="D2834" i="5"/>
  <c r="T2666" i="5"/>
  <c r="D2666" i="5"/>
  <c r="T2610" i="5"/>
  <c r="D2610" i="5"/>
  <c r="T2578" i="5"/>
  <c r="D2578" i="5"/>
  <c r="T858" i="5"/>
  <c r="U858" i="5" s="1"/>
  <c r="D858" i="5"/>
  <c r="T722" i="5"/>
  <c r="D722" i="5"/>
  <c r="T690" i="5"/>
  <c r="D690" i="5"/>
  <c r="T538" i="5"/>
  <c r="U538" i="5" s="1"/>
  <c r="D538" i="5"/>
  <c r="T522" i="5"/>
  <c r="U522" i="5" s="1"/>
  <c r="D522" i="5"/>
  <c r="T4064" i="5"/>
  <c r="U4064" i="5" s="1"/>
  <c r="D4064" i="5"/>
  <c r="T4048" i="5"/>
  <c r="D4048" i="5"/>
  <c r="T2824" i="5"/>
  <c r="U2824" i="5" s="1"/>
  <c r="D2824" i="5"/>
  <c r="T2816" i="5"/>
  <c r="D2816" i="5"/>
  <c r="T2808" i="5"/>
  <c r="U2808" i="5" s="1"/>
  <c r="D2808" i="5"/>
  <c r="T2592" i="5"/>
  <c r="D2592" i="5"/>
  <c r="T2568" i="5"/>
  <c r="U2568" i="5" s="1"/>
  <c r="D2568" i="5"/>
  <c r="T4054" i="5"/>
  <c r="D4054" i="5"/>
  <c r="T4069" i="5"/>
  <c r="U4069" i="5" s="1"/>
  <c r="D4069" i="5"/>
  <c r="T4061" i="5"/>
  <c r="D4061" i="5"/>
  <c r="T4053" i="5"/>
  <c r="U4053" i="5" s="1"/>
  <c r="D4053" i="5"/>
  <c r="T4045" i="5"/>
  <c r="D4045" i="5"/>
  <c r="T4005" i="5"/>
  <c r="U4005" i="5" s="1"/>
  <c r="D4005" i="5"/>
  <c r="T3997" i="5"/>
  <c r="D3997" i="5"/>
  <c r="T3989" i="5"/>
  <c r="U3989" i="5" s="1"/>
  <c r="D3989" i="5"/>
  <c r="T3981" i="5"/>
  <c r="D3981" i="5"/>
  <c r="T2837" i="5"/>
  <c r="U2837" i="5" s="1"/>
  <c r="D2837" i="5"/>
  <c r="T2829" i="5"/>
  <c r="D2829" i="5"/>
  <c r="T2821" i="5"/>
  <c r="U2821" i="5" s="1"/>
  <c r="D2821" i="5"/>
  <c r="T2813" i="5"/>
  <c r="D2813" i="5"/>
  <c r="T2677" i="5"/>
  <c r="U2677" i="5" s="1"/>
  <c r="D2677" i="5"/>
  <c r="T2669" i="5"/>
  <c r="D2669" i="5"/>
  <c r="T2661" i="5"/>
  <c r="U2661" i="5" s="1"/>
  <c r="D2661" i="5"/>
  <c r="T2653" i="5"/>
  <c r="D2653" i="5"/>
  <c r="T2613" i="5"/>
  <c r="U2613" i="5" s="1"/>
  <c r="D2613" i="5"/>
  <c r="T2605" i="5"/>
  <c r="D2605" i="5"/>
  <c r="T2597" i="5"/>
  <c r="U2597" i="5" s="1"/>
  <c r="D2597" i="5"/>
  <c r="T2589" i="5"/>
  <c r="D2589" i="5"/>
  <c r="T2581" i="5"/>
  <c r="U2581" i="5" s="1"/>
  <c r="D2581" i="5"/>
  <c r="T2573" i="5"/>
  <c r="D2573" i="5"/>
  <c r="T2565" i="5"/>
  <c r="U2565" i="5" s="1"/>
  <c r="D2565" i="5"/>
  <c r="T2557" i="5"/>
  <c r="D2557" i="5"/>
  <c r="T2253" i="5"/>
  <c r="U2253" i="5" s="1"/>
  <c r="D2253" i="5"/>
  <c r="T2245" i="5"/>
  <c r="D2245" i="5"/>
  <c r="T2237" i="5"/>
  <c r="U2237" i="5" s="1"/>
  <c r="D2237" i="5"/>
  <c r="T2229" i="5"/>
  <c r="D2229" i="5"/>
  <c r="T877" i="5"/>
  <c r="D877" i="5"/>
  <c r="T869" i="5"/>
  <c r="D869" i="5"/>
  <c r="T861" i="5"/>
  <c r="U861" i="5" s="1"/>
  <c r="D861" i="5"/>
  <c r="T853" i="5"/>
  <c r="U853" i="5" s="1"/>
  <c r="D853" i="5"/>
  <c r="T725" i="5"/>
  <c r="U725" i="5" s="1"/>
  <c r="D725" i="5"/>
  <c r="T717" i="5"/>
  <c r="D717" i="5"/>
  <c r="T709" i="5"/>
  <c r="U709" i="5" s="1"/>
  <c r="D709" i="5"/>
  <c r="T701" i="5"/>
  <c r="U701" i="5" s="1"/>
  <c r="D701" i="5"/>
  <c r="T693" i="5"/>
  <c r="D693" i="5"/>
  <c r="T685" i="5"/>
  <c r="D685" i="5"/>
  <c r="T677" i="5"/>
  <c r="U677" i="5" s="1"/>
  <c r="D677" i="5"/>
  <c r="T669" i="5"/>
  <c r="D669" i="5"/>
  <c r="T661" i="5"/>
  <c r="U661" i="5" s="1"/>
  <c r="D661" i="5"/>
  <c r="T597" i="5"/>
  <c r="D597" i="5"/>
  <c r="T589" i="5"/>
  <c r="U589" i="5" s="1"/>
  <c r="D589" i="5"/>
  <c r="T581" i="5"/>
  <c r="U581" i="5" s="1"/>
  <c r="D581" i="5"/>
  <c r="T573" i="5"/>
  <c r="U573" i="5" s="1"/>
  <c r="D573" i="5"/>
  <c r="T533" i="5"/>
  <c r="D533" i="5"/>
  <c r="T525" i="5"/>
  <c r="U525" i="5" s="1"/>
  <c r="D525" i="5"/>
  <c r="T517" i="5"/>
  <c r="D517" i="5"/>
  <c r="T509" i="5"/>
  <c r="U509" i="5" s="1"/>
  <c r="D509" i="5"/>
  <c r="T4074" i="5"/>
  <c r="D4074" i="5"/>
  <c r="T4050" i="5"/>
  <c r="D4050" i="5"/>
  <c r="T2818" i="5"/>
  <c r="D2818" i="5"/>
  <c r="T2242" i="5"/>
  <c r="D2242" i="5"/>
  <c r="T698" i="5"/>
  <c r="D698" i="5"/>
  <c r="T666" i="5"/>
  <c r="U666" i="5" s="1"/>
  <c r="D666" i="5"/>
  <c r="T586" i="5"/>
  <c r="U586" i="5" s="1"/>
  <c r="D586" i="5"/>
  <c r="T4008" i="5"/>
  <c r="U4008" i="5" s="1"/>
  <c r="D4008" i="5"/>
  <c r="T3992" i="5"/>
  <c r="D3992" i="5"/>
  <c r="T2608" i="5"/>
  <c r="U2608" i="5" s="1"/>
  <c r="D2608" i="5"/>
  <c r="T4070" i="5"/>
  <c r="D4070" i="5"/>
  <c r="T4068" i="5"/>
  <c r="U4068" i="5" s="1"/>
  <c r="D4068" i="5"/>
  <c r="T4060" i="5"/>
  <c r="D4060" i="5"/>
  <c r="T4052" i="5"/>
  <c r="U4052" i="5" s="1"/>
  <c r="D4052" i="5"/>
  <c r="T4004" i="5"/>
  <c r="D4004" i="5"/>
  <c r="T3996" i="5"/>
  <c r="U3996" i="5" s="1"/>
  <c r="D3996" i="5"/>
  <c r="T3988" i="5"/>
  <c r="D3988" i="5"/>
  <c r="T3980" i="5"/>
  <c r="U3980" i="5" s="1"/>
  <c r="D3980" i="5"/>
  <c r="T2836" i="5"/>
  <c r="D2836" i="5"/>
  <c r="T2828" i="5"/>
  <c r="U2828" i="5" s="1"/>
  <c r="D2828" i="5"/>
  <c r="T2820" i="5"/>
  <c r="D2820" i="5"/>
  <c r="T2812" i="5"/>
  <c r="U2812" i="5" s="1"/>
  <c r="D2812" i="5"/>
  <c r="T2676" i="5"/>
  <c r="D2676" i="5"/>
  <c r="T2668" i="5"/>
  <c r="U2668" i="5" s="1"/>
  <c r="D2668" i="5"/>
  <c r="T2660" i="5"/>
  <c r="D2660" i="5"/>
  <c r="T2652" i="5"/>
  <c r="U2652" i="5" s="1"/>
  <c r="D2652" i="5"/>
  <c r="T2612" i="5"/>
  <c r="D2612" i="5"/>
  <c r="T2604" i="5"/>
  <c r="U2604" i="5" s="1"/>
  <c r="D2604" i="5"/>
  <c r="T2596" i="5"/>
  <c r="D2596" i="5"/>
  <c r="T2588" i="5"/>
  <c r="U2588" i="5" s="1"/>
  <c r="D2588" i="5"/>
  <c r="T2580" i="5"/>
  <c r="D2580" i="5"/>
  <c r="T2572" i="5"/>
  <c r="U2572" i="5" s="1"/>
  <c r="D2572" i="5"/>
  <c r="T2564" i="5"/>
  <c r="D2564" i="5"/>
  <c r="T2556" i="5"/>
  <c r="U2556" i="5" s="1"/>
  <c r="D2556" i="5"/>
  <c r="T2252" i="5"/>
  <c r="D2252" i="5"/>
  <c r="T2244" i="5"/>
  <c r="U2244" i="5" s="1"/>
  <c r="D2244" i="5"/>
  <c r="T2236" i="5"/>
  <c r="D2236" i="5"/>
  <c r="T2228" i="5"/>
  <c r="U2228" i="5" s="1"/>
  <c r="D2228" i="5"/>
  <c r="T876" i="5"/>
  <c r="U876" i="5" s="1"/>
  <c r="D876" i="5"/>
  <c r="T868" i="5"/>
  <c r="U868" i="5" s="1"/>
  <c r="D868" i="5"/>
  <c r="T860" i="5"/>
  <c r="D860" i="5"/>
  <c r="T852" i="5"/>
  <c r="U852" i="5" s="1"/>
  <c r="D852" i="5"/>
  <c r="T724" i="5"/>
  <c r="U724" i="5" s="1"/>
  <c r="D724" i="5"/>
  <c r="T716" i="5"/>
  <c r="D716" i="5"/>
  <c r="T708" i="5"/>
  <c r="D708" i="5"/>
  <c r="T700" i="5"/>
  <c r="U700" i="5" s="1"/>
  <c r="D700" i="5"/>
  <c r="T692" i="5"/>
  <c r="U692" i="5" s="1"/>
  <c r="D692" i="5"/>
  <c r="T684" i="5"/>
  <c r="U684" i="5" s="1"/>
  <c r="D684" i="5"/>
  <c r="T676" i="5"/>
  <c r="D676" i="5"/>
  <c r="T668" i="5"/>
  <c r="U668" i="5" s="1"/>
  <c r="D668" i="5"/>
  <c r="T596" i="5"/>
  <c r="U596" i="5" s="1"/>
  <c r="D596" i="5"/>
  <c r="T588" i="5"/>
  <c r="U588" i="5" s="1"/>
  <c r="D588" i="5"/>
  <c r="T580" i="5"/>
  <c r="U580" i="5" s="1"/>
  <c r="D580" i="5"/>
  <c r="T572" i="5"/>
  <c r="U572" i="5" s="1"/>
  <c r="D572" i="5"/>
  <c r="T532" i="5"/>
  <c r="U532" i="5" s="1"/>
  <c r="D532" i="5"/>
  <c r="T524" i="5"/>
  <c r="U524" i="5" s="1"/>
  <c r="D524" i="5"/>
  <c r="T516" i="5"/>
  <c r="D516" i="5"/>
  <c r="T508" i="5"/>
  <c r="U508" i="5" s="1"/>
  <c r="D508" i="5"/>
  <c r="T2826" i="5"/>
  <c r="D2826" i="5"/>
  <c r="T2810" i="5"/>
  <c r="D2810" i="5"/>
  <c r="T2602" i="5"/>
  <c r="D2602" i="5"/>
  <c r="T2570" i="5"/>
  <c r="D2570" i="5"/>
  <c r="T706" i="5"/>
  <c r="U706" i="5" s="1"/>
  <c r="D706" i="5"/>
  <c r="T674" i="5"/>
  <c r="D674" i="5"/>
  <c r="T594" i="5"/>
  <c r="U594" i="5" s="1"/>
  <c r="D594" i="5"/>
  <c r="T570" i="5"/>
  <c r="U570" i="5" s="1"/>
  <c r="D570" i="5"/>
  <c r="T2616" i="5"/>
  <c r="D2616" i="5"/>
  <c r="T2576" i="5"/>
  <c r="U2576" i="5" s="1"/>
  <c r="D2576" i="5"/>
  <c r="T2240" i="5"/>
  <c r="D2240" i="5"/>
  <c r="T4075" i="5"/>
  <c r="D4075" i="5"/>
  <c r="T4067" i="5"/>
  <c r="D4067" i="5"/>
  <c r="T4059" i="5"/>
  <c r="D4059" i="5"/>
  <c r="T4051" i="5"/>
  <c r="D4051" i="5"/>
  <c r="T4011" i="5"/>
  <c r="D4011" i="5"/>
  <c r="T4003" i="5"/>
  <c r="D4003" i="5"/>
  <c r="T3995" i="5"/>
  <c r="D3995" i="5"/>
  <c r="T3987" i="5"/>
  <c r="D3987" i="5"/>
  <c r="T3979" i="5"/>
  <c r="D3979" i="5"/>
  <c r="T2835" i="5"/>
  <c r="D2835" i="5"/>
  <c r="T2827" i="5"/>
  <c r="D2827" i="5"/>
  <c r="T2819" i="5"/>
  <c r="D2819" i="5"/>
  <c r="T2811" i="5"/>
  <c r="D2811" i="5"/>
  <c r="T2675" i="5"/>
  <c r="D2675" i="5"/>
  <c r="T2667" i="5"/>
  <c r="D2667" i="5"/>
  <c r="T2659" i="5"/>
  <c r="D2659" i="5"/>
  <c r="T2651" i="5"/>
  <c r="D2651" i="5"/>
  <c r="T2619" i="5"/>
  <c r="D2619" i="5"/>
  <c r="T2611" i="5"/>
  <c r="D2611" i="5"/>
  <c r="T2603" i="5"/>
  <c r="D2603" i="5"/>
  <c r="T2595" i="5"/>
  <c r="D2595" i="5"/>
  <c r="T2587" i="5"/>
  <c r="D2587" i="5"/>
  <c r="T2579" i="5"/>
  <c r="D2579" i="5"/>
  <c r="T2571" i="5"/>
  <c r="D2571" i="5"/>
  <c r="T2563" i="5"/>
  <c r="D2563" i="5"/>
  <c r="T2555" i="5"/>
  <c r="D2555" i="5"/>
  <c r="T2251" i="5"/>
  <c r="D2251" i="5"/>
  <c r="T2243" i="5"/>
  <c r="D2243" i="5"/>
  <c r="T2235" i="5"/>
  <c r="D2235" i="5"/>
  <c r="T2227" i="5"/>
  <c r="D2227" i="5"/>
  <c r="T875" i="5"/>
  <c r="D875" i="5"/>
  <c r="T867" i="5"/>
  <c r="D867" i="5"/>
  <c r="T859" i="5"/>
  <c r="U859" i="5" s="1"/>
  <c r="D859" i="5"/>
  <c r="T851" i="5"/>
  <c r="D851" i="5"/>
  <c r="T723" i="5"/>
  <c r="U723" i="5" s="1"/>
  <c r="D723" i="5"/>
  <c r="T715" i="5"/>
  <c r="U715" i="5" s="1"/>
  <c r="D715" i="5"/>
  <c r="T707" i="5"/>
  <c r="U707" i="5" s="1"/>
  <c r="D707" i="5"/>
  <c r="T699" i="5"/>
  <c r="D699" i="5"/>
  <c r="T691" i="5"/>
  <c r="U691" i="5" s="1"/>
  <c r="D691" i="5"/>
  <c r="T683" i="5"/>
  <c r="D683" i="5"/>
  <c r="T675" i="5"/>
  <c r="D675" i="5"/>
  <c r="T667" i="5"/>
  <c r="U667" i="5" s="1"/>
  <c r="D667" i="5"/>
  <c r="T595" i="5"/>
  <c r="U595" i="5" s="1"/>
  <c r="D595" i="5"/>
  <c r="T587" i="5"/>
  <c r="D587" i="5"/>
  <c r="T579" i="5"/>
  <c r="U579" i="5" s="1"/>
  <c r="D579" i="5"/>
  <c r="T571" i="5"/>
  <c r="U571" i="5" s="1"/>
  <c r="D571" i="5"/>
  <c r="T531" i="5"/>
  <c r="U531" i="5" s="1"/>
  <c r="D531" i="5"/>
  <c r="T523" i="5"/>
  <c r="U523" i="5" s="1"/>
  <c r="D523" i="5"/>
  <c r="T515" i="5"/>
  <c r="U515" i="5" s="1"/>
  <c r="D515" i="5"/>
  <c r="R3" i="5"/>
  <c r="R4" i="5"/>
  <c r="R5" i="5"/>
  <c r="U5" i="5" s="1"/>
  <c r="R6" i="5"/>
  <c r="U6" i="5" s="1"/>
  <c r="R7" i="5"/>
  <c r="R8" i="5"/>
  <c r="R9" i="5"/>
  <c r="U9" i="5" s="1"/>
  <c r="R10" i="5"/>
  <c r="U10" i="5" s="1"/>
  <c r="R11" i="5"/>
  <c r="U11" i="5" s="1"/>
  <c r="R12" i="5"/>
  <c r="R13" i="5"/>
  <c r="U13" i="5" s="1"/>
  <c r="R14" i="5"/>
  <c r="U14" i="5" s="1"/>
  <c r="R15" i="5"/>
  <c r="U15" i="5" s="1"/>
  <c r="R16" i="5"/>
  <c r="U16" i="5" s="1"/>
  <c r="R17" i="5"/>
  <c r="U17" i="5" s="1"/>
  <c r="R18" i="5"/>
  <c r="U18" i="5" s="1"/>
  <c r="R19" i="5"/>
  <c r="R20" i="5"/>
  <c r="R21" i="5"/>
  <c r="U21" i="5" s="1"/>
  <c r="R22" i="5"/>
  <c r="U22" i="5" s="1"/>
  <c r="R23" i="5"/>
  <c r="R24" i="5"/>
  <c r="R25" i="5"/>
  <c r="U25" i="5" s="1"/>
  <c r="R26" i="5"/>
  <c r="U26" i="5" s="1"/>
  <c r="R27" i="5"/>
  <c r="U27" i="5" s="1"/>
  <c r="R28" i="5"/>
  <c r="U28" i="5" s="1"/>
  <c r="R29" i="5"/>
  <c r="R30" i="5"/>
  <c r="U30" i="5" s="1"/>
  <c r="R31" i="5"/>
  <c r="U31" i="5" s="1"/>
  <c r="R32" i="5"/>
  <c r="U32" i="5" s="1"/>
  <c r="R33" i="5"/>
  <c r="U33" i="5" s="1"/>
  <c r="R34" i="5"/>
  <c r="U34" i="5" s="1"/>
  <c r="R35" i="5"/>
  <c r="R36" i="5"/>
  <c r="R37" i="5"/>
  <c r="U37" i="5" s="1"/>
  <c r="R38" i="5"/>
  <c r="U38" i="5" s="1"/>
  <c r="R39" i="5"/>
  <c r="R40" i="5"/>
  <c r="R41" i="5"/>
  <c r="U41" i="5" s="1"/>
  <c r="R42" i="5"/>
  <c r="U42" i="5" s="1"/>
  <c r="R43" i="5"/>
  <c r="U43" i="5" s="1"/>
  <c r="R44" i="5"/>
  <c r="R45" i="5"/>
  <c r="U45" i="5" s="1"/>
  <c r="R46" i="5"/>
  <c r="U46" i="5" s="1"/>
  <c r="R47" i="5"/>
  <c r="U47" i="5" s="1"/>
  <c r="R48" i="5"/>
  <c r="U48" i="5" s="1"/>
  <c r="R49" i="5"/>
  <c r="U49" i="5" s="1"/>
  <c r="R50" i="5"/>
  <c r="U50" i="5" s="1"/>
  <c r="R51" i="5"/>
  <c r="R52" i="5"/>
  <c r="R53" i="5"/>
  <c r="U53" i="5" s="1"/>
  <c r="R54" i="5"/>
  <c r="U54" i="5" s="1"/>
  <c r="R55" i="5"/>
  <c r="R56" i="5"/>
  <c r="R57" i="5"/>
  <c r="U57" i="5" s="1"/>
  <c r="R58" i="5"/>
  <c r="U58" i="5" s="1"/>
  <c r="R59" i="5"/>
  <c r="U59" i="5" s="1"/>
  <c r="R60" i="5"/>
  <c r="U60" i="5" s="1"/>
  <c r="R61" i="5"/>
  <c r="R62" i="5"/>
  <c r="U62" i="5" s="1"/>
  <c r="R63" i="5"/>
  <c r="U63" i="5" s="1"/>
  <c r="R64" i="5"/>
  <c r="U64" i="5" s="1"/>
  <c r="R65" i="5"/>
  <c r="U65" i="5" s="1"/>
  <c r="R66" i="5"/>
  <c r="U66" i="5" s="1"/>
  <c r="R67" i="5"/>
  <c r="R68" i="5"/>
  <c r="R69" i="5"/>
  <c r="U69" i="5" s="1"/>
  <c r="R70" i="5"/>
  <c r="U70" i="5" s="1"/>
  <c r="R71" i="5"/>
  <c r="R72" i="5"/>
  <c r="R73" i="5"/>
  <c r="U73" i="5" s="1"/>
  <c r="R74" i="5"/>
  <c r="U74" i="5" s="1"/>
  <c r="R75" i="5"/>
  <c r="U75" i="5" s="1"/>
  <c r="R76" i="5"/>
  <c r="R77" i="5"/>
  <c r="U77" i="5" s="1"/>
  <c r="R78" i="5"/>
  <c r="U78" i="5" s="1"/>
  <c r="R79" i="5"/>
  <c r="U79" i="5" s="1"/>
  <c r="R80" i="5"/>
  <c r="U80" i="5" s="1"/>
  <c r="R81" i="5"/>
  <c r="U81" i="5" s="1"/>
  <c r="R82" i="5"/>
  <c r="U82" i="5" s="1"/>
  <c r="R83" i="5"/>
  <c r="R84" i="5"/>
  <c r="R85" i="5"/>
  <c r="U85" i="5" s="1"/>
  <c r="R86" i="5"/>
  <c r="U86" i="5" s="1"/>
  <c r="R87" i="5"/>
  <c r="R88" i="5"/>
  <c r="R89" i="5"/>
  <c r="U89" i="5" s="1"/>
  <c r="R90" i="5"/>
  <c r="U90" i="5" s="1"/>
  <c r="R91" i="5"/>
  <c r="U91" i="5" s="1"/>
  <c r="R92" i="5"/>
  <c r="U92" i="5" s="1"/>
  <c r="R93" i="5"/>
  <c r="R94" i="5"/>
  <c r="U94" i="5" s="1"/>
  <c r="R95" i="5"/>
  <c r="U95" i="5" s="1"/>
  <c r="R96" i="5"/>
  <c r="U96" i="5" s="1"/>
  <c r="R97" i="5"/>
  <c r="U97" i="5" s="1"/>
  <c r="R98" i="5"/>
  <c r="U98" i="5" s="1"/>
  <c r="R99" i="5"/>
  <c r="R100" i="5"/>
  <c r="R101" i="5"/>
  <c r="U101" i="5" s="1"/>
  <c r="R102" i="5"/>
  <c r="U102" i="5" s="1"/>
  <c r="R103" i="5"/>
  <c r="R104" i="5"/>
  <c r="R105" i="5"/>
  <c r="U105" i="5" s="1"/>
  <c r="R106" i="5"/>
  <c r="U106" i="5" s="1"/>
  <c r="R107" i="5"/>
  <c r="U107" i="5" s="1"/>
  <c r="R108" i="5"/>
  <c r="R109" i="5"/>
  <c r="U109" i="5" s="1"/>
  <c r="R110" i="5"/>
  <c r="U110" i="5" s="1"/>
  <c r="R111" i="5"/>
  <c r="U111" i="5" s="1"/>
  <c r="R112" i="5"/>
  <c r="U112" i="5" s="1"/>
  <c r="R113" i="5"/>
  <c r="U113" i="5" s="1"/>
  <c r="R114" i="5"/>
  <c r="U114" i="5" s="1"/>
  <c r="R115" i="5"/>
  <c r="R116" i="5"/>
  <c r="R117" i="5"/>
  <c r="U117" i="5" s="1"/>
  <c r="R118" i="5"/>
  <c r="U118" i="5" s="1"/>
  <c r="R119" i="5"/>
  <c r="R120" i="5"/>
  <c r="R121" i="5"/>
  <c r="U121" i="5" s="1"/>
  <c r="R122" i="5"/>
  <c r="U122" i="5" s="1"/>
  <c r="R123" i="5"/>
  <c r="U123" i="5" s="1"/>
  <c r="R124" i="5"/>
  <c r="U124" i="5" s="1"/>
  <c r="R125" i="5"/>
  <c r="R126" i="5"/>
  <c r="U126" i="5" s="1"/>
  <c r="R127" i="5"/>
  <c r="U127" i="5" s="1"/>
  <c r="R128" i="5"/>
  <c r="U128" i="5" s="1"/>
  <c r="R129" i="5"/>
  <c r="U129" i="5" s="1"/>
  <c r="R130" i="5"/>
  <c r="U130" i="5" s="1"/>
  <c r="R131" i="5"/>
  <c r="R132" i="5"/>
  <c r="R133" i="5"/>
  <c r="U133" i="5" s="1"/>
  <c r="R134" i="5"/>
  <c r="U134" i="5" s="1"/>
  <c r="R135" i="5"/>
  <c r="R136" i="5"/>
  <c r="R137" i="5"/>
  <c r="U137" i="5" s="1"/>
  <c r="R138" i="5"/>
  <c r="U138" i="5" s="1"/>
  <c r="R139" i="5"/>
  <c r="U139" i="5" s="1"/>
  <c r="R140" i="5"/>
  <c r="R141" i="5"/>
  <c r="U141" i="5" s="1"/>
  <c r="R142" i="5"/>
  <c r="U142" i="5" s="1"/>
  <c r="R143" i="5"/>
  <c r="U143" i="5" s="1"/>
  <c r="R144" i="5"/>
  <c r="U144" i="5" s="1"/>
  <c r="R145" i="5"/>
  <c r="U145" i="5" s="1"/>
  <c r="R146" i="5"/>
  <c r="U146" i="5" s="1"/>
  <c r="R147" i="5"/>
  <c r="R148" i="5"/>
  <c r="R149" i="5"/>
  <c r="U149" i="5" s="1"/>
  <c r="R150" i="5"/>
  <c r="U150" i="5" s="1"/>
  <c r="R151" i="5"/>
  <c r="R152" i="5"/>
  <c r="R153" i="5"/>
  <c r="U153" i="5" s="1"/>
  <c r="R154" i="5"/>
  <c r="U154" i="5" s="1"/>
  <c r="R155" i="5"/>
  <c r="U155" i="5" s="1"/>
  <c r="R156" i="5"/>
  <c r="U156" i="5" s="1"/>
  <c r="R157" i="5"/>
  <c r="R158" i="5"/>
  <c r="U158" i="5" s="1"/>
  <c r="R159" i="5"/>
  <c r="U159" i="5" s="1"/>
  <c r="R160" i="5"/>
  <c r="U160" i="5" s="1"/>
  <c r="R161" i="5"/>
  <c r="U161" i="5" s="1"/>
  <c r="R162" i="5"/>
  <c r="U162" i="5" s="1"/>
  <c r="R163" i="5"/>
  <c r="R164" i="5"/>
  <c r="R165" i="5"/>
  <c r="U165" i="5" s="1"/>
  <c r="R166" i="5"/>
  <c r="U166" i="5" s="1"/>
  <c r="R167" i="5"/>
  <c r="R168" i="5"/>
  <c r="R169" i="5"/>
  <c r="U169" i="5" s="1"/>
  <c r="R170" i="5"/>
  <c r="U170" i="5" s="1"/>
  <c r="R171" i="5"/>
  <c r="U171" i="5" s="1"/>
  <c r="R172" i="5"/>
  <c r="R173" i="5"/>
  <c r="U173" i="5" s="1"/>
  <c r="R174" i="5"/>
  <c r="U174" i="5" s="1"/>
  <c r="R175" i="5"/>
  <c r="U175" i="5" s="1"/>
  <c r="R176" i="5"/>
  <c r="U176" i="5" s="1"/>
  <c r="R177" i="5"/>
  <c r="U177" i="5" s="1"/>
  <c r="R178" i="5"/>
  <c r="U178" i="5" s="1"/>
  <c r="R179" i="5"/>
  <c r="R180" i="5"/>
  <c r="R181" i="5"/>
  <c r="U181" i="5" s="1"/>
  <c r="R182" i="5"/>
  <c r="U182" i="5" s="1"/>
  <c r="R183" i="5"/>
  <c r="R184" i="5"/>
  <c r="R185" i="5"/>
  <c r="U185" i="5" s="1"/>
  <c r="R186" i="5"/>
  <c r="U186" i="5" s="1"/>
  <c r="R187" i="5"/>
  <c r="U187" i="5" s="1"/>
  <c r="R188" i="5"/>
  <c r="U188" i="5" s="1"/>
  <c r="R189" i="5"/>
  <c r="R190" i="5"/>
  <c r="U190" i="5" s="1"/>
  <c r="R191" i="5"/>
  <c r="U191" i="5" s="1"/>
  <c r="R192" i="5"/>
  <c r="U192" i="5" s="1"/>
  <c r="R193" i="5"/>
  <c r="U193" i="5" s="1"/>
  <c r="R194" i="5"/>
  <c r="U194" i="5" s="1"/>
  <c r="R195" i="5"/>
  <c r="R196" i="5"/>
  <c r="R197" i="5"/>
  <c r="U197" i="5" s="1"/>
  <c r="R198" i="5"/>
  <c r="U198" i="5" s="1"/>
  <c r="R199" i="5"/>
  <c r="R200" i="5"/>
  <c r="R201" i="5"/>
  <c r="U201" i="5" s="1"/>
  <c r="R202" i="5"/>
  <c r="U202" i="5" s="1"/>
  <c r="R203" i="5"/>
  <c r="U203" i="5" s="1"/>
  <c r="R204" i="5"/>
  <c r="R205" i="5"/>
  <c r="U205" i="5" s="1"/>
  <c r="R206" i="5"/>
  <c r="U206" i="5" s="1"/>
  <c r="R207" i="5"/>
  <c r="U207" i="5" s="1"/>
  <c r="R208" i="5"/>
  <c r="U208" i="5" s="1"/>
  <c r="R209" i="5"/>
  <c r="U209" i="5" s="1"/>
  <c r="R210" i="5"/>
  <c r="U210" i="5" s="1"/>
  <c r="R211" i="5"/>
  <c r="R212" i="5"/>
  <c r="R213" i="5"/>
  <c r="U213" i="5" s="1"/>
  <c r="R214" i="5"/>
  <c r="U214" i="5" s="1"/>
  <c r="R215" i="5"/>
  <c r="R216" i="5"/>
  <c r="R217" i="5"/>
  <c r="U217" i="5" s="1"/>
  <c r="R218" i="5"/>
  <c r="U218" i="5" s="1"/>
  <c r="R219" i="5"/>
  <c r="U219" i="5" s="1"/>
  <c r="R220" i="5"/>
  <c r="U220" i="5" s="1"/>
  <c r="R221" i="5"/>
  <c r="R222" i="5"/>
  <c r="U222" i="5" s="1"/>
  <c r="R223" i="5"/>
  <c r="U223" i="5" s="1"/>
  <c r="R224" i="5"/>
  <c r="U224" i="5" s="1"/>
  <c r="R225" i="5"/>
  <c r="U225" i="5" s="1"/>
  <c r="R226" i="5"/>
  <c r="U226" i="5" s="1"/>
  <c r="R227" i="5"/>
  <c r="R228" i="5"/>
  <c r="R229" i="5"/>
  <c r="U229" i="5" s="1"/>
  <c r="R230" i="5"/>
  <c r="U230" i="5" s="1"/>
  <c r="R231" i="5"/>
  <c r="R232" i="5"/>
  <c r="R233" i="5"/>
  <c r="U233" i="5" s="1"/>
  <c r="R234" i="5"/>
  <c r="U234" i="5" s="1"/>
  <c r="R235" i="5"/>
  <c r="U235" i="5" s="1"/>
  <c r="R236" i="5"/>
  <c r="R237" i="5"/>
  <c r="U237" i="5" s="1"/>
  <c r="R238" i="5"/>
  <c r="U238" i="5" s="1"/>
  <c r="R239" i="5"/>
  <c r="U239" i="5" s="1"/>
  <c r="R240" i="5"/>
  <c r="U240" i="5" s="1"/>
  <c r="R241" i="5"/>
  <c r="U241" i="5" s="1"/>
  <c r="R242" i="5"/>
  <c r="U242" i="5" s="1"/>
  <c r="R243" i="5"/>
  <c r="R244" i="5"/>
  <c r="R245" i="5"/>
  <c r="U245" i="5" s="1"/>
  <c r="R246" i="5"/>
  <c r="U246" i="5" s="1"/>
  <c r="R247" i="5"/>
  <c r="R248" i="5"/>
  <c r="R249" i="5"/>
  <c r="U249" i="5" s="1"/>
  <c r="R250" i="5"/>
  <c r="U250" i="5" s="1"/>
  <c r="R251" i="5"/>
  <c r="U251" i="5" s="1"/>
  <c r="R252" i="5"/>
  <c r="U252" i="5" s="1"/>
  <c r="R253" i="5"/>
  <c r="R254" i="5"/>
  <c r="U254" i="5" s="1"/>
  <c r="R255" i="5"/>
  <c r="U255" i="5" s="1"/>
  <c r="R256" i="5"/>
  <c r="U256" i="5" s="1"/>
  <c r="R257" i="5"/>
  <c r="U257" i="5" s="1"/>
  <c r="R258" i="5"/>
  <c r="U258" i="5" s="1"/>
  <c r="R259" i="5"/>
  <c r="R260" i="5"/>
  <c r="R261" i="5"/>
  <c r="U261" i="5" s="1"/>
  <c r="R262" i="5"/>
  <c r="U262" i="5" s="1"/>
  <c r="R263" i="5"/>
  <c r="R264" i="5"/>
  <c r="R265" i="5"/>
  <c r="U265" i="5" s="1"/>
  <c r="R266" i="5"/>
  <c r="U266" i="5" s="1"/>
  <c r="R267" i="5"/>
  <c r="U267" i="5" s="1"/>
  <c r="R268" i="5"/>
  <c r="R269" i="5"/>
  <c r="U269" i="5" s="1"/>
  <c r="R270" i="5"/>
  <c r="U270" i="5" s="1"/>
  <c r="R271" i="5"/>
  <c r="U271" i="5" s="1"/>
  <c r="R272" i="5"/>
  <c r="U272" i="5" s="1"/>
  <c r="R273" i="5"/>
  <c r="U273" i="5" s="1"/>
  <c r="R274" i="5"/>
  <c r="U274" i="5" s="1"/>
  <c r="R275" i="5"/>
  <c r="R276" i="5"/>
  <c r="R277" i="5"/>
  <c r="U277" i="5" s="1"/>
  <c r="R278" i="5"/>
  <c r="U278" i="5" s="1"/>
  <c r="R279" i="5"/>
  <c r="R280" i="5"/>
  <c r="R281" i="5"/>
  <c r="U281" i="5" s="1"/>
  <c r="R282" i="5"/>
  <c r="U282" i="5" s="1"/>
  <c r="R283" i="5"/>
  <c r="U283" i="5" s="1"/>
  <c r="R284" i="5"/>
  <c r="U284" i="5" s="1"/>
  <c r="R285" i="5"/>
  <c r="R286" i="5"/>
  <c r="U286" i="5" s="1"/>
  <c r="R287" i="5"/>
  <c r="U287" i="5" s="1"/>
  <c r="R288" i="5"/>
  <c r="U288" i="5" s="1"/>
  <c r="R289" i="5"/>
  <c r="U289" i="5" s="1"/>
  <c r="R290" i="5"/>
  <c r="U290" i="5" s="1"/>
  <c r="R291" i="5"/>
  <c r="R292" i="5"/>
  <c r="R293" i="5"/>
  <c r="U293" i="5" s="1"/>
  <c r="R294" i="5"/>
  <c r="U294" i="5" s="1"/>
  <c r="R295" i="5"/>
  <c r="R296" i="5"/>
  <c r="R297" i="5"/>
  <c r="U297" i="5" s="1"/>
  <c r="R298" i="5"/>
  <c r="U298" i="5" s="1"/>
  <c r="R299" i="5"/>
  <c r="U299" i="5" s="1"/>
  <c r="R300" i="5"/>
  <c r="R301" i="5"/>
  <c r="U301" i="5" s="1"/>
  <c r="R302" i="5"/>
  <c r="U302" i="5" s="1"/>
  <c r="R303" i="5"/>
  <c r="U303" i="5" s="1"/>
  <c r="R304" i="5"/>
  <c r="U304" i="5" s="1"/>
  <c r="R305" i="5"/>
  <c r="U305" i="5" s="1"/>
  <c r="R306" i="5"/>
  <c r="U306" i="5" s="1"/>
  <c r="R307" i="5"/>
  <c r="R308" i="5"/>
  <c r="R309" i="5"/>
  <c r="U309" i="5" s="1"/>
  <c r="R310" i="5"/>
  <c r="U310" i="5" s="1"/>
  <c r="R311" i="5"/>
  <c r="R312" i="5"/>
  <c r="R313" i="5"/>
  <c r="U313" i="5" s="1"/>
  <c r="R314" i="5"/>
  <c r="U314" i="5" s="1"/>
  <c r="R315" i="5"/>
  <c r="U315" i="5" s="1"/>
  <c r="R316" i="5"/>
  <c r="U316" i="5" s="1"/>
  <c r="R317" i="5"/>
  <c r="R318" i="5"/>
  <c r="U318" i="5" s="1"/>
  <c r="R319" i="5"/>
  <c r="U319" i="5" s="1"/>
  <c r="R320" i="5"/>
  <c r="U320" i="5" s="1"/>
  <c r="R321" i="5"/>
  <c r="U321" i="5" s="1"/>
  <c r="R322" i="5"/>
  <c r="U322" i="5" s="1"/>
  <c r="R323" i="5"/>
  <c r="R324" i="5"/>
  <c r="R325" i="5"/>
  <c r="U325" i="5" s="1"/>
  <c r="R326" i="5"/>
  <c r="U326" i="5" s="1"/>
  <c r="R327" i="5"/>
  <c r="R328" i="5"/>
  <c r="R329" i="5"/>
  <c r="U329" i="5" s="1"/>
  <c r="R330" i="5"/>
  <c r="U330" i="5" s="1"/>
  <c r="R331" i="5"/>
  <c r="U331" i="5" s="1"/>
  <c r="R332" i="5"/>
  <c r="R333" i="5"/>
  <c r="U333" i="5" s="1"/>
  <c r="R334" i="5"/>
  <c r="U334" i="5" s="1"/>
  <c r="R335" i="5"/>
  <c r="U335" i="5" s="1"/>
  <c r="R336" i="5"/>
  <c r="U336" i="5" s="1"/>
  <c r="R337" i="5"/>
  <c r="U337" i="5" s="1"/>
  <c r="R338" i="5"/>
  <c r="U338" i="5" s="1"/>
  <c r="R339" i="5"/>
  <c r="R340" i="5"/>
  <c r="R341" i="5"/>
  <c r="U341" i="5" s="1"/>
  <c r="R342" i="5"/>
  <c r="U342" i="5" s="1"/>
  <c r="R343" i="5"/>
  <c r="R344" i="5"/>
  <c r="R345" i="5"/>
  <c r="U345" i="5" s="1"/>
  <c r="R346" i="5"/>
  <c r="U346" i="5" s="1"/>
  <c r="R347" i="5"/>
  <c r="U347" i="5" s="1"/>
  <c r="R348" i="5"/>
  <c r="U348" i="5" s="1"/>
  <c r="R349" i="5"/>
  <c r="R350" i="5"/>
  <c r="U350" i="5" s="1"/>
  <c r="R351" i="5"/>
  <c r="U351" i="5" s="1"/>
  <c r="R352" i="5"/>
  <c r="U352" i="5" s="1"/>
  <c r="R353" i="5"/>
  <c r="U353" i="5" s="1"/>
  <c r="R354" i="5"/>
  <c r="U354" i="5" s="1"/>
  <c r="R355" i="5"/>
  <c r="R356" i="5"/>
  <c r="R357" i="5"/>
  <c r="U357" i="5" s="1"/>
  <c r="R358" i="5"/>
  <c r="U358" i="5" s="1"/>
  <c r="R359" i="5"/>
  <c r="R360" i="5"/>
  <c r="R361" i="5"/>
  <c r="U361" i="5" s="1"/>
  <c r="R362" i="5"/>
  <c r="U362" i="5" s="1"/>
  <c r="R363" i="5"/>
  <c r="U363" i="5" s="1"/>
  <c r="R364" i="5"/>
  <c r="R365" i="5"/>
  <c r="U365" i="5" s="1"/>
  <c r="R366" i="5"/>
  <c r="U366" i="5" s="1"/>
  <c r="R367" i="5"/>
  <c r="U367" i="5" s="1"/>
  <c r="R368" i="5"/>
  <c r="U368" i="5" s="1"/>
  <c r="R369" i="5"/>
  <c r="U369" i="5" s="1"/>
  <c r="R370" i="5"/>
  <c r="U370" i="5" s="1"/>
  <c r="R371" i="5"/>
  <c r="R372" i="5"/>
  <c r="R373" i="5"/>
  <c r="U373" i="5" s="1"/>
  <c r="R374" i="5"/>
  <c r="U374" i="5" s="1"/>
  <c r="R375" i="5"/>
  <c r="R376" i="5"/>
  <c r="R377" i="5"/>
  <c r="U377" i="5" s="1"/>
  <c r="R378" i="5"/>
  <c r="U378" i="5" s="1"/>
  <c r="R379" i="5"/>
  <c r="U379" i="5" s="1"/>
  <c r="R380" i="5"/>
  <c r="U380" i="5" s="1"/>
  <c r="R381" i="5"/>
  <c r="R382" i="5"/>
  <c r="U382" i="5" s="1"/>
  <c r="R383" i="5"/>
  <c r="U383" i="5" s="1"/>
  <c r="R384" i="5"/>
  <c r="U384" i="5" s="1"/>
  <c r="R385" i="5"/>
  <c r="U385" i="5" s="1"/>
  <c r="R386" i="5"/>
  <c r="U386" i="5" s="1"/>
  <c r="R387" i="5"/>
  <c r="R388" i="5"/>
  <c r="R389" i="5"/>
  <c r="U389" i="5" s="1"/>
  <c r="R390" i="5"/>
  <c r="U390" i="5" s="1"/>
  <c r="R391" i="5"/>
  <c r="R392" i="5"/>
  <c r="R393" i="5"/>
  <c r="U393" i="5" s="1"/>
  <c r="R394" i="5"/>
  <c r="U394" i="5" s="1"/>
  <c r="R395" i="5"/>
  <c r="U395" i="5" s="1"/>
  <c r="R396" i="5"/>
  <c r="U396" i="5" s="1"/>
  <c r="R397" i="5"/>
  <c r="U397" i="5" s="1"/>
  <c r="R398" i="5"/>
  <c r="U398" i="5" s="1"/>
  <c r="R399" i="5"/>
  <c r="U399" i="5" s="1"/>
  <c r="R400" i="5"/>
  <c r="U400" i="5" s="1"/>
  <c r="R401" i="5"/>
  <c r="U401" i="5" s="1"/>
  <c r="R402" i="5"/>
  <c r="U402" i="5" s="1"/>
  <c r="R403" i="5"/>
  <c r="R404" i="5"/>
  <c r="R405" i="5"/>
  <c r="U405" i="5" s="1"/>
  <c r="R406" i="5"/>
  <c r="U406" i="5" s="1"/>
  <c r="R407" i="5"/>
  <c r="R408" i="5"/>
  <c r="R409" i="5"/>
  <c r="U409" i="5" s="1"/>
  <c r="R410" i="5"/>
  <c r="U410" i="5" s="1"/>
  <c r="R411" i="5"/>
  <c r="U411" i="5" s="1"/>
  <c r="R412" i="5"/>
  <c r="U412" i="5" s="1"/>
  <c r="R413" i="5"/>
  <c r="R414" i="5"/>
  <c r="U414" i="5" s="1"/>
  <c r="R415" i="5"/>
  <c r="U415" i="5" s="1"/>
  <c r="R416" i="5"/>
  <c r="U416" i="5" s="1"/>
  <c r="R417" i="5"/>
  <c r="U417" i="5" s="1"/>
  <c r="R418" i="5"/>
  <c r="U418" i="5" s="1"/>
  <c r="R419" i="5"/>
  <c r="R420" i="5"/>
  <c r="R421" i="5"/>
  <c r="U421" i="5" s="1"/>
  <c r="R422" i="5"/>
  <c r="U422" i="5" s="1"/>
  <c r="R423" i="5"/>
  <c r="R424" i="5"/>
  <c r="R425" i="5"/>
  <c r="U425" i="5" s="1"/>
  <c r="R426" i="5"/>
  <c r="U426" i="5" s="1"/>
  <c r="R427" i="5"/>
  <c r="U427" i="5" s="1"/>
  <c r="R428" i="5"/>
  <c r="U428" i="5" s="1"/>
  <c r="R429" i="5"/>
  <c r="U429" i="5" s="1"/>
  <c r="R430" i="5"/>
  <c r="U430" i="5" s="1"/>
  <c r="R431" i="5"/>
  <c r="U431" i="5" s="1"/>
  <c r="R432" i="5"/>
  <c r="U432" i="5" s="1"/>
  <c r="R433" i="5"/>
  <c r="U433" i="5" s="1"/>
  <c r="R434" i="5"/>
  <c r="U434" i="5" s="1"/>
  <c r="R435" i="5"/>
  <c r="R436" i="5"/>
  <c r="R437" i="5"/>
  <c r="U437" i="5" s="1"/>
  <c r="R438" i="5"/>
  <c r="U438" i="5" s="1"/>
  <c r="R439" i="5"/>
  <c r="R440" i="5"/>
  <c r="R441" i="5"/>
  <c r="U441" i="5" s="1"/>
  <c r="R442" i="5"/>
  <c r="U442" i="5" s="1"/>
  <c r="R443" i="5"/>
  <c r="U443" i="5" s="1"/>
  <c r="R444" i="5"/>
  <c r="U444" i="5" s="1"/>
  <c r="R445" i="5"/>
  <c r="R446" i="5"/>
  <c r="U446" i="5" s="1"/>
  <c r="R447" i="5"/>
  <c r="U447" i="5" s="1"/>
  <c r="R448" i="5"/>
  <c r="U448" i="5" s="1"/>
  <c r="R449" i="5"/>
  <c r="U449" i="5" s="1"/>
  <c r="R450" i="5"/>
  <c r="U450" i="5" s="1"/>
  <c r="R451" i="5"/>
  <c r="R452" i="5"/>
  <c r="R453" i="5"/>
  <c r="U453" i="5" s="1"/>
  <c r="R454" i="5"/>
  <c r="U454" i="5" s="1"/>
  <c r="R455" i="5"/>
  <c r="R456" i="5"/>
  <c r="R457" i="5"/>
  <c r="U457" i="5" s="1"/>
  <c r="R458" i="5"/>
  <c r="U458" i="5" s="1"/>
  <c r="R459" i="5"/>
  <c r="U459" i="5" s="1"/>
  <c r="R460" i="5"/>
  <c r="U460" i="5" s="1"/>
  <c r="R461" i="5"/>
  <c r="U461" i="5" s="1"/>
  <c r="R462" i="5"/>
  <c r="U462" i="5" s="1"/>
  <c r="R463" i="5"/>
  <c r="U463" i="5" s="1"/>
  <c r="R464" i="5"/>
  <c r="U464" i="5" s="1"/>
  <c r="R465" i="5"/>
  <c r="U465" i="5" s="1"/>
  <c r="R466" i="5"/>
  <c r="U466" i="5" s="1"/>
  <c r="R467" i="5"/>
  <c r="R468" i="5"/>
  <c r="R469" i="5"/>
  <c r="U469" i="5" s="1"/>
  <c r="R470" i="5"/>
  <c r="U470" i="5" s="1"/>
  <c r="R471" i="5"/>
  <c r="R472" i="5"/>
  <c r="R473" i="5"/>
  <c r="U473" i="5" s="1"/>
  <c r="R474" i="5"/>
  <c r="U474" i="5" s="1"/>
  <c r="R475" i="5"/>
  <c r="U475" i="5" s="1"/>
  <c r="R476" i="5"/>
  <c r="U476" i="5" s="1"/>
  <c r="R477" i="5"/>
  <c r="R478" i="5"/>
  <c r="U478" i="5" s="1"/>
  <c r="R479" i="5"/>
  <c r="U479" i="5" s="1"/>
  <c r="R480" i="5"/>
  <c r="U480" i="5" s="1"/>
  <c r="R481" i="5"/>
  <c r="U481" i="5" s="1"/>
  <c r="R482" i="5"/>
  <c r="U482" i="5" s="1"/>
  <c r="R483" i="5"/>
  <c r="R484" i="5"/>
  <c r="R485" i="5"/>
  <c r="U485" i="5" s="1"/>
  <c r="R486" i="5"/>
  <c r="U486" i="5" s="1"/>
  <c r="R487" i="5"/>
  <c r="R488" i="5"/>
  <c r="R489" i="5"/>
  <c r="U489" i="5" s="1"/>
  <c r="R490" i="5"/>
  <c r="U490" i="5" s="1"/>
  <c r="R491" i="5"/>
  <c r="U491" i="5" s="1"/>
  <c r="R492" i="5"/>
  <c r="U492" i="5" s="1"/>
  <c r="R493" i="5"/>
  <c r="U493" i="5" s="1"/>
  <c r="R494" i="5"/>
  <c r="U494" i="5" s="1"/>
  <c r="R495" i="5"/>
  <c r="U495" i="5" s="1"/>
  <c r="R496" i="5"/>
  <c r="U496" i="5" s="1"/>
  <c r="R497" i="5"/>
  <c r="U497" i="5" s="1"/>
  <c r="R498" i="5"/>
  <c r="U498" i="5" s="1"/>
  <c r="R499" i="5"/>
  <c r="R500" i="5"/>
  <c r="R501" i="5"/>
  <c r="U501" i="5" s="1"/>
  <c r="R502" i="5"/>
  <c r="U502" i="5" s="1"/>
  <c r="R503" i="5"/>
  <c r="R504" i="5"/>
  <c r="R505" i="5"/>
  <c r="U505" i="5" s="1"/>
  <c r="R506" i="5"/>
  <c r="U506" i="5" s="1"/>
  <c r="R507" i="5"/>
  <c r="U507" i="5" s="1"/>
  <c r="U510" i="5"/>
  <c r="U511" i="5"/>
  <c r="U513" i="5"/>
  <c r="U516" i="5"/>
  <c r="U517" i="5"/>
  <c r="U520" i="5"/>
  <c r="U521" i="5"/>
  <c r="U526" i="5"/>
  <c r="U527" i="5"/>
  <c r="U528" i="5"/>
  <c r="U533" i="5"/>
  <c r="U535" i="5"/>
  <c r="U536" i="5"/>
  <c r="R539" i="5"/>
  <c r="U539" i="5" s="1"/>
  <c r="R540" i="5"/>
  <c r="U540" i="5" s="1"/>
  <c r="R541" i="5"/>
  <c r="U541" i="5" s="1"/>
  <c r="R542" i="5"/>
  <c r="U542" i="5" s="1"/>
  <c r="R543" i="5"/>
  <c r="U543" i="5" s="1"/>
  <c r="R544" i="5"/>
  <c r="U544" i="5" s="1"/>
  <c r="R545" i="5"/>
  <c r="U545" i="5" s="1"/>
  <c r="R546" i="5"/>
  <c r="U546" i="5" s="1"/>
  <c r="R547" i="5"/>
  <c r="U547" i="5" s="1"/>
  <c r="R548" i="5"/>
  <c r="U548" i="5" s="1"/>
  <c r="R549" i="5"/>
  <c r="U549" i="5" s="1"/>
  <c r="R550" i="5"/>
  <c r="U550" i="5" s="1"/>
  <c r="R551" i="5"/>
  <c r="U551" i="5" s="1"/>
  <c r="R552" i="5"/>
  <c r="U552" i="5" s="1"/>
  <c r="R553" i="5"/>
  <c r="U553" i="5" s="1"/>
  <c r="R554" i="5"/>
  <c r="U554" i="5" s="1"/>
  <c r="R555" i="5"/>
  <c r="U555" i="5" s="1"/>
  <c r="R556" i="5"/>
  <c r="U556" i="5" s="1"/>
  <c r="R557" i="5"/>
  <c r="U557" i="5" s="1"/>
  <c r="R558" i="5"/>
  <c r="U558" i="5" s="1"/>
  <c r="R559" i="5"/>
  <c r="U559" i="5" s="1"/>
  <c r="R560" i="5"/>
  <c r="U560" i="5" s="1"/>
  <c r="R561" i="5"/>
  <c r="U561" i="5" s="1"/>
  <c r="R562" i="5"/>
  <c r="U562" i="5" s="1"/>
  <c r="R563" i="5"/>
  <c r="U563" i="5" s="1"/>
  <c r="R564" i="5"/>
  <c r="U564" i="5" s="1"/>
  <c r="R565" i="5"/>
  <c r="U565" i="5" s="1"/>
  <c r="R566" i="5"/>
  <c r="U566" i="5" s="1"/>
  <c r="R567" i="5"/>
  <c r="U567" i="5" s="1"/>
  <c r="R568" i="5"/>
  <c r="U568" i="5" s="1"/>
  <c r="U569" i="5"/>
  <c r="U575" i="5"/>
  <c r="U577" i="5"/>
  <c r="U578" i="5"/>
  <c r="U583" i="5"/>
  <c r="U584" i="5"/>
  <c r="U587" i="5"/>
  <c r="U591" i="5"/>
  <c r="U592" i="5"/>
  <c r="U597" i="5"/>
  <c r="R599" i="5"/>
  <c r="U599" i="5" s="1"/>
  <c r="R600" i="5"/>
  <c r="U600" i="5" s="1"/>
  <c r="R601" i="5"/>
  <c r="U601" i="5" s="1"/>
  <c r="R602" i="5"/>
  <c r="U602" i="5" s="1"/>
  <c r="R603" i="5"/>
  <c r="U603" i="5" s="1"/>
  <c r="R604" i="5"/>
  <c r="U604" i="5" s="1"/>
  <c r="R605" i="5"/>
  <c r="U605" i="5" s="1"/>
  <c r="R606" i="5"/>
  <c r="U606" i="5" s="1"/>
  <c r="R607" i="5"/>
  <c r="U607" i="5" s="1"/>
  <c r="R608" i="5"/>
  <c r="U608" i="5" s="1"/>
  <c r="R609" i="5"/>
  <c r="U609" i="5" s="1"/>
  <c r="R610" i="5"/>
  <c r="U610" i="5" s="1"/>
  <c r="R611" i="5"/>
  <c r="U611" i="5" s="1"/>
  <c r="R612" i="5"/>
  <c r="U612" i="5" s="1"/>
  <c r="R613" i="5"/>
  <c r="U613" i="5" s="1"/>
  <c r="R614" i="5"/>
  <c r="U614" i="5" s="1"/>
  <c r="R615" i="5"/>
  <c r="U615" i="5" s="1"/>
  <c r="R616" i="5"/>
  <c r="U616" i="5" s="1"/>
  <c r="R617" i="5"/>
  <c r="U617" i="5" s="1"/>
  <c r="R618" i="5"/>
  <c r="U618" i="5" s="1"/>
  <c r="R619" i="5"/>
  <c r="U619" i="5" s="1"/>
  <c r="R620" i="5"/>
  <c r="U620" i="5" s="1"/>
  <c r="R621" i="5"/>
  <c r="U621" i="5" s="1"/>
  <c r="R622" i="5"/>
  <c r="U622" i="5" s="1"/>
  <c r="R623" i="5"/>
  <c r="U623" i="5" s="1"/>
  <c r="R624" i="5"/>
  <c r="U624" i="5" s="1"/>
  <c r="R625" i="5"/>
  <c r="U625" i="5" s="1"/>
  <c r="R626" i="5"/>
  <c r="U626" i="5" s="1"/>
  <c r="R627" i="5"/>
  <c r="U627" i="5" s="1"/>
  <c r="R628" i="5"/>
  <c r="U628" i="5" s="1"/>
  <c r="R629" i="5"/>
  <c r="U629" i="5" s="1"/>
  <c r="R630" i="5"/>
  <c r="U630" i="5" s="1"/>
  <c r="R631" i="5"/>
  <c r="U631" i="5" s="1"/>
  <c r="R632" i="5"/>
  <c r="U632" i="5" s="1"/>
  <c r="R633" i="5"/>
  <c r="U633" i="5" s="1"/>
  <c r="R634" i="5"/>
  <c r="U634" i="5" s="1"/>
  <c r="R635" i="5"/>
  <c r="U635" i="5" s="1"/>
  <c r="R636" i="5"/>
  <c r="U636" i="5" s="1"/>
  <c r="R637" i="5"/>
  <c r="U637" i="5" s="1"/>
  <c r="R638" i="5"/>
  <c r="U638" i="5" s="1"/>
  <c r="R639" i="5"/>
  <c r="U639" i="5" s="1"/>
  <c r="R640" i="5"/>
  <c r="U640" i="5" s="1"/>
  <c r="R641" i="5"/>
  <c r="U641" i="5" s="1"/>
  <c r="R642" i="5"/>
  <c r="U642" i="5" s="1"/>
  <c r="R643" i="5"/>
  <c r="U643" i="5" s="1"/>
  <c r="R644" i="5"/>
  <c r="U644" i="5" s="1"/>
  <c r="R645" i="5"/>
  <c r="U645" i="5" s="1"/>
  <c r="R646" i="5"/>
  <c r="U646" i="5" s="1"/>
  <c r="R647" i="5"/>
  <c r="U647" i="5" s="1"/>
  <c r="R648" i="5"/>
  <c r="U648" i="5" s="1"/>
  <c r="R649" i="5"/>
  <c r="U649" i="5" s="1"/>
  <c r="R650" i="5"/>
  <c r="U650" i="5" s="1"/>
  <c r="R651" i="5"/>
  <c r="U651" i="5" s="1"/>
  <c r="R652" i="5"/>
  <c r="U652" i="5" s="1"/>
  <c r="R653" i="5"/>
  <c r="U653" i="5" s="1"/>
  <c r="R654" i="5"/>
  <c r="U654" i="5" s="1"/>
  <c r="R655" i="5"/>
  <c r="U655" i="5" s="1"/>
  <c r="R656" i="5"/>
  <c r="U656" i="5" s="1"/>
  <c r="R657" i="5"/>
  <c r="U657" i="5" s="1"/>
  <c r="R658" i="5"/>
  <c r="U658" i="5" s="1"/>
  <c r="R659" i="5"/>
  <c r="U659" i="5" s="1"/>
  <c r="R660" i="5"/>
  <c r="U660" i="5" s="1"/>
  <c r="U662" i="5"/>
  <c r="U664" i="5"/>
  <c r="U665" i="5"/>
  <c r="U669" i="5"/>
  <c r="U670" i="5"/>
  <c r="U671" i="5"/>
  <c r="U674" i="5"/>
  <c r="U675" i="5"/>
  <c r="U676" i="5"/>
  <c r="U678" i="5"/>
  <c r="U679" i="5"/>
  <c r="U680" i="5"/>
  <c r="U683" i="5"/>
  <c r="U685" i="5"/>
  <c r="U688" i="5"/>
  <c r="U690" i="5"/>
  <c r="U693" i="5"/>
  <c r="U694" i="5"/>
  <c r="U696" i="5"/>
  <c r="U697" i="5"/>
  <c r="U698" i="5"/>
  <c r="U699" i="5"/>
  <c r="U703" i="5"/>
  <c r="U704" i="5"/>
  <c r="U708" i="5"/>
  <c r="U711" i="5"/>
  <c r="U712" i="5"/>
  <c r="U713" i="5"/>
  <c r="U714" i="5"/>
  <c r="U716" i="5"/>
  <c r="U717" i="5"/>
  <c r="U719" i="5"/>
  <c r="U720" i="5"/>
  <c r="U722" i="5"/>
  <c r="R726" i="5"/>
  <c r="U726" i="5" s="1"/>
  <c r="R727" i="5"/>
  <c r="U727" i="5" s="1"/>
  <c r="R728" i="5"/>
  <c r="U728" i="5" s="1"/>
  <c r="R729" i="5"/>
  <c r="U729" i="5" s="1"/>
  <c r="R730" i="5"/>
  <c r="U730" i="5" s="1"/>
  <c r="R731" i="5"/>
  <c r="U731" i="5" s="1"/>
  <c r="R732" i="5"/>
  <c r="U732" i="5" s="1"/>
  <c r="R733" i="5"/>
  <c r="U733" i="5" s="1"/>
  <c r="R734" i="5"/>
  <c r="U734" i="5" s="1"/>
  <c r="R735" i="5"/>
  <c r="U735" i="5" s="1"/>
  <c r="R736" i="5"/>
  <c r="U736" i="5" s="1"/>
  <c r="R737" i="5"/>
  <c r="U737" i="5" s="1"/>
  <c r="R738" i="5"/>
  <c r="U738" i="5" s="1"/>
  <c r="R739" i="5"/>
  <c r="U739" i="5" s="1"/>
  <c r="R740" i="5"/>
  <c r="U740" i="5" s="1"/>
  <c r="R741" i="5"/>
  <c r="U741" i="5" s="1"/>
  <c r="R742" i="5"/>
  <c r="U742" i="5" s="1"/>
  <c r="R743" i="5"/>
  <c r="U743" i="5" s="1"/>
  <c r="R744" i="5"/>
  <c r="U744" i="5" s="1"/>
  <c r="R745" i="5"/>
  <c r="U745" i="5" s="1"/>
  <c r="R746" i="5"/>
  <c r="U746" i="5" s="1"/>
  <c r="R747" i="5"/>
  <c r="U747" i="5" s="1"/>
  <c r="R748" i="5"/>
  <c r="U748" i="5" s="1"/>
  <c r="R749" i="5"/>
  <c r="U749" i="5" s="1"/>
  <c r="R750" i="5"/>
  <c r="U750" i="5" s="1"/>
  <c r="R751" i="5"/>
  <c r="U751" i="5" s="1"/>
  <c r="R752" i="5"/>
  <c r="U752" i="5" s="1"/>
  <c r="R753" i="5"/>
  <c r="U753" i="5" s="1"/>
  <c r="R754" i="5"/>
  <c r="U754" i="5" s="1"/>
  <c r="R755" i="5"/>
  <c r="U755" i="5" s="1"/>
  <c r="R756" i="5"/>
  <c r="U756" i="5" s="1"/>
  <c r="R757" i="5"/>
  <c r="U757" i="5" s="1"/>
  <c r="R758" i="5"/>
  <c r="U758" i="5" s="1"/>
  <c r="R759" i="5"/>
  <c r="U759" i="5" s="1"/>
  <c r="R760" i="5"/>
  <c r="U760" i="5" s="1"/>
  <c r="R761" i="5"/>
  <c r="U761" i="5" s="1"/>
  <c r="R762" i="5"/>
  <c r="U762" i="5" s="1"/>
  <c r="R763" i="5"/>
  <c r="U763" i="5" s="1"/>
  <c r="R764" i="5"/>
  <c r="U764" i="5" s="1"/>
  <c r="R765" i="5"/>
  <c r="U765" i="5" s="1"/>
  <c r="R766" i="5"/>
  <c r="U766" i="5" s="1"/>
  <c r="R767" i="5"/>
  <c r="U767" i="5" s="1"/>
  <c r="R768" i="5"/>
  <c r="U768" i="5" s="1"/>
  <c r="R769" i="5"/>
  <c r="U769" i="5" s="1"/>
  <c r="R770" i="5"/>
  <c r="U770" i="5" s="1"/>
  <c r="R771" i="5"/>
  <c r="U771" i="5" s="1"/>
  <c r="R772" i="5"/>
  <c r="U772" i="5" s="1"/>
  <c r="R773" i="5"/>
  <c r="U773" i="5" s="1"/>
  <c r="R774" i="5"/>
  <c r="U774" i="5" s="1"/>
  <c r="R775" i="5"/>
  <c r="U775" i="5" s="1"/>
  <c r="R776" i="5"/>
  <c r="U776" i="5" s="1"/>
  <c r="R777" i="5"/>
  <c r="U777" i="5" s="1"/>
  <c r="R778" i="5"/>
  <c r="U778" i="5" s="1"/>
  <c r="R779" i="5"/>
  <c r="U779" i="5" s="1"/>
  <c r="R780" i="5"/>
  <c r="U780" i="5" s="1"/>
  <c r="R781" i="5"/>
  <c r="U781" i="5" s="1"/>
  <c r="R782" i="5"/>
  <c r="U782" i="5" s="1"/>
  <c r="R783" i="5"/>
  <c r="U783" i="5" s="1"/>
  <c r="R784" i="5"/>
  <c r="U784" i="5" s="1"/>
  <c r="R785" i="5"/>
  <c r="U785" i="5" s="1"/>
  <c r="R786" i="5"/>
  <c r="U786" i="5" s="1"/>
  <c r="R787" i="5"/>
  <c r="U787" i="5" s="1"/>
  <c r="R788" i="5"/>
  <c r="U788" i="5" s="1"/>
  <c r="R789" i="5"/>
  <c r="U789" i="5" s="1"/>
  <c r="R790" i="5"/>
  <c r="U790" i="5" s="1"/>
  <c r="R791" i="5"/>
  <c r="U791" i="5" s="1"/>
  <c r="R792" i="5"/>
  <c r="U792" i="5" s="1"/>
  <c r="R793" i="5"/>
  <c r="U793" i="5" s="1"/>
  <c r="R794" i="5"/>
  <c r="U794" i="5" s="1"/>
  <c r="R795" i="5"/>
  <c r="U795" i="5" s="1"/>
  <c r="R796" i="5"/>
  <c r="U796" i="5" s="1"/>
  <c r="R797" i="5"/>
  <c r="U797" i="5" s="1"/>
  <c r="R798" i="5"/>
  <c r="U798" i="5" s="1"/>
  <c r="R799" i="5"/>
  <c r="U799" i="5" s="1"/>
  <c r="R800" i="5"/>
  <c r="U800" i="5" s="1"/>
  <c r="R801" i="5"/>
  <c r="U801" i="5" s="1"/>
  <c r="R802" i="5"/>
  <c r="U802" i="5" s="1"/>
  <c r="R803" i="5"/>
  <c r="U803" i="5" s="1"/>
  <c r="R804" i="5"/>
  <c r="U804" i="5" s="1"/>
  <c r="R805" i="5"/>
  <c r="U805" i="5" s="1"/>
  <c r="R806" i="5"/>
  <c r="U806" i="5" s="1"/>
  <c r="R807" i="5"/>
  <c r="U807" i="5" s="1"/>
  <c r="R808" i="5"/>
  <c r="U808" i="5" s="1"/>
  <c r="R809" i="5"/>
  <c r="U809" i="5" s="1"/>
  <c r="R810" i="5"/>
  <c r="U810" i="5" s="1"/>
  <c r="R811" i="5"/>
  <c r="U811" i="5" s="1"/>
  <c r="R812" i="5"/>
  <c r="U812" i="5" s="1"/>
  <c r="R813" i="5"/>
  <c r="U813" i="5" s="1"/>
  <c r="R814" i="5"/>
  <c r="U814" i="5" s="1"/>
  <c r="R815" i="5"/>
  <c r="U815" i="5" s="1"/>
  <c r="R816" i="5"/>
  <c r="U816" i="5" s="1"/>
  <c r="R817" i="5"/>
  <c r="U817" i="5" s="1"/>
  <c r="R818" i="5"/>
  <c r="U818" i="5" s="1"/>
  <c r="R819" i="5"/>
  <c r="U819" i="5" s="1"/>
  <c r="R820" i="5"/>
  <c r="U820" i="5" s="1"/>
  <c r="R821" i="5"/>
  <c r="U821" i="5" s="1"/>
  <c r="R822" i="5"/>
  <c r="U822" i="5" s="1"/>
  <c r="R823" i="5"/>
  <c r="U823" i="5" s="1"/>
  <c r="R824" i="5"/>
  <c r="U824" i="5" s="1"/>
  <c r="R825" i="5"/>
  <c r="U825" i="5" s="1"/>
  <c r="R826" i="5"/>
  <c r="U826" i="5" s="1"/>
  <c r="R827" i="5"/>
  <c r="U827" i="5" s="1"/>
  <c r="R828" i="5"/>
  <c r="U828" i="5" s="1"/>
  <c r="R829" i="5"/>
  <c r="U829" i="5" s="1"/>
  <c r="R830" i="5"/>
  <c r="U830" i="5" s="1"/>
  <c r="R831" i="5"/>
  <c r="U831" i="5" s="1"/>
  <c r="R832" i="5"/>
  <c r="U832" i="5" s="1"/>
  <c r="R833" i="5"/>
  <c r="U833" i="5" s="1"/>
  <c r="R834" i="5"/>
  <c r="U834" i="5" s="1"/>
  <c r="R835" i="5"/>
  <c r="U835" i="5" s="1"/>
  <c r="R836" i="5"/>
  <c r="U836" i="5" s="1"/>
  <c r="R837" i="5"/>
  <c r="U837" i="5" s="1"/>
  <c r="R838" i="5"/>
  <c r="U838" i="5" s="1"/>
  <c r="R839" i="5"/>
  <c r="U839" i="5" s="1"/>
  <c r="R840" i="5"/>
  <c r="U840" i="5" s="1"/>
  <c r="R841" i="5"/>
  <c r="U841" i="5" s="1"/>
  <c r="R842" i="5"/>
  <c r="U842" i="5" s="1"/>
  <c r="R843" i="5"/>
  <c r="U843" i="5" s="1"/>
  <c r="R844" i="5"/>
  <c r="U844" i="5" s="1"/>
  <c r="R845" i="5"/>
  <c r="U845" i="5" s="1"/>
  <c r="R846" i="5"/>
  <c r="U846" i="5" s="1"/>
  <c r="R847" i="5"/>
  <c r="U847" i="5" s="1"/>
  <c r="R848" i="5"/>
  <c r="U848" i="5" s="1"/>
  <c r="R849" i="5"/>
  <c r="U849" i="5" s="1"/>
  <c r="R850" i="5"/>
  <c r="U850" i="5" s="1"/>
  <c r="U851" i="5"/>
  <c r="U854" i="5"/>
  <c r="U856" i="5"/>
  <c r="U857" i="5"/>
  <c r="U860" i="5"/>
  <c r="U862" i="5"/>
  <c r="U863" i="5"/>
  <c r="U866" i="5"/>
  <c r="U867" i="5"/>
  <c r="U869" i="5"/>
  <c r="U870" i="5"/>
  <c r="U871" i="5"/>
  <c r="U872" i="5"/>
  <c r="U873" i="5"/>
  <c r="U875" i="5"/>
  <c r="U877" i="5"/>
  <c r="U879" i="5"/>
  <c r="R882" i="5"/>
  <c r="U882" i="5" s="1"/>
  <c r="R883" i="5"/>
  <c r="U883" i="5" s="1"/>
  <c r="R884" i="5"/>
  <c r="U884" i="5" s="1"/>
  <c r="R885" i="5"/>
  <c r="U885" i="5" s="1"/>
  <c r="R886" i="5"/>
  <c r="U886" i="5" s="1"/>
  <c r="R887" i="5"/>
  <c r="U887" i="5" s="1"/>
  <c r="R888" i="5"/>
  <c r="U888" i="5" s="1"/>
  <c r="R889" i="5"/>
  <c r="U889" i="5" s="1"/>
  <c r="R890" i="5"/>
  <c r="U890" i="5" s="1"/>
  <c r="R891" i="5"/>
  <c r="U891" i="5" s="1"/>
  <c r="R892" i="5"/>
  <c r="U892" i="5" s="1"/>
  <c r="R893" i="5"/>
  <c r="U893" i="5" s="1"/>
  <c r="R894" i="5"/>
  <c r="U894" i="5" s="1"/>
  <c r="R895" i="5"/>
  <c r="U895" i="5" s="1"/>
  <c r="R896" i="5"/>
  <c r="U896" i="5" s="1"/>
  <c r="R897" i="5"/>
  <c r="U897" i="5" s="1"/>
  <c r="R898" i="5"/>
  <c r="U898" i="5" s="1"/>
  <c r="R899" i="5"/>
  <c r="U899" i="5" s="1"/>
  <c r="R900" i="5"/>
  <c r="U900" i="5" s="1"/>
  <c r="R901" i="5"/>
  <c r="U901" i="5" s="1"/>
  <c r="R902" i="5"/>
  <c r="U902" i="5" s="1"/>
  <c r="R903" i="5"/>
  <c r="U903" i="5" s="1"/>
  <c r="R904" i="5"/>
  <c r="U904" i="5" s="1"/>
  <c r="R905" i="5"/>
  <c r="U905" i="5" s="1"/>
  <c r="R906" i="5"/>
  <c r="U906" i="5" s="1"/>
  <c r="R907" i="5"/>
  <c r="U907" i="5" s="1"/>
  <c r="R908" i="5"/>
  <c r="U908" i="5" s="1"/>
  <c r="R909" i="5"/>
  <c r="U909" i="5" s="1"/>
  <c r="R910" i="5"/>
  <c r="U910" i="5" s="1"/>
  <c r="R911" i="5"/>
  <c r="U911" i="5" s="1"/>
  <c r="R912" i="5"/>
  <c r="U912" i="5" s="1"/>
  <c r="R913" i="5"/>
  <c r="U913" i="5" s="1"/>
  <c r="R914" i="5"/>
  <c r="U914" i="5" s="1"/>
  <c r="R915" i="5"/>
  <c r="U915" i="5" s="1"/>
  <c r="R916" i="5"/>
  <c r="U916" i="5" s="1"/>
  <c r="R917" i="5"/>
  <c r="U917" i="5" s="1"/>
  <c r="R918" i="5"/>
  <c r="U918" i="5" s="1"/>
  <c r="R919" i="5"/>
  <c r="U919" i="5" s="1"/>
  <c r="R920" i="5"/>
  <c r="U920" i="5" s="1"/>
  <c r="R921" i="5"/>
  <c r="U921" i="5" s="1"/>
  <c r="R922" i="5"/>
  <c r="U922" i="5" s="1"/>
  <c r="R923" i="5"/>
  <c r="U923" i="5" s="1"/>
  <c r="R924" i="5"/>
  <c r="U924" i="5" s="1"/>
  <c r="R925" i="5"/>
  <c r="U925" i="5" s="1"/>
  <c r="R926" i="5"/>
  <c r="U926" i="5" s="1"/>
  <c r="R927" i="5"/>
  <c r="U927" i="5" s="1"/>
  <c r="R928" i="5"/>
  <c r="U928" i="5" s="1"/>
  <c r="R929" i="5"/>
  <c r="U929" i="5" s="1"/>
  <c r="R930" i="5"/>
  <c r="U930" i="5" s="1"/>
  <c r="R931" i="5"/>
  <c r="U931" i="5" s="1"/>
  <c r="R932" i="5"/>
  <c r="U932" i="5" s="1"/>
  <c r="R933" i="5"/>
  <c r="U933" i="5" s="1"/>
  <c r="R934" i="5"/>
  <c r="U934" i="5" s="1"/>
  <c r="R935" i="5"/>
  <c r="U935" i="5" s="1"/>
  <c r="R936" i="5"/>
  <c r="U936" i="5" s="1"/>
  <c r="R937" i="5"/>
  <c r="U937" i="5" s="1"/>
  <c r="R938" i="5"/>
  <c r="U938" i="5" s="1"/>
  <c r="R939" i="5"/>
  <c r="U939" i="5" s="1"/>
  <c r="R940" i="5"/>
  <c r="U940" i="5" s="1"/>
  <c r="R941" i="5"/>
  <c r="U941" i="5" s="1"/>
  <c r="R942" i="5"/>
  <c r="U942" i="5" s="1"/>
  <c r="R943" i="5"/>
  <c r="U943" i="5" s="1"/>
  <c r="R944" i="5"/>
  <c r="U944" i="5" s="1"/>
  <c r="R945" i="5"/>
  <c r="U945" i="5" s="1"/>
  <c r="R946" i="5"/>
  <c r="U946" i="5" s="1"/>
  <c r="R947" i="5"/>
  <c r="U947" i="5" s="1"/>
  <c r="R948" i="5"/>
  <c r="U948" i="5" s="1"/>
  <c r="R949" i="5"/>
  <c r="U949" i="5" s="1"/>
  <c r="R950" i="5"/>
  <c r="U950" i="5" s="1"/>
  <c r="R951" i="5"/>
  <c r="U951" i="5" s="1"/>
  <c r="R952" i="5"/>
  <c r="U952" i="5" s="1"/>
  <c r="R953" i="5"/>
  <c r="U953" i="5" s="1"/>
  <c r="R954" i="5"/>
  <c r="U954" i="5" s="1"/>
  <c r="R955" i="5"/>
  <c r="U955" i="5" s="1"/>
  <c r="R956" i="5"/>
  <c r="U956" i="5" s="1"/>
  <c r="R957" i="5"/>
  <c r="U957" i="5" s="1"/>
  <c r="R958" i="5"/>
  <c r="U958" i="5" s="1"/>
  <c r="R959" i="5"/>
  <c r="U959" i="5" s="1"/>
  <c r="R960" i="5"/>
  <c r="U960" i="5" s="1"/>
  <c r="R961" i="5"/>
  <c r="U961" i="5" s="1"/>
  <c r="R962" i="5"/>
  <c r="U962" i="5" s="1"/>
  <c r="R963" i="5"/>
  <c r="U963" i="5" s="1"/>
  <c r="R964" i="5"/>
  <c r="U964" i="5" s="1"/>
  <c r="R965" i="5"/>
  <c r="U965" i="5" s="1"/>
  <c r="R966" i="5"/>
  <c r="U966" i="5" s="1"/>
  <c r="R967" i="5"/>
  <c r="U967" i="5" s="1"/>
  <c r="R968" i="5"/>
  <c r="U968" i="5" s="1"/>
  <c r="R969" i="5"/>
  <c r="U969" i="5" s="1"/>
  <c r="R970" i="5"/>
  <c r="U970" i="5" s="1"/>
  <c r="R971" i="5"/>
  <c r="U971" i="5" s="1"/>
  <c r="R972" i="5"/>
  <c r="U972" i="5" s="1"/>
  <c r="R973" i="5"/>
  <c r="U973" i="5" s="1"/>
  <c r="R974" i="5"/>
  <c r="U974" i="5" s="1"/>
  <c r="R975" i="5"/>
  <c r="U975" i="5" s="1"/>
  <c r="R976" i="5"/>
  <c r="U976" i="5" s="1"/>
  <c r="R977" i="5"/>
  <c r="U977" i="5" s="1"/>
  <c r="R978" i="5"/>
  <c r="U978" i="5" s="1"/>
  <c r="R979" i="5"/>
  <c r="U979" i="5" s="1"/>
  <c r="R980" i="5"/>
  <c r="U980" i="5" s="1"/>
  <c r="R981" i="5"/>
  <c r="U981" i="5" s="1"/>
  <c r="R982" i="5"/>
  <c r="U982" i="5" s="1"/>
  <c r="R983" i="5"/>
  <c r="U983" i="5" s="1"/>
  <c r="R984" i="5"/>
  <c r="U984" i="5" s="1"/>
  <c r="R985" i="5"/>
  <c r="U985" i="5" s="1"/>
  <c r="R986" i="5"/>
  <c r="U986" i="5" s="1"/>
  <c r="R987" i="5"/>
  <c r="U987" i="5" s="1"/>
  <c r="R988" i="5"/>
  <c r="U988" i="5" s="1"/>
  <c r="R989" i="5"/>
  <c r="U989" i="5" s="1"/>
  <c r="R990" i="5"/>
  <c r="U990" i="5" s="1"/>
  <c r="R991" i="5"/>
  <c r="U991" i="5" s="1"/>
  <c r="R992" i="5"/>
  <c r="U992" i="5" s="1"/>
  <c r="R993" i="5"/>
  <c r="U993" i="5" s="1"/>
  <c r="R994" i="5"/>
  <c r="U994" i="5" s="1"/>
  <c r="R995" i="5"/>
  <c r="U995" i="5" s="1"/>
  <c r="R996" i="5"/>
  <c r="U996" i="5" s="1"/>
  <c r="R997" i="5"/>
  <c r="U997" i="5" s="1"/>
  <c r="R998" i="5"/>
  <c r="U998" i="5" s="1"/>
  <c r="R999" i="5"/>
  <c r="U999" i="5" s="1"/>
  <c r="R1000" i="5"/>
  <c r="U1000" i="5" s="1"/>
  <c r="R1001" i="5"/>
  <c r="U1001" i="5" s="1"/>
  <c r="R1002" i="5"/>
  <c r="U1002" i="5" s="1"/>
  <c r="R1003" i="5"/>
  <c r="U1003" i="5" s="1"/>
  <c r="R1004" i="5"/>
  <c r="U1004" i="5" s="1"/>
  <c r="R1005" i="5"/>
  <c r="U1005" i="5" s="1"/>
  <c r="R1006" i="5"/>
  <c r="U1006" i="5" s="1"/>
  <c r="R1007" i="5"/>
  <c r="U1007" i="5" s="1"/>
  <c r="R1008" i="5"/>
  <c r="U1008" i="5" s="1"/>
  <c r="R1009" i="5"/>
  <c r="U1009" i="5" s="1"/>
  <c r="R1010" i="5"/>
  <c r="U1010" i="5" s="1"/>
  <c r="R1011" i="5"/>
  <c r="U1011" i="5" s="1"/>
  <c r="R1012" i="5"/>
  <c r="U1012" i="5" s="1"/>
  <c r="R1013" i="5"/>
  <c r="U1013" i="5" s="1"/>
  <c r="R1014" i="5"/>
  <c r="U1014" i="5" s="1"/>
  <c r="R1015" i="5"/>
  <c r="U1015" i="5" s="1"/>
  <c r="R1016" i="5"/>
  <c r="U1016" i="5" s="1"/>
  <c r="R1017" i="5"/>
  <c r="U1017" i="5" s="1"/>
  <c r="R1018" i="5"/>
  <c r="U1018" i="5" s="1"/>
  <c r="R1019" i="5"/>
  <c r="U1019" i="5" s="1"/>
  <c r="R1020" i="5"/>
  <c r="U1020" i="5" s="1"/>
  <c r="R1021" i="5"/>
  <c r="U1021" i="5" s="1"/>
  <c r="R1022" i="5"/>
  <c r="U1022" i="5" s="1"/>
  <c r="R1023" i="5"/>
  <c r="U1023" i="5" s="1"/>
  <c r="R1024" i="5"/>
  <c r="U1024" i="5" s="1"/>
  <c r="R1025" i="5"/>
  <c r="U1025" i="5" s="1"/>
  <c r="R1026" i="5"/>
  <c r="U1026" i="5" s="1"/>
  <c r="R1027" i="5"/>
  <c r="U1027" i="5" s="1"/>
  <c r="R1028" i="5"/>
  <c r="U1028" i="5" s="1"/>
  <c r="R1029" i="5"/>
  <c r="U1029" i="5" s="1"/>
  <c r="R1030" i="5"/>
  <c r="U1030" i="5" s="1"/>
  <c r="R1031" i="5"/>
  <c r="U1031" i="5" s="1"/>
  <c r="R1032" i="5"/>
  <c r="U1032" i="5" s="1"/>
  <c r="R1033" i="5"/>
  <c r="U1033" i="5" s="1"/>
  <c r="R1034" i="5"/>
  <c r="U1034" i="5" s="1"/>
  <c r="R1035" i="5"/>
  <c r="U1035" i="5" s="1"/>
  <c r="R1036" i="5"/>
  <c r="U1036" i="5" s="1"/>
  <c r="R1037" i="5"/>
  <c r="U1037" i="5" s="1"/>
  <c r="R1038" i="5"/>
  <c r="U1038" i="5" s="1"/>
  <c r="R1039" i="5"/>
  <c r="U1039" i="5" s="1"/>
  <c r="R1040" i="5"/>
  <c r="U1040" i="5" s="1"/>
  <c r="R1041" i="5"/>
  <c r="U1041" i="5" s="1"/>
  <c r="R1042" i="5"/>
  <c r="U1042" i="5" s="1"/>
  <c r="R1043" i="5"/>
  <c r="U1043" i="5" s="1"/>
  <c r="R1044" i="5"/>
  <c r="U1044" i="5" s="1"/>
  <c r="R1045" i="5"/>
  <c r="U1045" i="5" s="1"/>
  <c r="R1046" i="5"/>
  <c r="U1046" i="5" s="1"/>
  <c r="R1047" i="5"/>
  <c r="U1047" i="5" s="1"/>
  <c r="R1048" i="5"/>
  <c r="U1048" i="5" s="1"/>
  <c r="R1049" i="5"/>
  <c r="U1049" i="5" s="1"/>
  <c r="R1050" i="5"/>
  <c r="U1050" i="5" s="1"/>
  <c r="R1051" i="5"/>
  <c r="U1051" i="5" s="1"/>
  <c r="R1052" i="5"/>
  <c r="U1052" i="5" s="1"/>
  <c r="R1053" i="5"/>
  <c r="U1053" i="5" s="1"/>
  <c r="R1054" i="5"/>
  <c r="U1054" i="5" s="1"/>
  <c r="R1055" i="5"/>
  <c r="U1055" i="5" s="1"/>
  <c r="R1056" i="5"/>
  <c r="U1056" i="5" s="1"/>
  <c r="R1057" i="5"/>
  <c r="U1057" i="5" s="1"/>
  <c r="R1058" i="5"/>
  <c r="U1058" i="5" s="1"/>
  <c r="R1059" i="5"/>
  <c r="U1059" i="5" s="1"/>
  <c r="R1060" i="5"/>
  <c r="U1060" i="5" s="1"/>
  <c r="R1061" i="5"/>
  <c r="U1061" i="5" s="1"/>
  <c r="R1062" i="5"/>
  <c r="U1062" i="5" s="1"/>
  <c r="R1063" i="5"/>
  <c r="U1063" i="5" s="1"/>
  <c r="R1064" i="5"/>
  <c r="U1064" i="5" s="1"/>
  <c r="R1065" i="5"/>
  <c r="U1065" i="5" s="1"/>
  <c r="R1066" i="5"/>
  <c r="U1066" i="5" s="1"/>
  <c r="R1067" i="5"/>
  <c r="U1067" i="5" s="1"/>
  <c r="R1068" i="5"/>
  <c r="U1068" i="5" s="1"/>
  <c r="R1069" i="5"/>
  <c r="U1069" i="5" s="1"/>
  <c r="R1070" i="5"/>
  <c r="U1070" i="5" s="1"/>
  <c r="R1071" i="5"/>
  <c r="U1071" i="5" s="1"/>
  <c r="R1072" i="5"/>
  <c r="U1072" i="5" s="1"/>
  <c r="R1073" i="5"/>
  <c r="U1073" i="5" s="1"/>
  <c r="R1074" i="5"/>
  <c r="U1074" i="5" s="1"/>
  <c r="R1075" i="5"/>
  <c r="U1075" i="5" s="1"/>
  <c r="R1076" i="5"/>
  <c r="U1076" i="5" s="1"/>
  <c r="R1077" i="5"/>
  <c r="U1077" i="5" s="1"/>
  <c r="R1078" i="5"/>
  <c r="U1078" i="5" s="1"/>
  <c r="R1079" i="5"/>
  <c r="U1079" i="5" s="1"/>
  <c r="R1080" i="5"/>
  <c r="U1080" i="5" s="1"/>
  <c r="R1081" i="5"/>
  <c r="U1081" i="5" s="1"/>
  <c r="R1082" i="5"/>
  <c r="U1082" i="5" s="1"/>
  <c r="R1083" i="5"/>
  <c r="U1083" i="5" s="1"/>
  <c r="R1084" i="5"/>
  <c r="U1084" i="5" s="1"/>
  <c r="R1085" i="5"/>
  <c r="U1085" i="5" s="1"/>
  <c r="R1086" i="5"/>
  <c r="U1086" i="5" s="1"/>
  <c r="R1087" i="5"/>
  <c r="U1087" i="5" s="1"/>
  <c r="R1088" i="5"/>
  <c r="U1088" i="5" s="1"/>
  <c r="R1089" i="5"/>
  <c r="U1089" i="5" s="1"/>
  <c r="R1090" i="5"/>
  <c r="U1090" i="5" s="1"/>
  <c r="R1091" i="5"/>
  <c r="U1091" i="5" s="1"/>
  <c r="R1092" i="5"/>
  <c r="U1092" i="5" s="1"/>
  <c r="R1093" i="5"/>
  <c r="U1093" i="5" s="1"/>
  <c r="R1094" i="5"/>
  <c r="U1094" i="5" s="1"/>
  <c r="R1095" i="5"/>
  <c r="U1095" i="5" s="1"/>
  <c r="R1096" i="5"/>
  <c r="U1096" i="5" s="1"/>
  <c r="R1097" i="5"/>
  <c r="U1097" i="5" s="1"/>
  <c r="R1098" i="5"/>
  <c r="U1098" i="5" s="1"/>
  <c r="R1099" i="5"/>
  <c r="U1099" i="5" s="1"/>
  <c r="R1100" i="5"/>
  <c r="U1100" i="5" s="1"/>
  <c r="R1101" i="5"/>
  <c r="U1101" i="5" s="1"/>
  <c r="R1102" i="5"/>
  <c r="U1102" i="5" s="1"/>
  <c r="R1103" i="5"/>
  <c r="U1103" i="5" s="1"/>
  <c r="R1104" i="5"/>
  <c r="U1104" i="5" s="1"/>
  <c r="R1105" i="5"/>
  <c r="U1105" i="5" s="1"/>
  <c r="R1106" i="5"/>
  <c r="U1106" i="5" s="1"/>
  <c r="R1107" i="5"/>
  <c r="U1107" i="5" s="1"/>
  <c r="R1108" i="5"/>
  <c r="U1108" i="5" s="1"/>
  <c r="R1109" i="5"/>
  <c r="U1109" i="5" s="1"/>
  <c r="R1110" i="5"/>
  <c r="U1110" i="5" s="1"/>
  <c r="R1111" i="5"/>
  <c r="U1111" i="5" s="1"/>
  <c r="R1112" i="5"/>
  <c r="U1112" i="5" s="1"/>
  <c r="R1113" i="5"/>
  <c r="U1113" i="5" s="1"/>
  <c r="R1114" i="5"/>
  <c r="U1114" i="5" s="1"/>
  <c r="R1115" i="5"/>
  <c r="U1115" i="5" s="1"/>
  <c r="R1116" i="5"/>
  <c r="U1116" i="5" s="1"/>
  <c r="R1117" i="5"/>
  <c r="U1117" i="5" s="1"/>
  <c r="R1118" i="5"/>
  <c r="U1118" i="5" s="1"/>
  <c r="R1119" i="5"/>
  <c r="U1119" i="5" s="1"/>
  <c r="R1120" i="5"/>
  <c r="U1120" i="5" s="1"/>
  <c r="R1121" i="5"/>
  <c r="U1121" i="5" s="1"/>
  <c r="R1122" i="5"/>
  <c r="U1122" i="5" s="1"/>
  <c r="R1123" i="5"/>
  <c r="U1123" i="5" s="1"/>
  <c r="R1124" i="5"/>
  <c r="U1124" i="5" s="1"/>
  <c r="R1125" i="5"/>
  <c r="U1125" i="5" s="1"/>
  <c r="R1126" i="5"/>
  <c r="U1126" i="5" s="1"/>
  <c r="R1127" i="5"/>
  <c r="U1127" i="5" s="1"/>
  <c r="R1128" i="5"/>
  <c r="U1128" i="5" s="1"/>
  <c r="R1129" i="5"/>
  <c r="U1129" i="5" s="1"/>
  <c r="R1130" i="5"/>
  <c r="U1130" i="5" s="1"/>
  <c r="R1131" i="5"/>
  <c r="U1131" i="5" s="1"/>
  <c r="R1132" i="5"/>
  <c r="U1132" i="5" s="1"/>
  <c r="R1133" i="5"/>
  <c r="U1133" i="5" s="1"/>
  <c r="R1134" i="5"/>
  <c r="U1134" i="5" s="1"/>
  <c r="R1135" i="5"/>
  <c r="U1135" i="5" s="1"/>
  <c r="R1136" i="5"/>
  <c r="U1136" i="5" s="1"/>
  <c r="R1137" i="5"/>
  <c r="U1137" i="5" s="1"/>
  <c r="R1138" i="5"/>
  <c r="U1138" i="5" s="1"/>
  <c r="R1139" i="5"/>
  <c r="U1139" i="5" s="1"/>
  <c r="R1140" i="5"/>
  <c r="U1140" i="5" s="1"/>
  <c r="R1141" i="5"/>
  <c r="U1141" i="5" s="1"/>
  <c r="R1142" i="5"/>
  <c r="U1142" i="5" s="1"/>
  <c r="R1143" i="5"/>
  <c r="U1143" i="5" s="1"/>
  <c r="R1144" i="5"/>
  <c r="U1144" i="5" s="1"/>
  <c r="R1145" i="5"/>
  <c r="U1145" i="5" s="1"/>
  <c r="R1146" i="5"/>
  <c r="U1146" i="5" s="1"/>
  <c r="R1147" i="5"/>
  <c r="U1147" i="5" s="1"/>
  <c r="R1148" i="5"/>
  <c r="U1148" i="5" s="1"/>
  <c r="R1149" i="5"/>
  <c r="U1149" i="5" s="1"/>
  <c r="R1150" i="5"/>
  <c r="U1150" i="5" s="1"/>
  <c r="R1151" i="5"/>
  <c r="U1151" i="5" s="1"/>
  <c r="R1152" i="5"/>
  <c r="U1152" i="5" s="1"/>
  <c r="R1153" i="5"/>
  <c r="U1153" i="5" s="1"/>
  <c r="R1154" i="5"/>
  <c r="U1154" i="5" s="1"/>
  <c r="R1155" i="5"/>
  <c r="U1155" i="5" s="1"/>
  <c r="R1156" i="5"/>
  <c r="U1156" i="5" s="1"/>
  <c r="R1157" i="5"/>
  <c r="U1157" i="5" s="1"/>
  <c r="R1158" i="5"/>
  <c r="U1158" i="5" s="1"/>
  <c r="R1159" i="5"/>
  <c r="U1159" i="5" s="1"/>
  <c r="R1160" i="5"/>
  <c r="U1160" i="5" s="1"/>
  <c r="R1161" i="5"/>
  <c r="U1161" i="5" s="1"/>
  <c r="R1162" i="5"/>
  <c r="U1162" i="5" s="1"/>
  <c r="R1163" i="5"/>
  <c r="U1163" i="5" s="1"/>
  <c r="R1164" i="5"/>
  <c r="U1164" i="5" s="1"/>
  <c r="R1165" i="5"/>
  <c r="U1165" i="5" s="1"/>
  <c r="R1166" i="5"/>
  <c r="U1166" i="5" s="1"/>
  <c r="R1167" i="5"/>
  <c r="U1167" i="5" s="1"/>
  <c r="R1168" i="5"/>
  <c r="U1168" i="5" s="1"/>
  <c r="R1169" i="5"/>
  <c r="U1169" i="5" s="1"/>
  <c r="R1170" i="5"/>
  <c r="U1170" i="5" s="1"/>
  <c r="R1171" i="5"/>
  <c r="U1171" i="5" s="1"/>
  <c r="R1172" i="5"/>
  <c r="U1172" i="5" s="1"/>
  <c r="R1173" i="5"/>
  <c r="U1173" i="5" s="1"/>
  <c r="R1174" i="5"/>
  <c r="U1174" i="5" s="1"/>
  <c r="R1175" i="5"/>
  <c r="U1175" i="5" s="1"/>
  <c r="R1176" i="5"/>
  <c r="U1176" i="5" s="1"/>
  <c r="R1177" i="5"/>
  <c r="U1177" i="5" s="1"/>
  <c r="R1178" i="5"/>
  <c r="U1178" i="5" s="1"/>
  <c r="R1179" i="5"/>
  <c r="U1179" i="5" s="1"/>
  <c r="R1180" i="5"/>
  <c r="U1180" i="5" s="1"/>
  <c r="R1181" i="5"/>
  <c r="U1181" i="5" s="1"/>
  <c r="R1182" i="5"/>
  <c r="U1182" i="5" s="1"/>
  <c r="R1183" i="5"/>
  <c r="U1183" i="5" s="1"/>
  <c r="R1184" i="5"/>
  <c r="U1184" i="5" s="1"/>
  <c r="R1185" i="5"/>
  <c r="U1185" i="5" s="1"/>
  <c r="R1186" i="5"/>
  <c r="U1186" i="5" s="1"/>
  <c r="R1187" i="5"/>
  <c r="U1187" i="5" s="1"/>
  <c r="R1188" i="5"/>
  <c r="U1188" i="5" s="1"/>
  <c r="R1189" i="5"/>
  <c r="U1189" i="5" s="1"/>
  <c r="R1190" i="5"/>
  <c r="U1190" i="5" s="1"/>
  <c r="R1191" i="5"/>
  <c r="U1191" i="5" s="1"/>
  <c r="R1192" i="5"/>
  <c r="U1192" i="5" s="1"/>
  <c r="R1193" i="5"/>
  <c r="U1193" i="5" s="1"/>
  <c r="R1194" i="5"/>
  <c r="U1194" i="5" s="1"/>
  <c r="R1195" i="5"/>
  <c r="U1195" i="5" s="1"/>
  <c r="R1196" i="5"/>
  <c r="U1196" i="5" s="1"/>
  <c r="R1197" i="5"/>
  <c r="U1197" i="5" s="1"/>
  <c r="R1198" i="5"/>
  <c r="U1198" i="5" s="1"/>
  <c r="R1199" i="5"/>
  <c r="U1199" i="5" s="1"/>
  <c r="R1200" i="5"/>
  <c r="U1200" i="5" s="1"/>
  <c r="R1201" i="5"/>
  <c r="U1201" i="5" s="1"/>
  <c r="R1202" i="5"/>
  <c r="U1202" i="5" s="1"/>
  <c r="R1203" i="5"/>
  <c r="U1203" i="5" s="1"/>
  <c r="R1204" i="5"/>
  <c r="U1204" i="5" s="1"/>
  <c r="R1205" i="5"/>
  <c r="U1205" i="5" s="1"/>
  <c r="R1206" i="5"/>
  <c r="U1206" i="5" s="1"/>
  <c r="R1207" i="5"/>
  <c r="U1207" i="5" s="1"/>
  <c r="R1208" i="5"/>
  <c r="U1208" i="5" s="1"/>
  <c r="R1209" i="5"/>
  <c r="U1209" i="5" s="1"/>
  <c r="R1210" i="5"/>
  <c r="U1210" i="5" s="1"/>
  <c r="R1211" i="5"/>
  <c r="U1211" i="5" s="1"/>
  <c r="R1212" i="5"/>
  <c r="U1212" i="5" s="1"/>
  <c r="R1213" i="5"/>
  <c r="U1213" i="5" s="1"/>
  <c r="R1214" i="5"/>
  <c r="U1214" i="5" s="1"/>
  <c r="R1215" i="5"/>
  <c r="U1215" i="5" s="1"/>
  <c r="R1216" i="5"/>
  <c r="U1216" i="5" s="1"/>
  <c r="R1217" i="5"/>
  <c r="U1217" i="5" s="1"/>
  <c r="R1218" i="5"/>
  <c r="U1218" i="5" s="1"/>
  <c r="R1219" i="5"/>
  <c r="U1219" i="5" s="1"/>
  <c r="R1220" i="5"/>
  <c r="U1220" i="5" s="1"/>
  <c r="R1221" i="5"/>
  <c r="U1221" i="5" s="1"/>
  <c r="R1222" i="5"/>
  <c r="U1222" i="5" s="1"/>
  <c r="R1223" i="5"/>
  <c r="U1223" i="5" s="1"/>
  <c r="R1224" i="5"/>
  <c r="U1224" i="5" s="1"/>
  <c r="R1225" i="5"/>
  <c r="U1225" i="5" s="1"/>
  <c r="R1226" i="5"/>
  <c r="U1226" i="5" s="1"/>
  <c r="R1227" i="5"/>
  <c r="U1227" i="5" s="1"/>
  <c r="R1228" i="5"/>
  <c r="U1228" i="5" s="1"/>
  <c r="R1229" i="5"/>
  <c r="U1229" i="5" s="1"/>
  <c r="R1230" i="5"/>
  <c r="U1230" i="5" s="1"/>
  <c r="R1231" i="5"/>
  <c r="U1231" i="5" s="1"/>
  <c r="R1232" i="5"/>
  <c r="U1232" i="5" s="1"/>
  <c r="R1233" i="5"/>
  <c r="U1233" i="5" s="1"/>
  <c r="R1234" i="5"/>
  <c r="U1234" i="5" s="1"/>
  <c r="R1235" i="5"/>
  <c r="U1235" i="5" s="1"/>
  <c r="R1236" i="5"/>
  <c r="U1236" i="5" s="1"/>
  <c r="R1237" i="5"/>
  <c r="U1237" i="5" s="1"/>
  <c r="R1238" i="5"/>
  <c r="U1238" i="5" s="1"/>
  <c r="R1239" i="5"/>
  <c r="U1239" i="5" s="1"/>
  <c r="R1240" i="5"/>
  <c r="U1240" i="5" s="1"/>
  <c r="R1241" i="5"/>
  <c r="U1241" i="5" s="1"/>
  <c r="R1242" i="5"/>
  <c r="U1242" i="5" s="1"/>
  <c r="R1243" i="5"/>
  <c r="U1243" i="5" s="1"/>
  <c r="R1244" i="5"/>
  <c r="U1244" i="5" s="1"/>
  <c r="R1245" i="5"/>
  <c r="U1245" i="5" s="1"/>
  <c r="R1246" i="5"/>
  <c r="U1246" i="5" s="1"/>
  <c r="R1247" i="5"/>
  <c r="U1247" i="5" s="1"/>
  <c r="R1248" i="5"/>
  <c r="U1248" i="5" s="1"/>
  <c r="R1249" i="5"/>
  <c r="U1249" i="5" s="1"/>
  <c r="R1250" i="5"/>
  <c r="U1250" i="5" s="1"/>
  <c r="R1251" i="5"/>
  <c r="U1251" i="5" s="1"/>
  <c r="R1252" i="5"/>
  <c r="U1252" i="5" s="1"/>
  <c r="R1253" i="5"/>
  <c r="U1253" i="5" s="1"/>
  <c r="R1254" i="5"/>
  <c r="U1254" i="5" s="1"/>
  <c r="R1255" i="5"/>
  <c r="U1255" i="5" s="1"/>
  <c r="R1256" i="5"/>
  <c r="U1256" i="5" s="1"/>
  <c r="R1257" i="5"/>
  <c r="U1257" i="5" s="1"/>
  <c r="R1258" i="5"/>
  <c r="U1258" i="5" s="1"/>
  <c r="R1259" i="5"/>
  <c r="U1259" i="5" s="1"/>
  <c r="R1260" i="5"/>
  <c r="U1260" i="5" s="1"/>
  <c r="R1261" i="5"/>
  <c r="U1261" i="5" s="1"/>
  <c r="R1262" i="5"/>
  <c r="U1262" i="5" s="1"/>
  <c r="R1263" i="5"/>
  <c r="U1263" i="5" s="1"/>
  <c r="R1264" i="5"/>
  <c r="U1264" i="5" s="1"/>
  <c r="R1265" i="5"/>
  <c r="U1265" i="5" s="1"/>
  <c r="R1266" i="5"/>
  <c r="U1266" i="5" s="1"/>
  <c r="R1267" i="5"/>
  <c r="U1267" i="5" s="1"/>
  <c r="R1268" i="5"/>
  <c r="U1268" i="5" s="1"/>
  <c r="R1269" i="5"/>
  <c r="U1269" i="5" s="1"/>
  <c r="R1270" i="5"/>
  <c r="U1270" i="5" s="1"/>
  <c r="R1271" i="5"/>
  <c r="U1271" i="5" s="1"/>
  <c r="R1272" i="5"/>
  <c r="U1272" i="5" s="1"/>
  <c r="R1273" i="5"/>
  <c r="U1273" i="5" s="1"/>
  <c r="R1274" i="5"/>
  <c r="U1274" i="5" s="1"/>
  <c r="R1275" i="5"/>
  <c r="U1275" i="5" s="1"/>
  <c r="R1276" i="5"/>
  <c r="U1276" i="5" s="1"/>
  <c r="R1277" i="5"/>
  <c r="U1277" i="5" s="1"/>
  <c r="R1278" i="5"/>
  <c r="U1278" i="5" s="1"/>
  <c r="R1279" i="5"/>
  <c r="U1279" i="5" s="1"/>
  <c r="R1280" i="5"/>
  <c r="U1280" i="5" s="1"/>
  <c r="R1281" i="5"/>
  <c r="U1281" i="5" s="1"/>
  <c r="R1282" i="5"/>
  <c r="U1282" i="5" s="1"/>
  <c r="R1283" i="5"/>
  <c r="U1283" i="5" s="1"/>
  <c r="R1284" i="5"/>
  <c r="U1284" i="5" s="1"/>
  <c r="R1285" i="5"/>
  <c r="U1285" i="5" s="1"/>
  <c r="R1286" i="5"/>
  <c r="U1286" i="5" s="1"/>
  <c r="R1287" i="5"/>
  <c r="U1287" i="5" s="1"/>
  <c r="R1288" i="5"/>
  <c r="U1288" i="5" s="1"/>
  <c r="R1289" i="5"/>
  <c r="U1289" i="5" s="1"/>
  <c r="R1290" i="5"/>
  <c r="U1290" i="5" s="1"/>
  <c r="R1291" i="5"/>
  <c r="U1291" i="5" s="1"/>
  <c r="R1292" i="5"/>
  <c r="U1292" i="5" s="1"/>
  <c r="R1293" i="5"/>
  <c r="U1293" i="5" s="1"/>
  <c r="R1294" i="5"/>
  <c r="U1294" i="5" s="1"/>
  <c r="R1295" i="5"/>
  <c r="U1295" i="5" s="1"/>
  <c r="R1296" i="5"/>
  <c r="U1296" i="5" s="1"/>
  <c r="R1297" i="5"/>
  <c r="U1297" i="5" s="1"/>
  <c r="R1298" i="5"/>
  <c r="U1298" i="5" s="1"/>
  <c r="R1299" i="5"/>
  <c r="U1299" i="5" s="1"/>
  <c r="R1300" i="5"/>
  <c r="U1300" i="5" s="1"/>
  <c r="R1301" i="5"/>
  <c r="U1301" i="5" s="1"/>
  <c r="R1302" i="5"/>
  <c r="U1302" i="5" s="1"/>
  <c r="R1303" i="5"/>
  <c r="U1303" i="5" s="1"/>
  <c r="R1304" i="5"/>
  <c r="U1304" i="5" s="1"/>
  <c r="R1305" i="5"/>
  <c r="U1305" i="5" s="1"/>
  <c r="R1306" i="5"/>
  <c r="U1306" i="5" s="1"/>
  <c r="R1307" i="5"/>
  <c r="U1307" i="5" s="1"/>
  <c r="R1308" i="5"/>
  <c r="U1308" i="5" s="1"/>
  <c r="R1309" i="5"/>
  <c r="U1309" i="5" s="1"/>
  <c r="R1310" i="5"/>
  <c r="U1310" i="5" s="1"/>
  <c r="R1311" i="5"/>
  <c r="U1311" i="5" s="1"/>
  <c r="R1312" i="5"/>
  <c r="U1312" i="5" s="1"/>
  <c r="R1313" i="5"/>
  <c r="U1313" i="5" s="1"/>
  <c r="R1314" i="5"/>
  <c r="U1314" i="5" s="1"/>
  <c r="R1315" i="5"/>
  <c r="U1315" i="5" s="1"/>
  <c r="R1316" i="5"/>
  <c r="U1316" i="5" s="1"/>
  <c r="R1317" i="5"/>
  <c r="U1317" i="5" s="1"/>
  <c r="R1318" i="5"/>
  <c r="U1318" i="5" s="1"/>
  <c r="R1319" i="5"/>
  <c r="U1319" i="5" s="1"/>
  <c r="R1320" i="5"/>
  <c r="U1320" i="5" s="1"/>
  <c r="R1321" i="5"/>
  <c r="U1321" i="5" s="1"/>
  <c r="R1322" i="5"/>
  <c r="U1322" i="5" s="1"/>
  <c r="R1323" i="5"/>
  <c r="U1323" i="5" s="1"/>
  <c r="R1324" i="5"/>
  <c r="U1324" i="5" s="1"/>
  <c r="R1325" i="5"/>
  <c r="U1325" i="5" s="1"/>
  <c r="R1326" i="5"/>
  <c r="U1326" i="5" s="1"/>
  <c r="R1327" i="5"/>
  <c r="U1327" i="5" s="1"/>
  <c r="R1328" i="5"/>
  <c r="U1328" i="5" s="1"/>
  <c r="R1329" i="5"/>
  <c r="U1329" i="5" s="1"/>
  <c r="R1330" i="5"/>
  <c r="U1330" i="5" s="1"/>
  <c r="R1331" i="5"/>
  <c r="U1331" i="5" s="1"/>
  <c r="R1332" i="5"/>
  <c r="U1332" i="5" s="1"/>
  <c r="R1333" i="5"/>
  <c r="U1333" i="5" s="1"/>
  <c r="R1334" i="5"/>
  <c r="U1334" i="5" s="1"/>
  <c r="R1335" i="5"/>
  <c r="U1335" i="5" s="1"/>
  <c r="R1336" i="5"/>
  <c r="U1336" i="5" s="1"/>
  <c r="R1337" i="5"/>
  <c r="U1337" i="5" s="1"/>
  <c r="R1338" i="5"/>
  <c r="U1338" i="5" s="1"/>
  <c r="R1339" i="5"/>
  <c r="U1339" i="5" s="1"/>
  <c r="R1340" i="5"/>
  <c r="U1340" i="5" s="1"/>
  <c r="R1341" i="5"/>
  <c r="U1341" i="5" s="1"/>
  <c r="R1342" i="5"/>
  <c r="U1342" i="5" s="1"/>
  <c r="R1343" i="5"/>
  <c r="U1343" i="5" s="1"/>
  <c r="R1344" i="5"/>
  <c r="U1344" i="5" s="1"/>
  <c r="R1345" i="5"/>
  <c r="U1345" i="5" s="1"/>
  <c r="R1346" i="5"/>
  <c r="U1346" i="5" s="1"/>
  <c r="R1347" i="5"/>
  <c r="U1347" i="5" s="1"/>
  <c r="R1348" i="5"/>
  <c r="U1348" i="5" s="1"/>
  <c r="R1349" i="5"/>
  <c r="U1349" i="5" s="1"/>
  <c r="R1350" i="5"/>
  <c r="U1350" i="5" s="1"/>
  <c r="R1351" i="5"/>
  <c r="U1351" i="5" s="1"/>
  <c r="R1352" i="5"/>
  <c r="U1352" i="5" s="1"/>
  <c r="R1353" i="5"/>
  <c r="U1353" i="5" s="1"/>
  <c r="R1354" i="5"/>
  <c r="U1354" i="5" s="1"/>
  <c r="R1355" i="5"/>
  <c r="U1355" i="5" s="1"/>
  <c r="R1356" i="5"/>
  <c r="U1356" i="5" s="1"/>
  <c r="R1357" i="5"/>
  <c r="U1357" i="5" s="1"/>
  <c r="R1358" i="5"/>
  <c r="U1358" i="5" s="1"/>
  <c r="R1359" i="5"/>
  <c r="U1359" i="5" s="1"/>
  <c r="R1360" i="5"/>
  <c r="U1360" i="5" s="1"/>
  <c r="R1361" i="5"/>
  <c r="U1361" i="5" s="1"/>
  <c r="R1362" i="5"/>
  <c r="U1362" i="5" s="1"/>
  <c r="R1363" i="5"/>
  <c r="U1363" i="5" s="1"/>
  <c r="R1364" i="5"/>
  <c r="U1364" i="5" s="1"/>
  <c r="R1365" i="5"/>
  <c r="U1365" i="5" s="1"/>
  <c r="R1366" i="5"/>
  <c r="U1366" i="5" s="1"/>
  <c r="R1367" i="5"/>
  <c r="U1367" i="5" s="1"/>
  <c r="R1368" i="5"/>
  <c r="U1368" i="5" s="1"/>
  <c r="R1369" i="5"/>
  <c r="U1369" i="5" s="1"/>
  <c r="R1370" i="5"/>
  <c r="U1370" i="5" s="1"/>
  <c r="R1371" i="5"/>
  <c r="U1371" i="5" s="1"/>
  <c r="R1372" i="5"/>
  <c r="U1372" i="5" s="1"/>
  <c r="R1373" i="5"/>
  <c r="U1373" i="5" s="1"/>
  <c r="R1374" i="5"/>
  <c r="U1374" i="5" s="1"/>
  <c r="R1375" i="5"/>
  <c r="U1375" i="5" s="1"/>
  <c r="R1376" i="5"/>
  <c r="U1376" i="5" s="1"/>
  <c r="R1377" i="5"/>
  <c r="U1377" i="5" s="1"/>
  <c r="R1378" i="5"/>
  <c r="U1378" i="5" s="1"/>
  <c r="R1379" i="5"/>
  <c r="U1379" i="5" s="1"/>
  <c r="R1380" i="5"/>
  <c r="U1380" i="5" s="1"/>
  <c r="R1381" i="5"/>
  <c r="U1381" i="5" s="1"/>
  <c r="R1382" i="5"/>
  <c r="U1382" i="5" s="1"/>
  <c r="R1383" i="5"/>
  <c r="U1383" i="5" s="1"/>
  <c r="R1384" i="5"/>
  <c r="U1384" i="5" s="1"/>
  <c r="R1385" i="5"/>
  <c r="U1385" i="5" s="1"/>
  <c r="R1386" i="5"/>
  <c r="U1386" i="5" s="1"/>
  <c r="R1387" i="5"/>
  <c r="U1387" i="5" s="1"/>
  <c r="R1388" i="5"/>
  <c r="U1388" i="5" s="1"/>
  <c r="R1389" i="5"/>
  <c r="U1389" i="5" s="1"/>
  <c r="R1390" i="5"/>
  <c r="U1390" i="5" s="1"/>
  <c r="R1391" i="5"/>
  <c r="U1391" i="5" s="1"/>
  <c r="R1392" i="5"/>
  <c r="U1392" i="5" s="1"/>
  <c r="R1393" i="5"/>
  <c r="U1393" i="5" s="1"/>
  <c r="R1394" i="5"/>
  <c r="U1394" i="5" s="1"/>
  <c r="R1395" i="5"/>
  <c r="U1395" i="5" s="1"/>
  <c r="R1396" i="5"/>
  <c r="U1396" i="5" s="1"/>
  <c r="R1397" i="5"/>
  <c r="U1397" i="5" s="1"/>
  <c r="R1398" i="5"/>
  <c r="U1398" i="5" s="1"/>
  <c r="R1399" i="5"/>
  <c r="U1399" i="5" s="1"/>
  <c r="R1400" i="5"/>
  <c r="U1400" i="5" s="1"/>
  <c r="R1401" i="5"/>
  <c r="U1401" i="5" s="1"/>
  <c r="R1402" i="5"/>
  <c r="U1402" i="5" s="1"/>
  <c r="R1403" i="5"/>
  <c r="U1403" i="5" s="1"/>
  <c r="R1404" i="5"/>
  <c r="U1404" i="5" s="1"/>
  <c r="R1405" i="5"/>
  <c r="U1405" i="5" s="1"/>
  <c r="R1406" i="5"/>
  <c r="U1406" i="5" s="1"/>
  <c r="R1407" i="5"/>
  <c r="U1407" i="5" s="1"/>
  <c r="R1408" i="5"/>
  <c r="U1408" i="5" s="1"/>
  <c r="R1409" i="5"/>
  <c r="U1409" i="5" s="1"/>
  <c r="R1410" i="5"/>
  <c r="U1410" i="5" s="1"/>
  <c r="R1411" i="5"/>
  <c r="U1411" i="5" s="1"/>
  <c r="R1412" i="5"/>
  <c r="U1412" i="5" s="1"/>
  <c r="R1413" i="5"/>
  <c r="U1413" i="5" s="1"/>
  <c r="R1414" i="5"/>
  <c r="U1414" i="5" s="1"/>
  <c r="R1415" i="5"/>
  <c r="U1415" i="5" s="1"/>
  <c r="R1416" i="5"/>
  <c r="U1416" i="5" s="1"/>
  <c r="R1417" i="5"/>
  <c r="U1417" i="5" s="1"/>
  <c r="R1418" i="5"/>
  <c r="U1418" i="5" s="1"/>
  <c r="R1419" i="5"/>
  <c r="U1419" i="5" s="1"/>
  <c r="R1420" i="5"/>
  <c r="U1420" i="5" s="1"/>
  <c r="R1421" i="5"/>
  <c r="U1421" i="5" s="1"/>
  <c r="R1422" i="5"/>
  <c r="U1422" i="5" s="1"/>
  <c r="R1423" i="5"/>
  <c r="U1423" i="5" s="1"/>
  <c r="R1424" i="5"/>
  <c r="U1424" i="5" s="1"/>
  <c r="R1425" i="5"/>
  <c r="U1425" i="5" s="1"/>
  <c r="R1426" i="5"/>
  <c r="U1426" i="5" s="1"/>
  <c r="R1427" i="5"/>
  <c r="U1427" i="5" s="1"/>
  <c r="R1428" i="5"/>
  <c r="U1428" i="5" s="1"/>
  <c r="R1429" i="5"/>
  <c r="U1429" i="5" s="1"/>
  <c r="R1430" i="5"/>
  <c r="U1430" i="5" s="1"/>
  <c r="R1431" i="5"/>
  <c r="U1431" i="5" s="1"/>
  <c r="R1432" i="5"/>
  <c r="U1432" i="5" s="1"/>
  <c r="R1433" i="5"/>
  <c r="U1433" i="5" s="1"/>
  <c r="R1434" i="5"/>
  <c r="U1434" i="5" s="1"/>
  <c r="R1435" i="5"/>
  <c r="U1435" i="5" s="1"/>
  <c r="R1436" i="5"/>
  <c r="U1436" i="5" s="1"/>
  <c r="R1437" i="5"/>
  <c r="U1437" i="5" s="1"/>
  <c r="R1438" i="5"/>
  <c r="U1438" i="5" s="1"/>
  <c r="R1439" i="5"/>
  <c r="U1439" i="5" s="1"/>
  <c r="R1440" i="5"/>
  <c r="U1440" i="5" s="1"/>
  <c r="R1441" i="5"/>
  <c r="U1441" i="5" s="1"/>
  <c r="R1442" i="5"/>
  <c r="U1442" i="5" s="1"/>
  <c r="R1443" i="5"/>
  <c r="U1443" i="5" s="1"/>
  <c r="R1444" i="5"/>
  <c r="U1444" i="5" s="1"/>
  <c r="R1445" i="5"/>
  <c r="U1445" i="5" s="1"/>
  <c r="R1446" i="5"/>
  <c r="U1446" i="5" s="1"/>
  <c r="R1447" i="5"/>
  <c r="U1447" i="5" s="1"/>
  <c r="R1448" i="5"/>
  <c r="U1448" i="5" s="1"/>
  <c r="R1449" i="5"/>
  <c r="U1449" i="5" s="1"/>
  <c r="R1450" i="5"/>
  <c r="U1450" i="5" s="1"/>
  <c r="R1451" i="5"/>
  <c r="U1451" i="5" s="1"/>
  <c r="R1452" i="5"/>
  <c r="U1452" i="5" s="1"/>
  <c r="R1453" i="5"/>
  <c r="U1453" i="5" s="1"/>
  <c r="R1454" i="5"/>
  <c r="U1454" i="5" s="1"/>
  <c r="R1455" i="5"/>
  <c r="U1455" i="5" s="1"/>
  <c r="R1456" i="5"/>
  <c r="U1456" i="5" s="1"/>
  <c r="R1457" i="5"/>
  <c r="U1457" i="5" s="1"/>
  <c r="R1458" i="5"/>
  <c r="U1458" i="5" s="1"/>
  <c r="R1459" i="5"/>
  <c r="U1459" i="5" s="1"/>
  <c r="R1460" i="5"/>
  <c r="U1460" i="5" s="1"/>
  <c r="R1461" i="5"/>
  <c r="U1461" i="5" s="1"/>
  <c r="R1462" i="5"/>
  <c r="U1462" i="5" s="1"/>
  <c r="R1463" i="5"/>
  <c r="U1463" i="5" s="1"/>
  <c r="R1464" i="5"/>
  <c r="U1464" i="5" s="1"/>
  <c r="R1465" i="5"/>
  <c r="U1465" i="5" s="1"/>
  <c r="R1466" i="5"/>
  <c r="U1466" i="5" s="1"/>
  <c r="R1467" i="5"/>
  <c r="U1467" i="5" s="1"/>
  <c r="R1468" i="5"/>
  <c r="U1468" i="5" s="1"/>
  <c r="R1469" i="5"/>
  <c r="U1469" i="5" s="1"/>
  <c r="R1470" i="5"/>
  <c r="U1470" i="5" s="1"/>
  <c r="R1471" i="5"/>
  <c r="U1471" i="5" s="1"/>
  <c r="R1472" i="5"/>
  <c r="U1472" i="5" s="1"/>
  <c r="R1473" i="5"/>
  <c r="U1473" i="5" s="1"/>
  <c r="R1474" i="5"/>
  <c r="U1474" i="5" s="1"/>
  <c r="R1475" i="5"/>
  <c r="U1475" i="5" s="1"/>
  <c r="R1476" i="5"/>
  <c r="U1476" i="5" s="1"/>
  <c r="R1477" i="5"/>
  <c r="U1477" i="5" s="1"/>
  <c r="R1478" i="5"/>
  <c r="U1478" i="5" s="1"/>
  <c r="R1479" i="5"/>
  <c r="U1479" i="5" s="1"/>
  <c r="R1480" i="5"/>
  <c r="U1480" i="5" s="1"/>
  <c r="R1481" i="5"/>
  <c r="U1481" i="5" s="1"/>
  <c r="R1482" i="5"/>
  <c r="U1482" i="5" s="1"/>
  <c r="R1483" i="5"/>
  <c r="U1483" i="5" s="1"/>
  <c r="R1484" i="5"/>
  <c r="U1484" i="5" s="1"/>
  <c r="R1485" i="5"/>
  <c r="U1485" i="5" s="1"/>
  <c r="R1486" i="5"/>
  <c r="U1486" i="5" s="1"/>
  <c r="R1487" i="5"/>
  <c r="U1487" i="5" s="1"/>
  <c r="R1488" i="5"/>
  <c r="U1488" i="5" s="1"/>
  <c r="R1489" i="5"/>
  <c r="U1489" i="5" s="1"/>
  <c r="R1490" i="5"/>
  <c r="U1490" i="5" s="1"/>
  <c r="R1491" i="5"/>
  <c r="U1491" i="5" s="1"/>
  <c r="R1492" i="5"/>
  <c r="U1492" i="5" s="1"/>
  <c r="R1493" i="5"/>
  <c r="U1493" i="5" s="1"/>
  <c r="R1494" i="5"/>
  <c r="U1494" i="5" s="1"/>
  <c r="R1495" i="5"/>
  <c r="U1495" i="5" s="1"/>
  <c r="R1496" i="5"/>
  <c r="U1496" i="5" s="1"/>
  <c r="R1497" i="5"/>
  <c r="U1497" i="5" s="1"/>
  <c r="R1498" i="5"/>
  <c r="U1498" i="5" s="1"/>
  <c r="R1499" i="5"/>
  <c r="U1499" i="5" s="1"/>
  <c r="R1500" i="5"/>
  <c r="U1500" i="5" s="1"/>
  <c r="R1501" i="5"/>
  <c r="U1501" i="5" s="1"/>
  <c r="R1502" i="5"/>
  <c r="U1502" i="5" s="1"/>
  <c r="R1503" i="5"/>
  <c r="U1503" i="5" s="1"/>
  <c r="R1504" i="5"/>
  <c r="U1504" i="5" s="1"/>
  <c r="R1505" i="5"/>
  <c r="U1505" i="5" s="1"/>
  <c r="R1506" i="5"/>
  <c r="U1506" i="5" s="1"/>
  <c r="R1507" i="5"/>
  <c r="U1507" i="5" s="1"/>
  <c r="R1508" i="5"/>
  <c r="U1508" i="5" s="1"/>
  <c r="R1509" i="5"/>
  <c r="U1509" i="5" s="1"/>
  <c r="R1510" i="5"/>
  <c r="U1510" i="5" s="1"/>
  <c r="R1511" i="5"/>
  <c r="U1511" i="5" s="1"/>
  <c r="R1512" i="5"/>
  <c r="U1512" i="5" s="1"/>
  <c r="R1513" i="5"/>
  <c r="U1513" i="5" s="1"/>
  <c r="R1514" i="5"/>
  <c r="U1514" i="5" s="1"/>
  <c r="R1515" i="5"/>
  <c r="U1515" i="5" s="1"/>
  <c r="R1516" i="5"/>
  <c r="U1516" i="5" s="1"/>
  <c r="R1517" i="5"/>
  <c r="U1517" i="5" s="1"/>
  <c r="R1518" i="5"/>
  <c r="U1518" i="5" s="1"/>
  <c r="R1519" i="5"/>
  <c r="U1519" i="5" s="1"/>
  <c r="R1520" i="5"/>
  <c r="U1520" i="5" s="1"/>
  <c r="R1521" i="5"/>
  <c r="U1521" i="5" s="1"/>
  <c r="R1522" i="5"/>
  <c r="U1522" i="5" s="1"/>
  <c r="R1523" i="5"/>
  <c r="U1523" i="5" s="1"/>
  <c r="R1524" i="5"/>
  <c r="U1524" i="5" s="1"/>
  <c r="R1525" i="5"/>
  <c r="U1525" i="5" s="1"/>
  <c r="R1526" i="5"/>
  <c r="U1526" i="5" s="1"/>
  <c r="R1527" i="5"/>
  <c r="U1527" i="5" s="1"/>
  <c r="R1528" i="5"/>
  <c r="U1528" i="5" s="1"/>
  <c r="R1529" i="5"/>
  <c r="U1529" i="5" s="1"/>
  <c r="R1530" i="5"/>
  <c r="U1530" i="5" s="1"/>
  <c r="R1531" i="5"/>
  <c r="U1531" i="5" s="1"/>
  <c r="R1532" i="5"/>
  <c r="U1532" i="5" s="1"/>
  <c r="R1533" i="5"/>
  <c r="U1533" i="5" s="1"/>
  <c r="R1534" i="5"/>
  <c r="U1534" i="5" s="1"/>
  <c r="R1535" i="5"/>
  <c r="U1535" i="5" s="1"/>
  <c r="R1536" i="5"/>
  <c r="U1536" i="5" s="1"/>
  <c r="R1537" i="5"/>
  <c r="U1537" i="5" s="1"/>
  <c r="R1538" i="5"/>
  <c r="U1538" i="5" s="1"/>
  <c r="R1539" i="5"/>
  <c r="U1539" i="5" s="1"/>
  <c r="R1540" i="5"/>
  <c r="U1540" i="5" s="1"/>
  <c r="R1541" i="5"/>
  <c r="U1541" i="5" s="1"/>
  <c r="R1542" i="5"/>
  <c r="U1542" i="5" s="1"/>
  <c r="R1543" i="5"/>
  <c r="U1543" i="5" s="1"/>
  <c r="R1544" i="5"/>
  <c r="U1544" i="5" s="1"/>
  <c r="R1545" i="5"/>
  <c r="U1545" i="5" s="1"/>
  <c r="R1546" i="5"/>
  <c r="U1546" i="5" s="1"/>
  <c r="R1547" i="5"/>
  <c r="U1547" i="5" s="1"/>
  <c r="R1548" i="5"/>
  <c r="U1548" i="5" s="1"/>
  <c r="R1549" i="5"/>
  <c r="U1549" i="5" s="1"/>
  <c r="R1550" i="5"/>
  <c r="U1550" i="5" s="1"/>
  <c r="R1551" i="5"/>
  <c r="U1551" i="5" s="1"/>
  <c r="R1552" i="5"/>
  <c r="U1552" i="5" s="1"/>
  <c r="R1553" i="5"/>
  <c r="U1553" i="5" s="1"/>
  <c r="R1554" i="5"/>
  <c r="U1554" i="5" s="1"/>
  <c r="R1555" i="5"/>
  <c r="U1555" i="5" s="1"/>
  <c r="R1556" i="5"/>
  <c r="U1556" i="5" s="1"/>
  <c r="R1557" i="5"/>
  <c r="U1557" i="5" s="1"/>
  <c r="R1558" i="5"/>
  <c r="U1558" i="5" s="1"/>
  <c r="R1559" i="5"/>
  <c r="U1559" i="5" s="1"/>
  <c r="R1560" i="5"/>
  <c r="U1560" i="5" s="1"/>
  <c r="R1561" i="5"/>
  <c r="U1561" i="5" s="1"/>
  <c r="R1562" i="5"/>
  <c r="U1562" i="5" s="1"/>
  <c r="R1563" i="5"/>
  <c r="U1563" i="5" s="1"/>
  <c r="R1564" i="5"/>
  <c r="U1564" i="5" s="1"/>
  <c r="R1565" i="5"/>
  <c r="U1565" i="5" s="1"/>
  <c r="R1566" i="5"/>
  <c r="U1566" i="5" s="1"/>
  <c r="R1567" i="5"/>
  <c r="U1567" i="5" s="1"/>
  <c r="R1568" i="5"/>
  <c r="U1568" i="5" s="1"/>
  <c r="R1569" i="5"/>
  <c r="U1569" i="5" s="1"/>
  <c r="R1570" i="5"/>
  <c r="U1570" i="5" s="1"/>
  <c r="R1571" i="5"/>
  <c r="U1571" i="5" s="1"/>
  <c r="R1572" i="5"/>
  <c r="U1572" i="5" s="1"/>
  <c r="R1573" i="5"/>
  <c r="U1573" i="5" s="1"/>
  <c r="R1574" i="5"/>
  <c r="U1574" i="5" s="1"/>
  <c r="R1575" i="5"/>
  <c r="U1575" i="5" s="1"/>
  <c r="R1576" i="5"/>
  <c r="U1576" i="5" s="1"/>
  <c r="R1577" i="5"/>
  <c r="U1577" i="5" s="1"/>
  <c r="R1578" i="5"/>
  <c r="U1578" i="5" s="1"/>
  <c r="R1579" i="5"/>
  <c r="U1579" i="5" s="1"/>
  <c r="R1580" i="5"/>
  <c r="U1580" i="5" s="1"/>
  <c r="R1581" i="5"/>
  <c r="U1581" i="5" s="1"/>
  <c r="R1582" i="5"/>
  <c r="U1582" i="5" s="1"/>
  <c r="R1583" i="5"/>
  <c r="U1583" i="5" s="1"/>
  <c r="R1584" i="5"/>
  <c r="U1584" i="5" s="1"/>
  <c r="R1585" i="5"/>
  <c r="U1585" i="5" s="1"/>
  <c r="R1586" i="5"/>
  <c r="U1586" i="5" s="1"/>
  <c r="R1587" i="5"/>
  <c r="U1587" i="5" s="1"/>
  <c r="R1588" i="5"/>
  <c r="U1588" i="5" s="1"/>
  <c r="R1589" i="5"/>
  <c r="U1589" i="5" s="1"/>
  <c r="R1590" i="5"/>
  <c r="U1590" i="5" s="1"/>
  <c r="R1591" i="5"/>
  <c r="U1591" i="5" s="1"/>
  <c r="R1592" i="5"/>
  <c r="U1592" i="5" s="1"/>
  <c r="R1593" i="5"/>
  <c r="U1593" i="5" s="1"/>
  <c r="R1594" i="5"/>
  <c r="U1594" i="5" s="1"/>
  <c r="R1595" i="5"/>
  <c r="U1595" i="5" s="1"/>
  <c r="R1596" i="5"/>
  <c r="U1596" i="5" s="1"/>
  <c r="R1597" i="5"/>
  <c r="U1597" i="5" s="1"/>
  <c r="R1598" i="5"/>
  <c r="U1598" i="5" s="1"/>
  <c r="R1599" i="5"/>
  <c r="U1599" i="5" s="1"/>
  <c r="R1600" i="5"/>
  <c r="U1600" i="5" s="1"/>
  <c r="R1601" i="5"/>
  <c r="U1601" i="5" s="1"/>
  <c r="R1602" i="5"/>
  <c r="U1602" i="5" s="1"/>
  <c r="R1603" i="5"/>
  <c r="U1603" i="5" s="1"/>
  <c r="R1604" i="5"/>
  <c r="U1604" i="5" s="1"/>
  <c r="R1605" i="5"/>
  <c r="U1605" i="5" s="1"/>
  <c r="R1606" i="5"/>
  <c r="U1606" i="5" s="1"/>
  <c r="R1607" i="5"/>
  <c r="U1607" i="5" s="1"/>
  <c r="R1608" i="5"/>
  <c r="U1608" i="5" s="1"/>
  <c r="R1609" i="5"/>
  <c r="U1609" i="5" s="1"/>
  <c r="R1610" i="5"/>
  <c r="U1610" i="5" s="1"/>
  <c r="R1611" i="5"/>
  <c r="U1611" i="5" s="1"/>
  <c r="R1612" i="5"/>
  <c r="U1612" i="5" s="1"/>
  <c r="R1613" i="5"/>
  <c r="U1613" i="5" s="1"/>
  <c r="R1614" i="5"/>
  <c r="U1614" i="5" s="1"/>
  <c r="R1615" i="5"/>
  <c r="U1615" i="5" s="1"/>
  <c r="R1616" i="5"/>
  <c r="U1616" i="5" s="1"/>
  <c r="R1617" i="5"/>
  <c r="U1617" i="5" s="1"/>
  <c r="R1618" i="5"/>
  <c r="U1618" i="5" s="1"/>
  <c r="R1619" i="5"/>
  <c r="U1619" i="5" s="1"/>
  <c r="R1620" i="5"/>
  <c r="U1620" i="5" s="1"/>
  <c r="R1621" i="5"/>
  <c r="U1621" i="5" s="1"/>
  <c r="R1622" i="5"/>
  <c r="U1622" i="5" s="1"/>
  <c r="R1623" i="5"/>
  <c r="U1623" i="5" s="1"/>
  <c r="R1624" i="5"/>
  <c r="U1624" i="5" s="1"/>
  <c r="R1625" i="5"/>
  <c r="U1625" i="5" s="1"/>
  <c r="R1626" i="5"/>
  <c r="U1626" i="5" s="1"/>
  <c r="R1627" i="5"/>
  <c r="U1627" i="5" s="1"/>
  <c r="R1628" i="5"/>
  <c r="U1628" i="5" s="1"/>
  <c r="R1629" i="5"/>
  <c r="U1629" i="5" s="1"/>
  <c r="R1630" i="5"/>
  <c r="U1630" i="5" s="1"/>
  <c r="R1631" i="5"/>
  <c r="U1631" i="5" s="1"/>
  <c r="R1632" i="5"/>
  <c r="U1632" i="5" s="1"/>
  <c r="R1633" i="5"/>
  <c r="U1633" i="5" s="1"/>
  <c r="R1634" i="5"/>
  <c r="U1634" i="5" s="1"/>
  <c r="R1635" i="5"/>
  <c r="U1635" i="5" s="1"/>
  <c r="R1636" i="5"/>
  <c r="U1636" i="5" s="1"/>
  <c r="R1637" i="5"/>
  <c r="U1637" i="5" s="1"/>
  <c r="R1638" i="5"/>
  <c r="U1638" i="5" s="1"/>
  <c r="R1639" i="5"/>
  <c r="U1639" i="5" s="1"/>
  <c r="R1640" i="5"/>
  <c r="U1640" i="5" s="1"/>
  <c r="R1641" i="5"/>
  <c r="U1641" i="5" s="1"/>
  <c r="R1642" i="5"/>
  <c r="U1642" i="5" s="1"/>
  <c r="R1643" i="5"/>
  <c r="U1643" i="5" s="1"/>
  <c r="R1644" i="5"/>
  <c r="U1644" i="5" s="1"/>
  <c r="R1645" i="5"/>
  <c r="U1645" i="5" s="1"/>
  <c r="R1646" i="5"/>
  <c r="U1646" i="5" s="1"/>
  <c r="R1647" i="5"/>
  <c r="U1647" i="5" s="1"/>
  <c r="R1648" i="5"/>
  <c r="U1648" i="5" s="1"/>
  <c r="R1649" i="5"/>
  <c r="U1649" i="5" s="1"/>
  <c r="R1650" i="5"/>
  <c r="U1650" i="5" s="1"/>
  <c r="R1651" i="5"/>
  <c r="U1651" i="5" s="1"/>
  <c r="R1652" i="5"/>
  <c r="U1652" i="5" s="1"/>
  <c r="R1653" i="5"/>
  <c r="U1653" i="5" s="1"/>
  <c r="R1654" i="5"/>
  <c r="U1654" i="5" s="1"/>
  <c r="R1655" i="5"/>
  <c r="U1655" i="5" s="1"/>
  <c r="R1656" i="5"/>
  <c r="U1656" i="5" s="1"/>
  <c r="R1657" i="5"/>
  <c r="U1657" i="5" s="1"/>
  <c r="R1658" i="5"/>
  <c r="U1658" i="5" s="1"/>
  <c r="R1659" i="5"/>
  <c r="U1659" i="5" s="1"/>
  <c r="R1660" i="5"/>
  <c r="U1660" i="5" s="1"/>
  <c r="R1661" i="5"/>
  <c r="U1661" i="5" s="1"/>
  <c r="R1662" i="5"/>
  <c r="U1662" i="5" s="1"/>
  <c r="R1663" i="5"/>
  <c r="U1663" i="5" s="1"/>
  <c r="R1664" i="5"/>
  <c r="U1664" i="5" s="1"/>
  <c r="R1665" i="5"/>
  <c r="U1665" i="5" s="1"/>
  <c r="R1666" i="5"/>
  <c r="U1666" i="5" s="1"/>
  <c r="R1667" i="5"/>
  <c r="U1667" i="5" s="1"/>
  <c r="R1668" i="5"/>
  <c r="U1668" i="5" s="1"/>
  <c r="R1669" i="5"/>
  <c r="U1669" i="5" s="1"/>
  <c r="R1670" i="5"/>
  <c r="U1670" i="5" s="1"/>
  <c r="R1671" i="5"/>
  <c r="U1671" i="5" s="1"/>
  <c r="R1672" i="5"/>
  <c r="U1672" i="5" s="1"/>
  <c r="R1673" i="5"/>
  <c r="U1673" i="5" s="1"/>
  <c r="R1674" i="5"/>
  <c r="U1674" i="5" s="1"/>
  <c r="R1675" i="5"/>
  <c r="U1675" i="5" s="1"/>
  <c r="R1676" i="5"/>
  <c r="U1676" i="5" s="1"/>
  <c r="R1677" i="5"/>
  <c r="U1677" i="5" s="1"/>
  <c r="R1678" i="5"/>
  <c r="U1678" i="5" s="1"/>
  <c r="R1679" i="5"/>
  <c r="U1679" i="5" s="1"/>
  <c r="R1680" i="5"/>
  <c r="U1680" i="5" s="1"/>
  <c r="R1681" i="5"/>
  <c r="U1681" i="5" s="1"/>
  <c r="R1682" i="5"/>
  <c r="U1682" i="5" s="1"/>
  <c r="R1683" i="5"/>
  <c r="U1683" i="5" s="1"/>
  <c r="R1684" i="5"/>
  <c r="U1684" i="5" s="1"/>
  <c r="R1685" i="5"/>
  <c r="U1685" i="5" s="1"/>
  <c r="R1686" i="5"/>
  <c r="U1686" i="5" s="1"/>
  <c r="R1687" i="5"/>
  <c r="U1687" i="5" s="1"/>
  <c r="R1688" i="5"/>
  <c r="U1688" i="5" s="1"/>
  <c r="R1689" i="5"/>
  <c r="U1689" i="5" s="1"/>
  <c r="R1690" i="5"/>
  <c r="U1690" i="5" s="1"/>
  <c r="R1691" i="5"/>
  <c r="U1691" i="5" s="1"/>
  <c r="R1692" i="5"/>
  <c r="U1692" i="5" s="1"/>
  <c r="R1693" i="5"/>
  <c r="U1693" i="5" s="1"/>
  <c r="R1694" i="5"/>
  <c r="U1694" i="5" s="1"/>
  <c r="R1695" i="5"/>
  <c r="U1695" i="5" s="1"/>
  <c r="R1696" i="5"/>
  <c r="U1696" i="5" s="1"/>
  <c r="R1697" i="5"/>
  <c r="U1697" i="5" s="1"/>
  <c r="R1698" i="5"/>
  <c r="U1698" i="5" s="1"/>
  <c r="R1699" i="5"/>
  <c r="U1699" i="5" s="1"/>
  <c r="R1700" i="5"/>
  <c r="U1700" i="5" s="1"/>
  <c r="R1701" i="5"/>
  <c r="U1701" i="5" s="1"/>
  <c r="R1702" i="5"/>
  <c r="U1702" i="5" s="1"/>
  <c r="R1703" i="5"/>
  <c r="U1703" i="5" s="1"/>
  <c r="R1704" i="5"/>
  <c r="U1704" i="5" s="1"/>
  <c r="R1705" i="5"/>
  <c r="U1705" i="5" s="1"/>
  <c r="R1706" i="5"/>
  <c r="U1706" i="5" s="1"/>
  <c r="R1707" i="5"/>
  <c r="U1707" i="5" s="1"/>
  <c r="R1708" i="5"/>
  <c r="U1708" i="5" s="1"/>
  <c r="R1709" i="5"/>
  <c r="U1709" i="5" s="1"/>
  <c r="R1710" i="5"/>
  <c r="U1710" i="5" s="1"/>
  <c r="R1711" i="5"/>
  <c r="U1711" i="5" s="1"/>
  <c r="R1712" i="5"/>
  <c r="U1712" i="5" s="1"/>
  <c r="R1713" i="5"/>
  <c r="U1713" i="5" s="1"/>
  <c r="R1714" i="5"/>
  <c r="U1714" i="5" s="1"/>
  <c r="R1715" i="5"/>
  <c r="U1715" i="5" s="1"/>
  <c r="R1716" i="5"/>
  <c r="U1716" i="5" s="1"/>
  <c r="R1717" i="5"/>
  <c r="U1717" i="5" s="1"/>
  <c r="R1718" i="5"/>
  <c r="U1718" i="5" s="1"/>
  <c r="R1719" i="5"/>
  <c r="U1719" i="5" s="1"/>
  <c r="R1720" i="5"/>
  <c r="U1720" i="5" s="1"/>
  <c r="R1721" i="5"/>
  <c r="U1721" i="5" s="1"/>
  <c r="R1722" i="5"/>
  <c r="U1722" i="5" s="1"/>
  <c r="R1723" i="5"/>
  <c r="U1723" i="5" s="1"/>
  <c r="R1724" i="5"/>
  <c r="U1724" i="5" s="1"/>
  <c r="R1725" i="5"/>
  <c r="U1725" i="5" s="1"/>
  <c r="R1726" i="5"/>
  <c r="U1726" i="5" s="1"/>
  <c r="R1727" i="5"/>
  <c r="U1727" i="5" s="1"/>
  <c r="R1728" i="5"/>
  <c r="U1728" i="5" s="1"/>
  <c r="R1729" i="5"/>
  <c r="U1729" i="5" s="1"/>
  <c r="R1730" i="5"/>
  <c r="U1730" i="5" s="1"/>
  <c r="R1731" i="5"/>
  <c r="U1731" i="5" s="1"/>
  <c r="R1732" i="5"/>
  <c r="U1732" i="5" s="1"/>
  <c r="R1733" i="5"/>
  <c r="U1733" i="5" s="1"/>
  <c r="R1734" i="5"/>
  <c r="U1734" i="5" s="1"/>
  <c r="R1735" i="5"/>
  <c r="U1735" i="5" s="1"/>
  <c r="R1736" i="5"/>
  <c r="U1736" i="5" s="1"/>
  <c r="R1737" i="5"/>
  <c r="U1737" i="5" s="1"/>
  <c r="R1738" i="5"/>
  <c r="U1738" i="5" s="1"/>
  <c r="R1739" i="5"/>
  <c r="U1739" i="5" s="1"/>
  <c r="R1740" i="5"/>
  <c r="U1740" i="5" s="1"/>
  <c r="R1741" i="5"/>
  <c r="U1741" i="5" s="1"/>
  <c r="R1742" i="5"/>
  <c r="U1742" i="5" s="1"/>
  <c r="R1743" i="5"/>
  <c r="U1743" i="5" s="1"/>
  <c r="R1744" i="5"/>
  <c r="U1744" i="5" s="1"/>
  <c r="R1745" i="5"/>
  <c r="U1745" i="5" s="1"/>
  <c r="R1746" i="5"/>
  <c r="U1746" i="5" s="1"/>
  <c r="R1747" i="5"/>
  <c r="U1747" i="5" s="1"/>
  <c r="R1748" i="5"/>
  <c r="U1748" i="5" s="1"/>
  <c r="R1749" i="5"/>
  <c r="U1749" i="5" s="1"/>
  <c r="R1750" i="5"/>
  <c r="U1750" i="5" s="1"/>
  <c r="R1751" i="5"/>
  <c r="U1751" i="5" s="1"/>
  <c r="R1752" i="5"/>
  <c r="U1752" i="5" s="1"/>
  <c r="R1753" i="5"/>
  <c r="U1753" i="5" s="1"/>
  <c r="R1754" i="5"/>
  <c r="U1754" i="5" s="1"/>
  <c r="R1755" i="5"/>
  <c r="U1755" i="5" s="1"/>
  <c r="R1756" i="5"/>
  <c r="U1756" i="5" s="1"/>
  <c r="R1757" i="5"/>
  <c r="U1757" i="5" s="1"/>
  <c r="R1758" i="5"/>
  <c r="U1758" i="5" s="1"/>
  <c r="R1759" i="5"/>
  <c r="U1759" i="5" s="1"/>
  <c r="R1760" i="5"/>
  <c r="U1760" i="5" s="1"/>
  <c r="R1761" i="5"/>
  <c r="U1761" i="5" s="1"/>
  <c r="R1762" i="5"/>
  <c r="U1762" i="5" s="1"/>
  <c r="R1763" i="5"/>
  <c r="U1763" i="5" s="1"/>
  <c r="R1764" i="5"/>
  <c r="U1764" i="5" s="1"/>
  <c r="R1765" i="5"/>
  <c r="U1765" i="5" s="1"/>
  <c r="R1766" i="5"/>
  <c r="U1766" i="5" s="1"/>
  <c r="R1767" i="5"/>
  <c r="U1767" i="5" s="1"/>
  <c r="R1768" i="5"/>
  <c r="U1768" i="5" s="1"/>
  <c r="R1769" i="5"/>
  <c r="U1769" i="5" s="1"/>
  <c r="R1770" i="5"/>
  <c r="U1770" i="5" s="1"/>
  <c r="R1771" i="5"/>
  <c r="U1771" i="5" s="1"/>
  <c r="R1772" i="5"/>
  <c r="U1772" i="5" s="1"/>
  <c r="R1773" i="5"/>
  <c r="U1773" i="5" s="1"/>
  <c r="R1774" i="5"/>
  <c r="U1774" i="5" s="1"/>
  <c r="R1775" i="5"/>
  <c r="U1775" i="5" s="1"/>
  <c r="R1776" i="5"/>
  <c r="U1776" i="5" s="1"/>
  <c r="R1777" i="5"/>
  <c r="U1777" i="5" s="1"/>
  <c r="R1778" i="5"/>
  <c r="U1778" i="5" s="1"/>
  <c r="R1779" i="5"/>
  <c r="U1779" i="5" s="1"/>
  <c r="R1780" i="5"/>
  <c r="U1780" i="5" s="1"/>
  <c r="R1781" i="5"/>
  <c r="U1781" i="5" s="1"/>
  <c r="R1782" i="5"/>
  <c r="U1782" i="5" s="1"/>
  <c r="R1783" i="5"/>
  <c r="U1783" i="5" s="1"/>
  <c r="R1784" i="5"/>
  <c r="U1784" i="5" s="1"/>
  <c r="R1785" i="5"/>
  <c r="U1785" i="5" s="1"/>
  <c r="R1786" i="5"/>
  <c r="U1786" i="5" s="1"/>
  <c r="R1787" i="5"/>
  <c r="U1787" i="5" s="1"/>
  <c r="R1788" i="5"/>
  <c r="U1788" i="5" s="1"/>
  <c r="R1789" i="5"/>
  <c r="U1789" i="5" s="1"/>
  <c r="R1790" i="5"/>
  <c r="U1790" i="5" s="1"/>
  <c r="R1791" i="5"/>
  <c r="U1791" i="5" s="1"/>
  <c r="R1792" i="5"/>
  <c r="U1792" i="5" s="1"/>
  <c r="R1793" i="5"/>
  <c r="U1793" i="5" s="1"/>
  <c r="R1794" i="5"/>
  <c r="U1794" i="5" s="1"/>
  <c r="R1795" i="5"/>
  <c r="U1795" i="5" s="1"/>
  <c r="R1796" i="5"/>
  <c r="U1796" i="5" s="1"/>
  <c r="R1797" i="5"/>
  <c r="U1797" i="5" s="1"/>
  <c r="R1798" i="5"/>
  <c r="U1798" i="5" s="1"/>
  <c r="R1799" i="5"/>
  <c r="U1799" i="5" s="1"/>
  <c r="R1800" i="5"/>
  <c r="U1800" i="5" s="1"/>
  <c r="R1801" i="5"/>
  <c r="U1801" i="5" s="1"/>
  <c r="R1802" i="5"/>
  <c r="U1802" i="5" s="1"/>
  <c r="R1803" i="5"/>
  <c r="U1803" i="5" s="1"/>
  <c r="R1804" i="5"/>
  <c r="U1804" i="5" s="1"/>
  <c r="R1805" i="5"/>
  <c r="U1805" i="5" s="1"/>
  <c r="R1806" i="5"/>
  <c r="U1806" i="5" s="1"/>
  <c r="R1807" i="5"/>
  <c r="U1807" i="5" s="1"/>
  <c r="R1808" i="5"/>
  <c r="U1808" i="5" s="1"/>
  <c r="R1809" i="5"/>
  <c r="U1809" i="5" s="1"/>
  <c r="R1810" i="5"/>
  <c r="U1810" i="5" s="1"/>
  <c r="R1811" i="5"/>
  <c r="U1811" i="5" s="1"/>
  <c r="R1812" i="5"/>
  <c r="U1812" i="5" s="1"/>
  <c r="R1813" i="5"/>
  <c r="U1813" i="5" s="1"/>
  <c r="R1814" i="5"/>
  <c r="U1814" i="5" s="1"/>
  <c r="R1815" i="5"/>
  <c r="U1815" i="5" s="1"/>
  <c r="R1816" i="5"/>
  <c r="U1816" i="5" s="1"/>
  <c r="R1817" i="5"/>
  <c r="U1817" i="5" s="1"/>
  <c r="R1818" i="5"/>
  <c r="U1818" i="5" s="1"/>
  <c r="R1819" i="5"/>
  <c r="U1819" i="5" s="1"/>
  <c r="R1820" i="5"/>
  <c r="U1820" i="5" s="1"/>
  <c r="R1821" i="5"/>
  <c r="U1821" i="5" s="1"/>
  <c r="R1822" i="5"/>
  <c r="U1822" i="5" s="1"/>
  <c r="R1823" i="5"/>
  <c r="U1823" i="5" s="1"/>
  <c r="R1824" i="5"/>
  <c r="U1824" i="5" s="1"/>
  <c r="R1825" i="5"/>
  <c r="U1825" i="5" s="1"/>
  <c r="R1826" i="5"/>
  <c r="U1826" i="5" s="1"/>
  <c r="R1827" i="5"/>
  <c r="U1827" i="5" s="1"/>
  <c r="R1828" i="5"/>
  <c r="U1828" i="5" s="1"/>
  <c r="R1829" i="5"/>
  <c r="U1829" i="5" s="1"/>
  <c r="R1830" i="5"/>
  <c r="U1830" i="5" s="1"/>
  <c r="R1831" i="5"/>
  <c r="U1831" i="5" s="1"/>
  <c r="R1832" i="5"/>
  <c r="U1832" i="5" s="1"/>
  <c r="R1833" i="5"/>
  <c r="U1833" i="5" s="1"/>
  <c r="R1834" i="5"/>
  <c r="U1834" i="5" s="1"/>
  <c r="R1835" i="5"/>
  <c r="U1835" i="5" s="1"/>
  <c r="R1836" i="5"/>
  <c r="U1836" i="5" s="1"/>
  <c r="R1837" i="5"/>
  <c r="U1837" i="5" s="1"/>
  <c r="R1838" i="5"/>
  <c r="U1838" i="5" s="1"/>
  <c r="R1839" i="5"/>
  <c r="U1839" i="5" s="1"/>
  <c r="R1840" i="5"/>
  <c r="U1840" i="5" s="1"/>
  <c r="R1841" i="5"/>
  <c r="U1841" i="5" s="1"/>
  <c r="R1842" i="5"/>
  <c r="U1842" i="5" s="1"/>
  <c r="R1843" i="5"/>
  <c r="U1843" i="5" s="1"/>
  <c r="R1844" i="5"/>
  <c r="U1844" i="5" s="1"/>
  <c r="R1845" i="5"/>
  <c r="U1845" i="5" s="1"/>
  <c r="R1846" i="5"/>
  <c r="U1846" i="5" s="1"/>
  <c r="R1847" i="5"/>
  <c r="U1847" i="5" s="1"/>
  <c r="R1848" i="5"/>
  <c r="U1848" i="5" s="1"/>
  <c r="R1849" i="5"/>
  <c r="U1849" i="5" s="1"/>
  <c r="R1850" i="5"/>
  <c r="U1850" i="5" s="1"/>
  <c r="R1851" i="5"/>
  <c r="U1851" i="5" s="1"/>
  <c r="R1852" i="5"/>
  <c r="U1852" i="5" s="1"/>
  <c r="R1853" i="5"/>
  <c r="U1853" i="5" s="1"/>
  <c r="R1854" i="5"/>
  <c r="U1854" i="5" s="1"/>
  <c r="R1855" i="5"/>
  <c r="U1855" i="5" s="1"/>
  <c r="R1856" i="5"/>
  <c r="U1856" i="5" s="1"/>
  <c r="R1857" i="5"/>
  <c r="U1857" i="5" s="1"/>
  <c r="R1858" i="5"/>
  <c r="U1858" i="5" s="1"/>
  <c r="R1859" i="5"/>
  <c r="U1859" i="5" s="1"/>
  <c r="R1860" i="5"/>
  <c r="U1860" i="5" s="1"/>
  <c r="R1861" i="5"/>
  <c r="U1861" i="5" s="1"/>
  <c r="R1862" i="5"/>
  <c r="U1862" i="5" s="1"/>
  <c r="R1863" i="5"/>
  <c r="U1863" i="5" s="1"/>
  <c r="R1864" i="5"/>
  <c r="U1864" i="5" s="1"/>
  <c r="R1865" i="5"/>
  <c r="U1865" i="5" s="1"/>
  <c r="R1866" i="5"/>
  <c r="U1866" i="5" s="1"/>
  <c r="R1867" i="5"/>
  <c r="U1867" i="5" s="1"/>
  <c r="R1868" i="5"/>
  <c r="U1868" i="5" s="1"/>
  <c r="R1869" i="5"/>
  <c r="U1869" i="5" s="1"/>
  <c r="R1870" i="5"/>
  <c r="U1870" i="5" s="1"/>
  <c r="R1871" i="5"/>
  <c r="U1871" i="5" s="1"/>
  <c r="R1872" i="5"/>
  <c r="U1872" i="5" s="1"/>
  <c r="R1873" i="5"/>
  <c r="U1873" i="5" s="1"/>
  <c r="R1874" i="5"/>
  <c r="U1874" i="5" s="1"/>
  <c r="R1875" i="5"/>
  <c r="U1875" i="5" s="1"/>
  <c r="R1876" i="5"/>
  <c r="U1876" i="5" s="1"/>
  <c r="R1877" i="5"/>
  <c r="U1877" i="5" s="1"/>
  <c r="R1878" i="5"/>
  <c r="U1878" i="5" s="1"/>
  <c r="R1879" i="5"/>
  <c r="U1879" i="5" s="1"/>
  <c r="R1880" i="5"/>
  <c r="U1880" i="5" s="1"/>
  <c r="R1881" i="5"/>
  <c r="U1881" i="5" s="1"/>
  <c r="R1882" i="5"/>
  <c r="U1882" i="5" s="1"/>
  <c r="R1883" i="5"/>
  <c r="U1883" i="5" s="1"/>
  <c r="R1884" i="5"/>
  <c r="U1884" i="5" s="1"/>
  <c r="R1885" i="5"/>
  <c r="U1885" i="5" s="1"/>
  <c r="R1886" i="5"/>
  <c r="U1886" i="5" s="1"/>
  <c r="R1887" i="5"/>
  <c r="U1887" i="5" s="1"/>
  <c r="R1888" i="5"/>
  <c r="U1888" i="5" s="1"/>
  <c r="R1889" i="5"/>
  <c r="U1889" i="5" s="1"/>
  <c r="R1890" i="5"/>
  <c r="U1890" i="5" s="1"/>
  <c r="R1891" i="5"/>
  <c r="U1891" i="5" s="1"/>
  <c r="R1892" i="5"/>
  <c r="U1892" i="5" s="1"/>
  <c r="R1893" i="5"/>
  <c r="U1893" i="5" s="1"/>
  <c r="R1894" i="5"/>
  <c r="U1894" i="5" s="1"/>
  <c r="R1895" i="5"/>
  <c r="U1895" i="5" s="1"/>
  <c r="R1896" i="5"/>
  <c r="U1896" i="5" s="1"/>
  <c r="R1897" i="5"/>
  <c r="U1897" i="5" s="1"/>
  <c r="R1898" i="5"/>
  <c r="U1898" i="5" s="1"/>
  <c r="R1899" i="5"/>
  <c r="U1899" i="5" s="1"/>
  <c r="R1900" i="5"/>
  <c r="U1900" i="5" s="1"/>
  <c r="R1901" i="5"/>
  <c r="U1901" i="5" s="1"/>
  <c r="R1902" i="5"/>
  <c r="U1902" i="5" s="1"/>
  <c r="R1903" i="5"/>
  <c r="U1903" i="5" s="1"/>
  <c r="R1904" i="5"/>
  <c r="U1904" i="5" s="1"/>
  <c r="R1905" i="5"/>
  <c r="U1905" i="5" s="1"/>
  <c r="R1906" i="5"/>
  <c r="U1906" i="5" s="1"/>
  <c r="R1907" i="5"/>
  <c r="U1907" i="5" s="1"/>
  <c r="R1908" i="5"/>
  <c r="U1908" i="5" s="1"/>
  <c r="R1909" i="5"/>
  <c r="U1909" i="5" s="1"/>
  <c r="R1910" i="5"/>
  <c r="U1910" i="5" s="1"/>
  <c r="R1911" i="5"/>
  <c r="U1911" i="5" s="1"/>
  <c r="R1912" i="5"/>
  <c r="U1912" i="5" s="1"/>
  <c r="R1913" i="5"/>
  <c r="U1913" i="5" s="1"/>
  <c r="R1914" i="5"/>
  <c r="U1914" i="5" s="1"/>
  <c r="R1915" i="5"/>
  <c r="U1915" i="5" s="1"/>
  <c r="R1916" i="5"/>
  <c r="U1916" i="5" s="1"/>
  <c r="R1917" i="5"/>
  <c r="U1917" i="5" s="1"/>
  <c r="R1918" i="5"/>
  <c r="U1918" i="5" s="1"/>
  <c r="R1919" i="5"/>
  <c r="U1919" i="5" s="1"/>
  <c r="R1920" i="5"/>
  <c r="U1920" i="5" s="1"/>
  <c r="R1921" i="5"/>
  <c r="U1921" i="5" s="1"/>
  <c r="R1922" i="5"/>
  <c r="U1922" i="5" s="1"/>
  <c r="R1923" i="5"/>
  <c r="U1923" i="5" s="1"/>
  <c r="R1924" i="5"/>
  <c r="U1924" i="5" s="1"/>
  <c r="R1925" i="5"/>
  <c r="U1925" i="5" s="1"/>
  <c r="R1926" i="5"/>
  <c r="U1926" i="5" s="1"/>
  <c r="R1927" i="5"/>
  <c r="U1927" i="5" s="1"/>
  <c r="R1928" i="5"/>
  <c r="U1928" i="5" s="1"/>
  <c r="R1929" i="5"/>
  <c r="U1929" i="5" s="1"/>
  <c r="R1930" i="5"/>
  <c r="U1930" i="5" s="1"/>
  <c r="R1931" i="5"/>
  <c r="U1931" i="5" s="1"/>
  <c r="R1932" i="5"/>
  <c r="U1932" i="5" s="1"/>
  <c r="R1933" i="5"/>
  <c r="U1933" i="5" s="1"/>
  <c r="R1934" i="5"/>
  <c r="U1934" i="5" s="1"/>
  <c r="R1935" i="5"/>
  <c r="U1935" i="5" s="1"/>
  <c r="R1936" i="5"/>
  <c r="U1936" i="5" s="1"/>
  <c r="R1937" i="5"/>
  <c r="U1937" i="5" s="1"/>
  <c r="R1938" i="5"/>
  <c r="U1938" i="5" s="1"/>
  <c r="R1939" i="5"/>
  <c r="U1939" i="5" s="1"/>
  <c r="R1940" i="5"/>
  <c r="U1940" i="5" s="1"/>
  <c r="R1941" i="5"/>
  <c r="U1941" i="5" s="1"/>
  <c r="R1942" i="5"/>
  <c r="U1942" i="5" s="1"/>
  <c r="R1943" i="5"/>
  <c r="U1943" i="5" s="1"/>
  <c r="R1944" i="5"/>
  <c r="U1944" i="5" s="1"/>
  <c r="R1945" i="5"/>
  <c r="U1945" i="5" s="1"/>
  <c r="R1946" i="5"/>
  <c r="U1946" i="5" s="1"/>
  <c r="R1947" i="5"/>
  <c r="U1947" i="5" s="1"/>
  <c r="R1948" i="5"/>
  <c r="U1948" i="5" s="1"/>
  <c r="R1949" i="5"/>
  <c r="U1949" i="5" s="1"/>
  <c r="R1950" i="5"/>
  <c r="U1950" i="5" s="1"/>
  <c r="R1951" i="5"/>
  <c r="U1951" i="5" s="1"/>
  <c r="R1952" i="5"/>
  <c r="U1952" i="5" s="1"/>
  <c r="R1953" i="5"/>
  <c r="U1953" i="5" s="1"/>
  <c r="R1954" i="5"/>
  <c r="U1954" i="5" s="1"/>
  <c r="R1955" i="5"/>
  <c r="U1955" i="5" s="1"/>
  <c r="R1956" i="5"/>
  <c r="U1956" i="5" s="1"/>
  <c r="R1957" i="5"/>
  <c r="U1957" i="5" s="1"/>
  <c r="R1958" i="5"/>
  <c r="U1958" i="5" s="1"/>
  <c r="R1959" i="5"/>
  <c r="U1959" i="5" s="1"/>
  <c r="R1960" i="5"/>
  <c r="U1960" i="5" s="1"/>
  <c r="R1961" i="5"/>
  <c r="U1961" i="5" s="1"/>
  <c r="R1962" i="5"/>
  <c r="U1962" i="5" s="1"/>
  <c r="R1963" i="5"/>
  <c r="U1963" i="5" s="1"/>
  <c r="R1964" i="5"/>
  <c r="U1964" i="5" s="1"/>
  <c r="R1965" i="5"/>
  <c r="U1965" i="5" s="1"/>
  <c r="R1966" i="5"/>
  <c r="U1966" i="5" s="1"/>
  <c r="R1967" i="5"/>
  <c r="U1967" i="5" s="1"/>
  <c r="R1968" i="5"/>
  <c r="U1968" i="5" s="1"/>
  <c r="R1969" i="5"/>
  <c r="U1969" i="5" s="1"/>
  <c r="R1970" i="5"/>
  <c r="U1970" i="5" s="1"/>
  <c r="R1971" i="5"/>
  <c r="U1971" i="5" s="1"/>
  <c r="R1972" i="5"/>
  <c r="U1972" i="5" s="1"/>
  <c r="R1973" i="5"/>
  <c r="U1973" i="5" s="1"/>
  <c r="R1974" i="5"/>
  <c r="U1974" i="5" s="1"/>
  <c r="R1975" i="5"/>
  <c r="U1975" i="5" s="1"/>
  <c r="R1976" i="5"/>
  <c r="U1976" i="5" s="1"/>
  <c r="R1977" i="5"/>
  <c r="U1977" i="5" s="1"/>
  <c r="R1978" i="5"/>
  <c r="U1978" i="5" s="1"/>
  <c r="R1979" i="5"/>
  <c r="U1979" i="5" s="1"/>
  <c r="R1980" i="5"/>
  <c r="U1980" i="5" s="1"/>
  <c r="R1981" i="5"/>
  <c r="U1981" i="5" s="1"/>
  <c r="R1982" i="5"/>
  <c r="U1982" i="5" s="1"/>
  <c r="R1983" i="5"/>
  <c r="U1983" i="5" s="1"/>
  <c r="R1984" i="5"/>
  <c r="U1984" i="5" s="1"/>
  <c r="R1985" i="5"/>
  <c r="U1985" i="5" s="1"/>
  <c r="R1986" i="5"/>
  <c r="U1986" i="5" s="1"/>
  <c r="R1987" i="5"/>
  <c r="U1987" i="5" s="1"/>
  <c r="R1988" i="5"/>
  <c r="U1988" i="5" s="1"/>
  <c r="R1989" i="5"/>
  <c r="U1989" i="5" s="1"/>
  <c r="R1990" i="5"/>
  <c r="U1990" i="5" s="1"/>
  <c r="R1991" i="5"/>
  <c r="U1991" i="5" s="1"/>
  <c r="R1992" i="5"/>
  <c r="U1992" i="5" s="1"/>
  <c r="R1993" i="5"/>
  <c r="U1993" i="5" s="1"/>
  <c r="R1994" i="5"/>
  <c r="U1994" i="5" s="1"/>
  <c r="R1995" i="5"/>
  <c r="U1995" i="5" s="1"/>
  <c r="R1996" i="5"/>
  <c r="U1996" i="5" s="1"/>
  <c r="R1997" i="5"/>
  <c r="U1997" i="5" s="1"/>
  <c r="R1998" i="5"/>
  <c r="U1998" i="5" s="1"/>
  <c r="R1999" i="5"/>
  <c r="U1999" i="5" s="1"/>
  <c r="R2000" i="5"/>
  <c r="U2000" i="5" s="1"/>
  <c r="R2001" i="5"/>
  <c r="U2001" i="5" s="1"/>
  <c r="R2002" i="5"/>
  <c r="U2002" i="5" s="1"/>
  <c r="R2003" i="5"/>
  <c r="U2003" i="5" s="1"/>
  <c r="R2004" i="5"/>
  <c r="U2004" i="5" s="1"/>
  <c r="R2005" i="5"/>
  <c r="U2005" i="5" s="1"/>
  <c r="R2006" i="5"/>
  <c r="U2006" i="5" s="1"/>
  <c r="R2007" i="5"/>
  <c r="U2007" i="5" s="1"/>
  <c r="R2008" i="5"/>
  <c r="U2008" i="5" s="1"/>
  <c r="R2009" i="5"/>
  <c r="U2009" i="5" s="1"/>
  <c r="R2010" i="5"/>
  <c r="U2010" i="5" s="1"/>
  <c r="R2011" i="5"/>
  <c r="U2011" i="5" s="1"/>
  <c r="R2012" i="5"/>
  <c r="U2012" i="5" s="1"/>
  <c r="R2013" i="5"/>
  <c r="U2013" i="5" s="1"/>
  <c r="R2014" i="5"/>
  <c r="U2014" i="5" s="1"/>
  <c r="R2015" i="5"/>
  <c r="U2015" i="5" s="1"/>
  <c r="R2016" i="5"/>
  <c r="U2016" i="5" s="1"/>
  <c r="R2017" i="5"/>
  <c r="U2017" i="5" s="1"/>
  <c r="R2018" i="5"/>
  <c r="U2018" i="5" s="1"/>
  <c r="R2019" i="5"/>
  <c r="U2019" i="5" s="1"/>
  <c r="R2020" i="5"/>
  <c r="U2020" i="5" s="1"/>
  <c r="R2021" i="5"/>
  <c r="U2021" i="5" s="1"/>
  <c r="R2022" i="5"/>
  <c r="U2022" i="5" s="1"/>
  <c r="R2023" i="5"/>
  <c r="U2023" i="5" s="1"/>
  <c r="R2024" i="5"/>
  <c r="U2024" i="5" s="1"/>
  <c r="R2025" i="5"/>
  <c r="U2025" i="5" s="1"/>
  <c r="R2026" i="5"/>
  <c r="U2026" i="5" s="1"/>
  <c r="R2027" i="5"/>
  <c r="U2027" i="5" s="1"/>
  <c r="R2028" i="5"/>
  <c r="U2028" i="5" s="1"/>
  <c r="R2029" i="5"/>
  <c r="U2029" i="5" s="1"/>
  <c r="R2030" i="5"/>
  <c r="U2030" i="5" s="1"/>
  <c r="R2031" i="5"/>
  <c r="U2031" i="5" s="1"/>
  <c r="R2032" i="5"/>
  <c r="U2032" i="5" s="1"/>
  <c r="R2033" i="5"/>
  <c r="U2033" i="5" s="1"/>
  <c r="R2034" i="5"/>
  <c r="U2034" i="5" s="1"/>
  <c r="R2035" i="5"/>
  <c r="U2035" i="5" s="1"/>
  <c r="R2036" i="5"/>
  <c r="U2036" i="5" s="1"/>
  <c r="R2037" i="5"/>
  <c r="U2037" i="5" s="1"/>
  <c r="R2038" i="5"/>
  <c r="U2038" i="5" s="1"/>
  <c r="R2039" i="5"/>
  <c r="U2039" i="5" s="1"/>
  <c r="R2040" i="5"/>
  <c r="U2040" i="5" s="1"/>
  <c r="R2041" i="5"/>
  <c r="U2041" i="5" s="1"/>
  <c r="R2042" i="5"/>
  <c r="U2042" i="5" s="1"/>
  <c r="R2043" i="5"/>
  <c r="U2043" i="5" s="1"/>
  <c r="R2044" i="5"/>
  <c r="U2044" i="5" s="1"/>
  <c r="R2045" i="5"/>
  <c r="U2045" i="5" s="1"/>
  <c r="R2046" i="5"/>
  <c r="U2046" i="5" s="1"/>
  <c r="R2047" i="5"/>
  <c r="U2047" i="5" s="1"/>
  <c r="R2048" i="5"/>
  <c r="U2048" i="5" s="1"/>
  <c r="R2049" i="5"/>
  <c r="U2049" i="5" s="1"/>
  <c r="R2050" i="5"/>
  <c r="U2050" i="5" s="1"/>
  <c r="R2051" i="5"/>
  <c r="U2051" i="5" s="1"/>
  <c r="R2052" i="5"/>
  <c r="U2052" i="5" s="1"/>
  <c r="R2053" i="5"/>
  <c r="U2053" i="5" s="1"/>
  <c r="R2054" i="5"/>
  <c r="U2054" i="5" s="1"/>
  <c r="R2055" i="5"/>
  <c r="U2055" i="5" s="1"/>
  <c r="R2056" i="5"/>
  <c r="U2056" i="5" s="1"/>
  <c r="R2057" i="5"/>
  <c r="U2057" i="5" s="1"/>
  <c r="R2058" i="5"/>
  <c r="U2058" i="5" s="1"/>
  <c r="R2059" i="5"/>
  <c r="U2059" i="5" s="1"/>
  <c r="R2060" i="5"/>
  <c r="U2060" i="5" s="1"/>
  <c r="R2061" i="5"/>
  <c r="U2061" i="5" s="1"/>
  <c r="R2062" i="5"/>
  <c r="U2062" i="5" s="1"/>
  <c r="R2063" i="5"/>
  <c r="U2063" i="5" s="1"/>
  <c r="R2064" i="5"/>
  <c r="U2064" i="5" s="1"/>
  <c r="R2065" i="5"/>
  <c r="U2065" i="5" s="1"/>
  <c r="R2066" i="5"/>
  <c r="U2066" i="5" s="1"/>
  <c r="R2067" i="5"/>
  <c r="U2067" i="5" s="1"/>
  <c r="R2068" i="5"/>
  <c r="U2068" i="5" s="1"/>
  <c r="R2069" i="5"/>
  <c r="U2069" i="5" s="1"/>
  <c r="R2070" i="5"/>
  <c r="U2070" i="5" s="1"/>
  <c r="R2071" i="5"/>
  <c r="U2071" i="5" s="1"/>
  <c r="R2072" i="5"/>
  <c r="U2072" i="5" s="1"/>
  <c r="R2073" i="5"/>
  <c r="U2073" i="5" s="1"/>
  <c r="R2074" i="5"/>
  <c r="U2074" i="5" s="1"/>
  <c r="R2075" i="5"/>
  <c r="U2075" i="5" s="1"/>
  <c r="R2076" i="5"/>
  <c r="U2076" i="5" s="1"/>
  <c r="R2077" i="5"/>
  <c r="U2077" i="5" s="1"/>
  <c r="R2078" i="5"/>
  <c r="U2078" i="5" s="1"/>
  <c r="R2079" i="5"/>
  <c r="U2079" i="5" s="1"/>
  <c r="R2080" i="5"/>
  <c r="U2080" i="5" s="1"/>
  <c r="R2081" i="5"/>
  <c r="U2081" i="5" s="1"/>
  <c r="R2082" i="5"/>
  <c r="U2082" i="5" s="1"/>
  <c r="R2083" i="5"/>
  <c r="U2083" i="5" s="1"/>
  <c r="R2084" i="5"/>
  <c r="U2084" i="5" s="1"/>
  <c r="R2085" i="5"/>
  <c r="U2085" i="5" s="1"/>
  <c r="R2086" i="5"/>
  <c r="U2086" i="5" s="1"/>
  <c r="R2087" i="5"/>
  <c r="U2087" i="5" s="1"/>
  <c r="R2088" i="5"/>
  <c r="U2088" i="5" s="1"/>
  <c r="R2089" i="5"/>
  <c r="U2089" i="5" s="1"/>
  <c r="R2090" i="5"/>
  <c r="U2090" i="5" s="1"/>
  <c r="R2091" i="5"/>
  <c r="U2091" i="5" s="1"/>
  <c r="R2092" i="5"/>
  <c r="U2092" i="5" s="1"/>
  <c r="R2093" i="5"/>
  <c r="U2093" i="5" s="1"/>
  <c r="R2094" i="5"/>
  <c r="U2094" i="5" s="1"/>
  <c r="R2095" i="5"/>
  <c r="U2095" i="5" s="1"/>
  <c r="R2096" i="5"/>
  <c r="U2096" i="5" s="1"/>
  <c r="R2097" i="5"/>
  <c r="U2097" i="5" s="1"/>
  <c r="R2098" i="5"/>
  <c r="U2098" i="5" s="1"/>
  <c r="R2099" i="5"/>
  <c r="U2099" i="5" s="1"/>
  <c r="R2100" i="5"/>
  <c r="U2100" i="5" s="1"/>
  <c r="R2101" i="5"/>
  <c r="U2101" i="5" s="1"/>
  <c r="R2102" i="5"/>
  <c r="U2102" i="5" s="1"/>
  <c r="R2103" i="5"/>
  <c r="U2103" i="5" s="1"/>
  <c r="R2104" i="5"/>
  <c r="U2104" i="5" s="1"/>
  <c r="R2105" i="5"/>
  <c r="U2105" i="5" s="1"/>
  <c r="R2106" i="5"/>
  <c r="U2106" i="5" s="1"/>
  <c r="R2107" i="5"/>
  <c r="U2107" i="5" s="1"/>
  <c r="R2108" i="5"/>
  <c r="U2108" i="5" s="1"/>
  <c r="R2109" i="5"/>
  <c r="U2109" i="5" s="1"/>
  <c r="R2110" i="5"/>
  <c r="U2110" i="5" s="1"/>
  <c r="R2111" i="5"/>
  <c r="U2111" i="5" s="1"/>
  <c r="R2112" i="5"/>
  <c r="U2112" i="5" s="1"/>
  <c r="R2113" i="5"/>
  <c r="U2113" i="5" s="1"/>
  <c r="R2114" i="5"/>
  <c r="U2114" i="5" s="1"/>
  <c r="R2115" i="5"/>
  <c r="U2115" i="5" s="1"/>
  <c r="R2116" i="5"/>
  <c r="U2116" i="5" s="1"/>
  <c r="R2117" i="5"/>
  <c r="U2117" i="5" s="1"/>
  <c r="R2118" i="5"/>
  <c r="U2118" i="5" s="1"/>
  <c r="R2119" i="5"/>
  <c r="U2119" i="5" s="1"/>
  <c r="R2120" i="5"/>
  <c r="U2120" i="5" s="1"/>
  <c r="R2121" i="5"/>
  <c r="U2121" i="5" s="1"/>
  <c r="R2122" i="5"/>
  <c r="U2122" i="5" s="1"/>
  <c r="R2123" i="5"/>
  <c r="U2123" i="5" s="1"/>
  <c r="R2124" i="5"/>
  <c r="U2124" i="5" s="1"/>
  <c r="R2125" i="5"/>
  <c r="U2125" i="5" s="1"/>
  <c r="R2126" i="5"/>
  <c r="U2126" i="5" s="1"/>
  <c r="R2127" i="5"/>
  <c r="U2127" i="5" s="1"/>
  <c r="R2128" i="5"/>
  <c r="U2128" i="5" s="1"/>
  <c r="R2129" i="5"/>
  <c r="U2129" i="5" s="1"/>
  <c r="R2130" i="5"/>
  <c r="U2130" i="5" s="1"/>
  <c r="R2131" i="5"/>
  <c r="U2131" i="5" s="1"/>
  <c r="R2132" i="5"/>
  <c r="U2132" i="5" s="1"/>
  <c r="R2133" i="5"/>
  <c r="U2133" i="5" s="1"/>
  <c r="R2134" i="5"/>
  <c r="U2134" i="5" s="1"/>
  <c r="R2135" i="5"/>
  <c r="U2135" i="5" s="1"/>
  <c r="R2136" i="5"/>
  <c r="U2136" i="5" s="1"/>
  <c r="R2137" i="5"/>
  <c r="U2137" i="5" s="1"/>
  <c r="R2138" i="5"/>
  <c r="U2138" i="5" s="1"/>
  <c r="R2139" i="5"/>
  <c r="U2139" i="5" s="1"/>
  <c r="R2140" i="5"/>
  <c r="U2140" i="5" s="1"/>
  <c r="R2141" i="5"/>
  <c r="U2141" i="5" s="1"/>
  <c r="R2142" i="5"/>
  <c r="U2142" i="5" s="1"/>
  <c r="R2143" i="5"/>
  <c r="U2143" i="5" s="1"/>
  <c r="R2144" i="5"/>
  <c r="U2144" i="5" s="1"/>
  <c r="R2145" i="5"/>
  <c r="U2145" i="5" s="1"/>
  <c r="R2146" i="5"/>
  <c r="U2146" i="5" s="1"/>
  <c r="R2147" i="5"/>
  <c r="U2147" i="5" s="1"/>
  <c r="R2148" i="5"/>
  <c r="U2148" i="5" s="1"/>
  <c r="R2149" i="5"/>
  <c r="U2149" i="5" s="1"/>
  <c r="R2150" i="5"/>
  <c r="U2150" i="5" s="1"/>
  <c r="R2151" i="5"/>
  <c r="U2151" i="5" s="1"/>
  <c r="R2152" i="5"/>
  <c r="U2152" i="5" s="1"/>
  <c r="R2153" i="5"/>
  <c r="U2153" i="5" s="1"/>
  <c r="R2154" i="5"/>
  <c r="U2154" i="5" s="1"/>
  <c r="R2155" i="5"/>
  <c r="U2155" i="5" s="1"/>
  <c r="R2156" i="5"/>
  <c r="U2156" i="5" s="1"/>
  <c r="R2157" i="5"/>
  <c r="U2157" i="5" s="1"/>
  <c r="R2158" i="5"/>
  <c r="U2158" i="5" s="1"/>
  <c r="R2159" i="5"/>
  <c r="U2159" i="5" s="1"/>
  <c r="R2160" i="5"/>
  <c r="U2160" i="5" s="1"/>
  <c r="R2161" i="5"/>
  <c r="U2161" i="5" s="1"/>
  <c r="R2162" i="5"/>
  <c r="U2162" i="5" s="1"/>
  <c r="R2163" i="5"/>
  <c r="U2163" i="5" s="1"/>
  <c r="R2164" i="5"/>
  <c r="U2164" i="5" s="1"/>
  <c r="R2165" i="5"/>
  <c r="U2165" i="5" s="1"/>
  <c r="R2166" i="5"/>
  <c r="U2166" i="5" s="1"/>
  <c r="R2167" i="5"/>
  <c r="U2167" i="5" s="1"/>
  <c r="R2168" i="5"/>
  <c r="U2168" i="5" s="1"/>
  <c r="R2169" i="5"/>
  <c r="U2169" i="5" s="1"/>
  <c r="R2170" i="5"/>
  <c r="U2170" i="5" s="1"/>
  <c r="R2171" i="5"/>
  <c r="U2171" i="5" s="1"/>
  <c r="R2172" i="5"/>
  <c r="U2172" i="5" s="1"/>
  <c r="R2173" i="5"/>
  <c r="U2173" i="5" s="1"/>
  <c r="R2174" i="5"/>
  <c r="U2174" i="5" s="1"/>
  <c r="R2175" i="5"/>
  <c r="U2175" i="5" s="1"/>
  <c r="R2176" i="5"/>
  <c r="U2176" i="5" s="1"/>
  <c r="R2177" i="5"/>
  <c r="U2177" i="5" s="1"/>
  <c r="R2178" i="5"/>
  <c r="U2178" i="5" s="1"/>
  <c r="R2179" i="5"/>
  <c r="U2179" i="5" s="1"/>
  <c r="R2180" i="5"/>
  <c r="U2180" i="5" s="1"/>
  <c r="R2181" i="5"/>
  <c r="U2181" i="5" s="1"/>
  <c r="R2182" i="5"/>
  <c r="U2182" i="5" s="1"/>
  <c r="R2183" i="5"/>
  <c r="U2183" i="5" s="1"/>
  <c r="R2184" i="5"/>
  <c r="U2184" i="5" s="1"/>
  <c r="R2185" i="5"/>
  <c r="U2185" i="5" s="1"/>
  <c r="R2186" i="5"/>
  <c r="U2186" i="5" s="1"/>
  <c r="R2187" i="5"/>
  <c r="U2187" i="5" s="1"/>
  <c r="R2188" i="5"/>
  <c r="U2188" i="5" s="1"/>
  <c r="R2189" i="5"/>
  <c r="U2189" i="5" s="1"/>
  <c r="R2190" i="5"/>
  <c r="U2190" i="5" s="1"/>
  <c r="R2191" i="5"/>
  <c r="U2191" i="5" s="1"/>
  <c r="R2192" i="5"/>
  <c r="U2192" i="5" s="1"/>
  <c r="R2193" i="5"/>
  <c r="U2193" i="5" s="1"/>
  <c r="R2194" i="5"/>
  <c r="U2194" i="5" s="1"/>
  <c r="R2195" i="5"/>
  <c r="U2195" i="5" s="1"/>
  <c r="R2196" i="5"/>
  <c r="U2196" i="5" s="1"/>
  <c r="R2197" i="5"/>
  <c r="U2197" i="5" s="1"/>
  <c r="R2198" i="5"/>
  <c r="U2198" i="5" s="1"/>
  <c r="R2199" i="5"/>
  <c r="U2199" i="5" s="1"/>
  <c r="R2200" i="5"/>
  <c r="U2200" i="5" s="1"/>
  <c r="R2201" i="5"/>
  <c r="U2201" i="5" s="1"/>
  <c r="R2202" i="5"/>
  <c r="U2202" i="5" s="1"/>
  <c r="R2203" i="5"/>
  <c r="U2203" i="5" s="1"/>
  <c r="R2204" i="5"/>
  <c r="U2204" i="5" s="1"/>
  <c r="R2205" i="5"/>
  <c r="U2205" i="5" s="1"/>
  <c r="R2206" i="5"/>
  <c r="U2206" i="5" s="1"/>
  <c r="R2207" i="5"/>
  <c r="U2207" i="5" s="1"/>
  <c r="R2208" i="5"/>
  <c r="U2208" i="5" s="1"/>
  <c r="R2209" i="5"/>
  <c r="U2209" i="5" s="1"/>
  <c r="R2210" i="5"/>
  <c r="U2210" i="5" s="1"/>
  <c r="R2211" i="5"/>
  <c r="U2211" i="5" s="1"/>
  <c r="R2212" i="5"/>
  <c r="U2212" i="5" s="1"/>
  <c r="R2213" i="5"/>
  <c r="U2213" i="5" s="1"/>
  <c r="R2214" i="5"/>
  <c r="U2214" i="5" s="1"/>
  <c r="R2215" i="5"/>
  <c r="U2215" i="5" s="1"/>
  <c r="R2216" i="5"/>
  <c r="U2216" i="5" s="1"/>
  <c r="R2217" i="5"/>
  <c r="U2217" i="5" s="1"/>
  <c r="R2218" i="5"/>
  <c r="U2218" i="5" s="1"/>
  <c r="R2219" i="5"/>
  <c r="U2219" i="5" s="1"/>
  <c r="R2220" i="5"/>
  <c r="U2220" i="5" s="1"/>
  <c r="R2221" i="5"/>
  <c r="U2221" i="5" s="1"/>
  <c r="R2222" i="5"/>
  <c r="U2222" i="5" s="1"/>
  <c r="R2223" i="5"/>
  <c r="U2223" i="5" s="1"/>
  <c r="R2224" i="5"/>
  <c r="U2224" i="5" s="1"/>
  <c r="R2225" i="5"/>
  <c r="U2225" i="5" s="1"/>
  <c r="R2226" i="5"/>
  <c r="U2226" i="5" s="1"/>
  <c r="U2227" i="5"/>
  <c r="U2229" i="5"/>
  <c r="U2230" i="5"/>
  <c r="U2231" i="5"/>
  <c r="U2233" i="5"/>
  <c r="U2234" i="5"/>
  <c r="U2235" i="5"/>
  <c r="U2236" i="5"/>
  <c r="U2238" i="5"/>
  <c r="U2239" i="5"/>
  <c r="U2240" i="5"/>
  <c r="U2242" i="5"/>
  <c r="U2243" i="5"/>
  <c r="U2245" i="5"/>
  <c r="U2246" i="5"/>
  <c r="U2247" i="5"/>
  <c r="U2248" i="5"/>
  <c r="U2249" i="5"/>
  <c r="U2250" i="5"/>
  <c r="U2251" i="5"/>
  <c r="U2252" i="5"/>
  <c r="U2254" i="5"/>
  <c r="U2255" i="5"/>
  <c r="U2256" i="5"/>
  <c r="R2258" i="5"/>
  <c r="U2258" i="5" s="1"/>
  <c r="R2259" i="5"/>
  <c r="U2259" i="5" s="1"/>
  <c r="R2260" i="5"/>
  <c r="U2260" i="5" s="1"/>
  <c r="R2261" i="5"/>
  <c r="U2261" i="5" s="1"/>
  <c r="R2262" i="5"/>
  <c r="U2262" i="5" s="1"/>
  <c r="R2263" i="5"/>
  <c r="U2263" i="5" s="1"/>
  <c r="R2264" i="5"/>
  <c r="U2264" i="5" s="1"/>
  <c r="R2265" i="5"/>
  <c r="U2265" i="5" s="1"/>
  <c r="R2266" i="5"/>
  <c r="U2266" i="5" s="1"/>
  <c r="R2267" i="5"/>
  <c r="U2267" i="5" s="1"/>
  <c r="R2268" i="5"/>
  <c r="U2268" i="5" s="1"/>
  <c r="R2269" i="5"/>
  <c r="U2269" i="5" s="1"/>
  <c r="R2270" i="5"/>
  <c r="U2270" i="5" s="1"/>
  <c r="R2271" i="5"/>
  <c r="U2271" i="5" s="1"/>
  <c r="R2272" i="5"/>
  <c r="U2272" i="5" s="1"/>
  <c r="R2273" i="5"/>
  <c r="U2273" i="5" s="1"/>
  <c r="R2274" i="5"/>
  <c r="U2274" i="5" s="1"/>
  <c r="R2275" i="5"/>
  <c r="U2275" i="5" s="1"/>
  <c r="R2276" i="5"/>
  <c r="U2276" i="5" s="1"/>
  <c r="R2277" i="5"/>
  <c r="U2277" i="5" s="1"/>
  <c r="R2278" i="5"/>
  <c r="U2278" i="5" s="1"/>
  <c r="R2279" i="5"/>
  <c r="U2279" i="5" s="1"/>
  <c r="R2280" i="5"/>
  <c r="U2280" i="5" s="1"/>
  <c r="R2281" i="5"/>
  <c r="U2281" i="5" s="1"/>
  <c r="R2282" i="5"/>
  <c r="U2282" i="5" s="1"/>
  <c r="R2283" i="5"/>
  <c r="U2283" i="5" s="1"/>
  <c r="R2284" i="5"/>
  <c r="U2284" i="5" s="1"/>
  <c r="R2285" i="5"/>
  <c r="U2285" i="5" s="1"/>
  <c r="R2286" i="5"/>
  <c r="U2286" i="5" s="1"/>
  <c r="R2287" i="5"/>
  <c r="U2287" i="5" s="1"/>
  <c r="R2288" i="5"/>
  <c r="U2288" i="5" s="1"/>
  <c r="R2289" i="5"/>
  <c r="U2289" i="5" s="1"/>
  <c r="R2290" i="5"/>
  <c r="U2290" i="5" s="1"/>
  <c r="R2291" i="5"/>
  <c r="U2291" i="5" s="1"/>
  <c r="R2292" i="5"/>
  <c r="U2292" i="5" s="1"/>
  <c r="R2293" i="5"/>
  <c r="U2293" i="5" s="1"/>
  <c r="R2294" i="5"/>
  <c r="U2294" i="5" s="1"/>
  <c r="R2295" i="5"/>
  <c r="U2295" i="5" s="1"/>
  <c r="R2296" i="5"/>
  <c r="U2296" i="5" s="1"/>
  <c r="R2297" i="5"/>
  <c r="U2297" i="5" s="1"/>
  <c r="R2298" i="5"/>
  <c r="U2298" i="5" s="1"/>
  <c r="R2299" i="5"/>
  <c r="U2299" i="5" s="1"/>
  <c r="R2300" i="5"/>
  <c r="U2300" i="5" s="1"/>
  <c r="R2301" i="5"/>
  <c r="U2301" i="5" s="1"/>
  <c r="R2302" i="5"/>
  <c r="U2302" i="5" s="1"/>
  <c r="R2303" i="5"/>
  <c r="U2303" i="5" s="1"/>
  <c r="R2304" i="5"/>
  <c r="U2304" i="5" s="1"/>
  <c r="R2305" i="5"/>
  <c r="U2305" i="5" s="1"/>
  <c r="R2306" i="5"/>
  <c r="U2306" i="5" s="1"/>
  <c r="R2307" i="5"/>
  <c r="U2307" i="5" s="1"/>
  <c r="R2308" i="5"/>
  <c r="U2308" i="5" s="1"/>
  <c r="R2309" i="5"/>
  <c r="U2309" i="5" s="1"/>
  <c r="R2310" i="5"/>
  <c r="U2310" i="5" s="1"/>
  <c r="R2311" i="5"/>
  <c r="U2311" i="5" s="1"/>
  <c r="R2312" i="5"/>
  <c r="U2312" i="5" s="1"/>
  <c r="R2313" i="5"/>
  <c r="U2313" i="5" s="1"/>
  <c r="R2314" i="5"/>
  <c r="U2314" i="5" s="1"/>
  <c r="R2315" i="5"/>
  <c r="U2315" i="5" s="1"/>
  <c r="R2316" i="5"/>
  <c r="U2316" i="5" s="1"/>
  <c r="R2317" i="5"/>
  <c r="U2317" i="5" s="1"/>
  <c r="R2318" i="5"/>
  <c r="U2318" i="5" s="1"/>
  <c r="R2319" i="5"/>
  <c r="U2319" i="5" s="1"/>
  <c r="R2320" i="5"/>
  <c r="U2320" i="5" s="1"/>
  <c r="R2321" i="5"/>
  <c r="U2321" i="5" s="1"/>
  <c r="R2322" i="5"/>
  <c r="U2322" i="5" s="1"/>
  <c r="R2323" i="5"/>
  <c r="U2323" i="5" s="1"/>
  <c r="R2324" i="5"/>
  <c r="U2324" i="5" s="1"/>
  <c r="R2325" i="5"/>
  <c r="U2325" i="5" s="1"/>
  <c r="R2326" i="5"/>
  <c r="U2326" i="5" s="1"/>
  <c r="R2327" i="5"/>
  <c r="U2327" i="5" s="1"/>
  <c r="R2328" i="5"/>
  <c r="U2328" i="5" s="1"/>
  <c r="R2329" i="5"/>
  <c r="U2329" i="5" s="1"/>
  <c r="R2330" i="5"/>
  <c r="U2330" i="5" s="1"/>
  <c r="R2331" i="5"/>
  <c r="U2331" i="5" s="1"/>
  <c r="R2332" i="5"/>
  <c r="U2332" i="5" s="1"/>
  <c r="R2333" i="5"/>
  <c r="U2333" i="5" s="1"/>
  <c r="R2334" i="5"/>
  <c r="U2334" i="5" s="1"/>
  <c r="R2335" i="5"/>
  <c r="U2335" i="5" s="1"/>
  <c r="R2336" i="5"/>
  <c r="U2336" i="5" s="1"/>
  <c r="R2337" i="5"/>
  <c r="U2337" i="5" s="1"/>
  <c r="R2338" i="5"/>
  <c r="U2338" i="5" s="1"/>
  <c r="R2339" i="5"/>
  <c r="U2339" i="5" s="1"/>
  <c r="R2340" i="5"/>
  <c r="U2340" i="5" s="1"/>
  <c r="R2341" i="5"/>
  <c r="U2341" i="5" s="1"/>
  <c r="R2342" i="5"/>
  <c r="U2342" i="5" s="1"/>
  <c r="R2343" i="5"/>
  <c r="U2343" i="5" s="1"/>
  <c r="R2344" i="5"/>
  <c r="U2344" i="5" s="1"/>
  <c r="R2345" i="5"/>
  <c r="U2345" i="5" s="1"/>
  <c r="R2346" i="5"/>
  <c r="U2346" i="5" s="1"/>
  <c r="R2347" i="5"/>
  <c r="U2347" i="5" s="1"/>
  <c r="R2348" i="5"/>
  <c r="U2348" i="5" s="1"/>
  <c r="R2349" i="5"/>
  <c r="U2349" i="5" s="1"/>
  <c r="R2350" i="5"/>
  <c r="U2350" i="5" s="1"/>
  <c r="R2351" i="5"/>
  <c r="U2351" i="5" s="1"/>
  <c r="R2352" i="5"/>
  <c r="U2352" i="5" s="1"/>
  <c r="R2353" i="5"/>
  <c r="U2353" i="5" s="1"/>
  <c r="R2354" i="5"/>
  <c r="U2354" i="5" s="1"/>
  <c r="R2355" i="5"/>
  <c r="U2355" i="5" s="1"/>
  <c r="R2356" i="5"/>
  <c r="U2356" i="5" s="1"/>
  <c r="R2357" i="5"/>
  <c r="U2357" i="5" s="1"/>
  <c r="R2358" i="5"/>
  <c r="U2358" i="5" s="1"/>
  <c r="R2359" i="5"/>
  <c r="U2359" i="5" s="1"/>
  <c r="R2360" i="5"/>
  <c r="U2360" i="5" s="1"/>
  <c r="R2361" i="5"/>
  <c r="U2361" i="5" s="1"/>
  <c r="R2362" i="5"/>
  <c r="U2362" i="5" s="1"/>
  <c r="R2363" i="5"/>
  <c r="U2363" i="5" s="1"/>
  <c r="R2364" i="5"/>
  <c r="U2364" i="5" s="1"/>
  <c r="R2365" i="5"/>
  <c r="U2365" i="5" s="1"/>
  <c r="R2366" i="5"/>
  <c r="U2366" i="5" s="1"/>
  <c r="R2367" i="5"/>
  <c r="U2367" i="5" s="1"/>
  <c r="R2368" i="5"/>
  <c r="U2368" i="5" s="1"/>
  <c r="R2369" i="5"/>
  <c r="U2369" i="5" s="1"/>
  <c r="R2370" i="5"/>
  <c r="U2370" i="5" s="1"/>
  <c r="R2371" i="5"/>
  <c r="U2371" i="5" s="1"/>
  <c r="R2372" i="5"/>
  <c r="U2372" i="5" s="1"/>
  <c r="R2373" i="5"/>
  <c r="U2373" i="5" s="1"/>
  <c r="R2374" i="5"/>
  <c r="U2374" i="5" s="1"/>
  <c r="R2375" i="5"/>
  <c r="U2375" i="5" s="1"/>
  <c r="R2376" i="5"/>
  <c r="U2376" i="5" s="1"/>
  <c r="R2377" i="5"/>
  <c r="U2377" i="5" s="1"/>
  <c r="R2378" i="5"/>
  <c r="U2378" i="5" s="1"/>
  <c r="R2379" i="5"/>
  <c r="U2379" i="5" s="1"/>
  <c r="R2380" i="5"/>
  <c r="U2380" i="5" s="1"/>
  <c r="R2381" i="5"/>
  <c r="U2381" i="5" s="1"/>
  <c r="R2382" i="5"/>
  <c r="U2382" i="5" s="1"/>
  <c r="R2383" i="5"/>
  <c r="U2383" i="5" s="1"/>
  <c r="R2384" i="5"/>
  <c r="U2384" i="5" s="1"/>
  <c r="R2385" i="5"/>
  <c r="U2385" i="5" s="1"/>
  <c r="R2386" i="5"/>
  <c r="U2386" i="5" s="1"/>
  <c r="R2387" i="5"/>
  <c r="U2387" i="5" s="1"/>
  <c r="R2388" i="5"/>
  <c r="U2388" i="5" s="1"/>
  <c r="R2389" i="5"/>
  <c r="U2389" i="5" s="1"/>
  <c r="R2390" i="5"/>
  <c r="U2390" i="5" s="1"/>
  <c r="R2391" i="5"/>
  <c r="U2391" i="5" s="1"/>
  <c r="R2392" i="5"/>
  <c r="U2392" i="5" s="1"/>
  <c r="R2393" i="5"/>
  <c r="U2393" i="5" s="1"/>
  <c r="R2394" i="5"/>
  <c r="U2394" i="5" s="1"/>
  <c r="R2395" i="5"/>
  <c r="U2395" i="5" s="1"/>
  <c r="R2396" i="5"/>
  <c r="U2396" i="5" s="1"/>
  <c r="R2397" i="5"/>
  <c r="U2397" i="5" s="1"/>
  <c r="R2398" i="5"/>
  <c r="U2398" i="5" s="1"/>
  <c r="R2399" i="5"/>
  <c r="U2399" i="5" s="1"/>
  <c r="R2400" i="5"/>
  <c r="U2400" i="5" s="1"/>
  <c r="R2401" i="5"/>
  <c r="U2401" i="5" s="1"/>
  <c r="R2402" i="5"/>
  <c r="U2402" i="5" s="1"/>
  <c r="R2403" i="5"/>
  <c r="U2403" i="5" s="1"/>
  <c r="R2404" i="5"/>
  <c r="U2404" i="5" s="1"/>
  <c r="R2405" i="5"/>
  <c r="U2405" i="5" s="1"/>
  <c r="R2406" i="5"/>
  <c r="U2406" i="5" s="1"/>
  <c r="R2407" i="5"/>
  <c r="U2407" i="5" s="1"/>
  <c r="R2408" i="5"/>
  <c r="U2408" i="5" s="1"/>
  <c r="R2409" i="5"/>
  <c r="U2409" i="5" s="1"/>
  <c r="R2410" i="5"/>
  <c r="U2410" i="5" s="1"/>
  <c r="R2411" i="5"/>
  <c r="U2411" i="5" s="1"/>
  <c r="R2412" i="5"/>
  <c r="U2412" i="5" s="1"/>
  <c r="R2413" i="5"/>
  <c r="U2413" i="5" s="1"/>
  <c r="R2414" i="5"/>
  <c r="U2414" i="5" s="1"/>
  <c r="R2415" i="5"/>
  <c r="U2415" i="5" s="1"/>
  <c r="R2416" i="5"/>
  <c r="U2416" i="5" s="1"/>
  <c r="R2417" i="5"/>
  <c r="U2417" i="5" s="1"/>
  <c r="R2418" i="5"/>
  <c r="U2418" i="5" s="1"/>
  <c r="R2419" i="5"/>
  <c r="U2419" i="5" s="1"/>
  <c r="R2420" i="5"/>
  <c r="U2420" i="5" s="1"/>
  <c r="R2421" i="5"/>
  <c r="U2421" i="5" s="1"/>
  <c r="R2422" i="5"/>
  <c r="U2422" i="5" s="1"/>
  <c r="R2423" i="5"/>
  <c r="U2423" i="5" s="1"/>
  <c r="R2424" i="5"/>
  <c r="U2424" i="5" s="1"/>
  <c r="R2425" i="5"/>
  <c r="U2425" i="5" s="1"/>
  <c r="R2426" i="5"/>
  <c r="U2426" i="5" s="1"/>
  <c r="R2427" i="5"/>
  <c r="U2427" i="5" s="1"/>
  <c r="R2428" i="5"/>
  <c r="U2428" i="5" s="1"/>
  <c r="R2429" i="5"/>
  <c r="U2429" i="5" s="1"/>
  <c r="R2430" i="5"/>
  <c r="U2430" i="5" s="1"/>
  <c r="R2431" i="5"/>
  <c r="U2431" i="5" s="1"/>
  <c r="R2432" i="5"/>
  <c r="U2432" i="5" s="1"/>
  <c r="R2433" i="5"/>
  <c r="U2433" i="5" s="1"/>
  <c r="R2434" i="5"/>
  <c r="U2434" i="5" s="1"/>
  <c r="R2435" i="5"/>
  <c r="U2435" i="5" s="1"/>
  <c r="R2436" i="5"/>
  <c r="U2436" i="5" s="1"/>
  <c r="R2437" i="5"/>
  <c r="U2437" i="5" s="1"/>
  <c r="R2438" i="5"/>
  <c r="U2438" i="5" s="1"/>
  <c r="R2439" i="5"/>
  <c r="U2439" i="5" s="1"/>
  <c r="R2440" i="5"/>
  <c r="U2440" i="5" s="1"/>
  <c r="R2441" i="5"/>
  <c r="U2441" i="5" s="1"/>
  <c r="R2442" i="5"/>
  <c r="U2442" i="5" s="1"/>
  <c r="R2443" i="5"/>
  <c r="U2443" i="5" s="1"/>
  <c r="R2444" i="5"/>
  <c r="U2444" i="5" s="1"/>
  <c r="R2445" i="5"/>
  <c r="U2445" i="5" s="1"/>
  <c r="R2446" i="5"/>
  <c r="U2446" i="5" s="1"/>
  <c r="R2447" i="5"/>
  <c r="U2447" i="5" s="1"/>
  <c r="R2448" i="5"/>
  <c r="U2448" i="5" s="1"/>
  <c r="R2449" i="5"/>
  <c r="U2449" i="5" s="1"/>
  <c r="R2450" i="5"/>
  <c r="U2450" i="5" s="1"/>
  <c r="R2451" i="5"/>
  <c r="U2451" i="5" s="1"/>
  <c r="R2452" i="5"/>
  <c r="U2452" i="5" s="1"/>
  <c r="R2453" i="5"/>
  <c r="U2453" i="5" s="1"/>
  <c r="R2454" i="5"/>
  <c r="U2454" i="5" s="1"/>
  <c r="R2455" i="5"/>
  <c r="U2455" i="5" s="1"/>
  <c r="R2456" i="5"/>
  <c r="U2456" i="5" s="1"/>
  <c r="R2457" i="5"/>
  <c r="U2457" i="5" s="1"/>
  <c r="R2458" i="5"/>
  <c r="U2458" i="5" s="1"/>
  <c r="R2459" i="5"/>
  <c r="U2459" i="5" s="1"/>
  <c r="R2460" i="5"/>
  <c r="U2460" i="5" s="1"/>
  <c r="R2461" i="5"/>
  <c r="U2461" i="5" s="1"/>
  <c r="R2462" i="5"/>
  <c r="U2462" i="5" s="1"/>
  <c r="R2463" i="5"/>
  <c r="U2463" i="5" s="1"/>
  <c r="R2464" i="5"/>
  <c r="U2464" i="5" s="1"/>
  <c r="R2465" i="5"/>
  <c r="U2465" i="5" s="1"/>
  <c r="R2466" i="5"/>
  <c r="U2466" i="5" s="1"/>
  <c r="R2467" i="5"/>
  <c r="U2467" i="5" s="1"/>
  <c r="R2468" i="5"/>
  <c r="U2468" i="5" s="1"/>
  <c r="R2469" i="5"/>
  <c r="U2469" i="5" s="1"/>
  <c r="R2470" i="5"/>
  <c r="U2470" i="5" s="1"/>
  <c r="R2471" i="5"/>
  <c r="U2471" i="5" s="1"/>
  <c r="R2472" i="5"/>
  <c r="U2472" i="5" s="1"/>
  <c r="R2473" i="5"/>
  <c r="U2473" i="5" s="1"/>
  <c r="R2474" i="5"/>
  <c r="U2474" i="5" s="1"/>
  <c r="R2475" i="5"/>
  <c r="U2475" i="5" s="1"/>
  <c r="R2476" i="5"/>
  <c r="U2476" i="5" s="1"/>
  <c r="R2477" i="5"/>
  <c r="U2477" i="5" s="1"/>
  <c r="R2478" i="5"/>
  <c r="U2478" i="5" s="1"/>
  <c r="R2479" i="5"/>
  <c r="U2479" i="5" s="1"/>
  <c r="R2480" i="5"/>
  <c r="U2480" i="5" s="1"/>
  <c r="R2481" i="5"/>
  <c r="U2481" i="5" s="1"/>
  <c r="R2482" i="5"/>
  <c r="U2482" i="5" s="1"/>
  <c r="R2483" i="5"/>
  <c r="U2483" i="5" s="1"/>
  <c r="R2484" i="5"/>
  <c r="U2484" i="5" s="1"/>
  <c r="R2485" i="5"/>
  <c r="U2485" i="5" s="1"/>
  <c r="R2486" i="5"/>
  <c r="U2486" i="5" s="1"/>
  <c r="R2487" i="5"/>
  <c r="U2487" i="5" s="1"/>
  <c r="R2488" i="5"/>
  <c r="U2488" i="5" s="1"/>
  <c r="R2489" i="5"/>
  <c r="U2489" i="5" s="1"/>
  <c r="R2490" i="5"/>
  <c r="U2490" i="5" s="1"/>
  <c r="R2491" i="5"/>
  <c r="U2491" i="5" s="1"/>
  <c r="R2492" i="5"/>
  <c r="U2492" i="5" s="1"/>
  <c r="R2493" i="5"/>
  <c r="U2493" i="5" s="1"/>
  <c r="R2494" i="5"/>
  <c r="U2494" i="5" s="1"/>
  <c r="R2495" i="5"/>
  <c r="U2495" i="5" s="1"/>
  <c r="R2496" i="5"/>
  <c r="U2496" i="5" s="1"/>
  <c r="R2497" i="5"/>
  <c r="U2497" i="5" s="1"/>
  <c r="R2498" i="5"/>
  <c r="U2498" i="5" s="1"/>
  <c r="R2499" i="5"/>
  <c r="U2499" i="5" s="1"/>
  <c r="R2500" i="5"/>
  <c r="U2500" i="5" s="1"/>
  <c r="R2501" i="5"/>
  <c r="U2501" i="5" s="1"/>
  <c r="R2502" i="5"/>
  <c r="U2502" i="5" s="1"/>
  <c r="R2503" i="5"/>
  <c r="U2503" i="5" s="1"/>
  <c r="R2504" i="5"/>
  <c r="U2504" i="5" s="1"/>
  <c r="R2505" i="5"/>
  <c r="U2505" i="5" s="1"/>
  <c r="R2506" i="5"/>
  <c r="U2506" i="5" s="1"/>
  <c r="R2507" i="5"/>
  <c r="U2507" i="5" s="1"/>
  <c r="R2508" i="5"/>
  <c r="U2508" i="5" s="1"/>
  <c r="R2509" i="5"/>
  <c r="U2509" i="5" s="1"/>
  <c r="R2510" i="5"/>
  <c r="U2510" i="5" s="1"/>
  <c r="R2511" i="5"/>
  <c r="U2511" i="5" s="1"/>
  <c r="R2512" i="5"/>
  <c r="U2512" i="5" s="1"/>
  <c r="R2513" i="5"/>
  <c r="U2513" i="5" s="1"/>
  <c r="R2514" i="5"/>
  <c r="U2514" i="5" s="1"/>
  <c r="R2515" i="5"/>
  <c r="U2515" i="5" s="1"/>
  <c r="R2516" i="5"/>
  <c r="U2516" i="5" s="1"/>
  <c r="R2517" i="5"/>
  <c r="U2517" i="5" s="1"/>
  <c r="R2518" i="5"/>
  <c r="U2518" i="5" s="1"/>
  <c r="R2519" i="5"/>
  <c r="U2519" i="5" s="1"/>
  <c r="R2520" i="5"/>
  <c r="U2520" i="5" s="1"/>
  <c r="R2521" i="5"/>
  <c r="U2521" i="5" s="1"/>
  <c r="R2522" i="5"/>
  <c r="U2522" i="5" s="1"/>
  <c r="R2523" i="5"/>
  <c r="U2523" i="5" s="1"/>
  <c r="R2524" i="5"/>
  <c r="U2524" i="5" s="1"/>
  <c r="R2525" i="5"/>
  <c r="U2525" i="5" s="1"/>
  <c r="R2526" i="5"/>
  <c r="U2526" i="5" s="1"/>
  <c r="R2527" i="5"/>
  <c r="U2527" i="5" s="1"/>
  <c r="R2528" i="5"/>
  <c r="U2528" i="5" s="1"/>
  <c r="R2529" i="5"/>
  <c r="U2529" i="5" s="1"/>
  <c r="R2530" i="5"/>
  <c r="U2530" i="5" s="1"/>
  <c r="R2531" i="5"/>
  <c r="U2531" i="5" s="1"/>
  <c r="R2532" i="5"/>
  <c r="U2532" i="5" s="1"/>
  <c r="R2533" i="5"/>
  <c r="U2533" i="5" s="1"/>
  <c r="R2534" i="5"/>
  <c r="U2534" i="5" s="1"/>
  <c r="R2535" i="5"/>
  <c r="U2535" i="5" s="1"/>
  <c r="R2536" i="5"/>
  <c r="U2536" i="5" s="1"/>
  <c r="R2537" i="5"/>
  <c r="U2537" i="5" s="1"/>
  <c r="R2538" i="5"/>
  <c r="U2538" i="5" s="1"/>
  <c r="R2539" i="5"/>
  <c r="U2539" i="5" s="1"/>
  <c r="R2540" i="5"/>
  <c r="U2540" i="5" s="1"/>
  <c r="R2541" i="5"/>
  <c r="U2541" i="5" s="1"/>
  <c r="R2542" i="5"/>
  <c r="U2542" i="5" s="1"/>
  <c r="R2543" i="5"/>
  <c r="U2543" i="5" s="1"/>
  <c r="R2544" i="5"/>
  <c r="U2544" i="5" s="1"/>
  <c r="R2545" i="5"/>
  <c r="U2545" i="5" s="1"/>
  <c r="R2546" i="5"/>
  <c r="U2546" i="5" s="1"/>
  <c r="R2547" i="5"/>
  <c r="U2547" i="5" s="1"/>
  <c r="R2548" i="5"/>
  <c r="U2548" i="5" s="1"/>
  <c r="R2549" i="5"/>
  <c r="U2549" i="5" s="1"/>
  <c r="R2550" i="5"/>
  <c r="U2550" i="5" s="1"/>
  <c r="R2551" i="5"/>
  <c r="U2551" i="5" s="1"/>
  <c r="R2552" i="5"/>
  <c r="U2552" i="5" s="1"/>
  <c r="R2553" i="5"/>
  <c r="U2553" i="5" s="1"/>
  <c r="R2554" i="5"/>
  <c r="U2554" i="5" s="1"/>
  <c r="U2555" i="5"/>
  <c r="U2557" i="5"/>
  <c r="U2558" i="5"/>
  <c r="U2559" i="5"/>
  <c r="U2561" i="5"/>
  <c r="U2562" i="5"/>
  <c r="U2563" i="5"/>
  <c r="U2564" i="5"/>
  <c r="U2566" i="5"/>
  <c r="U2567" i="5"/>
  <c r="U2570" i="5"/>
  <c r="U2571" i="5"/>
  <c r="U2573" i="5"/>
  <c r="U2574" i="5"/>
  <c r="U2575" i="5"/>
  <c r="U2577" i="5"/>
  <c r="U2578" i="5"/>
  <c r="U2579" i="5"/>
  <c r="U2580" i="5"/>
  <c r="U2582" i="5"/>
  <c r="U2583" i="5"/>
  <c r="U2584" i="5"/>
  <c r="U2586" i="5"/>
  <c r="U2587" i="5"/>
  <c r="U2589" i="5"/>
  <c r="U2590" i="5"/>
  <c r="U2591" i="5"/>
  <c r="U2592" i="5"/>
  <c r="U2593" i="5"/>
  <c r="U2594" i="5"/>
  <c r="U2595" i="5"/>
  <c r="U2596" i="5"/>
  <c r="U2598" i="5"/>
  <c r="U2599" i="5"/>
  <c r="U2602" i="5"/>
  <c r="U2603" i="5"/>
  <c r="U2605" i="5"/>
  <c r="U2606" i="5"/>
  <c r="U2607" i="5"/>
  <c r="U2609" i="5"/>
  <c r="U2610" i="5"/>
  <c r="U2611" i="5"/>
  <c r="U2612" i="5"/>
  <c r="U2614" i="5"/>
  <c r="U2615" i="5"/>
  <c r="U2616" i="5"/>
  <c r="U2618" i="5"/>
  <c r="U2619" i="5"/>
  <c r="R2620" i="5"/>
  <c r="U2620" i="5" s="1"/>
  <c r="R2621" i="5"/>
  <c r="U2621" i="5" s="1"/>
  <c r="R2622" i="5"/>
  <c r="U2622" i="5" s="1"/>
  <c r="R2623" i="5"/>
  <c r="U2623" i="5" s="1"/>
  <c r="R2624" i="5"/>
  <c r="U2624" i="5" s="1"/>
  <c r="R2625" i="5"/>
  <c r="U2625" i="5" s="1"/>
  <c r="R2626" i="5"/>
  <c r="U2626" i="5" s="1"/>
  <c r="R2627" i="5"/>
  <c r="U2627" i="5" s="1"/>
  <c r="R2628" i="5"/>
  <c r="U2628" i="5" s="1"/>
  <c r="R2629" i="5"/>
  <c r="U2629" i="5" s="1"/>
  <c r="R2630" i="5"/>
  <c r="U2630" i="5" s="1"/>
  <c r="R2631" i="5"/>
  <c r="U2631" i="5" s="1"/>
  <c r="R2632" i="5"/>
  <c r="U2632" i="5" s="1"/>
  <c r="R2633" i="5"/>
  <c r="U2633" i="5" s="1"/>
  <c r="R2634" i="5"/>
  <c r="U2634" i="5" s="1"/>
  <c r="R2635" i="5"/>
  <c r="U2635" i="5" s="1"/>
  <c r="R2636" i="5"/>
  <c r="U2636" i="5" s="1"/>
  <c r="R2637" i="5"/>
  <c r="U2637" i="5" s="1"/>
  <c r="R2638" i="5"/>
  <c r="U2638" i="5" s="1"/>
  <c r="R2639" i="5"/>
  <c r="U2639" i="5" s="1"/>
  <c r="R2640" i="5"/>
  <c r="U2640" i="5" s="1"/>
  <c r="R2641" i="5"/>
  <c r="U2641" i="5" s="1"/>
  <c r="R2642" i="5"/>
  <c r="U2642" i="5" s="1"/>
  <c r="R2643" i="5"/>
  <c r="U2643" i="5" s="1"/>
  <c r="R2644" i="5"/>
  <c r="U2644" i="5" s="1"/>
  <c r="R2645" i="5"/>
  <c r="U2645" i="5" s="1"/>
  <c r="R2646" i="5"/>
  <c r="U2646" i="5" s="1"/>
  <c r="R2647" i="5"/>
  <c r="U2647" i="5" s="1"/>
  <c r="R2648" i="5"/>
  <c r="U2648" i="5" s="1"/>
  <c r="U2649" i="5"/>
  <c r="U2650" i="5"/>
  <c r="U2651" i="5"/>
  <c r="U2653" i="5"/>
  <c r="U2654" i="5"/>
  <c r="U2655" i="5"/>
  <c r="U2656" i="5"/>
  <c r="U2658" i="5"/>
  <c r="U2659" i="5"/>
  <c r="U2660" i="5"/>
  <c r="U2662" i="5"/>
  <c r="U2663" i="5"/>
  <c r="U2665" i="5"/>
  <c r="U2666" i="5"/>
  <c r="U2667" i="5"/>
  <c r="U2669" i="5"/>
  <c r="U2670" i="5"/>
  <c r="U2671" i="5"/>
  <c r="U2672" i="5"/>
  <c r="U2674" i="5"/>
  <c r="U2675" i="5"/>
  <c r="U2676" i="5"/>
  <c r="U2678" i="5"/>
  <c r="U2679" i="5"/>
  <c r="U2681" i="5"/>
  <c r="R2682" i="5"/>
  <c r="U2682" i="5" s="1"/>
  <c r="R2683" i="5"/>
  <c r="U2683" i="5" s="1"/>
  <c r="R2684" i="5"/>
  <c r="U2684" i="5" s="1"/>
  <c r="R2685" i="5"/>
  <c r="U2685" i="5" s="1"/>
  <c r="R2686" i="5"/>
  <c r="U2686" i="5" s="1"/>
  <c r="R2687" i="5"/>
  <c r="U2687" i="5" s="1"/>
  <c r="R2688" i="5"/>
  <c r="U2688" i="5" s="1"/>
  <c r="R2689" i="5"/>
  <c r="U2689" i="5" s="1"/>
  <c r="R2690" i="5"/>
  <c r="U2690" i="5" s="1"/>
  <c r="R2691" i="5"/>
  <c r="U2691" i="5" s="1"/>
  <c r="R2692" i="5"/>
  <c r="U2692" i="5" s="1"/>
  <c r="R2693" i="5"/>
  <c r="U2693" i="5" s="1"/>
  <c r="R2694" i="5"/>
  <c r="U2694" i="5" s="1"/>
  <c r="R2695" i="5"/>
  <c r="U2695" i="5" s="1"/>
  <c r="R2696" i="5"/>
  <c r="U2696" i="5" s="1"/>
  <c r="R2697" i="5"/>
  <c r="U2697" i="5" s="1"/>
  <c r="R2698" i="5"/>
  <c r="U2698" i="5" s="1"/>
  <c r="R2699" i="5"/>
  <c r="U2699" i="5" s="1"/>
  <c r="R2700" i="5"/>
  <c r="U2700" i="5" s="1"/>
  <c r="R2701" i="5"/>
  <c r="U2701" i="5" s="1"/>
  <c r="R2702" i="5"/>
  <c r="U2702" i="5" s="1"/>
  <c r="R2703" i="5"/>
  <c r="U2703" i="5" s="1"/>
  <c r="R2704" i="5"/>
  <c r="U2704" i="5" s="1"/>
  <c r="R2705" i="5"/>
  <c r="U2705" i="5" s="1"/>
  <c r="R2706" i="5"/>
  <c r="U2706" i="5" s="1"/>
  <c r="R2707" i="5"/>
  <c r="U2707" i="5" s="1"/>
  <c r="R2708" i="5"/>
  <c r="U2708" i="5" s="1"/>
  <c r="R2709" i="5"/>
  <c r="U2709" i="5" s="1"/>
  <c r="R2710" i="5"/>
  <c r="U2710" i="5" s="1"/>
  <c r="R2711" i="5"/>
  <c r="U2711" i="5" s="1"/>
  <c r="R2712" i="5"/>
  <c r="U2712" i="5" s="1"/>
  <c r="R2713" i="5"/>
  <c r="U2713" i="5" s="1"/>
  <c r="R2714" i="5"/>
  <c r="U2714" i="5" s="1"/>
  <c r="R2715" i="5"/>
  <c r="U2715" i="5" s="1"/>
  <c r="R2716" i="5"/>
  <c r="U2716" i="5" s="1"/>
  <c r="R2717" i="5"/>
  <c r="U2717" i="5" s="1"/>
  <c r="R2718" i="5"/>
  <c r="U2718" i="5" s="1"/>
  <c r="R2719" i="5"/>
  <c r="U2719" i="5" s="1"/>
  <c r="R2720" i="5"/>
  <c r="U2720" i="5" s="1"/>
  <c r="R2721" i="5"/>
  <c r="U2721" i="5" s="1"/>
  <c r="R2722" i="5"/>
  <c r="U2722" i="5" s="1"/>
  <c r="R2723" i="5"/>
  <c r="U2723" i="5" s="1"/>
  <c r="R2724" i="5"/>
  <c r="U2724" i="5" s="1"/>
  <c r="R2725" i="5"/>
  <c r="U2725" i="5" s="1"/>
  <c r="R2726" i="5"/>
  <c r="U2726" i="5" s="1"/>
  <c r="R2727" i="5"/>
  <c r="U2727" i="5" s="1"/>
  <c r="R2728" i="5"/>
  <c r="U2728" i="5" s="1"/>
  <c r="R2729" i="5"/>
  <c r="U2729" i="5" s="1"/>
  <c r="R2730" i="5"/>
  <c r="U2730" i="5" s="1"/>
  <c r="R2731" i="5"/>
  <c r="U2731" i="5" s="1"/>
  <c r="R2732" i="5"/>
  <c r="U2732" i="5" s="1"/>
  <c r="R2733" i="5"/>
  <c r="U2733" i="5" s="1"/>
  <c r="R2734" i="5"/>
  <c r="U2734" i="5" s="1"/>
  <c r="R2735" i="5"/>
  <c r="U2735" i="5" s="1"/>
  <c r="R2736" i="5"/>
  <c r="U2736" i="5" s="1"/>
  <c r="R2737" i="5"/>
  <c r="U2737" i="5" s="1"/>
  <c r="R2738" i="5"/>
  <c r="U2738" i="5" s="1"/>
  <c r="R2739" i="5"/>
  <c r="U2739" i="5" s="1"/>
  <c r="R2740" i="5"/>
  <c r="U2740" i="5" s="1"/>
  <c r="R2741" i="5"/>
  <c r="U2741" i="5" s="1"/>
  <c r="R2742" i="5"/>
  <c r="U2742" i="5" s="1"/>
  <c r="R2743" i="5"/>
  <c r="U2743" i="5" s="1"/>
  <c r="R2744" i="5"/>
  <c r="U2744" i="5" s="1"/>
  <c r="R2745" i="5"/>
  <c r="U2745" i="5" s="1"/>
  <c r="R2746" i="5"/>
  <c r="U2746" i="5" s="1"/>
  <c r="R2747" i="5"/>
  <c r="U2747" i="5" s="1"/>
  <c r="R2748" i="5"/>
  <c r="U2748" i="5" s="1"/>
  <c r="R2749" i="5"/>
  <c r="U2749" i="5" s="1"/>
  <c r="R2750" i="5"/>
  <c r="U2750" i="5" s="1"/>
  <c r="R2751" i="5"/>
  <c r="U2751" i="5" s="1"/>
  <c r="R2752" i="5"/>
  <c r="U2752" i="5" s="1"/>
  <c r="R2753" i="5"/>
  <c r="U2753" i="5" s="1"/>
  <c r="R2754" i="5"/>
  <c r="U2754" i="5" s="1"/>
  <c r="R2755" i="5"/>
  <c r="U2755" i="5" s="1"/>
  <c r="R2756" i="5"/>
  <c r="U2756" i="5" s="1"/>
  <c r="R2757" i="5"/>
  <c r="U2757" i="5" s="1"/>
  <c r="R2758" i="5"/>
  <c r="U2758" i="5" s="1"/>
  <c r="R2759" i="5"/>
  <c r="U2759" i="5" s="1"/>
  <c r="R2760" i="5"/>
  <c r="U2760" i="5" s="1"/>
  <c r="R2761" i="5"/>
  <c r="U2761" i="5" s="1"/>
  <c r="R2762" i="5"/>
  <c r="U2762" i="5" s="1"/>
  <c r="R2763" i="5"/>
  <c r="U2763" i="5" s="1"/>
  <c r="R2764" i="5"/>
  <c r="U2764" i="5" s="1"/>
  <c r="R2765" i="5"/>
  <c r="U2765" i="5" s="1"/>
  <c r="R2766" i="5"/>
  <c r="U2766" i="5" s="1"/>
  <c r="R2767" i="5"/>
  <c r="U2767" i="5" s="1"/>
  <c r="R2768" i="5"/>
  <c r="U2768" i="5" s="1"/>
  <c r="R2769" i="5"/>
  <c r="U2769" i="5" s="1"/>
  <c r="R2770" i="5"/>
  <c r="U2770" i="5" s="1"/>
  <c r="R2771" i="5"/>
  <c r="U2771" i="5" s="1"/>
  <c r="R2772" i="5"/>
  <c r="U2772" i="5" s="1"/>
  <c r="R2773" i="5"/>
  <c r="U2773" i="5" s="1"/>
  <c r="R2774" i="5"/>
  <c r="U2774" i="5" s="1"/>
  <c r="R2775" i="5"/>
  <c r="U2775" i="5" s="1"/>
  <c r="R2776" i="5"/>
  <c r="U2776" i="5" s="1"/>
  <c r="R2777" i="5"/>
  <c r="U2777" i="5" s="1"/>
  <c r="R2778" i="5"/>
  <c r="U2778" i="5" s="1"/>
  <c r="R2779" i="5"/>
  <c r="U2779" i="5" s="1"/>
  <c r="R2780" i="5"/>
  <c r="U2780" i="5" s="1"/>
  <c r="R2781" i="5"/>
  <c r="U2781" i="5" s="1"/>
  <c r="R2782" i="5"/>
  <c r="U2782" i="5" s="1"/>
  <c r="R2783" i="5"/>
  <c r="U2783" i="5" s="1"/>
  <c r="R2784" i="5"/>
  <c r="U2784" i="5" s="1"/>
  <c r="R2785" i="5"/>
  <c r="U2785" i="5" s="1"/>
  <c r="R2786" i="5"/>
  <c r="U2786" i="5" s="1"/>
  <c r="R2787" i="5"/>
  <c r="U2787" i="5" s="1"/>
  <c r="R2788" i="5"/>
  <c r="U2788" i="5" s="1"/>
  <c r="R2789" i="5"/>
  <c r="U2789" i="5" s="1"/>
  <c r="R2790" i="5"/>
  <c r="U2790" i="5" s="1"/>
  <c r="R2791" i="5"/>
  <c r="U2791" i="5" s="1"/>
  <c r="R2792" i="5"/>
  <c r="U2792" i="5" s="1"/>
  <c r="R2793" i="5"/>
  <c r="U2793" i="5" s="1"/>
  <c r="R2794" i="5"/>
  <c r="U2794" i="5" s="1"/>
  <c r="R2795" i="5"/>
  <c r="U2795" i="5" s="1"/>
  <c r="R2796" i="5"/>
  <c r="U2796" i="5" s="1"/>
  <c r="R2797" i="5"/>
  <c r="U2797" i="5" s="1"/>
  <c r="R2798" i="5"/>
  <c r="U2798" i="5" s="1"/>
  <c r="R2799" i="5"/>
  <c r="U2799" i="5" s="1"/>
  <c r="R2800" i="5"/>
  <c r="U2800" i="5" s="1"/>
  <c r="R2801" i="5"/>
  <c r="U2801" i="5" s="1"/>
  <c r="R2802" i="5"/>
  <c r="U2802" i="5" s="1"/>
  <c r="R2803" i="5"/>
  <c r="U2803" i="5" s="1"/>
  <c r="R2804" i="5"/>
  <c r="U2804" i="5" s="1"/>
  <c r="R2805" i="5"/>
  <c r="U2805" i="5" s="1"/>
  <c r="U2806" i="5"/>
  <c r="U2807" i="5"/>
  <c r="U2810" i="5"/>
  <c r="U2811" i="5"/>
  <c r="U2813" i="5"/>
  <c r="U2814" i="5"/>
  <c r="U2815" i="5"/>
  <c r="U2816" i="5"/>
  <c r="U2817" i="5"/>
  <c r="U2818" i="5"/>
  <c r="U2819" i="5"/>
  <c r="U2820" i="5"/>
  <c r="U2822" i="5"/>
  <c r="U2823" i="5"/>
  <c r="U2826" i="5"/>
  <c r="U2827" i="5"/>
  <c r="U2829" i="5"/>
  <c r="U2830" i="5"/>
  <c r="U2831" i="5"/>
  <c r="U2833" i="5"/>
  <c r="U2834" i="5"/>
  <c r="U2835" i="5"/>
  <c r="U2836" i="5"/>
  <c r="R2838" i="5"/>
  <c r="U2838" i="5" s="1"/>
  <c r="R2839" i="5"/>
  <c r="U2839" i="5" s="1"/>
  <c r="R2840" i="5"/>
  <c r="U2840" i="5" s="1"/>
  <c r="R2841" i="5"/>
  <c r="U2841" i="5" s="1"/>
  <c r="R2842" i="5"/>
  <c r="U2842" i="5" s="1"/>
  <c r="R2843" i="5"/>
  <c r="U2843" i="5" s="1"/>
  <c r="R2844" i="5"/>
  <c r="U2844" i="5" s="1"/>
  <c r="R2845" i="5"/>
  <c r="U2845" i="5" s="1"/>
  <c r="R2846" i="5"/>
  <c r="U2846" i="5" s="1"/>
  <c r="R2847" i="5"/>
  <c r="U2847" i="5" s="1"/>
  <c r="R2848" i="5"/>
  <c r="U2848" i="5" s="1"/>
  <c r="R2849" i="5"/>
  <c r="U2849" i="5" s="1"/>
  <c r="R2850" i="5"/>
  <c r="U2850" i="5" s="1"/>
  <c r="R2851" i="5"/>
  <c r="U2851" i="5" s="1"/>
  <c r="R2852" i="5"/>
  <c r="U2852" i="5" s="1"/>
  <c r="R2853" i="5"/>
  <c r="U2853" i="5" s="1"/>
  <c r="R2854" i="5"/>
  <c r="U2854" i="5" s="1"/>
  <c r="R2855" i="5"/>
  <c r="U2855" i="5" s="1"/>
  <c r="R2856" i="5"/>
  <c r="U2856" i="5" s="1"/>
  <c r="R2857" i="5"/>
  <c r="U2857" i="5" s="1"/>
  <c r="R2858" i="5"/>
  <c r="U2858" i="5" s="1"/>
  <c r="R2859" i="5"/>
  <c r="U2859" i="5" s="1"/>
  <c r="R2860" i="5"/>
  <c r="U2860" i="5" s="1"/>
  <c r="R2861" i="5"/>
  <c r="U2861" i="5" s="1"/>
  <c r="R2862" i="5"/>
  <c r="U2862" i="5" s="1"/>
  <c r="R2863" i="5"/>
  <c r="U2863" i="5" s="1"/>
  <c r="R2864" i="5"/>
  <c r="U2864" i="5" s="1"/>
  <c r="R2865" i="5"/>
  <c r="U2865" i="5" s="1"/>
  <c r="R2866" i="5"/>
  <c r="U2866" i="5" s="1"/>
  <c r="R2867" i="5"/>
  <c r="U2867" i="5" s="1"/>
  <c r="R2868" i="5"/>
  <c r="U2868" i="5" s="1"/>
  <c r="R2869" i="5"/>
  <c r="U2869" i="5" s="1"/>
  <c r="R2870" i="5"/>
  <c r="U2870" i="5" s="1"/>
  <c r="R2871" i="5"/>
  <c r="U2871" i="5" s="1"/>
  <c r="R2872" i="5"/>
  <c r="U2872" i="5" s="1"/>
  <c r="R2873" i="5"/>
  <c r="U2873" i="5" s="1"/>
  <c r="R2874" i="5"/>
  <c r="U2874" i="5" s="1"/>
  <c r="R2875" i="5"/>
  <c r="U2875" i="5" s="1"/>
  <c r="R2876" i="5"/>
  <c r="U2876" i="5" s="1"/>
  <c r="R2877" i="5"/>
  <c r="U2877" i="5" s="1"/>
  <c r="R2878" i="5"/>
  <c r="U2878" i="5" s="1"/>
  <c r="R2879" i="5"/>
  <c r="U2879" i="5" s="1"/>
  <c r="R2880" i="5"/>
  <c r="U2880" i="5" s="1"/>
  <c r="R2881" i="5"/>
  <c r="U2881" i="5" s="1"/>
  <c r="R2882" i="5"/>
  <c r="U2882" i="5" s="1"/>
  <c r="R2883" i="5"/>
  <c r="U2883" i="5" s="1"/>
  <c r="R2884" i="5"/>
  <c r="U2884" i="5" s="1"/>
  <c r="R2885" i="5"/>
  <c r="U2885" i="5" s="1"/>
  <c r="R2886" i="5"/>
  <c r="U2886" i="5" s="1"/>
  <c r="R2887" i="5"/>
  <c r="U2887" i="5" s="1"/>
  <c r="R2888" i="5"/>
  <c r="U2888" i="5" s="1"/>
  <c r="R2889" i="5"/>
  <c r="U2889" i="5" s="1"/>
  <c r="R2890" i="5"/>
  <c r="U2890" i="5" s="1"/>
  <c r="R2891" i="5"/>
  <c r="U2891" i="5" s="1"/>
  <c r="R2892" i="5"/>
  <c r="U2892" i="5" s="1"/>
  <c r="R2893" i="5"/>
  <c r="U2893" i="5" s="1"/>
  <c r="R2894" i="5"/>
  <c r="U2894" i="5" s="1"/>
  <c r="R2895" i="5"/>
  <c r="U2895" i="5" s="1"/>
  <c r="R2896" i="5"/>
  <c r="U2896" i="5" s="1"/>
  <c r="R2897" i="5"/>
  <c r="U2897" i="5" s="1"/>
  <c r="R2898" i="5"/>
  <c r="U2898" i="5" s="1"/>
  <c r="R2899" i="5"/>
  <c r="U2899" i="5" s="1"/>
  <c r="R2900" i="5"/>
  <c r="U2900" i="5" s="1"/>
  <c r="R2901" i="5"/>
  <c r="U2901" i="5" s="1"/>
  <c r="R2902" i="5"/>
  <c r="U2902" i="5" s="1"/>
  <c r="R2903" i="5"/>
  <c r="U2903" i="5" s="1"/>
  <c r="R2904" i="5"/>
  <c r="U2904" i="5" s="1"/>
  <c r="R2905" i="5"/>
  <c r="U2905" i="5" s="1"/>
  <c r="R2906" i="5"/>
  <c r="U2906" i="5" s="1"/>
  <c r="R2907" i="5"/>
  <c r="U2907" i="5" s="1"/>
  <c r="R2908" i="5"/>
  <c r="U2908" i="5" s="1"/>
  <c r="R2909" i="5"/>
  <c r="U2909" i="5" s="1"/>
  <c r="R2910" i="5"/>
  <c r="U2910" i="5" s="1"/>
  <c r="R2911" i="5"/>
  <c r="U2911" i="5" s="1"/>
  <c r="R2912" i="5"/>
  <c r="U2912" i="5" s="1"/>
  <c r="R2913" i="5"/>
  <c r="U2913" i="5" s="1"/>
  <c r="R2914" i="5"/>
  <c r="U2914" i="5" s="1"/>
  <c r="R2915" i="5"/>
  <c r="U2915" i="5" s="1"/>
  <c r="R2916" i="5"/>
  <c r="U2916" i="5" s="1"/>
  <c r="R2917" i="5"/>
  <c r="U2917" i="5" s="1"/>
  <c r="R2918" i="5"/>
  <c r="U2918" i="5" s="1"/>
  <c r="R2919" i="5"/>
  <c r="U2919" i="5" s="1"/>
  <c r="R2920" i="5"/>
  <c r="U2920" i="5" s="1"/>
  <c r="R2921" i="5"/>
  <c r="U2921" i="5" s="1"/>
  <c r="R2922" i="5"/>
  <c r="U2922" i="5" s="1"/>
  <c r="R2923" i="5"/>
  <c r="U2923" i="5" s="1"/>
  <c r="R2924" i="5"/>
  <c r="U2924" i="5" s="1"/>
  <c r="R2925" i="5"/>
  <c r="U2925" i="5" s="1"/>
  <c r="R2926" i="5"/>
  <c r="U2926" i="5" s="1"/>
  <c r="R2927" i="5"/>
  <c r="U2927" i="5" s="1"/>
  <c r="R2928" i="5"/>
  <c r="U2928" i="5" s="1"/>
  <c r="R2929" i="5"/>
  <c r="U2929" i="5" s="1"/>
  <c r="R2930" i="5"/>
  <c r="U2930" i="5" s="1"/>
  <c r="R2931" i="5"/>
  <c r="U2931" i="5" s="1"/>
  <c r="R2932" i="5"/>
  <c r="U2932" i="5" s="1"/>
  <c r="R2933" i="5"/>
  <c r="U2933" i="5" s="1"/>
  <c r="R2934" i="5"/>
  <c r="U2934" i="5" s="1"/>
  <c r="R2935" i="5"/>
  <c r="U2935" i="5" s="1"/>
  <c r="R2936" i="5"/>
  <c r="U2936" i="5" s="1"/>
  <c r="R2937" i="5"/>
  <c r="U2937" i="5" s="1"/>
  <c r="R2938" i="5"/>
  <c r="U2938" i="5" s="1"/>
  <c r="R2939" i="5"/>
  <c r="U2939" i="5" s="1"/>
  <c r="R2940" i="5"/>
  <c r="U2940" i="5" s="1"/>
  <c r="R2941" i="5"/>
  <c r="U2941" i="5" s="1"/>
  <c r="R2942" i="5"/>
  <c r="U2942" i="5" s="1"/>
  <c r="R2943" i="5"/>
  <c r="U2943" i="5" s="1"/>
  <c r="R2944" i="5"/>
  <c r="U2944" i="5" s="1"/>
  <c r="R2945" i="5"/>
  <c r="U2945" i="5" s="1"/>
  <c r="R2946" i="5"/>
  <c r="U2946" i="5" s="1"/>
  <c r="R2947" i="5"/>
  <c r="U2947" i="5" s="1"/>
  <c r="R2948" i="5"/>
  <c r="U2948" i="5" s="1"/>
  <c r="R2949" i="5"/>
  <c r="U2949" i="5" s="1"/>
  <c r="R2950" i="5"/>
  <c r="U2950" i="5" s="1"/>
  <c r="R2951" i="5"/>
  <c r="U2951" i="5" s="1"/>
  <c r="R2952" i="5"/>
  <c r="U2952" i="5" s="1"/>
  <c r="R2953" i="5"/>
  <c r="U2953" i="5" s="1"/>
  <c r="R2954" i="5"/>
  <c r="U2954" i="5" s="1"/>
  <c r="R2955" i="5"/>
  <c r="U2955" i="5" s="1"/>
  <c r="R2956" i="5"/>
  <c r="U2956" i="5" s="1"/>
  <c r="R2957" i="5"/>
  <c r="U2957" i="5" s="1"/>
  <c r="R2958" i="5"/>
  <c r="U2958" i="5" s="1"/>
  <c r="R2959" i="5"/>
  <c r="U2959" i="5" s="1"/>
  <c r="R2960" i="5"/>
  <c r="U2960" i="5" s="1"/>
  <c r="R2961" i="5"/>
  <c r="U2961" i="5" s="1"/>
  <c r="R2962" i="5"/>
  <c r="U2962" i="5" s="1"/>
  <c r="R2963" i="5"/>
  <c r="U2963" i="5" s="1"/>
  <c r="R2964" i="5"/>
  <c r="U2964" i="5" s="1"/>
  <c r="R2965" i="5"/>
  <c r="U2965" i="5" s="1"/>
  <c r="R2966" i="5"/>
  <c r="U2966" i="5" s="1"/>
  <c r="R2967" i="5"/>
  <c r="U2967" i="5" s="1"/>
  <c r="R2968" i="5"/>
  <c r="U2968" i="5" s="1"/>
  <c r="R2969" i="5"/>
  <c r="U2969" i="5" s="1"/>
  <c r="R2970" i="5"/>
  <c r="U2970" i="5" s="1"/>
  <c r="R2971" i="5"/>
  <c r="U2971" i="5" s="1"/>
  <c r="R2972" i="5"/>
  <c r="U2972" i="5" s="1"/>
  <c r="R2973" i="5"/>
  <c r="U2973" i="5" s="1"/>
  <c r="R2974" i="5"/>
  <c r="U2974" i="5" s="1"/>
  <c r="R2975" i="5"/>
  <c r="U2975" i="5" s="1"/>
  <c r="R2976" i="5"/>
  <c r="U2976" i="5" s="1"/>
  <c r="R2977" i="5"/>
  <c r="U2977" i="5" s="1"/>
  <c r="R2978" i="5"/>
  <c r="U2978" i="5" s="1"/>
  <c r="R2979" i="5"/>
  <c r="U2979" i="5" s="1"/>
  <c r="R2980" i="5"/>
  <c r="U2980" i="5" s="1"/>
  <c r="R2981" i="5"/>
  <c r="U2981" i="5" s="1"/>
  <c r="R2982" i="5"/>
  <c r="U2982" i="5" s="1"/>
  <c r="R2983" i="5"/>
  <c r="U2983" i="5" s="1"/>
  <c r="R2984" i="5"/>
  <c r="U2984" i="5" s="1"/>
  <c r="R2985" i="5"/>
  <c r="U2985" i="5" s="1"/>
  <c r="R2986" i="5"/>
  <c r="U2986" i="5" s="1"/>
  <c r="R2987" i="5"/>
  <c r="U2987" i="5" s="1"/>
  <c r="R2988" i="5"/>
  <c r="U2988" i="5" s="1"/>
  <c r="R2989" i="5"/>
  <c r="U2989" i="5" s="1"/>
  <c r="R2990" i="5"/>
  <c r="U2990" i="5" s="1"/>
  <c r="R2991" i="5"/>
  <c r="U2991" i="5" s="1"/>
  <c r="R2992" i="5"/>
  <c r="U2992" i="5" s="1"/>
  <c r="R2993" i="5"/>
  <c r="U2993" i="5" s="1"/>
  <c r="R2994" i="5"/>
  <c r="U2994" i="5" s="1"/>
  <c r="R2995" i="5"/>
  <c r="U2995" i="5" s="1"/>
  <c r="R2996" i="5"/>
  <c r="U2996" i="5" s="1"/>
  <c r="R2997" i="5"/>
  <c r="U2997" i="5" s="1"/>
  <c r="R2998" i="5"/>
  <c r="U2998" i="5" s="1"/>
  <c r="R2999" i="5"/>
  <c r="U2999" i="5" s="1"/>
  <c r="R3000" i="5"/>
  <c r="U3000" i="5" s="1"/>
  <c r="R3001" i="5"/>
  <c r="U3001" i="5" s="1"/>
  <c r="R3002" i="5"/>
  <c r="U3002" i="5" s="1"/>
  <c r="R3003" i="5"/>
  <c r="U3003" i="5" s="1"/>
  <c r="R3004" i="5"/>
  <c r="U3004" i="5" s="1"/>
  <c r="R3005" i="5"/>
  <c r="U3005" i="5" s="1"/>
  <c r="R3006" i="5"/>
  <c r="U3006" i="5" s="1"/>
  <c r="R3007" i="5"/>
  <c r="U3007" i="5" s="1"/>
  <c r="R3008" i="5"/>
  <c r="U3008" i="5" s="1"/>
  <c r="R3009" i="5"/>
  <c r="U3009" i="5" s="1"/>
  <c r="R3010" i="5"/>
  <c r="U3010" i="5" s="1"/>
  <c r="R3011" i="5"/>
  <c r="U3011" i="5" s="1"/>
  <c r="R3012" i="5"/>
  <c r="U3012" i="5" s="1"/>
  <c r="R3013" i="5"/>
  <c r="U3013" i="5" s="1"/>
  <c r="R3014" i="5"/>
  <c r="U3014" i="5" s="1"/>
  <c r="R3015" i="5"/>
  <c r="U3015" i="5" s="1"/>
  <c r="R3016" i="5"/>
  <c r="U3016" i="5" s="1"/>
  <c r="R3017" i="5"/>
  <c r="U3017" i="5" s="1"/>
  <c r="R3018" i="5"/>
  <c r="U3018" i="5" s="1"/>
  <c r="R3019" i="5"/>
  <c r="U3019" i="5" s="1"/>
  <c r="R3020" i="5"/>
  <c r="U3020" i="5" s="1"/>
  <c r="R3021" i="5"/>
  <c r="U3021" i="5" s="1"/>
  <c r="R3022" i="5"/>
  <c r="U3022" i="5" s="1"/>
  <c r="R3023" i="5"/>
  <c r="U3023" i="5" s="1"/>
  <c r="R3024" i="5"/>
  <c r="U3024" i="5" s="1"/>
  <c r="R3025" i="5"/>
  <c r="U3025" i="5" s="1"/>
  <c r="R3026" i="5"/>
  <c r="U3026" i="5" s="1"/>
  <c r="R3027" i="5"/>
  <c r="U3027" i="5" s="1"/>
  <c r="R3028" i="5"/>
  <c r="U3028" i="5" s="1"/>
  <c r="R3029" i="5"/>
  <c r="U3029" i="5" s="1"/>
  <c r="R3030" i="5"/>
  <c r="U3030" i="5" s="1"/>
  <c r="R3031" i="5"/>
  <c r="U3031" i="5" s="1"/>
  <c r="R3032" i="5"/>
  <c r="U3032" i="5" s="1"/>
  <c r="R3033" i="5"/>
  <c r="U3033" i="5" s="1"/>
  <c r="R3034" i="5"/>
  <c r="U3034" i="5" s="1"/>
  <c r="R3035" i="5"/>
  <c r="U3035" i="5" s="1"/>
  <c r="R3036" i="5"/>
  <c r="U3036" i="5" s="1"/>
  <c r="R3037" i="5"/>
  <c r="U3037" i="5" s="1"/>
  <c r="R3038" i="5"/>
  <c r="U3038" i="5" s="1"/>
  <c r="R3039" i="5"/>
  <c r="U3039" i="5" s="1"/>
  <c r="R3040" i="5"/>
  <c r="U3040" i="5" s="1"/>
  <c r="R3041" i="5"/>
  <c r="U3041" i="5" s="1"/>
  <c r="R3042" i="5"/>
  <c r="U3042" i="5" s="1"/>
  <c r="R3043" i="5"/>
  <c r="U3043" i="5" s="1"/>
  <c r="R3044" i="5"/>
  <c r="U3044" i="5" s="1"/>
  <c r="R3045" i="5"/>
  <c r="U3045" i="5" s="1"/>
  <c r="R3046" i="5"/>
  <c r="U3046" i="5" s="1"/>
  <c r="R3047" i="5"/>
  <c r="U3047" i="5" s="1"/>
  <c r="R3048" i="5"/>
  <c r="U3048" i="5" s="1"/>
  <c r="R3049" i="5"/>
  <c r="U3049" i="5" s="1"/>
  <c r="R3050" i="5"/>
  <c r="U3050" i="5" s="1"/>
  <c r="R3051" i="5"/>
  <c r="U3051" i="5" s="1"/>
  <c r="R3052" i="5"/>
  <c r="U3052" i="5" s="1"/>
  <c r="R3053" i="5"/>
  <c r="U3053" i="5" s="1"/>
  <c r="R3054" i="5"/>
  <c r="U3054" i="5" s="1"/>
  <c r="R3055" i="5"/>
  <c r="U3055" i="5" s="1"/>
  <c r="R3056" i="5"/>
  <c r="U3056" i="5" s="1"/>
  <c r="R3057" i="5"/>
  <c r="U3057" i="5" s="1"/>
  <c r="R3058" i="5"/>
  <c r="U3058" i="5" s="1"/>
  <c r="R3059" i="5"/>
  <c r="U3059" i="5" s="1"/>
  <c r="R3060" i="5"/>
  <c r="U3060" i="5" s="1"/>
  <c r="R3061" i="5"/>
  <c r="U3061" i="5" s="1"/>
  <c r="R3062" i="5"/>
  <c r="U3062" i="5" s="1"/>
  <c r="R3063" i="5"/>
  <c r="U3063" i="5" s="1"/>
  <c r="R3064" i="5"/>
  <c r="U3064" i="5" s="1"/>
  <c r="R3065" i="5"/>
  <c r="U3065" i="5" s="1"/>
  <c r="R3066" i="5"/>
  <c r="U3066" i="5" s="1"/>
  <c r="R3067" i="5"/>
  <c r="U3067" i="5" s="1"/>
  <c r="R3068" i="5"/>
  <c r="U3068" i="5" s="1"/>
  <c r="R3069" i="5"/>
  <c r="U3069" i="5" s="1"/>
  <c r="R3070" i="5"/>
  <c r="U3070" i="5" s="1"/>
  <c r="R3071" i="5"/>
  <c r="U3071" i="5" s="1"/>
  <c r="R3072" i="5"/>
  <c r="U3072" i="5" s="1"/>
  <c r="R3073" i="5"/>
  <c r="U3073" i="5" s="1"/>
  <c r="R3074" i="5"/>
  <c r="U3074" i="5" s="1"/>
  <c r="R3075" i="5"/>
  <c r="U3075" i="5" s="1"/>
  <c r="R3076" i="5"/>
  <c r="U3076" i="5" s="1"/>
  <c r="R3077" i="5"/>
  <c r="U3077" i="5" s="1"/>
  <c r="R3078" i="5"/>
  <c r="U3078" i="5" s="1"/>
  <c r="R3079" i="5"/>
  <c r="U3079" i="5" s="1"/>
  <c r="R3080" i="5"/>
  <c r="U3080" i="5" s="1"/>
  <c r="R3081" i="5"/>
  <c r="U3081" i="5" s="1"/>
  <c r="R3082" i="5"/>
  <c r="U3082" i="5" s="1"/>
  <c r="R3083" i="5"/>
  <c r="U3083" i="5" s="1"/>
  <c r="R3084" i="5"/>
  <c r="U3084" i="5" s="1"/>
  <c r="R3085" i="5"/>
  <c r="U3085" i="5" s="1"/>
  <c r="R3086" i="5"/>
  <c r="U3086" i="5" s="1"/>
  <c r="R3087" i="5"/>
  <c r="U3087" i="5" s="1"/>
  <c r="R3088" i="5"/>
  <c r="U3088" i="5" s="1"/>
  <c r="R3089" i="5"/>
  <c r="U3089" i="5" s="1"/>
  <c r="R3090" i="5"/>
  <c r="U3090" i="5" s="1"/>
  <c r="R3091" i="5"/>
  <c r="U3091" i="5" s="1"/>
  <c r="R3092" i="5"/>
  <c r="U3092" i="5" s="1"/>
  <c r="R3093" i="5"/>
  <c r="U3093" i="5" s="1"/>
  <c r="R3094" i="5"/>
  <c r="U3094" i="5" s="1"/>
  <c r="R3095" i="5"/>
  <c r="U3095" i="5" s="1"/>
  <c r="R3096" i="5"/>
  <c r="U3096" i="5" s="1"/>
  <c r="R3097" i="5"/>
  <c r="U3097" i="5" s="1"/>
  <c r="R3098" i="5"/>
  <c r="U3098" i="5" s="1"/>
  <c r="R3099" i="5"/>
  <c r="U3099" i="5" s="1"/>
  <c r="R3100" i="5"/>
  <c r="U3100" i="5" s="1"/>
  <c r="R3101" i="5"/>
  <c r="U3101" i="5" s="1"/>
  <c r="R3102" i="5"/>
  <c r="U3102" i="5" s="1"/>
  <c r="R3103" i="5"/>
  <c r="U3103" i="5" s="1"/>
  <c r="R3104" i="5"/>
  <c r="U3104" i="5" s="1"/>
  <c r="R3105" i="5"/>
  <c r="U3105" i="5" s="1"/>
  <c r="R3106" i="5"/>
  <c r="U3106" i="5" s="1"/>
  <c r="R3107" i="5"/>
  <c r="U3107" i="5" s="1"/>
  <c r="R3108" i="5"/>
  <c r="U3108" i="5" s="1"/>
  <c r="R3109" i="5"/>
  <c r="U3109" i="5" s="1"/>
  <c r="R3110" i="5"/>
  <c r="U3110" i="5" s="1"/>
  <c r="R3111" i="5"/>
  <c r="U3111" i="5" s="1"/>
  <c r="R3112" i="5"/>
  <c r="U3112" i="5" s="1"/>
  <c r="R3113" i="5"/>
  <c r="U3113" i="5" s="1"/>
  <c r="R3114" i="5"/>
  <c r="U3114" i="5" s="1"/>
  <c r="R3115" i="5"/>
  <c r="U3115" i="5" s="1"/>
  <c r="R3116" i="5"/>
  <c r="U3116" i="5" s="1"/>
  <c r="R3117" i="5"/>
  <c r="U3117" i="5" s="1"/>
  <c r="R3118" i="5"/>
  <c r="U3118" i="5" s="1"/>
  <c r="R3119" i="5"/>
  <c r="U3119" i="5" s="1"/>
  <c r="R3120" i="5"/>
  <c r="U3120" i="5" s="1"/>
  <c r="R3121" i="5"/>
  <c r="U3121" i="5" s="1"/>
  <c r="R3122" i="5"/>
  <c r="U3122" i="5" s="1"/>
  <c r="R3123" i="5"/>
  <c r="U3123" i="5" s="1"/>
  <c r="R3124" i="5"/>
  <c r="U3124" i="5" s="1"/>
  <c r="R3125" i="5"/>
  <c r="U3125" i="5" s="1"/>
  <c r="R3126" i="5"/>
  <c r="U3126" i="5" s="1"/>
  <c r="R3127" i="5"/>
  <c r="U3127" i="5" s="1"/>
  <c r="R3128" i="5"/>
  <c r="U3128" i="5" s="1"/>
  <c r="R3129" i="5"/>
  <c r="U3129" i="5" s="1"/>
  <c r="R3130" i="5"/>
  <c r="U3130" i="5" s="1"/>
  <c r="R3131" i="5"/>
  <c r="U3131" i="5" s="1"/>
  <c r="R3132" i="5"/>
  <c r="U3132" i="5" s="1"/>
  <c r="R3133" i="5"/>
  <c r="U3133" i="5" s="1"/>
  <c r="R3134" i="5"/>
  <c r="U3134" i="5" s="1"/>
  <c r="R3135" i="5"/>
  <c r="U3135" i="5" s="1"/>
  <c r="R3136" i="5"/>
  <c r="U3136" i="5" s="1"/>
  <c r="R3137" i="5"/>
  <c r="U3137" i="5" s="1"/>
  <c r="R3138" i="5"/>
  <c r="U3138" i="5" s="1"/>
  <c r="R3139" i="5"/>
  <c r="U3139" i="5" s="1"/>
  <c r="R3140" i="5"/>
  <c r="U3140" i="5" s="1"/>
  <c r="R3141" i="5"/>
  <c r="U3141" i="5" s="1"/>
  <c r="R3142" i="5"/>
  <c r="U3142" i="5" s="1"/>
  <c r="R3143" i="5"/>
  <c r="U3143" i="5" s="1"/>
  <c r="R3144" i="5"/>
  <c r="U3144" i="5" s="1"/>
  <c r="R3145" i="5"/>
  <c r="U3145" i="5" s="1"/>
  <c r="R3146" i="5"/>
  <c r="U3146" i="5" s="1"/>
  <c r="R3147" i="5"/>
  <c r="U3147" i="5" s="1"/>
  <c r="R3148" i="5"/>
  <c r="U3148" i="5" s="1"/>
  <c r="R3149" i="5"/>
  <c r="U3149" i="5" s="1"/>
  <c r="R3150" i="5"/>
  <c r="U3150" i="5" s="1"/>
  <c r="R3151" i="5"/>
  <c r="U3151" i="5" s="1"/>
  <c r="R3152" i="5"/>
  <c r="U3152" i="5" s="1"/>
  <c r="R3153" i="5"/>
  <c r="U3153" i="5" s="1"/>
  <c r="R3154" i="5"/>
  <c r="U3154" i="5" s="1"/>
  <c r="R3155" i="5"/>
  <c r="U3155" i="5" s="1"/>
  <c r="R3156" i="5"/>
  <c r="U3156" i="5" s="1"/>
  <c r="R3157" i="5"/>
  <c r="U3157" i="5" s="1"/>
  <c r="R3158" i="5"/>
  <c r="U3158" i="5" s="1"/>
  <c r="R3159" i="5"/>
  <c r="U3159" i="5" s="1"/>
  <c r="R3160" i="5"/>
  <c r="U3160" i="5" s="1"/>
  <c r="R3161" i="5"/>
  <c r="U3161" i="5" s="1"/>
  <c r="R3162" i="5"/>
  <c r="U3162" i="5" s="1"/>
  <c r="R3163" i="5"/>
  <c r="U3163" i="5" s="1"/>
  <c r="R3164" i="5"/>
  <c r="U3164" i="5" s="1"/>
  <c r="R3165" i="5"/>
  <c r="U3165" i="5" s="1"/>
  <c r="R3166" i="5"/>
  <c r="U3166" i="5" s="1"/>
  <c r="R3167" i="5"/>
  <c r="U3167" i="5" s="1"/>
  <c r="R3168" i="5"/>
  <c r="U3168" i="5" s="1"/>
  <c r="R3169" i="5"/>
  <c r="U3169" i="5" s="1"/>
  <c r="R3170" i="5"/>
  <c r="U3170" i="5" s="1"/>
  <c r="R3171" i="5"/>
  <c r="U3171" i="5" s="1"/>
  <c r="R3172" i="5"/>
  <c r="U3172" i="5" s="1"/>
  <c r="R3173" i="5"/>
  <c r="U3173" i="5" s="1"/>
  <c r="R3174" i="5"/>
  <c r="U3174" i="5" s="1"/>
  <c r="R3175" i="5"/>
  <c r="U3175" i="5" s="1"/>
  <c r="R3176" i="5"/>
  <c r="U3176" i="5" s="1"/>
  <c r="R3177" i="5"/>
  <c r="U3177" i="5" s="1"/>
  <c r="R3178" i="5"/>
  <c r="U3178" i="5" s="1"/>
  <c r="R3179" i="5"/>
  <c r="U3179" i="5" s="1"/>
  <c r="R3180" i="5"/>
  <c r="U3180" i="5" s="1"/>
  <c r="R3181" i="5"/>
  <c r="U3181" i="5" s="1"/>
  <c r="R3182" i="5"/>
  <c r="U3182" i="5" s="1"/>
  <c r="R3183" i="5"/>
  <c r="U3183" i="5" s="1"/>
  <c r="R3184" i="5"/>
  <c r="U3184" i="5" s="1"/>
  <c r="R3185" i="5"/>
  <c r="U3185" i="5" s="1"/>
  <c r="R3186" i="5"/>
  <c r="U3186" i="5" s="1"/>
  <c r="R3187" i="5"/>
  <c r="U3187" i="5" s="1"/>
  <c r="R3188" i="5"/>
  <c r="U3188" i="5" s="1"/>
  <c r="R3189" i="5"/>
  <c r="U3189" i="5" s="1"/>
  <c r="R3190" i="5"/>
  <c r="U3190" i="5" s="1"/>
  <c r="R3191" i="5"/>
  <c r="U3191" i="5" s="1"/>
  <c r="R3192" i="5"/>
  <c r="U3192" i="5" s="1"/>
  <c r="R3193" i="5"/>
  <c r="U3193" i="5" s="1"/>
  <c r="R3194" i="5"/>
  <c r="U3194" i="5" s="1"/>
  <c r="R3195" i="5"/>
  <c r="U3195" i="5" s="1"/>
  <c r="R3196" i="5"/>
  <c r="U3196" i="5" s="1"/>
  <c r="R3197" i="5"/>
  <c r="U3197" i="5" s="1"/>
  <c r="R3198" i="5"/>
  <c r="U3198" i="5" s="1"/>
  <c r="R3199" i="5"/>
  <c r="U3199" i="5" s="1"/>
  <c r="R3200" i="5"/>
  <c r="U3200" i="5" s="1"/>
  <c r="R3201" i="5"/>
  <c r="U3201" i="5" s="1"/>
  <c r="R3202" i="5"/>
  <c r="U3202" i="5" s="1"/>
  <c r="R3203" i="5"/>
  <c r="U3203" i="5" s="1"/>
  <c r="R3204" i="5"/>
  <c r="U3204" i="5" s="1"/>
  <c r="R3205" i="5"/>
  <c r="U3205" i="5" s="1"/>
  <c r="R3206" i="5"/>
  <c r="U3206" i="5" s="1"/>
  <c r="R3207" i="5"/>
  <c r="U3207" i="5" s="1"/>
  <c r="R3208" i="5"/>
  <c r="U3208" i="5" s="1"/>
  <c r="R3209" i="5"/>
  <c r="U3209" i="5" s="1"/>
  <c r="R3210" i="5"/>
  <c r="U3210" i="5" s="1"/>
  <c r="R3211" i="5"/>
  <c r="U3211" i="5" s="1"/>
  <c r="R3212" i="5"/>
  <c r="U3212" i="5" s="1"/>
  <c r="R3213" i="5"/>
  <c r="U3213" i="5" s="1"/>
  <c r="R3214" i="5"/>
  <c r="U3214" i="5" s="1"/>
  <c r="R3215" i="5"/>
  <c r="U3215" i="5" s="1"/>
  <c r="R3216" i="5"/>
  <c r="U3216" i="5" s="1"/>
  <c r="R3217" i="5"/>
  <c r="U3217" i="5" s="1"/>
  <c r="R3218" i="5"/>
  <c r="U3218" i="5" s="1"/>
  <c r="R3219" i="5"/>
  <c r="U3219" i="5" s="1"/>
  <c r="R3220" i="5"/>
  <c r="U3220" i="5" s="1"/>
  <c r="R3221" i="5"/>
  <c r="U3221" i="5" s="1"/>
  <c r="R3222" i="5"/>
  <c r="U3222" i="5" s="1"/>
  <c r="R3223" i="5"/>
  <c r="U3223" i="5" s="1"/>
  <c r="R3224" i="5"/>
  <c r="U3224" i="5" s="1"/>
  <c r="R3225" i="5"/>
  <c r="U3225" i="5" s="1"/>
  <c r="R3226" i="5"/>
  <c r="U3226" i="5" s="1"/>
  <c r="R3227" i="5"/>
  <c r="U3227" i="5" s="1"/>
  <c r="R3228" i="5"/>
  <c r="U3228" i="5" s="1"/>
  <c r="R3229" i="5"/>
  <c r="U3229" i="5" s="1"/>
  <c r="R3230" i="5"/>
  <c r="U3230" i="5" s="1"/>
  <c r="R3231" i="5"/>
  <c r="U3231" i="5" s="1"/>
  <c r="R3232" i="5"/>
  <c r="U3232" i="5" s="1"/>
  <c r="R3233" i="5"/>
  <c r="U3233" i="5" s="1"/>
  <c r="R3234" i="5"/>
  <c r="U3234" i="5" s="1"/>
  <c r="R3235" i="5"/>
  <c r="U3235" i="5" s="1"/>
  <c r="R3236" i="5"/>
  <c r="U3236" i="5" s="1"/>
  <c r="R3237" i="5"/>
  <c r="U3237" i="5" s="1"/>
  <c r="R3238" i="5"/>
  <c r="U3238" i="5" s="1"/>
  <c r="R3239" i="5"/>
  <c r="U3239" i="5" s="1"/>
  <c r="R3240" i="5"/>
  <c r="U3240" i="5" s="1"/>
  <c r="R3241" i="5"/>
  <c r="U3241" i="5" s="1"/>
  <c r="R3242" i="5"/>
  <c r="U3242" i="5" s="1"/>
  <c r="R3243" i="5"/>
  <c r="U3243" i="5" s="1"/>
  <c r="R3244" i="5"/>
  <c r="U3244" i="5" s="1"/>
  <c r="R3245" i="5"/>
  <c r="U3245" i="5" s="1"/>
  <c r="R3246" i="5"/>
  <c r="U3246" i="5" s="1"/>
  <c r="R3247" i="5"/>
  <c r="U3247" i="5" s="1"/>
  <c r="R3248" i="5"/>
  <c r="U3248" i="5" s="1"/>
  <c r="R3249" i="5"/>
  <c r="U3249" i="5" s="1"/>
  <c r="R3250" i="5"/>
  <c r="U3250" i="5" s="1"/>
  <c r="R3251" i="5"/>
  <c r="U3251" i="5" s="1"/>
  <c r="R3252" i="5"/>
  <c r="U3252" i="5" s="1"/>
  <c r="R3253" i="5"/>
  <c r="U3253" i="5" s="1"/>
  <c r="R3254" i="5"/>
  <c r="U3254" i="5" s="1"/>
  <c r="R3255" i="5"/>
  <c r="U3255" i="5" s="1"/>
  <c r="R3256" i="5"/>
  <c r="U3256" i="5" s="1"/>
  <c r="R3257" i="5"/>
  <c r="U3257" i="5" s="1"/>
  <c r="R3258" i="5"/>
  <c r="U3258" i="5" s="1"/>
  <c r="R3259" i="5"/>
  <c r="U3259" i="5" s="1"/>
  <c r="R3260" i="5"/>
  <c r="U3260" i="5" s="1"/>
  <c r="R3261" i="5"/>
  <c r="U3261" i="5" s="1"/>
  <c r="R3262" i="5"/>
  <c r="U3262" i="5" s="1"/>
  <c r="R3263" i="5"/>
  <c r="U3263" i="5" s="1"/>
  <c r="R3264" i="5"/>
  <c r="U3264" i="5" s="1"/>
  <c r="R3265" i="5"/>
  <c r="U3265" i="5" s="1"/>
  <c r="R3266" i="5"/>
  <c r="U3266" i="5" s="1"/>
  <c r="R3267" i="5"/>
  <c r="U3267" i="5" s="1"/>
  <c r="R3268" i="5"/>
  <c r="U3268" i="5" s="1"/>
  <c r="R3269" i="5"/>
  <c r="U3269" i="5" s="1"/>
  <c r="R3270" i="5"/>
  <c r="U3270" i="5" s="1"/>
  <c r="R3271" i="5"/>
  <c r="U3271" i="5" s="1"/>
  <c r="R3272" i="5"/>
  <c r="U3272" i="5" s="1"/>
  <c r="R3273" i="5"/>
  <c r="U3273" i="5" s="1"/>
  <c r="R3274" i="5"/>
  <c r="U3274" i="5" s="1"/>
  <c r="R3275" i="5"/>
  <c r="U3275" i="5" s="1"/>
  <c r="R3276" i="5"/>
  <c r="U3276" i="5" s="1"/>
  <c r="R3277" i="5"/>
  <c r="U3277" i="5" s="1"/>
  <c r="R3278" i="5"/>
  <c r="U3278" i="5" s="1"/>
  <c r="R3279" i="5"/>
  <c r="U3279" i="5" s="1"/>
  <c r="R3280" i="5"/>
  <c r="U3280" i="5" s="1"/>
  <c r="R3281" i="5"/>
  <c r="U3281" i="5" s="1"/>
  <c r="R3282" i="5"/>
  <c r="U3282" i="5" s="1"/>
  <c r="R3283" i="5"/>
  <c r="U3283" i="5" s="1"/>
  <c r="R3284" i="5"/>
  <c r="U3284" i="5" s="1"/>
  <c r="R3285" i="5"/>
  <c r="U3285" i="5" s="1"/>
  <c r="R3286" i="5"/>
  <c r="U3286" i="5" s="1"/>
  <c r="R3287" i="5"/>
  <c r="U3287" i="5" s="1"/>
  <c r="R3288" i="5"/>
  <c r="U3288" i="5" s="1"/>
  <c r="R3289" i="5"/>
  <c r="U3289" i="5" s="1"/>
  <c r="R3290" i="5"/>
  <c r="U3290" i="5" s="1"/>
  <c r="R3291" i="5"/>
  <c r="U3291" i="5" s="1"/>
  <c r="R3292" i="5"/>
  <c r="U3292" i="5" s="1"/>
  <c r="R3293" i="5"/>
  <c r="U3293" i="5" s="1"/>
  <c r="R3294" i="5"/>
  <c r="U3294" i="5" s="1"/>
  <c r="R3295" i="5"/>
  <c r="U3295" i="5" s="1"/>
  <c r="R3296" i="5"/>
  <c r="U3296" i="5" s="1"/>
  <c r="R3297" i="5"/>
  <c r="U3297" i="5" s="1"/>
  <c r="R3298" i="5"/>
  <c r="U3298" i="5" s="1"/>
  <c r="R3299" i="5"/>
  <c r="U3299" i="5" s="1"/>
  <c r="R3300" i="5"/>
  <c r="U3300" i="5" s="1"/>
  <c r="R3301" i="5"/>
  <c r="U3301" i="5" s="1"/>
  <c r="R3302" i="5"/>
  <c r="U3302" i="5" s="1"/>
  <c r="R3303" i="5"/>
  <c r="U3303" i="5" s="1"/>
  <c r="R3304" i="5"/>
  <c r="U3304" i="5" s="1"/>
  <c r="R3305" i="5"/>
  <c r="U3305" i="5" s="1"/>
  <c r="R3306" i="5"/>
  <c r="U3306" i="5" s="1"/>
  <c r="R3307" i="5"/>
  <c r="U3307" i="5" s="1"/>
  <c r="R3308" i="5"/>
  <c r="U3308" i="5" s="1"/>
  <c r="R3309" i="5"/>
  <c r="U3309" i="5" s="1"/>
  <c r="R3310" i="5"/>
  <c r="U3310" i="5" s="1"/>
  <c r="R3311" i="5"/>
  <c r="U3311" i="5" s="1"/>
  <c r="R3312" i="5"/>
  <c r="U3312" i="5" s="1"/>
  <c r="R3313" i="5"/>
  <c r="U3313" i="5" s="1"/>
  <c r="R3314" i="5"/>
  <c r="U3314" i="5" s="1"/>
  <c r="R3315" i="5"/>
  <c r="U3315" i="5" s="1"/>
  <c r="R3316" i="5"/>
  <c r="U3316" i="5" s="1"/>
  <c r="R3317" i="5"/>
  <c r="U3317" i="5" s="1"/>
  <c r="R3318" i="5"/>
  <c r="U3318" i="5" s="1"/>
  <c r="R3319" i="5"/>
  <c r="U3319" i="5" s="1"/>
  <c r="R3320" i="5"/>
  <c r="U3320" i="5" s="1"/>
  <c r="R3321" i="5"/>
  <c r="U3321" i="5" s="1"/>
  <c r="R3322" i="5"/>
  <c r="U3322" i="5" s="1"/>
  <c r="R3323" i="5"/>
  <c r="U3323" i="5" s="1"/>
  <c r="R3324" i="5"/>
  <c r="U3324" i="5" s="1"/>
  <c r="R3325" i="5"/>
  <c r="U3325" i="5" s="1"/>
  <c r="R3326" i="5"/>
  <c r="U3326" i="5" s="1"/>
  <c r="R3327" i="5"/>
  <c r="U3327" i="5" s="1"/>
  <c r="R3328" i="5"/>
  <c r="U3328" i="5" s="1"/>
  <c r="R3329" i="5"/>
  <c r="U3329" i="5" s="1"/>
  <c r="R3330" i="5"/>
  <c r="U3330" i="5" s="1"/>
  <c r="R3331" i="5"/>
  <c r="U3331" i="5" s="1"/>
  <c r="R3332" i="5"/>
  <c r="U3332" i="5" s="1"/>
  <c r="R3333" i="5"/>
  <c r="U3333" i="5" s="1"/>
  <c r="R3334" i="5"/>
  <c r="U3334" i="5" s="1"/>
  <c r="R3335" i="5"/>
  <c r="U3335" i="5" s="1"/>
  <c r="R3336" i="5"/>
  <c r="U3336" i="5" s="1"/>
  <c r="R3337" i="5"/>
  <c r="U3337" i="5" s="1"/>
  <c r="R3338" i="5"/>
  <c r="U3338" i="5" s="1"/>
  <c r="R3339" i="5"/>
  <c r="U3339" i="5" s="1"/>
  <c r="R3340" i="5"/>
  <c r="U3340" i="5" s="1"/>
  <c r="R3341" i="5"/>
  <c r="U3341" i="5" s="1"/>
  <c r="R3342" i="5"/>
  <c r="U3342" i="5" s="1"/>
  <c r="R3343" i="5"/>
  <c r="U3343" i="5" s="1"/>
  <c r="R3344" i="5"/>
  <c r="U3344" i="5" s="1"/>
  <c r="R3345" i="5"/>
  <c r="U3345" i="5" s="1"/>
  <c r="R3346" i="5"/>
  <c r="U3346" i="5" s="1"/>
  <c r="R3347" i="5"/>
  <c r="U3347" i="5" s="1"/>
  <c r="R3348" i="5"/>
  <c r="U3348" i="5" s="1"/>
  <c r="R3349" i="5"/>
  <c r="U3349" i="5" s="1"/>
  <c r="R3350" i="5"/>
  <c r="U3350" i="5" s="1"/>
  <c r="R3351" i="5"/>
  <c r="U3351" i="5" s="1"/>
  <c r="R3352" i="5"/>
  <c r="U3352" i="5" s="1"/>
  <c r="R3353" i="5"/>
  <c r="U3353" i="5" s="1"/>
  <c r="R3354" i="5"/>
  <c r="U3354" i="5" s="1"/>
  <c r="R3355" i="5"/>
  <c r="U3355" i="5" s="1"/>
  <c r="R3356" i="5"/>
  <c r="U3356" i="5" s="1"/>
  <c r="R3357" i="5"/>
  <c r="U3357" i="5" s="1"/>
  <c r="R3358" i="5"/>
  <c r="U3358" i="5" s="1"/>
  <c r="R3359" i="5"/>
  <c r="U3359" i="5" s="1"/>
  <c r="R3360" i="5"/>
  <c r="U3360" i="5" s="1"/>
  <c r="R3361" i="5"/>
  <c r="U3361" i="5" s="1"/>
  <c r="R3362" i="5"/>
  <c r="U3362" i="5" s="1"/>
  <c r="R3363" i="5"/>
  <c r="U3363" i="5" s="1"/>
  <c r="R3364" i="5"/>
  <c r="U3364" i="5" s="1"/>
  <c r="R3365" i="5"/>
  <c r="U3365" i="5" s="1"/>
  <c r="R3366" i="5"/>
  <c r="U3366" i="5" s="1"/>
  <c r="R3367" i="5"/>
  <c r="U3367" i="5" s="1"/>
  <c r="R3368" i="5"/>
  <c r="U3368" i="5" s="1"/>
  <c r="R3369" i="5"/>
  <c r="U3369" i="5" s="1"/>
  <c r="R3370" i="5"/>
  <c r="U3370" i="5" s="1"/>
  <c r="R3371" i="5"/>
  <c r="U3371" i="5" s="1"/>
  <c r="R3372" i="5"/>
  <c r="U3372" i="5" s="1"/>
  <c r="R3373" i="5"/>
  <c r="U3373" i="5" s="1"/>
  <c r="R3374" i="5"/>
  <c r="U3374" i="5" s="1"/>
  <c r="R3375" i="5"/>
  <c r="U3375" i="5" s="1"/>
  <c r="R3376" i="5"/>
  <c r="U3376" i="5" s="1"/>
  <c r="R3377" i="5"/>
  <c r="U3377" i="5" s="1"/>
  <c r="R3378" i="5"/>
  <c r="U3378" i="5" s="1"/>
  <c r="R3379" i="5"/>
  <c r="U3379" i="5" s="1"/>
  <c r="R3380" i="5"/>
  <c r="U3380" i="5" s="1"/>
  <c r="R3381" i="5"/>
  <c r="U3381" i="5" s="1"/>
  <c r="R3382" i="5"/>
  <c r="U3382" i="5" s="1"/>
  <c r="R3383" i="5"/>
  <c r="U3383" i="5" s="1"/>
  <c r="R3384" i="5"/>
  <c r="U3384" i="5" s="1"/>
  <c r="R3385" i="5"/>
  <c r="U3385" i="5" s="1"/>
  <c r="R3386" i="5"/>
  <c r="U3386" i="5" s="1"/>
  <c r="R3387" i="5"/>
  <c r="U3387" i="5" s="1"/>
  <c r="R3388" i="5"/>
  <c r="U3388" i="5" s="1"/>
  <c r="R3389" i="5"/>
  <c r="U3389" i="5" s="1"/>
  <c r="R3390" i="5"/>
  <c r="U3390" i="5" s="1"/>
  <c r="R3391" i="5"/>
  <c r="U3391" i="5" s="1"/>
  <c r="R3392" i="5"/>
  <c r="U3392" i="5" s="1"/>
  <c r="R3393" i="5"/>
  <c r="U3393" i="5" s="1"/>
  <c r="R3394" i="5"/>
  <c r="U3394" i="5" s="1"/>
  <c r="R3395" i="5"/>
  <c r="U3395" i="5" s="1"/>
  <c r="R3396" i="5"/>
  <c r="U3396" i="5" s="1"/>
  <c r="R3397" i="5"/>
  <c r="U3397" i="5" s="1"/>
  <c r="R3398" i="5"/>
  <c r="U3398" i="5" s="1"/>
  <c r="R3399" i="5"/>
  <c r="U3399" i="5" s="1"/>
  <c r="R3400" i="5"/>
  <c r="U3400" i="5" s="1"/>
  <c r="R3401" i="5"/>
  <c r="U3401" i="5" s="1"/>
  <c r="R3402" i="5"/>
  <c r="U3402" i="5" s="1"/>
  <c r="R3403" i="5"/>
  <c r="U3403" i="5" s="1"/>
  <c r="R3404" i="5"/>
  <c r="U3404" i="5" s="1"/>
  <c r="R3405" i="5"/>
  <c r="U3405" i="5" s="1"/>
  <c r="R3406" i="5"/>
  <c r="U3406" i="5" s="1"/>
  <c r="R3407" i="5"/>
  <c r="U3407" i="5" s="1"/>
  <c r="R3408" i="5"/>
  <c r="U3408" i="5" s="1"/>
  <c r="R3409" i="5"/>
  <c r="U3409" i="5" s="1"/>
  <c r="R3410" i="5"/>
  <c r="U3410" i="5" s="1"/>
  <c r="R3411" i="5"/>
  <c r="U3411" i="5" s="1"/>
  <c r="R3412" i="5"/>
  <c r="U3412" i="5" s="1"/>
  <c r="R3413" i="5"/>
  <c r="U3413" i="5" s="1"/>
  <c r="R3414" i="5"/>
  <c r="U3414" i="5" s="1"/>
  <c r="R3415" i="5"/>
  <c r="U3415" i="5" s="1"/>
  <c r="R3416" i="5"/>
  <c r="U3416" i="5" s="1"/>
  <c r="R3417" i="5"/>
  <c r="U3417" i="5" s="1"/>
  <c r="R3418" i="5"/>
  <c r="U3418" i="5" s="1"/>
  <c r="R3419" i="5"/>
  <c r="U3419" i="5" s="1"/>
  <c r="R3420" i="5"/>
  <c r="U3420" i="5" s="1"/>
  <c r="R3421" i="5"/>
  <c r="U3421" i="5" s="1"/>
  <c r="R3422" i="5"/>
  <c r="U3422" i="5" s="1"/>
  <c r="R3423" i="5"/>
  <c r="U3423" i="5" s="1"/>
  <c r="R3424" i="5"/>
  <c r="U3424" i="5" s="1"/>
  <c r="R3425" i="5"/>
  <c r="U3425" i="5" s="1"/>
  <c r="R3426" i="5"/>
  <c r="U3426" i="5" s="1"/>
  <c r="R3427" i="5"/>
  <c r="U3427" i="5" s="1"/>
  <c r="R3428" i="5"/>
  <c r="U3428" i="5" s="1"/>
  <c r="R3429" i="5"/>
  <c r="U3429" i="5" s="1"/>
  <c r="R3430" i="5"/>
  <c r="U3430" i="5" s="1"/>
  <c r="R3431" i="5"/>
  <c r="U3431" i="5" s="1"/>
  <c r="R3432" i="5"/>
  <c r="U3432" i="5" s="1"/>
  <c r="R3433" i="5"/>
  <c r="U3433" i="5" s="1"/>
  <c r="R3434" i="5"/>
  <c r="U3434" i="5" s="1"/>
  <c r="R3435" i="5"/>
  <c r="U3435" i="5" s="1"/>
  <c r="R3436" i="5"/>
  <c r="U3436" i="5" s="1"/>
  <c r="R3437" i="5"/>
  <c r="U3437" i="5" s="1"/>
  <c r="R3438" i="5"/>
  <c r="U3438" i="5" s="1"/>
  <c r="R3439" i="5"/>
  <c r="U3439" i="5" s="1"/>
  <c r="R3440" i="5"/>
  <c r="U3440" i="5" s="1"/>
  <c r="R3441" i="5"/>
  <c r="U3441" i="5" s="1"/>
  <c r="R3442" i="5"/>
  <c r="U3442" i="5" s="1"/>
  <c r="R3443" i="5"/>
  <c r="U3443" i="5" s="1"/>
  <c r="R3444" i="5"/>
  <c r="U3444" i="5" s="1"/>
  <c r="R3445" i="5"/>
  <c r="U3445" i="5" s="1"/>
  <c r="R3446" i="5"/>
  <c r="U3446" i="5" s="1"/>
  <c r="R3447" i="5"/>
  <c r="U3447" i="5" s="1"/>
  <c r="R3448" i="5"/>
  <c r="U3448" i="5" s="1"/>
  <c r="R3449" i="5"/>
  <c r="U3449" i="5" s="1"/>
  <c r="R3450" i="5"/>
  <c r="U3450" i="5" s="1"/>
  <c r="R3451" i="5"/>
  <c r="U3451" i="5" s="1"/>
  <c r="R3452" i="5"/>
  <c r="U3452" i="5" s="1"/>
  <c r="R3453" i="5"/>
  <c r="U3453" i="5" s="1"/>
  <c r="R3454" i="5"/>
  <c r="U3454" i="5" s="1"/>
  <c r="R3455" i="5"/>
  <c r="U3455" i="5" s="1"/>
  <c r="R3456" i="5"/>
  <c r="U3456" i="5" s="1"/>
  <c r="R3457" i="5"/>
  <c r="U3457" i="5" s="1"/>
  <c r="R3458" i="5"/>
  <c r="U3458" i="5" s="1"/>
  <c r="R3459" i="5"/>
  <c r="U3459" i="5" s="1"/>
  <c r="R3460" i="5"/>
  <c r="U3460" i="5" s="1"/>
  <c r="R3461" i="5"/>
  <c r="U3461" i="5" s="1"/>
  <c r="R3462" i="5"/>
  <c r="U3462" i="5" s="1"/>
  <c r="R3463" i="5"/>
  <c r="U3463" i="5" s="1"/>
  <c r="R3464" i="5"/>
  <c r="U3464" i="5" s="1"/>
  <c r="R3465" i="5"/>
  <c r="U3465" i="5" s="1"/>
  <c r="R3466" i="5"/>
  <c r="U3466" i="5" s="1"/>
  <c r="R3467" i="5"/>
  <c r="U3467" i="5" s="1"/>
  <c r="R3468" i="5"/>
  <c r="U3468" i="5" s="1"/>
  <c r="R3469" i="5"/>
  <c r="U3469" i="5" s="1"/>
  <c r="R3470" i="5"/>
  <c r="U3470" i="5" s="1"/>
  <c r="R3471" i="5"/>
  <c r="U3471" i="5" s="1"/>
  <c r="R3472" i="5"/>
  <c r="U3472" i="5" s="1"/>
  <c r="R3473" i="5"/>
  <c r="U3473" i="5" s="1"/>
  <c r="R3474" i="5"/>
  <c r="U3474" i="5" s="1"/>
  <c r="R3475" i="5"/>
  <c r="U3475" i="5" s="1"/>
  <c r="R3476" i="5"/>
  <c r="U3476" i="5" s="1"/>
  <c r="R3477" i="5"/>
  <c r="U3477" i="5" s="1"/>
  <c r="R3478" i="5"/>
  <c r="U3478" i="5" s="1"/>
  <c r="R3479" i="5"/>
  <c r="U3479" i="5" s="1"/>
  <c r="R3480" i="5"/>
  <c r="U3480" i="5" s="1"/>
  <c r="R3481" i="5"/>
  <c r="U3481" i="5" s="1"/>
  <c r="R3482" i="5"/>
  <c r="U3482" i="5" s="1"/>
  <c r="R3483" i="5"/>
  <c r="U3483" i="5" s="1"/>
  <c r="R3484" i="5"/>
  <c r="U3484" i="5" s="1"/>
  <c r="R3485" i="5"/>
  <c r="U3485" i="5" s="1"/>
  <c r="R3486" i="5"/>
  <c r="U3486" i="5" s="1"/>
  <c r="R3487" i="5"/>
  <c r="U3487" i="5" s="1"/>
  <c r="R3488" i="5"/>
  <c r="U3488" i="5" s="1"/>
  <c r="R3489" i="5"/>
  <c r="U3489" i="5" s="1"/>
  <c r="R3490" i="5"/>
  <c r="U3490" i="5" s="1"/>
  <c r="R3491" i="5"/>
  <c r="U3491" i="5" s="1"/>
  <c r="R3492" i="5"/>
  <c r="U3492" i="5" s="1"/>
  <c r="R3493" i="5"/>
  <c r="U3493" i="5" s="1"/>
  <c r="R3494" i="5"/>
  <c r="U3494" i="5" s="1"/>
  <c r="R3495" i="5"/>
  <c r="U3495" i="5" s="1"/>
  <c r="R3496" i="5"/>
  <c r="U3496" i="5" s="1"/>
  <c r="R3497" i="5"/>
  <c r="U3497" i="5" s="1"/>
  <c r="R3498" i="5"/>
  <c r="U3498" i="5" s="1"/>
  <c r="R3499" i="5"/>
  <c r="U3499" i="5" s="1"/>
  <c r="R3500" i="5"/>
  <c r="U3500" i="5" s="1"/>
  <c r="R3501" i="5"/>
  <c r="U3501" i="5" s="1"/>
  <c r="R3502" i="5"/>
  <c r="U3502" i="5" s="1"/>
  <c r="R3503" i="5"/>
  <c r="U3503" i="5" s="1"/>
  <c r="R3504" i="5"/>
  <c r="U3504" i="5" s="1"/>
  <c r="R3505" i="5"/>
  <c r="U3505" i="5" s="1"/>
  <c r="R3506" i="5"/>
  <c r="U3506" i="5" s="1"/>
  <c r="R3507" i="5"/>
  <c r="U3507" i="5" s="1"/>
  <c r="R3508" i="5"/>
  <c r="U3508" i="5" s="1"/>
  <c r="R3509" i="5"/>
  <c r="U3509" i="5" s="1"/>
  <c r="R3510" i="5"/>
  <c r="U3510" i="5" s="1"/>
  <c r="R3511" i="5"/>
  <c r="U3511" i="5" s="1"/>
  <c r="R3512" i="5"/>
  <c r="U3512" i="5" s="1"/>
  <c r="R3513" i="5"/>
  <c r="U3513" i="5" s="1"/>
  <c r="R3514" i="5"/>
  <c r="U3514" i="5" s="1"/>
  <c r="R3515" i="5"/>
  <c r="U3515" i="5" s="1"/>
  <c r="R3516" i="5"/>
  <c r="U3516" i="5" s="1"/>
  <c r="R3517" i="5"/>
  <c r="U3517" i="5" s="1"/>
  <c r="R3518" i="5"/>
  <c r="U3518" i="5" s="1"/>
  <c r="R3519" i="5"/>
  <c r="U3519" i="5" s="1"/>
  <c r="R3520" i="5"/>
  <c r="U3520" i="5" s="1"/>
  <c r="R3521" i="5"/>
  <c r="U3521" i="5" s="1"/>
  <c r="R3522" i="5"/>
  <c r="U3522" i="5" s="1"/>
  <c r="R3523" i="5"/>
  <c r="U3523" i="5" s="1"/>
  <c r="R3524" i="5"/>
  <c r="U3524" i="5" s="1"/>
  <c r="R3525" i="5"/>
  <c r="U3525" i="5" s="1"/>
  <c r="R3526" i="5"/>
  <c r="U3526" i="5" s="1"/>
  <c r="R3527" i="5"/>
  <c r="U3527" i="5" s="1"/>
  <c r="R3528" i="5"/>
  <c r="U3528" i="5" s="1"/>
  <c r="R3529" i="5"/>
  <c r="U3529" i="5" s="1"/>
  <c r="R3530" i="5"/>
  <c r="U3530" i="5" s="1"/>
  <c r="R3531" i="5"/>
  <c r="U3531" i="5" s="1"/>
  <c r="R3532" i="5"/>
  <c r="U3532" i="5" s="1"/>
  <c r="R3533" i="5"/>
  <c r="U3533" i="5" s="1"/>
  <c r="R3534" i="5"/>
  <c r="U3534" i="5" s="1"/>
  <c r="R3535" i="5"/>
  <c r="U3535" i="5" s="1"/>
  <c r="R3536" i="5"/>
  <c r="U3536" i="5" s="1"/>
  <c r="R3537" i="5"/>
  <c r="U3537" i="5" s="1"/>
  <c r="R3538" i="5"/>
  <c r="U3538" i="5" s="1"/>
  <c r="R3539" i="5"/>
  <c r="U3539" i="5" s="1"/>
  <c r="R3540" i="5"/>
  <c r="U3540" i="5" s="1"/>
  <c r="R3541" i="5"/>
  <c r="U3541" i="5" s="1"/>
  <c r="R3542" i="5"/>
  <c r="U3542" i="5" s="1"/>
  <c r="R3543" i="5"/>
  <c r="U3543" i="5" s="1"/>
  <c r="R3544" i="5"/>
  <c r="U3544" i="5" s="1"/>
  <c r="R3545" i="5"/>
  <c r="U3545" i="5" s="1"/>
  <c r="R3546" i="5"/>
  <c r="U3546" i="5" s="1"/>
  <c r="R3547" i="5"/>
  <c r="U3547" i="5" s="1"/>
  <c r="R3548" i="5"/>
  <c r="U3548" i="5" s="1"/>
  <c r="R3549" i="5"/>
  <c r="U3549" i="5" s="1"/>
  <c r="R3550" i="5"/>
  <c r="U3550" i="5" s="1"/>
  <c r="R3551" i="5"/>
  <c r="U3551" i="5" s="1"/>
  <c r="R3552" i="5"/>
  <c r="U3552" i="5" s="1"/>
  <c r="R3553" i="5"/>
  <c r="U3553" i="5" s="1"/>
  <c r="R3554" i="5"/>
  <c r="U3554" i="5" s="1"/>
  <c r="R3555" i="5"/>
  <c r="U3555" i="5" s="1"/>
  <c r="R3556" i="5"/>
  <c r="U3556" i="5" s="1"/>
  <c r="R3557" i="5"/>
  <c r="U3557" i="5" s="1"/>
  <c r="R3558" i="5"/>
  <c r="U3558" i="5" s="1"/>
  <c r="R3559" i="5"/>
  <c r="U3559" i="5" s="1"/>
  <c r="R3560" i="5"/>
  <c r="U3560" i="5" s="1"/>
  <c r="R3561" i="5"/>
  <c r="U3561" i="5" s="1"/>
  <c r="R3562" i="5"/>
  <c r="U3562" i="5" s="1"/>
  <c r="R3563" i="5"/>
  <c r="U3563" i="5" s="1"/>
  <c r="R3564" i="5"/>
  <c r="U3564" i="5" s="1"/>
  <c r="R3565" i="5"/>
  <c r="U3565" i="5" s="1"/>
  <c r="R3566" i="5"/>
  <c r="U3566" i="5" s="1"/>
  <c r="R3567" i="5"/>
  <c r="U3567" i="5" s="1"/>
  <c r="R3568" i="5"/>
  <c r="U3568" i="5" s="1"/>
  <c r="R3569" i="5"/>
  <c r="U3569" i="5" s="1"/>
  <c r="R3570" i="5"/>
  <c r="U3570" i="5" s="1"/>
  <c r="R3571" i="5"/>
  <c r="U3571" i="5" s="1"/>
  <c r="R3572" i="5"/>
  <c r="U3572" i="5" s="1"/>
  <c r="R3573" i="5"/>
  <c r="U3573" i="5" s="1"/>
  <c r="R3574" i="5"/>
  <c r="U3574" i="5" s="1"/>
  <c r="R3575" i="5"/>
  <c r="U3575" i="5" s="1"/>
  <c r="R3576" i="5"/>
  <c r="U3576" i="5" s="1"/>
  <c r="R3577" i="5"/>
  <c r="U3577" i="5" s="1"/>
  <c r="R3578" i="5"/>
  <c r="U3578" i="5" s="1"/>
  <c r="R3579" i="5"/>
  <c r="U3579" i="5" s="1"/>
  <c r="R3580" i="5"/>
  <c r="U3580" i="5" s="1"/>
  <c r="R3581" i="5"/>
  <c r="U3581" i="5" s="1"/>
  <c r="R3582" i="5"/>
  <c r="U3582" i="5" s="1"/>
  <c r="R3583" i="5"/>
  <c r="U3583" i="5" s="1"/>
  <c r="R3584" i="5"/>
  <c r="U3584" i="5" s="1"/>
  <c r="R3585" i="5"/>
  <c r="U3585" i="5" s="1"/>
  <c r="R3586" i="5"/>
  <c r="U3586" i="5" s="1"/>
  <c r="R3587" i="5"/>
  <c r="U3587" i="5" s="1"/>
  <c r="R3588" i="5"/>
  <c r="U3588" i="5" s="1"/>
  <c r="R3589" i="5"/>
  <c r="U3589" i="5" s="1"/>
  <c r="R3590" i="5"/>
  <c r="U3590" i="5" s="1"/>
  <c r="R3591" i="5"/>
  <c r="U3591" i="5" s="1"/>
  <c r="R3592" i="5"/>
  <c r="U3592" i="5" s="1"/>
  <c r="R3593" i="5"/>
  <c r="U3593" i="5" s="1"/>
  <c r="R3594" i="5"/>
  <c r="U3594" i="5" s="1"/>
  <c r="R3595" i="5"/>
  <c r="U3595" i="5" s="1"/>
  <c r="R3596" i="5"/>
  <c r="U3596" i="5" s="1"/>
  <c r="R3597" i="5"/>
  <c r="U3597" i="5" s="1"/>
  <c r="R3598" i="5"/>
  <c r="U3598" i="5" s="1"/>
  <c r="R3599" i="5"/>
  <c r="U3599" i="5" s="1"/>
  <c r="R3600" i="5"/>
  <c r="U3600" i="5" s="1"/>
  <c r="R3601" i="5"/>
  <c r="U3601" i="5" s="1"/>
  <c r="R3602" i="5"/>
  <c r="U3602" i="5" s="1"/>
  <c r="R3603" i="5"/>
  <c r="U3603" i="5" s="1"/>
  <c r="R3604" i="5"/>
  <c r="U3604" i="5" s="1"/>
  <c r="R3605" i="5"/>
  <c r="U3605" i="5" s="1"/>
  <c r="R3606" i="5"/>
  <c r="U3606" i="5" s="1"/>
  <c r="R3607" i="5"/>
  <c r="U3607" i="5" s="1"/>
  <c r="R3608" i="5"/>
  <c r="U3608" i="5" s="1"/>
  <c r="R3609" i="5"/>
  <c r="U3609" i="5" s="1"/>
  <c r="R3610" i="5"/>
  <c r="U3610" i="5" s="1"/>
  <c r="R3611" i="5"/>
  <c r="U3611" i="5" s="1"/>
  <c r="R3612" i="5"/>
  <c r="U3612" i="5" s="1"/>
  <c r="R3613" i="5"/>
  <c r="U3613" i="5" s="1"/>
  <c r="R3614" i="5"/>
  <c r="U3614" i="5" s="1"/>
  <c r="R3615" i="5"/>
  <c r="U3615" i="5" s="1"/>
  <c r="R3616" i="5"/>
  <c r="U3616" i="5" s="1"/>
  <c r="R3617" i="5"/>
  <c r="U3617" i="5" s="1"/>
  <c r="R3618" i="5"/>
  <c r="U3618" i="5" s="1"/>
  <c r="R3619" i="5"/>
  <c r="U3619" i="5" s="1"/>
  <c r="R3620" i="5"/>
  <c r="U3620" i="5" s="1"/>
  <c r="R3621" i="5"/>
  <c r="U3621" i="5" s="1"/>
  <c r="R3622" i="5"/>
  <c r="U3622" i="5" s="1"/>
  <c r="R3623" i="5"/>
  <c r="U3623" i="5" s="1"/>
  <c r="R3624" i="5"/>
  <c r="U3624" i="5" s="1"/>
  <c r="R3625" i="5"/>
  <c r="U3625" i="5" s="1"/>
  <c r="R3626" i="5"/>
  <c r="U3626" i="5" s="1"/>
  <c r="R3627" i="5"/>
  <c r="U3627" i="5" s="1"/>
  <c r="R3628" i="5"/>
  <c r="U3628" i="5" s="1"/>
  <c r="R3629" i="5"/>
  <c r="U3629" i="5" s="1"/>
  <c r="R3630" i="5"/>
  <c r="U3630" i="5" s="1"/>
  <c r="R3631" i="5"/>
  <c r="U3631" i="5" s="1"/>
  <c r="R3632" i="5"/>
  <c r="U3632" i="5" s="1"/>
  <c r="R3633" i="5"/>
  <c r="U3633" i="5" s="1"/>
  <c r="R3634" i="5"/>
  <c r="U3634" i="5" s="1"/>
  <c r="R3635" i="5"/>
  <c r="U3635" i="5" s="1"/>
  <c r="R3636" i="5"/>
  <c r="U3636" i="5" s="1"/>
  <c r="R3637" i="5"/>
  <c r="U3637" i="5" s="1"/>
  <c r="R3638" i="5"/>
  <c r="U3638" i="5" s="1"/>
  <c r="R3639" i="5"/>
  <c r="U3639" i="5" s="1"/>
  <c r="R3640" i="5"/>
  <c r="U3640" i="5" s="1"/>
  <c r="R3641" i="5"/>
  <c r="U3641" i="5" s="1"/>
  <c r="R3642" i="5"/>
  <c r="U3642" i="5" s="1"/>
  <c r="R3643" i="5"/>
  <c r="U3643" i="5" s="1"/>
  <c r="R3644" i="5"/>
  <c r="U3644" i="5" s="1"/>
  <c r="R3645" i="5"/>
  <c r="U3645" i="5" s="1"/>
  <c r="R3646" i="5"/>
  <c r="U3646" i="5" s="1"/>
  <c r="R3647" i="5"/>
  <c r="U3647" i="5" s="1"/>
  <c r="R3648" i="5"/>
  <c r="U3648" i="5" s="1"/>
  <c r="R3649" i="5"/>
  <c r="U3649" i="5" s="1"/>
  <c r="R3650" i="5"/>
  <c r="U3650" i="5" s="1"/>
  <c r="R3651" i="5"/>
  <c r="U3651" i="5" s="1"/>
  <c r="R3652" i="5"/>
  <c r="U3652" i="5" s="1"/>
  <c r="R3653" i="5"/>
  <c r="U3653" i="5" s="1"/>
  <c r="R3654" i="5"/>
  <c r="U3654" i="5" s="1"/>
  <c r="R3655" i="5"/>
  <c r="U3655" i="5" s="1"/>
  <c r="R3656" i="5"/>
  <c r="U3656" i="5" s="1"/>
  <c r="R3657" i="5"/>
  <c r="U3657" i="5" s="1"/>
  <c r="R3658" i="5"/>
  <c r="U3658" i="5" s="1"/>
  <c r="R3659" i="5"/>
  <c r="U3659" i="5" s="1"/>
  <c r="R3660" i="5"/>
  <c r="U3660" i="5" s="1"/>
  <c r="R3661" i="5"/>
  <c r="U3661" i="5" s="1"/>
  <c r="R3662" i="5"/>
  <c r="U3662" i="5" s="1"/>
  <c r="R3663" i="5"/>
  <c r="U3663" i="5" s="1"/>
  <c r="R3664" i="5"/>
  <c r="U3664" i="5" s="1"/>
  <c r="R3665" i="5"/>
  <c r="U3665" i="5" s="1"/>
  <c r="R3666" i="5"/>
  <c r="U3666" i="5" s="1"/>
  <c r="R3667" i="5"/>
  <c r="U3667" i="5" s="1"/>
  <c r="R3668" i="5"/>
  <c r="U3668" i="5" s="1"/>
  <c r="R3669" i="5"/>
  <c r="U3669" i="5" s="1"/>
  <c r="R3670" i="5"/>
  <c r="U3670" i="5" s="1"/>
  <c r="R3671" i="5"/>
  <c r="U3671" i="5" s="1"/>
  <c r="R3672" i="5"/>
  <c r="U3672" i="5" s="1"/>
  <c r="R3673" i="5"/>
  <c r="U3673" i="5" s="1"/>
  <c r="R3674" i="5"/>
  <c r="U3674" i="5" s="1"/>
  <c r="R3675" i="5"/>
  <c r="U3675" i="5" s="1"/>
  <c r="R3676" i="5"/>
  <c r="U3676" i="5" s="1"/>
  <c r="R3677" i="5"/>
  <c r="U3677" i="5" s="1"/>
  <c r="R3678" i="5"/>
  <c r="U3678" i="5" s="1"/>
  <c r="R3679" i="5"/>
  <c r="U3679" i="5" s="1"/>
  <c r="R3680" i="5"/>
  <c r="U3680" i="5" s="1"/>
  <c r="R3681" i="5"/>
  <c r="U3681" i="5" s="1"/>
  <c r="R3682" i="5"/>
  <c r="U3682" i="5" s="1"/>
  <c r="R3683" i="5"/>
  <c r="U3683" i="5" s="1"/>
  <c r="R3684" i="5"/>
  <c r="U3684" i="5" s="1"/>
  <c r="R3685" i="5"/>
  <c r="U3685" i="5" s="1"/>
  <c r="R3686" i="5"/>
  <c r="U3686" i="5" s="1"/>
  <c r="R3687" i="5"/>
  <c r="U3687" i="5" s="1"/>
  <c r="R3688" i="5"/>
  <c r="U3688" i="5" s="1"/>
  <c r="R3689" i="5"/>
  <c r="U3689" i="5" s="1"/>
  <c r="R3690" i="5"/>
  <c r="U3690" i="5" s="1"/>
  <c r="R3691" i="5"/>
  <c r="U3691" i="5" s="1"/>
  <c r="R3692" i="5"/>
  <c r="U3692" i="5" s="1"/>
  <c r="R3693" i="5"/>
  <c r="U3693" i="5" s="1"/>
  <c r="R3694" i="5"/>
  <c r="U3694" i="5" s="1"/>
  <c r="R3695" i="5"/>
  <c r="U3695" i="5" s="1"/>
  <c r="R3696" i="5"/>
  <c r="U3696" i="5" s="1"/>
  <c r="R3697" i="5"/>
  <c r="U3697" i="5" s="1"/>
  <c r="R3698" i="5"/>
  <c r="U3698" i="5" s="1"/>
  <c r="R3699" i="5"/>
  <c r="U3699" i="5" s="1"/>
  <c r="R3700" i="5"/>
  <c r="U3700" i="5" s="1"/>
  <c r="R3701" i="5"/>
  <c r="U3701" i="5" s="1"/>
  <c r="R3702" i="5"/>
  <c r="U3702" i="5" s="1"/>
  <c r="R3703" i="5"/>
  <c r="U3703" i="5" s="1"/>
  <c r="R3704" i="5"/>
  <c r="U3704" i="5" s="1"/>
  <c r="R3705" i="5"/>
  <c r="U3705" i="5" s="1"/>
  <c r="R3706" i="5"/>
  <c r="U3706" i="5" s="1"/>
  <c r="R3707" i="5"/>
  <c r="U3707" i="5" s="1"/>
  <c r="R3708" i="5"/>
  <c r="U3708" i="5" s="1"/>
  <c r="R3709" i="5"/>
  <c r="U3709" i="5" s="1"/>
  <c r="R3710" i="5"/>
  <c r="U3710" i="5" s="1"/>
  <c r="R3711" i="5"/>
  <c r="U3711" i="5" s="1"/>
  <c r="R3712" i="5"/>
  <c r="U3712" i="5" s="1"/>
  <c r="R3713" i="5"/>
  <c r="U3713" i="5" s="1"/>
  <c r="R3714" i="5"/>
  <c r="U3714" i="5" s="1"/>
  <c r="R3715" i="5"/>
  <c r="U3715" i="5" s="1"/>
  <c r="R3716" i="5"/>
  <c r="U3716" i="5" s="1"/>
  <c r="R3717" i="5"/>
  <c r="U3717" i="5" s="1"/>
  <c r="R3718" i="5"/>
  <c r="U3718" i="5" s="1"/>
  <c r="R3719" i="5"/>
  <c r="U3719" i="5" s="1"/>
  <c r="R3720" i="5"/>
  <c r="U3720" i="5" s="1"/>
  <c r="R3721" i="5"/>
  <c r="U3721" i="5" s="1"/>
  <c r="R3722" i="5"/>
  <c r="U3722" i="5" s="1"/>
  <c r="R3723" i="5"/>
  <c r="U3723" i="5" s="1"/>
  <c r="R3724" i="5"/>
  <c r="U3724" i="5" s="1"/>
  <c r="R3725" i="5"/>
  <c r="U3725" i="5" s="1"/>
  <c r="R3726" i="5"/>
  <c r="U3726" i="5" s="1"/>
  <c r="R3727" i="5"/>
  <c r="U3727" i="5" s="1"/>
  <c r="R3728" i="5"/>
  <c r="U3728" i="5" s="1"/>
  <c r="R3729" i="5"/>
  <c r="U3729" i="5" s="1"/>
  <c r="R3730" i="5"/>
  <c r="U3730" i="5" s="1"/>
  <c r="R3731" i="5"/>
  <c r="U3731" i="5" s="1"/>
  <c r="R3732" i="5"/>
  <c r="U3732" i="5" s="1"/>
  <c r="R3733" i="5"/>
  <c r="U3733" i="5" s="1"/>
  <c r="R3734" i="5"/>
  <c r="U3734" i="5" s="1"/>
  <c r="R3735" i="5"/>
  <c r="U3735" i="5" s="1"/>
  <c r="R3736" i="5"/>
  <c r="U3736" i="5" s="1"/>
  <c r="R3737" i="5"/>
  <c r="U3737" i="5" s="1"/>
  <c r="R3738" i="5"/>
  <c r="U3738" i="5" s="1"/>
  <c r="R3739" i="5"/>
  <c r="U3739" i="5" s="1"/>
  <c r="R3740" i="5"/>
  <c r="U3740" i="5" s="1"/>
  <c r="R3741" i="5"/>
  <c r="U3741" i="5" s="1"/>
  <c r="R3742" i="5"/>
  <c r="U3742" i="5" s="1"/>
  <c r="R3743" i="5"/>
  <c r="U3743" i="5" s="1"/>
  <c r="R3744" i="5"/>
  <c r="U3744" i="5" s="1"/>
  <c r="R3745" i="5"/>
  <c r="U3745" i="5" s="1"/>
  <c r="R3746" i="5"/>
  <c r="U3746" i="5" s="1"/>
  <c r="R3747" i="5"/>
  <c r="U3747" i="5" s="1"/>
  <c r="R3748" i="5"/>
  <c r="U3748" i="5" s="1"/>
  <c r="R3749" i="5"/>
  <c r="U3749" i="5" s="1"/>
  <c r="R3750" i="5"/>
  <c r="U3750" i="5" s="1"/>
  <c r="R3751" i="5"/>
  <c r="U3751" i="5" s="1"/>
  <c r="R3752" i="5"/>
  <c r="U3752" i="5" s="1"/>
  <c r="R3753" i="5"/>
  <c r="U3753" i="5" s="1"/>
  <c r="R3754" i="5"/>
  <c r="U3754" i="5" s="1"/>
  <c r="R3755" i="5"/>
  <c r="U3755" i="5" s="1"/>
  <c r="R3756" i="5"/>
  <c r="U3756" i="5" s="1"/>
  <c r="R3757" i="5"/>
  <c r="U3757" i="5" s="1"/>
  <c r="R3758" i="5"/>
  <c r="U3758" i="5" s="1"/>
  <c r="R3759" i="5"/>
  <c r="U3759" i="5" s="1"/>
  <c r="R3760" i="5"/>
  <c r="U3760" i="5" s="1"/>
  <c r="R3761" i="5"/>
  <c r="U3761" i="5" s="1"/>
  <c r="R3762" i="5"/>
  <c r="U3762" i="5" s="1"/>
  <c r="R3763" i="5"/>
  <c r="U3763" i="5" s="1"/>
  <c r="R3764" i="5"/>
  <c r="U3764" i="5" s="1"/>
  <c r="R3765" i="5"/>
  <c r="U3765" i="5" s="1"/>
  <c r="R3766" i="5"/>
  <c r="U3766" i="5" s="1"/>
  <c r="R3767" i="5"/>
  <c r="U3767" i="5" s="1"/>
  <c r="R3768" i="5"/>
  <c r="U3768" i="5" s="1"/>
  <c r="R3769" i="5"/>
  <c r="U3769" i="5" s="1"/>
  <c r="R3770" i="5"/>
  <c r="U3770" i="5" s="1"/>
  <c r="R3771" i="5"/>
  <c r="U3771" i="5" s="1"/>
  <c r="R3772" i="5"/>
  <c r="U3772" i="5" s="1"/>
  <c r="R3773" i="5"/>
  <c r="U3773" i="5" s="1"/>
  <c r="R3774" i="5"/>
  <c r="U3774" i="5" s="1"/>
  <c r="R3775" i="5"/>
  <c r="U3775" i="5" s="1"/>
  <c r="R3776" i="5"/>
  <c r="U3776" i="5" s="1"/>
  <c r="R3777" i="5"/>
  <c r="U3777" i="5" s="1"/>
  <c r="R3778" i="5"/>
  <c r="U3778" i="5" s="1"/>
  <c r="R3779" i="5"/>
  <c r="U3779" i="5" s="1"/>
  <c r="R3780" i="5"/>
  <c r="U3780" i="5" s="1"/>
  <c r="R3781" i="5"/>
  <c r="U3781" i="5" s="1"/>
  <c r="R3782" i="5"/>
  <c r="U3782" i="5" s="1"/>
  <c r="R3783" i="5"/>
  <c r="U3783" i="5" s="1"/>
  <c r="R3784" i="5"/>
  <c r="U3784" i="5" s="1"/>
  <c r="R3785" i="5"/>
  <c r="U3785" i="5" s="1"/>
  <c r="R3786" i="5"/>
  <c r="U3786" i="5" s="1"/>
  <c r="R3787" i="5"/>
  <c r="U3787" i="5" s="1"/>
  <c r="R3788" i="5"/>
  <c r="U3788" i="5" s="1"/>
  <c r="R3789" i="5"/>
  <c r="U3789" i="5" s="1"/>
  <c r="R3790" i="5"/>
  <c r="U3790" i="5" s="1"/>
  <c r="R3791" i="5"/>
  <c r="U3791" i="5" s="1"/>
  <c r="R3792" i="5"/>
  <c r="U3792" i="5" s="1"/>
  <c r="R3793" i="5"/>
  <c r="U3793" i="5" s="1"/>
  <c r="R3794" i="5"/>
  <c r="U3794" i="5" s="1"/>
  <c r="R3795" i="5"/>
  <c r="U3795" i="5" s="1"/>
  <c r="R3796" i="5"/>
  <c r="U3796" i="5" s="1"/>
  <c r="R3797" i="5"/>
  <c r="U3797" i="5" s="1"/>
  <c r="R3798" i="5"/>
  <c r="U3798" i="5" s="1"/>
  <c r="R3799" i="5"/>
  <c r="U3799" i="5" s="1"/>
  <c r="R3800" i="5"/>
  <c r="U3800" i="5" s="1"/>
  <c r="R3801" i="5"/>
  <c r="U3801" i="5" s="1"/>
  <c r="R3802" i="5"/>
  <c r="U3802" i="5" s="1"/>
  <c r="R3803" i="5"/>
  <c r="U3803" i="5" s="1"/>
  <c r="R3804" i="5"/>
  <c r="U3804" i="5" s="1"/>
  <c r="R3805" i="5"/>
  <c r="U3805" i="5" s="1"/>
  <c r="R3806" i="5"/>
  <c r="U3806" i="5" s="1"/>
  <c r="R3807" i="5"/>
  <c r="U3807" i="5" s="1"/>
  <c r="R3808" i="5"/>
  <c r="U3808" i="5" s="1"/>
  <c r="R3809" i="5"/>
  <c r="U3809" i="5" s="1"/>
  <c r="R3810" i="5"/>
  <c r="U3810" i="5" s="1"/>
  <c r="R3811" i="5"/>
  <c r="U3811" i="5" s="1"/>
  <c r="R3812" i="5"/>
  <c r="U3812" i="5" s="1"/>
  <c r="R3813" i="5"/>
  <c r="U3813" i="5" s="1"/>
  <c r="R3814" i="5"/>
  <c r="U3814" i="5" s="1"/>
  <c r="R3815" i="5"/>
  <c r="U3815" i="5" s="1"/>
  <c r="R3816" i="5"/>
  <c r="U3816" i="5" s="1"/>
  <c r="R3817" i="5"/>
  <c r="U3817" i="5" s="1"/>
  <c r="R3818" i="5"/>
  <c r="U3818" i="5" s="1"/>
  <c r="R3819" i="5"/>
  <c r="U3819" i="5" s="1"/>
  <c r="R3820" i="5"/>
  <c r="U3820" i="5" s="1"/>
  <c r="R3821" i="5"/>
  <c r="U3821" i="5" s="1"/>
  <c r="R3822" i="5"/>
  <c r="U3822" i="5" s="1"/>
  <c r="R3823" i="5"/>
  <c r="U3823" i="5" s="1"/>
  <c r="R3824" i="5"/>
  <c r="U3824" i="5" s="1"/>
  <c r="R3825" i="5"/>
  <c r="U3825" i="5" s="1"/>
  <c r="R3826" i="5"/>
  <c r="U3826" i="5" s="1"/>
  <c r="R3827" i="5"/>
  <c r="U3827" i="5" s="1"/>
  <c r="R3828" i="5"/>
  <c r="U3828" i="5" s="1"/>
  <c r="R3829" i="5"/>
  <c r="U3829" i="5" s="1"/>
  <c r="R3830" i="5"/>
  <c r="U3830" i="5" s="1"/>
  <c r="R3831" i="5"/>
  <c r="U3831" i="5" s="1"/>
  <c r="R3832" i="5"/>
  <c r="U3832" i="5" s="1"/>
  <c r="R3833" i="5"/>
  <c r="U3833" i="5" s="1"/>
  <c r="R3834" i="5"/>
  <c r="U3834" i="5" s="1"/>
  <c r="R3835" i="5"/>
  <c r="U3835" i="5" s="1"/>
  <c r="R3836" i="5"/>
  <c r="U3836" i="5" s="1"/>
  <c r="R3837" i="5"/>
  <c r="U3837" i="5" s="1"/>
  <c r="R3838" i="5"/>
  <c r="U3838" i="5" s="1"/>
  <c r="R3839" i="5"/>
  <c r="U3839" i="5" s="1"/>
  <c r="R3840" i="5"/>
  <c r="U3840" i="5" s="1"/>
  <c r="R3841" i="5"/>
  <c r="U3841" i="5" s="1"/>
  <c r="R3842" i="5"/>
  <c r="U3842" i="5" s="1"/>
  <c r="R3843" i="5"/>
  <c r="U3843" i="5" s="1"/>
  <c r="R3844" i="5"/>
  <c r="U3844" i="5" s="1"/>
  <c r="R3845" i="5"/>
  <c r="U3845" i="5" s="1"/>
  <c r="R3846" i="5"/>
  <c r="U3846" i="5" s="1"/>
  <c r="R3847" i="5"/>
  <c r="U3847" i="5" s="1"/>
  <c r="R3848" i="5"/>
  <c r="U3848" i="5" s="1"/>
  <c r="R3849" i="5"/>
  <c r="U3849" i="5" s="1"/>
  <c r="R3850" i="5"/>
  <c r="U3850" i="5" s="1"/>
  <c r="R3851" i="5"/>
  <c r="U3851" i="5" s="1"/>
  <c r="R3852" i="5"/>
  <c r="U3852" i="5" s="1"/>
  <c r="R3853" i="5"/>
  <c r="U3853" i="5" s="1"/>
  <c r="R3854" i="5"/>
  <c r="U3854" i="5" s="1"/>
  <c r="R3855" i="5"/>
  <c r="U3855" i="5" s="1"/>
  <c r="R3856" i="5"/>
  <c r="U3856" i="5" s="1"/>
  <c r="R3857" i="5"/>
  <c r="U3857" i="5" s="1"/>
  <c r="R3858" i="5"/>
  <c r="U3858" i="5" s="1"/>
  <c r="R3859" i="5"/>
  <c r="U3859" i="5" s="1"/>
  <c r="R3860" i="5"/>
  <c r="U3860" i="5" s="1"/>
  <c r="R3861" i="5"/>
  <c r="U3861" i="5" s="1"/>
  <c r="R3862" i="5"/>
  <c r="U3862" i="5" s="1"/>
  <c r="R3863" i="5"/>
  <c r="U3863" i="5" s="1"/>
  <c r="R3864" i="5"/>
  <c r="U3864" i="5" s="1"/>
  <c r="R3865" i="5"/>
  <c r="U3865" i="5" s="1"/>
  <c r="R3866" i="5"/>
  <c r="U3866" i="5" s="1"/>
  <c r="R3867" i="5"/>
  <c r="U3867" i="5" s="1"/>
  <c r="R3868" i="5"/>
  <c r="U3868" i="5" s="1"/>
  <c r="R3869" i="5"/>
  <c r="U3869" i="5" s="1"/>
  <c r="R3870" i="5"/>
  <c r="U3870" i="5" s="1"/>
  <c r="R3871" i="5"/>
  <c r="U3871" i="5" s="1"/>
  <c r="R3872" i="5"/>
  <c r="U3872" i="5" s="1"/>
  <c r="R3873" i="5"/>
  <c r="U3873" i="5" s="1"/>
  <c r="R3874" i="5"/>
  <c r="U3874" i="5" s="1"/>
  <c r="R3875" i="5"/>
  <c r="U3875" i="5" s="1"/>
  <c r="R3876" i="5"/>
  <c r="U3876" i="5" s="1"/>
  <c r="R3877" i="5"/>
  <c r="U3877" i="5" s="1"/>
  <c r="R3878" i="5"/>
  <c r="U3878" i="5" s="1"/>
  <c r="R3879" i="5"/>
  <c r="U3879" i="5" s="1"/>
  <c r="R3880" i="5"/>
  <c r="U3880" i="5" s="1"/>
  <c r="R3881" i="5"/>
  <c r="U3881" i="5" s="1"/>
  <c r="R3882" i="5"/>
  <c r="U3882" i="5" s="1"/>
  <c r="R3883" i="5"/>
  <c r="U3883" i="5" s="1"/>
  <c r="R3884" i="5"/>
  <c r="U3884" i="5" s="1"/>
  <c r="R3885" i="5"/>
  <c r="U3885" i="5" s="1"/>
  <c r="R3886" i="5"/>
  <c r="U3886" i="5" s="1"/>
  <c r="R3887" i="5"/>
  <c r="U3887" i="5" s="1"/>
  <c r="R3888" i="5"/>
  <c r="U3888" i="5" s="1"/>
  <c r="R3889" i="5"/>
  <c r="U3889" i="5" s="1"/>
  <c r="R3890" i="5"/>
  <c r="U3890" i="5" s="1"/>
  <c r="R3891" i="5"/>
  <c r="U3891" i="5" s="1"/>
  <c r="R3892" i="5"/>
  <c r="U3892" i="5" s="1"/>
  <c r="R3893" i="5"/>
  <c r="U3893" i="5" s="1"/>
  <c r="R3894" i="5"/>
  <c r="U3894" i="5" s="1"/>
  <c r="R3895" i="5"/>
  <c r="U3895" i="5" s="1"/>
  <c r="R3896" i="5"/>
  <c r="U3896" i="5" s="1"/>
  <c r="R3897" i="5"/>
  <c r="U3897" i="5" s="1"/>
  <c r="R3898" i="5"/>
  <c r="U3898" i="5" s="1"/>
  <c r="R3899" i="5"/>
  <c r="U3899" i="5" s="1"/>
  <c r="R3900" i="5"/>
  <c r="U3900" i="5" s="1"/>
  <c r="R3901" i="5"/>
  <c r="U3901" i="5" s="1"/>
  <c r="R3902" i="5"/>
  <c r="U3902" i="5" s="1"/>
  <c r="R3903" i="5"/>
  <c r="U3903" i="5" s="1"/>
  <c r="R3904" i="5"/>
  <c r="U3904" i="5" s="1"/>
  <c r="R3905" i="5"/>
  <c r="U3905" i="5" s="1"/>
  <c r="R3906" i="5"/>
  <c r="U3906" i="5" s="1"/>
  <c r="R3907" i="5"/>
  <c r="U3907" i="5" s="1"/>
  <c r="R3908" i="5"/>
  <c r="U3908" i="5" s="1"/>
  <c r="R3909" i="5"/>
  <c r="U3909" i="5" s="1"/>
  <c r="R3910" i="5"/>
  <c r="U3910" i="5" s="1"/>
  <c r="R3911" i="5"/>
  <c r="U3911" i="5" s="1"/>
  <c r="R3912" i="5"/>
  <c r="U3912" i="5" s="1"/>
  <c r="R3913" i="5"/>
  <c r="U3913" i="5" s="1"/>
  <c r="R3914" i="5"/>
  <c r="U3914" i="5" s="1"/>
  <c r="R3915" i="5"/>
  <c r="U3915" i="5" s="1"/>
  <c r="R3916" i="5"/>
  <c r="U3916" i="5" s="1"/>
  <c r="R3917" i="5"/>
  <c r="U3917" i="5" s="1"/>
  <c r="R3918" i="5"/>
  <c r="U3918" i="5" s="1"/>
  <c r="R3919" i="5"/>
  <c r="U3919" i="5" s="1"/>
  <c r="R3920" i="5"/>
  <c r="U3920" i="5" s="1"/>
  <c r="R3921" i="5"/>
  <c r="U3921" i="5" s="1"/>
  <c r="R3922" i="5"/>
  <c r="U3922" i="5" s="1"/>
  <c r="R3923" i="5"/>
  <c r="U3923" i="5" s="1"/>
  <c r="R3924" i="5"/>
  <c r="U3924" i="5" s="1"/>
  <c r="R3925" i="5"/>
  <c r="U3925" i="5" s="1"/>
  <c r="R3926" i="5"/>
  <c r="U3926" i="5" s="1"/>
  <c r="R3927" i="5"/>
  <c r="U3927" i="5" s="1"/>
  <c r="R3928" i="5"/>
  <c r="U3928" i="5" s="1"/>
  <c r="R3929" i="5"/>
  <c r="U3929" i="5" s="1"/>
  <c r="R3930" i="5"/>
  <c r="U3930" i="5" s="1"/>
  <c r="R3931" i="5"/>
  <c r="U3931" i="5" s="1"/>
  <c r="R3932" i="5"/>
  <c r="U3932" i="5" s="1"/>
  <c r="R3933" i="5"/>
  <c r="U3933" i="5" s="1"/>
  <c r="R3934" i="5"/>
  <c r="U3934" i="5" s="1"/>
  <c r="R3935" i="5"/>
  <c r="U3935" i="5" s="1"/>
  <c r="R3936" i="5"/>
  <c r="U3936" i="5" s="1"/>
  <c r="R3937" i="5"/>
  <c r="U3937" i="5" s="1"/>
  <c r="R3938" i="5"/>
  <c r="U3938" i="5" s="1"/>
  <c r="R3939" i="5"/>
  <c r="U3939" i="5" s="1"/>
  <c r="R3940" i="5"/>
  <c r="U3940" i="5" s="1"/>
  <c r="R3941" i="5"/>
  <c r="U3941" i="5" s="1"/>
  <c r="R3942" i="5"/>
  <c r="U3942" i="5" s="1"/>
  <c r="R3943" i="5"/>
  <c r="U3943" i="5" s="1"/>
  <c r="R3944" i="5"/>
  <c r="U3944" i="5" s="1"/>
  <c r="R3945" i="5"/>
  <c r="U3945" i="5" s="1"/>
  <c r="R3946" i="5"/>
  <c r="U3946" i="5" s="1"/>
  <c r="R3947" i="5"/>
  <c r="U3947" i="5" s="1"/>
  <c r="R3948" i="5"/>
  <c r="U3948" i="5" s="1"/>
  <c r="R3949" i="5"/>
  <c r="U3949" i="5" s="1"/>
  <c r="R3950" i="5"/>
  <c r="U3950" i="5" s="1"/>
  <c r="R3951" i="5"/>
  <c r="U3951" i="5" s="1"/>
  <c r="R3952" i="5"/>
  <c r="U3952" i="5" s="1"/>
  <c r="R3953" i="5"/>
  <c r="U3953" i="5" s="1"/>
  <c r="R3954" i="5"/>
  <c r="U3954" i="5" s="1"/>
  <c r="R3955" i="5"/>
  <c r="U3955" i="5" s="1"/>
  <c r="R3956" i="5"/>
  <c r="U3956" i="5" s="1"/>
  <c r="R3957" i="5"/>
  <c r="U3957" i="5" s="1"/>
  <c r="R3958" i="5"/>
  <c r="U3958" i="5" s="1"/>
  <c r="R3959" i="5"/>
  <c r="U3959" i="5" s="1"/>
  <c r="R3960" i="5"/>
  <c r="U3960" i="5" s="1"/>
  <c r="R3961" i="5"/>
  <c r="U3961" i="5" s="1"/>
  <c r="R3962" i="5"/>
  <c r="U3962" i="5" s="1"/>
  <c r="R3963" i="5"/>
  <c r="U3963" i="5" s="1"/>
  <c r="R3964" i="5"/>
  <c r="U3964" i="5" s="1"/>
  <c r="R3965" i="5"/>
  <c r="U3965" i="5" s="1"/>
  <c r="R3966" i="5"/>
  <c r="U3966" i="5" s="1"/>
  <c r="R3967" i="5"/>
  <c r="U3967" i="5" s="1"/>
  <c r="R3968" i="5"/>
  <c r="U3968" i="5" s="1"/>
  <c r="R3969" i="5"/>
  <c r="U3969" i="5" s="1"/>
  <c r="R3970" i="5"/>
  <c r="U3970" i="5" s="1"/>
  <c r="R3971" i="5"/>
  <c r="U3971" i="5" s="1"/>
  <c r="R3972" i="5"/>
  <c r="U3972" i="5" s="1"/>
  <c r="R3973" i="5"/>
  <c r="U3973" i="5" s="1"/>
  <c r="R3974" i="5"/>
  <c r="U3974" i="5" s="1"/>
  <c r="R3975" i="5"/>
  <c r="U3975" i="5" s="1"/>
  <c r="R3976" i="5"/>
  <c r="U3976" i="5" s="1"/>
  <c r="R3977" i="5"/>
  <c r="U3977" i="5" s="1"/>
  <c r="R3978" i="5"/>
  <c r="U3978" i="5" s="1"/>
  <c r="U3979" i="5"/>
  <c r="U3981" i="5"/>
  <c r="U3982" i="5"/>
  <c r="U3983" i="5"/>
  <c r="U3984" i="5"/>
  <c r="U3986" i="5"/>
  <c r="U3987" i="5"/>
  <c r="U3988" i="5"/>
  <c r="U3990" i="5"/>
  <c r="U3991" i="5"/>
  <c r="U3992" i="5"/>
  <c r="U3993" i="5"/>
  <c r="U3994" i="5"/>
  <c r="U3995" i="5"/>
  <c r="U3997" i="5"/>
  <c r="U3998" i="5"/>
  <c r="U3999" i="5"/>
  <c r="U4002" i="5"/>
  <c r="U4003" i="5"/>
  <c r="U4004" i="5"/>
  <c r="U4006" i="5"/>
  <c r="U4007" i="5"/>
  <c r="U4009" i="5"/>
  <c r="U4010" i="5"/>
  <c r="U4011" i="5"/>
  <c r="R4012" i="5"/>
  <c r="U4012" i="5" s="1"/>
  <c r="R4013" i="5"/>
  <c r="U4013" i="5" s="1"/>
  <c r="R4014" i="5"/>
  <c r="U4014" i="5" s="1"/>
  <c r="R4015" i="5"/>
  <c r="U4015" i="5" s="1"/>
  <c r="R4016" i="5"/>
  <c r="U4016" i="5" s="1"/>
  <c r="R4017" i="5"/>
  <c r="U4017" i="5" s="1"/>
  <c r="R4018" i="5"/>
  <c r="U4018" i="5" s="1"/>
  <c r="R4019" i="5"/>
  <c r="U4019" i="5" s="1"/>
  <c r="R4020" i="5"/>
  <c r="U4020" i="5" s="1"/>
  <c r="R4021" i="5"/>
  <c r="U4021" i="5" s="1"/>
  <c r="R4022" i="5"/>
  <c r="U4022" i="5" s="1"/>
  <c r="R4023" i="5"/>
  <c r="U4023" i="5" s="1"/>
  <c r="R4024" i="5"/>
  <c r="U4024" i="5" s="1"/>
  <c r="R4025" i="5"/>
  <c r="U4025" i="5" s="1"/>
  <c r="R4026" i="5"/>
  <c r="U4026" i="5" s="1"/>
  <c r="R4027" i="5"/>
  <c r="U4027" i="5" s="1"/>
  <c r="R4028" i="5"/>
  <c r="U4028" i="5" s="1"/>
  <c r="R4029" i="5"/>
  <c r="U4029" i="5" s="1"/>
  <c r="R4030" i="5"/>
  <c r="U4030" i="5" s="1"/>
  <c r="R4031" i="5"/>
  <c r="U4031" i="5" s="1"/>
  <c r="R4032" i="5"/>
  <c r="U4032" i="5" s="1"/>
  <c r="R4033" i="5"/>
  <c r="U4033" i="5" s="1"/>
  <c r="R4034" i="5"/>
  <c r="U4034" i="5" s="1"/>
  <c r="R4035" i="5"/>
  <c r="U4035" i="5" s="1"/>
  <c r="R4036" i="5"/>
  <c r="U4036" i="5" s="1"/>
  <c r="R4037" i="5"/>
  <c r="U4037" i="5" s="1"/>
  <c r="R4038" i="5"/>
  <c r="U4038" i="5" s="1"/>
  <c r="R4039" i="5"/>
  <c r="U4039" i="5" s="1"/>
  <c r="R4040" i="5"/>
  <c r="U4040" i="5" s="1"/>
  <c r="R4041" i="5"/>
  <c r="U4041" i="5" s="1"/>
  <c r="R4042" i="5"/>
  <c r="U4042" i="5" s="1"/>
  <c r="R4043" i="5"/>
  <c r="U4043" i="5" s="1"/>
  <c r="R4044" i="5"/>
  <c r="U4044" i="5" s="1"/>
  <c r="U4045" i="5"/>
  <c r="U4046" i="5"/>
  <c r="U4047" i="5"/>
  <c r="U4048" i="5"/>
  <c r="U4050" i="5"/>
  <c r="U4051" i="5"/>
  <c r="U4054" i="5"/>
  <c r="U4055" i="5"/>
  <c r="U4056" i="5"/>
  <c r="U4057" i="5"/>
  <c r="U4058" i="5"/>
  <c r="U4059" i="5"/>
  <c r="U4060" i="5"/>
  <c r="U4061" i="5"/>
  <c r="U4062" i="5"/>
  <c r="U4063" i="5"/>
  <c r="U4066" i="5"/>
  <c r="U4067" i="5"/>
  <c r="U4070" i="5"/>
  <c r="U4071" i="5"/>
  <c r="U4073" i="5"/>
  <c r="U4074" i="5"/>
  <c r="U4075" i="5"/>
  <c r="R4076" i="5"/>
  <c r="U4076" i="5" s="1"/>
  <c r="R4077" i="5"/>
  <c r="U4077" i="5" s="1"/>
  <c r="R4078" i="5"/>
  <c r="U4078" i="5" s="1"/>
  <c r="R4079" i="5"/>
  <c r="U4079" i="5" s="1"/>
  <c r="R4080" i="5"/>
  <c r="U4080" i="5" s="1"/>
  <c r="R4081" i="5"/>
  <c r="U4081" i="5" s="1"/>
  <c r="R4082" i="5"/>
  <c r="U4082" i="5" s="1"/>
  <c r="R4083" i="5"/>
  <c r="U4083" i="5" s="1"/>
  <c r="R4084" i="5"/>
  <c r="U4084" i="5" s="1"/>
  <c r="R4085" i="5"/>
  <c r="U4085" i="5" s="1"/>
  <c r="R4086" i="5"/>
  <c r="U4086" i="5" s="1"/>
  <c r="R4087" i="5"/>
  <c r="U4087" i="5" s="1"/>
  <c r="R4088" i="5"/>
  <c r="U4088" i="5" s="1"/>
  <c r="R4089" i="5"/>
  <c r="U4089" i="5" s="1"/>
  <c r="R4090" i="5"/>
  <c r="U4090" i="5" s="1"/>
  <c r="R4091" i="5"/>
  <c r="U4091" i="5" s="1"/>
  <c r="R4092" i="5"/>
  <c r="U4092" i="5" s="1"/>
  <c r="R4093" i="5"/>
  <c r="U4093" i="5" s="1"/>
  <c r="R4094" i="5"/>
  <c r="U4094" i="5" s="1"/>
  <c r="R4095" i="5"/>
  <c r="U4095" i="5" s="1"/>
  <c r="R4096" i="5"/>
  <c r="U4096" i="5" s="1"/>
  <c r="R4097" i="5"/>
  <c r="U4097" i="5" s="1"/>
  <c r="R4098" i="5"/>
  <c r="U4098" i="5" s="1"/>
  <c r="R4099" i="5"/>
  <c r="U4099" i="5" s="1"/>
  <c r="R4100" i="5"/>
  <c r="U4100" i="5" s="1"/>
  <c r="R4101" i="5"/>
  <c r="U4101" i="5" s="1"/>
  <c r="R4102" i="5"/>
  <c r="U4102" i="5" s="1"/>
  <c r="R4103" i="5"/>
  <c r="U4103" i="5" s="1"/>
  <c r="R4104" i="5"/>
  <c r="U4104" i="5" s="1"/>
  <c r="R4105" i="5"/>
  <c r="U4105" i="5" s="1"/>
  <c r="R4106" i="5"/>
  <c r="U4106" i="5" s="1"/>
  <c r="R4107" i="5"/>
  <c r="U4107" i="5" s="1"/>
  <c r="R4108" i="5"/>
  <c r="U4108" i="5" s="1"/>
  <c r="R4109" i="5"/>
  <c r="U4109" i="5" s="1"/>
  <c r="R4110" i="5"/>
  <c r="U4110" i="5" s="1"/>
  <c r="R4111" i="5"/>
  <c r="U4111" i="5" s="1"/>
  <c r="R4112" i="5"/>
  <c r="U4112" i="5" s="1"/>
  <c r="R4113" i="5"/>
  <c r="U4113" i="5" s="1"/>
  <c r="R4114" i="5"/>
  <c r="U4114" i="5" s="1"/>
  <c r="R4115" i="5"/>
  <c r="U4115" i="5" s="1"/>
  <c r="R4116" i="5"/>
  <c r="U4116" i="5" s="1"/>
  <c r="R4117" i="5"/>
  <c r="U4117" i="5" s="1"/>
  <c r="R4118" i="5"/>
  <c r="U4118" i="5" s="1"/>
  <c r="R4119" i="5"/>
  <c r="U4119" i="5" s="1"/>
  <c r="R4120" i="5"/>
  <c r="U4120" i="5" s="1"/>
  <c r="R4121" i="5"/>
  <c r="U4121" i="5" s="1"/>
  <c r="R4122" i="5"/>
  <c r="U4122" i="5" s="1"/>
  <c r="R4123" i="5"/>
  <c r="U4123" i="5" s="1"/>
  <c r="R4124" i="5"/>
  <c r="U4124" i="5" s="1"/>
  <c r="R4125" i="5"/>
  <c r="U4125" i="5" s="1"/>
  <c r="R4126" i="5"/>
  <c r="U4126" i="5" s="1"/>
  <c r="R4127" i="5"/>
  <c r="U4127" i="5" s="1"/>
  <c r="R4128" i="5"/>
  <c r="U4128" i="5" s="1"/>
  <c r="R4129" i="5"/>
  <c r="U4129" i="5" s="1"/>
  <c r="R4130" i="5"/>
  <c r="U4130" i="5" s="1"/>
  <c r="R4131" i="5"/>
  <c r="U4131" i="5" s="1"/>
  <c r="R4132" i="5"/>
  <c r="U4132" i="5" s="1"/>
  <c r="R4133" i="5"/>
  <c r="U4133" i="5" s="1"/>
  <c r="R4134" i="5"/>
  <c r="U4134" i="5" s="1"/>
  <c r="R4135" i="5"/>
  <c r="U4135" i="5" s="1"/>
  <c r="R4136" i="5"/>
  <c r="U4136" i="5" s="1"/>
  <c r="R4137" i="5"/>
  <c r="U4137" i="5" s="1"/>
  <c r="R4138" i="5"/>
  <c r="U4138" i="5" s="1"/>
  <c r="R4139" i="5"/>
  <c r="U4139" i="5" s="1"/>
  <c r="R4140" i="5"/>
  <c r="U4140" i="5" s="1"/>
  <c r="R4141" i="5"/>
  <c r="U4141" i="5" s="1"/>
  <c r="R4142" i="5"/>
  <c r="U4142" i="5" s="1"/>
  <c r="R4143" i="5"/>
  <c r="U4143" i="5" s="1"/>
  <c r="R4144" i="5"/>
  <c r="U4144" i="5" s="1"/>
  <c r="R4145" i="5"/>
  <c r="U4145" i="5" s="1"/>
  <c r="R4146" i="5"/>
  <c r="U4146" i="5" s="1"/>
  <c r="R4147" i="5"/>
  <c r="U4147" i="5" s="1"/>
  <c r="R4148" i="5"/>
  <c r="U4148" i="5" s="1"/>
  <c r="R4149" i="5"/>
  <c r="U4149" i="5" s="1"/>
  <c r="R4150" i="5"/>
  <c r="U4150" i="5" s="1"/>
  <c r="R4151" i="5"/>
  <c r="U4151" i="5" s="1"/>
  <c r="R4152" i="5"/>
  <c r="U4152" i="5" s="1"/>
  <c r="R4153" i="5"/>
  <c r="U4153" i="5" s="1"/>
  <c r="R4154" i="5"/>
  <c r="U4154" i="5" s="1"/>
  <c r="R4155" i="5"/>
  <c r="U4155" i="5" s="1"/>
  <c r="R4156" i="5"/>
  <c r="U4156" i="5" s="1"/>
  <c r="R4157" i="5"/>
  <c r="U4157" i="5" s="1"/>
  <c r="R4158" i="5"/>
  <c r="U4158" i="5" s="1"/>
  <c r="R4159" i="5"/>
  <c r="U4159" i="5" s="1"/>
  <c r="R4160" i="5"/>
  <c r="U4160" i="5" s="1"/>
  <c r="R4161" i="5"/>
  <c r="U4161" i="5" s="1"/>
  <c r="R4162" i="5"/>
  <c r="U4162" i="5" s="1"/>
  <c r="R4163" i="5"/>
  <c r="U4163" i="5" s="1"/>
  <c r="R4164" i="5"/>
  <c r="U4164" i="5" s="1"/>
  <c r="R4165" i="5"/>
  <c r="U4165" i="5" s="1"/>
  <c r="R4166" i="5"/>
  <c r="U4166" i="5" s="1"/>
  <c r="R4167" i="5"/>
  <c r="U4167" i="5" s="1"/>
  <c r="R4168" i="5"/>
  <c r="U4168" i="5" s="1"/>
  <c r="R4169" i="5"/>
  <c r="U4169" i="5" s="1"/>
  <c r="R4170" i="5"/>
  <c r="U4170" i="5" s="1"/>
  <c r="R4171" i="5"/>
  <c r="U4171" i="5" s="1"/>
  <c r="R4172" i="5"/>
  <c r="U4172" i="5" s="1"/>
  <c r="R4173" i="5"/>
  <c r="U4173" i="5" s="1"/>
  <c r="R4174" i="5"/>
  <c r="U4174" i="5" s="1"/>
  <c r="R4175" i="5"/>
  <c r="U4175" i="5" s="1"/>
  <c r="R4176" i="5"/>
  <c r="U4176" i="5" s="1"/>
  <c r="R4177" i="5"/>
  <c r="U4177" i="5" s="1"/>
  <c r="R4178" i="5"/>
  <c r="U4178" i="5" s="1"/>
  <c r="R4179" i="5"/>
  <c r="U4179" i="5" s="1"/>
  <c r="R4180" i="5"/>
  <c r="U4180" i="5" s="1"/>
  <c r="R4181" i="5"/>
  <c r="U4181" i="5" s="1"/>
  <c r="R4182" i="5"/>
  <c r="U4182" i="5" s="1"/>
  <c r="R4183" i="5"/>
  <c r="U4183" i="5" s="1"/>
  <c r="R4184" i="5"/>
  <c r="U4184" i="5" s="1"/>
  <c r="R4185" i="5"/>
  <c r="U4185" i="5" s="1"/>
  <c r="R4186" i="5"/>
  <c r="U4186" i="5" s="1"/>
  <c r="R4187" i="5"/>
  <c r="U4187" i="5" s="1"/>
  <c r="R4188" i="5"/>
  <c r="U4188" i="5" s="1"/>
  <c r="R4189" i="5"/>
  <c r="U4189" i="5" s="1"/>
  <c r="R4190" i="5"/>
  <c r="U4190" i="5" s="1"/>
  <c r="R4191" i="5"/>
  <c r="U4191" i="5" s="1"/>
  <c r="R4192" i="5"/>
  <c r="U4192" i="5" s="1"/>
  <c r="R4193" i="5"/>
  <c r="U4193" i="5" s="1"/>
  <c r="R4194" i="5"/>
  <c r="U4194" i="5" s="1"/>
  <c r="R4195" i="5"/>
  <c r="U4195" i="5" s="1"/>
  <c r="R4196" i="5"/>
  <c r="U4196" i="5" s="1"/>
  <c r="R4197" i="5"/>
  <c r="U4197" i="5" s="1"/>
  <c r="R4198" i="5"/>
  <c r="U4198" i="5" s="1"/>
  <c r="R4199" i="5"/>
  <c r="U4199" i="5" s="1"/>
  <c r="R4200" i="5"/>
  <c r="U4200" i="5" s="1"/>
  <c r="R4201" i="5"/>
  <c r="U4201" i="5" s="1"/>
  <c r="R4202" i="5"/>
  <c r="U4202" i="5" s="1"/>
  <c r="R4203" i="5"/>
  <c r="U4203" i="5" s="1"/>
  <c r="R4204" i="5"/>
  <c r="U4204" i="5" s="1"/>
  <c r="R4205" i="5"/>
  <c r="U4205" i="5" s="1"/>
  <c r="R4206" i="5"/>
  <c r="U4206" i="5" s="1"/>
  <c r="R4207" i="5"/>
  <c r="U4207" i="5" s="1"/>
  <c r="R4208" i="5"/>
  <c r="U4208" i="5" s="1"/>
  <c r="R4209" i="5"/>
  <c r="U4209" i="5" s="1"/>
  <c r="R4210" i="5"/>
  <c r="U4210" i="5" s="1"/>
  <c r="R4211" i="5"/>
  <c r="U4211" i="5" s="1"/>
  <c r="R4212" i="5"/>
  <c r="U4212" i="5" s="1"/>
  <c r="R4213" i="5"/>
  <c r="U4213" i="5" s="1"/>
  <c r="R4214" i="5"/>
  <c r="U4214" i="5" s="1"/>
  <c r="R4215" i="5"/>
  <c r="U4215" i="5" s="1"/>
  <c r="R4216" i="5"/>
  <c r="U4216" i="5" s="1"/>
  <c r="R4217" i="5"/>
  <c r="U4217" i="5" s="1"/>
  <c r="R4218" i="5"/>
  <c r="U4218" i="5" s="1"/>
  <c r="R4219" i="5"/>
  <c r="U4219" i="5" s="1"/>
  <c r="R4220" i="5"/>
  <c r="U4220" i="5" s="1"/>
  <c r="R4221" i="5"/>
  <c r="U4221" i="5" s="1"/>
  <c r="R4222" i="5"/>
  <c r="U4222" i="5" s="1"/>
  <c r="R4223" i="5"/>
  <c r="U4223" i="5" s="1"/>
  <c r="R4224" i="5"/>
  <c r="U4224" i="5" s="1"/>
  <c r="R4225" i="5"/>
  <c r="U4225" i="5" s="1"/>
  <c r="R4226" i="5"/>
  <c r="U4226" i="5" s="1"/>
  <c r="R4227" i="5"/>
  <c r="U4227" i="5" s="1"/>
  <c r="R4228" i="5"/>
  <c r="U4228" i="5" s="1"/>
  <c r="R4229" i="5"/>
  <c r="U4229" i="5" s="1"/>
  <c r="R4230" i="5"/>
  <c r="U4230" i="5" s="1"/>
  <c r="R4231" i="5"/>
  <c r="U4231" i="5" s="1"/>
  <c r="R4232" i="5"/>
  <c r="U4232" i="5" s="1"/>
  <c r="R4233" i="5"/>
  <c r="U4233" i="5" s="1"/>
  <c r="R4234" i="5"/>
  <c r="U4234" i="5" s="1"/>
  <c r="R4235" i="5"/>
  <c r="U4235" i="5" s="1"/>
  <c r="R4236" i="5"/>
  <c r="U4236" i="5" s="1"/>
  <c r="R4237" i="5"/>
  <c r="U4237" i="5" s="1"/>
  <c r="R4238" i="5"/>
  <c r="U4238" i="5" s="1"/>
  <c r="R4239" i="5"/>
  <c r="U4239" i="5" s="1"/>
  <c r="R4240" i="5"/>
  <c r="U4240" i="5" s="1"/>
  <c r="R4241" i="5"/>
  <c r="U4241" i="5" s="1"/>
  <c r="R4242" i="5"/>
  <c r="U4242" i="5" s="1"/>
  <c r="R4243" i="5"/>
  <c r="U4243" i="5" s="1"/>
  <c r="R4244" i="5"/>
  <c r="U4244" i="5" s="1"/>
  <c r="R4245" i="5"/>
  <c r="U4245" i="5" s="1"/>
  <c r="R4246" i="5"/>
  <c r="U4246" i="5" s="1"/>
  <c r="R4247" i="5"/>
  <c r="U4247" i="5" s="1"/>
  <c r="R4248" i="5"/>
  <c r="U4248" i="5" s="1"/>
  <c r="R4249" i="5"/>
  <c r="U4249" i="5" s="1"/>
  <c r="R4250" i="5"/>
  <c r="U4250" i="5" s="1"/>
  <c r="R4251" i="5"/>
  <c r="U4251" i="5" s="1"/>
  <c r="R4252" i="5"/>
  <c r="U4252" i="5" s="1"/>
  <c r="R4253" i="5"/>
  <c r="U4253" i="5" s="1"/>
  <c r="R4254" i="5"/>
  <c r="U4254" i="5" s="1"/>
  <c r="R4255" i="5"/>
  <c r="U4255" i="5" s="1"/>
  <c r="R4256" i="5"/>
  <c r="U4256" i="5" s="1"/>
  <c r="R4257" i="5"/>
  <c r="U4257" i="5" s="1"/>
  <c r="R4258" i="5"/>
  <c r="U4258" i="5" s="1"/>
  <c r="R4259" i="5"/>
  <c r="U4259" i="5" s="1"/>
  <c r="R4260" i="5"/>
  <c r="U4260" i="5" s="1"/>
  <c r="R4261" i="5"/>
  <c r="U4261" i="5" s="1"/>
  <c r="R4262" i="5"/>
  <c r="U4262" i="5" s="1"/>
  <c r="R4263" i="5"/>
  <c r="U4263" i="5" s="1"/>
  <c r="R4264" i="5"/>
  <c r="U4264" i="5" s="1"/>
  <c r="R4265" i="5"/>
  <c r="U4265" i="5" s="1"/>
  <c r="R4266" i="5"/>
  <c r="U4266" i="5" s="1"/>
  <c r="R4267" i="5"/>
  <c r="U4267" i="5" s="1"/>
  <c r="R4268" i="5"/>
  <c r="U4268" i="5" s="1"/>
  <c r="R4269" i="5"/>
  <c r="U4269" i="5" s="1"/>
  <c r="R4270" i="5"/>
  <c r="U4270" i="5" s="1"/>
  <c r="R4271" i="5"/>
  <c r="U4271" i="5" s="1"/>
  <c r="R4272" i="5"/>
  <c r="U4272" i="5" s="1"/>
  <c r="R4273" i="5"/>
  <c r="U4273" i="5" s="1"/>
  <c r="R4274" i="5"/>
  <c r="U4274" i="5" s="1"/>
  <c r="R4275" i="5"/>
  <c r="U4275" i="5" s="1"/>
  <c r="R4276" i="5"/>
  <c r="U4276" i="5" s="1"/>
  <c r="R4277" i="5"/>
  <c r="U4277" i="5" s="1"/>
  <c r="R4278" i="5"/>
  <c r="U4278" i="5" s="1"/>
  <c r="R4279" i="5"/>
  <c r="U4279" i="5" s="1"/>
  <c r="R4280" i="5"/>
  <c r="U4280" i="5" s="1"/>
  <c r="R4281" i="5"/>
  <c r="U4281" i="5" s="1"/>
  <c r="R4282" i="5"/>
  <c r="U4282" i="5" s="1"/>
  <c r="R4283" i="5"/>
  <c r="U4283" i="5" s="1"/>
  <c r="R4284" i="5"/>
  <c r="U4284" i="5" s="1"/>
  <c r="R4285" i="5"/>
  <c r="U4285" i="5" s="1"/>
  <c r="R4286" i="5"/>
  <c r="U4286" i="5" s="1"/>
  <c r="R4287" i="5"/>
  <c r="U4287" i="5" s="1"/>
  <c r="R4288" i="5"/>
  <c r="U4288" i="5" s="1"/>
  <c r="R4289" i="5"/>
  <c r="U4289" i="5" s="1"/>
  <c r="R4290" i="5"/>
  <c r="U4290" i="5" s="1"/>
  <c r="R4291" i="5"/>
  <c r="U4291" i="5" s="1"/>
  <c r="R4292" i="5"/>
  <c r="U4292" i="5" s="1"/>
  <c r="R4293" i="5"/>
  <c r="U4293" i="5" s="1"/>
  <c r="R4294" i="5"/>
  <c r="U4294" i="5" s="1"/>
  <c r="R4295" i="5"/>
  <c r="U4295" i="5" s="1"/>
  <c r="R4296" i="5"/>
  <c r="U4296" i="5" s="1"/>
  <c r="R4297" i="5"/>
  <c r="U4297" i="5" s="1"/>
  <c r="R4298" i="5"/>
  <c r="U4298" i="5" s="1"/>
  <c r="R4299" i="5"/>
  <c r="U4299" i="5" s="1"/>
  <c r="R4300" i="5"/>
  <c r="U4300" i="5" s="1"/>
  <c r="R4301" i="5"/>
  <c r="U4301" i="5" s="1"/>
  <c r="R4302" i="5"/>
  <c r="U4302" i="5" s="1"/>
  <c r="R4303" i="5"/>
  <c r="U4303" i="5" s="1"/>
  <c r="R4304" i="5"/>
  <c r="U4304" i="5" s="1"/>
  <c r="R4305" i="5"/>
  <c r="U4305" i="5" s="1"/>
  <c r="R4306" i="5"/>
  <c r="U4306" i="5" s="1"/>
  <c r="R4307" i="5"/>
  <c r="U4307" i="5" s="1"/>
  <c r="R4308" i="5"/>
  <c r="U4308" i="5" s="1"/>
  <c r="R4309" i="5"/>
  <c r="U4309" i="5" s="1"/>
  <c r="R4310" i="5"/>
  <c r="U4310" i="5" s="1"/>
  <c r="R4311" i="5"/>
  <c r="U4311" i="5" s="1"/>
  <c r="R4312" i="5"/>
  <c r="U4312" i="5" s="1"/>
  <c r="R4313" i="5"/>
  <c r="U4313" i="5" s="1"/>
  <c r="R4314" i="5"/>
  <c r="U4314" i="5" s="1"/>
  <c r="R4315" i="5"/>
  <c r="U4315" i="5" s="1"/>
  <c r="R4316" i="5"/>
  <c r="U4316" i="5" s="1"/>
  <c r="R4317" i="5"/>
  <c r="U4317" i="5" s="1"/>
  <c r="R4318" i="5"/>
  <c r="U4318" i="5" s="1"/>
  <c r="R4319" i="5"/>
  <c r="U4319" i="5" s="1"/>
  <c r="R4320" i="5"/>
  <c r="U4320" i="5" s="1"/>
  <c r="R4321" i="5"/>
  <c r="U4321" i="5" s="1"/>
  <c r="R4322" i="5"/>
  <c r="U4322" i="5" s="1"/>
  <c r="R4323" i="5"/>
  <c r="U4323" i="5" s="1"/>
  <c r="R4324" i="5"/>
  <c r="U4324" i="5" s="1"/>
  <c r="R4325" i="5"/>
  <c r="U4325" i="5" s="1"/>
  <c r="R4326" i="5"/>
  <c r="U4326" i="5" s="1"/>
  <c r="R4327" i="5"/>
  <c r="U4327" i="5" s="1"/>
  <c r="R4328" i="5"/>
  <c r="U4328" i="5" s="1"/>
  <c r="R4329" i="5"/>
  <c r="U4329" i="5" s="1"/>
  <c r="R4330" i="5"/>
  <c r="U4330" i="5" s="1"/>
  <c r="R4331" i="5"/>
  <c r="U4331" i="5" s="1"/>
  <c r="R4332" i="5"/>
  <c r="U4332" i="5" s="1"/>
  <c r="R4333" i="5"/>
  <c r="U4333" i="5" s="1"/>
  <c r="R4334" i="5"/>
  <c r="U4334" i="5" s="1"/>
  <c r="R4335" i="5"/>
  <c r="U4335" i="5" s="1"/>
  <c r="R4336" i="5"/>
  <c r="U4336" i="5" s="1"/>
  <c r="R4337" i="5"/>
  <c r="U4337" i="5" s="1"/>
  <c r="R4338" i="5"/>
  <c r="U4338" i="5" s="1"/>
  <c r="R4339" i="5"/>
  <c r="U4339" i="5" s="1"/>
  <c r="R4340" i="5"/>
  <c r="U4340" i="5" s="1"/>
  <c r="R4341" i="5"/>
  <c r="U4341" i="5" s="1"/>
  <c r="R4342" i="5"/>
  <c r="U4342" i="5" s="1"/>
  <c r="R4343" i="5"/>
  <c r="U4343" i="5" s="1"/>
  <c r="R4344" i="5"/>
  <c r="U4344" i="5" s="1"/>
  <c r="R4345" i="5"/>
  <c r="U4345" i="5" s="1"/>
  <c r="R4346" i="5"/>
  <c r="U4346" i="5" s="1"/>
  <c r="R4347" i="5"/>
  <c r="U4347" i="5" s="1"/>
  <c r="R4348" i="5"/>
  <c r="U4348" i="5" s="1"/>
  <c r="R4349" i="5"/>
  <c r="U4349" i="5" s="1"/>
  <c r="R4350" i="5"/>
  <c r="U4350" i="5" s="1"/>
  <c r="R4351" i="5"/>
  <c r="U4351" i="5" s="1"/>
  <c r="R4352" i="5"/>
  <c r="U4352" i="5" s="1"/>
  <c r="R4353" i="5"/>
  <c r="U4353" i="5" s="1"/>
  <c r="R4354" i="5"/>
  <c r="U4354" i="5" s="1"/>
  <c r="R4355" i="5"/>
  <c r="U4355" i="5" s="1"/>
  <c r="R4356" i="5"/>
  <c r="U4356" i="5" s="1"/>
  <c r="R4357" i="5"/>
  <c r="U4357" i="5" s="1"/>
  <c r="R4358" i="5"/>
  <c r="U4358" i="5" s="1"/>
  <c r="R4359" i="5"/>
  <c r="U4359" i="5" s="1"/>
  <c r="R4360" i="5"/>
  <c r="U4360" i="5" s="1"/>
  <c r="R4361" i="5"/>
  <c r="U4361" i="5" s="1"/>
  <c r="R4362" i="5"/>
  <c r="U4362" i="5" s="1"/>
  <c r="R4363" i="5"/>
  <c r="U4363" i="5" s="1"/>
  <c r="R4364" i="5"/>
  <c r="U4364" i="5" s="1"/>
  <c r="R4365" i="5"/>
  <c r="U4365" i="5" s="1"/>
  <c r="R4366" i="5"/>
  <c r="U4366" i="5" s="1"/>
  <c r="R4367" i="5"/>
  <c r="U4367" i="5" s="1"/>
  <c r="R4368" i="5"/>
  <c r="U4368" i="5" s="1"/>
  <c r="R4369" i="5"/>
  <c r="U4369" i="5" s="1"/>
  <c r="R4370" i="5"/>
  <c r="U4370" i="5" s="1"/>
  <c r="R4371" i="5"/>
  <c r="U4371" i="5" s="1"/>
  <c r="R4372" i="5"/>
  <c r="U4372" i="5" s="1"/>
  <c r="R4373" i="5"/>
  <c r="U4373" i="5" s="1"/>
  <c r="R4374" i="5"/>
  <c r="U4374" i="5" s="1"/>
  <c r="R4375" i="5"/>
  <c r="U4375" i="5" s="1"/>
  <c r="R4376" i="5"/>
  <c r="U4376" i="5" s="1"/>
  <c r="R4377" i="5"/>
  <c r="U4377" i="5" s="1"/>
  <c r="R4378" i="5"/>
  <c r="U4378" i="5" s="1"/>
  <c r="R4379" i="5"/>
  <c r="U4379" i="5" s="1"/>
  <c r="R4380" i="5"/>
  <c r="U4380" i="5" s="1"/>
  <c r="R4381" i="5"/>
  <c r="U4381" i="5" s="1"/>
  <c r="R4382" i="5"/>
  <c r="U4382" i="5" s="1"/>
  <c r="R4383" i="5"/>
  <c r="U4383" i="5" s="1"/>
  <c r="R4384" i="5"/>
  <c r="U4384" i="5" s="1"/>
  <c r="R4385" i="5"/>
  <c r="U4385" i="5" s="1"/>
  <c r="R2" i="5"/>
  <c r="U2" i="5" s="1"/>
  <c r="U488" i="5" l="1"/>
  <c r="U484" i="5"/>
  <c r="U456" i="5"/>
  <c r="U452" i="5"/>
  <c r="U424" i="5"/>
  <c r="U420" i="5"/>
  <c r="U392" i="5"/>
  <c r="U388" i="5"/>
  <c r="U360" i="5"/>
  <c r="U356" i="5"/>
  <c r="U328" i="5"/>
  <c r="U324" i="5"/>
  <c r="U296" i="5"/>
  <c r="U292" i="5"/>
  <c r="U264" i="5"/>
  <c r="U260" i="5"/>
  <c r="U232" i="5"/>
  <c r="U228" i="5"/>
  <c r="U200" i="5"/>
  <c r="U196" i="5"/>
  <c r="U168" i="5"/>
  <c r="U164" i="5"/>
  <c r="U136" i="5"/>
  <c r="U132" i="5"/>
  <c r="U104" i="5"/>
  <c r="U100" i="5"/>
  <c r="U72" i="5"/>
  <c r="U68" i="5"/>
  <c r="U40" i="5"/>
  <c r="U36" i="5"/>
  <c r="U8" i="5"/>
  <c r="U4" i="5"/>
  <c r="U503" i="5"/>
  <c r="U483" i="5"/>
  <c r="U471" i="5"/>
  <c r="U451" i="5"/>
  <c r="U439" i="5"/>
  <c r="U419" i="5"/>
  <c r="U407" i="5"/>
  <c r="U387" i="5"/>
  <c r="U375" i="5"/>
  <c r="U355" i="5"/>
  <c r="U343" i="5"/>
  <c r="U323" i="5"/>
  <c r="U311" i="5"/>
  <c r="U291" i="5"/>
  <c r="U279" i="5"/>
  <c r="U259" i="5"/>
  <c r="U247" i="5"/>
  <c r="U227" i="5"/>
  <c r="U215" i="5"/>
  <c r="U195" i="5"/>
  <c r="U183" i="5"/>
  <c r="U163" i="5"/>
  <c r="U151" i="5"/>
  <c r="U131" i="5"/>
  <c r="U119" i="5"/>
  <c r="U99" i="5"/>
  <c r="U87" i="5"/>
  <c r="U67" i="5"/>
  <c r="U55" i="5"/>
  <c r="U35" i="5"/>
  <c r="U23" i="5"/>
  <c r="U3" i="5"/>
  <c r="U364" i="5"/>
  <c r="U332" i="5"/>
  <c r="U300" i="5"/>
  <c r="U268" i="5"/>
  <c r="U236" i="5"/>
  <c r="U204" i="5"/>
  <c r="U172" i="5"/>
  <c r="U140" i="5"/>
  <c r="U108" i="5"/>
  <c r="U76" i="5"/>
  <c r="U44" i="5"/>
  <c r="U12" i="5"/>
  <c r="U504" i="5"/>
  <c r="U472" i="5"/>
  <c r="U440" i="5"/>
  <c r="U408" i="5"/>
  <c r="U376" i="5"/>
  <c r="U344" i="5"/>
  <c r="U312" i="5"/>
  <c r="U280" i="5"/>
  <c r="U248" i="5"/>
  <c r="U216" i="5"/>
  <c r="U184" i="5"/>
  <c r="U152" i="5"/>
  <c r="U120" i="5"/>
  <c r="U88" i="5"/>
  <c r="U56" i="5"/>
  <c r="U24" i="5"/>
  <c r="U487" i="5"/>
  <c r="U455" i="5"/>
  <c r="U423" i="5"/>
  <c r="U391" i="5"/>
  <c r="U359" i="5"/>
  <c r="U327" i="5"/>
  <c r="U295" i="5"/>
  <c r="U263" i="5"/>
  <c r="U231" i="5"/>
  <c r="U199" i="5"/>
  <c r="U167" i="5"/>
  <c r="U135" i="5"/>
  <c r="U103" i="5"/>
  <c r="U71" i="5"/>
  <c r="U39" i="5"/>
  <c r="U7" i="5"/>
  <c r="U477" i="5"/>
  <c r="U445" i="5"/>
  <c r="U413" i="5"/>
  <c r="U381" i="5"/>
  <c r="U349" i="5"/>
  <c r="U317" i="5"/>
  <c r="U285" i="5"/>
  <c r="U253" i="5"/>
  <c r="U221" i="5"/>
  <c r="U189" i="5"/>
  <c r="U157" i="5"/>
  <c r="U125" i="5"/>
  <c r="U93" i="5"/>
  <c r="U61" i="5"/>
  <c r="U29" i="5"/>
  <c r="U500" i="5"/>
  <c r="U468" i="5"/>
  <c r="U436" i="5"/>
  <c r="U404" i="5"/>
  <c r="U372" i="5"/>
  <c r="U340" i="5"/>
  <c r="U308" i="5"/>
  <c r="U276" i="5"/>
  <c r="U244" i="5"/>
  <c r="U212" i="5"/>
  <c r="U180" i="5"/>
  <c r="U148" i="5"/>
  <c r="U116" i="5"/>
  <c r="U84" i="5"/>
  <c r="U52" i="5"/>
  <c r="U20" i="5"/>
  <c r="U499" i="5"/>
  <c r="U467" i="5"/>
  <c r="U435" i="5"/>
  <c r="U403" i="5"/>
  <c r="U371" i="5"/>
  <c r="U339" i="5"/>
  <c r="U307" i="5"/>
  <c r="U275" i="5"/>
  <c r="U243" i="5"/>
  <c r="U211" i="5"/>
  <c r="U179" i="5"/>
  <c r="U147" i="5"/>
  <c r="U115" i="5"/>
  <c r="U83" i="5"/>
  <c r="U51" i="5"/>
  <c r="U19" i="5"/>
  <c r="G45" i="1" l="1"/>
  <c r="G43" i="1"/>
</calcChain>
</file>

<file path=xl/comments1.xml><?xml version="1.0" encoding="utf-8"?>
<comments xmlns="http://schemas.openxmlformats.org/spreadsheetml/2006/main">
  <authors>
    <author>ACER</author>
    <author>Guilherme Carvalho</author>
    <author/>
    <author>PC</author>
  </authors>
  <commentList>
    <comment ref="F18" authorId="0" shapeId="0">
      <text>
        <r>
          <rPr>
            <b/>
            <sz val="9"/>
            <color indexed="81"/>
            <rFont val="Tahoma"/>
            <charset val="1"/>
          </rPr>
          <t>Eduardo:
início 6:41</t>
        </r>
      </text>
    </comment>
    <comment ref="F30" authorId="1" shapeId="0">
      <text>
        <r>
          <rPr>
            <b/>
            <sz val="9"/>
            <color indexed="81"/>
            <rFont val="Tahoma"/>
            <family val="2"/>
          </rPr>
          <t>Guilherme Carvalho:</t>
        </r>
        <r>
          <rPr>
            <sz val="9"/>
            <color indexed="81"/>
            <rFont val="Tahoma"/>
            <family val="2"/>
          </rPr>
          <t xml:space="preserve">
Inicio as 6:38</t>
        </r>
      </text>
    </comment>
    <comment ref="F42" authorId="1" shapeId="0">
      <text>
        <r>
          <rPr>
            <b/>
            <sz val="9"/>
            <color indexed="81"/>
            <rFont val="Tahoma"/>
            <family val="2"/>
          </rPr>
          <t>Guilherme Carvalho:</t>
        </r>
        <r>
          <rPr>
            <sz val="9"/>
            <color indexed="81"/>
            <rFont val="Tahoma"/>
            <family val="2"/>
          </rPr>
          <t xml:space="preserve">
Inicio as 6:38</t>
        </r>
      </text>
    </comment>
    <comment ref="F95" authorId="2" shapeId="0">
      <text>
        <r>
          <rPr>
            <b/>
            <sz val="9"/>
            <color rgb="FF000000"/>
            <rFont val="Tahoma"/>
            <family val="2"/>
            <charset val="1"/>
          </rPr>
          <t xml:space="preserve">Guilherme Carvalho:
</t>
        </r>
        <r>
          <rPr>
            <sz val="9"/>
            <color rgb="FF000000"/>
            <rFont val="Tahoma"/>
            <family val="2"/>
            <charset val="1"/>
          </rPr>
          <t>Inicio as 6:38</t>
        </r>
      </text>
    </comment>
    <comment ref="F103" authorId="2" shapeId="0">
      <text>
        <r>
          <rPr>
            <b/>
            <sz val="9"/>
            <color rgb="FF000000"/>
            <rFont val="Tahoma"/>
            <family val="2"/>
            <charset val="1"/>
          </rPr>
          <t xml:space="preserve">Guilherme Carvalho:
</t>
        </r>
        <r>
          <rPr>
            <sz val="9"/>
            <color rgb="FF000000"/>
            <rFont val="Tahoma"/>
            <family val="2"/>
            <charset val="1"/>
          </rPr>
          <t>Inicio as 6:38</t>
        </r>
      </text>
    </comment>
    <comment ref="F111" authorId="2" shapeId="0">
      <text>
        <r>
          <rPr>
            <b/>
            <sz val="9"/>
            <color rgb="FF000000"/>
            <rFont val="Tahoma"/>
            <family val="2"/>
            <charset val="1"/>
          </rPr>
          <t xml:space="preserve">Guilherme Carvalho:
</t>
        </r>
        <r>
          <rPr>
            <sz val="9"/>
            <color rgb="FF000000"/>
            <rFont val="Tahoma"/>
            <family val="2"/>
            <charset val="1"/>
          </rPr>
          <t>Inicio as 6:38</t>
        </r>
      </text>
    </comment>
    <comment ref="F195" authorId="3" shapeId="0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Início às 6:34</t>
        </r>
      </text>
    </comment>
    <comment ref="F207" authorId="3" shapeId="0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Início às 6:34</t>
        </r>
      </text>
    </comment>
  </commentList>
</comments>
</file>

<file path=xl/sharedStrings.xml><?xml version="1.0" encoding="utf-8"?>
<sst xmlns="http://schemas.openxmlformats.org/spreadsheetml/2006/main" count="20174" uniqueCount="4777">
  <si>
    <t>Pesquisador</t>
  </si>
  <si>
    <t>Data</t>
  </si>
  <si>
    <t>Ponto</t>
  </si>
  <si>
    <t>Período</t>
  </si>
  <si>
    <t>Diogo</t>
  </si>
  <si>
    <t>Tarde</t>
  </si>
  <si>
    <t>16:30 - 16:45</t>
  </si>
  <si>
    <t>16:45 - 17:00</t>
  </si>
  <si>
    <t>17:00 - 17:15</t>
  </si>
  <si>
    <t>17:15 - 17:30</t>
  </si>
  <si>
    <t>17:30 - 17:45</t>
  </si>
  <si>
    <t>17:45 -18:00</t>
  </si>
  <si>
    <t>18:00 - 18:15</t>
  </si>
  <si>
    <t>18:15 - 18:30</t>
  </si>
  <si>
    <t>Carros</t>
  </si>
  <si>
    <t>Ônibus Urbanos</t>
  </si>
  <si>
    <t>Caminhões e outros ônibus</t>
  </si>
  <si>
    <t>Eduardo</t>
  </si>
  <si>
    <t>Contagem de veículos do Elevado Rita Maria, sentido Av. Beiramar Norte.</t>
  </si>
  <si>
    <t>Manhã</t>
  </si>
  <si>
    <t>6:30-6:45</t>
  </si>
  <si>
    <t>6:45-7:00</t>
  </si>
  <si>
    <t>7:00-7:15</t>
  </si>
  <si>
    <t>7:15-7:30</t>
  </si>
  <si>
    <t>7:30-7:45</t>
  </si>
  <si>
    <t>7:45-8:00</t>
  </si>
  <si>
    <t>8:00-8:15</t>
  </si>
  <si>
    <t>8:15-8:30</t>
  </si>
  <si>
    <t>8:30-8:45</t>
  </si>
  <si>
    <t>8:45-9:00</t>
  </si>
  <si>
    <t>9:00-9:15</t>
  </si>
  <si>
    <t>9:15-9:30</t>
  </si>
  <si>
    <t>Geruza</t>
  </si>
  <si>
    <t>Contagem de veículos da alça de saída da Ponte Pedro Ivo Campos, sentido Av. Paulo Fontes.</t>
  </si>
  <si>
    <t>Guilherme</t>
  </si>
  <si>
    <t>Gustavo Richard sentido túnel</t>
  </si>
  <si>
    <t>Lesy</t>
  </si>
  <si>
    <t>R. Quatorze de Julho, sentido Estreito (condomínio Boulevard Hercílio Luz).</t>
  </si>
  <si>
    <t>Alça saída BR-282 em direção à Av. Ivo Silveira</t>
  </si>
  <si>
    <t>17:45 - 18:00</t>
  </si>
  <si>
    <t>Priscila</t>
  </si>
  <si>
    <t>Alça de acesso à Rod. Gustavo Richard (Elevado Antônio Pereira Oliveira)</t>
  </si>
  <si>
    <t>16:30-16:45</t>
  </si>
  <si>
    <t>16:45-17:00</t>
  </si>
  <si>
    <t>17:00-17:15</t>
  </si>
  <si>
    <t>17:15-17:30</t>
  </si>
  <si>
    <t>17:30-17:45</t>
  </si>
  <si>
    <t>17:45-18:00</t>
  </si>
  <si>
    <t>18:00-18:15</t>
  </si>
  <si>
    <t>18:15-18:30</t>
  </si>
  <si>
    <t>David</t>
  </si>
  <si>
    <t>Alça de saída da BR-282 (Rua Quatorze de Julho) - Colombo Salles</t>
  </si>
  <si>
    <t>Alça de saída da BR-282 (Rua Quatorze de Julho) - Rua Quatorze de Julho</t>
  </si>
  <si>
    <t>kaliu</t>
  </si>
  <si>
    <t>Acesso as pontes Felipe Schmit</t>
  </si>
  <si>
    <t>Acesso as pontes Rio Branco</t>
  </si>
  <si>
    <t>Acesso as pontes Duarte Schutel</t>
  </si>
  <si>
    <t>Lucas</t>
  </si>
  <si>
    <t>Acesso à Ponte Pedro Ivo Campos</t>
  </si>
  <si>
    <t>Rod. Gustavo Richard sentido Ponte Colombo Salles</t>
  </si>
  <si>
    <t>P3</t>
  </si>
  <si>
    <t>P1</t>
  </si>
  <si>
    <t>P2</t>
  </si>
  <si>
    <t>P5</t>
  </si>
  <si>
    <t>P9</t>
  </si>
  <si>
    <t>P4</t>
  </si>
  <si>
    <t>P6</t>
  </si>
  <si>
    <t>Renan</t>
  </si>
  <si>
    <t>Contagem de veículos da alça de acesso à Ponto Pedro Ivo Campos.</t>
  </si>
  <si>
    <t>Contagem de veículos da alça de acesso à Rod. Gustavo Richard (Rua Pedro Bitencourt).</t>
  </si>
  <si>
    <t>Flávia</t>
  </si>
  <si>
    <t>Contagem de veículos da Rua Antônio Pereira Oliveira, sentido Paulo Fontes.</t>
  </si>
  <si>
    <t>P8</t>
  </si>
  <si>
    <t>Contagem de veículos da alça de saída da BR-282 em direção ao bairro Coqueiros.</t>
  </si>
  <si>
    <t>Saída da Ponte Colombo Salles com a Rua Quatorze de Julho, sentido Estreito</t>
  </si>
  <si>
    <t>P5.1</t>
  </si>
  <si>
    <t>P5.2</t>
  </si>
  <si>
    <t>P9.1</t>
  </si>
  <si>
    <t>P9.2</t>
  </si>
  <si>
    <t>P9.3</t>
  </si>
  <si>
    <t>M-P4</t>
  </si>
  <si>
    <t>M-P3</t>
  </si>
  <si>
    <t>M-P8</t>
  </si>
  <si>
    <t>M-P7</t>
  </si>
  <si>
    <t>M-P6</t>
  </si>
  <si>
    <t>M-P5</t>
  </si>
  <si>
    <t>M-P1</t>
  </si>
  <si>
    <t>M-P2</t>
  </si>
  <si>
    <t>Felipe</t>
  </si>
  <si>
    <t>Alça de acesso à Ponto Pedro Ivo Campos</t>
  </si>
  <si>
    <t>Hora</t>
  </si>
  <si>
    <t>Name</t>
  </si>
  <si>
    <t>Tipo</t>
  </si>
  <si>
    <t>Indice</t>
  </si>
  <si>
    <t>Bicicleta</t>
  </si>
  <si>
    <t>Caminhão (2 eixos)</t>
  </si>
  <si>
    <t>Caminhão (3+ eixos)</t>
  </si>
  <si>
    <t>Carro</t>
  </si>
  <si>
    <t>Motocicleta</t>
  </si>
  <si>
    <t>Ônibus</t>
  </si>
  <si>
    <t>Táxi</t>
  </si>
  <si>
    <t>Van</t>
  </si>
  <si>
    <t>06:00-06:15</t>
  </si>
  <si>
    <t>Ponto 102A</t>
  </si>
  <si>
    <t>102A</t>
  </si>
  <si>
    <t>Mestre</t>
  </si>
  <si>
    <t>102A-06:00-06:15</t>
  </si>
  <si>
    <t>06:15-06:30</t>
  </si>
  <si>
    <t>102A-06:15-06:30</t>
  </si>
  <si>
    <t>06:30-06:45</t>
  </si>
  <si>
    <t>102A-06:30-06:45</t>
  </si>
  <si>
    <t>06:45-07:00</t>
  </si>
  <si>
    <t>102A-06:45-07:00</t>
  </si>
  <si>
    <t>07:00-07:15</t>
  </si>
  <si>
    <t>102A-07:00-07:15</t>
  </si>
  <si>
    <t>07:15-07:30</t>
  </si>
  <si>
    <t>102A-07:15-07:30</t>
  </si>
  <si>
    <t>07:30-07:45</t>
  </si>
  <si>
    <t>102A-07:30-07:45</t>
  </si>
  <si>
    <t>07:45-08:00</t>
  </si>
  <si>
    <t>102A-07:45-08:00</t>
  </si>
  <si>
    <t>08:00-08:15</t>
  </si>
  <si>
    <t>102A-08:00-08:15</t>
  </si>
  <si>
    <t>08:15-08:30</t>
  </si>
  <si>
    <t>102A-08:15-08:30</t>
  </si>
  <si>
    <t>08:30-08:45</t>
  </si>
  <si>
    <t>102A-08:30-08:45</t>
  </si>
  <si>
    <t>08:45-09:00</t>
  </si>
  <si>
    <t>102A-08:45-09:00</t>
  </si>
  <si>
    <t>09:00-09:15</t>
  </si>
  <si>
    <t>102A-09:00-09:15</t>
  </si>
  <si>
    <t>09:15-09:30</t>
  </si>
  <si>
    <t>102A-09:15-09:30</t>
  </si>
  <si>
    <t>09:30-09:45</t>
  </si>
  <si>
    <t>102A-09:30-09:45</t>
  </si>
  <si>
    <t>09:45-10:00</t>
  </si>
  <si>
    <t>102A-09:45-10:00</t>
  </si>
  <si>
    <t>10:00-10:15</t>
  </si>
  <si>
    <t>102A-10:00-10:15</t>
  </si>
  <si>
    <t>10:15-10:30</t>
  </si>
  <si>
    <t>102A-10:15-10:30</t>
  </si>
  <si>
    <t>10:30-10:45</t>
  </si>
  <si>
    <t>102A-10:30-10:45</t>
  </si>
  <si>
    <t>10:45-11:00</t>
  </si>
  <si>
    <t>102A-10:45-11:00</t>
  </si>
  <si>
    <t>11:00-11:15</t>
  </si>
  <si>
    <t>102A-11:00-11:15</t>
  </si>
  <si>
    <t>11:15-11:30</t>
  </si>
  <si>
    <t>102A-11:15-11:30</t>
  </si>
  <si>
    <t>11:30-11:45</t>
  </si>
  <si>
    <t>102A-11:30-11:45</t>
  </si>
  <si>
    <t>11:45-12:00</t>
  </si>
  <si>
    <t>102A-11:45-12:00</t>
  </si>
  <si>
    <t>12:00-12:15</t>
  </si>
  <si>
    <t>102A-12:00-12:15</t>
  </si>
  <si>
    <t>12:15-12:30</t>
  </si>
  <si>
    <t>102A-12:15-12:30</t>
  </si>
  <si>
    <t>12:30-12:45</t>
  </si>
  <si>
    <t>102A-12:30-12:45</t>
  </si>
  <si>
    <t>12:45-13:00</t>
  </si>
  <si>
    <t>102A-12:45-13:00</t>
  </si>
  <si>
    <t>13:00-13:15</t>
  </si>
  <si>
    <t>102A-13:00-13:15</t>
  </si>
  <si>
    <t>13:15-13:30</t>
  </si>
  <si>
    <t>102A-13:15-13:30</t>
  </si>
  <si>
    <t>13:30-13:45</t>
  </si>
  <si>
    <t>102A-13:30-13:45</t>
  </si>
  <si>
    <t>13:45-14:00</t>
  </si>
  <si>
    <t>102A-13:45-14:00</t>
  </si>
  <si>
    <t>14:00-14:15</t>
  </si>
  <si>
    <t>102A-14:00-14:15</t>
  </si>
  <si>
    <t>14:15-14:30</t>
  </si>
  <si>
    <t>102A-14:15-14:30</t>
  </si>
  <si>
    <t>14:30-14:45</t>
  </si>
  <si>
    <t>102A-14:30-14:45</t>
  </si>
  <si>
    <t>14:45-15:00</t>
  </si>
  <si>
    <t>102A-14:45-15:00</t>
  </si>
  <si>
    <t>15:00-15:15</t>
  </si>
  <si>
    <t>102A-15:00-15:15</t>
  </si>
  <si>
    <t>15:15-15:30</t>
  </si>
  <si>
    <t>102A-15:15-15:30</t>
  </si>
  <si>
    <t>15:30-15:45</t>
  </si>
  <si>
    <t>102A-15:30-15:45</t>
  </si>
  <si>
    <t>15:45-16:00</t>
  </si>
  <si>
    <t>102A-15:45-16:00</t>
  </si>
  <si>
    <t>16:00-16:15</t>
  </si>
  <si>
    <t>102A-16:00-16:15</t>
  </si>
  <si>
    <t>16:15-16:30</t>
  </si>
  <si>
    <t>102A-16:15-16:30</t>
  </si>
  <si>
    <t>102A-16:30-16:45</t>
  </si>
  <si>
    <t>102A-16:45-17:00</t>
  </si>
  <si>
    <t>102A-17:00-17:15</t>
  </si>
  <si>
    <t>102A-17:15-17:30</t>
  </si>
  <si>
    <t>102A-17:30-17:45</t>
  </si>
  <si>
    <t>102A-17:45-18:00</t>
  </si>
  <si>
    <t>102A-18:00-18:15</t>
  </si>
  <si>
    <t>102A-18:15-18:30</t>
  </si>
  <si>
    <t>18:30-18:45</t>
  </si>
  <si>
    <t>102A-18:30-18:45</t>
  </si>
  <si>
    <t>18:45-19:00</t>
  </si>
  <si>
    <t>102A-18:45-19:00</t>
  </si>
  <si>
    <t>19:00-19:15</t>
  </si>
  <si>
    <t>102A-19:00-19:15</t>
  </si>
  <si>
    <t>19:15-19:30</t>
  </si>
  <si>
    <t>102A-19:15-19:30</t>
  </si>
  <si>
    <t>19:30-19:45</t>
  </si>
  <si>
    <t>102A-19:30-19:45</t>
  </si>
  <si>
    <t>19:45-20:00</t>
  </si>
  <si>
    <t>102A-19:45-20:00</t>
  </si>
  <si>
    <t>20:00-20:15</t>
  </si>
  <si>
    <t>102A-20:00-20:15</t>
  </si>
  <si>
    <t>20:15-20:30</t>
  </si>
  <si>
    <t>102A-20:15-20:30</t>
  </si>
  <si>
    <t>20:30-20:45</t>
  </si>
  <si>
    <t>102A-20:30-20:45</t>
  </si>
  <si>
    <t>20:45-21:00</t>
  </si>
  <si>
    <t>102A-20:45-21:00</t>
  </si>
  <si>
    <t>21:00-21:15</t>
  </si>
  <si>
    <t>102A-21:00-21:15</t>
  </si>
  <si>
    <t>21:15-21:30</t>
  </si>
  <si>
    <t>102A-21:15-21:30</t>
  </si>
  <si>
    <t>21:30-21:45</t>
  </si>
  <si>
    <t>102A-21:30-21:45</t>
  </si>
  <si>
    <t>21:45-22:00</t>
  </si>
  <si>
    <t>102A-21:45-22:00</t>
  </si>
  <si>
    <t>22:00-22:15</t>
  </si>
  <si>
    <t>102A-22:00-22:15</t>
  </si>
  <si>
    <t>Ponto 102B</t>
  </si>
  <si>
    <t>102B</t>
  </si>
  <si>
    <t>102B-06:00-06:15</t>
  </si>
  <si>
    <t>102B-06:15-06:30</t>
  </si>
  <si>
    <t>102B-06:30-06:45</t>
  </si>
  <si>
    <t>102B-06:45-07:00</t>
  </si>
  <si>
    <t>102B-07:00-07:15</t>
  </si>
  <si>
    <t>102B-07:15-07:30</t>
  </si>
  <si>
    <t>102B-07:30-07:45</t>
  </si>
  <si>
    <t>102B-07:45-08:00</t>
  </si>
  <si>
    <t>102B-08:00-08:15</t>
  </si>
  <si>
    <t>102B-08:15-08:30</t>
  </si>
  <si>
    <t>102B-08:30-08:45</t>
  </si>
  <si>
    <t>102B-08:45-09:00</t>
  </si>
  <si>
    <t>102B-09:00-09:15</t>
  </si>
  <si>
    <t>102B-09:15-09:30</t>
  </si>
  <si>
    <t>102B-09:30-09:45</t>
  </si>
  <si>
    <t>102B-09:45-10:00</t>
  </si>
  <si>
    <t>102B-10:00-10:15</t>
  </si>
  <si>
    <t>102B-10:15-10:30</t>
  </si>
  <si>
    <t>102B-10:30-10:45</t>
  </si>
  <si>
    <t>102B-10:45-11:00</t>
  </si>
  <si>
    <t>102B-11:00-11:15</t>
  </si>
  <si>
    <t>102B-11:15-11:30</t>
  </si>
  <si>
    <t>102B-11:30-11:45</t>
  </si>
  <si>
    <t>102B-11:45-12:00</t>
  </si>
  <si>
    <t>102B-12:00-12:15</t>
  </si>
  <si>
    <t>102B-12:15-12:30</t>
  </si>
  <si>
    <t>102B-12:30-12:45</t>
  </si>
  <si>
    <t>102B-12:45-13:00</t>
  </si>
  <si>
    <t>102B-13:00-13:15</t>
  </si>
  <si>
    <t>102B-13:15-13:30</t>
  </si>
  <si>
    <t>102B-13:30-13:45</t>
  </si>
  <si>
    <t>102B-13:45-14:00</t>
  </si>
  <si>
    <t>102B-14:00-14:15</t>
  </si>
  <si>
    <t>102B-14:15-14:30</t>
  </si>
  <si>
    <t>102B-14:30-14:45</t>
  </si>
  <si>
    <t>102B-14:45-15:00</t>
  </si>
  <si>
    <t>102B-15:00-15:15</t>
  </si>
  <si>
    <t>102B-15:15-15:30</t>
  </si>
  <si>
    <t>102B-15:30-15:45</t>
  </si>
  <si>
    <t>102B-15:45-16:00</t>
  </si>
  <si>
    <t>102B-16:00-16:15</t>
  </si>
  <si>
    <t>102B-16:15-16:30</t>
  </si>
  <si>
    <t>102B-16:30-16:45</t>
  </si>
  <si>
    <t>102B-16:45-17:00</t>
  </si>
  <si>
    <t>102B-17:00-17:15</t>
  </si>
  <si>
    <t>102B-17:15-17:30</t>
  </si>
  <si>
    <t>102B-17:30-17:45</t>
  </si>
  <si>
    <t>102B-17:45-18:00</t>
  </si>
  <si>
    <t>102B-18:00-18:15</t>
  </si>
  <si>
    <t>102B-18:15-18:30</t>
  </si>
  <si>
    <t>102B-18:30-18:45</t>
  </si>
  <si>
    <t>102B-18:45-19:00</t>
  </si>
  <si>
    <t>102B-19:00-19:15</t>
  </si>
  <si>
    <t>102B-19:15-19:30</t>
  </si>
  <si>
    <t>102B-19:30-19:45</t>
  </si>
  <si>
    <t>102B-19:45-20:00</t>
  </si>
  <si>
    <t>102B-20:00-20:15</t>
  </si>
  <si>
    <t>102B-20:15-20:30</t>
  </si>
  <si>
    <t>102B-20:30-20:45</t>
  </si>
  <si>
    <t>102B-20:45-21:00</t>
  </si>
  <si>
    <t>102B-21:00-21:15</t>
  </si>
  <si>
    <t>102B-21:15-21:30</t>
  </si>
  <si>
    <t>102B-21:30-21:45</t>
  </si>
  <si>
    <t>102B-21:45-22:00</t>
  </si>
  <si>
    <t>102B-22:00-22:15</t>
  </si>
  <si>
    <t>Ponto 102C</t>
  </si>
  <si>
    <t>102C</t>
  </si>
  <si>
    <t>102C-06:00-06:15</t>
  </si>
  <si>
    <t>102C-06:15-06:30</t>
  </si>
  <si>
    <t>102C-06:30-06:45</t>
  </si>
  <si>
    <t>102C-06:45-07:00</t>
  </si>
  <si>
    <t>102C-07:00-07:15</t>
  </si>
  <si>
    <t>102C-07:15-07:30</t>
  </si>
  <si>
    <t>102C-07:30-07:45</t>
  </si>
  <si>
    <t>102C-07:45-08:00</t>
  </si>
  <si>
    <t>102C-08:00-08:15</t>
  </si>
  <si>
    <t>102C-08:15-08:30</t>
  </si>
  <si>
    <t>102C-08:30-08:45</t>
  </si>
  <si>
    <t>102C-08:45-09:00</t>
  </si>
  <si>
    <t>102C-09:00-09:15</t>
  </si>
  <si>
    <t>102C-09:15-09:30</t>
  </si>
  <si>
    <t>102C-09:30-09:45</t>
  </si>
  <si>
    <t>102C-09:45-10:00</t>
  </si>
  <si>
    <t>102C-10:00-10:15</t>
  </si>
  <si>
    <t>102C-10:15-10:30</t>
  </si>
  <si>
    <t>102C-10:30-10:45</t>
  </si>
  <si>
    <t>102C-10:45-11:00</t>
  </si>
  <si>
    <t>102C-11:00-11:15</t>
  </si>
  <si>
    <t>102C-11:15-11:30</t>
  </si>
  <si>
    <t>102C-11:30-11:45</t>
  </si>
  <si>
    <t>102C-11:45-12:00</t>
  </si>
  <si>
    <t>102C-12:00-12:15</t>
  </si>
  <si>
    <t>102C-12:15-12:30</t>
  </si>
  <si>
    <t>102C-12:30-12:45</t>
  </si>
  <si>
    <t>102C-12:45-13:00</t>
  </si>
  <si>
    <t>102C-13:00-13:15</t>
  </si>
  <si>
    <t>102C-13:15-13:30</t>
  </si>
  <si>
    <t>102C-13:30-13:45</t>
  </si>
  <si>
    <t>102C-13:45-14:00</t>
  </si>
  <si>
    <t>102C-14:00-14:15</t>
  </si>
  <si>
    <t>102C-14:15-14:30</t>
  </si>
  <si>
    <t>102C-14:30-14:45</t>
  </si>
  <si>
    <t>102C-14:45-15:00</t>
  </si>
  <si>
    <t>102C-15:00-15:15</t>
  </si>
  <si>
    <t>102C-15:15-15:30</t>
  </si>
  <si>
    <t>102C-15:30-15:45</t>
  </si>
  <si>
    <t>102C-15:45-16:00</t>
  </si>
  <si>
    <t>102C-16:00-16:15</t>
  </si>
  <si>
    <t>102C-16:15-16:30</t>
  </si>
  <si>
    <t>102C-16:30-16:45</t>
  </si>
  <si>
    <t>102C-16:45-17:00</t>
  </si>
  <si>
    <t>102C-17:00-17:15</t>
  </si>
  <si>
    <t>102C-17:15-17:30</t>
  </si>
  <si>
    <t>102C-17:30-17:45</t>
  </si>
  <si>
    <t>102C-17:45-18:00</t>
  </si>
  <si>
    <t>102C-18:00-18:15</t>
  </si>
  <si>
    <t>102C-18:15-18:30</t>
  </si>
  <si>
    <t>102C-18:30-18:45</t>
  </si>
  <si>
    <t>102C-18:45-19:00</t>
  </si>
  <si>
    <t>102C-19:00-19:15</t>
  </si>
  <si>
    <t>102C-19:15-19:30</t>
  </si>
  <si>
    <t>102C-19:30-19:45</t>
  </si>
  <si>
    <t>102C-19:45-20:00</t>
  </si>
  <si>
    <t>102C-20:00-20:15</t>
  </si>
  <si>
    <t>102C-20:15-20:30</t>
  </si>
  <si>
    <t>102C-20:30-20:45</t>
  </si>
  <si>
    <t>102C-20:45-21:00</t>
  </si>
  <si>
    <t>102C-21:00-21:15</t>
  </si>
  <si>
    <t>102C-21:15-21:30</t>
  </si>
  <si>
    <t>102C-21:30-21:45</t>
  </si>
  <si>
    <t>102C-21:45-22:00</t>
  </si>
  <si>
    <t>102C-22:00-22:15</t>
  </si>
  <si>
    <t>Ponto 105A</t>
  </si>
  <si>
    <t>105A</t>
  </si>
  <si>
    <t>105A-06:15-06:30</t>
  </si>
  <si>
    <t>105A-06:30-06:45</t>
  </si>
  <si>
    <t>105A-06:45-07:00</t>
  </si>
  <si>
    <t>105A-07:00-07:15</t>
  </si>
  <si>
    <t>105A-07:15-07:30</t>
  </si>
  <si>
    <t>105A-07:30-07:45</t>
  </si>
  <si>
    <t>105A-07:45-08:00</t>
  </si>
  <si>
    <t>105A-08:00-08:15</t>
  </si>
  <si>
    <t>105A-08:15-08:30</t>
  </si>
  <si>
    <t>105A-08:30-08:45</t>
  </si>
  <si>
    <t>105A-08:45-09:00</t>
  </si>
  <si>
    <t>105A-09:00-09:15</t>
  </si>
  <si>
    <t>105A-09:15-09:30</t>
  </si>
  <si>
    <t>105A-09:30-09:45</t>
  </si>
  <si>
    <t>105A-09:45-10:00</t>
  </si>
  <si>
    <t>105A-10:00-10:15</t>
  </si>
  <si>
    <t>105A-16:00-16:15</t>
  </si>
  <si>
    <t>105A-16:15-16:30</t>
  </si>
  <si>
    <t>105A-16:30-16:45</t>
  </si>
  <si>
    <t>105A-16:45-17:00</t>
  </si>
  <si>
    <t>105A-17:00-17:15</t>
  </si>
  <si>
    <t>105A-17:15-17:30</t>
  </si>
  <si>
    <t>105A-17:30-17:45</t>
  </si>
  <si>
    <t>105A-17:45-18:00</t>
  </si>
  <si>
    <t>105A-18:00-18:15</t>
  </si>
  <si>
    <t>105A-18:15-18:30</t>
  </si>
  <si>
    <t>105A-18:30-18:45</t>
  </si>
  <si>
    <t>105A-18:45-19:00</t>
  </si>
  <si>
    <t>105A-19:00-19:15</t>
  </si>
  <si>
    <t>105A-19:15-19:30</t>
  </si>
  <si>
    <t>105A-19:30-19:45</t>
  </si>
  <si>
    <t>Ponto 105B</t>
  </si>
  <si>
    <t>105B</t>
  </si>
  <si>
    <t>105B-06:15-06:30</t>
  </si>
  <si>
    <t>105B-06:30-06:45</t>
  </si>
  <si>
    <t>105B-06:45-07:00</t>
  </si>
  <si>
    <t>105B-07:00-07:15</t>
  </si>
  <si>
    <t>105B-07:15-07:30</t>
  </si>
  <si>
    <t>105B-07:30-07:45</t>
  </si>
  <si>
    <t>105B-07:45-08:00</t>
  </si>
  <si>
    <t>105B-08:00-08:15</t>
  </si>
  <si>
    <t>105B-08:15-08:30</t>
  </si>
  <si>
    <t>105B-08:30-08:45</t>
  </si>
  <si>
    <t>105B-08:45-09:00</t>
  </si>
  <si>
    <t>105B-09:00-09:15</t>
  </si>
  <si>
    <t>105B-09:15-09:30</t>
  </si>
  <si>
    <t>105B-09:30-09:45</t>
  </si>
  <si>
    <t>105B-09:45-10:00</t>
  </si>
  <si>
    <t>105B-10:00-10:15</t>
  </si>
  <si>
    <t>105B-16:00-16:15</t>
  </si>
  <si>
    <t>105B-16:15-16:30</t>
  </si>
  <si>
    <t>105B-16:30-16:45</t>
  </si>
  <si>
    <t>105B-16:45-17:00</t>
  </si>
  <si>
    <t>105B-17:00-17:15</t>
  </si>
  <si>
    <t>105B-17:15-17:30</t>
  </si>
  <si>
    <t>105B-17:30-17:45</t>
  </si>
  <si>
    <t>105B-17:45-18:00</t>
  </si>
  <si>
    <t>105B-18:00-18:15</t>
  </si>
  <si>
    <t>105B-18:15-18:30</t>
  </si>
  <si>
    <t>105B-18:30-18:45</t>
  </si>
  <si>
    <t>105B-18:45-19:00</t>
  </si>
  <si>
    <t>105B-19:00-19:15</t>
  </si>
  <si>
    <t>105B-19:15-19:30</t>
  </si>
  <si>
    <t>105B-19:30-19:45</t>
  </si>
  <si>
    <t>Ponto 107A</t>
  </si>
  <si>
    <t>107A</t>
  </si>
  <si>
    <t>107A-06:30-06:45</t>
  </si>
  <si>
    <t>107A-06:45-07:00</t>
  </si>
  <si>
    <t>107A-07:00-07:15</t>
  </si>
  <si>
    <t>107A-07:15-07:30</t>
  </si>
  <si>
    <t>107A-07:30-07:45</t>
  </si>
  <si>
    <t>107A-07:45-08:00</t>
  </si>
  <si>
    <t>107A-08:00-08:15</t>
  </si>
  <si>
    <t>107A-08:15-08:30</t>
  </si>
  <si>
    <t>107A-08:30-08:45</t>
  </si>
  <si>
    <t>107A-08:45-09:00</t>
  </si>
  <si>
    <t>107A-09:00-09:15</t>
  </si>
  <si>
    <t>107A-09:15-09:30</t>
  </si>
  <si>
    <t>107A-09:30-09:45</t>
  </si>
  <si>
    <t>107A-09:45-10:00</t>
  </si>
  <si>
    <t>107A-10:00-10:15</t>
  </si>
  <si>
    <t>107A-15:45-16:00</t>
  </si>
  <si>
    <t>107A-16:00-16:15</t>
  </si>
  <si>
    <t>107A-16:15-16:30</t>
  </si>
  <si>
    <t>107A-16:30-16:45</t>
  </si>
  <si>
    <t>107A-16:45-17:00</t>
  </si>
  <si>
    <t>107A-17:00-17:15</t>
  </si>
  <si>
    <t>107A-17:15-17:30</t>
  </si>
  <si>
    <t>107A-17:30-17:45</t>
  </si>
  <si>
    <t>107A-17:45-18:00</t>
  </si>
  <si>
    <t>107A-18:00-18:15</t>
  </si>
  <si>
    <t>107A-18:15-18:30</t>
  </si>
  <si>
    <t>107A-18:30-18:45</t>
  </si>
  <si>
    <t>107A-18:45-19:00</t>
  </si>
  <si>
    <t>107A-19:00-19:15</t>
  </si>
  <si>
    <t>107A-19:15-19:30</t>
  </si>
  <si>
    <t>107A-19:30-19:45</t>
  </si>
  <si>
    <t>Ponto 107B</t>
  </si>
  <si>
    <t>107B</t>
  </si>
  <si>
    <t>107B-06:30-06:45</t>
  </si>
  <si>
    <t>107B-06:45-07:00</t>
  </si>
  <si>
    <t>107B-07:00-07:15</t>
  </si>
  <si>
    <t>107B-07:15-07:30</t>
  </si>
  <si>
    <t>107B-07:30-07:45</t>
  </si>
  <si>
    <t>107B-07:45-08:00</t>
  </si>
  <si>
    <t>107B-08:00-08:15</t>
  </si>
  <si>
    <t>107B-08:15-08:30</t>
  </si>
  <si>
    <t>107B-08:30-08:45</t>
  </si>
  <si>
    <t>107B-08:45-09:00</t>
  </si>
  <si>
    <t>107B-09:00-09:15</t>
  </si>
  <si>
    <t>107B-09:15-09:30</t>
  </si>
  <si>
    <t>107B-09:30-09:45</t>
  </si>
  <si>
    <t>107B-09:45-10:00</t>
  </si>
  <si>
    <t>107B-10:00-10:15</t>
  </si>
  <si>
    <t>107B-15:45-16:00</t>
  </si>
  <si>
    <t>107B-16:00-16:15</t>
  </si>
  <si>
    <t>107B-16:15-16:30</t>
  </si>
  <si>
    <t>107B-16:30-16:45</t>
  </si>
  <si>
    <t>107B-16:45-17:00</t>
  </si>
  <si>
    <t>107B-17:00-17:15</t>
  </si>
  <si>
    <t>107B-17:15-17:30</t>
  </si>
  <si>
    <t>107B-17:30-17:45</t>
  </si>
  <si>
    <t>107B-17:45-18:00</t>
  </si>
  <si>
    <t>107B-18:00-18:15</t>
  </si>
  <si>
    <t>107B-18:15-18:30</t>
  </si>
  <si>
    <t>107B-18:30-18:45</t>
  </si>
  <si>
    <t>107B-18:45-19:00</t>
  </si>
  <si>
    <t>107B-19:00-19:15</t>
  </si>
  <si>
    <t>107B-19:15-19:30</t>
  </si>
  <si>
    <t>107B-19:30-19:45</t>
  </si>
  <si>
    <t>Ponto 108A</t>
  </si>
  <si>
    <t>108A</t>
  </si>
  <si>
    <t>108A-06:15-06:30</t>
  </si>
  <si>
    <t>108A-06:30-06:45</t>
  </si>
  <si>
    <t>108A-06:45-07:00</t>
  </si>
  <si>
    <t>108A-07:00-07:15</t>
  </si>
  <si>
    <t>108A-07:15-07:30</t>
  </si>
  <si>
    <t>108A-07:30-07:45</t>
  </si>
  <si>
    <t>108A-07:45-08:00</t>
  </si>
  <si>
    <t>108A-08:00-08:15</t>
  </si>
  <si>
    <t>108A-08:15-08:30</t>
  </si>
  <si>
    <t>108A-08:30-08:45</t>
  </si>
  <si>
    <t>108A-08:45-09:00</t>
  </si>
  <si>
    <t>108A-09:00-09:15</t>
  </si>
  <si>
    <t>108A-09:15-09:30</t>
  </si>
  <si>
    <t>108A-09:30-09:45</t>
  </si>
  <si>
    <t>108A-09:45-10:00</t>
  </si>
  <si>
    <t>108A-10:00-10:15</t>
  </si>
  <si>
    <t>108A-16:00-16:15</t>
  </si>
  <si>
    <t>108A-16:15-16:30</t>
  </si>
  <si>
    <t>108A-16:30-16:45</t>
  </si>
  <si>
    <t>108A-16:45-17:00</t>
  </si>
  <si>
    <t>108A-17:00-17:15</t>
  </si>
  <si>
    <t>108A-17:15-17:30</t>
  </si>
  <si>
    <t>108A-17:30-17:45</t>
  </si>
  <si>
    <t>108A-17:45-18:00</t>
  </si>
  <si>
    <t>108A-18:00-18:15</t>
  </si>
  <si>
    <t>108A-18:15-18:30</t>
  </si>
  <si>
    <t>108A-18:30-18:45</t>
  </si>
  <si>
    <t>108A-18:45-19:00</t>
  </si>
  <si>
    <t>108A-19:00-19:15</t>
  </si>
  <si>
    <t>108A-19:15-19:30</t>
  </si>
  <si>
    <t>108A-19:30-19:45</t>
  </si>
  <si>
    <t>Ponto 108B</t>
  </si>
  <si>
    <t>108B</t>
  </si>
  <si>
    <t>108B-06:15-06:30</t>
  </si>
  <si>
    <t>108B-06:30-06:45</t>
  </si>
  <si>
    <t>108B-06:45-07:00</t>
  </si>
  <si>
    <t>108B-07:00-07:15</t>
  </si>
  <si>
    <t>108B-07:15-07:30</t>
  </si>
  <si>
    <t>108B-07:30-07:45</t>
  </si>
  <si>
    <t>108B-07:45-08:00</t>
  </si>
  <si>
    <t>108B-08:00-08:15</t>
  </si>
  <si>
    <t>108B-08:15-08:30</t>
  </si>
  <si>
    <t>108B-08:30-08:45</t>
  </si>
  <si>
    <t>108B-08:45-09:00</t>
  </si>
  <si>
    <t>108B-09:00-09:15</t>
  </si>
  <si>
    <t>108B-09:15-09:30</t>
  </si>
  <si>
    <t>108B-09:30-09:45</t>
  </si>
  <si>
    <t>108B-09:45-10:00</t>
  </si>
  <si>
    <t>108B-10:00-10:15</t>
  </si>
  <si>
    <t>108B-16:00-16:15</t>
  </si>
  <si>
    <t>108B-16:15-16:30</t>
  </si>
  <si>
    <t>108B-16:30-16:45</t>
  </si>
  <si>
    <t>108B-16:45-17:00</t>
  </si>
  <si>
    <t>108B-17:00-17:15</t>
  </si>
  <si>
    <t>108B-17:15-17:30</t>
  </si>
  <si>
    <t>108B-17:30-17:45</t>
  </si>
  <si>
    <t>108B-17:45-18:00</t>
  </si>
  <si>
    <t>108B-18:00-18:15</t>
  </si>
  <si>
    <t>108B-18:15-18:30</t>
  </si>
  <si>
    <t>108B-18:30-18:45</t>
  </si>
  <si>
    <t>108B-18:45-19:00</t>
  </si>
  <si>
    <t>108B-19:00-19:15</t>
  </si>
  <si>
    <t>108B-19:15-19:30</t>
  </si>
  <si>
    <t>108B-19:30-19:45</t>
  </si>
  <si>
    <t>Ponto 110A</t>
  </si>
  <si>
    <t>110A</t>
  </si>
  <si>
    <t>110A-06:15-06:30</t>
  </si>
  <si>
    <t>110A-06:30-06:45</t>
  </si>
  <si>
    <t>110A-06:45-07:00</t>
  </si>
  <si>
    <t>110A-07:00-07:15</t>
  </si>
  <si>
    <t>110A-07:15-07:30</t>
  </si>
  <si>
    <t>110A-07:30-07:45</t>
  </si>
  <si>
    <t>110A-07:45-08:00</t>
  </si>
  <si>
    <t>110A-08:00-08:15</t>
  </si>
  <si>
    <t>110A-08:15-08:30</t>
  </si>
  <si>
    <t>110A-08:30-08:45</t>
  </si>
  <si>
    <t>110A-08:45-09:00</t>
  </si>
  <si>
    <t>110A-09:00-09:15</t>
  </si>
  <si>
    <t>110A-09:15-09:30</t>
  </si>
  <si>
    <t>110A-09:30-09:45</t>
  </si>
  <si>
    <t>110A-09:45-10:00</t>
  </si>
  <si>
    <t>110A-10:00-10:15</t>
  </si>
  <si>
    <t>110A-15:45-16:00</t>
  </si>
  <si>
    <t>110A-16:00-16:15</t>
  </si>
  <si>
    <t>110A-16:15-16:30</t>
  </si>
  <si>
    <t>110A-16:30-16:45</t>
  </si>
  <si>
    <t>110A-16:45-17:00</t>
  </si>
  <si>
    <t>110A-17:00-17:15</t>
  </si>
  <si>
    <t>110A-17:15-17:30</t>
  </si>
  <si>
    <t>110A-17:30-17:45</t>
  </si>
  <si>
    <t>110A-17:45-18:00</t>
  </si>
  <si>
    <t>110A-18:00-18:15</t>
  </si>
  <si>
    <t>110A-18:15-18:30</t>
  </si>
  <si>
    <t>110A-18:30-18:45</t>
  </si>
  <si>
    <t>110A-18:45-19:00</t>
  </si>
  <si>
    <t>110A-19:00-19:15</t>
  </si>
  <si>
    <t>110A-19:15-19:30</t>
  </si>
  <si>
    <t>110A-19:30-19:45</t>
  </si>
  <si>
    <t>Ponto 110B</t>
  </si>
  <si>
    <t>110B</t>
  </si>
  <si>
    <t>110B-06:15-06:30</t>
  </si>
  <si>
    <t>110B-06:30-06:45</t>
  </si>
  <si>
    <t>110B-06:45-07:00</t>
  </si>
  <si>
    <t>110B-07:00-07:15</t>
  </si>
  <si>
    <t>110B-07:15-07:30</t>
  </si>
  <si>
    <t>110B-07:30-07:45</t>
  </si>
  <si>
    <t>110B-07:45-08:00</t>
  </si>
  <si>
    <t>110B-08:00-08:15</t>
  </si>
  <si>
    <t>110B-08:15-08:30</t>
  </si>
  <si>
    <t>110B-08:30-08:45</t>
  </si>
  <si>
    <t>110B-08:45-09:00</t>
  </si>
  <si>
    <t>110B-09:00-09:15</t>
  </si>
  <si>
    <t>110B-09:15-09:30</t>
  </si>
  <si>
    <t>110B-09:30-09:45</t>
  </si>
  <si>
    <t>110B-09:45-10:00</t>
  </si>
  <si>
    <t>110B-10:00-10:15</t>
  </si>
  <si>
    <t>110B-15:45-16:00</t>
  </si>
  <si>
    <t>110B-16:00-16:15</t>
  </si>
  <si>
    <t>110B-16:15-16:30</t>
  </si>
  <si>
    <t>110B-16:30-16:45</t>
  </si>
  <si>
    <t>110B-16:45-17:00</t>
  </si>
  <si>
    <t>110B-17:00-17:15</t>
  </si>
  <si>
    <t>110B-17:15-17:30</t>
  </si>
  <si>
    <t>110B-17:30-17:45</t>
  </si>
  <si>
    <t>110B-17:45-18:00</t>
  </si>
  <si>
    <t>110B-18:00-18:15</t>
  </si>
  <si>
    <t>110B-18:15-18:30</t>
  </si>
  <si>
    <t>110B-18:30-18:45</t>
  </si>
  <si>
    <t>110B-18:45-19:00</t>
  </si>
  <si>
    <t>110B-19:00-19:15</t>
  </si>
  <si>
    <t>110B-19:15-19:30</t>
  </si>
  <si>
    <t>110B-19:30-19:45</t>
  </si>
  <si>
    <t>Ponto 11A</t>
  </si>
  <si>
    <t>11A</t>
  </si>
  <si>
    <t>11A-06:30-06:45</t>
  </si>
  <si>
    <t>11A-06:45-07:00</t>
  </si>
  <si>
    <t>11A-07:00-07:15</t>
  </si>
  <si>
    <t>11A-07:15-07:30</t>
  </si>
  <si>
    <t>11A-07:30-07:45</t>
  </si>
  <si>
    <t>11A-07:45-08:00</t>
  </si>
  <si>
    <t>11A-08:00-08:15</t>
  </si>
  <si>
    <t>11A-08:15-08:30</t>
  </si>
  <si>
    <t>11A-08:30-08:45</t>
  </si>
  <si>
    <t>11A-08:45-09:00</t>
  </si>
  <si>
    <t>11A-09:00-09:15</t>
  </si>
  <si>
    <t>11A-09:15-09:30</t>
  </si>
  <si>
    <t>11A-09:30-09:45</t>
  </si>
  <si>
    <t>11A-09:45-10:00</t>
  </si>
  <si>
    <t>11A-10:00-10:15</t>
  </si>
  <si>
    <t>11A-16:00-16:15</t>
  </si>
  <si>
    <t>11A-16:15-16:30</t>
  </si>
  <si>
    <t>11A-16:30-16:45</t>
  </si>
  <si>
    <t>11A-16:45-17:00</t>
  </si>
  <si>
    <t>11A-17:00-17:15</t>
  </si>
  <si>
    <t>11A-17:15-17:30</t>
  </si>
  <si>
    <t>11A-17:30-17:45</t>
  </si>
  <si>
    <t>11A-17:45-18:00</t>
  </si>
  <si>
    <t>11A-18:00-18:15</t>
  </si>
  <si>
    <t>11A-18:15-18:30</t>
  </si>
  <si>
    <t>11A-18:30-18:45</t>
  </si>
  <si>
    <t>11A-18:45-19:00</t>
  </si>
  <si>
    <t>11A-19:00-19:15</t>
  </si>
  <si>
    <t>11A-19:15-19:30</t>
  </si>
  <si>
    <t>11A-19:30-19:45</t>
  </si>
  <si>
    <t>Ponto 11B</t>
  </si>
  <si>
    <t>11B</t>
  </si>
  <si>
    <t>11B-06:15-06:30</t>
  </si>
  <si>
    <t>11B-06:30-06:45</t>
  </si>
  <si>
    <t>11B-06:45-07:00</t>
  </si>
  <si>
    <t>11B-07:00-07:15</t>
  </si>
  <si>
    <t>11B-07:15-07:30</t>
  </si>
  <si>
    <t>11B-07:30-07:45</t>
  </si>
  <si>
    <t>11B-07:45-08:00</t>
  </si>
  <si>
    <t>11B-08:00-08:15</t>
  </si>
  <si>
    <t>11B-08:15-08:30</t>
  </si>
  <si>
    <t>11B-08:30-08:45</t>
  </si>
  <si>
    <t>11B-08:45-09:00</t>
  </si>
  <si>
    <t>11B-09:00-09:15</t>
  </si>
  <si>
    <t>11B-09:15-09:30</t>
  </si>
  <si>
    <t>11B-09:30-09:45</t>
  </si>
  <si>
    <t>11B-09:45-10:00</t>
  </si>
  <si>
    <t>11B-10:00-10:15</t>
  </si>
  <si>
    <t>11B-16:00-16:15</t>
  </si>
  <si>
    <t>11B-16:15-16:30</t>
  </si>
  <si>
    <t>11B-16:30-16:45</t>
  </si>
  <si>
    <t>11B-16:45-17:00</t>
  </si>
  <si>
    <t>11B-17:00-17:15</t>
  </si>
  <si>
    <t>11B-17:15-17:30</t>
  </si>
  <si>
    <t>11B-17:30-17:45</t>
  </si>
  <si>
    <t>11B-17:45-18:00</t>
  </si>
  <si>
    <t>11B-18:00-18:15</t>
  </si>
  <si>
    <t>11B-18:15-18:30</t>
  </si>
  <si>
    <t>11B-18:30-18:45</t>
  </si>
  <si>
    <t>11B-18:45-19:00</t>
  </si>
  <si>
    <t>11B-19:00-19:15</t>
  </si>
  <si>
    <t>11B-19:15-19:30</t>
  </si>
  <si>
    <t>11B-19:30-19:45</t>
  </si>
  <si>
    <t>Ponto 121A</t>
  </si>
  <si>
    <t>121A</t>
  </si>
  <si>
    <t>121A-06:15-06:30</t>
  </si>
  <si>
    <t>121A-06:30-06:45</t>
  </si>
  <si>
    <t>121A-06:45-07:00</t>
  </si>
  <si>
    <t>121A-07:00-07:15</t>
  </si>
  <si>
    <t>121A-07:15-07:30</t>
  </si>
  <si>
    <t>121A-07:30-07:45</t>
  </si>
  <si>
    <t>121A-07:45-08:00</t>
  </si>
  <si>
    <t>121A-08:00-08:15</t>
  </si>
  <si>
    <t>121A-08:15-08:30</t>
  </si>
  <si>
    <t>121A-08:30-08:45</t>
  </si>
  <si>
    <t>121A-08:45-09:00</t>
  </si>
  <si>
    <t>121A-09:00-09:15</t>
  </si>
  <si>
    <t>121A-09:15-09:30</t>
  </si>
  <si>
    <t>121A-09:30-09:45</t>
  </si>
  <si>
    <t>121A-09:45-10:00</t>
  </si>
  <si>
    <t>121A-10:00-10:15</t>
  </si>
  <si>
    <t>121A-16:00-16:15</t>
  </si>
  <si>
    <t>121A-16:15-16:30</t>
  </si>
  <si>
    <t>121A-16:30-16:45</t>
  </si>
  <si>
    <t>121A-16:45-17:00</t>
  </si>
  <si>
    <t>121A-17:00-17:15</t>
  </si>
  <si>
    <t>121A-17:15-17:30</t>
  </si>
  <si>
    <t>121A-17:30-17:45</t>
  </si>
  <si>
    <t>121A-17:45-18:00</t>
  </si>
  <si>
    <t>121A-18:00-18:15</t>
  </si>
  <si>
    <t>121A-18:15-18:30</t>
  </si>
  <si>
    <t>121A-18:30-18:45</t>
  </si>
  <si>
    <t>121A-18:45-19:00</t>
  </si>
  <si>
    <t>121A-19:00-19:15</t>
  </si>
  <si>
    <t>121A-19:15-19:30</t>
  </si>
  <si>
    <t>121A-19:30-19:45</t>
  </si>
  <si>
    <t>Ponto 123A</t>
  </si>
  <si>
    <t>123A</t>
  </si>
  <si>
    <t>123A-06:30-06:45</t>
  </si>
  <si>
    <t>123A-06:45-07:00</t>
  </si>
  <si>
    <t>123A-07:00-07:15</t>
  </si>
  <si>
    <t>123A-07:15-07:30</t>
  </si>
  <si>
    <t>123A-07:30-07:45</t>
  </si>
  <si>
    <t>123A-07:45-08:00</t>
  </si>
  <si>
    <t>123A-08:00-08:15</t>
  </si>
  <si>
    <t>123A-08:15-08:30</t>
  </si>
  <si>
    <t>123A-08:30-08:45</t>
  </si>
  <si>
    <t>123A-08:45-09:00</t>
  </si>
  <si>
    <t>123A-09:00-09:15</t>
  </si>
  <si>
    <t>123A-09:15-09:30</t>
  </si>
  <si>
    <t>123A-09:30-09:45</t>
  </si>
  <si>
    <t>123A-09:45-10:00</t>
  </si>
  <si>
    <t>123A-10:00-10:15</t>
  </si>
  <si>
    <t>123A-16:00-16:15</t>
  </si>
  <si>
    <t>123A-16:15-16:30</t>
  </si>
  <si>
    <t>123A-16:30-16:45</t>
  </si>
  <si>
    <t>123A-16:45-17:00</t>
  </si>
  <si>
    <t>123A-17:00-17:15</t>
  </si>
  <si>
    <t>123A-17:15-17:30</t>
  </si>
  <si>
    <t>123A-17:30-17:45</t>
  </si>
  <si>
    <t>123A-17:45-18:00</t>
  </si>
  <si>
    <t>123A-18:00-18:15</t>
  </si>
  <si>
    <t>123A-18:15-18:30</t>
  </si>
  <si>
    <t>123A-18:30-18:45</t>
  </si>
  <si>
    <t>123A-18:45-19:00</t>
  </si>
  <si>
    <t>123A-19:00-19:15</t>
  </si>
  <si>
    <t>123A-19:15-19:30</t>
  </si>
  <si>
    <t>123A-19:30-19:45</t>
  </si>
  <si>
    <t>Ponto 123B</t>
  </si>
  <si>
    <t>123B</t>
  </si>
  <si>
    <t>123B-06:30-06:45</t>
  </si>
  <si>
    <t>123B-06:45-07:00</t>
  </si>
  <si>
    <t>123B-07:00-07:15</t>
  </si>
  <si>
    <t>123B-07:15-07:30</t>
  </si>
  <si>
    <t>123B-07:30-07:45</t>
  </si>
  <si>
    <t>123B-07:45-08:00</t>
  </si>
  <si>
    <t>123B-08:00-08:15</t>
  </si>
  <si>
    <t>123B-08:15-08:30</t>
  </si>
  <si>
    <t>123B-08:30-08:45</t>
  </si>
  <si>
    <t>123B-08:45-09:00</t>
  </si>
  <si>
    <t>123B-09:00-09:15</t>
  </si>
  <si>
    <t>123B-09:15-09:30</t>
  </si>
  <si>
    <t>123B-09:30-09:45</t>
  </si>
  <si>
    <t>123B-09:45-10:00</t>
  </si>
  <si>
    <t>123B-10:00-10:15</t>
  </si>
  <si>
    <t>123B-16:00-16:15</t>
  </si>
  <si>
    <t>123B-16:15-16:30</t>
  </si>
  <si>
    <t>123B-16:30-16:45</t>
  </si>
  <si>
    <t>123B-16:45-17:00</t>
  </si>
  <si>
    <t>123B-17:00-17:15</t>
  </si>
  <si>
    <t>123B-17:15-17:30</t>
  </si>
  <si>
    <t>123B-17:30-17:45</t>
  </si>
  <si>
    <t>123B-17:45-18:00</t>
  </si>
  <si>
    <t>123B-18:00-18:15</t>
  </si>
  <si>
    <t>123B-18:15-18:30</t>
  </si>
  <si>
    <t>123B-18:30-18:45</t>
  </si>
  <si>
    <t>123B-18:45-19:00</t>
  </si>
  <si>
    <t>123B-19:00-19:15</t>
  </si>
  <si>
    <t>123B-19:15-19:30</t>
  </si>
  <si>
    <t>123B-19:30-19:45</t>
  </si>
  <si>
    <t>Ponto 129A</t>
  </si>
  <si>
    <t>129A</t>
  </si>
  <si>
    <t>129A-06:15-06:30</t>
  </si>
  <si>
    <t>129A-06:30-06:45</t>
  </si>
  <si>
    <t>129A-06:45-07:00</t>
  </si>
  <si>
    <t>129A-07:00-07:15</t>
  </si>
  <si>
    <t>129A-07:15-07:30</t>
  </si>
  <si>
    <t>129A-07:30-07:45</t>
  </si>
  <si>
    <t>129A-07:45-08:00</t>
  </si>
  <si>
    <t>129A-08:00-08:15</t>
  </si>
  <si>
    <t>129A-08:15-08:30</t>
  </si>
  <si>
    <t>129A-08:30-08:45</t>
  </si>
  <si>
    <t>129A-08:45-09:00</t>
  </si>
  <si>
    <t>129A-09:00-09:15</t>
  </si>
  <si>
    <t>129A-09:15-09:30</t>
  </si>
  <si>
    <t>129A-09:30-09:45</t>
  </si>
  <si>
    <t>129A-09:45-10:00</t>
  </si>
  <si>
    <t>129A-10:00-10:15</t>
  </si>
  <si>
    <t>129A-16:00-16:15</t>
  </si>
  <si>
    <t>129A-16:15-16:30</t>
  </si>
  <si>
    <t>129A-16:30-16:45</t>
  </si>
  <si>
    <t>129A-16:45-17:00</t>
  </si>
  <si>
    <t>129A-17:00-17:15</t>
  </si>
  <si>
    <t>129A-17:15-17:30</t>
  </si>
  <si>
    <t>129A-17:30-17:45</t>
  </si>
  <si>
    <t>129A-17:45-18:00</t>
  </si>
  <si>
    <t>129A-18:00-18:15</t>
  </si>
  <si>
    <t>129A-18:15-18:30</t>
  </si>
  <si>
    <t>129A-18:30-18:45</t>
  </si>
  <si>
    <t>129A-18:45-19:00</t>
  </si>
  <si>
    <t>129A-19:00-19:15</t>
  </si>
  <si>
    <t>129A-19:15-19:30</t>
  </si>
  <si>
    <t>129A-19:30-19:45</t>
  </si>
  <si>
    <t>Ponto 129B</t>
  </si>
  <si>
    <t>129B</t>
  </si>
  <si>
    <t>129B-06:15-06:30</t>
  </si>
  <si>
    <t>129B-06:30-06:45</t>
  </si>
  <si>
    <t>129B-06:45-07:00</t>
  </si>
  <si>
    <t>129B-07:00-07:15</t>
  </si>
  <si>
    <t>129B-07:15-07:30</t>
  </si>
  <si>
    <t>129B-07:30-07:45</t>
  </si>
  <si>
    <t>129B-07:45-08:00</t>
  </si>
  <si>
    <t>129B-08:00-08:15</t>
  </si>
  <si>
    <t>129B-08:15-08:30</t>
  </si>
  <si>
    <t>129B-08:30-08:45</t>
  </si>
  <si>
    <t>129B-08:45-09:00</t>
  </si>
  <si>
    <t>129B-09:00-09:15</t>
  </si>
  <si>
    <t>129B-09:15-09:30</t>
  </si>
  <si>
    <t>129B-09:30-09:45</t>
  </si>
  <si>
    <t>129B-09:45-10:00</t>
  </si>
  <si>
    <t>129B-10:00-10:15</t>
  </si>
  <si>
    <t>129B-16:00-16:15</t>
  </si>
  <si>
    <t>129B-16:15-16:30</t>
  </si>
  <si>
    <t>129B-16:30-16:45</t>
  </si>
  <si>
    <t>129B-16:45-17:00</t>
  </si>
  <si>
    <t>129B-17:00-17:15</t>
  </si>
  <si>
    <t>129B-17:15-17:30</t>
  </si>
  <si>
    <t>129B-17:30-17:45</t>
  </si>
  <si>
    <t>129B-17:45-18:00</t>
  </si>
  <si>
    <t>129B-18:00-18:15</t>
  </si>
  <si>
    <t>129B-18:15-18:30</t>
  </si>
  <si>
    <t>129B-18:30-18:45</t>
  </si>
  <si>
    <t>129B-18:45-19:00</t>
  </si>
  <si>
    <t>129B-19:00-19:15</t>
  </si>
  <si>
    <t>129B-19:15-19:30</t>
  </si>
  <si>
    <t>129B-19:30-19:45</t>
  </si>
  <si>
    <t>Ponto 17A</t>
  </si>
  <si>
    <t>17A</t>
  </si>
  <si>
    <t>17A-06:00-06:15</t>
  </si>
  <si>
    <t>17A-06:15-06:30</t>
  </si>
  <si>
    <t>17A-06:30-06:45</t>
  </si>
  <si>
    <t>17A-06:45-07:00</t>
  </si>
  <si>
    <t>17A-07:00-07:15</t>
  </si>
  <si>
    <t>17A-07:15-07:30</t>
  </si>
  <si>
    <t>17A-07:30-07:45</t>
  </si>
  <si>
    <t>17A-07:45-08:00</t>
  </si>
  <si>
    <t>17A-08:00-08:15</t>
  </si>
  <si>
    <t>17A-08:15-08:30</t>
  </si>
  <si>
    <t>17A-08:30-08:45</t>
  </si>
  <si>
    <t>17A-08:45-09:00</t>
  </si>
  <si>
    <t>17A-09:00-09:15</t>
  </si>
  <si>
    <t>17A-09:15-09:30</t>
  </si>
  <si>
    <t>17A-09:30-09:45</t>
  </si>
  <si>
    <t>17A-09:45-10:00</t>
  </si>
  <si>
    <t>17A-10:00-10:15</t>
  </si>
  <si>
    <t>17A-10:15-10:30</t>
  </si>
  <si>
    <t>17A-10:30-10:45</t>
  </si>
  <si>
    <t>17A-10:45-11:00</t>
  </si>
  <si>
    <t>17A-11:00-11:15</t>
  </si>
  <si>
    <t>17A-11:15-11:30</t>
  </si>
  <si>
    <t>17A-11:30-11:45</t>
  </si>
  <si>
    <t>17A-11:45-12:00</t>
  </si>
  <si>
    <t>17A-12:00-12:15</t>
  </si>
  <si>
    <t>17A-12:15-12:30</t>
  </si>
  <si>
    <t>17A-12:30-12:45</t>
  </si>
  <si>
    <t>17A-12:45-13:00</t>
  </si>
  <si>
    <t>17A-13:00-13:15</t>
  </si>
  <si>
    <t>17A-13:15-13:30</t>
  </si>
  <si>
    <t>17A-13:30-13:45</t>
  </si>
  <si>
    <t>17A-13:45-14:00</t>
  </si>
  <si>
    <t>17A-14:00-14:15</t>
  </si>
  <si>
    <t>17A-14:15-14:30</t>
  </si>
  <si>
    <t>17A-14:30-14:45</t>
  </si>
  <si>
    <t>17A-14:45-15:00</t>
  </si>
  <si>
    <t>17A-15:00-15:15</t>
  </si>
  <si>
    <t>17A-15:15-15:30</t>
  </si>
  <si>
    <t>17A-15:30-15:45</t>
  </si>
  <si>
    <t>17A-15:45-16:00</t>
  </si>
  <si>
    <t>17A-16:00-16:15</t>
  </si>
  <si>
    <t>17A-16:15-16:30</t>
  </si>
  <si>
    <t>17A-16:30-16:45</t>
  </si>
  <si>
    <t>17A-16:45-17:00</t>
  </si>
  <si>
    <t>17A-17:00-17:15</t>
  </si>
  <si>
    <t>17A-17:15-17:30</t>
  </si>
  <si>
    <t>17A-17:30-17:45</t>
  </si>
  <si>
    <t>17A-17:45-18:00</t>
  </si>
  <si>
    <t>17A-18:00-18:15</t>
  </si>
  <si>
    <t>17A-18:15-18:30</t>
  </si>
  <si>
    <t>17A-18:30-18:45</t>
  </si>
  <si>
    <t>17A-18:45-19:00</t>
  </si>
  <si>
    <t>17A-19:00-19:15</t>
  </si>
  <si>
    <t>17A-19:15-19:30</t>
  </si>
  <si>
    <t>17A-19:30-19:45</t>
  </si>
  <si>
    <t>17A-19:45-20:00</t>
  </si>
  <si>
    <t>17A-20:00-20:15</t>
  </si>
  <si>
    <t>17A-20:15-20:30</t>
  </si>
  <si>
    <t>17A-20:30-20:45</t>
  </si>
  <si>
    <t>17A-20:45-21:00</t>
  </si>
  <si>
    <t>17A-21:00-21:15</t>
  </si>
  <si>
    <t>17A-21:15-21:30</t>
  </si>
  <si>
    <t>17A-21:30-21:45</t>
  </si>
  <si>
    <t>17A-21:45-22:00</t>
  </si>
  <si>
    <t>17A-22:00-22:15</t>
  </si>
  <si>
    <t>Ponto 17B</t>
  </si>
  <si>
    <t>17B</t>
  </si>
  <si>
    <t>17B-06:00-06:15</t>
  </si>
  <si>
    <t>17B-06:15-06:30</t>
  </si>
  <si>
    <t>17B-06:30-06:45</t>
  </si>
  <si>
    <t>17B-06:45-07:00</t>
  </si>
  <si>
    <t>17B-07:00-07:15</t>
  </si>
  <si>
    <t>17B-07:15-07:30</t>
  </si>
  <si>
    <t>17B-07:30-07:45</t>
  </si>
  <si>
    <t>17B-07:45-08:00</t>
  </si>
  <si>
    <t>17B-08:00-08:15</t>
  </si>
  <si>
    <t>17B-08:15-08:30</t>
  </si>
  <si>
    <t>17B-08:30-08:45</t>
  </si>
  <si>
    <t>17B-08:45-09:00</t>
  </si>
  <si>
    <t>17B-09:00-09:15</t>
  </si>
  <si>
    <t>17B-09:15-09:30</t>
  </si>
  <si>
    <t>17B-09:30-09:45</t>
  </si>
  <si>
    <t>17B-09:45-10:00</t>
  </si>
  <si>
    <t>17B-10:00-10:15</t>
  </si>
  <si>
    <t>17B-10:15-10:30</t>
  </si>
  <si>
    <t>17B-10:30-10:45</t>
  </si>
  <si>
    <t>17B-10:45-11:00</t>
  </si>
  <si>
    <t>17B-11:00-11:15</t>
  </si>
  <si>
    <t>17B-11:15-11:30</t>
  </si>
  <si>
    <t>17B-11:30-11:45</t>
  </si>
  <si>
    <t>17B-11:45-12:00</t>
  </si>
  <si>
    <t>17B-12:00-12:15</t>
  </si>
  <si>
    <t>17B-12:15-12:30</t>
  </si>
  <si>
    <t>17B-12:30-12:45</t>
  </si>
  <si>
    <t>17B-12:45-13:00</t>
  </si>
  <si>
    <t>17B-13:00-13:15</t>
  </si>
  <si>
    <t>17B-13:15-13:30</t>
  </si>
  <si>
    <t>17B-13:30-13:45</t>
  </si>
  <si>
    <t>17B-13:45-14:00</t>
  </si>
  <si>
    <t>17B-14:00-14:15</t>
  </si>
  <si>
    <t>17B-14:15-14:30</t>
  </si>
  <si>
    <t>17B-14:30-14:45</t>
  </si>
  <si>
    <t>17B-14:45-15:00</t>
  </si>
  <si>
    <t>17B-15:00-15:15</t>
  </si>
  <si>
    <t>17B-15:15-15:30</t>
  </si>
  <si>
    <t>17B-15:30-15:45</t>
  </si>
  <si>
    <t>17B-15:45-16:00</t>
  </si>
  <si>
    <t>17B-16:00-16:15</t>
  </si>
  <si>
    <t>17B-16:15-16:30</t>
  </si>
  <si>
    <t>17B-16:30-16:45</t>
  </si>
  <si>
    <t>17B-16:45-17:00</t>
  </si>
  <si>
    <t>17B-17:00-17:15</t>
  </si>
  <si>
    <t>17B-17:15-17:30</t>
  </si>
  <si>
    <t>17B-17:30-17:45</t>
  </si>
  <si>
    <t>17B-17:45-18:00</t>
  </si>
  <si>
    <t>17B-18:00-18:15</t>
  </si>
  <si>
    <t>17B-18:15-18:30</t>
  </si>
  <si>
    <t>17B-18:30-18:45</t>
  </si>
  <si>
    <t>17B-18:45-19:00</t>
  </si>
  <si>
    <t>17B-19:00-19:15</t>
  </si>
  <si>
    <t>17B-19:15-19:30</t>
  </si>
  <si>
    <t>17B-19:30-19:45</t>
  </si>
  <si>
    <t>17B-19:45-20:00</t>
  </si>
  <si>
    <t>17B-20:00-20:15</t>
  </si>
  <si>
    <t>17B-20:15-20:30</t>
  </si>
  <si>
    <t>17B-20:30-20:45</t>
  </si>
  <si>
    <t>17B-20:45-21:00</t>
  </si>
  <si>
    <t>17B-21:00-21:15</t>
  </si>
  <si>
    <t>17B-21:15-21:30</t>
  </si>
  <si>
    <t>17B-21:30-21:45</t>
  </si>
  <si>
    <t>17B-21:45-22:00</t>
  </si>
  <si>
    <t>17B-22:00-22:15</t>
  </si>
  <si>
    <t>Ponto 18A</t>
  </si>
  <si>
    <t>18A</t>
  </si>
  <si>
    <t>18A-06:30-06:45</t>
  </si>
  <si>
    <t>18A-06:45-07:00</t>
  </si>
  <si>
    <t>18A-07:00-07:15</t>
  </si>
  <si>
    <t>18A-07:15-07:30</t>
  </si>
  <si>
    <t>18A-07:30-07:45</t>
  </si>
  <si>
    <t>18A-07:45-08:00</t>
  </si>
  <si>
    <t>18A-08:00-08:15</t>
  </si>
  <si>
    <t>18A-08:15-08:30</t>
  </si>
  <si>
    <t>18A-08:30-08:45</t>
  </si>
  <si>
    <t>18A-08:45-09:00</t>
  </si>
  <si>
    <t>18A-09:00-09:15</t>
  </si>
  <si>
    <t>18A-09:15-09:30</t>
  </si>
  <si>
    <t>18A-09:30-09:45</t>
  </si>
  <si>
    <t>18A-09:45-10:00</t>
  </si>
  <si>
    <t>18A-10:00-10:15</t>
  </si>
  <si>
    <t>18A-16:15-16:30</t>
  </si>
  <si>
    <t>18A-16:30-16:45</t>
  </si>
  <si>
    <t>18A-16:45-17:00</t>
  </si>
  <si>
    <t>18A-17:00-17:15</t>
  </si>
  <si>
    <t>18A-17:15-17:30</t>
  </si>
  <si>
    <t>18A-17:30-17:45</t>
  </si>
  <si>
    <t>18A-17:45-18:00</t>
  </si>
  <si>
    <t>18A-18:00-18:15</t>
  </si>
  <si>
    <t>18A-18:15-18:30</t>
  </si>
  <si>
    <t>18A-18:30-18:45</t>
  </si>
  <si>
    <t>18A-18:45-19:00</t>
  </si>
  <si>
    <t>18A-19:00-19:15</t>
  </si>
  <si>
    <t>18A-19:15-19:30</t>
  </si>
  <si>
    <t>18A-19:30-19:45</t>
  </si>
  <si>
    <t>18A-19:45-20:00</t>
  </si>
  <si>
    <t>Ponto 18B</t>
  </si>
  <si>
    <t>18B</t>
  </si>
  <si>
    <t>18B-06:30-06:45</t>
  </si>
  <si>
    <t>18B-06:45-07:00</t>
  </si>
  <si>
    <t>18B-07:00-07:15</t>
  </si>
  <si>
    <t>18B-07:15-07:30</t>
  </si>
  <si>
    <t>18B-07:30-07:45</t>
  </si>
  <si>
    <t>18B-07:45-08:00</t>
  </si>
  <si>
    <t>18B-08:00-08:15</t>
  </si>
  <si>
    <t>18B-08:15-08:30</t>
  </si>
  <si>
    <t>18B-08:30-08:45</t>
  </si>
  <si>
    <t>18B-08:45-09:00</t>
  </si>
  <si>
    <t>18B-09:00-09:15</t>
  </si>
  <si>
    <t>18B-09:15-09:30</t>
  </si>
  <si>
    <t>18B-09:30-09:45</t>
  </si>
  <si>
    <t>18B-09:45-10:00</t>
  </si>
  <si>
    <t>18B-10:00-10:15</t>
  </si>
  <si>
    <t>18B-16:15-16:30</t>
  </si>
  <si>
    <t>18B-16:30-16:45</t>
  </si>
  <si>
    <t>18B-16:45-17:00</t>
  </si>
  <si>
    <t>18B-17:00-17:15</t>
  </si>
  <si>
    <t>18B-17:15-17:30</t>
  </si>
  <si>
    <t>18B-17:30-17:45</t>
  </si>
  <si>
    <t>18B-17:45-18:00</t>
  </si>
  <si>
    <t>18B-18:00-18:15</t>
  </si>
  <si>
    <t>18B-18:15-18:30</t>
  </si>
  <si>
    <t>18B-18:30-18:45</t>
  </si>
  <si>
    <t>18B-18:45-19:00</t>
  </si>
  <si>
    <t>18B-19:00-19:15</t>
  </si>
  <si>
    <t>18B-19:15-19:30</t>
  </si>
  <si>
    <t>18B-19:30-19:45</t>
  </si>
  <si>
    <t>18B-19:45-20:00</t>
  </si>
  <si>
    <t>Ponto 19A</t>
  </si>
  <si>
    <t>19A</t>
  </si>
  <si>
    <t>19A-06:15-06:30</t>
  </si>
  <si>
    <t>19A-06:30-06:45</t>
  </si>
  <si>
    <t>19A-06:45-07:00</t>
  </si>
  <si>
    <t>19A-07:00-07:15</t>
  </si>
  <si>
    <t>19A-07:15-07:30</t>
  </si>
  <si>
    <t>19A-07:30-07:45</t>
  </si>
  <si>
    <t>19A-07:45-08:00</t>
  </si>
  <si>
    <t>19A-08:00-08:15</t>
  </si>
  <si>
    <t>19A-08:15-08:30</t>
  </si>
  <si>
    <t>19A-08:30-08:45</t>
  </si>
  <si>
    <t>19A-08:45-09:00</t>
  </si>
  <si>
    <t>19A-09:00-09:15</t>
  </si>
  <si>
    <t>19A-09:15-09:30</t>
  </si>
  <si>
    <t>19A-09:30-09:45</t>
  </si>
  <si>
    <t>19A-09:45-10:00</t>
  </si>
  <si>
    <t>19A-10:00-10:15</t>
  </si>
  <si>
    <t>19A-16:00-16:15</t>
  </si>
  <si>
    <t>19A-16:15-16:30</t>
  </si>
  <si>
    <t>19A-16:30-16:45</t>
  </si>
  <si>
    <t>19A-16:45-17:00</t>
  </si>
  <si>
    <t>19A-17:00-17:15</t>
  </si>
  <si>
    <t>19A-17:15-17:30</t>
  </si>
  <si>
    <t>19A-17:30-17:45</t>
  </si>
  <si>
    <t>19A-17:45-18:00</t>
  </si>
  <si>
    <t>19A-18:00-18:15</t>
  </si>
  <si>
    <t>19A-18:15-18:30</t>
  </si>
  <si>
    <t>19A-18:30-18:45</t>
  </si>
  <si>
    <t>19A-18:45-19:00</t>
  </si>
  <si>
    <t>19A-19:00-19:15</t>
  </si>
  <si>
    <t>19A-19:15-19:30</t>
  </si>
  <si>
    <t>19A-19:30-19:45</t>
  </si>
  <si>
    <t>Ponto 19B</t>
  </si>
  <si>
    <t>19B</t>
  </si>
  <si>
    <t>19B-06:30-06:45</t>
  </si>
  <si>
    <t>19B-06:45-07:00</t>
  </si>
  <si>
    <t>19B-07:00-07:15</t>
  </si>
  <si>
    <t>19B-07:15-07:30</t>
  </si>
  <si>
    <t>19B-07:30-07:45</t>
  </si>
  <si>
    <t>19B-07:45-08:00</t>
  </si>
  <si>
    <t>19B-08:00-08:15</t>
  </si>
  <si>
    <t>19B-08:15-08:30</t>
  </si>
  <si>
    <t>19B-08:30-08:45</t>
  </si>
  <si>
    <t>19B-08:45-09:00</t>
  </si>
  <si>
    <t>19B-09:00-09:15</t>
  </si>
  <si>
    <t>19B-09:15-09:30</t>
  </si>
  <si>
    <t>19B-09:30-09:45</t>
  </si>
  <si>
    <t>19B-09:45-10:00</t>
  </si>
  <si>
    <t>19B-10:00-10:15</t>
  </si>
  <si>
    <t>19B-16:00-16:15</t>
  </si>
  <si>
    <t>19B-16:15-16:30</t>
  </si>
  <si>
    <t>19B-16:30-16:45</t>
  </si>
  <si>
    <t>19B-16:45-17:00</t>
  </si>
  <si>
    <t>19B-17:00-17:15</t>
  </si>
  <si>
    <t>19B-17:15-17:30</t>
  </si>
  <si>
    <t>19B-17:30-17:45</t>
  </si>
  <si>
    <t>19B-17:45-18:00</t>
  </si>
  <si>
    <t>19B-18:00-18:15</t>
  </si>
  <si>
    <t>19B-18:15-18:30</t>
  </si>
  <si>
    <t>19B-18:30-18:45</t>
  </si>
  <si>
    <t>19B-18:45-19:00</t>
  </si>
  <si>
    <t>19B-19:00-19:15</t>
  </si>
  <si>
    <t>19B-19:15-19:30</t>
  </si>
  <si>
    <t>19B-19:30-19:45</t>
  </si>
  <si>
    <t>Ponto 1A_LC</t>
  </si>
  <si>
    <t>1A_LC</t>
  </si>
  <si>
    <t>1A_LC-06:45-07:00</t>
  </si>
  <si>
    <t>1A_LC-07:00-07:15</t>
  </si>
  <si>
    <t>1A_LC-07:15-07:30</t>
  </si>
  <si>
    <t>1A_LC-07:30-07:45</t>
  </si>
  <si>
    <t>1A_LC-07:45-08:00</t>
  </si>
  <si>
    <t>1A_LC-08:00-08:15</t>
  </si>
  <si>
    <t>1A_LC-08:15-08:30</t>
  </si>
  <si>
    <t>1A_LC-08:30-08:45</t>
  </si>
  <si>
    <t>1A_LC-08:45-09:00</t>
  </si>
  <si>
    <t>1A_LC-09:00-09:15</t>
  </si>
  <si>
    <t>1A_LC-09:15-09:30</t>
  </si>
  <si>
    <t>1A_LC-09:30-09:45</t>
  </si>
  <si>
    <t>1A_LC-09:45-10:00</t>
  </si>
  <si>
    <t>1A_LC-10:00-10:15</t>
  </si>
  <si>
    <t>1A_LC-10:15-10:30</t>
  </si>
  <si>
    <t>1A_LC-10:30-10:45</t>
  </si>
  <si>
    <t>1A_LC-10:45-11:00</t>
  </si>
  <si>
    <t>1A_LC-11:00-11:15</t>
  </si>
  <si>
    <t>1A_LC-11:15-11:30</t>
  </si>
  <si>
    <t>1A_LC-11:30-11:45</t>
  </si>
  <si>
    <t>1A_LC-11:45-12:00</t>
  </si>
  <si>
    <t>1A_LC-12:00-12:15</t>
  </si>
  <si>
    <t>1A_LC-12:15-12:30</t>
  </si>
  <si>
    <t>1A_LC-12:30-12:45</t>
  </si>
  <si>
    <t>1A_LC-12:45-13:00</t>
  </si>
  <si>
    <t>1A_LC-13:00-13:15</t>
  </si>
  <si>
    <t>1A_LC-13:15-13:30</t>
  </si>
  <si>
    <t>1A_LC-13:30-13:45</t>
  </si>
  <si>
    <t>1A_LC-13:45-14:00</t>
  </si>
  <si>
    <t>1A_LC-14:00-14:15</t>
  </si>
  <si>
    <t>1A_LC-14:15-14:30</t>
  </si>
  <si>
    <t>1A_LC-14:30-14:45</t>
  </si>
  <si>
    <t>1A_LC-14:45-15:00</t>
  </si>
  <si>
    <t>1A_LC-15:00-15:15</t>
  </si>
  <si>
    <t>1A_LC-15:15-15:30</t>
  </si>
  <si>
    <t>1A_LC-15:30-15:45</t>
  </si>
  <si>
    <t>1A_LC-15:45-16:00</t>
  </si>
  <si>
    <t>1A_LC-16:00-16:15</t>
  </si>
  <si>
    <t>1A_LC-16:15-16:30</t>
  </si>
  <si>
    <t>1A_LC-16:30-16:45</t>
  </si>
  <si>
    <t>1A_LC-16:45-17:00</t>
  </si>
  <si>
    <t>1A_LC-17:00-17:15</t>
  </si>
  <si>
    <t>1A_LC-17:15-17:30</t>
  </si>
  <si>
    <t>1A_LC-17:30-17:45</t>
  </si>
  <si>
    <t>1A_LC-17:45-18:00</t>
  </si>
  <si>
    <t>1A_LC-18:00-18:15</t>
  </si>
  <si>
    <t>Ponto 1A_SL</t>
  </si>
  <si>
    <t>1A_SL</t>
  </si>
  <si>
    <t>1A_SL-06:00-06:15</t>
  </si>
  <si>
    <t>1A_SL-06:15-06:30</t>
  </si>
  <si>
    <t>1A_SL-06:30-06:45</t>
  </si>
  <si>
    <t>1A_SL-06:45-07:00</t>
  </si>
  <si>
    <t>1A_SL-07:00-07:15</t>
  </si>
  <si>
    <t>1A_SL-07:15-07:30</t>
  </si>
  <si>
    <t>1A_SL-07:30-07:45</t>
  </si>
  <si>
    <t>1A_SL-07:45-08:00</t>
  </si>
  <si>
    <t>1A_SL-08:00-08:15</t>
  </si>
  <si>
    <t>1A_SL-08:15-08:30</t>
  </si>
  <si>
    <t>1A_SL-08:30-08:45</t>
  </si>
  <si>
    <t>1A_SL-08:45-09:00</t>
  </si>
  <si>
    <t>1A_SL-09:00-09:15</t>
  </si>
  <si>
    <t>1A_SL-09:15-09:30</t>
  </si>
  <si>
    <t>1A_SL-09:30-09:45</t>
  </si>
  <si>
    <t>1A_SL-09:45-10:00</t>
  </si>
  <si>
    <t>1A_SL-10:00-10:15</t>
  </si>
  <si>
    <t>1A_SL-10:15-10:30</t>
  </si>
  <si>
    <t>1A_SL-10:30-10:45</t>
  </si>
  <si>
    <t>1A_SL-10:45-11:00</t>
  </si>
  <si>
    <t>1A_SL-11:00-11:15</t>
  </si>
  <si>
    <t>1A_SL-11:15-11:30</t>
  </si>
  <si>
    <t>1A_SL-11:30-11:45</t>
  </si>
  <si>
    <t>1A_SL-11:45-12:00</t>
  </si>
  <si>
    <t>1A_SL-12:00-12:15</t>
  </si>
  <si>
    <t>1A_SL-12:15-12:30</t>
  </si>
  <si>
    <t>1A_SL-12:30-12:45</t>
  </si>
  <si>
    <t>1A_SL-12:45-13:00</t>
  </si>
  <si>
    <t>1A_SL-13:00-13:15</t>
  </si>
  <si>
    <t>1A_SL-13:15-13:30</t>
  </si>
  <si>
    <t>1A_SL-13:30-13:45</t>
  </si>
  <si>
    <t>1A_SL-13:45-14:00</t>
  </si>
  <si>
    <t>1A_SL-14:00-14:15</t>
  </si>
  <si>
    <t>1A_SL-14:15-14:30</t>
  </si>
  <si>
    <t>1A_SL-14:30-14:45</t>
  </si>
  <si>
    <t>1A_SL-14:45-15:00</t>
  </si>
  <si>
    <t>1A_SL-15:00-15:15</t>
  </si>
  <si>
    <t>1A_SL-15:15-15:30</t>
  </si>
  <si>
    <t>1A_SL-15:30-15:45</t>
  </si>
  <si>
    <t>1A_SL-15:45-16:00</t>
  </si>
  <si>
    <t>1A_SL-16:00-16:15</t>
  </si>
  <si>
    <t>1A_SL-16:15-16:30</t>
  </si>
  <si>
    <t>1A_SL-16:30-16:45</t>
  </si>
  <si>
    <t>1A_SL-16:45-17:00</t>
  </si>
  <si>
    <t>1A_SL-17:00-17:15</t>
  </si>
  <si>
    <t>1A_SL-17:15-17:30</t>
  </si>
  <si>
    <t>1A_SL-17:30-17:45</t>
  </si>
  <si>
    <t>1A_SL-17:45-18:00</t>
  </si>
  <si>
    <t>1A_SL-18:00-18:15</t>
  </si>
  <si>
    <t>1A_SL-18:15-18:30</t>
  </si>
  <si>
    <t>1A_SL-18:30-18:45</t>
  </si>
  <si>
    <t>1A_SL-18:45-19:00</t>
  </si>
  <si>
    <t>1A_SL-19:00-19:15</t>
  </si>
  <si>
    <t>1A_SL-19:15-19:30</t>
  </si>
  <si>
    <t>1A_SL-19:30-19:45</t>
  </si>
  <si>
    <t>1A_SL-19:45-20:00</t>
  </si>
  <si>
    <t>1A_SL-20:00-20:15</t>
  </si>
  <si>
    <t>Ponto 1B_LC</t>
  </si>
  <si>
    <t>1B_LC</t>
  </si>
  <si>
    <t>1B_LC-06:45-07:00</t>
  </si>
  <si>
    <t>1B_LC-07:00-07:15</t>
  </si>
  <si>
    <t>1B_LC-07:15-07:30</t>
  </si>
  <si>
    <t>1B_LC-07:30-07:45</t>
  </si>
  <si>
    <t>1B_LC-07:45-08:00</t>
  </si>
  <si>
    <t>1B_LC-08:00-08:15</t>
  </si>
  <si>
    <t>1B_LC-08:15-08:30</t>
  </si>
  <si>
    <t>1B_LC-08:30-08:45</t>
  </si>
  <si>
    <t>1B_LC-08:45-09:00</t>
  </si>
  <si>
    <t>1B_LC-09:00-09:15</t>
  </si>
  <si>
    <t>1B_LC-09:15-09:30</t>
  </si>
  <si>
    <t>1B_LC-09:30-09:45</t>
  </si>
  <si>
    <t>1B_LC-09:45-10:00</t>
  </si>
  <si>
    <t>1B_LC-10:00-10:15</t>
  </si>
  <si>
    <t>1B_LC-10:15-10:30</t>
  </si>
  <si>
    <t>1B_LC-10:30-10:45</t>
  </si>
  <si>
    <t>1B_LC-10:45-11:00</t>
  </si>
  <si>
    <t>1B_LC-11:00-11:15</t>
  </si>
  <si>
    <t>1B_LC-11:15-11:30</t>
  </si>
  <si>
    <t>1B_LC-11:30-11:45</t>
  </si>
  <si>
    <t>1B_LC-11:45-12:00</t>
  </si>
  <si>
    <t>1B_LC-12:00-12:15</t>
  </si>
  <si>
    <t>1B_LC-12:15-12:30</t>
  </si>
  <si>
    <t>1B_LC-12:30-12:45</t>
  </si>
  <si>
    <t>1B_LC-12:45-13:00</t>
  </si>
  <si>
    <t>1B_LC-13:00-13:15</t>
  </si>
  <si>
    <t>1B_LC-13:15-13:30</t>
  </si>
  <si>
    <t>1B_LC-13:30-13:45</t>
  </si>
  <si>
    <t>1B_LC-13:45-14:00</t>
  </si>
  <si>
    <t>1B_LC-14:00-14:15</t>
  </si>
  <si>
    <t>1B_LC-14:15-14:30</t>
  </si>
  <si>
    <t>1B_LC-14:30-14:45</t>
  </si>
  <si>
    <t>1B_LC-14:45-15:00</t>
  </si>
  <si>
    <t>1B_LC-15:00-15:15</t>
  </si>
  <si>
    <t>1B_LC-15:15-15:30</t>
  </si>
  <si>
    <t>1B_LC-15:30-15:45</t>
  </si>
  <si>
    <t>1B_LC-15:45-16:00</t>
  </si>
  <si>
    <t>1B_LC-16:00-16:15</t>
  </si>
  <si>
    <t>1B_LC-16:15-16:30</t>
  </si>
  <si>
    <t>1B_LC-16:30-16:45</t>
  </si>
  <si>
    <t>1B_LC-16:45-17:00</t>
  </si>
  <si>
    <t>1B_LC-17:00-17:15</t>
  </si>
  <si>
    <t>1B_LC-17:15-17:30</t>
  </si>
  <si>
    <t>1B_LC-17:30-17:45</t>
  </si>
  <si>
    <t>1B_LC-17:45-18:00</t>
  </si>
  <si>
    <t>1B_LC-18:00-18:15</t>
  </si>
  <si>
    <t>Ponto 1B_SL</t>
  </si>
  <si>
    <t>1B_SL</t>
  </si>
  <si>
    <t>1B_SL-06:00-06:15</t>
  </si>
  <si>
    <t>1B_SL-06:15-06:30</t>
  </si>
  <si>
    <t>1B_SL-06:30-06:45</t>
  </si>
  <si>
    <t>1B_SL-06:45-07:00</t>
  </si>
  <si>
    <t>1B_SL-07:00-07:15</t>
  </si>
  <si>
    <t>1B_SL-07:15-07:30</t>
  </si>
  <si>
    <t>1B_SL-07:30-07:45</t>
  </si>
  <si>
    <t>1B_SL-07:45-08:00</t>
  </si>
  <si>
    <t>1B_SL-08:00-08:15</t>
  </si>
  <si>
    <t>1B_SL-08:15-08:30</t>
  </si>
  <si>
    <t>1B_SL-08:30-08:45</t>
  </si>
  <si>
    <t>1B_SL-08:45-09:00</t>
  </si>
  <si>
    <t>1B_SL-09:00-09:15</t>
  </si>
  <si>
    <t>1B_SL-09:15-09:30</t>
  </si>
  <si>
    <t>1B_SL-09:30-09:45</t>
  </si>
  <si>
    <t>1B_SL-09:45-10:00</t>
  </si>
  <si>
    <t>1B_SL-10:00-10:15</t>
  </si>
  <si>
    <t>1B_SL-10:15-10:30</t>
  </si>
  <si>
    <t>1B_SL-10:30-10:45</t>
  </si>
  <si>
    <t>1B_SL-10:45-11:00</t>
  </si>
  <si>
    <t>1B_SL-11:00-11:15</t>
  </si>
  <si>
    <t>1B_SL-11:15-11:30</t>
  </si>
  <si>
    <t>1B_SL-11:30-11:45</t>
  </si>
  <si>
    <t>1B_SL-11:45-12:00</t>
  </si>
  <si>
    <t>1B_SL-12:00-12:15</t>
  </si>
  <si>
    <t>1B_SL-12:15-12:30</t>
  </si>
  <si>
    <t>1B_SL-12:30-12:45</t>
  </si>
  <si>
    <t>1B_SL-12:45-13:00</t>
  </si>
  <si>
    <t>1B_SL-13:00-13:15</t>
  </si>
  <si>
    <t>1B_SL-13:15-13:30</t>
  </si>
  <si>
    <t>1B_SL-13:30-13:45</t>
  </si>
  <si>
    <t>1B_SL-13:45-14:00</t>
  </si>
  <si>
    <t>1B_SL-14:00-14:15</t>
  </si>
  <si>
    <t>1B_SL-14:15-14:30</t>
  </si>
  <si>
    <t>1B_SL-14:30-14:45</t>
  </si>
  <si>
    <t>1B_SL-14:45-15:00</t>
  </si>
  <si>
    <t>1B_SL-15:00-15:15</t>
  </si>
  <si>
    <t>1B_SL-15:15-15:30</t>
  </si>
  <si>
    <t>1B_SL-15:30-15:45</t>
  </si>
  <si>
    <t>1B_SL-15:45-16:00</t>
  </si>
  <si>
    <t>1B_SL-16:00-16:15</t>
  </si>
  <si>
    <t>1B_SL-16:15-16:30</t>
  </si>
  <si>
    <t>1B_SL-16:30-16:45</t>
  </si>
  <si>
    <t>1B_SL-16:45-17:00</t>
  </si>
  <si>
    <t>1B_SL-17:00-17:15</t>
  </si>
  <si>
    <t>1B_SL-17:15-17:30</t>
  </si>
  <si>
    <t>1B_SL-17:30-17:45</t>
  </si>
  <si>
    <t>1B_SL-17:45-18:00</t>
  </si>
  <si>
    <t>1B_SL-18:00-18:15</t>
  </si>
  <si>
    <t>1B_SL-18:15-18:30</t>
  </si>
  <si>
    <t>1B_SL-18:30-18:45</t>
  </si>
  <si>
    <t>1B_SL-18:45-19:00</t>
  </si>
  <si>
    <t>1B_SL-19:00-19:15</t>
  </si>
  <si>
    <t>1B_SL-19:15-19:30</t>
  </si>
  <si>
    <t>1B_SL-19:30-19:45</t>
  </si>
  <si>
    <t>1B_SL-19:45-20:00</t>
  </si>
  <si>
    <t>1B_SL-20:00-20:15</t>
  </si>
  <si>
    <t>Ponto 26A</t>
  </si>
  <si>
    <t>26A</t>
  </si>
  <si>
    <t>26A-06:15-06:30</t>
  </si>
  <si>
    <t>26A-06:30-06:45</t>
  </si>
  <si>
    <t>26A-06:45-07:00</t>
  </si>
  <si>
    <t>26A-07:00-07:15</t>
  </si>
  <si>
    <t>26A-07:15-07:30</t>
  </si>
  <si>
    <t>26A-07:30-07:45</t>
  </si>
  <si>
    <t>26A-07:45-08:00</t>
  </si>
  <si>
    <t>26A-08:00-08:15</t>
  </si>
  <si>
    <t>26A-08:15-08:30</t>
  </si>
  <si>
    <t>26A-08:30-08:45</t>
  </si>
  <si>
    <t>26A-08:45-09:00</t>
  </si>
  <si>
    <t>26A-09:00-09:15</t>
  </si>
  <si>
    <t>26A-09:15-09:30</t>
  </si>
  <si>
    <t>26A-09:30-09:45</t>
  </si>
  <si>
    <t>26A-09:45-10:00</t>
  </si>
  <si>
    <t>26A-10:00-10:15</t>
  </si>
  <si>
    <t>26A-16:00-16:15</t>
  </si>
  <si>
    <t>26A-16:15-16:30</t>
  </si>
  <si>
    <t>26A-16:30-16:45</t>
  </si>
  <si>
    <t>26A-16:45-17:00</t>
  </si>
  <si>
    <t>26A-17:00-17:15</t>
  </si>
  <si>
    <t>26A-17:15-17:30</t>
  </si>
  <si>
    <t>26A-17:30-17:45</t>
  </si>
  <si>
    <t>26A-17:45-18:00</t>
  </si>
  <si>
    <t>26A-18:00-18:15</t>
  </si>
  <si>
    <t>26A-18:15-18:30</t>
  </si>
  <si>
    <t>26A-18:30-18:45</t>
  </si>
  <si>
    <t>26A-18:45-19:00</t>
  </si>
  <si>
    <t>26A-19:00-19:15</t>
  </si>
  <si>
    <t>26A-19:15-19:30</t>
  </si>
  <si>
    <t>26A-19:30-19:45</t>
  </si>
  <si>
    <t>Ponto 26B</t>
  </si>
  <si>
    <t>26B</t>
  </si>
  <si>
    <t>26B-06:00-06:15</t>
  </si>
  <si>
    <t>26B-06:15-06:30</t>
  </si>
  <si>
    <t>26B-06:30-06:45</t>
  </si>
  <si>
    <t>26B-06:45-07:00</t>
  </si>
  <si>
    <t>26B-07:00-07:15</t>
  </si>
  <si>
    <t>26B-07:15-07:30</t>
  </si>
  <si>
    <t>26B-07:30-07:45</t>
  </si>
  <si>
    <t>26B-07:45-08:00</t>
  </si>
  <si>
    <t>26B-08:00-08:15</t>
  </si>
  <si>
    <t>26B-08:15-08:30</t>
  </si>
  <si>
    <t>26B-08:30-08:45</t>
  </si>
  <si>
    <t>26B-08:45-09:00</t>
  </si>
  <si>
    <t>26B-09:00-09:15</t>
  </si>
  <si>
    <t>26B-09:15-09:30</t>
  </si>
  <si>
    <t>26B-09:30-09:45</t>
  </si>
  <si>
    <t>26B-09:45-10:00</t>
  </si>
  <si>
    <t>26B-10:00-10:15</t>
  </si>
  <si>
    <t>26B-16:00-16:15</t>
  </si>
  <si>
    <t>26B-16:15-16:30</t>
  </si>
  <si>
    <t>26B-16:30-16:45</t>
  </si>
  <si>
    <t>26B-16:45-17:00</t>
  </si>
  <si>
    <t>26B-17:00-17:15</t>
  </si>
  <si>
    <t>26B-17:15-17:30</t>
  </si>
  <si>
    <t>26B-17:30-17:45</t>
  </si>
  <si>
    <t>26B-17:45-18:00</t>
  </si>
  <si>
    <t>26B-18:00-18:15</t>
  </si>
  <si>
    <t>26B-18:15-18:30</t>
  </si>
  <si>
    <t>26B-18:30-18:45</t>
  </si>
  <si>
    <t>26B-18:45-19:00</t>
  </si>
  <si>
    <t>26B-19:00-19:15</t>
  </si>
  <si>
    <t>26B-19:15-19:30</t>
  </si>
  <si>
    <t>26B-19:30-19:45</t>
  </si>
  <si>
    <t>Ponto 28A</t>
  </si>
  <si>
    <t>28A</t>
  </si>
  <si>
    <t>28A-06:30-06:45</t>
  </si>
  <si>
    <t>28A-06:45-07:00</t>
  </si>
  <si>
    <t>28A-07:00-07:15</t>
  </si>
  <si>
    <t>28A-07:15-07:30</t>
  </si>
  <si>
    <t>28A-07:30-07:45</t>
  </si>
  <si>
    <t>28A-07:45-08:00</t>
  </si>
  <si>
    <t>28A-08:00-08:15</t>
  </si>
  <si>
    <t>28A-08:15-08:30</t>
  </si>
  <si>
    <t>28A-08:30-08:45</t>
  </si>
  <si>
    <t>28A-08:45-09:00</t>
  </si>
  <si>
    <t>28A-09:00-09:15</t>
  </si>
  <si>
    <t>28A-09:15-09:30</t>
  </si>
  <si>
    <t>28A-09:30-09:45</t>
  </si>
  <si>
    <t>28A-09:45-10:00</t>
  </si>
  <si>
    <t>28A-10:00-10:15</t>
  </si>
  <si>
    <t>28A-10:15-10:30</t>
  </si>
  <si>
    <t>28A-10:30-10:45</t>
  </si>
  <si>
    <t>28A-15:15-15:30</t>
  </si>
  <si>
    <t>28A-15:30-15:45</t>
  </si>
  <si>
    <t>28A-15:45-16:00</t>
  </si>
  <si>
    <t>28A-16:00-16:15</t>
  </si>
  <si>
    <t>28A-16:15-16:30</t>
  </si>
  <si>
    <t>28A-16:30-16:45</t>
  </si>
  <si>
    <t>28A-16:45-17:00</t>
  </si>
  <si>
    <t>28A-17:00-17:15</t>
  </si>
  <si>
    <t>28A-17:15-17:30</t>
  </si>
  <si>
    <t>28A-17:30-17:45</t>
  </si>
  <si>
    <t>28A-17:45-18:00</t>
  </si>
  <si>
    <t>28A-18:00-18:15</t>
  </si>
  <si>
    <t>28A-18:15-18:30</t>
  </si>
  <si>
    <t>28A-18:30-18:45</t>
  </si>
  <si>
    <t>28A-18:45-19:00</t>
  </si>
  <si>
    <t>28A-19:00-19:15</t>
  </si>
  <si>
    <t>28A-19:15-19:30</t>
  </si>
  <si>
    <t>28A-19:30-19:45</t>
  </si>
  <si>
    <t>Ponto 28B</t>
  </si>
  <si>
    <t>28B</t>
  </si>
  <si>
    <t>28B-06:30-06:45</t>
  </si>
  <si>
    <t>28B-06:45-07:00</t>
  </si>
  <si>
    <t>28B-07:00-07:15</t>
  </si>
  <si>
    <t>28B-07:15-07:30</t>
  </si>
  <si>
    <t>28B-07:30-07:45</t>
  </si>
  <si>
    <t>28B-07:45-08:00</t>
  </si>
  <si>
    <t>28B-08:00-08:15</t>
  </si>
  <si>
    <t>28B-08:15-08:30</t>
  </si>
  <si>
    <t>28B-08:30-08:45</t>
  </si>
  <si>
    <t>28B-08:45-09:00</t>
  </si>
  <si>
    <t>28B-09:00-09:15</t>
  </si>
  <si>
    <t>28B-09:15-09:30</t>
  </si>
  <si>
    <t>28B-09:30-09:45</t>
  </si>
  <si>
    <t>28B-09:45-10:00</t>
  </si>
  <si>
    <t>28B-10:00-10:15</t>
  </si>
  <si>
    <t>28B-10:15-10:30</t>
  </si>
  <si>
    <t>28B-10:30-10:45</t>
  </si>
  <si>
    <t>28B-15:15-15:30</t>
  </si>
  <si>
    <t>28B-15:30-15:45</t>
  </si>
  <si>
    <t>28B-15:45-16:00</t>
  </si>
  <si>
    <t>28B-16:00-16:15</t>
  </si>
  <si>
    <t>28B-16:15-16:30</t>
  </si>
  <si>
    <t>28B-16:30-16:45</t>
  </si>
  <si>
    <t>28B-16:45-17:00</t>
  </si>
  <si>
    <t>28B-17:00-17:15</t>
  </si>
  <si>
    <t>28B-17:15-17:30</t>
  </si>
  <si>
    <t>28B-17:30-17:45</t>
  </si>
  <si>
    <t>28B-17:45-18:00</t>
  </si>
  <si>
    <t>28B-18:00-18:15</t>
  </si>
  <si>
    <t>28B-18:15-18:30</t>
  </si>
  <si>
    <t>28B-18:30-18:45</t>
  </si>
  <si>
    <t>28B-18:45-19:00</t>
  </si>
  <si>
    <t>28B-19:00-19:15</t>
  </si>
  <si>
    <t>28B-19:15-19:30</t>
  </si>
  <si>
    <t>28B-19:30-19:45</t>
  </si>
  <si>
    <t>Ponto 2A_LC</t>
  </si>
  <si>
    <t>2A_LC</t>
  </si>
  <si>
    <t>2A_LC-06:45-07:00</t>
  </si>
  <si>
    <t>2A_LC-07:00-07:15</t>
  </si>
  <si>
    <t>2A_LC-07:15-07:30</t>
  </si>
  <si>
    <t>2A_LC-07:30-07:45</t>
  </si>
  <si>
    <t>2A_LC-07:45-08:00</t>
  </si>
  <si>
    <t>2A_LC-08:00-08:15</t>
  </si>
  <si>
    <t>2A_LC-08:15-08:30</t>
  </si>
  <si>
    <t>2A_LC-08:30-08:45</t>
  </si>
  <si>
    <t>2A_LC-08:45-09:00</t>
  </si>
  <si>
    <t>2A_LC-09:00-09:15</t>
  </si>
  <si>
    <t>2A_LC-09:15-09:30</t>
  </si>
  <si>
    <t>2A_LC-09:30-09:45</t>
  </si>
  <si>
    <t>2A_LC-09:45-10:00</t>
  </si>
  <si>
    <t>2A_LC-10:00-10:15</t>
  </si>
  <si>
    <t>2A_LC-10:15-10:30</t>
  </si>
  <si>
    <t>2A_LC-10:30-10:45</t>
  </si>
  <si>
    <t>2A_LC-10:45-11:00</t>
  </si>
  <si>
    <t>2A_LC-11:00-11:15</t>
  </si>
  <si>
    <t>2A_LC-11:15-11:30</t>
  </si>
  <si>
    <t>2A_LC-11:30-11:45</t>
  </si>
  <si>
    <t>2A_LC-11:45-12:00</t>
  </si>
  <si>
    <t>2A_LC-12:00-12:15</t>
  </si>
  <si>
    <t>2A_LC-12:15-12:30</t>
  </si>
  <si>
    <t>2A_LC-12:30-12:45</t>
  </si>
  <si>
    <t>2A_LC-12:45-13:00</t>
  </si>
  <si>
    <t>2A_LC-13:00-13:15</t>
  </si>
  <si>
    <t>2A_LC-13:15-13:30</t>
  </si>
  <si>
    <t>2A_LC-13:30-13:45</t>
  </si>
  <si>
    <t>2A_LC-13:45-14:00</t>
  </si>
  <si>
    <t>2A_LC-14:00-14:15</t>
  </si>
  <si>
    <t>2A_LC-14:15-14:30</t>
  </si>
  <si>
    <t>2A_LC-14:30-14:45</t>
  </si>
  <si>
    <t>2A_LC-14:45-15:00</t>
  </si>
  <si>
    <t>2A_LC-15:00-15:15</t>
  </si>
  <si>
    <t>2A_LC-15:15-15:30</t>
  </si>
  <si>
    <t>2A_LC-15:30-15:45</t>
  </si>
  <si>
    <t>2A_LC-15:45-16:00</t>
  </si>
  <si>
    <t>2A_LC-16:00-16:15</t>
  </si>
  <si>
    <t>2A_LC-16:15-16:30</t>
  </si>
  <si>
    <t>2A_LC-16:30-16:45</t>
  </si>
  <si>
    <t>2A_LC-16:45-17:00</t>
  </si>
  <si>
    <t>2A_LC-17:00-17:15</t>
  </si>
  <si>
    <t>2A_LC-17:15-17:30</t>
  </si>
  <si>
    <t>2A_LC-17:30-17:45</t>
  </si>
  <si>
    <t>2A_LC-17:45-18:00</t>
  </si>
  <si>
    <t>2A_LC-18:00-18:15</t>
  </si>
  <si>
    <t>Ponto 2A_SL</t>
  </si>
  <si>
    <t>2A_SL</t>
  </si>
  <si>
    <t>2A_SL-06:00-06:15</t>
  </si>
  <si>
    <t>2A_SL-06:15-06:30</t>
  </si>
  <si>
    <t>2A_SL-06:30-06:45</t>
  </si>
  <si>
    <t>2A_SL-06:45-07:00</t>
  </si>
  <si>
    <t>2A_SL-07:00-07:15</t>
  </si>
  <si>
    <t>2A_SL-07:15-07:30</t>
  </si>
  <si>
    <t>2A_SL-07:30-07:45</t>
  </si>
  <si>
    <t>2A_SL-07:45-08:00</t>
  </si>
  <si>
    <t>2A_SL-08:00-08:15</t>
  </si>
  <si>
    <t>2A_SL-08:15-08:30</t>
  </si>
  <si>
    <t>2A_SL-08:30-08:45</t>
  </si>
  <si>
    <t>2A_SL-08:45-09:00</t>
  </si>
  <si>
    <t>2A_SL-09:00-09:15</t>
  </si>
  <si>
    <t>2A_SL-09:15-09:30</t>
  </si>
  <si>
    <t>2A_SL-09:30-09:45</t>
  </si>
  <si>
    <t>2A_SL-09:45-10:00</t>
  </si>
  <si>
    <t>2A_SL-10:00-10:15</t>
  </si>
  <si>
    <t>2A_SL-10:15-10:30</t>
  </si>
  <si>
    <t>2A_SL-10:30-10:45</t>
  </si>
  <si>
    <t>2A_SL-10:45-11:00</t>
  </si>
  <si>
    <t>2A_SL-11:00-11:15</t>
  </si>
  <si>
    <t>2A_SL-11:15-11:30</t>
  </si>
  <si>
    <t>2A_SL-11:30-11:45</t>
  </si>
  <si>
    <t>2A_SL-11:45-12:00</t>
  </si>
  <si>
    <t>2A_SL-12:00-12:15</t>
  </si>
  <si>
    <t>2A_SL-12:15-12:30</t>
  </si>
  <si>
    <t>2A_SL-12:30-12:45</t>
  </si>
  <si>
    <t>2A_SL-12:45-13:00</t>
  </si>
  <si>
    <t>2A_SL-13:00-13:15</t>
  </si>
  <si>
    <t>2A_SL-13:15-13:30</t>
  </si>
  <si>
    <t>2A_SL-13:30-13:45</t>
  </si>
  <si>
    <t>2A_SL-13:45-14:00</t>
  </si>
  <si>
    <t>2A_SL-14:00-14:15</t>
  </si>
  <si>
    <t>2A_SL-14:15-14:30</t>
  </si>
  <si>
    <t>2A_SL-14:30-14:45</t>
  </si>
  <si>
    <t>2A_SL-14:45-15:00</t>
  </si>
  <si>
    <t>2A_SL-15:00-15:15</t>
  </si>
  <si>
    <t>2A_SL-15:15-15:30</t>
  </si>
  <si>
    <t>2A_SL-15:30-15:45</t>
  </si>
  <si>
    <t>2A_SL-15:45-16:00</t>
  </si>
  <si>
    <t>2A_SL-16:00-16:15</t>
  </si>
  <si>
    <t>2A_SL-16:15-16:30</t>
  </si>
  <si>
    <t>2A_SL-16:30-16:45</t>
  </si>
  <si>
    <t>2A_SL-16:45-17:00</t>
  </si>
  <si>
    <t>2A_SL-17:00-17:15</t>
  </si>
  <si>
    <t>2A_SL-17:15-17:30</t>
  </si>
  <si>
    <t>2A_SL-17:30-17:45</t>
  </si>
  <si>
    <t>2A_SL-17:45-18:00</t>
  </si>
  <si>
    <t>2A_SL-18:00-18:15</t>
  </si>
  <si>
    <t>2A_SL-18:15-18:30</t>
  </si>
  <si>
    <t>2A_SL-18:30-18:45</t>
  </si>
  <si>
    <t>2A_SL-18:45-19:00</t>
  </si>
  <si>
    <t>2A_SL-19:00-19:15</t>
  </si>
  <si>
    <t>2A_SL-19:15-19:30</t>
  </si>
  <si>
    <t>2A_SL-19:30-19:45</t>
  </si>
  <si>
    <t>2A_SL-19:45-20:00</t>
  </si>
  <si>
    <t>Ponto 2A</t>
  </si>
  <si>
    <t>2A</t>
  </si>
  <si>
    <t>2A-06:45-07:00</t>
  </si>
  <si>
    <t>2A-07:00-07:15</t>
  </si>
  <si>
    <t>2A-07:15-07:30</t>
  </si>
  <si>
    <t>2A-07:30-07:45</t>
  </si>
  <si>
    <t>2A-07:45-08:00</t>
  </si>
  <si>
    <t>2A-08:00-08:15</t>
  </si>
  <si>
    <t>2A-08:15-08:30</t>
  </si>
  <si>
    <t>2A-08:30-08:45</t>
  </si>
  <si>
    <t>2A-08:45-09:00</t>
  </si>
  <si>
    <t>2A-09:00-09:15</t>
  </si>
  <si>
    <t>2A-09:15-09:30</t>
  </si>
  <si>
    <t>2A-09:30-09:45</t>
  </si>
  <si>
    <t>2A-09:45-10:00</t>
  </si>
  <si>
    <t>2A-10:00-10:15</t>
  </si>
  <si>
    <t>2A-10:15-10:30</t>
  </si>
  <si>
    <t>2A-15:30-15:45</t>
  </si>
  <si>
    <t>2A-15:45-16:00</t>
  </si>
  <si>
    <t>2A-16:00-16:15</t>
  </si>
  <si>
    <t>2A-16:15-16:30</t>
  </si>
  <si>
    <t>2A-16:30-16:45</t>
  </si>
  <si>
    <t>2A-16:45-17:00</t>
  </si>
  <si>
    <t>2A-17:00-17:15</t>
  </si>
  <si>
    <t>2A-17:15-17:30</t>
  </si>
  <si>
    <t>2A-17:30-17:45</t>
  </si>
  <si>
    <t>2A-17:45-18:00</t>
  </si>
  <si>
    <t>2A-18:00-18:15</t>
  </si>
  <si>
    <t>2A-18:15-18:30</t>
  </si>
  <si>
    <t>2A-18:30-18:45</t>
  </si>
  <si>
    <t>2A-18:45-19:00</t>
  </si>
  <si>
    <t>2A-19:00-19:15</t>
  </si>
  <si>
    <t>2A-19:15-19:30</t>
  </si>
  <si>
    <t>2A-19:30-19:45</t>
  </si>
  <si>
    <t>Ponto 2B_LC</t>
  </si>
  <si>
    <t>2B_LC</t>
  </si>
  <si>
    <t>2B_LC-06:45-07:00</t>
  </si>
  <si>
    <t>2B_LC-07:00-07:15</t>
  </si>
  <si>
    <t>2B_LC-07:15-07:30</t>
  </si>
  <si>
    <t>2B_LC-07:30-07:45</t>
  </si>
  <si>
    <t>2B_LC-07:45-08:00</t>
  </si>
  <si>
    <t>2B_LC-08:00-08:15</t>
  </si>
  <si>
    <t>2B_LC-08:15-08:30</t>
  </si>
  <si>
    <t>2B_LC-08:30-08:45</t>
  </si>
  <si>
    <t>2B_LC-08:45-09:00</t>
  </si>
  <si>
    <t>2B_LC-09:00-09:15</t>
  </si>
  <si>
    <t>2B_LC-09:15-09:30</t>
  </si>
  <si>
    <t>2B_LC-09:30-09:45</t>
  </si>
  <si>
    <t>2B_LC-09:45-10:00</t>
  </si>
  <si>
    <t>2B_LC-10:00-10:15</t>
  </si>
  <si>
    <t>2B_LC-10:15-10:30</t>
  </si>
  <si>
    <t>2B_LC-10:30-10:45</t>
  </si>
  <si>
    <t>2B_LC-10:45-11:00</t>
  </si>
  <si>
    <t>2B_LC-11:00-11:15</t>
  </si>
  <si>
    <t>2B_LC-11:15-11:30</t>
  </si>
  <si>
    <t>2B_LC-11:30-11:45</t>
  </si>
  <si>
    <t>2B_LC-11:45-12:00</t>
  </si>
  <si>
    <t>2B_LC-12:00-12:15</t>
  </si>
  <si>
    <t>2B_LC-12:15-12:30</t>
  </si>
  <si>
    <t>2B_LC-12:30-12:45</t>
  </si>
  <si>
    <t>2B_LC-12:45-13:00</t>
  </si>
  <si>
    <t>2B_LC-13:00-13:15</t>
  </si>
  <si>
    <t>2B_LC-13:15-13:30</t>
  </si>
  <si>
    <t>2B_LC-13:30-13:45</t>
  </si>
  <si>
    <t>2B_LC-13:45-14:00</t>
  </si>
  <si>
    <t>2B_LC-14:00-14:15</t>
  </si>
  <si>
    <t>2B_LC-14:15-14:30</t>
  </si>
  <si>
    <t>2B_LC-14:30-14:45</t>
  </si>
  <si>
    <t>2B_LC-14:45-15:00</t>
  </si>
  <si>
    <t>2B_LC-15:00-15:15</t>
  </si>
  <si>
    <t>2B_LC-15:15-15:30</t>
  </si>
  <si>
    <t>2B_LC-15:30-15:45</t>
  </si>
  <si>
    <t>2B_LC-15:45-16:00</t>
  </si>
  <si>
    <t>2B_LC-16:00-16:15</t>
  </si>
  <si>
    <t>2B_LC-16:15-16:30</t>
  </si>
  <si>
    <t>2B_LC-16:30-16:45</t>
  </si>
  <si>
    <t>2B_LC-16:45-17:00</t>
  </si>
  <si>
    <t>2B_LC-17:00-17:15</t>
  </si>
  <si>
    <t>2B_LC-17:15-17:30</t>
  </si>
  <si>
    <t>2B_LC-17:30-17:45</t>
  </si>
  <si>
    <t>2B_LC-17:45-18:00</t>
  </si>
  <si>
    <t>2B_LC-18:00-18:15</t>
  </si>
  <si>
    <t>Ponto 2B_SL</t>
  </si>
  <si>
    <t>2B_SL</t>
  </si>
  <si>
    <t>2B_SL-06:00-06:15</t>
  </si>
  <si>
    <t>2B_SL-06:15-06:30</t>
  </si>
  <si>
    <t>2B_SL-06:30-06:45</t>
  </si>
  <si>
    <t>2B_SL-06:45-07:00</t>
  </si>
  <si>
    <t>2B_SL-07:00-07:15</t>
  </si>
  <si>
    <t>2B_SL-07:15-07:30</t>
  </si>
  <si>
    <t>2B_SL-07:30-07:45</t>
  </si>
  <si>
    <t>2B_SL-07:45-08:00</t>
  </si>
  <si>
    <t>2B_SL-08:00-08:15</t>
  </si>
  <si>
    <t>2B_SL-08:15-08:30</t>
  </si>
  <si>
    <t>2B_SL-08:30-08:45</t>
  </si>
  <si>
    <t>2B_SL-08:45-09:00</t>
  </si>
  <si>
    <t>2B_SL-09:00-09:15</t>
  </si>
  <si>
    <t>2B_SL-09:15-09:30</t>
  </si>
  <si>
    <t>2B_SL-09:30-09:45</t>
  </si>
  <si>
    <t>2B_SL-09:45-10:00</t>
  </si>
  <si>
    <t>2B_SL-10:00-10:15</t>
  </si>
  <si>
    <t>2B_SL-10:15-10:30</t>
  </si>
  <si>
    <t>2B_SL-10:30-10:45</t>
  </si>
  <si>
    <t>2B_SL-10:45-11:00</t>
  </si>
  <si>
    <t>2B_SL-11:00-11:15</t>
  </si>
  <si>
    <t>2B_SL-11:15-11:30</t>
  </si>
  <si>
    <t>2B_SL-11:30-11:45</t>
  </si>
  <si>
    <t>2B_SL-11:45-12:00</t>
  </si>
  <si>
    <t>2B_SL-12:00-12:15</t>
  </si>
  <si>
    <t>2B_SL-12:15-12:30</t>
  </si>
  <si>
    <t>2B_SL-12:30-12:45</t>
  </si>
  <si>
    <t>2B_SL-12:45-13:00</t>
  </si>
  <si>
    <t>2B_SL-13:00-13:15</t>
  </si>
  <si>
    <t>2B_SL-13:15-13:30</t>
  </si>
  <si>
    <t>2B_SL-13:30-13:45</t>
  </si>
  <si>
    <t>2B_SL-13:45-14:00</t>
  </si>
  <si>
    <t>2B_SL-14:00-14:15</t>
  </si>
  <si>
    <t>2B_SL-14:15-14:30</t>
  </si>
  <si>
    <t>2B_SL-14:30-14:45</t>
  </si>
  <si>
    <t>2B_SL-14:45-15:00</t>
  </si>
  <si>
    <t>2B_SL-15:00-15:15</t>
  </si>
  <si>
    <t>2B_SL-15:15-15:30</t>
  </si>
  <si>
    <t>2B_SL-15:30-15:45</t>
  </si>
  <si>
    <t>2B_SL-15:45-16:00</t>
  </si>
  <si>
    <t>2B_SL-16:00-16:15</t>
  </si>
  <si>
    <t>2B_SL-16:15-16:30</t>
  </si>
  <si>
    <t>2B_SL-16:30-16:45</t>
  </si>
  <si>
    <t>2B_SL-16:45-17:00</t>
  </si>
  <si>
    <t>2B_SL-17:00-17:15</t>
  </si>
  <si>
    <t>2B_SL-17:15-17:30</t>
  </si>
  <si>
    <t>2B_SL-17:30-17:45</t>
  </si>
  <si>
    <t>2B_SL-17:45-18:00</t>
  </si>
  <si>
    <t>2B_SL-18:00-18:15</t>
  </si>
  <si>
    <t>2B_SL-18:15-18:30</t>
  </si>
  <si>
    <t>2B_SL-18:30-18:45</t>
  </si>
  <si>
    <t>2B_SL-18:45-19:00</t>
  </si>
  <si>
    <t>2B_SL-19:00-19:15</t>
  </si>
  <si>
    <t>2B_SL-19:15-19:30</t>
  </si>
  <si>
    <t>2B_SL-19:30-19:45</t>
  </si>
  <si>
    <t>2B_SL-19:45-20:00</t>
  </si>
  <si>
    <t>Ponto 2B</t>
  </si>
  <si>
    <t>2B</t>
  </si>
  <si>
    <t>2B-06:45-07:00</t>
  </si>
  <si>
    <t>2B-07:00-07:15</t>
  </si>
  <si>
    <t>2B-07:15-07:30</t>
  </si>
  <si>
    <t>2B-07:30-07:45</t>
  </si>
  <si>
    <t>2B-07:45-08:00</t>
  </si>
  <si>
    <t>2B-08:00-08:15</t>
  </si>
  <si>
    <t>2B-08:15-08:30</t>
  </si>
  <si>
    <t>2B-08:30-08:45</t>
  </si>
  <si>
    <t>2B-08:45-09:00</t>
  </si>
  <si>
    <t>2B-09:00-09:15</t>
  </si>
  <si>
    <t>2B-09:15-09:30</t>
  </si>
  <si>
    <t>2B-09:30-09:45</t>
  </si>
  <si>
    <t>2B-09:45-10:00</t>
  </si>
  <si>
    <t>2B-10:00-10:15</t>
  </si>
  <si>
    <t>2B-10:15-10:30</t>
  </si>
  <si>
    <t>2B-15:30-15:45</t>
  </si>
  <si>
    <t>2B-15:45-16:00</t>
  </si>
  <si>
    <t>2B-16:00-16:15</t>
  </si>
  <si>
    <t>2B-16:15-16:30</t>
  </si>
  <si>
    <t>2B-16:30-16:45</t>
  </si>
  <si>
    <t>2B-16:45-17:00</t>
  </si>
  <si>
    <t>2B-17:00-17:15</t>
  </si>
  <si>
    <t>2B-17:15-17:30</t>
  </si>
  <si>
    <t>2B-17:30-17:45</t>
  </si>
  <si>
    <t>2B-17:45-18:00</t>
  </si>
  <si>
    <t>2B-18:00-18:15</t>
  </si>
  <si>
    <t>2B-18:15-18:30</t>
  </si>
  <si>
    <t>2B-18:30-18:45</t>
  </si>
  <si>
    <t>2B-18:45-19:00</t>
  </si>
  <si>
    <t>2B-19:00-19:15</t>
  </si>
  <si>
    <t>2B-19:15-19:30</t>
  </si>
  <si>
    <t>2B-19:30-19:45</t>
  </si>
  <si>
    <t>Ponto 30A</t>
  </si>
  <si>
    <t>30A</t>
  </si>
  <si>
    <t>30A-06:00-06:15</t>
  </si>
  <si>
    <t>30A-06:15-06:30</t>
  </si>
  <si>
    <t>30A-06:30-06:45</t>
  </si>
  <si>
    <t>30A-06:45-07:00</t>
  </si>
  <si>
    <t>30A-07:00-07:15</t>
  </si>
  <si>
    <t>30A-07:15-07:30</t>
  </si>
  <si>
    <t>30A-07:30-07:45</t>
  </si>
  <si>
    <t>30A-07:45-08:00</t>
  </si>
  <si>
    <t>30A-08:00-08:15</t>
  </si>
  <si>
    <t>30A-08:15-08:30</t>
  </si>
  <si>
    <t>30A-08:30-08:45</t>
  </si>
  <si>
    <t>30A-08:45-09:00</t>
  </si>
  <si>
    <t>30A-09:00-09:15</t>
  </si>
  <si>
    <t>30A-09:15-09:30</t>
  </si>
  <si>
    <t>30A-09:30-09:45</t>
  </si>
  <si>
    <t>30A-09:45-10:00</t>
  </si>
  <si>
    <t>30A-10:00-10:15</t>
  </si>
  <si>
    <t>30A-10:15-10:30</t>
  </si>
  <si>
    <t>30A-10:30-10:45</t>
  </si>
  <si>
    <t>30A-10:45-11:00</t>
  </si>
  <si>
    <t>30A-11:00-11:15</t>
  </si>
  <si>
    <t>30A-11:15-11:30</t>
  </si>
  <si>
    <t>30A-11:30-11:45</t>
  </si>
  <si>
    <t>30A-11:45-12:00</t>
  </si>
  <si>
    <t>30A-12:00-12:15</t>
  </si>
  <si>
    <t>30A-12:15-12:30</t>
  </si>
  <si>
    <t>30A-12:30-12:45</t>
  </si>
  <si>
    <t>30A-12:45-13:00</t>
  </si>
  <si>
    <t>30A-13:00-13:15</t>
  </si>
  <si>
    <t>30A-13:15-13:30</t>
  </si>
  <si>
    <t>30A-13:30-13:45</t>
  </si>
  <si>
    <t>30A-13:45-14:00</t>
  </si>
  <si>
    <t>30A-14:00-14:15</t>
  </si>
  <si>
    <t>30A-14:15-14:30</t>
  </si>
  <si>
    <t>30A-14:30-14:45</t>
  </si>
  <si>
    <t>30A-14:45-15:00</t>
  </si>
  <si>
    <t>30A-15:00-15:15</t>
  </si>
  <si>
    <t>30A-15:15-15:30</t>
  </si>
  <si>
    <t>30A-15:30-15:45</t>
  </si>
  <si>
    <t>30A-15:45-16:00</t>
  </si>
  <si>
    <t>30A-16:00-16:15</t>
  </si>
  <si>
    <t>30A-16:15-16:30</t>
  </si>
  <si>
    <t>30A-16:30-16:45</t>
  </si>
  <si>
    <t>30A-16:45-17:00</t>
  </si>
  <si>
    <t>30A-17:00-17:15</t>
  </si>
  <si>
    <t>30A-17:15-17:30</t>
  </si>
  <si>
    <t>30A-17:30-17:45</t>
  </si>
  <si>
    <t>30A-17:45-18:00</t>
  </si>
  <si>
    <t>30A-18:00-18:15</t>
  </si>
  <si>
    <t>30A-18:15-18:30</t>
  </si>
  <si>
    <t>30A-18:30-18:45</t>
  </si>
  <si>
    <t>30A-18:45-19:00</t>
  </si>
  <si>
    <t>30A-19:00-19:15</t>
  </si>
  <si>
    <t>30A-19:15-19:30</t>
  </si>
  <si>
    <t>30A-19:30-19:45</t>
  </si>
  <si>
    <t>30A-19:45-20:00</t>
  </si>
  <si>
    <t>30A-20:00-20:15</t>
  </si>
  <si>
    <t>30A-20:15-20:30</t>
  </si>
  <si>
    <t>30A-20:30-20:45</t>
  </si>
  <si>
    <t>30A-20:45-21:00</t>
  </si>
  <si>
    <t>30A-21:00-21:15</t>
  </si>
  <si>
    <t>30A-21:15-21:30</t>
  </si>
  <si>
    <t>30A-21:30-21:45</t>
  </si>
  <si>
    <t>30A-21:45-22:00</t>
  </si>
  <si>
    <t>30A-22:00-22:15</t>
  </si>
  <si>
    <t>Ponto 30B</t>
  </si>
  <si>
    <t>30B</t>
  </si>
  <si>
    <t>30B-06:00-06:15</t>
  </si>
  <si>
    <t>30B-06:15-06:30</t>
  </si>
  <si>
    <t>30B-06:30-06:45</t>
  </si>
  <si>
    <t>30B-06:45-07:00</t>
  </si>
  <si>
    <t>30B-07:00-07:15</t>
  </si>
  <si>
    <t>30B-07:15-07:30</t>
  </si>
  <si>
    <t>30B-07:30-07:45</t>
  </si>
  <si>
    <t>30B-07:45-08:00</t>
  </si>
  <si>
    <t>30B-08:00-08:15</t>
  </si>
  <si>
    <t>30B-08:15-08:30</t>
  </si>
  <si>
    <t>30B-08:30-08:45</t>
  </si>
  <si>
    <t>30B-08:45-09:00</t>
  </si>
  <si>
    <t>30B-09:00-09:15</t>
  </si>
  <si>
    <t>30B-09:15-09:30</t>
  </si>
  <si>
    <t>30B-09:30-09:45</t>
  </si>
  <si>
    <t>30B-09:45-10:00</t>
  </si>
  <si>
    <t>30B-10:00-10:15</t>
  </si>
  <si>
    <t>30B-10:15-10:30</t>
  </si>
  <si>
    <t>30B-10:30-10:45</t>
  </si>
  <si>
    <t>30B-10:45-11:00</t>
  </si>
  <si>
    <t>30B-11:00-11:15</t>
  </si>
  <si>
    <t>30B-11:15-11:30</t>
  </si>
  <si>
    <t>30B-11:30-11:45</t>
  </si>
  <si>
    <t>30B-11:45-12:00</t>
  </si>
  <si>
    <t>30B-12:00-12:15</t>
  </si>
  <si>
    <t>30B-12:15-12:30</t>
  </si>
  <si>
    <t>30B-12:30-12:45</t>
  </si>
  <si>
    <t>30B-12:45-13:00</t>
  </si>
  <si>
    <t>30B-13:00-13:15</t>
  </si>
  <si>
    <t>30B-13:15-13:30</t>
  </si>
  <si>
    <t>30B-13:30-13:45</t>
  </si>
  <si>
    <t>30B-13:45-14:00</t>
  </si>
  <si>
    <t>30B-14:00-14:15</t>
  </si>
  <si>
    <t>30B-14:15-14:30</t>
  </si>
  <si>
    <t>30B-14:30-14:45</t>
  </si>
  <si>
    <t>30B-14:45-15:00</t>
  </si>
  <si>
    <t>30B-15:00-15:15</t>
  </si>
  <si>
    <t>30B-15:15-15:30</t>
  </si>
  <si>
    <t>30B-15:30-15:45</t>
  </si>
  <si>
    <t>30B-15:45-16:00</t>
  </si>
  <si>
    <t>30B-16:00-16:15</t>
  </si>
  <si>
    <t>30B-16:15-16:30</t>
  </si>
  <si>
    <t>30B-16:30-16:45</t>
  </si>
  <si>
    <t>30B-16:45-17:00</t>
  </si>
  <si>
    <t>30B-17:00-17:15</t>
  </si>
  <si>
    <t>30B-17:15-17:30</t>
  </si>
  <si>
    <t>30B-17:30-17:45</t>
  </si>
  <si>
    <t>30B-17:45-18:00</t>
  </si>
  <si>
    <t>30B-18:00-18:15</t>
  </si>
  <si>
    <t>30B-18:15-18:30</t>
  </si>
  <si>
    <t>30B-18:30-18:45</t>
  </si>
  <si>
    <t>30B-18:45-19:00</t>
  </si>
  <si>
    <t>30B-19:00-19:15</t>
  </si>
  <si>
    <t>30B-19:15-19:30</t>
  </si>
  <si>
    <t>30B-19:30-19:45</t>
  </si>
  <si>
    <t>30B-19:45-20:00</t>
  </si>
  <si>
    <t>30B-20:00-20:15</t>
  </si>
  <si>
    <t>30B-20:15-20:30</t>
  </si>
  <si>
    <t>30B-20:30-20:45</t>
  </si>
  <si>
    <t>30B-20:45-21:00</t>
  </si>
  <si>
    <t>30B-21:00-21:15</t>
  </si>
  <si>
    <t>30B-21:15-21:30</t>
  </si>
  <si>
    <t>30B-21:30-21:45</t>
  </si>
  <si>
    <t>30B-21:45-22:00</t>
  </si>
  <si>
    <t>30B-22:00-22:15</t>
  </si>
  <si>
    <t>Ponto 30C</t>
  </si>
  <si>
    <t>30C</t>
  </si>
  <si>
    <t>30C-06:00-06:15</t>
  </si>
  <si>
    <t>30C-06:15-06:30</t>
  </si>
  <si>
    <t>30C-06:30-06:45</t>
  </si>
  <si>
    <t>30C-06:45-07:00</t>
  </si>
  <si>
    <t>30C-07:00-07:15</t>
  </si>
  <si>
    <t>30C-07:15-07:30</t>
  </si>
  <si>
    <t>30C-07:30-07:45</t>
  </si>
  <si>
    <t>30C-07:45-08:00</t>
  </si>
  <si>
    <t>30C-08:00-08:15</t>
  </si>
  <si>
    <t>30C-08:15-08:30</t>
  </si>
  <si>
    <t>30C-08:30-08:45</t>
  </si>
  <si>
    <t>30C-08:45-09:00</t>
  </si>
  <si>
    <t>30C-09:00-09:15</t>
  </si>
  <si>
    <t>30C-09:15-09:30</t>
  </si>
  <si>
    <t>30C-09:30-09:45</t>
  </si>
  <si>
    <t>30C-09:45-10:00</t>
  </si>
  <si>
    <t>30C-10:00-10:15</t>
  </si>
  <si>
    <t>30C-10:15-10:30</t>
  </si>
  <si>
    <t>30C-10:30-10:45</t>
  </si>
  <si>
    <t>30C-10:45-11:00</t>
  </si>
  <si>
    <t>30C-11:00-11:15</t>
  </si>
  <si>
    <t>30C-11:15-11:30</t>
  </si>
  <si>
    <t>30C-11:30-11:45</t>
  </si>
  <si>
    <t>30C-11:45-12:00</t>
  </si>
  <si>
    <t>30C-12:00-12:15</t>
  </si>
  <si>
    <t>30C-12:15-12:30</t>
  </si>
  <si>
    <t>30C-12:30-12:45</t>
  </si>
  <si>
    <t>30C-12:45-13:00</t>
  </si>
  <si>
    <t>30C-13:00-13:15</t>
  </si>
  <si>
    <t>30C-13:15-13:30</t>
  </si>
  <si>
    <t>30C-13:30-13:45</t>
  </si>
  <si>
    <t>30C-13:45-14:00</t>
  </si>
  <si>
    <t>30C-14:00-14:15</t>
  </si>
  <si>
    <t>30C-14:15-14:30</t>
  </si>
  <si>
    <t>30C-14:30-14:45</t>
  </si>
  <si>
    <t>30C-14:45-15:00</t>
  </si>
  <si>
    <t>30C-15:00-15:15</t>
  </si>
  <si>
    <t>30C-15:15-15:30</t>
  </si>
  <si>
    <t>30C-15:30-15:45</t>
  </si>
  <si>
    <t>30C-15:45-16:00</t>
  </si>
  <si>
    <t>30C-16:00-16:15</t>
  </si>
  <si>
    <t>30C-16:15-16:30</t>
  </si>
  <si>
    <t>30C-16:30-16:45</t>
  </si>
  <si>
    <t>30C-16:45-17:00</t>
  </si>
  <si>
    <t>30C-17:00-17:15</t>
  </si>
  <si>
    <t>30C-17:15-17:30</t>
  </si>
  <si>
    <t>30C-17:30-17:45</t>
  </si>
  <si>
    <t>30C-17:45-18:00</t>
  </si>
  <si>
    <t>30C-18:00-18:15</t>
  </si>
  <si>
    <t>30C-18:15-18:30</t>
  </si>
  <si>
    <t>30C-18:30-18:45</t>
  </si>
  <si>
    <t>30C-18:45-19:00</t>
  </si>
  <si>
    <t>30C-19:00-19:15</t>
  </si>
  <si>
    <t>30C-19:15-19:30</t>
  </si>
  <si>
    <t>30C-19:30-19:45</t>
  </si>
  <si>
    <t>30C-19:45-20:00</t>
  </si>
  <si>
    <t>30C-20:00-20:15</t>
  </si>
  <si>
    <t>30C-20:15-20:30</t>
  </si>
  <si>
    <t>30C-20:30-20:45</t>
  </si>
  <si>
    <t>30C-20:45-21:00</t>
  </si>
  <si>
    <t>30C-21:00-21:15</t>
  </si>
  <si>
    <t>30C-21:15-21:30</t>
  </si>
  <si>
    <t>30C-21:30-21:45</t>
  </si>
  <si>
    <t>30C-21:45-22:00</t>
  </si>
  <si>
    <t>30C-22:00-22:15</t>
  </si>
  <si>
    <t>Ponto 30D</t>
  </si>
  <si>
    <t>30D</t>
  </si>
  <si>
    <t>30D-06:00-06:15</t>
  </si>
  <si>
    <t>30D-06:15-06:30</t>
  </si>
  <si>
    <t>30D-06:30-06:45</t>
  </si>
  <si>
    <t>30D-06:45-07:00</t>
  </si>
  <si>
    <t>30D-07:00-07:15</t>
  </si>
  <si>
    <t>30D-07:15-07:30</t>
  </si>
  <si>
    <t>30D-07:30-07:45</t>
  </si>
  <si>
    <t>30D-07:45-08:00</t>
  </si>
  <si>
    <t>30D-08:00-08:15</t>
  </si>
  <si>
    <t>30D-08:15-08:30</t>
  </si>
  <si>
    <t>30D-08:30-08:45</t>
  </si>
  <si>
    <t>30D-08:45-09:00</t>
  </si>
  <si>
    <t>30D-09:00-09:15</t>
  </si>
  <si>
    <t>30D-09:15-09:30</t>
  </si>
  <si>
    <t>30D-09:30-09:45</t>
  </si>
  <si>
    <t>30D-09:45-10:00</t>
  </si>
  <si>
    <t>30D-10:00-10:15</t>
  </si>
  <si>
    <t>30D-10:15-10:30</t>
  </si>
  <si>
    <t>30D-10:30-10:45</t>
  </si>
  <si>
    <t>30D-10:45-11:00</t>
  </si>
  <si>
    <t>30D-11:00-11:15</t>
  </si>
  <si>
    <t>30D-11:15-11:30</t>
  </si>
  <si>
    <t>30D-11:30-11:45</t>
  </si>
  <si>
    <t>30D-11:45-12:00</t>
  </si>
  <si>
    <t>30D-12:00-12:15</t>
  </si>
  <si>
    <t>30D-12:15-12:30</t>
  </si>
  <si>
    <t>30D-12:30-12:45</t>
  </si>
  <si>
    <t>30D-12:45-13:00</t>
  </si>
  <si>
    <t>30D-13:00-13:15</t>
  </si>
  <si>
    <t>30D-13:15-13:30</t>
  </si>
  <si>
    <t>30D-13:30-13:45</t>
  </si>
  <si>
    <t>30D-13:45-14:00</t>
  </si>
  <si>
    <t>30D-14:00-14:15</t>
  </si>
  <si>
    <t>30D-14:15-14:30</t>
  </si>
  <si>
    <t>30D-14:30-14:45</t>
  </si>
  <si>
    <t>30D-14:45-15:00</t>
  </si>
  <si>
    <t>30D-15:00-15:15</t>
  </si>
  <si>
    <t>30D-15:15-15:30</t>
  </si>
  <si>
    <t>30D-15:30-15:45</t>
  </si>
  <si>
    <t>30D-15:45-16:00</t>
  </si>
  <si>
    <t>30D-16:00-16:15</t>
  </si>
  <si>
    <t>30D-16:15-16:30</t>
  </si>
  <si>
    <t>30D-16:30-16:45</t>
  </si>
  <si>
    <t>30D-16:45-17:00</t>
  </si>
  <si>
    <t>30D-17:00-17:15</t>
  </si>
  <si>
    <t>30D-17:15-17:30</t>
  </si>
  <si>
    <t>30D-17:30-17:45</t>
  </si>
  <si>
    <t>30D-17:45-18:00</t>
  </si>
  <si>
    <t>30D-18:00-18:15</t>
  </si>
  <si>
    <t>30D-18:15-18:30</t>
  </si>
  <si>
    <t>30D-18:30-18:45</t>
  </si>
  <si>
    <t>30D-18:45-19:00</t>
  </si>
  <si>
    <t>30D-19:00-19:15</t>
  </si>
  <si>
    <t>30D-19:15-19:30</t>
  </si>
  <si>
    <t>30D-19:30-19:45</t>
  </si>
  <si>
    <t>30D-19:45-20:00</t>
  </si>
  <si>
    <t>30D-20:00-20:15</t>
  </si>
  <si>
    <t>30D-20:15-20:30</t>
  </si>
  <si>
    <t>30D-20:30-20:45</t>
  </si>
  <si>
    <t>30D-20:45-21:00</t>
  </si>
  <si>
    <t>30D-21:00-21:15</t>
  </si>
  <si>
    <t>30D-21:15-21:30</t>
  </si>
  <si>
    <t>30D-21:30-21:45</t>
  </si>
  <si>
    <t>30D-21:45-22:00</t>
  </si>
  <si>
    <t>30D-22:00-22:15</t>
  </si>
  <si>
    <t>Ponto 33A</t>
  </si>
  <si>
    <t>33A</t>
  </si>
  <si>
    <t>33A-06:30-06:45</t>
  </si>
  <si>
    <t>33A-06:45-07:00</t>
  </si>
  <si>
    <t>33A-07:00-07:15</t>
  </si>
  <si>
    <t>33A-07:15-07:30</t>
  </si>
  <si>
    <t>33A-07:30-07:45</t>
  </si>
  <si>
    <t>33A-07:45-08:00</t>
  </si>
  <si>
    <t>33A-08:00-08:15</t>
  </si>
  <si>
    <t>33A-08:15-08:30</t>
  </si>
  <si>
    <t>33A-08:30-08:45</t>
  </si>
  <si>
    <t>33A-08:45-09:00</t>
  </si>
  <si>
    <t>33A-09:00-09:15</t>
  </si>
  <si>
    <t>33A-09:15-09:30</t>
  </si>
  <si>
    <t>33A-09:30-09:45</t>
  </si>
  <si>
    <t>33A-09:45-10:00</t>
  </si>
  <si>
    <t>33A-10:00-10:15</t>
  </si>
  <si>
    <t>33A-10:15-10:30</t>
  </si>
  <si>
    <t>33A-10:30-10:45</t>
  </si>
  <si>
    <t>33A-15:15-15:30</t>
  </si>
  <si>
    <t>33A-15:30-15:45</t>
  </si>
  <si>
    <t>33A-15:45-16:00</t>
  </si>
  <si>
    <t>33A-16:00-16:15</t>
  </si>
  <si>
    <t>33A-16:15-16:30</t>
  </si>
  <si>
    <t>33A-16:30-16:45</t>
  </si>
  <si>
    <t>33A-16:45-17:00</t>
  </si>
  <si>
    <t>33A-17:00-17:15</t>
  </si>
  <si>
    <t>33A-17:15-17:30</t>
  </si>
  <si>
    <t>33A-17:30-17:45</t>
  </si>
  <si>
    <t>33A-17:45-18:00</t>
  </si>
  <si>
    <t>33A-18:00-18:15</t>
  </si>
  <si>
    <t>33A-18:15-18:30</t>
  </si>
  <si>
    <t>33A-18:30-18:45</t>
  </si>
  <si>
    <t>33A-18:45-19:00</t>
  </si>
  <si>
    <t>33A-19:00-19:15</t>
  </si>
  <si>
    <t>33A-19:15-19:30</t>
  </si>
  <si>
    <t>33A-19:30-19:45</t>
  </si>
  <si>
    <t>Ponto 33B</t>
  </si>
  <si>
    <t>33B</t>
  </si>
  <si>
    <t>33B-06:30-06:45</t>
  </si>
  <si>
    <t>33B-06:45-07:00</t>
  </si>
  <si>
    <t>33B-07:00-07:15</t>
  </si>
  <si>
    <t>33B-07:15-07:30</t>
  </si>
  <si>
    <t>33B-07:30-07:45</t>
  </si>
  <si>
    <t>33B-07:45-08:00</t>
  </si>
  <si>
    <t>33B-08:00-08:15</t>
  </si>
  <si>
    <t>33B-08:15-08:30</t>
  </si>
  <si>
    <t>33B-08:30-08:45</t>
  </si>
  <si>
    <t>33B-08:45-09:00</t>
  </si>
  <si>
    <t>33B-09:00-09:15</t>
  </si>
  <si>
    <t>33B-09:15-09:30</t>
  </si>
  <si>
    <t>33B-09:30-09:45</t>
  </si>
  <si>
    <t>33B-09:45-10:00</t>
  </si>
  <si>
    <t>33B-10:00-10:15</t>
  </si>
  <si>
    <t>33B-10:15-10:30</t>
  </si>
  <si>
    <t>33B-10:30-10:45</t>
  </si>
  <si>
    <t>33B-15:15-15:30</t>
  </si>
  <si>
    <t>33B-15:30-15:45</t>
  </si>
  <si>
    <t>33B-15:45-16:00</t>
  </si>
  <si>
    <t>33B-16:00-16:15</t>
  </si>
  <si>
    <t>33B-16:15-16:30</t>
  </si>
  <si>
    <t>33B-16:30-16:45</t>
  </si>
  <si>
    <t>33B-16:45-17:00</t>
  </si>
  <si>
    <t>33B-17:00-17:15</t>
  </si>
  <si>
    <t>33B-17:15-17:30</t>
  </si>
  <si>
    <t>33B-17:30-17:45</t>
  </si>
  <si>
    <t>33B-17:45-18:00</t>
  </si>
  <si>
    <t>33B-18:00-18:15</t>
  </si>
  <si>
    <t>33B-18:15-18:30</t>
  </si>
  <si>
    <t>33B-18:30-18:45</t>
  </si>
  <si>
    <t>33B-18:45-19:00</t>
  </si>
  <si>
    <t>33B-19:00-19:15</t>
  </si>
  <si>
    <t>33B-19:15-19:30</t>
  </si>
  <si>
    <t>33B-19:30-19:45</t>
  </si>
  <si>
    <t>Ponto 34A</t>
  </si>
  <si>
    <t>34A</t>
  </si>
  <si>
    <t>34A-06:15-06:30</t>
  </si>
  <si>
    <t>34A-06:30-06:45</t>
  </si>
  <si>
    <t>34A-06:45-07:00</t>
  </si>
  <si>
    <t>34A-07:00-07:15</t>
  </si>
  <si>
    <t>34A-07:15-07:30</t>
  </si>
  <si>
    <t>34A-07:30-07:45</t>
  </si>
  <si>
    <t>34A-07:45-08:00</t>
  </si>
  <si>
    <t>34A-08:00-08:15</t>
  </si>
  <si>
    <t>34A-08:15-08:30</t>
  </si>
  <si>
    <t>34A-08:30-08:45</t>
  </si>
  <si>
    <t>34A-08:45-09:00</t>
  </si>
  <si>
    <t>34A-09:00-09:15</t>
  </si>
  <si>
    <t>34A-09:15-09:30</t>
  </si>
  <si>
    <t>34A-09:30-09:45</t>
  </si>
  <si>
    <t>34A-09:45-10:00</t>
  </si>
  <si>
    <t>34A-10:00-10:15</t>
  </si>
  <si>
    <t>34A-16:00-16:15</t>
  </si>
  <si>
    <t>34A-16:15-16:30</t>
  </si>
  <si>
    <t>34A-16:30-16:45</t>
  </si>
  <si>
    <t>34A-16:45-17:00</t>
  </si>
  <si>
    <t>34A-17:00-17:15</t>
  </si>
  <si>
    <t>34A-17:15-17:30</t>
  </si>
  <si>
    <t>34A-17:30-17:45</t>
  </si>
  <si>
    <t>34A-17:45-18:00</t>
  </si>
  <si>
    <t>34A-18:00-18:15</t>
  </si>
  <si>
    <t>34A-18:15-18:30</t>
  </si>
  <si>
    <t>34A-18:30-18:45</t>
  </si>
  <si>
    <t>34A-18:45-19:00</t>
  </si>
  <si>
    <t>34A-19:00-19:15</t>
  </si>
  <si>
    <t>34A-19:15-19:30</t>
  </si>
  <si>
    <t>34A-19:30-19:45</t>
  </si>
  <si>
    <t>Ponto 34B</t>
  </si>
  <si>
    <t>34B</t>
  </si>
  <si>
    <t>34B-06:15-06:30</t>
  </si>
  <si>
    <t>34B-06:30-06:45</t>
  </si>
  <si>
    <t>34B-06:45-07:00</t>
  </si>
  <si>
    <t>34B-07:00-07:15</t>
  </si>
  <si>
    <t>34B-07:15-07:30</t>
  </si>
  <si>
    <t>34B-07:30-07:45</t>
  </si>
  <si>
    <t>34B-07:45-08:00</t>
  </si>
  <si>
    <t>34B-08:00-08:15</t>
  </si>
  <si>
    <t>34B-08:15-08:30</t>
  </si>
  <si>
    <t>34B-08:30-08:45</t>
  </si>
  <si>
    <t>34B-08:45-09:00</t>
  </si>
  <si>
    <t>34B-09:00-09:15</t>
  </si>
  <si>
    <t>34B-09:15-09:30</t>
  </si>
  <si>
    <t>34B-09:30-09:45</t>
  </si>
  <si>
    <t>34B-09:45-10:00</t>
  </si>
  <si>
    <t>34B-10:00-10:15</t>
  </si>
  <si>
    <t>34B-16:00-16:15</t>
  </si>
  <si>
    <t>34B-16:15-16:30</t>
  </si>
  <si>
    <t>34B-16:30-16:45</t>
  </si>
  <si>
    <t>34B-16:45-17:00</t>
  </si>
  <si>
    <t>34B-17:00-17:15</t>
  </si>
  <si>
    <t>34B-17:15-17:30</t>
  </si>
  <si>
    <t>34B-17:30-17:45</t>
  </si>
  <si>
    <t>34B-17:45-18:00</t>
  </si>
  <si>
    <t>34B-18:00-18:15</t>
  </si>
  <si>
    <t>34B-18:15-18:30</t>
  </si>
  <si>
    <t>34B-18:30-18:45</t>
  </si>
  <si>
    <t>34B-18:45-19:00</t>
  </si>
  <si>
    <t>34B-19:00-19:15</t>
  </si>
  <si>
    <t>34B-19:15-19:30</t>
  </si>
  <si>
    <t>34B-19:30-19:45</t>
  </si>
  <si>
    <t>Ponto 35A</t>
  </si>
  <si>
    <t>35A</t>
  </si>
  <si>
    <t>35A-06:30-06:45</t>
  </si>
  <si>
    <t>35A-06:45-07:00</t>
  </si>
  <si>
    <t>35A-07:00-07:15</t>
  </si>
  <si>
    <t>35A-07:15-07:30</t>
  </si>
  <si>
    <t>35A-07:30-07:45</t>
  </si>
  <si>
    <t>35A-07:45-08:00</t>
  </si>
  <si>
    <t>35A-08:00-08:15</t>
  </si>
  <si>
    <t>35A-08:15-08:30</t>
  </si>
  <si>
    <t>35A-08:30-08:45</t>
  </si>
  <si>
    <t>35A-08:45-09:00</t>
  </si>
  <si>
    <t>35A-09:00-09:15</t>
  </si>
  <si>
    <t>35A-09:15-09:30</t>
  </si>
  <si>
    <t>35A-09:30-09:45</t>
  </si>
  <si>
    <t>35A-09:45-10:00</t>
  </si>
  <si>
    <t>35A-10:00-10:15</t>
  </si>
  <si>
    <t>35A-16:00-16:15</t>
  </si>
  <si>
    <t>35A-16:15-16:30</t>
  </si>
  <si>
    <t>35A-16:30-16:45</t>
  </si>
  <si>
    <t>35A-16:45-17:00</t>
  </si>
  <si>
    <t>35A-17:00-17:15</t>
  </si>
  <si>
    <t>35A-17:15-17:30</t>
  </si>
  <si>
    <t>35A-17:30-17:45</t>
  </si>
  <si>
    <t>35A-17:45-18:00</t>
  </si>
  <si>
    <t>35A-18:00-18:15</t>
  </si>
  <si>
    <t>35A-18:15-18:30</t>
  </si>
  <si>
    <t>35A-18:30-18:45</t>
  </si>
  <si>
    <t>35A-18:45-19:00</t>
  </si>
  <si>
    <t>35A-19:00-19:15</t>
  </si>
  <si>
    <t>35A-19:15-19:30</t>
  </si>
  <si>
    <t>35A-19:30-19:45</t>
  </si>
  <si>
    <t>Ponto 35B</t>
  </si>
  <si>
    <t>35B</t>
  </si>
  <si>
    <t>35B-06:15-06:30</t>
  </si>
  <si>
    <t>35B-06:30-06:45</t>
  </si>
  <si>
    <t>35B-06:45-07:00</t>
  </si>
  <si>
    <t>35B-07:00-07:15</t>
  </si>
  <si>
    <t>35B-07:15-07:30</t>
  </si>
  <si>
    <t>35B-07:30-07:45</t>
  </si>
  <si>
    <t>35B-07:45-08:00</t>
  </si>
  <si>
    <t>35B-08:00-08:15</t>
  </si>
  <si>
    <t>35B-08:15-08:30</t>
  </si>
  <si>
    <t>35B-08:30-08:45</t>
  </si>
  <si>
    <t>35B-08:45-09:00</t>
  </si>
  <si>
    <t>35B-09:00-09:15</t>
  </si>
  <si>
    <t>35B-09:15-09:30</t>
  </si>
  <si>
    <t>35B-09:30-09:45</t>
  </si>
  <si>
    <t>35B-09:45-10:00</t>
  </si>
  <si>
    <t>35B-10:00-10:15</t>
  </si>
  <si>
    <t>35B-16:00-16:15</t>
  </si>
  <si>
    <t>35B-16:15-16:30</t>
  </si>
  <si>
    <t>35B-16:30-16:45</t>
  </si>
  <si>
    <t>35B-16:45-17:00</t>
  </si>
  <si>
    <t>35B-17:00-17:15</t>
  </si>
  <si>
    <t>35B-17:15-17:30</t>
  </si>
  <si>
    <t>35B-17:30-17:45</t>
  </si>
  <si>
    <t>35B-17:45-18:00</t>
  </si>
  <si>
    <t>35B-18:00-18:15</t>
  </si>
  <si>
    <t>35B-18:15-18:30</t>
  </si>
  <si>
    <t>35B-18:30-18:45</t>
  </si>
  <si>
    <t>35B-18:45-19:00</t>
  </si>
  <si>
    <t>35B-19:00-19:15</t>
  </si>
  <si>
    <t>35B-19:15-19:30</t>
  </si>
  <si>
    <t>35B-19:30-19:45</t>
  </si>
  <si>
    <t>Ponto 36A</t>
  </si>
  <si>
    <t>36A</t>
  </si>
  <si>
    <t>36A-06:30-06:45</t>
  </si>
  <si>
    <t>36A-06:45-07:00</t>
  </si>
  <si>
    <t>36A-07:00-07:15</t>
  </si>
  <si>
    <t>36A-07:15-07:30</t>
  </si>
  <si>
    <t>36A-07:30-07:45</t>
  </si>
  <si>
    <t>36A-07:45-08:00</t>
  </si>
  <si>
    <t>36A-08:00-08:15</t>
  </si>
  <si>
    <t>36A-08:15-08:30</t>
  </si>
  <si>
    <t>36A-08:30-08:45</t>
  </si>
  <si>
    <t>36A-08:45-09:00</t>
  </si>
  <si>
    <t>36A-09:00-09:15</t>
  </si>
  <si>
    <t>36A-09:15-09:30</t>
  </si>
  <si>
    <t>36A-09:30-09:45</t>
  </si>
  <si>
    <t>36A-09:45-10:00</t>
  </si>
  <si>
    <t>36A-10:00-10:15</t>
  </si>
  <si>
    <t>36A-16:00-16:15</t>
  </si>
  <si>
    <t>36A-16:15-16:30</t>
  </si>
  <si>
    <t>36A-16:30-16:45</t>
  </si>
  <si>
    <t>36A-16:45-17:00</t>
  </si>
  <si>
    <t>36A-17:00-17:15</t>
  </si>
  <si>
    <t>36A-17:15-17:30</t>
  </si>
  <si>
    <t>36A-17:30-17:45</t>
  </si>
  <si>
    <t>36A-17:45-18:00</t>
  </si>
  <si>
    <t>36A-18:00-18:15</t>
  </si>
  <si>
    <t>36A-18:15-18:30</t>
  </si>
  <si>
    <t>36A-18:30-18:45</t>
  </si>
  <si>
    <t>36A-18:45-19:00</t>
  </si>
  <si>
    <t>36A-19:00-19:15</t>
  </si>
  <si>
    <t>36A-19:15-19:30</t>
  </si>
  <si>
    <t>36A-19:30-19:45</t>
  </si>
  <si>
    <t>Ponto 36B</t>
  </si>
  <si>
    <t>36B</t>
  </si>
  <si>
    <t>36B-06:30-06:45</t>
  </si>
  <si>
    <t>36B-06:45-07:00</t>
  </si>
  <si>
    <t>36B-07:00-07:15</t>
  </si>
  <si>
    <t>36B-07:15-07:30</t>
  </si>
  <si>
    <t>36B-07:30-07:45</t>
  </si>
  <si>
    <t>36B-07:45-08:00</t>
  </si>
  <si>
    <t>36B-08:00-08:15</t>
  </si>
  <si>
    <t>36B-08:15-08:30</t>
  </si>
  <si>
    <t>36B-08:30-08:45</t>
  </si>
  <si>
    <t>36B-08:45-09:00</t>
  </si>
  <si>
    <t>36B-09:00-09:15</t>
  </si>
  <si>
    <t>36B-09:15-09:30</t>
  </si>
  <si>
    <t>36B-09:30-09:45</t>
  </si>
  <si>
    <t>36B-09:45-10:00</t>
  </si>
  <si>
    <t>36B-10:00-10:15</t>
  </si>
  <si>
    <t>36B-16:00-16:15</t>
  </si>
  <si>
    <t>36B-16:15-16:30</t>
  </si>
  <si>
    <t>36B-16:30-16:45</t>
  </si>
  <si>
    <t>36B-16:45-17:00</t>
  </si>
  <si>
    <t>36B-17:00-17:15</t>
  </si>
  <si>
    <t>36B-17:15-17:30</t>
  </si>
  <si>
    <t>36B-17:30-17:45</t>
  </si>
  <si>
    <t>36B-17:45-18:00</t>
  </si>
  <si>
    <t>36B-18:00-18:15</t>
  </si>
  <si>
    <t>36B-18:15-18:30</t>
  </si>
  <si>
    <t>36B-18:30-18:45</t>
  </si>
  <si>
    <t>36B-18:45-19:00</t>
  </si>
  <si>
    <t>36B-19:00-19:15</t>
  </si>
  <si>
    <t>36B-19:15-19:30</t>
  </si>
  <si>
    <t>36B-19:30-19:45</t>
  </si>
  <si>
    <t>Ponto 37A</t>
  </si>
  <si>
    <t>37A</t>
  </si>
  <si>
    <t>37A-06:30-06:45</t>
  </si>
  <si>
    <t>37A-06:45-07:00</t>
  </si>
  <si>
    <t>37A-07:00-07:15</t>
  </si>
  <si>
    <t>37A-07:15-07:30</t>
  </si>
  <si>
    <t>37A-07:30-07:45</t>
  </si>
  <si>
    <t>37A-07:45-08:00</t>
  </si>
  <si>
    <t>37A-08:00-08:15</t>
  </si>
  <si>
    <t>37A-08:15-08:30</t>
  </si>
  <si>
    <t>37A-08:30-08:45</t>
  </si>
  <si>
    <t>37A-08:45-09:00</t>
  </si>
  <si>
    <t>37A-09:00-09:15</t>
  </si>
  <si>
    <t>37A-09:15-09:30</t>
  </si>
  <si>
    <t>37A-09:30-09:45</t>
  </si>
  <si>
    <t>37A-09:45-10:00</t>
  </si>
  <si>
    <t>37A-10:00-10:15</t>
  </si>
  <si>
    <t>37A-16:15-16:30</t>
  </si>
  <si>
    <t>37A-16:30-16:45</t>
  </si>
  <si>
    <t>37A-16:45-17:00</t>
  </si>
  <si>
    <t>37A-17:00-17:15</t>
  </si>
  <si>
    <t>37A-17:15-17:30</t>
  </si>
  <si>
    <t>37A-17:30-17:45</t>
  </si>
  <si>
    <t>37A-17:45-18:00</t>
  </si>
  <si>
    <t>37A-18:00-18:15</t>
  </si>
  <si>
    <t>37A-18:15-18:30</t>
  </si>
  <si>
    <t>37A-18:30-18:45</t>
  </si>
  <si>
    <t>37A-18:45-19:00</t>
  </si>
  <si>
    <t>37A-19:00-19:15</t>
  </si>
  <si>
    <t>37A-19:15-19:30</t>
  </si>
  <si>
    <t>37A-19:30-19:45</t>
  </si>
  <si>
    <t>Ponto 37B</t>
  </si>
  <si>
    <t>37B</t>
  </si>
  <si>
    <t>37B-06:30-06:45</t>
  </si>
  <si>
    <t>37B-06:45-07:00</t>
  </si>
  <si>
    <t>37B-07:00-07:15</t>
  </si>
  <si>
    <t>37B-07:15-07:30</t>
  </si>
  <si>
    <t>37B-07:30-07:45</t>
  </si>
  <si>
    <t>37B-07:45-08:00</t>
  </si>
  <si>
    <t>37B-08:00-08:15</t>
  </si>
  <si>
    <t>37B-08:15-08:30</t>
  </si>
  <si>
    <t>37B-08:30-08:45</t>
  </si>
  <si>
    <t>37B-08:45-09:00</t>
  </si>
  <si>
    <t>37B-09:00-09:15</t>
  </si>
  <si>
    <t>37B-09:15-09:30</t>
  </si>
  <si>
    <t>37B-09:30-09:45</t>
  </si>
  <si>
    <t>37B-09:45-10:00</t>
  </si>
  <si>
    <t>37B-10:00-10:15</t>
  </si>
  <si>
    <t>37B-16:15-16:30</t>
  </si>
  <si>
    <t>37B-16:30-16:45</t>
  </si>
  <si>
    <t>37B-16:45-17:00</t>
  </si>
  <si>
    <t>37B-17:00-17:15</t>
  </si>
  <si>
    <t>37B-17:15-17:30</t>
  </si>
  <si>
    <t>37B-17:30-17:45</t>
  </si>
  <si>
    <t>37B-17:45-18:00</t>
  </si>
  <si>
    <t>37B-18:00-18:15</t>
  </si>
  <si>
    <t>37B-18:15-18:30</t>
  </si>
  <si>
    <t>37B-18:30-18:45</t>
  </si>
  <si>
    <t>37B-18:45-19:00</t>
  </si>
  <si>
    <t>37B-19:00-19:15</t>
  </si>
  <si>
    <t>37B-19:15-19:30</t>
  </si>
  <si>
    <t>37B-19:30-19:45</t>
  </si>
  <si>
    <t>Ponto 37C</t>
  </si>
  <si>
    <t>37C</t>
  </si>
  <si>
    <t>37C-06:30-06:45</t>
  </si>
  <si>
    <t>37C-06:45-07:00</t>
  </si>
  <si>
    <t>37C-07:00-07:15</t>
  </si>
  <si>
    <t>37C-07:15-07:30</t>
  </si>
  <si>
    <t>37C-07:30-07:45</t>
  </si>
  <si>
    <t>37C-07:45-08:00</t>
  </si>
  <si>
    <t>37C-08:00-08:15</t>
  </si>
  <si>
    <t>37C-08:15-08:30</t>
  </si>
  <si>
    <t>37C-08:30-08:45</t>
  </si>
  <si>
    <t>37C-08:45-09:00</t>
  </si>
  <si>
    <t>37C-09:00-09:15</t>
  </si>
  <si>
    <t>37C-09:15-09:30</t>
  </si>
  <si>
    <t>37C-09:30-09:45</t>
  </si>
  <si>
    <t>37C-09:45-10:00</t>
  </si>
  <si>
    <t>37C-10:00-10:15</t>
  </si>
  <si>
    <t>37C-16:15-16:30</t>
  </si>
  <si>
    <t>37C-16:30-16:45</t>
  </si>
  <si>
    <t>37C-16:45-17:00</t>
  </si>
  <si>
    <t>37C-17:00-17:15</t>
  </si>
  <si>
    <t>37C-17:15-17:30</t>
  </si>
  <si>
    <t>37C-17:30-17:45</t>
  </si>
  <si>
    <t>37C-17:45-18:00</t>
  </si>
  <si>
    <t>37C-18:00-18:15</t>
  </si>
  <si>
    <t>37C-18:15-18:30</t>
  </si>
  <si>
    <t>37C-18:30-18:45</t>
  </si>
  <si>
    <t>37C-18:45-19:00</t>
  </si>
  <si>
    <t>37C-19:00-19:15</t>
  </si>
  <si>
    <t>37C-19:15-19:30</t>
  </si>
  <si>
    <t>37C-19:30-19:45</t>
  </si>
  <si>
    <t>Ponto 37D</t>
  </si>
  <si>
    <t>37D</t>
  </si>
  <si>
    <t>37D-06:30-06:45</t>
  </si>
  <si>
    <t>37D-06:45-07:00</t>
  </si>
  <si>
    <t>37D-07:00-07:15</t>
  </si>
  <si>
    <t>37D-07:15-07:30</t>
  </si>
  <si>
    <t>37D-07:30-07:45</t>
  </si>
  <si>
    <t>37D-07:45-08:00</t>
  </si>
  <si>
    <t>37D-08:00-08:15</t>
  </si>
  <si>
    <t>37D-08:15-08:30</t>
  </si>
  <si>
    <t>37D-08:30-08:45</t>
  </si>
  <si>
    <t>37D-08:45-09:00</t>
  </si>
  <si>
    <t>37D-09:00-09:15</t>
  </si>
  <si>
    <t>37D-09:15-09:30</t>
  </si>
  <si>
    <t>37D-09:30-09:45</t>
  </si>
  <si>
    <t>37D-09:45-10:00</t>
  </si>
  <si>
    <t>37D-10:00-10:15</t>
  </si>
  <si>
    <t>37D-16:15-16:30</t>
  </si>
  <si>
    <t>37D-16:30-16:45</t>
  </si>
  <si>
    <t>37D-16:45-17:00</t>
  </si>
  <si>
    <t>37D-17:00-17:15</t>
  </si>
  <si>
    <t>37D-17:15-17:30</t>
  </si>
  <si>
    <t>37D-17:30-17:45</t>
  </si>
  <si>
    <t>37D-17:45-18:00</t>
  </si>
  <si>
    <t>37D-18:00-18:15</t>
  </si>
  <si>
    <t>37D-18:15-18:30</t>
  </si>
  <si>
    <t>37D-18:30-18:45</t>
  </si>
  <si>
    <t>37D-18:45-19:00</t>
  </si>
  <si>
    <t>37D-19:00-19:15</t>
  </si>
  <si>
    <t>37D-19:15-19:30</t>
  </si>
  <si>
    <t>37D-19:30-19:45</t>
  </si>
  <si>
    <t>Ponto 38A</t>
  </si>
  <si>
    <t>38A</t>
  </si>
  <si>
    <t>38A-06:15-06:30</t>
  </si>
  <si>
    <t>38A-06:30-06:45</t>
  </si>
  <si>
    <t>38A-06:45-07:00</t>
  </si>
  <si>
    <t>38A-07:00-07:15</t>
  </si>
  <si>
    <t>38A-07:15-07:30</t>
  </si>
  <si>
    <t>38A-07:30-07:45</t>
  </si>
  <si>
    <t>38A-07:45-08:00</t>
  </si>
  <si>
    <t>38A-08:00-08:15</t>
  </si>
  <si>
    <t>38A-08:15-08:30</t>
  </si>
  <si>
    <t>38A-08:30-08:45</t>
  </si>
  <si>
    <t>38A-08:45-09:00</t>
  </si>
  <si>
    <t>38A-09:00-09:15</t>
  </si>
  <si>
    <t>38A-09:15-09:30</t>
  </si>
  <si>
    <t>38A-09:30-09:45</t>
  </si>
  <si>
    <t>38A-09:45-10:00</t>
  </si>
  <si>
    <t>38A-10:00-10:15</t>
  </si>
  <si>
    <t>38A-16:00-16:15</t>
  </si>
  <si>
    <t>38A-16:15-16:30</t>
  </si>
  <si>
    <t>38A-16:30-16:45</t>
  </si>
  <si>
    <t>38A-16:45-17:00</t>
  </si>
  <si>
    <t>38A-17:00-17:15</t>
  </si>
  <si>
    <t>38A-17:15-17:30</t>
  </si>
  <si>
    <t>38A-17:30-17:45</t>
  </si>
  <si>
    <t>38A-17:45-18:00</t>
  </si>
  <si>
    <t>38A-18:00-18:15</t>
  </si>
  <si>
    <t>38A-18:15-18:30</t>
  </si>
  <si>
    <t>38A-18:30-18:45</t>
  </si>
  <si>
    <t>38A-18:45-19:00</t>
  </si>
  <si>
    <t>38A-19:00-19:15</t>
  </si>
  <si>
    <t>38A-19:15-19:30</t>
  </si>
  <si>
    <t>38A-19:30-19:45</t>
  </si>
  <si>
    <t>Ponto 38B</t>
  </si>
  <si>
    <t>38B</t>
  </si>
  <si>
    <t>38B-06:15-06:30</t>
  </si>
  <si>
    <t>38B-06:30-06:45</t>
  </si>
  <si>
    <t>38B-06:45-07:00</t>
  </si>
  <si>
    <t>38B-07:00-07:15</t>
  </si>
  <si>
    <t>38B-07:15-07:30</t>
  </si>
  <si>
    <t>38B-07:30-07:45</t>
  </si>
  <si>
    <t>38B-07:45-08:00</t>
  </si>
  <si>
    <t>38B-08:00-08:15</t>
  </si>
  <si>
    <t>38B-08:15-08:30</t>
  </si>
  <si>
    <t>38B-08:30-08:45</t>
  </si>
  <si>
    <t>38B-08:45-09:00</t>
  </si>
  <si>
    <t>38B-09:00-09:15</t>
  </si>
  <si>
    <t>38B-09:15-09:30</t>
  </si>
  <si>
    <t>38B-09:30-09:45</t>
  </si>
  <si>
    <t>38B-09:45-10:00</t>
  </si>
  <si>
    <t>38B-10:00-10:15</t>
  </si>
  <si>
    <t>38B-16:00-16:15</t>
  </si>
  <si>
    <t>38B-16:15-16:30</t>
  </si>
  <si>
    <t>38B-16:30-16:45</t>
  </si>
  <si>
    <t>38B-16:45-17:00</t>
  </si>
  <si>
    <t>38B-17:00-17:15</t>
  </si>
  <si>
    <t>38B-17:15-17:30</t>
  </si>
  <si>
    <t>38B-17:30-17:45</t>
  </si>
  <si>
    <t>38B-17:45-18:00</t>
  </si>
  <si>
    <t>38B-18:00-18:15</t>
  </si>
  <si>
    <t>38B-18:15-18:30</t>
  </si>
  <si>
    <t>38B-18:30-18:45</t>
  </si>
  <si>
    <t>38B-18:45-19:00</t>
  </si>
  <si>
    <t>38B-19:00-19:15</t>
  </si>
  <si>
    <t>38B-19:15-19:30</t>
  </si>
  <si>
    <t>38B-19:30-19:45</t>
  </si>
  <si>
    <t>Ponto 39A</t>
  </si>
  <si>
    <t>39A</t>
  </si>
  <si>
    <t>39A-06:15-06:30</t>
  </si>
  <si>
    <t>39A-06:30-06:45</t>
  </si>
  <si>
    <t>39A-06:45-07:00</t>
  </si>
  <si>
    <t>39A-07:00-07:15</t>
  </si>
  <si>
    <t>39A-07:15-07:30</t>
  </si>
  <si>
    <t>39A-07:30-07:45</t>
  </si>
  <si>
    <t>39A-07:45-08:00</t>
  </si>
  <si>
    <t>39A-08:00-08:15</t>
  </si>
  <si>
    <t>39A-08:15-08:30</t>
  </si>
  <si>
    <t>39A-08:30-08:45</t>
  </si>
  <si>
    <t>39A-08:45-09:00</t>
  </si>
  <si>
    <t>39A-09:00-09:15</t>
  </si>
  <si>
    <t>39A-09:15-09:30</t>
  </si>
  <si>
    <t>39A-09:30-09:45</t>
  </si>
  <si>
    <t>39A-09:45-10:00</t>
  </si>
  <si>
    <t>39A-10:00-10:15</t>
  </si>
  <si>
    <t>39A-16:00-16:15</t>
  </si>
  <si>
    <t>39A-16:15-16:30</t>
  </si>
  <si>
    <t>39A-16:30-16:45</t>
  </si>
  <si>
    <t>39A-16:45-17:00</t>
  </si>
  <si>
    <t>39A-17:00-17:15</t>
  </si>
  <si>
    <t>39A-17:15-17:30</t>
  </si>
  <si>
    <t>39A-17:30-17:45</t>
  </si>
  <si>
    <t>39A-17:45-18:00</t>
  </si>
  <si>
    <t>39A-18:00-18:15</t>
  </si>
  <si>
    <t>39A-18:15-18:30</t>
  </si>
  <si>
    <t>39A-18:30-18:45</t>
  </si>
  <si>
    <t>39A-18:45-19:00</t>
  </si>
  <si>
    <t>39A-19:00-19:15</t>
  </si>
  <si>
    <t>39A-19:15-19:30</t>
  </si>
  <si>
    <t>39A-19:30-19:45</t>
  </si>
  <si>
    <t>Ponto 39B</t>
  </si>
  <si>
    <t>39B</t>
  </si>
  <si>
    <t>39B-06:15-06:30</t>
  </si>
  <si>
    <t>39B-06:30-06:45</t>
  </si>
  <si>
    <t>39B-06:45-07:00</t>
  </si>
  <si>
    <t>39B-07:00-07:15</t>
  </si>
  <si>
    <t>39B-07:15-07:30</t>
  </si>
  <si>
    <t>39B-07:30-07:45</t>
  </si>
  <si>
    <t>39B-07:45-08:00</t>
  </si>
  <si>
    <t>39B-08:00-08:15</t>
  </si>
  <si>
    <t>39B-08:15-08:30</t>
  </si>
  <si>
    <t>39B-08:30-08:45</t>
  </si>
  <si>
    <t>39B-08:45-09:00</t>
  </si>
  <si>
    <t>39B-09:00-09:15</t>
  </si>
  <si>
    <t>39B-09:15-09:30</t>
  </si>
  <si>
    <t>39B-09:30-09:45</t>
  </si>
  <si>
    <t>39B-09:45-10:00</t>
  </si>
  <si>
    <t>39B-10:00-10:15</t>
  </si>
  <si>
    <t>39B-16:00-16:15</t>
  </si>
  <si>
    <t>39B-16:15-16:30</t>
  </si>
  <si>
    <t>39B-16:30-16:45</t>
  </si>
  <si>
    <t>39B-16:45-17:00</t>
  </si>
  <si>
    <t>39B-17:00-17:15</t>
  </si>
  <si>
    <t>39B-17:15-17:30</t>
  </si>
  <si>
    <t>39B-17:30-17:45</t>
  </si>
  <si>
    <t>39B-17:45-18:00</t>
  </si>
  <si>
    <t>39B-18:00-18:15</t>
  </si>
  <si>
    <t>39B-18:15-18:30</t>
  </si>
  <si>
    <t>39B-18:30-18:45</t>
  </si>
  <si>
    <t>39B-18:45-19:00</t>
  </si>
  <si>
    <t>39B-19:00-19:15</t>
  </si>
  <si>
    <t>39B-19:15-19:30</t>
  </si>
  <si>
    <t>39B-19:30-19:45</t>
  </si>
  <si>
    <t>Ponto 3A_LC</t>
  </si>
  <si>
    <t>3A_LC</t>
  </si>
  <si>
    <t>3A_LC-07:00-07:15</t>
  </si>
  <si>
    <t>3A_LC-07:15-07:30</t>
  </si>
  <si>
    <t>3A_LC-07:30-07:45</t>
  </si>
  <si>
    <t>3A_LC-07:45-08:00</t>
  </si>
  <si>
    <t>3A_LC-08:00-08:15</t>
  </si>
  <si>
    <t>3A_LC-08:15-08:30</t>
  </si>
  <si>
    <t>3A_LC-08:30-08:45</t>
  </si>
  <si>
    <t>3A_LC-08:45-09:00</t>
  </si>
  <si>
    <t>3A_LC-09:00-09:15</t>
  </si>
  <si>
    <t>3A_LC-09:15-09:30</t>
  </si>
  <si>
    <t>3A_LC-09:30-09:45</t>
  </si>
  <si>
    <t>3A_LC-09:45-10:00</t>
  </si>
  <si>
    <t>3A_LC-10:00-10:15</t>
  </si>
  <si>
    <t>3A_LC-10:15-10:30</t>
  </si>
  <si>
    <t>3A_LC-10:30-10:45</t>
  </si>
  <si>
    <t>3A_LC-10:45-11:00</t>
  </si>
  <si>
    <t>3A_LC-11:00-11:15</t>
  </si>
  <si>
    <t>3A_LC-11:15-11:30</t>
  </si>
  <si>
    <t>3A_LC-11:30-11:45</t>
  </si>
  <si>
    <t>3A_LC-11:45-12:00</t>
  </si>
  <si>
    <t>3A_LC-12:00-12:15</t>
  </si>
  <si>
    <t>3A_LC-12:15-12:30</t>
  </si>
  <si>
    <t>3A_LC-12:30-12:45</t>
  </si>
  <si>
    <t>3A_LC-12:45-13:00</t>
  </si>
  <si>
    <t>3A_LC-13:00-13:15</t>
  </si>
  <si>
    <t>3A_LC-13:15-13:30</t>
  </si>
  <si>
    <t>3A_LC-13:30-13:45</t>
  </si>
  <si>
    <t>3A_LC-13:45-14:00</t>
  </si>
  <si>
    <t>3A_LC-14:00-14:15</t>
  </si>
  <si>
    <t>3A_LC-14:15-14:30</t>
  </si>
  <si>
    <t>3A_LC-14:30-14:45</t>
  </si>
  <si>
    <t>3A_LC-14:45-15:00</t>
  </si>
  <si>
    <t>3A_LC-15:00-15:15</t>
  </si>
  <si>
    <t>3A_LC-15:15-15:30</t>
  </si>
  <si>
    <t>3A_LC-15:30-15:45</t>
  </si>
  <si>
    <t>3A_LC-15:45-16:00</t>
  </si>
  <si>
    <t>3A_LC-16:00-16:15</t>
  </si>
  <si>
    <t>3A_LC-16:15-16:30</t>
  </si>
  <si>
    <t>3A_LC-16:30-16:45</t>
  </si>
  <si>
    <t>3A_LC-16:45-17:00</t>
  </si>
  <si>
    <t>3A_LC-17:00-17:15</t>
  </si>
  <si>
    <t>3A_LC-17:15-17:30</t>
  </si>
  <si>
    <t>3A_LC-17:30-17:45</t>
  </si>
  <si>
    <t>3A_LC-17:45-18:00</t>
  </si>
  <si>
    <t>3A_LC-18:00-18:15</t>
  </si>
  <si>
    <t>Ponto 3A_SL</t>
  </si>
  <si>
    <t>3A_SL</t>
  </si>
  <si>
    <t>3A_SL-06:00-06:15</t>
  </si>
  <si>
    <t>3A_SL-06:15-06:30</t>
  </si>
  <si>
    <t>3A_SL-06:30-06:45</t>
  </si>
  <si>
    <t>3A_SL-06:45-07:00</t>
  </si>
  <si>
    <t>3A_SL-07:00-07:15</t>
  </si>
  <si>
    <t>3A_SL-07:15-07:30</t>
  </si>
  <si>
    <t>3A_SL-07:30-07:45</t>
  </si>
  <si>
    <t>3A_SL-07:45-08:00</t>
  </si>
  <si>
    <t>3A_SL-08:00-08:15</t>
  </si>
  <si>
    <t>3A_SL-08:15-08:30</t>
  </si>
  <si>
    <t>3A_SL-08:30-08:45</t>
  </si>
  <si>
    <t>3A_SL-08:45-09:00</t>
  </si>
  <si>
    <t>3A_SL-09:00-09:15</t>
  </si>
  <si>
    <t>3A_SL-09:15-09:30</t>
  </si>
  <si>
    <t>3A_SL-09:30-09:45</t>
  </si>
  <si>
    <t>3A_SL-09:45-10:00</t>
  </si>
  <si>
    <t>3A_SL-10:00-10:15</t>
  </si>
  <si>
    <t>3A_SL-10:15-10:30</t>
  </si>
  <si>
    <t>3A_SL-10:30-10:45</t>
  </si>
  <si>
    <t>3A_SL-10:45-11:00</t>
  </si>
  <si>
    <t>3A_SL-11:00-11:15</t>
  </si>
  <si>
    <t>3A_SL-11:15-11:30</t>
  </si>
  <si>
    <t>3A_SL-11:30-11:45</t>
  </si>
  <si>
    <t>3A_SL-11:45-12:00</t>
  </si>
  <si>
    <t>3A_SL-12:00-12:15</t>
  </si>
  <si>
    <t>3A_SL-12:15-12:30</t>
  </si>
  <si>
    <t>3A_SL-12:30-12:45</t>
  </si>
  <si>
    <t>3A_SL-12:45-13:00</t>
  </si>
  <si>
    <t>3A_SL-13:00-13:15</t>
  </si>
  <si>
    <t>3A_SL-13:15-13:30</t>
  </si>
  <si>
    <t>3A_SL-13:30-13:45</t>
  </si>
  <si>
    <t>3A_SL-13:45-14:00</t>
  </si>
  <si>
    <t>3A_SL-14:00-14:15</t>
  </si>
  <si>
    <t>3A_SL-14:15-14:30</t>
  </si>
  <si>
    <t>3A_SL-14:30-14:45</t>
  </si>
  <si>
    <t>3A_SL-14:45-15:00</t>
  </si>
  <si>
    <t>3A_SL-15:00-15:15</t>
  </si>
  <si>
    <t>3A_SL-15:15-15:30</t>
  </si>
  <si>
    <t>3A_SL-15:30-15:45</t>
  </si>
  <si>
    <t>3A_SL-15:45-16:00</t>
  </si>
  <si>
    <t>3A_SL-16:00-16:15</t>
  </si>
  <si>
    <t>3A_SL-16:15-16:30</t>
  </si>
  <si>
    <t>3A_SL-16:30-16:45</t>
  </si>
  <si>
    <t>3A_SL-16:45-17:00</t>
  </si>
  <si>
    <t>3A_SL-17:00-17:15</t>
  </si>
  <si>
    <t>3A_SL-17:15-17:30</t>
  </si>
  <si>
    <t>3A_SL-17:30-17:45</t>
  </si>
  <si>
    <t>3A_SL-17:45-18:00</t>
  </si>
  <si>
    <t>3A_SL-18:00-18:15</t>
  </si>
  <si>
    <t>3A_SL-18:15-18:30</t>
  </si>
  <si>
    <t>3A_SL-18:30-18:45</t>
  </si>
  <si>
    <t>3A_SL-18:45-19:00</t>
  </si>
  <si>
    <t>3A_SL-19:00-19:15</t>
  </si>
  <si>
    <t>3A_SL-19:15-19:30</t>
  </si>
  <si>
    <t>3A_SL-19:30-19:45</t>
  </si>
  <si>
    <t>3A_SL-19:45-20:00</t>
  </si>
  <si>
    <t>Ponto 3B_LC</t>
  </si>
  <si>
    <t>3B_LC</t>
  </si>
  <si>
    <t>3B_LC-06:45-07:00</t>
  </si>
  <si>
    <t>3B_LC-07:00-07:15</t>
  </si>
  <si>
    <t>3B_LC-07:15-07:30</t>
  </si>
  <si>
    <t>3B_LC-07:30-07:45</t>
  </si>
  <si>
    <t>3B_LC-07:45-08:00</t>
  </si>
  <si>
    <t>3B_LC-08:15-08:30</t>
  </si>
  <si>
    <t>3B_LC-08:30-08:45</t>
  </si>
  <si>
    <t>3B_LC-08:45-09:00</t>
  </si>
  <si>
    <t>3B_LC-09:00-09:15</t>
  </si>
  <si>
    <t>3B_LC-09:15-09:30</t>
  </si>
  <si>
    <t>3B_LC-09:30-09:45</t>
  </si>
  <si>
    <t>3B_LC-09:45-10:00</t>
  </si>
  <si>
    <t>3B_LC-10:00-10:15</t>
  </si>
  <si>
    <t>3B_LC-10:15-10:30</t>
  </si>
  <si>
    <t>3B_LC-10:30-10:45</t>
  </si>
  <si>
    <t>3B_LC-10:45-11:00</t>
  </si>
  <si>
    <t>3B_LC-11:00-11:15</t>
  </si>
  <si>
    <t>3B_LC-11:15-11:30</t>
  </si>
  <si>
    <t>3B_LC-11:30-11:45</t>
  </si>
  <si>
    <t>3B_LC-11:45-12:00</t>
  </si>
  <si>
    <t>3B_LC-12:00-12:15</t>
  </si>
  <si>
    <t>3B_LC-12:15-12:30</t>
  </si>
  <si>
    <t>3B_LC-12:30-12:45</t>
  </si>
  <si>
    <t>3B_LC-12:45-13:00</t>
  </si>
  <si>
    <t>3B_LC-13:15-13:30</t>
  </si>
  <si>
    <t>3B_LC-13:30-13:45</t>
  </si>
  <si>
    <t>3B_LC-13:45-14:00</t>
  </si>
  <si>
    <t>3B_LC-14:00-14:15</t>
  </si>
  <si>
    <t>3B_LC-14:15-14:30</t>
  </si>
  <si>
    <t>3B_LC-14:30-14:45</t>
  </si>
  <si>
    <t>3B_LC-14:45-15:00</t>
  </si>
  <si>
    <t>3B_LC-15:00-15:15</t>
  </si>
  <si>
    <t>3B_LC-15:15-15:30</t>
  </si>
  <si>
    <t>3B_LC-15:30-15:45</t>
  </si>
  <si>
    <t>3B_LC-15:45-16:00</t>
  </si>
  <si>
    <t>3B_LC-16:00-16:15</t>
  </si>
  <si>
    <t>3B_LC-16:15-16:30</t>
  </si>
  <si>
    <t>3B_LC-16:30-16:45</t>
  </si>
  <si>
    <t>3B_LC-16:45-17:00</t>
  </si>
  <si>
    <t>3B_LC-17:00-17:15</t>
  </si>
  <si>
    <t>3B_LC-17:15-17:30</t>
  </si>
  <si>
    <t>3B_LC-17:30-17:45</t>
  </si>
  <si>
    <t>3B_LC-17:45-18:00</t>
  </si>
  <si>
    <t>3B_LC-18:00-18:15</t>
  </si>
  <si>
    <t>Ponto 3B_SL</t>
  </si>
  <si>
    <t>3B_SL</t>
  </si>
  <si>
    <t>3B_SL-06:00-06:15</t>
  </si>
  <si>
    <t>3B_SL-06:15-06:30</t>
  </si>
  <si>
    <t>3B_SL-06:30-06:45</t>
  </si>
  <si>
    <t>3B_SL-06:45-07:00</t>
  </si>
  <si>
    <t>3B_SL-07:00-07:15</t>
  </si>
  <si>
    <t>3B_SL-07:15-07:30</t>
  </si>
  <si>
    <t>3B_SL-07:30-07:45</t>
  </si>
  <si>
    <t>3B_SL-07:45-08:00</t>
  </si>
  <si>
    <t>3B_SL-08:00-08:15</t>
  </si>
  <si>
    <t>3B_SL-08:15-08:30</t>
  </si>
  <si>
    <t>3B_SL-08:30-08:45</t>
  </si>
  <si>
    <t>3B_SL-08:45-09:00</t>
  </si>
  <si>
    <t>3B_SL-09:00-09:15</t>
  </si>
  <si>
    <t>3B_SL-09:15-09:30</t>
  </si>
  <si>
    <t>3B_SL-09:30-09:45</t>
  </si>
  <si>
    <t>3B_SL-09:45-10:00</t>
  </si>
  <si>
    <t>3B_SL-10:00-10:15</t>
  </si>
  <si>
    <t>3B_SL-10:15-10:30</t>
  </si>
  <si>
    <t>3B_SL-10:30-10:45</t>
  </si>
  <si>
    <t>3B_SL-10:45-11:00</t>
  </si>
  <si>
    <t>3B_SL-11:00-11:15</t>
  </si>
  <si>
    <t>3B_SL-11:15-11:30</t>
  </si>
  <si>
    <t>3B_SL-11:30-11:45</t>
  </si>
  <si>
    <t>3B_SL-11:45-12:00</t>
  </si>
  <si>
    <t>3B_SL-12:00-12:15</t>
  </si>
  <si>
    <t>3B_SL-12:15-12:30</t>
  </si>
  <si>
    <t>3B_SL-12:30-12:45</t>
  </si>
  <si>
    <t>3B_SL-12:45-13:00</t>
  </si>
  <si>
    <t>3B_SL-13:00-13:15</t>
  </si>
  <si>
    <t>3B_SL-13:15-13:30</t>
  </si>
  <si>
    <t>3B_SL-13:30-13:45</t>
  </si>
  <si>
    <t>3B_SL-13:45-14:00</t>
  </si>
  <si>
    <t>3B_SL-14:00-14:15</t>
  </si>
  <si>
    <t>3B_SL-14:15-14:30</t>
  </si>
  <si>
    <t>3B_SL-14:30-14:45</t>
  </si>
  <si>
    <t>3B_SL-14:45-15:00</t>
  </si>
  <si>
    <t>3B_SL-15:00-15:15</t>
  </si>
  <si>
    <t>3B_SL-15:15-15:30</t>
  </si>
  <si>
    <t>3B_SL-15:30-15:45</t>
  </si>
  <si>
    <t>3B_SL-15:45-16:00</t>
  </si>
  <si>
    <t>3B_SL-16:00-16:15</t>
  </si>
  <si>
    <t>3B_SL-16:15-16:30</t>
  </si>
  <si>
    <t>3B_SL-16:30-16:45</t>
  </si>
  <si>
    <t>3B_SL-16:45-17:00</t>
  </si>
  <si>
    <t>3B_SL-17:00-17:15</t>
  </si>
  <si>
    <t>3B_SL-17:15-17:30</t>
  </si>
  <si>
    <t>3B_SL-17:30-17:45</t>
  </si>
  <si>
    <t>3B_SL-17:45-18:00</t>
  </si>
  <si>
    <t>3B_SL-18:00-18:15</t>
  </si>
  <si>
    <t>3B_SL-18:15-18:30</t>
  </si>
  <si>
    <t>3B_SL-18:30-18:45</t>
  </si>
  <si>
    <t>3B_SL-18:45-19:00</t>
  </si>
  <si>
    <t>3B_SL-19:00-19:15</t>
  </si>
  <si>
    <t>3B_SL-19:15-19:30</t>
  </si>
  <si>
    <t>3B_SL-19:30-19:45</t>
  </si>
  <si>
    <t>3B_SL-19:45-20:00</t>
  </si>
  <si>
    <t>Ponto 40A</t>
  </si>
  <si>
    <t>40A</t>
  </si>
  <si>
    <t>40A-06:00-06:15</t>
  </si>
  <si>
    <t>40A-06:15-06:30</t>
  </si>
  <si>
    <t>40A-06:30-06:45</t>
  </si>
  <si>
    <t>40A-06:45-07:00</t>
  </si>
  <si>
    <t>40A-07:00-07:15</t>
  </si>
  <si>
    <t>40A-07:15-07:30</t>
  </si>
  <si>
    <t>40A-07:30-07:45</t>
  </si>
  <si>
    <t>40A-07:45-08:00</t>
  </si>
  <si>
    <t>40A-08:00-08:15</t>
  </si>
  <si>
    <t>40A-08:15-08:30</t>
  </si>
  <si>
    <t>40A-08:30-08:45</t>
  </si>
  <si>
    <t>40A-08:45-09:00</t>
  </si>
  <si>
    <t>40A-09:00-09:15</t>
  </si>
  <si>
    <t>40A-09:15-09:30</t>
  </si>
  <si>
    <t>40A-09:30-09:45</t>
  </si>
  <si>
    <t>40A-09:45-10:00</t>
  </si>
  <si>
    <t>40A-10:00-10:15</t>
  </si>
  <si>
    <t>40A-10:15-10:30</t>
  </si>
  <si>
    <t>40A-10:30-10:45</t>
  </si>
  <si>
    <t>40A-10:45-11:00</t>
  </si>
  <si>
    <t>40A-11:00-11:15</t>
  </si>
  <si>
    <t>40A-11:15-11:30</t>
  </si>
  <si>
    <t>40A-11:30-11:45</t>
  </si>
  <si>
    <t>40A-11:45-12:00</t>
  </si>
  <si>
    <t>40A-12:00-12:15</t>
  </si>
  <si>
    <t>40A-12:15-12:30</t>
  </si>
  <si>
    <t>40A-12:30-12:45</t>
  </si>
  <si>
    <t>40A-12:45-13:00</t>
  </si>
  <si>
    <t>40A-13:00-13:15</t>
  </si>
  <si>
    <t>40A-13:15-13:30</t>
  </si>
  <si>
    <t>40A-13:30-13:45</t>
  </si>
  <si>
    <t>40A-13:45-14:00</t>
  </si>
  <si>
    <t>40A-14:00-14:15</t>
  </si>
  <si>
    <t>40A-14:15-14:30</t>
  </si>
  <si>
    <t>40A-14:30-14:45</t>
  </si>
  <si>
    <t>40A-14:45-15:00</t>
  </si>
  <si>
    <t>40A-15:00-15:15</t>
  </si>
  <si>
    <t>40A-15:15-15:30</t>
  </si>
  <si>
    <t>40A-15:30-15:45</t>
  </si>
  <si>
    <t>40A-15:45-16:00</t>
  </si>
  <si>
    <t>40A-16:00-16:15</t>
  </si>
  <si>
    <t>40A-16:15-16:30</t>
  </si>
  <si>
    <t>40A-16:30-16:45</t>
  </si>
  <si>
    <t>40A-16:45-17:00</t>
  </si>
  <si>
    <t>40A-17:00-17:15</t>
  </si>
  <si>
    <t>40A-17:15-17:30</t>
  </si>
  <si>
    <t>40A-17:30-17:45</t>
  </si>
  <si>
    <t>40A-17:45-18:00</t>
  </si>
  <si>
    <t>40A-18:00-18:15</t>
  </si>
  <si>
    <t>40A-18:15-18:30</t>
  </si>
  <si>
    <t>40A-18:30-18:45</t>
  </si>
  <si>
    <t>40A-18:45-19:00</t>
  </si>
  <si>
    <t>40A-19:00-19:15</t>
  </si>
  <si>
    <t>40A-19:15-19:30</t>
  </si>
  <si>
    <t>40A-19:30-19:45</t>
  </si>
  <si>
    <t>40A-19:45-20:00</t>
  </si>
  <si>
    <t>40A-20:00-20:15</t>
  </si>
  <si>
    <t>40A-20:15-20:30</t>
  </si>
  <si>
    <t>40A-20:30-20:45</t>
  </si>
  <si>
    <t>40A-20:45-21:00</t>
  </si>
  <si>
    <t>40A-21:00-21:15</t>
  </si>
  <si>
    <t>40A-21:15-21:30</t>
  </si>
  <si>
    <t>40A-21:30-21:45</t>
  </si>
  <si>
    <t>40A-21:45-22:00</t>
  </si>
  <si>
    <t>40A-22:00-22:15</t>
  </si>
  <si>
    <t>Ponto 40B</t>
  </si>
  <si>
    <t>40B</t>
  </si>
  <si>
    <t>40B-06:00-06:15</t>
  </si>
  <si>
    <t>40B-06:15-06:30</t>
  </si>
  <si>
    <t>40B-06:30-06:45</t>
  </si>
  <si>
    <t>40B-06:45-07:00</t>
  </si>
  <si>
    <t>40B-07:00-07:15</t>
  </si>
  <si>
    <t>40B-07:15-07:30</t>
  </si>
  <si>
    <t>40B-07:30-07:45</t>
  </si>
  <si>
    <t>40B-07:45-08:00</t>
  </si>
  <si>
    <t>40B-08:00-08:15</t>
  </si>
  <si>
    <t>40B-08:15-08:30</t>
  </si>
  <si>
    <t>40B-08:30-08:45</t>
  </si>
  <si>
    <t>40B-08:45-09:00</t>
  </si>
  <si>
    <t>40B-09:00-09:15</t>
  </si>
  <si>
    <t>40B-09:15-09:30</t>
  </si>
  <si>
    <t>40B-09:30-09:45</t>
  </si>
  <si>
    <t>40B-09:45-10:00</t>
  </si>
  <si>
    <t>40B-10:00-10:15</t>
  </si>
  <si>
    <t>40B-10:15-10:30</t>
  </si>
  <si>
    <t>40B-10:30-10:45</t>
  </si>
  <si>
    <t>40B-10:45-11:00</t>
  </si>
  <si>
    <t>40B-11:00-11:15</t>
  </si>
  <si>
    <t>40B-11:15-11:30</t>
  </si>
  <si>
    <t>40B-11:30-11:45</t>
  </si>
  <si>
    <t>40B-11:45-12:00</t>
  </si>
  <si>
    <t>40B-12:00-12:15</t>
  </si>
  <si>
    <t>40B-12:15-12:30</t>
  </si>
  <si>
    <t>40B-12:30-12:45</t>
  </si>
  <si>
    <t>40B-12:45-13:00</t>
  </si>
  <si>
    <t>40B-13:00-13:15</t>
  </si>
  <si>
    <t>40B-13:15-13:30</t>
  </si>
  <si>
    <t>40B-13:30-13:45</t>
  </si>
  <si>
    <t>40B-13:45-14:00</t>
  </si>
  <si>
    <t>40B-14:00-14:15</t>
  </si>
  <si>
    <t>40B-14:15-14:30</t>
  </si>
  <si>
    <t>40B-14:30-14:45</t>
  </si>
  <si>
    <t>40B-14:45-15:00</t>
  </si>
  <si>
    <t>40B-15:00-15:15</t>
  </si>
  <si>
    <t>40B-15:15-15:30</t>
  </si>
  <si>
    <t>40B-15:30-15:45</t>
  </si>
  <si>
    <t>40B-15:45-16:00</t>
  </si>
  <si>
    <t>40B-16:00-16:15</t>
  </si>
  <si>
    <t>40B-16:15-16:30</t>
  </si>
  <si>
    <t>40B-16:30-16:45</t>
  </si>
  <si>
    <t>40B-16:45-17:00</t>
  </si>
  <si>
    <t>40B-17:00-17:15</t>
  </si>
  <si>
    <t>40B-17:15-17:30</t>
  </si>
  <si>
    <t>40B-17:30-17:45</t>
  </si>
  <si>
    <t>40B-17:45-18:00</t>
  </si>
  <si>
    <t>40B-18:00-18:15</t>
  </si>
  <si>
    <t>40B-18:15-18:30</t>
  </si>
  <si>
    <t>40B-18:30-18:45</t>
  </si>
  <si>
    <t>40B-18:45-19:00</t>
  </si>
  <si>
    <t>40B-19:00-19:15</t>
  </si>
  <si>
    <t>40B-19:15-19:30</t>
  </si>
  <si>
    <t>40B-19:30-19:45</t>
  </si>
  <si>
    <t>40B-19:45-20:00</t>
  </si>
  <si>
    <t>40B-20:00-20:15</t>
  </si>
  <si>
    <t>40B-20:15-20:30</t>
  </si>
  <si>
    <t>40B-20:30-20:45</t>
  </si>
  <si>
    <t>40B-20:45-21:00</t>
  </si>
  <si>
    <t>40B-21:00-21:15</t>
  </si>
  <si>
    <t>40B-21:15-21:30</t>
  </si>
  <si>
    <t>40B-21:30-21:45</t>
  </si>
  <si>
    <t>40B-21:45-22:00</t>
  </si>
  <si>
    <t>40B-22:00-22:15</t>
  </si>
  <si>
    <t>Ponto 41A</t>
  </si>
  <si>
    <t>41A</t>
  </si>
  <si>
    <t>41A-06:15-06:30</t>
  </si>
  <si>
    <t>41A-06:30-06:45</t>
  </si>
  <si>
    <t>41A-06:45-07:00</t>
  </si>
  <si>
    <t>41A-07:00-07:15</t>
  </si>
  <si>
    <t>41A-07:15-07:30</t>
  </si>
  <si>
    <t>41A-07:30-07:45</t>
  </si>
  <si>
    <t>41A-07:45-08:00</t>
  </si>
  <si>
    <t>41A-08:00-08:15</t>
  </si>
  <si>
    <t>41A-08:15-08:30</t>
  </si>
  <si>
    <t>41A-08:30-08:45</t>
  </si>
  <si>
    <t>41A-08:45-09:00</t>
  </si>
  <si>
    <t>41A-09:00-09:15</t>
  </si>
  <si>
    <t>41A-09:15-09:30</t>
  </si>
  <si>
    <t>41A-09:30-09:45</t>
  </si>
  <si>
    <t>41A-09:45-10:00</t>
  </si>
  <si>
    <t>41A-10:00-10:15</t>
  </si>
  <si>
    <t>41A-16:30-16:45</t>
  </si>
  <si>
    <t>41A-16:45-17:00</t>
  </si>
  <si>
    <t>41A-17:00-17:15</t>
  </si>
  <si>
    <t>41A-17:15-17:30</t>
  </si>
  <si>
    <t>41A-17:30-17:45</t>
  </si>
  <si>
    <t>41A-17:45-18:00</t>
  </si>
  <si>
    <t>41A-18:00-18:15</t>
  </si>
  <si>
    <t>41A-18:15-18:30</t>
  </si>
  <si>
    <t>41A-18:30-18:45</t>
  </si>
  <si>
    <t>41A-18:45-19:00</t>
  </si>
  <si>
    <t>41A-19:00-19:15</t>
  </si>
  <si>
    <t>41A-19:15-19:30</t>
  </si>
  <si>
    <t>41A-19:30-19:45</t>
  </si>
  <si>
    <t>Ponto 42A</t>
  </si>
  <si>
    <t>42A</t>
  </si>
  <si>
    <t>42A-06:00-06:15</t>
  </si>
  <si>
    <t>42A-06:15-06:30</t>
  </si>
  <si>
    <t>42A-06:30-06:45</t>
  </si>
  <si>
    <t>42A-06:45-07:00</t>
  </si>
  <si>
    <t>42A-07:00-07:15</t>
  </si>
  <si>
    <t>42A-07:15-07:30</t>
  </si>
  <si>
    <t>42A-07:30-07:45</t>
  </si>
  <si>
    <t>42A-07:45-08:00</t>
  </si>
  <si>
    <t>42A-08:00-08:15</t>
  </si>
  <si>
    <t>42A-08:15-08:30</t>
  </si>
  <si>
    <t>42A-08:30-08:45</t>
  </si>
  <si>
    <t>42A-08:45-09:00</t>
  </si>
  <si>
    <t>42A-09:00-09:15</t>
  </si>
  <si>
    <t>42A-09:15-09:30</t>
  </si>
  <si>
    <t>42A-09:30-09:45</t>
  </si>
  <si>
    <t>42A-09:45-10:00</t>
  </si>
  <si>
    <t>42A-10:00-10:15</t>
  </si>
  <si>
    <t>42A-15:45-16:00</t>
  </si>
  <si>
    <t>42A-16:00-16:15</t>
  </si>
  <si>
    <t>42A-16:15-16:30</t>
  </si>
  <si>
    <t>42A-16:30-16:45</t>
  </si>
  <si>
    <t>42A-16:45-17:00</t>
  </si>
  <si>
    <t>42A-17:00-17:15</t>
  </si>
  <si>
    <t>42A-17:15-17:30</t>
  </si>
  <si>
    <t>42A-17:30-17:45</t>
  </si>
  <si>
    <t>42A-17:45-18:00</t>
  </si>
  <si>
    <t>42A-18:00-18:15</t>
  </si>
  <si>
    <t>42A-18:15-18:30</t>
  </si>
  <si>
    <t>42A-18:30-18:45</t>
  </si>
  <si>
    <t>42A-18:45-19:00</t>
  </si>
  <si>
    <t>42A-19:00-19:15</t>
  </si>
  <si>
    <t>42A-19:15-19:30</t>
  </si>
  <si>
    <t>42A-19:30-19:45</t>
  </si>
  <si>
    <t>Ponto 42B</t>
  </si>
  <si>
    <t>42B</t>
  </si>
  <si>
    <t>42B-06:15-06:30</t>
  </si>
  <si>
    <t>42B-06:30-06:45</t>
  </si>
  <si>
    <t>42B-06:45-07:00</t>
  </si>
  <si>
    <t>42B-07:00-07:15</t>
  </si>
  <si>
    <t>42B-07:15-07:30</t>
  </si>
  <si>
    <t>42B-07:30-07:45</t>
  </si>
  <si>
    <t>42B-07:45-08:00</t>
  </si>
  <si>
    <t>42B-08:00-08:15</t>
  </si>
  <si>
    <t>42B-08:15-08:30</t>
  </si>
  <si>
    <t>42B-08:30-08:45</t>
  </si>
  <si>
    <t>42B-08:45-09:00</t>
  </si>
  <si>
    <t>42B-09:00-09:15</t>
  </si>
  <si>
    <t>42B-09:15-09:30</t>
  </si>
  <si>
    <t>42B-09:30-09:45</t>
  </si>
  <si>
    <t>42B-09:45-10:00</t>
  </si>
  <si>
    <t>42B-10:00-10:15</t>
  </si>
  <si>
    <t>42B-15:45-16:00</t>
  </si>
  <si>
    <t>42B-16:00-16:15</t>
  </si>
  <si>
    <t>42B-16:15-16:30</t>
  </si>
  <si>
    <t>42B-16:30-16:45</t>
  </si>
  <si>
    <t>42B-16:45-17:00</t>
  </si>
  <si>
    <t>42B-17:00-17:15</t>
  </si>
  <si>
    <t>42B-17:15-17:30</t>
  </si>
  <si>
    <t>42B-17:30-17:45</t>
  </si>
  <si>
    <t>42B-17:45-18:00</t>
  </si>
  <si>
    <t>42B-18:00-18:15</t>
  </si>
  <si>
    <t>42B-18:15-18:30</t>
  </si>
  <si>
    <t>42B-18:30-18:45</t>
  </si>
  <si>
    <t>42B-18:45-19:00</t>
  </si>
  <si>
    <t>42B-19:00-19:15</t>
  </si>
  <si>
    <t>42B-19:15-19:30</t>
  </si>
  <si>
    <t>42B-19:30-19:45</t>
  </si>
  <si>
    <t>Ponto 43A</t>
  </si>
  <si>
    <t>43A</t>
  </si>
  <si>
    <t>43A-06:15-06:30</t>
  </si>
  <si>
    <t>43A-06:30-06:45</t>
  </si>
  <si>
    <t>43A-06:45-07:00</t>
  </si>
  <si>
    <t>43A-07:00-07:15</t>
  </si>
  <si>
    <t>43A-07:15-07:30</t>
  </si>
  <si>
    <t>43A-07:30-07:45</t>
  </si>
  <si>
    <t>43A-07:45-08:00</t>
  </si>
  <si>
    <t>43A-08:00-08:15</t>
  </si>
  <si>
    <t>43A-08:15-08:30</t>
  </si>
  <si>
    <t>43A-08:30-08:45</t>
  </si>
  <si>
    <t>43A-08:45-09:00</t>
  </si>
  <si>
    <t>43A-09:00-09:15</t>
  </si>
  <si>
    <t>43A-09:15-09:30</t>
  </si>
  <si>
    <t>43A-09:30-09:45</t>
  </si>
  <si>
    <t>43A-09:45-10:00</t>
  </si>
  <si>
    <t>43A-10:00-10:15</t>
  </si>
  <si>
    <t>43A-16:00-16:15</t>
  </si>
  <si>
    <t>43A-16:15-16:30</t>
  </si>
  <si>
    <t>43A-16:30-16:45</t>
  </si>
  <si>
    <t>43A-16:45-17:00</t>
  </si>
  <si>
    <t>43A-17:00-17:15</t>
  </si>
  <si>
    <t>43A-17:15-17:30</t>
  </si>
  <si>
    <t>43A-17:30-17:45</t>
  </si>
  <si>
    <t>43A-17:45-18:00</t>
  </si>
  <si>
    <t>43A-18:00-18:15</t>
  </si>
  <si>
    <t>43A-18:15-18:30</t>
  </si>
  <si>
    <t>43A-18:30-18:45</t>
  </si>
  <si>
    <t>43A-18:45-19:00</t>
  </si>
  <si>
    <t>43A-19:00-19:15</t>
  </si>
  <si>
    <t>43A-19:15-19:30</t>
  </si>
  <si>
    <t>43A-19:30-19:45</t>
  </si>
  <si>
    <t>Ponto 44A</t>
  </si>
  <si>
    <t>44A</t>
  </si>
  <si>
    <t>44A-06:15-06:30</t>
  </si>
  <si>
    <t>44A-06:30-06:45</t>
  </si>
  <si>
    <t>44A-06:45-07:00</t>
  </si>
  <si>
    <t>44A-07:00-07:15</t>
  </si>
  <si>
    <t>44A-07:15-07:30</t>
  </si>
  <si>
    <t>44A-07:30-07:45</t>
  </si>
  <si>
    <t>44A-07:45-08:00</t>
  </si>
  <si>
    <t>44A-08:00-08:15</t>
  </si>
  <si>
    <t>44A-08:15-08:30</t>
  </si>
  <si>
    <t>44A-08:30-08:45</t>
  </si>
  <si>
    <t>44A-08:45-09:00</t>
  </si>
  <si>
    <t>44A-09:00-09:15</t>
  </si>
  <si>
    <t>44A-09:15-09:30</t>
  </si>
  <si>
    <t>44A-09:30-09:45</t>
  </si>
  <si>
    <t>44A-09:45-10:00</t>
  </si>
  <si>
    <t>44A-10:00-10:15</t>
  </si>
  <si>
    <t>44A-15:45-16:00</t>
  </si>
  <si>
    <t>44A-16:00-16:15</t>
  </si>
  <si>
    <t>44A-16:15-16:30</t>
  </si>
  <si>
    <t>44A-16:30-16:45</t>
  </si>
  <si>
    <t>44A-16:45-17:00</t>
  </si>
  <si>
    <t>44A-17:00-17:15</t>
  </si>
  <si>
    <t>44A-17:15-17:30</t>
  </si>
  <si>
    <t>44A-17:30-17:45</t>
  </si>
  <si>
    <t>44A-17:45-18:00</t>
  </si>
  <si>
    <t>44A-18:00-18:15</t>
  </si>
  <si>
    <t>44A-18:15-18:30</t>
  </si>
  <si>
    <t>44A-18:30-18:45</t>
  </si>
  <si>
    <t>44A-18:45-19:00</t>
  </si>
  <si>
    <t>44A-19:00-19:15</t>
  </si>
  <si>
    <t>44A-19:15-19:30</t>
  </si>
  <si>
    <t>44A-19:30-19:45</t>
  </si>
  <si>
    <t>Ponto 45A</t>
  </si>
  <si>
    <t>45A</t>
  </si>
  <si>
    <t>45A-06:30-06:45</t>
  </si>
  <si>
    <t>45A-06:45-07:00</t>
  </si>
  <si>
    <t>45A-07:00-07:15</t>
  </si>
  <si>
    <t>45A-07:15-07:30</t>
  </si>
  <si>
    <t>45A-07:30-07:45</t>
  </si>
  <si>
    <t>45A-07:45-08:00</t>
  </si>
  <si>
    <t>45A-08:00-08:15</t>
  </si>
  <si>
    <t>45A-08:15-08:30</t>
  </si>
  <si>
    <t>45A-08:30-08:45</t>
  </si>
  <si>
    <t>45A-08:45-09:00</t>
  </si>
  <si>
    <t>45A-09:00-09:15</t>
  </si>
  <si>
    <t>45A-09:15-09:30</t>
  </si>
  <si>
    <t>45A-09:30-09:45</t>
  </si>
  <si>
    <t>45A-09:45-10:00</t>
  </si>
  <si>
    <t>45A-10:00-10:15</t>
  </si>
  <si>
    <t>45A-16:15-16:30</t>
  </si>
  <si>
    <t>45A-16:30-16:45</t>
  </si>
  <si>
    <t>45A-16:45-17:00</t>
  </si>
  <si>
    <t>45A-17:00-17:15</t>
  </si>
  <si>
    <t>45A-17:15-17:30</t>
  </si>
  <si>
    <t>45A-17:30-17:45</t>
  </si>
  <si>
    <t>45A-17:45-18:00</t>
  </si>
  <si>
    <t>45A-18:00-18:15</t>
  </si>
  <si>
    <t>45A-18:15-18:30</t>
  </si>
  <si>
    <t>45A-18:30-18:45</t>
  </si>
  <si>
    <t>45A-18:45-19:00</t>
  </si>
  <si>
    <t>45A-19:00-19:15</t>
  </si>
  <si>
    <t>45A-19:15-19:30</t>
  </si>
  <si>
    <t>45A-19:30-19:45</t>
  </si>
  <si>
    <t>Ponto 46A</t>
  </si>
  <si>
    <t>46A</t>
  </si>
  <si>
    <t>46A-06:15-06:30</t>
  </si>
  <si>
    <t>46A-06:30-06:45</t>
  </si>
  <si>
    <t>46A-06:45-07:00</t>
  </si>
  <si>
    <t>46A-07:00-07:15</t>
  </si>
  <si>
    <t>46A-07:15-07:30</t>
  </si>
  <si>
    <t>46A-07:30-07:45</t>
  </si>
  <si>
    <t>46A-07:45-08:00</t>
  </si>
  <si>
    <t>46A-08:00-08:15</t>
  </si>
  <si>
    <t>46A-08:15-08:30</t>
  </si>
  <si>
    <t>46A-08:30-08:45</t>
  </si>
  <si>
    <t>46A-08:45-09:00</t>
  </si>
  <si>
    <t>46A-09:00-09:15</t>
  </si>
  <si>
    <t>46A-09:15-09:30</t>
  </si>
  <si>
    <t>46A-09:30-09:45</t>
  </si>
  <si>
    <t>46A-09:45-10:00</t>
  </si>
  <si>
    <t>46A-10:00-10:15</t>
  </si>
  <si>
    <t>46A-15:45-16:00</t>
  </si>
  <si>
    <t>46A-16:00-16:15</t>
  </si>
  <si>
    <t>46A-16:15-16:30</t>
  </si>
  <si>
    <t>46A-16:30-16:45</t>
  </si>
  <si>
    <t>46A-16:45-17:00</t>
  </si>
  <si>
    <t>46A-17:00-17:15</t>
  </si>
  <si>
    <t>46A-17:15-17:30</t>
  </si>
  <si>
    <t>46A-17:30-17:45</t>
  </si>
  <si>
    <t>46A-17:45-18:00</t>
  </si>
  <si>
    <t>46A-18:00-18:15</t>
  </si>
  <si>
    <t>46A-18:15-18:30</t>
  </si>
  <si>
    <t>46A-18:30-18:45</t>
  </si>
  <si>
    <t>46A-18:45-19:00</t>
  </si>
  <si>
    <t>46A-19:00-19:15</t>
  </si>
  <si>
    <t>46A-19:15-19:30</t>
  </si>
  <si>
    <t>46A-19:30-19:45</t>
  </si>
  <si>
    <t>Ponto 46B</t>
  </si>
  <si>
    <t>46B</t>
  </si>
  <si>
    <t>46B-06:15-06:30</t>
  </si>
  <si>
    <t>46B-06:30-06:45</t>
  </si>
  <si>
    <t>46B-06:45-07:00</t>
  </si>
  <si>
    <t>46B-07:00-07:15</t>
  </si>
  <si>
    <t>46B-07:15-07:30</t>
  </si>
  <si>
    <t>46B-07:30-07:45</t>
  </si>
  <si>
    <t>46B-07:45-08:00</t>
  </si>
  <si>
    <t>46B-08:00-08:15</t>
  </si>
  <si>
    <t>46B-08:15-08:30</t>
  </si>
  <si>
    <t>46B-08:30-08:45</t>
  </si>
  <si>
    <t>46B-08:45-09:00</t>
  </si>
  <si>
    <t>46B-09:00-09:15</t>
  </si>
  <si>
    <t>46B-09:15-09:30</t>
  </si>
  <si>
    <t>46B-09:30-09:45</t>
  </si>
  <si>
    <t>46B-09:45-10:00</t>
  </si>
  <si>
    <t>46B-10:00-10:15</t>
  </si>
  <si>
    <t>46B-16:00-16:15</t>
  </si>
  <si>
    <t>46B-16:15-16:30</t>
  </si>
  <si>
    <t>46B-16:30-16:45</t>
  </si>
  <si>
    <t>46B-16:45-17:00</t>
  </si>
  <si>
    <t>46B-17:00-17:15</t>
  </si>
  <si>
    <t>46B-17:15-17:30</t>
  </si>
  <si>
    <t>46B-17:30-17:45</t>
  </si>
  <si>
    <t>46B-17:45-18:00</t>
  </si>
  <si>
    <t>46B-18:00-18:15</t>
  </si>
  <si>
    <t>46B-18:15-18:30</t>
  </si>
  <si>
    <t>46B-18:30-18:45</t>
  </si>
  <si>
    <t>46B-18:45-19:00</t>
  </si>
  <si>
    <t>46B-19:00-19:15</t>
  </si>
  <si>
    <t>46B-19:15-19:30</t>
  </si>
  <si>
    <t>46B-19:30-19:45</t>
  </si>
  <si>
    <t>Ponto 47A</t>
  </si>
  <si>
    <t>47A</t>
  </si>
  <si>
    <t>47A-06:30-06:45</t>
  </si>
  <si>
    <t>47A-06:45-07:00</t>
  </si>
  <si>
    <t>47A-07:00-07:15</t>
  </si>
  <si>
    <t>47A-07:15-07:30</t>
  </si>
  <si>
    <t>47A-07:30-07:45</t>
  </si>
  <si>
    <t>47A-07:45-08:00</t>
  </si>
  <si>
    <t>47A-08:00-08:15</t>
  </si>
  <si>
    <t>47A-08:15-08:30</t>
  </si>
  <si>
    <t>47A-08:30-08:45</t>
  </si>
  <si>
    <t>47A-08:45-09:00</t>
  </si>
  <si>
    <t>47A-09:00-09:15</t>
  </si>
  <si>
    <t>47A-09:15-09:30</t>
  </si>
  <si>
    <t>47A-09:30-09:45</t>
  </si>
  <si>
    <t>47A-09:45-10:00</t>
  </si>
  <si>
    <t>47A-10:00-10:15</t>
  </si>
  <si>
    <t>47A-16:00-16:15</t>
  </si>
  <si>
    <t>47A-16:15-16:30</t>
  </si>
  <si>
    <t>47A-16:30-16:45</t>
  </si>
  <si>
    <t>47A-16:45-17:00</t>
  </si>
  <si>
    <t>47A-17:00-17:15</t>
  </si>
  <si>
    <t>47A-17:15-17:30</t>
  </si>
  <si>
    <t>47A-17:30-17:45</t>
  </si>
  <si>
    <t>47A-17:45-18:00</t>
  </si>
  <si>
    <t>47A-18:00-18:15</t>
  </si>
  <si>
    <t>47A-18:15-18:30</t>
  </si>
  <si>
    <t>47A-18:30-18:45</t>
  </si>
  <si>
    <t>47A-18:45-19:00</t>
  </si>
  <si>
    <t>47A-19:00-19:15</t>
  </si>
  <si>
    <t>47A-19:15-19:30</t>
  </si>
  <si>
    <t>47A-19:30-19:45</t>
  </si>
  <si>
    <t>Ponto 47B</t>
  </si>
  <si>
    <t>47B</t>
  </si>
  <si>
    <t>47B-06:00-06:15</t>
  </si>
  <si>
    <t>47B-06:30-06:45</t>
  </si>
  <si>
    <t>47B-06:45-07:00</t>
  </si>
  <si>
    <t>47B-07:00-07:15</t>
  </si>
  <si>
    <t>47B-07:15-07:30</t>
  </si>
  <si>
    <t>47B-07:30-07:45</t>
  </si>
  <si>
    <t>47B-07:45-08:00</t>
  </si>
  <si>
    <t>47B-08:00-08:15</t>
  </si>
  <si>
    <t>47B-08:15-08:30</t>
  </si>
  <si>
    <t>47B-08:30-08:45</t>
  </si>
  <si>
    <t>47B-08:45-09:00</t>
  </si>
  <si>
    <t>47B-09:00-09:15</t>
  </si>
  <si>
    <t>47B-09:15-09:30</t>
  </si>
  <si>
    <t>47B-09:30-09:45</t>
  </si>
  <si>
    <t>47B-09:45-10:00</t>
  </si>
  <si>
    <t>47B-10:00-10:15</t>
  </si>
  <si>
    <t>47B-16:00-16:15</t>
  </si>
  <si>
    <t>47B-16:15-16:30</t>
  </si>
  <si>
    <t>47B-16:30-16:45</t>
  </si>
  <si>
    <t>47B-16:45-17:00</t>
  </si>
  <si>
    <t>47B-17:00-17:15</t>
  </si>
  <si>
    <t>47B-17:15-17:30</t>
  </si>
  <si>
    <t>47B-17:30-17:45</t>
  </si>
  <si>
    <t>47B-17:45-18:00</t>
  </si>
  <si>
    <t>47B-18:00-18:15</t>
  </si>
  <si>
    <t>47B-18:15-18:30</t>
  </si>
  <si>
    <t>47B-18:30-18:45</t>
  </si>
  <si>
    <t>47B-18:45-19:00</t>
  </si>
  <si>
    <t>47B-19:00-19:15</t>
  </si>
  <si>
    <t>47B-19:15-19:30</t>
  </si>
  <si>
    <t>47B-19:30-19:45</t>
  </si>
  <si>
    <t>Ponto 49A</t>
  </si>
  <si>
    <t>49A</t>
  </si>
  <si>
    <t>49A-06:00-06:15</t>
  </si>
  <si>
    <t>49A-06:15-06:30</t>
  </si>
  <si>
    <t>49A-06:30-06:45</t>
  </si>
  <si>
    <t>49A-06:45-07:00</t>
  </si>
  <si>
    <t>49A-07:00-07:15</t>
  </si>
  <si>
    <t>49A-07:15-07:30</t>
  </si>
  <si>
    <t>49A-07:30-07:45</t>
  </si>
  <si>
    <t>49A-07:45-08:00</t>
  </si>
  <si>
    <t>49A-08:00-08:15</t>
  </si>
  <si>
    <t>49A-08:15-08:30</t>
  </si>
  <si>
    <t>49A-08:30-08:45</t>
  </si>
  <si>
    <t>49A-08:45-09:00</t>
  </si>
  <si>
    <t>49A-09:00-09:15</t>
  </si>
  <si>
    <t>49A-09:15-09:30</t>
  </si>
  <si>
    <t>49A-09:30-09:45</t>
  </si>
  <si>
    <t>49A-09:45-10:00</t>
  </si>
  <si>
    <t>49A-10:00-10:15</t>
  </si>
  <si>
    <t>49A-10:15-10:30</t>
  </si>
  <si>
    <t>49A-10:30-10:45</t>
  </si>
  <si>
    <t>49A-10:45-11:00</t>
  </si>
  <si>
    <t>49A-11:00-11:15</t>
  </si>
  <si>
    <t>49A-11:15-11:30</t>
  </si>
  <si>
    <t>49A-11:30-11:45</t>
  </si>
  <si>
    <t>49A-11:45-12:00</t>
  </si>
  <si>
    <t>49A-12:00-12:15</t>
  </si>
  <si>
    <t>49A-12:15-12:30</t>
  </si>
  <si>
    <t>49A-12:30-12:45</t>
  </si>
  <si>
    <t>49A-12:45-13:00</t>
  </si>
  <si>
    <t>49A-13:00-13:15</t>
  </si>
  <si>
    <t>49A-13:15-13:30</t>
  </si>
  <si>
    <t>49A-13:30-13:45</t>
  </si>
  <si>
    <t>49A-13:45-14:00</t>
  </si>
  <si>
    <t>49A-14:00-14:15</t>
  </si>
  <si>
    <t>49A-14:15-14:30</t>
  </si>
  <si>
    <t>49A-14:30-14:45</t>
  </si>
  <si>
    <t>49A-14:45-15:00</t>
  </si>
  <si>
    <t>49A-15:00-15:15</t>
  </si>
  <si>
    <t>49A-15:15-15:30</t>
  </si>
  <si>
    <t>49A-15:30-15:45</t>
  </si>
  <si>
    <t>49A-15:45-16:00</t>
  </si>
  <si>
    <t>49A-16:00-16:15</t>
  </si>
  <si>
    <t>49A-16:15-16:30</t>
  </si>
  <si>
    <t>49A-16:30-16:45</t>
  </si>
  <si>
    <t>49A-16:45-17:00</t>
  </si>
  <si>
    <t>49A-17:00-17:15</t>
  </si>
  <si>
    <t>49A-17:15-17:30</t>
  </si>
  <si>
    <t>49A-17:30-17:45</t>
  </si>
  <si>
    <t>49A-17:45-18:00</t>
  </si>
  <si>
    <t>49A-18:00-18:15</t>
  </si>
  <si>
    <t>49A-18:15-18:30</t>
  </si>
  <si>
    <t>49A-18:30-18:45</t>
  </si>
  <si>
    <t>49A-18:45-19:00</t>
  </si>
  <si>
    <t>49A-19:00-19:15</t>
  </si>
  <si>
    <t>49A-19:15-19:30</t>
  </si>
  <si>
    <t>49A-19:30-19:45</t>
  </si>
  <si>
    <t>49A-19:45-20:00</t>
  </si>
  <si>
    <t>49A-20:00-20:15</t>
  </si>
  <si>
    <t>49A-20:15-20:30</t>
  </si>
  <si>
    <t>49A-20:30-20:45</t>
  </si>
  <si>
    <t>49A-20:45-21:00</t>
  </si>
  <si>
    <t>49A-21:00-21:15</t>
  </si>
  <si>
    <t>49A-21:15-21:30</t>
  </si>
  <si>
    <t>49A-21:30-21:45</t>
  </si>
  <si>
    <t>49A-21:45-22:00</t>
  </si>
  <si>
    <t>49A-22:00-22:15</t>
  </si>
  <si>
    <t>Ponto 49B</t>
  </si>
  <si>
    <t>49B</t>
  </si>
  <si>
    <t>49B-06:00-06:15</t>
  </si>
  <si>
    <t>49B-06:15-06:30</t>
  </si>
  <si>
    <t>49B-06:30-06:45</t>
  </si>
  <si>
    <t>49B-06:45-07:00</t>
  </si>
  <si>
    <t>49B-07:00-07:15</t>
  </si>
  <si>
    <t>49B-07:15-07:30</t>
  </si>
  <si>
    <t>49B-07:30-07:45</t>
  </si>
  <si>
    <t>49B-07:45-08:00</t>
  </si>
  <si>
    <t>49B-08:00-08:15</t>
  </si>
  <si>
    <t>49B-08:15-08:30</t>
  </si>
  <si>
    <t>49B-08:30-08:45</t>
  </si>
  <si>
    <t>49B-08:45-09:00</t>
  </si>
  <si>
    <t>49B-09:00-09:15</t>
  </si>
  <si>
    <t>49B-09:15-09:30</t>
  </si>
  <si>
    <t>49B-09:30-09:45</t>
  </si>
  <si>
    <t>49B-09:45-10:00</t>
  </si>
  <si>
    <t>49B-10:00-10:15</t>
  </si>
  <si>
    <t>49B-10:15-10:30</t>
  </si>
  <si>
    <t>49B-10:30-10:45</t>
  </si>
  <si>
    <t>49B-10:45-11:00</t>
  </si>
  <si>
    <t>49B-11:00-11:15</t>
  </si>
  <si>
    <t>49B-11:15-11:30</t>
  </si>
  <si>
    <t>49B-11:30-11:45</t>
  </si>
  <si>
    <t>49B-11:45-12:00</t>
  </si>
  <si>
    <t>49B-12:00-12:15</t>
  </si>
  <si>
    <t>49B-12:15-12:30</t>
  </si>
  <si>
    <t>49B-12:30-12:45</t>
  </si>
  <si>
    <t>49B-12:45-13:00</t>
  </si>
  <si>
    <t>49B-13:00-13:15</t>
  </si>
  <si>
    <t>49B-13:15-13:30</t>
  </si>
  <si>
    <t>49B-13:30-13:45</t>
  </si>
  <si>
    <t>49B-13:45-14:00</t>
  </si>
  <si>
    <t>49B-14:00-14:15</t>
  </si>
  <si>
    <t>49B-14:15-14:30</t>
  </si>
  <si>
    <t>49B-14:30-14:45</t>
  </si>
  <si>
    <t>49B-14:45-15:00</t>
  </si>
  <si>
    <t>49B-15:00-15:15</t>
  </si>
  <si>
    <t>49B-15:15-15:30</t>
  </si>
  <si>
    <t>49B-15:30-15:45</t>
  </si>
  <si>
    <t>49B-15:45-16:00</t>
  </si>
  <si>
    <t>49B-16:00-16:15</t>
  </si>
  <si>
    <t>49B-16:15-16:30</t>
  </si>
  <si>
    <t>49B-16:30-16:45</t>
  </si>
  <si>
    <t>49B-16:45-17:00</t>
  </si>
  <si>
    <t>49B-17:00-17:15</t>
  </si>
  <si>
    <t>49B-17:15-17:30</t>
  </si>
  <si>
    <t>49B-17:30-17:45</t>
  </si>
  <si>
    <t>49B-17:45-18:00</t>
  </si>
  <si>
    <t>49B-18:00-18:15</t>
  </si>
  <si>
    <t>49B-18:15-18:30</t>
  </si>
  <si>
    <t>49B-18:30-18:45</t>
  </si>
  <si>
    <t>49B-18:45-19:00</t>
  </si>
  <si>
    <t>49B-19:00-19:15</t>
  </si>
  <si>
    <t>49B-19:15-19:30</t>
  </si>
  <si>
    <t>49B-19:30-19:45</t>
  </si>
  <si>
    <t>49B-19:45-20:00</t>
  </si>
  <si>
    <t>49B-20:00-20:15</t>
  </si>
  <si>
    <t>49B-20:15-20:30</t>
  </si>
  <si>
    <t>49B-20:30-20:45</t>
  </si>
  <si>
    <t>49B-20:45-21:00</t>
  </si>
  <si>
    <t>49B-21:00-21:15</t>
  </si>
  <si>
    <t>49B-21:15-21:30</t>
  </si>
  <si>
    <t>49B-21:30-21:45</t>
  </si>
  <si>
    <t>49B-21:45-22:00</t>
  </si>
  <si>
    <t>49B-22:00-22:15</t>
  </si>
  <si>
    <t>Ponto 49C</t>
  </si>
  <si>
    <t>49C</t>
  </si>
  <si>
    <t>49C-06:00-06:15</t>
  </si>
  <si>
    <t>49C-06:15-06:30</t>
  </si>
  <si>
    <t>49C-06:30-06:45</t>
  </si>
  <si>
    <t>49C-06:45-07:00</t>
  </si>
  <si>
    <t>49C-07:00-07:15</t>
  </si>
  <si>
    <t>49C-07:15-07:30</t>
  </si>
  <si>
    <t>49C-07:30-07:45</t>
  </si>
  <si>
    <t>49C-07:45-08:00</t>
  </si>
  <si>
    <t>49C-08:00-08:15</t>
  </si>
  <si>
    <t>49C-08:15-08:30</t>
  </si>
  <si>
    <t>49C-08:30-08:45</t>
  </si>
  <si>
    <t>49C-08:45-09:00</t>
  </si>
  <si>
    <t>49C-09:00-09:15</t>
  </si>
  <si>
    <t>49C-09:15-09:30</t>
  </si>
  <si>
    <t>49C-09:30-09:45</t>
  </si>
  <si>
    <t>49C-09:45-10:00</t>
  </si>
  <si>
    <t>49C-10:00-10:15</t>
  </si>
  <si>
    <t>49C-10:15-10:30</t>
  </si>
  <si>
    <t>49C-10:30-10:45</t>
  </si>
  <si>
    <t>49C-10:45-11:00</t>
  </si>
  <si>
    <t>49C-11:00-11:15</t>
  </si>
  <si>
    <t>49C-11:15-11:30</t>
  </si>
  <si>
    <t>49C-11:30-11:45</t>
  </si>
  <si>
    <t>49C-11:45-12:00</t>
  </si>
  <si>
    <t>49C-12:00-12:15</t>
  </si>
  <si>
    <t>49C-12:15-12:30</t>
  </si>
  <si>
    <t>49C-12:30-12:45</t>
  </si>
  <si>
    <t>49C-12:45-13:00</t>
  </si>
  <si>
    <t>49C-13:00-13:15</t>
  </si>
  <si>
    <t>49C-13:15-13:30</t>
  </si>
  <si>
    <t>49C-13:30-13:45</t>
  </si>
  <si>
    <t>49C-13:45-14:00</t>
  </si>
  <si>
    <t>49C-14:00-14:15</t>
  </si>
  <si>
    <t>49C-14:15-14:30</t>
  </si>
  <si>
    <t>49C-14:30-14:45</t>
  </si>
  <si>
    <t>49C-14:45-15:00</t>
  </si>
  <si>
    <t>49C-15:00-15:15</t>
  </si>
  <si>
    <t>49C-15:15-15:30</t>
  </si>
  <si>
    <t>49C-15:30-15:45</t>
  </si>
  <si>
    <t>49C-15:45-16:00</t>
  </si>
  <si>
    <t>49C-16:00-16:15</t>
  </si>
  <si>
    <t>49C-16:15-16:30</t>
  </si>
  <si>
    <t>49C-16:30-16:45</t>
  </si>
  <si>
    <t>49C-16:45-17:00</t>
  </si>
  <si>
    <t>49C-17:00-17:15</t>
  </si>
  <si>
    <t>49C-17:15-17:30</t>
  </si>
  <si>
    <t>49C-17:30-17:45</t>
  </si>
  <si>
    <t>49C-17:45-18:00</t>
  </si>
  <si>
    <t>49C-18:00-18:15</t>
  </si>
  <si>
    <t>49C-18:15-18:30</t>
  </si>
  <si>
    <t>49C-18:30-18:45</t>
  </si>
  <si>
    <t>49C-18:45-19:00</t>
  </si>
  <si>
    <t>49C-19:00-19:15</t>
  </si>
  <si>
    <t>49C-19:15-19:30</t>
  </si>
  <si>
    <t>49C-19:30-19:45</t>
  </si>
  <si>
    <t>49C-19:45-20:00</t>
  </si>
  <si>
    <t>49C-20:00-20:15</t>
  </si>
  <si>
    <t>49C-20:15-20:30</t>
  </si>
  <si>
    <t>49C-20:30-20:45</t>
  </si>
  <si>
    <t>49C-20:45-21:00</t>
  </si>
  <si>
    <t>49C-21:00-21:15</t>
  </si>
  <si>
    <t>49C-21:15-21:30</t>
  </si>
  <si>
    <t>49C-21:30-21:45</t>
  </si>
  <si>
    <t>49C-21:45-22:00</t>
  </si>
  <si>
    <t>49C-22:00-22:15</t>
  </si>
  <si>
    <t>Ponto 49D</t>
  </si>
  <si>
    <t>49D</t>
  </si>
  <si>
    <t>49D-06:00-06:15</t>
  </si>
  <si>
    <t>49D-06:15-06:30</t>
  </si>
  <si>
    <t>49D-06:30-06:45</t>
  </si>
  <si>
    <t>49D-06:45-07:00</t>
  </si>
  <si>
    <t>49D-07:00-07:15</t>
  </si>
  <si>
    <t>49D-07:15-07:30</t>
  </si>
  <si>
    <t>49D-07:30-07:45</t>
  </si>
  <si>
    <t>49D-07:45-08:00</t>
  </si>
  <si>
    <t>49D-08:00-08:15</t>
  </si>
  <si>
    <t>49D-08:15-08:30</t>
  </si>
  <si>
    <t>49D-08:30-08:45</t>
  </si>
  <si>
    <t>49D-08:45-09:00</t>
  </si>
  <si>
    <t>49D-09:00-09:15</t>
  </si>
  <si>
    <t>49D-09:15-09:30</t>
  </si>
  <si>
    <t>49D-09:30-09:45</t>
  </si>
  <si>
    <t>49D-09:45-10:00</t>
  </si>
  <si>
    <t>49D-10:00-10:15</t>
  </si>
  <si>
    <t>49D-10:15-10:30</t>
  </si>
  <si>
    <t>49D-10:30-10:45</t>
  </si>
  <si>
    <t>49D-10:45-11:00</t>
  </si>
  <si>
    <t>49D-11:00-11:15</t>
  </si>
  <si>
    <t>49D-11:15-11:30</t>
  </si>
  <si>
    <t>49D-11:30-11:45</t>
  </si>
  <si>
    <t>49D-11:45-12:00</t>
  </si>
  <si>
    <t>49D-12:00-12:15</t>
  </si>
  <si>
    <t>49D-12:15-12:30</t>
  </si>
  <si>
    <t>49D-12:30-12:45</t>
  </si>
  <si>
    <t>49D-12:45-13:00</t>
  </si>
  <si>
    <t>49D-13:00-13:15</t>
  </si>
  <si>
    <t>49D-13:15-13:30</t>
  </si>
  <si>
    <t>49D-13:30-13:45</t>
  </si>
  <si>
    <t>49D-13:45-14:00</t>
  </si>
  <si>
    <t>49D-14:00-14:15</t>
  </si>
  <si>
    <t>49D-14:15-14:30</t>
  </si>
  <si>
    <t>49D-14:30-14:45</t>
  </si>
  <si>
    <t>49D-14:45-15:00</t>
  </si>
  <si>
    <t>49D-15:00-15:15</t>
  </si>
  <si>
    <t>49D-15:15-15:30</t>
  </si>
  <si>
    <t>49D-15:30-15:45</t>
  </si>
  <si>
    <t>49D-15:45-16:00</t>
  </si>
  <si>
    <t>49D-16:00-16:15</t>
  </si>
  <si>
    <t>49D-16:15-16:30</t>
  </si>
  <si>
    <t>49D-16:30-16:45</t>
  </si>
  <si>
    <t>49D-16:45-17:00</t>
  </si>
  <si>
    <t>49D-17:00-17:15</t>
  </si>
  <si>
    <t>49D-17:15-17:30</t>
  </si>
  <si>
    <t>49D-17:30-17:45</t>
  </si>
  <si>
    <t>49D-17:45-18:00</t>
  </si>
  <si>
    <t>49D-18:00-18:15</t>
  </si>
  <si>
    <t>49D-18:15-18:30</t>
  </si>
  <si>
    <t>49D-18:30-18:45</t>
  </si>
  <si>
    <t>49D-18:45-19:00</t>
  </si>
  <si>
    <t>49D-19:00-19:15</t>
  </si>
  <si>
    <t>49D-19:15-19:30</t>
  </si>
  <si>
    <t>49D-19:30-19:45</t>
  </si>
  <si>
    <t>49D-19:45-20:00</t>
  </si>
  <si>
    <t>49D-20:00-20:15</t>
  </si>
  <si>
    <t>49D-20:15-20:30</t>
  </si>
  <si>
    <t>49D-20:30-20:45</t>
  </si>
  <si>
    <t>49D-20:45-21:00</t>
  </si>
  <si>
    <t>49D-21:00-21:15</t>
  </si>
  <si>
    <t>49D-21:15-21:30</t>
  </si>
  <si>
    <t>49D-21:30-21:45</t>
  </si>
  <si>
    <t>49D-21:45-22:00</t>
  </si>
  <si>
    <t>49D-22:00-22:15</t>
  </si>
  <si>
    <t>Ponto 4A_LC</t>
  </si>
  <si>
    <t>4A_LC</t>
  </si>
  <si>
    <t>4A_LC-06:45-07:00</t>
  </si>
  <si>
    <t>4A_LC-07:00-07:15</t>
  </si>
  <si>
    <t>4A_LC-07:15-07:30</t>
  </si>
  <si>
    <t>4A_LC-07:30-07:45</t>
  </si>
  <si>
    <t>4A_LC-07:45-08:00</t>
  </si>
  <si>
    <t>4A_LC-08:00-08:15</t>
  </si>
  <si>
    <t>4A_LC-08:15-08:30</t>
  </si>
  <si>
    <t>4A_LC-08:30-08:45</t>
  </si>
  <si>
    <t>4A_LC-08:45-09:00</t>
  </si>
  <si>
    <t>4A_LC-09:00-09:15</t>
  </si>
  <si>
    <t>4A_LC-09:15-09:30</t>
  </si>
  <si>
    <t>4A_LC-09:30-09:45</t>
  </si>
  <si>
    <t>4A_LC-09:45-10:00</t>
  </si>
  <si>
    <t>4A_LC-10:00-10:15</t>
  </si>
  <si>
    <t>4A_LC-10:15-10:30</t>
  </si>
  <si>
    <t>4A_LC-10:30-10:45</t>
  </si>
  <si>
    <t>4A_LC-10:45-11:00</t>
  </si>
  <si>
    <t>4A_LC-11:00-11:15</t>
  </si>
  <si>
    <t>4A_LC-11:15-11:30</t>
  </si>
  <si>
    <t>4A_LC-11:30-11:45</t>
  </si>
  <si>
    <t>4A_LC-11:45-12:00</t>
  </si>
  <si>
    <t>4A_LC-12:00-12:15</t>
  </si>
  <si>
    <t>4A_LC-12:15-12:30</t>
  </si>
  <si>
    <t>4A_LC-12:30-12:45</t>
  </si>
  <si>
    <t>4A_LC-12:45-13:00</t>
  </si>
  <si>
    <t>4A_LC-13:00-13:15</t>
  </si>
  <si>
    <t>4A_LC-13:15-13:30</t>
  </si>
  <si>
    <t>4A_LC-13:30-13:45</t>
  </si>
  <si>
    <t>4A_LC-13:45-14:00</t>
  </si>
  <si>
    <t>4A_LC-14:00-14:15</t>
  </si>
  <si>
    <t>4A_LC-14:15-14:30</t>
  </si>
  <si>
    <t>4A_LC-14:30-14:45</t>
  </si>
  <si>
    <t>4A_LC-14:45-15:00</t>
  </si>
  <si>
    <t>4A_LC-15:00-15:15</t>
  </si>
  <si>
    <t>4A_LC-15:15-15:30</t>
  </si>
  <si>
    <t>4A_LC-15:30-15:45</t>
  </si>
  <si>
    <t>4A_LC-15:45-16:00</t>
  </si>
  <si>
    <t>4A_LC-16:00-16:15</t>
  </si>
  <si>
    <t>4A_LC-16:15-16:30</t>
  </si>
  <si>
    <t>4A_LC-16:30-16:45</t>
  </si>
  <si>
    <t>4A_LC-16:45-17:00</t>
  </si>
  <si>
    <t>4A_LC-17:00-17:15</t>
  </si>
  <si>
    <t>4A_LC-17:15-17:30</t>
  </si>
  <si>
    <t>4A_LC-17:30-17:45</t>
  </si>
  <si>
    <t>4A_LC-17:45-18:00</t>
  </si>
  <si>
    <t>4A_LC-18:00-18:15</t>
  </si>
  <si>
    <t>Ponto 4A_SL</t>
  </si>
  <si>
    <t>4A_SL</t>
  </si>
  <si>
    <t>4A_SL-06:00-06:15</t>
  </si>
  <si>
    <t>4A_SL-06:15-06:30</t>
  </si>
  <si>
    <t>4A_SL-06:30-06:45</t>
  </si>
  <si>
    <t>4A_SL-06:45-07:00</t>
  </si>
  <si>
    <t>4A_SL-07:00-07:15</t>
  </si>
  <si>
    <t>4A_SL-07:15-07:30</t>
  </si>
  <si>
    <t>4A_SL-07:30-07:45</t>
  </si>
  <si>
    <t>4A_SL-07:45-08:00</t>
  </si>
  <si>
    <t>4A_SL-08:00-08:15</t>
  </si>
  <si>
    <t>4A_SL-08:15-08:30</t>
  </si>
  <si>
    <t>4A_SL-08:30-08:45</t>
  </si>
  <si>
    <t>4A_SL-08:45-09:00</t>
  </si>
  <si>
    <t>4A_SL-09:00-09:15</t>
  </si>
  <si>
    <t>4A_SL-09:15-09:30</t>
  </si>
  <si>
    <t>4A_SL-09:30-09:45</t>
  </si>
  <si>
    <t>4A_SL-09:45-10:00</t>
  </si>
  <si>
    <t>4A_SL-10:00-10:15</t>
  </si>
  <si>
    <t>4A_SL-10:15-10:30</t>
  </si>
  <si>
    <t>4A_SL-10:30-10:45</t>
  </si>
  <si>
    <t>4A_SL-10:45-11:00</t>
  </si>
  <si>
    <t>4A_SL-11:00-11:15</t>
  </si>
  <si>
    <t>4A_SL-11:15-11:30</t>
  </si>
  <si>
    <t>4A_SL-11:30-11:45</t>
  </si>
  <si>
    <t>4A_SL-11:45-12:00</t>
  </si>
  <si>
    <t>4A_SL-12:00-12:15</t>
  </si>
  <si>
    <t>4A_SL-12:15-12:30</t>
  </si>
  <si>
    <t>4A_SL-12:30-12:45</t>
  </si>
  <si>
    <t>4A_SL-12:45-13:00</t>
  </si>
  <si>
    <t>4A_SL-13:00-13:15</t>
  </si>
  <si>
    <t>4A_SL-13:15-13:30</t>
  </si>
  <si>
    <t>4A_SL-13:30-13:45</t>
  </si>
  <si>
    <t>4A_SL-13:45-14:00</t>
  </si>
  <si>
    <t>4A_SL-14:00-14:15</t>
  </si>
  <si>
    <t>4A_SL-14:15-14:30</t>
  </si>
  <si>
    <t>4A_SL-14:30-14:45</t>
  </si>
  <si>
    <t>4A_SL-14:45-15:00</t>
  </si>
  <si>
    <t>4A_SL-15:00-15:15</t>
  </si>
  <si>
    <t>4A_SL-15:15-15:30</t>
  </si>
  <si>
    <t>4A_SL-15:30-15:45</t>
  </si>
  <si>
    <t>4A_SL-15:45-16:00</t>
  </si>
  <si>
    <t>4A_SL-16:00-16:15</t>
  </si>
  <si>
    <t>4A_SL-16:15-16:30</t>
  </si>
  <si>
    <t>4A_SL-16:30-16:45</t>
  </si>
  <si>
    <t>4A_SL-16:45-17:00</t>
  </si>
  <si>
    <t>4A_SL-17:00-17:15</t>
  </si>
  <si>
    <t>4A_SL-17:15-17:30</t>
  </si>
  <si>
    <t>4A_SL-17:30-17:45</t>
  </si>
  <si>
    <t>4A_SL-17:45-18:00</t>
  </si>
  <si>
    <t>4A_SL-18:00-18:15</t>
  </si>
  <si>
    <t>4A_SL-18:15-18:30</t>
  </si>
  <si>
    <t>4A_SL-18:30-18:45</t>
  </si>
  <si>
    <t>4A_SL-18:45-19:00</t>
  </si>
  <si>
    <t>4A_SL-19:00-19:15</t>
  </si>
  <si>
    <t>4A_SL-19:15-19:30</t>
  </si>
  <si>
    <t>4A_SL-19:30-19:45</t>
  </si>
  <si>
    <t>4A_SL-19:45-20:00</t>
  </si>
  <si>
    <t>Ponto 4B_LC</t>
  </si>
  <si>
    <t>4B_LC</t>
  </si>
  <si>
    <t>4B_LC-06:45-07:00</t>
  </si>
  <si>
    <t>4B_LC-07:00-07:15</t>
  </si>
  <si>
    <t>4B_LC-07:15-07:30</t>
  </si>
  <si>
    <t>4B_LC-07:30-07:45</t>
  </si>
  <si>
    <t>4B_LC-07:45-08:00</t>
  </si>
  <si>
    <t>4B_LC-08:00-08:15</t>
  </si>
  <si>
    <t>4B_LC-08:15-08:30</t>
  </si>
  <si>
    <t>4B_LC-08:30-08:45</t>
  </si>
  <si>
    <t>4B_LC-08:45-09:00</t>
  </si>
  <si>
    <t>4B_LC-09:00-09:15</t>
  </si>
  <si>
    <t>4B_LC-09:15-09:30</t>
  </si>
  <si>
    <t>4B_LC-09:30-09:45</t>
  </si>
  <si>
    <t>4B_LC-09:45-10:00</t>
  </si>
  <si>
    <t>4B_LC-10:00-10:15</t>
  </si>
  <si>
    <t>4B_LC-10:15-10:30</t>
  </si>
  <si>
    <t>4B_LC-10:30-10:45</t>
  </si>
  <si>
    <t>4B_LC-10:45-11:00</t>
  </si>
  <si>
    <t>4B_LC-11:00-11:15</t>
  </si>
  <si>
    <t>4B_LC-11:15-11:30</t>
  </si>
  <si>
    <t>4B_LC-11:45-12:00</t>
  </si>
  <si>
    <t>4B_LC-12:00-12:15</t>
  </si>
  <si>
    <t>4B_LC-12:15-12:30</t>
  </si>
  <si>
    <t>4B_LC-12:30-12:45</t>
  </si>
  <si>
    <t>4B_LC-12:45-13:00</t>
  </si>
  <si>
    <t>4B_LC-13:00-13:15</t>
  </si>
  <si>
    <t>4B_LC-13:15-13:30</t>
  </si>
  <si>
    <t>4B_LC-13:30-13:45</t>
  </si>
  <si>
    <t>4B_LC-13:45-14:00</t>
  </si>
  <si>
    <t>4B_LC-14:00-14:15</t>
  </si>
  <si>
    <t>4B_LC-14:15-14:30</t>
  </si>
  <si>
    <t>4B_LC-14:30-14:45</t>
  </si>
  <si>
    <t>4B_LC-14:45-15:00</t>
  </si>
  <si>
    <t>4B_LC-15:00-15:15</t>
  </si>
  <si>
    <t>4B_LC-15:15-15:30</t>
  </si>
  <si>
    <t>4B_LC-15:30-15:45</t>
  </si>
  <si>
    <t>4B_LC-15:45-16:00</t>
  </si>
  <si>
    <t>4B_LC-16:00-16:15</t>
  </si>
  <si>
    <t>4B_LC-16:15-16:30</t>
  </si>
  <si>
    <t>4B_LC-16:30-16:45</t>
  </si>
  <si>
    <t>4B_LC-16:45-17:00</t>
  </si>
  <si>
    <t>4B_LC-17:00-17:15</t>
  </si>
  <si>
    <t>4B_LC-17:15-17:30</t>
  </si>
  <si>
    <t>4B_LC-17:30-17:45</t>
  </si>
  <si>
    <t>4B_LC-17:45-18:00</t>
  </si>
  <si>
    <t>4B_LC-18:00-18:15</t>
  </si>
  <si>
    <t>Ponto 4B_SL</t>
  </si>
  <si>
    <t>4B_SL</t>
  </si>
  <si>
    <t>4B_SL-06:00-06:15</t>
  </si>
  <si>
    <t>4B_SL-06:15-06:30</t>
  </si>
  <si>
    <t>4B_SL-06:30-06:45</t>
  </si>
  <si>
    <t>4B_SL-06:45-07:00</t>
  </si>
  <si>
    <t>4B_SL-07:00-07:15</t>
  </si>
  <si>
    <t>4B_SL-07:15-07:30</t>
  </si>
  <si>
    <t>4B_SL-07:30-07:45</t>
  </si>
  <si>
    <t>4B_SL-07:45-08:00</t>
  </si>
  <si>
    <t>4B_SL-08:00-08:15</t>
  </si>
  <si>
    <t>4B_SL-08:15-08:30</t>
  </si>
  <si>
    <t>4B_SL-08:30-08:45</t>
  </si>
  <si>
    <t>4B_SL-08:45-09:00</t>
  </si>
  <si>
    <t>4B_SL-09:00-09:15</t>
  </si>
  <si>
    <t>4B_SL-09:15-09:30</t>
  </si>
  <si>
    <t>4B_SL-09:30-09:45</t>
  </si>
  <si>
    <t>4B_SL-09:45-10:00</t>
  </si>
  <si>
    <t>4B_SL-10:00-10:15</t>
  </si>
  <si>
    <t>4B_SL-10:15-10:30</t>
  </si>
  <si>
    <t>4B_SL-10:30-10:45</t>
  </si>
  <si>
    <t>4B_SL-10:45-11:00</t>
  </si>
  <si>
    <t>4B_SL-11:00-11:15</t>
  </si>
  <si>
    <t>4B_SL-11:15-11:30</t>
  </si>
  <si>
    <t>4B_SL-11:30-11:45</t>
  </si>
  <si>
    <t>4B_SL-11:45-12:00</t>
  </si>
  <si>
    <t>4B_SL-12:00-12:15</t>
  </si>
  <si>
    <t>4B_SL-12:15-12:30</t>
  </si>
  <si>
    <t>4B_SL-12:30-12:45</t>
  </si>
  <si>
    <t>4B_SL-12:45-13:00</t>
  </si>
  <si>
    <t>4B_SL-13:00-13:15</t>
  </si>
  <si>
    <t>4B_SL-13:15-13:30</t>
  </si>
  <si>
    <t>4B_SL-13:30-13:45</t>
  </si>
  <si>
    <t>4B_SL-13:45-14:00</t>
  </si>
  <si>
    <t>4B_SL-14:00-14:15</t>
  </si>
  <si>
    <t>4B_SL-14:15-14:30</t>
  </si>
  <si>
    <t>4B_SL-14:30-14:45</t>
  </si>
  <si>
    <t>4B_SL-14:45-15:00</t>
  </si>
  <si>
    <t>4B_SL-15:00-15:15</t>
  </si>
  <si>
    <t>4B_SL-15:15-15:30</t>
  </si>
  <si>
    <t>4B_SL-15:30-15:45</t>
  </si>
  <si>
    <t>4B_SL-15:45-16:00</t>
  </si>
  <si>
    <t>4B_SL-16:00-16:15</t>
  </si>
  <si>
    <t>4B_SL-16:15-16:30</t>
  </si>
  <si>
    <t>4B_SL-16:30-16:45</t>
  </si>
  <si>
    <t>4B_SL-16:45-17:00</t>
  </si>
  <si>
    <t>4B_SL-17:00-17:15</t>
  </si>
  <si>
    <t>4B_SL-17:15-17:30</t>
  </si>
  <si>
    <t>4B_SL-17:30-17:45</t>
  </si>
  <si>
    <t>4B_SL-17:45-18:00</t>
  </si>
  <si>
    <t>4B_SL-18:00-18:15</t>
  </si>
  <si>
    <t>4B_SL-18:15-18:30</t>
  </si>
  <si>
    <t>4B_SL-18:30-18:45</t>
  </si>
  <si>
    <t>4B_SL-18:45-19:00</t>
  </si>
  <si>
    <t>4B_SL-19:00-19:15</t>
  </si>
  <si>
    <t>4B_SL-19:15-19:30</t>
  </si>
  <si>
    <t>4B_SL-19:30-19:45</t>
  </si>
  <si>
    <t>4B_SL-19:45-20:00</t>
  </si>
  <si>
    <t>Ponto 50A</t>
  </si>
  <si>
    <t>50A</t>
  </si>
  <si>
    <t>50A-06:15-06:30</t>
  </si>
  <si>
    <t>50A-06:30-06:45</t>
  </si>
  <si>
    <t>50A-06:45-07:00</t>
  </si>
  <si>
    <t>50A-07:00-07:15</t>
  </si>
  <si>
    <t>50A-07:15-07:30</t>
  </si>
  <si>
    <t>50A-07:30-07:45</t>
  </si>
  <si>
    <t>50A-07:45-08:00</t>
  </si>
  <si>
    <t>50A-08:00-08:15</t>
  </si>
  <si>
    <t>50A-08:15-08:30</t>
  </si>
  <si>
    <t>50A-08:30-08:45</t>
  </si>
  <si>
    <t>50A-08:45-09:00</t>
  </si>
  <si>
    <t>50A-09:00-09:15</t>
  </si>
  <si>
    <t>50A-09:15-09:30</t>
  </si>
  <si>
    <t>50A-09:30-09:45</t>
  </si>
  <si>
    <t>50A-09:45-10:00</t>
  </si>
  <si>
    <t>50A-10:00-10:15</t>
  </si>
  <si>
    <t>50A-15:45-16:00</t>
  </si>
  <si>
    <t>50A-16:00-16:15</t>
  </si>
  <si>
    <t>50A-16:15-16:30</t>
  </si>
  <si>
    <t>50A-16:30-16:45</t>
  </si>
  <si>
    <t>50A-16:45-17:00</t>
  </si>
  <si>
    <t>50A-17:00-17:15</t>
  </si>
  <si>
    <t>50A-17:15-17:30</t>
  </si>
  <si>
    <t>50A-17:30-17:45</t>
  </si>
  <si>
    <t>50A-17:45-18:00</t>
  </si>
  <si>
    <t>50A-18:00-18:15</t>
  </si>
  <si>
    <t>50A-18:15-18:30</t>
  </si>
  <si>
    <t>50A-18:30-18:45</t>
  </si>
  <si>
    <t>50A-18:45-19:00</t>
  </si>
  <si>
    <t>50A-19:00-19:15</t>
  </si>
  <si>
    <t>50A-19:15-19:30</t>
  </si>
  <si>
    <t>50A-19:30-19:45</t>
  </si>
  <si>
    <t>Ponto 50B</t>
  </si>
  <si>
    <t>50B</t>
  </si>
  <si>
    <t>50B-06:15-06:30</t>
  </si>
  <si>
    <t>50B-06:30-06:45</t>
  </si>
  <si>
    <t>50B-06:45-07:00</t>
  </si>
  <si>
    <t>50B-07:00-07:15</t>
  </si>
  <si>
    <t>50B-07:15-07:30</t>
  </si>
  <si>
    <t>50B-07:30-07:45</t>
  </si>
  <si>
    <t>50B-07:45-08:00</t>
  </si>
  <si>
    <t>50B-08:00-08:15</t>
  </si>
  <si>
    <t>50B-08:15-08:30</t>
  </si>
  <si>
    <t>50B-08:30-08:45</t>
  </si>
  <si>
    <t>50B-08:45-09:00</t>
  </si>
  <si>
    <t>50B-09:00-09:15</t>
  </si>
  <si>
    <t>50B-09:15-09:30</t>
  </si>
  <si>
    <t>50B-09:30-09:45</t>
  </si>
  <si>
    <t>50B-09:45-10:00</t>
  </si>
  <si>
    <t>50B-10:00-10:15</t>
  </si>
  <si>
    <t>50B-15:45-16:00</t>
  </si>
  <si>
    <t>50B-16:00-16:15</t>
  </si>
  <si>
    <t>50B-16:15-16:30</t>
  </si>
  <si>
    <t>50B-16:30-16:45</t>
  </si>
  <si>
    <t>50B-16:45-17:00</t>
  </si>
  <si>
    <t>50B-17:00-17:15</t>
  </si>
  <si>
    <t>50B-17:15-17:30</t>
  </si>
  <si>
    <t>50B-17:30-17:45</t>
  </si>
  <si>
    <t>50B-17:45-18:00</t>
  </si>
  <si>
    <t>50B-18:00-18:15</t>
  </si>
  <si>
    <t>50B-18:15-18:30</t>
  </si>
  <si>
    <t>50B-18:30-18:45</t>
  </si>
  <si>
    <t>50B-18:45-19:00</t>
  </si>
  <si>
    <t>50B-19:00-19:15</t>
  </si>
  <si>
    <t>50B-19:15-19:30</t>
  </si>
  <si>
    <t>50B-19:30-19:45</t>
  </si>
  <si>
    <t>Ponto 52A</t>
  </si>
  <si>
    <t>52A</t>
  </si>
  <si>
    <t>52A-06:30-06:45</t>
  </si>
  <si>
    <t>52A-06:45-07:00</t>
  </si>
  <si>
    <t>52A-07:00-07:15</t>
  </si>
  <si>
    <t>52A-07:15-07:30</t>
  </si>
  <si>
    <t>52A-07:30-07:45</t>
  </si>
  <si>
    <t>52A-07:45-08:00</t>
  </si>
  <si>
    <t>52A-08:00-08:15</t>
  </si>
  <si>
    <t>52A-08:15-08:30</t>
  </si>
  <si>
    <t>52A-08:30-08:45</t>
  </si>
  <si>
    <t>52A-08:45-09:00</t>
  </si>
  <si>
    <t>52A-09:00-09:15</t>
  </si>
  <si>
    <t>52A-09:15-09:30</t>
  </si>
  <si>
    <t>52A-09:30-09:45</t>
  </si>
  <si>
    <t>52A-09:45-10:00</t>
  </si>
  <si>
    <t>52A-10:00-10:15</t>
  </si>
  <si>
    <t>52A-15:45-16:00</t>
  </si>
  <si>
    <t>52A-16:00-16:15</t>
  </si>
  <si>
    <t>52A-16:15-16:30</t>
  </si>
  <si>
    <t>52A-16:30-16:45</t>
  </si>
  <si>
    <t>52A-16:45-17:00</t>
  </si>
  <si>
    <t>52A-17:00-17:15</t>
  </si>
  <si>
    <t>52A-17:15-17:30</t>
  </si>
  <si>
    <t>52A-17:30-17:45</t>
  </si>
  <si>
    <t>52A-17:45-18:00</t>
  </si>
  <si>
    <t>52A-18:00-18:15</t>
  </si>
  <si>
    <t>52A-18:15-18:30</t>
  </si>
  <si>
    <t>52A-18:30-18:45</t>
  </si>
  <si>
    <t>52A-18:45-19:00</t>
  </si>
  <si>
    <t>52A-19:00-19:15</t>
  </si>
  <si>
    <t>52A-19:15-19:30</t>
  </si>
  <si>
    <t>52A-19:30-19:45</t>
  </si>
  <si>
    <t>Ponto 52B</t>
  </si>
  <si>
    <t>52B</t>
  </si>
  <si>
    <t>52B-06:30-06:45</t>
  </si>
  <si>
    <t>52B-06:45-07:00</t>
  </si>
  <si>
    <t>52B-07:00-07:15</t>
  </si>
  <si>
    <t>52B-07:15-07:30</t>
  </si>
  <si>
    <t>52B-07:30-07:45</t>
  </si>
  <si>
    <t>52B-07:45-08:00</t>
  </si>
  <si>
    <t>52B-08:00-08:15</t>
  </si>
  <si>
    <t>52B-08:15-08:30</t>
  </si>
  <si>
    <t>52B-08:30-08:45</t>
  </si>
  <si>
    <t>52B-08:45-09:00</t>
  </si>
  <si>
    <t>52B-09:00-09:15</t>
  </si>
  <si>
    <t>52B-09:15-09:30</t>
  </si>
  <si>
    <t>52B-09:30-09:45</t>
  </si>
  <si>
    <t>52B-09:45-10:00</t>
  </si>
  <si>
    <t>52B-10:00-10:15</t>
  </si>
  <si>
    <t>52B-15:45-16:00</t>
  </si>
  <si>
    <t>52B-16:00-16:15</t>
  </si>
  <si>
    <t>52B-16:15-16:30</t>
  </si>
  <si>
    <t>52B-16:30-16:45</t>
  </si>
  <si>
    <t>52B-16:45-17:00</t>
  </si>
  <si>
    <t>52B-17:00-17:15</t>
  </si>
  <si>
    <t>52B-17:15-17:30</t>
  </si>
  <si>
    <t>52B-17:30-17:45</t>
  </si>
  <si>
    <t>52B-17:45-18:00</t>
  </si>
  <si>
    <t>52B-18:00-18:15</t>
  </si>
  <si>
    <t>52B-18:15-18:30</t>
  </si>
  <si>
    <t>52B-18:30-18:45</t>
  </si>
  <si>
    <t>52B-18:45-19:00</t>
  </si>
  <si>
    <t>52B-19:00-19:15</t>
  </si>
  <si>
    <t>52B-19:15-19:30</t>
  </si>
  <si>
    <t>52B-19:30-19:45</t>
  </si>
  <si>
    <t>Ponto 54A</t>
  </si>
  <si>
    <t>54A</t>
  </si>
  <si>
    <t>54A-06:30-06:45</t>
  </si>
  <si>
    <t>54A-06:45-07:00</t>
  </si>
  <si>
    <t>54A-07:00-07:15</t>
  </si>
  <si>
    <t>54A-07:15-07:30</t>
  </si>
  <si>
    <t>54A-07:30-07:45</t>
  </si>
  <si>
    <t>54A-07:45-08:00</t>
  </si>
  <si>
    <t>54A-08:00-08:15</t>
  </si>
  <si>
    <t>54A-08:15-08:30</t>
  </si>
  <si>
    <t>54A-08:30-08:45</t>
  </si>
  <si>
    <t>54A-08:45-09:00</t>
  </si>
  <si>
    <t>54A-09:00-09:15</t>
  </si>
  <si>
    <t>54A-09:15-09:30</t>
  </si>
  <si>
    <t>54A-09:30-09:45</t>
  </si>
  <si>
    <t>54A-09:45-10:00</t>
  </si>
  <si>
    <t>54A-10:00-10:15</t>
  </si>
  <si>
    <t>54A-16:00-16:15</t>
  </si>
  <si>
    <t>54A-16:15-16:30</t>
  </si>
  <si>
    <t>54A-16:30-16:45</t>
  </si>
  <si>
    <t>54A-16:45-17:00</t>
  </si>
  <si>
    <t>54A-17:00-17:15</t>
  </si>
  <si>
    <t>54A-17:15-17:30</t>
  </si>
  <si>
    <t>54A-17:30-17:45</t>
  </si>
  <si>
    <t>54A-17:45-18:00</t>
  </si>
  <si>
    <t>54A-18:00-18:15</t>
  </si>
  <si>
    <t>54A-18:15-18:30</t>
  </si>
  <si>
    <t>54A-18:30-18:45</t>
  </si>
  <si>
    <t>54A-18:45-19:00</t>
  </si>
  <si>
    <t>54A-19:00-19:15</t>
  </si>
  <si>
    <t>54A-19:15-19:30</t>
  </si>
  <si>
    <t>54A-19:30-19:45</t>
  </si>
  <si>
    <t>Ponto 54B</t>
  </si>
  <si>
    <t>54B</t>
  </si>
  <si>
    <t>54B-06:30-06:45</t>
  </si>
  <si>
    <t>54B-06:45-07:00</t>
  </si>
  <si>
    <t>54B-07:00-07:15</t>
  </si>
  <si>
    <t>54B-07:15-07:30</t>
  </si>
  <si>
    <t>54B-07:30-07:45</t>
  </si>
  <si>
    <t>54B-07:45-08:00</t>
  </si>
  <si>
    <t>54B-08:00-08:15</t>
  </si>
  <si>
    <t>54B-08:15-08:30</t>
  </si>
  <si>
    <t>54B-08:30-08:45</t>
  </si>
  <si>
    <t>54B-08:45-09:00</t>
  </si>
  <si>
    <t>54B-09:00-09:15</t>
  </si>
  <si>
    <t>54B-09:15-09:30</t>
  </si>
  <si>
    <t>54B-09:30-09:45</t>
  </si>
  <si>
    <t>54B-09:45-10:00</t>
  </si>
  <si>
    <t>54B-10:00-10:15</t>
  </si>
  <si>
    <t>54B-15:45-16:00</t>
  </si>
  <si>
    <t>54B-16:00-16:15</t>
  </si>
  <si>
    <t>54B-16:15-16:30</t>
  </si>
  <si>
    <t>54B-16:30-16:45</t>
  </si>
  <si>
    <t>54B-16:45-17:00</t>
  </si>
  <si>
    <t>54B-17:00-17:15</t>
  </si>
  <si>
    <t>54B-17:15-17:30</t>
  </si>
  <si>
    <t>54B-17:30-17:45</t>
  </si>
  <si>
    <t>54B-17:45-18:00</t>
  </si>
  <si>
    <t>54B-18:00-18:15</t>
  </si>
  <si>
    <t>54B-18:15-18:30</t>
  </si>
  <si>
    <t>54B-18:30-18:45</t>
  </si>
  <si>
    <t>54B-18:45-19:00</t>
  </si>
  <si>
    <t>54B-19:00-19:15</t>
  </si>
  <si>
    <t>54B-19:15-19:30</t>
  </si>
  <si>
    <t>54B-19:30-19:45</t>
  </si>
  <si>
    <t>Ponto 55A</t>
  </si>
  <si>
    <t>55A</t>
  </si>
  <si>
    <t>55A-06:15-06:30</t>
  </si>
  <si>
    <t>55A-06:30-06:45</t>
  </si>
  <si>
    <t>55A-06:45-07:00</t>
  </si>
  <si>
    <t>55A-07:00-07:15</t>
  </si>
  <si>
    <t>55A-07:15-07:30</t>
  </si>
  <si>
    <t>55A-07:30-07:45</t>
  </si>
  <si>
    <t>55A-07:45-08:00</t>
  </si>
  <si>
    <t>55A-08:00-08:15</t>
  </si>
  <si>
    <t>55A-08:15-08:30</t>
  </si>
  <si>
    <t>55A-08:30-08:45</t>
  </si>
  <si>
    <t>55A-08:45-09:00</t>
  </si>
  <si>
    <t>55A-09:00-09:15</t>
  </si>
  <si>
    <t>55A-09:15-09:30</t>
  </si>
  <si>
    <t>55A-09:30-09:45</t>
  </si>
  <si>
    <t>55A-09:45-10:00</t>
  </si>
  <si>
    <t>55A-10:00-10:15</t>
  </si>
  <si>
    <t>55A-16:00-16:15</t>
  </si>
  <si>
    <t>55A-16:15-16:30</t>
  </si>
  <si>
    <t>55A-16:30-16:45</t>
  </si>
  <si>
    <t>55A-16:45-17:00</t>
  </si>
  <si>
    <t>55A-17:00-17:15</t>
  </si>
  <si>
    <t>55A-17:15-17:30</t>
  </si>
  <si>
    <t>55A-17:30-17:45</t>
  </si>
  <si>
    <t>55A-17:45-18:00</t>
  </si>
  <si>
    <t>55A-18:00-18:15</t>
  </si>
  <si>
    <t>55A-18:15-18:30</t>
  </si>
  <si>
    <t>55A-18:30-18:45</t>
  </si>
  <si>
    <t>55A-18:45-19:00</t>
  </si>
  <si>
    <t>55A-19:00-19:15</t>
  </si>
  <si>
    <t>55A-19:15-19:30</t>
  </si>
  <si>
    <t>55A-19:30-19:45</t>
  </si>
  <si>
    <t>Ponto 55B</t>
  </si>
  <si>
    <t>55B</t>
  </si>
  <si>
    <t>55B-06:15-06:30</t>
  </si>
  <si>
    <t>55B-06:30-06:45</t>
  </si>
  <si>
    <t>55B-06:45-07:00</t>
  </si>
  <si>
    <t>55B-07:00-07:15</t>
  </si>
  <si>
    <t>55B-07:15-07:30</t>
  </si>
  <si>
    <t>55B-07:30-07:45</t>
  </si>
  <si>
    <t>55B-07:45-08:00</t>
  </si>
  <si>
    <t>55B-08:00-08:15</t>
  </si>
  <si>
    <t>55B-08:15-08:30</t>
  </si>
  <si>
    <t>55B-08:30-08:45</t>
  </si>
  <si>
    <t>55B-08:45-09:00</t>
  </si>
  <si>
    <t>55B-09:00-09:15</t>
  </si>
  <si>
    <t>55B-09:15-09:30</t>
  </si>
  <si>
    <t>55B-09:30-09:45</t>
  </si>
  <si>
    <t>55B-09:45-10:00</t>
  </si>
  <si>
    <t>55B-10:00-10:15</t>
  </si>
  <si>
    <t>55B-16:00-16:15</t>
  </si>
  <si>
    <t>55B-16:15-16:30</t>
  </si>
  <si>
    <t>55B-16:30-16:45</t>
  </si>
  <si>
    <t>55B-16:45-17:00</t>
  </si>
  <si>
    <t>55B-17:00-17:15</t>
  </si>
  <si>
    <t>55B-17:15-17:30</t>
  </si>
  <si>
    <t>55B-17:30-17:45</t>
  </si>
  <si>
    <t>55B-17:45-18:00</t>
  </si>
  <si>
    <t>55B-18:00-18:15</t>
  </si>
  <si>
    <t>55B-18:15-18:30</t>
  </si>
  <si>
    <t>55B-18:30-18:45</t>
  </si>
  <si>
    <t>55B-18:45-19:00</t>
  </si>
  <si>
    <t>55B-19:00-19:15</t>
  </si>
  <si>
    <t>55B-19:15-19:30</t>
  </si>
  <si>
    <t>55B-19:30-19:45</t>
  </si>
  <si>
    <t>Ponto 55C</t>
  </si>
  <si>
    <t>55C</t>
  </si>
  <si>
    <t>55C-06:15-06:30</t>
  </si>
  <si>
    <t>55C-06:30-06:45</t>
  </si>
  <si>
    <t>55C-06:45-07:00</t>
  </si>
  <si>
    <t>55C-07:00-07:15</t>
  </si>
  <si>
    <t>55C-07:15-07:30</t>
  </si>
  <si>
    <t>55C-07:30-07:45</t>
  </si>
  <si>
    <t>55C-07:45-08:00</t>
  </si>
  <si>
    <t>55C-08:00-08:15</t>
  </si>
  <si>
    <t>55C-08:15-08:30</t>
  </si>
  <si>
    <t>55C-08:30-08:45</t>
  </si>
  <si>
    <t>55C-08:45-09:00</t>
  </si>
  <si>
    <t>55C-09:00-09:15</t>
  </si>
  <si>
    <t>55C-09:15-09:30</t>
  </si>
  <si>
    <t>55C-09:30-09:45</t>
  </si>
  <si>
    <t>55C-09:45-10:00</t>
  </si>
  <si>
    <t>55C-10:00-10:15</t>
  </si>
  <si>
    <t>55C-16:00-16:15</t>
  </si>
  <si>
    <t>55C-16:15-16:30</t>
  </si>
  <si>
    <t>55C-16:30-16:45</t>
  </si>
  <si>
    <t>55C-16:45-17:00</t>
  </si>
  <si>
    <t>55C-17:00-17:15</t>
  </si>
  <si>
    <t>55C-17:15-17:30</t>
  </si>
  <si>
    <t>55C-17:30-17:45</t>
  </si>
  <si>
    <t>55C-17:45-18:00</t>
  </si>
  <si>
    <t>55C-18:00-18:15</t>
  </si>
  <si>
    <t>55C-18:15-18:30</t>
  </si>
  <si>
    <t>55C-18:30-18:45</t>
  </si>
  <si>
    <t>55C-18:45-19:00</t>
  </si>
  <si>
    <t>55C-19:00-19:15</t>
  </si>
  <si>
    <t>55C-19:15-19:30</t>
  </si>
  <si>
    <t>55C-19:30-19:45</t>
  </si>
  <si>
    <t>Ponto 55D</t>
  </si>
  <si>
    <t>55D</t>
  </si>
  <si>
    <t>55D-06:15-06:30</t>
  </si>
  <si>
    <t>55D-06:30-06:45</t>
  </si>
  <si>
    <t>55D-06:45-07:00</t>
  </si>
  <si>
    <t>55D-07:00-07:15</t>
  </si>
  <si>
    <t>55D-07:15-07:30</t>
  </si>
  <si>
    <t>55D-07:30-07:45</t>
  </si>
  <si>
    <t>55D-07:45-08:00</t>
  </si>
  <si>
    <t>55D-08:00-08:15</t>
  </si>
  <si>
    <t>55D-08:15-08:30</t>
  </si>
  <si>
    <t>55D-08:30-08:45</t>
  </si>
  <si>
    <t>55D-08:45-09:00</t>
  </si>
  <si>
    <t>55D-09:00-09:15</t>
  </si>
  <si>
    <t>55D-09:15-09:30</t>
  </si>
  <si>
    <t>55D-09:30-09:45</t>
  </si>
  <si>
    <t>55D-09:45-10:00</t>
  </si>
  <si>
    <t>55D-10:00-10:15</t>
  </si>
  <si>
    <t>55D-16:00-16:15</t>
  </si>
  <si>
    <t>55D-16:15-16:30</t>
  </si>
  <si>
    <t>55D-16:30-16:45</t>
  </si>
  <si>
    <t>55D-16:45-17:00</t>
  </si>
  <si>
    <t>55D-17:00-17:15</t>
  </si>
  <si>
    <t>55D-17:15-17:30</t>
  </si>
  <si>
    <t>55D-17:30-17:45</t>
  </si>
  <si>
    <t>55D-17:45-18:00</t>
  </si>
  <si>
    <t>55D-18:00-18:15</t>
  </si>
  <si>
    <t>55D-18:15-18:30</t>
  </si>
  <si>
    <t>55D-18:30-18:45</t>
  </si>
  <si>
    <t>55D-18:45-19:00</t>
  </si>
  <si>
    <t>55D-19:00-19:15</t>
  </si>
  <si>
    <t>55D-19:15-19:30</t>
  </si>
  <si>
    <t>55D-19:30-19:45</t>
  </si>
  <si>
    <t>Ponto 5A_LC</t>
  </si>
  <si>
    <t>5A_LC</t>
  </si>
  <si>
    <t>5A_LC-07:00-07:15</t>
  </si>
  <si>
    <t>5A_LC-07:15-07:30</t>
  </si>
  <si>
    <t>5A_LC-07:30-07:45</t>
  </si>
  <si>
    <t>5A_LC-07:45-08:00</t>
  </si>
  <si>
    <t>5A_LC-08:00-08:15</t>
  </si>
  <si>
    <t>5A_LC-08:15-08:30</t>
  </si>
  <si>
    <t>5A_LC-08:30-08:45</t>
  </si>
  <si>
    <t>5A_LC-08:45-09:00</t>
  </si>
  <si>
    <t>5A_LC-09:00-09:15</t>
  </si>
  <si>
    <t>5A_LC-09:15-09:30</t>
  </si>
  <si>
    <t>5A_LC-09:30-09:45</t>
  </si>
  <si>
    <t>5A_LC-09:45-10:00</t>
  </si>
  <si>
    <t>5A_LC-10:00-10:15</t>
  </si>
  <si>
    <t>5A_LC-10:15-10:30</t>
  </si>
  <si>
    <t>5A_LC-10:30-10:45</t>
  </si>
  <si>
    <t>5A_LC-10:45-11:00</t>
  </si>
  <si>
    <t>5A_LC-11:00-11:15</t>
  </si>
  <si>
    <t>5A_LC-11:15-11:30</t>
  </si>
  <si>
    <t>5A_LC-11:30-11:45</t>
  </si>
  <si>
    <t>5A_LC-11:45-12:00</t>
  </si>
  <si>
    <t>5A_LC-12:00-12:15</t>
  </si>
  <si>
    <t>5A_LC-12:15-12:30</t>
  </si>
  <si>
    <t>5A_LC-12:30-12:45</t>
  </si>
  <si>
    <t>5A_LC-12:45-13:00</t>
  </si>
  <si>
    <t>5A_LC-13:00-13:15</t>
  </si>
  <si>
    <t>5A_LC-13:15-13:30</t>
  </si>
  <si>
    <t>5A_LC-13:30-13:45</t>
  </si>
  <si>
    <t>5A_LC-13:45-14:00</t>
  </si>
  <si>
    <t>5A_LC-14:00-14:15</t>
  </si>
  <si>
    <t>5A_LC-14:15-14:30</t>
  </si>
  <si>
    <t>5A_LC-14:30-14:45</t>
  </si>
  <si>
    <t>5A_LC-14:45-15:00</t>
  </si>
  <si>
    <t>5A_LC-15:00-15:15</t>
  </si>
  <si>
    <t>5A_LC-15:15-15:30</t>
  </si>
  <si>
    <t>5A_LC-15:30-15:45</t>
  </si>
  <si>
    <t>5A_LC-15:45-16:00</t>
  </si>
  <si>
    <t>5A_LC-16:15-16:30</t>
  </si>
  <si>
    <t>5A_LC-16:30-16:45</t>
  </si>
  <si>
    <t>5A_LC-16:45-17:00</t>
  </si>
  <si>
    <t>5A_LC-17:00-17:15</t>
  </si>
  <si>
    <t>5A_LC-17:15-17:30</t>
  </si>
  <si>
    <t>5A_LC-17:30-17:45</t>
  </si>
  <si>
    <t>5A_LC-17:45-18:00</t>
  </si>
  <si>
    <t>Ponto 5A_SL</t>
  </si>
  <si>
    <t>5A_SL</t>
  </si>
  <si>
    <t>5A_SL-06:00-06:15</t>
  </si>
  <si>
    <t>5A_SL-06:15-06:30</t>
  </si>
  <si>
    <t>5A_SL-06:30-06:45</t>
  </si>
  <si>
    <t>5A_SL-06:45-07:00</t>
  </si>
  <si>
    <t>5A_SL-07:00-07:15</t>
  </si>
  <si>
    <t>5A_SL-07:15-07:30</t>
  </si>
  <si>
    <t>5A_SL-07:30-07:45</t>
  </si>
  <si>
    <t>5A_SL-07:45-08:00</t>
  </si>
  <si>
    <t>5A_SL-08:00-08:15</t>
  </si>
  <si>
    <t>5A_SL-08:15-08:30</t>
  </si>
  <si>
    <t>5A_SL-08:30-08:45</t>
  </si>
  <si>
    <t>5A_SL-08:45-09:00</t>
  </si>
  <si>
    <t>5A_SL-09:00-09:15</t>
  </si>
  <si>
    <t>5A_SL-09:15-09:30</t>
  </si>
  <si>
    <t>5A_SL-09:30-09:45</t>
  </si>
  <si>
    <t>5A_SL-09:45-10:00</t>
  </si>
  <si>
    <t>5A_SL-10:00-10:15</t>
  </si>
  <si>
    <t>5A_SL-10:15-10:30</t>
  </si>
  <si>
    <t>5A_SL-10:30-10:45</t>
  </si>
  <si>
    <t>5A_SL-10:45-11:00</t>
  </si>
  <si>
    <t>5A_SL-11:00-11:15</t>
  </si>
  <si>
    <t>5A_SL-11:15-11:30</t>
  </si>
  <si>
    <t>5A_SL-11:30-11:45</t>
  </si>
  <si>
    <t>5A_SL-11:45-12:00</t>
  </si>
  <si>
    <t>5A_SL-12:00-12:15</t>
  </si>
  <si>
    <t>5A_SL-12:15-12:30</t>
  </si>
  <si>
    <t>5A_SL-12:30-12:45</t>
  </si>
  <si>
    <t>5A_SL-12:45-13:00</t>
  </si>
  <si>
    <t>5A_SL-13:00-13:15</t>
  </si>
  <si>
    <t>5A_SL-13:15-13:30</t>
  </si>
  <si>
    <t>5A_SL-13:30-13:45</t>
  </si>
  <si>
    <t>5A_SL-13:45-14:00</t>
  </si>
  <si>
    <t>5A_SL-14:00-14:15</t>
  </si>
  <si>
    <t>5A_SL-14:15-14:30</t>
  </si>
  <si>
    <t>5A_SL-14:30-14:45</t>
  </si>
  <si>
    <t>5A_SL-14:45-15:00</t>
  </si>
  <si>
    <t>5A_SL-15:00-15:15</t>
  </si>
  <si>
    <t>5A_SL-15:15-15:30</t>
  </si>
  <si>
    <t>5A_SL-15:30-15:45</t>
  </si>
  <si>
    <t>5A_SL-15:45-16:00</t>
  </si>
  <si>
    <t>5A_SL-16:00-16:15</t>
  </si>
  <si>
    <t>5A_SL-16:15-16:30</t>
  </si>
  <si>
    <t>5A_SL-16:30-16:45</t>
  </si>
  <si>
    <t>5A_SL-16:45-17:00</t>
  </si>
  <si>
    <t>5A_SL-17:00-17:15</t>
  </si>
  <si>
    <t>5A_SL-17:15-17:30</t>
  </si>
  <si>
    <t>5A_SL-17:30-17:45</t>
  </si>
  <si>
    <t>5A_SL-17:45-18:00</t>
  </si>
  <si>
    <t>5A_SL-18:00-18:15</t>
  </si>
  <si>
    <t>5A_SL-18:15-18:30</t>
  </si>
  <si>
    <t>5A_SL-18:30-18:45</t>
  </si>
  <si>
    <t>5A_SL-18:45-19:00</t>
  </si>
  <si>
    <t>5A_SL-19:00-19:15</t>
  </si>
  <si>
    <t>5A_SL-19:15-19:30</t>
  </si>
  <si>
    <t>5A_SL-19:30-19:45</t>
  </si>
  <si>
    <t>5A_SL-19:45-20:00</t>
  </si>
  <si>
    <t>Ponto 5A</t>
  </si>
  <si>
    <t>5A</t>
  </si>
  <si>
    <t>5A-06:15-06:30</t>
  </si>
  <si>
    <t>5A-06:30-06:45</t>
  </si>
  <si>
    <t>5A-06:45-07:00</t>
  </si>
  <si>
    <t>5A-07:00-07:15</t>
  </si>
  <si>
    <t>5A-07:15-07:30</t>
  </si>
  <si>
    <t>5A-07:30-07:45</t>
  </si>
  <si>
    <t>5A-07:45-08:00</t>
  </si>
  <si>
    <t>5A-08:00-08:15</t>
  </si>
  <si>
    <t>5A-08:15-08:30</t>
  </si>
  <si>
    <t>5A-08:30-08:45</t>
  </si>
  <si>
    <t>5A-08:45-09:00</t>
  </si>
  <si>
    <t>5A-09:00-09:15</t>
  </si>
  <si>
    <t>5A-09:15-09:30</t>
  </si>
  <si>
    <t>5A-09:30-09:45</t>
  </si>
  <si>
    <t>5A-09:45-10:00</t>
  </si>
  <si>
    <t>5A-10:00-10:15</t>
  </si>
  <si>
    <t>5A-10:15-10:30</t>
  </si>
  <si>
    <t>5A-15:15-15:30</t>
  </si>
  <si>
    <t>5A-15:30-15:45</t>
  </si>
  <si>
    <t>5A-15:45-16:00</t>
  </si>
  <si>
    <t>5A-16:00-16:15</t>
  </si>
  <si>
    <t>5A-16:15-16:30</t>
  </si>
  <si>
    <t>5A-16:30-16:45</t>
  </si>
  <si>
    <t>5A-16:45-17:00</t>
  </si>
  <si>
    <t>5A-17:00-17:15</t>
  </si>
  <si>
    <t>5A-17:15-17:30</t>
  </si>
  <si>
    <t>5A-17:30-17:45</t>
  </si>
  <si>
    <t>5A-17:45-18:00</t>
  </si>
  <si>
    <t>5A-18:00-18:15</t>
  </si>
  <si>
    <t>5A-18:15-18:30</t>
  </si>
  <si>
    <t>5A-18:30-18:45</t>
  </si>
  <si>
    <t>5A-18:45-19:00</t>
  </si>
  <si>
    <t>5A-19:00-19:15</t>
  </si>
  <si>
    <t>5A-19:15-19:30</t>
  </si>
  <si>
    <t>5A-19:30-19:45</t>
  </si>
  <si>
    <t>Ponto 5B_LC</t>
  </si>
  <si>
    <t>5B_LC</t>
  </si>
  <si>
    <t>5B_LC-07:00-07:15</t>
  </si>
  <si>
    <t>5B_LC-07:15-07:30</t>
  </si>
  <si>
    <t>5B_LC-07:30-07:45</t>
  </si>
  <si>
    <t>5B_LC-07:45-08:00</t>
  </si>
  <si>
    <t>5B_LC-08:00-08:15</t>
  </si>
  <si>
    <t>5B_LC-08:15-08:30</t>
  </si>
  <si>
    <t>5B_LC-08:30-08:45</t>
  </si>
  <si>
    <t>5B_LC-08:45-09:00</t>
  </si>
  <si>
    <t>5B_LC-09:00-09:15</t>
  </si>
  <si>
    <t>5B_LC-09:15-09:30</t>
  </si>
  <si>
    <t>5B_LC-09:30-09:45</t>
  </si>
  <si>
    <t>5B_LC-09:45-10:00</t>
  </si>
  <si>
    <t>5B_LC-10:00-10:15</t>
  </si>
  <si>
    <t>5B_LC-10:15-10:30</t>
  </si>
  <si>
    <t>5B_LC-10:30-10:45</t>
  </si>
  <si>
    <t>5B_LC-10:45-11:00</t>
  </si>
  <si>
    <t>5B_LC-11:00-11:15</t>
  </si>
  <si>
    <t>5B_LC-11:15-11:30</t>
  </si>
  <si>
    <t>5B_LC-11:30-11:45</t>
  </si>
  <si>
    <t>5B_LC-11:45-12:00</t>
  </si>
  <si>
    <t>5B_LC-12:00-12:15</t>
  </si>
  <si>
    <t>5B_LC-12:15-12:30</t>
  </si>
  <si>
    <t>5B_LC-12:30-12:45</t>
  </si>
  <si>
    <t>5B_LC-12:45-13:00</t>
  </si>
  <si>
    <t>5B_LC-13:00-13:15</t>
  </si>
  <si>
    <t>5B_LC-13:15-13:30</t>
  </si>
  <si>
    <t>5B_LC-13:30-13:45</t>
  </si>
  <si>
    <t>5B_LC-13:45-14:00</t>
  </si>
  <si>
    <t>5B_LC-14:00-14:15</t>
  </si>
  <si>
    <t>5B_LC-14:15-14:30</t>
  </si>
  <si>
    <t>5B_LC-14:30-14:45</t>
  </si>
  <si>
    <t>5B_LC-14:45-15:00</t>
  </si>
  <si>
    <t>5B_LC-15:00-15:15</t>
  </si>
  <si>
    <t>5B_LC-15:15-15:30</t>
  </si>
  <si>
    <t>5B_LC-15:30-15:45</t>
  </si>
  <si>
    <t>5B_LC-15:45-16:00</t>
  </si>
  <si>
    <t>5B_LC-16:00-16:15</t>
  </si>
  <si>
    <t>5B_LC-16:15-16:30</t>
  </si>
  <si>
    <t>5B_LC-16:30-16:45</t>
  </si>
  <si>
    <t>5B_LC-16:45-17:00</t>
  </si>
  <si>
    <t>5B_LC-17:00-17:15</t>
  </si>
  <si>
    <t>5B_LC-17:15-17:30</t>
  </si>
  <si>
    <t>5B_LC-17:30-17:45</t>
  </si>
  <si>
    <t>5B_LC-17:45-18:00</t>
  </si>
  <si>
    <t>Ponto 5B_SL</t>
  </si>
  <si>
    <t>5B_SL</t>
  </si>
  <si>
    <t>5B_SL-06:00-06:15</t>
  </si>
  <si>
    <t>5B_SL-06:15-06:30</t>
  </si>
  <si>
    <t>5B_SL-06:30-06:45</t>
  </si>
  <si>
    <t>5B_SL-06:45-07:00</t>
  </si>
  <si>
    <t>5B_SL-07:00-07:15</t>
  </si>
  <si>
    <t>5B_SL-07:15-07:30</t>
  </si>
  <si>
    <t>5B_SL-07:30-07:45</t>
  </si>
  <si>
    <t>5B_SL-07:45-08:00</t>
  </si>
  <si>
    <t>5B_SL-08:00-08:15</t>
  </si>
  <si>
    <t>5B_SL-08:15-08:30</t>
  </si>
  <si>
    <t>5B_SL-08:30-08:45</t>
  </si>
  <si>
    <t>5B_SL-08:45-09:00</t>
  </si>
  <si>
    <t>5B_SL-09:00-09:15</t>
  </si>
  <si>
    <t>5B_SL-09:15-09:30</t>
  </si>
  <si>
    <t>5B_SL-09:30-09:45</t>
  </si>
  <si>
    <t>5B_SL-09:45-10:00</t>
  </si>
  <si>
    <t>5B_SL-10:00-10:15</t>
  </si>
  <si>
    <t>5B_SL-10:15-10:30</t>
  </si>
  <si>
    <t>5B_SL-10:30-10:45</t>
  </si>
  <si>
    <t>5B_SL-10:45-11:00</t>
  </si>
  <si>
    <t>5B_SL-11:00-11:15</t>
  </si>
  <si>
    <t>5B_SL-11:15-11:30</t>
  </si>
  <si>
    <t>5B_SL-11:30-11:45</t>
  </si>
  <si>
    <t>5B_SL-11:45-12:00</t>
  </si>
  <si>
    <t>5B_SL-12:00-12:15</t>
  </si>
  <si>
    <t>5B_SL-12:15-12:30</t>
  </si>
  <si>
    <t>5B_SL-12:30-12:45</t>
  </si>
  <si>
    <t>5B_SL-12:45-13:00</t>
  </si>
  <si>
    <t>5B_SL-13:00-13:15</t>
  </si>
  <si>
    <t>5B_SL-13:15-13:30</t>
  </si>
  <si>
    <t>5B_SL-13:30-13:45</t>
  </si>
  <si>
    <t>5B_SL-13:45-14:00</t>
  </si>
  <si>
    <t>5B_SL-14:00-14:15</t>
  </si>
  <si>
    <t>5B_SL-14:15-14:30</t>
  </si>
  <si>
    <t>5B_SL-14:30-14:45</t>
  </si>
  <si>
    <t>5B_SL-14:45-15:00</t>
  </si>
  <si>
    <t>5B_SL-15:00-15:15</t>
  </si>
  <si>
    <t>5B_SL-15:15-15:30</t>
  </si>
  <si>
    <t>5B_SL-15:30-15:45</t>
  </si>
  <si>
    <t>5B_SL-15:45-16:00</t>
  </si>
  <si>
    <t>5B_SL-16:00-16:15</t>
  </si>
  <si>
    <t>5B_SL-16:15-16:30</t>
  </si>
  <si>
    <t>5B_SL-16:30-16:45</t>
  </si>
  <si>
    <t>5B_SL-16:45-17:00</t>
  </si>
  <si>
    <t>5B_SL-17:00-17:15</t>
  </si>
  <si>
    <t>5B_SL-17:15-17:30</t>
  </si>
  <si>
    <t>5B_SL-17:30-17:45</t>
  </si>
  <si>
    <t>5B_SL-17:45-18:00</t>
  </si>
  <si>
    <t>5B_SL-18:00-18:15</t>
  </si>
  <si>
    <t>5B_SL-18:15-18:30</t>
  </si>
  <si>
    <t>5B_SL-18:30-18:45</t>
  </si>
  <si>
    <t>5B_SL-18:45-19:00</t>
  </si>
  <si>
    <t>5B_SL-19:00-19:15</t>
  </si>
  <si>
    <t>5B_SL-19:15-19:30</t>
  </si>
  <si>
    <t>5B_SL-19:30-19:45</t>
  </si>
  <si>
    <t>5B_SL-19:45-20:00</t>
  </si>
  <si>
    <t>Ponto 5B</t>
  </si>
  <si>
    <t>5B</t>
  </si>
  <si>
    <t>5B-06:15-06:30</t>
  </si>
  <si>
    <t>5B-06:30-06:45</t>
  </si>
  <si>
    <t>5B-06:45-07:00</t>
  </si>
  <si>
    <t>5B-07:00-07:15</t>
  </si>
  <si>
    <t>5B-07:15-07:30</t>
  </si>
  <si>
    <t>5B-07:30-07:45</t>
  </si>
  <si>
    <t>5B-07:45-08:00</t>
  </si>
  <si>
    <t>5B-08:00-08:15</t>
  </si>
  <si>
    <t>5B-08:15-08:30</t>
  </si>
  <si>
    <t>5B-08:30-08:45</t>
  </si>
  <si>
    <t>5B-08:45-09:00</t>
  </si>
  <si>
    <t>5B-09:00-09:15</t>
  </si>
  <si>
    <t>5B-09:15-09:30</t>
  </si>
  <si>
    <t>5B-09:30-09:45</t>
  </si>
  <si>
    <t>5B-09:45-10:00</t>
  </si>
  <si>
    <t>5B-10:00-10:15</t>
  </si>
  <si>
    <t>5B-10:15-10:30</t>
  </si>
  <si>
    <t>5B-15:15-15:30</t>
  </si>
  <si>
    <t>5B-15:30-15:45</t>
  </si>
  <si>
    <t>5B-15:45-16:00</t>
  </si>
  <si>
    <t>5B-16:00-16:15</t>
  </si>
  <si>
    <t>5B-16:15-16:30</t>
  </si>
  <si>
    <t>5B-16:30-16:45</t>
  </si>
  <si>
    <t>5B-16:45-17:00</t>
  </si>
  <si>
    <t>5B-17:00-17:15</t>
  </si>
  <si>
    <t>5B-17:15-17:30</t>
  </si>
  <si>
    <t>5B-17:30-17:45</t>
  </si>
  <si>
    <t>5B-17:45-18:00</t>
  </si>
  <si>
    <t>5B-18:00-18:15</t>
  </si>
  <si>
    <t>5B-18:15-18:30</t>
  </si>
  <si>
    <t>5B-18:30-18:45</t>
  </si>
  <si>
    <t>5B-18:45-19:00</t>
  </si>
  <si>
    <t>5B-19:00-19:15</t>
  </si>
  <si>
    <t>5B-19:15-19:30</t>
  </si>
  <si>
    <t>5B-19:30-19:45</t>
  </si>
  <si>
    <t>Ponto 61A</t>
  </si>
  <si>
    <t>61A</t>
  </si>
  <si>
    <t>61A-06:00-06:15</t>
  </si>
  <si>
    <t>61A-06:15-06:30</t>
  </si>
  <si>
    <t>61A-06:30-06:45</t>
  </si>
  <si>
    <t>61A-06:45-07:00</t>
  </si>
  <si>
    <t>61A-07:00-07:15</t>
  </si>
  <si>
    <t>61A-07:15-07:30</t>
  </si>
  <si>
    <t>61A-07:30-07:45</t>
  </si>
  <si>
    <t>61A-07:45-08:00</t>
  </si>
  <si>
    <t>61A-08:00-08:15</t>
  </si>
  <si>
    <t>61A-08:15-08:30</t>
  </si>
  <si>
    <t>61A-08:30-08:45</t>
  </si>
  <si>
    <t>61A-08:45-09:00</t>
  </si>
  <si>
    <t>61A-09:00-09:15</t>
  </si>
  <si>
    <t>61A-09:15-09:30</t>
  </si>
  <si>
    <t>61A-09:30-09:45</t>
  </si>
  <si>
    <t>61A-09:45-10:00</t>
  </si>
  <si>
    <t>61A-10:00-10:15</t>
  </si>
  <si>
    <t>61A-15:45-16:00</t>
  </si>
  <si>
    <t>61A-16:00-16:15</t>
  </si>
  <si>
    <t>61A-16:15-16:30</t>
  </si>
  <si>
    <t>61A-16:30-16:45</t>
  </si>
  <si>
    <t>61A-16:45-17:00</t>
  </si>
  <si>
    <t>61A-17:00-17:15</t>
  </si>
  <si>
    <t>61A-17:15-17:30</t>
  </si>
  <si>
    <t>61A-17:30-17:45</t>
  </si>
  <si>
    <t>61A-17:45-18:00</t>
  </si>
  <si>
    <t>61A-18:00-18:15</t>
  </si>
  <si>
    <t>61A-18:15-18:30</t>
  </si>
  <si>
    <t>61A-18:30-18:45</t>
  </si>
  <si>
    <t>61A-18:45-19:00</t>
  </si>
  <si>
    <t>61A-19:00-19:15</t>
  </si>
  <si>
    <t>61A-19:15-19:30</t>
  </si>
  <si>
    <t>61A-19:30-19:45</t>
  </si>
  <si>
    <t>Ponto 61B</t>
  </si>
  <si>
    <t>61B</t>
  </si>
  <si>
    <t>61B-06:00-06:15</t>
  </si>
  <si>
    <t>61B-06:15-06:30</t>
  </si>
  <si>
    <t>61B-06:30-06:45</t>
  </si>
  <si>
    <t>61B-06:45-07:00</t>
  </si>
  <si>
    <t>61B-07:00-07:15</t>
  </si>
  <si>
    <t>61B-07:15-07:30</t>
  </si>
  <si>
    <t>61B-07:30-07:45</t>
  </si>
  <si>
    <t>61B-07:45-08:00</t>
  </si>
  <si>
    <t>61B-08:00-08:15</t>
  </si>
  <si>
    <t>61B-08:15-08:30</t>
  </si>
  <si>
    <t>61B-08:30-08:45</t>
  </si>
  <si>
    <t>61B-08:45-09:00</t>
  </si>
  <si>
    <t>61B-09:00-09:15</t>
  </si>
  <si>
    <t>61B-09:15-09:30</t>
  </si>
  <si>
    <t>61B-09:30-09:45</t>
  </si>
  <si>
    <t>61B-09:45-10:00</t>
  </si>
  <si>
    <t>61B-10:00-10:15</t>
  </si>
  <si>
    <t>61B-15:45-16:00</t>
  </si>
  <si>
    <t>61B-16:00-16:15</t>
  </si>
  <si>
    <t>61B-16:15-16:30</t>
  </si>
  <si>
    <t>61B-16:30-16:45</t>
  </si>
  <si>
    <t>61B-16:45-17:00</t>
  </si>
  <si>
    <t>61B-17:00-17:15</t>
  </si>
  <si>
    <t>61B-17:15-17:30</t>
  </si>
  <si>
    <t>61B-17:30-17:45</t>
  </si>
  <si>
    <t>61B-17:45-18:00</t>
  </si>
  <si>
    <t>61B-18:00-18:15</t>
  </si>
  <si>
    <t>61B-18:15-18:30</t>
  </si>
  <si>
    <t>61B-18:30-18:45</t>
  </si>
  <si>
    <t>61B-18:45-19:00</t>
  </si>
  <si>
    <t>61B-19:00-19:15</t>
  </si>
  <si>
    <t>61B-19:15-19:30</t>
  </si>
  <si>
    <t>61B-19:30-19:45</t>
  </si>
  <si>
    <t>Ponto 62A</t>
  </si>
  <si>
    <t>62A</t>
  </si>
  <si>
    <t>62A-06:15-06:30</t>
  </si>
  <si>
    <t>62A-06:30-06:45</t>
  </si>
  <si>
    <t>62A-06:45-07:00</t>
  </si>
  <si>
    <t>62A-07:00-07:15</t>
  </si>
  <si>
    <t>62A-07:15-07:30</t>
  </si>
  <si>
    <t>62A-07:30-07:45</t>
  </si>
  <si>
    <t>62A-07:45-08:00</t>
  </si>
  <si>
    <t>62A-08:00-08:15</t>
  </si>
  <si>
    <t>62A-08:15-08:30</t>
  </si>
  <si>
    <t>62A-08:30-08:45</t>
  </si>
  <si>
    <t>62A-08:45-09:00</t>
  </si>
  <si>
    <t>62A-09:00-09:15</t>
  </si>
  <si>
    <t>62A-09:15-09:30</t>
  </si>
  <si>
    <t>62A-09:30-09:45</t>
  </si>
  <si>
    <t>62A-09:45-10:00</t>
  </si>
  <si>
    <t>62A-10:00-10:15</t>
  </si>
  <si>
    <t>62A-16:00-16:15</t>
  </si>
  <si>
    <t>62A-16:15-16:30</t>
  </si>
  <si>
    <t>62A-16:30-16:45</t>
  </si>
  <si>
    <t>62A-16:45-17:00</t>
  </si>
  <si>
    <t>62A-17:00-17:15</t>
  </si>
  <si>
    <t>62A-17:15-17:30</t>
  </si>
  <si>
    <t>62A-17:30-17:45</t>
  </si>
  <si>
    <t>62A-17:45-18:00</t>
  </si>
  <si>
    <t>62A-18:00-18:15</t>
  </si>
  <si>
    <t>62A-18:15-18:30</t>
  </si>
  <si>
    <t>62A-18:30-18:45</t>
  </si>
  <si>
    <t>62A-18:45-19:00</t>
  </si>
  <si>
    <t>62A-19:00-19:15</t>
  </si>
  <si>
    <t>62A-19:15-19:30</t>
  </si>
  <si>
    <t>62A-19:30-19:45</t>
  </si>
  <si>
    <t>Ponto 62B</t>
  </si>
  <si>
    <t>62B</t>
  </si>
  <si>
    <t>62B-06:30-06:45</t>
  </si>
  <si>
    <t>62B-06:45-07:00</t>
  </si>
  <si>
    <t>62B-07:00-07:15</t>
  </si>
  <si>
    <t>62B-07:15-07:30</t>
  </si>
  <si>
    <t>62B-07:30-07:45</t>
  </si>
  <si>
    <t>62B-07:45-08:00</t>
  </si>
  <si>
    <t>62B-08:00-08:15</t>
  </si>
  <si>
    <t>62B-08:15-08:30</t>
  </si>
  <si>
    <t>62B-08:30-08:45</t>
  </si>
  <si>
    <t>62B-08:45-09:00</t>
  </si>
  <si>
    <t>62B-09:00-09:15</t>
  </si>
  <si>
    <t>62B-09:15-09:30</t>
  </si>
  <si>
    <t>62B-09:30-09:45</t>
  </si>
  <si>
    <t>62B-09:45-10:00</t>
  </si>
  <si>
    <t>62B-10:00-10:15</t>
  </si>
  <si>
    <t>62B-16:00-16:15</t>
  </si>
  <si>
    <t>62B-16:15-16:30</t>
  </si>
  <si>
    <t>62B-16:30-16:45</t>
  </si>
  <si>
    <t>62B-16:45-17:00</t>
  </si>
  <si>
    <t>62B-17:00-17:15</t>
  </si>
  <si>
    <t>62B-17:15-17:30</t>
  </si>
  <si>
    <t>62B-17:30-17:45</t>
  </si>
  <si>
    <t>62B-17:45-18:00</t>
  </si>
  <si>
    <t>62B-18:00-18:15</t>
  </si>
  <si>
    <t>62B-18:15-18:30</t>
  </si>
  <si>
    <t>62B-18:30-18:45</t>
  </si>
  <si>
    <t>62B-18:45-19:00</t>
  </si>
  <si>
    <t>62B-19:00-19:15</t>
  </si>
  <si>
    <t>62B-19:15-19:30</t>
  </si>
  <si>
    <t>62B-19:30-19:45</t>
  </si>
  <si>
    <t>Ponto 6A_LC</t>
  </si>
  <si>
    <t>6A_LC</t>
  </si>
  <si>
    <t>6A_LC-07:00-07:15</t>
  </si>
  <si>
    <t>6A_LC-07:15-07:30</t>
  </si>
  <si>
    <t>6A_LC-07:30-07:45</t>
  </si>
  <si>
    <t>6A_LC-07:45-08:00</t>
  </si>
  <si>
    <t>6A_LC-08:00-08:15</t>
  </si>
  <si>
    <t>6A_LC-08:15-08:30</t>
  </si>
  <si>
    <t>6A_LC-08:30-08:45</t>
  </si>
  <si>
    <t>6A_LC-08:45-09:00</t>
  </si>
  <si>
    <t>6A_LC-09:00-09:15</t>
  </si>
  <si>
    <t>6A_LC-09:15-09:30</t>
  </si>
  <si>
    <t>6A_LC-09:30-09:45</t>
  </si>
  <si>
    <t>6A_LC-09:45-10:00</t>
  </si>
  <si>
    <t>6A_LC-10:00-10:15</t>
  </si>
  <si>
    <t>6A_LC-10:15-10:30</t>
  </si>
  <si>
    <t>6A_LC-10:30-10:45</t>
  </si>
  <si>
    <t>6A_LC-10:45-11:00</t>
  </si>
  <si>
    <t>6A_LC-11:00-11:15</t>
  </si>
  <si>
    <t>6A_LC-11:15-11:30</t>
  </si>
  <si>
    <t>6A_LC-11:30-11:45</t>
  </si>
  <si>
    <t>6A_LC-11:45-12:00</t>
  </si>
  <si>
    <t>6A_LC-12:00-12:15</t>
  </si>
  <si>
    <t>6A_LC-12:15-12:30</t>
  </si>
  <si>
    <t>6A_LC-12:30-12:45</t>
  </si>
  <si>
    <t>6A_LC-12:45-13:00</t>
  </si>
  <si>
    <t>6A_LC-13:00-13:15</t>
  </si>
  <si>
    <t>6A_LC-13:15-13:30</t>
  </si>
  <si>
    <t>6A_LC-13:30-13:45</t>
  </si>
  <si>
    <t>6A_LC-13:45-14:00</t>
  </si>
  <si>
    <t>6A_LC-14:00-14:15</t>
  </si>
  <si>
    <t>6A_LC-14:15-14:30</t>
  </si>
  <si>
    <t>6A_LC-14:30-14:45</t>
  </si>
  <si>
    <t>6A_LC-14:45-15:00</t>
  </si>
  <si>
    <t>6A_LC-15:00-15:15</t>
  </si>
  <si>
    <t>6A_LC-15:15-15:30</t>
  </si>
  <si>
    <t>6A_LC-15:30-15:45</t>
  </si>
  <si>
    <t>6A_LC-15:45-16:00</t>
  </si>
  <si>
    <t>6A_LC-16:00-16:15</t>
  </si>
  <si>
    <t>6A_LC-16:15-16:30</t>
  </si>
  <si>
    <t>6A_LC-16:30-16:45</t>
  </si>
  <si>
    <t>6A_LC-16:45-17:00</t>
  </si>
  <si>
    <t>6A_LC-17:00-17:15</t>
  </si>
  <si>
    <t>6A_LC-17:15-17:30</t>
  </si>
  <si>
    <t>6A_LC-17:30-17:45</t>
  </si>
  <si>
    <t>6A_LC-17:45-18:00</t>
  </si>
  <si>
    <t>6A_LC-18:00-18:15</t>
  </si>
  <si>
    <t>Ponto 6B_LC</t>
  </si>
  <si>
    <t>6B_LC</t>
  </si>
  <si>
    <t>6B_LC-07:00-07:15</t>
  </si>
  <si>
    <t>6B_LC-07:15-07:30</t>
  </si>
  <si>
    <t>6B_LC-07:30-07:45</t>
  </si>
  <si>
    <t>6B_LC-07:45-08:00</t>
  </si>
  <si>
    <t>6B_LC-08:00-08:15</t>
  </si>
  <si>
    <t>6B_LC-08:15-08:30</t>
  </si>
  <si>
    <t>6B_LC-08:30-08:45</t>
  </si>
  <si>
    <t>6B_LC-08:45-09:00</t>
  </si>
  <si>
    <t>6B_LC-09:00-09:15</t>
  </si>
  <si>
    <t>6B_LC-09:15-09:30</t>
  </si>
  <si>
    <t>6B_LC-09:30-09:45</t>
  </si>
  <si>
    <t>6B_LC-09:45-10:00</t>
  </si>
  <si>
    <t>6B_LC-10:00-10:15</t>
  </si>
  <si>
    <t>6B_LC-10:15-10:30</t>
  </si>
  <si>
    <t>6B_LC-10:30-10:45</t>
  </si>
  <si>
    <t>6B_LC-10:45-11:00</t>
  </si>
  <si>
    <t>6B_LC-11:00-11:15</t>
  </si>
  <si>
    <t>6B_LC-11:15-11:30</t>
  </si>
  <si>
    <t>6B_LC-11:30-11:45</t>
  </si>
  <si>
    <t>6B_LC-11:45-12:00</t>
  </si>
  <si>
    <t>6B_LC-12:00-12:15</t>
  </si>
  <si>
    <t>6B_LC-12:15-12:30</t>
  </si>
  <si>
    <t>6B_LC-12:30-12:45</t>
  </si>
  <si>
    <t>6B_LC-12:45-13:00</t>
  </si>
  <si>
    <t>6B_LC-13:00-13:15</t>
  </si>
  <si>
    <t>6B_LC-13:15-13:30</t>
  </si>
  <si>
    <t>6B_LC-13:30-13:45</t>
  </si>
  <si>
    <t>6B_LC-13:45-14:00</t>
  </si>
  <si>
    <t>6B_LC-14:00-14:15</t>
  </si>
  <si>
    <t>6B_LC-14:15-14:30</t>
  </si>
  <si>
    <t>6B_LC-14:30-14:45</t>
  </si>
  <si>
    <t>6B_LC-14:45-15:00</t>
  </si>
  <si>
    <t>6B_LC-15:00-15:15</t>
  </si>
  <si>
    <t>6B_LC-15:15-15:30</t>
  </si>
  <si>
    <t>6B_LC-15:30-15:45</t>
  </si>
  <si>
    <t>6B_LC-15:45-16:00</t>
  </si>
  <si>
    <t>6B_LC-16:00-16:15</t>
  </si>
  <si>
    <t>6B_LC-16:15-16:30</t>
  </si>
  <si>
    <t>6B_LC-16:30-16:45</t>
  </si>
  <si>
    <t>6B_LC-16:45-17:00</t>
  </si>
  <si>
    <t>6B_LC-17:00-17:15</t>
  </si>
  <si>
    <t>6B_LC-17:15-17:30</t>
  </si>
  <si>
    <t>6B_LC-17:30-17:45</t>
  </si>
  <si>
    <t>6B_LC-17:45-18:00</t>
  </si>
  <si>
    <t>6B_LC-18:00-18:15</t>
  </si>
  <si>
    <t>Ponto 8A</t>
  </si>
  <si>
    <t>8A</t>
  </si>
  <si>
    <t>8A-06:30-06:45</t>
  </si>
  <si>
    <t>8A-06:45-07:00</t>
  </si>
  <si>
    <t>8A-07:00-07:15</t>
  </si>
  <si>
    <t>8A-07:15-07:30</t>
  </si>
  <si>
    <t>8A-07:30-07:45</t>
  </si>
  <si>
    <t>8A-07:45-08:00</t>
  </si>
  <si>
    <t>8A-08:00-08:15</t>
  </si>
  <si>
    <t>8A-08:15-08:30</t>
  </si>
  <si>
    <t>8A-08:30-08:45</t>
  </si>
  <si>
    <t>8A-08:45-09:00</t>
  </si>
  <si>
    <t>8A-09:00-09:15</t>
  </si>
  <si>
    <t>8A-09:15-09:30</t>
  </si>
  <si>
    <t>8A-09:30-09:45</t>
  </si>
  <si>
    <t>8A-09:45-10:00</t>
  </si>
  <si>
    <t>8A-10:00-10:15</t>
  </si>
  <si>
    <t>8A-15:30-15:45</t>
  </si>
  <si>
    <t>8A-15:45-16:00</t>
  </si>
  <si>
    <t>8A-16:00-16:15</t>
  </si>
  <si>
    <t>8A-16:15-16:30</t>
  </si>
  <si>
    <t>8A-16:30-16:45</t>
  </si>
  <si>
    <t>8A-16:45-17:00</t>
  </si>
  <si>
    <t>8A-17:00-17:15</t>
  </si>
  <si>
    <t>8A-17:15-17:30</t>
  </si>
  <si>
    <t>8A-17:30-17:45</t>
  </si>
  <si>
    <t>8A-17:45-18:00</t>
  </si>
  <si>
    <t>8A-18:00-18:15</t>
  </si>
  <si>
    <t>8A-18:15-18:30</t>
  </si>
  <si>
    <t>8A-18:30-18:45</t>
  </si>
  <si>
    <t>8A-18:45-19:00</t>
  </si>
  <si>
    <t>8A-19:00-19:15</t>
  </si>
  <si>
    <t>8A-19:15-19:30</t>
  </si>
  <si>
    <t>8A-19:30-19:45</t>
  </si>
  <si>
    <t>Ponto 8B</t>
  </si>
  <si>
    <t>8B</t>
  </si>
  <si>
    <t>8B-06:30-06:45</t>
  </si>
  <si>
    <t>8B-06:45-07:00</t>
  </si>
  <si>
    <t>8B-07:00-07:15</t>
  </si>
  <si>
    <t>8B-07:15-07:30</t>
  </si>
  <si>
    <t>8B-07:30-07:45</t>
  </si>
  <si>
    <t>8B-07:45-08:00</t>
  </si>
  <si>
    <t>8B-08:00-08:15</t>
  </si>
  <si>
    <t>8B-08:15-08:30</t>
  </si>
  <si>
    <t>8B-08:30-08:45</t>
  </si>
  <si>
    <t>8B-08:45-09:00</t>
  </si>
  <si>
    <t>8B-09:00-09:15</t>
  </si>
  <si>
    <t>8B-09:15-09:30</t>
  </si>
  <si>
    <t>8B-09:30-09:45</t>
  </si>
  <si>
    <t>8B-09:45-10:00</t>
  </si>
  <si>
    <t>8B-10:00-10:15</t>
  </si>
  <si>
    <t>8B-15:45-16:00</t>
  </si>
  <si>
    <t>8B-16:00-16:15</t>
  </si>
  <si>
    <t>8B-16:15-16:30</t>
  </si>
  <si>
    <t>8B-16:30-16:45</t>
  </si>
  <si>
    <t>8B-16:45-17:00</t>
  </si>
  <si>
    <t>8B-17:00-17:15</t>
  </si>
  <si>
    <t>8B-17:15-17:30</t>
  </si>
  <si>
    <t>8B-17:30-17:45</t>
  </si>
  <si>
    <t>8B-17:45-18:00</t>
  </si>
  <si>
    <t>8B-18:00-18:15</t>
  </si>
  <si>
    <t>8B-18:15-18:30</t>
  </si>
  <si>
    <t>8B-18:30-18:45</t>
  </si>
  <si>
    <t>8B-18:45-19:00</t>
  </si>
  <si>
    <t>8B-19:00-19:15</t>
  </si>
  <si>
    <t>8B-19:15-19:30</t>
  </si>
  <si>
    <t>8B-19:30-19:45</t>
  </si>
  <si>
    <t>Ponto 9A</t>
  </si>
  <si>
    <t>9A</t>
  </si>
  <si>
    <t>9A-06:30-06:45</t>
  </si>
  <si>
    <t>9A-06:45-07:00</t>
  </si>
  <si>
    <t>9A-07:00-07:15</t>
  </si>
  <si>
    <t>9A-07:15-07:30</t>
  </si>
  <si>
    <t>9A-07:30-07:45</t>
  </si>
  <si>
    <t>9A-07:45-08:00</t>
  </si>
  <si>
    <t>9A-08:00-08:15</t>
  </si>
  <si>
    <t>9A-08:15-08:30</t>
  </si>
  <si>
    <t>9A-08:30-08:45</t>
  </si>
  <si>
    <t>9A-08:45-09:00</t>
  </si>
  <si>
    <t>9A-09:00-09:15</t>
  </si>
  <si>
    <t>9A-09:15-09:30</t>
  </si>
  <si>
    <t>9A-09:30-09:45</t>
  </si>
  <si>
    <t>9A-09:45-10:00</t>
  </si>
  <si>
    <t>9A-10:00-10:15</t>
  </si>
  <si>
    <t>9A-10:15-10:30</t>
  </si>
  <si>
    <t>9A-10:30-10:45</t>
  </si>
  <si>
    <t>9A-10:45-11:00</t>
  </si>
  <si>
    <t>9A-11:00-11:15</t>
  </si>
  <si>
    <t>9A-11:15-11:30</t>
  </si>
  <si>
    <t>9A-11:30-11:45</t>
  </si>
  <si>
    <t>9A-11:45-12:00</t>
  </si>
  <si>
    <t>9A-12:00-12:15</t>
  </si>
  <si>
    <t>9A-12:15-12:30</t>
  </si>
  <si>
    <t>9A-12:30-12:45</t>
  </si>
  <si>
    <t>9A-12:45-13:00</t>
  </si>
  <si>
    <t>9A-13:00-13:15</t>
  </si>
  <si>
    <t>9A-13:15-13:30</t>
  </si>
  <si>
    <t>9A-13:30-13:45</t>
  </si>
  <si>
    <t>9A-13:45-14:00</t>
  </si>
  <si>
    <t>9A-14:00-14:15</t>
  </si>
  <si>
    <t>9A-14:15-14:30</t>
  </si>
  <si>
    <t>9A-14:30-14:45</t>
  </si>
  <si>
    <t>9A-14:45-15:00</t>
  </si>
  <si>
    <t>9A-15:00-15:15</t>
  </si>
  <si>
    <t>9A-15:15-15:30</t>
  </si>
  <si>
    <t>9A-15:30-15:45</t>
  </si>
  <si>
    <t>9A-15:45-16:00</t>
  </si>
  <si>
    <t>9A-16:00-16:15</t>
  </si>
  <si>
    <t>9A-16:15-16:30</t>
  </si>
  <si>
    <t>9A-16:30-16:45</t>
  </si>
  <si>
    <t>9A-16:45-17:00</t>
  </si>
  <si>
    <t>9A-17:00-17:15</t>
  </si>
  <si>
    <t>9A-17:15-17:30</t>
  </si>
  <si>
    <t>9A-17:30-17:45</t>
  </si>
  <si>
    <t>9A-17:45-18:00</t>
  </si>
  <si>
    <t>9A-18:00-18:15</t>
  </si>
  <si>
    <t>9A-18:15-18:30</t>
  </si>
  <si>
    <t>9A-18:30-18:45</t>
  </si>
  <si>
    <t>9A-18:45-19:00</t>
  </si>
  <si>
    <t>9A-19:00-19:15</t>
  </si>
  <si>
    <t>9A-19:15-19:30</t>
  </si>
  <si>
    <t>9A-19:30-19:45</t>
  </si>
  <si>
    <t>9A-19:45-20:00</t>
  </si>
  <si>
    <t>9A-20:00-20:15</t>
  </si>
  <si>
    <t>9A-20:15-20:30</t>
  </si>
  <si>
    <t>9A-20:30-20:45</t>
  </si>
  <si>
    <t>9A-20:45-21:00</t>
  </si>
  <si>
    <t>9A-21:00-21:15</t>
  </si>
  <si>
    <t>9A-21:15-21:30</t>
  </si>
  <si>
    <t>9A-21:30-21:45</t>
  </si>
  <si>
    <t>9A-21:45-22:00</t>
  </si>
  <si>
    <t>9A-22:00-22:15</t>
  </si>
  <si>
    <t>Ponto 9B</t>
  </si>
  <si>
    <t>9B</t>
  </si>
  <si>
    <t>9B-06:15-06:30</t>
  </si>
  <si>
    <t>9B-06:30-06:45</t>
  </si>
  <si>
    <t>9B-06:45-07:00</t>
  </si>
  <si>
    <t>9B-07:00-07:15</t>
  </si>
  <si>
    <t>9B-07:15-07:30</t>
  </si>
  <si>
    <t>9B-07:30-07:45</t>
  </si>
  <si>
    <t>9B-07:45-08:00</t>
  </si>
  <si>
    <t>9B-08:00-08:15</t>
  </si>
  <si>
    <t>9B-08:15-08:30</t>
  </si>
  <si>
    <t>9B-08:30-08:45</t>
  </si>
  <si>
    <t>9B-08:45-09:00</t>
  </si>
  <si>
    <t>9B-09:00-09:15</t>
  </si>
  <si>
    <t>9B-09:15-09:30</t>
  </si>
  <si>
    <t>9B-09:30-09:45</t>
  </si>
  <si>
    <t>9B-09:45-10:00</t>
  </si>
  <si>
    <t>9B-10:00-10:15</t>
  </si>
  <si>
    <t>9B-10:15-10:30</t>
  </si>
  <si>
    <t>9B-10:30-10:45</t>
  </si>
  <si>
    <t>9B-10:45-11:00</t>
  </si>
  <si>
    <t>9B-11:00-11:15</t>
  </si>
  <si>
    <t>9B-11:15-11:30</t>
  </si>
  <si>
    <t>9B-11:30-11:45</t>
  </si>
  <si>
    <t>9B-11:45-12:00</t>
  </si>
  <si>
    <t>9B-12:00-12:15</t>
  </si>
  <si>
    <t>9B-12:15-12:30</t>
  </si>
  <si>
    <t>9B-12:30-12:45</t>
  </si>
  <si>
    <t>9B-12:45-13:00</t>
  </si>
  <si>
    <t>9B-13:00-13:15</t>
  </si>
  <si>
    <t>9B-13:15-13:30</t>
  </si>
  <si>
    <t>9B-13:30-13:45</t>
  </si>
  <si>
    <t>9B-13:45-14:00</t>
  </si>
  <si>
    <t>9B-14:00-14:15</t>
  </si>
  <si>
    <t>9B-14:15-14:30</t>
  </si>
  <si>
    <t>9B-14:30-14:45</t>
  </si>
  <si>
    <t>9B-14:45-15:00</t>
  </si>
  <si>
    <t>9B-15:00-15:15</t>
  </si>
  <si>
    <t>9B-15:15-15:30</t>
  </si>
  <si>
    <t>9B-15:30-15:45</t>
  </si>
  <si>
    <t>9B-15:45-16:00</t>
  </si>
  <si>
    <t>9B-16:00-16:15</t>
  </si>
  <si>
    <t>9B-16:15-16:30</t>
  </si>
  <si>
    <t>9B-16:30-16:45</t>
  </si>
  <si>
    <t>9B-16:45-17:00</t>
  </si>
  <si>
    <t>9B-17:00-17:15</t>
  </si>
  <si>
    <t>9B-17:15-17:30</t>
  </si>
  <si>
    <t>9B-17:30-17:45</t>
  </si>
  <si>
    <t>9B-17:45-18:00</t>
  </si>
  <si>
    <t>9B-18:00-18:15</t>
  </si>
  <si>
    <t>9B-18:15-18:30</t>
  </si>
  <si>
    <t>9B-18:30-18:45</t>
  </si>
  <si>
    <t>9B-18:45-19:00</t>
  </si>
  <si>
    <t>9B-19:00-19:15</t>
  </si>
  <si>
    <t>9B-19:15-19:30</t>
  </si>
  <si>
    <t>9B-19:30-19:45</t>
  </si>
  <si>
    <t>9B-19:45-20:00</t>
  </si>
  <si>
    <t>9B-20:00-20:15</t>
  </si>
  <si>
    <t>9B-20:15-20:30</t>
  </si>
  <si>
    <t>9B-20:30-20:45</t>
  </si>
  <si>
    <t>9B-20:45-21:00</t>
  </si>
  <si>
    <t>9B-21:00-21:15</t>
  </si>
  <si>
    <t>9B-21:15-21:30</t>
  </si>
  <si>
    <t>9B-21:30-21:45</t>
  </si>
  <si>
    <t>9B-21:45-22:00</t>
  </si>
  <si>
    <t>9B-22:00-22:15</t>
  </si>
  <si>
    <t>Veic/eq</t>
  </si>
  <si>
    <t>Identificador</t>
  </si>
  <si>
    <t>Detector</t>
  </si>
  <si>
    <t>Real_Data_Set</t>
  </si>
  <si>
    <t>M/T/N</t>
  </si>
  <si>
    <t>Via Expressa - sentido BR 101</t>
  </si>
  <si>
    <t>Av. Ivo Silveira - Sentido Ilha</t>
  </si>
  <si>
    <t>Av. Juscelino Kubitschek - Sentido Ilha</t>
  </si>
  <si>
    <t>P7</t>
  </si>
  <si>
    <t>P7.1</t>
  </si>
  <si>
    <t>M-P7.1</t>
  </si>
  <si>
    <t>Observatorio</t>
  </si>
  <si>
    <t>Rótulos de Linha</t>
  </si>
  <si>
    <t>Total Geral</t>
  </si>
  <si>
    <t>Horario</t>
  </si>
  <si>
    <t>Soma de veic/eq</t>
  </si>
  <si>
    <t>Soma de Veic/eq</t>
  </si>
  <si>
    <t>M</t>
  </si>
  <si>
    <t>Plamus</t>
  </si>
  <si>
    <t>Local</t>
  </si>
  <si>
    <t>Veic/Eq/Sem Moto</t>
  </si>
  <si>
    <t>Rótulos de Coluna</t>
  </si>
  <si>
    <t>Não Modificar</t>
  </si>
  <si>
    <t>Modificar</t>
  </si>
  <si>
    <t>M-P9.2</t>
  </si>
  <si>
    <t>M-P9.1</t>
  </si>
  <si>
    <t>sid</t>
  </si>
  <si>
    <t>Soma de countveh</t>
  </si>
  <si>
    <t>Média de 10 replicações</t>
  </si>
  <si>
    <t>Simulação Name</t>
  </si>
  <si>
    <t>Observada</t>
  </si>
  <si>
    <t>Simulada</t>
  </si>
  <si>
    <t>Total</t>
  </si>
  <si>
    <t>Ponte Pedro Ivo</t>
  </si>
  <si>
    <t>Soma</t>
  </si>
  <si>
    <t>Porcentagem</t>
  </si>
  <si>
    <t>Aimsun</t>
  </si>
  <si>
    <t xml:space="preserve">Pessoas </t>
  </si>
  <si>
    <t>Onibus</t>
  </si>
  <si>
    <t>17% do volume da ponte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</si>
</sst>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/m/yyyy"/>
    <numFmt numFmtId="165" formatCode="0.000%"/>
    <numFmt numFmtId="166" formatCode="0.000"/>
  </numFmts>
  <fonts count="8" x14ac:knownFonts="1">
    <font>
      <sz val="11"/>
      <color theme="1"/>
      <name val="Calibri"/>
      <family val="2"/>
      <scheme val="minor"/>
    </font>
    <font>
      <b/>
      <sz val="9"/>
      <color indexed="81"/>
      <name val="Tahoma"/>
      <charset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rgb="FF000000"/>
      <name val="Tahoma"/>
      <family val="2"/>
      <charset val="1"/>
    </font>
    <font>
      <sz val="9"/>
      <color rgb="FF000000"/>
      <name val="Tahoma"/>
      <family val="2"/>
      <charset val="1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rgb="FF999999"/>
      </bottom>
      <diagonal/>
    </border>
  </borders>
  <cellStyleXfs count="2">
    <xf numFmtId="0" fontId="0" fillId="0" borderId="0"/>
    <xf numFmtId="9" fontId="6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 applyAlignment="1">
      <alignment wrapText="1"/>
    </xf>
    <xf numFmtId="0" fontId="0" fillId="0" borderId="0" xfId="0" applyAlignment="1"/>
    <xf numFmtId="0" fontId="0" fillId="2" borderId="0" xfId="0" applyFill="1"/>
    <xf numFmtId="0" fontId="0" fillId="0" borderId="0" xfId="0"/>
    <xf numFmtId="0" fontId="0" fillId="0" borderId="0" xfId="0"/>
    <xf numFmtId="14" fontId="0" fillId="0" borderId="0" xfId="0" applyNumberFormat="1"/>
    <xf numFmtId="0" fontId="0" fillId="0" borderId="0" xfId="0"/>
    <xf numFmtId="14" fontId="0" fillId="0" borderId="0" xfId="0" applyNumberFormat="1"/>
    <xf numFmtId="0" fontId="0" fillId="0" borderId="0" xfId="0" applyFill="1"/>
    <xf numFmtId="0" fontId="0" fillId="0" borderId="0" xfId="0"/>
    <xf numFmtId="14" fontId="0" fillId="0" borderId="0" xfId="0" applyNumberFormat="1"/>
    <xf numFmtId="0" fontId="0" fillId="0" borderId="0" xfId="0" applyFill="1"/>
    <xf numFmtId="164" fontId="0" fillId="0" borderId="0" xfId="0" applyNumberFormat="1"/>
    <xf numFmtId="0" fontId="0" fillId="0" borderId="0" xfId="0"/>
    <xf numFmtId="14" fontId="0" fillId="0" borderId="0" xfId="0" applyNumberFormat="1"/>
    <xf numFmtId="0" fontId="0" fillId="0" borderId="0" xfId="0" applyFill="1"/>
    <xf numFmtId="0" fontId="0" fillId="0" borderId="0" xfId="0"/>
    <xf numFmtId="0" fontId="0" fillId="3" borderId="0" xfId="0" applyFont="1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4" fontId="0" fillId="0" borderId="0" xfId="0" applyNumberFormat="1"/>
    <xf numFmtId="0" fontId="0" fillId="0" borderId="0" xfId="0" pivotButton="1"/>
    <xf numFmtId="1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9" fontId="0" fillId="0" borderId="0" xfId="1" applyFont="1"/>
    <xf numFmtId="9" fontId="0" fillId="0" borderId="0" xfId="0" applyNumberFormat="1"/>
    <xf numFmtId="0" fontId="0" fillId="0" borderId="0" xfId="0" applyNumberFormat="1" applyFill="1"/>
    <xf numFmtId="10" fontId="0" fillId="0" borderId="0" xfId="1" applyNumberFormat="1" applyFont="1"/>
    <xf numFmtId="165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/>
    </xf>
    <xf numFmtId="0" fontId="7" fillId="4" borderId="0" xfId="0" applyFont="1" applyFill="1" applyAlignment="1">
      <alignment horizontal="center"/>
    </xf>
    <xf numFmtId="0" fontId="7" fillId="5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Observada_Simulada!$P$1</c:f>
          <c:strCache>
            <c:ptCount val="1"/>
            <c:pt idx="0">
              <c:v>P1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Observada_Simulada!$P$1:$P$2</c:f>
              <c:strCache>
                <c:ptCount val="2"/>
                <c:pt idx="0">
                  <c:v>P1</c:v>
                </c:pt>
                <c:pt idx="1">
                  <c:v>Observada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Observada_Simulada!$O$3:$O$14</c:f>
              <c:strCache>
                <c:ptCount val="12"/>
                <c:pt idx="0">
                  <c:v>6:30-6:45</c:v>
                </c:pt>
                <c:pt idx="1">
                  <c:v>6:45-7:00</c:v>
                </c:pt>
                <c:pt idx="2">
                  <c:v>7:00-7:15</c:v>
                </c:pt>
                <c:pt idx="3">
                  <c:v>7:15-7:30</c:v>
                </c:pt>
                <c:pt idx="4">
                  <c:v>7:30-7:45</c:v>
                </c:pt>
                <c:pt idx="5">
                  <c:v>7:45-8:00</c:v>
                </c:pt>
                <c:pt idx="6">
                  <c:v>8:00-8:15</c:v>
                </c:pt>
                <c:pt idx="7">
                  <c:v>8:15-8:30</c:v>
                </c:pt>
                <c:pt idx="8">
                  <c:v>8:30-8:45</c:v>
                </c:pt>
                <c:pt idx="9">
                  <c:v>8:45-9:00</c:v>
                </c:pt>
                <c:pt idx="10">
                  <c:v>9:00-9:15</c:v>
                </c:pt>
                <c:pt idx="11">
                  <c:v>9:15-9:30</c:v>
                </c:pt>
              </c:strCache>
            </c:strRef>
          </c:cat>
          <c:val>
            <c:numRef>
              <c:f>Observada_Simulada!$P$3:$P$14</c:f>
              <c:numCache>
                <c:formatCode>General</c:formatCode>
                <c:ptCount val="12"/>
                <c:pt idx="0">
                  <c:v>515</c:v>
                </c:pt>
                <c:pt idx="1">
                  <c:v>998</c:v>
                </c:pt>
                <c:pt idx="2">
                  <c:v>1058</c:v>
                </c:pt>
                <c:pt idx="3">
                  <c:v>1048</c:v>
                </c:pt>
                <c:pt idx="4">
                  <c:v>1060</c:v>
                </c:pt>
                <c:pt idx="5">
                  <c:v>1005</c:v>
                </c:pt>
                <c:pt idx="6">
                  <c:v>1040</c:v>
                </c:pt>
                <c:pt idx="7">
                  <c:v>1088</c:v>
                </c:pt>
                <c:pt idx="8">
                  <c:v>1048</c:v>
                </c:pt>
                <c:pt idx="9">
                  <c:v>1105</c:v>
                </c:pt>
                <c:pt idx="10">
                  <c:v>1035</c:v>
                </c:pt>
                <c:pt idx="11">
                  <c:v>1045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C-4BB9-B080-4EE9B4DCFEA5}"/>
            </c:ext>
          </c:extLst>
        </c:ser>
        <c:ser>
          <c:idx val="1"/>
          <c:order val="1"/>
          <c:tx>
            <c:strRef>
              <c:f>Observada_Simulada!$Q$1:$Q$2</c:f>
              <c:strCache>
                <c:ptCount val="2"/>
                <c:pt idx="0">
                  <c:v>P1</c:v>
                </c:pt>
                <c:pt idx="1">
                  <c:v>Simulada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Observada_Simulada!$O$3:$O$14</c:f>
              <c:strCache>
                <c:ptCount val="12"/>
                <c:pt idx="0">
                  <c:v>6:30-6:45</c:v>
                </c:pt>
                <c:pt idx="1">
                  <c:v>6:45-7:00</c:v>
                </c:pt>
                <c:pt idx="2">
                  <c:v>7:00-7:15</c:v>
                </c:pt>
                <c:pt idx="3">
                  <c:v>7:15-7:30</c:v>
                </c:pt>
                <c:pt idx="4">
                  <c:v>7:30-7:45</c:v>
                </c:pt>
                <c:pt idx="5">
                  <c:v>7:45-8:00</c:v>
                </c:pt>
                <c:pt idx="6">
                  <c:v>8:00-8:15</c:v>
                </c:pt>
                <c:pt idx="7">
                  <c:v>8:15-8:30</c:v>
                </c:pt>
                <c:pt idx="8">
                  <c:v>8:30-8:45</c:v>
                </c:pt>
                <c:pt idx="9">
                  <c:v>8:45-9:00</c:v>
                </c:pt>
                <c:pt idx="10">
                  <c:v>9:00-9:15</c:v>
                </c:pt>
                <c:pt idx="11">
                  <c:v>9:15-9:30</c:v>
                </c:pt>
              </c:strCache>
            </c:strRef>
          </c:cat>
          <c:val>
            <c:numRef>
              <c:f>Observada_Simulada!$Q$3:$Q$14</c:f>
              <c:numCache>
                <c:formatCode>General</c:formatCode>
                <c:ptCount val="12"/>
                <c:pt idx="0">
                  <c:v>835.7</c:v>
                </c:pt>
                <c:pt idx="1">
                  <c:v>1049.7</c:v>
                </c:pt>
                <c:pt idx="2">
                  <c:v>1068.0999999999999</c:v>
                </c:pt>
                <c:pt idx="3">
                  <c:v>1071.9000000000001</c:v>
                </c:pt>
                <c:pt idx="4">
                  <c:v>1078.5</c:v>
                </c:pt>
                <c:pt idx="5">
                  <c:v>1078.4000000000001</c:v>
                </c:pt>
                <c:pt idx="6">
                  <c:v>1079.0999999999999</c:v>
                </c:pt>
                <c:pt idx="7">
                  <c:v>1077.5999999999999</c:v>
                </c:pt>
                <c:pt idx="8">
                  <c:v>1078.4000000000001</c:v>
                </c:pt>
                <c:pt idx="9">
                  <c:v>1076.4000000000001</c:v>
                </c:pt>
                <c:pt idx="10">
                  <c:v>1078.4000000000001</c:v>
                </c:pt>
                <c:pt idx="11">
                  <c:v>1078.8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C-4BB9-B080-4EE9B4DCF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08667936"/>
        <c:axId val="1908666272"/>
      </c:barChart>
      <c:catAx>
        <c:axId val="19086679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Período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08666272"/>
        <c:crosses val="autoZero"/>
        <c:auto val="1"/>
        <c:lblAlgn val="ctr"/>
        <c:lblOffset val="100"/>
        <c:noMultiLvlLbl val="0"/>
      </c:catAx>
      <c:valAx>
        <c:axId val="190866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Contagem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0866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Observada_Simulada!$AH$1</c:f>
          <c:strCache>
            <c:ptCount val="1"/>
            <c:pt idx="0">
              <c:v>P9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Observada_Simulada!$AH$1:$AH$2</c:f>
              <c:strCache>
                <c:ptCount val="2"/>
                <c:pt idx="0">
                  <c:v>P9</c:v>
                </c:pt>
                <c:pt idx="1">
                  <c:v>Observada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Observada_Simulada!$O$3:$O$14</c:f>
              <c:strCache>
                <c:ptCount val="12"/>
                <c:pt idx="0">
                  <c:v>6:30-6:45</c:v>
                </c:pt>
                <c:pt idx="1">
                  <c:v>6:45-7:00</c:v>
                </c:pt>
                <c:pt idx="2">
                  <c:v>7:00-7:15</c:v>
                </c:pt>
                <c:pt idx="3">
                  <c:v>7:15-7:30</c:v>
                </c:pt>
                <c:pt idx="4">
                  <c:v>7:30-7:45</c:v>
                </c:pt>
                <c:pt idx="5">
                  <c:v>7:45-8:00</c:v>
                </c:pt>
                <c:pt idx="6">
                  <c:v>8:00-8:15</c:v>
                </c:pt>
                <c:pt idx="7">
                  <c:v>8:15-8:30</c:v>
                </c:pt>
                <c:pt idx="8">
                  <c:v>8:30-8:45</c:v>
                </c:pt>
                <c:pt idx="9">
                  <c:v>8:45-9:00</c:v>
                </c:pt>
                <c:pt idx="10">
                  <c:v>9:00-9:15</c:v>
                </c:pt>
                <c:pt idx="11">
                  <c:v>9:15-9:30</c:v>
                </c:pt>
              </c:strCache>
            </c:strRef>
          </c:cat>
          <c:val>
            <c:numRef>
              <c:f>Observada_Simulada!$AH$3:$AH$14</c:f>
              <c:numCache>
                <c:formatCode>General</c:formatCode>
                <c:ptCount val="12"/>
                <c:pt idx="0">
                  <c:v>226</c:v>
                </c:pt>
                <c:pt idx="1">
                  <c:v>417</c:v>
                </c:pt>
                <c:pt idx="2">
                  <c:v>401</c:v>
                </c:pt>
                <c:pt idx="3">
                  <c:v>421</c:v>
                </c:pt>
                <c:pt idx="4">
                  <c:v>500</c:v>
                </c:pt>
                <c:pt idx="5">
                  <c:v>441</c:v>
                </c:pt>
                <c:pt idx="6">
                  <c:v>434</c:v>
                </c:pt>
                <c:pt idx="7">
                  <c:v>452</c:v>
                </c:pt>
                <c:pt idx="8">
                  <c:v>412</c:v>
                </c:pt>
                <c:pt idx="9">
                  <c:v>431</c:v>
                </c:pt>
                <c:pt idx="10">
                  <c:v>444</c:v>
                </c:pt>
                <c:pt idx="11">
                  <c:v>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A5-4272-999C-0B8B36FD0225}"/>
            </c:ext>
          </c:extLst>
        </c:ser>
        <c:ser>
          <c:idx val="1"/>
          <c:order val="1"/>
          <c:tx>
            <c:strRef>
              <c:f>Observada_Simulada!$AI$1:$AI$2</c:f>
              <c:strCache>
                <c:ptCount val="2"/>
                <c:pt idx="0">
                  <c:v>P9</c:v>
                </c:pt>
                <c:pt idx="1">
                  <c:v>Simulada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Observada_Simulada!$O$3:$O$14</c:f>
              <c:strCache>
                <c:ptCount val="12"/>
                <c:pt idx="0">
                  <c:v>6:30-6:45</c:v>
                </c:pt>
                <c:pt idx="1">
                  <c:v>6:45-7:00</c:v>
                </c:pt>
                <c:pt idx="2">
                  <c:v>7:00-7:15</c:v>
                </c:pt>
                <c:pt idx="3">
                  <c:v>7:15-7:30</c:v>
                </c:pt>
                <c:pt idx="4">
                  <c:v>7:30-7:45</c:v>
                </c:pt>
                <c:pt idx="5">
                  <c:v>7:45-8:00</c:v>
                </c:pt>
                <c:pt idx="6">
                  <c:v>8:00-8:15</c:v>
                </c:pt>
                <c:pt idx="7">
                  <c:v>8:15-8:30</c:v>
                </c:pt>
                <c:pt idx="8">
                  <c:v>8:30-8:45</c:v>
                </c:pt>
                <c:pt idx="9">
                  <c:v>8:45-9:00</c:v>
                </c:pt>
                <c:pt idx="10">
                  <c:v>9:00-9:15</c:v>
                </c:pt>
                <c:pt idx="11">
                  <c:v>9:15-9:30</c:v>
                </c:pt>
              </c:strCache>
            </c:strRef>
          </c:cat>
          <c:val>
            <c:numRef>
              <c:f>Observada_Simulada!$AI$3:$AI$14</c:f>
              <c:numCache>
                <c:formatCode>General</c:formatCode>
                <c:ptCount val="12"/>
                <c:pt idx="0">
                  <c:v>168.2</c:v>
                </c:pt>
                <c:pt idx="1">
                  <c:v>300.89999999999998</c:v>
                </c:pt>
                <c:pt idx="2">
                  <c:v>349.59999999999997</c:v>
                </c:pt>
                <c:pt idx="3">
                  <c:v>296.8</c:v>
                </c:pt>
                <c:pt idx="4">
                  <c:v>384.1</c:v>
                </c:pt>
                <c:pt idx="5">
                  <c:v>414.4</c:v>
                </c:pt>
                <c:pt idx="6">
                  <c:v>376.4</c:v>
                </c:pt>
                <c:pt idx="7">
                  <c:v>368.70000000000005</c:v>
                </c:pt>
                <c:pt idx="8">
                  <c:v>361.7</c:v>
                </c:pt>
                <c:pt idx="9">
                  <c:v>345.5</c:v>
                </c:pt>
                <c:pt idx="10">
                  <c:v>301.8</c:v>
                </c:pt>
                <c:pt idx="11">
                  <c:v>353.9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A5-4272-999C-0B8B36FD0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08667936"/>
        <c:axId val="1908666272"/>
      </c:barChart>
      <c:catAx>
        <c:axId val="190866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08666272"/>
        <c:crosses val="autoZero"/>
        <c:auto val="1"/>
        <c:lblAlgn val="ctr"/>
        <c:lblOffset val="100"/>
        <c:noMultiLvlLbl val="0"/>
      </c:catAx>
      <c:valAx>
        <c:axId val="190866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0866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Observada_Simulada!$R$1</c:f>
          <c:strCache>
            <c:ptCount val="1"/>
            <c:pt idx="0">
              <c:v>P2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Observada_Simulada!$R$1:$R$2</c:f>
              <c:strCache>
                <c:ptCount val="2"/>
                <c:pt idx="0">
                  <c:v>P2</c:v>
                </c:pt>
                <c:pt idx="1">
                  <c:v>Observada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Observada_Simulada!$O$3:$O$14</c:f>
              <c:strCache>
                <c:ptCount val="12"/>
                <c:pt idx="0">
                  <c:v>6:30-6:45</c:v>
                </c:pt>
                <c:pt idx="1">
                  <c:v>6:45-7:00</c:v>
                </c:pt>
                <c:pt idx="2">
                  <c:v>7:00-7:15</c:v>
                </c:pt>
                <c:pt idx="3">
                  <c:v>7:15-7:30</c:v>
                </c:pt>
                <c:pt idx="4">
                  <c:v>7:30-7:45</c:v>
                </c:pt>
                <c:pt idx="5">
                  <c:v>7:45-8:00</c:v>
                </c:pt>
                <c:pt idx="6">
                  <c:v>8:00-8:15</c:v>
                </c:pt>
                <c:pt idx="7">
                  <c:v>8:15-8:30</c:v>
                </c:pt>
                <c:pt idx="8">
                  <c:v>8:30-8:45</c:v>
                </c:pt>
                <c:pt idx="9">
                  <c:v>8:45-9:00</c:v>
                </c:pt>
                <c:pt idx="10">
                  <c:v>9:00-9:15</c:v>
                </c:pt>
                <c:pt idx="11">
                  <c:v>9:15-9:30</c:v>
                </c:pt>
              </c:strCache>
            </c:strRef>
          </c:cat>
          <c:val>
            <c:numRef>
              <c:f>Observada_Simulada!$R$3:$R$14</c:f>
              <c:numCache>
                <c:formatCode>General</c:formatCode>
                <c:ptCount val="12"/>
                <c:pt idx="0">
                  <c:v>325</c:v>
                </c:pt>
                <c:pt idx="1">
                  <c:v>745</c:v>
                </c:pt>
                <c:pt idx="2">
                  <c:v>758</c:v>
                </c:pt>
                <c:pt idx="3">
                  <c:v>625</c:v>
                </c:pt>
                <c:pt idx="4">
                  <c:v>830</c:v>
                </c:pt>
                <c:pt idx="5">
                  <c:v>743</c:v>
                </c:pt>
                <c:pt idx="6">
                  <c:v>623</c:v>
                </c:pt>
                <c:pt idx="7">
                  <c:v>633</c:v>
                </c:pt>
                <c:pt idx="8">
                  <c:v>658</c:v>
                </c:pt>
                <c:pt idx="9">
                  <c:v>503</c:v>
                </c:pt>
                <c:pt idx="10">
                  <c:v>640</c:v>
                </c:pt>
                <c:pt idx="11">
                  <c:v>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04-41CC-9707-F2BE8B32412D}"/>
            </c:ext>
          </c:extLst>
        </c:ser>
        <c:ser>
          <c:idx val="1"/>
          <c:order val="1"/>
          <c:tx>
            <c:strRef>
              <c:f>Observada_Simulada!$S$1:$S$2</c:f>
              <c:strCache>
                <c:ptCount val="2"/>
                <c:pt idx="0">
                  <c:v>P2</c:v>
                </c:pt>
                <c:pt idx="1">
                  <c:v>Simulada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Observada_Simulada!$O$3:$O$14</c:f>
              <c:strCache>
                <c:ptCount val="12"/>
                <c:pt idx="0">
                  <c:v>6:30-6:45</c:v>
                </c:pt>
                <c:pt idx="1">
                  <c:v>6:45-7:00</c:v>
                </c:pt>
                <c:pt idx="2">
                  <c:v>7:00-7:15</c:v>
                </c:pt>
                <c:pt idx="3">
                  <c:v>7:15-7:30</c:v>
                </c:pt>
                <c:pt idx="4">
                  <c:v>7:30-7:45</c:v>
                </c:pt>
                <c:pt idx="5">
                  <c:v>7:45-8:00</c:v>
                </c:pt>
                <c:pt idx="6">
                  <c:v>8:00-8:15</c:v>
                </c:pt>
                <c:pt idx="7">
                  <c:v>8:15-8:30</c:v>
                </c:pt>
                <c:pt idx="8">
                  <c:v>8:30-8:45</c:v>
                </c:pt>
                <c:pt idx="9">
                  <c:v>8:45-9:00</c:v>
                </c:pt>
                <c:pt idx="10">
                  <c:v>9:00-9:15</c:v>
                </c:pt>
                <c:pt idx="11">
                  <c:v>9:15-9:30</c:v>
                </c:pt>
              </c:strCache>
            </c:strRef>
          </c:cat>
          <c:val>
            <c:numRef>
              <c:f>Observada_Simulada!$S$3:$S$14</c:f>
              <c:numCache>
                <c:formatCode>General</c:formatCode>
                <c:ptCount val="12"/>
                <c:pt idx="0">
                  <c:v>482</c:v>
                </c:pt>
                <c:pt idx="1">
                  <c:v>702.8</c:v>
                </c:pt>
                <c:pt idx="2">
                  <c:v>725.3</c:v>
                </c:pt>
                <c:pt idx="3">
                  <c:v>708.8</c:v>
                </c:pt>
                <c:pt idx="4">
                  <c:v>717.2</c:v>
                </c:pt>
                <c:pt idx="5">
                  <c:v>710</c:v>
                </c:pt>
                <c:pt idx="6">
                  <c:v>668.3</c:v>
                </c:pt>
                <c:pt idx="7">
                  <c:v>691.2</c:v>
                </c:pt>
                <c:pt idx="8">
                  <c:v>666.8</c:v>
                </c:pt>
                <c:pt idx="9">
                  <c:v>626.5</c:v>
                </c:pt>
                <c:pt idx="10">
                  <c:v>627.20000000000005</c:v>
                </c:pt>
                <c:pt idx="11">
                  <c:v>622.9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04-41CC-9707-F2BE8B32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08667936"/>
        <c:axId val="1908666272"/>
      </c:barChart>
      <c:catAx>
        <c:axId val="190866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08666272"/>
        <c:crosses val="autoZero"/>
        <c:auto val="1"/>
        <c:lblAlgn val="ctr"/>
        <c:lblOffset val="100"/>
        <c:noMultiLvlLbl val="0"/>
      </c:catAx>
      <c:valAx>
        <c:axId val="190866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0866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Observada_Simulada!$T$1</c:f>
          <c:strCache>
            <c:ptCount val="1"/>
            <c:pt idx="0">
              <c:v>P3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Observada_Simulada!$T$1:$T$2</c:f>
              <c:strCache>
                <c:ptCount val="2"/>
                <c:pt idx="0">
                  <c:v>P3</c:v>
                </c:pt>
                <c:pt idx="1">
                  <c:v>Observada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Observada_Simulada!$O$3:$O$14</c:f>
              <c:strCache>
                <c:ptCount val="12"/>
                <c:pt idx="0">
                  <c:v>6:30-6:45</c:v>
                </c:pt>
                <c:pt idx="1">
                  <c:v>6:45-7:00</c:v>
                </c:pt>
                <c:pt idx="2">
                  <c:v>7:00-7:15</c:v>
                </c:pt>
                <c:pt idx="3">
                  <c:v>7:15-7:30</c:v>
                </c:pt>
                <c:pt idx="4">
                  <c:v>7:30-7:45</c:v>
                </c:pt>
                <c:pt idx="5">
                  <c:v>7:45-8:00</c:v>
                </c:pt>
                <c:pt idx="6">
                  <c:v>8:00-8:15</c:v>
                </c:pt>
                <c:pt idx="7">
                  <c:v>8:15-8:30</c:v>
                </c:pt>
                <c:pt idx="8">
                  <c:v>8:30-8:45</c:v>
                </c:pt>
                <c:pt idx="9">
                  <c:v>8:45-9:00</c:v>
                </c:pt>
                <c:pt idx="10">
                  <c:v>9:00-9:15</c:v>
                </c:pt>
                <c:pt idx="11">
                  <c:v>9:15-9:30</c:v>
                </c:pt>
              </c:strCache>
            </c:strRef>
          </c:cat>
          <c:val>
            <c:numRef>
              <c:f>Observada_Simulada!$T$3:$T$14</c:f>
              <c:numCache>
                <c:formatCode>General</c:formatCode>
                <c:ptCount val="12"/>
                <c:pt idx="0">
                  <c:v>283</c:v>
                </c:pt>
                <c:pt idx="1">
                  <c:v>638</c:v>
                </c:pt>
                <c:pt idx="2">
                  <c:v>710</c:v>
                </c:pt>
                <c:pt idx="3">
                  <c:v>765</c:v>
                </c:pt>
                <c:pt idx="4">
                  <c:v>739</c:v>
                </c:pt>
                <c:pt idx="5">
                  <c:v>768</c:v>
                </c:pt>
                <c:pt idx="6">
                  <c:v>716</c:v>
                </c:pt>
                <c:pt idx="7">
                  <c:v>778</c:v>
                </c:pt>
                <c:pt idx="8">
                  <c:v>744</c:v>
                </c:pt>
                <c:pt idx="9">
                  <c:v>789</c:v>
                </c:pt>
                <c:pt idx="10">
                  <c:v>742</c:v>
                </c:pt>
                <c:pt idx="11">
                  <c:v>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D-4713-8D96-2EEF0829FC77}"/>
            </c:ext>
          </c:extLst>
        </c:ser>
        <c:ser>
          <c:idx val="1"/>
          <c:order val="1"/>
          <c:tx>
            <c:strRef>
              <c:f>Observada_Simulada!$U$1:$U$2</c:f>
              <c:strCache>
                <c:ptCount val="2"/>
                <c:pt idx="0">
                  <c:v>P3</c:v>
                </c:pt>
                <c:pt idx="1">
                  <c:v>Simulada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Observada_Simulada!$O$3:$O$14</c:f>
              <c:strCache>
                <c:ptCount val="12"/>
                <c:pt idx="0">
                  <c:v>6:30-6:45</c:v>
                </c:pt>
                <c:pt idx="1">
                  <c:v>6:45-7:00</c:v>
                </c:pt>
                <c:pt idx="2">
                  <c:v>7:00-7:15</c:v>
                </c:pt>
                <c:pt idx="3">
                  <c:v>7:15-7:30</c:v>
                </c:pt>
                <c:pt idx="4">
                  <c:v>7:30-7:45</c:v>
                </c:pt>
                <c:pt idx="5">
                  <c:v>7:45-8:00</c:v>
                </c:pt>
                <c:pt idx="6">
                  <c:v>8:00-8:15</c:v>
                </c:pt>
                <c:pt idx="7">
                  <c:v>8:15-8:30</c:v>
                </c:pt>
                <c:pt idx="8">
                  <c:v>8:30-8:45</c:v>
                </c:pt>
                <c:pt idx="9">
                  <c:v>8:45-9:00</c:v>
                </c:pt>
                <c:pt idx="10">
                  <c:v>9:00-9:15</c:v>
                </c:pt>
                <c:pt idx="11">
                  <c:v>9:15-9:30</c:v>
                </c:pt>
              </c:strCache>
            </c:strRef>
          </c:cat>
          <c:val>
            <c:numRef>
              <c:f>Observada_Simulada!$U$3:$U$14</c:f>
              <c:numCache>
                <c:formatCode>General</c:formatCode>
                <c:ptCount val="12"/>
                <c:pt idx="0">
                  <c:v>238.8</c:v>
                </c:pt>
                <c:pt idx="1">
                  <c:v>348.9</c:v>
                </c:pt>
                <c:pt idx="2">
                  <c:v>360.7</c:v>
                </c:pt>
                <c:pt idx="3">
                  <c:v>361.5</c:v>
                </c:pt>
                <c:pt idx="4">
                  <c:v>363.5</c:v>
                </c:pt>
                <c:pt idx="5">
                  <c:v>365.4</c:v>
                </c:pt>
                <c:pt idx="6">
                  <c:v>362.9</c:v>
                </c:pt>
                <c:pt idx="7">
                  <c:v>365.7</c:v>
                </c:pt>
                <c:pt idx="8">
                  <c:v>368</c:v>
                </c:pt>
                <c:pt idx="9">
                  <c:v>365.6</c:v>
                </c:pt>
                <c:pt idx="10">
                  <c:v>365.5</c:v>
                </c:pt>
                <c:pt idx="11">
                  <c:v>364.2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D-4713-8D96-2EEF0829F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08667936"/>
        <c:axId val="1908666272"/>
      </c:barChart>
      <c:catAx>
        <c:axId val="190866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08666272"/>
        <c:crosses val="autoZero"/>
        <c:auto val="1"/>
        <c:lblAlgn val="ctr"/>
        <c:lblOffset val="100"/>
        <c:noMultiLvlLbl val="0"/>
      </c:catAx>
      <c:valAx>
        <c:axId val="190866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0866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Observada_Simulada!$V$1</c:f>
          <c:strCache>
            <c:ptCount val="1"/>
            <c:pt idx="0">
              <c:v>P4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Observada_Simulada!$V$1:$V$2</c:f>
              <c:strCache>
                <c:ptCount val="2"/>
                <c:pt idx="0">
                  <c:v>P4</c:v>
                </c:pt>
                <c:pt idx="1">
                  <c:v>Observada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Observada_Simulada!$O$3:$O$14</c:f>
              <c:strCache>
                <c:ptCount val="12"/>
                <c:pt idx="0">
                  <c:v>6:30-6:45</c:v>
                </c:pt>
                <c:pt idx="1">
                  <c:v>6:45-7:00</c:v>
                </c:pt>
                <c:pt idx="2">
                  <c:v>7:00-7:15</c:v>
                </c:pt>
                <c:pt idx="3">
                  <c:v>7:15-7:30</c:v>
                </c:pt>
                <c:pt idx="4">
                  <c:v>7:30-7:45</c:v>
                </c:pt>
                <c:pt idx="5">
                  <c:v>7:45-8:00</c:v>
                </c:pt>
                <c:pt idx="6">
                  <c:v>8:00-8:15</c:v>
                </c:pt>
                <c:pt idx="7">
                  <c:v>8:15-8:30</c:v>
                </c:pt>
                <c:pt idx="8">
                  <c:v>8:30-8:45</c:v>
                </c:pt>
                <c:pt idx="9">
                  <c:v>8:45-9:00</c:v>
                </c:pt>
                <c:pt idx="10">
                  <c:v>9:00-9:15</c:v>
                </c:pt>
                <c:pt idx="11">
                  <c:v>9:15-9:30</c:v>
                </c:pt>
              </c:strCache>
            </c:strRef>
          </c:cat>
          <c:val>
            <c:numRef>
              <c:f>Observada_Simulada!$V$3:$V$14</c:f>
              <c:numCache>
                <c:formatCode>General</c:formatCode>
                <c:ptCount val="12"/>
                <c:pt idx="0">
                  <c:v>195</c:v>
                </c:pt>
                <c:pt idx="1">
                  <c:v>328</c:v>
                </c:pt>
                <c:pt idx="2">
                  <c:v>428</c:v>
                </c:pt>
                <c:pt idx="3">
                  <c:v>375</c:v>
                </c:pt>
                <c:pt idx="4">
                  <c:v>395</c:v>
                </c:pt>
                <c:pt idx="5">
                  <c:v>343</c:v>
                </c:pt>
                <c:pt idx="6">
                  <c:v>468</c:v>
                </c:pt>
                <c:pt idx="7">
                  <c:v>348</c:v>
                </c:pt>
                <c:pt idx="8">
                  <c:v>433</c:v>
                </c:pt>
                <c:pt idx="9">
                  <c:v>390</c:v>
                </c:pt>
                <c:pt idx="10">
                  <c:v>380</c:v>
                </c:pt>
                <c:pt idx="11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7D-43D7-A885-1F7876D82867}"/>
            </c:ext>
          </c:extLst>
        </c:ser>
        <c:ser>
          <c:idx val="1"/>
          <c:order val="1"/>
          <c:tx>
            <c:strRef>
              <c:f>Observada_Simulada!$W$1:$W$2</c:f>
              <c:strCache>
                <c:ptCount val="2"/>
                <c:pt idx="0">
                  <c:v>P4</c:v>
                </c:pt>
                <c:pt idx="1">
                  <c:v>Simulada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Observada_Simulada!$O$3:$O$14</c:f>
              <c:strCache>
                <c:ptCount val="12"/>
                <c:pt idx="0">
                  <c:v>6:30-6:45</c:v>
                </c:pt>
                <c:pt idx="1">
                  <c:v>6:45-7:00</c:v>
                </c:pt>
                <c:pt idx="2">
                  <c:v>7:00-7:15</c:v>
                </c:pt>
                <c:pt idx="3">
                  <c:v>7:15-7:30</c:v>
                </c:pt>
                <c:pt idx="4">
                  <c:v>7:30-7:45</c:v>
                </c:pt>
                <c:pt idx="5">
                  <c:v>7:45-8:00</c:v>
                </c:pt>
                <c:pt idx="6">
                  <c:v>8:00-8:15</c:v>
                </c:pt>
                <c:pt idx="7">
                  <c:v>8:15-8:30</c:v>
                </c:pt>
                <c:pt idx="8">
                  <c:v>8:30-8:45</c:v>
                </c:pt>
                <c:pt idx="9">
                  <c:v>8:45-9:00</c:v>
                </c:pt>
                <c:pt idx="10">
                  <c:v>9:00-9:15</c:v>
                </c:pt>
                <c:pt idx="11">
                  <c:v>9:15-9:30</c:v>
                </c:pt>
              </c:strCache>
            </c:strRef>
          </c:cat>
          <c:val>
            <c:numRef>
              <c:f>Observada_Simulada!$W$3:$W$14</c:f>
              <c:numCache>
                <c:formatCode>General</c:formatCode>
                <c:ptCount val="12"/>
                <c:pt idx="0">
                  <c:v>583.20000000000005</c:v>
                </c:pt>
                <c:pt idx="1">
                  <c:v>699.2</c:v>
                </c:pt>
                <c:pt idx="2">
                  <c:v>706.6</c:v>
                </c:pt>
                <c:pt idx="3">
                  <c:v>710.9</c:v>
                </c:pt>
                <c:pt idx="4">
                  <c:v>716.5</c:v>
                </c:pt>
                <c:pt idx="5">
                  <c:v>713.1</c:v>
                </c:pt>
                <c:pt idx="6">
                  <c:v>717.5</c:v>
                </c:pt>
                <c:pt idx="7">
                  <c:v>712.2</c:v>
                </c:pt>
                <c:pt idx="8">
                  <c:v>712.1</c:v>
                </c:pt>
                <c:pt idx="9">
                  <c:v>711.5</c:v>
                </c:pt>
                <c:pt idx="10">
                  <c:v>714.4</c:v>
                </c:pt>
                <c:pt idx="11">
                  <c:v>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7D-43D7-A885-1F7876D82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08667936"/>
        <c:axId val="1908666272"/>
      </c:barChart>
      <c:catAx>
        <c:axId val="190866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08666272"/>
        <c:crosses val="autoZero"/>
        <c:auto val="1"/>
        <c:lblAlgn val="ctr"/>
        <c:lblOffset val="100"/>
        <c:noMultiLvlLbl val="0"/>
      </c:catAx>
      <c:valAx>
        <c:axId val="190866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0866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Observada_Simulada!$X$1</c:f>
          <c:strCache>
            <c:ptCount val="1"/>
            <c:pt idx="0">
              <c:v>P5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Observada_Simulada!$X$1:$X$2</c:f>
              <c:strCache>
                <c:ptCount val="2"/>
                <c:pt idx="0">
                  <c:v>P5</c:v>
                </c:pt>
                <c:pt idx="1">
                  <c:v>Observada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Observada_Simulada!$O$3:$O$14</c:f>
              <c:strCache>
                <c:ptCount val="12"/>
                <c:pt idx="0">
                  <c:v>6:30-6:45</c:v>
                </c:pt>
                <c:pt idx="1">
                  <c:v>6:45-7:00</c:v>
                </c:pt>
                <c:pt idx="2">
                  <c:v>7:00-7:15</c:v>
                </c:pt>
                <c:pt idx="3">
                  <c:v>7:15-7:30</c:v>
                </c:pt>
                <c:pt idx="4">
                  <c:v>7:30-7:45</c:v>
                </c:pt>
                <c:pt idx="5">
                  <c:v>7:45-8:00</c:v>
                </c:pt>
                <c:pt idx="6">
                  <c:v>8:00-8:15</c:v>
                </c:pt>
                <c:pt idx="7">
                  <c:v>8:15-8:30</c:v>
                </c:pt>
                <c:pt idx="8">
                  <c:v>8:30-8:45</c:v>
                </c:pt>
                <c:pt idx="9">
                  <c:v>8:45-9:00</c:v>
                </c:pt>
                <c:pt idx="10">
                  <c:v>9:00-9:15</c:v>
                </c:pt>
                <c:pt idx="11">
                  <c:v>9:15-9:30</c:v>
                </c:pt>
              </c:strCache>
            </c:strRef>
          </c:cat>
          <c:val>
            <c:numRef>
              <c:f>Observada_Simulada!$X$3:$X$14</c:f>
              <c:numCache>
                <c:formatCode>General</c:formatCode>
                <c:ptCount val="12"/>
                <c:pt idx="0">
                  <c:v>68</c:v>
                </c:pt>
                <c:pt idx="1">
                  <c:v>132</c:v>
                </c:pt>
                <c:pt idx="2">
                  <c:v>163</c:v>
                </c:pt>
                <c:pt idx="3">
                  <c:v>220</c:v>
                </c:pt>
                <c:pt idx="4">
                  <c:v>268</c:v>
                </c:pt>
                <c:pt idx="5">
                  <c:v>266</c:v>
                </c:pt>
                <c:pt idx="6">
                  <c:v>221</c:v>
                </c:pt>
                <c:pt idx="7">
                  <c:v>242</c:v>
                </c:pt>
                <c:pt idx="8">
                  <c:v>205</c:v>
                </c:pt>
                <c:pt idx="9">
                  <c:v>201</c:v>
                </c:pt>
                <c:pt idx="10">
                  <c:v>190</c:v>
                </c:pt>
                <c:pt idx="11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2-47E1-AF0B-DF242FB37DCF}"/>
            </c:ext>
          </c:extLst>
        </c:ser>
        <c:ser>
          <c:idx val="1"/>
          <c:order val="1"/>
          <c:tx>
            <c:strRef>
              <c:f>Observada_Simulada!$Y$1:$Y$2</c:f>
              <c:strCache>
                <c:ptCount val="2"/>
                <c:pt idx="0">
                  <c:v>P5</c:v>
                </c:pt>
                <c:pt idx="1">
                  <c:v>Simulada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Observada_Simulada!$O$3:$O$14</c:f>
              <c:strCache>
                <c:ptCount val="12"/>
                <c:pt idx="0">
                  <c:v>6:30-6:45</c:v>
                </c:pt>
                <c:pt idx="1">
                  <c:v>6:45-7:00</c:v>
                </c:pt>
                <c:pt idx="2">
                  <c:v>7:00-7:15</c:v>
                </c:pt>
                <c:pt idx="3">
                  <c:v>7:15-7:30</c:v>
                </c:pt>
                <c:pt idx="4">
                  <c:v>7:30-7:45</c:v>
                </c:pt>
                <c:pt idx="5">
                  <c:v>7:45-8:00</c:v>
                </c:pt>
                <c:pt idx="6">
                  <c:v>8:00-8:15</c:v>
                </c:pt>
                <c:pt idx="7">
                  <c:v>8:15-8:30</c:v>
                </c:pt>
                <c:pt idx="8">
                  <c:v>8:30-8:45</c:v>
                </c:pt>
                <c:pt idx="9">
                  <c:v>8:45-9:00</c:v>
                </c:pt>
                <c:pt idx="10">
                  <c:v>9:00-9:15</c:v>
                </c:pt>
                <c:pt idx="11">
                  <c:v>9:15-9:30</c:v>
                </c:pt>
              </c:strCache>
            </c:strRef>
          </c:cat>
          <c:val>
            <c:numRef>
              <c:f>Observada_Simulada!$Y$3:$Y$14</c:f>
              <c:numCache>
                <c:formatCode>General</c:formatCode>
                <c:ptCount val="12"/>
                <c:pt idx="0">
                  <c:v>0</c:v>
                </c:pt>
                <c:pt idx="1">
                  <c:v>0.2</c:v>
                </c:pt>
                <c:pt idx="2">
                  <c:v>0</c:v>
                </c:pt>
                <c:pt idx="3">
                  <c:v>0</c:v>
                </c:pt>
                <c:pt idx="4">
                  <c:v>0.1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A2-47E1-AF0B-DF242FB37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08667936"/>
        <c:axId val="1908666272"/>
      </c:barChart>
      <c:catAx>
        <c:axId val="190866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08666272"/>
        <c:crosses val="autoZero"/>
        <c:auto val="1"/>
        <c:lblAlgn val="ctr"/>
        <c:lblOffset val="100"/>
        <c:noMultiLvlLbl val="0"/>
      </c:catAx>
      <c:valAx>
        <c:axId val="190866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0866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Observada_Simulada!$Z$1</c:f>
          <c:strCache>
            <c:ptCount val="1"/>
            <c:pt idx="0">
              <c:v>P6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Observada_Simulada!$Z$1:$Z$2</c:f>
              <c:strCache>
                <c:ptCount val="2"/>
                <c:pt idx="0">
                  <c:v>P6</c:v>
                </c:pt>
                <c:pt idx="1">
                  <c:v>Observada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Observada_Simulada!$O$3:$O$14</c:f>
              <c:strCache>
                <c:ptCount val="12"/>
                <c:pt idx="0">
                  <c:v>6:30-6:45</c:v>
                </c:pt>
                <c:pt idx="1">
                  <c:v>6:45-7:00</c:v>
                </c:pt>
                <c:pt idx="2">
                  <c:v>7:00-7:15</c:v>
                </c:pt>
                <c:pt idx="3">
                  <c:v>7:15-7:30</c:v>
                </c:pt>
                <c:pt idx="4">
                  <c:v>7:30-7:45</c:v>
                </c:pt>
                <c:pt idx="5">
                  <c:v>7:45-8:00</c:v>
                </c:pt>
                <c:pt idx="6">
                  <c:v>8:00-8:15</c:v>
                </c:pt>
                <c:pt idx="7">
                  <c:v>8:15-8:30</c:v>
                </c:pt>
                <c:pt idx="8">
                  <c:v>8:30-8:45</c:v>
                </c:pt>
                <c:pt idx="9">
                  <c:v>8:45-9:00</c:v>
                </c:pt>
                <c:pt idx="10">
                  <c:v>9:00-9:15</c:v>
                </c:pt>
                <c:pt idx="11">
                  <c:v>9:15-9:30</c:v>
                </c:pt>
              </c:strCache>
            </c:strRef>
          </c:cat>
          <c:val>
            <c:numRef>
              <c:f>Observada_Simulada!$Z$3:$Z$14</c:f>
              <c:numCache>
                <c:formatCode>General</c:formatCode>
                <c:ptCount val="12"/>
                <c:pt idx="0">
                  <c:v>424</c:v>
                </c:pt>
                <c:pt idx="1">
                  <c:v>557</c:v>
                </c:pt>
                <c:pt idx="2">
                  <c:v>688</c:v>
                </c:pt>
                <c:pt idx="3">
                  <c:v>581</c:v>
                </c:pt>
                <c:pt idx="4">
                  <c:v>612</c:v>
                </c:pt>
                <c:pt idx="5">
                  <c:v>563</c:v>
                </c:pt>
                <c:pt idx="6">
                  <c:v>545</c:v>
                </c:pt>
                <c:pt idx="7">
                  <c:v>585</c:v>
                </c:pt>
                <c:pt idx="8">
                  <c:v>590</c:v>
                </c:pt>
                <c:pt idx="9">
                  <c:v>578</c:v>
                </c:pt>
                <c:pt idx="10">
                  <c:v>580</c:v>
                </c:pt>
                <c:pt idx="11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9-46CC-A33A-5570862D018A}"/>
            </c:ext>
          </c:extLst>
        </c:ser>
        <c:ser>
          <c:idx val="1"/>
          <c:order val="1"/>
          <c:tx>
            <c:strRef>
              <c:f>Observada_Simulada!$AA$1:$AA$2</c:f>
              <c:strCache>
                <c:ptCount val="2"/>
                <c:pt idx="0">
                  <c:v>P6</c:v>
                </c:pt>
                <c:pt idx="1">
                  <c:v>Simulada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Observada_Simulada!$O$3:$O$14</c:f>
              <c:strCache>
                <c:ptCount val="12"/>
                <c:pt idx="0">
                  <c:v>6:30-6:45</c:v>
                </c:pt>
                <c:pt idx="1">
                  <c:v>6:45-7:00</c:v>
                </c:pt>
                <c:pt idx="2">
                  <c:v>7:00-7:15</c:v>
                </c:pt>
                <c:pt idx="3">
                  <c:v>7:15-7:30</c:v>
                </c:pt>
                <c:pt idx="4">
                  <c:v>7:30-7:45</c:v>
                </c:pt>
                <c:pt idx="5">
                  <c:v>7:45-8:00</c:v>
                </c:pt>
                <c:pt idx="6">
                  <c:v>8:00-8:15</c:v>
                </c:pt>
                <c:pt idx="7">
                  <c:v>8:15-8:30</c:v>
                </c:pt>
                <c:pt idx="8">
                  <c:v>8:30-8:45</c:v>
                </c:pt>
                <c:pt idx="9">
                  <c:v>8:45-9:00</c:v>
                </c:pt>
                <c:pt idx="10">
                  <c:v>9:00-9:15</c:v>
                </c:pt>
                <c:pt idx="11">
                  <c:v>9:15-9:30</c:v>
                </c:pt>
              </c:strCache>
            </c:strRef>
          </c:cat>
          <c:val>
            <c:numRef>
              <c:f>Observada_Simulada!$AA$3:$AA$14</c:f>
              <c:numCache>
                <c:formatCode>General</c:formatCode>
                <c:ptCount val="12"/>
                <c:pt idx="0">
                  <c:v>423.3</c:v>
                </c:pt>
                <c:pt idx="1">
                  <c:v>521.29999999999995</c:v>
                </c:pt>
                <c:pt idx="2">
                  <c:v>529.6</c:v>
                </c:pt>
                <c:pt idx="3">
                  <c:v>501.9</c:v>
                </c:pt>
                <c:pt idx="4">
                  <c:v>537.5</c:v>
                </c:pt>
                <c:pt idx="5">
                  <c:v>567.6</c:v>
                </c:pt>
                <c:pt idx="6">
                  <c:v>552.20000000000005</c:v>
                </c:pt>
                <c:pt idx="7">
                  <c:v>535.9</c:v>
                </c:pt>
                <c:pt idx="8">
                  <c:v>536.9</c:v>
                </c:pt>
                <c:pt idx="9">
                  <c:v>517.4</c:v>
                </c:pt>
                <c:pt idx="10">
                  <c:v>503.9</c:v>
                </c:pt>
                <c:pt idx="11">
                  <c:v>517.29999999999995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59-46CC-A33A-5570862D0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08667936"/>
        <c:axId val="1908666272"/>
      </c:barChart>
      <c:catAx>
        <c:axId val="190866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08666272"/>
        <c:crosses val="autoZero"/>
        <c:auto val="1"/>
        <c:lblAlgn val="ctr"/>
        <c:lblOffset val="100"/>
        <c:noMultiLvlLbl val="0"/>
      </c:catAx>
      <c:valAx>
        <c:axId val="190866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0866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Observada_Simulada!$AB$1</c:f>
          <c:strCache>
            <c:ptCount val="1"/>
            <c:pt idx="0">
              <c:v>P7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Observada_Simulada!$AB$1:$AB$2</c:f>
              <c:strCache>
                <c:ptCount val="2"/>
                <c:pt idx="0">
                  <c:v>P7</c:v>
                </c:pt>
                <c:pt idx="1">
                  <c:v>Observada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Observada_Simulada!$O$3:$O$14</c:f>
              <c:strCache>
                <c:ptCount val="12"/>
                <c:pt idx="0">
                  <c:v>6:30-6:45</c:v>
                </c:pt>
                <c:pt idx="1">
                  <c:v>6:45-7:00</c:v>
                </c:pt>
                <c:pt idx="2">
                  <c:v>7:00-7:15</c:v>
                </c:pt>
                <c:pt idx="3">
                  <c:v>7:15-7:30</c:v>
                </c:pt>
                <c:pt idx="4">
                  <c:v>7:30-7:45</c:v>
                </c:pt>
                <c:pt idx="5">
                  <c:v>7:45-8:00</c:v>
                </c:pt>
                <c:pt idx="6">
                  <c:v>8:00-8:15</c:v>
                </c:pt>
                <c:pt idx="7">
                  <c:v>8:15-8:30</c:v>
                </c:pt>
                <c:pt idx="8">
                  <c:v>8:30-8:45</c:v>
                </c:pt>
                <c:pt idx="9">
                  <c:v>8:45-9:00</c:v>
                </c:pt>
                <c:pt idx="10">
                  <c:v>9:00-9:15</c:v>
                </c:pt>
                <c:pt idx="11">
                  <c:v>9:15-9:30</c:v>
                </c:pt>
              </c:strCache>
            </c:strRef>
          </c:cat>
          <c:val>
            <c:numRef>
              <c:f>Observada_Simulada!$AB$3:$AB$14</c:f>
              <c:numCache>
                <c:formatCode>General</c:formatCode>
                <c:ptCount val="12"/>
                <c:pt idx="0">
                  <c:v>184</c:v>
                </c:pt>
                <c:pt idx="1">
                  <c:v>170</c:v>
                </c:pt>
                <c:pt idx="2">
                  <c:v>112</c:v>
                </c:pt>
                <c:pt idx="3">
                  <c:v>127</c:v>
                </c:pt>
                <c:pt idx="4">
                  <c:v>101</c:v>
                </c:pt>
                <c:pt idx="5">
                  <c:v>99</c:v>
                </c:pt>
                <c:pt idx="6">
                  <c:v>92</c:v>
                </c:pt>
                <c:pt idx="7">
                  <c:v>109</c:v>
                </c:pt>
                <c:pt idx="8">
                  <c:v>110</c:v>
                </c:pt>
                <c:pt idx="9">
                  <c:v>91</c:v>
                </c:pt>
                <c:pt idx="10">
                  <c:v>102</c:v>
                </c:pt>
                <c:pt idx="1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93-4134-8729-63BA1636B9AF}"/>
            </c:ext>
          </c:extLst>
        </c:ser>
        <c:ser>
          <c:idx val="1"/>
          <c:order val="1"/>
          <c:tx>
            <c:strRef>
              <c:f>Observada_Simulada!$AC$1:$AC$2</c:f>
              <c:strCache>
                <c:ptCount val="2"/>
                <c:pt idx="0">
                  <c:v>P7</c:v>
                </c:pt>
                <c:pt idx="1">
                  <c:v>Simulada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Observada_Simulada!$O$3:$O$14</c:f>
              <c:strCache>
                <c:ptCount val="12"/>
                <c:pt idx="0">
                  <c:v>6:30-6:45</c:v>
                </c:pt>
                <c:pt idx="1">
                  <c:v>6:45-7:00</c:v>
                </c:pt>
                <c:pt idx="2">
                  <c:v>7:00-7:15</c:v>
                </c:pt>
                <c:pt idx="3">
                  <c:v>7:15-7:30</c:v>
                </c:pt>
                <c:pt idx="4">
                  <c:v>7:30-7:45</c:v>
                </c:pt>
                <c:pt idx="5">
                  <c:v>7:45-8:00</c:v>
                </c:pt>
                <c:pt idx="6">
                  <c:v>8:00-8:15</c:v>
                </c:pt>
                <c:pt idx="7">
                  <c:v>8:15-8:30</c:v>
                </c:pt>
                <c:pt idx="8">
                  <c:v>8:30-8:45</c:v>
                </c:pt>
                <c:pt idx="9">
                  <c:v>8:45-9:00</c:v>
                </c:pt>
                <c:pt idx="10">
                  <c:v>9:00-9:15</c:v>
                </c:pt>
                <c:pt idx="11">
                  <c:v>9:15-9:30</c:v>
                </c:pt>
              </c:strCache>
            </c:strRef>
          </c:cat>
          <c:val>
            <c:numRef>
              <c:f>Observada_Simulada!$AC$3:$AC$14</c:f>
              <c:numCache>
                <c:formatCode>General</c:formatCode>
                <c:ptCount val="12"/>
                <c:pt idx="0">
                  <c:v>125.2</c:v>
                </c:pt>
                <c:pt idx="1">
                  <c:v>143.4</c:v>
                </c:pt>
                <c:pt idx="2">
                  <c:v>143.30000000000001</c:v>
                </c:pt>
                <c:pt idx="3">
                  <c:v>153</c:v>
                </c:pt>
                <c:pt idx="4">
                  <c:v>122.8</c:v>
                </c:pt>
                <c:pt idx="5">
                  <c:v>105.2</c:v>
                </c:pt>
                <c:pt idx="6">
                  <c:v>102.8</c:v>
                </c:pt>
                <c:pt idx="7">
                  <c:v>99.6</c:v>
                </c:pt>
                <c:pt idx="8">
                  <c:v>101.7</c:v>
                </c:pt>
                <c:pt idx="9">
                  <c:v>89.5</c:v>
                </c:pt>
                <c:pt idx="10">
                  <c:v>96.2</c:v>
                </c:pt>
                <c:pt idx="11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93-4134-8729-63BA1636B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08667936"/>
        <c:axId val="1908666272"/>
      </c:barChart>
      <c:catAx>
        <c:axId val="190866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08666272"/>
        <c:crosses val="autoZero"/>
        <c:auto val="1"/>
        <c:lblAlgn val="ctr"/>
        <c:lblOffset val="100"/>
        <c:noMultiLvlLbl val="0"/>
      </c:catAx>
      <c:valAx>
        <c:axId val="190866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0866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Observada_Simulada!$AD$1</c:f>
          <c:strCache>
            <c:ptCount val="1"/>
            <c:pt idx="0">
              <c:v>P7.1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Observada_Simulada!$AD$1:$AD$2</c:f>
              <c:strCache>
                <c:ptCount val="2"/>
                <c:pt idx="0">
                  <c:v>P7.1</c:v>
                </c:pt>
                <c:pt idx="1">
                  <c:v>Observada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Observada_Simulada!$O$3:$O$14</c:f>
              <c:strCache>
                <c:ptCount val="12"/>
                <c:pt idx="0">
                  <c:v>6:30-6:45</c:v>
                </c:pt>
                <c:pt idx="1">
                  <c:v>6:45-7:00</c:v>
                </c:pt>
                <c:pt idx="2">
                  <c:v>7:00-7:15</c:v>
                </c:pt>
                <c:pt idx="3">
                  <c:v>7:15-7:30</c:v>
                </c:pt>
                <c:pt idx="4">
                  <c:v>7:30-7:45</c:v>
                </c:pt>
                <c:pt idx="5">
                  <c:v>7:45-8:00</c:v>
                </c:pt>
                <c:pt idx="6">
                  <c:v>8:00-8:15</c:v>
                </c:pt>
                <c:pt idx="7">
                  <c:v>8:15-8:30</c:v>
                </c:pt>
                <c:pt idx="8">
                  <c:v>8:30-8:45</c:v>
                </c:pt>
                <c:pt idx="9">
                  <c:v>8:45-9:00</c:v>
                </c:pt>
                <c:pt idx="10">
                  <c:v>9:00-9:15</c:v>
                </c:pt>
                <c:pt idx="11">
                  <c:v>9:15-9:30</c:v>
                </c:pt>
              </c:strCache>
            </c:strRef>
          </c:cat>
          <c:val>
            <c:numRef>
              <c:f>Observada_Simulada!$AD$3:$AD$14</c:f>
              <c:numCache>
                <c:formatCode>General</c:formatCode>
                <c:ptCount val="12"/>
                <c:pt idx="0">
                  <c:v>138</c:v>
                </c:pt>
                <c:pt idx="1">
                  <c:v>139</c:v>
                </c:pt>
                <c:pt idx="2">
                  <c:v>117</c:v>
                </c:pt>
                <c:pt idx="3">
                  <c:v>100</c:v>
                </c:pt>
                <c:pt idx="4">
                  <c:v>82</c:v>
                </c:pt>
                <c:pt idx="5">
                  <c:v>100</c:v>
                </c:pt>
                <c:pt idx="6">
                  <c:v>77</c:v>
                </c:pt>
                <c:pt idx="7">
                  <c:v>102</c:v>
                </c:pt>
                <c:pt idx="8">
                  <c:v>118</c:v>
                </c:pt>
                <c:pt idx="9">
                  <c:v>108</c:v>
                </c:pt>
                <c:pt idx="10">
                  <c:v>133</c:v>
                </c:pt>
                <c:pt idx="11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A-42D3-809A-CFF23EE7E814}"/>
            </c:ext>
          </c:extLst>
        </c:ser>
        <c:ser>
          <c:idx val="1"/>
          <c:order val="1"/>
          <c:tx>
            <c:strRef>
              <c:f>Observada_Simulada!$AE$1:$AE$2</c:f>
              <c:strCache>
                <c:ptCount val="2"/>
                <c:pt idx="0">
                  <c:v>P7.1</c:v>
                </c:pt>
                <c:pt idx="1">
                  <c:v>Simulada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Observada_Simulada!$O$3:$O$14</c:f>
              <c:strCache>
                <c:ptCount val="12"/>
                <c:pt idx="0">
                  <c:v>6:30-6:45</c:v>
                </c:pt>
                <c:pt idx="1">
                  <c:v>6:45-7:00</c:v>
                </c:pt>
                <c:pt idx="2">
                  <c:v>7:00-7:15</c:v>
                </c:pt>
                <c:pt idx="3">
                  <c:v>7:15-7:30</c:v>
                </c:pt>
                <c:pt idx="4">
                  <c:v>7:30-7:45</c:v>
                </c:pt>
                <c:pt idx="5">
                  <c:v>7:45-8:00</c:v>
                </c:pt>
                <c:pt idx="6">
                  <c:v>8:00-8:15</c:v>
                </c:pt>
                <c:pt idx="7">
                  <c:v>8:15-8:30</c:v>
                </c:pt>
                <c:pt idx="8">
                  <c:v>8:30-8:45</c:v>
                </c:pt>
                <c:pt idx="9">
                  <c:v>8:45-9:00</c:v>
                </c:pt>
                <c:pt idx="10">
                  <c:v>9:00-9:15</c:v>
                </c:pt>
                <c:pt idx="11">
                  <c:v>9:15-9:30</c:v>
                </c:pt>
              </c:strCache>
            </c:strRef>
          </c:cat>
          <c:val>
            <c:numRef>
              <c:f>Observada_Simulada!$AE$3:$AE$14</c:f>
              <c:numCache>
                <c:formatCode>General</c:formatCode>
                <c:ptCount val="12"/>
                <c:pt idx="0">
                  <c:v>87.8</c:v>
                </c:pt>
                <c:pt idx="1">
                  <c:v>102.9</c:v>
                </c:pt>
                <c:pt idx="2">
                  <c:v>104.3</c:v>
                </c:pt>
                <c:pt idx="3">
                  <c:v>119.3</c:v>
                </c:pt>
                <c:pt idx="4">
                  <c:v>93.6</c:v>
                </c:pt>
                <c:pt idx="5">
                  <c:v>85</c:v>
                </c:pt>
                <c:pt idx="6">
                  <c:v>83.6</c:v>
                </c:pt>
                <c:pt idx="7">
                  <c:v>82.6</c:v>
                </c:pt>
                <c:pt idx="8">
                  <c:v>96.9</c:v>
                </c:pt>
                <c:pt idx="9">
                  <c:v>125.2</c:v>
                </c:pt>
                <c:pt idx="10">
                  <c:v>115.3</c:v>
                </c:pt>
                <c:pt idx="11">
                  <c:v>131.6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0A-42D3-809A-CFF23EE7E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08667936"/>
        <c:axId val="1908666272"/>
      </c:barChart>
      <c:catAx>
        <c:axId val="190866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08666272"/>
        <c:crosses val="autoZero"/>
        <c:auto val="1"/>
        <c:lblAlgn val="ctr"/>
        <c:lblOffset val="100"/>
        <c:noMultiLvlLbl val="0"/>
      </c:catAx>
      <c:valAx>
        <c:axId val="190866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0866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Observada_Simulada!$AF$1</c:f>
          <c:strCache>
            <c:ptCount val="1"/>
            <c:pt idx="0">
              <c:v>P8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Observada_Simulada!$AF$1:$AF$2</c:f>
              <c:strCache>
                <c:ptCount val="2"/>
                <c:pt idx="0">
                  <c:v>P8</c:v>
                </c:pt>
                <c:pt idx="1">
                  <c:v>Observada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Observada_Simulada!$O$3:$O$14</c:f>
              <c:strCache>
                <c:ptCount val="12"/>
                <c:pt idx="0">
                  <c:v>6:30-6:45</c:v>
                </c:pt>
                <c:pt idx="1">
                  <c:v>6:45-7:00</c:v>
                </c:pt>
                <c:pt idx="2">
                  <c:v>7:00-7:15</c:v>
                </c:pt>
                <c:pt idx="3">
                  <c:v>7:15-7:30</c:v>
                </c:pt>
                <c:pt idx="4">
                  <c:v>7:30-7:45</c:v>
                </c:pt>
                <c:pt idx="5">
                  <c:v>7:45-8:00</c:v>
                </c:pt>
                <c:pt idx="6">
                  <c:v>8:00-8:15</c:v>
                </c:pt>
                <c:pt idx="7">
                  <c:v>8:15-8:30</c:v>
                </c:pt>
                <c:pt idx="8">
                  <c:v>8:30-8:45</c:v>
                </c:pt>
                <c:pt idx="9">
                  <c:v>8:45-9:00</c:v>
                </c:pt>
                <c:pt idx="10">
                  <c:v>9:00-9:15</c:v>
                </c:pt>
                <c:pt idx="11">
                  <c:v>9:15-9:30</c:v>
                </c:pt>
              </c:strCache>
            </c:strRef>
          </c:cat>
          <c:val>
            <c:numRef>
              <c:f>Observada_Simulada!$AF$3:$AF$14</c:f>
              <c:numCache>
                <c:formatCode>General</c:formatCode>
                <c:ptCount val="12"/>
                <c:pt idx="0">
                  <c:v>564</c:v>
                </c:pt>
                <c:pt idx="1">
                  <c:v>585</c:v>
                </c:pt>
                <c:pt idx="2">
                  <c:v>533</c:v>
                </c:pt>
                <c:pt idx="3">
                  <c:v>588</c:v>
                </c:pt>
                <c:pt idx="4">
                  <c:v>532</c:v>
                </c:pt>
                <c:pt idx="5">
                  <c:v>542</c:v>
                </c:pt>
                <c:pt idx="6">
                  <c:v>503</c:v>
                </c:pt>
                <c:pt idx="7">
                  <c:v>560</c:v>
                </c:pt>
                <c:pt idx="8">
                  <c:v>565</c:v>
                </c:pt>
                <c:pt idx="9">
                  <c:v>494</c:v>
                </c:pt>
                <c:pt idx="10">
                  <c:v>543</c:v>
                </c:pt>
                <c:pt idx="11">
                  <c:v>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2F-4670-A6D4-0562F17C229C}"/>
            </c:ext>
          </c:extLst>
        </c:ser>
        <c:ser>
          <c:idx val="1"/>
          <c:order val="1"/>
          <c:tx>
            <c:strRef>
              <c:f>Observada_Simulada!$AG$1:$AG$2</c:f>
              <c:strCache>
                <c:ptCount val="2"/>
                <c:pt idx="0">
                  <c:v>P8</c:v>
                </c:pt>
                <c:pt idx="1">
                  <c:v>Simulada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Observada_Simulada!$O$3:$O$14</c:f>
              <c:strCache>
                <c:ptCount val="12"/>
                <c:pt idx="0">
                  <c:v>6:30-6:45</c:v>
                </c:pt>
                <c:pt idx="1">
                  <c:v>6:45-7:00</c:v>
                </c:pt>
                <c:pt idx="2">
                  <c:v>7:00-7:15</c:v>
                </c:pt>
                <c:pt idx="3">
                  <c:v>7:15-7:30</c:v>
                </c:pt>
                <c:pt idx="4">
                  <c:v>7:30-7:45</c:v>
                </c:pt>
                <c:pt idx="5">
                  <c:v>7:45-8:00</c:v>
                </c:pt>
                <c:pt idx="6">
                  <c:v>8:00-8:15</c:v>
                </c:pt>
                <c:pt idx="7">
                  <c:v>8:15-8:30</c:v>
                </c:pt>
                <c:pt idx="8">
                  <c:v>8:30-8:45</c:v>
                </c:pt>
                <c:pt idx="9">
                  <c:v>8:45-9:00</c:v>
                </c:pt>
                <c:pt idx="10">
                  <c:v>9:00-9:15</c:v>
                </c:pt>
                <c:pt idx="11">
                  <c:v>9:15-9:30</c:v>
                </c:pt>
              </c:strCache>
            </c:strRef>
          </c:cat>
          <c:val>
            <c:numRef>
              <c:f>Observada_Simulada!$AG$3:$AG$14</c:f>
              <c:numCache>
                <c:formatCode>General</c:formatCode>
                <c:ptCount val="12"/>
                <c:pt idx="0">
                  <c:v>587</c:v>
                </c:pt>
                <c:pt idx="1">
                  <c:v>762.7</c:v>
                </c:pt>
                <c:pt idx="2">
                  <c:v>768.6</c:v>
                </c:pt>
                <c:pt idx="3">
                  <c:v>763.4</c:v>
                </c:pt>
                <c:pt idx="4">
                  <c:v>755.8</c:v>
                </c:pt>
                <c:pt idx="5">
                  <c:v>720.4</c:v>
                </c:pt>
                <c:pt idx="6">
                  <c:v>708.2</c:v>
                </c:pt>
                <c:pt idx="7">
                  <c:v>696.3</c:v>
                </c:pt>
                <c:pt idx="8">
                  <c:v>704</c:v>
                </c:pt>
                <c:pt idx="9">
                  <c:v>704.8</c:v>
                </c:pt>
                <c:pt idx="10">
                  <c:v>694.9</c:v>
                </c:pt>
                <c:pt idx="11">
                  <c:v>699.6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2F-4670-A6D4-0562F17C2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08667936"/>
        <c:axId val="1908666272"/>
      </c:barChart>
      <c:catAx>
        <c:axId val="190866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08666272"/>
        <c:crosses val="autoZero"/>
        <c:auto val="1"/>
        <c:lblAlgn val="ctr"/>
        <c:lblOffset val="100"/>
        <c:noMultiLvlLbl val="0"/>
      </c:catAx>
      <c:valAx>
        <c:axId val="190866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0866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17</xdr:row>
      <xdr:rowOff>180975</xdr:rowOff>
    </xdr:from>
    <xdr:to>
      <xdr:col>21</xdr:col>
      <xdr:colOff>219075</xdr:colOff>
      <xdr:row>32</xdr:row>
      <xdr:rowOff>66675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18</xdr:row>
      <xdr:rowOff>0</xdr:rowOff>
    </xdr:from>
    <xdr:to>
      <xdr:col>29</xdr:col>
      <xdr:colOff>304800</xdr:colOff>
      <xdr:row>32</xdr:row>
      <xdr:rowOff>76200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0</xdr:colOff>
      <xdr:row>18</xdr:row>
      <xdr:rowOff>0</xdr:rowOff>
    </xdr:from>
    <xdr:to>
      <xdr:col>37</xdr:col>
      <xdr:colOff>141514</xdr:colOff>
      <xdr:row>32</xdr:row>
      <xdr:rowOff>76200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0</xdr:colOff>
      <xdr:row>34</xdr:row>
      <xdr:rowOff>0</xdr:rowOff>
    </xdr:from>
    <xdr:to>
      <xdr:col>21</xdr:col>
      <xdr:colOff>219075</xdr:colOff>
      <xdr:row>48</xdr:row>
      <xdr:rowOff>76200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0</xdr:colOff>
      <xdr:row>34</xdr:row>
      <xdr:rowOff>0</xdr:rowOff>
    </xdr:from>
    <xdr:to>
      <xdr:col>29</xdr:col>
      <xdr:colOff>300718</xdr:colOff>
      <xdr:row>48</xdr:row>
      <xdr:rowOff>76200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0</xdr:colOff>
      <xdr:row>34</xdr:row>
      <xdr:rowOff>0</xdr:rowOff>
    </xdr:from>
    <xdr:to>
      <xdr:col>37</xdr:col>
      <xdr:colOff>137432</xdr:colOff>
      <xdr:row>48</xdr:row>
      <xdr:rowOff>76200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50</xdr:row>
      <xdr:rowOff>0</xdr:rowOff>
    </xdr:from>
    <xdr:to>
      <xdr:col>21</xdr:col>
      <xdr:colOff>219075</xdr:colOff>
      <xdr:row>64</xdr:row>
      <xdr:rowOff>76200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0</xdr:colOff>
      <xdr:row>50</xdr:row>
      <xdr:rowOff>0</xdr:rowOff>
    </xdr:from>
    <xdr:to>
      <xdr:col>29</xdr:col>
      <xdr:colOff>300718</xdr:colOff>
      <xdr:row>64</xdr:row>
      <xdr:rowOff>76200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30</xdr:col>
      <xdr:colOff>0</xdr:colOff>
      <xdr:row>50</xdr:row>
      <xdr:rowOff>0</xdr:rowOff>
    </xdr:from>
    <xdr:to>
      <xdr:col>37</xdr:col>
      <xdr:colOff>137432</xdr:colOff>
      <xdr:row>64</xdr:row>
      <xdr:rowOff>76200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0</xdr:colOff>
      <xdr:row>66</xdr:row>
      <xdr:rowOff>0</xdr:rowOff>
    </xdr:from>
    <xdr:to>
      <xdr:col>21</xdr:col>
      <xdr:colOff>219075</xdr:colOff>
      <xdr:row>80</xdr:row>
      <xdr:rowOff>76200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Completa%20-%20Copia.xlsx" TargetMode="External"/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ego Paradeda" refreshedDate="42677.727524768517" createdVersion="6" refreshedVersion="6" minRefreshableVersion="3" recordCount="220">
  <cacheSource type="worksheet">
    <worksheetSource ref="B1:I1048576" sheet="Observatorio"/>
  </cacheSource>
  <cacheFields count="12">
    <cacheField name="Data" numFmtId="0">
      <sharedItems containsNonDate="0" containsDate="1" containsString="0" containsBlank="1" minDate="2016-10-18T00:00:00" maxDate="2016-10-21T00:00:00" count="4">
        <d v="2016-10-19T00:00:00"/>
        <d v="2016-10-20T00:00:00"/>
        <d v="2016-10-18T00:00:00"/>
        <m/>
      </sharedItems>
    </cacheField>
    <cacheField name="Ponto" numFmtId="0">
      <sharedItems containsBlank="1" count="23">
        <s v="Saída da Ponte Colombo Salles com a Rua Quatorze de Julho, sentido Estreito"/>
        <s v="Contagem de veículos do Elevado Rita Maria, sentido Av. Beiramar Norte."/>
        <s v="Contagem de veículos da alça de saída da Ponte Pedro Ivo Campos, sentido Av. Paulo Fontes."/>
        <s v="Gustavo Richard sentido túnel"/>
        <s v="R. Quatorze de Julho, sentido Estreito (condomínio Boulevard Hercílio Luz)."/>
        <s v="Alça saída BR-282 em direção à Av. Ivo Silveira"/>
        <s v="Alça de acesso à Rod. Gustavo Richard (Elevado Antônio Pereira Oliveira)"/>
        <s v="Alça de saída da BR-282 (Rua Quatorze de Julho) - Colombo Salles"/>
        <s v="Alça de saída da BR-282 (Rua Quatorze de Julho) - Rua Quatorze de Julho"/>
        <s v="Acesso as pontes Felipe Schmit"/>
        <s v="Acesso as pontes Rio Branco"/>
        <s v="Acesso as pontes Duarte Schutel"/>
        <s v="Acesso à Ponte Pedro Ivo Campos"/>
        <s v="Rod. Gustavo Richard sentido Ponte Colombo Salles"/>
        <s v="Contagem de veículos da alça de acesso à Ponto Pedro Ivo Campos."/>
        <s v="Contagem de veículos da alça de acesso à Rod. Gustavo Richard (Rua Pedro Bitencourt)."/>
        <s v="Contagem de veículos da Rua Antônio Pereira Oliveira, sentido Paulo Fontes."/>
        <s v="Contagem de veículos da alça de saída da BR-282 em direção ao bairro Coqueiros."/>
        <s v="Alça de acesso à Ponto Pedro Ivo Campos"/>
        <s v="Via Expressa - sentido BR 101"/>
        <s v="Av. Ivo Silveira - Sentido Ilha"/>
        <s v="Av. Juscelino Kubitschek - Sentido Ilha"/>
        <m/>
      </sharedItems>
    </cacheField>
    <cacheField name="Ponto2" numFmtId="0">
      <sharedItems containsBlank="1" count="16">
        <s v="P4"/>
        <s v="P3"/>
        <s v="P1"/>
        <s v="P2"/>
        <s v="P5"/>
        <s v="P6"/>
        <s v="P5.1"/>
        <s v="P5.2"/>
        <s v="P9.1"/>
        <s v="P9.2"/>
        <s v="P9.3"/>
        <s v="P9"/>
        <s v="P8"/>
        <s v="P7"/>
        <s v="P7.1"/>
        <m/>
      </sharedItems>
    </cacheField>
    <cacheField name="Período" numFmtId="0">
      <sharedItems containsBlank="1" count="3">
        <s v="Tarde"/>
        <s v="Manhã"/>
        <m/>
      </sharedItems>
    </cacheField>
    <cacheField name="P/P" numFmtId="0">
      <sharedItems containsBlank="1"/>
    </cacheField>
    <cacheField name="Horario" numFmtId="0">
      <sharedItems containsBlank="1" count="30">
        <s v="16:30 - 16:45"/>
        <s v="16:45 - 17:00"/>
        <s v="17:00 - 17:15"/>
        <s v="17:15 - 17:30"/>
        <s v="17:30 - 17:45"/>
        <s v="17:45 -18:00"/>
        <s v="18:00 - 18:15"/>
        <s v="18:15 - 18:30"/>
        <s v="6:30-6:45"/>
        <s v="6:45-7:00"/>
        <s v="7:00-7:15"/>
        <s v="7:15-7:30"/>
        <s v="7:30-7:45"/>
        <s v="7:45-8:00"/>
        <s v="8:00-8:15"/>
        <s v="8:15-8:30"/>
        <s v="8:30-8:45"/>
        <s v="8:45-9:00"/>
        <s v="9:00-9:15"/>
        <s v="9:15-9:30"/>
        <s v="17:45 - 18:00"/>
        <s v="16:30-16:45"/>
        <s v="16:45-17:00"/>
        <s v="17:00-17:15"/>
        <s v="17:15-17:30"/>
        <s v="17:30-17:45"/>
        <s v="17:45-18:00"/>
        <s v="18:00-18:15"/>
        <s v="18:15-18:30"/>
        <m/>
      </sharedItems>
    </cacheField>
    <cacheField name="Carros" numFmtId="0">
      <sharedItems containsString="0" containsBlank="1" containsNumber="1" containsInteger="1" minValue="4" maxValue="960"/>
    </cacheField>
    <cacheField name="Ônibus Urbanos" numFmtId="0">
      <sharedItems containsString="0" containsBlank="1" containsNumber="1" containsInteger="1" minValue="0" maxValue="67"/>
    </cacheField>
    <cacheField name="Caminhões e outros ônibus" numFmtId="0">
      <sharedItems containsString="0" containsBlank="1" containsNumber="1" containsInteger="1" minValue="0" maxValue="74"/>
    </cacheField>
    <cacheField name="veic/eq" numFmtId="0">
      <sharedItems containsString="0" containsBlank="1" containsNumber="1" containsInteger="1" minValue="4" maxValue="1105" count="180">
        <n v="138"/>
        <n v="160"/>
        <n v="158"/>
        <n v="170"/>
        <n v="182"/>
        <n v="187"/>
        <n v="199"/>
        <n v="150"/>
        <n v="12"/>
        <n v="10"/>
        <n v="17"/>
        <n v="16"/>
        <n v="20"/>
        <n v="4"/>
        <n v="8"/>
        <n v="11"/>
        <n v="283"/>
        <n v="638"/>
        <n v="710"/>
        <n v="765"/>
        <n v="739"/>
        <n v="768"/>
        <n v="716"/>
        <n v="778"/>
        <n v="744"/>
        <n v="789"/>
        <n v="742"/>
        <n v="652"/>
        <n v="515"/>
        <n v="998"/>
        <n v="1058"/>
        <n v="1048"/>
        <n v="1060"/>
        <n v="1005"/>
        <n v="1040"/>
        <n v="1088"/>
        <n v="1105"/>
        <n v="1035"/>
        <n v="1045"/>
        <n v="325"/>
        <n v="745"/>
        <n v="758"/>
        <n v="625"/>
        <n v="830"/>
        <n v="743"/>
        <n v="623"/>
        <n v="633"/>
        <n v="658"/>
        <n v="503"/>
        <n v="640"/>
        <n v="603"/>
        <n v="68"/>
        <n v="132"/>
        <n v="163"/>
        <n v="220"/>
        <n v="268"/>
        <n v="266"/>
        <n v="221"/>
        <n v="242"/>
        <n v="205"/>
        <n v="201"/>
        <n v="190"/>
        <n v="198"/>
        <n v="195"/>
        <n v="307"/>
        <n v="302"/>
        <n v="324"/>
        <n v="340"/>
        <n v="315"/>
        <n v="353"/>
        <n v="585"/>
        <n v="575"/>
        <n v="552"/>
        <n v="526"/>
        <n v="589"/>
        <n v="598"/>
        <n v="588"/>
        <n v="549"/>
        <n v="130"/>
        <n v="164"/>
        <n v="101"/>
        <n v="103"/>
        <n v="128"/>
        <n v="121"/>
        <n v="15"/>
        <n v="14"/>
        <n v="21"/>
        <n v="13"/>
        <n v="44"/>
        <n v="37"/>
        <n v="33"/>
        <n v="66"/>
        <n v="60"/>
        <n v="72"/>
        <n v="18"/>
        <n v="32"/>
        <n v="54"/>
        <n v="31"/>
        <n v="9"/>
        <n v="24"/>
        <n v="6"/>
        <n v="424"/>
        <n v="557"/>
        <n v="688"/>
        <n v="581"/>
        <n v="612"/>
        <n v="563"/>
        <n v="545"/>
        <n v="590"/>
        <n v="578"/>
        <n v="580"/>
        <n v="594"/>
        <n v="566"/>
        <n v="595"/>
        <n v="542"/>
        <n v="592"/>
        <n v="609"/>
        <n v="527"/>
        <n v="226"/>
        <n v="417"/>
        <n v="401"/>
        <n v="421"/>
        <n v="500"/>
        <n v="441"/>
        <n v="434"/>
        <n v="452"/>
        <n v="412"/>
        <n v="431"/>
        <n v="444"/>
        <n v="426"/>
        <n v="437"/>
        <n v="370"/>
        <n v="423"/>
        <n v="328"/>
        <n v="428"/>
        <n v="375"/>
        <n v="395"/>
        <n v="343"/>
        <n v="468"/>
        <n v="348"/>
        <n v="433"/>
        <n v="390"/>
        <n v="380"/>
        <n v="280"/>
        <n v="113"/>
        <n v="135"/>
        <n v="168"/>
        <n v="165"/>
        <n v="30"/>
        <n v="564"/>
        <n v="533"/>
        <n v="532"/>
        <n v="560"/>
        <n v="565"/>
        <n v="494"/>
        <n v="543"/>
        <n v="920"/>
        <n v="863"/>
        <n v="905"/>
        <n v="943"/>
        <n v="873"/>
        <n v="184"/>
        <n v="112"/>
        <n v="127"/>
        <n v="99"/>
        <n v="92"/>
        <n v="109"/>
        <n v="110"/>
        <n v="91"/>
        <n v="102"/>
        <n v="139"/>
        <n v="117"/>
        <n v="100"/>
        <n v="82"/>
        <n v="77"/>
        <n v="118"/>
        <n v="108"/>
        <n v="133"/>
        <n v="137"/>
        <m/>
      </sharedItems>
    </cacheField>
    <cacheField name="Id_Detector" numFmtId="0">
      <sharedItems containsBlank="1" containsMixedTypes="1" containsNumber="1" containsInteger="1" minValue="6639" maxValue="6776"/>
    </cacheField>
    <cacheField name="RealDataS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ego Paradeda" refreshedDate="42677.756584143521" createdVersion="6" refreshedVersion="6" minRefreshableVersion="3" recordCount="4385">
  <cacheSource type="worksheet">
    <worksheetSource ref="A1:T1048576" sheet="Contagens Plamus"/>
  </cacheSource>
  <cacheFields count="20">
    <cacheField name="Período" numFmtId="0">
      <sharedItems containsBlank="1" count="66">
        <s v="06:00-06:15"/>
        <s v="06:15-06:30"/>
        <s v="06:30-06:45"/>
        <s v="06:45-07:00"/>
        <s v="07:00-07:15"/>
        <s v="07:15-07:30"/>
        <s v="07:30-07:45"/>
        <s v="07:45-08:00"/>
        <s v="08:00-08:15"/>
        <s v="08:15-08:30"/>
        <s v="08:30-08:45"/>
        <s v="08:45-09:00"/>
        <s v="09:00-09:15"/>
        <s v="09:15-09:30"/>
        <s v="09:30-09:45"/>
        <s v="09:45-10:00"/>
        <s v="10:00-10:15"/>
        <s v="10:15-10:30"/>
        <s v="10:30-10:45"/>
        <s v="10:45-11:00"/>
        <s v="11:00-11:15"/>
        <s v="11:15-11:30"/>
        <s v="11:30-11:45"/>
        <s v="11:45-12:00"/>
        <s v="12:00-12:15"/>
        <s v="12:15-12:30"/>
        <s v="12:30-12:45"/>
        <s v="12:45-13:00"/>
        <s v="13:00-13:15"/>
        <s v="13:15-13:30"/>
        <s v="13:30-13:45"/>
        <s v="13:45-14:00"/>
        <s v="14:00-14:15"/>
        <s v="14:15-14:30"/>
        <s v="14:30-14:45"/>
        <s v="14:45-15:00"/>
        <s v="15:00-15:15"/>
        <s v="15:15-15:30"/>
        <s v="15:30-15:45"/>
        <s v="15:45-16:00"/>
        <s v="16:00-16:15"/>
        <s v="16:15-16:30"/>
        <s v="16:30-16:45"/>
        <s v="16:45-17:00"/>
        <s v="17:00-17:15"/>
        <s v="17:15-17:30"/>
        <s v="17:30-17:45"/>
        <s v="17:45-18:00"/>
        <s v="18:00-18:15"/>
        <s v="18:15-18:30"/>
        <s v="18:30-18:45"/>
        <s v="18:45-19:00"/>
        <s v="19:00-19:15"/>
        <s v="19:15-19:30"/>
        <s v="19:30-19:45"/>
        <s v="19:45-20:00"/>
        <s v="20:00-20:15"/>
        <s v="20:15-20:30"/>
        <s v="20:30-20:45"/>
        <s v="20:45-21:00"/>
        <s v="21:00-21:15"/>
        <s v="21:15-21:30"/>
        <s v="21:30-21:45"/>
        <s v="21:45-22:00"/>
        <s v="22:00-22:15"/>
        <m/>
      </sharedItems>
    </cacheField>
    <cacheField name="Hora" numFmtId="0">
      <sharedItems containsString="0" containsBlank="1" containsNumber="1" containsInteger="1" minValue="6" maxValue="22"/>
    </cacheField>
    <cacheField name="M/T/N" numFmtId="0">
      <sharedItems containsBlank="1" count="4">
        <s v="M"/>
        <s v="T"/>
        <s v="N"/>
        <m/>
      </sharedItems>
    </cacheField>
    <cacheField name="Local" numFmtId="0">
      <sharedItems containsBlank="1"/>
    </cacheField>
    <cacheField name="Ponto" numFmtId="0">
      <sharedItems containsBlank="1" count="109">
        <s v="Ponto 102A"/>
        <s v="Ponto 102B"/>
        <s v="Ponto 102C"/>
        <s v="Ponto 105A"/>
        <s v="Ponto 105B"/>
        <s v="Ponto 107A"/>
        <s v="Ponto 107B"/>
        <s v="Ponto 108A"/>
        <s v="Ponto 108B"/>
        <s v="Ponto 110A"/>
        <s v="Ponto 110B"/>
        <s v="Ponto 11A"/>
        <s v="Ponto 11B"/>
        <s v="Ponto 121A"/>
        <s v="Ponto 123A"/>
        <s v="Ponto 123B"/>
        <s v="Ponto 129A"/>
        <s v="Ponto 129B"/>
        <s v="Ponto 17A"/>
        <s v="Ponto 17B"/>
        <s v="Ponto 18A"/>
        <s v="Ponto 18B"/>
        <s v="Ponto 19A"/>
        <s v="Ponto 19B"/>
        <s v="Ponto 1A_LC"/>
        <s v="Ponto 1A_SL"/>
        <s v="Ponto 1B_LC"/>
        <s v="Ponto 1B_SL"/>
        <s v="Ponto 26A"/>
        <s v="Ponto 26B"/>
        <s v="Ponto 28A"/>
        <s v="Ponto 28B"/>
        <s v="Ponto 2A_LC"/>
        <s v="Ponto 2A_SL"/>
        <s v="Ponto 2A"/>
        <s v="Ponto 2B_LC"/>
        <s v="Ponto 2B_SL"/>
        <s v="Ponto 2B"/>
        <s v="Ponto 30A"/>
        <s v="Ponto 30B"/>
        <s v="Ponto 30C"/>
        <s v="Ponto 30D"/>
        <s v="Ponto 33A"/>
        <s v="Ponto 33B"/>
        <s v="Ponto 34A"/>
        <s v="Ponto 34B"/>
        <s v="Ponto 35A"/>
        <s v="Ponto 35B"/>
        <s v="Ponto 36A"/>
        <s v="Ponto 36B"/>
        <s v="Ponto 37A"/>
        <s v="Ponto 37B"/>
        <s v="Ponto 37C"/>
        <s v="Ponto 37D"/>
        <s v="Ponto 38A"/>
        <s v="Ponto 38B"/>
        <s v="Ponto 39A"/>
        <s v="Ponto 39B"/>
        <s v="Ponto 3A_LC"/>
        <s v="Ponto 3A_SL"/>
        <s v="Ponto 3B_LC"/>
        <s v="Ponto 3B_SL"/>
        <s v="Ponto 40A"/>
        <s v="Ponto 40B"/>
        <s v="Ponto 41A"/>
        <s v="Ponto 42A"/>
        <s v="Ponto 42B"/>
        <s v="Ponto 43A"/>
        <s v="Ponto 44A"/>
        <s v="Ponto 45A"/>
        <s v="Ponto 46A"/>
        <s v="Ponto 46B"/>
        <s v="Ponto 47A"/>
        <s v="Ponto 47B"/>
        <s v="Ponto 49A"/>
        <s v="Ponto 49B"/>
        <s v="Ponto 49C"/>
        <s v="Ponto 49D"/>
        <s v="Ponto 4A_LC"/>
        <s v="Ponto 4A_SL"/>
        <s v="Ponto 4B_LC"/>
        <s v="Ponto 4B_SL"/>
        <s v="Ponto 50A"/>
        <s v="Ponto 50B"/>
        <s v="Ponto 52A"/>
        <s v="Ponto 52B"/>
        <s v="Ponto 54A"/>
        <s v="Ponto 54B"/>
        <s v="Ponto 55A"/>
        <s v="Ponto 55B"/>
        <s v="Ponto 55C"/>
        <s v="Ponto 55D"/>
        <s v="Ponto 5A_LC"/>
        <s v="Ponto 5A_SL"/>
        <s v="Ponto 5A"/>
        <s v="Ponto 5B_LC"/>
        <s v="Ponto 5B_SL"/>
        <s v="Ponto 5B"/>
        <s v="Ponto 61A"/>
        <s v="Ponto 61B"/>
        <s v="Ponto 62A"/>
        <s v="Ponto 62B"/>
        <s v="Ponto 6A_LC"/>
        <s v="Ponto 6B_LC"/>
        <s v="Ponto 8A"/>
        <s v="Ponto 8B"/>
        <s v="Ponto 9A"/>
        <s v="Ponto 9B"/>
        <m/>
      </sharedItems>
    </cacheField>
    <cacheField name="Identificador" numFmtId="0">
      <sharedItems containsBlank="1"/>
    </cacheField>
    <cacheField name="Name" numFmtId="0">
      <sharedItems containsBlank="1"/>
    </cacheField>
    <cacheField name="Tipo" numFmtId="0">
      <sharedItems containsBlank="1"/>
    </cacheField>
    <cacheField name="Indice" numFmtId="0">
      <sharedItems containsBlank="1"/>
    </cacheField>
    <cacheField name="Bicicleta" numFmtId="0">
      <sharedItems containsString="0" containsBlank="1" containsNumber="1" containsInteger="1" minValue="0" maxValue="152"/>
    </cacheField>
    <cacheField name="Caminhão (2 eixos)" numFmtId="0">
      <sharedItems containsString="0" containsBlank="1" containsNumber="1" containsInteger="1" minValue="0" maxValue="111"/>
    </cacheField>
    <cacheField name="Caminhão (3+ eixos)" numFmtId="0">
      <sharedItems containsString="0" containsBlank="1" containsNumber="1" containsInteger="1" minValue="0" maxValue="165"/>
    </cacheField>
    <cacheField name="Carro" numFmtId="0">
      <sharedItems containsString="0" containsBlank="1" containsNumber="1" containsInteger="1" minValue="0" maxValue="1902"/>
    </cacheField>
    <cacheField name="Motocicleta" numFmtId="0">
      <sharedItems containsString="0" containsBlank="1" containsNumber="1" containsInteger="1" minValue="0" maxValue="713"/>
    </cacheField>
    <cacheField name="Ônibus" numFmtId="0">
      <sharedItems containsString="0" containsBlank="1" containsNumber="1" containsInteger="1" minValue="0" maxValue="98"/>
    </cacheField>
    <cacheField name="Táxi" numFmtId="0">
      <sharedItems containsString="0" containsBlank="1" containsNumber="1" containsInteger="1" minValue="0" maxValue="43"/>
    </cacheField>
    <cacheField name="Van" numFmtId="0">
      <sharedItems containsString="0" containsBlank="1" containsNumber="1" containsInteger="1" minValue="0" maxValue="184"/>
    </cacheField>
    <cacheField name="Veic/eq" numFmtId="0">
      <sharedItems containsString="0" containsBlank="1" containsNumber="1" containsInteger="1" minValue="0" maxValue="2679"/>
    </cacheField>
    <cacheField name="Veic/Eq/Sem Moto" numFmtId="0">
      <sharedItems containsString="0" containsBlank="1" containsNumber="1" containsInteger="1" minValue="0" maxValue="1954"/>
    </cacheField>
    <cacheField name="Detector" numFmtId="0">
      <sharedItems containsBlank="1" containsMixedTypes="1" containsNumber="1" containsInteger="1" minValue="6760" maxValue="67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iego Paradeda" refreshedDate="42859.413005208335" createdVersion="6" refreshedVersion="6" minRefreshableVersion="3" recordCount="18877">
  <cacheSource type="worksheet">
    <worksheetSource ref="A1:T1048576" sheet="MIDETEC" r:id="rId2"/>
  </cacheSource>
  <cacheFields count="20">
    <cacheField name="did" numFmtId="0">
      <sharedItems containsString="0" containsBlank="1" containsNumber="1" containsInteger="1" minValue="5077" maxValue="7275"/>
    </cacheField>
    <cacheField name="oid" numFmtId="0">
      <sharedItems containsString="0" containsBlank="1" containsNumber="1" containsInteger="1" minValue="2959" maxValue="6777"/>
    </cacheField>
    <cacheField name="eid" numFmtId="0">
      <sharedItems containsBlank="1"/>
    </cacheField>
    <cacheField name="sid" numFmtId="0">
      <sharedItems containsString="0" containsBlank="1" containsNumber="1" containsInteger="1" minValue="0" maxValue="3" count="5">
        <n v="2"/>
        <n v="3"/>
        <n v="1"/>
        <n v="0"/>
        <m/>
      </sharedItems>
    </cacheField>
    <cacheField name="ent" numFmtId="0">
      <sharedItems containsString="0" containsBlank="1" containsNumber="1" containsInteger="1" minValue="0" maxValue="12"/>
    </cacheField>
    <cacheField name="countveh" numFmtId="0">
      <sharedItems containsString="0" containsBlank="1" containsNumber="1" minValue="0" maxValue="20876"/>
    </cacheField>
    <cacheField name="countveh_D" numFmtId="0">
      <sharedItems containsString="0" containsBlank="1" containsNumber="1" minValue="-1" maxValue="139.92319321685"/>
    </cacheField>
    <cacheField name="flow" numFmtId="0">
      <sharedItems containsString="0" containsBlank="1" containsNumber="1" minValue="0" maxValue="7516"/>
    </cacheField>
    <cacheField name="flow_D" numFmtId="0">
      <sharedItems containsString="0" containsBlank="1" containsNumber="1" minValue="-1" maxValue="233.59452048367899"/>
    </cacheField>
    <cacheField name="speed" numFmtId="0">
      <sharedItems containsString="0" containsBlank="1" containsNumber="1" minValue="-1" maxValue="70.5028248342702"/>
    </cacheField>
    <cacheField name="speed_D" numFmtId="0">
      <sharedItems containsString="0" containsBlank="1" containsNumber="1" minValue="-1" maxValue="16.0469941231242"/>
    </cacheField>
    <cacheField name="density" numFmtId="0">
      <sharedItems containsString="0" containsBlank="1" containsNumber="1" minValue="0" maxValue="172.85028707309399"/>
    </cacheField>
    <cacheField name="density_D" numFmtId="0">
      <sharedItems containsString="0" containsBlank="1" containsNumber="1" minValue="-1" maxValue="49.044636308525703"/>
    </cacheField>
    <cacheField name="occupancy" numFmtId="0">
      <sharedItems containsString="0" containsBlank="1" containsNumber="1" minValue="-1" maxValue="100"/>
    </cacheField>
    <cacheField name="occupancy_D" numFmtId="0">
      <sharedItems containsString="0" containsBlank="1" containsNumber="1" minValue="-1" maxValue="28.564359220495401"/>
    </cacheField>
    <cacheField name="headway" numFmtId="0">
      <sharedItems containsString="0" containsBlank="1" containsNumber="1" minValue="-1" maxValue="765.90016199422405"/>
    </cacheField>
    <cacheField name="headway_D" numFmtId="0">
      <sharedItems containsString="0" containsBlank="1" containsNumber="1" minValue="-1" maxValue="644.09174549395902"/>
    </cacheField>
    <cacheField name="Periodo" numFmtId="0">
      <sharedItems containsBlank="1" count="14">
        <s v="6:30-6:45"/>
        <s v="6:45-7:00"/>
        <s v="7:00-7:15"/>
        <s v="7:15-7:30"/>
        <s v="7:30-7:45"/>
        <s v="7:45-8:00"/>
        <s v="8:00-8:15"/>
        <s v="8:15-8:30"/>
        <s v="8:30-8:45"/>
        <s v="8:45-9:00"/>
        <s v="9:00-9:15"/>
        <s v="9:15-9:30"/>
        <s v="Agregado"/>
        <m/>
      </sharedItems>
    </cacheField>
    <cacheField name="Detec_Nome" numFmtId="0">
      <sharedItems containsBlank="1" count="23">
        <s v=""/>
        <s v="M-P9.2"/>
        <s v="M-P8"/>
        <s v="M-P7"/>
        <s v="M-P6"/>
        <s v="M-P5"/>
        <s v="CCV-19A"/>
        <s v="CCV-121A"/>
        <s v="CCV-61A"/>
        <s v="CCV-123B"/>
        <s v="CCV-42A"/>
        <s v="CCV-46A"/>
        <s v="CCV-39A"/>
        <s v="M-P7.1"/>
        <s v="M-P9.1"/>
        <s v="CCV-40B"/>
        <s v="CCV-62A"/>
        <s v="M-P3"/>
        <s v="M-P4"/>
        <s v="M-P1"/>
        <s v="CCV-17A"/>
        <s v="M-P2"/>
        <m/>
      </sharedItems>
    </cacheField>
    <cacheField name="Simulação Name" numFmtId="0">
      <sharedItems containsBlank="1" count="3">
        <s v=""/>
        <s v="Média de 10 replicações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0">
  <r>
    <x v="0"/>
    <x v="0"/>
    <x v="0"/>
    <x v="0"/>
    <s v="T-P4"/>
    <x v="0"/>
    <n v="108"/>
    <n v="0"/>
    <n v="12"/>
    <x v="0"/>
    <s v=""/>
    <s v=",16:30:00,53,138"/>
  </r>
  <r>
    <x v="0"/>
    <x v="0"/>
    <x v="0"/>
    <x v="0"/>
    <s v="T-P4"/>
    <x v="1"/>
    <n v="145"/>
    <n v="0"/>
    <n v="6"/>
    <x v="1"/>
    <s v=""/>
    <s v=",16:45:00,53,160"/>
  </r>
  <r>
    <x v="0"/>
    <x v="0"/>
    <x v="0"/>
    <x v="0"/>
    <s v="T-P4"/>
    <x v="2"/>
    <n v="140"/>
    <n v="0"/>
    <n v="7"/>
    <x v="2"/>
    <s v=""/>
    <s v=",17:00:00,53,158"/>
  </r>
  <r>
    <x v="0"/>
    <x v="0"/>
    <x v="0"/>
    <x v="0"/>
    <s v="T-P4"/>
    <x v="3"/>
    <n v="152"/>
    <n v="0"/>
    <n v="7"/>
    <x v="3"/>
    <s v=""/>
    <s v=",17:15:00,53,170"/>
  </r>
  <r>
    <x v="0"/>
    <x v="0"/>
    <x v="0"/>
    <x v="0"/>
    <s v="T-P4"/>
    <x v="4"/>
    <n v="172"/>
    <n v="0"/>
    <n v="4"/>
    <x v="4"/>
    <s v=""/>
    <s v=",17:30:00,53,182"/>
  </r>
  <r>
    <x v="0"/>
    <x v="0"/>
    <x v="0"/>
    <x v="0"/>
    <s v="T-P4"/>
    <x v="5"/>
    <n v="177"/>
    <n v="0"/>
    <n v="4"/>
    <x v="5"/>
    <s v=""/>
    <s v=",17:45:00,53,187"/>
  </r>
  <r>
    <x v="0"/>
    <x v="0"/>
    <x v="0"/>
    <x v="0"/>
    <s v="T-P4"/>
    <x v="6"/>
    <n v="196"/>
    <n v="0"/>
    <n v="1"/>
    <x v="6"/>
    <s v=""/>
    <s v=",18:00:00,53,199"/>
  </r>
  <r>
    <x v="0"/>
    <x v="0"/>
    <x v="0"/>
    <x v="0"/>
    <s v="T-P4"/>
    <x v="7"/>
    <n v="150"/>
    <n v="0"/>
    <n v="0"/>
    <x v="7"/>
    <s v=""/>
    <s v=",18:15:00,53,150"/>
  </r>
  <r>
    <x v="0"/>
    <x v="0"/>
    <x v="0"/>
    <x v="0"/>
    <s v="T-P4"/>
    <x v="0"/>
    <n v="12"/>
    <n v="4"/>
    <n v="0"/>
    <x v="8"/>
    <s v=""/>
    <s v=",16:30:00,53,12"/>
  </r>
  <r>
    <x v="0"/>
    <x v="0"/>
    <x v="0"/>
    <x v="0"/>
    <s v="T-P4"/>
    <x v="1"/>
    <n v="10"/>
    <n v="2"/>
    <n v="0"/>
    <x v="9"/>
    <s v=""/>
    <s v=",16:45:00,53,10"/>
  </r>
  <r>
    <x v="0"/>
    <x v="0"/>
    <x v="0"/>
    <x v="0"/>
    <s v="T-P4"/>
    <x v="2"/>
    <n v="17"/>
    <n v="3"/>
    <n v="0"/>
    <x v="10"/>
    <s v=""/>
    <s v=",17:00:00,53,17"/>
  </r>
  <r>
    <x v="0"/>
    <x v="0"/>
    <x v="0"/>
    <x v="0"/>
    <s v="T-P4"/>
    <x v="3"/>
    <n v="13"/>
    <n v="5"/>
    <n v="1"/>
    <x v="11"/>
    <s v=""/>
    <s v=",17:15:00,53,16"/>
  </r>
  <r>
    <x v="0"/>
    <x v="0"/>
    <x v="0"/>
    <x v="0"/>
    <s v="T-P4"/>
    <x v="4"/>
    <n v="20"/>
    <n v="4"/>
    <n v="0"/>
    <x v="12"/>
    <s v=""/>
    <s v=",17:30:00,53,20"/>
  </r>
  <r>
    <x v="0"/>
    <x v="0"/>
    <x v="0"/>
    <x v="0"/>
    <s v="T-P4"/>
    <x v="5"/>
    <n v="4"/>
    <n v="4"/>
    <n v="0"/>
    <x v="13"/>
    <s v=""/>
    <s v=",17:45:00,53,4"/>
  </r>
  <r>
    <x v="0"/>
    <x v="0"/>
    <x v="0"/>
    <x v="0"/>
    <s v="T-P4"/>
    <x v="6"/>
    <n v="8"/>
    <n v="2"/>
    <n v="0"/>
    <x v="14"/>
    <s v=""/>
    <s v=",18:00:00,53,8"/>
  </r>
  <r>
    <x v="0"/>
    <x v="0"/>
    <x v="0"/>
    <x v="0"/>
    <s v="T-P4"/>
    <x v="7"/>
    <n v="11"/>
    <n v="4"/>
    <n v="0"/>
    <x v="15"/>
    <s v=""/>
    <s v=",18:15:00,53,11"/>
  </r>
  <r>
    <x v="1"/>
    <x v="1"/>
    <x v="1"/>
    <x v="1"/>
    <s v="M-P3"/>
    <x v="8"/>
    <n v="250"/>
    <n v="5"/>
    <n v="13"/>
    <x v="16"/>
    <n v="6647"/>
    <s v="6647,6:30:00,car,283"/>
  </r>
  <r>
    <x v="1"/>
    <x v="1"/>
    <x v="1"/>
    <x v="1"/>
    <s v="M-P3"/>
    <x v="9"/>
    <n v="550"/>
    <n v="11"/>
    <n v="35"/>
    <x v="17"/>
    <n v="6647"/>
    <s v="6647,6:45:00,car,638"/>
  </r>
  <r>
    <x v="1"/>
    <x v="1"/>
    <x v="1"/>
    <x v="1"/>
    <s v="M-P3"/>
    <x v="10"/>
    <n v="620"/>
    <n v="15"/>
    <n v="36"/>
    <x v="18"/>
    <n v="6647"/>
    <s v="6647,7:00:00,car,710"/>
  </r>
  <r>
    <x v="1"/>
    <x v="1"/>
    <x v="1"/>
    <x v="1"/>
    <s v="M-P3"/>
    <x v="11"/>
    <n v="652"/>
    <n v="10"/>
    <n v="45"/>
    <x v="19"/>
    <n v="6647"/>
    <s v="6647,7:15:00,car,765"/>
  </r>
  <r>
    <x v="1"/>
    <x v="1"/>
    <x v="1"/>
    <x v="1"/>
    <s v="M-P3"/>
    <x v="12"/>
    <n v="646"/>
    <n v="10"/>
    <n v="37"/>
    <x v="20"/>
    <n v="6647"/>
    <s v="6647,7:30:00,car,739"/>
  </r>
  <r>
    <x v="1"/>
    <x v="1"/>
    <x v="1"/>
    <x v="1"/>
    <s v="M-P3"/>
    <x v="13"/>
    <n v="700"/>
    <n v="8"/>
    <n v="27"/>
    <x v="21"/>
    <n v="6647"/>
    <s v="6647,7:45:00,car,768"/>
  </r>
  <r>
    <x v="1"/>
    <x v="1"/>
    <x v="1"/>
    <x v="1"/>
    <s v="M-P3"/>
    <x v="14"/>
    <n v="656"/>
    <n v="7"/>
    <n v="24"/>
    <x v="22"/>
    <n v="6647"/>
    <s v="6647,8:00:00,car,716"/>
  </r>
  <r>
    <x v="1"/>
    <x v="1"/>
    <x v="1"/>
    <x v="1"/>
    <s v="M-P3"/>
    <x v="15"/>
    <n v="665"/>
    <n v="9"/>
    <n v="45"/>
    <x v="23"/>
    <n v="6647"/>
    <s v="6647,8:15:00,car,778"/>
  </r>
  <r>
    <x v="1"/>
    <x v="1"/>
    <x v="1"/>
    <x v="1"/>
    <s v="M-P3"/>
    <x v="16"/>
    <n v="619"/>
    <n v="7"/>
    <n v="50"/>
    <x v="24"/>
    <n v="6647"/>
    <s v="6647,8:30:00,car,744"/>
  </r>
  <r>
    <x v="1"/>
    <x v="1"/>
    <x v="1"/>
    <x v="1"/>
    <s v="M-P3"/>
    <x v="17"/>
    <n v="666"/>
    <n v="8"/>
    <n v="49"/>
    <x v="25"/>
    <n v="6647"/>
    <s v="6647,8:45:00,car,789"/>
  </r>
  <r>
    <x v="1"/>
    <x v="1"/>
    <x v="1"/>
    <x v="1"/>
    <s v="M-P3"/>
    <x v="18"/>
    <n v="624"/>
    <n v="6"/>
    <n v="47"/>
    <x v="26"/>
    <n v="6647"/>
    <s v="6647,9:00:00,car,742"/>
  </r>
  <r>
    <x v="1"/>
    <x v="1"/>
    <x v="1"/>
    <x v="1"/>
    <s v="M-P3"/>
    <x v="19"/>
    <n v="507"/>
    <n v="5"/>
    <n v="58"/>
    <x v="27"/>
    <n v="6647"/>
    <s v="6647,9:15:00,car,652"/>
  </r>
  <r>
    <x v="1"/>
    <x v="2"/>
    <x v="2"/>
    <x v="1"/>
    <s v="M-P1"/>
    <x v="8"/>
    <n v="440"/>
    <n v="0"/>
    <n v="30"/>
    <x v="28"/>
    <n v="6644"/>
    <s v="6644,6:30:00,car,515"/>
  </r>
  <r>
    <x v="1"/>
    <x v="2"/>
    <x v="2"/>
    <x v="1"/>
    <s v="M-P1"/>
    <x v="9"/>
    <n v="860"/>
    <n v="4"/>
    <n v="55"/>
    <x v="29"/>
    <n v="6644"/>
    <s v="6644,6:45:00,car,998"/>
  </r>
  <r>
    <x v="1"/>
    <x v="2"/>
    <x v="2"/>
    <x v="1"/>
    <s v="M-P1"/>
    <x v="10"/>
    <n v="920"/>
    <n v="6"/>
    <n v="55"/>
    <x v="30"/>
    <n v="6644"/>
    <s v="6644,7:00:00,car,1058"/>
  </r>
  <r>
    <x v="1"/>
    <x v="2"/>
    <x v="2"/>
    <x v="1"/>
    <s v="M-P1"/>
    <x v="11"/>
    <n v="920"/>
    <n v="1"/>
    <n v="51"/>
    <x v="31"/>
    <n v="6644"/>
    <s v="6644,7:15:00,car,1048"/>
  </r>
  <r>
    <x v="1"/>
    <x v="2"/>
    <x v="2"/>
    <x v="1"/>
    <s v="M-P1"/>
    <x v="12"/>
    <n v="960"/>
    <n v="2"/>
    <n v="40"/>
    <x v="32"/>
    <n v="6644"/>
    <s v="6644,7:30:00,car,1060"/>
  </r>
  <r>
    <x v="1"/>
    <x v="2"/>
    <x v="2"/>
    <x v="1"/>
    <s v="M-P1"/>
    <x v="13"/>
    <n v="900"/>
    <n v="3"/>
    <n v="42"/>
    <x v="33"/>
    <n v="6644"/>
    <s v="6644,7:45:00,car,1005"/>
  </r>
  <r>
    <x v="1"/>
    <x v="2"/>
    <x v="2"/>
    <x v="1"/>
    <s v="M-P1"/>
    <x v="14"/>
    <n v="920"/>
    <n v="4"/>
    <n v="48"/>
    <x v="34"/>
    <n v="6644"/>
    <s v="6644,8:00:00,car,1040"/>
  </r>
  <r>
    <x v="1"/>
    <x v="2"/>
    <x v="2"/>
    <x v="1"/>
    <s v="M-P1"/>
    <x v="15"/>
    <n v="960"/>
    <n v="4"/>
    <n v="51"/>
    <x v="35"/>
    <n v="6644"/>
    <s v="6644,8:15:00,car,1088"/>
  </r>
  <r>
    <x v="1"/>
    <x v="2"/>
    <x v="2"/>
    <x v="1"/>
    <s v="M-P1"/>
    <x v="16"/>
    <n v="920"/>
    <n v="6"/>
    <n v="51"/>
    <x v="31"/>
    <n v="6644"/>
    <s v="6644,8:30:00,car,1048"/>
  </r>
  <r>
    <x v="1"/>
    <x v="2"/>
    <x v="2"/>
    <x v="1"/>
    <s v="M-P1"/>
    <x v="17"/>
    <n v="920"/>
    <n v="3"/>
    <n v="74"/>
    <x v="36"/>
    <n v="6644"/>
    <s v="6644,8:45:00,car,1105"/>
  </r>
  <r>
    <x v="1"/>
    <x v="2"/>
    <x v="2"/>
    <x v="1"/>
    <s v="M-P1"/>
    <x v="18"/>
    <n v="880"/>
    <n v="1"/>
    <n v="62"/>
    <x v="37"/>
    <n v="6644"/>
    <s v="6644,9:00:00,car,1035"/>
  </r>
  <r>
    <x v="1"/>
    <x v="2"/>
    <x v="2"/>
    <x v="1"/>
    <s v="M-P1"/>
    <x v="19"/>
    <n v="867"/>
    <n v="8"/>
    <n v="71"/>
    <x v="38"/>
    <n v="6644"/>
    <s v="6644,9:15:00,car,1045"/>
  </r>
  <r>
    <x v="1"/>
    <x v="3"/>
    <x v="3"/>
    <x v="1"/>
    <s v="M-P2"/>
    <x v="8"/>
    <n v="300"/>
    <n v="20"/>
    <n v="10"/>
    <x v="39"/>
    <n v="6645"/>
    <s v="6645,6:30:00,car,325"/>
  </r>
  <r>
    <x v="1"/>
    <x v="3"/>
    <x v="3"/>
    <x v="1"/>
    <s v="M-P2"/>
    <x v="9"/>
    <n v="700"/>
    <n v="47"/>
    <n v="18"/>
    <x v="40"/>
    <n v="6645"/>
    <s v="6645,6:45:00,car,745"/>
  </r>
  <r>
    <x v="1"/>
    <x v="3"/>
    <x v="3"/>
    <x v="1"/>
    <s v="M-P2"/>
    <x v="10"/>
    <n v="720"/>
    <n v="48"/>
    <n v="15"/>
    <x v="41"/>
    <n v="6645"/>
    <s v="6645,7:00:00,car,758"/>
  </r>
  <r>
    <x v="1"/>
    <x v="3"/>
    <x v="3"/>
    <x v="1"/>
    <s v="M-P2"/>
    <x v="11"/>
    <n v="580"/>
    <n v="39"/>
    <n v="18"/>
    <x v="42"/>
    <n v="6645"/>
    <s v="6645,7:15:00,car,625"/>
  </r>
  <r>
    <x v="1"/>
    <x v="3"/>
    <x v="3"/>
    <x v="1"/>
    <s v="M-P2"/>
    <x v="12"/>
    <n v="760"/>
    <n v="61"/>
    <n v="28"/>
    <x v="43"/>
    <n v="6645"/>
    <s v="6645,7:30:00,car,830"/>
  </r>
  <r>
    <x v="1"/>
    <x v="3"/>
    <x v="3"/>
    <x v="1"/>
    <s v="M-P2"/>
    <x v="13"/>
    <n v="700"/>
    <n v="56"/>
    <n v="17"/>
    <x v="44"/>
    <n v="6645"/>
    <s v="6645,7:45:00,car,743"/>
  </r>
  <r>
    <x v="1"/>
    <x v="3"/>
    <x v="3"/>
    <x v="1"/>
    <s v="M-P2"/>
    <x v="14"/>
    <n v="580"/>
    <n v="53"/>
    <n v="17"/>
    <x v="45"/>
    <n v="6645"/>
    <s v="6645,8:00:00,car,623"/>
  </r>
  <r>
    <x v="1"/>
    <x v="3"/>
    <x v="3"/>
    <x v="1"/>
    <s v="M-P2"/>
    <x v="15"/>
    <n v="560"/>
    <n v="67"/>
    <n v="29"/>
    <x v="46"/>
    <n v="6645"/>
    <s v="6645,8:15:00,car,633"/>
  </r>
  <r>
    <x v="1"/>
    <x v="3"/>
    <x v="3"/>
    <x v="1"/>
    <s v="M-P2"/>
    <x v="16"/>
    <n v="580"/>
    <n v="57"/>
    <n v="31"/>
    <x v="47"/>
    <n v="6645"/>
    <s v="6645,8:30:00,car,658"/>
  </r>
  <r>
    <x v="1"/>
    <x v="3"/>
    <x v="3"/>
    <x v="1"/>
    <s v="M-P2"/>
    <x v="17"/>
    <n v="460"/>
    <n v="43"/>
    <n v="17"/>
    <x v="48"/>
    <n v="6645"/>
    <s v="6645,8:45:00,car,503"/>
  </r>
  <r>
    <x v="1"/>
    <x v="3"/>
    <x v="3"/>
    <x v="1"/>
    <s v="M-P2"/>
    <x v="18"/>
    <n v="580"/>
    <n v="48"/>
    <n v="24"/>
    <x v="49"/>
    <n v="6645"/>
    <s v="6645,9:00:00,car,640"/>
  </r>
  <r>
    <x v="1"/>
    <x v="3"/>
    <x v="3"/>
    <x v="1"/>
    <s v="M-P2"/>
    <x v="19"/>
    <n v="520"/>
    <n v="43"/>
    <n v="33"/>
    <x v="50"/>
    <n v="6645"/>
    <s v="6645,9:15:00,car,603"/>
  </r>
  <r>
    <x v="1"/>
    <x v="4"/>
    <x v="4"/>
    <x v="1"/>
    <s v="M-P5"/>
    <x v="8"/>
    <n v="60"/>
    <n v="26"/>
    <n v="3"/>
    <x v="51"/>
    <n v="6643"/>
    <s v="6643,6:30:00,car,68"/>
  </r>
  <r>
    <x v="1"/>
    <x v="4"/>
    <x v="4"/>
    <x v="1"/>
    <s v="M-P5"/>
    <x v="9"/>
    <n v="124"/>
    <n v="24"/>
    <n v="3"/>
    <x v="52"/>
    <n v="6643"/>
    <s v="6643,6:45:00,car,132"/>
  </r>
  <r>
    <x v="1"/>
    <x v="4"/>
    <x v="4"/>
    <x v="1"/>
    <s v="M-P5"/>
    <x v="10"/>
    <n v="163"/>
    <n v="28"/>
    <n v="0"/>
    <x v="53"/>
    <n v="6643"/>
    <s v="6643,7:00:00,car,163"/>
  </r>
  <r>
    <x v="1"/>
    <x v="4"/>
    <x v="4"/>
    <x v="1"/>
    <s v="M-P5"/>
    <x v="11"/>
    <n v="217"/>
    <n v="23"/>
    <n v="1"/>
    <x v="54"/>
    <n v="6643"/>
    <s v="6643,7:15:00,car,220"/>
  </r>
  <r>
    <x v="1"/>
    <x v="4"/>
    <x v="4"/>
    <x v="1"/>
    <s v="M-P5"/>
    <x v="12"/>
    <n v="245"/>
    <n v="30"/>
    <n v="9"/>
    <x v="55"/>
    <n v="6643"/>
    <s v="6643,7:30:00,car,268"/>
  </r>
  <r>
    <x v="1"/>
    <x v="4"/>
    <x v="4"/>
    <x v="1"/>
    <s v="M-P5"/>
    <x v="13"/>
    <n v="251"/>
    <n v="30"/>
    <n v="6"/>
    <x v="56"/>
    <n v="6643"/>
    <s v="6643,7:45:00,car,266"/>
  </r>
  <r>
    <x v="1"/>
    <x v="4"/>
    <x v="4"/>
    <x v="1"/>
    <s v="M-P5"/>
    <x v="14"/>
    <n v="211"/>
    <n v="27"/>
    <n v="4"/>
    <x v="57"/>
    <n v="6643"/>
    <s v="6643,8:00:00,car,221"/>
  </r>
  <r>
    <x v="1"/>
    <x v="4"/>
    <x v="4"/>
    <x v="1"/>
    <s v="M-P5"/>
    <x v="15"/>
    <n v="217"/>
    <n v="26"/>
    <n v="10"/>
    <x v="58"/>
    <n v="6643"/>
    <s v="6643,8:15:00,car,242"/>
  </r>
  <r>
    <x v="1"/>
    <x v="4"/>
    <x v="4"/>
    <x v="1"/>
    <s v="M-P5"/>
    <x v="16"/>
    <n v="192"/>
    <n v="31"/>
    <n v="5"/>
    <x v="59"/>
    <n v="6643"/>
    <s v="6643,8:30:00,car,205"/>
  </r>
  <r>
    <x v="1"/>
    <x v="4"/>
    <x v="4"/>
    <x v="1"/>
    <s v="M-P5"/>
    <x v="17"/>
    <n v="176"/>
    <n v="14"/>
    <n v="10"/>
    <x v="60"/>
    <n v="6643"/>
    <s v="6643,8:45:00,car,201"/>
  </r>
  <r>
    <x v="1"/>
    <x v="4"/>
    <x v="4"/>
    <x v="1"/>
    <s v="M-P5"/>
    <x v="18"/>
    <n v="170"/>
    <n v="33"/>
    <n v="8"/>
    <x v="61"/>
    <n v="6643"/>
    <s v="6643,9:00:00,car,190"/>
  </r>
  <r>
    <x v="1"/>
    <x v="4"/>
    <x v="4"/>
    <x v="1"/>
    <s v="M-P5"/>
    <x v="19"/>
    <n v="173"/>
    <n v="27"/>
    <n v="10"/>
    <x v="62"/>
    <n v="6643"/>
    <s v="6643,9:15:00,car,198"/>
  </r>
  <r>
    <x v="2"/>
    <x v="5"/>
    <x v="5"/>
    <x v="0"/>
    <s v="T-P6"/>
    <x v="0"/>
    <n v="170"/>
    <n v="0"/>
    <n v="10"/>
    <x v="63"/>
    <s v=""/>
    <s v=",16:30:00,53,195"/>
  </r>
  <r>
    <x v="2"/>
    <x v="5"/>
    <x v="5"/>
    <x v="0"/>
    <s v="T-P6"/>
    <x v="1"/>
    <n v="287"/>
    <n v="0"/>
    <n v="8"/>
    <x v="64"/>
    <s v=""/>
    <s v=",16:45:00,53,307"/>
  </r>
  <r>
    <x v="2"/>
    <x v="5"/>
    <x v="5"/>
    <x v="0"/>
    <s v="T-P6"/>
    <x v="2"/>
    <n v="282"/>
    <n v="1"/>
    <n v="8"/>
    <x v="65"/>
    <s v=""/>
    <s v=",17:00:00,53,302"/>
  </r>
  <r>
    <x v="2"/>
    <x v="5"/>
    <x v="5"/>
    <x v="0"/>
    <s v="T-P6"/>
    <x v="3"/>
    <n v="304"/>
    <n v="0"/>
    <n v="8"/>
    <x v="66"/>
    <s v=""/>
    <s v=",17:15:00,53,324"/>
  </r>
  <r>
    <x v="2"/>
    <x v="5"/>
    <x v="5"/>
    <x v="0"/>
    <s v="T-P6"/>
    <x v="4"/>
    <n v="307"/>
    <n v="4"/>
    <n v="13"/>
    <x v="67"/>
    <s v=""/>
    <s v=",17:30:00,53,340"/>
  </r>
  <r>
    <x v="2"/>
    <x v="5"/>
    <x v="5"/>
    <x v="0"/>
    <s v="T-P6"/>
    <x v="20"/>
    <n v="285"/>
    <n v="0"/>
    <n v="12"/>
    <x v="68"/>
    <s v=""/>
    <s v=",17:45:00,53,315"/>
  </r>
  <r>
    <x v="2"/>
    <x v="5"/>
    <x v="5"/>
    <x v="0"/>
    <s v="T-P6"/>
    <x v="6"/>
    <n v="323"/>
    <n v="2"/>
    <n v="12"/>
    <x v="69"/>
    <s v=""/>
    <s v=",18:00:00,53,353"/>
  </r>
  <r>
    <x v="2"/>
    <x v="6"/>
    <x v="3"/>
    <x v="0"/>
    <s v="T-P2"/>
    <x v="21"/>
    <n v="487"/>
    <n v="0"/>
    <n v="39"/>
    <x v="70"/>
    <s v=""/>
    <s v=",16:30:00,53,585"/>
  </r>
  <r>
    <x v="2"/>
    <x v="6"/>
    <x v="3"/>
    <x v="0"/>
    <s v="T-P2"/>
    <x v="22"/>
    <n v="505"/>
    <n v="0"/>
    <n v="28"/>
    <x v="71"/>
    <s v=""/>
    <s v=",16:45:00,53,575"/>
  </r>
  <r>
    <x v="2"/>
    <x v="6"/>
    <x v="3"/>
    <x v="0"/>
    <s v="T-P2"/>
    <x v="23"/>
    <n v="497"/>
    <n v="0"/>
    <n v="22"/>
    <x v="72"/>
    <s v=""/>
    <s v=",17:00:00,53,552"/>
  </r>
  <r>
    <x v="2"/>
    <x v="6"/>
    <x v="3"/>
    <x v="0"/>
    <s v="T-P2"/>
    <x v="24"/>
    <n v="488"/>
    <n v="0"/>
    <n v="15"/>
    <x v="73"/>
    <s v=""/>
    <s v=",17:15:00,53,526"/>
  </r>
  <r>
    <x v="2"/>
    <x v="6"/>
    <x v="3"/>
    <x v="0"/>
    <s v="T-P2"/>
    <x v="25"/>
    <n v="519"/>
    <n v="0"/>
    <n v="28"/>
    <x v="74"/>
    <s v=""/>
    <s v=",17:30:00,53,589"/>
  </r>
  <r>
    <x v="2"/>
    <x v="6"/>
    <x v="3"/>
    <x v="0"/>
    <s v="T-P2"/>
    <x v="26"/>
    <n v="538"/>
    <n v="0"/>
    <n v="24"/>
    <x v="75"/>
    <s v=""/>
    <s v=",17:45:00,53,598"/>
  </r>
  <r>
    <x v="2"/>
    <x v="6"/>
    <x v="3"/>
    <x v="0"/>
    <s v="T-P2"/>
    <x v="27"/>
    <n v="533"/>
    <n v="0"/>
    <n v="22"/>
    <x v="76"/>
    <s v=""/>
    <s v=",18:00:00,53,588"/>
  </r>
  <r>
    <x v="2"/>
    <x v="6"/>
    <x v="3"/>
    <x v="0"/>
    <s v="T-P2"/>
    <x v="28"/>
    <n v="494"/>
    <n v="0"/>
    <n v="22"/>
    <x v="77"/>
    <s v=""/>
    <s v=",18:15:00,53,549"/>
  </r>
  <r>
    <x v="2"/>
    <x v="7"/>
    <x v="6"/>
    <x v="0"/>
    <s v="T-P5.1"/>
    <x v="21"/>
    <n v="120"/>
    <n v="38"/>
    <n v="4"/>
    <x v="78"/>
    <s v=""/>
    <s v=",16:30:00,53,130"/>
  </r>
  <r>
    <x v="2"/>
    <x v="7"/>
    <x v="6"/>
    <x v="0"/>
    <s v="T-P5.1"/>
    <x v="22"/>
    <n v="146"/>
    <n v="32"/>
    <n v="7"/>
    <x v="79"/>
    <s v=""/>
    <s v=",16:45:00,53,164"/>
  </r>
  <r>
    <x v="2"/>
    <x v="7"/>
    <x v="6"/>
    <x v="0"/>
    <s v="T-P5.1"/>
    <x v="23"/>
    <n v="96"/>
    <n v="41"/>
    <n v="2"/>
    <x v="80"/>
    <s v=""/>
    <s v=",17:00:00,53,101"/>
  </r>
  <r>
    <x v="2"/>
    <x v="7"/>
    <x v="6"/>
    <x v="0"/>
    <s v="T-P5.1"/>
    <x v="24"/>
    <n v="98"/>
    <n v="43"/>
    <n v="2"/>
    <x v="81"/>
    <s v=""/>
    <s v=",17:15:00,53,103"/>
  </r>
  <r>
    <x v="2"/>
    <x v="7"/>
    <x v="6"/>
    <x v="0"/>
    <s v="T-P5.1"/>
    <x v="25"/>
    <n v="115"/>
    <n v="41"/>
    <n v="5"/>
    <x v="82"/>
    <s v=""/>
    <s v=",17:30:00,53,128"/>
  </r>
  <r>
    <x v="2"/>
    <x v="7"/>
    <x v="6"/>
    <x v="0"/>
    <s v="T-P5.1"/>
    <x v="26"/>
    <n v="130"/>
    <n v="23"/>
    <n v="3"/>
    <x v="0"/>
    <s v=""/>
    <s v=",17:45:00,53,138"/>
  </r>
  <r>
    <x v="2"/>
    <x v="7"/>
    <x v="6"/>
    <x v="0"/>
    <s v="T-P5.1"/>
    <x v="27"/>
    <n v="113"/>
    <n v="36"/>
    <n v="3"/>
    <x v="83"/>
    <s v=""/>
    <s v=",18:00:00,53,121"/>
  </r>
  <r>
    <x v="2"/>
    <x v="8"/>
    <x v="7"/>
    <x v="0"/>
    <s v="T-P5.2"/>
    <x v="21"/>
    <n v="15"/>
    <n v="0"/>
    <n v="0"/>
    <x v="84"/>
    <s v=""/>
    <s v=",16:30:00,53,15"/>
  </r>
  <r>
    <x v="2"/>
    <x v="8"/>
    <x v="7"/>
    <x v="0"/>
    <s v="T-P5.2"/>
    <x v="22"/>
    <n v="20"/>
    <n v="0"/>
    <n v="0"/>
    <x v="12"/>
    <s v=""/>
    <s v=",16:45:00,53,20"/>
  </r>
  <r>
    <x v="2"/>
    <x v="8"/>
    <x v="7"/>
    <x v="0"/>
    <s v="T-P5.2"/>
    <x v="23"/>
    <n v="11"/>
    <n v="0"/>
    <n v="1"/>
    <x v="85"/>
    <s v=""/>
    <s v=",17:00:00,53,14"/>
  </r>
  <r>
    <x v="2"/>
    <x v="8"/>
    <x v="7"/>
    <x v="0"/>
    <s v="T-P5.2"/>
    <x v="24"/>
    <n v="18"/>
    <n v="0"/>
    <n v="1"/>
    <x v="86"/>
    <s v=""/>
    <s v=",17:15:00,53,21"/>
  </r>
  <r>
    <x v="2"/>
    <x v="8"/>
    <x v="7"/>
    <x v="0"/>
    <s v="T-P5.2"/>
    <x v="25"/>
    <n v="17"/>
    <n v="0"/>
    <n v="0"/>
    <x v="10"/>
    <s v=""/>
    <s v=",17:30:00,53,17"/>
  </r>
  <r>
    <x v="2"/>
    <x v="8"/>
    <x v="7"/>
    <x v="0"/>
    <s v="T-P5.2"/>
    <x v="26"/>
    <n v="15"/>
    <n v="0"/>
    <n v="0"/>
    <x v="84"/>
    <s v=""/>
    <s v=",17:45:00,53,15"/>
  </r>
  <r>
    <x v="2"/>
    <x v="8"/>
    <x v="7"/>
    <x v="0"/>
    <s v="T-P5.2"/>
    <x v="27"/>
    <n v="13"/>
    <n v="0"/>
    <n v="0"/>
    <x v="87"/>
    <s v=""/>
    <s v=",18:00:00,53,13"/>
  </r>
  <r>
    <x v="2"/>
    <x v="9"/>
    <x v="8"/>
    <x v="0"/>
    <s v="T-P9.1"/>
    <x v="21"/>
    <n v="44"/>
    <n v="0"/>
    <n v="0"/>
    <x v="88"/>
    <s v=""/>
    <s v=",16:30:00,53,44"/>
  </r>
  <r>
    <x v="2"/>
    <x v="9"/>
    <x v="8"/>
    <x v="0"/>
    <s v="T-P9.1"/>
    <x v="22"/>
    <n v="14"/>
    <n v="0"/>
    <n v="0"/>
    <x v="85"/>
    <s v=""/>
    <s v=",16:45:00,53,14"/>
  </r>
  <r>
    <x v="2"/>
    <x v="9"/>
    <x v="8"/>
    <x v="0"/>
    <s v="T-P9.1"/>
    <x v="23"/>
    <n v="21"/>
    <n v="0"/>
    <n v="0"/>
    <x v="86"/>
    <s v=""/>
    <s v=",17:00:00,53,21"/>
  </r>
  <r>
    <x v="2"/>
    <x v="9"/>
    <x v="8"/>
    <x v="0"/>
    <s v="T-P9.1"/>
    <x v="24"/>
    <n v="37"/>
    <n v="0"/>
    <n v="0"/>
    <x v="89"/>
    <s v=""/>
    <s v=",17:15:00,53,37"/>
  </r>
  <r>
    <x v="2"/>
    <x v="9"/>
    <x v="8"/>
    <x v="0"/>
    <s v="T-P9.1"/>
    <x v="25"/>
    <n v="33"/>
    <n v="0"/>
    <n v="0"/>
    <x v="90"/>
    <s v=""/>
    <s v=",17:30:00,53,33"/>
  </r>
  <r>
    <x v="2"/>
    <x v="9"/>
    <x v="8"/>
    <x v="0"/>
    <s v="T-P9.1"/>
    <x v="26"/>
    <n v="66"/>
    <n v="0"/>
    <n v="0"/>
    <x v="91"/>
    <s v=""/>
    <s v=",17:45:00,53,66"/>
  </r>
  <r>
    <x v="2"/>
    <x v="9"/>
    <x v="8"/>
    <x v="0"/>
    <s v="T-P9.1"/>
    <x v="27"/>
    <n v="60"/>
    <n v="0"/>
    <n v="0"/>
    <x v="92"/>
    <s v=""/>
    <s v=",18:00:00,53,60"/>
  </r>
  <r>
    <x v="2"/>
    <x v="9"/>
    <x v="8"/>
    <x v="0"/>
    <s v="T-P9.1"/>
    <x v="28"/>
    <n v="72"/>
    <n v="0"/>
    <n v="0"/>
    <x v="93"/>
    <s v=""/>
    <s v=",18:15:00,53,72"/>
  </r>
  <r>
    <x v="2"/>
    <x v="10"/>
    <x v="9"/>
    <x v="0"/>
    <s v="T-P9.2"/>
    <x v="21"/>
    <n v="18"/>
    <n v="1"/>
    <n v="0"/>
    <x v="94"/>
    <s v=""/>
    <s v=",16:30:00,53,18"/>
  </r>
  <r>
    <x v="2"/>
    <x v="10"/>
    <x v="9"/>
    <x v="0"/>
    <s v="T-P9.2"/>
    <x v="22"/>
    <n v="15"/>
    <n v="0"/>
    <n v="0"/>
    <x v="84"/>
    <s v=""/>
    <s v=",16:45:00,53,15"/>
  </r>
  <r>
    <x v="2"/>
    <x v="10"/>
    <x v="9"/>
    <x v="0"/>
    <s v="T-P9.2"/>
    <x v="23"/>
    <n v="21"/>
    <n v="0"/>
    <n v="0"/>
    <x v="86"/>
    <s v=""/>
    <s v=",17:00:00,53,21"/>
  </r>
  <r>
    <x v="2"/>
    <x v="10"/>
    <x v="9"/>
    <x v="0"/>
    <s v="T-P9.2"/>
    <x v="24"/>
    <n v="18"/>
    <n v="0"/>
    <n v="0"/>
    <x v="94"/>
    <s v=""/>
    <s v=",17:15:00,53,18"/>
  </r>
  <r>
    <x v="2"/>
    <x v="10"/>
    <x v="9"/>
    <x v="0"/>
    <s v="T-P9.2"/>
    <x v="25"/>
    <n v="18"/>
    <n v="0"/>
    <n v="0"/>
    <x v="94"/>
    <s v=""/>
    <s v=",17:30:00,53,18"/>
  </r>
  <r>
    <x v="2"/>
    <x v="10"/>
    <x v="9"/>
    <x v="0"/>
    <s v="T-P9.2"/>
    <x v="26"/>
    <n v="32"/>
    <n v="0"/>
    <n v="0"/>
    <x v="95"/>
    <s v=""/>
    <s v=",17:45:00,53,32"/>
  </r>
  <r>
    <x v="2"/>
    <x v="10"/>
    <x v="9"/>
    <x v="0"/>
    <s v="T-P9.2"/>
    <x v="27"/>
    <n v="54"/>
    <n v="2"/>
    <n v="0"/>
    <x v="96"/>
    <s v=""/>
    <s v=",18:00:00,53,54"/>
  </r>
  <r>
    <x v="2"/>
    <x v="10"/>
    <x v="9"/>
    <x v="0"/>
    <s v="T-P9.2"/>
    <x v="28"/>
    <n v="66"/>
    <n v="0"/>
    <n v="0"/>
    <x v="91"/>
    <s v=""/>
    <s v=",18:15:00,53,66"/>
  </r>
  <r>
    <x v="2"/>
    <x v="11"/>
    <x v="10"/>
    <x v="0"/>
    <s v="T-P9.3"/>
    <x v="21"/>
    <n v="31"/>
    <n v="0"/>
    <n v="0"/>
    <x v="97"/>
    <s v=""/>
    <s v=",16:30:00,53,31"/>
  </r>
  <r>
    <x v="2"/>
    <x v="11"/>
    <x v="10"/>
    <x v="0"/>
    <s v="T-P9.3"/>
    <x v="22"/>
    <n v="9"/>
    <n v="0"/>
    <n v="0"/>
    <x v="98"/>
    <s v=""/>
    <s v=",16:45:00,53,9"/>
  </r>
  <r>
    <x v="2"/>
    <x v="11"/>
    <x v="10"/>
    <x v="0"/>
    <s v="T-P9.3"/>
    <x v="23"/>
    <n v="14"/>
    <n v="0"/>
    <n v="0"/>
    <x v="85"/>
    <s v=""/>
    <s v=",17:00:00,53,14"/>
  </r>
  <r>
    <x v="2"/>
    <x v="11"/>
    <x v="10"/>
    <x v="0"/>
    <s v="T-P9.3"/>
    <x v="24"/>
    <n v="16"/>
    <n v="0"/>
    <n v="0"/>
    <x v="11"/>
    <s v=""/>
    <s v=",17:15:00,53,16"/>
  </r>
  <r>
    <x v="2"/>
    <x v="11"/>
    <x v="10"/>
    <x v="0"/>
    <s v="T-P9.3"/>
    <x v="25"/>
    <n v="15"/>
    <n v="0"/>
    <n v="0"/>
    <x v="84"/>
    <s v=""/>
    <s v=",17:30:00,53,15"/>
  </r>
  <r>
    <x v="2"/>
    <x v="11"/>
    <x v="10"/>
    <x v="0"/>
    <s v="T-P9.3"/>
    <x v="26"/>
    <n v="18"/>
    <n v="0"/>
    <n v="0"/>
    <x v="94"/>
    <s v=""/>
    <s v=",17:45:00,53,18"/>
  </r>
  <r>
    <x v="2"/>
    <x v="11"/>
    <x v="10"/>
    <x v="0"/>
    <s v="T-P9.3"/>
    <x v="27"/>
    <n v="24"/>
    <n v="0"/>
    <n v="0"/>
    <x v="99"/>
    <s v=""/>
    <s v=",18:00:00,53,24"/>
  </r>
  <r>
    <x v="2"/>
    <x v="11"/>
    <x v="10"/>
    <x v="0"/>
    <s v="T-P9.3"/>
    <x v="28"/>
    <n v="6"/>
    <n v="0"/>
    <n v="0"/>
    <x v="100"/>
    <s v=""/>
    <s v=",18:15:00,53,6"/>
  </r>
  <r>
    <x v="1"/>
    <x v="12"/>
    <x v="5"/>
    <x v="1"/>
    <s v="M-P6"/>
    <x v="8"/>
    <n v="396"/>
    <n v="33"/>
    <n v="11"/>
    <x v="101"/>
    <n v="6642"/>
    <s v="6642,6:30:00,car,424"/>
  </r>
  <r>
    <x v="1"/>
    <x v="12"/>
    <x v="5"/>
    <x v="1"/>
    <s v="M-P6"/>
    <x v="9"/>
    <n v="527"/>
    <n v="42"/>
    <n v="12"/>
    <x v="102"/>
    <n v="6642"/>
    <s v="6642,6:45:00,car,557"/>
  </r>
  <r>
    <x v="1"/>
    <x v="12"/>
    <x v="5"/>
    <x v="1"/>
    <s v="M-P6"/>
    <x v="10"/>
    <n v="650"/>
    <n v="41"/>
    <n v="15"/>
    <x v="103"/>
    <n v="6642"/>
    <s v="6642,7:00:00,car,688"/>
  </r>
  <r>
    <x v="1"/>
    <x v="12"/>
    <x v="5"/>
    <x v="1"/>
    <s v="M-P6"/>
    <x v="11"/>
    <n v="556"/>
    <n v="32"/>
    <n v="10"/>
    <x v="104"/>
    <n v="6642"/>
    <s v="6642,7:15:00,car,581"/>
  </r>
  <r>
    <x v="1"/>
    <x v="12"/>
    <x v="5"/>
    <x v="1"/>
    <s v="M-P6"/>
    <x v="12"/>
    <n v="577"/>
    <n v="40"/>
    <n v="14"/>
    <x v="105"/>
    <n v="6642"/>
    <s v="6642,7:30:00,car,612"/>
  </r>
  <r>
    <x v="1"/>
    <x v="12"/>
    <x v="5"/>
    <x v="1"/>
    <s v="M-P6"/>
    <x v="13"/>
    <n v="540"/>
    <n v="39"/>
    <n v="9"/>
    <x v="106"/>
    <n v="6642"/>
    <s v="6642,7:45:00,car,563"/>
  </r>
  <r>
    <x v="1"/>
    <x v="12"/>
    <x v="5"/>
    <x v="1"/>
    <s v="M-P6"/>
    <x v="14"/>
    <n v="505"/>
    <n v="40"/>
    <n v="16"/>
    <x v="107"/>
    <n v="6642"/>
    <s v="6642,8:00:00,car,545"/>
  </r>
  <r>
    <x v="1"/>
    <x v="12"/>
    <x v="5"/>
    <x v="1"/>
    <s v="M-P6"/>
    <x v="15"/>
    <n v="520"/>
    <n v="42"/>
    <n v="26"/>
    <x v="70"/>
    <n v="6642"/>
    <s v="6642,8:15:00,car,585"/>
  </r>
  <r>
    <x v="1"/>
    <x v="12"/>
    <x v="5"/>
    <x v="1"/>
    <s v="M-P6"/>
    <x v="16"/>
    <n v="517"/>
    <n v="35"/>
    <n v="29"/>
    <x v="108"/>
    <n v="6642"/>
    <s v="6642,8:30:00,car,590"/>
  </r>
  <r>
    <x v="1"/>
    <x v="12"/>
    <x v="5"/>
    <x v="1"/>
    <s v="M-P6"/>
    <x v="17"/>
    <n v="528"/>
    <n v="35"/>
    <n v="20"/>
    <x v="109"/>
    <n v="6642"/>
    <s v="6642,8:45:00,car,578"/>
  </r>
  <r>
    <x v="1"/>
    <x v="12"/>
    <x v="5"/>
    <x v="1"/>
    <s v="M-P6"/>
    <x v="18"/>
    <n v="492"/>
    <n v="32"/>
    <n v="35"/>
    <x v="110"/>
    <n v="6642"/>
    <s v="6642,9:00:00,car,580"/>
  </r>
  <r>
    <x v="1"/>
    <x v="12"/>
    <x v="5"/>
    <x v="1"/>
    <s v="M-P6"/>
    <x v="19"/>
    <n v="516"/>
    <n v="21"/>
    <n v="31"/>
    <x v="111"/>
    <n v="6642"/>
    <s v="6642,9:15:00,car,594"/>
  </r>
  <r>
    <x v="2"/>
    <x v="13"/>
    <x v="2"/>
    <x v="0"/>
    <s v="T-P1"/>
    <x v="21"/>
    <n v="491"/>
    <n v="0"/>
    <n v="30"/>
    <x v="112"/>
    <s v=""/>
    <s v=",16:30:00,53,566"/>
  </r>
  <r>
    <x v="2"/>
    <x v="13"/>
    <x v="2"/>
    <x v="0"/>
    <s v="T-P1"/>
    <x v="22"/>
    <n v="532"/>
    <n v="0"/>
    <n v="25"/>
    <x v="113"/>
    <s v=""/>
    <s v=",16:45:00,53,595"/>
  </r>
  <r>
    <x v="2"/>
    <x v="13"/>
    <x v="2"/>
    <x v="0"/>
    <s v="T-P1"/>
    <x v="23"/>
    <n v="487"/>
    <n v="0"/>
    <n v="23"/>
    <x v="107"/>
    <s v=""/>
    <s v=",17:00:00,53,545"/>
  </r>
  <r>
    <x v="2"/>
    <x v="13"/>
    <x v="2"/>
    <x v="0"/>
    <s v="T-P1"/>
    <x v="24"/>
    <n v="509"/>
    <n v="0"/>
    <n v="13"/>
    <x v="114"/>
    <s v=""/>
    <s v=",17:15:00,53,542"/>
  </r>
  <r>
    <x v="2"/>
    <x v="13"/>
    <x v="2"/>
    <x v="0"/>
    <s v="T-P1"/>
    <x v="25"/>
    <n v="542"/>
    <n v="0"/>
    <n v="20"/>
    <x v="115"/>
    <s v=""/>
    <s v=",17:30:00,53,592"/>
  </r>
  <r>
    <x v="2"/>
    <x v="13"/>
    <x v="2"/>
    <x v="0"/>
    <s v="T-P1"/>
    <x v="26"/>
    <n v="562"/>
    <n v="0"/>
    <n v="20"/>
    <x v="105"/>
    <s v=""/>
    <s v=",17:45:00,53,612"/>
  </r>
  <r>
    <x v="2"/>
    <x v="13"/>
    <x v="2"/>
    <x v="0"/>
    <s v="T-P1"/>
    <x v="27"/>
    <n v="549"/>
    <n v="0"/>
    <n v="24"/>
    <x v="116"/>
    <s v=""/>
    <s v=",18:00:00,53,609"/>
  </r>
  <r>
    <x v="2"/>
    <x v="13"/>
    <x v="2"/>
    <x v="0"/>
    <s v="T-P1"/>
    <x v="28"/>
    <n v="507"/>
    <n v="0"/>
    <n v="8"/>
    <x v="117"/>
    <s v=""/>
    <s v=",18:15:00,53,527"/>
  </r>
  <r>
    <x v="1"/>
    <x v="14"/>
    <x v="11"/>
    <x v="1"/>
    <s v="M-P9"/>
    <x v="8"/>
    <n v="226"/>
    <n v="0"/>
    <n v="0"/>
    <x v="118"/>
    <n v="6639"/>
    <s v="6639,6:30:00,car,226"/>
  </r>
  <r>
    <x v="1"/>
    <x v="14"/>
    <x v="11"/>
    <x v="1"/>
    <s v="M-P9"/>
    <x v="9"/>
    <n v="417"/>
    <n v="0"/>
    <n v="0"/>
    <x v="119"/>
    <n v="6639"/>
    <s v="6639,6:45:00,car,417"/>
  </r>
  <r>
    <x v="1"/>
    <x v="14"/>
    <x v="11"/>
    <x v="1"/>
    <s v="M-P9"/>
    <x v="10"/>
    <n v="401"/>
    <n v="0"/>
    <n v="0"/>
    <x v="120"/>
    <n v="6639"/>
    <s v="6639,7:00:00,car,401"/>
  </r>
  <r>
    <x v="1"/>
    <x v="14"/>
    <x v="11"/>
    <x v="1"/>
    <s v="M-P9"/>
    <x v="11"/>
    <n v="421"/>
    <n v="0"/>
    <n v="0"/>
    <x v="121"/>
    <n v="6639"/>
    <s v="6639,7:15:00,car,421"/>
  </r>
  <r>
    <x v="1"/>
    <x v="14"/>
    <x v="11"/>
    <x v="1"/>
    <s v="M-P9"/>
    <x v="12"/>
    <n v="500"/>
    <n v="0"/>
    <n v="0"/>
    <x v="122"/>
    <n v="6639"/>
    <s v="6639,7:30:00,car,500"/>
  </r>
  <r>
    <x v="1"/>
    <x v="14"/>
    <x v="11"/>
    <x v="1"/>
    <s v="M-P9"/>
    <x v="13"/>
    <n v="441"/>
    <n v="0"/>
    <n v="0"/>
    <x v="123"/>
    <n v="6639"/>
    <s v="6639,7:45:00,car,441"/>
  </r>
  <r>
    <x v="1"/>
    <x v="14"/>
    <x v="11"/>
    <x v="1"/>
    <s v="M-P9"/>
    <x v="14"/>
    <n v="434"/>
    <n v="0"/>
    <n v="0"/>
    <x v="124"/>
    <n v="6639"/>
    <s v="6639,8:00:00,car,434"/>
  </r>
  <r>
    <x v="1"/>
    <x v="14"/>
    <x v="11"/>
    <x v="1"/>
    <s v="M-P9"/>
    <x v="15"/>
    <n v="452"/>
    <n v="0"/>
    <n v="0"/>
    <x v="125"/>
    <n v="6639"/>
    <s v="6639,8:15:00,car,452"/>
  </r>
  <r>
    <x v="1"/>
    <x v="14"/>
    <x v="11"/>
    <x v="1"/>
    <s v="M-P9"/>
    <x v="16"/>
    <n v="412"/>
    <n v="0"/>
    <n v="0"/>
    <x v="126"/>
    <n v="6639"/>
    <s v="6639,8:30:00,car,412"/>
  </r>
  <r>
    <x v="1"/>
    <x v="14"/>
    <x v="11"/>
    <x v="1"/>
    <s v="M-P9"/>
    <x v="17"/>
    <n v="431"/>
    <n v="0"/>
    <n v="0"/>
    <x v="127"/>
    <n v="6639"/>
    <s v="6639,8:45:00,car,431"/>
  </r>
  <r>
    <x v="1"/>
    <x v="14"/>
    <x v="11"/>
    <x v="1"/>
    <s v="M-P9"/>
    <x v="18"/>
    <n v="444"/>
    <n v="0"/>
    <n v="0"/>
    <x v="128"/>
    <n v="6639"/>
    <s v="6639,9:00:00,car,444"/>
  </r>
  <r>
    <x v="1"/>
    <x v="14"/>
    <x v="11"/>
    <x v="1"/>
    <s v="M-P9"/>
    <x v="19"/>
    <n v="426"/>
    <n v="0"/>
    <n v="0"/>
    <x v="129"/>
    <n v="6639"/>
    <s v="6639,9:15:00,car,426"/>
  </r>
  <r>
    <x v="2"/>
    <x v="15"/>
    <x v="1"/>
    <x v="0"/>
    <s v="T-P3"/>
    <x v="21"/>
    <n v="394"/>
    <n v="53"/>
    <n v="17"/>
    <x v="130"/>
    <s v=""/>
    <s v=",16:30:00,53,437"/>
  </r>
  <r>
    <x v="2"/>
    <x v="15"/>
    <x v="1"/>
    <x v="0"/>
    <s v="T-P3"/>
    <x v="22"/>
    <n v="462"/>
    <n v="39"/>
    <n v="15"/>
    <x v="122"/>
    <s v=""/>
    <s v=",16:45:00,53,500"/>
  </r>
  <r>
    <x v="2"/>
    <x v="15"/>
    <x v="1"/>
    <x v="0"/>
    <s v="T-P3"/>
    <x v="23"/>
    <n v="342"/>
    <n v="54"/>
    <n v="11"/>
    <x v="131"/>
    <s v=""/>
    <s v=",17:00:00,53,370"/>
  </r>
  <r>
    <x v="2"/>
    <x v="15"/>
    <x v="1"/>
    <x v="0"/>
    <s v="T-P3"/>
    <x v="24"/>
    <n v="340"/>
    <n v="42"/>
    <n v="12"/>
    <x v="131"/>
    <s v=""/>
    <s v=",17:15:00,53,370"/>
  </r>
  <r>
    <x v="2"/>
    <x v="15"/>
    <x v="1"/>
    <x v="0"/>
    <s v="T-P3"/>
    <x v="25"/>
    <n v="391"/>
    <n v="49"/>
    <n v="12"/>
    <x v="121"/>
    <s v=""/>
    <s v=",17:30:00,53,421"/>
  </r>
  <r>
    <x v="2"/>
    <x v="15"/>
    <x v="1"/>
    <x v="0"/>
    <s v="T-P3"/>
    <x v="26"/>
    <n v="400"/>
    <n v="40"/>
    <n v="9"/>
    <x v="132"/>
    <s v=""/>
    <s v=",17:45:00,53,423"/>
  </r>
  <r>
    <x v="2"/>
    <x v="15"/>
    <x v="1"/>
    <x v="0"/>
    <s v="T-P3"/>
    <x v="27"/>
    <n v="374"/>
    <n v="48"/>
    <n v="20"/>
    <x v="101"/>
    <s v=""/>
    <s v=",18:00:00,53,424"/>
  </r>
  <r>
    <x v="1"/>
    <x v="16"/>
    <x v="0"/>
    <x v="1"/>
    <s v="M-P4"/>
    <x v="8"/>
    <n v="190"/>
    <n v="0"/>
    <n v="2"/>
    <x v="63"/>
    <n v="6646"/>
    <s v="6646,6:30:00,car,195"/>
  </r>
  <r>
    <x v="1"/>
    <x v="16"/>
    <x v="0"/>
    <x v="1"/>
    <s v="M-P4"/>
    <x v="9"/>
    <n v="310"/>
    <n v="2"/>
    <n v="7"/>
    <x v="133"/>
    <n v="6646"/>
    <s v="6646,6:45:00,car,328"/>
  </r>
  <r>
    <x v="1"/>
    <x v="16"/>
    <x v="0"/>
    <x v="1"/>
    <s v="M-P4"/>
    <x v="10"/>
    <n v="410"/>
    <n v="2"/>
    <n v="7"/>
    <x v="134"/>
    <n v="6646"/>
    <s v="6646,7:00:00,car,428"/>
  </r>
  <r>
    <x v="1"/>
    <x v="16"/>
    <x v="0"/>
    <x v="1"/>
    <s v="M-P4"/>
    <x v="11"/>
    <n v="360"/>
    <n v="0"/>
    <n v="6"/>
    <x v="135"/>
    <n v="6646"/>
    <s v="6646,7:15:00,car,375"/>
  </r>
  <r>
    <x v="1"/>
    <x v="16"/>
    <x v="0"/>
    <x v="1"/>
    <s v="M-P4"/>
    <x v="12"/>
    <n v="370"/>
    <n v="1"/>
    <n v="10"/>
    <x v="136"/>
    <n v="6646"/>
    <s v="6646,7:30:00,car,395"/>
  </r>
  <r>
    <x v="1"/>
    <x v="16"/>
    <x v="0"/>
    <x v="1"/>
    <s v="M-P4"/>
    <x v="13"/>
    <n v="330"/>
    <n v="2"/>
    <n v="5"/>
    <x v="137"/>
    <n v="6646"/>
    <s v="6646,7:45:00,car,343"/>
  </r>
  <r>
    <x v="1"/>
    <x v="16"/>
    <x v="0"/>
    <x v="1"/>
    <s v="M-P4"/>
    <x v="14"/>
    <n v="450"/>
    <n v="1"/>
    <n v="7"/>
    <x v="138"/>
    <n v="6646"/>
    <s v="6646,8:00:00,car,468"/>
  </r>
  <r>
    <x v="1"/>
    <x v="16"/>
    <x v="0"/>
    <x v="1"/>
    <s v="M-P4"/>
    <x v="15"/>
    <n v="340"/>
    <n v="1"/>
    <n v="3"/>
    <x v="139"/>
    <n v="6646"/>
    <s v="6646,8:15:00,car,348"/>
  </r>
  <r>
    <x v="1"/>
    <x v="16"/>
    <x v="0"/>
    <x v="1"/>
    <s v="M-P4"/>
    <x v="16"/>
    <n v="410"/>
    <n v="4"/>
    <n v="9"/>
    <x v="140"/>
    <n v="6646"/>
    <s v="6646,8:30:00,car,433"/>
  </r>
  <r>
    <x v="1"/>
    <x v="16"/>
    <x v="0"/>
    <x v="1"/>
    <s v="M-P4"/>
    <x v="17"/>
    <n v="340"/>
    <n v="1"/>
    <n v="20"/>
    <x v="141"/>
    <n v="6646"/>
    <s v="6646,8:45:00,car,390"/>
  </r>
  <r>
    <x v="1"/>
    <x v="16"/>
    <x v="0"/>
    <x v="1"/>
    <s v="M-P4"/>
    <x v="18"/>
    <n v="360"/>
    <n v="1"/>
    <n v="8"/>
    <x v="142"/>
    <n v="6646"/>
    <s v="6646,9:00:00,car,380"/>
  </r>
  <r>
    <x v="1"/>
    <x v="16"/>
    <x v="0"/>
    <x v="1"/>
    <s v="M-P4"/>
    <x v="19"/>
    <n v="150"/>
    <n v="2"/>
    <n v="8"/>
    <x v="3"/>
    <n v="6646"/>
    <s v="6646,9:15:00,car,170"/>
  </r>
  <r>
    <x v="2"/>
    <x v="17"/>
    <x v="12"/>
    <x v="0"/>
    <s v="T-P8"/>
    <x v="21"/>
    <n v="275"/>
    <n v="0"/>
    <n v="2"/>
    <x v="143"/>
    <s v=""/>
    <s v=",16:30:00,53,280"/>
  </r>
  <r>
    <x v="2"/>
    <x v="17"/>
    <x v="12"/>
    <x v="0"/>
    <s v="T-P8"/>
    <x v="22"/>
    <n v="108"/>
    <n v="0"/>
    <n v="2"/>
    <x v="144"/>
    <s v=""/>
    <s v=",16:45:00,53,113"/>
  </r>
  <r>
    <x v="2"/>
    <x v="17"/>
    <x v="12"/>
    <x v="0"/>
    <s v="T-P8"/>
    <x v="23"/>
    <n v="135"/>
    <n v="0"/>
    <n v="0"/>
    <x v="145"/>
    <s v=""/>
    <s v=",17:00:00,53,135"/>
  </r>
  <r>
    <x v="2"/>
    <x v="17"/>
    <x v="12"/>
    <x v="0"/>
    <s v="T-P8"/>
    <x v="24"/>
    <n v="168"/>
    <n v="0"/>
    <n v="0"/>
    <x v="146"/>
    <s v=""/>
    <s v=",17:15:00,53,168"/>
  </r>
  <r>
    <x v="2"/>
    <x v="17"/>
    <x v="12"/>
    <x v="0"/>
    <s v="T-P8"/>
    <x v="25"/>
    <n v="160"/>
    <n v="0"/>
    <n v="1"/>
    <x v="53"/>
    <s v=""/>
    <s v=",17:30:00,53,163"/>
  </r>
  <r>
    <x v="2"/>
    <x v="17"/>
    <x v="12"/>
    <x v="0"/>
    <s v="T-P8"/>
    <x v="26"/>
    <n v="162"/>
    <n v="0"/>
    <n v="1"/>
    <x v="147"/>
    <s v=""/>
    <s v=",17:45:00,53,165"/>
  </r>
  <r>
    <x v="2"/>
    <x v="17"/>
    <x v="12"/>
    <x v="0"/>
    <s v="T-P8"/>
    <x v="27"/>
    <n v="30"/>
    <n v="0"/>
    <n v="0"/>
    <x v="148"/>
    <s v=""/>
    <s v=",18:00:00,53,30"/>
  </r>
  <r>
    <x v="1"/>
    <x v="18"/>
    <x v="12"/>
    <x v="1"/>
    <s v="M-P8"/>
    <x v="8"/>
    <n v="524"/>
    <n v="36"/>
    <n v="16"/>
    <x v="149"/>
    <n v="6640"/>
    <s v="6640,6:30:00,car,564"/>
  </r>
  <r>
    <x v="1"/>
    <x v="18"/>
    <x v="12"/>
    <x v="1"/>
    <s v="M-P8"/>
    <x v="9"/>
    <n v="552"/>
    <n v="37"/>
    <n v="13"/>
    <x v="70"/>
    <n v="6640"/>
    <s v="6640,6:45:00,car,585"/>
  </r>
  <r>
    <x v="1"/>
    <x v="18"/>
    <x v="12"/>
    <x v="1"/>
    <s v="M-P8"/>
    <x v="10"/>
    <n v="485"/>
    <n v="49"/>
    <n v="19"/>
    <x v="150"/>
    <n v="6640"/>
    <s v="6640,7:00:00,car,533"/>
  </r>
  <r>
    <x v="1"/>
    <x v="18"/>
    <x v="12"/>
    <x v="1"/>
    <s v="M-P8"/>
    <x v="11"/>
    <n v="535"/>
    <n v="34"/>
    <n v="21"/>
    <x v="76"/>
    <n v="6640"/>
    <s v="6640,7:15:00,car,588"/>
  </r>
  <r>
    <x v="1"/>
    <x v="18"/>
    <x v="12"/>
    <x v="1"/>
    <s v="M-P8"/>
    <x v="12"/>
    <n v="489"/>
    <n v="42"/>
    <n v="17"/>
    <x v="151"/>
    <n v="6640"/>
    <s v="6640,7:30:00,car,532"/>
  </r>
  <r>
    <x v="1"/>
    <x v="18"/>
    <x v="12"/>
    <x v="1"/>
    <s v="M-P8"/>
    <x v="13"/>
    <n v="484"/>
    <n v="44"/>
    <n v="23"/>
    <x v="114"/>
    <n v="6640"/>
    <s v="6640,7:45:00,car,542"/>
  </r>
  <r>
    <x v="1"/>
    <x v="18"/>
    <x v="12"/>
    <x v="1"/>
    <s v="M-P8"/>
    <x v="14"/>
    <n v="445"/>
    <n v="48"/>
    <n v="23"/>
    <x v="48"/>
    <n v="6640"/>
    <s v="6640,8:00:00,car,503"/>
  </r>
  <r>
    <x v="1"/>
    <x v="18"/>
    <x v="12"/>
    <x v="1"/>
    <s v="M-P8"/>
    <x v="15"/>
    <n v="475"/>
    <n v="49"/>
    <n v="34"/>
    <x v="152"/>
    <n v="6640"/>
    <s v="6640,8:15:00,car,560"/>
  </r>
  <r>
    <x v="1"/>
    <x v="18"/>
    <x v="12"/>
    <x v="1"/>
    <s v="M-P8"/>
    <x v="16"/>
    <n v="445"/>
    <n v="35"/>
    <n v="48"/>
    <x v="153"/>
    <n v="6640"/>
    <s v="6640,8:30:00,car,565"/>
  </r>
  <r>
    <x v="1"/>
    <x v="18"/>
    <x v="12"/>
    <x v="1"/>
    <s v="M-P8"/>
    <x v="17"/>
    <n v="444"/>
    <n v="40"/>
    <n v="20"/>
    <x v="154"/>
    <n v="6640"/>
    <s v="6640,8:45:00,car,494"/>
  </r>
  <r>
    <x v="1"/>
    <x v="18"/>
    <x v="12"/>
    <x v="1"/>
    <s v="M-P8"/>
    <x v="18"/>
    <n v="435"/>
    <n v="40"/>
    <n v="43"/>
    <x v="155"/>
    <n v="6640"/>
    <s v="6640,9:00:00,car,543"/>
  </r>
  <r>
    <x v="1"/>
    <x v="18"/>
    <x v="12"/>
    <x v="1"/>
    <s v="M-P8"/>
    <x v="19"/>
    <n v="452"/>
    <n v="38"/>
    <n v="32"/>
    <x v="151"/>
    <n v="6640"/>
    <s v="6640,9:15:00,car,532"/>
  </r>
  <r>
    <x v="2"/>
    <x v="19"/>
    <x v="13"/>
    <x v="0"/>
    <s v="T-P7"/>
    <x v="21"/>
    <n v="760"/>
    <n v="7"/>
    <n v="64"/>
    <x v="156"/>
    <s v=""/>
    <s v=",16:3:00,car,920"/>
  </r>
  <r>
    <x v="2"/>
    <x v="19"/>
    <x v="13"/>
    <x v="0"/>
    <s v="T-P7"/>
    <x v="22"/>
    <n v="750"/>
    <n v="7"/>
    <n v="45"/>
    <x v="157"/>
    <s v=""/>
    <s v=",16:4:00,car,863"/>
  </r>
  <r>
    <x v="2"/>
    <x v="19"/>
    <x v="13"/>
    <x v="0"/>
    <s v="T-P7"/>
    <x v="23"/>
    <n v="800"/>
    <n v="3"/>
    <n v="42"/>
    <x v="158"/>
    <s v=""/>
    <s v=",17:0:00,car,905"/>
  </r>
  <r>
    <x v="2"/>
    <x v="19"/>
    <x v="13"/>
    <x v="0"/>
    <s v="T-P7"/>
    <x v="24"/>
    <n v="731"/>
    <n v="7"/>
    <n v="23"/>
    <x v="25"/>
    <s v=""/>
    <s v=",17:1:00,car,789"/>
  </r>
  <r>
    <x v="2"/>
    <x v="19"/>
    <x v="13"/>
    <x v="0"/>
    <s v="T-P7"/>
    <x v="25"/>
    <n v="825"/>
    <n v="7"/>
    <n v="47"/>
    <x v="159"/>
    <s v=""/>
    <s v=",17:3:00,car,943"/>
  </r>
  <r>
    <x v="2"/>
    <x v="19"/>
    <x v="13"/>
    <x v="0"/>
    <s v="T-P7"/>
    <x v="26"/>
    <n v="793"/>
    <n v="8"/>
    <n v="32"/>
    <x v="160"/>
    <s v=""/>
    <s v=",17:4:00,car,873"/>
  </r>
  <r>
    <x v="1"/>
    <x v="20"/>
    <x v="13"/>
    <x v="1"/>
    <s v="M-P7"/>
    <x v="8"/>
    <n v="171"/>
    <n v="14"/>
    <n v="5"/>
    <x v="161"/>
    <n v="6641"/>
    <s v="6641,6:30:00,car,184"/>
  </r>
  <r>
    <x v="1"/>
    <x v="20"/>
    <x v="13"/>
    <x v="1"/>
    <s v="M-P7"/>
    <x v="9"/>
    <n v="167"/>
    <n v="11"/>
    <n v="1"/>
    <x v="3"/>
    <n v="6641"/>
    <s v="6641,6:45:00,car,170"/>
  </r>
  <r>
    <x v="1"/>
    <x v="20"/>
    <x v="13"/>
    <x v="1"/>
    <s v="M-P7"/>
    <x v="10"/>
    <n v="102"/>
    <n v="16"/>
    <n v="4"/>
    <x v="162"/>
    <n v="6641"/>
    <s v="6641,7:00:00,car,112"/>
  </r>
  <r>
    <x v="1"/>
    <x v="20"/>
    <x v="13"/>
    <x v="1"/>
    <s v="M-P7"/>
    <x v="11"/>
    <n v="119"/>
    <n v="13"/>
    <n v="3"/>
    <x v="163"/>
    <n v="6641"/>
    <s v="6641,7:15:00,car,127"/>
  </r>
  <r>
    <x v="1"/>
    <x v="20"/>
    <x v="13"/>
    <x v="1"/>
    <s v="M-P7"/>
    <x v="12"/>
    <n v="88"/>
    <n v="25"/>
    <n v="5"/>
    <x v="80"/>
    <n v="6641"/>
    <s v="6641,7:30:00,car,101"/>
  </r>
  <r>
    <x v="1"/>
    <x v="20"/>
    <x v="13"/>
    <x v="1"/>
    <s v="M-P7"/>
    <x v="13"/>
    <n v="89"/>
    <n v="26"/>
    <n v="4"/>
    <x v="164"/>
    <n v="6641"/>
    <s v="6641,7:45:00,car,99"/>
  </r>
  <r>
    <x v="1"/>
    <x v="20"/>
    <x v="13"/>
    <x v="1"/>
    <s v="M-P7"/>
    <x v="14"/>
    <n v="87"/>
    <n v="29"/>
    <n v="2"/>
    <x v="165"/>
    <n v="6641"/>
    <s v="6641,8:00:00,car,92"/>
  </r>
  <r>
    <x v="1"/>
    <x v="20"/>
    <x v="13"/>
    <x v="1"/>
    <s v="M-P7"/>
    <x v="15"/>
    <n v="96"/>
    <n v="16"/>
    <n v="5"/>
    <x v="166"/>
    <n v="6641"/>
    <s v="6641,8:15:00,car,109"/>
  </r>
  <r>
    <x v="1"/>
    <x v="20"/>
    <x v="13"/>
    <x v="1"/>
    <s v="M-P7"/>
    <x v="16"/>
    <n v="97"/>
    <n v="11"/>
    <n v="5"/>
    <x v="167"/>
    <n v="6641"/>
    <s v="6641,8:30:00,car,110"/>
  </r>
  <r>
    <x v="1"/>
    <x v="20"/>
    <x v="13"/>
    <x v="1"/>
    <s v="M-P7"/>
    <x v="17"/>
    <n v="78"/>
    <n v="16"/>
    <n v="5"/>
    <x v="168"/>
    <n v="6641"/>
    <s v="6641,8:45:00,car,91"/>
  </r>
  <r>
    <x v="1"/>
    <x v="20"/>
    <x v="13"/>
    <x v="1"/>
    <s v="M-P7"/>
    <x v="18"/>
    <n v="89"/>
    <n v="17"/>
    <n v="5"/>
    <x v="169"/>
    <n v="6641"/>
    <s v="6641,9:00:00,car,102"/>
  </r>
  <r>
    <x v="1"/>
    <x v="20"/>
    <x v="13"/>
    <x v="1"/>
    <s v="M-P7"/>
    <x v="19"/>
    <n v="130"/>
    <n v="20"/>
    <n v="8"/>
    <x v="7"/>
    <n v="6641"/>
    <s v="6641,9:15:00,car,150"/>
  </r>
  <r>
    <x v="1"/>
    <x v="21"/>
    <x v="14"/>
    <x v="1"/>
    <s v="M-P7.1"/>
    <x v="8"/>
    <n v="130"/>
    <n v="0"/>
    <n v="3"/>
    <x v="0"/>
    <n v="6776"/>
    <s v="6776,6:30:00,car,138"/>
  </r>
  <r>
    <x v="1"/>
    <x v="21"/>
    <x v="14"/>
    <x v="1"/>
    <s v="M-P7.1"/>
    <x v="9"/>
    <n v="139"/>
    <n v="1"/>
    <n v="0"/>
    <x v="170"/>
    <n v="6776"/>
    <s v="6776,6:45:00,car,139"/>
  </r>
  <r>
    <x v="1"/>
    <x v="21"/>
    <x v="14"/>
    <x v="1"/>
    <s v="M-P7.1"/>
    <x v="10"/>
    <n v="94"/>
    <n v="0"/>
    <n v="9"/>
    <x v="171"/>
    <n v="6776"/>
    <s v="6776,7:00:00,car,117"/>
  </r>
  <r>
    <x v="1"/>
    <x v="21"/>
    <x v="14"/>
    <x v="1"/>
    <s v="M-P7.1"/>
    <x v="11"/>
    <n v="92"/>
    <n v="0"/>
    <n v="3"/>
    <x v="172"/>
    <n v="6776"/>
    <s v="6776,7:15:00,car,100"/>
  </r>
  <r>
    <x v="1"/>
    <x v="21"/>
    <x v="14"/>
    <x v="1"/>
    <s v="M-P7.1"/>
    <x v="12"/>
    <n v="77"/>
    <n v="0"/>
    <n v="2"/>
    <x v="173"/>
    <n v="6776"/>
    <s v="6776,7:30:00,car,82"/>
  </r>
  <r>
    <x v="1"/>
    <x v="21"/>
    <x v="14"/>
    <x v="1"/>
    <s v="M-P7.1"/>
    <x v="13"/>
    <n v="90"/>
    <n v="0"/>
    <n v="4"/>
    <x v="172"/>
    <n v="6776"/>
    <s v="6776,7:45:00,car,100"/>
  </r>
  <r>
    <x v="1"/>
    <x v="21"/>
    <x v="14"/>
    <x v="1"/>
    <s v="M-P7.1"/>
    <x v="14"/>
    <n v="77"/>
    <n v="0"/>
    <n v="0"/>
    <x v="174"/>
    <n v="6776"/>
    <s v="6776,8:00:00,car,77"/>
  </r>
  <r>
    <x v="1"/>
    <x v="21"/>
    <x v="14"/>
    <x v="1"/>
    <s v="M-P7.1"/>
    <x v="15"/>
    <n v="84"/>
    <n v="0"/>
    <n v="7"/>
    <x v="169"/>
    <n v="6776"/>
    <s v="6776,8:15:00,car,102"/>
  </r>
  <r>
    <x v="1"/>
    <x v="21"/>
    <x v="14"/>
    <x v="1"/>
    <s v="M-P7.1"/>
    <x v="16"/>
    <n v="103"/>
    <n v="1"/>
    <n v="6"/>
    <x v="175"/>
    <n v="6776"/>
    <s v="6776,8:30:00,car,118"/>
  </r>
  <r>
    <x v="1"/>
    <x v="21"/>
    <x v="14"/>
    <x v="1"/>
    <s v="M-P7.1"/>
    <x v="17"/>
    <n v="100"/>
    <n v="0"/>
    <n v="3"/>
    <x v="176"/>
    <n v="6776"/>
    <s v="6776,8:45:00,car,108"/>
  </r>
  <r>
    <x v="1"/>
    <x v="21"/>
    <x v="14"/>
    <x v="1"/>
    <s v="M-P7.1"/>
    <x v="18"/>
    <n v="118"/>
    <n v="0"/>
    <n v="6"/>
    <x v="177"/>
    <n v="6776"/>
    <s v="6776,9:00:00,car,133"/>
  </r>
  <r>
    <x v="1"/>
    <x v="21"/>
    <x v="14"/>
    <x v="1"/>
    <s v="M-P7.1"/>
    <x v="19"/>
    <n v="127"/>
    <n v="0"/>
    <n v="4"/>
    <x v="178"/>
    <n v="6776"/>
    <s v="6776,9:15:00,car,137"/>
  </r>
  <r>
    <x v="3"/>
    <x v="22"/>
    <x v="15"/>
    <x v="2"/>
    <m/>
    <x v="29"/>
    <m/>
    <m/>
    <m/>
    <x v="179"/>
    <m/>
    <m/>
  </r>
  <r>
    <x v="3"/>
    <x v="22"/>
    <x v="15"/>
    <x v="2"/>
    <m/>
    <x v="29"/>
    <m/>
    <m/>
    <m/>
    <x v="179"/>
    <m/>
    <m/>
  </r>
  <r>
    <x v="3"/>
    <x v="22"/>
    <x v="15"/>
    <x v="2"/>
    <m/>
    <x v="29"/>
    <m/>
    <m/>
    <m/>
    <x v="179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385">
  <r>
    <x v="0"/>
    <n v="6"/>
    <x v="0"/>
    <s v=""/>
    <x v="0"/>
    <s v="CCV-102A"/>
    <s v="102A"/>
    <s v="Mestre"/>
    <s v="102A-06:00-06:15"/>
    <n v="1"/>
    <n v="5"/>
    <n v="3"/>
    <n v="126"/>
    <n v="14"/>
    <n v="1"/>
    <n v="0"/>
    <n v="34"/>
    <n v="234"/>
    <n v="168"/>
    <s v=""/>
  </r>
  <r>
    <x v="1"/>
    <n v="6"/>
    <x v="0"/>
    <s v=""/>
    <x v="0"/>
    <s v="CCV-102A"/>
    <s v="102A"/>
    <s v="Mestre"/>
    <s v="102A-06:15-06:30"/>
    <n v="2"/>
    <n v="3"/>
    <n v="3"/>
    <n v="178"/>
    <n v="34"/>
    <n v="10"/>
    <n v="7"/>
    <n v="23"/>
    <n v="296"/>
    <n v="216"/>
    <s v=""/>
  </r>
  <r>
    <x v="2"/>
    <n v="6"/>
    <x v="0"/>
    <s v=""/>
    <x v="0"/>
    <s v="CCV-102A"/>
    <s v="102A"/>
    <s v="Mestre"/>
    <s v="102A-06:30-06:45"/>
    <n v="5"/>
    <n v="9"/>
    <n v="0"/>
    <n v="211"/>
    <n v="65"/>
    <n v="7"/>
    <n v="4"/>
    <n v="23"/>
    <n v="347"/>
    <n v="238"/>
    <s v=""/>
  </r>
  <r>
    <x v="3"/>
    <n v="6"/>
    <x v="0"/>
    <s v=""/>
    <x v="0"/>
    <s v="CCV-102A"/>
    <s v="102A"/>
    <s v="Mestre"/>
    <s v="102A-06:45-07:00"/>
    <n v="4"/>
    <n v="4"/>
    <n v="1"/>
    <n v="329"/>
    <n v="70"/>
    <n v="11"/>
    <n v="6"/>
    <n v="29"/>
    <n v="503"/>
    <n v="367"/>
    <s v=""/>
  </r>
  <r>
    <x v="4"/>
    <n v="7"/>
    <x v="0"/>
    <s v=""/>
    <x v="0"/>
    <s v="CCV-102A"/>
    <s v="102A"/>
    <s v="Mestre"/>
    <s v="102A-07:00-07:15"/>
    <n v="7"/>
    <n v="3"/>
    <n v="3"/>
    <n v="435"/>
    <n v="41"/>
    <n v="20"/>
    <n v="8"/>
    <n v="13"/>
    <n v="620"/>
    <n v="464"/>
    <s v=""/>
  </r>
  <r>
    <x v="5"/>
    <n v="7"/>
    <x v="0"/>
    <s v=""/>
    <x v="0"/>
    <s v="CCV-102A"/>
    <s v="102A"/>
    <s v="Mestre"/>
    <s v="102A-07:15-07:30"/>
    <n v="1"/>
    <n v="4"/>
    <n v="0"/>
    <n v="557"/>
    <n v="43"/>
    <n v="12"/>
    <n v="9"/>
    <n v="15"/>
    <n v="776"/>
    <n v="581"/>
    <s v=""/>
  </r>
  <r>
    <x v="6"/>
    <n v="7"/>
    <x v="0"/>
    <s v=""/>
    <x v="0"/>
    <s v="CCV-102A"/>
    <s v="102A"/>
    <s v="Mestre"/>
    <s v="102A-07:30-07:45"/>
    <n v="2"/>
    <n v="7"/>
    <n v="1"/>
    <n v="391"/>
    <n v="49"/>
    <n v="9"/>
    <n v="5"/>
    <n v="12"/>
    <n v="563"/>
    <n v="411"/>
    <s v=""/>
  </r>
  <r>
    <x v="7"/>
    <n v="7"/>
    <x v="0"/>
    <s v=""/>
    <x v="0"/>
    <s v="CCV-102A"/>
    <s v="102A"/>
    <s v="Mestre"/>
    <s v="102A-07:45-08:00"/>
    <n v="6"/>
    <n v="2"/>
    <n v="3"/>
    <n v="385"/>
    <n v="73"/>
    <n v="13"/>
    <n v="12"/>
    <n v="12"/>
    <n v="563"/>
    <n v="417"/>
    <s v=""/>
  </r>
  <r>
    <x v="8"/>
    <n v="8"/>
    <x v="0"/>
    <s v=""/>
    <x v="0"/>
    <s v="CCV-102A"/>
    <s v="102A"/>
    <s v="Mestre"/>
    <s v="102A-08:00-08:15"/>
    <n v="7"/>
    <n v="9"/>
    <n v="1"/>
    <n v="361"/>
    <n v="50"/>
    <n v="11"/>
    <n v="9"/>
    <n v="10"/>
    <n v="532"/>
    <n v="383"/>
    <s v=""/>
  </r>
  <r>
    <x v="9"/>
    <n v="8"/>
    <x v="0"/>
    <s v=""/>
    <x v="0"/>
    <s v="CCV-102A"/>
    <s v="102A"/>
    <s v="Mestre"/>
    <s v="102A-08:15-08:30"/>
    <n v="15"/>
    <n v="5"/>
    <n v="1"/>
    <n v="354"/>
    <n v="35"/>
    <n v="14"/>
    <n v="14"/>
    <n v="18"/>
    <n v="526"/>
    <n v="389"/>
    <s v=""/>
  </r>
  <r>
    <x v="10"/>
    <n v="8"/>
    <x v="0"/>
    <s v=""/>
    <x v="0"/>
    <s v="CCV-102A"/>
    <s v="102A"/>
    <s v="Mestre"/>
    <s v="102A-08:30-08:45"/>
    <n v="6"/>
    <n v="14"/>
    <n v="7"/>
    <n v="383"/>
    <n v="53"/>
    <n v="9"/>
    <n v="18"/>
    <n v="20"/>
    <n v="618"/>
    <n v="439"/>
    <s v=""/>
  </r>
  <r>
    <x v="11"/>
    <n v="8"/>
    <x v="0"/>
    <s v=""/>
    <x v="0"/>
    <s v="CCV-102A"/>
    <s v="102A"/>
    <s v="Mestre"/>
    <s v="102A-08:45-09:00"/>
    <n v="3"/>
    <n v="9"/>
    <n v="4"/>
    <n v="392"/>
    <n v="51"/>
    <n v="11"/>
    <n v="15"/>
    <n v="33"/>
    <n v="620"/>
    <n v="450"/>
    <s v=""/>
  </r>
  <r>
    <x v="12"/>
    <n v="9"/>
    <x v="0"/>
    <s v=""/>
    <x v="0"/>
    <s v="CCV-102A"/>
    <s v="102A"/>
    <s v="Mestre"/>
    <s v="102A-09:00-09:15"/>
    <n v="6"/>
    <n v="7"/>
    <n v="0"/>
    <n v="399"/>
    <n v="40"/>
    <n v="7"/>
    <n v="12"/>
    <n v="17"/>
    <n v="584"/>
    <n v="428"/>
    <s v=""/>
  </r>
  <r>
    <x v="13"/>
    <n v="9"/>
    <x v="0"/>
    <s v=""/>
    <x v="0"/>
    <s v="CCV-102A"/>
    <s v="102A"/>
    <s v="Mestre"/>
    <s v="102A-09:15-09:30"/>
    <n v="5"/>
    <n v="11"/>
    <n v="0"/>
    <n v="366"/>
    <n v="43"/>
    <n v="10"/>
    <n v="11"/>
    <n v="17"/>
    <n v="551"/>
    <n v="394"/>
    <s v=""/>
  </r>
  <r>
    <x v="14"/>
    <n v="9"/>
    <x v="0"/>
    <s v=""/>
    <x v="0"/>
    <s v="CCV-102A"/>
    <s v="102A"/>
    <s v="Mestre"/>
    <s v="102A-09:30-09:45"/>
    <n v="5"/>
    <n v="4"/>
    <n v="3"/>
    <n v="346"/>
    <n v="44"/>
    <n v="7"/>
    <n v="21"/>
    <n v="24"/>
    <n v="538"/>
    <n v="399"/>
    <s v=""/>
  </r>
  <r>
    <x v="15"/>
    <n v="9"/>
    <x v="0"/>
    <s v=""/>
    <x v="0"/>
    <s v="CCV-102A"/>
    <s v="102A"/>
    <s v="Mestre"/>
    <s v="102A-09:45-10:00"/>
    <n v="5"/>
    <n v="10"/>
    <n v="2"/>
    <n v="418"/>
    <n v="47"/>
    <n v="5"/>
    <n v="16"/>
    <n v="21"/>
    <n v="635"/>
    <n v="460"/>
    <s v=""/>
  </r>
  <r>
    <x v="16"/>
    <n v="10"/>
    <x v="0"/>
    <s v=""/>
    <x v="0"/>
    <s v="CCV-102A"/>
    <s v="102A"/>
    <s v="Mestre"/>
    <s v="102A-10:00-10:15"/>
    <n v="14"/>
    <n v="9"/>
    <n v="3"/>
    <n v="401"/>
    <n v="23"/>
    <n v="8"/>
    <n v="25"/>
    <n v="34"/>
    <n v="637"/>
    <n v="468"/>
    <s v=""/>
  </r>
  <r>
    <x v="17"/>
    <n v="10"/>
    <x v="0"/>
    <s v=""/>
    <x v="0"/>
    <s v="CCV-102A"/>
    <s v="102A"/>
    <s v="Mestre"/>
    <s v="102A-10:15-10:30"/>
    <n v="12"/>
    <n v="13"/>
    <n v="1"/>
    <n v="371"/>
    <n v="24"/>
    <n v="9"/>
    <n v="21"/>
    <n v="40"/>
    <n v="604"/>
    <n v="435"/>
    <s v=""/>
  </r>
  <r>
    <x v="18"/>
    <n v="10"/>
    <x v="0"/>
    <s v=""/>
    <x v="0"/>
    <s v="CCV-102A"/>
    <s v="102A"/>
    <s v="Mestre"/>
    <s v="102A-10:30-10:45"/>
    <n v="6"/>
    <n v="11"/>
    <n v="1"/>
    <n v="394"/>
    <n v="31"/>
    <n v="6"/>
    <n v="23"/>
    <n v="31"/>
    <n v="621"/>
    <n v="451"/>
    <s v=""/>
  </r>
  <r>
    <x v="19"/>
    <n v="10"/>
    <x v="0"/>
    <s v=""/>
    <x v="0"/>
    <s v="CCV-102A"/>
    <s v="102A"/>
    <s v="Mestre"/>
    <s v="102A-10:45-11:00"/>
    <n v="11"/>
    <n v="7"/>
    <n v="2"/>
    <n v="399"/>
    <n v="20"/>
    <n v="5"/>
    <n v="18"/>
    <n v="33"/>
    <n v="615"/>
    <n v="455"/>
    <s v=""/>
  </r>
  <r>
    <x v="20"/>
    <n v="11"/>
    <x v="0"/>
    <s v=""/>
    <x v="0"/>
    <s v="CCV-102A"/>
    <s v="102A"/>
    <s v="Mestre"/>
    <s v="102A-11:00-11:15"/>
    <n v="8"/>
    <n v="2"/>
    <n v="1"/>
    <n v="389"/>
    <n v="41"/>
    <n v="9"/>
    <n v="21"/>
    <n v="32"/>
    <n v="592"/>
    <n v="445"/>
    <s v=""/>
  </r>
  <r>
    <x v="21"/>
    <n v="11"/>
    <x v="0"/>
    <s v=""/>
    <x v="0"/>
    <s v="CCV-102A"/>
    <s v="102A"/>
    <s v="Mestre"/>
    <s v="102A-11:15-11:30"/>
    <n v="13"/>
    <n v="5"/>
    <n v="2"/>
    <n v="371"/>
    <n v="28"/>
    <n v="6"/>
    <n v="19"/>
    <n v="25"/>
    <n v="566"/>
    <n v="420"/>
    <s v=""/>
  </r>
  <r>
    <x v="22"/>
    <n v="11"/>
    <x v="0"/>
    <s v=""/>
    <x v="0"/>
    <s v="CCV-102A"/>
    <s v="102A"/>
    <s v="Mestre"/>
    <s v="102A-11:30-11:45"/>
    <n v="4"/>
    <n v="3"/>
    <n v="0"/>
    <n v="398"/>
    <n v="28"/>
    <n v="8"/>
    <n v="23"/>
    <n v="32"/>
    <n v="603"/>
    <n v="453"/>
    <s v=""/>
  </r>
  <r>
    <x v="23"/>
    <n v="11"/>
    <x v="0"/>
    <s v=""/>
    <x v="0"/>
    <s v="CCV-102A"/>
    <s v="102A"/>
    <s v="Mestre"/>
    <s v="102A-11:45-12:00"/>
    <n v="3"/>
    <n v="2"/>
    <n v="3"/>
    <n v="442"/>
    <n v="28"/>
    <n v="9"/>
    <n v="20"/>
    <n v="25"/>
    <n v="655"/>
    <n v="495"/>
    <s v=""/>
  </r>
  <r>
    <x v="24"/>
    <n v="12"/>
    <x v="1"/>
    <s v=""/>
    <x v="0"/>
    <s v="CCV-102A"/>
    <s v="102A"/>
    <s v="Mestre"/>
    <s v="102A-12:00-12:15"/>
    <n v="0"/>
    <n v="2"/>
    <n v="3"/>
    <n v="482"/>
    <n v="38"/>
    <n v="10"/>
    <n v="9"/>
    <n v="15"/>
    <n v="681"/>
    <n v="514"/>
    <s v=""/>
  </r>
  <r>
    <x v="25"/>
    <n v="12"/>
    <x v="1"/>
    <s v=""/>
    <x v="0"/>
    <s v="CCV-102A"/>
    <s v="102A"/>
    <s v="Mestre"/>
    <s v="102A-12:15-12:30"/>
    <n v="0"/>
    <n v="2"/>
    <n v="1"/>
    <n v="429"/>
    <n v="28"/>
    <n v="6"/>
    <n v="18"/>
    <n v="7"/>
    <n v="605"/>
    <n v="457"/>
    <s v=""/>
  </r>
  <r>
    <x v="26"/>
    <n v="12"/>
    <x v="1"/>
    <s v=""/>
    <x v="0"/>
    <s v="CCV-102A"/>
    <s v="102A"/>
    <s v="Mestre"/>
    <s v="102A-12:30-12:45"/>
    <n v="4"/>
    <n v="8"/>
    <n v="1"/>
    <n v="452"/>
    <n v="30"/>
    <n v="11"/>
    <n v="13"/>
    <n v="22"/>
    <n v="664"/>
    <n v="490"/>
    <s v=""/>
  </r>
  <r>
    <x v="27"/>
    <n v="12"/>
    <x v="1"/>
    <s v=""/>
    <x v="0"/>
    <s v="CCV-102A"/>
    <s v="102A"/>
    <s v="Mestre"/>
    <s v="102A-12:45-13:00"/>
    <n v="1"/>
    <n v="2"/>
    <n v="2"/>
    <n v="596"/>
    <n v="26"/>
    <n v="9"/>
    <n v="14"/>
    <n v="21"/>
    <n v="838"/>
    <n v="636"/>
    <s v=""/>
  </r>
  <r>
    <x v="28"/>
    <n v="13"/>
    <x v="1"/>
    <s v=""/>
    <x v="0"/>
    <s v="CCV-102A"/>
    <s v="102A"/>
    <s v="Mestre"/>
    <s v="102A-13:00-13:15"/>
    <n v="2"/>
    <n v="4"/>
    <n v="1"/>
    <n v="517"/>
    <n v="24"/>
    <n v="15"/>
    <n v="25"/>
    <n v="24"/>
    <n v="755"/>
    <n v="569"/>
    <s v=""/>
  </r>
  <r>
    <x v="29"/>
    <n v="13"/>
    <x v="1"/>
    <s v=""/>
    <x v="0"/>
    <s v="CCV-102A"/>
    <s v="102A"/>
    <s v="Mestre"/>
    <s v="102A-13:15-13:30"/>
    <n v="5"/>
    <n v="2"/>
    <n v="1"/>
    <n v="443"/>
    <n v="29"/>
    <n v="9"/>
    <n v="16"/>
    <n v="34"/>
    <n v="656"/>
    <n v="496"/>
    <s v=""/>
  </r>
  <r>
    <x v="30"/>
    <n v="13"/>
    <x v="1"/>
    <s v=""/>
    <x v="0"/>
    <s v="CCV-102A"/>
    <s v="102A"/>
    <s v="Mestre"/>
    <s v="102A-13:30-13:45"/>
    <n v="2"/>
    <n v="3"/>
    <n v="1"/>
    <n v="455"/>
    <n v="38"/>
    <n v="8"/>
    <n v="20"/>
    <n v="13"/>
    <n v="654"/>
    <n v="491"/>
    <s v=""/>
  </r>
  <r>
    <x v="31"/>
    <n v="13"/>
    <x v="1"/>
    <s v=""/>
    <x v="0"/>
    <s v="CCV-102A"/>
    <s v="102A"/>
    <s v="Mestre"/>
    <s v="102A-13:45-14:00"/>
    <n v="1"/>
    <n v="3"/>
    <n v="1"/>
    <n v="455"/>
    <n v="42"/>
    <n v="7"/>
    <n v="24"/>
    <n v="20"/>
    <n v="669"/>
    <n v="502"/>
    <s v=""/>
  </r>
  <r>
    <x v="32"/>
    <n v="14"/>
    <x v="1"/>
    <s v=""/>
    <x v="0"/>
    <s v="CCV-102A"/>
    <s v="102A"/>
    <s v="Mestre"/>
    <s v="102A-14:00-14:15"/>
    <n v="1"/>
    <n v="6"/>
    <n v="2"/>
    <n v="410"/>
    <n v="33"/>
    <n v="13"/>
    <n v="15"/>
    <n v="28"/>
    <n v="619"/>
    <n v="458"/>
    <s v=""/>
  </r>
  <r>
    <x v="33"/>
    <n v="14"/>
    <x v="1"/>
    <s v=""/>
    <x v="0"/>
    <s v="CCV-102A"/>
    <s v="102A"/>
    <s v="Mestre"/>
    <s v="102A-14:15-14:30"/>
    <n v="8"/>
    <n v="4"/>
    <n v="1"/>
    <n v="358"/>
    <n v="26"/>
    <n v="6"/>
    <n v="26"/>
    <n v="20"/>
    <n v="545"/>
    <n v="407"/>
    <s v=""/>
  </r>
  <r>
    <x v="34"/>
    <n v="14"/>
    <x v="1"/>
    <s v=""/>
    <x v="0"/>
    <s v="CCV-102A"/>
    <s v="102A"/>
    <s v="Mestre"/>
    <s v="102A-14:30-14:45"/>
    <n v="2"/>
    <n v="6"/>
    <n v="0"/>
    <n v="392"/>
    <n v="39"/>
    <n v="7"/>
    <n v="24"/>
    <n v="34"/>
    <n v="610"/>
    <n v="450"/>
    <s v=""/>
  </r>
  <r>
    <x v="35"/>
    <n v="14"/>
    <x v="1"/>
    <s v=""/>
    <x v="0"/>
    <s v="CCV-102A"/>
    <s v="102A"/>
    <s v="Mestre"/>
    <s v="102A-14:45-15:00"/>
    <n v="1"/>
    <n v="2"/>
    <n v="0"/>
    <n v="360"/>
    <n v="34"/>
    <n v="6"/>
    <n v="28"/>
    <n v="25"/>
    <n v="550"/>
    <n v="413"/>
    <s v=""/>
  </r>
  <r>
    <x v="36"/>
    <n v="15"/>
    <x v="1"/>
    <s v=""/>
    <x v="0"/>
    <s v="CCV-102A"/>
    <s v="102A"/>
    <s v="Mestre"/>
    <s v="102A-15:00-15:15"/>
    <n v="0"/>
    <n v="8"/>
    <n v="2"/>
    <n v="321"/>
    <n v="37"/>
    <n v="10"/>
    <n v="17"/>
    <n v="20"/>
    <n v="501"/>
    <n v="363"/>
    <s v=""/>
  </r>
  <r>
    <x v="37"/>
    <n v="15"/>
    <x v="1"/>
    <s v=""/>
    <x v="0"/>
    <s v="CCV-102A"/>
    <s v="102A"/>
    <s v="Mestre"/>
    <s v="102A-15:15-15:30"/>
    <n v="2"/>
    <n v="5"/>
    <n v="4"/>
    <n v="341"/>
    <n v="28"/>
    <n v="6"/>
    <n v="23"/>
    <n v="23"/>
    <n v="536"/>
    <n v="397"/>
    <s v=""/>
  </r>
  <r>
    <x v="38"/>
    <n v="15"/>
    <x v="1"/>
    <s v=""/>
    <x v="0"/>
    <s v="CCV-102A"/>
    <s v="102A"/>
    <s v="Mestre"/>
    <s v="102A-15:30-15:45"/>
    <n v="3"/>
    <n v="3"/>
    <n v="1"/>
    <n v="329"/>
    <n v="30"/>
    <n v="5"/>
    <n v="29"/>
    <n v="17"/>
    <n v="506"/>
    <n v="378"/>
    <s v=""/>
  </r>
  <r>
    <x v="39"/>
    <n v="15"/>
    <x v="1"/>
    <s v=""/>
    <x v="0"/>
    <s v="CCV-102A"/>
    <s v="102A"/>
    <s v="Mestre"/>
    <s v="102A-15:45-16:00"/>
    <n v="0"/>
    <n v="2"/>
    <n v="0"/>
    <n v="324"/>
    <n v="30"/>
    <n v="4"/>
    <n v="24"/>
    <n v="19"/>
    <n v="489"/>
    <n v="367"/>
    <s v=""/>
  </r>
  <r>
    <x v="40"/>
    <n v="16"/>
    <x v="1"/>
    <s v=""/>
    <x v="0"/>
    <s v="CCV-102A"/>
    <s v="102A"/>
    <s v="Mestre"/>
    <s v="102A-16:00-16:15"/>
    <n v="2"/>
    <n v="2"/>
    <n v="0"/>
    <n v="358"/>
    <n v="19"/>
    <n v="11"/>
    <n v="30"/>
    <n v="15"/>
    <n v="534"/>
    <n v="403"/>
    <s v=""/>
  </r>
  <r>
    <x v="41"/>
    <n v="16"/>
    <x v="1"/>
    <s v=""/>
    <x v="0"/>
    <s v="CCV-102A"/>
    <s v="102A"/>
    <s v="Mestre"/>
    <s v="102A-16:15-16:30"/>
    <n v="0"/>
    <n v="2"/>
    <n v="0"/>
    <n v="386"/>
    <n v="21"/>
    <n v="5"/>
    <n v="25"/>
    <n v="16"/>
    <n v="565"/>
    <n v="427"/>
    <s v=""/>
  </r>
  <r>
    <x v="42"/>
    <n v="16"/>
    <x v="1"/>
    <s v=""/>
    <x v="0"/>
    <s v="CCV-102A"/>
    <s v="102A"/>
    <s v="Mestre"/>
    <s v="102A-16:30-16:45"/>
    <n v="5"/>
    <n v="3"/>
    <n v="0"/>
    <n v="407"/>
    <n v="24"/>
    <n v="8"/>
    <n v="15"/>
    <n v="14"/>
    <n v="580"/>
    <n v="436"/>
    <s v=""/>
  </r>
  <r>
    <x v="43"/>
    <n v="16"/>
    <x v="1"/>
    <s v=""/>
    <x v="0"/>
    <s v="CCV-102A"/>
    <s v="102A"/>
    <s v="Mestre"/>
    <s v="102A-16:45-17:00"/>
    <n v="7"/>
    <n v="1"/>
    <n v="0"/>
    <n v="535"/>
    <n v="23"/>
    <n v="15"/>
    <n v="17"/>
    <n v="16"/>
    <n v="746"/>
    <n v="568"/>
    <s v=""/>
  </r>
  <r>
    <x v="44"/>
    <n v="17"/>
    <x v="1"/>
    <s v=""/>
    <x v="0"/>
    <s v="CCV-102A"/>
    <s v="102A"/>
    <s v="Mestre"/>
    <s v="102A-17:00-17:15"/>
    <n v="9"/>
    <n v="3"/>
    <n v="1"/>
    <n v="524"/>
    <n v="36"/>
    <n v="5"/>
    <n v="16"/>
    <n v="11"/>
    <n v="736"/>
    <n v="554"/>
    <s v=""/>
  </r>
  <r>
    <x v="45"/>
    <n v="17"/>
    <x v="1"/>
    <s v=""/>
    <x v="0"/>
    <s v="CCV-102A"/>
    <s v="102A"/>
    <s v="Mestre"/>
    <s v="102A-17:15-17:30"/>
    <n v="9"/>
    <n v="1"/>
    <n v="1"/>
    <n v="583"/>
    <n v="27"/>
    <n v="9"/>
    <n v="18"/>
    <n v="17"/>
    <n v="816"/>
    <n v="621"/>
    <s v=""/>
  </r>
  <r>
    <x v="46"/>
    <n v="17"/>
    <x v="1"/>
    <s v=""/>
    <x v="0"/>
    <s v="CCV-102A"/>
    <s v="102A"/>
    <s v="Mestre"/>
    <s v="102A-17:30-17:45"/>
    <n v="7"/>
    <n v="2"/>
    <n v="1"/>
    <n v="891"/>
    <n v="33"/>
    <n v="4"/>
    <n v="22"/>
    <n v="9"/>
    <n v="1215"/>
    <n v="925"/>
    <s v=""/>
  </r>
  <r>
    <x v="47"/>
    <n v="17"/>
    <x v="1"/>
    <s v=""/>
    <x v="0"/>
    <s v="CCV-102A"/>
    <s v="102A"/>
    <s v="Mestre"/>
    <s v="102A-17:45-18:00"/>
    <n v="9"/>
    <n v="1"/>
    <n v="2"/>
    <n v="735"/>
    <n v="23"/>
    <n v="10"/>
    <n v="19"/>
    <n v="13"/>
    <n v="1012"/>
    <n v="772"/>
    <s v=""/>
  </r>
  <r>
    <x v="48"/>
    <n v="18"/>
    <x v="1"/>
    <s v=""/>
    <x v="0"/>
    <s v="CCV-102A"/>
    <s v="102A"/>
    <s v="Mestre"/>
    <s v="102A-18:00-18:15"/>
    <n v="5"/>
    <n v="2"/>
    <n v="1"/>
    <n v="492"/>
    <n v="29"/>
    <n v="9"/>
    <n v="12"/>
    <n v="12"/>
    <n v="686"/>
    <n v="519"/>
    <s v=""/>
  </r>
  <r>
    <x v="49"/>
    <n v="18"/>
    <x v="1"/>
    <s v=""/>
    <x v="0"/>
    <s v="CCV-102A"/>
    <s v="102A"/>
    <s v="Mestre"/>
    <s v="102A-18:15-18:30"/>
    <n v="8"/>
    <n v="2"/>
    <n v="0"/>
    <n v="547"/>
    <n v="38"/>
    <n v="11"/>
    <n v="18"/>
    <n v="2"/>
    <n v="751"/>
    <n v="567"/>
    <s v=""/>
  </r>
  <r>
    <x v="50"/>
    <n v="18"/>
    <x v="1"/>
    <s v=""/>
    <x v="0"/>
    <s v="CCV-102A"/>
    <s v="102A"/>
    <s v="Mestre"/>
    <s v="102A-18:30-18:45"/>
    <n v="8"/>
    <n v="0"/>
    <n v="2"/>
    <n v="482"/>
    <n v="27"/>
    <n v="9"/>
    <n v="14"/>
    <n v="10"/>
    <n v="671"/>
    <n v="511"/>
    <s v=""/>
  </r>
  <r>
    <x v="51"/>
    <n v="18"/>
    <x v="1"/>
    <s v=""/>
    <x v="0"/>
    <s v="CCV-102A"/>
    <s v="102A"/>
    <s v="Mestre"/>
    <s v="102A-18:45-19:00"/>
    <n v="25"/>
    <n v="0"/>
    <n v="0"/>
    <n v="453"/>
    <n v="27"/>
    <n v="12"/>
    <n v="15"/>
    <n v="12"/>
    <n v="630"/>
    <n v="480"/>
    <s v=""/>
  </r>
  <r>
    <x v="52"/>
    <n v="19"/>
    <x v="2"/>
    <s v=""/>
    <x v="0"/>
    <s v="CCV-102A"/>
    <s v="102A"/>
    <s v="Mestre"/>
    <s v="102A-19:00-19:15"/>
    <n v="26"/>
    <n v="1"/>
    <n v="0"/>
    <n v="479"/>
    <n v="30"/>
    <n v="10"/>
    <n v="13"/>
    <n v="2"/>
    <n v="652"/>
    <n v="494"/>
    <s v=""/>
  </r>
  <r>
    <x v="53"/>
    <n v="19"/>
    <x v="2"/>
    <s v=""/>
    <x v="0"/>
    <s v="CCV-102A"/>
    <s v="102A"/>
    <s v="Mestre"/>
    <s v="102A-19:15-19:30"/>
    <n v="23"/>
    <n v="0"/>
    <n v="0"/>
    <n v="439"/>
    <n v="21"/>
    <n v="7"/>
    <n v="15"/>
    <n v="8"/>
    <n v="606"/>
    <n v="462"/>
    <s v=""/>
  </r>
  <r>
    <x v="54"/>
    <n v="19"/>
    <x v="2"/>
    <s v=""/>
    <x v="0"/>
    <s v="CCV-102A"/>
    <s v="102A"/>
    <s v="Mestre"/>
    <s v="102A-19:30-19:45"/>
    <n v="20"/>
    <n v="1"/>
    <n v="0"/>
    <n v="398"/>
    <n v="22"/>
    <n v="8"/>
    <n v="17"/>
    <n v="3"/>
    <n v="551"/>
    <n v="418"/>
    <s v=""/>
  </r>
  <r>
    <x v="55"/>
    <n v="19"/>
    <x v="2"/>
    <s v=""/>
    <x v="0"/>
    <s v="CCV-102A"/>
    <s v="102A"/>
    <s v="Mestre"/>
    <s v="102A-19:45-20:00"/>
    <n v="15"/>
    <n v="0"/>
    <n v="0"/>
    <n v="341"/>
    <n v="16"/>
    <n v="6"/>
    <n v="17"/>
    <n v="0"/>
    <n v="469"/>
    <n v="358"/>
    <s v=""/>
  </r>
  <r>
    <x v="56"/>
    <n v="20"/>
    <x v="2"/>
    <s v=""/>
    <x v="0"/>
    <s v="CCV-102A"/>
    <s v="102A"/>
    <s v="Mestre"/>
    <s v="102A-20:00-20:15"/>
    <n v="24"/>
    <n v="2"/>
    <n v="0"/>
    <n v="354"/>
    <n v="14"/>
    <n v="8"/>
    <n v="13"/>
    <n v="2"/>
    <n v="488"/>
    <n v="369"/>
    <s v=""/>
  </r>
  <r>
    <x v="57"/>
    <n v="20"/>
    <x v="2"/>
    <s v=""/>
    <x v="0"/>
    <s v="CCV-102A"/>
    <s v="102A"/>
    <s v="Mestre"/>
    <s v="102A-20:15-20:30"/>
    <n v="13"/>
    <n v="0"/>
    <n v="0"/>
    <n v="343"/>
    <n v="14"/>
    <n v="2"/>
    <n v="13"/>
    <n v="1"/>
    <n v="468"/>
    <n v="357"/>
    <s v=""/>
  </r>
  <r>
    <x v="58"/>
    <n v="20"/>
    <x v="2"/>
    <s v=""/>
    <x v="0"/>
    <s v="CCV-102A"/>
    <s v="102A"/>
    <s v="Mestre"/>
    <s v="102A-20:30-20:45"/>
    <n v="8"/>
    <n v="2"/>
    <n v="0"/>
    <n v="302"/>
    <n v="8"/>
    <n v="5"/>
    <n v="12"/>
    <n v="0"/>
    <n v="416"/>
    <n v="314"/>
    <s v=""/>
  </r>
  <r>
    <x v="59"/>
    <n v="20"/>
    <x v="2"/>
    <s v=""/>
    <x v="0"/>
    <s v="CCV-102A"/>
    <s v="102A"/>
    <s v="Mestre"/>
    <s v="102A-20:45-21:00"/>
    <n v="11"/>
    <n v="2"/>
    <n v="0"/>
    <n v="248"/>
    <n v="14"/>
    <n v="3"/>
    <n v="15"/>
    <n v="4"/>
    <n v="356"/>
    <n v="267"/>
    <s v=""/>
  </r>
  <r>
    <x v="60"/>
    <n v="21"/>
    <x v="2"/>
    <s v=""/>
    <x v="0"/>
    <s v="CCV-102A"/>
    <s v="102A"/>
    <s v="Mestre"/>
    <s v="102A-21:00-21:15"/>
    <n v="4"/>
    <n v="1"/>
    <n v="0"/>
    <n v="214"/>
    <n v="14"/>
    <n v="3"/>
    <n v="12"/>
    <n v="1"/>
    <n v="301"/>
    <n v="227"/>
    <s v=""/>
  </r>
  <r>
    <x v="61"/>
    <n v="21"/>
    <x v="2"/>
    <s v=""/>
    <x v="0"/>
    <s v="CCV-102A"/>
    <s v="102A"/>
    <s v="Mestre"/>
    <s v="102A-21:15-21:30"/>
    <n v="7"/>
    <n v="0"/>
    <n v="0"/>
    <n v="199"/>
    <n v="10"/>
    <n v="2"/>
    <n v="11"/>
    <n v="2"/>
    <n v="278"/>
    <n v="212"/>
    <s v=""/>
  </r>
  <r>
    <x v="62"/>
    <n v="21"/>
    <x v="2"/>
    <s v=""/>
    <x v="0"/>
    <s v="CCV-102A"/>
    <s v="102A"/>
    <s v="Mestre"/>
    <s v="102A-21:30-21:45"/>
    <n v="7"/>
    <n v="2"/>
    <n v="0"/>
    <n v="178"/>
    <n v="16"/>
    <n v="4"/>
    <n v="11"/>
    <n v="0"/>
    <n v="255"/>
    <n v="189"/>
    <s v=""/>
  </r>
  <r>
    <x v="63"/>
    <n v="21"/>
    <x v="2"/>
    <s v=""/>
    <x v="0"/>
    <s v="CCV-102A"/>
    <s v="102A"/>
    <s v="Mestre"/>
    <s v="102A-21:45-22:00"/>
    <n v="8"/>
    <n v="3"/>
    <n v="0"/>
    <n v="222"/>
    <n v="21"/>
    <n v="4"/>
    <n v="18"/>
    <n v="6"/>
    <n v="333"/>
    <n v="246"/>
    <s v=""/>
  </r>
  <r>
    <x v="64"/>
    <n v="22"/>
    <x v="2"/>
    <s v=""/>
    <x v="0"/>
    <s v="CCV-102A"/>
    <s v="102A"/>
    <s v="Mestre"/>
    <s v="102A-22:00-22:15"/>
    <n v="0"/>
    <n v="0"/>
    <n v="0"/>
    <n v="27"/>
    <n v="1"/>
    <n v="0"/>
    <n v="0"/>
    <n v="0"/>
    <n v="36"/>
    <n v="27"/>
    <s v=""/>
  </r>
  <r>
    <x v="0"/>
    <n v="6"/>
    <x v="0"/>
    <s v=""/>
    <x v="1"/>
    <s v="CCV-102B"/>
    <s v="102B"/>
    <s v="Mestre"/>
    <s v="102B-06:00-06:15"/>
    <n v="0"/>
    <n v="23"/>
    <n v="26"/>
    <n v="152"/>
    <n v="39"/>
    <n v="5"/>
    <n v="1"/>
    <n v="25"/>
    <n v="385"/>
    <n v="243"/>
    <s v=""/>
  </r>
  <r>
    <x v="1"/>
    <n v="6"/>
    <x v="0"/>
    <s v=""/>
    <x v="1"/>
    <s v="CCV-102B"/>
    <s v="102B"/>
    <s v="Mestre"/>
    <s v="102B-06:15-06:30"/>
    <n v="0"/>
    <n v="25"/>
    <n v="17"/>
    <n v="290"/>
    <n v="65"/>
    <n v="3"/>
    <n v="6"/>
    <n v="46"/>
    <n v="579"/>
    <n v="385"/>
    <s v=""/>
  </r>
  <r>
    <x v="2"/>
    <n v="6"/>
    <x v="0"/>
    <s v=""/>
    <x v="1"/>
    <s v="CCV-102B"/>
    <s v="102B"/>
    <s v="Mestre"/>
    <s v="102B-06:30-06:45"/>
    <n v="0"/>
    <n v="34"/>
    <n v="9"/>
    <n v="317"/>
    <n v="128"/>
    <n v="2"/>
    <n v="1"/>
    <n v="34"/>
    <n v="603"/>
    <n v="375"/>
    <s v=""/>
  </r>
  <r>
    <x v="3"/>
    <n v="6"/>
    <x v="0"/>
    <s v=""/>
    <x v="1"/>
    <s v="CCV-102B"/>
    <s v="102B"/>
    <s v="Mestre"/>
    <s v="102B-06:45-07:00"/>
    <n v="0"/>
    <n v="34"/>
    <n v="4"/>
    <n v="409"/>
    <n v="158"/>
    <n v="4"/>
    <n v="1"/>
    <n v="29"/>
    <n v="707"/>
    <n v="449"/>
    <s v=""/>
  </r>
  <r>
    <x v="4"/>
    <n v="7"/>
    <x v="0"/>
    <s v=""/>
    <x v="1"/>
    <s v="CCV-102B"/>
    <s v="102B"/>
    <s v="Mestre"/>
    <s v="102B-07:00-07:15"/>
    <n v="0"/>
    <n v="33"/>
    <n v="15"/>
    <n v="517"/>
    <n v="112"/>
    <n v="7"/>
    <n v="5"/>
    <n v="34"/>
    <n v="882"/>
    <n v="594"/>
    <s v=""/>
  </r>
  <r>
    <x v="5"/>
    <n v="7"/>
    <x v="0"/>
    <s v=""/>
    <x v="1"/>
    <s v="CCV-102B"/>
    <s v="102B"/>
    <s v="Mestre"/>
    <s v="102B-07:15-07:30"/>
    <n v="0"/>
    <n v="39"/>
    <n v="13"/>
    <n v="535"/>
    <n v="148"/>
    <n v="8"/>
    <n v="4"/>
    <n v="26"/>
    <n v="911"/>
    <n v="598"/>
    <s v=""/>
  </r>
  <r>
    <x v="6"/>
    <n v="7"/>
    <x v="0"/>
    <s v=""/>
    <x v="1"/>
    <s v="CCV-102B"/>
    <s v="102B"/>
    <s v="Mestre"/>
    <s v="102B-07:30-07:45"/>
    <n v="0"/>
    <n v="28"/>
    <n v="9"/>
    <n v="574"/>
    <n v="213"/>
    <n v="9"/>
    <n v="8"/>
    <n v="18"/>
    <n v="929"/>
    <n v="623"/>
    <s v=""/>
  </r>
  <r>
    <x v="7"/>
    <n v="7"/>
    <x v="0"/>
    <s v=""/>
    <x v="1"/>
    <s v="CCV-102B"/>
    <s v="102B"/>
    <s v="Mestre"/>
    <s v="102B-07:45-08:00"/>
    <n v="0"/>
    <n v="9"/>
    <n v="2"/>
    <n v="466"/>
    <n v="217"/>
    <n v="6"/>
    <n v="2"/>
    <n v="9"/>
    <n v="698"/>
    <n v="482"/>
    <s v=""/>
  </r>
  <r>
    <x v="8"/>
    <n v="8"/>
    <x v="0"/>
    <s v=""/>
    <x v="1"/>
    <s v="CCV-102B"/>
    <s v="102B"/>
    <s v="Mestre"/>
    <s v="102B-08:00-08:15"/>
    <n v="0"/>
    <n v="9"/>
    <n v="6"/>
    <n v="508"/>
    <n v="131"/>
    <n v="7"/>
    <n v="10"/>
    <n v="13"/>
    <n v="762"/>
    <n v="546"/>
    <s v=""/>
  </r>
  <r>
    <x v="9"/>
    <n v="8"/>
    <x v="0"/>
    <s v=""/>
    <x v="1"/>
    <s v="CCV-102B"/>
    <s v="102B"/>
    <s v="Mestre"/>
    <s v="102B-08:15-08:30"/>
    <n v="0"/>
    <n v="15"/>
    <n v="7"/>
    <n v="541"/>
    <n v="102"/>
    <n v="6"/>
    <n v="1"/>
    <n v="22"/>
    <n v="818"/>
    <n v="582"/>
    <s v=""/>
  </r>
  <r>
    <x v="10"/>
    <n v="8"/>
    <x v="0"/>
    <s v=""/>
    <x v="1"/>
    <s v="CCV-102B"/>
    <s v="102B"/>
    <s v="Mestre"/>
    <s v="102B-08:30-08:45"/>
    <n v="0"/>
    <n v="19"/>
    <n v="9"/>
    <n v="585"/>
    <n v="82"/>
    <n v="7"/>
    <n v="2"/>
    <n v="44"/>
    <n v="917"/>
    <n v="654"/>
    <s v=""/>
  </r>
  <r>
    <x v="11"/>
    <n v="8"/>
    <x v="0"/>
    <s v=""/>
    <x v="1"/>
    <s v="CCV-102B"/>
    <s v="102B"/>
    <s v="Mestre"/>
    <s v="102B-08:45-09:00"/>
    <n v="0"/>
    <n v="20"/>
    <n v="14"/>
    <n v="563"/>
    <n v="102"/>
    <n v="4"/>
    <n v="7"/>
    <n v="53"/>
    <n v="930"/>
    <n v="658"/>
    <s v=""/>
  </r>
  <r>
    <x v="12"/>
    <n v="9"/>
    <x v="0"/>
    <s v=""/>
    <x v="1"/>
    <s v="CCV-102B"/>
    <s v="102B"/>
    <s v="Mestre"/>
    <s v="102B-09:00-09:15"/>
    <n v="0"/>
    <n v="10"/>
    <n v="11"/>
    <n v="511"/>
    <n v="87"/>
    <n v="2"/>
    <n v="6"/>
    <n v="28"/>
    <n v="790"/>
    <n v="573"/>
    <s v=""/>
  </r>
  <r>
    <x v="13"/>
    <n v="9"/>
    <x v="0"/>
    <s v=""/>
    <x v="1"/>
    <s v="CCV-102B"/>
    <s v="102B"/>
    <s v="Mestre"/>
    <s v="102B-09:15-09:30"/>
    <n v="0"/>
    <n v="20"/>
    <n v="17"/>
    <n v="468"/>
    <n v="54"/>
    <n v="4"/>
    <n v="15"/>
    <n v="32"/>
    <n v="789"/>
    <n v="558"/>
    <s v=""/>
  </r>
  <r>
    <x v="14"/>
    <n v="9"/>
    <x v="0"/>
    <s v=""/>
    <x v="1"/>
    <s v="CCV-102B"/>
    <s v="102B"/>
    <s v="Mestre"/>
    <s v="102B-09:30-09:45"/>
    <n v="0"/>
    <n v="22"/>
    <n v="14"/>
    <n v="534"/>
    <n v="68"/>
    <n v="2"/>
    <n v="6"/>
    <n v="40"/>
    <n v="872"/>
    <n v="615"/>
    <s v=""/>
  </r>
  <r>
    <x v="15"/>
    <n v="9"/>
    <x v="0"/>
    <s v=""/>
    <x v="1"/>
    <s v="CCV-102B"/>
    <s v="102B"/>
    <s v="Mestre"/>
    <s v="102B-09:45-10:00"/>
    <n v="0"/>
    <n v="22"/>
    <n v="9"/>
    <n v="527"/>
    <n v="52"/>
    <n v="2"/>
    <n v="20"/>
    <n v="38"/>
    <n v="859"/>
    <n v="608"/>
    <s v=""/>
  </r>
  <r>
    <x v="16"/>
    <n v="10"/>
    <x v="0"/>
    <s v=""/>
    <x v="1"/>
    <s v="CCV-102B"/>
    <s v="102B"/>
    <s v="Mestre"/>
    <s v="102B-10:00-10:15"/>
    <n v="0"/>
    <n v="28"/>
    <n v="8"/>
    <n v="626"/>
    <n v="53"/>
    <n v="3"/>
    <n v="10"/>
    <n v="66"/>
    <n v="1023"/>
    <n v="722"/>
    <s v=""/>
  </r>
  <r>
    <x v="17"/>
    <n v="10"/>
    <x v="0"/>
    <s v=""/>
    <x v="1"/>
    <s v="CCV-102B"/>
    <s v="102B"/>
    <s v="Mestre"/>
    <s v="102B-10:15-10:30"/>
    <n v="0"/>
    <n v="22"/>
    <n v="13"/>
    <n v="495"/>
    <n v="57"/>
    <n v="2"/>
    <n v="11"/>
    <n v="65"/>
    <n v="855"/>
    <n v="604"/>
    <s v=""/>
  </r>
  <r>
    <x v="18"/>
    <n v="10"/>
    <x v="0"/>
    <s v=""/>
    <x v="1"/>
    <s v="CCV-102B"/>
    <s v="102B"/>
    <s v="Mestre"/>
    <s v="102B-10:30-10:45"/>
    <n v="0"/>
    <n v="25"/>
    <n v="19"/>
    <n v="476"/>
    <n v="46"/>
    <n v="2"/>
    <n v="9"/>
    <n v="50"/>
    <n v="833"/>
    <n v="583"/>
    <s v=""/>
  </r>
  <r>
    <x v="19"/>
    <n v="10"/>
    <x v="0"/>
    <s v=""/>
    <x v="1"/>
    <s v="CCV-102B"/>
    <s v="102B"/>
    <s v="Mestre"/>
    <s v="102B-10:45-11:00"/>
    <n v="0"/>
    <n v="21"/>
    <n v="12"/>
    <n v="498"/>
    <n v="46"/>
    <n v="2"/>
    <n v="4"/>
    <n v="49"/>
    <n v="820"/>
    <n v="581"/>
    <s v=""/>
  </r>
  <r>
    <x v="20"/>
    <n v="11"/>
    <x v="0"/>
    <s v=""/>
    <x v="1"/>
    <s v="CCV-102B"/>
    <s v="102B"/>
    <s v="Mestre"/>
    <s v="102B-11:00-11:15"/>
    <n v="0"/>
    <n v="13"/>
    <n v="14"/>
    <n v="448"/>
    <n v="42"/>
    <n v="2"/>
    <n v="11"/>
    <n v="44"/>
    <n v="743"/>
    <n v="538"/>
    <s v=""/>
  </r>
  <r>
    <x v="21"/>
    <n v="11"/>
    <x v="0"/>
    <s v=""/>
    <x v="1"/>
    <s v="CCV-102B"/>
    <s v="102B"/>
    <s v="Mestre"/>
    <s v="102B-11:15-11:30"/>
    <n v="0"/>
    <n v="11"/>
    <n v="14"/>
    <n v="371"/>
    <n v="38"/>
    <n v="2"/>
    <n v="3"/>
    <n v="48"/>
    <n v="631"/>
    <n v="457"/>
    <s v=""/>
  </r>
  <r>
    <x v="22"/>
    <n v="11"/>
    <x v="0"/>
    <s v=""/>
    <x v="1"/>
    <s v="CCV-102B"/>
    <s v="102B"/>
    <s v="Mestre"/>
    <s v="102B-11:30-11:45"/>
    <n v="1"/>
    <n v="17"/>
    <n v="13"/>
    <n v="406"/>
    <n v="52"/>
    <n v="4"/>
    <n v="6"/>
    <n v="34"/>
    <n v="678"/>
    <n v="479"/>
    <s v=""/>
  </r>
  <r>
    <x v="23"/>
    <n v="11"/>
    <x v="0"/>
    <s v=""/>
    <x v="1"/>
    <s v="CCV-102B"/>
    <s v="102B"/>
    <s v="Mestre"/>
    <s v="102B-11:45-12:00"/>
    <n v="0"/>
    <n v="8"/>
    <n v="5"/>
    <n v="460"/>
    <n v="60"/>
    <n v="4"/>
    <n v="2"/>
    <n v="20"/>
    <n v="677"/>
    <n v="495"/>
    <s v=""/>
  </r>
  <r>
    <x v="24"/>
    <n v="12"/>
    <x v="1"/>
    <s v=""/>
    <x v="1"/>
    <s v="CCV-102B"/>
    <s v="102B"/>
    <s v="Mestre"/>
    <s v="102B-12:00-12:15"/>
    <n v="0"/>
    <n v="7"/>
    <n v="7"/>
    <n v="443"/>
    <n v="82"/>
    <n v="1"/>
    <n v="5"/>
    <n v="33"/>
    <n v="685"/>
    <n v="499"/>
    <s v=""/>
  </r>
  <r>
    <x v="25"/>
    <n v="12"/>
    <x v="1"/>
    <s v=""/>
    <x v="1"/>
    <s v="CCV-102B"/>
    <s v="102B"/>
    <s v="Mestre"/>
    <s v="102B-12:15-12:30"/>
    <n v="0"/>
    <n v="8"/>
    <n v="9"/>
    <n v="528"/>
    <n v="42"/>
    <n v="4"/>
    <n v="11"/>
    <n v="33"/>
    <n v="803"/>
    <n v="595"/>
    <s v=""/>
  </r>
  <r>
    <x v="26"/>
    <n v="12"/>
    <x v="1"/>
    <s v=""/>
    <x v="1"/>
    <s v="CCV-102B"/>
    <s v="102B"/>
    <s v="Mestre"/>
    <s v="102B-12:30-12:45"/>
    <n v="0"/>
    <n v="10"/>
    <n v="3"/>
    <n v="496"/>
    <n v="62"/>
    <n v="3"/>
    <n v="3"/>
    <n v="20"/>
    <n v="724"/>
    <n v="527"/>
    <s v=""/>
  </r>
  <r>
    <x v="27"/>
    <n v="12"/>
    <x v="1"/>
    <s v=""/>
    <x v="1"/>
    <s v="CCV-102B"/>
    <s v="102B"/>
    <s v="Mestre"/>
    <s v="102B-12:45-13:00"/>
    <n v="1"/>
    <n v="13"/>
    <n v="15"/>
    <n v="425"/>
    <n v="68"/>
    <n v="3"/>
    <n v="4"/>
    <n v="18"/>
    <n v="679"/>
    <n v="485"/>
    <s v=""/>
  </r>
  <r>
    <x v="28"/>
    <n v="13"/>
    <x v="1"/>
    <s v=""/>
    <x v="1"/>
    <s v="CCV-102B"/>
    <s v="102B"/>
    <s v="Mestre"/>
    <s v="102B-13:00-13:15"/>
    <n v="0"/>
    <n v="8"/>
    <n v="11"/>
    <n v="439"/>
    <n v="63"/>
    <n v="6"/>
    <n v="6"/>
    <n v="14"/>
    <n v="667"/>
    <n v="487"/>
    <s v=""/>
  </r>
  <r>
    <x v="29"/>
    <n v="13"/>
    <x v="1"/>
    <s v=""/>
    <x v="1"/>
    <s v="CCV-102B"/>
    <s v="102B"/>
    <s v="Mestre"/>
    <s v="102B-13:15-13:30"/>
    <n v="0"/>
    <n v="10"/>
    <n v="6"/>
    <n v="422"/>
    <n v="61"/>
    <n v="6"/>
    <n v="3"/>
    <n v="13"/>
    <n v="629"/>
    <n v="453"/>
    <s v=""/>
  </r>
  <r>
    <x v="30"/>
    <n v="13"/>
    <x v="1"/>
    <s v=""/>
    <x v="1"/>
    <s v="CCV-102B"/>
    <s v="102B"/>
    <s v="Mestre"/>
    <s v="102B-13:30-13:45"/>
    <n v="0"/>
    <n v="12"/>
    <n v="2"/>
    <n v="367"/>
    <n v="63"/>
    <n v="4"/>
    <n v="3"/>
    <n v="8"/>
    <n v="543"/>
    <n v="383"/>
    <s v=""/>
  </r>
  <r>
    <x v="31"/>
    <n v="13"/>
    <x v="1"/>
    <s v=""/>
    <x v="1"/>
    <s v="CCV-102B"/>
    <s v="102B"/>
    <s v="Mestre"/>
    <s v="102B-13:45-14:00"/>
    <n v="0"/>
    <n v="13"/>
    <n v="10"/>
    <n v="441"/>
    <n v="97"/>
    <n v="4"/>
    <n v="3"/>
    <n v="24"/>
    <n v="696"/>
    <n v="493"/>
    <s v=""/>
  </r>
  <r>
    <x v="32"/>
    <n v="14"/>
    <x v="1"/>
    <s v=""/>
    <x v="1"/>
    <s v="CCV-102B"/>
    <s v="102B"/>
    <s v="Mestre"/>
    <s v="102B-14:00-14:15"/>
    <n v="0"/>
    <n v="23"/>
    <n v="3"/>
    <n v="425"/>
    <n v="79"/>
    <n v="4"/>
    <n v="5"/>
    <n v="24"/>
    <n v="677"/>
    <n v="462"/>
    <s v=""/>
  </r>
  <r>
    <x v="33"/>
    <n v="14"/>
    <x v="1"/>
    <s v=""/>
    <x v="1"/>
    <s v="CCV-102B"/>
    <s v="102B"/>
    <s v="Mestre"/>
    <s v="102B-14:15-14:30"/>
    <n v="0"/>
    <n v="24"/>
    <n v="5"/>
    <n v="477"/>
    <n v="113"/>
    <n v="1"/>
    <n v="10"/>
    <n v="30"/>
    <n v="776"/>
    <n v="530"/>
    <s v=""/>
  </r>
  <r>
    <x v="34"/>
    <n v="14"/>
    <x v="1"/>
    <s v=""/>
    <x v="1"/>
    <s v="CCV-102B"/>
    <s v="102B"/>
    <s v="Mestre"/>
    <s v="102B-14:30-14:45"/>
    <n v="3"/>
    <n v="25"/>
    <n v="0"/>
    <n v="434"/>
    <n v="82"/>
    <n v="3"/>
    <n v="7"/>
    <n v="33"/>
    <n v="699"/>
    <n v="474"/>
    <s v=""/>
  </r>
  <r>
    <x v="35"/>
    <n v="14"/>
    <x v="1"/>
    <s v=""/>
    <x v="1"/>
    <s v="CCV-102B"/>
    <s v="102B"/>
    <s v="Mestre"/>
    <s v="102B-14:45-15:00"/>
    <n v="0"/>
    <n v="18"/>
    <n v="11"/>
    <n v="409"/>
    <n v="147"/>
    <n v="3"/>
    <n v="9"/>
    <n v="42"/>
    <n v="713"/>
    <n v="488"/>
    <s v=""/>
  </r>
  <r>
    <x v="36"/>
    <n v="15"/>
    <x v="1"/>
    <s v=""/>
    <x v="1"/>
    <s v="CCV-102B"/>
    <s v="102B"/>
    <s v="Mestre"/>
    <s v="102B-15:00-15:15"/>
    <n v="0"/>
    <n v="22"/>
    <n v="8"/>
    <n v="370"/>
    <n v="123"/>
    <n v="5"/>
    <n v="9"/>
    <n v="40"/>
    <n v="655"/>
    <n v="439"/>
    <s v=""/>
  </r>
  <r>
    <x v="37"/>
    <n v="15"/>
    <x v="1"/>
    <s v=""/>
    <x v="1"/>
    <s v="CCV-102B"/>
    <s v="102B"/>
    <s v="Mestre"/>
    <s v="102B-15:15-15:30"/>
    <n v="0"/>
    <n v="16"/>
    <n v="11"/>
    <n v="441"/>
    <n v="141"/>
    <n v="2"/>
    <n v="36"/>
    <n v="23"/>
    <n v="758"/>
    <n v="528"/>
    <s v=""/>
  </r>
  <r>
    <x v="38"/>
    <n v="15"/>
    <x v="1"/>
    <s v=""/>
    <x v="1"/>
    <s v="CCV-102B"/>
    <s v="102B"/>
    <s v="Mestre"/>
    <s v="102B-15:30-15:45"/>
    <n v="0"/>
    <n v="16"/>
    <n v="6"/>
    <n v="424"/>
    <n v="158"/>
    <n v="3"/>
    <n v="10"/>
    <n v="23"/>
    <n v="690"/>
    <n v="472"/>
    <s v=""/>
  </r>
  <r>
    <x v="39"/>
    <n v="15"/>
    <x v="1"/>
    <s v=""/>
    <x v="1"/>
    <s v="CCV-102B"/>
    <s v="102B"/>
    <s v="Mestre"/>
    <s v="102B-15:45-16:00"/>
    <n v="3"/>
    <n v="7"/>
    <n v="4"/>
    <n v="396"/>
    <n v="79"/>
    <n v="3"/>
    <n v="13"/>
    <n v="33"/>
    <n v="623"/>
    <n v="452"/>
    <s v=""/>
  </r>
  <r>
    <x v="40"/>
    <n v="16"/>
    <x v="1"/>
    <s v=""/>
    <x v="1"/>
    <s v="CCV-102B"/>
    <s v="102B"/>
    <s v="Mestre"/>
    <s v="102B-16:00-16:15"/>
    <n v="0"/>
    <n v="19"/>
    <n v="6"/>
    <n v="443"/>
    <n v="121"/>
    <n v="4"/>
    <n v="10"/>
    <n v="23"/>
    <n v="714"/>
    <n v="491"/>
    <s v=""/>
  </r>
  <r>
    <x v="41"/>
    <n v="16"/>
    <x v="1"/>
    <s v=""/>
    <x v="1"/>
    <s v="CCV-102B"/>
    <s v="102B"/>
    <s v="Mestre"/>
    <s v="102B-16:15-16:30"/>
    <n v="1"/>
    <n v="7"/>
    <n v="2"/>
    <n v="480"/>
    <n v="122"/>
    <n v="5"/>
    <n v="4"/>
    <n v="20"/>
    <n v="707"/>
    <n v="509"/>
    <s v=""/>
  </r>
  <r>
    <x v="42"/>
    <n v="16"/>
    <x v="1"/>
    <s v=""/>
    <x v="1"/>
    <s v="CCV-102B"/>
    <s v="102B"/>
    <s v="Mestre"/>
    <s v="102B-16:30-16:45"/>
    <n v="0"/>
    <n v="12"/>
    <n v="24"/>
    <n v="362"/>
    <n v="57"/>
    <n v="3"/>
    <n v="9"/>
    <n v="16"/>
    <n v="625"/>
    <n v="447"/>
    <s v=""/>
  </r>
  <r>
    <x v="43"/>
    <n v="16"/>
    <x v="1"/>
    <s v=""/>
    <x v="1"/>
    <s v="CCV-102B"/>
    <s v="102B"/>
    <s v="Mestre"/>
    <s v="102B-16:45-17:00"/>
    <n v="0"/>
    <n v="14"/>
    <n v="3"/>
    <n v="562"/>
    <n v="66"/>
    <n v="6"/>
    <n v="7"/>
    <n v="17"/>
    <n v="823"/>
    <n v="594"/>
    <s v=""/>
  </r>
  <r>
    <x v="44"/>
    <n v="17"/>
    <x v="1"/>
    <s v=""/>
    <x v="1"/>
    <s v="CCV-102B"/>
    <s v="102B"/>
    <s v="Mestre"/>
    <s v="102B-17:00-17:15"/>
    <n v="0"/>
    <n v="7"/>
    <n v="1"/>
    <n v="663"/>
    <n v="79"/>
    <n v="5"/>
    <n v="6"/>
    <n v="22"/>
    <n v="937"/>
    <n v="694"/>
    <s v=""/>
  </r>
  <r>
    <x v="45"/>
    <n v="17"/>
    <x v="1"/>
    <s v=""/>
    <x v="1"/>
    <s v="CCV-102B"/>
    <s v="102B"/>
    <s v="Mestre"/>
    <s v="102B-17:15-17:30"/>
    <n v="0"/>
    <n v="6"/>
    <n v="42"/>
    <n v="562"/>
    <n v="60"/>
    <n v="3"/>
    <n v="3"/>
    <n v="17"/>
    <n v="922"/>
    <n v="687"/>
    <s v=""/>
  </r>
  <r>
    <x v="46"/>
    <n v="17"/>
    <x v="1"/>
    <s v=""/>
    <x v="1"/>
    <s v="CCV-102B"/>
    <s v="102B"/>
    <s v="Mestre"/>
    <s v="102B-17:30-17:45"/>
    <n v="0"/>
    <n v="7"/>
    <n v="9"/>
    <n v="750"/>
    <n v="49"/>
    <n v="7"/>
    <n v="3"/>
    <n v="13"/>
    <n v="1054"/>
    <n v="789"/>
    <s v=""/>
  </r>
  <r>
    <x v="47"/>
    <n v="17"/>
    <x v="1"/>
    <s v=""/>
    <x v="1"/>
    <s v="CCV-102B"/>
    <s v="102B"/>
    <s v="Mestre"/>
    <s v="102B-17:45-18:00"/>
    <n v="0"/>
    <n v="5"/>
    <n v="2"/>
    <n v="811"/>
    <n v="66"/>
    <n v="3"/>
    <n v="4"/>
    <n v="19"/>
    <n v="1118"/>
    <n v="839"/>
    <s v=""/>
  </r>
  <r>
    <x v="48"/>
    <n v="18"/>
    <x v="1"/>
    <s v=""/>
    <x v="1"/>
    <s v="CCV-102B"/>
    <s v="102B"/>
    <s v="Mestre"/>
    <s v="102B-18:00-18:15"/>
    <n v="0"/>
    <n v="8"/>
    <n v="4"/>
    <n v="612"/>
    <n v="83"/>
    <n v="7"/>
    <n v="11"/>
    <n v="25"/>
    <n v="895"/>
    <n v="658"/>
    <s v=""/>
  </r>
  <r>
    <x v="49"/>
    <n v="18"/>
    <x v="1"/>
    <s v=""/>
    <x v="1"/>
    <s v="CCV-102B"/>
    <s v="102B"/>
    <s v="Mestre"/>
    <s v="102B-18:15-18:30"/>
    <n v="0"/>
    <n v="5"/>
    <n v="2"/>
    <n v="636"/>
    <n v="104"/>
    <n v="6"/>
    <n v="4"/>
    <n v="24"/>
    <n v="906"/>
    <n v="669"/>
    <s v=""/>
  </r>
  <r>
    <x v="50"/>
    <n v="18"/>
    <x v="1"/>
    <s v=""/>
    <x v="1"/>
    <s v="CCV-102B"/>
    <s v="102B"/>
    <s v="Mestre"/>
    <s v="102B-18:30-18:45"/>
    <n v="0"/>
    <n v="4"/>
    <n v="0"/>
    <n v="577"/>
    <n v="96"/>
    <n v="4"/>
    <n v="7"/>
    <n v="13"/>
    <n v="808"/>
    <n v="597"/>
    <s v=""/>
  </r>
  <r>
    <x v="51"/>
    <n v="18"/>
    <x v="1"/>
    <s v=""/>
    <x v="1"/>
    <s v="CCV-102B"/>
    <s v="102B"/>
    <s v="Mestre"/>
    <s v="102B-18:45-19:00"/>
    <n v="0"/>
    <n v="4"/>
    <n v="1"/>
    <n v="534"/>
    <n v="73"/>
    <n v="6"/>
    <n v="2"/>
    <n v="19"/>
    <n v="751"/>
    <n v="558"/>
    <s v=""/>
  </r>
  <r>
    <x v="52"/>
    <n v="19"/>
    <x v="2"/>
    <s v=""/>
    <x v="1"/>
    <s v="CCV-102B"/>
    <s v="102B"/>
    <s v="Mestre"/>
    <s v="102B-19:00-19:15"/>
    <n v="0"/>
    <n v="3"/>
    <n v="3"/>
    <n v="622"/>
    <n v="49"/>
    <n v="4"/>
    <n v="8"/>
    <n v="11"/>
    <n v="862"/>
    <n v="649"/>
    <s v=""/>
  </r>
  <r>
    <x v="53"/>
    <n v="19"/>
    <x v="2"/>
    <s v=""/>
    <x v="1"/>
    <s v="CCV-102B"/>
    <s v="102B"/>
    <s v="Mestre"/>
    <s v="102B-19:15-19:30"/>
    <n v="0"/>
    <n v="2"/>
    <n v="1"/>
    <n v="535"/>
    <n v="44"/>
    <n v="11"/>
    <n v="7"/>
    <n v="13"/>
    <n v="740"/>
    <n v="558"/>
    <s v=""/>
  </r>
  <r>
    <x v="54"/>
    <n v="19"/>
    <x v="2"/>
    <s v=""/>
    <x v="1"/>
    <s v="CCV-102B"/>
    <s v="102B"/>
    <s v="Mestre"/>
    <s v="102B-19:30-19:45"/>
    <n v="0"/>
    <n v="4"/>
    <n v="1"/>
    <n v="539"/>
    <n v="34"/>
    <n v="7"/>
    <n v="7"/>
    <n v="9"/>
    <n v="743"/>
    <n v="558"/>
    <s v=""/>
  </r>
  <r>
    <x v="55"/>
    <n v="19"/>
    <x v="2"/>
    <s v=""/>
    <x v="1"/>
    <s v="CCV-102B"/>
    <s v="102B"/>
    <s v="Mestre"/>
    <s v="102B-19:45-20:00"/>
    <n v="0"/>
    <n v="4"/>
    <n v="0"/>
    <n v="528"/>
    <n v="40"/>
    <n v="7"/>
    <n v="7"/>
    <n v="18"/>
    <n v="738"/>
    <n v="553"/>
    <s v=""/>
  </r>
  <r>
    <x v="56"/>
    <n v="20"/>
    <x v="2"/>
    <s v=""/>
    <x v="1"/>
    <s v="CCV-102B"/>
    <s v="102B"/>
    <s v="Mestre"/>
    <s v="102B-20:00-20:15"/>
    <n v="0"/>
    <n v="3"/>
    <n v="3"/>
    <n v="502"/>
    <n v="38"/>
    <n v="7"/>
    <n v="3"/>
    <n v="11"/>
    <n v="697"/>
    <n v="524"/>
    <s v=""/>
  </r>
  <r>
    <x v="57"/>
    <n v="20"/>
    <x v="2"/>
    <s v=""/>
    <x v="1"/>
    <s v="CCV-102B"/>
    <s v="102B"/>
    <s v="Mestre"/>
    <s v="102B-20:15-20:30"/>
    <n v="0"/>
    <n v="5"/>
    <n v="0"/>
    <n v="480"/>
    <n v="36"/>
    <n v="9"/>
    <n v="3"/>
    <n v="12"/>
    <n v="665"/>
    <n v="495"/>
    <s v=""/>
  </r>
  <r>
    <x v="58"/>
    <n v="20"/>
    <x v="2"/>
    <s v=""/>
    <x v="1"/>
    <s v="CCV-102B"/>
    <s v="102B"/>
    <s v="Mestre"/>
    <s v="102B-20:30-20:45"/>
    <n v="0"/>
    <n v="3"/>
    <n v="0"/>
    <n v="365"/>
    <n v="37"/>
    <n v="2"/>
    <n v="4"/>
    <n v="10"/>
    <n v="509"/>
    <n v="379"/>
    <s v=""/>
  </r>
  <r>
    <x v="59"/>
    <n v="20"/>
    <x v="2"/>
    <s v=""/>
    <x v="1"/>
    <s v="CCV-102B"/>
    <s v="102B"/>
    <s v="Mestre"/>
    <s v="102B-20:45-21:00"/>
    <n v="0"/>
    <n v="5"/>
    <n v="1"/>
    <n v="293"/>
    <n v="49"/>
    <n v="6"/>
    <n v="2"/>
    <n v="5"/>
    <n v="417"/>
    <n v="303"/>
    <s v=""/>
  </r>
  <r>
    <x v="60"/>
    <n v="21"/>
    <x v="2"/>
    <s v=""/>
    <x v="1"/>
    <s v="CCV-102B"/>
    <s v="102B"/>
    <s v="Mestre"/>
    <s v="102B-21:00-21:15"/>
    <n v="0"/>
    <n v="1"/>
    <n v="1"/>
    <n v="258"/>
    <n v="22"/>
    <n v="5"/>
    <n v="6"/>
    <n v="8"/>
    <n v="365"/>
    <n v="275"/>
    <s v=""/>
  </r>
  <r>
    <x v="61"/>
    <n v="21"/>
    <x v="2"/>
    <s v=""/>
    <x v="1"/>
    <s v="CCV-102B"/>
    <s v="102B"/>
    <s v="Mestre"/>
    <s v="102B-21:15-21:30"/>
    <n v="0"/>
    <n v="2"/>
    <n v="1"/>
    <n v="243"/>
    <n v="32"/>
    <n v="14"/>
    <n v="3"/>
    <n v="10"/>
    <n v="349"/>
    <n v="259"/>
    <s v=""/>
  </r>
  <r>
    <x v="62"/>
    <n v="21"/>
    <x v="2"/>
    <s v=""/>
    <x v="1"/>
    <s v="CCV-102B"/>
    <s v="102B"/>
    <s v="Mestre"/>
    <s v="102B-21:30-21:45"/>
    <n v="0"/>
    <n v="7"/>
    <n v="1"/>
    <n v="245"/>
    <n v="28"/>
    <n v="6"/>
    <n v="1"/>
    <n v="8"/>
    <n v="358"/>
    <n v="257"/>
    <s v=""/>
  </r>
  <r>
    <x v="63"/>
    <n v="21"/>
    <x v="2"/>
    <s v=""/>
    <x v="1"/>
    <s v="CCV-102B"/>
    <s v="102B"/>
    <s v="Mestre"/>
    <s v="102B-21:45-22:00"/>
    <n v="0"/>
    <n v="2"/>
    <n v="3"/>
    <n v="238"/>
    <n v="41"/>
    <n v="3"/>
    <n v="3"/>
    <n v="3"/>
    <n v="342"/>
    <n v="252"/>
    <s v=""/>
  </r>
  <r>
    <x v="64"/>
    <n v="22"/>
    <x v="2"/>
    <s v=""/>
    <x v="1"/>
    <s v="CCV-102B"/>
    <s v="102B"/>
    <s v="Mestre"/>
    <s v="102B-22:00-22:15"/>
    <n v="0"/>
    <n v="1"/>
    <n v="0"/>
    <n v="34"/>
    <n v="9"/>
    <n v="0"/>
    <n v="2"/>
    <n v="3"/>
    <n v="56"/>
    <n v="39"/>
    <s v=""/>
  </r>
  <r>
    <x v="0"/>
    <n v="6"/>
    <x v="0"/>
    <s v=""/>
    <x v="2"/>
    <s v="CCV-102C"/>
    <s v="102C"/>
    <s v="Mestre"/>
    <s v="102C-06:00-06:15"/>
    <n v="0"/>
    <n v="3"/>
    <n v="1"/>
    <n v="81"/>
    <n v="4"/>
    <n v="9"/>
    <n v="5"/>
    <n v="8"/>
    <n v="135"/>
    <n v="97"/>
    <s v=""/>
  </r>
  <r>
    <x v="1"/>
    <n v="6"/>
    <x v="0"/>
    <s v=""/>
    <x v="2"/>
    <s v="CCV-102C"/>
    <s v="102C"/>
    <s v="Mestre"/>
    <s v="102C-06:15-06:30"/>
    <n v="2"/>
    <n v="3"/>
    <n v="0"/>
    <n v="137"/>
    <n v="25"/>
    <n v="14"/>
    <n v="4"/>
    <n v="10"/>
    <n v="210"/>
    <n v="151"/>
    <s v=""/>
  </r>
  <r>
    <x v="2"/>
    <n v="6"/>
    <x v="0"/>
    <s v=""/>
    <x v="2"/>
    <s v="CCV-102C"/>
    <s v="102C"/>
    <s v="Mestre"/>
    <s v="102C-06:30-06:45"/>
    <n v="3"/>
    <n v="7"/>
    <n v="1"/>
    <n v="260"/>
    <n v="46"/>
    <n v="19"/>
    <n v="3"/>
    <n v="13"/>
    <n v="391"/>
    <n v="279"/>
    <s v=""/>
  </r>
  <r>
    <x v="3"/>
    <n v="6"/>
    <x v="0"/>
    <s v=""/>
    <x v="2"/>
    <s v="CCV-102C"/>
    <s v="102C"/>
    <s v="Mestre"/>
    <s v="102C-06:45-07:00"/>
    <n v="4"/>
    <n v="5"/>
    <n v="1"/>
    <n v="343"/>
    <n v="70"/>
    <n v="13"/>
    <n v="3"/>
    <n v="12"/>
    <n v="497"/>
    <n v="361"/>
    <s v=""/>
  </r>
  <r>
    <x v="4"/>
    <n v="7"/>
    <x v="0"/>
    <s v=""/>
    <x v="2"/>
    <s v="CCV-102C"/>
    <s v="102C"/>
    <s v="Mestre"/>
    <s v="102C-07:00-07:15"/>
    <n v="1"/>
    <n v="7"/>
    <n v="5"/>
    <n v="466"/>
    <n v="78"/>
    <n v="12"/>
    <n v="3"/>
    <n v="23"/>
    <n v="691"/>
    <n v="505"/>
    <s v=""/>
  </r>
  <r>
    <x v="5"/>
    <n v="7"/>
    <x v="0"/>
    <s v=""/>
    <x v="2"/>
    <s v="CCV-102C"/>
    <s v="102C"/>
    <s v="Mestre"/>
    <s v="102C-07:15-07:30"/>
    <n v="3"/>
    <n v="11"/>
    <n v="6"/>
    <n v="622"/>
    <n v="64"/>
    <n v="13"/>
    <n v="5"/>
    <n v="23"/>
    <n v="907"/>
    <n v="665"/>
    <s v=""/>
  </r>
  <r>
    <x v="6"/>
    <n v="7"/>
    <x v="0"/>
    <s v=""/>
    <x v="2"/>
    <s v="CCV-102C"/>
    <s v="102C"/>
    <s v="Mestre"/>
    <s v="102C-07:30-07:45"/>
    <n v="5"/>
    <n v="6"/>
    <n v="9"/>
    <n v="643"/>
    <n v="101"/>
    <n v="5"/>
    <n v="3"/>
    <n v="17"/>
    <n v="929"/>
    <n v="686"/>
    <s v=""/>
  </r>
  <r>
    <x v="7"/>
    <n v="7"/>
    <x v="0"/>
    <s v=""/>
    <x v="2"/>
    <s v="CCV-102C"/>
    <s v="102C"/>
    <s v="Mestre"/>
    <s v="102C-07:45-08:00"/>
    <n v="6"/>
    <n v="12"/>
    <n v="5"/>
    <n v="724"/>
    <n v="148"/>
    <n v="14"/>
    <n v="5"/>
    <n v="18"/>
    <n v="1051"/>
    <n v="760"/>
    <s v=""/>
  </r>
  <r>
    <x v="8"/>
    <n v="8"/>
    <x v="0"/>
    <s v=""/>
    <x v="2"/>
    <s v="CCV-102C"/>
    <s v="102C"/>
    <s v="Mestre"/>
    <s v="102C-08:00-08:15"/>
    <n v="4"/>
    <n v="25"/>
    <n v="12"/>
    <n v="852"/>
    <n v="73"/>
    <n v="14"/>
    <n v="7"/>
    <n v="8"/>
    <n v="1247"/>
    <n v="897"/>
    <s v=""/>
  </r>
  <r>
    <x v="9"/>
    <n v="8"/>
    <x v="0"/>
    <s v=""/>
    <x v="2"/>
    <s v="CCV-102C"/>
    <s v="102C"/>
    <s v="Mestre"/>
    <s v="102C-08:15-08:30"/>
    <n v="9"/>
    <n v="27"/>
    <n v="6"/>
    <n v="738"/>
    <n v="61"/>
    <n v="12"/>
    <n v="7"/>
    <n v="18"/>
    <n v="1095"/>
    <n v="778"/>
    <s v=""/>
  </r>
  <r>
    <x v="10"/>
    <n v="8"/>
    <x v="0"/>
    <s v=""/>
    <x v="2"/>
    <s v="CCV-102C"/>
    <s v="102C"/>
    <s v="Mestre"/>
    <s v="102C-08:30-08:45"/>
    <n v="4"/>
    <n v="27"/>
    <n v="10"/>
    <n v="595"/>
    <n v="62"/>
    <n v="9"/>
    <n v="7"/>
    <n v="21"/>
    <n v="927"/>
    <n v="648"/>
    <s v=""/>
  </r>
  <r>
    <x v="11"/>
    <n v="8"/>
    <x v="0"/>
    <s v=""/>
    <x v="2"/>
    <s v="CCV-102C"/>
    <s v="102C"/>
    <s v="Mestre"/>
    <s v="102C-08:45-09:00"/>
    <n v="3"/>
    <n v="20"/>
    <n v="4"/>
    <n v="944"/>
    <n v="66"/>
    <n v="11"/>
    <n v="8"/>
    <n v="17"/>
    <n v="1339"/>
    <n v="979"/>
    <s v=""/>
  </r>
  <r>
    <x v="12"/>
    <n v="9"/>
    <x v="0"/>
    <s v=""/>
    <x v="2"/>
    <s v="CCV-102C"/>
    <s v="102C"/>
    <s v="Mestre"/>
    <s v="102C-09:00-09:15"/>
    <n v="10"/>
    <n v="27"/>
    <n v="2"/>
    <n v="886"/>
    <n v="59"/>
    <n v="7"/>
    <n v="8"/>
    <n v="21"/>
    <n v="1279"/>
    <n v="920"/>
    <s v=""/>
  </r>
  <r>
    <x v="13"/>
    <n v="9"/>
    <x v="0"/>
    <s v=""/>
    <x v="2"/>
    <s v="CCV-102C"/>
    <s v="102C"/>
    <s v="Mestre"/>
    <s v="102C-09:15-09:30"/>
    <n v="21"/>
    <n v="27"/>
    <n v="10"/>
    <n v="625"/>
    <n v="67"/>
    <n v="7"/>
    <n v="7"/>
    <n v="27"/>
    <n v="974"/>
    <n v="684"/>
    <s v=""/>
  </r>
  <r>
    <x v="14"/>
    <n v="9"/>
    <x v="0"/>
    <s v=""/>
    <x v="2"/>
    <s v="CCV-102C"/>
    <s v="102C"/>
    <s v="Mestre"/>
    <s v="102C-09:30-09:45"/>
    <n v="5"/>
    <n v="1"/>
    <n v="6"/>
    <n v="487"/>
    <n v="55"/>
    <n v="4"/>
    <n v="15"/>
    <n v="38"/>
    <n v="737"/>
    <n v="555"/>
    <s v=""/>
  </r>
  <r>
    <x v="15"/>
    <n v="9"/>
    <x v="0"/>
    <s v=""/>
    <x v="2"/>
    <s v="CCV-102C"/>
    <s v="102C"/>
    <s v="Mestre"/>
    <s v="102C-09:45-10:00"/>
    <n v="9"/>
    <n v="22"/>
    <n v="10"/>
    <n v="504"/>
    <n v="39"/>
    <n v="10"/>
    <n v="6"/>
    <n v="35"/>
    <n v="807"/>
    <n v="570"/>
    <s v=""/>
  </r>
  <r>
    <x v="16"/>
    <n v="10"/>
    <x v="0"/>
    <s v=""/>
    <x v="2"/>
    <s v="CCV-102C"/>
    <s v="102C"/>
    <s v="Mestre"/>
    <s v="102C-10:00-10:15"/>
    <n v="10"/>
    <n v="31"/>
    <n v="17"/>
    <n v="499"/>
    <n v="49"/>
    <n v="3"/>
    <n v="9"/>
    <n v="25"/>
    <n v="840"/>
    <n v="576"/>
    <s v=""/>
  </r>
  <r>
    <x v="17"/>
    <n v="10"/>
    <x v="0"/>
    <s v=""/>
    <x v="2"/>
    <s v="CCV-102C"/>
    <s v="102C"/>
    <s v="Mestre"/>
    <s v="102C-10:15-10:30"/>
    <n v="13"/>
    <n v="19"/>
    <n v="8"/>
    <n v="531"/>
    <n v="53"/>
    <n v="4"/>
    <n v="10"/>
    <n v="30"/>
    <n v="830"/>
    <n v="591"/>
    <s v=""/>
  </r>
  <r>
    <x v="18"/>
    <n v="10"/>
    <x v="0"/>
    <s v=""/>
    <x v="2"/>
    <s v="CCV-102C"/>
    <s v="102C"/>
    <s v="Mestre"/>
    <s v="102C-10:30-10:45"/>
    <n v="2"/>
    <n v="27"/>
    <n v="11"/>
    <n v="458"/>
    <n v="65"/>
    <n v="1"/>
    <n v="12"/>
    <n v="37"/>
    <n v="780"/>
    <n v="535"/>
    <s v=""/>
  </r>
  <r>
    <x v="19"/>
    <n v="10"/>
    <x v="0"/>
    <s v=""/>
    <x v="2"/>
    <s v="CCV-102C"/>
    <s v="102C"/>
    <s v="Mestre"/>
    <s v="102C-10:45-11:00"/>
    <n v="2"/>
    <n v="29"/>
    <n v="7"/>
    <n v="516"/>
    <n v="46"/>
    <n v="6"/>
    <n v="13"/>
    <n v="49"/>
    <n v="860"/>
    <n v="596"/>
    <s v=""/>
  </r>
  <r>
    <x v="20"/>
    <n v="11"/>
    <x v="0"/>
    <s v=""/>
    <x v="2"/>
    <s v="CCV-102C"/>
    <s v="102C"/>
    <s v="Mestre"/>
    <s v="102C-11:00-11:15"/>
    <n v="5"/>
    <n v="38"/>
    <n v="8"/>
    <n v="511"/>
    <n v="55"/>
    <n v="6"/>
    <n v="7"/>
    <n v="39"/>
    <n v="861"/>
    <n v="577"/>
    <s v=""/>
  </r>
  <r>
    <x v="21"/>
    <n v="11"/>
    <x v="0"/>
    <s v=""/>
    <x v="2"/>
    <s v="CCV-102C"/>
    <s v="102C"/>
    <s v="Mestre"/>
    <s v="102C-11:15-11:30"/>
    <n v="14"/>
    <n v="37"/>
    <n v="17"/>
    <n v="481"/>
    <n v="59"/>
    <n v="4"/>
    <n v="7"/>
    <n v="38"/>
    <n v="849"/>
    <n v="569"/>
    <s v=""/>
  </r>
  <r>
    <x v="22"/>
    <n v="11"/>
    <x v="0"/>
    <s v=""/>
    <x v="2"/>
    <s v="CCV-102C"/>
    <s v="102C"/>
    <s v="Mestre"/>
    <s v="102C-11:30-11:45"/>
    <n v="7"/>
    <n v="29"/>
    <n v="6"/>
    <n v="557"/>
    <n v="77"/>
    <n v="3"/>
    <n v="14"/>
    <n v="61"/>
    <n v="934"/>
    <n v="647"/>
    <s v=""/>
  </r>
  <r>
    <x v="23"/>
    <n v="11"/>
    <x v="0"/>
    <s v=""/>
    <x v="2"/>
    <s v="CCV-102C"/>
    <s v="102C"/>
    <s v="Mestre"/>
    <s v="102C-11:45-12:00"/>
    <n v="4"/>
    <n v="27"/>
    <n v="18"/>
    <n v="574"/>
    <n v="79"/>
    <n v="6"/>
    <n v="13"/>
    <n v="47"/>
    <n v="971"/>
    <n v="679"/>
    <s v=""/>
  </r>
  <r>
    <x v="24"/>
    <n v="12"/>
    <x v="1"/>
    <s v=""/>
    <x v="2"/>
    <s v="CCV-102C"/>
    <s v="102C"/>
    <s v="Mestre"/>
    <s v="102C-12:00-12:15"/>
    <n v="1"/>
    <n v="24"/>
    <n v="15"/>
    <n v="559"/>
    <n v="80"/>
    <n v="6"/>
    <n v="13"/>
    <n v="40"/>
    <n v="925"/>
    <n v="650"/>
    <s v=""/>
  </r>
  <r>
    <x v="25"/>
    <n v="12"/>
    <x v="1"/>
    <s v=""/>
    <x v="2"/>
    <s v="CCV-102C"/>
    <s v="102C"/>
    <s v="Mestre"/>
    <s v="102C-12:15-12:30"/>
    <n v="2"/>
    <n v="33"/>
    <n v="10"/>
    <n v="591"/>
    <n v="72"/>
    <n v="12"/>
    <n v="9"/>
    <n v="32"/>
    <n v="956"/>
    <n v="657"/>
    <s v=""/>
  </r>
  <r>
    <x v="26"/>
    <n v="12"/>
    <x v="1"/>
    <s v=""/>
    <x v="2"/>
    <s v="CCV-102C"/>
    <s v="102C"/>
    <s v="Mestre"/>
    <s v="102C-12:30-12:45"/>
    <n v="2"/>
    <n v="24"/>
    <n v="3"/>
    <n v="594"/>
    <n v="55"/>
    <n v="7"/>
    <n v="8"/>
    <n v="33"/>
    <n v="910"/>
    <n v="643"/>
    <s v=""/>
  </r>
  <r>
    <x v="27"/>
    <n v="12"/>
    <x v="1"/>
    <s v=""/>
    <x v="2"/>
    <s v="CCV-102C"/>
    <s v="102C"/>
    <s v="Mestre"/>
    <s v="102C-12:45-13:00"/>
    <n v="1"/>
    <n v="21"/>
    <n v="7"/>
    <n v="547"/>
    <n v="49"/>
    <n v="5"/>
    <n v="4"/>
    <n v="21"/>
    <n v="832"/>
    <n v="590"/>
    <s v=""/>
  </r>
  <r>
    <x v="28"/>
    <n v="13"/>
    <x v="1"/>
    <s v=""/>
    <x v="2"/>
    <s v="CCV-102C"/>
    <s v="102C"/>
    <s v="Mestre"/>
    <s v="102C-13:00-13:15"/>
    <n v="7"/>
    <n v="29"/>
    <n v="10"/>
    <n v="569"/>
    <n v="81"/>
    <n v="12"/>
    <n v="10"/>
    <n v="30"/>
    <n v="918"/>
    <n v="634"/>
    <s v=""/>
  </r>
  <r>
    <x v="29"/>
    <n v="13"/>
    <x v="1"/>
    <s v=""/>
    <x v="2"/>
    <s v="CCV-102C"/>
    <s v="102C"/>
    <s v="Mestre"/>
    <s v="102C-13:15-13:30"/>
    <n v="2"/>
    <n v="26"/>
    <n v="12"/>
    <n v="644"/>
    <n v="75"/>
    <n v="8"/>
    <n v="9"/>
    <n v="30"/>
    <n v="1011"/>
    <n v="713"/>
    <s v=""/>
  </r>
  <r>
    <x v="30"/>
    <n v="13"/>
    <x v="1"/>
    <s v=""/>
    <x v="2"/>
    <s v="CCV-102C"/>
    <s v="102C"/>
    <s v="Mestre"/>
    <s v="102C-13:30-13:45"/>
    <n v="4"/>
    <n v="25"/>
    <n v="14"/>
    <n v="579"/>
    <n v="88"/>
    <n v="11"/>
    <n v="5"/>
    <n v="22"/>
    <n v="918"/>
    <n v="641"/>
    <s v=""/>
  </r>
  <r>
    <x v="31"/>
    <n v="13"/>
    <x v="1"/>
    <s v=""/>
    <x v="2"/>
    <s v="CCV-102C"/>
    <s v="102C"/>
    <s v="Mestre"/>
    <s v="102C-13:45-14:00"/>
    <n v="10"/>
    <n v="25"/>
    <n v="10"/>
    <n v="699"/>
    <n v="77"/>
    <n v="10"/>
    <n v="14"/>
    <n v="30"/>
    <n v="1081"/>
    <n v="768"/>
    <s v=""/>
  </r>
  <r>
    <x v="32"/>
    <n v="14"/>
    <x v="1"/>
    <s v=""/>
    <x v="2"/>
    <s v="CCV-102C"/>
    <s v="102C"/>
    <s v="Mestre"/>
    <s v="102C-14:00-14:15"/>
    <n v="3"/>
    <n v="22"/>
    <n v="8"/>
    <n v="755"/>
    <n v="65"/>
    <n v="8"/>
    <n v="11"/>
    <n v="36"/>
    <n v="1140"/>
    <n v="822"/>
    <s v=""/>
  </r>
  <r>
    <x v="33"/>
    <n v="14"/>
    <x v="1"/>
    <s v=""/>
    <x v="2"/>
    <s v="CCV-102C"/>
    <s v="102C"/>
    <s v="Mestre"/>
    <s v="102C-14:15-14:30"/>
    <n v="6"/>
    <n v="32"/>
    <n v="4"/>
    <n v="990"/>
    <n v="67"/>
    <n v="8"/>
    <n v="10"/>
    <n v="20"/>
    <n v="1437"/>
    <n v="1030"/>
    <s v=""/>
  </r>
  <r>
    <x v="34"/>
    <n v="14"/>
    <x v="1"/>
    <s v=""/>
    <x v="2"/>
    <s v="CCV-102C"/>
    <s v="102C"/>
    <s v="Mestre"/>
    <s v="102C-14:30-14:45"/>
    <n v="3"/>
    <n v="56"/>
    <n v="5"/>
    <n v="708"/>
    <n v="81"/>
    <n v="6"/>
    <n v="8"/>
    <n v="33"/>
    <n v="1154"/>
    <n v="762"/>
    <s v=""/>
  </r>
  <r>
    <x v="35"/>
    <n v="14"/>
    <x v="1"/>
    <s v=""/>
    <x v="2"/>
    <s v="CCV-102C"/>
    <s v="102C"/>
    <s v="Mestre"/>
    <s v="102C-14:45-15:00"/>
    <n v="2"/>
    <n v="38"/>
    <n v="4"/>
    <n v="710"/>
    <n v="61"/>
    <n v="8"/>
    <n v="14"/>
    <n v="37"/>
    <n v="1115"/>
    <n v="771"/>
    <s v=""/>
  </r>
  <r>
    <x v="36"/>
    <n v="15"/>
    <x v="1"/>
    <s v=""/>
    <x v="2"/>
    <s v="CCV-102C"/>
    <s v="102C"/>
    <s v="Mestre"/>
    <s v="102C-15:00-15:15"/>
    <n v="8"/>
    <n v="42"/>
    <n v="2"/>
    <n v="646"/>
    <n v="69"/>
    <n v="5"/>
    <n v="15"/>
    <n v="54"/>
    <n v="1061"/>
    <n v="720"/>
    <s v=""/>
  </r>
  <r>
    <x v="37"/>
    <n v="15"/>
    <x v="1"/>
    <s v=""/>
    <x v="2"/>
    <s v="CCV-102C"/>
    <s v="102C"/>
    <s v="Mestre"/>
    <s v="102C-15:15-15:30"/>
    <n v="0"/>
    <n v="43"/>
    <n v="114"/>
    <n v="563"/>
    <n v="85"/>
    <n v="7"/>
    <n v="14"/>
    <n v="36"/>
    <n v="1298"/>
    <n v="898"/>
    <s v=""/>
  </r>
  <r>
    <x v="38"/>
    <n v="15"/>
    <x v="1"/>
    <s v=""/>
    <x v="2"/>
    <s v="CCV-102C"/>
    <s v="102C"/>
    <s v="Mestre"/>
    <s v="102C-15:30-15:45"/>
    <n v="5"/>
    <n v="22"/>
    <n v="3"/>
    <n v="863"/>
    <n v="86"/>
    <n v="2"/>
    <n v="10"/>
    <n v="36"/>
    <n v="1268"/>
    <n v="917"/>
    <s v=""/>
  </r>
  <r>
    <x v="39"/>
    <n v="15"/>
    <x v="1"/>
    <s v=""/>
    <x v="2"/>
    <s v="CCV-102C"/>
    <s v="102C"/>
    <s v="Mestre"/>
    <s v="102C-15:45-16:00"/>
    <n v="2"/>
    <n v="32"/>
    <n v="11"/>
    <n v="589"/>
    <n v="64"/>
    <n v="10"/>
    <n v="9"/>
    <n v="48"/>
    <n v="973"/>
    <n v="674"/>
    <s v=""/>
  </r>
  <r>
    <x v="40"/>
    <n v="16"/>
    <x v="1"/>
    <s v=""/>
    <x v="2"/>
    <s v="CCV-102C"/>
    <s v="102C"/>
    <s v="Mestre"/>
    <s v="102C-16:00-16:15"/>
    <n v="1"/>
    <n v="43"/>
    <n v="5"/>
    <n v="578"/>
    <n v="85"/>
    <n v="9"/>
    <n v="12"/>
    <n v="48"/>
    <n v="976"/>
    <n v="651"/>
    <s v=""/>
  </r>
  <r>
    <x v="41"/>
    <n v="16"/>
    <x v="1"/>
    <s v=""/>
    <x v="2"/>
    <s v="CCV-102C"/>
    <s v="102C"/>
    <s v="Mestre"/>
    <s v="102C-16:15-16:30"/>
    <n v="6"/>
    <n v="22"/>
    <n v="6"/>
    <n v="631"/>
    <n v="96"/>
    <n v="10"/>
    <n v="5"/>
    <n v="58"/>
    <n v="1000"/>
    <n v="709"/>
    <s v=""/>
  </r>
  <r>
    <x v="42"/>
    <n v="16"/>
    <x v="1"/>
    <s v=""/>
    <x v="2"/>
    <s v="CCV-102C"/>
    <s v="102C"/>
    <s v="Mestre"/>
    <s v="102C-16:30-16:45"/>
    <n v="10"/>
    <n v="20"/>
    <n v="7"/>
    <n v="627"/>
    <n v="107"/>
    <n v="11"/>
    <n v="15"/>
    <n v="54"/>
    <n v="1003"/>
    <n v="714"/>
    <s v=""/>
  </r>
  <r>
    <x v="43"/>
    <n v="16"/>
    <x v="1"/>
    <s v=""/>
    <x v="2"/>
    <s v="CCV-102C"/>
    <s v="102C"/>
    <s v="Mestre"/>
    <s v="102C-16:45-17:00"/>
    <n v="10"/>
    <n v="22"/>
    <n v="7"/>
    <n v="662"/>
    <n v="142"/>
    <n v="10"/>
    <n v="12"/>
    <n v="50"/>
    <n v="1052"/>
    <n v="742"/>
    <s v=""/>
  </r>
  <r>
    <x v="44"/>
    <n v="17"/>
    <x v="1"/>
    <s v=""/>
    <x v="2"/>
    <s v="CCV-102C"/>
    <s v="102C"/>
    <s v="Mestre"/>
    <s v="102C-17:00-17:15"/>
    <n v="6"/>
    <n v="32"/>
    <n v="1"/>
    <n v="753"/>
    <n v="233"/>
    <n v="9"/>
    <n v="8"/>
    <n v="46"/>
    <n v="1187"/>
    <n v="810"/>
    <s v=""/>
  </r>
  <r>
    <x v="45"/>
    <n v="17"/>
    <x v="1"/>
    <s v=""/>
    <x v="2"/>
    <s v="CCV-102C"/>
    <s v="102C"/>
    <s v="Mestre"/>
    <s v="102C-17:15-17:30"/>
    <n v="13"/>
    <n v="42"/>
    <n v="4"/>
    <n v="797"/>
    <n v="174"/>
    <n v="8"/>
    <n v="6"/>
    <n v="38"/>
    <n v="1254"/>
    <n v="851"/>
    <s v=""/>
  </r>
  <r>
    <x v="46"/>
    <n v="17"/>
    <x v="1"/>
    <s v=""/>
    <x v="2"/>
    <s v="CCV-102C"/>
    <s v="102C"/>
    <s v="Mestre"/>
    <s v="102C-17:30-17:45"/>
    <n v="5"/>
    <n v="15"/>
    <n v="2"/>
    <n v="660"/>
    <n v="189"/>
    <n v="13"/>
    <n v="7"/>
    <n v="49"/>
    <n v="1018"/>
    <n v="721"/>
    <s v=""/>
  </r>
  <r>
    <x v="47"/>
    <n v="17"/>
    <x v="1"/>
    <s v=""/>
    <x v="2"/>
    <s v="CCV-102C"/>
    <s v="102C"/>
    <s v="Mestre"/>
    <s v="102C-17:45-18:00"/>
    <n v="7"/>
    <n v="12"/>
    <n v="5"/>
    <n v="563"/>
    <n v="152"/>
    <n v="14"/>
    <n v="4"/>
    <n v="37"/>
    <n v="866"/>
    <n v="617"/>
    <s v=""/>
  </r>
  <r>
    <x v="48"/>
    <n v="18"/>
    <x v="1"/>
    <s v=""/>
    <x v="2"/>
    <s v="CCV-102C"/>
    <s v="102C"/>
    <s v="Mestre"/>
    <s v="102C-18:00-18:15"/>
    <n v="28"/>
    <n v="17"/>
    <n v="2"/>
    <n v="581"/>
    <n v="158"/>
    <n v="11"/>
    <n v="9"/>
    <n v="27"/>
    <n v="888"/>
    <n v="622"/>
    <s v=""/>
  </r>
  <r>
    <x v="49"/>
    <n v="18"/>
    <x v="1"/>
    <s v=""/>
    <x v="2"/>
    <s v="CCV-102C"/>
    <s v="102C"/>
    <s v="Mestre"/>
    <s v="102C-18:15-18:30"/>
    <n v="9"/>
    <n v="20"/>
    <n v="2"/>
    <n v="629"/>
    <n v="151"/>
    <n v="11"/>
    <n v="7"/>
    <n v="22"/>
    <n v="947"/>
    <n v="663"/>
    <s v=""/>
  </r>
  <r>
    <x v="50"/>
    <n v="18"/>
    <x v="1"/>
    <s v=""/>
    <x v="2"/>
    <s v="CCV-102C"/>
    <s v="102C"/>
    <s v="Mestre"/>
    <s v="102C-18:30-18:45"/>
    <n v="31"/>
    <n v="12"/>
    <n v="5"/>
    <n v="543"/>
    <n v="139"/>
    <n v="10"/>
    <n v="0"/>
    <n v="17"/>
    <n v="806"/>
    <n v="573"/>
    <s v=""/>
  </r>
  <r>
    <x v="51"/>
    <n v="18"/>
    <x v="1"/>
    <s v=""/>
    <x v="2"/>
    <s v="CCV-102C"/>
    <s v="102C"/>
    <s v="Mestre"/>
    <s v="102C-18:45-19:00"/>
    <n v="38"/>
    <n v="7"/>
    <n v="3"/>
    <n v="459"/>
    <n v="97"/>
    <n v="10"/>
    <n v="7"/>
    <n v="17"/>
    <n v="677"/>
    <n v="491"/>
    <s v=""/>
  </r>
  <r>
    <x v="52"/>
    <n v="19"/>
    <x v="2"/>
    <s v=""/>
    <x v="2"/>
    <s v="CCV-102C"/>
    <s v="102C"/>
    <s v="Mestre"/>
    <s v="102C-19:00-19:15"/>
    <n v="39"/>
    <n v="6"/>
    <n v="2"/>
    <n v="608"/>
    <n v="130"/>
    <n v="7"/>
    <n v="7"/>
    <n v="18"/>
    <n v="874"/>
    <n v="638"/>
    <s v=""/>
  </r>
  <r>
    <x v="53"/>
    <n v="19"/>
    <x v="2"/>
    <s v=""/>
    <x v="2"/>
    <s v="CCV-102C"/>
    <s v="102C"/>
    <s v="Mestre"/>
    <s v="102C-19:15-19:30"/>
    <n v="30"/>
    <n v="9"/>
    <n v="4"/>
    <n v="669"/>
    <n v="101"/>
    <n v="8"/>
    <n v="4"/>
    <n v="13"/>
    <n v="951"/>
    <n v="696"/>
    <s v=""/>
  </r>
  <r>
    <x v="54"/>
    <n v="19"/>
    <x v="2"/>
    <s v=""/>
    <x v="2"/>
    <s v="CCV-102C"/>
    <s v="102C"/>
    <s v="Mestre"/>
    <s v="102C-19:30-19:45"/>
    <n v="14"/>
    <n v="7"/>
    <n v="1"/>
    <n v="570"/>
    <n v="60"/>
    <n v="4"/>
    <n v="7"/>
    <n v="10"/>
    <n v="798"/>
    <n v="590"/>
    <s v=""/>
  </r>
  <r>
    <x v="55"/>
    <n v="19"/>
    <x v="2"/>
    <s v=""/>
    <x v="2"/>
    <s v="CCV-102C"/>
    <s v="102C"/>
    <s v="Mestre"/>
    <s v="102C-19:45-20:00"/>
    <n v="12"/>
    <n v="6"/>
    <n v="3"/>
    <n v="538"/>
    <n v="65"/>
    <n v="5"/>
    <n v="5"/>
    <n v="13"/>
    <n v="763"/>
    <n v="564"/>
    <s v=""/>
  </r>
  <r>
    <x v="56"/>
    <n v="20"/>
    <x v="2"/>
    <s v=""/>
    <x v="2"/>
    <s v="CCV-102C"/>
    <s v="102C"/>
    <s v="Mestre"/>
    <s v="102C-20:00-20:15"/>
    <n v="16"/>
    <n v="3"/>
    <n v="2"/>
    <n v="583"/>
    <n v="54"/>
    <n v="4"/>
    <n v="1"/>
    <n v="15"/>
    <n v="805"/>
    <n v="604"/>
    <s v=""/>
  </r>
  <r>
    <x v="57"/>
    <n v="20"/>
    <x v="2"/>
    <s v=""/>
    <x v="2"/>
    <s v="CCV-102C"/>
    <s v="102C"/>
    <s v="Mestre"/>
    <s v="102C-20:15-20:30"/>
    <n v="20"/>
    <n v="1"/>
    <n v="0"/>
    <n v="540"/>
    <n v="58"/>
    <n v="3"/>
    <n v="2"/>
    <n v="5"/>
    <n v="727"/>
    <n v="547"/>
    <s v=""/>
  </r>
  <r>
    <x v="58"/>
    <n v="20"/>
    <x v="2"/>
    <s v=""/>
    <x v="2"/>
    <s v="CCV-102C"/>
    <s v="102C"/>
    <s v="Mestre"/>
    <s v="102C-20:30-20:45"/>
    <n v="15"/>
    <n v="5"/>
    <n v="0"/>
    <n v="450"/>
    <n v="46"/>
    <n v="5"/>
    <n v="11"/>
    <n v="11"/>
    <n v="637"/>
    <n v="472"/>
    <s v=""/>
  </r>
  <r>
    <x v="59"/>
    <n v="20"/>
    <x v="2"/>
    <s v=""/>
    <x v="2"/>
    <s v="CCV-102C"/>
    <s v="102C"/>
    <s v="Mestre"/>
    <s v="102C-20:45-21:00"/>
    <n v="17"/>
    <n v="3"/>
    <n v="0"/>
    <n v="469"/>
    <n v="41"/>
    <n v="11"/>
    <n v="4"/>
    <n v="8"/>
    <n v="642"/>
    <n v="481"/>
    <s v=""/>
  </r>
  <r>
    <x v="60"/>
    <n v="21"/>
    <x v="2"/>
    <s v=""/>
    <x v="2"/>
    <s v="CCV-102C"/>
    <s v="102C"/>
    <s v="Mestre"/>
    <s v="102C-21:00-21:15"/>
    <n v="9"/>
    <n v="4"/>
    <n v="6"/>
    <n v="469"/>
    <n v="41"/>
    <n v="8"/>
    <n v="5"/>
    <n v="4"/>
    <n v="661"/>
    <n v="493"/>
    <s v=""/>
  </r>
  <r>
    <x v="61"/>
    <n v="21"/>
    <x v="2"/>
    <s v=""/>
    <x v="2"/>
    <s v="CCV-102C"/>
    <s v="102C"/>
    <s v="Mestre"/>
    <s v="102C-21:15-21:30"/>
    <n v="12"/>
    <n v="6"/>
    <n v="1"/>
    <n v="429"/>
    <n v="44"/>
    <n v="6"/>
    <n v="6"/>
    <n v="9"/>
    <n v="606"/>
    <n v="447"/>
    <s v=""/>
  </r>
  <r>
    <x v="62"/>
    <n v="21"/>
    <x v="2"/>
    <s v=""/>
    <x v="2"/>
    <s v="CCV-102C"/>
    <s v="102C"/>
    <s v="Mestre"/>
    <s v="102C-21:30-21:45"/>
    <n v="7"/>
    <n v="5"/>
    <n v="0"/>
    <n v="389"/>
    <n v="34"/>
    <n v="6"/>
    <n v="8"/>
    <n v="2"/>
    <n v="540"/>
    <n v="399"/>
    <s v=""/>
  </r>
  <r>
    <x v="63"/>
    <n v="21"/>
    <x v="2"/>
    <s v=""/>
    <x v="2"/>
    <s v="CCV-102C"/>
    <s v="102C"/>
    <s v="Mestre"/>
    <s v="102C-21:45-22:00"/>
    <n v="3"/>
    <n v="9"/>
    <n v="1"/>
    <n v="492"/>
    <n v="27"/>
    <n v="5"/>
    <n v="2"/>
    <n v="5"/>
    <n v="682"/>
    <n v="502"/>
    <s v=""/>
  </r>
  <r>
    <x v="64"/>
    <n v="22"/>
    <x v="2"/>
    <s v=""/>
    <x v="2"/>
    <s v="CCV-102C"/>
    <s v="102C"/>
    <s v="Mestre"/>
    <s v="102C-22:00-22:15"/>
    <n v="0"/>
    <n v="0"/>
    <n v="0"/>
    <n v="70"/>
    <n v="1"/>
    <n v="4"/>
    <n v="1"/>
    <n v="1"/>
    <n v="94"/>
    <n v="72"/>
    <s v=""/>
  </r>
  <r>
    <x v="1"/>
    <n v="6"/>
    <x v="0"/>
    <s v=""/>
    <x v="3"/>
    <s v="CCV-105A"/>
    <s v="105A"/>
    <m/>
    <s v="105A-06:15-06:30"/>
    <n v="0"/>
    <n v="0"/>
    <n v="0"/>
    <n v="18"/>
    <n v="1"/>
    <n v="0"/>
    <n v="0"/>
    <n v="0"/>
    <n v="24"/>
    <n v="18"/>
    <s v=""/>
  </r>
  <r>
    <x v="2"/>
    <n v="6"/>
    <x v="0"/>
    <s v=""/>
    <x v="3"/>
    <s v="CCV-105A"/>
    <s v="105A"/>
    <m/>
    <s v="105A-06:30-06:45"/>
    <n v="0"/>
    <n v="2"/>
    <n v="0"/>
    <n v="126"/>
    <n v="23"/>
    <n v="4"/>
    <n v="1"/>
    <n v="5"/>
    <n v="182"/>
    <n v="132"/>
    <s v=""/>
  </r>
  <r>
    <x v="3"/>
    <n v="6"/>
    <x v="0"/>
    <s v=""/>
    <x v="3"/>
    <s v="CCV-105A"/>
    <s v="105A"/>
    <m/>
    <s v="105A-06:45-07:00"/>
    <n v="0"/>
    <n v="1"/>
    <n v="0"/>
    <n v="294"/>
    <n v="31"/>
    <n v="6"/>
    <n v="2"/>
    <n v="5"/>
    <n v="401"/>
    <n v="301"/>
    <s v=""/>
  </r>
  <r>
    <x v="4"/>
    <n v="7"/>
    <x v="0"/>
    <s v=""/>
    <x v="3"/>
    <s v="CCV-105A"/>
    <s v="105A"/>
    <m/>
    <s v="105A-07:00-07:15"/>
    <n v="0"/>
    <n v="0"/>
    <n v="0"/>
    <n v="309"/>
    <n v="31"/>
    <n v="5"/>
    <n v="2"/>
    <n v="8"/>
    <n v="422"/>
    <n v="319"/>
    <s v=""/>
  </r>
  <r>
    <x v="5"/>
    <n v="7"/>
    <x v="0"/>
    <s v=""/>
    <x v="3"/>
    <s v="CCV-105A"/>
    <s v="105A"/>
    <m/>
    <s v="105A-07:15-07:30"/>
    <n v="0"/>
    <n v="1"/>
    <n v="1"/>
    <n v="231"/>
    <n v="47"/>
    <n v="4"/>
    <n v="3"/>
    <n v="5"/>
    <n v="327"/>
    <n v="242"/>
    <s v=""/>
  </r>
  <r>
    <x v="6"/>
    <n v="7"/>
    <x v="0"/>
    <s v=""/>
    <x v="3"/>
    <s v="CCV-105A"/>
    <s v="105A"/>
    <m/>
    <s v="105A-07:30-07:45"/>
    <n v="1"/>
    <n v="2"/>
    <n v="0"/>
    <n v="163"/>
    <n v="51"/>
    <n v="4"/>
    <n v="4"/>
    <n v="1"/>
    <n v="235"/>
    <n v="168"/>
    <s v=""/>
  </r>
  <r>
    <x v="7"/>
    <n v="7"/>
    <x v="0"/>
    <s v=""/>
    <x v="3"/>
    <s v="CCV-105A"/>
    <s v="105A"/>
    <m/>
    <s v="105A-07:45-08:00"/>
    <n v="1"/>
    <n v="2"/>
    <n v="0"/>
    <n v="228"/>
    <n v="52"/>
    <n v="2"/>
    <n v="3"/>
    <n v="3"/>
    <n v="321"/>
    <n v="234"/>
    <s v=""/>
  </r>
  <r>
    <x v="8"/>
    <n v="8"/>
    <x v="0"/>
    <s v=""/>
    <x v="3"/>
    <s v="CCV-105A"/>
    <s v="105A"/>
    <m/>
    <s v="105A-08:00-08:15"/>
    <n v="1"/>
    <n v="1"/>
    <n v="0"/>
    <n v="205"/>
    <n v="29"/>
    <n v="2"/>
    <n v="1"/>
    <n v="1"/>
    <n v="278"/>
    <n v="207"/>
    <s v=""/>
  </r>
  <r>
    <x v="9"/>
    <n v="8"/>
    <x v="0"/>
    <s v=""/>
    <x v="3"/>
    <s v="CCV-105A"/>
    <s v="105A"/>
    <m/>
    <s v="105A-08:15-08:30"/>
    <n v="1"/>
    <n v="3"/>
    <n v="5"/>
    <n v="231"/>
    <n v="39"/>
    <n v="6"/>
    <n v="4"/>
    <n v="3"/>
    <n v="342"/>
    <n v="251"/>
    <s v=""/>
  </r>
  <r>
    <x v="10"/>
    <n v="8"/>
    <x v="0"/>
    <s v=""/>
    <x v="3"/>
    <s v="CCV-105A"/>
    <s v="105A"/>
    <m/>
    <s v="105A-08:30-08:45"/>
    <n v="0"/>
    <n v="5"/>
    <n v="1"/>
    <n v="233"/>
    <n v="31"/>
    <n v="2"/>
    <n v="6"/>
    <n v="2"/>
    <n v="337"/>
    <n v="244"/>
    <s v=""/>
  </r>
  <r>
    <x v="11"/>
    <n v="8"/>
    <x v="0"/>
    <s v=""/>
    <x v="3"/>
    <s v="CCV-105A"/>
    <s v="105A"/>
    <m/>
    <s v="105A-08:45-09:00"/>
    <n v="0"/>
    <n v="2"/>
    <n v="0"/>
    <n v="231"/>
    <n v="30"/>
    <n v="2"/>
    <n v="3"/>
    <n v="7"/>
    <n v="325"/>
    <n v="241"/>
    <s v=""/>
  </r>
  <r>
    <x v="12"/>
    <n v="9"/>
    <x v="0"/>
    <s v=""/>
    <x v="3"/>
    <s v="CCV-105A"/>
    <s v="105A"/>
    <m/>
    <s v="105A-09:00-09:15"/>
    <n v="1"/>
    <n v="2"/>
    <n v="1"/>
    <n v="174"/>
    <n v="23"/>
    <n v="1"/>
    <n v="1"/>
    <n v="4"/>
    <n v="247"/>
    <n v="182"/>
    <s v=""/>
  </r>
  <r>
    <x v="13"/>
    <n v="9"/>
    <x v="0"/>
    <s v=""/>
    <x v="3"/>
    <s v="CCV-105A"/>
    <s v="105A"/>
    <m/>
    <s v="105A-09:15-09:30"/>
    <n v="2"/>
    <n v="2"/>
    <n v="0"/>
    <n v="190"/>
    <n v="19"/>
    <n v="2"/>
    <n v="1"/>
    <n v="9"/>
    <n v="270"/>
    <n v="200"/>
    <s v=""/>
  </r>
  <r>
    <x v="14"/>
    <n v="9"/>
    <x v="0"/>
    <s v=""/>
    <x v="3"/>
    <s v="CCV-105A"/>
    <s v="105A"/>
    <m/>
    <s v="105A-09:30-09:45"/>
    <n v="2"/>
    <n v="5"/>
    <n v="0"/>
    <n v="173"/>
    <n v="21"/>
    <n v="1"/>
    <n v="3"/>
    <n v="5"/>
    <n v="253"/>
    <n v="181"/>
    <s v=""/>
  </r>
  <r>
    <x v="15"/>
    <n v="9"/>
    <x v="0"/>
    <s v=""/>
    <x v="3"/>
    <s v="CCV-105A"/>
    <s v="105A"/>
    <m/>
    <s v="105A-09:45-10:00"/>
    <n v="0"/>
    <n v="0"/>
    <n v="0"/>
    <n v="144"/>
    <n v="20"/>
    <n v="5"/>
    <n v="3"/>
    <n v="3"/>
    <n v="200"/>
    <n v="150"/>
    <s v=""/>
  </r>
  <r>
    <x v="16"/>
    <n v="10"/>
    <x v="0"/>
    <s v=""/>
    <x v="3"/>
    <s v="CCV-105A"/>
    <s v="105A"/>
    <m/>
    <s v="105A-10:00-10:15"/>
    <n v="0"/>
    <n v="0"/>
    <n v="0"/>
    <n v="16"/>
    <n v="1"/>
    <n v="0"/>
    <n v="0"/>
    <n v="0"/>
    <n v="22"/>
    <n v="16"/>
    <s v=""/>
  </r>
  <r>
    <x v="40"/>
    <n v="16"/>
    <x v="1"/>
    <s v=""/>
    <x v="3"/>
    <s v="CCV-105A"/>
    <s v="105A"/>
    <m/>
    <s v="105A-16:00-16:15"/>
    <n v="2"/>
    <n v="5"/>
    <n v="0"/>
    <n v="124"/>
    <n v="24"/>
    <n v="1"/>
    <n v="1"/>
    <n v="8"/>
    <n v="192"/>
    <n v="133"/>
    <s v=""/>
  </r>
  <r>
    <x v="41"/>
    <n v="16"/>
    <x v="1"/>
    <s v=""/>
    <x v="3"/>
    <s v="CCV-105A"/>
    <s v="105A"/>
    <m/>
    <s v="105A-16:15-16:30"/>
    <n v="0"/>
    <n v="4"/>
    <n v="2"/>
    <n v="124"/>
    <n v="24"/>
    <n v="3"/>
    <n v="0"/>
    <n v="14"/>
    <n v="202"/>
    <n v="143"/>
    <s v=""/>
  </r>
  <r>
    <x v="42"/>
    <n v="16"/>
    <x v="1"/>
    <s v=""/>
    <x v="3"/>
    <s v="CCV-105A"/>
    <s v="105A"/>
    <m/>
    <s v="105A-16:30-16:45"/>
    <n v="1"/>
    <n v="2"/>
    <n v="0"/>
    <n v="142"/>
    <n v="20"/>
    <n v="1"/>
    <n v="9"/>
    <n v="11"/>
    <n v="221"/>
    <n v="162"/>
    <s v=""/>
  </r>
  <r>
    <x v="43"/>
    <n v="16"/>
    <x v="1"/>
    <s v=""/>
    <x v="3"/>
    <s v="CCV-105A"/>
    <s v="105A"/>
    <m/>
    <s v="105A-16:45-17:00"/>
    <n v="0"/>
    <n v="7"/>
    <n v="0"/>
    <n v="158"/>
    <n v="26"/>
    <n v="4"/>
    <n v="5"/>
    <n v="10"/>
    <n v="249"/>
    <n v="173"/>
    <s v=""/>
  </r>
  <r>
    <x v="44"/>
    <n v="17"/>
    <x v="1"/>
    <s v=""/>
    <x v="3"/>
    <s v="CCV-105A"/>
    <s v="105A"/>
    <m/>
    <s v="105A-17:00-17:15"/>
    <n v="1"/>
    <n v="0"/>
    <n v="2"/>
    <n v="154"/>
    <n v="30"/>
    <n v="2"/>
    <n v="1"/>
    <n v="8"/>
    <n v="225"/>
    <n v="168"/>
    <s v=""/>
  </r>
  <r>
    <x v="45"/>
    <n v="17"/>
    <x v="1"/>
    <s v=""/>
    <x v="3"/>
    <s v="CCV-105A"/>
    <s v="105A"/>
    <m/>
    <s v="105A-17:15-17:30"/>
    <n v="0"/>
    <n v="0"/>
    <n v="0"/>
    <n v="153"/>
    <n v="20"/>
    <n v="2"/>
    <n v="3"/>
    <n v="3"/>
    <n v="212"/>
    <n v="159"/>
    <s v=""/>
  </r>
  <r>
    <x v="46"/>
    <n v="17"/>
    <x v="1"/>
    <s v=""/>
    <x v="3"/>
    <s v="CCV-105A"/>
    <s v="105A"/>
    <m/>
    <s v="105A-17:30-17:45"/>
    <n v="0"/>
    <n v="3"/>
    <n v="0"/>
    <n v="147"/>
    <n v="27"/>
    <n v="3"/>
    <n v="3"/>
    <n v="4"/>
    <n v="214"/>
    <n v="154"/>
    <s v=""/>
  </r>
  <r>
    <x v="47"/>
    <n v="17"/>
    <x v="1"/>
    <s v=""/>
    <x v="3"/>
    <s v="CCV-105A"/>
    <s v="105A"/>
    <m/>
    <s v="105A-17:45-18:00"/>
    <n v="0"/>
    <n v="1"/>
    <n v="0"/>
    <n v="164"/>
    <n v="22"/>
    <n v="2"/>
    <n v="5"/>
    <n v="6"/>
    <n v="235"/>
    <n v="175"/>
    <s v=""/>
  </r>
  <r>
    <x v="48"/>
    <n v="18"/>
    <x v="1"/>
    <s v=""/>
    <x v="3"/>
    <s v="CCV-105A"/>
    <s v="105A"/>
    <m/>
    <s v="105A-18:00-18:15"/>
    <n v="0"/>
    <n v="2"/>
    <n v="0"/>
    <n v="185"/>
    <n v="21"/>
    <n v="4"/>
    <n v="3"/>
    <n v="4"/>
    <n v="260"/>
    <n v="192"/>
    <s v=""/>
  </r>
  <r>
    <x v="49"/>
    <n v="18"/>
    <x v="1"/>
    <s v=""/>
    <x v="3"/>
    <s v="CCV-105A"/>
    <s v="105A"/>
    <m/>
    <s v="105A-18:15-18:30"/>
    <n v="0"/>
    <n v="1"/>
    <n v="0"/>
    <n v="170"/>
    <n v="26"/>
    <n v="4"/>
    <n v="2"/>
    <n v="2"/>
    <n v="235"/>
    <n v="174"/>
    <s v=""/>
  </r>
  <r>
    <x v="50"/>
    <n v="18"/>
    <x v="1"/>
    <s v=""/>
    <x v="3"/>
    <s v="CCV-105A"/>
    <s v="105A"/>
    <m/>
    <s v="105A-18:30-18:45"/>
    <n v="1"/>
    <n v="1"/>
    <n v="0"/>
    <n v="158"/>
    <n v="21"/>
    <n v="5"/>
    <n v="2"/>
    <n v="3"/>
    <n v="220"/>
    <n v="163"/>
    <s v=""/>
  </r>
  <r>
    <x v="51"/>
    <n v="18"/>
    <x v="1"/>
    <s v=""/>
    <x v="3"/>
    <s v="CCV-105A"/>
    <s v="105A"/>
    <m/>
    <s v="105A-18:45-19:00"/>
    <n v="0"/>
    <n v="2"/>
    <n v="0"/>
    <n v="132"/>
    <n v="12"/>
    <n v="1"/>
    <n v="1"/>
    <n v="3"/>
    <n v="185"/>
    <n v="136"/>
    <s v=""/>
  </r>
  <r>
    <x v="52"/>
    <n v="19"/>
    <x v="2"/>
    <s v=""/>
    <x v="3"/>
    <s v="CCV-105A"/>
    <s v="105A"/>
    <m/>
    <s v="105A-19:00-19:15"/>
    <n v="1"/>
    <n v="3"/>
    <n v="0"/>
    <n v="120"/>
    <n v="9"/>
    <n v="2"/>
    <n v="1"/>
    <n v="2"/>
    <n v="170"/>
    <n v="123"/>
    <s v=""/>
  </r>
  <r>
    <x v="53"/>
    <n v="19"/>
    <x v="2"/>
    <s v=""/>
    <x v="3"/>
    <s v="CCV-105A"/>
    <s v="105A"/>
    <m/>
    <s v="105A-19:15-19:30"/>
    <n v="0"/>
    <n v="1"/>
    <n v="0"/>
    <n v="117"/>
    <n v="12"/>
    <n v="5"/>
    <n v="5"/>
    <n v="1"/>
    <n v="166"/>
    <n v="123"/>
    <s v=""/>
  </r>
  <r>
    <x v="54"/>
    <n v="19"/>
    <x v="2"/>
    <s v=""/>
    <x v="3"/>
    <s v="CCV-105A"/>
    <s v="105A"/>
    <m/>
    <s v="105A-19:30-19:45"/>
    <n v="0"/>
    <n v="0"/>
    <n v="0"/>
    <n v="13"/>
    <n v="2"/>
    <n v="0"/>
    <n v="0"/>
    <n v="0"/>
    <n v="18"/>
    <n v="13"/>
    <s v=""/>
  </r>
  <r>
    <x v="1"/>
    <n v="6"/>
    <x v="0"/>
    <s v=""/>
    <x v="4"/>
    <s v="CCV-105B"/>
    <s v="105B"/>
    <m/>
    <s v="105B-06:15-06:30"/>
    <n v="0"/>
    <n v="0"/>
    <n v="0"/>
    <n v="2"/>
    <n v="3"/>
    <n v="1"/>
    <n v="0"/>
    <n v="0"/>
    <n v="4"/>
    <n v="2"/>
    <s v=""/>
  </r>
  <r>
    <x v="2"/>
    <n v="6"/>
    <x v="0"/>
    <s v=""/>
    <x v="4"/>
    <s v="CCV-105B"/>
    <s v="105B"/>
    <m/>
    <s v="105B-06:30-06:45"/>
    <n v="0"/>
    <n v="1"/>
    <n v="0"/>
    <n v="30"/>
    <n v="14"/>
    <n v="6"/>
    <n v="0"/>
    <n v="9"/>
    <n v="57"/>
    <n v="39"/>
    <s v=""/>
  </r>
  <r>
    <x v="3"/>
    <n v="6"/>
    <x v="0"/>
    <s v=""/>
    <x v="4"/>
    <s v="CCV-105B"/>
    <s v="105B"/>
    <m/>
    <s v="105B-06:45-07:00"/>
    <n v="0"/>
    <n v="0"/>
    <n v="0"/>
    <n v="41"/>
    <n v="12"/>
    <n v="6"/>
    <n v="1"/>
    <n v="3"/>
    <n v="62"/>
    <n v="45"/>
    <s v=""/>
  </r>
  <r>
    <x v="4"/>
    <n v="7"/>
    <x v="0"/>
    <s v=""/>
    <x v="4"/>
    <s v="CCV-105B"/>
    <s v="105B"/>
    <m/>
    <s v="105B-07:00-07:15"/>
    <n v="0"/>
    <n v="3"/>
    <n v="2"/>
    <n v="104"/>
    <n v="12"/>
    <n v="3"/>
    <n v="2"/>
    <n v="7"/>
    <n v="164"/>
    <n v="118"/>
    <s v=""/>
  </r>
  <r>
    <x v="5"/>
    <n v="7"/>
    <x v="0"/>
    <s v=""/>
    <x v="4"/>
    <s v="CCV-105B"/>
    <s v="105B"/>
    <m/>
    <s v="105B-07:15-07:30"/>
    <n v="0"/>
    <n v="6"/>
    <n v="1"/>
    <n v="136"/>
    <n v="17"/>
    <n v="4"/>
    <n v="3"/>
    <n v="4"/>
    <n v="209"/>
    <n v="146"/>
    <s v=""/>
  </r>
  <r>
    <x v="6"/>
    <n v="7"/>
    <x v="0"/>
    <s v=""/>
    <x v="4"/>
    <s v="CCV-105B"/>
    <s v="105B"/>
    <m/>
    <s v="105B-07:30-07:45"/>
    <n v="0"/>
    <n v="5"/>
    <n v="0"/>
    <n v="113"/>
    <n v="24"/>
    <n v="3"/>
    <n v="5"/>
    <n v="7"/>
    <n v="181"/>
    <n v="125"/>
    <s v=""/>
  </r>
  <r>
    <x v="7"/>
    <n v="7"/>
    <x v="0"/>
    <s v=""/>
    <x v="4"/>
    <s v="CCV-105B"/>
    <s v="105B"/>
    <m/>
    <s v="105B-07:45-08:00"/>
    <n v="0"/>
    <n v="7"/>
    <n v="1"/>
    <n v="147"/>
    <n v="24"/>
    <n v="6"/>
    <n v="1"/>
    <n v="4"/>
    <n v="225"/>
    <n v="155"/>
    <s v=""/>
  </r>
  <r>
    <x v="8"/>
    <n v="8"/>
    <x v="0"/>
    <s v=""/>
    <x v="4"/>
    <s v="CCV-105B"/>
    <s v="105B"/>
    <m/>
    <s v="105B-08:00-08:15"/>
    <n v="0"/>
    <n v="10"/>
    <n v="1"/>
    <n v="131"/>
    <n v="19"/>
    <n v="3"/>
    <n v="1"/>
    <n v="12"/>
    <n v="221"/>
    <n v="147"/>
    <s v=""/>
  </r>
  <r>
    <x v="9"/>
    <n v="8"/>
    <x v="0"/>
    <s v=""/>
    <x v="4"/>
    <s v="CCV-105B"/>
    <s v="105B"/>
    <m/>
    <s v="105B-08:15-08:30"/>
    <n v="0"/>
    <n v="3"/>
    <n v="0"/>
    <n v="115"/>
    <n v="11"/>
    <n v="2"/>
    <n v="3"/>
    <n v="6"/>
    <n v="172"/>
    <n v="124"/>
    <s v=""/>
  </r>
  <r>
    <x v="10"/>
    <n v="8"/>
    <x v="0"/>
    <s v=""/>
    <x v="4"/>
    <s v="CCV-105B"/>
    <s v="105B"/>
    <m/>
    <s v="105B-08:30-08:45"/>
    <n v="0"/>
    <n v="6"/>
    <n v="0"/>
    <n v="96"/>
    <n v="19"/>
    <n v="2"/>
    <n v="2"/>
    <n v="3"/>
    <n v="152"/>
    <n v="101"/>
    <s v=""/>
  </r>
  <r>
    <x v="11"/>
    <n v="8"/>
    <x v="0"/>
    <s v=""/>
    <x v="4"/>
    <s v="CCV-105B"/>
    <s v="105B"/>
    <m/>
    <s v="105B-08:45-09:00"/>
    <n v="1"/>
    <n v="7"/>
    <n v="0"/>
    <n v="105"/>
    <n v="22"/>
    <n v="2"/>
    <n v="4"/>
    <n v="11"/>
    <n v="179"/>
    <n v="120"/>
    <s v=""/>
  </r>
  <r>
    <x v="12"/>
    <n v="9"/>
    <x v="0"/>
    <s v=""/>
    <x v="4"/>
    <s v="CCV-105B"/>
    <s v="105B"/>
    <m/>
    <s v="105B-09:00-09:15"/>
    <n v="1"/>
    <n v="4"/>
    <n v="2"/>
    <n v="118"/>
    <n v="18"/>
    <n v="3"/>
    <n v="5"/>
    <n v="10"/>
    <n v="194"/>
    <n v="138"/>
    <s v=""/>
  </r>
  <r>
    <x v="13"/>
    <n v="9"/>
    <x v="0"/>
    <s v=""/>
    <x v="4"/>
    <s v="CCV-105B"/>
    <s v="105B"/>
    <m/>
    <s v="105B-09:15-09:30"/>
    <n v="1"/>
    <n v="3"/>
    <n v="0"/>
    <n v="109"/>
    <n v="22"/>
    <n v="3"/>
    <n v="5"/>
    <n v="7"/>
    <n v="170"/>
    <n v="121"/>
    <s v=""/>
  </r>
  <r>
    <x v="14"/>
    <n v="9"/>
    <x v="0"/>
    <s v=""/>
    <x v="4"/>
    <s v="CCV-105B"/>
    <s v="105B"/>
    <m/>
    <s v="105B-09:30-09:45"/>
    <n v="0"/>
    <n v="9"/>
    <n v="1"/>
    <n v="103"/>
    <n v="14"/>
    <n v="4"/>
    <n v="2"/>
    <n v="8"/>
    <n v="177"/>
    <n v="116"/>
    <s v=""/>
  </r>
  <r>
    <x v="15"/>
    <n v="9"/>
    <x v="0"/>
    <s v=""/>
    <x v="4"/>
    <s v="CCV-105B"/>
    <s v="105B"/>
    <m/>
    <s v="105B-09:45-10:00"/>
    <n v="0"/>
    <n v="8"/>
    <n v="0"/>
    <n v="137"/>
    <n v="17"/>
    <n v="1"/>
    <n v="3"/>
    <n v="14"/>
    <n v="225"/>
    <n v="154"/>
    <s v=""/>
  </r>
  <r>
    <x v="16"/>
    <n v="10"/>
    <x v="0"/>
    <s v=""/>
    <x v="4"/>
    <s v="CCV-105B"/>
    <s v="105B"/>
    <m/>
    <s v="105B-10:00-10:15"/>
    <n v="1"/>
    <n v="0"/>
    <n v="0"/>
    <n v="26"/>
    <n v="3"/>
    <n v="0"/>
    <n v="0"/>
    <n v="0"/>
    <n v="35"/>
    <n v="26"/>
    <s v=""/>
  </r>
  <r>
    <x v="40"/>
    <n v="16"/>
    <x v="1"/>
    <s v=""/>
    <x v="4"/>
    <s v="CCV-105B"/>
    <s v="105B"/>
    <m/>
    <s v="105B-16:00-16:15"/>
    <n v="0"/>
    <n v="6"/>
    <n v="1"/>
    <n v="179"/>
    <n v="19"/>
    <n v="3"/>
    <n v="1"/>
    <n v="12"/>
    <n v="273"/>
    <n v="195"/>
    <s v=""/>
  </r>
  <r>
    <x v="41"/>
    <n v="16"/>
    <x v="1"/>
    <s v=""/>
    <x v="4"/>
    <s v="CCV-105B"/>
    <s v="105B"/>
    <m/>
    <s v="105B-16:15-16:30"/>
    <n v="0"/>
    <n v="0"/>
    <n v="0"/>
    <n v="198"/>
    <n v="35"/>
    <n v="2"/>
    <n v="9"/>
    <n v="11"/>
    <n v="291"/>
    <n v="218"/>
    <s v=""/>
  </r>
  <r>
    <x v="42"/>
    <n v="16"/>
    <x v="1"/>
    <s v=""/>
    <x v="4"/>
    <s v="CCV-105B"/>
    <s v="105B"/>
    <m/>
    <s v="105B-16:30-16:45"/>
    <n v="0"/>
    <n v="3"/>
    <n v="0"/>
    <n v="204"/>
    <n v="26"/>
    <n v="4"/>
    <n v="3"/>
    <n v="5"/>
    <n v="290"/>
    <n v="212"/>
    <s v=""/>
  </r>
  <r>
    <x v="43"/>
    <n v="16"/>
    <x v="1"/>
    <s v=""/>
    <x v="4"/>
    <s v="CCV-105B"/>
    <s v="105B"/>
    <m/>
    <s v="105B-16:45-17:00"/>
    <n v="1"/>
    <n v="2"/>
    <n v="0"/>
    <n v="247"/>
    <n v="25"/>
    <n v="1"/>
    <n v="2"/>
    <n v="4"/>
    <n v="340"/>
    <n v="253"/>
    <s v=""/>
  </r>
  <r>
    <x v="44"/>
    <n v="17"/>
    <x v="1"/>
    <s v=""/>
    <x v="4"/>
    <s v="CCV-105B"/>
    <s v="105B"/>
    <m/>
    <s v="105B-17:00-17:15"/>
    <n v="1"/>
    <n v="0"/>
    <n v="0"/>
    <n v="227"/>
    <n v="21"/>
    <n v="6"/>
    <n v="2"/>
    <n v="9"/>
    <n v="314"/>
    <n v="238"/>
    <s v=""/>
  </r>
  <r>
    <x v="45"/>
    <n v="17"/>
    <x v="1"/>
    <s v=""/>
    <x v="4"/>
    <s v="CCV-105B"/>
    <s v="105B"/>
    <m/>
    <s v="105B-17:15-17:30"/>
    <n v="0"/>
    <n v="0"/>
    <n v="0"/>
    <n v="293"/>
    <n v="39"/>
    <n v="4"/>
    <n v="0"/>
    <n v="4"/>
    <n v="395"/>
    <n v="297"/>
    <s v=""/>
  </r>
  <r>
    <x v="46"/>
    <n v="17"/>
    <x v="1"/>
    <s v=""/>
    <x v="4"/>
    <s v="CCV-105B"/>
    <s v="105B"/>
    <m/>
    <s v="105B-17:30-17:45"/>
    <n v="2"/>
    <n v="0"/>
    <n v="0"/>
    <n v="338"/>
    <n v="43"/>
    <n v="3"/>
    <n v="6"/>
    <n v="1"/>
    <n v="458"/>
    <n v="345"/>
    <s v=""/>
  </r>
  <r>
    <x v="47"/>
    <n v="17"/>
    <x v="1"/>
    <s v=""/>
    <x v="4"/>
    <s v="CCV-105B"/>
    <s v="105B"/>
    <m/>
    <s v="105B-17:45-18:00"/>
    <n v="7"/>
    <n v="3"/>
    <n v="0"/>
    <n v="302"/>
    <n v="32"/>
    <n v="1"/>
    <n v="2"/>
    <n v="2"/>
    <n v="413"/>
    <n v="306"/>
    <s v=""/>
  </r>
  <r>
    <x v="48"/>
    <n v="18"/>
    <x v="1"/>
    <s v=""/>
    <x v="4"/>
    <s v="CCV-105B"/>
    <s v="105B"/>
    <m/>
    <s v="105B-18:00-18:15"/>
    <n v="1"/>
    <n v="1"/>
    <n v="0"/>
    <n v="265"/>
    <n v="37"/>
    <n v="7"/>
    <n v="3"/>
    <n v="8"/>
    <n v="370"/>
    <n v="276"/>
    <s v=""/>
  </r>
  <r>
    <x v="49"/>
    <n v="18"/>
    <x v="1"/>
    <s v=""/>
    <x v="4"/>
    <s v="CCV-105B"/>
    <s v="105B"/>
    <m/>
    <s v="105B-18:15-18:30"/>
    <n v="3"/>
    <n v="1"/>
    <n v="0"/>
    <n v="278"/>
    <n v="30"/>
    <n v="1"/>
    <n v="3"/>
    <n v="8"/>
    <n v="385"/>
    <n v="289"/>
    <s v=""/>
  </r>
  <r>
    <x v="50"/>
    <n v="18"/>
    <x v="1"/>
    <s v=""/>
    <x v="4"/>
    <s v="CCV-105B"/>
    <s v="105B"/>
    <m/>
    <s v="105B-18:30-18:45"/>
    <n v="1"/>
    <n v="1"/>
    <n v="0"/>
    <n v="264"/>
    <n v="37"/>
    <n v="3"/>
    <n v="1"/>
    <n v="6"/>
    <n v="363"/>
    <n v="271"/>
    <s v=""/>
  </r>
  <r>
    <x v="51"/>
    <n v="18"/>
    <x v="1"/>
    <s v=""/>
    <x v="4"/>
    <s v="CCV-105B"/>
    <s v="105B"/>
    <m/>
    <s v="105B-18:45-19:00"/>
    <n v="0"/>
    <n v="0"/>
    <n v="0"/>
    <n v="314"/>
    <n v="30"/>
    <n v="5"/>
    <n v="4"/>
    <n v="9"/>
    <n v="432"/>
    <n v="327"/>
    <s v=""/>
  </r>
  <r>
    <x v="52"/>
    <n v="19"/>
    <x v="2"/>
    <s v=""/>
    <x v="4"/>
    <s v="CCV-105B"/>
    <s v="105B"/>
    <m/>
    <s v="105B-19:00-19:15"/>
    <n v="5"/>
    <n v="0"/>
    <n v="0"/>
    <n v="340"/>
    <n v="31"/>
    <n v="5"/>
    <n v="2"/>
    <n v="2"/>
    <n v="454"/>
    <n v="344"/>
    <s v=""/>
  </r>
  <r>
    <x v="53"/>
    <n v="19"/>
    <x v="2"/>
    <s v=""/>
    <x v="4"/>
    <s v="CCV-105B"/>
    <s v="105B"/>
    <m/>
    <s v="105B-19:15-19:30"/>
    <n v="0"/>
    <n v="1"/>
    <n v="0"/>
    <n v="346"/>
    <n v="31"/>
    <n v="3"/>
    <n v="4"/>
    <n v="1"/>
    <n v="466"/>
    <n v="351"/>
    <s v=""/>
  </r>
  <r>
    <x v="54"/>
    <n v="19"/>
    <x v="2"/>
    <s v=""/>
    <x v="4"/>
    <s v="CCV-105B"/>
    <s v="105B"/>
    <m/>
    <s v="105B-19:30-19:45"/>
    <n v="0"/>
    <n v="0"/>
    <n v="0"/>
    <n v="15"/>
    <n v="1"/>
    <n v="1"/>
    <n v="0"/>
    <n v="0"/>
    <n v="20"/>
    <n v="15"/>
    <s v=""/>
  </r>
  <r>
    <x v="2"/>
    <n v="6"/>
    <x v="0"/>
    <s v=""/>
    <x v="5"/>
    <s v="CCV-107A"/>
    <s v="107A"/>
    <m/>
    <s v="107A-06:30-06:45"/>
    <n v="0"/>
    <n v="0"/>
    <n v="0"/>
    <n v="38"/>
    <n v="3"/>
    <n v="1"/>
    <n v="0"/>
    <n v="0"/>
    <n v="51"/>
    <n v="38"/>
    <s v=""/>
  </r>
  <r>
    <x v="3"/>
    <n v="6"/>
    <x v="0"/>
    <s v=""/>
    <x v="5"/>
    <s v="CCV-107A"/>
    <s v="107A"/>
    <m/>
    <s v="107A-06:45-07:00"/>
    <n v="3"/>
    <n v="0"/>
    <n v="0"/>
    <n v="113"/>
    <n v="12"/>
    <n v="5"/>
    <n v="2"/>
    <n v="2"/>
    <n v="155"/>
    <n v="117"/>
    <s v=""/>
  </r>
  <r>
    <x v="4"/>
    <n v="7"/>
    <x v="0"/>
    <s v=""/>
    <x v="5"/>
    <s v="CCV-107A"/>
    <s v="107A"/>
    <m/>
    <s v="107A-07:00-07:15"/>
    <n v="3"/>
    <n v="1"/>
    <n v="0"/>
    <n v="190"/>
    <n v="10"/>
    <n v="3"/>
    <n v="1"/>
    <n v="7"/>
    <n v="263"/>
    <n v="198"/>
    <s v=""/>
  </r>
  <r>
    <x v="5"/>
    <n v="7"/>
    <x v="0"/>
    <s v=""/>
    <x v="5"/>
    <s v="CCV-107A"/>
    <s v="107A"/>
    <m/>
    <s v="107A-07:15-07:30"/>
    <n v="3"/>
    <n v="0"/>
    <n v="0"/>
    <n v="256"/>
    <n v="12"/>
    <n v="4"/>
    <n v="1"/>
    <n v="0"/>
    <n v="337"/>
    <n v="257"/>
    <s v=""/>
  </r>
  <r>
    <x v="6"/>
    <n v="7"/>
    <x v="0"/>
    <s v=""/>
    <x v="5"/>
    <s v="CCV-107A"/>
    <s v="107A"/>
    <m/>
    <s v="107A-07:30-07:45"/>
    <n v="4"/>
    <n v="1"/>
    <n v="0"/>
    <n v="256"/>
    <n v="16"/>
    <n v="4"/>
    <n v="4"/>
    <n v="2"/>
    <n v="347"/>
    <n v="262"/>
    <s v=""/>
  </r>
  <r>
    <x v="7"/>
    <n v="7"/>
    <x v="0"/>
    <s v=""/>
    <x v="5"/>
    <s v="CCV-107A"/>
    <s v="107A"/>
    <m/>
    <s v="107A-07:45-08:00"/>
    <n v="4"/>
    <n v="2"/>
    <n v="0"/>
    <n v="335"/>
    <n v="13"/>
    <n v="2"/>
    <n v="1"/>
    <n v="3"/>
    <n v="449"/>
    <n v="339"/>
    <s v=""/>
  </r>
  <r>
    <x v="8"/>
    <n v="8"/>
    <x v="0"/>
    <s v=""/>
    <x v="5"/>
    <s v="CCV-107A"/>
    <s v="107A"/>
    <m/>
    <s v="107A-08:00-08:15"/>
    <n v="4"/>
    <n v="2"/>
    <n v="0"/>
    <n v="332"/>
    <n v="18"/>
    <n v="6"/>
    <n v="2"/>
    <n v="1"/>
    <n v="445"/>
    <n v="335"/>
    <s v=""/>
  </r>
  <r>
    <x v="9"/>
    <n v="8"/>
    <x v="0"/>
    <s v=""/>
    <x v="5"/>
    <s v="CCV-107A"/>
    <s v="107A"/>
    <m/>
    <s v="107A-08:15-08:30"/>
    <n v="5"/>
    <n v="2"/>
    <n v="2"/>
    <n v="300"/>
    <n v="17"/>
    <n v="6"/>
    <n v="7"/>
    <n v="2"/>
    <n v="418"/>
    <n v="314"/>
    <s v=""/>
  </r>
  <r>
    <x v="10"/>
    <n v="8"/>
    <x v="0"/>
    <s v=""/>
    <x v="5"/>
    <s v="CCV-107A"/>
    <s v="107A"/>
    <m/>
    <s v="107A-08:30-08:45"/>
    <n v="3"/>
    <n v="2"/>
    <n v="0"/>
    <n v="317"/>
    <n v="20"/>
    <n v="4"/>
    <n v="2"/>
    <n v="4"/>
    <n v="430"/>
    <n v="323"/>
    <s v=""/>
  </r>
  <r>
    <x v="11"/>
    <n v="8"/>
    <x v="0"/>
    <s v=""/>
    <x v="5"/>
    <s v="CCV-107A"/>
    <s v="107A"/>
    <m/>
    <s v="107A-08:45-09:00"/>
    <n v="1"/>
    <n v="2"/>
    <n v="0"/>
    <n v="337"/>
    <n v="17"/>
    <n v="2"/>
    <n v="4"/>
    <n v="3"/>
    <n v="457"/>
    <n v="344"/>
    <s v=""/>
  </r>
  <r>
    <x v="12"/>
    <n v="9"/>
    <x v="0"/>
    <s v=""/>
    <x v="5"/>
    <s v="CCV-107A"/>
    <s v="107A"/>
    <m/>
    <s v="107A-09:00-09:15"/>
    <n v="2"/>
    <n v="2"/>
    <n v="1"/>
    <n v="338"/>
    <n v="19"/>
    <n v="4"/>
    <n v="7"/>
    <n v="7"/>
    <n v="471"/>
    <n v="355"/>
    <s v=""/>
  </r>
  <r>
    <x v="13"/>
    <n v="9"/>
    <x v="0"/>
    <s v=""/>
    <x v="5"/>
    <s v="CCV-107A"/>
    <s v="107A"/>
    <m/>
    <s v="107A-09:15-09:30"/>
    <n v="4"/>
    <n v="1"/>
    <n v="0"/>
    <n v="193"/>
    <n v="6"/>
    <n v="3"/>
    <n v="5"/>
    <n v="3"/>
    <n v="266"/>
    <n v="201"/>
    <s v=""/>
  </r>
  <r>
    <x v="14"/>
    <n v="9"/>
    <x v="0"/>
    <s v=""/>
    <x v="5"/>
    <s v="CCV-107A"/>
    <s v="107A"/>
    <m/>
    <s v="107A-09:30-09:45"/>
    <n v="4"/>
    <n v="0"/>
    <n v="0"/>
    <n v="187"/>
    <n v="9"/>
    <n v="2"/>
    <n v="4"/>
    <n v="2"/>
    <n v="253"/>
    <n v="193"/>
    <s v=""/>
  </r>
  <r>
    <x v="15"/>
    <n v="9"/>
    <x v="0"/>
    <s v=""/>
    <x v="5"/>
    <s v="CCV-107A"/>
    <s v="107A"/>
    <m/>
    <s v="107A-09:45-10:00"/>
    <n v="3"/>
    <n v="1"/>
    <n v="1"/>
    <n v="216"/>
    <n v="18"/>
    <n v="0"/>
    <n v="5"/>
    <n v="5"/>
    <n v="304"/>
    <n v="229"/>
    <s v=""/>
  </r>
  <r>
    <x v="16"/>
    <n v="10"/>
    <x v="0"/>
    <s v=""/>
    <x v="5"/>
    <s v="CCV-107A"/>
    <s v="107A"/>
    <m/>
    <s v="107A-10:00-10:15"/>
    <n v="0"/>
    <n v="0"/>
    <n v="0"/>
    <n v="5"/>
    <n v="0"/>
    <n v="0"/>
    <n v="0"/>
    <n v="0"/>
    <n v="7"/>
    <n v="5"/>
    <s v=""/>
  </r>
  <r>
    <x v="39"/>
    <n v="15"/>
    <x v="1"/>
    <s v=""/>
    <x v="5"/>
    <s v="CCV-107A"/>
    <s v="107A"/>
    <m/>
    <s v="107A-15:45-16:00"/>
    <n v="0"/>
    <n v="0"/>
    <n v="0"/>
    <n v="18"/>
    <n v="2"/>
    <n v="0"/>
    <n v="0"/>
    <n v="0"/>
    <n v="24"/>
    <n v="18"/>
    <s v=""/>
  </r>
  <r>
    <x v="40"/>
    <n v="16"/>
    <x v="1"/>
    <s v=""/>
    <x v="5"/>
    <s v="CCV-107A"/>
    <s v="107A"/>
    <m/>
    <s v="107A-16:00-16:15"/>
    <n v="2"/>
    <n v="1"/>
    <n v="0"/>
    <n v="182"/>
    <n v="24"/>
    <n v="4"/>
    <n v="6"/>
    <n v="8"/>
    <n v="263"/>
    <n v="196"/>
    <s v=""/>
  </r>
  <r>
    <x v="41"/>
    <n v="16"/>
    <x v="1"/>
    <s v=""/>
    <x v="5"/>
    <s v="CCV-107A"/>
    <s v="107A"/>
    <m/>
    <s v="107A-16:15-16:30"/>
    <n v="2"/>
    <n v="2"/>
    <n v="0"/>
    <n v="164"/>
    <n v="20"/>
    <n v="2"/>
    <n v="5"/>
    <n v="5"/>
    <n v="236"/>
    <n v="174"/>
    <s v=""/>
  </r>
  <r>
    <x v="42"/>
    <n v="16"/>
    <x v="1"/>
    <s v=""/>
    <x v="5"/>
    <s v="CCV-107A"/>
    <s v="107A"/>
    <m/>
    <s v="107A-16:30-16:45"/>
    <n v="5"/>
    <n v="1"/>
    <n v="0"/>
    <n v="163"/>
    <n v="10"/>
    <n v="2"/>
    <n v="10"/>
    <n v="5"/>
    <n v="237"/>
    <n v="178"/>
    <s v=""/>
  </r>
  <r>
    <x v="43"/>
    <n v="16"/>
    <x v="1"/>
    <s v=""/>
    <x v="5"/>
    <s v="CCV-107A"/>
    <s v="107A"/>
    <m/>
    <s v="107A-16:45-17:00"/>
    <n v="8"/>
    <n v="0"/>
    <n v="1"/>
    <n v="203"/>
    <n v="23"/>
    <n v="6"/>
    <n v="1"/>
    <n v="9"/>
    <n v="286"/>
    <n v="216"/>
    <s v=""/>
  </r>
  <r>
    <x v="44"/>
    <n v="17"/>
    <x v="1"/>
    <s v=""/>
    <x v="5"/>
    <s v="CCV-107A"/>
    <s v="107A"/>
    <m/>
    <s v="107A-17:00-17:15"/>
    <n v="4"/>
    <n v="1"/>
    <n v="0"/>
    <n v="330"/>
    <n v="40"/>
    <n v="1"/>
    <n v="4"/>
    <n v="5"/>
    <n v="452"/>
    <n v="339"/>
    <s v=""/>
  </r>
  <r>
    <x v="45"/>
    <n v="17"/>
    <x v="1"/>
    <s v=""/>
    <x v="5"/>
    <s v="CCV-107A"/>
    <s v="107A"/>
    <m/>
    <s v="107A-17:15-17:30"/>
    <n v="7"/>
    <n v="2"/>
    <n v="0"/>
    <n v="285"/>
    <n v="19"/>
    <n v="4"/>
    <n v="4"/>
    <n v="7"/>
    <n v="395"/>
    <n v="296"/>
    <s v=""/>
  </r>
  <r>
    <x v="46"/>
    <n v="17"/>
    <x v="1"/>
    <s v=""/>
    <x v="5"/>
    <s v="CCV-107A"/>
    <s v="107A"/>
    <m/>
    <s v="107A-17:30-17:45"/>
    <n v="8"/>
    <n v="1"/>
    <n v="0"/>
    <n v="375"/>
    <n v="35"/>
    <n v="4"/>
    <n v="6"/>
    <n v="5"/>
    <n v="512"/>
    <n v="386"/>
    <s v=""/>
  </r>
  <r>
    <x v="47"/>
    <n v="17"/>
    <x v="1"/>
    <s v=""/>
    <x v="5"/>
    <s v="CCV-107A"/>
    <s v="107A"/>
    <m/>
    <s v="107A-17:45-18:00"/>
    <n v="6"/>
    <n v="2"/>
    <n v="0"/>
    <n v="305"/>
    <n v="28"/>
    <n v="6"/>
    <n v="5"/>
    <n v="1"/>
    <n v="416"/>
    <n v="311"/>
    <s v=""/>
  </r>
  <r>
    <x v="48"/>
    <n v="18"/>
    <x v="1"/>
    <s v=""/>
    <x v="5"/>
    <s v="CCV-107A"/>
    <s v="107A"/>
    <m/>
    <s v="107A-18:00-18:15"/>
    <n v="10"/>
    <n v="0"/>
    <n v="0"/>
    <n v="282"/>
    <n v="48"/>
    <n v="1"/>
    <n v="3"/>
    <n v="1"/>
    <n v="383"/>
    <n v="286"/>
    <s v=""/>
  </r>
  <r>
    <x v="49"/>
    <n v="18"/>
    <x v="1"/>
    <s v=""/>
    <x v="5"/>
    <s v="CCV-107A"/>
    <s v="107A"/>
    <m/>
    <s v="107A-18:15-18:30"/>
    <n v="14"/>
    <n v="0"/>
    <n v="0"/>
    <n v="279"/>
    <n v="26"/>
    <n v="7"/>
    <n v="4"/>
    <n v="9"/>
    <n v="386"/>
    <n v="292"/>
    <s v=""/>
  </r>
  <r>
    <x v="50"/>
    <n v="18"/>
    <x v="1"/>
    <s v=""/>
    <x v="5"/>
    <s v="CCV-107A"/>
    <s v="107A"/>
    <m/>
    <s v="107A-18:30-18:45"/>
    <n v="8"/>
    <n v="1"/>
    <n v="0"/>
    <n v="254"/>
    <n v="24"/>
    <n v="6"/>
    <n v="2"/>
    <n v="4"/>
    <n v="346"/>
    <n v="260"/>
    <s v=""/>
  </r>
  <r>
    <x v="51"/>
    <n v="18"/>
    <x v="1"/>
    <s v=""/>
    <x v="5"/>
    <s v="CCV-107A"/>
    <s v="107A"/>
    <m/>
    <s v="107A-18:45-19:00"/>
    <n v="2"/>
    <n v="1"/>
    <n v="0"/>
    <n v="219"/>
    <n v="14"/>
    <n v="0"/>
    <n v="4"/>
    <n v="1"/>
    <n v="297"/>
    <n v="224"/>
    <s v=""/>
  </r>
  <r>
    <x v="52"/>
    <n v="19"/>
    <x v="2"/>
    <s v=""/>
    <x v="5"/>
    <s v="CCV-107A"/>
    <s v="107A"/>
    <m/>
    <s v="107A-19:00-19:15"/>
    <n v="4"/>
    <n v="0"/>
    <n v="0"/>
    <n v="273"/>
    <n v="16"/>
    <n v="3"/>
    <n v="1"/>
    <n v="1"/>
    <n v="361"/>
    <n v="275"/>
    <s v=""/>
  </r>
  <r>
    <x v="53"/>
    <n v="19"/>
    <x v="2"/>
    <s v=""/>
    <x v="5"/>
    <s v="CCV-107A"/>
    <s v="107A"/>
    <m/>
    <s v="107A-19:15-19:30"/>
    <n v="4"/>
    <n v="0"/>
    <n v="0"/>
    <n v="241"/>
    <n v="18"/>
    <n v="4"/>
    <n v="2"/>
    <n v="1"/>
    <n v="322"/>
    <n v="244"/>
    <s v=""/>
  </r>
  <r>
    <x v="54"/>
    <n v="19"/>
    <x v="2"/>
    <s v=""/>
    <x v="5"/>
    <s v="CCV-107A"/>
    <s v="107A"/>
    <m/>
    <s v="107A-19:30-19:45"/>
    <n v="1"/>
    <n v="0"/>
    <n v="0"/>
    <n v="11"/>
    <n v="1"/>
    <n v="0"/>
    <n v="0"/>
    <n v="0"/>
    <n v="15"/>
    <n v="11"/>
    <s v=""/>
  </r>
  <r>
    <x v="2"/>
    <n v="6"/>
    <x v="0"/>
    <s v=""/>
    <x v="6"/>
    <s v="CCV-107B"/>
    <s v="107B"/>
    <m/>
    <s v="107B-06:30-06:45"/>
    <n v="0"/>
    <n v="1"/>
    <n v="0"/>
    <n v="23"/>
    <n v="1"/>
    <n v="1"/>
    <n v="2"/>
    <n v="1"/>
    <n v="37"/>
    <n v="26"/>
    <s v=""/>
  </r>
  <r>
    <x v="3"/>
    <n v="6"/>
    <x v="0"/>
    <s v=""/>
    <x v="6"/>
    <s v="CCV-107B"/>
    <s v="107B"/>
    <m/>
    <s v="107B-06:45-07:00"/>
    <n v="1"/>
    <n v="0"/>
    <n v="0"/>
    <n v="67"/>
    <n v="15"/>
    <n v="8"/>
    <n v="1"/>
    <n v="4"/>
    <n v="97"/>
    <n v="72"/>
    <s v=""/>
  </r>
  <r>
    <x v="4"/>
    <n v="7"/>
    <x v="0"/>
    <s v=""/>
    <x v="6"/>
    <s v="CCV-107B"/>
    <s v="107B"/>
    <m/>
    <s v="107B-07:00-07:15"/>
    <n v="5"/>
    <n v="1"/>
    <n v="0"/>
    <n v="99"/>
    <n v="9"/>
    <n v="3"/>
    <n v="0"/>
    <n v="3"/>
    <n v="138"/>
    <n v="102"/>
    <s v=""/>
  </r>
  <r>
    <x v="5"/>
    <n v="7"/>
    <x v="0"/>
    <s v=""/>
    <x v="6"/>
    <s v="CCV-107B"/>
    <s v="107B"/>
    <m/>
    <s v="107B-07:15-07:30"/>
    <n v="4"/>
    <n v="4"/>
    <n v="1"/>
    <n v="177"/>
    <n v="16"/>
    <n v="8"/>
    <n v="1"/>
    <n v="4"/>
    <n v="254"/>
    <n v="185"/>
    <s v=""/>
  </r>
  <r>
    <x v="6"/>
    <n v="7"/>
    <x v="0"/>
    <s v=""/>
    <x v="6"/>
    <s v="CCV-107B"/>
    <s v="107B"/>
    <m/>
    <s v="107B-07:30-07:45"/>
    <n v="0"/>
    <n v="3"/>
    <n v="0"/>
    <n v="264"/>
    <n v="27"/>
    <n v="5"/>
    <n v="3"/>
    <n v="1"/>
    <n v="363"/>
    <n v="268"/>
    <s v=""/>
  </r>
  <r>
    <x v="7"/>
    <n v="7"/>
    <x v="0"/>
    <s v=""/>
    <x v="6"/>
    <s v="CCV-107B"/>
    <s v="107B"/>
    <m/>
    <s v="107B-07:45-08:00"/>
    <n v="4"/>
    <n v="0"/>
    <n v="8"/>
    <n v="260"/>
    <n v="45"/>
    <n v="5"/>
    <n v="2"/>
    <n v="3"/>
    <n v="381"/>
    <n v="285"/>
    <s v=""/>
  </r>
  <r>
    <x v="8"/>
    <n v="8"/>
    <x v="0"/>
    <s v=""/>
    <x v="6"/>
    <s v="CCV-107B"/>
    <s v="107B"/>
    <m/>
    <s v="107B-08:00-08:15"/>
    <n v="1"/>
    <n v="4"/>
    <n v="2"/>
    <n v="315"/>
    <n v="33"/>
    <n v="7"/>
    <n v="1"/>
    <n v="3"/>
    <n v="439"/>
    <n v="324"/>
    <s v=""/>
  </r>
  <r>
    <x v="9"/>
    <n v="8"/>
    <x v="0"/>
    <s v=""/>
    <x v="6"/>
    <s v="CCV-107B"/>
    <s v="107B"/>
    <m/>
    <s v="107B-08:15-08:30"/>
    <n v="8"/>
    <n v="1"/>
    <n v="1"/>
    <n v="289"/>
    <n v="17"/>
    <n v="5"/>
    <n v="3"/>
    <n v="3"/>
    <n v="394"/>
    <n v="298"/>
    <s v=""/>
  </r>
  <r>
    <x v="10"/>
    <n v="8"/>
    <x v="0"/>
    <s v=""/>
    <x v="6"/>
    <s v="CCV-107B"/>
    <s v="107B"/>
    <m/>
    <s v="107B-08:30-08:45"/>
    <n v="6"/>
    <n v="3"/>
    <n v="0"/>
    <n v="191"/>
    <n v="12"/>
    <n v="6"/>
    <n v="2"/>
    <n v="7"/>
    <n v="271"/>
    <n v="200"/>
    <s v=""/>
  </r>
  <r>
    <x v="11"/>
    <n v="8"/>
    <x v="0"/>
    <s v=""/>
    <x v="6"/>
    <s v="CCV-107B"/>
    <s v="107B"/>
    <m/>
    <s v="107B-08:45-09:00"/>
    <n v="1"/>
    <n v="5"/>
    <n v="0"/>
    <n v="182"/>
    <n v="14"/>
    <n v="5"/>
    <n v="5"/>
    <n v="7"/>
    <n v="269"/>
    <n v="194"/>
    <s v=""/>
  </r>
  <r>
    <x v="12"/>
    <n v="9"/>
    <x v="0"/>
    <s v=""/>
    <x v="6"/>
    <s v="CCV-107B"/>
    <s v="107B"/>
    <m/>
    <s v="107B-09:00-09:15"/>
    <n v="0"/>
    <n v="3"/>
    <n v="0"/>
    <n v="168"/>
    <n v="16"/>
    <n v="3"/>
    <n v="9"/>
    <n v="2"/>
    <n v="244"/>
    <n v="179"/>
    <s v=""/>
  </r>
  <r>
    <x v="13"/>
    <n v="9"/>
    <x v="0"/>
    <s v=""/>
    <x v="6"/>
    <s v="CCV-107B"/>
    <s v="107B"/>
    <m/>
    <s v="107B-09:15-09:30"/>
    <n v="0"/>
    <n v="4"/>
    <n v="0"/>
    <n v="150"/>
    <n v="21"/>
    <n v="3"/>
    <n v="5"/>
    <n v="3"/>
    <n v="221"/>
    <n v="158"/>
    <s v=""/>
  </r>
  <r>
    <x v="14"/>
    <n v="9"/>
    <x v="0"/>
    <s v=""/>
    <x v="6"/>
    <s v="CCV-107B"/>
    <s v="107B"/>
    <m/>
    <s v="107B-09:30-09:45"/>
    <n v="1"/>
    <n v="2"/>
    <n v="0"/>
    <n v="120"/>
    <n v="11"/>
    <n v="3"/>
    <n v="1"/>
    <n v="4"/>
    <n v="171"/>
    <n v="125"/>
    <s v=""/>
  </r>
  <r>
    <x v="15"/>
    <n v="9"/>
    <x v="0"/>
    <s v=""/>
    <x v="6"/>
    <s v="CCV-107B"/>
    <s v="107B"/>
    <m/>
    <s v="107B-09:45-10:00"/>
    <n v="0"/>
    <n v="2"/>
    <n v="0"/>
    <n v="146"/>
    <n v="23"/>
    <n v="3"/>
    <n v="7"/>
    <n v="11"/>
    <n v="224"/>
    <n v="164"/>
    <s v=""/>
  </r>
  <r>
    <x v="16"/>
    <n v="10"/>
    <x v="0"/>
    <s v=""/>
    <x v="6"/>
    <s v="CCV-107B"/>
    <s v="107B"/>
    <m/>
    <s v="107B-10:00-10:15"/>
    <n v="0"/>
    <n v="0"/>
    <n v="0"/>
    <n v="6"/>
    <n v="3"/>
    <n v="0"/>
    <n v="0"/>
    <n v="0"/>
    <n v="9"/>
    <n v="6"/>
    <s v=""/>
  </r>
  <r>
    <x v="39"/>
    <n v="15"/>
    <x v="1"/>
    <s v=""/>
    <x v="6"/>
    <s v="CCV-107B"/>
    <s v="107B"/>
    <m/>
    <s v="107B-15:45-16:00"/>
    <n v="4"/>
    <n v="2"/>
    <n v="0"/>
    <n v="155"/>
    <n v="17"/>
    <n v="4"/>
    <n v="2"/>
    <n v="5"/>
    <n v="220"/>
    <n v="162"/>
    <s v=""/>
  </r>
  <r>
    <x v="40"/>
    <n v="16"/>
    <x v="1"/>
    <s v=""/>
    <x v="6"/>
    <s v="CCV-107B"/>
    <s v="107B"/>
    <m/>
    <s v="107B-16:00-16:15"/>
    <n v="4"/>
    <n v="2"/>
    <n v="1"/>
    <n v="202"/>
    <n v="22"/>
    <n v="3"/>
    <n v="7"/>
    <n v="8"/>
    <n v="296"/>
    <n v="220"/>
    <s v=""/>
  </r>
  <r>
    <x v="41"/>
    <n v="16"/>
    <x v="1"/>
    <s v=""/>
    <x v="6"/>
    <s v="CCV-107B"/>
    <s v="107B"/>
    <m/>
    <s v="107B-16:15-16:30"/>
    <n v="2"/>
    <n v="0"/>
    <n v="1"/>
    <n v="199"/>
    <n v="16"/>
    <n v="8"/>
    <n v="7"/>
    <n v="7"/>
    <n v="284"/>
    <n v="216"/>
    <s v=""/>
  </r>
  <r>
    <x v="42"/>
    <n v="16"/>
    <x v="1"/>
    <s v=""/>
    <x v="6"/>
    <s v="CCV-107B"/>
    <s v="107B"/>
    <m/>
    <s v="107B-16:30-16:45"/>
    <n v="2"/>
    <n v="2"/>
    <n v="0"/>
    <n v="208"/>
    <n v="17"/>
    <n v="5"/>
    <n v="4"/>
    <n v="4"/>
    <n v="290"/>
    <n v="216"/>
    <s v=""/>
  </r>
  <r>
    <x v="43"/>
    <n v="16"/>
    <x v="1"/>
    <s v=""/>
    <x v="6"/>
    <s v="CCV-107B"/>
    <s v="107B"/>
    <m/>
    <s v="107B-16:45-17:00"/>
    <n v="5"/>
    <n v="2"/>
    <n v="0"/>
    <n v="214"/>
    <n v="8"/>
    <n v="4"/>
    <n v="5"/>
    <n v="6"/>
    <n v="300"/>
    <n v="225"/>
    <s v=""/>
  </r>
  <r>
    <x v="44"/>
    <n v="17"/>
    <x v="1"/>
    <s v=""/>
    <x v="6"/>
    <s v="CCV-107B"/>
    <s v="107B"/>
    <m/>
    <s v="107B-17:00-17:15"/>
    <n v="3"/>
    <n v="1"/>
    <n v="0"/>
    <n v="247"/>
    <n v="21"/>
    <n v="6"/>
    <n v="5"/>
    <n v="3"/>
    <n v="339"/>
    <n v="255"/>
    <s v=""/>
  </r>
  <r>
    <x v="45"/>
    <n v="17"/>
    <x v="1"/>
    <s v=""/>
    <x v="6"/>
    <s v="CCV-107B"/>
    <s v="107B"/>
    <m/>
    <s v="107B-17:15-17:30"/>
    <n v="4"/>
    <n v="1"/>
    <n v="0"/>
    <n v="277"/>
    <n v="18"/>
    <n v="7"/>
    <n v="5"/>
    <n v="4"/>
    <n v="379"/>
    <n v="286"/>
    <s v=""/>
  </r>
  <r>
    <x v="46"/>
    <n v="17"/>
    <x v="1"/>
    <s v=""/>
    <x v="6"/>
    <s v="CCV-107B"/>
    <s v="107B"/>
    <m/>
    <s v="107B-17:30-17:45"/>
    <n v="9"/>
    <n v="0"/>
    <n v="0"/>
    <n v="309"/>
    <n v="23"/>
    <n v="4"/>
    <n v="2"/>
    <n v="6"/>
    <n v="418"/>
    <n v="317"/>
    <s v=""/>
  </r>
  <r>
    <x v="47"/>
    <n v="17"/>
    <x v="1"/>
    <s v=""/>
    <x v="6"/>
    <s v="CCV-107B"/>
    <s v="107B"/>
    <m/>
    <s v="107B-17:45-18:00"/>
    <n v="8"/>
    <n v="0"/>
    <n v="0"/>
    <n v="334"/>
    <n v="29"/>
    <n v="2"/>
    <n v="4"/>
    <n v="2"/>
    <n v="449"/>
    <n v="340"/>
    <s v=""/>
  </r>
  <r>
    <x v="48"/>
    <n v="18"/>
    <x v="1"/>
    <s v=""/>
    <x v="6"/>
    <s v="CCV-107B"/>
    <s v="107B"/>
    <m/>
    <s v="107B-18:00-18:15"/>
    <n v="6"/>
    <n v="0"/>
    <n v="0"/>
    <n v="356"/>
    <n v="37"/>
    <n v="3"/>
    <n v="5"/>
    <n v="2"/>
    <n v="480"/>
    <n v="363"/>
    <s v=""/>
  </r>
  <r>
    <x v="49"/>
    <n v="18"/>
    <x v="1"/>
    <s v=""/>
    <x v="6"/>
    <s v="CCV-107B"/>
    <s v="107B"/>
    <m/>
    <s v="107B-18:15-18:30"/>
    <n v="4"/>
    <n v="1"/>
    <n v="0"/>
    <n v="371"/>
    <n v="24"/>
    <n v="9"/>
    <n v="3"/>
    <n v="6"/>
    <n v="502"/>
    <n v="380"/>
    <s v=""/>
  </r>
  <r>
    <x v="50"/>
    <n v="18"/>
    <x v="1"/>
    <s v=""/>
    <x v="6"/>
    <s v="CCV-107B"/>
    <s v="107B"/>
    <m/>
    <s v="107B-18:30-18:45"/>
    <n v="1"/>
    <n v="1"/>
    <n v="0"/>
    <n v="400"/>
    <n v="21"/>
    <n v="3"/>
    <n v="3"/>
    <n v="2"/>
    <n v="534"/>
    <n v="405"/>
    <s v=""/>
  </r>
  <r>
    <x v="51"/>
    <n v="18"/>
    <x v="1"/>
    <s v=""/>
    <x v="6"/>
    <s v="CCV-107B"/>
    <s v="107B"/>
    <m/>
    <s v="107B-18:45-19:00"/>
    <n v="6"/>
    <n v="0"/>
    <n v="0"/>
    <n v="375"/>
    <n v="18"/>
    <n v="14"/>
    <n v="6"/>
    <n v="4"/>
    <n v="505"/>
    <n v="385"/>
    <s v=""/>
  </r>
  <r>
    <x v="52"/>
    <n v="19"/>
    <x v="2"/>
    <s v=""/>
    <x v="6"/>
    <s v="CCV-107B"/>
    <s v="107B"/>
    <m/>
    <s v="107B-19:00-19:15"/>
    <n v="2"/>
    <n v="1"/>
    <n v="0"/>
    <n v="398"/>
    <n v="24"/>
    <n v="6"/>
    <n v="2"/>
    <n v="5"/>
    <n v="535"/>
    <n v="405"/>
    <s v=""/>
  </r>
  <r>
    <x v="53"/>
    <n v="19"/>
    <x v="2"/>
    <s v=""/>
    <x v="6"/>
    <s v="CCV-107B"/>
    <s v="107B"/>
    <m/>
    <s v="107B-19:15-19:30"/>
    <n v="2"/>
    <n v="0"/>
    <n v="0"/>
    <n v="433"/>
    <n v="26"/>
    <n v="4"/>
    <n v="7"/>
    <n v="3"/>
    <n v="582"/>
    <n v="443"/>
    <s v=""/>
  </r>
  <r>
    <x v="54"/>
    <n v="19"/>
    <x v="2"/>
    <s v=""/>
    <x v="6"/>
    <s v="CCV-107B"/>
    <s v="107B"/>
    <m/>
    <s v="107B-19:30-19:45"/>
    <n v="1"/>
    <n v="0"/>
    <n v="0"/>
    <n v="2"/>
    <n v="1"/>
    <n v="0"/>
    <n v="0"/>
    <n v="0"/>
    <n v="3"/>
    <n v="2"/>
    <s v=""/>
  </r>
  <r>
    <x v="1"/>
    <n v="6"/>
    <x v="0"/>
    <s v=""/>
    <x v="7"/>
    <s v="CCV-108A"/>
    <s v="108A"/>
    <m/>
    <s v="108A-06:15-06:30"/>
    <n v="0"/>
    <n v="1"/>
    <n v="0"/>
    <n v="16"/>
    <n v="12"/>
    <n v="0"/>
    <n v="2"/>
    <n v="0"/>
    <n v="29"/>
    <n v="18"/>
    <s v=""/>
  </r>
  <r>
    <x v="2"/>
    <n v="6"/>
    <x v="0"/>
    <s v=""/>
    <x v="7"/>
    <s v="CCV-108A"/>
    <s v="108A"/>
    <m/>
    <s v="108A-06:30-06:45"/>
    <n v="1"/>
    <n v="3"/>
    <n v="0"/>
    <n v="204"/>
    <n v="48"/>
    <n v="5"/>
    <n v="1"/>
    <n v="14"/>
    <n v="303"/>
    <n v="219"/>
    <s v=""/>
  </r>
  <r>
    <x v="3"/>
    <n v="6"/>
    <x v="0"/>
    <s v=""/>
    <x v="7"/>
    <s v="CCV-108A"/>
    <s v="108A"/>
    <m/>
    <s v="108A-06:45-07:00"/>
    <n v="3"/>
    <n v="3"/>
    <n v="3"/>
    <n v="197"/>
    <n v="64"/>
    <n v="6"/>
    <n v="2"/>
    <n v="11"/>
    <n v="305"/>
    <n v="218"/>
    <s v=""/>
  </r>
  <r>
    <x v="4"/>
    <n v="7"/>
    <x v="0"/>
    <s v=""/>
    <x v="7"/>
    <s v="CCV-108A"/>
    <s v="108A"/>
    <m/>
    <s v="108A-07:00-07:15"/>
    <n v="2"/>
    <n v="3"/>
    <n v="0"/>
    <n v="217"/>
    <n v="64"/>
    <n v="5"/>
    <n v="3"/>
    <n v="6"/>
    <n v="316"/>
    <n v="226"/>
    <s v=""/>
  </r>
  <r>
    <x v="5"/>
    <n v="7"/>
    <x v="0"/>
    <s v=""/>
    <x v="7"/>
    <s v="CCV-108A"/>
    <s v="108A"/>
    <m/>
    <s v="108A-07:15-07:30"/>
    <n v="4"/>
    <n v="2"/>
    <n v="0"/>
    <n v="147"/>
    <n v="52"/>
    <n v="2"/>
    <n v="7"/>
    <n v="6"/>
    <n v="225"/>
    <n v="160"/>
    <s v=""/>
  </r>
  <r>
    <x v="6"/>
    <n v="7"/>
    <x v="0"/>
    <s v=""/>
    <x v="7"/>
    <s v="CCV-108A"/>
    <s v="108A"/>
    <m/>
    <s v="108A-07:30-07:45"/>
    <n v="5"/>
    <n v="2"/>
    <n v="1"/>
    <n v="159"/>
    <n v="66"/>
    <n v="2"/>
    <n v="2"/>
    <n v="9"/>
    <n v="244"/>
    <n v="173"/>
    <s v=""/>
  </r>
  <r>
    <x v="7"/>
    <n v="7"/>
    <x v="0"/>
    <s v=""/>
    <x v="7"/>
    <s v="CCV-108A"/>
    <s v="108A"/>
    <m/>
    <s v="108A-07:45-08:00"/>
    <n v="1"/>
    <n v="4"/>
    <n v="1"/>
    <n v="135"/>
    <n v="82"/>
    <n v="2"/>
    <n v="3"/>
    <n v="0"/>
    <n v="211"/>
    <n v="141"/>
    <s v=""/>
  </r>
  <r>
    <x v="8"/>
    <n v="8"/>
    <x v="0"/>
    <s v=""/>
    <x v="7"/>
    <s v="CCV-108A"/>
    <s v="108A"/>
    <m/>
    <s v="108A-08:00-08:15"/>
    <n v="13"/>
    <n v="8"/>
    <n v="1"/>
    <n v="175"/>
    <n v="75"/>
    <n v="3"/>
    <n v="2"/>
    <n v="4"/>
    <n v="276"/>
    <n v="184"/>
    <s v=""/>
  </r>
  <r>
    <x v="9"/>
    <n v="8"/>
    <x v="0"/>
    <s v=""/>
    <x v="7"/>
    <s v="CCV-108A"/>
    <s v="108A"/>
    <m/>
    <s v="108A-08:15-08:30"/>
    <n v="3"/>
    <n v="3"/>
    <n v="0"/>
    <n v="174"/>
    <n v="59"/>
    <n v="2"/>
    <n v="2"/>
    <n v="6"/>
    <n v="258"/>
    <n v="182"/>
    <s v=""/>
  </r>
  <r>
    <x v="10"/>
    <n v="8"/>
    <x v="0"/>
    <s v=""/>
    <x v="7"/>
    <s v="CCV-108A"/>
    <s v="108A"/>
    <m/>
    <s v="108A-08:30-08:45"/>
    <n v="3"/>
    <n v="1"/>
    <n v="1"/>
    <n v="167"/>
    <n v="50"/>
    <n v="4"/>
    <n v="11"/>
    <n v="11"/>
    <n v="263"/>
    <n v="192"/>
    <s v=""/>
  </r>
  <r>
    <x v="11"/>
    <n v="8"/>
    <x v="0"/>
    <s v=""/>
    <x v="7"/>
    <s v="CCV-108A"/>
    <s v="108A"/>
    <m/>
    <s v="108A-08:45-09:00"/>
    <n v="3"/>
    <n v="4"/>
    <n v="1"/>
    <n v="163"/>
    <n v="49"/>
    <n v="1"/>
    <n v="3"/>
    <n v="13"/>
    <n v="257"/>
    <n v="182"/>
    <s v=""/>
  </r>
  <r>
    <x v="12"/>
    <n v="9"/>
    <x v="0"/>
    <s v=""/>
    <x v="7"/>
    <s v="CCV-108A"/>
    <s v="108A"/>
    <m/>
    <s v="108A-09:00-09:15"/>
    <n v="1"/>
    <n v="5"/>
    <n v="1"/>
    <n v="140"/>
    <n v="48"/>
    <n v="2"/>
    <n v="4"/>
    <n v="11"/>
    <n v="229"/>
    <n v="158"/>
    <s v=""/>
  </r>
  <r>
    <x v="13"/>
    <n v="9"/>
    <x v="0"/>
    <s v=""/>
    <x v="7"/>
    <s v="CCV-108A"/>
    <s v="108A"/>
    <m/>
    <s v="108A-09:15-09:30"/>
    <n v="4"/>
    <n v="1"/>
    <n v="2"/>
    <n v="166"/>
    <n v="32"/>
    <n v="2"/>
    <n v="7"/>
    <n v="13"/>
    <n v="258"/>
    <n v="191"/>
    <s v=""/>
  </r>
  <r>
    <x v="14"/>
    <n v="9"/>
    <x v="0"/>
    <s v=""/>
    <x v="7"/>
    <s v="CCV-108A"/>
    <s v="108A"/>
    <m/>
    <s v="108A-09:30-09:45"/>
    <n v="1"/>
    <n v="5"/>
    <n v="3"/>
    <n v="166"/>
    <n v="28"/>
    <n v="2"/>
    <n v="11"/>
    <n v="14"/>
    <n v="278"/>
    <n v="199"/>
    <s v=""/>
  </r>
  <r>
    <x v="15"/>
    <n v="9"/>
    <x v="0"/>
    <s v=""/>
    <x v="7"/>
    <s v="CCV-108A"/>
    <s v="108A"/>
    <m/>
    <s v="108A-09:45-10:00"/>
    <n v="3"/>
    <n v="8"/>
    <n v="1"/>
    <n v="187"/>
    <n v="30"/>
    <n v="1"/>
    <n v="11"/>
    <n v="16"/>
    <n v="309"/>
    <n v="217"/>
    <s v=""/>
  </r>
  <r>
    <x v="16"/>
    <n v="10"/>
    <x v="0"/>
    <s v=""/>
    <x v="7"/>
    <s v="CCV-108A"/>
    <s v="108A"/>
    <m/>
    <s v="108A-10:00-10:15"/>
    <n v="0"/>
    <n v="0"/>
    <n v="0"/>
    <n v="21"/>
    <n v="3"/>
    <n v="1"/>
    <n v="0"/>
    <n v="1"/>
    <n v="30"/>
    <n v="22"/>
    <s v=""/>
  </r>
  <r>
    <x v="40"/>
    <n v="16"/>
    <x v="1"/>
    <s v=""/>
    <x v="7"/>
    <s v="CCV-108A"/>
    <s v="108A"/>
    <m/>
    <s v="108A-16:00-16:15"/>
    <n v="0"/>
    <n v="1"/>
    <n v="0"/>
    <n v="31"/>
    <n v="10"/>
    <n v="0"/>
    <n v="0"/>
    <n v="4"/>
    <n v="51"/>
    <n v="35"/>
    <s v=""/>
  </r>
  <r>
    <x v="41"/>
    <n v="16"/>
    <x v="1"/>
    <s v=""/>
    <x v="7"/>
    <s v="CCV-108A"/>
    <s v="108A"/>
    <m/>
    <s v="108A-16:15-16:30"/>
    <n v="3"/>
    <n v="3"/>
    <n v="1"/>
    <n v="155"/>
    <n v="31"/>
    <n v="2"/>
    <n v="4"/>
    <n v="9"/>
    <n v="237"/>
    <n v="171"/>
    <s v=""/>
  </r>
  <r>
    <x v="42"/>
    <n v="16"/>
    <x v="1"/>
    <s v=""/>
    <x v="7"/>
    <s v="CCV-108A"/>
    <s v="108A"/>
    <m/>
    <s v="108A-16:30-16:45"/>
    <n v="3"/>
    <n v="3"/>
    <n v="0"/>
    <n v="145"/>
    <n v="29"/>
    <n v="2"/>
    <n v="4"/>
    <n v="3"/>
    <n v="212"/>
    <n v="152"/>
    <s v=""/>
  </r>
  <r>
    <x v="43"/>
    <n v="16"/>
    <x v="1"/>
    <s v=""/>
    <x v="7"/>
    <s v="CCV-108A"/>
    <s v="108A"/>
    <m/>
    <s v="108A-16:45-17:00"/>
    <n v="0"/>
    <n v="5"/>
    <n v="1"/>
    <n v="149"/>
    <n v="28"/>
    <n v="0"/>
    <n v="8"/>
    <n v="5"/>
    <n v="233"/>
    <n v="165"/>
    <s v=""/>
  </r>
  <r>
    <x v="44"/>
    <n v="17"/>
    <x v="1"/>
    <s v=""/>
    <x v="7"/>
    <s v="CCV-108A"/>
    <s v="108A"/>
    <m/>
    <s v="108A-17:00-17:15"/>
    <n v="1"/>
    <n v="4"/>
    <n v="5"/>
    <n v="160"/>
    <n v="46"/>
    <n v="3"/>
    <n v="3"/>
    <n v="3"/>
    <n v="253"/>
    <n v="179"/>
    <s v=""/>
  </r>
  <r>
    <x v="45"/>
    <n v="17"/>
    <x v="1"/>
    <s v=""/>
    <x v="7"/>
    <s v="CCV-108A"/>
    <s v="108A"/>
    <m/>
    <s v="108A-17:15-17:30"/>
    <n v="4"/>
    <n v="4"/>
    <n v="2"/>
    <n v="192"/>
    <n v="44"/>
    <n v="4"/>
    <n v="5"/>
    <n v="5"/>
    <n v="290"/>
    <n v="207"/>
    <s v=""/>
  </r>
  <r>
    <x v="46"/>
    <n v="17"/>
    <x v="1"/>
    <s v=""/>
    <x v="7"/>
    <s v="CCV-108A"/>
    <s v="108A"/>
    <m/>
    <s v="108A-17:30-17:45"/>
    <n v="2"/>
    <n v="2"/>
    <n v="0"/>
    <n v="141"/>
    <n v="21"/>
    <n v="3"/>
    <n v="6"/>
    <n v="4"/>
    <n v="207"/>
    <n v="151"/>
    <s v=""/>
  </r>
  <r>
    <x v="47"/>
    <n v="17"/>
    <x v="1"/>
    <s v=""/>
    <x v="7"/>
    <s v="CCV-108A"/>
    <s v="108A"/>
    <m/>
    <s v="108A-17:45-18:00"/>
    <n v="1"/>
    <n v="3"/>
    <n v="0"/>
    <n v="175"/>
    <n v="48"/>
    <n v="4"/>
    <n v="6"/>
    <n v="0"/>
    <n v="254"/>
    <n v="181"/>
    <s v=""/>
  </r>
  <r>
    <x v="48"/>
    <n v="18"/>
    <x v="1"/>
    <s v=""/>
    <x v="7"/>
    <s v="CCV-108A"/>
    <s v="108A"/>
    <m/>
    <s v="108A-18:00-18:15"/>
    <n v="0"/>
    <n v="1"/>
    <n v="0"/>
    <n v="196"/>
    <n v="57"/>
    <n v="4"/>
    <n v="5"/>
    <n v="3"/>
    <n v="281"/>
    <n v="204"/>
    <s v=""/>
  </r>
  <r>
    <x v="49"/>
    <n v="18"/>
    <x v="1"/>
    <s v=""/>
    <x v="7"/>
    <s v="CCV-108A"/>
    <s v="108A"/>
    <m/>
    <s v="108A-18:15-18:30"/>
    <n v="1"/>
    <n v="1"/>
    <n v="0"/>
    <n v="142"/>
    <n v="45"/>
    <n v="3"/>
    <n v="0"/>
    <n v="1"/>
    <n v="199"/>
    <n v="143"/>
    <s v=""/>
  </r>
  <r>
    <x v="50"/>
    <n v="18"/>
    <x v="1"/>
    <s v=""/>
    <x v="7"/>
    <s v="CCV-108A"/>
    <s v="108A"/>
    <m/>
    <s v="108A-18:30-18:45"/>
    <n v="5"/>
    <n v="0"/>
    <n v="0"/>
    <n v="161"/>
    <n v="37"/>
    <n v="1"/>
    <n v="2"/>
    <n v="0"/>
    <n v="220"/>
    <n v="163"/>
    <s v=""/>
  </r>
  <r>
    <x v="51"/>
    <n v="18"/>
    <x v="1"/>
    <s v=""/>
    <x v="7"/>
    <s v="CCV-108A"/>
    <s v="108A"/>
    <m/>
    <s v="108A-18:45-19:00"/>
    <n v="3"/>
    <n v="2"/>
    <n v="0"/>
    <n v="216"/>
    <n v="35"/>
    <n v="5"/>
    <n v="3"/>
    <n v="3"/>
    <n v="302"/>
    <n v="222"/>
    <s v=""/>
  </r>
  <r>
    <x v="52"/>
    <n v="19"/>
    <x v="2"/>
    <s v=""/>
    <x v="7"/>
    <s v="CCV-108A"/>
    <s v="108A"/>
    <m/>
    <s v="108A-19:00-19:15"/>
    <n v="2"/>
    <n v="0"/>
    <n v="0"/>
    <n v="182"/>
    <n v="24"/>
    <n v="2"/>
    <n v="3"/>
    <n v="4"/>
    <n v="251"/>
    <n v="189"/>
    <s v=""/>
  </r>
  <r>
    <x v="53"/>
    <n v="19"/>
    <x v="2"/>
    <s v=""/>
    <x v="7"/>
    <s v="CCV-108A"/>
    <s v="108A"/>
    <m/>
    <s v="108A-19:15-19:30"/>
    <n v="1"/>
    <n v="0"/>
    <n v="0"/>
    <n v="194"/>
    <n v="27"/>
    <n v="4"/>
    <n v="5"/>
    <n v="2"/>
    <n v="268"/>
    <n v="201"/>
    <s v=""/>
  </r>
  <r>
    <x v="54"/>
    <n v="19"/>
    <x v="2"/>
    <s v=""/>
    <x v="7"/>
    <s v="CCV-108A"/>
    <s v="108A"/>
    <m/>
    <s v="108A-19:30-19:45"/>
    <n v="0"/>
    <n v="0"/>
    <n v="0"/>
    <n v="14"/>
    <n v="1"/>
    <n v="0"/>
    <n v="1"/>
    <n v="0"/>
    <n v="20"/>
    <n v="15"/>
    <s v=""/>
  </r>
  <r>
    <x v="1"/>
    <n v="6"/>
    <x v="0"/>
    <s v=""/>
    <x v="8"/>
    <s v="CCV-108B"/>
    <s v="108B"/>
    <m/>
    <s v="108B-06:15-06:30"/>
    <n v="0"/>
    <n v="0"/>
    <n v="0"/>
    <n v="21"/>
    <n v="4"/>
    <n v="1"/>
    <n v="4"/>
    <n v="2"/>
    <n v="36"/>
    <n v="27"/>
    <s v=""/>
  </r>
  <r>
    <x v="2"/>
    <n v="6"/>
    <x v="0"/>
    <s v=""/>
    <x v="8"/>
    <s v="CCV-108B"/>
    <s v="108B"/>
    <m/>
    <s v="108B-06:30-06:45"/>
    <n v="2"/>
    <n v="1"/>
    <n v="0"/>
    <n v="107"/>
    <n v="10"/>
    <n v="2"/>
    <n v="5"/>
    <n v="6"/>
    <n v="159"/>
    <n v="118"/>
    <s v=""/>
  </r>
  <r>
    <x v="3"/>
    <n v="6"/>
    <x v="0"/>
    <s v=""/>
    <x v="8"/>
    <s v="CCV-108B"/>
    <s v="108B"/>
    <m/>
    <s v="108B-06:45-07:00"/>
    <n v="1"/>
    <n v="1"/>
    <n v="0"/>
    <n v="140"/>
    <n v="33"/>
    <n v="2"/>
    <n v="4"/>
    <n v="6"/>
    <n v="205"/>
    <n v="150"/>
    <s v=""/>
  </r>
  <r>
    <x v="4"/>
    <n v="7"/>
    <x v="0"/>
    <s v=""/>
    <x v="8"/>
    <s v="CCV-108B"/>
    <s v="108B"/>
    <m/>
    <s v="108B-07:00-07:15"/>
    <n v="2"/>
    <n v="3"/>
    <n v="0"/>
    <n v="169"/>
    <n v="24"/>
    <n v="3"/>
    <n v="1"/>
    <n v="2"/>
    <n v="237"/>
    <n v="172"/>
    <s v=""/>
  </r>
  <r>
    <x v="5"/>
    <n v="7"/>
    <x v="0"/>
    <s v=""/>
    <x v="8"/>
    <s v="CCV-108B"/>
    <s v="108B"/>
    <m/>
    <s v="108B-07:15-07:30"/>
    <n v="1"/>
    <n v="2"/>
    <n v="1"/>
    <n v="182"/>
    <n v="28"/>
    <n v="3"/>
    <n v="2"/>
    <n v="4"/>
    <n v="259"/>
    <n v="191"/>
    <s v=""/>
  </r>
  <r>
    <x v="6"/>
    <n v="7"/>
    <x v="0"/>
    <s v=""/>
    <x v="8"/>
    <s v="CCV-108B"/>
    <s v="108B"/>
    <m/>
    <s v="108B-07:30-07:45"/>
    <n v="0"/>
    <n v="0"/>
    <n v="0"/>
    <n v="166"/>
    <n v="24"/>
    <n v="5"/>
    <n v="2"/>
    <n v="2"/>
    <n v="227"/>
    <n v="170"/>
    <s v=""/>
  </r>
  <r>
    <x v="7"/>
    <n v="7"/>
    <x v="0"/>
    <s v=""/>
    <x v="8"/>
    <s v="CCV-108B"/>
    <s v="108B"/>
    <m/>
    <s v="108B-07:45-08:00"/>
    <n v="0"/>
    <n v="0"/>
    <n v="0"/>
    <n v="161"/>
    <n v="29"/>
    <n v="7"/>
    <n v="4"/>
    <n v="5"/>
    <n v="228"/>
    <n v="170"/>
    <s v=""/>
  </r>
  <r>
    <x v="8"/>
    <n v="8"/>
    <x v="0"/>
    <s v=""/>
    <x v="8"/>
    <s v="CCV-108B"/>
    <s v="108B"/>
    <m/>
    <s v="108B-08:00-08:15"/>
    <n v="2"/>
    <n v="3"/>
    <n v="2"/>
    <n v="196"/>
    <n v="24"/>
    <n v="3"/>
    <n v="8"/>
    <n v="8"/>
    <n v="296"/>
    <n v="217"/>
    <s v=""/>
  </r>
  <r>
    <x v="9"/>
    <n v="8"/>
    <x v="0"/>
    <s v=""/>
    <x v="8"/>
    <s v="CCV-108B"/>
    <s v="108B"/>
    <m/>
    <s v="108B-08:15-08:30"/>
    <n v="2"/>
    <n v="4"/>
    <n v="0"/>
    <n v="141"/>
    <n v="34"/>
    <n v="6"/>
    <n v="2"/>
    <n v="9"/>
    <n v="216"/>
    <n v="152"/>
    <s v=""/>
  </r>
  <r>
    <x v="10"/>
    <n v="8"/>
    <x v="0"/>
    <s v=""/>
    <x v="8"/>
    <s v="CCV-108B"/>
    <s v="108B"/>
    <m/>
    <s v="108B-08:30-08:45"/>
    <n v="1"/>
    <n v="3"/>
    <n v="2"/>
    <n v="207"/>
    <n v="20"/>
    <n v="5"/>
    <n v="6"/>
    <n v="4"/>
    <n v="301"/>
    <n v="222"/>
    <s v=""/>
  </r>
  <r>
    <x v="11"/>
    <n v="8"/>
    <x v="0"/>
    <s v=""/>
    <x v="8"/>
    <s v="CCV-108B"/>
    <s v="108B"/>
    <m/>
    <s v="108B-08:45-09:00"/>
    <n v="1"/>
    <n v="8"/>
    <n v="3"/>
    <n v="170"/>
    <n v="17"/>
    <n v="9"/>
    <n v="8"/>
    <n v="8"/>
    <n v="277"/>
    <n v="194"/>
    <s v=""/>
  </r>
  <r>
    <x v="12"/>
    <n v="9"/>
    <x v="0"/>
    <s v=""/>
    <x v="8"/>
    <s v="CCV-108B"/>
    <s v="108B"/>
    <m/>
    <s v="108B-09:00-09:15"/>
    <n v="0"/>
    <n v="5"/>
    <n v="2"/>
    <n v="161"/>
    <n v="25"/>
    <n v="3"/>
    <n v="4"/>
    <n v="8"/>
    <n v="250"/>
    <n v="178"/>
    <s v=""/>
  </r>
  <r>
    <x v="13"/>
    <n v="9"/>
    <x v="0"/>
    <s v=""/>
    <x v="8"/>
    <s v="CCV-108B"/>
    <s v="108B"/>
    <m/>
    <s v="108B-09:15-09:30"/>
    <n v="3"/>
    <n v="9"/>
    <n v="8"/>
    <n v="146"/>
    <n v="15"/>
    <n v="10"/>
    <n v="9"/>
    <n v="12"/>
    <n v="270"/>
    <n v="187"/>
    <s v=""/>
  </r>
  <r>
    <x v="14"/>
    <n v="9"/>
    <x v="0"/>
    <s v=""/>
    <x v="8"/>
    <s v="CCV-108B"/>
    <s v="108B"/>
    <m/>
    <s v="108B-09:30-09:45"/>
    <n v="3"/>
    <n v="5"/>
    <n v="2"/>
    <n v="177"/>
    <n v="20"/>
    <n v="6"/>
    <n v="8"/>
    <n v="4"/>
    <n v="270"/>
    <n v="194"/>
    <s v=""/>
  </r>
  <r>
    <x v="15"/>
    <n v="9"/>
    <x v="0"/>
    <s v=""/>
    <x v="8"/>
    <s v="CCV-108B"/>
    <s v="108B"/>
    <m/>
    <s v="108B-09:45-10:00"/>
    <n v="2"/>
    <n v="5"/>
    <n v="2"/>
    <n v="198"/>
    <n v="24"/>
    <n v="3"/>
    <n v="10"/>
    <n v="9"/>
    <n v="307"/>
    <n v="222"/>
    <s v=""/>
  </r>
  <r>
    <x v="16"/>
    <n v="10"/>
    <x v="0"/>
    <s v=""/>
    <x v="8"/>
    <s v="CCV-108B"/>
    <s v="108B"/>
    <m/>
    <s v="108B-10:00-10:15"/>
    <n v="0"/>
    <n v="1"/>
    <n v="0"/>
    <n v="34"/>
    <n v="4"/>
    <n v="0"/>
    <n v="1"/>
    <n v="2"/>
    <n v="52"/>
    <n v="37"/>
    <s v=""/>
  </r>
  <r>
    <x v="40"/>
    <n v="16"/>
    <x v="1"/>
    <s v=""/>
    <x v="8"/>
    <s v="CCV-108B"/>
    <s v="108B"/>
    <m/>
    <s v="108B-16:00-16:15"/>
    <n v="0"/>
    <n v="1"/>
    <n v="0"/>
    <n v="57"/>
    <n v="11"/>
    <n v="0"/>
    <n v="2"/>
    <n v="5"/>
    <n v="89"/>
    <n v="64"/>
    <s v=""/>
  </r>
  <r>
    <x v="41"/>
    <n v="16"/>
    <x v="1"/>
    <s v=""/>
    <x v="8"/>
    <s v="CCV-108B"/>
    <s v="108B"/>
    <m/>
    <s v="108B-16:15-16:30"/>
    <n v="0"/>
    <n v="4"/>
    <n v="3"/>
    <n v="152"/>
    <n v="35"/>
    <n v="4"/>
    <n v="9"/>
    <n v="12"/>
    <n v="253"/>
    <n v="181"/>
    <s v=""/>
  </r>
  <r>
    <x v="42"/>
    <n v="16"/>
    <x v="1"/>
    <s v=""/>
    <x v="8"/>
    <s v="CCV-108B"/>
    <s v="108B"/>
    <m/>
    <s v="108B-16:30-16:45"/>
    <n v="4"/>
    <n v="8"/>
    <n v="1"/>
    <n v="155"/>
    <n v="48"/>
    <n v="4"/>
    <n v="9"/>
    <n v="5"/>
    <n v="255"/>
    <n v="172"/>
    <s v=""/>
  </r>
  <r>
    <x v="43"/>
    <n v="16"/>
    <x v="1"/>
    <s v=""/>
    <x v="8"/>
    <s v="CCV-108B"/>
    <s v="108B"/>
    <m/>
    <s v="108B-16:45-17:00"/>
    <n v="3"/>
    <n v="5"/>
    <n v="0"/>
    <n v="171"/>
    <n v="50"/>
    <n v="3"/>
    <n v="6"/>
    <n v="6"/>
    <n v="262"/>
    <n v="183"/>
    <s v=""/>
  </r>
  <r>
    <x v="44"/>
    <n v="17"/>
    <x v="1"/>
    <s v=""/>
    <x v="8"/>
    <s v="CCV-108B"/>
    <s v="108B"/>
    <m/>
    <s v="108B-17:00-17:15"/>
    <n v="8"/>
    <n v="3"/>
    <n v="0"/>
    <n v="162"/>
    <n v="70"/>
    <n v="3"/>
    <n v="2"/>
    <n v="9"/>
    <n v="248"/>
    <n v="173"/>
    <s v=""/>
  </r>
  <r>
    <x v="45"/>
    <n v="17"/>
    <x v="1"/>
    <s v=""/>
    <x v="8"/>
    <s v="CCV-108B"/>
    <s v="108B"/>
    <m/>
    <s v="108B-17:15-17:30"/>
    <n v="1"/>
    <n v="4"/>
    <n v="0"/>
    <n v="129"/>
    <n v="61"/>
    <n v="2"/>
    <n v="3"/>
    <n v="8"/>
    <n v="206"/>
    <n v="140"/>
    <s v=""/>
  </r>
  <r>
    <x v="46"/>
    <n v="17"/>
    <x v="1"/>
    <s v=""/>
    <x v="8"/>
    <s v="CCV-108B"/>
    <s v="108B"/>
    <m/>
    <s v="108B-17:30-17:45"/>
    <n v="6"/>
    <n v="0"/>
    <n v="1"/>
    <n v="153"/>
    <n v="57"/>
    <n v="4"/>
    <n v="3"/>
    <n v="6"/>
    <n v="227"/>
    <n v="165"/>
    <s v=""/>
  </r>
  <r>
    <x v="47"/>
    <n v="17"/>
    <x v="1"/>
    <s v=""/>
    <x v="8"/>
    <s v="CCV-108B"/>
    <s v="108B"/>
    <m/>
    <s v="108B-17:45-18:00"/>
    <n v="3"/>
    <n v="3"/>
    <n v="1"/>
    <n v="154"/>
    <n v="51"/>
    <n v="3"/>
    <n v="8"/>
    <n v="4"/>
    <n v="238"/>
    <n v="169"/>
    <s v=""/>
  </r>
  <r>
    <x v="48"/>
    <n v="18"/>
    <x v="1"/>
    <s v=""/>
    <x v="8"/>
    <s v="CCV-108B"/>
    <s v="108B"/>
    <m/>
    <s v="108B-18:00-18:15"/>
    <n v="8"/>
    <n v="2"/>
    <n v="0"/>
    <n v="151"/>
    <n v="61"/>
    <n v="5"/>
    <n v="8"/>
    <n v="6"/>
    <n v="233"/>
    <n v="165"/>
    <s v=""/>
  </r>
  <r>
    <x v="49"/>
    <n v="18"/>
    <x v="1"/>
    <s v=""/>
    <x v="8"/>
    <s v="CCV-108B"/>
    <s v="108B"/>
    <m/>
    <s v="108B-18:15-18:30"/>
    <n v="5"/>
    <n v="1"/>
    <n v="0"/>
    <n v="146"/>
    <n v="59"/>
    <n v="3"/>
    <n v="0"/>
    <n v="7"/>
    <n v="215"/>
    <n v="153"/>
    <s v=""/>
  </r>
  <r>
    <x v="50"/>
    <n v="18"/>
    <x v="1"/>
    <s v=""/>
    <x v="8"/>
    <s v="CCV-108B"/>
    <s v="108B"/>
    <m/>
    <s v="108B-18:30-18:45"/>
    <n v="4"/>
    <n v="0"/>
    <n v="0"/>
    <n v="173"/>
    <n v="54"/>
    <n v="6"/>
    <n v="1"/>
    <n v="5"/>
    <n v="245"/>
    <n v="179"/>
    <s v=""/>
  </r>
  <r>
    <x v="51"/>
    <n v="18"/>
    <x v="1"/>
    <s v=""/>
    <x v="8"/>
    <s v="CCV-108B"/>
    <s v="108B"/>
    <m/>
    <s v="108B-18:45-19:00"/>
    <n v="1"/>
    <n v="2"/>
    <n v="1"/>
    <n v="169"/>
    <n v="35"/>
    <n v="9"/>
    <n v="3"/>
    <n v="2"/>
    <n v="243"/>
    <n v="177"/>
    <s v=""/>
  </r>
  <r>
    <x v="52"/>
    <n v="19"/>
    <x v="2"/>
    <s v=""/>
    <x v="8"/>
    <s v="CCV-108B"/>
    <s v="108B"/>
    <m/>
    <s v="108B-19:00-19:15"/>
    <n v="7"/>
    <n v="1"/>
    <n v="0"/>
    <n v="177"/>
    <n v="50"/>
    <n v="6"/>
    <n v="3"/>
    <n v="7"/>
    <n v="257"/>
    <n v="187"/>
    <s v=""/>
  </r>
  <r>
    <x v="53"/>
    <n v="19"/>
    <x v="2"/>
    <s v=""/>
    <x v="8"/>
    <s v="CCV-108B"/>
    <s v="108B"/>
    <m/>
    <s v="108B-19:15-19:30"/>
    <n v="0"/>
    <n v="0"/>
    <n v="0"/>
    <n v="174"/>
    <n v="50"/>
    <n v="4"/>
    <n v="1"/>
    <n v="4"/>
    <n v="244"/>
    <n v="179"/>
    <s v=""/>
  </r>
  <r>
    <x v="54"/>
    <n v="19"/>
    <x v="2"/>
    <s v=""/>
    <x v="8"/>
    <s v="CCV-108B"/>
    <s v="108B"/>
    <m/>
    <s v="108B-19:30-19:45"/>
    <n v="1"/>
    <n v="0"/>
    <n v="0"/>
    <n v="22"/>
    <n v="0"/>
    <n v="0"/>
    <n v="1"/>
    <n v="0"/>
    <n v="30"/>
    <n v="23"/>
    <s v=""/>
  </r>
  <r>
    <x v="1"/>
    <n v="6"/>
    <x v="0"/>
    <s v=""/>
    <x v="9"/>
    <s v="CCV-110A"/>
    <s v="110A"/>
    <m/>
    <s v="110A-06:15-06:30"/>
    <n v="0"/>
    <n v="0"/>
    <n v="1"/>
    <n v="44"/>
    <n v="5"/>
    <n v="1"/>
    <n v="2"/>
    <n v="6"/>
    <n v="72"/>
    <n v="55"/>
    <s v=""/>
  </r>
  <r>
    <x v="2"/>
    <n v="6"/>
    <x v="0"/>
    <s v=""/>
    <x v="9"/>
    <s v="CCV-110A"/>
    <s v="110A"/>
    <m/>
    <s v="110A-06:30-06:45"/>
    <n v="0"/>
    <n v="5"/>
    <n v="1"/>
    <n v="176"/>
    <n v="32"/>
    <n v="4"/>
    <n v="1"/>
    <n v="18"/>
    <n v="277"/>
    <n v="198"/>
    <s v=""/>
  </r>
  <r>
    <x v="3"/>
    <n v="6"/>
    <x v="0"/>
    <s v=""/>
    <x v="9"/>
    <s v="CCV-110A"/>
    <s v="110A"/>
    <m/>
    <s v="110A-06:45-07:00"/>
    <n v="0"/>
    <n v="3"/>
    <n v="2"/>
    <n v="257"/>
    <n v="36"/>
    <n v="7"/>
    <n v="2"/>
    <n v="15"/>
    <n v="379"/>
    <n v="279"/>
    <s v=""/>
  </r>
  <r>
    <x v="4"/>
    <n v="7"/>
    <x v="0"/>
    <s v=""/>
    <x v="9"/>
    <s v="CCV-110A"/>
    <s v="110A"/>
    <m/>
    <s v="110A-07:00-07:15"/>
    <n v="0"/>
    <n v="3"/>
    <n v="2"/>
    <n v="384"/>
    <n v="59"/>
    <n v="7"/>
    <n v="9"/>
    <n v="13"/>
    <n v="555"/>
    <n v="411"/>
    <s v=""/>
  </r>
  <r>
    <x v="5"/>
    <n v="7"/>
    <x v="0"/>
    <s v=""/>
    <x v="9"/>
    <s v="CCV-110A"/>
    <s v="110A"/>
    <m/>
    <s v="110A-07:15-07:30"/>
    <n v="0"/>
    <n v="9"/>
    <n v="1"/>
    <n v="541"/>
    <n v="30"/>
    <n v="9"/>
    <n v="4"/>
    <n v="13"/>
    <n v="759"/>
    <n v="561"/>
    <s v=""/>
  </r>
  <r>
    <x v="6"/>
    <n v="7"/>
    <x v="0"/>
    <s v=""/>
    <x v="9"/>
    <s v="CCV-110A"/>
    <s v="110A"/>
    <m/>
    <s v="110A-07:30-07:45"/>
    <n v="0"/>
    <n v="12"/>
    <n v="0"/>
    <n v="630"/>
    <n v="44"/>
    <n v="6"/>
    <n v="7"/>
    <n v="14"/>
    <n v="888"/>
    <n v="651"/>
    <s v=""/>
  </r>
  <r>
    <x v="7"/>
    <n v="7"/>
    <x v="0"/>
    <s v=""/>
    <x v="9"/>
    <s v="CCV-110A"/>
    <s v="110A"/>
    <m/>
    <s v="110A-07:45-08:00"/>
    <n v="0"/>
    <n v="8"/>
    <n v="4"/>
    <n v="683"/>
    <n v="80"/>
    <n v="7"/>
    <n v="6"/>
    <n v="14"/>
    <n v="966"/>
    <n v="713"/>
    <s v=""/>
  </r>
  <r>
    <x v="8"/>
    <n v="8"/>
    <x v="0"/>
    <s v=""/>
    <x v="9"/>
    <s v="CCV-110A"/>
    <s v="110A"/>
    <m/>
    <s v="110A-08:00-08:15"/>
    <n v="0"/>
    <n v="10"/>
    <n v="4"/>
    <n v="566"/>
    <n v="50"/>
    <n v="5"/>
    <n v="6"/>
    <n v="12"/>
    <n v="810"/>
    <n v="594"/>
    <s v=""/>
  </r>
  <r>
    <x v="9"/>
    <n v="8"/>
    <x v="0"/>
    <s v=""/>
    <x v="9"/>
    <s v="CCV-110A"/>
    <s v="110A"/>
    <m/>
    <s v="110A-08:15-08:30"/>
    <n v="0"/>
    <n v="16"/>
    <n v="0"/>
    <n v="449"/>
    <n v="34"/>
    <n v="5"/>
    <n v="14"/>
    <n v="12"/>
    <n v="667"/>
    <n v="475"/>
    <s v=""/>
  </r>
  <r>
    <x v="10"/>
    <n v="8"/>
    <x v="0"/>
    <s v=""/>
    <x v="9"/>
    <s v="CCV-110A"/>
    <s v="110A"/>
    <m/>
    <s v="110A-08:30-08:45"/>
    <n v="0"/>
    <n v="12"/>
    <n v="3"/>
    <n v="368"/>
    <n v="44"/>
    <n v="4"/>
    <n v="5"/>
    <n v="20"/>
    <n v="562"/>
    <n v="401"/>
    <s v=""/>
  </r>
  <r>
    <x v="11"/>
    <n v="8"/>
    <x v="0"/>
    <s v=""/>
    <x v="9"/>
    <s v="CCV-110A"/>
    <s v="110A"/>
    <m/>
    <s v="110A-08:45-09:00"/>
    <n v="0"/>
    <n v="17"/>
    <n v="3"/>
    <n v="381"/>
    <n v="43"/>
    <n v="9"/>
    <n v="8"/>
    <n v="18"/>
    <n v="593"/>
    <n v="415"/>
    <s v=""/>
  </r>
  <r>
    <x v="12"/>
    <n v="9"/>
    <x v="0"/>
    <s v=""/>
    <x v="9"/>
    <s v="CCV-110A"/>
    <s v="110A"/>
    <m/>
    <s v="110A-09:00-09:15"/>
    <n v="0"/>
    <n v="18"/>
    <n v="3"/>
    <n v="357"/>
    <n v="43"/>
    <n v="2"/>
    <n v="7"/>
    <n v="24"/>
    <n v="571"/>
    <n v="396"/>
    <s v=""/>
  </r>
  <r>
    <x v="13"/>
    <n v="9"/>
    <x v="0"/>
    <s v=""/>
    <x v="9"/>
    <s v="CCV-110A"/>
    <s v="110A"/>
    <m/>
    <s v="110A-09:15-09:30"/>
    <n v="0"/>
    <n v="17"/>
    <n v="3"/>
    <n v="349"/>
    <n v="34"/>
    <n v="3"/>
    <n v="9"/>
    <n v="33"/>
    <n v="570"/>
    <n v="399"/>
    <s v=""/>
  </r>
  <r>
    <x v="14"/>
    <n v="9"/>
    <x v="0"/>
    <s v=""/>
    <x v="9"/>
    <s v="CCV-110A"/>
    <s v="110A"/>
    <m/>
    <s v="110A-09:30-09:45"/>
    <n v="0"/>
    <n v="13"/>
    <n v="1"/>
    <n v="352"/>
    <n v="30"/>
    <n v="2"/>
    <n v="7"/>
    <n v="19"/>
    <n v="535"/>
    <n v="381"/>
    <s v=""/>
  </r>
  <r>
    <x v="15"/>
    <n v="9"/>
    <x v="0"/>
    <s v=""/>
    <x v="9"/>
    <s v="CCV-110A"/>
    <s v="110A"/>
    <m/>
    <s v="110A-09:45-10:00"/>
    <n v="1"/>
    <n v="13"/>
    <n v="2"/>
    <n v="406"/>
    <n v="49"/>
    <n v="3"/>
    <n v="11"/>
    <n v="24"/>
    <n v="625"/>
    <n v="446"/>
    <s v=""/>
  </r>
  <r>
    <x v="16"/>
    <n v="10"/>
    <x v="0"/>
    <s v=""/>
    <x v="9"/>
    <s v="CCV-110A"/>
    <s v="110A"/>
    <m/>
    <s v="110A-10:00-10:15"/>
    <n v="0"/>
    <n v="2"/>
    <n v="0"/>
    <n v="58"/>
    <n v="5"/>
    <n v="0"/>
    <n v="2"/>
    <n v="2"/>
    <n v="87"/>
    <n v="62"/>
    <s v=""/>
  </r>
  <r>
    <x v="39"/>
    <n v="15"/>
    <x v="1"/>
    <s v=""/>
    <x v="9"/>
    <s v="CCV-110A"/>
    <s v="110A"/>
    <m/>
    <s v="110A-15:45-16:00"/>
    <n v="1"/>
    <n v="5"/>
    <n v="0"/>
    <n v="625"/>
    <n v="33"/>
    <n v="0"/>
    <n v="14"/>
    <n v="15"/>
    <n v="871"/>
    <n v="654"/>
    <s v=""/>
  </r>
  <r>
    <x v="40"/>
    <n v="16"/>
    <x v="1"/>
    <s v=""/>
    <x v="9"/>
    <s v="CCV-110A"/>
    <s v="110A"/>
    <m/>
    <s v="110A-16:00-16:15"/>
    <n v="8"/>
    <n v="10"/>
    <n v="2"/>
    <n v="491"/>
    <n v="33"/>
    <n v="6"/>
    <n v="7"/>
    <n v="9"/>
    <n v="699"/>
    <n v="512"/>
    <s v=""/>
  </r>
  <r>
    <x v="41"/>
    <n v="16"/>
    <x v="1"/>
    <s v=""/>
    <x v="9"/>
    <s v="CCV-110A"/>
    <s v="110A"/>
    <m/>
    <s v="110A-16:15-16:30"/>
    <n v="3"/>
    <n v="4"/>
    <n v="0"/>
    <n v="494"/>
    <n v="35"/>
    <n v="3"/>
    <n v="7"/>
    <n v="6"/>
    <n v="678"/>
    <n v="507"/>
    <s v=""/>
  </r>
  <r>
    <x v="42"/>
    <n v="16"/>
    <x v="1"/>
    <s v=""/>
    <x v="9"/>
    <s v="CCV-110A"/>
    <s v="110A"/>
    <m/>
    <s v="110A-16:30-16:45"/>
    <n v="0"/>
    <n v="2"/>
    <n v="0"/>
    <n v="556"/>
    <n v="36"/>
    <n v="5"/>
    <n v="8"/>
    <n v="11"/>
    <n v="761"/>
    <n v="575"/>
    <s v=""/>
  </r>
  <r>
    <x v="43"/>
    <n v="16"/>
    <x v="1"/>
    <s v=""/>
    <x v="9"/>
    <s v="CCV-110A"/>
    <s v="110A"/>
    <m/>
    <s v="110A-16:45-17:00"/>
    <n v="0"/>
    <n v="6"/>
    <n v="0"/>
    <n v="435"/>
    <n v="47"/>
    <n v="4"/>
    <n v="10"/>
    <n v="13"/>
    <n v="622"/>
    <n v="458"/>
    <s v=""/>
  </r>
  <r>
    <x v="44"/>
    <n v="17"/>
    <x v="1"/>
    <s v=""/>
    <x v="9"/>
    <s v="CCV-110A"/>
    <s v="110A"/>
    <m/>
    <s v="110A-17:00-17:15"/>
    <n v="13"/>
    <n v="6"/>
    <n v="0"/>
    <n v="491"/>
    <n v="52"/>
    <n v="5"/>
    <n v="8"/>
    <n v="12"/>
    <n v="692"/>
    <n v="511"/>
    <s v=""/>
  </r>
  <r>
    <x v="45"/>
    <n v="17"/>
    <x v="1"/>
    <s v=""/>
    <x v="9"/>
    <s v="CCV-110A"/>
    <s v="110A"/>
    <m/>
    <s v="110A-17:15-17:30"/>
    <n v="4"/>
    <n v="2"/>
    <n v="0"/>
    <n v="745"/>
    <n v="55"/>
    <n v="8"/>
    <n v="11"/>
    <n v="9"/>
    <n v="1012"/>
    <n v="765"/>
    <s v=""/>
  </r>
  <r>
    <x v="46"/>
    <n v="17"/>
    <x v="1"/>
    <s v=""/>
    <x v="9"/>
    <s v="CCV-110A"/>
    <s v="110A"/>
    <m/>
    <s v="110A-17:30-17:45"/>
    <n v="10"/>
    <n v="1"/>
    <n v="0"/>
    <n v="738"/>
    <n v="71"/>
    <n v="5"/>
    <n v="14"/>
    <n v="14"/>
    <n v="1014"/>
    <n v="766"/>
    <s v=""/>
  </r>
  <r>
    <x v="47"/>
    <n v="17"/>
    <x v="1"/>
    <s v=""/>
    <x v="9"/>
    <s v="CCV-110A"/>
    <s v="110A"/>
    <m/>
    <s v="110A-17:45-18:00"/>
    <n v="12"/>
    <n v="2"/>
    <n v="0"/>
    <n v="769"/>
    <n v="54"/>
    <n v="5"/>
    <n v="13"/>
    <n v="8"/>
    <n v="1044"/>
    <n v="790"/>
    <s v=""/>
  </r>
  <r>
    <x v="48"/>
    <n v="18"/>
    <x v="1"/>
    <s v=""/>
    <x v="9"/>
    <s v="CCV-110A"/>
    <s v="110A"/>
    <m/>
    <s v="110A-18:00-18:15"/>
    <n v="10"/>
    <n v="4"/>
    <n v="0"/>
    <n v="764"/>
    <n v="70"/>
    <n v="10"/>
    <n v="9"/>
    <n v="14"/>
    <n v="1049"/>
    <n v="787"/>
    <s v=""/>
  </r>
  <r>
    <x v="49"/>
    <n v="18"/>
    <x v="1"/>
    <s v=""/>
    <x v="9"/>
    <s v="CCV-110A"/>
    <s v="110A"/>
    <m/>
    <s v="110A-18:15-18:30"/>
    <n v="18"/>
    <n v="1"/>
    <n v="0"/>
    <n v="757"/>
    <n v="82"/>
    <n v="3"/>
    <n v="9"/>
    <n v="3"/>
    <n v="1021"/>
    <n v="769"/>
    <s v=""/>
  </r>
  <r>
    <x v="50"/>
    <n v="18"/>
    <x v="1"/>
    <s v=""/>
    <x v="9"/>
    <s v="CCV-110A"/>
    <s v="110A"/>
    <m/>
    <s v="110A-18:30-18:45"/>
    <n v="14"/>
    <n v="1"/>
    <n v="0"/>
    <n v="668"/>
    <n v="46"/>
    <n v="5"/>
    <n v="4"/>
    <n v="5"/>
    <n v="893"/>
    <n v="677"/>
    <s v=""/>
  </r>
  <r>
    <x v="51"/>
    <n v="18"/>
    <x v="1"/>
    <s v=""/>
    <x v="9"/>
    <s v="CCV-110A"/>
    <s v="110A"/>
    <m/>
    <s v="110A-18:45-19:00"/>
    <n v="9"/>
    <n v="1"/>
    <n v="0"/>
    <n v="745"/>
    <n v="51"/>
    <n v="5"/>
    <n v="8"/>
    <n v="1"/>
    <n v="994"/>
    <n v="754"/>
    <s v=""/>
  </r>
  <r>
    <x v="52"/>
    <n v="19"/>
    <x v="2"/>
    <s v=""/>
    <x v="9"/>
    <s v="CCV-110A"/>
    <s v="110A"/>
    <m/>
    <s v="110A-19:00-19:15"/>
    <n v="11"/>
    <n v="1"/>
    <n v="0"/>
    <n v="686"/>
    <n v="42"/>
    <n v="4"/>
    <n v="12"/>
    <n v="2"/>
    <n v="922"/>
    <n v="700"/>
    <s v=""/>
  </r>
  <r>
    <x v="53"/>
    <n v="19"/>
    <x v="2"/>
    <s v=""/>
    <x v="9"/>
    <s v="CCV-110A"/>
    <s v="110A"/>
    <m/>
    <s v="110A-19:15-19:30"/>
    <n v="8"/>
    <n v="0"/>
    <n v="0"/>
    <n v="809"/>
    <n v="40"/>
    <n v="1"/>
    <n v="10"/>
    <n v="2"/>
    <n v="1076"/>
    <n v="821"/>
    <s v=""/>
  </r>
  <r>
    <x v="54"/>
    <n v="19"/>
    <x v="2"/>
    <s v=""/>
    <x v="9"/>
    <s v="CCV-110A"/>
    <s v="110A"/>
    <m/>
    <s v="110A-19:30-19:45"/>
    <n v="1"/>
    <n v="2"/>
    <n v="1"/>
    <n v="64"/>
    <n v="3"/>
    <n v="1"/>
    <n v="0"/>
    <n v="0"/>
    <n v="93"/>
    <n v="67"/>
    <s v=""/>
  </r>
  <r>
    <x v="1"/>
    <n v="6"/>
    <x v="0"/>
    <s v=""/>
    <x v="10"/>
    <s v="CCV-110B"/>
    <s v="110B"/>
    <m/>
    <s v="110B-06:15-06:30"/>
    <n v="0"/>
    <n v="0"/>
    <n v="0"/>
    <n v="14"/>
    <n v="1"/>
    <n v="6"/>
    <n v="0"/>
    <n v="4"/>
    <n v="24"/>
    <n v="18"/>
    <s v=""/>
  </r>
  <r>
    <x v="2"/>
    <n v="6"/>
    <x v="0"/>
    <s v=""/>
    <x v="10"/>
    <s v="CCV-110B"/>
    <s v="110B"/>
    <m/>
    <s v="110B-06:30-06:45"/>
    <n v="6"/>
    <n v="5"/>
    <n v="3"/>
    <n v="111"/>
    <n v="29"/>
    <n v="4"/>
    <n v="0"/>
    <n v="14"/>
    <n v="192"/>
    <n v="133"/>
    <s v=""/>
  </r>
  <r>
    <x v="3"/>
    <n v="6"/>
    <x v="0"/>
    <s v=""/>
    <x v="10"/>
    <s v="CCV-110B"/>
    <s v="110B"/>
    <m/>
    <s v="110B-06:45-07:00"/>
    <n v="11"/>
    <n v="6"/>
    <n v="0"/>
    <n v="252"/>
    <n v="47"/>
    <n v="7"/>
    <n v="4"/>
    <n v="10"/>
    <n v="372"/>
    <n v="266"/>
    <s v=""/>
  </r>
  <r>
    <x v="4"/>
    <n v="7"/>
    <x v="0"/>
    <s v=""/>
    <x v="10"/>
    <s v="CCV-110B"/>
    <s v="110B"/>
    <m/>
    <s v="110B-07:00-07:15"/>
    <n v="12"/>
    <n v="4"/>
    <n v="0"/>
    <n v="439"/>
    <n v="27"/>
    <n v="15"/>
    <n v="6"/>
    <n v="5"/>
    <n v="602"/>
    <n v="450"/>
    <s v=""/>
  </r>
  <r>
    <x v="5"/>
    <n v="7"/>
    <x v="0"/>
    <s v=""/>
    <x v="10"/>
    <s v="CCV-110B"/>
    <s v="110B"/>
    <m/>
    <s v="110B-07:15-07:30"/>
    <n v="17"/>
    <n v="2"/>
    <n v="3"/>
    <n v="493"/>
    <n v="48"/>
    <n v="14"/>
    <n v="4"/>
    <n v="10"/>
    <n v="685"/>
    <n v="515"/>
    <s v=""/>
  </r>
  <r>
    <x v="6"/>
    <n v="7"/>
    <x v="0"/>
    <s v=""/>
    <x v="10"/>
    <s v="CCV-110B"/>
    <s v="110B"/>
    <m/>
    <s v="110B-07:30-07:45"/>
    <n v="18"/>
    <n v="7"/>
    <n v="2"/>
    <n v="781"/>
    <n v="49"/>
    <n v="10"/>
    <n v="7"/>
    <n v="4"/>
    <n v="1065"/>
    <n v="797"/>
    <s v=""/>
  </r>
  <r>
    <x v="7"/>
    <n v="7"/>
    <x v="0"/>
    <s v=""/>
    <x v="10"/>
    <s v="CCV-110B"/>
    <s v="110B"/>
    <m/>
    <s v="110B-07:45-08:00"/>
    <n v="25"/>
    <n v="1"/>
    <n v="0"/>
    <n v="877"/>
    <n v="55"/>
    <n v="7"/>
    <n v="6"/>
    <n v="9"/>
    <n v="1175"/>
    <n v="892"/>
    <s v=""/>
  </r>
  <r>
    <x v="8"/>
    <n v="8"/>
    <x v="0"/>
    <s v=""/>
    <x v="10"/>
    <s v="CCV-110B"/>
    <s v="110B"/>
    <m/>
    <s v="110B-08:00-08:15"/>
    <n v="17"/>
    <n v="9"/>
    <n v="0"/>
    <n v="902"/>
    <n v="49"/>
    <n v="11"/>
    <n v="5"/>
    <n v="11"/>
    <n v="1228"/>
    <n v="918"/>
    <s v=""/>
  </r>
  <r>
    <x v="9"/>
    <n v="8"/>
    <x v="0"/>
    <s v=""/>
    <x v="10"/>
    <s v="CCV-110B"/>
    <s v="110B"/>
    <m/>
    <s v="110B-08:15-08:30"/>
    <n v="16"/>
    <n v="9"/>
    <n v="2"/>
    <n v="800"/>
    <n v="34"/>
    <n v="6"/>
    <n v="3"/>
    <n v="11"/>
    <n v="1096"/>
    <n v="819"/>
    <s v=""/>
  </r>
  <r>
    <x v="10"/>
    <n v="8"/>
    <x v="0"/>
    <s v=""/>
    <x v="10"/>
    <s v="CCV-110B"/>
    <s v="110B"/>
    <m/>
    <s v="110B-08:30-08:45"/>
    <n v="24"/>
    <n v="9"/>
    <n v="1"/>
    <n v="853"/>
    <n v="32"/>
    <n v="1"/>
    <n v="10"/>
    <n v="9"/>
    <n v="1168"/>
    <n v="875"/>
    <s v=""/>
  </r>
  <r>
    <x v="11"/>
    <n v="8"/>
    <x v="0"/>
    <s v=""/>
    <x v="10"/>
    <s v="CCV-110B"/>
    <s v="110B"/>
    <m/>
    <s v="110B-08:45-09:00"/>
    <n v="24"/>
    <n v="4"/>
    <n v="5"/>
    <n v="949"/>
    <n v="56"/>
    <n v="4"/>
    <n v="11"/>
    <n v="17"/>
    <n v="1309"/>
    <n v="990"/>
    <s v=""/>
  </r>
  <r>
    <x v="12"/>
    <n v="9"/>
    <x v="0"/>
    <s v=""/>
    <x v="10"/>
    <s v="CCV-110B"/>
    <s v="110B"/>
    <m/>
    <s v="110B-09:00-09:15"/>
    <n v="17"/>
    <n v="10"/>
    <n v="2"/>
    <n v="729"/>
    <n v="39"/>
    <n v="6"/>
    <n v="10"/>
    <n v="17"/>
    <n v="1024"/>
    <n v="761"/>
    <s v=""/>
  </r>
  <r>
    <x v="13"/>
    <n v="9"/>
    <x v="0"/>
    <s v=""/>
    <x v="10"/>
    <s v="CCV-110B"/>
    <s v="110B"/>
    <m/>
    <s v="110B-09:15-09:30"/>
    <n v="18"/>
    <n v="5"/>
    <n v="5"/>
    <n v="643"/>
    <n v="39"/>
    <n v="2"/>
    <n v="10"/>
    <n v="21"/>
    <n v="914"/>
    <n v="687"/>
    <s v=""/>
  </r>
  <r>
    <x v="14"/>
    <n v="9"/>
    <x v="0"/>
    <s v=""/>
    <x v="10"/>
    <s v="CCV-110B"/>
    <s v="110B"/>
    <m/>
    <s v="110B-09:30-09:45"/>
    <n v="11"/>
    <n v="7"/>
    <n v="4"/>
    <n v="518"/>
    <n v="41"/>
    <n v="0"/>
    <n v="8"/>
    <n v="22"/>
    <n v="753"/>
    <n v="558"/>
    <s v=""/>
  </r>
  <r>
    <x v="15"/>
    <n v="9"/>
    <x v="0"/>
    <s v=""/>
    <x v="10"/>
    <s v="CCV-110B"/>
    <s v="110B"/>
    <m/>
    <s v="110B-09:45-10:00"/>
    <n v="26"/>
    <n v="13"/>
    <n v="2"/>
    <n v="621"/>
    <n v="39"/>
    <n v="2"/>
    <n v="12"/>
    <n v="19"/>
    <n v="897"/>
    <n v="657"/>
    <s v=""/>
  </r>
  <r>
    <x v="16"/>
    <n v="10"/>
    <x v="0"/>
    <s v=""/>
    <x v="10"/>
    <s v="CCV-110B"/>
    <s v="110B"/>
    <m/>
    <s v="110B-10:00-10:15"/>
    <n v="0"/>
    <n v="0"/>
    <n v="0"/>
    <n v="58"/>
    <n v="5"/>
    <n v="0"/>
    <n v="0"/>
    <n v="6"/>
    <n v="85"/>
    <n v="64"/>
    <s v=""/>
  </r>
  <r>
    <x v="39"/>
    <n v="15"/>
    <x v="1"/>
    <s v=""/>
    <x v="10"/>
    <s v="CCV-110B"/>
    <s v="110B"/>
    <m/>
    <s v="110B-15:45-16:00"/>
    <n v="1"/>
    <n v="0"/>
    <n v="0"/>
    <n v="19"/>
    <n v="3"/>
    <n v="0"/>
    <n v="0"/>
    <n v="0"/>
    <n v="26"/>
    <n v="19"/>
    <s v=""/>
  </r>
  <r>
    <x v="40"/>
    <n v="16"/>
    <x v="1"/>
    <s v=""/>
    <x v="10"/>
    <s v="CCV-110B"/>
    <s v="110B"/>
    <m/>
    <s v="110B-16:00-16:15"/>
    <n v="1"/>
    <n v="8"/>
    <n v="2"/>
    <n v="453"/>
    <n v="51"/>
    <n v="4"/>
    <n v="15"/>
    <n v="22"/>
    <n v="676"/>
    <n v="495"/>
    <s v=""/>
  </r>
  <r>
    <x v="41"/>
    <n v="16"/>
    <x v="1"/>
    <s v=""/>
    <x v="10"/>
    <s v="CCV-110B"/>
    <s v="110B"/>
    <m/>
    <s v="110B-16:15-16:30"/>
    <n v="7"/>
    <n v="8"/>
    <n v="2"/>
    <n v="551"/>
    <n v="56"/>
    <n v="7"/>
    <n v="7"/>
    <n v="27"/>
    <n v="800"/>
    <n v="590"/>
    <s v=""/>
  </r>
  <r>
    <x v="42"/>
    <n v="16"/>
    <x v="1"/>
    <s v=""/>
    <x v="10"/>
    <s v="CCV-110B"/>
    <s v="110B"/>
    <m/>
    <s v="110B-16:30-16:45"/>
    <n v="7"/>
    <n v="6"/>
    <n v="2"/>
    <n v="480"/>
    <n v="42"/>
    <n v="9"/>
    <n v="11"/>
    <n v="21"/>
    <n v="697"/>
    <n v="517"/>
    <s v=""/>
  </r>
  <r>
    <x v="43"/>
    <n v="16"/>
    <x v="1"/>
    <s v=""/>
    <x v="10"/>
    <s v="CCV-110B"/>
    <s v="110B"/>
    <m/>
    <s v="110B-16:45-17:00"/>
    <n v="4"/>
    <n v="8"/>
    <n v="5"/>
    <n v="638"/>
    <n v="55"/>
    <n v="9"/>
    <n v="9"/>
    <n v="16"/>
    <n v="911"/>
    <n v="676"/>
    <s v=""/>
  </r>
  <r>
    <x v="44"/>
    <n v="17"/>
    <x v="1"/>
    <s v=""/>
    <x v="10"/>
    <s v="CCV-110B"/>
    <s v="110B"/>
    <m/>
    <s v="110B-17:00-17:15"/>
    <n v="10"/>
    <n v="6"/>
    <n v="3"/>
    <n v="714"/>
    <n v="63"/>
    <n v="13"/>
    <n v="12"/>
    <n v="11"/>
    <n v="998"/>
    <n v="745"/>
    <s v=""/>
  </r>
  <r>
    <x v="45"/>
    <n v="17"/>
    <x v="1"/>
    <s v=""/>
    <x v="10"/>
    <s v="CCV-110B"/>
    <s v="110B"/>
    <m/>
    <s v="110B-17:15-17:30"/>
    <n v="5"/>
    <n v="5"/>
    <n v="3"/>
    <n v="768"/>
    <n v="60"/>
    <n v="5"/>
    <n v="6"/>
    <n v="19"/>
    <n v="1067"/>
    <n v="801"/>
    <s v=""/>
  </r>
  <r>
    <x v="46"/>
    <n v="17"/>
    <x v="1"/>
    <s v=""/>
    <x v="10"/>
    <s v="CCV-110B"/>
    <s v="110B"/>
    <m/>
    <s v="110B-17:30-17:45"/>
    <n v="16"/>
    <n v="1"/>
    <n v="1"/>
    <n v="784"/>
    <n v="58"/>
    <n v="9"/>
    <n v="7"/>
    <n v="20"/>
    <n v="1073"/>
    <n v="814"/>
    <s v=""/>
  </r>
  <r>
    <x v="47"/>
    <n v="17"/>
    <x v="1"/>
    <s v=""/>
    <x v="10"/>
    <s v="CCV-110B"/>
    <s v="110B"/>
    <m/>
    <s v="110B-17:45-18:00"/>
    <n v="15"/>
    <n v="5"/>
    <n v="1"/>
    <n v="694"/>
    <n v="76"/>
    <n v="8"/>
    <n v="10"/>
    <n v="19"/>
    <n v="973"/>
    <n v="726"/>
    <s v=""/>
  </r>
  <r>
    <x v="48"/>
    <n v="18"/>
    <x v="1"/>
    <s v=""/>
    <x v="10"/>
    <s v="CCV-110B"/>
    <s v="110B"/>
    <m/>
    <s v="110B-18:00-18:15"/>
    <n v="8"/>
    <n v="2"/>
    <n v="2"/>
    <n v="766"/>
    <n v="96"/>
    <n v="5"/>
    <n v="14"/>
    <n v="15"/>
    <n v="1066"/>
    <n v="800"/>
    <s v=""/>
  </r>
  <r>
    <x v="49"/>
    <n v="18"/>
    <x v="1"/>
    <s v=""/>
    <x v="10"/>
    <s v="CCV-110B"/>
    <s v="110B"/>
    <m/>
    <s v="110B-18:15-18:30"/>
    <n v="17"/>
    <n v="2"/>
    <n v="1"/>
    <n v="1126"/>
    <n v="67"/>
    <n v="12"/>
    <n v="9"/>
    <n v="17"/>
    <n v="1521"/>
    <n v="1155"/>
    <s v=""/>
  </r>
  <r>
    <x v="50"/>
    <n v="18"/>
    <x v="1"/>
    <s v=""/>
    <x v="10"/>
    <s v="CCV-110B"/>
    <s v="110B"/>
    <m/>
    <s v="110B-18:30-18:45"/>
    <n v="9"/>
    <n v="1"/>
    <n v="1"/>
    <n v="803"/>
    <n v="74"/>
    <n v="19"/>
    <n v="10"/>
    <n v="11"/>
    <n v="1094"/>
    <n v="827"/>
    <s v=""/>
  </r>
  <r>
    <x v="51"/>
    <n v="18"/>
    <x v="1"/>
    <s v=""/>
    <x v="10"/>
    <s v="CCV-110B"/>
    <s v="110B"/>
    <m/>
    <s v="110B-18:45-19:00"/>
    <n v="15"/>
    <n v="1"/>
    <n v="2"/>
    <n v="936"/>
    <n v="66"/>
    <n v="12"/>
    <n v="8"/>
    <n v="16"/>
    <n v="1272"/>
    <n v="965"/>
    <s v=""/>
  </r>
  <r>
    <x v="52"/>
    <n v="19"/>
    <x v="2"/>
    <s v=""/>
    <x v="10"/>
    <s v="CCV-110B"/>
    <s v="110B"/>
    <m/>
    <s v="110B-19:00-19:15"/>
    <n v="22"/>
    <n v="4"/>
    <n v="2"/>
    <n v="759"/>
    <n v="46"/>
    <n v="9"/>
    <n v="9"/>
    <n v="5"/>
    <n v="1032"/>
    <n v="778"/>
    <s v=""/>
  </r>
  <r>
    <x v="53"/>
    <n v="19"/>
    <x v="2"/>
    <s v=""/>
    <x v="10"/>
    <s v="CCV-110B"/>
    <s v="110B"/>
    <m/>
    <s v="110B-19:15-19:30"/>
    <n v="22"/>
    <n v="2"/>
    <n v="4"/>
    <n v="614"/>
    <n v="38"/>
    <n v="34"/>
    <n v="19"/>
    <n v="12"/>
    <n v="865"/>
    <n v="655"/>
    <s v=""/>
  </r>
  <r>
    <x v="54"/>
    <n v="19"/>
    <x v="2"/>
    <s v=""/>
    <x v="10"/>
    <s v="CCV-110B"/>
    <s v="110B"/>
    <m/>
    <s v="110B-19:30-19:45"/>
    <n v="1"/>
    <n v="0"/>
    <n v="1"/>
    <n v="40"/>
    <n v="1"/>
    <n v="8"/>
    <n v="6"/>
    <n v="0"/>
    <n v="64"/>
    <n v="49"/>
    <s v=""/>
  </r>
  <r>
    <x v="2"/>
    <n v="6"/>
    <x v="0"/>
    <s v=""/>
    <x v="11"/>
    <s v="CCV-11A"/>
    <s v="11A"/>
    <m/>
    <s v="11A-06:30-06:45"/>
    <n v="7"/>
    <n v="2"/>
    <n v="0"/>
    <n v="24"/>
    <n v="12"/>
    <n v="2"/>
    <n v="0"/>
    <n v="1"/>
    <n v="41"/>
    <n v="25"/>
    <s v=""/>
  </r>
  <r>
    <x v="3"/>
    <n v="6"/>
    <x v="0"/>
    <s v=""/>
    <x v="11"/>
    <s v="CCV-11A"/>
    <s v="11A"/>
    <m/>
    <s v="11A-06:45-07:00"/>
    <n v="5"/>
    <n v="0"/>
    <n v="0"/>
    <n v="56"/>
    <n v="12"/>
    <n v="3"/>
    <n v="0"/>
    <n v="4"/>
    <n v="81"/>
    <n v="60"/>
    <s v=""/>
  </r>
  <r>
    <x v="4"/>
    <n v="7"/>
    <x v="0"/>
    <s v=""/>
    <x v="11"/>
    <s v="CCV-11A"/>
    <s v="11A"/>
    <m/>
    <s v="11A-07:00-07:15"/>
    <n v="3"/>
    <n v="5"/>
    <n v="3"/>
    <n v="48"/>
    <n v="18"/>
    <n v="4"/>
    <n v="0"/>
    <n v="2"/>
    <n v="92"/>
    <n v="58"/>
    <s v=""/>
  </r>
  <r>
    <x v="5"/>
    <n v="7"/>
    <x v="0"/>
    <s v=""/>
    <x v="11"/>
    <s v="CCV-11A"/>
    <s v="11A"/>
    <m/>
    <s v="11A-07:15-07:30"/>
    <n v="4"/>
    <n v="1"/>
    <n v="0"/>
    <n v="24"/>
    <n v="5"/>
    <n v="1"/>
    <n v="0"/>
    <n v="0"/>
    <n v="35"/>
    <n v="24"/>
    <s v=""/>
  </r>
  <r>
    <x v="6"/>
    <n v="7"/>
    <x v="0"/>
    <s v=""/>
    <x v="11"/>
    <s v="CCV-11A"/>
    <s v="11A"/>
    <m/>
    <s v="11A-07:30-07:45"/>
    <n v="5"/>
    <n v="0"/>
    <n v="0"/>
    <n v="30"/>
    <n v="4"/>
    <n v="0"/>
    <n v="0"/>
    <n v="2"/>
    <n v="43"/>
    <n v="32"/>
    <s v=""/>
  </r>
  <r>
    <x v="7"/>
    <n v="7"/>
    <x v="0"/>
    <s v=""/>
    <x v="11"/>
    <s v="CCV-11A"/>
    <s v="11A"/>
    <m/>
    <s v="11A-07:45-08:00"/>
    <n v="5"/>
    <n v="1"/>
    <n v="0"/>
    <n v="44"/>
    <n v="15"/>
    <n v="2"/>
    <n v="1"/>
    <n v="2"/>
    <n v="67"/>
    <n v="47"/>
    <s v=""/>
  </r>
  <r>
    <x v="8"/>
    <n v="8"/>
    <x v="0"/>
    <s v=""/>
    <x v="11"/>
    <s v="CCV-11A"/>
    <s v="11A"/>
    <m/>
    <s v="11A-08:00-08:15"/>
    <n v="6"/>
    <n v="4"/>
    <n v="0"/>
    <n v="71"/>
    <n v="11"/>
    <n v="4"/>
    <n v="1"/>
    <n v="3"/>
    <n v="111"/>
    <n v="75"/>
    <s v=""/>
  </r>
  <r>
    <x v="9"/>
    <n v="8"/>
    <x v="0"/>
    <s v=""/>
    <x v="11"/>
    <s v="CCV-11A"/>
    <s v="11A"/>
    <m/>
    <s v="11A-08:15-08:30"/>
    <n v="6"/>
    <n v="6"/>
    <n v="0"/>
    <n v="49"/>
    <n v="10"/>
    <n v="4"/>
    <n v="1"/>
    <n v="4"/>
    <n v="88"/>
    <n v="54"/>
    <s v=""/>
  </r>
  <r>
    <x v="10"/>
    <n v="8"/>
    <x v="0"/>
    <s v=""/>
    <x v="11"/>
    <s v="CCV-11A"/>
    <s v="11A"/>
    <m/>
    <s v="11A-08:30-08:45"/>
    <n v="4"/>
    <n v="5"/>
    <n v="0"/>
    <n v="50"/>
    <n v="16"/>
    <n v="2"/>
    <n v="1"/>
    <n v="4"/>
    <n v="88"/>
    <n v="55"/>
    <s v=""/>
  </r>
  <r>
    <x v="11"/>
    <n v="8"/>
    <x v="0"/>
    <s v=""/>
    <x v="11"/>
    <s v="CCV-11A"/>
    <s v="11A"/>
    <m/>
    <s v="11A-08:45-09:00"/>
    <n v="7"/>
    <n v="4"/>
    <n v="4"/>
    <n v="76"/>
    <n v="16"/>
    <n v="1"/>
    <n v="2"/>
    <n v="2"/>
    <n v="131"/>
    <n v="90"/>
    <s v=""/>
  </r>
  <r>
    <x v="12"/>
    <n v="9"/>
    <x v="0"/>
    <s v=""/>
    <x v="11"/>
    <s v="CCV-11A"/>
    <s v="11A"/>
    <m/>
    <s v="11A-09:00-09:15"/>
    <n v="2"/>
    <n v="9"/>
    <n v="0"/>
    <n v="60"/>
    <n v="10"/>
    <n v="2"/>
    <n v="0"/>
    <n v="5"/>
    <n v="111"/>
    <n v="65"/>
    <s v=""/>
  </r>
  <r>
    <x v="13"/>
    <n v="9"/>
    <x v="0"/>
    <s v=""/>
    <x v="11"/>
    <s v="CCV-11A"/>
    <s v="11A"/>
    <m/>
    <s v="11A-09:15-09:30"/>
    <n v="4"/>
    <n v="7"/>
    <n v="1"/>
    <n v="64"/>
    <n v="11"/>
    <n v="0"/>
    <n v="0"/>
    <n v="5"/>
    <n v="114"/>
    <n v="72"/>
    <s v=""/>
  </r>
  <r>
    <x v="14"/>
    <n v="9"/>
    <x v="0"/>
    <s v=""/>
    <x v="11"/>
    <s v="CCV-11A"/>
    <s v="11A"/>
    <m/>
    <s v="11A-09:30-09:45"/>
    <n v="2"/>
    <n v="5"/>
    <n v="3"/>
    <n v="64"/>
    <n v="14"/>
    <n v="2"/>
    <n v="2"/>
    <n v="2"/>
    <n v="115"/>
    <n v="76"/>
    <s v=""/>
  </r>
  <r>
    <x v="15"/>
    <n v="9"/>
    <x v="0"/>
    <s v=""/>
    <x v="11"/>
    <s v="CCV-11A"/>
    <s v="11A"/>
    <m/>
    <s v="11A-09:45-10:00"/>
    <n v="4"/>
    <n v="8"/>
    <n v="1"/>
    <n v="82"/>
    <n v="10"/>
    <n v="0"/>
    <n v="0"/>
    <n v="5"/>
    <n v="140"/>
    <n v="90"/>
    <s v=""/>
  </r>
  <r>
    <x v="16"/>
    <n v="10"/>
    <x v="0"/>
    <s v=""/>
    <x v="11"/>
    <s v="CCV-11A"/>
    <s v="11A"/>
    <m/>
    <s v="11A-10:00-10:15"/>
    <n v="0"/>
    <n v="4"/>
    <n v="0"/>
    <n v="6"/>
    <n v="0"/>
    <n v="0"/>
    <n v="0"/>
    <n v="0"/>
    <n v="19"/>
    <n v="6"/>
    <s v=""/>
  </r>
  <r>
    <x v="40"/>
    <n v="16"/>
    <x v="1"/>
    <s v=""/>
    <x v="11"/>
    <s v="CCV-11A"/>
    <s v="11A"/>
    <m/>
    <s v="11A-16:00-16:15"/>
    <n v="7"/>
    <n v="7"/>
    <n v="1"/>
    <n v="67"/>
    <n v="18"/>
    <n v="1"/>
    <n v="0"/>
    <n v="3"/>
    <n v="117"/>
    <n v="73"/>
    <s v=""/>
  </r>
  <r>
    <x v="41"/>
    <n v="16"/>
    <x v="1"/>
    <s v=""/>
    <x v="11"/>
    <s v="CCV-11A"/>
    <s v="11A"/>
    <m/>
    <s v="11A-16:15-16:30"/>
    <n v="9"/>
    <n v="5"/>
    <n v="1"/>
    <n v="111"/>
    <n v="20"/>
    <n v="1"/>
    <n v="1"/>
    <n v="3"/>
    <n v="171"/>
    <n v="118"/>
    <s v=""/>
  </r>
  <r>
    <x v="42"/>
    <n v="16"/>
    <x v="1"/>
    <s v=""/>
    <x v="11"/>
    <s v="CCV-11A"/>
    <s v="11A"/>
    <m/>
    <s v="11A-16:30-16:45"/>
    <n v="3"/>
    <n v="2"/>
    <n v="0"/>
    <n v="126"/>
    <n v="29"/>
    <n v="1"/>
    <n v="1"/>
    <n v="6"/>
    <n v="185"/>
    <n v="133"/>
    <s v=""/>
  </r>
  <r>
    <x v="43"/>
    <n v="16"/>
    <x v="1"/>
    <s v=""/>
    <x v="11"/>
    <s v="CCV-11A"/>
    <s v="11A"/>
    <m/>
    <s v="11A-16:45-17:00"/>
    <n v="4"/>
    <n v="3"/>
    <n v="0"/>
    <n v="100"/>
    <n v="23"/>
    <n v="1"/>
    <n v="0"/>
    <n v="1"/>
    <n v="145"/>
    <n v="101"/>
    <s v=""/>
  </r>
  <r>
    <x v="44"/>
    <n v="17"/>
    <x v="1"/>
    <s v=""/>
    <x v="11"/>
    <s v="CCV-11A"/>
    <s v="11A"/>
    <m/>
    <s v="11A-17:00-17:15"/>
    <n v="6"/>
    <n v="3"/>
    <n v="0"/>
    <n v="127"/>
    <n v="16"/>
    <n v="3"/>
    <n v="3"/>
    <n v="2"/>
    <n v="183"/>
    <n v="132"/>
    <s v=""/>
  </r>
  <r>
    <x v="45"/>
    <n v="17"/>
    <x v="1"/>
    <s v=""/>
    <x v="11"/>
    <s v="CCV-11A"/>
    <s v="11A"/>
    <m/>
    <s v="11A-17:15-17:30"/>
    <n v="6"/>
    <n v="0"/>
    <n v="0"/>
    <n v="130"/>
    <n v="26"/>
    <n v="2"/>
    <n v="1"/>
    <n v="4"/>
    <n v="182"/>
    <n v="135"/>
    <s v=""/>
  </r>
  <r>
    <x v="46"/>
    <n v="17"/>
    <x v="1"/>
    <s v=""/>
    <x v="11"/>
    <s v="CCV-11A"/>
    <s v="11A"/>
    <m/>
    <s v="11A-17:30-17:45"/>
    <n v="1"/>
    <n v="4"/>
    <n v="0"/>
    <n v="147"/>
    <n v="28"/>
    <n v="4"/>
    <n v="0"/>
    <n v="3"/>
    <n v="212"/>
    <n v="150"/>
    <s v=""/>
  </r>
  <r>
    <x v="47"/>
    <n v="17"/>
    <x v="1"/>
    <s v=""/>
    <x v="11"/>
    <s v="CCV-11A"/>
    <s v="11A"/>
    <m/>
    <s v="11A-17:45-18:00"/>
    <n v="11"/>
    <n v="2"/>
    <n v="0"/>
    <n v="120"/>
    <n v="27"/>
    <n v="2"/>
    <n v="0"/>
    <n v="6"/>
    <n v="175"/>
    <n v="126"/>
    <s v=""/>
  </r>
  <r>
    <x v="48"/>
    <n v="18"/>
    <x v="1"/>
    <s v=""/>
    <x v="11"/>
    <s v="CCV-11A"/>
    <s v="11A"/>
    <m/>
    <s v="11A-18:00-18:15"/>
    <n v="4"/>
    <n v="1"/>
    <n v="0"/>
    <n v="135"/>
    <n v="23"/>
    <n v="2"/>
    <n v="1"/>
    <n v="2"/>
    <n v="187"/>
    <n v="138"/>
    <s v=""/>
  </r>
  <r>
    <x v="49"/>
    <n v="18"/>
    <x v="1"/>
    <s v=""/>
    <x v="11"/>
    <s v="CCV-11A"/>
    <s v="11A"/>
    <m/>
    <s v="11A-18:15-18:30"/>
    <n v="3"/>
    <n v="0"/>
    <n v="0"/>
    <n v="130"/>
    <n v="32"/>
    <n v="3"/>
    <n v="1"/>
    <n v="7"/>
    <n v="187"/>
    <n v="138"/>
    <s v=""/>
  </r>
  <r>
    <x v="50"/>
    <n v="18"/>
    <x v="1"/>
    <s v=""/>
    <x v="11"/>
    <s v="CCV-11A"/>
    <s v="11A"/>
    <m/>
    <s v="11A-18:30-18:45"/>
    <n v="8"/>
    <n v="1"/>
    <n v="0"/>
    <n v="137"/>
    <n v="27"/>
    <n v="3"/>
    <n v="0"/>
    <n v="2"/>
    <n v="190"/>
    <n v="139"/>
    <s v=""/>
  </r>
  <r>
    <x v="51"/>
    <n v="18"/>
    <x v="1"/>
    <s v=""/>
    <x v="11"/>
    <s v="CCV-11A"/>
    <s v="11A"/>
    <m/>
    <s v="11A-18:45-19:00"/>
    <n v="7"/>
    <n v="1"/>
    <n v="0"/>
    <n v="133"/>
    <n v="28"/>
    <n v="2"/>
    <n v="0"/>
    <n v="2"/>
    <n v="185"/>
    <n v="135"/>
    <s v=""/>
  </r>
  <r>
    <x v="52"/>
    <n v="19"/>
    <x v="2"/>
    <s v=""/>
    <x v="11"/>
    <s v="CCV-11A"/>
    <s v="11A"/>
    <m/>
    <s v="11A-19:00-19:15"/>
    <n v="2"/>
    <n v="1"/>
    <n v="0"/>
    <n v="125"/>
    <n v="29"/>
    <n v="3"/>
    <n v="0"/>
    <n v="6"/>
    <n v="180"/>
    <n v="131"/>
    <s v=""/>
  </r>
  <r>
    <x v="53"/>
    <n v="19"/>
    <x v="2"/>
    <s v=""/>
    <x v="11"/>
    <s v="CCV-11A"/>
    <s v="11A"/>
    <m/>
    <s v="11A-19:15-19:30"/>
    <n v="2"/>
    <n v="0"/>
    <n v="0"/>
    <n v="129"/>
    <n v="25"/>
    <n v="3"/>
    <n v="1"/>
    <n v="4"/>
    <n v="180"/>
    <n v="134"/>
    <s v=""/>
  </r>
  <r>
    <x v="54"/>
    <n v="19"/>
    <x v="2"/>
    <s v=""/>
    <x v="11"/>
    <s v="CCV-11A"/>
    <s v="11A"/>
    <m/>
    <s v="11A-19:30-19:45"/>
    <n v="1"/>
    <n v="0"/>
    <n v="0"/>
    <n v="7"/>
    <n v="3"/>
    <n v="0"/>
    <n v="0"/>
    <n v="0"/>
    <n v="10"/>
    <n v="7"/>
    <s v=""/>
  </r>
  <r>
    <x v="1"/>
    <n v="6"/>
    <x v="0"/>
    <s v=""/>
    <x v="12"/>
    <s v="CCV-11B"/>
    <s v="11B"/>
    <m/>
    <s v="11B-06:15-06:30"/>
    <n v="0"/>
    <n v="0"/>
    <n v="0"/>
    <n v="7"/>
    <n v="6"/>
    <n v="0"/>
    <n v="0"/>
    <n v="2"/>
    <n v="13"/>
    <n v="9"/>
    <s v=""/>
  </r>
  <r>
    <x v="2"/>
    <n v="6"/>
    <x v="0"/>
    <s v=""/>
    <x v="12"/>
    <s v="CCV-11B"/>
    <s v="11B"/>
    <m/>
    <s v="11B-06:30-06:45"/>
    <n v="3"/>
    <n v="1"/>
    <n v="0"/>
    <n v="139"/>
    <n v="25"/>
    <n v="2"/>
    <n v="0"/>
    <n v="1"/>
    <n v="191"/>
    <n v="140"/>
    <s v=""/>
  </r>
  <r>
    <x v="3"/>
    <n v="6"/>
    <x v="0"/>
    <s v=""/>
    <x v="12"/>
    <s v="CCV-11B"/>
    <s v="11B"/>
    <m/>
    <s v="11B-06:45-07:00"/>
    <n v="4"/>
    <n v="2"/>
    <n v="0"/>
    <n v="136"/>
    <n v="11"/>
    <n v="2"/>
    <n v="0"/>
    <n v="2"/>
    <n v="187"/>
    <n v="138"/>
    <s v=""/>
  </r>
  <r>
    <x v="4"/>
    <n v="7"/>
    <x v="0"/>
    <s v=""/>
    <x v="12"/>
    <s v="CCV-11B"/>
    <s v="11B"/>
    <m/>
    <s v="11B-07:00-07:15"/>
    <n v="5"/>
    <n v="3"/>
    <n v="0"/>
    <n v="139"/>
    <n v="18"/>
    <n v="5"/>
    <n v="2"/>
    <n v="2"/>
    <n v="198"/>
    <n v="143"/>
    <s v=""/>
  </r>
  <r>
    <x v="5"/>
    <n v="7"/>
    <x v="0"/>
    <s v=""/>
    <x v="12"/>
    <s v="CCV-11B"/>
    <s v="11B"/>
    <m/>
    <s v="11B-07:15-07:30"/>
    <n v="1"/>
    <n v="1"/>
    <n v="1"/>
    <n v="131"/>
    <n v="25"/>
    <n v="3"/>
    <n v="0"/>
    <n v="1"/>
    <n v="183"/>
    <n v="135"/>
    <s v=""/>
  </r>
  <r>
    <x v="6"/>
    <n v="7"/>
    <x v="0"/>
    <s v=""/>
    <x v="12"/>
    <s v="CCV-11B"/>
    <s v="11B"/>
    <m/>
    <s v="11B-07:30-07:45"/>
    <n v="5"/>
    <n v="2"/>
    <n v="0"/>
    <n v="138"/>
    <n v="38"/>
    <n v="4"/>
    <n v="0"/>
    <n v="2"/>
    <n v="196"/>
    <n v="140"/>
    <s v=""/>
  </r>
  <r>
    <x v="7"/>
    <n v="7"/>
    <x v="0"/>
    <s v=""/>
    <x v="12"/>
    <s v="CCV-11B"/>
    <s v="11B"/>
    <m/>
    <s v="11B-07:45-08:00"/>
    <n v="2"/>
    <n v="1"/>
    <n v="0"/>
    <n v="122"/>
    <n v="22"/>
    <n v="4"/>
    <n v="0"/>
    <n v="0"/>
    <n v="166"/>
    <n v="122"/>
    <s v=""/>
  </r>
  <r>
    <x v="8"/>
    <n v="8"/>
    <x v="0"/>
    <s v=""/>
    <x v="12"/>
    <s v="CCV-11B"/>
    <s v="11B"/>
    <m/>
    <s v="11B-08:00-08:15"/>
    <n v="5"/>
    <n v="1"/>
    <n v="0"/>
    <n v="126"/>
    <n v="22"/>
    <n v="3"/>
    <n v="1"/>
    <n v="4"/>
    <n v="178"/>
    <n v="131"/>
    <s v=""/>
  </r>
  <r>
    <x v="9"/>
    <n v="8"/>
    <x v="0"/>
    <s v=""/>
    <x v="12"/>
    <s v="CCV-11B"/>
    <s v="11B"/>
    <m/>
    <s v="11B-08:15-08:30"/>
    <n v="4"/>
    <n v="0"/>
    <n v="0"/>
    <n v="124"/>
    <n v="20"/>
    <n v="3"/>
    <n v="1"/>
    <n v="2"/>
    <n v="170"/>
    <n v="127"/>
    <s v=""/>
  </r>
  <r>
    <x v="10"/>
    <n v="8"/>
    <x v="0"/>
    <s v=""/>
    <x v="12"/>
    <s v="CCV-11B"/>
    <s v="11B"/>
    <m/>
    <s v="11B-08:30-08:45"/>
    <n v="8"/>
    <n v="4"/>
    <n v="1"/>
    <n v="114"/>
    <n v="30"/>
    <n v="2"/>
    <n v="1"/>
    <n v="0"/>
    <n v="170"/>
    <n v="118"/>
    <s v=""/>
  </r>
  <r>
    <x v="11"/>
    <n v="8"/>
    <x v="0"/>
    <s v=""/>
    <x v="12"/>
    <s v="CCV-11B"/>
    <s v="11B"/>
    <m/>
    <s v="11B-08:45-09:00"/>
    <n v="3"/>
    <n v="7"/>
    <n v="0"/>
    <n v="119"/>
    <n v="31"/>
    <n v="2"/>
    <n v="2"/>
    <n v="3"/>
    <n v="187"/>
    <n v="124"/>
    <s v=""/>
  </r>
  <r>
    <x v="12"/>
    <n v="9"/>
    <x v="0"/>
    <s v=""/>
    <x v="12"/>
    <s v="CCV-11B"/>
    <s v="11B"/>
    <m/>
    <s v="11B-09:00-09:15"/>
    <n v="2"/>
    <n v="5"/>
    <n v="1"/>
    <n v="134"/>
    <n v="10"/>
    <n v="2"/>
    <n v="1"/>
    <n v="1"/>
    <n v="196"/>
    <n v="139"/>
    <s v=""/>
  </r>
  <r>
    <x v="13"/>
    <n v="9"/>
    <x v="0"/>
    <s v=""/>
    <x v="12"/>
    <s v="CCV-11B"/>
    <s v="11B"/>
    <m/>
    <s v="11B-09:15-09:30"/>
    <n v="2"/>
    <n v="1"/>
    <n v="1"/>
    <n v="130"/>
    <n v="21"/>
    <n v="3"/>
    <n v="0"/>
    <n v="5"/>
    <n v="186"/>
    <n v="138"/>
    <s v=""/>
  </r>
  <r>
    <x v="14"/>
    <n v="9"/>
    <x v="0"/>
    <s v=""/>
    <x v="12"/>
    <s v="CCV-11B"/>
    <s v="11B"/>
    <m/>
    <s v="11B-09:30-09:45"/>
    <n v="6"/>
    <n v="3"/>
    <n v="0"/>
    <n v="109"/>
    <n v="18"/>
    <n v="1"/>
    <n v="0"/>
    <n v="3"/>
    <n v="158"/>
    <n v="112"/>
    <s v=""/>
  </r>
  <r>
    <x v="15"/>
    <n v="9"/>
    <x v="0"/>
    <s v=""/>
    <x v="12"/>
    <s v="CCV-11B"/>
    <s v="11B"/>
    <m/>
    <s v="11B-09:45-10:00"/>
    <n v="4"/>
    <n v="8"/>
    <n v="3"/>
    <n v="124"/>
    <n v="20"/>
    <n v="1"/>
    <n v="2"/>
    <n v="1"/>
    <n v="200"/>
    <n v="135"/>
    <s v=""/>
  </r>
  <r>
    <x v="16"/>
    <n v="10"/>
    <x v="0"/>
    <s v=""/>
    <x v="12"/>
    <s v="CCV-11B"/>
    <s v="11B"/>
    <m/>
    <s v="11B-10:00-10:15"/>
    <n v="1"/>
    <n v="0"/>
    <n v="0"/>
    <n v="13"/>
    <n v="4"/>
    <n v="0"/>
    <n v="0"/>
    <n v="0"/>
    <n v="18"/>
    <n v="13"/>
    <s v=""/>
  </r>
  <r>
    <x v="40"/>
    <n v="16"/>
    <x v="1"/>
    <s v=""/>
    <x v="12"/>
    <s v="CCV-11B"/>
    <s v="11B"/>
    <m/>
    <s v="11B-16:00-16:15"/>
    <n v="7"/>
    <n v="6"/>
    <n v="0"/>
    <n v="81"/>
    <n v="21"/>
    <n v="1"/>
    <n v="0"/>
    <n v="0"/>
    <n v="126"/>
    <n v="81"/>
    <s v=""/>
  </r>
  <r>
    <x v="41"/>
    <n v="16"/>
    <x v="1"/>
    <s v=""/>
    <x v="12"/>
    <s v="CCV-11B"/>
    <s v="11B"/>
    <m/>
    <s v="11B-16:15-16:30"/>
    <n v="4"/>
    <n v="3"/>
    <n v="1"/>
    <n v="80"/>
    <n v="25"/>
    <n v="1"/>
    <n v="0"/>
    <n v="5"/>
    <n v="127"/>
    <n v="88"/>
    <s v=""/>
  </r>
  <r>
    <x v="42"/>
    <n v="16"/>
    <x v="1"/>
    <s v=""/>
    <x v="12"/>
    <s v="CCV-11B"/>
    <s v="11B"/>
    <m/>
    <s v="11B-16:30-16:45"/>
    <n v="5"/>
    <n v="6"/>
    <n v="0"/>
    <n v="82"/>
    <n v="26"/>
    <n v="1"/>
    <n v="1"/>
    <n v="6"/>
    <n v="137"/>
    <n v="89"/>
    <s v=""/>
  </r>
  <r>
    <x v="43"/>
    <n v="16"/>
    <x v="1"/>
    <s v=""/>
    <x v="12"/>
    <s v="CCV-11B"/>
    <s v="11B"/>
    <m/>
    <s v="11B-16:45-17:00"/>
    <n v="14"/>
    <n v="3"/>
    <n v="0"/>
    <n v="98"/>
    <n v="19"/>
    <n v="2"/>
    <n v="2"/>
    <n v="6"/>
    <n v="150"/>
    <n v="106"/>
    <s v=""/>
  </r>
  <r>
    <x v="44"/>
    <n v="17"/>
    <x v="1"/>
    <s v=""/>
    <x v="12"/>
    <s v="CCV-11B"/>
    <s v="11B"/>
    <m/>
    <s v="11B-17:00-17:15"/>
    <n v="7"/>
    <n v="4"/>
    <n v="0"/>
    <n v="82"/>
    <n v="14"/>
    <n v="0"/>
    <n v="0"/>
    <n v="3"/>
    <n v="124"/>
    <n v="85"/>
    <s v=""/>
  </r>
  <r>
    <x v="45"/>
    <n v="17"/>
    <x v="1"/>
    <s v=""/>
    <x v="12"/>
    <s v="CCV-11B"/>
    <s v="11B"/>
    <m/>
    <s v="11B-17:15-17:30"/>
    <n v="3"/>
    <n v="2"/>
    <n v="0"/>
    <n v="102"/>
    <n v="13"/>
    <n v="1"/>
    <n v="1"/>
    <n v="5"/>
    <n v="149"/>
    <n v="108"/>
    <s v=""/>
  </r>
  <r>
    <x v="46"/>
    <n v="17"/>
    <x v="1"/>
    <s v=""/>
    <x v="12"/>
    <s v="CCV-11B"/>
    <s v="11B"/>
    <m/>
    <s v="11B-17:30-17:45"/>
    <n v="9"/>
    <n v="3"/>
    <n v="0"/>
    <n v="91"/>
    <n v="16"/>
    <n v="3"/>
    <n v="2"/>
    <n v="3"/>
    <n v="137"/>
    <n v="96"/>
    <s v=""/>
  </r>
  <r>
    <x v="47"/>
    <n v="17"/>
    <x v="1"/>
    <s v=""/>
    <x v="12"/>
    <s v="CCV-11B"/>
    <s v="11B"/>
    <m/>
    <s v="11B-17:45-18:00"/>
    <n v="5"/>
    <n v="4"/>
    <n v="0"/>
    <n v="82"/>
    <n v="20"/>
    <n v="1"/>
    <n v="0"/>
    <n v="8"/>
    <n v="132"/>
    <n v="90"/>
    <s v=""/>
  </r>
  <r>
    <x v="48"/>
    <n v="18"/>
    <x v="1"/>
    <s v=""/>
    <x v="12"/>
    <s v="CCV-11B"/>
    <s v="11B"/>
    <m/>
    <s v="11B-18:00-18:15"/>
    <n v="6"/>
    <n v="4"/>
    <n v="0"/>
    <n v="91"/>
    <n v="16"/>
    <n v="2"/>
    <n v="0"/>
    <n v="0"/>
    <n v="133"/>
    <n v="91"/>
    <s v=""/>
  </r>
  <r>
    <x v="49"/>
    <n v="18"/>
    <x v="1"/>
    <s v=""/>
    <x v="12"/>
    <s v="CCV-11B"/>
    <s v="11B"/>
    <m/>
    <s v="11B-18:15-18:30"/>
    <n v="6"/>
    <n v="2"/>
    <n v="1"/>
    <n v="89"/>
    <n v="18"/>
    <n v="1"/>
    <n v="2"/>
    <n v="2"/>
    <n v="134"/>
    <n v="96"/>
    <s v=""/>
  </r>
  <r>
    <x v="50"/>
    <n v="18"/>
    <x v="1"/>
    <s v=""/>
    <x v="12"/>
    <s v="CCV-11B"/>
    <s v="11B"/>
    <m/>
    <s v="11B-18:30-18:45"/>
    <n v="4"/>
    <n v="2"/>
    <n v="0"/>
    <n v="113"/>
    <n v="19"/>
    <n v="7"/>
    <n v="0"/>
    <n v="3"/>
    <n v="161"/>
    <n v="116"/>
    <s v=""/>
  </r>
  <r>
    <x v="51"/>
    <n v="18"/>
    <x v="1"/>
    <s v=""/>
    <x v="12"/>
    <s v="CCV-11B"/>
    <s v="11B"/>
    <m/>
    <s v="11B-18:45-19:00"/>
    <n v="3"/>
    <n v="1"/>
    <n v="0"/>
    <n v="104"/>
    <n v="19"/>
    <n v="3"/>
    <n v="0"/>
    <n v="1"/>
    <n v="144"/>
    <n v="105"/>
    <s v=""/>
  </r>
  <r>
    <x v="52"/>
    <n v="19"/>
    <x v="2"/>
    <s v=""/>
    <x v="12"/>
    <s v="CCV-11B"/>
    <s v="11B"/>
    <m/>
    <s v="11B-19:00-19:15"/>
    <n v="4"/>
    <n v="1"/>
    <n v="0"/>
    <n v="91"/>
    <n v="18"/>
    <n v="2"/>
    <n v="0"/>
    <n v="1"/>
    <n v="127"/>
    <n v="92"/>
    <s v=""/>
  </r>
  <r>
    <x v="53"/>
    <n v="19"/>
    <x v="2"/>
    <s v=""/>
    <x v="12"/>
    <s v="CCV-11B"/>
    <s v="11B"/>
    <m/>
    <s v="11B-19:15-19:30"/>
    <n v="1"/>
    <n v="0"/>
    <n v="0"/>
    <n v="81"/>
    <n v="2"/>
    <n v="2"/>
    <n v="0"/>
    <n v="0"/>
    <n v="106"/>
    <n v="81"/>
    <s v=""/>
  </r>
  <r>
    <x v="54"/>
    <n v="19"/>
    <x v="2"/>
    <s v=""/>
    <x v="12"/>
    <s v="CCV-11B"/>
    <s v="11B"/>
    <m/>
    <s v="11B-19:30-19:45"/>
    <n v="0"/>
    <n v="0"/>
    <n v="0"/>
    <n v="7"/>
    <n v="0"/>
    <n v="1"/>
    <n v="0"/>
    <n v="0"/>
    <n v="10"/>
    <n v="7"/>
    <s v=""/>
  </r>
  <r>
    <x v="1"/>
    <n v="6"/>
    <x v="0"/>
    <s v=""/>
    <x v="13"/>
    <s v="CCV-121A"/>
    <s v="121A"/>
    <m/>
    <s v="121A-06:15-06:30"/>
    <n v="1"/>
    <n v="0"/>
    <n v="1"/>
    <n v="27"/>
    <n v="5"/>
    <n v="1"/>
    <n v="1"/>
    <n v="1"/>
    <n v="33"/>
    <n v="32"/>
    <n v="6763"/>
  </r>
  <r>
    <x v="2"/>
    <n v="6"/>
    <x v="0"/>
    <s v=""/>
    <x v="13"/>
    <s v="CCV-121A"/>
    <s v="121A"/>
    <m/>
    <s v="121A-06:30-06:45"/>
    <n v="4"/>
    <n v="5"/>
    <n v="0"/>
    <n v="375"/>
    <n v="27"/>
    <n v="28"/>
    <n v="10"/>
    <n v="17"/>
    <n v="417"/>
    <n v="402"/>
    <n v="6763"/>
  </r>
  <r>
    <x v="3"/>
    <n v="6"/>
    <x v="0"/>
    <s v=""/>
    <x v="13"/>
    <s v="CCV-121A"/>
    <s v="121A"/>
    <m/>
    <s v="121A-06:45-07:00"/>
    <n v="3"/>
    <n v="7"/>
    <n v="3"/>
    <n v="553"/>
    <n v="34"/>
    <n v="33"/>
    <n v="8"/>
    <n v="29"/>
    <n v="618"/>
    <n v="598"/>
    <n v="6763"/>
  </r>
  <r>
    <x v="4"/>
    <n v="7"/>
    <x v="0"/>
    <s v=""/>
    <x v="13"/>
    <s v="CCV-121A"/>
    <s v="121A"/>
    <m/>
    <s v="121A-07:00-07:15"/>
    <n v="4"/>
    <n v="8"/>
    <n v="2"/>
    <n v="646"/>
    <n v="46"/>
    <n v="28"/>
    <n v="13"/>
    <n v="32"/>
    <n v="720"/>
    <n v="696"/>
    <n v="6763"/>
  </r>
  <r>
    <x v="5"/>
    <n v="7"/>
    <x v="0"/>
    <s v=""/>
    <x v="13"/>
    <s v="CCV-121A"/>
    <s v="121A"/>
    <m/>
    <s v="121A-07:15-07:30"/>
    <n v="0"/>
    <n v="11"/>
    <n v="0"/>
    <n v="701"/>
    <n v="43"/>
    <n v="27"/>
    <n v="10"/>
    <n v="28"/>
    <n v="769"/>
    <n v="739"/>
    <n v="6763"/>
  </r>
  <r>
    <x v="6"/>
    <n v="7"/>
    <x v="0"/>
    <s v=""/>
    <x v="13"/>
    <s v="CCV-121A"/>
    <s v="121A"/>
    <m/>
    <s v="121A-07:30-07:45"/>
    <n v="0"/>
    <n v="7"/>
    <n v="3"/>
    <n v="676"/>
    <n v="61"/>
    <n v="34"/>
    <n v="9"/>
    <n v="24"/>
    <n v="741"/>
    <n v="717"/>
    <n v="6763"/>
  </r>
  <r>
    <x v="7"/>
    <n v="7"/>
    <x v="0"/>
    <s v=""/>
    <x v="13"/>
    <s v="CCV-121A"/>
    <s v="121A"/>
    <m/>
    <s v="121A-07:45-08:00"/>
    <n v="2"/>
    <n v="8"/>
    <n v="7"/>
    <n v="675"/>
    <n v="75"/>
    <n v="33"/>
    <n v="4"/>
    <n v="31"/>
    <n v="756"/>
    <n v="728"/>
    <n v="6763"/>
  </r>
  <r>
    <x v="8"/>
    <n v="8"/>
    <x v="0"/>
    <s v=""/>
    <x v="13"/>
    <s v="CCV-121A"/>
    <s v="121A"/>
    <m/>
    <s v="121A-08:00-08:15"/>
    <n v="2"/>
    <n v="13"/>
    <n v="2"/>
    <n v="560"/>
    <n v="88"/>
    <n v="31"/>
    <n v="8"/>
    <n v="40"/>
    <n v="654"/>
    <n v="613"/>
    <n v="6763"/>
  </r>
  <r>
    <x v="9"/>
    <n v="8"/>
    <x v="0"/>
    <s v=""/>
    <x v="13"/>
    <s v="CCV-121A"/>
    <s v="121A"/>
    <m/>
    <s v="121A-08:15-08:30"/>
    <n v="1"/>
    <n v="14"/>
    <n v="6"/>
    <n v="584"/>
    <n v="65"/>
    <n v="35"/>
    <n v="8"/>
    <n v="42"/>
    <n v="688"/>
    <n v="649"/>
    <n v="6763"/>
  </r>
  <r>
    <x v="10"/>
    <n v="8"/>
    <x v="0"/>
    <s v=""/>
    <x v="13"/>
    <s v="CCV-121A"/>
    <s v="121A"/>
    <m/>
    <s v="121A-08:30-08:45"/>
    <n v="0"/>
    <n v="19"/>
    <n v="3"/>
    <n v="584"/>
    <n v="62"/>
    <n v="26"/>
    <n v="17"/>
    <n v="45"/>
    <n v="702"/>
    <n v="654"/>
    <n v="6763"/>
  </r>
  <r>
    <x v="11"/>
    <n v="8"/>
    <x v="0"/>
    <s v=""/>
    <x v="13"/>
    <s v="CCV-121A"/>
    <s v="121A"/>
    <m/>
    <s v="121A-08:45-09:00"/>
    <n v="0"/>
    <n v="18"/>
    <n v="1"/>
    <n v="583"/>
    <n v="67"/>
    <n v="33"/>
    <n v="15"/>
    <n v="32"/>
    <n v="680"/>
    <n v="633"/>
    <n v="6763"/>
  </r>
  <r>
    <x v="12"/>
    <n v="9"/>
    <x v="0"/>
    <s v=""/>
    <x v="13"/>
    <s v="CCV-121A"/>
    <s v="121A"/>
    <m/>
    <s v="121A-09:00-09:15"/>
    <n v="1"/>
    <n v="21"/>
    <n v="0"/>
    <n v="501"/>
    <n v="42"/>
    <n v="19"/>
    <n v="7"/>
    <n v="45"/>
    <n v="602"/>
    <n v="553"/>
    <n v="6763"/>
  </r>
  <r>
    <x v="13"/>
    <n v="9"/>
    <x v="0"/>
    <s v=""/>
    <x v="13"/>
    <s v="CCV-121A"/>
    <s v="121A"/>
    <m/>
    <s v="121A-09:15-09:30"/>
    <n v="1"/>
    <n v="10"/>
    <n v="0"/>
    <n v="463"/>
    <n v="58"/>
    <n v="18"/>
    <n v="6"/>
    <n v="23"/>
    <n v="522"/>
    <n v="492"/>
    <n v="6763"/>
  </r>
  <r>
    <x v="14"/>
    <n v="9"/>
    <x v="0"/>
    <s v=""/>
    <x v="13"/>
    <s v="CCV-121A"/>
    <s v="121A"/>
    <m/>
    <s v="121A-09:30-09:45"/>
    <n v="1"/>
    <n v="8"/>
    <n v="0"/>
    <n v="467"/>
    <n v="42"/>
    <n v="9"/>
    <n v="9"/>
    <n v="26"/>
    <n v="525"/>
    <n v="502"/>
    <n v="6763"/>
  </r>
  <r>
    <x v="15"/>
    <n v="9"/>
    <x v="0"/>
    <s v=""/>
    <x v="13"/>
    <s v="CCV-121A"/>
    <s v="121A"/>
    <m/>
    <s v="121A-09:45-10:00"/>
    <n v="0"/>
    <n v="14"/>
    <n v="3"/>
    <n v="436"/>
    <n v="60"/>
    <n v="9"/>
    <n v="13"/>
    <n v="29"/>
    <n v="524"/>
    <n v="486"/>
    <n v="6763"/>
  </r>
  <r>
    <x v="16"/>
    <n v="10"/>
    <x v="0"/>
    <s v=""/>
    <x v="13"/>
    <s v="CCV-121A"/>
    <s v="121A"/>
    <m/>
    <s v="121A-10:00-10:15"/>
    <n v="0"/>
    <n v="1"/>
    <n v="0"/>
    <n v="48"/>
    <n v="5"/>
    <n v="1"/>
    <n v="2"/>
    <n v="5"/>
    <n v="58"/>
    <n v="55"/>
    <n v="6763"/>
  </r>
  <r>
    <x v="40"/>
    <n v="16"/>
    <x v="1"/>
    <s v=""/>
    <x v="13"/>
    <s v="CCV-121A"/>
    <s v="121A"/>
    <m/>
    <s v="121A-16:00-16:15"/>
    <n v="0"/>
    <n v="10"/>
    <n v="0"/>
    <n v="270"/>
    <n v="32"/>
    <n v="13"/>
    <n v="11"/>
    <n v="21"/>
    <n v="328"/>
    <n v="302"/>
    <n v="6763"/>
  </r>
  <r>
    <x v="41"/>
    <n v="16"/>
    <x v="1"/>
    <s v=""/>
    <x v="13"/>
    <s v="CCV-121A"/>
    <s v="121A"/>
    <m/>
    <s v="121A-16:15-16:30"/>
    <n v="1"/>
    <n v="9"/>
    <n v="3"/>
    <n v="414"/>
    <n v="42"/>
    <n v="17"/>
    <n v="20"/>
    <n v="23"/>
    <n v="490"/>
    <n v="465"/>
    <n v="6763"/>
  </r>
  <r>
    <x v="42"/>
    <n v="16"/>
    <x v="1"/>
    <s v=""/>
    <x v="13"/>
    <s v="CCV-121A"/>
    <s v="121A"/>
    <m/>
    <s v="121A-16:30-16:45"/>
    <n v="1"/>
    <n v="6"/>
    <n v="3"/>
    <n v="391"/>
    <n v="38"/>
    <n v="16"/>
    <n v="11"/>
    <n v="23"/>
    <n v="451"/>
    <n v="433"/>
    <n v="6763"/>
  </r>
  <r>
    <x v="43"/>
    <n v="16"/>
    <x v="1"/>
    <s v=""/>
    <x v="13"/>
    <s v="CCV-121A"/>
    <s v="121A"/>
    <m/>
    <s v="121A-16:45-17:00"/>
    <n v="1"/>
    <n v="6"/>
    <n v="1"/>
    <n v="376"/>
    <n v="52"/>
    <n v="27"/>
    <n v="16"/>
    <n v="13"/>
    <n v="429"/>
    <n v="408"/>
    <n v="6763"/>
  </r>
  <r>
    <x v="44"/>
    <n v="17"/>
    <x v="1"/>
    <s v=""/>
    <x v="13"/>
    <s v="CCV-121A"/>
    <s v="121A"/>
    <m/>
    <s v="121A-17:00-17:15"/>
    <n v="1"/>
    <n v="6"/>
    <n v="3"/>
    <n v="387"/>
    <n v="67"/>
    <n v="16"/>
    <n v="7"/>
    <n v="27"/>
    <n v="452"/>
    <n v="429"/>
    <n v="6763"/>
  </r>
  <r>
    <x v="45"/>
    <n v="17"/>
    <x v="1"/>
    <s v=""/>
    <x v="13"/>
    <s v="CCV-121A"/>
    <s v="121A"/>
    <m/>
    <s v="121A-17:15-17:30"/>
    <n v="0"/>
    <n v="3"/>
    <n v="1"/>
    <n v="407"/>
    <n v="58"/>
    <n v="13"/>
    <n v="10"/>
    <n v="17"/>
    <n v="453"/>
    <n v="437"/>
    <n v="6763"/>
  </r>
  <r>
    <x v="46"/>
    <n v="17"/>
    <x v="1"/>
    <s v=""/>
    <x v="13"/>
    <s v="CCV-121A"/>
    <s v="121A"/>
    <m/>
    <s v="121A-17:30-17:45"/>
    <n v="0"/>
    <n v="2"/>
    <n v="0"/>
    <n v="401"/>
    <n v="56"/>
    <n v="18"/>
    <n v="8"/>
    <n v="16"/>
    <n v="439"/>
    <n v="425"/>
    <n v="6763"/>
  </r>
  <r>
    <x v="47"/>
    <n v="17"/>
    <x v="1"/>
    <s v=""/>
    <x v="13"/>
    <s v="CCV-121A"/>
    <s v="121A"/>
    <m/>
    <s v="121A-17:45-18:00"/>
    <n v="0"/>
    <n v="4"/>
    <n v="0"/>
    <n v="413"/>
    <n v="57"/>
    <n v="23"/>
    <n v="8"/>
    <n v="13"/>
    <n v="452"/>
    <n v="434"/>
    <n v="6763"/>
  </r>
  <r>
    <x v="48"/>
    <n v="18"/>
    <x v="1"/>
    <s v=""/>
    <x v="13"/>
    <s v="CCV-121A"/>
    <s v="121A"/>
    <m/>
    <s v="121A-18:00-18:15"/>
    <n v="0"/>
    <n v="5"/>
    <n v="0"/>
    <n v="443"/>
    <n v="77"/>
    <n v="15"/>
    <n v="8"/>
    <n v="13"/>
    <n v="487"/>
    <n v="464"/>
    <n v="6763"/>
  </r>
  <r>
    <x v="49"/>
    <n v="18"/>
    <x v="1"/>
    <s v=""/>
    <x v="13"/>
    <s v="CCV-121A"/>
    <s v="121A"/>
    <m/>
    <s v="121A-18:15-18:30"/>
    <n v="1"/>
    <n v="1"/>
    <n v="1"/>
    <n v="476"/>
    <n v="61"/>
    <n v="23"/>
    <n v="10"/>
    <n v="10"/>
    <n v="511"/>
    <n v="499"/>
    <n v="6763"/>
  </r>
  <r>
    <x v="50"/>
    <n v="18"/>
    <x v="1"/>
    <s v=""/>
    <x v="13"/>
    <s v="CCV-121A"/>
    <s v="121A"/>
    <m/>
    <s v="121A-18:30-18:45"/>
    <n v="1"/>
    <n v="3"/>
    <n v="0"/>
    <n v="424"/>
    <n v="54"/>
    <n v="18"/>
    <n v="12"/>
    <n v="12"/>
    <n v="463"/>
    <n v="448"/>
    <n v="6763"/>
  </r>
  <r>
    <x v="51"/>
    <n v="18"/>
    <x v="1"/>
    <s v=""/>
    <x v="13"/>
    <s v="CCV-121A"/>
    <s v="121A"/>
    <m/>
    <s v="121A-18:45-19:00"/>
    <n v="0"/>
    <n v="3"/>
    <n v="3"/>
    <n v="388"/>
    <n v="63"/>
    <n v="20"/>
    <n v="2"/>
    <n v="9"/>
    <n v="423"/>
    <n v="407"/>
    <n v="6763"/>
  </r>
  <r>
    <x v="52"/>
    <n v="19"/>
    <x v="2"/>
    <s v=""/>
    <x v="13"/>
    <s v="CCV-121A"/>
    <s v="121A"/>
    <m/>
    <s v="121A-19:00-19:15"/>
    <n v="1"/>
    <n v="3"/>
    <n v="0"/>
    <n v="341"/>
    <n v="38"/>
    <n v="26"/>
    <n v="6"/>
    <n v="12"/>
    <n v="372"/>
    <n v="359"/>
    <n v="6763"/>
  </r>
  <r>
    <x v="53"/>
    <n v="19"/>
    <x v="2"/>
    <s v=""/>
    <x v="13"/>
    <s v="CCV-121A"/>
    <s v="121A"/>
    <m/>
    <s v="121A-19:15-19:30"/>
    <n v="2"/>
    <n v="1"/>
    <n v="0"/>
    <n v="322"/>
    <n v="30"/>
    <n v="15"/>
    <n v="6"/>
    <n v="12"/>
    <n v="347"/>
    <n v="340"/>
    <n v="6763"/>
  </r>
  <r>
    <x v="54"/>
    <n v="19"/>
    <x v="2"/>
    <s v=""/>
    <x v="13"/>
    <s v="CCV-121A"/>
    <s v="121A"/>
    <m/>
    <s v="121A-19:30-19:45"/>
    <n v="0"/>
    <n v="0"/>
    <n v="0"/>
    <n v="24"/>
    <n v="3"/>
    <n v="2"/>
    <n v="0"/>
    <n v="2"/>
    <n v="27"/>
    <n v="26"/>
    <n v="6763"/>
  </r>
  <r>
    <x v="2"/>
    <n v="6"/>
    <x v="0"/>
    <m/>
    <x v="14"/>
    <s v="CCV-123A"/>
    <s v="123A"/>
    <m/>
    <s v="123A-06:30-06:45"/>
    <n v="0"/>
    <n v="0"/>
    <n v="0"/>
    <n v="31"/>
    <n v="0"/>
    <n v="1"/>
    <n v="0"/>
    <n v="3"/>
    <n v="45"/>
    <n v="34"/>
    <s v=""/>
  </r>
  <r>
    <x v="3"/>
    <n v="6"/>
    <x v="0"/>
    <m/>
    <x v="14"/>
    <s v="CCV-123A"/>
    <s v="123A"/>
    <m/>
    <s v="123A-06:45-07:00"/>
    <n v="0"/>
    <n v="0"/>
    <n v="0"/>
    <n v="22"/>
    <n v="2"/>
    <n v="3"/>
    <n v="0"/>
    <n v="3"/>
    <n v="33"/>
    <n v="25"/>
    <s v=""/>
  </r>
  <r>
    <x v="4"/>
    <n v="7"/>
    <x v="0"/>
    <m/>
    <x v="14"/>
    <s v="CCV-123A"/>
    <s v="123A"/>
    <m/>
    <s v="123A-07:00-07:15"/>
    <n v="0"/>
    <n v="2"/>
    <n v="0"/>
    <n v="20"/>
    <n v="5"/>
    <n v="2"/>
    <n v="2"/>
    <n v="6"/>
    <n v="43"/>
    <n v="28"/>
    <s v=""/>
  </r>
  <r>
    <x v="5"/>
    <n v="7"/>
    <x v="0"/>
    <m/>
    <x v="14"/>
    <s v="CCV-123A"/>
    <s v="123A"/>
    <m/>
    <s v="123A-07:15-07:30"/>
    <n v="0"/>
    <n v="0"/>
    <n v="0"/>
    <n v="45"/>
    <n v="2"/>
    <n v="3"/>
    <n v="0"/>
    <n v="1"/>
    <n v="61"/>
    <n v="46"/>
    <s v=""/>
  </r>
  <r>
    <x v="6"/>
    <n v="7"/>
    <x v="0"/>
    <m/>
    <x v="14"/>
    <s v="CCV-123A"/>
    <s v="123A"/>
    <m/>
    <s v="123A-07:30-07:45"/>
    <n v="0"/>
    <n v="1"/>
    <n v="0"/>
    <n v="60"/>
    <n v="4"/>
    <n v="2"/>
    <n v="1"/>
    <n v="2"/>
    <n v="86"/>
    <n v="63"/>
    <s v=""/>
  </r>
  <r>
    <x v="7"/>
    <n v="7"/>
    <x v="0"/>
    <m/>
    <x v="14"/>
    <s v="CCV-123A"/>
    <s v="123A"/>
    <m/>
    <s v="123A-07:45-08:00"/>
    <n v="0"/>
    <n v="2"/>
    <n v="0"/>
    <n v="121"/>
    <n v="14"/>
    <n v="3"/>
    <n v="1"/>
    <n v="5"/>
    <n v="174"/>
    <n v="127"/>
    <s v=""/>
  </r>
  <r>
    <x v="8"/>
    <n v="8"/>
    <x v="0"/>
    <m/>
    <x v="14"/>
    <s v="CCV-123A"/>
    <s v="123A"/>
    <m/>
    <s v="123A-08:00-08:15"/>
    <n v="0"/>
    <n v="2"/>
    <n v="0"/>
    <n v="70"/>
    <n v="8"/>
    <n v="3"/>
    <n v="1"/>
    <n v="4"/>
    <n v="105"/>
    <n v="75"/>
    <s v=""/>
  </r>
  <r>
    <x v="9"/>
    <n v="8"/>
    <x v="0"/>
    <m/>
    <x v="14"/>
    <s v="CCV-123A"/>
    <s v="123A"/>
    <m/>
    <s v="123A-08:15-08:30"/>
    <n v="0"/>
    <n v="0"/>
    <n v="0"/>
    <n v="80"/>
    <n v="3"/>
    <n v="3"/>
    <n v="2"/>
    <n v="3"/>
    <n v="112"/>
    <n v="85"/>
    <s v=""/>
  </r>
  <r>
    <x v="10"/>
    <n v="8"/>
    <x v="0"/>
    <m/>
    <x v="14"/>
    <s v="CCV-123A"/>
    <s v="123A"/>
    <m/>
    <s v="123A-08:30-08:45"/>
    <n v="0"/>
    <n v="1"/>
    <n v="1"/>
    <n v="185"/>
    <n v="8"/>
    <n v="3"/>
    <n v="3"/>
    <n v="2"/>
    <n v="255"/>
    <n v="193"/>
    <s v=""/>
  </r>
  <r>
    <x v="11"/>
    <n v="8"/>
    <x v="0"/>
    <m/>
    <x v="14"/>
    <s v="CCV-123A"/>
    <s v="123A"/>
    <m/>
    <s v="123A-08:45-09:00"/>
    <n v="0"/>
    <n v="3"/>
    <n v="0"/>
    <n v="88"/>
    <n v="12"/>
    <n v="2"/>
    <n v="3"/>
    <n v="3"/>
    <n v="133"/>
    <n v="94"/>
    <s v=""/>
  </r>
  <r>
    <x v="12"/>
    <n v="9"/>
    <x v="0"/>
    <m/>
    <x v="14"/>
    <s v="CCV-123A"/>
    <s v="123A"/>
    <m/>
    <s v="123A-09:00-09:15"/>
    <n v="0"/>
    <n v="2"/>
    <n v="0"/>
    <n v="57"/>
    <n v="11"/>
    <n v="1"/>
    <n v="1"/>
    <n v="5"/>
    <n v="90"/>
    <n v="63"/>
    <s v=""/>
  </r>
  <r>
    <x v="13"/>
    <n v="9"/>
    <x v="0"/>
    <m/>
    <x v="14"/>
    <s v="CCV-123A"/>
    <s v="123A"/>
    <m/>
    <s v="123A-09:15-09:30"/>
    <n v="0"/>
    <n v="2"/>
    <n v="0"/>
    <n v="111"/>
    <n v="9"/>
    <n v="5"/>
    <n v="1"/>
    <n v="3"/>
    <n v="157"/>
    <n v="115"/>
    <s v=""/>
  </r>
  <r>
    <x v="14"/>
    <n v="9"/>
    <x v="0"/>
    <m/>
    <x v="14"/>
    <s v="CCV-123A"/>
    <s v="123A"/>
    <m/>
    <s v="123A-09:30-09:45"/>
    <n v="0"/>
    <n v="3"/>
    <n v="1"/>
    <n v="77"/>
    <n v="14"/>
    <n v="1"/>
    <n v="2"/>
    <n v="2"/>
    <n v="120"/>
    <n v="84"/>
    <s v=""/>
  </r>
  <r>
    <x v="15"/>
    <n v="9"/>
    <x v="0"/>
    <m/>
    <x v="14"/>
    <s v="CCV-123A"/>
    <s v="123A"/>
    <m/>
    <s v="123A-09:45-10:00"/>
    <n v="0"/>
    <n v="3"/>
    <n v="0"/>
    <n v="69"/>
    <n v="11"/>
    <n v="2"/>
    <n v="0"/>
    <n v="4"/>
    <n v="106"/>
    <n v="73"/>
    <s v=""/>
  </r>
  <r>
    <x v="16"/>
    <n v="10"/>
    <x v="0"/>
    <m/>
    <x v="14"/>
    <s v="CCV-123A"/>
    <s v="123A"/>
    <m/>
    <s v="123A-10:00-10:15"/>
    <n v="0"/>
    <n v="0"/>
    <n v="0"/>
    <n v="11"/>
    <n v="4"/>
    <n v="0"/>
    <n v="1"/>
    <n v="0"/>
    <n v="17"/>
    <n v="12"/>
    <s v=""/>
  </r>
  <r>
    <x v="40"/>
    <n v="16"/>
    <x v="1"/>
    <m/>
    <x v="14"/>
    <s v="CCV-123A"/>
    <s v="123A"/>
    <m/>
    <s v="123A-16:00-16:15"/>
    <n v="0"/>
    <n v="0"/>
    <n v="1"/>
    <n v="97"/>
    <n v="0"/>
    <n v="0"/>
    <n v="0"/>
    <n v="4"/>
    <n v="135"/>
    <n v="104"/>
    <s v=""/>
  </r>
  <r>
    <x v="41"/>
    <n v="16"/>
    <x v="1"/>
    <m/>
    <x v="14"/>
    <s v="CCV-123A"/>
    <s v="123A"/>
    <m/>
    <s v="123A-16:15-16:30"/>
    <n v="0"/>
    <n v="1"/>
    <n v="0"/>
    <n v="161"/>
    <n v="10"/>
    <n v="3"/>
    <n v="0"/>
    <n v="5"/>
    <n v="221"/>
    <n v="166"/>
    <s v=""/>
  </r>
  <r>
    <x v="42"/>
    <n v="16"/>
    <x v="1"/>
    <m/>
    <x v="14"/>
    <s v="CCV-123A"/>
    <s v="123A"/>
    <m/>
    <s v="123A-16:30-16:45"/>
    <n v="1"/>
    <n v="0"/>
    <n v="1"/>
    <n v="199"/>
    <n v="14"/>
    <n v="4"/>
    <n v="1"/>
    <n v="7"/>
    <n v="276"/>
    <n v="210"/>
    <s v=""/>
  </r>
  <r>
    <x v="43"/>
    <n v="16"/>
    <x v="1"/>
    <m/>
    <x v="14"/>
    <s v="CCV-123A"/>
    <s v="123A"/>
    <m/>
    <s v="123A-16:45-17:00"/>
    <n v="0"/>
    <n v="2"/>
    <n v="0"/>
    <n v="140"/>
    <n v="18"/>
    <n v="1"/>
    <n v="2"/>
    <n v="5"/>
    <n v="201"/>
    <n v="147"/>
    <s v=""/>
  </r>
  <r>
    <x v="44"/>
    <n v="17"/>
    <x v="1"/>
    <m/>
    <x v="14"/>
    <s v="CCV-123A"/>
    <s v="123A"/>
    <m/>
    <s v="123A-17:00-17:15"/>
    <n v="0"/>
    <n v="5"/>
    <n v="0"/>
    <n v="126"/>
    <n v="27"/>
    <n v="4"/>
    <n v="0"/>
    <n v="7"/>
    <n v="192"/>
    <n v="133"/>
    <s v=""/>
  </r>
  <r>
    <x v="45"/>
    <n v="17"/>
    <x v="1"/>
    <m/>
    <x v="14"/>
    <s v="CCV-123A"/>
    <s v="123A"/>
    <m/>
    <s v="123A-17:15-17:30"/>
    <n v="2"/>
    <n v="3"/>
    <n v="0"/>
    <n v="78"/>
    <n v="24"/>
    <n v="3"/>
    <n v="1"/>
    <n v="5"/>
    <n v="123"/>
    <n v="84"/>
    <s v=""/>
  </r>
  <r>
    <x v="46"/>
    <n v="17"/>
    <x v="1"/>
    <m/>
    <x v="14"/>
    <s v="CCV-123A"/>
    <s v="123A"/>
    <m/>
    <s v="123A-17:30-17:45"/>
    <n v="0"/>
    <n v="2"/>
    <n v="0"/>
    <n v="101"/>
    <n v="17"/>
    <n v="2"/>
    <n v="5"/>
    <n v="5"/>
    <n v="154"/>
    <n v="111"/>
    <s v=""/>
  </r>
  <r>
    <x v="47"/>
    <n v="17"/>
    <x v="1"/>
    <m/>
    <x v="14"/>
    <s v="CCV-123A"/>
    <s v="123A"/>
    <m/>
    <s v="123A-17:45-18:00"/>
    <n v="1"/>
    <n v="2"/>
    <n v="0"/>
    <n v="124"/>
    <n v="16"/>
    <n v="2"/>
    <n v="3"/>
    <n v="7"/>
    <n v="183"/>
    <n v="134"/>
    <s v=""/>
  </r>
  <r>
    <x v="48"/>
    <n v="18"/>
    <x v="1"/>
    <m/>
    <x v="14"/>
    <s v="CCV-123A"/>
    <s v="123A"/>
    <m/>
    <s v="123A-18:00-18:15"/>
    <n v="2"/>
    <n v="3"/>
    <n v="0"/>
    <n v="145"/>
    <n v="49"/>
    <n v="4"/>
    <n v="2"/>
    <n v="5"/>
    <n v="217"/>
    <n v="152"/>
    <s v=""/>
  </r>
  <r>
    <x v="49"/>
    <n v="18"/>
    <x v="1"/>
    <m/>
    <x v="14"/>
    <s v="CCV-123A"/>
    <s v="123A"/>
    <m/>
    <s v="123A-18:15-18:30"/>
    <n v="1"/>
    <n v="0"/>
    <n v="0"/>
    <n v="131"/>
    <n v="30"/>
    <n v="3"/>
    <n v="2"/>
    <n v="1"/>
    <n v="181"/>
    <n v="134"/>
    <s v=""/>
  </r>
  <r>
    <x v="50"/>
    <n v="18"/>
    <x v="1"/>
    <m/>
    <x v="14"/>
    <s v="CCV-123A"/>
    <s v="123A"/>
    <m/>
    <s v="123A-18:30-18:45"/>
    <n v="5"/>
    <n v="0"/>
    <n v="1"/>
    <n v="131"/>
    <n v="17"/>
    <n v="3"/>
    <n v="2"/>
    <n v="1"/>
    <n v="182"/>
    <n v="137"/>
    <s v=""/>
  </r>
  <r>
    <x v="51"/>
    <n v="18"/>
    <x v="1"/>
    <m/>
    <x v="14"/>
    <s v="CCV-123A"/>
    <s v="123A"/>
    <m/>
    <s v="123A-18:45-19:00"/>
    <n v="1"/>
    <n v="1"/>
    <n v="0"/>
    <n v="95"/>
    <n v="10"/>
    <n v="2"/>
    <n v="0"/>
    <n v="6"/>
    <n v="137"/>
    <n v="101"/>
    <s v=""/>
  </r>
  <r>
    <x v="52"/>
    <n v="19"/>
    <x v="2"/>
    <m/>
    <x v="14"/>
    <s v="CCV-123A"/>
    <s v="123A"/>
    <m/>
    <s v="123A-19:00-19:15"/>
    <n v="0"/>
    <n v="0"/>
    <n v="0"/>
    <n v="58"/>
    <n v="12"/>
    <n v="5"/>
    <n v="3"/>
    <n v="3"/>
    <n v="86"/>
    <n v="64"/>
    <s v=""/>
  </r>
  <r>
    <x v="53"/>
    <n v="19"/>
    <x v="2"/>
    <m/>
    <x v="14"/>
    <s v="CCV-123A"/>
    <s v="123A"/>
    <m/>
    <s v="123A-19:15-19:30"/>
    <n v="1"/>
    <n v="2"/>
    <n v="0"/>
    <n v="79"/>
    <n v="8"/>
    <n v="5"/>
    <n v="3"/>
    <n v="1"/>
    <n v="115"/>
    <n v="83"/>
    <s v=""/>
  </r>
  <r>
    <x v="54"/>
    <n v="19"/>
    <x v="2"/>
    <m/>
    <x v="14"/>
    <s v="CCV-123A"/>
    <s v="123A"/>
    <m/>
    <s v="123A-19:30-19:45"/>
    <n v="0"/>
    <n v="0"/>
    <n v="0"/>
    <n v="1"/>
    <n v="0"/>
    <n v="0"/>
    <n v="1"/>
    <n v="0"/>
    <n v="3"/>
    <n v="2"/>
    <s v=""/>
  </r>
  <r>
    <x v="2"/>
    <n v="6"/>
    <x v="0"/>
    <s v=""/>
    <x v="15"/>
    <s v="CCV-123B"/>
    <s v="123B"/>
    <m/>
    <s v="123B-06:30-06:45"/>
    <n v="2"/>
    <n v="8"/>
    <n v="0"/>
    <n v="111"/>
    <n v="17"/>
    <n v="3"/>
    <n v="7"/>
    <n v="6"/>
    <n v="143"/>
    <n v="124"/>
    <n v="6765"/>
  </r>
  <r>
    <x v="3"/>
    <n v="6"/>
    <x v="0"/>
    <s v=""/>
    <x v="15"/>
    <s v="CCV-123B"/>
    <s v="123B"/>
    <m/>
    <s v="123B-06:45-07:00"/>
    <n v="0"/>
    <n v="6"/>
    <n v="0"/>
    <n v="148"/>
    <n v="37"/>
    <n v="6"/>
    <n v="6"/>
    <n v="3"/>
    <n v="176"/>
    <n v="157"/>
    <n v="6765"/>
  </r>
  <r>
    <x v="4"/>
    <n v="7"/>
    <x v="0"/>
    <s v=""/>
    <x v="15"/>
    <s v="CCV-123B"/>
    <s v="123B"/>
    <m/>
    <s v="123B-07:00-07:15"/>
    <n v="1"/>
    <n v="9"/>
    <n v="0"/>
    <n v="172"/>
    <n v="28"/>
    <n v="4"/>
    <n v="8"/>
    <n v="6"/>
    <n v="209"/>
    <n v="186"/>
    <n v="6765"/>
  </r>
  <r>
    <x v="5"/>
    <n v="7"/>
    <x v="0"/>
    <s v=""/>
    <x v="15"/>
    <s v="CCV-123B"/>
    <s v="123B"/>
    <m/>
    <s v="123B-07:15-07:30"/>
    <n v="2"/>
    <n v="9"/>
    <n v="0"/>
    <n v="228"/>
    <n v="36"/>
    <n v="5"/>
    <n v="2"/>
    <n v="10"/>
    <n v="264"/>
    <n v="240"/>
    <n v="6765"/>
  </r>
  <r>
    <x v="6"/>
    <n v="7"/>
    <x v="0"/>
    <s v=""/>
    <x v="15"/>
    <s v="CCV-123B"/>
    <s v="123B"/>
    <m/>
    <s v="123B-07:30-07:45"/>
    <n v="0"/>
    <n v="7"/>
    <n v="1"/>
    <n v="198"/>
    <n v="49"/>
    <n v="5"/>
    <n v="4"/>
    <n v="11"/>
    <n v="238"/>
    <n v="216"/>
    <n v="6765"/>
  </r>
  <r>
    <x v="7"/>
    <n v="7"/>
    <x v="0"/>
    <s v=""/>
    <x v="15"/>
    <s v="CCV-123B"/>
    <s v="123B"/>
    <m/>
    <s v="123B-07:45-08:00"/>
    <n v="3"/>
    <n v="1"/>
    <n v="0"/>
    <n v="224"/>
    <n v="71"/>
    <n v="4"/>
    <n v="3"/>
    <n v="4"/>
    <n v="245"/>
    <n v="231"/>
    <n v="6765"/>
  </r>
  <r>
    <x v="8"/>
    <n v="8"/>
    <x v="0"/>
    <s v=""/>
    <x v="15"/>
    <s v="CCV-123B"/>
    <s v="123B"/>
    <m/>
    <s v="123B-08:00-08:15"/>
    <n v="2"/>
    <n v="4"/>
    <n v="0"/>
    <n v="197"/>
    <n v="49"/>
    <n v="6"/>
    <n v="5"/>
    <n v="12"/>
    <n v="231"/>
    <n v="214"/>
    <n v="6765"/>
  </r>
  <r>
    <x v="9"/>
    <n v="8"/>
    <x v="0"/>
    <s v=""/>
    <x v="15"/>
    <s v="CCV-123B"/>
    <s v="123B"/>
    <m/>
    <s v="123B-08:15-08:30"/>
    <n v="0"/>
    <n v="4"/>
    <n v="1"/>
    <n v="215"/>
    <n v="29"/>
    <n v="2"/>
    <n v="6"/>
    <n v="15"/>
    <n v="252"/>
    <n v="239"/>
    <n v="6765"/>
  </r>
  <r>
    <x v="10"/>
    <n v="8"/>
    <x v="0"/>
    <s v=""/>
    <x v="15"/>
    <s v="CCV-123B"/>
    <s v="123B"/>
    <m/>
    <s v="123B-08:30-08:45"/>
    <n v="0"/>
    <n v="9"/>
    <n v="0"/>
    <n v="195"/>
    <n v="33"/>
    <n v="4"/>
    <n v="7"/>
    <n v="7"/>
    <n v="233"/>
    <n v="209"/>
    <n v="6765"/>
  </r>
  <r>
    <x v="11"/>
    <n v="8"/>
    <x v="0"/>
    <s v=""/>
    <x v="15"/>
    <s v="CCV-123B"/>
    <s v="123B"/>
    <m/>
    <s v="123B-08:45-09:00"/>
    <n v="0"/>
    <n v="12"/>
    <n v="1"/>
    <n v="175"/>
    <n v="29"/>
    <n v="2"/>
    <n v="8"/>
    <n v="7"/>
    <n v="222"/>
    <n v="193"/>
    <n v="6765"/>
  </r>
  <r>
    <x v="12"/>
    <n v="9"/>
    <x v="0"/>
    <s v=""/>
    <x v="15"/>
    <s v="CCV-123B"/>
    <s v="123B"/>
    <m/>
    <s v="123B-09:00-09:15"/>
    <n v="1"/>
    <n v="6"/>
    <n v="0"/>
    <n v="170"/>
    <n v="37"/>
    <n v="3"/>
    <n v="16"/>
    <n v="10"/>
    <n v="215"/>
    <n v="196"/>
    <n v="6765"/>
  </r>
  <r>
    <x v="13"/>
    <n v="9"/>
    <x v="0"/>
    <s v=""/>
    <x v="15"/>
    <s v="CCV-123B"/>
    <s v="123B"/>
    <m/>
    <s v="123B-09:15-09:30"/>
    <n v="2"/>
    <n v="3"/>
    <n v="0"/>
    <n v="171"/>
    <n v="28"/>
    <n v="2"/>
    <n v="4"/>
    <n v="11"/>
    <n v="197"/>
    <n v="186"/>
    <n v="6765"/>
  </r>
  <r>
    <x v="14"/>
    <n v="9"/>
    <x v="0"/>
    <s v=""/>
    <x v="15"/>
    <s v="CCV-123B"/>
    <s v="123B"/>
    <m/>
    <s v="123B-09:30-09:45"/>
    <n v="1"/>
    <n v="6"/>
    <n v="1"/>
    <n v="153"/>
    <n v="30"/>
    <n v="2"/>
    <n v="5"/>
    <n v="9"/>
    <n v="187"/>
    <n v="170"/>
    <n v="6765"/>
  </r>
  <r>
    <x v="15"/>
    <n v="9"/>
    <x v="0"/>
    <s v=""/>
    <x v="15"/>
    <s v="CCV-123B"/>
    <s v="123B"/>
    <m/>
    <s v="123B-09:45-10:00"/>
    <n v="0"/>
    <n v="4"/>
    <n v="0"/>
    <n v="141"/>
    <n v="30"/>
    <n v="2"/>
    <n v="2"/>
    <n v="13"/>
    <n v="169"/>
    <n v="156"/>
    <n v="6765"/>
  </r>
  <r>
    <x v="16"/>
    <n v="10"/>
    <x v="0"/>
    <s v=""/>
    <x v="15"/>
    <s v="CCV-123B"/>
    <s v="123B"/>
    <m/>
    <s v="123B-10:00-10:15"/>
    <n v="0"/>
    <n v="0"/>
    <n v="0"/>
    <n v="8"/>
    <n v="4"/>
    <n v="0"/>
    <n v="0"/>
    <n v="0"/>
    <n v="9"/>
    <n v="8"/>
    <n v="6765"/>
  </r>
  <r>
    <x v="40"/>
    <n v="16"/>
    <x v="1"/>
    <s v=""/>
    <x v="15"/>
    <s v="CCV-123B"/>
    <s v="123B"/>
    <m/>
    <s v="123B-16:00-16:15"/>
    <n v="0"/>
    <n v="1"/>
    <n v="2"/>
    <n v="80"/>
    <n v="7"/>
    <n v="0"/>
    <n v="2"/>
    <n v="8"/>
    <n v="99"/>
    <n v="95"/>
    <n v="6765"/>
  </r>
  <r>
    <x v="41"/>
    <n v="16"/>
    <x v="1"/>
    <s v=""/>
    <x v="15"/>
    <s v="CCV-123B"/>
    <s v="123B"/>
    <m/>
    <s v="123B-16:15-16:30"/>
    <n v="0"/>
    <n v="2"/>
    <n v="1"/>
    <n v="143"/>
    <n v="28"/>
    <n v="2"/>
    <n v="3"/>
    <n v="11"/>
    <n v="169"/>
    <n v="160"/>
    <n v="6765"/>
  </r>
  <r>
    <x v="42"/>
    <n v="16"/>
    <x v="1"/>
    <s v=""/>
    <x v="15"/>
    <s v="CCV-123B"/>
    <s v="123B"/>
    <m/>
    <s v="123B-16:30-16:45"/>
    <n v="0"/>
    <n v="6"/>
    <n v="0"/>
    <n v="165"/>
    <n v="29"/>
    <n v="3"/>
    <n v="2"/>
    <n v="9"/>
    <n v="193"/>
    <n v="176"/>
    <n v="6765"/>
  </r>
  <r>
    <x v="43"/>
    <n v="16"/>
    <x v="1"/>
    <s v=""/>
    <x v="15"/>
    <s v="CCV-123B"/>
    <s v="123B"/>
    <m/>
    <s v="123B-16:45-17:00"/>
    <n v="0"/>
    <n v="4"/>
    <n v="1"/>
    <n v="141"/>
    <n v="23"/>
    <n v="2"/>
    <n v="5"/>
    <n v="4"/>
    <n v="165"/>
    <n v="153"/>
    <n v="6765"/>
  </r>
  <r>
    <x v="44"/>
    <n v="17"/>
    <x v="1"/>
    <s v=""/>
    <x v="15"/>
    <s v="CCV-123B"/>
    <s v="123B"/>
    <m/>
    <s v="123B-17:00-17:15"/>
    <n v="0"/>
    <n v="2"/>
    <n v="0"/>
    <n v="132"/>
    <n v="26"/>
    <n v="3"/>
    <n v="7"/>
    <n v="8"/>
    <n v="156"/>
    <n v="147"/>
    <n v="6765"/>
  </r>
  <r>
    <x v="45"/>
    <n v="17"/>
    <x v="1"/>
    <s v=""/>
    <x v="15"/>
    <s v="CCV-123B"/>
    <s v="123B"/>
    <m/>
    <s v="123B-17:15-17:30"/>
    <n v="0"/>
    <n v="2"/>
    <n v="0"/>
    <n v="137"/>
    <n v="34"/>
    <n v="3"/>
    <n v="5"/>
    <n v="7"/>
    <n v="159"/>
    <n v="149"/>
    <n v="6765"/>
  </r>
  <r>
    <x v="46"/>
    <n v="17"/>
    <x v="1"/>
    <s v=""/>
    <x v="15"/>
    <s v="CCV-123B"/>
    <s v="123B"/>
    <m/>
    <s v="123B-17:30-17:45"/>
    <n v="1"/>
    <n v="2"/>
    <n v="4"/>
    <n v="132"/>
    <n v="31"/>
    <n v="4"/>
    <n v="2"/>
    <n v="10"/>
    <n v="164"/>
    <n v="154"/>
    <n v="6765"/>
  </r>
  <r>
    <x v="47"/>
    <n v="17"/>
    <x v="1"/>
    <s v=""/>
    <x v="15"/>
    <s v="CCV-123B"/>
    <s v="123B"/>
    <m/>
    <s v="123B-17:45-18:00"/>
    <n v="0"/>
    <n v="3"/>
    <n v="0"/>
    <n v="214"/>
    <n v="23"/>
    <n v="3"/>
    <n v="3"/>
    <n v="6"/>
    <n v="233"/>
    <n v="223"/>
    <n v="6765"/>
  </r>
  <r>
    <x v="48"/>
    <n v="18"/>
    <x v="1"/>
    <s v=""/>
    <x v="15"/>
    <s v="CCV-123B"/>
    <s v="123B"/>
    <m/>
    <s v="123B-18:00-18:15"/>
    <n v="1"/>
    <n v="3"/>
    <n v="2"/>
    <n v="171"/>
    <n v="36"/>
    <n v="4"/>
    <n v="3"/>
    <n v="6"/>
    <n v="197"/>
    <n v="185"/>
    <n v="6765"/>
  </r>
  <r>
    <x v="49"/>
    <n v="18"/>
    <x v="1"/>
    <s v=""/>
    <x v="15"/>
    <s v="CCV-123B"/>
    <s v="123B"/>
    <m/>
    <s v="123B-18:15-18:30"/>
    <n v="1"/>
    <n v="1"/>
    <n v="0"/>
    <n v="174"/>
    <n v="22"/>
    <n v="3"/>
    <n v="2"/>
    <n v="6"/>
    <n v="188"/>
    <n v="182"/>
    <n v="6765"/>
  </r>
  <r>
    <x v="50"/>
    <n v="18"/>
    <x v="1"/>
    <s v=""/>
    <x v="15"/>
    <s v="CCV-123B"/>
    <s v="123B"/>
    <m/>
    <s v="123B-18:30-18:45"/>
    <n v="1"/>
    <n v="1"/>
    <n v="1"/>
    <n v="179"/>
    <n v="23"/>
    <n v="4"/>
    <n v="2"/>
    <n v="7"/>
    <n v="197"/>
    <n v="191"/>
    <n v="6765"/>
  </r>
  <r>
    <x v="51"/>
    <n v="18"/>
    <x v="1"/>
    <s v=""/>
    <x v="15"/>
    <s v="CCV-123B"/>
    <s v="123B"/>
    <m/>
    <s v="123B-18:45-19:00"/>
    <n v="0"/>
    <n v="2"/>
    <n v="0"/>
    <n v="142"/>
    <n v="20"/>
    <n v="3"/>
    <n v="3"/>
    <n v="6"/>
    <n v="159"/>
    <n v="151"/>
    <n v="6765"/>
  </r>
  <r>
    <x v="52"/>
    <n v="19"/>
    <x v="2"/>
    <s v=""/>
    <x v="15"/>
    <s v="CCV-123B"/>
    <s v="123B"/>
    <m/>
    <s v="123B-19:00-19:15"/>
    <n v="1"/>
    <n v="0"/>
    <n v="0"/>
    <n v="139"/>
    <n v="17"/>
    <n v="4"/>
    <n v="7"/>
    <n v="7"/>
    <n v="156"/>
    <n v="153"/>
    <n v="6765"/>
  </r>
  <r>
    <x v="53"/>
    <n v="19"/>
    <x v="2"/>
    <s v=""/>
    <x v="15"/>
    <s v="CCV-123B"/>
    <s v="123B"/>
    <m/>
    <s v="123B-19:15-19:30"/>
    <n v="1"/>
    <n v="2"/>
    <n v="0"/>
    <n v="119"/>
    <n v="11"/>
    <n v="5"/>
    <n v="6"/>
    <n v="2"/>
    <n v="133"/>
    <n v="127"/>
    <n v="6765"/>
  </r>
  <r>
    <x v="54"/>
    <n v="19"/>
    <x v="2"/>
    <s v=""/>
    <x v="15"/>
    <s v="CCV-123B"/>
    <s v="123B"/>
    <m/>
    <s v="123B-19:30-19:45"/>
    <n v="0"/>
    <n v="1"/>
    <n v="0"/>
    <n v="9"/>
    <n v="1"/>
    <n v="1"/>
    <n v="0"/>
    <n v="1"/>
    <n v="13"/>
    <n v="10"/>
    <n v="6765"/>
  </r>
  <r>
    <x v="1"/>
    <n v="6"/>
    <x v="0"/>
    <m/>
    <x v="16"/>
    <s v="CCV-129A"/>
    <s v="129A"/>
    <m/>
    <s v="129A-06:15-06:30"/>
    <n v="0"/>
    <n v="2"/>
    <n v="2"/>
    <n v="4"/>
    <n v="3"/>
    <n v="4"/>
    <n v="0"/>
    <n v="3"/>
    <n v="22"/>
    <n v="12"/>
    <s v=""/>
  </r>
  <r>
    <x v="2"/>
    <n v="6"/>
    <x v="0"/>
    <m/>
    <x v="16"/>
    <s v="CCV-129A"/>
    <s v="129A"/>
    <m/>
    <s v="129A-06:30-06:45"/>
    <n v="1"/>
    <n v="5"/>
    <n v="4"/>
    <n v="84"/>
    <n v="22"/>
    <n v="9"/>
    <n v="2"/>
    <n v="8"/>
    <n v="153"/>
    <n v="104"/>
    <s v=""/>
  </r>
  <r>
    <x v="3"/>
    <n v="6"/>
    <x v="0"/>
    <m/>
    <x v="16"/>
    <s v="CCV-129A"/>
    <s v="129A"/>
    <m/>
    <s v="129A-06:45-07:00"/>
    <n v="3"/>
    <n v="3"/>
    <n v="1"/>
    <n v="96"/>
    <n v="43"/>
    <n v="6"/>
    <n v="0"/>
    <n v="10"/>
    <n v="159"/>
    <n v="109"/>
    <s v=""/>
  </r>
  <r>
    <x v="4"/>
    <n v="7"/>
    <x v="0"/>
    <m/>
    <x v="16"/>
    <s v="CCV-129A"/>
    <s v="129A"/>
    <m/>
    <s v="129A-07:00-07:15"/>
    <n v="2"/>
    <n v="3"/>
    <n v="2"/>
    <n v="163"/>
    <n v="36"/>
    <n v="6"/>
    <n v="2"/>
    <n v="12"/>
    <n v="253"/>
    <n v="182"/>
    <s v=""/>
  </r>
  <r>
    <x v="5"/>
    <n v="7"/>
    <x v="0"/>
    <m/>
    <x v="16"/>
    <s v="CCV-129A"/>
    <s v="129A"/>
    <m/>
    <s v="129A-07:15-07:30"/>
    <n v="0"/>
    <n v="8"/>
    <n v="4"/>
    <n v="184"/>
    <n v="38"/>
    <n v="4"/>
    <n v="2"/>
    <n v="8"/>
    <n v="295"/>
    <n v="204"/>
    <s v=""/>
  </r>
  <r>
    <x v="6"/>
    <n v="7"/>
    <x v="0"/>
    <m/>
    <x v="16"/>
    <s v="CCV-129A"/>
    <s v="129A"/>
    <m/>
    <s v="129A-07:30-07:45"/>
    <n v="1"/>
    <n v="9"/>
    <n v="3"/>
    <n v="214"/>
    <n v="33"/>
    <n v="3"/>
    <n v="2"/>
    <n v="14"/>
    <n v="340"/>
    <n v="238"/>
    <s v=""/>
  </r>
  <r>
    <x v="7"/>
    <n v="7"/>
    <x v="0"/>
    <m/>
    <x v="16"/>
    <s v="CCV-129A"/>
    <s v="129A"/>
    <m/>
    <s v="129A-07:45-08:00"/>
    <n v="2"/>
    <n v="2"/>
    <n v="2"/>
    <n v="196"/>
    <n v="46"/>
    <n v="7"/>
    <n v="1"/>
    <n v="9"/>
    <n v="290"/>
    <n v="211"/>
    <s v=""/>
  </r>
  <r>
    <x v="8"/>
    <n v="8"/>
    <x v="0"/>
    <m/>
    <x v="16"/>
    <s v="CCV-129A"/>
    <s v="129A"/>
    <m/>
    <s v="129A-08:00-08:15"/>
    <n v="1"/>
    <n v="8"/>
    <n v="4"/>
    <n v="226"/>
    <n v="34"/>
    <n v="3"/>
    <n v="1"/>
    <n v="10"/>
    <n v="350"/>
    <n v="247"/>
    <s v=""/>
  </r>
  <r>
    <x v="9"/>
    <n v="8"/>
    <x v="0"/>
    <m/>
    <x v="16"/>
    <s v="CCV-129A"/>
    <s v="129A"/>
    <m/>
    <s v="129A-08:15-08:30"/>
    <n v="0"/>
    <n v="10"/>
    <n v="0"/>
    <n v="148"/>
    <n v="27"/>
    <n v="6"/>
    <n v="2"/>
    <n v="12"/>
    <n v="243"/>
    <n v="162"/>
    <s v=""/>
  </r>
  <r>
    <x v="10"/>
    <n v="8"/>
    <x v="0"/>
    <m/>
    <x v="16"/>
    <s v="CCV-129A"/>
    <s v="129A"/>
    <m/>
    <s v="129A-08:30-08:45"/>
    <n v="1"/>
    <n v="20"/>
    <n v="6"/>
    <n v="105"/>
    <n v="22"/>
    <n v="7"/>
    <n v="3"/>
    <n v="12"/>
    <n v="233"/>
    <n v="135"/>
    <s v=""/>
  </r>
  <r>
    <x v="11"/>
    <n v="8"/>
    <x v="0"/>
    <m/>
    <x v="16"/>
    <s v="CCV-129A"/>
    <s v="129A"/>
    <m/>
    <s v="129A-08:45-09:00"/>
    <n v="0"/>
    <n v="16"/>
    <n v="7"/>
    <n v="162"/>
    <n v="32"/>
    <n v="4"/>
    <n v="3"/>
    <n v="13"/>
    <n v="303"/>
    <n v="196"/>
    <s v=""/>
  </r>
  <r>
    <x v="12"/>
    <n v="9"/>
    <x v="0"/>
    <m/>
    <x v="16"/>
    <s v="CCV-129A"/>
    <s v="129A"/>
    <m/>
    <s v="129A-09:00-09:15"/>
    <n v="2"/>
    <n v="11"/>
    <n v="2"/>
    <n v="123"/>
    <n v="43"/>
    <n v="4"/>
    <n v="3"/>
    <n v="14"/>
    <n v="227"/>
    <n v="145"/>
    <s v=""/>
  </r>
  <r>
    <x v="13"/>
    <n v="9"/>
    <x v="0"/>
    <m/>
    <x v="16"/>
    <s v="CCV-129A"/>
    <s v="129A"/>
    <m/>
    <s v="129A-09:15-09:30"/>
    <n v="1"/>
    <n v="14"/>
    <n v="4"/>
    <n v="136"/>
    <n v="27"/>
    <n v="4"/>
    <n v="2"/>
    <n v="11"/>
    <n v="249"/>
    <n v="159"/>
    <s v=""/>
  </r>
  <r>
    <x v="14"/>
    <n v="9"/>
    <x v="0"/>
    <m/>
    <x v="16"/>
    <s v="CCV-129A"/>
    <s v="129A"/>
    <m/>
    <s v="129A-09:30-09:45"/>
    <n v="0"/>
    <n v="6"/>
    <n v="2"/>
    <n v="116"/>
    <n v="34"/>
    <n v="4"/>
    <n v="2"/>
    <n v="21"/>
    <n v="211"/>
    <n v="144"/>
    <s v=""/>
  </r>
  <r>
    <x v="15"/>
    <n v="9"/>
    <x v="0"/>
    <m/>
    <x v="16"/>
    <s v="CCV-129A"/>
    <s v="129A"/>
    <m/>
    <s v="129A-09:45-10:00"/>
    <n v="0"/>
    <n v="9"/>
    <n v="3"/>
    <n v="142"/>
    <n v="37"/>
    <n v="3"/>
    <n v="2"/>
    <n v="20"/>
    <n v="255"/>
    <n v="172"/>
    <s v=""/>
  </r>
  <r>
    <x v="16"/>
    <n v="10"/>
    <x v="0"/>
    <m/>
    <x v="16"/>
    <s v="CCV-129A"/>
    <s v="129A"/>
    <m/>
    <s v="129A-10:00-10:15"/>
    <n v="0"/>
    <n v="0"/>
    <n v="1"/>
    <n v="14"/>
    <n v="2"/>
    <n v="1"/>
    <n v="1"/>
    <n v="1"/>
    <n v="25"/>
    <n v="19"/>
    <s v=""/>
  </r>
  <r>
    <x v="40"/>
    <n v="16"/>
    <x v="1"/>
    <m/>
    <x v="16"/>
    <s v="CCV-129A"/>
    <s v="129A"/>
    <m/>
    <s v="129A-16:00-16:15"/>
    <n v="0"/>
    <n v="6"/>
    <n v="3"/>
    <n v="74"/>
    <n v="21"/>
    <n v="5"/>
    <n v="1"/>
    <n v="13"/>
    <n v="145"/>
    <n v="96"/>
    <s v=""/>
  </r>
  <r>
    <x v="41"/>
    <n v="16"/>
    <x v="1"/>
    <m/>
    <x v="16"/>
    <s v="CCV-129A"/>
    <s v="129A"/>
    <m/>
    <s v="129A-16:15-16:30"/>
    <n v="2"/>
    <n v="9"/>
    <n v="0"/>
    <n v="179"/>
    <n v="56"/>
    <n v="8"/>
    <n v="3"/>
    <n v="11"/>
    <n v="287"/>
    <n v="193"/>
    <s v=""/>
  </r>
  <r>
    <x v="42"/>
    <n v="16"/>
    <x v="1"/>
    <m/>
    <x v="16"/>
    <s v="CCV-129A"/>
    <s v="129A"/>
    <m/>
    <s v="129A-16:30-16:45"/>
    <n v="0"/>
    <n v="9"/>
    <n v="4"/>
    <n v="182"/>
    <n v="51"/>
    <n v="5"/>
    <n v="1"/>
    <n v="14"/>
    <n v="304"/>
    <n v="207"/>
    <s v=""/>
  </r>
  <r>
    <x v="43"/>
    <n v="16"/>
    <x v="1"/>
    <m/>
    <x v="16"/>
    <s v="CCV-129A"/>
    <s v="129A"/>
    <m/>
    <s v="129A-16:45-17:00"/>
    <n v="5"/>
    <n v="15"/>
    <n v="1"/>
    <n v="157"/>
    <n v="53"/>
    <n v="5"/>
    <n v="4"/>
    <n v="19"/>
    <n v="288"/>
    <n v="183"/>
    <s v=""/>
  </r>
  <r>
    <x v="44"/>
    <n v="17"/>
    <x v="1"/>
    <m/>
    <x v="16"/>
    <s v="CCV-129A"/>
    <s v="129A"/>
    <m/>
    <s v="129A-17:00-17:15"/>
    <n v="4"/>
    <n v="5"/>
    <n v="3"/>
    <n v="197"/>
    <n v="77"/>
    <n v="7"/>
    <n v="5"/>
    <n v="6"/>
    <n v="310"/>
    <n v="216"/>
    <s v=""/>
  </r>
  <r>
    <x v="45"/>
    <n v="17"/>
    <x v="1"/>
    <m/>
    <x v="16"/>
    <s v="CCV-129A"/>
    <s v="129A"/>
    <m/>
    <s v="129A-17:15-17:30"/>
    <n v="1"/>
    <n v="7"/>
    <n v="1"/>
    <n v="149"/>
    <n v="100"/>
    <n v="4"/>
    <n v="0"/>
    <n v="15"/>
    <n v="257"/>
    <n v="167"/>
    <s v=""/>
  </r>
  <r>
    <x v="46"/>
    <n v="17"/>
    <x v="1"/>
    <m/>
    <x v="16"/>
    <s v="CCV-129A"/>
    <s v="129A"/>
    <m/>
    <s v="129A-17:30-17:45"/>
    <n v="1"/>
    <n v="12"/>
    <n v="2"/>
    <n v="198"/>
    <n v="102"/>
    <n v="5"/>
    <n v="3"/>
    <n v="18"/>
    <n v="345"/>
    <n v="224"/>
    <s v=""/>
  </r>
  <r>
    <x v="47"/>
    <n v="17"/>
    <x v="1"/>
    <m/>
    <x v="16"/>
    <s v="CCV-129A"/>
    <s v="129A"/>
    <m/>
    <s v="129A-17:45-18:00"/>
    <n v="3"/>
    <n v="3"/>
    <n v="1"/>
    <n v="191"/>
    <n v="95"/>
    <n v="1"/>
    <n v="2"/>
    <n v="6"/>
    <n v="291"/>
    <n v="202"/>
    <s v=""/>
  </r>
  <r>
    <x v="48"/>
    <n v="18"/>
    <x v="1"/>
    <m/>
    <x v="16"/>
    <s v="CCV-129A"/>
    <s v="129A"/>
    <m/>
    <s v="129A-18:00-18:15"/>
    <n v="4"/>
    <n v="8"/>
    <n v="2"/>
    <n v="186"/>
    <n v="110"/>
    <n v="8"/>
    <n v="2"/>
    <n v="20"/>
    <n v="322"/>
    <n v="213"/>
    <s v=""/>
  </r>
  <r>
    <x v="49"/>
    <n v="18"/>
    <x v="1"/>
    <m/>
    <x v="16"/>
    <s v="CCV-129A"/>
    <s v="129A"/>
    <m/>
    <s v="129A-18:15-18:30"/>
    <n v="5"/>
    <n v="7"/>
    <n v="2"/>
    <n v="182"/>
    <n v="140"/>
    <n v="8"/>
    <n v="2"/>
    <n v="11"/>
    <n v="309"/>
    <n v="200"/>
    <s v=""/>
  </r>
  <r>
    <x v="50"/>
    <n v="18"/>
    <x v="1"/>
    <m/>
    <x v="16"/>
    <s v="CCV-129A"/>
    <s v="129A"/>
    <m/>
    <s v="129A-18:30-18:45"/>
    <n v="4"/>
    <n v="5"/>
    <n v="3"/>
    <n v="211"/>
    <n v="118"/>
    <n v="6"/>
    <n v="0"/>
    <n v="9"/>
    <n v="335"/>
    <n v="228"/>
    <s v=""/>
  </r>
  <r>
    <x v="51"/>
    <n v="18"/>
    <x v="1"/>
    <m/>
    <x v="16"/>
    <s v="CCV-129A"/>
    <s v="129A"/>
    <m/>
    <s v="129A-18:45-19:00"/>
    <n v="3"/>
    <n v="6"/>
    <n v="2"/>
    <n v="224"/>
    <n v="99"/>
    <n v="6"/>
    <n v="1"/>
    <n v="10"/>
    <n v="350"/>
    <n v="240"/>
    <s v=""/>
  </r>
  <r>
    <x v="52"/>
    <n v="19"/>
    <x v="2"/>
    <m/>
    <x v="16"/>
    <s v="CCV-129A"/>
    <s v="129A"/>
    <m/>
    <s v="129A-19:00-19:15"/>
    <n v="2"/>
    <n v="1"/>
    <n v="1"/>
    <n v="228"/>
    <n v="79"/>
    <n v="11"/>
    <n v="5"/>
    <n v="10"/>
    <n v="339"/>
    <n v="246"/>
    <s v=""/>
  </r>
  <r>
    <x v="53"/>
    <n v="19"/>
    <x v="2"/>
    <m/>
    <x v="16"/>
    <s v="CCV-129A"/>
    <s v="129A"/>
    <m/>
    <s v="129A-19:15-19:30"/>
    <n v="2"/>
    <n v="3"/>
    <n v="1"/>
    <n v="273"/>
    <n v="63"/>
    <n v="13"/>
    <n v="0"/>
    <n v="13"/>
    <n v="397"/>
    <n v="289"/>
    <s v=""/>
  </r>
  <r>
    <x v="54"/>
    <n v="19"/>
    <x v="2"/>
    <m/>
    <x v="16"/>
    <s v="CCV-129A"/>
    <s v="129A"/>
    <m/>
    <s v="129A-19:30-19:45"/>
    <n v="0"/>
    <n v="0"/>
    <n v="1"/>
    <n v="18"/>
    <n v="8"/>
    <n v="0"/>
    <n v="0"/>
    <n v="0"/>
    <n v="29"/>
    <n v="21"/>
    <s v=""/>
  </r>
  <r>
    <x v="1"/>
    <n v="6"/>
    <x v="0"/>
    <m/>
    <x v="17"/>
    <s v="CCV-129B"/>
    <s v="129B"/>
    <m/>
    <s v="129B-06:15-06:30"/>
    <n v="0"/>
    <n v="0"/>
    <n v="0"/>
    <n v="22"/>
    <n v="12"/>
    <n v="1"/>
    <n v="0"/>
    <n v="2"/>
    <n v="34"/>
    <n v="24"/>
    <s v=""/>
  </r>
  <r>
    <x v="2"/>
    <n v="6"/>
    <x v="0"/>
    <m/>
    <x v="17"/>
    <s v="CCV-129B"/>
    <s v="129B"/>
    <m/>
    <s v="129B-06:30-06:45"/>
    <n v="7"/>
    <n v="9"/>
    <n v="1"/>
    <n v="182"/>
    <n v="65"/>
    <n v="6"/>
    <n v="1"/>
    <n v="11"/>
    <n v="293"/>
    <n v="197"/>
    <s v=""/>
  </r>
  <r>
    <x v="3"/>
    <n v="6"/>
    <x v="0"/>
    <m/>
    <x v="17"/>
    <s v="CCV-129B"/>
    <s v="129B"/>
    <m/>
    <s v="129B-06:45-07:00"/>
    <n v="3"/>
    <n v="4"/>
    <n v="0"/>
    <n v="144"/>
    <n v="76"/>
    <n v="11"/>
    <n v="1"/>
    <n v="6"/>
    <n v="224"/>
    <n v="151"/>
    <s v=""/>
  </r>
  <r>
    <x v="4"/>
    <n v="7"/>
    <x v="0"/>
    <m/>
    <x v="17"/>
    <s v="CCV-129B"/>
    <s v="129B"/>
    <m/>
    <s v="129B-07:00-07:15"/>
    <n v="5"/>
    <n v="7"/>
    <n v="0"/>
    <n v="158"/>
    <n v="81"/>
    <n v="8"/>
    <n v="0"/>
    <n v="7"/>
    <n v="251"/>
    <n v="165"/>
    <s v=""/>
  </r>
  <r>
    <x v="5"/>
    <n v="7"/>
    <x v="0"/>
    <m/>
    <x v="17"/>
    <s v="CCV-129B"/>
    <s v="129B"/>
    <m/>
    <s v="129B-07:15-07:30"/>
    <n v="2"/>
    <n v="4"/>
    <n v="0"/>
    <n v="179"/>
    <n v="74"/>
    <n v="7"/>
    <n v="2"/>
    <n v="7"/>
    <n v="271"/>
    <n v="188"/>
    <s v=""/>
  </r>
  <r>
    <x v="6"/>
    <n v="7"/>
    <x v="0"/>
    <m/>
    <x v="17"/>
    <s v="CCV-129B"/>
    <s v="129B"/>
    <m/>
    <s v="129B-07:30-07:45"/>
    <n v="1"/>
    <n v="4"/>
    <n v="0"/>
    <n v="173"/>
    <n v="127"/>
    <n v="11"/>
    <n v="1"/>
    <n v="10"/>
    <n v="278"/>
    <n v="184"/>
    <s v=""/>
  </r>
  <r>
    <x v="7"/>
    <n v="7"/>
    <x v="0"/>
    <m/>
    <x v="17"/>
    <s v="CCV-129B"/>
    <s v="129B"/>
    <m/>
    <s v="129B-07:45-08:00"/>
    <n v="2"/>
    <n v="6"/>
    <n v="1"/>
    <n v="173"/>
    <n v="135"/>
    <n v="6"/>
    <n v="1"/>
    <n v="10"/>
    <n v="288"/>
    <n v="187"/>
    <s v=""/>
  </r>
  <r>
    <x v="8"/>
    <n v="8"/>
    <x v="0"/>
    <m/>
    <x v="17"/>
    <s v="CCV-129B"/>
    <s v="129B"/>
    <m/>
    <s v="129B-08:00-08:15"/>
    <n v="1"/>
    <n v="11"/>
    <n v="0"/>
    <n v="172"/>
    <n v="82"/>
    <n v="11"/>
    <n v="1"/>
    <n v="11"/>
    <n v="286"/>
    <n v="184"/>
    <s v=""/>
  </r>
  <r>
    <x v="9"/>
    <n v="8"/>
    <x v="0"/>
    <m/>
    <x v="17"/>
    <s v="CCV-129B"/>
    <s v="129B"/>
    <m/>
    <s v="129B-08:15-08:30"/>
    <n v="1"/>
    <n v="7"/>
    <n v="0"/>
    <n v="164"/>
    <n v="57"/>
    <n v="4"/>
    <n v="2"/>
    <n v="11"/>
    <n v="261"/>
    <n v="177"/>
    <s v=""/>
  </r>
  <r>
    <x v="10"/>
    <n v="8"/>
    <x v="0"/>
    <m/>
    <x v="17"/>
    <s v="CCV-129B"/>
    <s v="129B"/>
    <m/>
    <s v="129B-08:30-08:45"/>
    <n v="2"/>
    <n v="12"/>
    <n v="0"/>
    <n v="130"/>
    <n v="56"/>
    <n v="7"/>
    <n v="0"/>
    <n v="16"/>
    <n v="234"/>
    <n v="146"/>
    <s v=""/>
  </r>
  <r>
    <x v="11"/>
    <n v="8"/>
    <x v="0"/>
    <m/>
    <x v="17"/>
    <s v="CCV-129B"/>
    <s v="129B"/>
    <m/>
    <s v="129B-08:45-09:00"/>
    <n v="3"/>
    <n v="8"/>
    <n v="1"/>
    <n v="148"/>
    <n v="47"/>
    <n v="5"/>
    <n v="2"/>
    <n v="15"/>
    <n v="249"/>
    <n v="168"/>
    <s v=""/>
  </r>
  <r>
    <x v="12"/>
    <n v="9"/>
    <x v="0"/>
    <m/>
    <x v="17"/>
    <s v="CCV-129B"/>
    <s v="129B"/>
    <m/>
    <s v="129B-09:00-09:15"/>
    <n v="0"/>
    <n v="21"/>
    <n v="2"/>
    <n v="137"/>
    <n v="44"/>
    <n v="7"/>
    <n v="4"/>
    <n v="12"/>
    <n v="270"/>
    <n v="158"/>
    <s v=""/>
  </r>
  <r>
    <x v="13"/>
    <n v="9"/>
    <x v="0"/>
    <m/>
    <x v="17"/>
    <s v="CCV-129B"/>
    <s v="129B"/>
    <m/>
    <s v="129B-09:15-09:30"/>
    <n v="1"/>
    <n v="16"/>
    <n v="1"/>
    <n v="147"/>
    <n v="54"/>
    <n v="7"/>
    <n v="2"/>
    <n v="12"/>
    <n v="266"/>
    <n v="164"/>
    <s v=""/>
  </r>
  <r>
    <x v="14"/>
    <n v="9"/>
    <x v="0"/>
    <m/>
    <x v="17"/>
    <s v="CCV-129B"/>
    <s v="129B"/>
    <m/>
    <s v="129B-09:30-09:45"/>
    <n v="0"/>
    <n v="19"/>
    <n v="0"/>
    <n v="136"/>
    <n v="45"/>
    <n v="3"/>
    <n v="0"/>
    <n v="14"/>
    <n v="255"/>
    <n v="150"/>
    <s v=""/>
  </r>
  <r>
    <x v="15"/>
    <n v="9"/>
    <x v="0"/>
    <m/>
    <x v="17"/>
    <s v="CCV-129B"/>
    <s v="129B"/>
    <m/>
    <s v="129B-09:45-10:00"/>
    <n v="1"/>
    <n v="15"/>
    <n v="2"/>
    <n v="171"/>
    <n v="37"/>
    <n v="5"/>
    <n v="3"/>
    <n v="14"/>
    <n v="298"/>
    <n v="193"/>
    <s v=""/>
  </r>
  <r>
    <x v="16"/>
    <n v="10"/>
    <x v="0"/>
    <m/>
    <x v="17"/>
    <s v="CCV-129B"/>
    <s v="129B"/>
    <m/>
    <s v="129B-10:00-10:15"/>
    <n v="0"/>
    <n v="2"/>
    <n v="0"/>
    <n v="15"/>
    <n v="0"/>
    <n v="0"/>
    <n v="0"/>
    <n v="0"/>
    <n v="25"/>
    <n v="15"/>
    <s v=""/>
  </r>
  <r>
    <x v="40"/>
    <n v="16"/>
    <x v="1"/>
    <m/>
    <x v="17"/>
    <s v="CCV-129B"/>
    <s v="129B"/>
    <m/>
    <s v="129B-16:00-16:15"/>
    <n v="0"/>
    <n v="6"/>
    <n v="0"/>
    <n v="51"/>
    <n v="18"/>
    <n v="4"/>
    <n v="0"/>
    <n v="1"/>
    <n v="88"/>
    <n v="52"/>
    <s v=""/>
  </r>
  <r>
    <x v="41"/>
    <n v="16"/>
    <x v="1"/>
    <m/>
    <x v="17"/>
    <s v="CCV-129B"/>
    <s v="129B"/>
    <m/>
    <s v="129B-16:15-16:30"/>
    <n v="0"/>
    <n v="15"/>
    <n v="0"/>
    <n v="145"/>
    <n v="28"/>
    <n v="5"/>
    <n v="3"/>
    <n v="11"/>
    <n v="252"/>
    <n v="159"/>
    <s v=""/>
  </r>
  <r>
    <x v="42"/>
    <n v="16"/>
    <x v="1"/>
    <m/>
    <x v="17"/>
    <s v="CCV-129B"/>
    <s v="129B"/>
    <m/>
    <s v="129B-16:30-16:45"/>
    <n v="2"/>
    <n v="13"/>
    <n v="1"/>
    <n v="138"/>
    <n v="29"/>
    <n v="8"/>
    <n v="2"/>
    <n v="8"/>
    <n v="236"/>
    <n v="151"/>
    <s v=""/>
  </r>
  <r>
    <x v="43"/>
    <n v="16"/>
    <x v="1"/>
    <m/>
    <x v="17"/>
    <s v="CCV-129B"/>
    <s v="129B"/>
    <m/>
    <s v="129B-16:45-17:00"/>
    <n v="0"/>
    <n v="12"/>
    <n v="1"/>
    <n v="119"/>
    <n v="43"/>
    <n v="3"/>
    <n v="2"/>
    <n v="7"/>
    <n v="211"/>
    <n v="131"/>
    <s v=""/>
  </r>
  <r>
    <x v="44"/>
    <n v="17"/>
    <x v="1"/>
    <m/>
    <x v="17"/>
    <s v="CCV-129B"/>
    <s v="129B"/>
    <m/>
    <s v="129B-17:00-17:15"/>
    <n v="1"/>
    <n v="8"/>
    <n v="1"/>
    <n v="139"/>
    <n v="50"/>
    <n v="4"/>
    <n v="2"/>
    <n v="16"/>
    <n v="239"/>
    <n v="160"/>
    <s v=""/>
  </r>
  <r>
    <x v="45"/>
    <n v="17"/>
    <x v="1"/>
    <m/>
    <x v="17"/>
    <s v="CCV-129B"/>
    <s v="129B"/>
    <m/>
    <s v="129B-17:15-17:30"/>
    <n v="2"/>
    <n v="17"/>
    <n v="1"/>
    <n v="156"/>
    <n v="41"/>
    <n v="8"/>
    <n v="4"/>
    <n v="6"/>
    <n v="273"/>
    <n v="169"/>
    <s v=""/>
  </r>
  <r>
    <x v="46"/>
    <n v="17"/>
    <x v="1"/>
    <m/>
    <x v="17"/>
    <s v="CCV-129B"/>
    <s v="129B"/>
    <m/>
    <s v="129B-17:30-17:45"/>
    <n v="0"/>
    <n v="3"/>
    <n v="1"/>
    <n v="155"/>
    <n v="45"/>
    <n v="2"/>
    <n v="2"/>
    <n v="9"/>
    <n v="237"/>
    <n v="169"/>
    <s v=""/>
  </r>
  <r>
    <x v="47"/>
    <n v="17"/>
    <x v="1"/>
    <m/>
    <x v="17"/>
    <s v="CCV-129B"/>
    <s v="129B"/>
    <m/>
    <s v="129B-17:45-18:00"/>
    <n v="1"/>
    <n v="6"/>
    <n v="1"/>
    <n v="164"/>
    <n v="53"/>
    <n v="5"/>
    <n v="3"/>
    <n v="8"/>
    <n v="258"/>
    <n v="178"/>
    <s v=""/>
  </r>
  <r>
    <x v="48"/>
    <n v="18"/>
    <x v="1"/>
    <m/>
    <x v="17"/>
    <s v="CCV-129B"/>
    <s v="129B"/>
    <m/>
    <s v="129B-18:00-18:15"/>
    <n v="7"/>
    <n v="5"/>
    <n v="0"/>
    <n v="184"/>
    <n v="52"/>
    <n v="3"/>
    <n v="1"/>
    <n v="4"/>
    <n v="270"/>
    <n v="189"/>
    <s v=""/>
  </r>
  <r>
    <x v="49"/>
    <n v="18"/>
    <x v="1"/>
    <m/>
    <x v="17"/>
    <s v="CCV-129B"/>
    <s v="129B"/>
    <m/>
    <s v="129B-18:15-18:30"/>
    <n v="3"/>
    <n v="3"/>
    <n v="0"/>
    <n v="162"/>
    <n v="55"/>
    <n v="9"/>
    <n v="3"/>
    <n v="5"/>
    <n v="241"/>
    <n v="170"/>
    <s v=""/>
  </r>
  <r>
    <x v="50"/>
    <n v="18"/>
    <x v="1"/>
    <m/>
    <x v="17"/>
    <s v="CCV-129B"/>
    <s v="129B"/>
    <m/>
    <s v="129B-18:30-18:45"/>
    <n v="2"/>
    <n v="3"/>
    <n v="1"/>
    <n v="186"/>
    <n v="61"/>
    <n v="4"/>
    <n v="2"/>
    <n v="5"/>
    <n v="276"/>
    <n v="196"/>
    <s v=""/>
  </r>
  <r>
    <x v="51"/>
    <n v="18"/>
    <x v="1"/>
    <m/>
    <x v="17"/>
    <s v="CCV-129B"/>
    <s v="129B"/>
    <m/>
    <s v="129B-18:45-19:00"/>
    <n v="1"/>
    <n v="3"/>
    <n v="1"/>
    <n v="167"/>
    <n v="66"/>
    <n v="6"/>
    <n v="2"/>
    <n v="5"/>
    <n v="252"/>
    <n v="177"/>
    <s v=""/>
  </r>
  <r>
    <x v="52"/>
    <n v="19"/>
    <x v="2"/>
    <m/>
    <x v="17"/>
    <s v="CCV-129B"/>
    <s v="129B"/>
    <m/>
    <s v="129B-19:00-19:15"/>
    <n v="1"/>
    <n v="2"/>
    <n v="1"/>
    <n v="168"/>
    <n v="50"/>
    <n v="5"/>
    <n v="3"/>
    <n v="7"/>
    <n v="251"/>
    <n v="181"/>
    <s v=""/>
  </r>
  <r>
    <x v="53"/>
    <n v="19"/>
    <x v="2"/>
    <m/>
    <x v="17"/>
    <s v="CCV-129B"/>
    <s v="129B"/>
    <m/>
    <s v="129B-19:15-19:30"/>
    <n v="1"/>
    <n v="0"/>
    <n v="0"/>
    <n v="154"/>
    <n v="31"/>
    <n v="7"/>
    <n v="0"/>
    <n v="1"/>
    <n v="209"/>
    <n v="155"/>
    <s v=""/>
  </r>
  <r>
    <x v="54"/>
    <n v="19"/>
    <x v="2"/>
    <m/>
    <x v="17"/>
    <s v="CCV-129B"/>
    <s v="129B"/>
    <m/>
    <s v="129B-19:30-19:45"/>
    <n v="0"/>
    <n v="1"/>
    <n v="0"/>
    <n v="10"/>
    <n v="3"/>
    <n v="0"/>
    <n v="0"/>
    <n v="0"/>
    <n v="17"/>
    <n v="10"/>
    <s v=""/>
  </r>
  <r>
    <x v="0"/>
    <n v="6"/>
    <x v="0"/>
    <s v="PONTE GOV. COLOMBO MACHADO SALLES / PONTE GOV. PEDRO IVO CAMPOS"/>
    <x v="18"/>
    <s v="CCV-17A"/>
    <s v="17A"/>
    <s v="Mestre"/>
    <s v="17A-06:00-06:15"/>
    <n v="0"/>
    <n v="89"/>
    <n v="12"/>
    <n v="617"/>
    <n v="111"/>
    <n v="52"/>
    <n v="9"/>
    <n v="70"/>
    <n v="923"/>
    <n v="726"/>
    <n v="6761"/>
  </r>
  <r>
    <x v="1"/>
    <n v="6"/>
    <x v="0"/>
    <s v="PONTE GOV. COLOMBO MACHADO SALLES / PONTE GOV. PEDRO IVO CAMPOS"/>
    <x v="18"/>
    <s v="CCV-17A"/>
    <s v="17A"/>
    <s v="Mestre"/>
    <s v="17A-06:15-06:30"/>
    <n v="0"/>
    <n v="81"/>
    <n v="7"/>
    <n v="835"/>
    <n v="199"/>
    <n v="78"/>
    <n v="5"/>
    <n v="71"/>
    <n v="1124"/>
    <n v="929"/>
    <n v="6761"/>
  </r>
  <r>
    <x v="2"/>
    <n v="6"/>
    <x v="0"/>
    <s v="PONTE GOV. COLOMBO MACHADO SALLES / PONTE GOV. PEDRO IVO CAMPOS"/>
    <x v="18"/>
    <s v="CCV-17A"/>
    <s v="17A"/>
    <s v="Mestre"/>
    <s v="17A-06:30-06:45"/>
    <n v="0"/>
    <n v="95"/>
    <n v="8"/>
    <n v="979"/>
    <n v="331"/>
    <n v="80"/>
    <n v="13"/>
    <n v="82"/>
    <n v="1340"/>
    <n v="1094"/>
    <n v="6761"/>
  </r>
  <r>
    <x v="3"/>
    <n v="6"/>
    <x v="0"/>
    <s v="PONTE GOV. COLOMBO MACHADO SALLES / PONTE GOV. PEDRO IVO CAMPOS"/>
    <x v="18"/>
    <s v="CCV-17A"/>
    <s v="17A"/>
    <s v="Mestre"/>
    <s v="17A-06:45-07:00"/>
    <n v="0"/>
    <n v="62"/>
    <n v="2"/>
    <n v="1052"/>
    <n v="314"/>
    <n v="63"/>
    <n v="18"/>
    <n v="72"/>
    <n v="1324"/>
    <n v="1147"/>
    <n v="6761"/>
  </r>
  <r>
    <x v="4"/>
    <n v="7"/>
    <x v="0"/>
    <s v="PONTE GOV. COLOMBO MACHADO SALLES / PONTE GOV. PEDRO IVO CAMPOS"/>
    <x v="18"/>
    <s v="CCV-17A"/>
    <s v="17A"/>
    <s v="Mestre"/>
    <s v="17A-07:00-07:15"/>
    <n v="0"/>
    <n v="94"/>
    <n v="1"/>
    <n v="1093"/>
    <n v="260"/>
    <n v="67"/>
    <n v="15"/>
    <n v="36"/>
    <n v="1378"/>
    <n v="1147"/>
    <n v="6761"/>
  </r>
  <r>
    <x v="5"/>
    <n v="7"/>
    <x v="0"/>
    <s v="PONTE GOV. COLOMBO MACHADO SALLES / PONTE GOV. PEDRO IVO CAMPOS"/>
    <x v="18"/>
    <s v="CCV-17A"/>
    <s v="17A"/>
    <s v="Mestre"/>
    <s v="17A-07:15-07:30"/>
    <n v="0"/>
    <n v="64"/>
    <n v="5"/>
    <n v="1185"/>
    <n v="271"/>
    <n v="63"/>
    <n v="20"/>
    <n v="46"/>
    <n v="1437"/>
    <n v="1264"/>
    <n v="6761"/>
  </r>
  <r>
    <x v="6"/>
    <n v="7"/>
    <x v="0"/>
    <s v="PONTE GOV. COLOMBO MACHADO SALLES / PONTE GOV. PEDRO IVO CAMPOS"/>
    <x v="18"/>
    <s v="CCV-17A"/>
    <s v="17A"/>
    <s v="Mestre"/>
    <s v="17A-07:30-07:45"/>
    <n v="0"/>
    <n v="60"/>
    <n v="2"/>
    <n v="1257"/>
    <n v="393"/>
    <n v="55"/>
    <n v="20"/>
    <n v="51"/>
    <n v="1519"/>
    <n v="1333"/>
    <n v="6761"/>
  </r>
  <r>
    <x v="7"/>
    <n v="7"/>
    <x v="0"/>
    <s v="PONTE GOV. COLOMBO MACHADO SALLES / PONTE GOV. PEDRO IVO CAMPOS"/>
    <x v="18"/>
    <s v="CCV-17A"/>
    <s v="17A"/>
    <s v="Mestre"/>
    <s v="17A-07:45-08:00"/>
    <n v="0"/>
    <n v="52"/>
    <n v="2"/>
    <n v="1157"/>
    <n v="480"/>
    <n v="63"/>
    <n v="15"/>
    <n v="40"/>
    <n v="1401"/>
    <n v="1217"/>
    <n v="6761"/>
  </r>
  <r>
    <x v="8"/>
    <n v="8"/>
    <x v="0"/>
    <s v="PONTE GOV. COLOMBO MACHADO SALLES / PONTE GOV. PEDRO IVO CAMPOS"/>
    <x v="18"/>
    <s v="CCV-17A"/>
    <s v="17A"/>
    <s v="Mestre"/>
    <s v="17A-08:00-08:15"/>
    <n v="0"/>
    <n v="82"/>
    <n v="4"/>
    <n v="1148"/>
    <n v="377"/>
    <n v="80"/>
    <n v="29"/>
    <n v="57"/>
    <n v="1471"/>
    <n v="1244"/>
    <n v="6761"/>
  </r>
  <r>
    <x v="9"/>
    <n v="8"/>
    <x v="0"/>
    <s v="PONTE GOV. COLOMBO MACHADO SALLES / PONTE GOV. PEDRO IVO CAMPOS"/>
    <x v="18"/>
    <s v="CCV-17A"/>
    <s v="17A"/>
    <s v="Mestre"/>
    <s v="17A-08:15-08:30"/>
    <n v="0"/>
    <n v="86"/>
    <n v="5"/>
    <n v="1583"/>
    <n v="327"/>
    <n v="75"/>
    <n v="32"/>
    <n v="184"/>
    <n v="2038"/>
    <n v="1812"/>
    <n v="6761"/>
  </r>
  <r>
    <x v="10"/>
    <n v="8"/>
    <x v="0"/>
    <s v="PONTE GOV. COLOMBO MACHADO SALLES / PONTE GOV. PEDRO IVO CAMPOS"/>
    <x v="18"/>
    <s v="CCV-17A"/>
    <s v="17A"/>
    <s v="Mestre"/>
    <s v="17A-08:30-08:45"/>
    <n v="0"/>
    <n v="97"/>
    <n v="8"/>
    <n v="1249"/>
    <n v="294"/>
    <n v="56"/>
    <n v="25"/>
    <n v="83"/>
    <n v="1620"/>
    <n v="1377"/>
    <n v="6761"/>
  </r>
  <r>
    <x v="11"/>
    <n v="8"/>
    <x v="0"/>
    <s v="PONTE GOV. COLOMBO MACHADO SALLES / PONTE GOV. PEDRO IVO CAMPOS"/>
    <x v="18"/>
    <s v="CCV-17A"/>
    <s v="17A"/>
    <s v="Mestre"/>
    <s v="17A-08:45-09:00"/>
    <n v="0"/>
    <n v="100"/>
    <n v="10"/>
    <n v="957"/>
    <n v="307"/>
    <n v="69"/>
    <n v="22"/>
    <n v="94"/>
    <n v="1350"/>
    <n v="1098"/>
    <n v="6761"/>
  </r>
  <r>
    <x v="12"/>
    <n v="9"/>
    <x v="0"/>
    <s v="PONTE GOV. COLOMBO MACHADO SALLES / PONTE GOV. PEDRO IVO CAMPOS"/>
    <x v="18"/>
    <s v="CCV-17A"/>
    <s v="17A"/>
    <s v="Mestre"/>
    <s v="17A-09:00-09:15"/>
    <n v="0"/>
    <n v="111"/>
    <n v="9"/>
    <n v="1025"/>
    <n v="223"/>
    <n v="64"/>
    <n v="37"/>
    <n v="91"/>
    <n v="1435"/>
    <n v="1176"/>
    <n v="6761"/>
  </r>
  <r>
    <x v="13"/>
    <n v="9"/>
    <x v="0"/>
    <s v="PONTE GOV. COLOMBO MACHADO SALLES / PONTE GOV. PEDRO IVO CAMPOS"/>
    <x v="18"/>
    <s v="CCV-17A"/>
    <s v="17A"/>
    <s v="Mestre"/>
    <s v="17A-09:15-09:30"/>
    <n v="0"/>
    <n v="98"/>
    <n v="9"/>
    <n v="1134"/>
    <n v="212"/>
    <n v="53"/>
    <n v="31"/>
    <n v="76"/>
    <n v="1495"/>
    <n v="1264"/>
    <n v="6761"/>
  </r>
  <r>
    <x v="14"/>
    <n v="9"/>
    <x v="0"/>
    <s v="PONTE GOV. COLOMBO MACHADO SALLES / PONTE GOV. PEDRO IVO CAMPOS"/>
    <x v="18"/>
    <s v="CCV-17A"/>
    <s v="17A"/>
    <s v="Mestre"/>
    <s v="17A-09:30-09:45"/>
    <n v="0"/>
    <n v="95"/>
    <n v="3"/>
    <n v="1036"/>
    <n v="194"/>
    <n v="58"/>
    <n v="27"/>
    <n v="79"/>
    <n v="1372"/>
    <n v="1150"/>
    <n v="6761"/>
  </r>
  <r>
    <x v="15"/>
    <n v="9"/>
    <x v="0"/>
    <s v="PONTE GOV. COLOMBO MACHADO SALLES / PONTE GOV. PEDRO IVO CAMPOS"/>
    <x v="18"/>
    <s v="CCV-17A"/>
    <s v="17A"/>
    <s v="Mestre"/>
    <s v="17A-09:45-10:00"/>
    <n v="0"/>
    <n v="84"/>
    <n v="7"/>
    <n v="1153"/>
    <n v="184"/>
    <n v="29"/>
    <n v="29"/>
    <n v="77"/>
    <n v="1476"/>
    <n v="1277"/>
    <n v="6761"/>
  </r>
  <r>
    <x v="16"/>
    <n v="10"/>
    <x v="0"/>
    <s v="PONTE GOV. COLOMBO MACHADO SALLES / PONTE GOV. PEDRO IVO CAMPOS"/>
    <x v="18"/>
    <s v="CCV-17A"/>
    <s v="17A"/>
    <s v="Mestre"/>
    <s v="17A-10:00-10:15"/>
    <n v="0"/>
    <n v="51"/>
    <n v="25"/>
    <n v="1014"/>
    <n v="169"/>
    <n v="42"/>
    <n v="34"/>
    <n v="69"/>
    <n v="1310"/>
    <n v="1180"/>
    <n v="6761"/>
  </r>
  <r>
    <x v="17"/>
    <n v="10"/>
    <x v="0"/>
    <s v="PONTE GOV. COLOMBO MACHADO SALLES / PONTE GOV. PEDRO IVO CAMPOS"/>
    <x v="18"/>
    <s v="CCV-17A"/>
    <s v="17A"/>
    <s v="Mestre"/>
    <s v="17A-10:15-10:30"/>
    <n v="0"/>
    <n v="40"/>
    <n v="26"/>
    <n v="1098"/>
    <n v="174"/>
    <n v="30"/>
    <n v="20"/>
    <n v="71"/>
    <n v="1363"/>
    <n v="1254"/>
    <n v="6761"/>
  </r>
  <r>
    <x v="18"/>
    <n v="10"/>
    <x v="0"/>
    <s v="PONTE GOV. COLOMBO MACHADO SALLES / PONTE GOV. PEDRO IVO CAMPOS"/>
    <x v="18"/>
    <s v="CCV-17A"/>
    <s v="17A"/>
    <s v="Mestre"/>
    <s v="17A-10:30-10:45"/>
    <n v="0"/>
    <n v="35"/>
    <n v="22"/>
    <n v="1082"/>
    <n v="163"/>
    <n v="41"/>
    <n v="21"/>
    <n v="71"/>
    <n v="1327"/>
    <n v="1229"/>
    <n v="6761"/>
  </r>
  <r>
    <x v="19"/>
    <n v="10"/>
    <x v="0"/>
    <s v="PONTE GOV. COLOMBO MACHADO SALLES / PONTE GOV. PEDRO IVO CAMPOS"/>
    <x v="18"/>
    <s v="CCV-17A"/>
    <s v="17A"/>
    <s v="Mestre"/>
    <s v="17A-10:45-11:00"/>
    <n v="0"/>
    <n v="40"/>
    <n v="20"/>
    <n v="1000"/>
    <n v="165"/>
    <n v="36"/>
    <n v="25"/>
    <n v="68"/>
    <n v="1251"/>
    <n v="1143"/>
    <n v="6761"/>
  </r>
  <r>
    <x v="20"/>
    <n v="11"/>
    <x v="0"/>
    <s v="PONTE GOV. COLOMBO MACHADO SALLES / PONTE GOV. PEDRO IVO CAMPOS"/>
    <x v="18"/>
    <s v="CCV-17A"/>
    <s v="17A"/>
    <s v="Mestre"/>
    <s v="17A-11:00-11:15"/>
    <n v="0"/>
    <n v="32"/>
    <n v="20"/>
    <n v="1065"/>
    <n v="126"/>
    <n v="30"/>
    <n v="34"/>
    <n v="63"/>
    <n v="1297"/>
    <n v="1212"/>
    <n v="6761"/>
  </r>
  <r>
    <x v="21"/>
    <n v="11"/>
    <x v="0"/>
    <s v="PONTE GOV. COLOMBO MACHADO SALLES / PONTE GOV. PEDRO IVO CAMPOS"/>
    <x v="18"/>
    <s v="CCV-17A"/>
    <s v="17A"/>
    <s v="Mestre"/>
    <s v="17A-11:15-11:30"/>
    <n v="0"/>
    <n v="36"/>
    <n v="24"/>
    <n v="1007"/>
    <n v="158"/>
    <n v="38"/>
    <n v="31"/>
    <n v="66"/>
    <n v="1263"/>
    <n v="1164"/>
    <n v="6761"/>
  </r>
  <r>
    <x v="22"/>
    <n v="11"/>
    <x v="0"/>
    <s v="PONTE GOV. COLOMBO MACHADO SALLES / PONTE GOV. PEDRO IVO CAMPOS"/>
    <x v="18"/>
    <s v="CCV-17A"/>
    <s v="17A"/>
    <s v="Mestre"/>
    <s v="17A-11:30-11:45"/>
    <n v="1"/>
    <n v="35"/>
    <n v="23"/>
    <n v="1121"/>
    <n v="142"/>
    <n v="41"/>
    <n v="20"/>
    <n v="53"/>
    <n v="1346"/>
    <n v="1252"/>
    <n v="6761"/>
  </r>
  <r>
    <x v="23"/>
    <n v="11"/>
    <x v="0"/>
    <s v="PONTE GOV. COLOMBO MACHADO SALLES / PONTE GOV. PEDRO IVO CAMPOS"/>
    <x v="18"/>
    <s v="CCV-17A"/>
    <s v="17A"/>
    <s v="Mestre"/>
    <s v="17A-11:45-12:00"/>
    <n v="0"/>
    <n v="34"/>
    <n v="18"/>
    <n v="1219"/>
    <n v="186"/>
    <n v="43"/>
    <n v="17"/>
    <n v="51"/>
    <n v="1431"/>
    <n v="1332"/>
    <n v="6761"/>
  </r>
  <r>
    <x v="24"/>
    <n v="12"/>
    <x v="1"/>
    <s v="PONTE GOV. COLOMBO MACHADO SALLES / PONTE GOV. PEDRO IVO CAMPOS"/>
    <x v="18"/>
    <s v="CCV-17A"/>
    <s v="17A"/>
    <s v="Mestre"/>
    <s v="17A-12:00-12:15"/>
    <n v="0"/>
    <n v="18"/>
    <n v="12"/>
    <n v="1189"/>
    <n v="173"/>
    <n v="40"/>
    <n v="25"/>
    <n v="42"/>
    <n v="1351"/>
    <n v="1286"/>
    <n v="6761"/>
  </r>
  <r>
    <x v="25"/>
    <n v="12"/>
    <x v="1"/>
    <s v="PONTE GOV. COLOMBO MACHADO SALLES / PONTE GOV. PEDRO IVO CAMPOS"/>
    <x v="18"/>
    <s v="CCV-17A"/>
    <s v="17A"/>
    <s v="Mestre"/>
    <s v="17A-12:15-12:30"/>
    <n v="0"/>
    <n v="25"/>
    <n v="14"/>
    <n v="1218"/>
    <n v="165"/>
    <n v="36"/>
    <n v="19"/>
    <n v="38"/>
    <n v="1388"/>
    <n v="1310"/>
    <n v="6761"/>
  </r>
  <r>
    <x v="26"/>
    <n v="12"/>
    <x v="1"/>
    <s v="PONTE GOV. COLOMBO MACHADO SALLES / PONTE GOV. PEDRO IVO CAMPOS"/>
    <x v="18"/>
    <s v="CCV-17A"/>
    <s v="17A"/>
    <s v="Mestre"/>
    <s v="17A-12:30-12:45"/>
    <n v="0"/>
    <n v="20"/>
    <n v="26"/>
    <n v="1255"/>
    <n v="176"/>
    <n v="52"/>
    <n v="18"/>
    <n v="47"/>
    <n v="1455"/>
    <n v="1385"/>
    <n v="6761"/>
  </r>
  <r>
    <x v="27"/>
    <n v="12"/>
    <x v="1"/>
    <s v="PONTE GOV. COLOMBO MACHADO SALLES / PONTE GOV. PEDRO IVO CAMPOS"/>
    <x v="18"/>
    <s v="CCV-17A"/>
    <s v="17A"/>
    <s v="Mestre"/>
    <s v="17A-12:45-13:00"/>
    <n v="0"/>
    <n v="13"/>
    <n v="17"/>
    <n v="1367"/>
    <n v="171"/>
    <n v="44"/>
    <n v="23"/>
    <n v="69"/>
    <n v="1556"/>
    <n v="1502"/>
    <n v="6761"/>
  </r>
  <r>
    <x v="28"/>
    <n v="13"/>
    <x v="1"/>
    <s v="PONTE GOV. COLOMBO MACHADO SALLES / PONTE GOV. PEDRO IVO CAMPOS"/>
    <x v="18"/>
    <s v="CCV-17A"/>
    <s v="17A"/>
    <s v="Mestre"/>
    <s v="17A-13:00-13:15"/>
    <n v="1"/>
    <n v="19"/>
    <n v="19"/>
    <n v="1375"/>
    <n v="190"/>
    <n v="49"/>
    <n v="26"/>
    <n v="64"/>
    <n v="1583"/>
    <n v="1513"/>
    <n v="6761"/>
  </r>
  <r>
    <x v="29"/>
    <n v="13"/>
    <x v="1"/>
    <s v="PONTE GOV. COLOMBO MACHADO SALLES / PONTE GOV. PEDRO IVO CAMPOS"/>
    <x v="18"/>
    <s v="CCV-17A"/>
    <s v="17A"/>
    <s v="Mestre"/>
    <s v="17A-13:15-13:30"/>
    <n v="0"/>
    <n v="37"/>
    <n v="17"/>
    <n v="1380"/>
    <n v="202"/>
    <n v="51"/>
    <n v="22"/>
    <n v="60"/>
    <n v="1613"/>
    <n v="1505"/>
    <n v="6761"/>
  </r>
  <r>
    <x v="30"/>
    <n v="13"/>
    <x v="1"/>
    <s v="PONTE GOV. COLOMBO MACHADO SALLES / PONTE GOV. PEDRO IVO CAMPOS"/>
    <x v="18"/>
    <s v="CCV-17A"/>
    <s v="17A"/>
    <s v="Mestre"/>
    <s v="17A-13:30-13:45"/>
    <n v="0"/>
    <n v="26"/>
    <n v="22"/>
    <n v="1342"/>
    <n v="220"/>
    <n v="41"/>
    <n v="26"/>
    <n v="55"/>
    <n v="1567"/>
    <n v="1478"/>
    <n v="6761"/>
  </r>
  <r>
    <x v="31"/>
    <n v="13"/>
    <x v="1"/>
    <s v="PONTE GOV. COLOMBO MACHADO SALLES / PONTE GOV. PEDRO IVO CAMPOS"/>
    <x v="18"/>
    <s v="CCV-17A"/>
    <s v="17A"/>
    <s v="Mestre"/>
    <s v="17A-13:45-14:00"/>
    <n v="0"/>
    <n v="56"/>
    <n v="14"/>
    <n v="1296"/>
    <n v="225"/>
    <n v="49"/>
    <n v="26"/>
    <n v="73"/>
    <n v="1580"/>
    <n v="1430"/>
    <n v="6761"/>
  </r>
  <r>
    <x v="32"/>
    <n v="14"/>
    <x v="1"/>
    <s v="PONTE GOV. COLOMBO MACHADO SALLES / PONTE GOV. PEDRO IVO CAMPOS"/>
    <x v="18"/>
    <s v="CCV-17A"/>
    <s v="17A"/>
    <s v="Mestre"/>
    <s v="17A-14:00-14:15"/>
    <n v="0"/>
    <n v="56"/>
    <n v="7"/>
    <n v="1096"/>
    <n v="187"/>
    <n v="41"/>
    <n v="5"/>
    <n v="55"/>
    <n v="1317"/>
    <n v="1174"/>
    <n v="6761"/>
  </r>
  <r>
    <x v="33"/>
    <n v="14"/>
    <x v="1"/>
    <s v="PONTE GOV. COLOMBO MACHADO SALLES / PONTE GOV. PEDRO IVO CAMPOS"/>
    <x v="18"/>
    <s v="CCV-17A"/>
    <s v="17A"/>
    <s v="Mestre"/>
    <s v="17A-14:15-14:30"/>
    <n v="0"/>
    <n v="60"/>
    <n v="16"/>
    <n v="1157"/>
    <n v="213"/>
    <n v="52"/>
    <n v="25"/>
    <n v="74"/>
    <n v="1452"/>
    <n v="1296"/>
    <n v="6761"/>
  </r>
  <r>
    <x v="34"/>
    <n v="14"/>
    <x v="1"/>
    <s v="PONTE GOV. COLOMBO MACHADO SALLES / PONTE GOV. PEDRO IVO CAMPOS"/>
    <x v="18"/>
    <s v="CCV-17A"/>
    <s v="17A"/>
    <s v="Mestre"/>
    <s v="17A-14:30-14:45"/>
    <n v="0"/>
    <n v="49"/>
    <n v="3"/>
    <n v="931"/>
    <n v="198"/>
    <n v="40"/>
    <n v="23"/>
    <n v="56"/>
    <n v="1149"/>
    <n v="1018"/>
    <n v="6761"/>
  </r>
  <r>
    <x v="35"/>
    <n v="14"/>
    <x v="1"/>
    <s v="PONTE GOV. COLOMBO MACHADO SALLES / PONTE GOV. PEDRO IVO CAMPOS"/>
    <x v="18"/>
    <s v="CCV-17A"/>
    <s v="17A"/>
    <s v="Mestre"/>
    <s v="17A-14:45-15:00"/>
    <n v="0"/>
    <n v="57"/>
    <n v="2"/>
    <n v="862"/>
    <n v="174"/>
    <n v="53"/>
    <n v="19"/>
    <n v="61"/>
    <n v="1090"/>
    <n v="947"/>
    <n v="6761"/>
  </r>
  <r>
    <x v="36"/>
    <n v="15"/>
    <x v="1"/>
    <s v="PONTE GOV. COLOMBO MACHADO SALLES / PONTE GOV. PEDRO IVO CAMPOS"/>
    <x v="18"/>
    <s v="CCV-17A"/>
    <s v="17A"/>
    <s v="Mestre"/>
    <s v="17A-15:00-15:15"/>
    <n v="0"/>
    <n v="39"/>
    <n v="5"/>
    <n v="855"/>
    <n v="176"/>
    <n v="43"/>
    <n v="20"/>
    <n v="57"/>
    <n v="1052"/>
    <n v="945"/>
    <n v="6761"/>
  </r>
  <r>
    <x v="37"/>
    <n v="15"/>
    <x v="1"/>
    <s v="PONTE GOV. COLOMBO MACHADO SALLES / PONTE GOV. PEDRO IVO CAMPOS"/>
    <x v="18"/>
    <s v="CCV-17A"/>
    <s v="17A"/>
    <s v="Mestre"/>
    <s v="17A-15:15-15:30"/>
    <n v="0"/>
    <n v="33"/>
    <n v="7"/>
    <n v="885"/>
    <n v="166"/>
    <n v="53"/>
    <n v="27"/>
    <n v="54"/>
    <n v="1078"/>
    <n v="984"/>
    <n v="6761"/>
  </r>
  <r>
    <x v="38"/>
    <n v="15"/>
    <x v="1"/>
    <s v="PONTE GOV. COLOMBO MACHADO SALLES / PONTE GOV. PEDRO IVO CAMPOS"/>
    <x v="18"/>
    <s v="CCV-17A"/>
    <s v="17A"/>
    <s v="Mestre"/>
    <s v="17A-15:30-15:45"/>
    <n v="0"/>
    <n v="32"/>
    <n v="6"/>
    <n v="1068"/>
    <n v="148"/>
    <n v="41"/>
    <n v="16"/>
    <n v="47"/>
    <n v="1235"/>
    <n v="1146"/>
    <n v="6761"/>
  </r>
  <r>
    <x v="39"/>
    <n v="15"/>
    <x v="1"/>
    <s v="PONTE GOV. COLOMBO MACHADO SALLES / PONTE GOV. PEDRO IVO CAMPOS"/>
    <x v="18"/>
    <s v="CCV-17A"/>
    <s v="17A"/>
    <s v="Mestre"/>
    <s v="17A-15:45-16:00"/>
    <n v="0"/>
    <n v="39"/>
    <n v="4"/>
    <n v="1327"/>
    <n v="158"/>
    <n v="48"/>
    <n v="14"/>
    <n v="54"/>
    <n v="1510"/>
    <n v="1405"/>
    <n v="6761"/>
  </r>
  <r>
    <x v="40"/>
    <n v="16"/>
    <x v="1"/>
    <s v="PONTE GOV. COLOMBO MACHADO SALLES / PONTE GOV. PEDRO IVO CAMPOS"/>
    <x v="18"/>
    <s v="CCV-17A"/>
    <s v="17A"/>
    <s v="Mestre"/>
    <s v="17A-16:00-16:15"/>
    <n v="0"/>
    <n v="23"/>
    <n v="9"/>
    <n v="1137"/>
    <n v="147"/>
    <n v="62"/>
    <n v="17"/>
    <n v="43"/>
    <n v="1290"/>
    <n v="1220"/>
    <n v="6761"/>
  </r>
  <r>
    <x v="41"/>
    <n v="16"/>
    <x v="1"/>
    <s v="PONTE GOV. COLOMBO MACHADO SALLES / PONTE GOV. PEDRO IVO CAMPOS"/>
    <x v="18"/>
    <s v="CCV-17A"/>
    <s v="17A"/>
    <s v="Mestre"/>
    <s v="17A-16:15-16:30"/>
    <n v="0"/>
    <n v="32"/>
    <n v="8"/>
    <n v="1001"/>
    <n v="154"/>
    <n v="34"/>
    <n v="28"/>
    <n v="45"/>
    <n v="1184"/>
    <n v="1094"/>
    <n v="6761"/>
  </r>
  <r>
    <x v="42"/>
    <n v="16"/>
    <x v="1"/>
    <s v="PONTE GOV. COLOMBO MACHADO SALLES / PONTE GOV. PEDRO IVO CAMPOS"/>
    <x v="18"/>
    <s v="CCV-17A"/>
    <s v="17A"/>
    <s v="Mestre"/>
    <s v="17A-16:30-16:45"/>
    <n v="2"/>
    <n v="34"/>
    <n v="4"/>
    <n v="1147"/>
    <n v="163"/>
    <n v="45"/>
    <n v="19"/>
    <n v="48"/>
    <n v="1320"/>
    <n v="1224"/>
    <n v="6761"/>
  </r>
  <r>
    <x v="43"/>
    <n v="16"/>
    <x v="1"/>
    <s v="PONTE GOV. COLOMBO MACHADO SALLES / PONTE GOV. PEDRO IVO CAMPOS"/>
    <x v="18"/>
    <s v="CCV-17A"/>
    <s v="17A"/>
    <s v="Mestre"/>
    <s v="17A-16:45-17:00"/>
    <n v="0"/>
    <n v="24"/>
    <n v="6"/>
    <n v="1092"/>
    <n v="163"/>
    <n v="54"/>
    <n v="17"/>
    <n v="47"/>
    <n v="1247"/>
    <n v="1171"/>
    <n v="6761"/>
  </r>
  <r>
    <x v="44"/>
    <n v="17"/>
    <x v="1"/>
    <s v="PONTE GOV. COLOMBO MACHADO SALLES / PONTE GOV. PEDRO IVO CAMPOS"/>
    <x v="18"/>
    <s v="CCV-17A"/>
    <s v="17A"/>
    <s v="Mestre"/>
    <s v="17A-17:00-17:15"/>
    <n v="0"/>
    <n v="24"/>
    <n v="2"/>
    <n v="1004"/>
    <n v="181"/>
    <n v="42"/>
    <n v="20"/>
    <n v="44"/>
    <n v="1152"/>
    <n v="1073"/>
    <n v="6761"/>
  </r>
  <r>
    <x v="45"/>
    <n v="17"/>
    <x v="1"/>
    <s v="PONTE GOV. COLOMBO MACHADO SALLES / PONTE GOV. PEDRO IVO CAMPOS"/>
    <x v="18"/>
    <s v="CCV-17A"/>
    <s v="17A"/>
    <s v="Mestre"/>
    <s v="17A-17:15-17:30"/>
    <n v="0"/>
    <n v="20"/>
    <n v="2"/>
    <n v="1298"/>
    <n v="198"/>
    <n v="49"/>
    <n v="18"/>
    <n v="37"/>
    <n v="1431"/>
    <n v="1358"/>
    <n v="6761"/>
  </r>
  <r>
    <x v="46"/>
    <n v="17"/>
    <x v="1"/>
    <s v="PONTE GOV. COLOMBO MACHADO SALLES / PONTE GOV. PEDRO IVO CAMPOS"/>
    <x v="18"/>
    <s v="CCV-17A"/>
    <s v="17A"/>
    <s v="Mestre"/>
    <s v="17A-17:30-17:45"/>
    <n v="0"/>
    <n v="15"/>
    <n v="3"/>
    <n v="1241"/>
    <n v="197"/>
    <n v="45"/>
    <n v="17"/>
    <n v="44"/>
    <n v="1373"/>
    <n v="1310"/>
    <n v="6761"/>
  </r>
  <r>
    <x v="47"/>
    <n v="17"/>
    <x v="1"/>
    <s v="PONTE GOV. COLOMBO MACHADO SALLES / PONTE GOV. PEDRO IVO CAMPOS"/>
    <x v="18"/>
    <s v="CCV-17A"/>
    <s v="17A"/>
    <s v="Mestre"/>
    <s v="17A-17:45-18:00"/>
    <n v="0"/>
    <n v="19"/>
    <n v="2"/>
    <n v="1158"/>
    <n v="174"/>
    <n v="71"/>
    <n v="16"/>
    <n v="28"/>
    <n v="1274"/>
    <n v="1207"/>
    <n v="6761"/>
  </r>
  <r>
    <x v="48"/>
    <n v="18"/>
    <x v="1"/>
    <s v="PONTE GOV. COLOMBO MACHADO SALLES / PONTE GOV. PEDRO IVO CAMPOS"/>
    <x v="18"/>
    <s v="CCV-17A"/>
    <s v="17A"/>
    <s v="Mestre"/>
    <s v="17A-18:00-18:15"/>
    <n v="0"/>
    <n v="12"/>
    <n v="2"/>
    <n v="1369"/>
    <n v="260"/>
    <n v="50"/>
    <n v="11"/>
    <n v="14"/>
    <n v="1467"/>
    <n v="1399"/>
    <n v="6761"/>
  </r>
  <r>
    <x v="49"/>
    <n v="18"/>
    <x v="1"/>
    <s v="PONTE GOV. COLOMBO MACHADO SALLES / PONTE GOV. PEDRO IVO CAMPOS"/>
    <x v="18"/>
    <s v="CCV-17A"/>
    <s v="17A"/>
    <s v="Mestre"/>
    <s v="17A-18:15-18:30"/>
    <n v="0"/>
    <n v="18"/>
    <n v="0"/>
    <n v="1323"/>
    <n v="253"/>
    <n v="60"/>
    <n v="10"/>
    <n v="18"/>
    <n v="1430"/>
    <n v="1351"/>
    <n v="6761"/>
  </r>
  <r>
    <x v="50"/>
    <n v="18"/>
    <x v="1"/>
    <s v="PONTE GOV. COLOMBO MACHADO SALLES / PONTE GOV. PEDRO IVO CAMPOS"/>
    <x v="18"/>
    <s v="CCV-17A"/>
    <s v="17A"/>
    <s v="Mestre"/>
    <s v="17A-18:30-18:45"/>
    <n v="0"/>
    <n v="9"/>
    <n v="0"/>
    <n v="1318"/>
    <n v="248"/>
    <n v="38"/>
    <n v="0"/>
    <n v="22"/>
    <n v="1400"/>
    <n v="1340"/>
    <n v="6761"/>
  </r>
  <r>
    <x v="51"/>
    <n v="18"/>
    <x v="1"/>
    <s v="PONTE GOV. COLOMBO MACHADO SALLES / PONTE GOV. PEDRO IVO CAMPOS"/>
    <x v="18"/>
    <s v="CCV-17A"/>
    <s v="17A"/>
    <s v="Mestre"/>
    <s v="17A-18:45-19:00"/>
    <n v="1"/>
    <n v="12"/>
    <n v="0"/>
    <n v="1231"/>
    <n v="185"/>
    <n v="70"/>
    <n v="0"/>
    <n v="14"/>
    <n v="1300"/>
    <n v="1245"/>
    <n v="6761"/>
  </r>
  <r>
    <x v="52"/>
    <n v="19"/>
    <x v="2"/>
    <s v="PONTE GOV. COLOMBO MACHADO SALLES / PONTE GOV. PEDRO IVO CAMPOS"/>
    <x v="18"/>
    <s v="CCV-17A"/>
    <s v="17A"/>
    <s v="Mestre"/>
    <s v="17A-19:00-19:15"/>
    <n v="0"/>
    <n v="11"/>
    <n v="1"/>
    <n v="1207"/>
    <n v="172"/>
    <n v="64"/>
    <n v="0"/>
    <n v="13"/>
    <n v="1274"/>
    <n v="1223"/>
    <n v="6761"/>
  </r>
  <r>
    <x v="53"/>
    <n v="19"/>
    <x v="2"/>
    <s v="PONTE GOV. COLOMBO MACHADO SALLES / PONTE GOV. PEDRO IVO CAMPOS"/>
    <x v="18"/>
    <s v="CCV-17A"/>
    <s v="17A"/>
    <s v="Mestre"/>
    <s v="17A-19:15-19:30"/>
    <n v="0"/>
    <n v="6"/>
    <n v="0"/>
    <n v="1114"/>
    <n v="106"/>
    <n v="64"/>
    <n v="0"/>
    <n v="13"/>
    <n v="1157"/>
    <n v="1127"/>
    <n v="6761"/>
  </r>
  <r>
    <x v="54"/>
    <n v="19"/>
    <x v="2"/>
    <s v="PONTE GOV. COLOMBO MACHADO SALLES / PONTE GOV. PEDRO IVO CAMPOS"/>
    <x v="18"/>
    <s v="CCV-17A"/>
    <s v="17A"/>
    <s v="Mestre"/>
    <s v="17A-19:30-19:45"/>
    <n v="0"/>
    <n v="8"/>
    <n v="0"/>
    <n v="1175"/>
    <n v="93"/>
    <n v="55"/>
    <n v="0"/>
    <n v="22"/>
    <n v="1229"/>
    <n v="1197"/>
    <n v="6761"/>
  </r>
  <r>
    <x v="55"/>
    <n v="19"/>
    <x v="2"/>
    <s v="PONTE GOV. COLOMBO MACHADO SALLES / PONTE GOV. PEDRO IVO CAMPOS"/>
    <x v="18"/>
    <s v="CCV-17A"/>
    <s v="17A"/>
    <s v="Mestre"/>
    <s v="17A-19:45-20:00"/>
    <n v="0"/>
    <n v="13"/>
    <n v="0"/>
    <n v="1305"/>
    <n v="77"/>
    <n v="67"/>
    <n v="0"/>
    <n v="17"/>
    <n v="1361"/>
    <n v="1322"/>
    <n v="6761"/>
  </r>
  <r>
    <x v="56"/>
    <n v="20"/>
    <x v="2"/>
    <s v="PONTE GOV. COLOMBO MACHADO SALLES / PONTE GOV. PEDRO IVO CAMPOS"/>
    <x v="18"/>
    <s v="CCV-17A"/>
    <s v="17A"/>
    <s v="Mestre"/>
    <s v="17A-20:00-20:15"/>
    <n v="0"/>
    <n v="19"/>
    <n v="0"/>
    <n v="1074"/>
    <n v="78"/>
    <n v="36"/>
    <n v="0"/>
    <n v="23"/>
    <n v="1148"/>
    <n v="1097"/>
    <n v="6761"/>
  </r>
  <r>
    <x v="57"/>
    <n v="20"/>
    <x v="2"/>
    <s v="PONTE GOV. COLOMBO MACHADO SALLES / PONTE GOV. PEDRO IVO CAMPOS"/>
    <x v="18"/>
    <s v="CCV-17A"/>
    <s v="17A"/>
    <s v="Mestre"/>
    <s v="17A-20:15-20:30"/>
    <n v="0"/>
    <n v="8"/>
    <n v="1"/>
    <n v="1017"/>
    <n v="49"/>
    <n v="43"/>
    <n v="15"/>
    <n v="12"/>
    <n v="1071"/>
    <n v="1047"/>
    <n v="6761"/>
  </r>
  <r>
    <x v="58"/>
    <n v="20"/>
    <x v="2"/>
    <s v="PONTE GOV. COLOMBO MACHADO SALLES / PONTE GOV. PEDRO IVO CAMPOS"/>
    <x v="18"/>
    <s v="CCV-17A"/>
    <s v="17A"/>
    <s v="Mestre"/>
    <s v="17A-20:30-20:45"/>
    <n v="0"/>
    <n v="6"/>
    <n v="3"/>
    <n v="946"/>
    <n v="80"/>
    <n v="23"/>
    <n v="22"/>
    <n v="21"/>
    <n v="1022"/>
    <n v="997"/>
    <n v="6761"/>
  </r>
  <r>
    <x v="59"/>
    <n v="20"/>
    <x v="2"/>
    <s v="PONTE GOV. COLOMBO MACHADO SALLES / PONTE GOV. PEDRO IVO CAMPOS"/>
    <x v="18"/>
    <s v="CCV-17A"/>
    <s v="17A"/>
    <s v="Mestre"/>
    <s v="17A-20:45-21:00"/>
    <n v="0"/>
    <n v="8"/>
    <n v="0"/>
    <n v="860"/>
    <n v="65"/>
    <n v="11"/>
    <n v="22"/>
    <n v="14"/>
    <n v="923"/>
    <n v="896"/>
    <n v="6761"/>
  </r>
  <r>
    <x v="60"/>
    <n v="21"/>
    <x v="2"/>
    <s v="PONTE GOV. COLOMBO MACHADO SALLES / PONTE GOV. PEDRO IVO CAMPOS"/>
    <x v="18"/>
    <s v="CCV-17A"/>
    <s v="17A"/>
    <s v="Mestre"/>
    <s v="17A-21:00-21:15"/>
    <n v="0"/>
    <n v="3"/>
    <n v="1"/>
    <n v="826"/>
    <n v="59"/>
    <n v="21"/>
    <n v="10"/>
    <n v="6"/>
    <n v="861"/>
    <n v="845"/>
    <n v="6761"/>
  </r>
  <r>
    <x v="61"/>
    <n v="21"/>
    <x v="2"/>
    <s v="PONTE GOV. COLOMBO MACHADO SALLES / PONTE GOV. PEDRO IVO CAMPOS"/>
    <x v="18"/>
    <s v="CCV-17A"/>
    <s v="17A"/>
    <s v="Mestre"/>
    <s v="17A-21:15-21:30"/>
    <n v="0"/>
    <n v="12"/>
    <n v="2"/>
    <n v="812"/>
    <n v="66"/>
    <n v="13"/>
    <n v="19"/>
    <n v="3"/>
    <n v="874"/>
    <n v="839"/>
    <n v="6761"/>
  </r>
  <r>
    <x v="62"/>
    <n v="21"/>
    <x v="2"/>
    <s v="PONTE GOV. COLOMBO MACHADO SALLES / PONTE GOV. PEDRO IVO CAMPOS"/>
    <x v="18"/>
    <s v="CCV-17A"/>
    <s v="17A"/>
    <s v="Mestre"/>
    <s v="17A-21:30-21:45"/>
    <n v="0"/>
    <n v="5"/>
    <n v="3"/>
    <n v="862"/>
    <n v="68"/>
    <n v="26"/>
    <n v="13"/>
    <n v="9"/>
    <n v="913"/>
    <n v="892"/>
    <n v="6761"/>
  </r>
  <r>
    <x v="63"/>
    <n v="21"/>
    <x v="2"/>
    <s v="PONTE GOV. COLOMBO MACHADO SALLES / PONTE GOV. PEDRO IVO CAMPOS"/>
    <x v="18"/>
    <s v="CCV-17A"/>
    <s v="17A"/>
    <s v="Mestre"/>
    <s v="17A-21:45-22:00"/>
    <n v="0"/>
    <n v="8"/>
    <n v="1"/>
    <n v="827"/>
    <n v="67"/>
    <n v="23"/>
    <n v="12"/>
    <n v="5"/>
    <n v="874"/>
    <n v="847"/>
    <n v="6761"/>
  </r>
  <r>
    <x v="64"/>
    <n v="22"/>
    <x v="2"/>
    <s v="PONTE GOV. COLOMBO MACHADO SALLES / PONTE GOV. PEDRO IVO CAMPOS"/>
    <x v="18"/>
    <s v="CCV-17A"/>
    <s v="17A"/>
    <s v="Mestre"/>
    <s v="17A-22:00-22:15"/>
    <n v="0"/>
    <n v="0"/>
    <n v="0"/>
    <n v="0"/>
    <n v="4"/>
    <n v="4"/>
    <n v="2"/>
    <n v="1"/>
    <n v="4"/>
    <n v="3"/>
    <n v="6761"/>
  </r>
  <r>
    <x v="0"/>
    <n v="6"/>
    <x v="0"/>
    <m/>
    <x v="19"/>
    <s v="CCV-17B"/>
    <s v="17B"/>
    <s v="Mestre"/>
    <s v="17B-06:00-06:15"/>
    <n v="1"/>
    <n v="2"/>
    <n v="1"/>
    <n v="126"/>
    <n v="14"/>
    <n v="39"/>
    <n v="8"/>
    <n v="8"/>
    <n v="197"/>
    <n v="145"/>
    <s v=""/>
  </r>
  <r>
    <x v="1"/>
    <n v="6"/>
    <x v="0"/>
    <m/>
    <x v="19"/>
    <s v="CCV-17B"/>
    <s v="17B"/>
    <s v="Mestre"/>
    <s v="17B-06:15-06:30"/>
    <n v="0"/>
    <n v="8"/>
    <n v="2"/>
    <n v="345"/>
    <n v="48"/>
    <n v="58"/>
    <n v="13"/>
    <n v="20"/>
    <n v="530"/>
    <n v="383"/>
    <s v=""/>
  </r>
  <r>
    <x v="2"/>
    <n v="6"/>
    <x v="0"/>
    <m/>
    <x v="19"/>
    <s v="CCV-17B"/>
    <s v="17B"/>
    <s v="Mestre"/>
    <s v="17B-06:30-06:45"/>
    <n v="0"/>
    <n v="9"/>
    <n v="4"/>
    <n v="518"/>
    <n v="89"/>
    <n v="65"/>
    <n v="13"/>
    <n v="17"/>
    <n v="769"/>
    <n v="558"/>
    <s v=""/>
  </r>
  <r>
    <x v="3"/>
    <n v="6"/>
    <x v="0"/>
    <m/>
    <x v="19"/>
    <s v="CCV-17B"/>
    <s v="17B"/>
    <s v="Mestre"/>
    <s v="17B-06:45-07:00"/>
    <n v="0"/>
    <n v="19"/>
    <n v="2"/>
    <n v="733"/>
    <n v="133"/>
    <n v="54"/>
    <n v="18"/>
    <n v="34"/>
    <n v="1106"/>
    <n v="790"/>
    <s v=""/>
  </r>
  <r>
    <x v="4"/>
    <n v="7"/>
    <x v="0"/>
    <m/>
    <x v="19"/>
    <s v="CCV-17B"/>
    <s v="17B"/>
    <s v="Mestre"/>
    <s v="17B-07:00-07:15"/>
    <n v="0"/>
    <n v="8"/>
    <n v="4"/>
    <n v="864"/>
    <n v="143"/>
    <n v="73"/>
    <n v="16"/>
    <n v="34"/>
    <n v="1253"/>
    <n v="924"/>
    <s v=""/>
  </r>
  <r>
    <x v="5"/>
    <n v="7"/>
    <x v="0"/>
    <m/>
    <x v="19"/>
    <s v="CCV-17B"/>
    <s v="17B"/>
    <s v="Mestre"/>
    <s v="17B-07:15-07:30"/>
    <n v="0"/>
    <n v="17"/>
    <n v="11"/>
    <n v="1194"/>
    <n v="171"/>
    <n v="59"/>
    <n v="24"/>
    <n v="40"/>
    <n v="1753"/>
    <n v="1286"/>
    <s v=""/>
  </r>
  <r>
    <x v="6"/>
    <n v="7"/>
    <x v="0"/>
    <m/>
    <x v="19"/>
    <s v="CCV-17B"/>
    <s v="17B"/>
    <s v="Mestre"/>
    <s v="17B-07:30-07:45"/>
    <n v="0"/>
    <n v="15"/>
    <n v="15"/>
    <n v="1391"/>
    <n v="213"/>
    <n v="50"/>
    <n v="17"/>
    <n v="40"/>
    <n v="2017"/>
    <n v="1486"/>
    <s v=""/>
  </r>
  <r>
    <x v="7"/>
    <n v="7"/>
    <x v="0"/>
    <m/>
    <x v="19"/>
    <s v="CCV-17B"/>
    <s v="17B"/>
    <s v="Mestre"/>
    <s v="17B-07:45-08:00"/>
    <n v="0"/>
    <n v="17"/>
    <n v="16"/>
    <n v="1280"/>
    <n v="338"/>
    <n v="46"/>
    <n v="8"/>
    <n v="42"/>
    <n v="1899"/>
    <n v="1370"/>
    <s v=""/>
  </r>
  <r>
    <x v="8"/>
    <n v="8"/>
    <x v="0"/>
    <m/>
    <x v="19"/>
    <s v="CCV-17B"/>
    <s v="17B"/>
    <s v="Mestre"/>
    <s v="17B-08:00-08:15"/>
    <n v="0"/>
    <n v="14"/>
    <n v="32"/>
    <n v="1102"/>
    <n v="175"/>
    <n v="61"/>
    <n v="21"/>
    <n v="28"/>
    <n v="1675"/>
    <n v="1231"/>
    <s v=""/>
  </r>
  <r>
    <x v="9"/>
    <n v="8"/>
    <x v="0"/>
    <m/>
    <x v="19"/>
    <s v="CCV-17B"/>
    <s v="17B"/>
    <s v="Mestre"/>
    <s v="17B-08:15-08:30"/>
    <n v="1"/>
    <n v="21"/>
    <n v="27"/>
    <n v="983"/>
    <n v="110"/>
    <n v="58"/>
    <n v="16"/>
    <n v="46"/>
    <n v="1525"/>
    <n v="1113"/>
    <s v=""/>
  </r>
  <r>
    <x v="10"/>
    <n v="8"/>
    <x v="0"/>
    <m/>
    <x v="19"/>
    <s v="CCV-17B"/>
    <s v="17B"/>
    <s v="Mestre"/>
    <s v="17B-08:30-08:45"/>
    <n v="0"/>
    <n v="24"/>
    <n v="16"/>
    <n v="1018"/>
    <n v="150"/>
    <n v="63"/>
    <n v="28"/>
    <n v="57"/>
    <n v="1581"/>
    <n v="1143"/>
    <s v=""/>
  </r>
  <r>
    <x v="11"/>
    <n v="8"/>
    <x v="0"/>
    <m/>
    <x v="19"/>
    <s v="CCV-17B"/>
    <s v="17B"/>
    <s v="Mestre"/>
    <s v="17B-08:45-09:00"/>
    <n v="0"/>
    <n v="23"/>
    <n v="25"/>
    <n v="948"/>
    <n v="192"/>
    <n v="37"/>
    <n v="28"/>
    <n v="49"/>
    <n v="1516"/>
    <n v="1088"/>
    <s v=""/>
  </r>
  <r>
    <x v="12"/>
    <n v="9"/>
    <x v="0"/>
    <m/>
    <x v="19"/>
    <s v="CCV-17B"/>
    <s v="17B"/>
    <s v="Mestre"/>
    <s v="17B-09:00-09:15"/>
    <n v="0"/>
    <n v="26"/>
    <n v="20"/>
    <n v="859"/>
    <n v="92"/>
    <n v="65"/>
    <n v="34"/>
    <n v="65"/>
    <n v="1398"/>
    <n v="1008"/>
    <s v=""/>
  </r>
  <r>
    <x v="13"/>
    <n v="9"/>
    <x v="0"/>
    <m/>
    <x v="19"/>
    <s v="CCV-17B"/>
    <s v="17B"/>
    <s v="Mestre"/>
    <s v="17B-09:15-09:30"/>
    <n v="0"/>
    <n v="25"/>
    <n v="21"/>
    <n v="947"/>
    <n v="118"/>
    <n v="50"/>
    <n v="29"/>
    <n v="62"/>
    <n v="1509"/>
    <n v="1091"/>
    <s v=""/>
  </r>
  <r>
    <x v="14"/>
    <n v="9"/>
    <x v="0"/>
    <m/>
    <x v="19"/>
    <s v="CCV-17B"/>
    <s v="17B"/>
    <s v="Mestre"/>
    <s v="17B-09:30-09:45"/>
    <n v="0"/>
    <n v="35"/>
    <n v="28"/>
    <n v="1059"/>
    <n v="127"/>
    <n v="53"/>
    <n v="22"/>
    <n v="60"/>
    <n v="1693"/>
    <n v="1211"/>
    <s v=""/>
  </r>
  <r>
    <x v="15"/>
    <n v="9"/>
    <x v="0"/>
    <m/>
    <x v="19"/>
    <s v="CCV-17B"/>
    <s v="17B"/>
    <s v="Mestre"/>
    <s v="17B-09:45-10:00"/>
    <n v="1"/>
    <n v="41"/>
    <n v="37"/>
    <n v="1046"/>
    <n v="115"/>
    <n v="37"/>
    <n v="25"/>
    <n v="63"/>
    <n v="1726"/>
    <n v="1227"/>
    <s v=""/>
  </r>
  <r>
    <x v="16"/>
    <n v="10"/>
    <x v="0"/>
    <m/>
    <x v="19"/>
    <s v="CCV-17B"/>
    <s v="17B"/>
    <s v="Mestre"/>
    <s v="17B-10:00-10:15"/>
    <n v="0"/>
    <n v="51"/>
    <n v="16"/>
    <n v="1264"/>
    <n v="135"/>
    <n v="51"/>
    <n v="31"/>
    <n v="57"/>
    <n v="1972"/>
    <n v="1392"/>
    <s v=""/>
  </r>
  <r>
    <x v="17"/>
    <n v="10"/>
    <x v="0"/>
    <m/>
    <x v="19"/>
    <s v="CCV-17B"/>
    <s v="17B"/>
    <s v="Mestre"/>
    <s v="17B-10:15-10:30"/>
    <n v="0"/>
    <n v="67"/>
    <n v="35"/>
    <n v="1222"/>
    <n v="132"/>
    <n v="34"/>
    <n v="29"/>
    <n v="79"/>
    <n v="2046"/>
    <n v="1418"/>
    <s v=""/>
  </r>
  <r>
    <x v="18"/>
    <n v="10"/>
    <x v="0"/>
    <m/>
    <x v="19"/>
    <s v="CCV-17B"/>
    <s v="17B"/>
    <s v="Mestre"/>
    <s v="17B-10:30-10:45"/>
    <n v="0"/>
    <n v="69"/>
    <n v="27"/>
    <n v="1435"/>
    <n v="137"/>
    <n v="54"/>
    <n v="31"/>
    <n v="61"/>
    <n v="2282"/>
    <n v="1595"/>
    <s v=""/>
  </r>
  <r>
    <x v="19"/>
    <n v="10"/>
    <x v="0"/>
    <m/>
    <x v="19"/>
    <s v="CCV-17B"/>
    <s v="17B"/>
    <s v="Mestre"/>
    <s v="17B-10:45-11:00"/>
    <n v="0"/>
    <n v="61"/>
    <n v="29"/>
    <n v="1449"/>
    <n v="151"/>
    <n v="35"/>
    <n v="28"/>
    <n v="81"/>
    <n v="2311"/>
    <n v="1631"/>
    <s v=""/>
  </r>
  <r>
    <x v="20"/>
    <n v="11"/>
    <x v="0"/>
    <m/>
    <x v="19"/>
    <s v="CCV-17B"/>
    <s v="17B"/>
    <s v="Mestre"/>
    <s v="17B-11:00-11:15"/>
    <n v="0"/>
    <n v="59"/>
    <n v="27"/>
    <n v="1173"/>
    <n v="162"/>
    <n v="45"/>
    <n v="22"/>
    <n v="75"/>
    <n v="1928"/>
    <n v="1338"/>
    <s v=""/>
  </r>
  <r>
    <x v="21"/>
    <n v="11"/>
    <x v="0"/>
    <m/>
    <x v="19"/>
    <s v="CCV-17B"/>
    <s v="17B"/>
    <s v="Mestre"/>
    <s v="17B-11:15-11:30"/>
    <n v="0"/>
    <n v="46"/>
    <n v="33"/>
    <n v="1175"/>
    <n v="132"/>
    <n v="50"/>
    <n v="25"/>
    <n v="138"/>
    <n v="1995"/>
    <n v="1421"/>
    <s v=""/>
  </r>
  <r>
    <x v="22"/>
    <n v="11"/>
    <x v="0"/>
    <m/>
    <x v="19"/>
    <s v="CCV-17B"/>
    <s v="17B"/>
    <s v="Mestre"/>
    <s v="17B-11:30-11:45"/>
    <n v="0"/>
    <n v="51"/>
    <n v="28"/>
    <n v="1272"/>
    <n v="193"/>
    <n v="65"/>
    <n v="24"/>
    <n v="137"/>
    <n v="2129"/>
    <n v="1503"/>
    <s v=""/>
  </r>
  <r>
    <x v="23"/>
    <n v="11"/>
    <x v="0"/>
    <m/>
    <x v="19"/>
    <s v="CCV-17B"/>
    <s v="17B"/>
    <s v="Mestre"/>
    <s v="17B-11:45-12:00"/>
    <n v="0"/>
    <n v="43"/>
    <n v="23"/>
    <n v="1144"/>
    <n v="170"/>
    <n v="35"/>
    <n v="24"/>
    <n v="100"/>
    <n v="1872"/>
    <n v="1326"/>
    <s v=""/>
  </r>
  <r>
    <x v="24"/>
    <n v="12"/>
    <x v="1"/>
    <m/>
    <x v="19"/>
    <s v="CCV-17B"/>
    <s v="17B"/>
    <s v="Mestre"/>
    <s v="17B-12:00-12:15"/>
    <n v="0"/>
    <n v="38"/>
    <n v="15"/>
    <n v="1268"/>
    <n v="234"/>
    <n v="63"/>
    <n v="30"/>
    <n v="113"/>
    <n v="2033"/>
    <n v="1449"/>
    <s v=""/>
  </r>
  <r>
    <x v="25"/>
    <n v="12"/>
    <x v="1"/>
    <m/>
    <x v="19"/>
    <s v="CCV-17B"/>
    <s v="17B"/>
    <s v="Mestre"/>
    <s v="17B-12:15-12:30"/>
    <n v="1"/>
    <n v="55"/>
    <n v="17"/>
    <n v="1255"/>
    <n v="160"/>
    <n v="62"/>
    <n v="24"/>
    <n v="57"/>
    <n v="1970"/>
    <n v="1379"/>
    <s v=""/>
  </r>
  <r>
    <x v="26"/>
    <n v="12"/>
    <x v="1"/>
    <m/>
    <x v="19"/>
    <s v="CCV-17B"/>
    <s v="17B"/>
    <s v="Mestre"/>
    <s v="17B-12:30-12:45"/>
    <n v="0"/>
    <n v="34"/>
    <n v="11"/>
    <n v="1132"/>
    <n v="151"/>
    <n v="62"/>
    <n v="26"/>
    <n v="44"/>
    <n v="1720"/>
    <n v="1230"/>
    <s v=""/>
  </r>
  <r>
    <x v="27"/>
    <n v="12"/>
    <x v="1"/>
    <m/>
    <x v="19"/>
    <s v="CCV-17B"/>
    <s v="17B"/>
    <s v="Mestre"/>
    <s v="17B-12:45-13:00"/>
    <n v="0"/>
    <n v="45"/>
    <n v="7"/>
    <n v="1146"/>
    <n v="146"/>
    <n v="50"/>
    <n v="16"/>
    <n v="50"/>
    <n v="1747"/>
    <n v="1230"/>
    <s v=""/>
  </r>
  <r>
    <x v="28"/>
    <n v="13"/>
    <x v="1"/>
    <m/>
    <x v="19"/>
    <s v="CCV-17B"/>
    <s v="17B"/>
    <s v="Mestre"/>
    <s v="17B-13:00-13:15"/>
    <n v="0"/>
    <n v="45"/>
    <n v="26"/>
    <n v="1181"/>
    <n v="162"/>
    <n v="66"/>
    <n v="20"/>
    <n v="51"/>
    <n v="1865"/>
    <n v="1317"/>
    <s v=""/>
  </r>
  <r>
    <x v="29"/>
    <n v="13"/>
    <x v="1"/>
    <m/>
    <x v="19"/>
    <s v="CCV-17B"/>
    <s v="17B"/>
    <s v="Mestre"/>
    <s v="17B-13:15-13:30"/>
    <n v="0"/>
    <n v="44"/>
    <n v="15"/>
    <n v="1189"/>
    <n v="205"/>
    <n v="46"/>
    <n v="27"/>
    <n v="48"/>
    <n v="1851"/>
    <n v="1302"/>
    <s v=""/>
  </r>
  <r>
    <x v="30"/>
    <n v="13"/>
    <x v="1"/>
    <m/>
    <x v="19"/>
    <s v="CCV-17B"/>
    <s v="17B"/>
    <s v="Mestre"/>
    <s v="17B-13:30-13:45"/>
    <n v="0"/>
    <n v="45"/>
    <n v="22"/>
    <n v="1180"/>
    <n v="180"/>
    <n v="67"/>
    <n v="23"/>
    <n v="40"/>
    <n v="1844"/>
    <n v="1298"/>
    <s v=""/>
  </r>
  <r>
    <x v="31"/>
    <n v="13"/>
    <x v="1"/>
    <m/>
    <x v="19"/>
    <s v="CCV-17B"/>
    <s v="17B"/>
    <s v="Mestre"/>
    <s v="17B-13:45-14:00"/>
    <n v="0"/>
    <n v="51"/>
    <n v="22"/>
    <n v="1035"/>
    <n v="165"/>
    <n v="37"/>
    <n v="30"/>
    <n v="41"/>
    <n v="1678"/>
    <n v="1161"/>
    <s v=""/>
  </r>
  <r>
    <x v="32"/>
    <n v="14"/>
    <x v="1"/>
    <m/>
    <x v="19"/>
    <s v="CCV-17B"/>
    <s v="17B"/>
    <s v="Mestre"/>
    <s v="17B-14:00-14:15"/>
    <n v="0"/>
    <n v="21"/>
    <n v="22"/>
    <n v="1275"/>
    <n v="172"/>
    <n v="56"/>
    <n v="33"/>
    <n v="63"/>
    <n v="1946"/>
    <n v="1426"/>
    <s v=""/>
  </r>
  <r>
    <x v="33"/>
    <n v="14"/>
    <x v="1"/>
    <m/>
    <x v="19"/>
    <s v="CCV-17B"/>
    <s v="17B"/>
    <s v="Mestre"/>
    <s v="17B-14:15-14:30"/>
    <n v="0"/>
    <n v="42"/>
    <n v="21"/>
    <n v="1469"/>
    <n v="177"/>
    <n v="40"/>
    <n v="20"/>
    <n v="76"/>
    <n v="2251"/>
    <n v="1618"/>
    <s v=""/>
  </r>
  <r>
    <x v="34"/>
    <n v="14"/>
    <x v="1"/>
    <m/>
    <x v="19"/>
    <s v="CCV-17B"/>
    <s v="17B"/>
    <s v="Mestre"/>
    <s v="17B-14:30-14:45"/>
    <n v="1"/>
    <n v="56"/>
    <n v="24"/>
    <n v="1398"/>
    <n v="162"/>
    <n v="53"/>
    <n v="26"/>
    <n v="89"/>
    <n v="2226"/>
    <n v="1573"/>
    <s v=""/>
  </r>
  <r>
    <x v="35"/>
    <n v="14"/>
    <x v="1"/>
    <m/>
    <x v="19"/>
    <s v="CCV-17B"/>
    <s v="17B"/>
    <s v="Mestre"/>
    <s v="17B-14:45-15:00"/>
    <n v="0"/>
    <n v="49"/>
    <n v="25"/>
    <n v="1344"/>
    <n v="206"/>
    <n v="33"/>
    <n v="25"/>
    <n v="104"/>
    <n v="2169"/>
    <n v="1536"/>
    <s v=""/>
  </r>
  <r>
    <x v="36"/>
    <n v="15"/>
    <x v="1"/>
    <m/>
    <x v="19"/>
    <s v="CCV-17B"/>
    <s v="17B"/>
    <s v="Mestre"/>
    <s v="17B-15:00-15:15"/>
    <n v="0"/>
    <n v="44"/>
    <n v="25"/>
    <n v="1271"/>
    <n v="212"/>
    <n v="50"/>
    <n v="32"/>
    <n v="104"/>
    <n v="2071"/>
    <n v="1470"/>
    <s v=""/>
  </r>
  <r>
    <x v="37"/>
    <n v="15"/>
    <x v="1"/>
    <m/>
    <x v="19"/>
    <s v="CCV-17B"/>
    <s v="17B"/>
    <s v="Mestre"/>
    <s v="17B-15:15-15:30"/>
    <n v="0"/>
    <n v="49"/>
    <n v="23"/>
    <n v="1343"/>
    <n v="204"/>
    <n v="50"/>
    <n v="29"/>
    <n v="107"/>
    <n v="2170"/>
    <n v="1537"/>
    <s v=""/>
  </r>
  <r>
    <x v="38"/>
    <n v="15"/>
    <x v="1"/>
    <m/>
    <x v="19"/>
    <s v="CCV-17B"/>
    <s v="17B"/>
    <s v="Mestre"/>
    <s v="17B-15:30-15:45"/>
    <n v="0"/>
    <n v="39"/>
    <n v="21"/>
    <n v="1381"/>
    <n v="245"/>
    <n v="52"/>
    <n v="33"/>
    <n v="92"/>
    <n v="2181"/>
    <n v="1559"/>
    <s v=""/>
  </r>
  <r>
    <x v="39"/>
    <n v="15"/>
    <x v="1"/>
    <m/>
    <x v="19"/>
    <s v="CCV-17B"/>
    <s v="17B"/>
    <s v="Mestre"/>
    <s v="17B-15:45-16:00"/>
    <n v="0"/>
    <n v="42"/>
    <n v="18"/>
    <n v="1466"/>
    <n v="255"/>
    <n v="53"/>
    <n v="40"/>
    <n v="125"/>
    <n v="2344"/>
    <n v="1676"/>
    <s v=""/>
  </r>
  <r>
    <x v="40"/>
    <n v="16"/>
    <x v="1"/>
    <m/>
    <x v="19"/>
    <s v="CCV-17B"/>
    <s v="17B"/>
    <s v="Mestre"/>
    <s v="17B-16:00-16:15"/>
    <n v="0"/>
    <n v="40"/>
    <n v="16"/>
    <n v="1094"/>
    <n v="313"/>
    <n v="49"/>
    <n v="20"/>
    <n v="95"/>
    <n v="1796"/>
    <n v="1249"/>
    <s v=""/>
  </r>
  <r>
    <x v="41"/>
    <n v="16"/>
    <x v="1"/>
    <m/>
    <x v="19"/>
    <s v="CCV-17B"/>
    <s v="17B"/>
    <s v="Mestre"/>
    <s v="17B-16:15-16:30"/>
    <n v="0"/>
    <n v="32"/>
    <n v="15"/>
    <n v="777"/>
    <n v="359"/>
    <n v="46"/>
    <n v="21"/>
    <n v="56"/>
    <n v="1320"/>
    <n v="892"/>
    <s v=""/>
  </r>
  <r>
    <x v="42"/>
    <n v="16"/>
    <x v="1"/>
    <m/>
    <x v="19"/>
    <s v="CCV-17B"/>
    <s v="17B"/>
    <s v="Mestre"/>
    <s v="17B-16:30-16:45"/>
    <n v="0"/>
    <n v="42"/>
    <n v="25"/>
    <n v="1376"/>
    <n v="243"/>
    <n v="84"/>
    <n v="32"/>
    <n v="165"/>
    <n v="2288"/>
    <n v="1636"/>
    <s v=""/>
  </r>
  <r>
    <x v="43"/>
    <n v="16"/>
    <x v="1"/>
    <m/>
    <x v="19"/>
    <s v="CCV-17B"/>
    <s v="17B"/>
    <s v="Mestre"/>
    <s v="17B-16:45-17:00"/>
    <n v="0"/>
    <n v="35"/>
    <n v="25"/>
    <n v="1441"/>
    <n v="281"/>
    <n v="58"/>
    <n v="35"/>
    <n v="128"/>
    <n v="2319"/>
    <n v="1667"/>
    <s v=""/>
  </r>
  <r>
    <x v="44"/>
    <n v="17"/>
    <x v="1"/>
    <m/>
    <x v="19"/>
    <s v="CCV-17B"/>
    <s v="17B"/>
    <s v="Mestre"/>
    <s v="17B-17:00-17:15"/>
    <n v="0"/>
    <n v="51"/>
    <n v="17"/>
    <n v="1378"/>
    <n v="334"/>
    <n v="70"/>
    <n v="36"/>
    <n v="90"/>
    <n v="2216"/>
    <n v="1547"/>
    <s v=""/>
  </r>
  <r>
    <x v="45"/>
    <n v="17"/>
    <x v="1"/>
    <m/>
    <x v="19"/>
    <s v="CCV-17B"/>
    <s v="17B"/>
    <s v="Mestre"/>
    <s v="17B-17:15-17:30"/>
    <n v="0"/>
    <n v="45"/>
    <n v="14"/>
    <n v="1467"/>
    <n v="462"/>
    <n v="54"/>
    <n v="33"/>
    <n v="92"/>
    <n v="2333"/>
    <n v="1627"/>
    <s v=""/>
  </r>
  <r>
    <x v="46"/>
    <n v="17"/>
    <x v="1"/>
    <m/>
    <x v="19"/>
    <s v="CCV-17B"/>
    <s v="17B"/>
    <s v="Mestre"/>
    <s v="17B-17:30-17:45"/>
    <n v="0"/>
    <n v="38"/>
    <n v="17"/>
    <n v="1462"/>
    <n v="349"/>
    <n v="67"/>
    <n v="34"/>
    <n v="82"/>
    <n v="2282"/>
    <n v="1621"/>
    <s v=""/>
  </r>
  <r>
    <x v="47"/>
    <n v="17"/>
    <x v="1"/>
    <m/>
    <x v="19"/>
    <s v="CCV-17B"/>
    <s v="17B"/>
    <s v="Mestre"/>
    <s v="17B-17:45-18:00"/>
    <n v="0"/>
    <n v="29"/>
    <n v="12"/>
    <n v="1030"/>
    <n v="291"/>
    <n v="28"/>
    <n v="27"/>
    <n v="57"/>
    <n v="1626"/>
    <n v="1144"/>
    <s v=""/>
  </r>
  <r>
    <x v="48"/>
    <n v="18"/>
    <x v="1"/>
    <m/>
    <x v="19"/>
    <s v="CCV-17B"/>
    <s v="17B"/>
    <s v="Mestre"/>
    <s v="17B-18:00-18:15"/>
    <n v="0"/>
    <n v="29"/>
    <n v="16"/>
    <n v="1039"/>
    <n v="350"/>
    <n v="51"/>
    <n v="20"/>
    <n v="43"/>
    <n v="1636"/>
    <n v="1142"/>
    <s v=""/>
  </r>
  <r>
    <x v="49"/>
    <n v="18"/>
    <x v="1"/>
    <m/>
    <x v="19"/>
    <s v="CCV-17B"/>
    <s v="17B"/>
    <s v="Mestre"/>
    <s v="17B-18:15-18:30"/>
    <n v="0"/>
    <n v="31"/>
    <n v="10"/>
    <n v="1705"/>
    <n v="378"/>
    <n v="98"/>
    <n v="26"/>
    <n v="42"/>
    <n v="2500"/>
    <n v="1798"/>
    <s v=""/>
  </r>
  <r>
    <x v="50"/>
    <n v="18"/>
    <x v="1"/>
    <m/>
    <x v="19"/>
    <s v="CCV-17B"/>
    <s v="17B"/>
    <s v="Mestre"/>
    <s v="17B-18:30-18:45"/>
    <n v="0"/>
    <n v="25"/>
    <n v="7"/>
    <n v="1865"/>
    <n v="342"/>
    <n v="84"/>
    <n v="28"/>
    <n v="43"/>
    <n v="2679"/>
    <n v="1954"/>
    <s v=""/>
  </r>
  <r>
    <x v="51"/>
    <n v="18"/>
    <x v="1"/>
    <m/>
    <x v="19"/>
    <s v="CCV-17B"/>
    <s v="17B"/>
    <s v="Mestre"/>
    <s v="17B-18:45-19:00"/>
    <n v="0"/>
    <n v="24"/>
    <n v="4"/>
    <n v="1838"/>
    <n v="334"/>
    <n v="64"/>
    <n v="22"/>
    <n v="51"/>
    <n v="2633"/>
    <n v="1921"/>
    <s v=""/>
  </r>
  <r>
    <x v="52"/>
    <n v="19"/>
    <x v="2"/>
    <m/>
    <x v="19"/>
    <s v="CCV-17B"/>
    <s v="17B"/>
    <s v="Mestre"/>
    <s v="17B-19:00-19:15"/>
    <n v="0"/>
    <n v="24"/>
    <n v="10"/>
    <n v="1774"/>
    <n v="331"/>
    <n v="57"/>
    <n v="27"/>
    <n v="31"/>
    <n v="2549"/>
    <n v="1857"/>
    <s v=""/>
  </r>
  <r>
    <x v="53"/>
    <n v="19"/>
    <x v="2"/>
    <m/>
    <x v="19"/>
    <s v="CCV-17B"/>
    <s v="17B"/>
    <s v="Mestre"/>
    <s v="17B-19:15-19:30"/>
    <n v="0"/>
    <n v="30"/>
    <n v="3"/>
    <n v="1902"/>
    <n v="282"/>
    <n v="61"/>
    <n v="16"/>
    <n v="24"/>
    <n v="2674"/>
    <n v="1950"/>
    <s v=""/>
  </r>
  <r>
    <x v="54"/>
    <n v="19"/>
    <x v="2"/>
    <m/>
    <x v="19"/>
    <s v="CCV-17B"/>
    <s v="17B"/>
    <s v="Mestre"/>
    <s v="17B-19:30-19:45"/>
    <n v="0"/>
    <n v="18"/>
    <n v="1"/>
    <n v="1861"/>
    <n v="201"/>
    <n v="66"/>
    <n v="38"/>
    <n v="30"/>
    <n v="2602"/>
    <n v="1932"/>
    <s v=""/>
  </r>
  <r>
    <x v="55"/>
    <n v="19"/>
    <x v="2"/>
    <m/>
    <x v="19"/>
    <s v="CCV-17B"/>
    <s v="17B"/>
    <s v="Mestre"/>
    <s v="17B-19:45-20:00"/>
    <n v="0"/>
    <n v="19"/>
    <n v="2"/>
    <n v="1555"/>
    <n v="192"/>
    <n v="43"/>
    <n v="38"/>
    <n v="29"/>
    <n v="2207"/>
    <n v="1627"/>
    <s v=""/>
  </r>
  <r>
    <x v="56"/>
    <n v="20"/>
    <x v="2"/>
    <m/>
    <x v="19"/>
    <s v="CCV-17B"/>
    <s v="17B"/>
    <s v="Mestre"/>
    <s v="17B-20:00-20:15"/>
    <n v="0"/>
    <n v="17"/>
    <n v="7"/>
    <n v="1448"/>
    <n v="165"/>
    <n v="60"/>
    <n v="42"/>
    <n v="22"/>
    <n v="2069"/>
    <n v="1530"/>
    <s v=""/>
  </r>
  <r>
    <x v="57"/>
    <n v="20"/>
    <x v="2"/>
    <m/>
    <x v="19"/>
    <s v="CCV-17B"/>
    <s v="17B"/>
    <s v="Mestre"/>
    <s v="17B-20:15-20:30"/>
    <n v="0"/>
    <n v="12"/>
    <n v="4"/>
    <n v="1214"/>
    <n v="123"/>
    <n v="35"/>
    <n v="34"/>
    <n v="18"/>
    <n v="1717"/>
    <n v="1276"/>
    <s v=""/>
  </r>
  <r>
    <x v="58"/>
    <n v="20"/>
    <x v="2"/>
    <m/>
    <x v="19"/>
    <s v="CCV-17B"/>
    <s v="17B"/>
    <s v="Mestre"/>
    <s v="17B-20:30-20:45"/>
    <n v="0"/>
    <n v="11"/>
    <n v="2"/>
    <n v="1310"/>
    <n v="98"/>
    <n v="42"/>
    <n v="28"/>
    <n v="11"/>
    <n v="1811"/>
    <n v="1354"/>
    <s v=""/>
  </r>
  <r>
    <x v="59"/>
    <n v="20"/>
    <x v="2"/>
    <m/>
    <x v="19"/>
    <s v="CCV-17B"/>
    <s v="17B"/>
    <s v="Mestre"/>
    <s v="17B-20:45-21:00"/>
    <n v="5"/>
    <n v="11"/>
    <n v="2"/>
    <n v="1235"/>
    <n v="116"/>
    <n v="24"/>
    <n v="24"/>
    <n v="15"/>
    <n v="1717"/>
    <n v="1279"/>
    <s v=""/>
  </r>
  <r>
    <x v="60"/>
    <n v="21"/>
    <x v="2"/>
    <m/>
    <x v="19"/>
    <s v="CCV-17B"/>
    <s v="17B"/>
    <s v="Mestre"/>
    <s v="17B-21:00-21:15"/>
    <n v="0"/>
    <n v="5"/>
    <n v="2"/>
    <n v="1299"/>
    <n v="109"/>
    <n v="40"/>
    <n v="16"/>
    <n v="13"/>
    <n v="1770"/>
    <n v="1333"/>
    <s v=""/>
  </r>
  <r>
    <x v="61"/>
    <n v="21"/>
    <x v="2"/>
    <m/>
    <x v="19"/>
    <s v="CCV-17B"/>
    <s v="17B"/>
    <s v="Mestre"/>
    <s v="17B-21:15-21:30"/>
    <n v="0"/>
    <n v="6"/>
    <n v="3"/>
    <n v="1271"/>
    <n v="92"/>
    <n v="39"/>
    <n v="27"/>
    <n v="18"/>
    <n v="1757"/>
    <n v="1324"/>
    <s v=""/>
  </r>
  <r>
    <x v="62"/>
    <n v="21"/>
    <x v="2"/>
    <m/>
    <x v="19"/>
    <s v="CCV-17B"/>
    <s v="17B"/>
    <s v="Mestre"/>
    <s v="17B-21:30-21:45"/>
    <n v="0"/>
    <n v="4"/>
    <n v="4"/>
    <n v="1300"/>
    <n v="136"/>
    <n v="37"/>
    <n v="23"/>
    <n v="12"/>
    <n v="1789"/>
    <n v="1345"/>
    <s v=""/>
  </r>
  <r>
    <x v="63"/>
    <n v="21"/>
    <x v="2"/>
    <m/>
    <x v="19"/>
    <s v="CCV-17B"/>
    <s v="17B"/>
    <s v="Mestre"/>
    <s v="17B-21:45-22:00"/>
    <n v="0"/>
    <n v="5"/>
    <n v="1"/>
    <n v="1307"/>
    <n v="155"/>
    <n v="25"/>
    <n v="14"/>
    <n v="10"/>
    <n v="1781"/>
    <n v="1334"/>
    <s v=""/>
  </r>
  <r>
    <x v="64"/>
    <n v="22"/>
    <x v="2"/>
    <m/>
    <x v="19"/>
    <s v="CCV-17B"/>
    <s v="17B"/>
    <s v="Mestre"/>
    <s v="17B-22:00-22:15"/>
    <n v="0"/>
    <n v="2"/>
    <n v="1"/>
    <n v="192"/>
    <n v="23"/>
    <n v="18"/>
    <n v="0"/>
    <n v="0"/>
    <n v="264"/>
    <n v="195"/>
    <s v=""/>
  </r>
  <r>
    <x v="2"/>
    <n v="6"/>
    <x v="0"/>
    <m/>
    <x v="20"/>
    <s v="CCV-18A"/>
    <s v="18A"/>
    <m/>
    <s v="18A-06:30-06:45"/>
    <n v="9"/>
    <n v="1"/>
    <n v="0"/>
    <n v="32"/>
    <n v="8"/>
    <n v="3"/>
    <n v="1"/>
    <n v="2"/>
    <n v="50"/>
    <n v="35"/>
    <s v=""/>
  </r>
  <r>
    <x v="3"/>
    <n v="6"/>
    <x v="0"/>
    <m/>
    <x v="20"/>
    <s v="CCV-18A"/>
    <s v="18A"/>
    <m/>
    <s v="18A-06:45-07:00"/>
    <n v="1"/>
    <n v="0"/>
    <n v="1"/>
    <n v="39"/>
    <n v="15"/>
    <n v="1"/>
    <n v="1"/>
    <n v="2"/>
    <n v="62"/>
    <n v="45"/>
    <s v=""/>
  </r>
  <r>
    <x v="4"/>
    <n v="7"/>
    <x v="0"/>
    <m/>
    <x v="20"/>
    <s v="CCV-18A"/>
    <s v="18A"/>
    <m/>
    <s v="18A-07:00-07:15"/>
    <n v="1"/>
    <n v="0"/>
    <n v="1"/>
    <n v="45"/>
    <n v="11"/>
    <n v="2"/>
    <n v="2"/>
    <n v="2"/>
    <n v="70"/>
    <n v="52"/>
    <s v=""/>
  </r>
  <r>
    <x v="5"/>
    <n v="7"/>
    <x v="0"/>
    <m/>
    <x v="20"/>
    <s v="CCV-18A"/>
    <s v="18A"/>
    <m/>
    <s v="18A-07:15-07:30"/>
    <n v="0"/>
    <n v="1"/>
    <n v="1"/>
    <n v="59"/>
    <n v="16"/>
    <n v="2"/>
    <n v="0"/>
    <n v="6"/>
    <n v="94"/>
    <n v="68"/>
    <s v=""/>
  </r>
  <r>
    <x v="6"/>
    <n v="7"/>
    <x v="0"/>
    <m/>
    <x v="20"/>
    <s v="CCV-18A"/>
    <s v="18A"/>
    <m/>
    <s v="18A-07:30-07:45"/>
    <n v="1"/>
    <n v="2"/>
    <n v="0"/>
    <n v="75"/>
    <n v="19"/>
    <n v="1"/>
    <n v="0"/>
    <n v="8"/>
    <n v="118"/>
    <n v="83"/>
    <s v=""/>
  </r>
  <r>
    <x v="7"/>
    <n v="7"/>
    <x v="0"/>
    <m/>
    <x v="20"/>
    <s v="CCV-18A"/>
    <s v="18A"/>
    <m/>
    <s v="18A-07:45-08:00"/>
    <n v="0"/>
    <n v="0"/>
    <n v="0"/>
    <n v="62"/>
    <n v="11"/>
    <n v="1"/>
    <n v="1"/>
    <n v="5"/>
    <n v="91"/>
    <n v="68"/>
    <s v=""/>
  </r>
  <r>
    <x v="8"/>
    <n v="8"/>
    <x v="0"/>
    <m/>
    <x v="20"/>
    <s v="CCV-18A"/>
    <s v="18A"/>
    <m/>
    <s v="18A-08:00-08:15"/>
    <n v="0"/>
    <n v="0"/>
    <n v="0"/>
    <n v="59"/>
    <n v="6"/>
    <n v="1"/>
    <n v="3"/>
    <n v="3"/>
    <n v="86"/>
    <n v="65"/>
    <s v=""/>
  </r>
  <r>
    <x v="9"/>
    <n v="8"/>
    <x v="0"/>
    <m/>
    <x v="20"/>
    <s v="CCV-18A"/>
    <s v="18A"/>
    <m/>
    <s v="18A-08:15-08:30"/>
    <n v="0"/>
    <n v="3"/>
    <n v="2"/>
    <n v="73"/>
    <n v="8"/>
    <n v="1"/>
    <n v="4"/>
    <n v="3"/>
    <n v="121"/>
    <n v="85"/>
    <s v=""/>
  </r>
  <r>
    <x v="10"/>
    <n v="8"/>
    <x v="0"/>
    <m/>
    <x v="20"/>
    <s v="CCV-18A"/>
    <s v="18A"/>
    <m/>
    <s v="18A-08:30-08:45"/>
    <n v="0"/>
    <n v="1"/>
    <n v="1"/>
    <n v="73"/>
    <n v="8"/>
    <n v="1"/>
    <n v="3"/>
    <n v="3"/>
    <n v="111"/>
    <n v="82"/>
    <s v=""/>
  </r>
  <r>
    <x v="11"/>
    <n v="8"/>
    <x v="0"/>
    <m/>
    <x v="20"/>
    <s v="CCV-18A"/>
    <s v="18A"/>
    <m/>
    <s v="18A-08:45-09:00"/>
    <n v="1"/>
    <n v="1"/>
    <n v="0"/>
    <n v="78"/>
    <n v="17"/>
    <n v="0"/>
    <n v="1"/>
    <n v="8"/>
    <n v="120"/>
    <n v="87"/>
    <s v=""/>
  </r>
  <r>
    <x v="12"/>
    <n v="9"/>
    <x v="0"/>
    <m/>
    <x v="20"/>
    <s v="CCV-18A"/>
    <s v="18A"/>
    <m/>
    <s v="18A-09:00-09:15"/>
    <n v="0"/>
    <n v="5"/>
    <n v="1"/>
    <n v="81"/>
    <n v="10"/>
    <n v="1"/>
    <n v="4"/>
    <n v="4"/>
    <n v="135"/>
    <n v="92"/>
    <s v=""/>
  </r>
  <r>
    <x v="13"/>
    <n v="9"/>
    <x v="0"/>
    <m/>
    <x v="20"/>
    <s v="CCV-18A"/>
    <s v="18A"/>
    <m/>
    <s v="18A-09:15-09:30"/>
    <n v="1"/>
    <n v="2"/>
    <n v="0"/>
    <n v="74"/>
    <n v="5"/>
    <n v="1"/>
    <n v="2"/>
    <n v="2"/>
    <n v="108"/>
    <n v="78"/>
    <s v=""/>
  </r>
  <r>
    <x v="14"/>
    <n v="9"/>
    <x v="0"/>
    <m/>
    <x v="20"/>
    <s v="CCV-18A"/>
    <s v="18A"/>
    <m/>
    <s v="18A-09:30-09:45"/>
    <n v="1"/>
    <n v="3"/>
    <n v="0"/>
    <n v="91"/>
    <n v="12"/>
    <n v="1"/>
    <n v="2"/>
    <n v="1"/>
    <n v="133"/>
    <n v="94"/>
    <s v=""/>
  </r>
  <r>
    <x v="15"/>
    <n v="9"/>
    <x v="0"/>
    <m/>
    <x v="20"/>
    <s v="CCV-18A"/>
    <s v="18A"/>
    <m/>
    <s v="18A-09:45-10:00"/>
    <n v="2"/>
    <n v="4"/>
    <n v="1"/>
    <n v="81"/>
    <n v="14"/>
    <n v="0"/>
    <n v="4"/>
    <n v="6"/>
    <n v="135"/>
    <n v="94"/>
    <s v=""/>
  </r>
  <r>
    <x v="16"/>
    <n v="10"/>
    <x v="0"/>
    <m/>
    <x v="20"/>
    <s v="CCV-18A"/>
    <s v="18A"/>
    <m/>
    <s v="18A-10:00-10:15"/>
    <n v="0"/>
    <n v="1"/>
    <n v="0"/>
    <n v="15"/>
    <n v="0"/>
    <n v="0"/>
    <n v="1"/>
    <n v="0"/>
    <n v="24"/>
    <n v="16"/>
    <s v=""/>
  </r>
  <r>
    <x v="41"/>
    <n v="16"/>
    <x v="1"/>
    <m/>
    <x v="20"/>
    <s v="CCV-18A"/>
    <s v="18A"/>
    <m/>
    <s v="18A-16:15-16:30"/>
    <n v="0"/>
    <n v="0"/>
    <n v="0"/>
    <n v="5"/>
    <n v="3"/>
    <n v="0"/>
    <n v="0"/>
    <n v="0"/>
    <n v="8"/>
    <n v="5"/>
    <s v=""/>
  </r>
  <r>
    <x v="42"/>
    <n v="16"/>
    <x v="1"/>
    <m/>
    <x v="20"/>
    <s v="CCV-18A"/>
    <s v="18A"/>
    <m/>
    <s v="18A-16:30-16:45"/>
    <n v="4"/>
    <n v="1"/>
    <n v="4"/>
    <n v="139"/>
    <n v="33"/>
    <n v="0"/>
    <n v="7"/>
    <n v="10"/>
    <n v="226"/>
    <n v="166"/>
    <s v=""/>
  </r>
  <r>
    <x v="43"/>
    <n v="16"/>
    <x v="1"/>
    <m/>
    <x v="20"/>
    <s v="CCV-18A"/>
    <s v="18A"/>
    <m/>
    <s v="18A-16:45-17:00"/>
    <n v="2"/>
    <n v="2"/>
    <n v="0"/>
    <n v="125"/>
    <n v="25"/>
    <n v="2"/>
    <n v="4"/>
    <n v="5"/>
    <n v="185"/>
    <n v="134"/>
    <s v=""/>
  </r>
  <r>
    <x v="44"/>
    <n v="17"/>
    <x v="1"/>
    <m/>
    <x v="20"/>
    <s v="CCV-18A"/>
    <s v="18A"/>
    <m/>
    <s v="18A-17:00-17:15"/>
    <n v="3"/>
    <n v="1"/>
    <n v="1"/>
    <n v="132"/>
    <n v="34"/>
    <n v="2"/>
    <n v="3"/>
    <n v="10"/>
    <n v="202"/>
    <n v="148"/>
    <s v=""/>
  </r>
  <r>
    <x v="45"/>
    <n v="17"/>
    <x v="1"/>
    <m/>
    <x v="20"/>
    <s v="CCV-18A"/>
    <s v="18A"/>
    <m/>
    <s v="18A-17:15-17:30"/>
    <n v="1"/>
    <n v="1"/>
    <n v="0"/>
    <n v="127"/>
    <n v="32"/>
    <n v="0"/>
    <n v="1"/>
    <n v="7"/>
    <n v="186"/>
    <n v="135"/>
    <s v=""/>
  </r>
  <r>
    <x v="46"/>
    <n v="17"/>
    <x v="1"/>
    <m/>
    <x v="20"/>
    <s v="CCV-18A"/>
    <s v="18A"/>
    <m/>
    <s v="18A-17:30-17:45"/>
    <n v="0"/>
    <n v="2"/>
    <n v="0"/>
    <n v="114"/>
    <n v="35"/>
    <n v="2"/>
    <n v="2"/>
    <n v="3"/>
    <n v="168"/>
    <n v="119"/>
    <s v=""/>
  </r>
  <r>
    <x v="47"/>
    <n v="17"/>
    <x v="1"/>
    <m/>
    <x v="20"/>
    <s v="CCV-18A"/>
    <s v="18A"/>
    <m/>
    <s v="18A-17:45-18:00"/>
    <n v="1"/>
    <n v="1"/>
    <n v="0"/>
    <n v="134"/>
    <n v="44"/>
    <n v="4"/>
    <n v="3"/>
    <n v="4"/>
    <n v="196"/>
    <n v="141"/>
    <s v=""/>
  </r>
  <r>
    <x v="48"/>
    <n v="18"/>
    <x v="1"/>
    <m/>
    <x v="20"/>
    <s v="CCV-18A"/>
    <s v="18A"/>
    <m/>
    <s v="18A-18:00-18:15"/>
    <n v="3"/>
    <n v="0"/>
    <n v="0"/>
    <n v="119"/>
    <n v="46"/>
    <n v="2"/>
    <n v="4"/>
    <n v="4"/>
    <n v="176"/>
    <n v="127"/>
    <s v=""/>
  </r>
  <r>
    <x v="49"/>
    <n v="18"/>
    <x v="1"/>
    <m/>
    <x v="20"/>
    <s v="CCV-18A"/>
    <s v="18A"/>
    <m/>
    <s v="18A-18:15-18:30"/>
    <n v="4"/>
    <n v="1"/>
    <n v="0"/>
    <n v="122"/>
    <n v="61"/>
    <n v="1"/>
    <n v="2"/>
    <n v="3"/>
    <n v="181"/>
    <n v="127"/>
    <s v=""/>
  </r>
  <r>
    <x v="50"/>
    <n v="18"/>
    <x v="1"/>
    <m/>
    <x v="20"/>
    <s v="CCV-18A"/>
    <s v="18A"/>
    <m/>
    <s v="18A-18:30-18:45"/>
    <n v="3"/>
    <n v="1"/>
    <n v="0"/>
    <n v="123"/>
    <n v="43"/>
    <n v="1"/>
    <n v="5"/>
    <n v="2"/>
    <n v="181"/>
    <n v="130"/>
    <s v=""/>
  </r>
  <r>
    <x v="51"/>
    <n v="18"/>
    <x v="1"/>
    <m/>
    <x v="20"/>
    <s v="CCV-18A"/>
    <s v="18A"/>
    <m/>
    <s v="18A-18:45-19:00"/>
    <n v="2"/>
    <n v="1"/>
    <n v="1"/>
    <n v="123"/>
    <n v="30"/>
    <n v="3"/>
    <n v="4"/>
    <n v="2"/>
    <n v="181"/>
    <n v="132"/>
    <s v=""/>
  </r>
  <r>
    <x v="52"/>
    <n v="19"/>
    <x v="2"/>
    <m/>
    <x v="20"/>
    <s v="CCV-18A"/>
    <s v="18A"/>
    <m/>
    <s v="18A-19:00-19:15"/>
    <n v="0"/>
    <n v="1"/>
    <n v="1"/>
    <n v="92"/>
    <n v="35"/>
    <n v="2"/>
    <n v="2"/>
    <n v="3"/>
    <n v="140"/>
    <n v="100"/>
    <s v=""/>
  </r>
  <r>
    <x v="53"/>
    <n v="19"/>
    <x v="2"/>
    <m/>
    <x v="20"/>
    <s v="CCV-18A"/>
    <s v="18A"/>
    <m/>
    <s v="18A-19:15-19:30"/>
    <n v="1"/>
    <n v="2"/>
    <n v="3"/>
    <n v="96"/>
    <n v="24"/>
    <n v="2"/>
    <n v="0"/>
    <n v="5"/>
    <n v="152"/>
    <n v="109"/>
    <s v=""/>
  </r>
  <r>
    <x v="54"/>
    <n v="19"/>
    <x v="2"/>
    <m/>
    <x v="20"/>
    <s v="CCV-18A"/>
    <s v="18A"/>
    <m/>
    <s v="18A-19:30-19:45"/>
    <n v="1"/>
    <n v="0"/>
    <n v="0"/>
    <n v="123"/>
    <n v="22"/>
    <n v="2"/>
    <n v="1"/>
    <n v="4"/>
    <n v="172"/>
    <n v="128"/>
    <s v=""/>
  </r>
  <r>
    <x v="55"/>
    <n v="19"/>
    <x v="2"/>
    <m/>
    <x v="20"/>
    <s v="CCV-18A"/>
    <s v="18A"/>
    <m/>
    <s v="18A-19:45-20:00"/>
    <n v="2"/>
    <n v="0"/>
    <n v="0"/>
    <n v="83"/>
    <n v="17"/>
    <n v="0"/>
    <n v="3"/>
    <n v="3"/>
    <n v="120"/>
    <n v="89"/>
    <s v=""/>
  </r>
  <r>
    <x v="2"/>
    <n v="6"/>
    <x v="0"/>
    <m/>
    <x v="21"/>
    <s v="CCV-18B"/>
    <s v="18B"/>
    <m/>
    <s v="18B-06:30-06:45"/>
    <n v="3"/>
    <n v="0"/>
    <n v="0"/>
    <n v="48"/>
    <n v="4"/>
    <n v="2"/>
    <n v="0"/>
    <n v="4"/>
    <n v="69"/>
    <n v="52"/>
    <s v=""/>
  </r>
  <r>
    <x v="3"/>
    <n v="6"/>
    <x v="0"/>
    <m/>
    <x v="21"/>
    <s v="CCV-18B"/>
    <s v="18B"/>
    <m/>
    <s v="18B-06:45-07:00"/>
    <n v="2"/>
    <n v="0"/>
    <n v="1"/>
    <n v="90"/>
    <n v="14"/>
    <n v="2"/>
    <n v="1"/>
    <n v="4"/>
    <n v="130"/>
    <n v="98"/>
    <s v=""/>
  </r>
  <r>
    <x v="4"/>
    <n v="7"/>
    <x v="0"/>
    <m/>
    <x v="21"/>
    <s v="CCV-18B"/>
    <s v="18B"/>
    <m/>
    <s v="18B-07:00-07:15"/>
    <n v="4"/>
    <n v="5"/>
    <n v="0"/>
    <n v="125"/>
    <n v="13"/>
    <n v="1"/>
    <n v="2"/>
    <n v="2"/>
    <n v="184"/>
    <n v="129"/>
    <s v=""/>
  </r>
  <r>
    <x v="5"/>
    <n v="7"/>
    <x v="0"/>
    <m/>
    <x v="21"/>
    <s v="CCV-18B"/>
    <s v="18B"/>
    <m/>
    <s v="18B-07:15-07:30"/>
    <n v="4"/>
    <n v="0"/>
    <n v="0"/>
    <n v="165"/>
    <n v="27"/>
    <n v="2"/>
    <n v="3"/>
    <n v="4"/>
    <n v="230"/>
    <n v="172"/>
    <s v=""/>
  </r>
  <r>
    <x v="6"/>
    <n v="7"/>
    <x v="0"/>
    <m/>
    <x v="21"/>
    <s v="CCV-18B"/>
    <s v="18B"/>
    <m/>
    <s v="18B-07:30-07:45"/>
    <n v="4"/>
    <n v="5"/>
    <n v="0"/>
    <n v="119"/>
    <n v="19"/>
    <n v="2"/>
    <n v="0"/>
    <n v="8"/>
    <n v="183"/>
    <n v="127"/>
    <s v=""/>
  </r>
  <r>
    <x v="7"/>
    <n v="7"/>
    <x v="0"/>
    <m/>
    <x v="21"/>
    <s v="CCV-18B"/>
    <s v="18B"/>
    <m/>
    <s v="18B-07:45-08:00"/>
    <n v="1"/>
    <n v="1"/>
    <n v="0"/>
    <n v="139"/>
    <n v="20"/>
    <n v="2"/>
    <n v="1"/>
    <n v="4"/>
    <n v="195"/>
    <n v="144"/>
    <s v=""/>
  </r>
  <r>
    <x v="8"/>
    <n v="8"/>
    <x v="0"/>
    <m/>
    <x v="21"/>
    <s v="CCV-18B"/>
    <s v="18B"/>
    <m/>
    <s v="18B-08:00-08:15"/>
    <n v="2"/>
    <n v="4"/>
    <n v="0"/>
    <n v="97"/>
    <n v="12"/>
    <n v="1"/>
    <n v="0"/>
    <n v="3"/>
    <n v="143"/>
    <n v="100"/>
    <s v=""/>
  </r>
  <r>
    <x v="9"/>
    <n v="8"/>
    <x v="0"/>
    <m/>
    <x v="21"/>
    <s v="CCV-18B"/>
    <s v="18B"/>
    <m/>
    <s v="18B-08:15-08:30"/>
    <n v="3"/>
    <n v="2"/>
    <n v="0"/>
    <n v="115"/>
    <n v="8"/>
    <n v="0"/>
    <n v="3"/>
    <n v="4"/>
    <n v="166"/>
    <n v="122"/>
    <s v=""/>
  </r>
  <r>
    <x v="10"/>
    <n v="8"/>
    <x v="0"/>
    <m/>
    <x v="21"/>
    <s v="CCV-18B"/>
    <s v="18B"/>
    <m/>
    <s v="18B-08:30-08:45"/>
    <n v="1"/>
    <n v="3"/>
    <n v="2"/>
    <n v="102"/>
    <n v="7"/>
    <n v="3"/>
    <n v="4"/>
    <n v="3"/>
    <n v="158"/>
    <n v="114"/>
    <s v=""/>
  </r>
  <r>
    <x v="11"/>
    <n v="8"/>
    <x v="0"/>
    <m/>
    <x v="21"/>
    <s v="CCV-18B"/>
    <s v="18B"/>
    <m/>
    <s v="18B-08:45-09:00"/>
    <n v="1"/>
    <n v="4"/>
    <n v="0"/>
    <n v="120"/>
    <n v="11"/>
    <n v="1"/>
    <n v="2"/>
    <n v="6"/>
    <n v="180"/>
    <n v="128"/>
    <s v=""/>
  </r>
  <r>
    <x v="12"/>
    <n v="9"/>
    <x v="0"/>
    <m/>
    <x v="21"/>
    <s v="CCV-18B"/>
    <s v="18B"/>
    <m/>
    <s v="18B-09:00-09:15"/>
    <n v="6"/>
    <n v="3"/>
    <n v="0"/>
    <n v="82"/>
    <n v="7"/>
    <n v="3"/>
    <n v="4"/>
    <n v="7"/>
    <n v="131"/>
    <n v="93"/>
    <s v=""/>
  </r>
  <r>
    <x v="13"/>
    <n v="9"/>
    <x v="0"/>
    <m/>
    <x v="21"/>
    <s v="CCV-18B"/>
    <s v="18B"/>
    <m/>
    <s v="18B-09:15-09:30"/>
    <n v="1"/>
    <n v="6"/>
    <n v="0"/>
    <n v="70"/>
    <n v="12"/>
    <n v="2"/>
    <n v="2"/>
    <n v="3"/>
    <n v="116"/>
    <n v="75"/>
    <s v=""/>
  </r>
  <r>
    <x v="14"/>
    <n v="9"/>
    <x v="0"/>
    <m/>
    <x v="21"/>
    <s v="CCV-18B"/>
    <s v="18B"/>
    <m/>
    <s v="18B-09:30-09:45"/>
    <n v="0"/>
    <n v="6"/>
    <n v="0"/>
    <n v="87"/>
    <n v="7"/>
    <n v="1"/>
    <n v="0"/>
    <n v="5"/>
    <n v="137"/>
    <n v="92"/>
    <s v=""/>
  </r>
  <r>
    <x v="15"/>
    <n v="9"/>
    <x v="0"/>
    <m/>
    <x v="21"/>
    <s v="CCV-18B"/>
    <s v="18B"/>
    <m/>
    <s v="18B-09:45-10:00"/>
    <n v="1"/>
    <n v="5"/>
    <n v="0"/>
    <n v="68"/>
    <n v="11"/>
    <n v="0"/>
    <n v="2"/>
    <n v="6"/>
    <n v="115"/>
    <n v="76"/>
    <s v=""/>
  </r>
  <r>
    <x v="16"/>
    <n v="10"/>
    <x v="0"/>
    <m/>
    <x v="21"/>
    <s v="CCV-18B"/>
    <s v="18B"/>
    <m/>
    <s v="18B-10:00-10:15"/>
    <n v="0"/>
    <n v="0"/>
    <n v="0"/>
    <n v="8"/>
    <n v="1"/>
    <n v="0"/>
    <n v="0"/>
    <n v="1"/>
    <n v="12"/>
    <n v="9"/>
    <s v=""/>
  </r>
  <r>
    <x v="41"/>
    <n v="16"/>
    <x v="1"/>
    <m/>
    <x v="21"/>
    <s v="CCV-18B"/>
    <s v="18B"/>
    <m/>
    <s v="18B-16:15-16:30"/>
    <n v="0"/>
    <n v="0"/>
    <n v="0"/>
    <n v="7"/>
    <n v="1"/>
    <n v="0"/>
    <n v="0"/>
    <n v="0"/>
    <n v="10"/>
    <n v="7"/>
    <s v=""/>
  </r>
  <r>
    <x v="42"/>
    <n v="16"/>
    <x v="1"/>
    <m/>
    <x v="21"/>
    <s v="CCV-18B"/>
    <s v="18B"/>
    <m/>
    <s v="18B-16:30-16:45"/>
    <n v="1"/>
    <n v="5"/>
    <n v="0"/>
    <n v="109"/>
    <n v="26"/>
    <n v="1"/>
    <n v="7"/>
    <n v="7"/>
    <n v="179"/>
    <n v="123"/>
    <s v=""/>
  </r>
  <r>
    <x v="43"/>
    <n v="16"/>
    <x v="1"/>
    <m/>
    <x v="21"/>
    <s v="CCV-18B"/>
    <s v="18B"/>
    <m/>
    <s v="18B-16:45-17:00"/>
    <n v="1"/>
    <n v="3"/>
    <n v="0"/>
    <n v="104"/>
    <n v="28"/>
    <n v="2"/>
    <n v="0"/>
    <n v="7"/>
    <n v="159"/>
    <n v="111"/>
    <s v=""/>
  </r>
  <r>
    <x v="44"/>
    <n v="17"/>
    <x v="1"/>
    <m/>
    <x v="21"/>
    <s v="CCV-18B"/>
    <s v="18B"/>
    <m/>
    <s v="18B-17:00-17:15"/>
    <n v="1"/>
    <n v="6"/>
    <n v="0"/>
    <n v="149"/>
    <n v="21"/>
    <n v="2"/>
    <n v="3"/>
    <n v="7"/>
    <n v="227"/>
    <n v="159"/>
    <s v=""/>
  </r>
  <r>
    <x v="45"/>
    <n v="17"/>
    <x v="1"/>
    <m/>
    <x v="21"/>
    <s v="CCV-18B"/>
    <s v="18B"/>
    <m/>
    <s v="18B-17:15-17:30"/>
    <n v="0"/>
    <n v="5"/>
    <n v="0"/>
    <n v="149"/>
    <n v="21"/>
    <n v="1"/>
    <n v="3"/>
    <n v="7"/>
    <n v="225"/>
    <n v="159"/>
    <s v=""/>
  </r>
  <r>
    <x v="46"/>
    <n v="17"/>
    <x v="1"/>
    <m/>
    <x v="21"/>
    <s v="CCV-18B"/>
    <s v="18B"/>
    <m/>
    <s v="18B-17:30-17:45"/>
    <n v="2"/>
    <n v="4"/>
    <n v="0"/>
    <n v="145"/>
    <n v="25"/>
    <n v="3"/>
    <n v="6"/>
    <n v="12"/>
    <n v="228"/>
    <n v="163"/>
    <s v=""/>
  </r>
  <r>
    <x v="47"/>
    <n v="17"/>
    <x v="1"/>
    <m/>
    <x v="21"/>
    <s v="CCV-18B"/>
    <s v="18B"/>
    <m/>
    <s v="18B-17:45-18:00"/>
    <n v="2"/>
    <n v="4"/>
    <n v="1"/>
    <n v="145"/>
    <n v="23"/>
    <n v="3"/>
    <n v="5"/>
    <n v="6"/>
    <n v="222"/>
    <n v="159"/>
    <s v=""/>
  </r>
  <r>
    <x v="48"/>
    <n v="18"/>
    <x v="1"/>
    <m/>
    <x v="21"/>
    <s v="CCV-18B"/>
    <s v="18B"/>
    <m/>
    <s v="18B-18:00-18:15"/>
    <n v="1"/>
    <n v="4"/>
    <n v="0"/>
    <n v="182"/>
    <n v="43"/>
    <n v="2"/>
    <n v="2"/>
    <n v="6"/>
    <n v="267"/>
    <n v="190"/>
    <s v=""/>
  </r>
  <r>
    <x v="49"/>
    <n v="18"/>
    <x v="1"/>
    <m/>
    <x v="21"/>
    <s v="CCV-18B"/>
    <s v="18B"/>
    <m/>
    <s v="18B-18:15-18:30"/>
    <n v="2"/>
    <n v="2"/>
    <n v="0"/>
    <n v="152"/>
    <n v="30"/>
    <n v="2"/>
    <n v="2"/>
    <n v="7"/>
    <n v="221"/>
    <n v="161"/>
    <s v=""/>
  </r>
  <r>
    <x v="50"/>
    <n v="18"/>
    <x v="1"/>
    <m/>
    <x v="21"/>
    <s v="CCV-18B"/>
    <s v="18B"/>
    <m/>
    <s v="18B-18:30-18:45"/>
    <n v="1"/>
    <n v="4"/>
    <n v="0"/>
    <n v="149"/>
    <n v="16"/>
    <n v="0"/>
    <n v="2"/>
    <n v="2"/>
    <n v="213"/>
    <n v="153"/>
    <s v=""/>
  </r>
  <r>
    <x v="51"/>
    <n v="18"/>
    <x v="1"/>
    <m/>
    <x v="21"/>
    <s v="CCV-18B"/>
    <s v="18B"/>
    <m/>
    <s v="18B-18:45-19:00"/>
    <n v="0"/>
    <n v="2"/>
    <n v="1"/>
    <n v="154"/>
    <n v="21"/>
    <n v="3"/>
    <n v="3"/>
    <n v="5"/>
    <n v="224"/>
    <n v="165"/>
    <s v=""/>
  </r>
  <r>
    <x v="52"/>
    <n v="19"/>
    <x v="2"/>
    <m/>
    <x v="21"/>
    <s v="CCV-18B"/>
    <s v="18B"/>
    <m/>
    <s v="18B-19:00-19:15"/>
    <n v="0"/>
    <n v="1"/>
    <n v="0"/>
    <n v="156"/>
    <n v="9"/>
    <n v="1"/>
    <n v="0"/>
    <n v="2"/>
    <n v="210"/>
    <n v="158"/>
    <s v=""/>
  </r>
  <r>
    <x v="53"/>
    <n v="19"/>
    <x v="2"/>
    <m/>
    <x v="21"/>
    <s v="CCV-18B"/>
    <s v="18B"/>
    <m/>
    <s v="18B-19:15-19:30"/>
    <n v="1"/>
    <n v="1"/>
    <n v="1"/>
    <n v="114"/>
    <n v="19"/>
    <n v="3"/>
    <n v="1"/>
    <n v="1"/>
    <n v="161"/>
    <n v="119"/>
    <s v=""/>
  </r>
  <r>
    <x v="54"/>
    <n v="19"/>
    <x v="2"/>
    <m/>
    <x v="21"/>
    <s v="CCV-18B"/>
    <s v="18B"/>
    <m/>
    <s v="18B-19:30-19:45"/>
    <n v="2"/>
    <n v="0"/>
    <n v="0"/>
    <n v="105"/>
    <n v="12"/>
    <n v="0"/>
    <n v="4"/>
    <n v="0"/>
    <n v="145"/>
    <n v="109"/>
    <s v=""/>
  </r>
  <r>
    <x v="55"/>
    <n v="19"/>
    <x v="2"/>
    <m/>
    <x v="21"/>
    <s v="CCV-18B"/>
    <s v="18B"/>
    <m/>
    <s v="18B-19:45-20:00"/>
    <n v="1"/>
    <n v="2"/>
    <n v="0"/>
    <n v="55"/>
    <n v="5"/>
    <n v="2"/>
    <n v="0"/>
    <n v="3"/>
    <n v="82"/>
    <n v="58"/>
    <s v=""/>
  </r>
  <r>
    <x v="1"/>
    <n v="6"/>
    <x v="0"/>
    <s v="RUA SANTOS SARAIVA, na frente do Centro Comercial Edelweiss_x0009_"/>
    <x v="22"/>
    <s v="CCV-19A"/>
    <s v="19A"/>
    <m/>
    <s v="19A-06:15-06:30"/>
    <n v="0"/>
    <n v="0"/>
    <n v="0"/>
    <n v="1"/>
    <n v="0"/>
    <n v="0"/>
    <n v="0"/>
    <n v="0"/>
    <n v="1"/>
    <n v="1"/>
    <n v="6762"/>
  </r>
  <r>
    <x v="2"/>
    <n v="6"/>
    <x v="0"/>
    <s v="RUA SANTOS SARAIVA, na frente do Centro Comercial Edelweiss_x0009_"/>
    <x v="22"/>
    <s v="CCV-19A"/>
    <s v="19A"/>
    <m/>
    <s v="19A-06:30-06:45"/>
    <n v="1"/>
    <n v="1"/>
    <n v="0"/>
    <n v="44"/>
    <n v="7"/>
    <n v="0"/>
    <n v="0"/>
    <n v="4"/>
    <n v="52"/>
    <n v="48"/>
    <n v="6762"/>
  </r>
  <r>
    <x v="3"/>
    <n v="6"/>
    <x v="0"/>
    <s v="RUA SANTOS SARAIVA, na frente do Centro Comercial Edelweiss_x0009_"/>
    <x v="22"/>
    <s v="CCV-19A"/>
    <s v="19A"/>
    <m/>
    <s v="19A-06:45-07:00"/>
    <n v="1"/>
    <n v="3"/>
    <n v="0"/>
    <n v="49"/>
    <n v="7"/>
    <n v="1"/>
    <n v="0"/>
    <n v="3"/>
    <n v="60"/>
    <n v="52"/>
    <n v="6762"/>
  </r>
  <r>
    <x v="4"/>
    <n v="7"/>
    <x v="0"/>
    <s v="RUA SANTOS SARAIVA, na frente do Centro Comercial Edelweiss_x0009_"/>
    <x v="22"/>
    <s v="CCV-19A"/>
    <s v="19A"/>
    <m/>
    <s v="19A-07:00-07:15"/>
    <n v="0"/>
    <n v="1"/>
    <n v="0"/>
    <n v="53"/>
    <n v="8"/>
    <n v="0"/>
    <n v="1"/>
    <n v="5"/>
    <n v="63"/>
    <n v="59"/>
    <n v="6762"/>
  </r>
  <r>
    <x v="5"/>
    <n v="7"/>
    <x v="0"/>
    <s v="RUA SANTOS SARAIVA, na frente do Centro Comercial Edelweiss_x0009_"/>
    <x v="22"/>
    <s v="CCV-19A"/>
    <s v="19A"/>
    <m/>
    <s v="19A-07:15-07:30"/>
    <n v="2"/>
    <n v="2"/>
    <n v="1"/>
    <n v="93"/>
    <n v="11"/>
    <n v="0"/>
    <n v="0"/>
    <n v="2"/>
    <n v="104"/>
    <n v="98"/>
    <n v="6762"/>
  </r>
  <r>
    <x v="6"/>
    <n v="7"/>
    <x v="0"/>
    <s v="RUA SANTOS SARAIVA, na frente do Centro Comercial Edelweiss_x0009_"/>
    <x v="22"/>
    <s v="CCV-19A"/>
    <s v="19A"/>
    <m/>
    <s v="19A-07:30-07:45"/>
    <n v="0"/>
    <n v="2"/>
    <n v="0"/>
    <n v="123"/>
    <n v="16"/>
    <n v="1"/>
    <n v="4"/>
    <n v="9"/>
    <n v="143"/>
    <n v="136"/>
    <n v="6762"/>
  </r>
  <r>
    <x v="7"/>
    <n v="7"/>
    <x v="0"/>
    <s v="RUA SANTOS SARAIVA, na frente do Centro Comercial Edelweiss_x0009_"/>
    <x v="22"/>
    <s v="CCV-19A"/>
    <s v="19A"/>
    <m/>
    <s v="19A-07:45-08:00"/>
    <n v="3"/>
    <n v="5"/>
    <n v="0"/>
    <n v="161"/>
    <n v="28"/>
    <n v="1"/>
    <n v="4"/>
    <n v="5"/>
    <n v="185"/>
    <n v="170"/>
    <n v="6762"/>
  </r>
  <r>
    <x v="8"/>
    <n v="8"/>
    <x v="0"/>
    <s v="RUA SANTOS SARAIVA, na frente do Centro Comercial Edelweiss_x0009_"/>
    <x v="22"/>
    <s v="CCV-19A"/>
    <s v="19A"/>
    <m/>
    <s v="19A-08:00-08:15"/>
    <n v="0"/>
    <n v="4"/>
    <n v="0"/>
    <n v="162"/>
    <n v="25"/>
    <n v="1"/>
    <n v="2"/>
    <n v="7"/>
    <n v="184"/>
    <n v="171"/>
    <n v="6762"/>
  </r>
  <r>
    <x v="9"/>
    <n v="8"/>
    <x v="0"/>
    <s v="RUA SANTOS SARAIVA, na frente do Centro Comercial Edelweiss_x0009_"/>
    <x v="22"/>
    <s v="CCV-19A"/>
    <s v="19A"/>
    <m/>
    <s v="19A-08:15-08:30"/>
    <n v="1"/>
    <n v="2"/>
    <n v="0"/>
    <n v="112"/>
    <n v="5"/>
    <n v="1"/>
    <n v="2"/>
    <n v="0"/>
    <n v="119"/>
    <n v="114"/>
    <n v="6762"/>
  </r>
  <r>
    <x v="10"/>
    <n v="8"/>
    <x v="0"/>
    <s v="RUA SANTOS SARAIVA, na frente do Centro Comercial Edelweiss_x0009_"/>
    <x v="22"/>
    <s v="CCV-19A"/>
    <s v="19A"/>
    <m/>
    <s v="19A-08:30-08:45"/>
    <n v="0"/>
    <n v="1"/>
    <n v="0"/>
    <n v="88"/>
    <n v="6"/>
    <n v="0"/>
    <n v="3"/>
    <n v="2"/>
    <n v="96"/>
    <n v="93"/>
    <n v="6762"/>
  </r>
  <r>
    <x v="11"/>
    <n v="8"/>
    <x v="0"/>
    <s v="RUA SANTOS SARAIVA, na frente do Centro Comercial Edelweiss_x0009_"/>
    <x v="22"/>
    <s v="CCV-19A"/>
    <s v="19A"/>
    <m/>
    <s v="19A-08:45-09:00"/>
    <n v="1"/>
    <n v="6"/>
    <n v="0"/>
    <n v="123"/>
    <n v="15"/>
    <n v="0"/>
    <n v="4"/>
    <n v="6"/>
    <n v="148"/>
    <n v="133"/>
    <n v="6762"/>
  </r>
  <r>
    <x v="12"/>
    <n v="9"/>
    <x v="0"/>
    <s v="RUA SANTOS SARAIVA, na frente do Centro Comercial Edelweiss_x0009_"/>
    <x v="22"/>
    <s v="CCV-19A"/>
    <s v="19A"/>
    <m/>
    <s v="19A-09:00-09:15"/>
    <n v="2"/>
    <n v="3"/>
    <n v="0"/>
    <n v="129"/>
    <n v="11"/>
    <n v="0"/>
    <n v="3"/>
    <n v="6"/>
    <n v="146"/>
    <n v="138"/>
    <n v="6762"/>
  </r>
  <r>
    <x v="13"/>
    <n v="9"/>
    <x v="0"/>
    <s v="RUA SANTOS SARAIVA, na frente do Centro Comercial Edelweiss_x0009_"/>
    <x v="22"/>
    <s v="CCV-19A"/>
    <s v="19A"/>
    <m/>
    <s v="19A-09:15-09:30"/>
    <n v="4"/>
    <n v="1"/>
    <n v="0"/>
    <n v="120"/>
    <n v="10"/>
    <n v="0"/>
    <n v="3"/>
    <n v="5"/>
    <n v="132"/>
    <n v="128"/>
    <n v="6762"/>
  </r>
  <r>
    <x v="14"/>
    <n v="9"/>
    <x v="0"/>
    <s v="RUA SANTOS SARAIVA, na frente do Centro Comercial Edelweiss_x0009_"/>
    <x v="22"/>
    <s v="CCV-19A"/>
    <s v="19A"/>
    <m/>
    <s v="19A-09:30-09:45"/>
    <n v="1"/>
    <n v="2"/>
    <n v="1"/>
    <n v="116"/>
    <n v="14"/>
    <n v="0"/>
    <n v="2"/>
    <n v="11"/>
    <n v="138"/>
    <n v="132"/>
    <n v="6762"/>
  </r>
  <r>
    <x v="15"/>
    <n v="9"/>
    <x v="0"/>
    <s v="RUA SANTOS SARAIVA, na frente do Centro Comercial Edelweiss_x0009_"/>
    <x v="22"/>
    <s v="CCV-19A"/>
    <s v="19A"/>
    <m/>
    <s v="19A-09:45-10:00"/>
    <n v="2"/>
    <n v="2"/>
    <n v="0"/>
    <n v="105"/>
    <n v="13"/>
    <n v="0"/>
    <n v="2"/>
    <n v="10"/>
    <n v="124"/>
    <n v="117"/>
    <n v="6762"/>
  </r>
  <r>
    <x v="16"/>
    <n v="10"/>
    <x v="0"/>
    <s v="RUA SANTOS SARAIVA, na frente do Centro Comercial Edelweiss_x0009_"/>
    <x v="22"/>
    <s v="CCV-19A"/>
    <s v="19A"/>
    <m/>
    <s v="19A-10:00-10:15"/>
    <n v="0"/>
    <n v="0"/>
    <n v="0"/>
    <n v="10"/>
    <n v="1"/>
    <n v="0"/>
    <n v="0"/>
    <n v="0"/>
    <n v="11"/>
    <n v="10"/>
    <n v="6762"/>
  </r>
  <r>
    <x v="40"/>
    <n v="16"/>
    <x v="1"/>
    <s v="RUA SANTOS SARAIVA, na frente do Centro Comercial Edelweiss_x0009_"/>
    <x v="22"/>
    <s v="CCV-19A"/>
    <s v="19A"/>
    <m/>
    <s v="19A-16:00-16:15"/>
    <n v="0"/>
    <n v="2"/>
    <n v="0"/>
    <n v="38"/>
    <n v="5"/>
    <n v="0"/>
    <n v="5"/>
    <n v="5"/>
    <n v="53"/>
    <n v="48"/>
    <n v="6762"/>
  </r>
  <r>
    <x v="41"/>
    <n v="16"/>
    <x v="1"/>
    <s v="RUA SANTOS SARAIVA, na frente do Centro Comercial Edelweiss_x0009_"/>
    <x v="22"/>
    <s v="CCV-19A"/>
    <s v="19A"/>
    <m/>
    <s v="19A-16:15-16:30"/>
    <n v="1"/>
    <n v="2"/>
    <n v="0"/>
    <n v="146"/>
    <n v="10"/>
    <n v="0"/>
    <n v="5"/>
    <n v="11"/>
    <n v="168"/>
    <n v="162"/>
    <n v="6762"/>
  </r>
  <r>
    <x v="42"/>
    <n v="16"/>
    <x v="1"/>
    <s v="RUA SANTOS SARAIVA, na frente do Centro Comercial Edelweiss_x0009_"/>
    <x v="22"/>
    <s v="CCV-19A"/>
    <s v="19A"/>
    <m/>
    <s v="19A-16:30-16:45"/>
    <n v="1"/>
    <n v="6"/>
    <n v="1"/>
    <n v="161"/>
    <n v="13"/>
    <n v="0"/>
    <n v="4"/>
    <n v="9"/>
    <n v="191"/>
    <n v="177"/>
    <n v="6762"/>
  </r>
  <r>
    <x v="43"/>
    <n v="16"/>
    <x v="1"/>
    <s v="RUA SANTOS SARAIVA, na frente do Centro Comercial Edelweiss_x0009_"/>
    <x v="22"/>
    <s v="CCV-19A"/>
    <s v="19A"/>
    <m/>
    <s v="19A-16:45-17:00"/>
    <n v="2"/>
    <n v="8"/>
    <n v="3"/>
    <n v="163"/>
    <n v="19"/>
    <n v="0"/>
    <n v="1"/>
    <n v="12"/>
    <n v="203"/>
    <n v="184"/>
    <n v="6762"/>
  </r>
  <r>
    <x v="44"/>
    <n v="17"/>
    <x v="1"/>
    <s v="RUA SANTOS SARAIVA, na frente do Centro Comercial Edelweiss_x0009_"/>
    <x v="22"/>
    <s v="CCV-19A"/>
    <s v="19A"/>
    <m/>
    <s v="19A-17:00-17:15"/>
    <n v="2"/>
    <n v="3"/>
    <n v="0"/>
    <n v="202"/>
    <n v="19"/>
    <n v="0"/>
    <n v="6"/>
    <n v="5"/>
    <n v="223"/>
    <n v="213"/>
    <n v="6762"/>
  </r>
  <r>
    <x v="45"/>
    <n v="17"/>
    <x v="1"/>
    <s v="RUA SANTOS SARAIVA, na frente do Centro Comercial Edelweiss_x0009_"/>
    <x v="22"/>
    <s v="CCV-19A"/>
    <s v="19A"/>
    <m/>
    <s v="19A-17:15-17:30"/>
    <n v="3"/>
    <n v="6"/>
    <n v="0"/>
    <n v="200"/>
    <n v="25"/>
    <n v="1"/>
    <n v="5"/>
    <n v="7"/>
    <n v="229"/>
    <n v="212"/>
    <n v="6762"/>
  </r>
  <r>
    <x v="46"/>
    <n v="17"/>
    <x v="1"/>
    <s v="RUA SANTOS SARAIVA, na frente do Centro Comercial Edelweiss_x0009_"/>
    <x v="22"/>
    <s v="CCV-19A"/>
    <s v="19A"/>
    <m/>
    <s v="19A-17:30-17:45"/>
    <n v="10"/>
    <n v="2"/>
    <n v="1"/>
    <n v="223"/>
    <n v="18"/>
    <n v="0"/>
    <n v="2"/>
    <n v="7"/>
    <n v="242"/>
    <n v="235"/>
    <n v="6762"/>
  </r>
  <r>
    <x v="47"/>
    <n v="17"/>
    <x v="1"/>
    <s v="RUA SANTOS SARAIVA, na frente do Centro Comercial Edelweiss_x0009_"/>
    <x v="22"/>
    <s v="CCV-19A"/>
    <s v="19A"/>
    <m/>
    <s v="19A-17:45-18:00"/>
    <n v="2"/>
    <n v="7"/>
    <n v="0"/>
    <n v="212"/>
    <n v="21"/>
    <n v="3"/>
    <n v="3"/>
    <n v="7"/>
    <n v="240"/>
    <n v="222"/>
    <n v="6762"/>
  </r>
  <r>
    <x v="48"/>
    <n v="18"/>
    <x v="1"/>
    <s v="RUA SANTOS SARAIVA, na frente do Centro Comercial Edelweiss_x0009_"/>
    <x v="22"/>
    <s v="CCV-19A"/>
    <s v="19A"/>
    <m/>
    <s v="19A-18:00-18:15"/>
    <n v="5"/>
    <n v="5"/>
    <n v="1"/>
    <n v="243"/>
    <n v="14"/>
    <n v="1"/>
    <n v="4"/>
    <n v="12"/>
    <n v="274"/>
    <n v="262"/>
    <n v="6762"/>
  </r>
  <r>
    <x v="49"/>
    <n v="18"/>
    <x v="1"/>
    <s v="RUA SANTOS SARAIVA, na frente do Centro Comercial Edelweiss_x0009_"/>
    <x v="22"/>
    <s v="CCV-19A"/>
    <s v="19A"/>
    <m/>
    <s v="19A-18:15-18:30"/>
    <n v="8"/>
    <n v="5"/>
    <n v="0"/>
    <n v="201"/>
    <n v="19"/>
    <n v="1"/>
    <n v="3"/>
    <n v="12"/>
    <n v="230"/>
    <n v="216"/>
    <n v="6762"/>
  </r>
  <r>
    <x v="50"/>
    <n v="18"/>
    <x v="1"/>
    <s v="RUA SANTOS SARAIVA, na frente do Centro Comercial Edelweiss_x0009_"/>
    <x v="22"/>
    <s v="CCV-19A"/>
    <s v="19A"/>
    <m/>
    <s v="19A-18:30-18:45"/>
    <n v="6"/>
    <n v="8"/>
    <n v="1"/>
    <n v="177"/>
    <n v="23"/>
    <n v="1"/>
    <n v="2"/>
    <n v="6"/>
    <n v="208"/>
    <n v="188"/>
    <n v="6762"/>
  </r>
  <r>
    <x v="51"/>
    <n v="18"/>
    <x v="1"/>
    <s v="RUA SANTOS SARAIVA, na frente do Centro Comercial Edelweiss_x0009_"/>
    <x v="22"/>
    <s v="CCV-19A"/>
    <s v="19A"/>
    <m/>
    <s v="19A-18:45-19:00"/>
    <n v="6"/>
    <n v="1"/>
    <n v="0"/>
    <n v="214"/>
    <n v="21"/>
    <n v="3"/>
    <n v="3"/>
    <n v="8"/>
    <n v="231"/>
    <n v="225"/>
    <n v="6762"/>
  </r>
  <r>
    <x v="52"/>
    <n v="19"/>
    <x v="2"/>
    <s v="RUA SANTOS SARAIVA, na frente do Centro Comercial Edelweiss_x0009_"/>
    <x v="22"/>
    <s v="CCV-19A"/>
    <s v="19A"/>
    <m/>
    <s v="19A-19:00-19:15"/>
    <n v="19"/>
    <n v="3"/>
    <n v="0"/>
    <n v="216"/>
    <n v="17"/>
    <n v="2"/>
    <n v="3"/>
    <n v="8"/>
    <n v="236"/>
    <n v="227"/>
    <n v="6762"/>
  </r>
  <r>
    <x v="53"/>
    <n v="19"/>
    <x v="2"/>
    <s v="RUA SANTOS SARAIVA, na frente do Centro Comercial Edelweiss_x0009_"/>
    <x v="22"/>
    <s v="CCV-19A"/>
    <s v="19A"/>
    <m/>
    <s v="19A-19:15-19:30"/>
    <n v="3"/>
    <n v="4"/>
    <n v="0"/>
    <n v="218"/>
    <n v="15"/>
    <n v="0"/>
    <n v="3"/>
    <n v="4"/>
    <n v="236"/>
    <n v="225"/>
    <n v="6762"/>
  </r>
  <r>
    <x v="54"/>
    <n v="19"/>
    <x v="2"/>
    <s v="RUA SANTOS SARAIVA, na frente do Centro Comercial Edelweiss_x0009_"/>
    <x v="22"/>
    <s v="CCV-19A"/>
    <s v="19A"/>
    <m/>
    <s v="19A-19:30-19:45"/>
    <n v="0"/>
    <n v="0"/>
    <n v="0"/>
    <n v="28"/>
    <n v="3"/>
    <n v="0"/>
    <n v="0"/>
    <n v="0"/>
    <n v="29"/>
    <n v="28"/>
    <n v="6762"/>
  </r>
  <r>
    <x v="2"/>
    <n v="6"/>
    <x v="0"/>
    <m/>
    <x v="23"/>
    <s v="CCV-19B"/>
    <s v="19B"/>
    <m/>
    <s v="19B-06:30-06:45"/>
    <n v="1"/>
    <n v="0"/>
    <n v="0"/>
    <n v="15"/>
    <n v="3"/>
    <n v="0"/>
    <n v="0"/>
    <n v="2"/>
    <n v="23"/>
    <n v="17"/>
    <s v=""/>
  </r>
  <r>
    <x v="3"/>
    <n v="6"/>
    <x v="0"/>
    <m/>
    <x v="23"/>
    <s v="CCV-19B"/>
    <s v="19B"/>
    <m/>
    <s v="19B-06:45-07:00"/>
    <n v="2"/>
    <n v="1"/>
    <n v="0"/>
    <n v="45"/>
    <n v="8"/>
    <n v="1"/>
    <n v="1"/>
    <n v="5"/>
    <n v="71"/>
    <n v="51"/>
    <s v=""/>
  </r>
  <r>
    <x v="4"/>
    <n v="7"/>
    <x v="0"/>
    <m/>
    <x v="23"/>
    <s v="CCV-19B"/>
    <s v="19B"/>
    <m/>
    <s v="19B-07:00-07:15"/>
    <n v="3"/>
    <n v="0"/>
    <n v="0"/>
    <n v="87"/>
    <n v="3"/>
    <n v="0"/>
    <n v="2"/>
    <n v="4"/>
    <n v="122"/>
    <n v="93"/>
    <s v=""/>
  </r>
  <r>
    <x v="5"/>
    <n v="7"/>
    <x v="0"/>
    <m/>
    <x v="23"/>
    <s v="CCV-19B"/>
    <s v="19B"/>
    <m/>
    <s v="19B-07:15-07:30"/>
    <n v="4"/>
    <n v="3"/>
    <n v="0"/>
    <n v="102"/>
    <n v="5"/>
    <n v="0"/>
    <n v="0"/>
    <n v="4"/>
    <n v="147"/>
    <n v="106"/>
    <s v=""/>
  </r>
  <r>
    <x v="6"/>
    <n v="7"/>
    <x v="0"/>
    <m/>
    <x v="23"/>
    <s v="CCV-19B"/>
    <s v="19B"/>
    <m/>
    <s v="19B-07:30-07:45"/>
    <n v="8"/>
    <n v="6"/>
    <n v="0"/>
    <n v="115"/>
    <n v="7"/>
    <n v="3"/>
    <n v="0"/>
    <n v="4"/>
    <n v="172"/>
    <n v="119"/>
    <s v=""/>
  </r>
  <r>
    <x v="7"/>
    <n v="7"/>
    <x v="0"/>
    <m/>
    <x v="23"/>
    <s v="CCV-19B"/>
    <s v="19B"/>
    <m/>
    <s v="19B-07:45-08:00"/>
    <n v="10"/>
    <n v="3"/>
    <n v="0"/>
    <n v="113"/>
    <n v="8"/>
    <n v="2"/>
    <n v="1"/>
    <n v="10"/>
    <n v="171"/>
    <n v="124"/>
    <s v=""/>
  </r>
  <r>
    <x v="8"/>
    <n v="8"/>
    <x v="0"/>
    <m/>
    <x v="23"/>
    <s v="CCV-19B"/>
    <s v="19B"/>
    <m/>
    <s v="19B-08:00-08:15"/>
    <n v="3"/>
    <n v="3"/>
    <n v="0"/>
    <n v="114"/>
    <n v="4"/>
    <n v="1"/>
    <n v="4"/>
    <n v="6"/>
    <n v="170"/>
    <n v="124"/>
    <s v=""/>
  </r>
  <r>
    <x v="9"/>
    <n v="8"/>
    <x v="0"/>
    <m/>
    <x v="23"/>
    <s v="CCV-19B"/>
    <s v="19B"/>
    <m/>
    <s v="19B-08:15-08:30"/>
    <n v="9"/>
    <n v="5"/>
    <n v="0"/>
    <n v="93"/>
    <n v="5"/>
    <n v="1"/>
    <n v="1"/>
    <n v="4"/>
    <n v="142"/>
    <n v="98"/>
    <s v=""/>
  </r>
  <r>
    <x v="10"/>
    <n v="8"/>
    <x v="0"/>
    <m/>
    <x v="23"/>
    <s v="CCV-19B"/>
    <s v="19B"/>
    <m/>
    <s v="19B-08:30-08:45"/>
    <n v="8"/>
    <n v="2"/>
    <n v="0"/>
    <n v="92"/>
    <n v="4"/>
    <n v="0"/>
    <n v="1"/>
    <n v="2"/>
    <n v="130"/>
    <n v="95"/>
    <s v=""/>
  </r>
  <r>
    <x v="11"/>
    <n v="8"/>
    <x v="0"/>
    <m/>
    <x v="23"/>
    <s v="CCV-19B"/>
    <s v="19B"/>
    <m/>
    <s v="19B-08:45-09:00"/>
    <n v="5"/>
    <n v="5"/>
    <n v="0"/>
    <n v="71"/>
    <n v="5"/>
    <n v="0"/>
    <n v="1"/>
    <n v="4"/>
    <n v="113"/>
    <n v="76"/>
    <s v=""/>
  </r>
  <r>
    <x v="12"/>
    <n v="9"/>
    <x v="0"/>
    <m/>
    <x v="23"/>
    <s v="CCV-19B"/>
    <s v="19B"/>
    <m/>
    <s v="19B-09:00-09:15"/>
    <n v="3"/>
    <n v="2"/>
    <n v="1"/>
    <n v="49"/>
    <n v="2"/>
    <n v="2"/>
    <n v="1"/>
    <n v="3"/>
    <n v="78"/>
    <n v="56"/>
    <s v=""/>
  </r>
  <r>
    <x v="13"/>
    <n v="9"/>
    <x v="0"/>
    <m/>
    <x v="23"/>
    <s v="CCV-19B"/>
    <s v="19B"/>
    <m/>
    <s v="19B-09:15-09:30"/>
    <n v="1"/>
    <n v="2"/>
    <n v="0"/>
    <n v="28"/>
    <n v="5"/>
    <n v="0"/>
    <n v="0"/>
    <n v="1"/>
    <n v="44"/>
    <n v="29"/>
    <s v=""/>
  </r>
  <r>
    <x v="14"/>
    <n v="9"/>
    <x v="0"/>
    <m/>
    <x v="23"/>
    <s v="CCV-19B"/>
    <s v="19B"/>
    <m/>
    <s v="19B-09:30-09:45"/>
    <n v="3"/>
    <n v="1"/>
    <n v="2"/>
    <n v="29"/>
    <n v="5"/>
    <n v="0"/>
    <n v="0"/>
    <n v="4"/>
    <n v="54"/>
    <n v="38"/>
    <s v=""/>
  </r>
  <r>
    <x v="15"/>
    <n v="9"/>
    <x v="0"/>
    <m/>
    <x v="23"/>
    <s v="CCV-19B"/>
    <s v="19B"/>
    <m/>
    <s v="19B-09:45-10:00"/>
    <n v="4"/>
    <n v="3"/>
    <n v="0"/>
    <n v="26"/>
    <n v="4"/>
    <n v="0"/>
    <n v="0"/>
    <n v="1"/>
    <n v="44"/>
    <n v="27"/>
    <s v=""/>
  </r>
  <r>
    <x v="16"/>
    <n v="10"/>
    <x v="0"/>
    <m/>
    <x v="23"/>
    <s v="CCV-19B"/>
    <s v="19B"/>
    <m/>
    <s v="19B-10:00-10:15"/>
    <n v="0"/>
    <n v="0"/>
    <n v="0"/>
    <n v="1"/>
    <n v="0"/>
    <n v="0"/>
    <n v="0"/>
    <n v="0"/>
    <n v="2"/>
    <n v="1"/>
    <s v=""/>
  </r>
  <r>
    <x v="40"/>
    <n v="16"/>
    <x v="1"/>
    <m/>
    <x v="23"/>
    <s v="CCV-19B"/>
    <s v="19B"/>
    <m/>
    <s v="19B-16:00-16:15"/>
    <n v="0"/>
    <n v="1"/>
    <n v="0"/>
    <n v="4"/>
    <n v="3"/>
    <n v="0"/>
    <n v="0"/>
    <n v="1"/>
    <n v="10"/>
    <n v="5"/>
    <s v=""/>
  </r>
  <r>
    <x v="41"/>
    <n v="16"/>
    <x v="1"/>
    <m/>
    <x v="23"/>
    <s v="CCV-19B"/>
    <s v="19B"/>
    <m/>
    <s v="19B-16:15-16:30"/>
    <n v="0"/>
    <n v="2"/>
    <n v="0"/>
    <n v="19"/>
    <n v="0"/>
    <n v="0"/>
    <n v="0"/>
    <n v="0"/>
    <n v="30"/>
    <n v="19"/>
    <s v=""/>
  </r>
  <r>
    <x v="42"/>
    <n v="16"/>
    <x v="1"/>
    <m/>
    <x v="23"/>
    <s v="CCV-19B"/>
    <s v="19B"/>
    <m/>
    <s v="19B-16:30-16:45"/>
    <n v="3"/>
    <n v="3"/>
    <n v="0"/>
    <n v="18"/>
    <n v="0"/>
    <n v="0"/>
    <n v="0"/>
    <n v="3"/>
    <n v="36"/>
    <n v="21"/>
    <s v=""/>
  </r>
  <r>
    <x v="43"/>
    <n v="16"/>
    <x v="1"/>
    <m/>
    <x v="23"/>
    <s v="CCV-19B"/>
    <s v="19B"/>
    <m/>
    <s v="19B-16:45-17:00"/>
    <n v="4"/>
    <n v="3"/>
    <n v="0"/>
    <n v="16"/>
    <n v="1"/>
    <n v="0"/>
    <n v="2"/>
    <n v="3"/>
    <n v="36"/>
    <n v="21"/>
    <s v=""/>
  </r>
  <r>
    <x v="44"/>
    <n v="17"/>
    <x v="1"/>
    <m/>
    <x v="23"/>
    <s v="CCV-19B"/>
    <s v="19B"/>
    <m/>
    <s v="19B-17:00-17:15"/>
    <n v="1"/>
    <n v="1"/>
    <n v="1"/>
    <n v="27"/>
    <n v="3"/>
    <n v="0"/>
    <n v="0"/>
    <n v="1"/>
    <n v="43"/>
    <n v="31"/>
    <s v=""/>
  </r>
  <r>
    <x v="45"/>
    <n v="17"/>
    <x v="1"/>
    <m/>
    <x v="23"/>
    <s v="CCV-19B"/>
    <s v="19B"/>
    <m/>
    <s v="19B-17:15-17:30"/>
    <n v="10"/>
    <n v="2"/>
    <n v="0"/>
    <n v="26"/>
    <n v="1"/>
    <n v="0"/>
    <n v="0"/>
    <n v="0"/>
    <n v="40"/>
    <n v="26"/>
    <s v=""/>
  </r>
  <r>
    <x v="46"/>
    <n v="17"/>
    <x v="1"/>
    <m/>
    <x v="23"/>
    <s v="CCV-19B"/>
    <s v="19B"/>
    <m/>
    <s v="19B-17:30-17:45"/>
    <n v="5"/>
    <n v="0"/>
    <n v="0"/>
    <n v="20"/>
    <n v="1"/>
    <n v="0"/>
    <n v="0"/>
    <n v="0"/>
    <n v="27"/>
    <n v="20"/>
    <s v=""/>
  </r>
  <r>
    <x v="47"/>
    <n v="17"/>
    <x v="1"/>
    <m/>
    <x v="23"/>
    <s v="CCV-19B"/>
    <s v="19B"/>
    <m/>
    <s v="19B-17:45-18:00"/>
    <n v="6"/>
    <n v="1"/>
    <n v="0"/>
    <n v="19"/>
    <n v="2"/>
    <n v="0"/>
    <n v="0"/>
    <n v="1"/>
    <n v="30"/>
    <n v="20"/>
    <s v=""/>
  </r>
  <r>
    <x v="48"/>
    <n v="18"/>
    <x v="1"/>
    <m/>
    <x v="23"/>
    <s v="CCV-19B"/>
    <s v="19B"/>
    <m/>
    <s v="19B-18:00-18:15"/>
    <n v="2"/>
    <n v="1"/>
    <n v="1"/>
    <n v="31"/>
    <n v="9"/>
    <n v="0"/>
    <n v="0"/>
    <n v="2"/>
    <n v="51"/>
    <n v="36"/>
    <s v=""/>
  </r>
  <r>
    <x v="49"/>
    <n v="18"/>
    <x v="1"/>
    <m/>
    <x v="23"/>
    <s v="CCV-19B"/>
    <s v="19B"/>
    <m/>
    <s v="19B-18:15-18:30"/>
    <n v="4"/>
    <n v="1"/>
    <n v="0"/>
    <n v="29"/>
    <n v="5"/>
    <n v="3"/>
    <n v="1"/>
    <n v="2"/>
    <n v="46"/>
    <n v="32"/>
    <s v=""/>
  </r>
  <r>
    <x v="50"/>
    <n v="18"/>
    <x v="1"/>
    <m/>
    <x v="23"/>
    <s v="CCV-19B"/>
    <s v="19B"/>
    <m/>
    <s v="19B-18:30-18:45"/>
    <n v="3"/>
    <n v="3"/>
    <n v="0"/>
    <n v="38"/>
    <n v="5"/>
    <n v="0"/>
    <n v="0"/>
    <n v="0"/>
    <n v="59"/>
    <n v="38"/>
    <s v=""/>
  </r>
  <r>
    <x v="51"/>
    <n v="18"/>
    <x v="1"/>
    <m/>
    <x v="23"/>
    <s v="CCV-19B"/>
    <s v="19B"/>
    <m/>
    <s v="19B-18:45-19:00"/>
    <n v="4"/>
    <n v="1"/>
    <n v="0"/>
    <n v="16"/>
    <n v="2"/>
    <n v="2"/>
    <n v="0"/>
    <n v="1"/>
    <n v="26"/>
    <n v="17"/>
    <s v=""/>
  </r>
  <r>
    <x v="52"/>
    <n v="19"/>
    <x v="2"/>
    <m/>
    <x v="23"/>
    <s v="CCV-19B"/>
    <s v="19B"/>
    <m/>
    <s v="19B-19:00-19:15"/>
    <n v="5"/>
    <n v="2"/>
    <n v="0"/>
    <n v="20"/>
    <n v="2"/>
    <n v="1"/>
    <n v="0"/>
    <n v="1"/>
    <n v="33"/>
    <n v="21"/>
    <s v=""/>
  </r>
  <r>
    <x v="53"/>
    <n v="19"/>
    <x v="2"/>
    <m/>
    <x v="23"/>
    <s v="CCV-19B"/>
    <s v="19B"/>
    <m/>
    <s v="19B-19:15-19:30"/>
    <n v="9"/>
    <n v="2"/>
    <n v="0"/>
    <n v="21"/>
    <n v="3"/>
    <n v="0"/>
    <n v="1"/>
    <n v="0"/>
    <n v="35"/>
    <n v="22"/>
    <s v=""/>
  </r>
  <r>
    <x v="54"/>
    <n v="19"/>
    <x v="2"/>
    <m/>
    <x v="23"/>
    <s v="CCV-19B"/>
    <s v="19B"/>
    <m/>
    <s v="19B-19:30-19:45"/>
    <n v="0"/>
    <n v="1"/>
    <n v="0"/>
    <n v="2"/>
    <n v="1"/>
    <n v="0"/>
    <n v="0"/>
    <n v="0"/>
    <n v="6"/>
    <n v="2"/>
    <s v=""/>
  </r>
  <r>
    <x v="3"/>
    <n v="6"/>
    <x v="0"/>
    <m/>
    <x v="24"/>
    <s v="CCV-1A_LC"/>
    <s v="1A_LC"/>
    <m/>
    <s v="1A_LC-06:45-07:00"/>
    <n v="0"/>
    <n v="6"/>
    <n v="11"/>
    <n v="27"/>
    <n v="1"/>
    <n v="1"/>
    <n v="0"/>
    <n v="7"/>
    <n v="96"/>
    <n v="62"/>
    <s v=""/>
  </r>
  <r>
    <x v="4"/>
    <n v="7"/>
    <x v="0"/>
    <m/>
    <x v="24"/>
    <s v="CCV-1A_LC"/>
    <s v="1A_LC"/>
    <m/>
    <s v="1A_LC-07:00-07:15"/>
    <n v="0"/>
    <n v="20"/>
    <n v="36"/>
    <n v="185"/>
    <n v="10"/>
    <n v="4"/>
    <n v="1"/>
    <n v="23"/>
    <n v="443"/>
    <n v="299"/>
    <s v=""/>
  </r>
  <r>
    <x v="5"/>
    <n v="7"/>
    <x v="0"/>
    <m/>
    <x v="24"/>
    <s v="CCV-1A_LC"/>
    <s v="1A_LC"/>
    <m/>
    <s v="1A_LC-07:15-07:30"/>
    <n v="1"/>
    <n v="28"/>
    <n v="33"/>
    <n v="242"/>
    <n v="16"/>
    <n v="8"/>
    <n v="1"/>
    <n v="17"/>
    <n v="522"/>
    <n v="343"/>
    <s v=""/>
  </r>
  <r>
    <x v="6"/>
    <n v="7"/>
    <x v="0"/>
    <m/>
    <x v="24"/>
    <s v="CCV-1A_LC"/>
    <s v="1A_LC"/>
    <m/>
    <s v="1A_LC-07:30-07:45"/>
    <n v="0"/>
    <n v="22"/>
    <n v="21"/>
    <n v="251"/>
    <n v="10"/>
    <n v="11"/>
    <n v="0"/>
    <n v="32"/>
    <n v="496"/>
    <n v="336"/>
    <s v=""/>
  </r>
  <r>
    <x v="7"/>
    <n v="7"/>
    <x v="0"/>
    <m/>
    <x v="24"/>
    <s v="CCV-1A_LC"/>
    <s v="1A_LC"/>
    <m/>
    <s v="1A_LC-07:45-08:00"/>
    <n v="1"/>
    <n v="29"/>
    <n v="27"/>
    <n v="229"/>
    <n v="11"/>
    <n v="1"/>
    <n v="2"/>
    <n v="16"/>
    <n v="487"/>
    <n v="315"/>
    <s v=""/>
  </r>
  <r>
    <x v="8"/>
    <n v="8"/>
    <x v="0"/>
    <m/>
    <x v="24"/>
    <s v="CCV-1A_LC"/>
    <s v="1A_LC"/>
    <m/>
    <s v="1A_LC-08:00-08:15"/>
    <n v="2"/>
    <n v="16"/>
    <n v="31"/>
    <n v="241"/>
    <n v="9"/>
    <n v="7"/>
    <n v="0"/>
    <n v="23"/>
    <n v="488"/>
    <n v="342"/>
    <s v=""/>
  </r>
  <r>
    <x v="9"/>
    <n v="8"/>
    <x v="0"/>
    <m/>
    <x v="24"/>
    <s v="CCV-1A_LC"/>
    <s v="1A_LC"/>
    <m/>
    <s v="1A_LC-08:15-08:30"/>
    <n v="1"/>
    <n v="19"/>
    <n v="49"/>
    <n v="247"/>
    <n v="9"/>
    <n v="4"/>
    <n v="1"/>
    <n v="24"/>
    <n v="565"/>
    <n v="395"/>
    <s v=""/>
  </r>
  <r>
    <x v="10"/>
    <n v="8"/>
    <x v="0"/>
    <m/>
    <x v="24"/>
    <s v="CCV-1A_LC"/>
    <s v="1A_LC"/>
    <m/>
    <s v="1A_LC-08:30-08:45"/>
    <n v="0"/>
    <n v="16"/>
    <n v="87"/>
    <n v="219"/>
    <n v="6"/>
    <n v="4"/>
    <n v="0"/>
    <n v="24"/>
    <n v="642"/>
    <n v="461"/>
    <s v=""/>
  </r>
  <r>
    <x v="11"/>
    <n v="8"/>
    <x v="0"/>
    <m/>
    <x v="24"/>
    <s v="CCV-1A_LC"/>
    <s v="1A_LC"/>
    <m/>
    <s v="1A_LC-08:45-09:00"/>
    <n v="2"/>
    <n v="19"/>
    <n v="72"/>
    <n v="257"/>
    <n v="4"/>
    <n v="3"/>
    <n v="0"/>
    <n v="23"/>
    <n v="649"/>
    <n v="460"/>
    <s v=""/>
  </r>
  <r>
    <x v="12"/>
    <n v="9"/>
    <x v="0"/>
    <m/>
    <x v="24"/>
    <s v="CCV-1A_LC"/>
    <s v="1A_LC"/>
    <m/>
    <s v="1A_LC-09:00-09:15"/>
    <n v="0"/>
    <n v="25"/>
    <n v="71"/>
    <n v="222"/>
    <n v="7"/>
    <n v="3"/>
    <n v="0"/>
    <n v="21"/>
    <n v="614"/>
    <n v="421"/>
    <s v=""/>
  </r>
  <r>
    <x v="13"/>
    <n v="9"/>
    <x v="0"/>
    <m/>
    <x v="24"/>
    <s v="CCV-1A_LC"/>
    <s v="1A_LC"/>
    <m/>
    <s v="1A_LC-09:15-09:30"/>
    <n v="0"/>
    <n v="16"/>
    <n v="68"/>
    <n v="203"/>
    <n v="4"/>
    <n v="2"/>
    <n v="0"/>
    <n v="25"/>
    <n v="560"/>
    <n v="398"/>
    <s v=""/>
  </r>
  <r>
    <x v="14"/>
    <n v="9"/>
    <x v="0"/>
    <m/>
    <x v="24"/>
    <s v="CCV-1A_LC"/>
    <s v="1A_LC"/>
    <m/>
    <s v="1A_LC-09:30-09:45"/>
    <n v="0"/>
    <n v="26"/>
    <n v="85"/>
    <n v="235"/>
    <n v="2"/>
    <n v="3"/>
    <n v="0"/>
    <n v="21"/>
    <n v="678"/>
    <n v="469"/>
    <s v=""/>
  </r>
  <r>
    <x v="15"/>
    <n v="9"/>
    <x v="0"/>
    <m/>
    <x v="24"/>
    <s v="CCV-1A_LC"/>
    <s v="1A_LC"/>
    <m/>
    <s v="1A_LC-09:45-10:00"/>
    <n v="0"/>
    <n v="28"/>
    <n v="78"/>
    <n v="187"/>
    <n v="8"/>
    <n v="4"/>
    <n v="1"/>
    <n v="19"/>
    <n v="598"/>
    <n v="402"/>
    <s v=""/>
  </r>
  <r>
    <x v="16"/>
    <n v="10"/>
    <x v="0"/>
    <m/>
    <x v="24"/>
    <s v="CCV-1A_LC"/>
    <s v="1A_LC"/>
    <m/>
    <s v="1A_LC-10:00-10:15"/>
    <n v="0"/>
    <n v="13"/>
    <n v="81"/>
    <n v="112"/>
    <n v="3"/>
    <n v="2"/>
    <n v="0"/>
    <n v="18"/>
    <n v="467"/>
    <n v="333"/>
    <s v=""/>
  </r>
  <r>
    <x v="17"/>
    <n v="10"/>
    <x v="0"/>
    <m/>
    <x v="24"/>
    <s v="CCV-1A_LC"/>
    <s v="1A_LC"/>
    <m/>
    <s v="1A_LC-10:15-10:30"/>
    <n v="0"/>
    <n v="17"/>
    <n v="81"/>
    <n v="153"/>
    <n v="4"/>
    <n v="1"/>
    <n v="4"/>
    <n v="13"/>
    <n v="530"/>
    <n v="373"/>
    <s v=""/>
  </r>
  <r>
    <x v="18"/>
    <n v="10"/>
    <x v="0"/>
    <m/>
    <x v="24"/>
    <s v="CCV-1A_LC"/>
    <s v="1A_LC"/>
    <m/>
    <s v="1A_LC-10:30-10:45"/>
    <n v="0"/>
    <n v="9"/>
    <n v="76"/>
    <n v="165"/>
    <n v="3"/>
    <n v="1"/>
    <n v="0"/>
    <n v="12"/>
    <n v="502"/>
    <n v="367"/>
    <s v=""/>
  </r>
  <r>
    <x v="19"/>
    <n v="10"/>
    <x v="0"/>
    <m/>
    <x v="24"/>
    <s v="CCV-1A_LC"/>
    <s v="1A_LC"/>
    <m/>
    <s v="1A_LC-10:45-11:00"/>
    <n v="1"/>
    <n v="20"/>
    <n v="79"/>
    <n v="189"/>
    <n v="5"/>
    <n v="3"/>
    <n v="0"/>
    <n v="9"/>
    <n v="568"/>
    <n v="396"/>
    <s v=""/>
  </r>
  <r>
    <x v="20"/>
    <n v="11"/>
    <x v="0"/>
    <m/>
    <x v="24"/>
    <s v="CCV-1A_LC"/>
    <s v="1A_LC"/>
    <m/>
    <s v="1A_LC-11:00-11:15"/>
    <n v="0"/>
    <n v="15"/>
    <n v="33"/>
    <n v="145"/>
    <n v="9"/>
    <n v="5"/>
    <n v="0"/>
    <n v="22"/>
    <n v="366"/>
    <n v="250"/>
    <s v=""/>
  </r>
  <r>
    <x v="21"/>
    <n v="11"/>
    <x v="0"/>
    <m/>
    <x v="24"/>
    <s v="CCV-1A_LC"/>
    <s v="1A_LC"/>
    <m/>
    <s v="1A_LC-11:15-11:30"/>
    <n v="0"/>
    <n v="16"/>
    <n v="79"/>
    <n v="159"/>
    <n v="6"/>
    <n v="0"/>
    <n v="1"/>
    <n v="27"/>
    <n v="543"/>
    <n v="385"/>
    <s v=""/>
  </r>
  <r>
    <x v="22"/>
    <n v="11"/>
    <x v="0"/>
    <m/>
    <x v="24"/>
    <s v="CCV-1A_LC"/>
    <s v="1A_LC"/>
    <m/>
    <s v="1A_LC-11:30-11:45"/>
    <n v="0"/>
    <n v="20"/>
    <n v="79"/>
    <n v="159"/>
    <n v="3"/>
    <n v="6"/>
    <n v="0"/>
    <n v="16"/>
    <n v="537"/>
    <n v="373"/>
    <s v=""/>
  </r>
  <r>
    <x v="23"/>
    <n v="11"/>
    <x v="0"/>
    <m/>
    <x v="24"/>
    <s v="CCV-1A_LC"/>
    <s v="1A_LC"/>
    <m/>
    <s v="1A_LC-11:45-12:00"/>
    <n v="0"/>
    <n v="14"/>
    <n v="57"/>
    <n v="194"/>
    <n v="11"/>
    <n v="1"/>
    <n v="4"/>
    <n v="22"/>
    <n v="511"/>
    <n v="363"/>
    <s v=""/>
  </r>
  <r>
    <x v="24"/>
    <n v="12"/>
    <x v="1"/>
    <m/>
    <x v="24"/>
    <s v="CCV-1A_LC"/>
    <s v="1A_LC"/>
    <m/>
    <s v="1A_LC-12:00-12:15"/>
    <n v="0"/>
    <n v="19"/>
    <n v="70"/>
    <n v="212"/>
    <n v="9"/>
    <n v="3"/>
    <n v="1"/>
    <n v="12"/>
    <n v="572"/>
    <n v="400"/>
    <s v=""/>
  </r>
  <r>
    <x v="25"/>
    <n v="12"/>
    <x v="1"/>
    <m/>
    <x v="24"/>
    <s v="CCV-1A_LC"/>
    <s v="1A_LC"/>
    <m/>
    <s v="1A_LC-12:15-12:30"/>
    <n v="0"/>
    <n v="15"/>
    <n v="53"/>
    <n v="184"/>
    <n v="11"/>
    <n v="4"/>
    <n v="1"/>
    <n v="13"/>
    <n v="472"/>
    <n v="331"/>
    <s v=""/>
  </r>
  <r>
    <x v="26"/>
    <n v="12"/>
    <x v="1"/>
    <m/>
    <x v="24"/>
    <s v="CCV-1A_LC"/>
    <s v="1A_LC"/>
    <m/>
    <s v="1A_LC-12:30-12:45"/>
    <n v="2"/>
    <n v="18"/>
    <n v="67"/>
    <n v="200"/>
    <n v="10"/>
    <n v="3"/>
    <n v="0"/>
    <n v="23"/>
    <n v="557"/>
    <n v="391"/>
    <s v=""/>
  </r>
  <r>
    <x v="27"/>
    <n v="12"/>
    <x v="1"/>
    <m/>
    <x v="24"/>
    <s v="CCV-1A_LC"/>
    <s v="1A_LC"/>
    <m/>
    <s v="1A_LC-12:45-13:00"/>
    <n v="1"/>
    <n v="20"/>
    <n v="49"/>
    <n v="189"/>
    <n v="10"/>
    <n v="8"/>
    <n v="0"/>
    <n v="24"/>
    <n v="491"/>
    <n v="336"/>
    <s v=""/>
  </r>
  <r>
    <x v="28"/>
    <n v="13"/>
    <x v="1"/>
    <m/>
    <x v="24"/>
    <s v="CCV-1A_LC"/>
    <s v="1A_LC"/>
    <m/>
    <s v="1A_LC-13:00-13:15"/>
    <n v="2"/>
    <n v="9"/>
    <n v="45"/>
    <n v="177"/>
    <n v="11"/>
    <n v="5"/>
    <n v="1"/>
    <n v="20"/>
    <n v="430"/>
    <n v="311"/>
    <s v=""/>
  </r>
  <r>
    <x v="29"/>
    <n v="13"/>
    <x v="1"/>
    <m/>
    <x v="24"/>
    <s v="CCV-1A_LC"/>
    <s v="1A_LC"/>
    <m/>
    <s v="1A_LC-13:15-13:30"/>
    <n v="0"/>
    <n v="21"/>
    <n v="66"/>
    <n v="193"/>
    <n v="10"/>
    <n v="2"/>
    <n v="0"/>
    <n v="18"/>
    <n v="546"/>
    <n v="376"/>
    <s v=""/>
  </r>
  <r>
    <x v="30"/>
    <n v="13"/>
    <x v="1"/>
    <m/>
    <x v="24"/>
    <s v="CCV-1A_LC"/>
    <s v="1A_LC"/>
    <m/>
    <s v="1A_LC-13:30-13:45"/>
    <n v="1"/>
    <n v="28"/>
    <n v="63"/>
    <n v="149"/>
    <n v="10"/>
    <n v="3"/>
    <n v="0"/>
    <n v="15"/>
    <n v="493"/>
    <n v="322"/>
    <s v=""/>
  </r>
  <r>
    <x v="31"/>
    <n v="13"/>
    <x v="1"/>
    <m/>
    <x v="24"/>
    <s v="CCV-1A_LC"/>
    <s v="1A_LC"/>
    <m/>
    <s v="1A_LC-13:45-14:00"/>
    <n v="1"/>
    <n v="20"/>
    <n v="64"/>
    <n v="150"/>
    <n v="15"/>
    <n v="1"/>
    <n v="3"/>
    <n v="28"/>
    <n v="499"/>
    <n v="341"/>
    <s v=""/>
  </r>
  <r>
    <x v="32"/>
    <n v="14"/>
    <x v="1"/>
    <m/>
    <x v="24"/>
    <s v="CCV-1A_LC"/>
    <s v="1A_LC"/>
    <m/>
    <s v="1A_LC-14:00-14:15"/>
    <n v="0"/>
    <n v="22"/>
    <n v="52"/>
    <n v="158"/>
    <n v="8"/>
    <n v="2"/>
    <n v="1"/>
    <n v="19"/>
    <n v="460"/>
    <n v="308"/>
    <s v=""/>
  </r>
  <r>
    <x v="33"/>
    <n v="14"/>
    <x v="1"/>
    <m/>
    <x v="24"/>
    <s v="CCV-1A_LC"/>
    <s v="1A_LC"/>
    <m/>
    <s v="1A_LC-14:15-14:30"/>
    <n v="0"/>
    <n v="19"/>
    <n v="49"/>
    <n v="140"/>
    <n v="10"/>
    <n v="1"/>
    <n v="0"/>
    <n v="16"/>
    <n v="414"/>
    <n v="279"/>
    <s v=""/>
  </r>
  <r>
    <x v="34"/>
    <n v="14"/>
    <x v="1"/>
    <m/>
    <x v="24"/>
    <s v="CCV-1A_LC"/>
    <s v="1A_LC"/>
    <m/>
    <s v="1A_LC-14:30-14:45"/>
    <n v="1"/>
    <n v="21"/>
    <n v="55"/>
    <n v="120"/>
    <n v="9"/>
    <n v="1"/>
    <n v="0"/>
    <n v="17"/>
    <n v="414"/>
    <n v="275"/>
    <s v=""/>
  </r>
  <r>
    <x v="35"/>
    <n v="14"/>
    <x v="1"/>
    <m/>
    <x v="24"/>
    <s v="CCV-1A_LC"/>
    <s v="1A_LC"/>
    <m/>
    <s v="1A_LC-14:45-15:00"/>
    <n v="1"/>
    <n v="19"/>
    <n v="37"/>
    <n v="144"/>
    <n v="8"/>
    <n v="4"/>
    <n v="0"/>
    <n v="15"/>
    <n v="379"/>
    <n v="252"/>
    <s v=""/>
  </r>
  <r>
    <x v="36"/>
    <n v="15"/>
    <x v="1"/>
    <m/>
    <x v="24"/>
    <s v="CCV-1A_LC"/>
    <s v="1A_LC"/>
    <m/>
    <s v="1A_LC-15:00-15:15"/>
    <n v="0"/>
    <n v="25"/>
    <n v="62"/>
    <n v="157"/>
    <n v="11"/>
    <n v="4"/>
    <n v="1"/>
    <n v="21"/>
    <n v="502"/>
    <n v="334"/>
    <s v=""/>
  </r>
  <r>
    <x v="37"/>
    <n v="15"/>
    <x v="1"/>
    <m/>
    <x v="24"/>
    <s v="CCV-1A_LC"/>
    <s v="1A_LC"/>
    <m/>
    <s v="1A_LC-15:15-15:30"/>
    <n v="0"/>
    <n v="20"/>
    <n v="61"/>
    <n v="149"/>
    <n v="5"/>
    <n v="3"/>
    <n v="1"/>
    <n v="15"/>
    <n v="466"/>
    <n v="318"/>
    <s v=""/>
  </r>
  <r>
    <x v="38"/>
    <n v="15"/>
    <x v="1"/>
    <m/>
    <x v="24"/>
    <s v="CCV-1A_LC"/>
    <s v="1A_LC"/>
    <m/>
    <s v="1A_LC-15:30-15:45"/>
    <n v="2"/>
    <n v="22"/>
    <n v="84"/>
    <n v="173"/>
    <n v="13"/>
    <n v="3"/>
    <n v="2"/>
    <n v="16"/>
    <n v="582"/>
    <n v="401"/>
    <s v=""/>
  </r>
  <r>
    <x v="39"/>
    <n v="15"/>
    <x v="1"/>
    <m/>
    <x v="24"/>
    <s v="CCV-1A_LC"/>
    <s v="1A_LC"/>
    <m/>
    <s v="1A_LC-15:45-16:00"/>
    <n v="0"/>
    <n v="22"/>
    <n v="60"/>
    <n v="172"/>
    <n v="14"/>
    <n v="2"/>
    <n v="0"/>
    <n v="15"/>
    <n v="499"/>
    <n v="337"/>
    <s v=""/>
  </r>
  <r>
    <x v="40"/>
    <n v="16"/>
    <x v="1"/>
    <m/>
    <x v="24"/>
    <s v="CCV-1A_LC"/>
    <s v="1A_LC"/>
    <m/>
    <s v="1A_LC-16:00-16:15"/>
    <n v="0"/>
    <n v="15"/>
    <n v="52"/>
    <n v="187"/>
    <n v="9"/>
    <n v="2"/>
    <n v="0"/>
    <n v="12"/>
    <n v="469"/>
    <n v="329"/>
    <s v=""/>
  </r>
  <r>
    <x v="41"/>
    <n v="16"/>
    <x v="1"/>
    <m/>
    <x v="24"/>
    <s v="CCV-1A_LC"/>
    <s v="1A_LC"/>
    <m/>
    <s v="1A_LC-16:15-16:30"/>
    <n v="1"/>
    <n v="22"/>
    <n v="63"/>
    <n v="179"/>
    <n v="8"/>
    <n v="2"/>
    <n v="2"/>
    <n v="23"/>
    <n v="529"/>
    <n v="362"/>
    <s v=""/>
  </r>
  <r>
    <x v="42"/>
    <n v="16"/>
    <x v="1"/>
    <m/>
    <x v="24"/>
    <s v="CCV-1A_LC"/>
    <s v="1A_LC"/>
    <m/>
    <s v="1A_LC-16:30-16:45"/>
    <n v="1"/>
    <n v="24"/>
    <n v="56"/>
    <n v="187"/>
    <n v="14"/>
    <n v="2"/>
    <n v="1"/>
    <n v="18"/>
    <n v="516"/>
    <n v="346"/>
    <s v=""/>
  </r>
  <r>
    <x v="43"/>
    <n v="16"/>
    <x v="1"/>
    <m/>
    <x v="24"/>
    <s v="CCV-1A_LC"/>
    <s v="1A_LC"/>
    <m/>
    <s v="1A_LC-16:45-17:00"/>
    <n v="1"/>
    <n v="34"/>
    <n v="68"/>
    <n v="213"/>
    <n v="9"/>
    <n v="1"/>
    <n v="2"/>
    <n v="18"/>
    <n v="615"/>
    <n v="403"/>
    <s v=""/>
  </r>
  <r>
    <x v="44"/>
    <n v="17"/>
    <x v="1"/>
    <m/>
    <x v="24"/>
    <s v="CCV-1A_LC"/>
    <s v="1A_LC"/>
    <m/>
    <s v="1A_LC-17:00-17:15"/>
    <n v="0"/>
    <n v="29"/>
    <n v="88"/>
    <n v="249"/>
    <n v="7"/>
    <n v="3"/>
    <n v="0"/>
    <n v="9"/>
    <n v="699"/>
    <n v="478"/>
    <s v=""/>
  </r>
  <r>
    <x v="45"/>
    <n v="17"/>
    <x v="1"/>
    <m/>
    <x v="24"/>
    <s v="CCV-1A_LC"/>
    <s v="1A_LC"/>
    <m/>
    <s v="1A_LC-17:15-17:30"/>
    <n v="1"/>
    <n v="22"/>
    <n v="57"/>
    <n v="224"/>
    <n v="24"/>
    <n v="6"/>
    <n v="1"/>
    <n v="19"/>
    <n v="565"/>
    <n v="387"/>
    <s v=""/>
  </r>
  <r>
    <x v="46"/>
    <n v="17"/>
    <x v="1"/>
    <m/>
    <x v="24"/>
    <s v="CCV-1A_LC"/>
    <s v="1A_LC"/>
    <m/>
    <s v="1A_LC-17:30-17:45"/>
    <n v="0"/>
    <n v="19"/>
    <n v="59"/>
    <n v="226"/>
    <n v="34"/>
    <n v="2"/>
    <n v="0"/>
    <n v="21"/>
    <n v="570"/>
    <n v="395"/>
    <s v=""/>
  </r>
  <r>
    <x v="47"/>
    <n v="17"/>
    <x v="1"/>
    <m/>
    <x v="24"/>
    <s v="CCV-1A_LC"/>
    <s v="1A_LC"/>
    <m/>
    <s v="1A_LC-17:45-18:00"/>
    <n v="0"/>
    <n v="26"/>
    <n v="47"/>
    <n v="240"/>
    <n v="15"/>
    <n v="11"/>
    <n v="1"/>
    <n v="16"/>
    <n v="558"/>
    <n v="375"/>
    <s v=""/>
  </r>
  <r>
    <x v="48"/>
    <n v="18"/>
    <x v="1"/>
    <m/>
    <x v="24"/>
    <s v="CCV-1A_LC"/>
    <s v="1A_LC"/>
    <m/>
    <s v="1A_LC-18:00-18:15"/>
    <n v="0"/>
    <n v="6"/>
    <n v="18"/>
    <n v="114"/>
    <n v="9"/>
    <n v="1"/>
    <n v="0"/>
    <n v="9"/>
    <n v="236"/>
    <n v="168"/>
    <s v=""/>
  </r>
  <r>
    <x v="0"/>
    <n v="6"/>
    <x v="0"/>
    <m/>
    <x v="25"/>
    <s v="CCV-1A_SL"/>
    <s v="1A_SL"/>
    <m/>
    <s v="1A_SL-06:00-06:15"/>
    <n v="0"/>
    <n v="0"/>
    <n v="0"/>
    <n v="4"/>
    <n v="1"/>
    <n v="0"/>
    <n v="0"/>
    <n v="0"/>
    <n v="6"/>
    <n v="4"/>
    <s v=""/>
  </r>
  <r>
    <x v="1"/>
    <n v="6"/>
    <x v="0"/>
    <m/>
    <x v="25"/>
    <s v="CCV-1A_SL"/>
    <s v="1A_SL"/>
    <m/>
    <s v="1A_SL-06:15-06:30"/>
    <n v="0"/>
    <n v="1"/>
    <n v="0"/>
    <n v="18"/>
    <n v="3"/>
    <n v="1"/>
    <n v="0"/>
    <n v="1"/>
    <n v="28"/>
    <n v="19"/>
    <s v=""/>
  </r>
  <r>
    <x v="2"/>
    <n v="6"/>
    <x v="0"/>
    <m/>
    <x v="25"/>
    <s v="CCV-1A_SL"/>
    <s v="1A_SL"/>
    <m/>
    <s v="1A_SL-06:30-06:45"/>
    <n v="0"/>
    <n v="1"/>
    <n v="0"/>
    <n v="19"/>
    <n v="3"/>
    <n v="1"/>
    <n v="0"/>
    <n v="1"/>
    <n v="30"/>
    <n v="20"/>
    <s v=""/>
  </r>
  <r>
    <x v="3"/>
    <n v="6"/>
    <x v="0"/>
    <m/>
    <x v="25"/>
    <s v="CCV-1A_SL"/>
    <s v="1A_SL"/>
    <m/>
    <s v="1A_SL-06:45-07:00"/>
    <n v="0"/>
    <n v="1"/>
    <n v="0"/>
    <n v="21"/>
    <n v="3"/>
    <n v="1"/>
    <n v="0"/>
    <n v="2"/>
    <n v="34"/>
    <n v="23"/>
    <s v=""/>
  </r>
  <r>
    <x v="4"/>
    <n v="7"/>
    <x v="0"/>
    <m/>
    <x v="25"/>
    <s v="CCV-1A_SL"/>
    <s v="1A_SL"/>
    <m/>
    <s v="1A_SL-07:00-07:15"/>
    <n v="0"/>
    <n v="1"/>
    <n v="0"/>
    <n v="16"/>
    <n v="2"/>
    <n v="1"/>
    <n v="0"/>
    <n v="1"/>
    <n v="26"/>
    <n v="17"/>
    <s v=""/>
  </r>
  <r>
    <x v="5"/>
    <n v="7"/>
    <x v="0"/>
    <m/>
    <x v="25"/>
    <s v="CCV-1A_SL"/>
    <s v="1A_SL"/>
    <m/>
    <s v="1A_SL-07:15-07:30"/>
    <n v="0"/>
    <n v="1"/>
    <n v="0"/>
    <n v="25"/>
    <n v="4"/>
    <n v="1"/>
    <n v="0"/>
    <n v="2"/>
    <n v="39"/>
    <n v="27"/>
    <s v=""/>
  </r>
  <r>
    <x v="6"/>
    <n v="7"/>
    <x v="0"/>
    <m/>
    <x v="25"/>
    <s v="CCV-1A_SL"/>
    <s v="1A_SL"/>
    <m/>
    <s v="1A_SL-07:30-07:45"/>
    <n v="0"/>
    <n v="2"/>
    <n v="1"/>
    <n v="35"/>
    <n v="5"/>
    <n v="1"/>
    <n v="0"/>
    <n v="3"/>
    <n v="59"/>
    <n v="41"/>
    <s v=""/>
  </r>
  <r>
    <x v="7"/>
    <n v="7"/>
    <x v="0"/>
    <m/>
    <x v="25"/>
    <s v="CCV-1A_SL"/>
    <s v="1A_SL"/>
    <m/>
    <s v="1A_SL-07:45-08:00"/>
    <n v="0"/>
    <n v="2"/>
    <n v="1"/>
    <n v="36"/>
    <n v="5"/>
    <n v="1"/>
    <n v="0"/>
    <n v="3"/>
    <n v="61"/>
    <n v="42"/>
    <s v=""/>
  </r>
  <r>
    <x v="8"/>
    <n v="8"/>
    <x v="0"/>
    <m/>
    <x v="25"/>
    <s v="CCV-1A_SL"/>
    <s v="1A_SL"/>
    <m/>
    <s v="1A_SL-08:00-08:15"/>
    <n v="0"/>
    <n v="1"/>
    <n v="0"/>
    <n v="22"/>
    <n v="3"/>
    <n v="1"/>
    <n v="0"/>
    <n v="2"/>
    <n v="35"/>
    <n v="24"/>
    <s v=""/>
  </r>
  <r>
    <x v="9"/>
    <n v="8"/>
    <x v="0"/>
    <m/>
    <x v="25"/>
    <s v="CCV-1A_SL"/>
    <s v="1A_SL"/>
    <m/>
    <s v="1A_SL-08:15-08:30"/>
    <n v="0"/>
    <n v="2"/>
    <n v="1"/>
    <n v="33"/>
    <n v="5"/>
    <n v="1"/>
    <n v="0"/>
    <n v="3"/>
    <n v="57"/>
    <n v="39"/>
    <s v=""/>
  </r>
  <r>
    <x v="10"/>
    <n v="8"/>
    <x v="0"/>
    <m/>
    <x v="25"/>
    <s v="CCV-1A_SL"/>
    <s v="1A_SL"/>
    <m/>
    <s v="1A_SL-08:30-08:45"/>
    <n v="0"/>
    <n v="1"/>
    <n v="0"/>
    <n v="25"/>
    <n v="4"/>
    <n v="1"/>
    <n v="0"/>
    <n v="2"/>
    <n v="39"/>
    <n v="27"/>
    <s v=""/>
  </r>
  <r>
    <x v="11"/>
    <n v="8"/>
    <x v="0"/>
    <m/>
    <x v="25"/>
    <s v="CCV-1A_SL"/>
    <s v="1A_SL"/>
    <m/>
    <s v="1A_SL-08:45-09:00"/>
    <n v="0"/>
    <n v="1"/>
    <n v="0"/>
    <n v="28"/>
    <n v="4"/>
    <n v="1"/>
    <n v="0"/>
    <n v="2"/>
    <n v="43"/>
    <n v="30"/>
    <s v=""/>
  </r>
  <r>
    <x v="12"/>
    <n v="9"/>
    <x v="0"/>
    <m/>
    <x v="25"/>
    <s v="CCV-1A_SL"/>
    <s v="1A_SL"/>
    <m/>
    <s v="1A_SL-09:00-09:15"/>
    <n v="0"/>
    <n v="1"/>
    <n v="0"/>
    <n v="26"/>
    <n v="4"/>
    <n v="1"/>
    <n v="0"/>
    <n v="2"/>
    <n v="40"/>
    <n v="28"/>
    <s v=""/>
  </r>
  <r>
    <x v="13"/>
    <n v="9"/>
    <x v="0"/>
    <m/>
    <x v="25"/>
    <s v="CCV-1A_SL"/>
    <s v="1A_SL"/>
    <m/>
    <s v="1A_SL-09:15-09:30"/>
    <n v="0"/>
    <n v="2"/>
    <n v="1"/>
    <n v="31"/>
    <n v="5"/>
    <n v="1"/>
    <n v="0"/>
    <n v="3"/>
    <n v="54"/>
    <n v="37"/>
    <s v=""/>
  </r>
  <r>
    <x v="14"/>
    <n v="9"/>
    <x v="0"/>
    <m/>
    <x v="25"/>
    <s v="CCV-1A_SL"/>
    <s v="1A_SL"/>
    <m/>
    <s v="1A_SL-09:30-09:45"/>
    <n v="0"/>
    <n v="1"/>
    <n v="0"/>
    <n v="27"/>
    <n v="4"/>
    <n v="1"/>
    <n v="0"/>
    <n v="2"/>
    <n v="42"/>
    <n v="29"/>
    <s v=""/>
  </r>
  <r>
    <x v="15"/>
    <n v="9"/>
    <x v="0"/>
    <m/>
    <x v="25"/>
    <s v="CCV-1A_SL"/>
    <s v="1A_SL"/>
    <m/>
    <s v="1A_SL-09:45-10:00"/>
    <n v="0"/>
    <n v="2"/>
    <n v="1"/>
    <n v="39"/>
    <n v="6"/>
    <n v="1"/>
    <n v="0"/>
    <n v="3"/>
    <n v="65"/>
    <n v="45"/>
    <s v=""/>
  </r>
  <r>
    <x v="16"/>
    <n v="10"/>
    <x v="0"/>
    <m/>
    <x v="25"/>
    <s v="CCV-1A_SL"/>
    <s v="1A_SL"/>
    <m/>
    <s v="1A_SL-10:00-10:15"/>
    <n v="0"/>
    <n v="1"/>
    <n v="0"/>
    <n v="27"/>
    <n v="4"/>
    <n v="1"/>
    <n v="0"/>
    <n v="2"/>
    <n v="42"/>
    <n v="29"/>
    <s v=""/>
  </r>
  <r>
    <x v="17"/>
    <n v="10"/>
    <x v="0"/>
    <m/>
    <x v="25"/>
    <s v="CCV-1A_SL"/>
    <s v="1A_SL"/>
    <m/>
    <s v="1A_SL-10:15-10:30"/>
    <n v="0"/>
    <n v="2"/>
    <n v="1"/>
    <n v="33"/>
    <n v="5"/>
    <n v="1"/>
    <n v="0"/>
    <n v="3"/>
    <n v="57"/>
    <n v="39"/>
    <s v=""/>
  </r>
  <r>
    <x v="18"/>
    <n v="10"/>
    <x v="0"/>
    <m/>
    <x v="25"/>
    <s v="CCV-1A_SL"/>
    <s v="1A_SL"/>
    <m/>
    <s v="1A_SL-10:30-10:45"/>
    <n v="0"/>
    <n v="1"/>
    <n v="0"/>
    <n v="28"/>
    <n v="4"/>
    <n v="1"/>
    <n v="0"/>
    <n v="2"/>
    <n v="43"/>
    <n v="30"/>
    <s v=""/>
  </r>
  <r>
    <x v="19"/>
    <n v="10"/>
    <x v="0"/>
    <m/>
    <x v="25"/>
    <s v="CCV-1A_SL"/>
    <s v="1A_SL"/>
    <m/>
    <s v="1A_SL-10:45-11:00"/>
    <n v="0"/>
    <n v="2"/>
    <n v="0"/>
    <n v="30"/>
    <n v="5"/>
    <n v="1"/>
    <n v="0"/>
    <n v="2"/>
    <n v="48"/>
    <n v="32"/>
    <s v=""/>
  </r>
  <r>
    <x v="20"/>
    <n v="11"/>
    <x v="0"/>
    <m/>
    <x v="25"/>
    <s v="CCV-1A_SL"/>
    <s v="1A_SL"/>
    <m/>
    <s v="1A_SL-11:00-11:15"/>
    <n v="0"/>
    <n v="2"/>
    <n v="1"/>
    <n v="31"/>
    <n v="5"/>
    <n v="1"/>
    <n v="0"/>
    <n v="2"/>
    <n v="53"/>
    <n v="36"/>
    <s v=""/>
  </r>
  <r>
    <x v="21"/>
    <n v="11"/>
    <x v="0"/>
    <m/>
    <x v="25"/>
    <s v="CCV-1A_SL"/>
    <s v="1A_SL"/>
    <m/>
    <s v="1A_SL-11:15-11:30"/>
    <n v="0"/>
    <n v="2"/>
    <n v="1"/>
    <n v="31"/>
    <n v="5"/>
    <n v="1"/>
    <n v="0"/>
    <n v="2"/>
    <n v="53"/>
    <n v="36"/>
    <s v=""/>
  </r>
  <r>
    <x v="22"/>
    <n v="11"/>
    <x v="0"/>
    <m/>
    <x v="25"/>
    <s v="CCV-1A_SL"/>
    <s v="1A_SL"/>
    <m/>
    <s v="1A_SL-11:30-11:45"/>
    <n v="0"/>
    <n v="2"/>
    <n v="1"/>
    <n v="34"/>
    <n v="5"/>
    <n v="1"/>
    <n v="0"/>
    <n v="3"/>
    <n v="58"/>
    <n v="40"/>
    <s v=""/>
  </r>
  <r>
    <x v="23"/>
    <n v="11"/>
    <x v="0"/>
    <m/>
    <x v="25"/>
    <s v="CCV-1A_SL"/>
    <s v="1A_SL"/>
    <m/>
    <s v="1A_SL-11:45-12:00"/>
    <n v="0"/>
    <n v="2"/>
    <n v="1"/>
    <n v="36"/>
    <n v="6"/>
    <n v="1"/>
    <n v="0"/>
    <n v="3"/>
    <n v="61"/>
    <n v="42"/>
    <s v=""/>
  </r>
  <r>
    <x v="24"/>
    <n v="12"/>
    <x v="1"/>
    <m/>
    <x v="25"/>
    <s v="CCV-1A_SL"/>
    <s v="1A_SL"/>
    <m/>
    <s v="1A_SL-12:00-12:15"/>
    <n v="0"/>
    <n v="1"/>
    <n v="0"/>
    <n v="28"/>
    <n v="4"/>
    <n v="1"/>
    <n v="0"/>
    <n v="2"/>
    <n v="43"/>
    <n v="30"/>
    <s v=""/>
  </r>
  <r>
    <x v="25"/>
    <n v="12"/>
    <x v="1"/>
    <m/>
    <x v="25"/>
    <s v="CCV-1A_SL"/>
    <s v="1A_SL"/>
    <m/>
    <s v="1A_SL-12:15-12:30"/>
    <n v="0"/>
    <n v="1"/>
    <n v="0"/>
    <n v="25"/>
    <n v="4"/>
    <n v="1"/>
    <n v="0"/>
    <n v="2"/>
    <n v="39"/>
    <n v="27"/>
    <s v=""/>
  </r>
  <r>
    <x v="26"/>
    <n v="12"/>
    <x v="1"/>
    <m/>
    <x v="25"/>
    <s v="CCV-1A_SL"/>
    <s v="1A_SL"/>
    <m/>
    <s v="1A_SL-12:30-12:45"/>
    <n v="0"/>
    <n v="2"/>
    <n v="1"/>
    <n v="32"/>
    <n v="5"/>
    <n v="1"/>
    <n v="0"/>
    <n v="3"/>
    <n v="56"/>
    <n v="38"/>
    <s v=""/>
  </r>
  <r>
    <x v="27"/>
    <n v="12"/>
    <x v="1"/>
    <m/>
    <x v="25"/>
    <s v="CCV-1A_SL"/>
    <s v="1A_SL"/>
    <m/>
    <s v="1A_SL-12:45-13:00"/>
    <n v="0"/>
    <n v="1"/>
    <n v="0"/>
    <n v="28"/>
    <n v="4"/>
    <n v="1"/>
    <n v="0"/>
    <n v="2"/>
    <n v="43"/>
    <n v="30"/>
    <s v=""/>
  </r>
  <r>
    <x v="28"/>
    <n v="13"/>
    <x v="1"/>
    <m/>
    <x v="25"/>
    <s v="CCV-1A_SL"/>
    <s v="1A_SL"/>
    <m/>
    <s v="1A_SL-13:00-13:15"/>
    <n v="0"/>
    <n v="2"/>
    <n v="1"/>
    <n v="33"/>
    <n v="5"/>
    <n v="1"/>
    <n v="0"/>
    <n v="3"/>
    <n v="57"/>
    <n v="39"/>
    <s v=""/>
  </r>
  <r>
    <x v="29"/>
    <n v="13"/>
    <x v="1"/>
    <m/>
    <x v="25"/>
    <s v="CCV-1A_SL"/>
    <s v="1A_SL"/>
    <m/>
    <s v="1A_SL-13:15-13:30"/>
    <n v="0"/>
    <n v="1"/>
    <n v="0"/>
    <n v="25"/>
    <n v="4"/>
    <n v="1"/>
    <n v="0"/>
    <n v="2"/>
    <n v="39"/>
    <n v="27"/>
    <s v=""/>
  </r>
  <r>
    <x v="30"/>
    <n v="13"/>
    <x v="1"/>
    <m/>
    <x v="25"/>
    <s v="CCV-1A_SL"/>
    <s v="1A_SL"/>
    <m/>
    <s v="1A_SL-13:30-13:45"/>
    <n v="0"/>
    <n v="2"/>
    <n v="1"/>
    <n v="32"/>
    <n v="5"/>
    <n v="1"/>
    <n v="0"/>
    <n v="3"/>
    <n v="56"/>
    <n v="38"/>
    <s v=""/>
  </r>
  <r>
    <x v="31"/>
    <n v="13"/>
    <x v="1"/>
    <m/>
    <x v="25"/>
    <s v="CCV-1A_SL"/>
    <s v="1A_SL"/>
    <m/>
    <s v="1A_SL-13:45-14:00"/>
    <n v="0"/>
    <n v="1"/>
    <n v="0"/>
    <n v="28"/>
    <n v="4"/>
    <n v="1"/>
    <n v="0"/>
    <n v="2"/>
    <n v="43"/>
    <n v="30"/>
    <s v=""/>
  </r>
  <r>
    <x v="32"/>
    <n v="14"/>
    <x v="1"/>
    <m/>
    <x v="25"/>
    <s v="CCV-1A_SL"/>
    <s v="1A_SL"/>
    <m/>
    <s v="1A_SL-14:00-14:15"/>
    <n v="0"/>
    <n v="1"/>
    <n v="0"/>
    <n v="28"/>
    <n v="4"/>
    <n v="1"/>
    <n v="0"/>
    <n v="2"/>
    <n v="43"/>
    <n v="30"/>
    <s v=""/>
  </r>
  <r>
    <x v="33"/>
    <n v="14"/>
    <x v="1"/>
    <m/>
    <x v="25"/>
    <s v="CCV-1A_SL"/>
    <s v="1A_SL"/>
    <m/>
    <s v="1A_SL-14:15-14:30"/>
    <n v="0"/>
    <n v="2"/>
    <n v="1"/>
    <n v="38"/>
    <n v="6"/>
    <n v="1"/>
    <n v="0"/>
    <n v="3"/>
    <n v="64"/>
    <n v="44"/>
    <s v=""/>
  </r>
  <r>
    <x v="34"/>
    <n v="14"/>
    <x v="1"/>
    <m/>
    <x v="25"/>
    <s v="CCV-1A_SL"/>
    <s v="1A_SL"/>
    <m/>
    <s v="1A_SL-14:30-14:45"/>
    <n v="0"/>
    <n v="2"/>
    <n v="1"/>
    <n v="37"/>
    <n v="6"/>
    <n v="1"/>
    <n v="0"/>
    <n v="3"/>
    <n v="62"/>
    <n v="43"/>
    <s v=""/>
  </r>
  <r>
    <x v="35"/>
    <n v="14"/>
    <x v="1"/>
    <m/>
    <x v="25"/>
    <s v="CCV-1A_SL"/>
    <s v="1A_SL"/>
    <m/>
    <s v="1A_SL-14:45-15:00"/>
    <n v="0"/>
    <n v="2"/>
    <n v="1"/>
    <n v="42"/>
    <n v="6"/>
    <n v="2"/>
    <n v="0"/>
    <n v="3"/>
    <n v="69"/>
    <n v="48"/>
    <s v=""/>
  </r>
  <r>
    <x v="36"/>
    <n v="15"/>
    <x v="1"/>
    <m/>
    <x v="25"/>
    <s v="CCV-1A_SL"/>
    <s v="1A_SL"/>
    <m/>
    <s v="1A_SL-15:00-15:15"/>
    <n v="0"/>
    <n v="2"/>
    <n v="1"/>
    <n v="36"/>
    <n v="6"/>
    <n v="1"/>
    <n v="0"/>
    <n v="3"/>
    <n v="61"/>
    <n v="42"/>
    <s v=""/>
  </r>
  <r>
    <x v="37"/>
    <n v="15"/>
    <x v="1"/>
    <m/>
    <x v="25"/>
    <s v="CCV-1A_SL"/>
    <s v="1A_SL"/>
    <m/>
    <s v="1A_SL-15:15-15:30"/>
    <n v="0"/>
    <n v="2"/>
    <n v="1"/>
    <n v="33"/>
    <n v="5"/>
    <n v="1"/>
    <n v="0"/>
    <n v="3"/>
    <n v="57"/>
    <n v="39"/>
    <s v=""/>
  </r>
  <r>
    <x v="38"/>
    <n v="15"/>
    <x v="1"/>
    <m/>
    <x v="25"/>
    <s v="CCV-1A_SL"/>
    <s v="1A_SL"/>
    <m/>
    <s v="1A_SL-15:30-15:45"/>
    <n v="0"/>
    <n v="2"/>
    <n v="1"/>
    <n v="42"/>
    <n v="6"/>
    <n v="2"/>
    <n v="0"/>
    <n v="3"/>
    <n v="69"/>
    <n v="48"/>
    <s v=""/>
  </r>
  <r>
    <x v="39"/>
    <n v="15"/>
    <x v="1"/>
    <m/>
    <x v="25"/>
    <s v="CCV-1A_SL"/>
    <s v="1A_SL"/>
    <m/>
    <s v="1A_SL-15:45-16:00"/>
    <n v="0"/>
    <n v="3"/>
    <n v="1"/>
    <n v="54"/>
    <n v="8"/>
    <n v="2"/>
    <n v="0"/>
    <n v="4"/>
    <n v="89"/>
    <n v="61"/>
    <s v=""/>
  </r>
  <r>
    <x v="40"/>
    <n v="16"/>
    <x v="1"/>
    <m/>
    <x v="25"/>
    <s v="CCV-1A_SL"/>
    <s v="1A_SL"/>
    <m/>
    <s v="1A_SL-16:00-16:15"/>
    <n v="0"/>
    <n v="2"/>
    <n v="1"/>
    <n v="39"/>
    <n v="6"/>
    <n v="1"/>
    <n v="0"/>
    <n v="3"/>
    <n v="65"/>
    <n v="45"/>
    <s v=""/>
  </r>
  <r>
    <x v="41"/>
    <n v="16"/>
    <x v="1"/>
    <m/>
    <x v="25"/>
    <s v="CCV-1A_SL"/>
    <s v="1A_SL"/>
    <m/>
    <s v="1A_SL-16:15-16:30"/>
    <n v="0"/>
    <n v="2"/>
    <n v="1"/>
    <n v="33"/>
    <n v="5"/>
    <n v="1"/>
    <n v="0"/>
    <n v="3"/>
    <n v="57"/>
    <n v="39"/>
    <s v=""/>
  </r>
  <r>
    <x v="42"/>
    <n v="16"/>
    <x v="1"/>
    <m/>
    <x v="25"/>
    <s v="CCV-1A_SL"/>
    <s v="1A_SL"/>
    <m/>
    <s v="1A_SL-16:30-16:45"/>
    <n v="0"/>
    <n v="2"/>
    <n v="1"/>
    <n v="39"/>
    <n v="6"/>
    <n v="1"/>
    <n v="0"/>
    <n v="3"/>
    <n v="65"/>
    <n v="45"/>
    <s v=""/>
  </r>
  <r>
    <x v="43"/>
    <n v="16"/>
    <x v="1"/>
    <m/>
    <x v="25"/>
    <s v="CCV-1A_SL"/>
    <s v="1A_SL"/>
    <m/>
    <s v="1A_SL-16:45-17:00"/>
    <n v="0"/>
    <n v="2"/>
    <n v="1"/>
    <n v="42"/>
    <n v="6"/>
    <n v="2"/>
    <n v="0"/>
    <n v="3"/>
    <n v="69"/>
    <n v="48"/>
    <s v=""/>
  </r>
  <r>
    <x v="44"/>
    <n v="17"/>
    <x v="1"/>
    <m/>
    <x v="25"/>
    <s v="CCV-1A_SL"/>
    <s v="1A_SL"/>
    <m/>
    <s v="1A_SL-17:00-17:15"/>
    <n v="0"/>
    <n v="2"/>
    <n v="1"/>
    <n v="33"/>
    <n v="5"/>
    <n v="1"/>
    <n v="0"/>
    <n v="3"/>
    <n v="57"/>
    <n v="39"/>
    <s v=""/>
  </r>
  <r>
    <x v="45"/>
    <n v="17"/>
    <x v="1"/>
    <m/>
    <x v="25"/>
    <s v="CCV-1A_SL"/>
    <s v="1A_SL"/>
    <m/>
    <s v="1A_SL-17:15-17:30"/>
    <n v="0"/>
    <n v="2"/>
    <n v="1"/>
    <n v="42"/>
    <n v="6"/>
    <n v="2"/>
    <n v="0"/>
    <n v="3"/>
    <n v="69"/>
    <n v="48"/>
    <s v=""/>
  </r>
  <r>
    <x v="46"/>
    <n v="17"/>
    <x v="1"/>
    <m/>
    <x v="25"/>
    <s v="CCV-1A_SL"/>
    <s v="1A_SL"/>
    <m/>
    <s v="1A_SL-17:30-17:45"/>
    <n v="0"/>
    <n v="3"/>
    <n v="1"/>
    <n v="50"/>
    <n v="8"/>
    <n v="2"/>
    <n v="0"/>
    <n v="4"/>
    <n v="83"/>
    <n v="57"/>
    <s v=""/>
  </r>
  <r>
    <x v="47"/>
    <n v="17"/>
    <x v="1"/>
    <m/>
    <x v="25"/>
    <s v="CCV-1A_SL"/>
    <s v="1A_SL"/>
    <m/>
    <s v="1A_SL-17:45-18:00"/>
    <n v="0"/>
    <n v="2"/>
    <n v="1"/>
    <n v="36"/>
    <n v="6"/>
    <n v="1"/>
    <n v="0"/>
    <n v="3"/>
    <n v="61"/>
    <n v="42"/>
    <s v=""/>
  </r>
  <r>
    <x v="48"/>
    <n v="18"/>
    <x v="1"/>
    <m/>
    <x v="25"/>
    <s v="CCV-1A_SL"/>
    <s v="1A_SL"/>
    <m/>
    <s v="1A_SL-18:00-18:15"/>
    <n v="0"/>
    <n v="2"/>
    <n v="1"/>
    <n v="42"/>
    <n v="6"/>
    <n v="2"/>
    <n v="0"/>
    <n v="3"/>
    <n v="69"/>
    <n v="48"/>
    <s v=""/>
  </r>
  <r>
    <x v="49"/>
    <n v="18"/>
    <x v="1"/>
    <m/>
    <x v="25"/>
    <s v="CCV-1A_SL"/>
    <s v="1A_SL"/>
    <m/>
    <s v="1A_SL-18:15-18:30"/>
    <n v="0"/>
    <n v="2"/>
    <n v="1"/>
    <n v="31"/>
    <n v="5"/>
    <n v="1"/>
    <n v="0"/>
    <n v="2"/>
    <n v="53"/>
    <n v="36"/>
    <s v=""/>
  </r>
  <r>
    <x v="50"/>
    <n v="18"/>
    <x v="1"/>
    <m/>
    <x v="25"/>
    <s v="CCV-1A_SL"/>
    <s v="1A_SL"/>
    <m/>
    <s v="1A_SL-18:30-18:45"/>
    <n v="0"/>
    <n v="2"/>
    <n v="1"/>
    <n v="36"/>
    <n v="6"/>
    <n v="1"/>
    <n v="0"/>
    <n v="3"/>
    <n v="61"/>
    <n v="42"/>
    <s v=""/>
  </r>
  <r>
    <x v="51"/>
    <n v="18"/>
    <x v="1"/>
    <m/>
    <x v="25"/>
    <s v="CCV-1A_SL"/>
    <s v="1A_SL"/>
    <m/>
    <s v="1A_SL-18:45-19:00"/>
    <n v="0"/>
    <n v="1"/>
    <n v="0"/>
    <n v="26"/>
    <n v="4"/>
    <n v="1"/>
    <n v="0"/>
    <n v="2"/>
    <n v="40"/>
    <n v="28"/>
    <s v=""/>
  </r>
  <r>
    <x v="52"/>
    <n v="19"/>
    <x v="2"/>
    <m/>
    <x v="25"/>
    <s v="CCV-1A_SL"/>
    <s v="1A_SL"/>
    <m/>
    <s v="1A_SL-19:00-19:15"/>
    <n v="0"/>
    <n v="2"/>
    <n v="1"/>
    <n v="40"/>
    <n v="6"/>
    <n v="2"/>
    <n v="0"/>
    <n v="3"/>
    <n v="66"/>
    <n v="46"/>
    <s v=""/>
  </r>
  <r>
    <x v="53"/>
    <n v="19"/>
    <x v="2"/>
    <m/>
    <x v="25"/>
    <s v="CCV-1A_SL"/>
    <s v="1A_SL"/>
    <m/>
    <s v="1A_SL-19:15-19:30"/>
    <n v="0"/>
    <n v="2"/>
    <n v="1"/>
    <n v="45"/>
    <n v="7"/>
    <n v="2"/>
    <n v="0"/>
    <n v="4"/>
    <n v="74"/>
    <n v="52"/>
    <s v=""/>
  </r>
  <r>
    <x v="54"/>
    <n v="19"/>
    <x v="2"/>
    <m/>
    <x v="25"/>
    <s v="CCV-1A_SL"/>
    <s v="1A_SL"/>
    <m/>
    <s v="1A_SL-19:30-19:45"/>
    <n v="0"/>
    <n v="3"/>
    <n v="1"/>
    <n v="50"/>
    <n v="8"/>
    <n v="2"/>
    <n v="0"/>
    <n v="4"/>
    <n v="83"/>
    <n v="57"/>
    <s v=""/>
  </r>
  <r>
    <x v="55"/>
    <n v="19"/>
    <x v="2"/>
    <m/>
    <x v="25"/>
    <s v="CCV-1A_SL"/>
    <s v="1A_SL"/>
    <m/>
    <s v="1A_SL-19:45-20:00"/>
    <n v="0"/>
    <n v="2"/>
    <n v="1"/>
    <n v="42"/>
    <n v="6"/>
    <n v="2"/>
    <n v="0"/>
    <n v="3"/>
    <n v="69"/>
    <n v="48"/>
    <s v=""/>
  </r>
  <r>
    <x v="56"/>
    <n v="20"/>
    <x v="2"/>
    <m/>
    <x v="25"/>
    <s v="CCV-1A_SL"/>
    <s v="1A_SL"/>
    <m/>
    <s v="1A_SL-20:00-20:15"/>
    <n v="0"/>
    <n v="1"/>
    <n v="0"/>
    <n v="24"/>
    <n v="4"/>
    <n v="1"/>
    <n v="0"/>
    <n v="2"/>
    <n v="38"/>
    <n v="26"/>
    <s v=""/>
  </r>
  <r>
    <x v="3"/>
    <n v="6"/>
    <x v="0"/>
    <m/>
    <x v="26"/>
    <s v="CCV-1B_LC"/>
    <s v="1B_LC"/>
    <m/>
    <s v="1B_LC-06:45-07:00"/>
    <n v="0"/>
    <n v="3"/>
    <n v="7"/>
    <n v="32"/>
    <n v="8"/>
    <n v="1"/>
    <n v="0"/>
    <n v="7"/>
    <n v="83"/>
    <n v="57"/>
    <s v=""/>
  </r>
  <r>
    <x v="4"/>
    <n v="7"/>
    <x v="0"/>
    <m/>
    <x v="26"/>
    <s v="CCV-1B_LC"/>
    <s v="1B_LC"/>
    <m/>
    <s v="1B_LC-07:00-07:15"/>
    <n v="0"/>
    <n v="18"/>
    <n v="54"/>
    <n v="165"/>
    <n v="17"/>
    <n v="5"/>
    <n v="0"/>
    <n v="11"/>
    <n v="455"/>
    <n v="311"/>
    <s v=""/>
  </r>
  <r>
    <x v="5"/>
    <n v="7"/>
    <x v="0"/>
    <m/>
    <x v="26"/>
    <s v="CCV-1B_LC"/>
    <s v="1B_LC"/>
    <m/>
    <s v="1B_LC-07:15-07:30"/>
    <n v="0"/>
    <n v="20"/>
    <n v="55"/>
    <n v="210"/>
    <n v="24"/>
    <n v="6"/>
    <n v="0"/>
    <n v="19"/>
    <n v="534"/>
    <n v="367"/>
    <s v=""/>
  </r>
  <r>
    <x v="6"/>
    <n v="7"/>
    <x v="0"/>
    <m/>
    <x v="26"/>
    <s v="CCV-1B_LC"/>
    <s v="1B_LC"/>
    <m/>
    <s v="1B_LC-07:30-07:45"/>
    <n v="0"/>
    <n v="31"/>
    <n v="44"/>
    <n v="211"/>
    <n v="25"/>
    <n v="2"/>
    <n v="1"/>
    <n v="14"/>
    <n v="523"/>
    <n v="336"/>
    <s v=""/>
  </r>
  <r>
    <x v="7"/>
    <n v="7"/>
    <x v="0"/>
    <m/>
    <x v="26"/>
    <s v="CCV-1B_LC"/>
    <s v="1B_LC"/>
    <m/>
    <s v="1B_LC-07:45-08:00"/>
    <n v="0"/>
    <n v="28"/>
    <n v="41"/>
    <n v="231"/>
    <n v="30"/>
    <n v="6"/>
    <n v="0"/>
    <n v="13"/>
    <n v="530"/>
    <n v="347"/>
    <s v=""/>
  </r>
  <r>
    <x v="8"/>
    <n v="8"/>
    <x v="0"/>
    <m/>
    <x v="26"/>
    <s v="CCV-1B_LC"/>
    <s v="1B_LC"/>
    <m/>
    <s v="1B_LC-08:00-08:15"/>
    <n v="0"/>
    <n v="23"/>
    <n v="49"/>
    <n v="217"/>
    <n v="19"/>
    <n v="2"/>
    <n v="0"/>
    <n v="20"/>
    <n v="532"/>
    <n v="360"/>
    <s v=""/>
  </r>
  <r>
    <x v="9"/>
    <n v="8"/>
    <x v="0"/>
    <m/>
    <x v="26"/>
    <s v="CCV-1B_LC"/>
    <s v="1B_LC"/>
    <m/>
    <s v="1B_LC-08:15-08:30"/>
    <n v="2"/>
    <n v="18"/>
    <n v="43"/>
    <n v="222"/>
    <n v="17"/>
    <n v="5"/>
    <n v="2"/>
    <n v="10"/>
    <n v="495"/>
    <n v="342"/>
    <s v=""/>
  </r>
  <r>
    <x v="10"/>
    <n v="8"/>
    <x v="0"/>
    <m/>
    <x v="26"/>
    <s v="CCV-1B_LC"/>
    <s v="1B_LC"/>
    <m/>
    <s v="1B_LC-08:30-08:45"/>
    <n v="0"/>
    <n v="26"/>
    <n v="52"/>
    <n v="223"/>
    <n v="17"/>
    <n v="3"/>
    <n v="0"/>
    <n v="14"/>
    <n v="549"/>
    <n v="367"/>
    <s v=""/>
  </r>
  <r>
    <x v="11"/>
    <n v="8"/>
    <x v="0"/>
    <m/>
    <x v="26"/>
    <s v="CCV-1B_LC"/>
    <s v="1B_LC"/>
    <m/>
    <s v="1B_LC-08:45-09:00"/>
    <n v="1"/>
    <n v="16"/>
    <n v="63"/>
    <n v="247"/>
    <n v="15"/>
    <n v="4"/>
    <n v="0"/>
    <n v="23"/>
    <n v="601"/>
    <n v="428"/>
    <s v=""/>
  </r>
  <r>
    <x v="12"/>
    <n v="9"/>
    <x v="0"/>
    <m/>
    <x v="26"/>
    <s v="CCV-1B_LC"/>
    <s v="1B_LC"/>
    <m/>
    <s v="1B_LC-09:00-09:15"/>
    <n v="2"/>
    <n v="15"/>
    <n v="57"/>
    <n v="275"/>
    <n v="15"/>
    <n v="4"/>
    <n v="1"/>
    <n v="19"/>
    <n v="611"/>
    <n v="438"/>
    <s v=""/>
  </r>
  <r>
    <x v="13"/>
    <n v="9"/>
    <x v="0"/>
    <m/>
    <x v="26"/>
    <s v="CCV-1B_LC"/>
    <s v="1B_LC"/>
    <m/>
    <s v="1B_LC-09:15-09:30"/>
    <n v="1"/>
    <n v="18"/>
    <n v="57"/>
    <n v="278"/>
    <n v="6"/>
    <n v="3"/>
    <n v="0"/>
    <n v="14"/>
    <n v="613"/>
    <n v="435"/>
    <s v=""/>
  </r>
  <r>
    <x v="14"/>
    <n v="9"/>
    <x v="0"/>
    <m/>
    <x v="26"/>
    <s v="CCV-1B_LC"/>
    <s v="1B_LC"/>
    <m/>
    <s v="1B_LC-09:30-09:45"/>
    <n v="0"/>
    <n v="17"/>
    <n v="60"/>
    <n v="218"/>
    <n v="4"/>
    <n v="3"/>
    <n v="0"/>
    <n v="24"/>
    <n v="555"/>
    <n v="392"/>
    <s v=""/>
  </r>
  <r>
    <x v="15"/>
    <n v="9"/>
    <x v="0"/>
    <m/>
    <x v="26"/>
    <s v="CCV-1B_LC"/>
    <s v="1B_LC"/>
    <m/>
    <s v="1B_LC-09:45-10:00"/>
    <n v="0"/>
    <n v="30"/>
    <n v="41"/>
    <n v="195"/>
    <n v="17"/>
    <n v="6"/>
    <n v="1"/>
    <n v="34"/>
    <n v="514"/>
    <n v="333"/>
    <s v=""/>
  </r>
  <r>
    <x v="16"/>
    <n v="10"/>
    <x v="0"/>
    <m/>
    <x v="26"/>
    <s v="CCV-1B_LC"/>
    <s v="1B_LC"/>
    <m/>
    <s v="1B_LC-10:00-10:15"/>
    <n v="0"/>
    <n v="22"/>
    <n v="55"/>
    <n v="223"/>
    <n v="15"/>
    <n v="6"/>
    <n v="0"/>
    <n v="14"/>
    <n v="548"/>
    <n v="375"/>
    <s v=""/>
  </r>
  <r>
    <x v="17"/>
    <n v="10"/>
    <x v="0"/>
    <m/>
    <x v="26"/>
    <s v="CCV-1B_LC"/>
    <s v="1B_LC"/>
    <m/>
    <s v="1B_LC-10:15-10:30"/>
    <n v="0"/>
    <n v="26"/>
    <n v="63"/>
    <n v="228"/>
    <n v="13"/>
    <n v="3"/>
    <n v="1"/>
    <n v="28"/>
    <n v="610"/>
    <n v="415"/>
    <s v=""/>
  </r>
  <r>
    <x v="18"/>
    <n v="10"/>
    <x v="0"/>
    <m/>
    <x v="26"/>
    <s v="CCV-1B_LC"/>
    <s v="1B_LC"/>
    <m/>
    <s v="1B_LC-10:30-10:45"/>
    <n v="0"/>
    <n v="18"/>
    <n v="71"/>
    <n v="169"/>
    <n v="10"/>
    <n v="1"/>
    <n v="1"/>
    <n v="23"/>
    <n v="531"/>
    <n v="371"/>
    <s v=""/>
  </r>
  <r>
    <x v="19"/>
    <n v="10"/>
    <x v="0"/>
    <m/>
    <x v="26"/>
    <s v="CCV-1B_LC"/>
    <s v="1B_LC"/>
    <m/>
    <s v="1B_LC-10:45-11:00"/>
    <n v="0"/>
    <n v="30"/>
    <n v="64"/>
    <n v="239"/>
    <n v="10"/>
    <n v="4"/>
    <n v="1"/>
    <n v="25"/>
    <n v="633"/>
    <n v="425"/>
    <s v=""/>
  </r>
  <r>
    <x v="20"/>
    <n v="11"/>
    <x v="0"/>
    <m/>
    <x v="26"/>
    <s v="CCV-1B_LC"/>
    <s v="1B_LC"/>
    <m/>
    <s v="1B_LC-11:00-11:15"/>
    <n v="0"/>
    <n v="27"/>
    <n v="74"/>
    <n v="185"/>
    <n v="10"/>
    <n v="2"/>
    <n v="3"/>
    <n v="27"/>
    <n v="593"/>
    <n v="400"/>
    <s v=""/>
  </r>
  <r>
    <x v="21"/>
    <n v="11"/>
    <x v="0"/>
    <m/>
    <x v="26"/>
    <s v="CCV-1B_LC"/>
    <s v="1B_LC"/>
    <m/>
    <s v="1B_LC-11:15-11:30"/>
    <n v="0"/>
    <n v="29"/>
    <n v="56"/>
    <n v="154"/>
    <n v="12"/>
    <n v="0"/>
    <n v="0"/>
    <n v="23"/>
    <n v="491"/>
    <n v="317"/>
    <s v=""/>
  </r>
  <r>
    <x v="22"/>
    <n v="11"/>
    <x v="0"/>
    <m/>
    <x v="26"/>
    <s v="CCV-1B_LC"/>
    <s v="1B_LC"/>
    <m/>
    <s v="1B_LC-11:30-11:45"/>
    <n v="0"/>
    <n v="29"/>
    <n v="68"/>
    <n v="222"/>
    <n v="14"/>
    <n v="4"/>
    <n v="0"/>
    <n v="30"/>
    <n v="628"/>
    <n v="422"/>
    <s v=""/>
  </r>
  <r>
    <x v="23"/>
    <n v="11"/>
    <x v="0"/>
    <m/>
    <x v="26"/>
    <s v="CCV-1B_LC"/>
    <s v="1B_LC"/>
    <m/>
    <s v="1B_LC-11:45-12:00"/>
    <n v="0"/>
    <n v="24"/>
    <n v="75"/>
    <n v="179"/>
    <n v="9"/>
    <n v="2"/>
    <n v="2"/>
    <n v="14"/>
    <n v="562"/>
    <n v="383"/>
    <s v=""/>
  </r>
  <r>
    <x v="24"/>
    <n v="12"/>
    <x v="1"/>
    <m/>
    <x v="26"/>
    <s v="CCV-1B_LC"/>
    <s v="1B_LC"/>
    <m/>
    <s v="1B_LC-12:00-12:15"/>
    <n v="0"/>
    <n v="23"/>
    <n v="58"/>
    <n v="117"/>
    <n v="12"/>
    <n v="1"/>
    <n v="0"/>
    <n v="13"/>
    <n v="420"/>
    <n v="275"/>
    <s v=""/>
  </r>
  <r>
    <x v="25"/>
    <n v="12"/>
    <x v="1"/>
    <m/>
    <x v="26"/>
    <s v="CCV-1B_LC"/>
    <s v="1B_LC"/>
    <m/>
    <s v="1B_LC-12:15-12:30"/>
    <n v="0"/>
    <n v="16"/>
    <n v="53"/>
    <n v="191"/>
    <n v="11"/>
    <n v="8"/>
    <n v="1"/>
    <n v="16"/>
    <n v="487"/>
    <n v="341"/>
    <s v=""/>
  </r>
  <r>
    <x v="26"/>
    <n v="12"/>
    <x v="1"/>
    <m/>
    <x v="26"/>
    <s v="CCV-1B_LC"/>
    <s v="1B_LC"/>
    <m/>
    <s v="1B_LC-12:30-12:45"/>
    <n v="0"/>
    <n v="25"/>
    <n v="58"/>
    <n v="215"/>
    <n v="19"/>
    <n v="8"/>
    <n v="0"/>
    <n v="15"/>
    <n v="557"/>
    <n v="375"/>
    <s v=""/>
  </r>
  <r>
    <x v="27"/>
    <n v="12"/>
    <x v="1"/>
    <m/>
    <x v="26"/>
    <s v="CCV-1B_LC"/>
    <s v="1B_LC"/>
    <m/>
    <s v="1B_LC-12:45-13:00"/>
    <n v="1"/>
    <n v="22"/>
    <n v="68"/>
    <n v="206"/>
    <n v="17"/>
    <n v="2"/>
    <n v="1"/>
    <n v="18"/>
    <n v="575"/>
    <n v="395"/>
    <s v=""/>
  </r>
  <r>
    <x v="28"/>
    <n v="13"/>
    <x v="1"/>
    <m/>
    <x v="26"/>
    <s v="CCV-1B_LC"/>
    <s v="1B_LC"/>
    <m/>
    <s v="1B_LC-13:00-13:15"/>
    <n v="2"/>
    <n v="25"/>
    <n v="77"/>
    <n v="253"/>
    <n v="30"/>
    <n v="6"/>
    <n v="1"/>
    <n v="15"/>
    <n v="672"/>
    <n v="462"/>
    <s v=""/>
  </r>
  <r>
    <x v="29"/>
    <n v="13"/>
    <x v="1"/>
    <m/>
    <x v="26"/>
    <s v="CCV-1B_LC"/>
    <s v="1B_LC"/>
    <m/>
    <s v="1B_LC-13:15-13:30"/>
    <n v="0"/>
    <n v="30"/>
    <n v="63"/>
    <n v="225"/>
    <n v="10"/>
    <n v="2"/>
    <n v="1"/>
    <n v="17"/>
    <n v="601"/>
    <n v="401"/>
    <s v=""/>
  </r>
  <r>
    <x v="30"/>
    <n v="13"/>
    <x v="1"/>
    <m/>
    <x v="26"/>
    <s v="CCV-1B_LC"/>
    <s v="1B_LC"/>
    <m/>
    <s v="1B_LC-13:30-13:45"/>
    <n v="1"/>
    <n v="26"/>
    <n v="60"/>
    <n v="274"/>
    <n v="18"/>
    <n v="3"/>
    <n v="2"/>
    <n v="22"/>
    <n v="654"/>
    <n v="448"/>
    <s v=""/>
  </r>
  <r>
    <x v="31"/>
    <n v="13"/>
    <x v="1"/>
    <m/>
    <x v="26"/>
    <s v="CCV-1B_LC"/>
    <s v="1B_LC"/>
    <m/>
    <s v="1B_LC-13:45-14:00"/>
    <n v="0"/>
    <n v="26"/>
    <n v="62"/>
    <n v="234"/>
    <n v="12"/>
    <n v="4"/>
    <n v="1"/>
    <n v="10"/>
    <n v="591"/>
    <n v="400"/>
    <s v=""/>
  </r>
  <r>
    <x v="32"/>
    <n v="14"/>
    <x v="1"/>
    <m/>
    <x v="26"/>
    <s v="CCV-1B_LC"/>
    <s v="1B_LC"/>
    <m/>
    <s v="1B_LC-14:00-14:15"/>
    <n v="0"/>
    <n v="22"/>
    <n v="51"/>
    <n v="217"/>
    <n v="15"/>
    <n v="3"/>
    <n v="4"/>
    <n v="21"/>
    <n v="541"/>
    <n v="370"/>
    <s v=""/>
  </r>
  <r>
    <x v="33"/>
    <n v="14"/>
    <x v="1"/>
    <m/>
    <x v="26"/>
    <s v="CCV-1B_LC"/>
    <s v="1B_LC"/>
    <m/>
    <s v="1B_LC-14:15-14:30"/>
    <n v="0"/>
    <n v="22"/>
    <n v="95"/>
    <n v="180"/>
    <n v="14"/>
    <n v="0"/>
    <n v="0"/>
    <n v="24"/>
    <n v="635"/>
    <n v="442"/>
    <s v=""/>
  </r>
  <r>
    <x v="34"/>
    <n v="14"/>
    <x v="1"/>
    <m/>
    <x v="26"/>
    <s v="CCV-1B_LC"/>
    <s v="1B_LC"/>
    <m/>
    <s v="1B_LC-14:30-14:45"/>
    <n v="1"/>
    <n v="33"/>
    <n v="99"/>
    <n v="239"/>
    <n v="19"/>
    <n v="2"/>
    <n v="0"/>
    <n v="26"/>
    <n v="757"/>
    <n v="513"/>
    <s v=""/>
  </r>
  <r>
    <x v="35"/>
    <n v="14"/>
    <x v="1"/>
    <m/>
    <x v="26"/>
    <s v="CCV-1B_LC"/>
    <s v="1B_LC"/>
    <m/>
    <s v="1B_LC-14:45-15:00"/>
    <n v="0"/>
    <n v="36"/>
    <n v="81"/>
    <n v="242"/>
    <n v="16"/>
    <n v="3"/>
    <n v="0"/>
    <n v="19"/>
    <n v="700"/>
    <n v="464"/>
    <s v=""/>
  </r>
  <r>
    <x v="36"/>
    <n v="15"/>
    <x v="1"/>
    <m/>
    <x v="26"/>
    <s v="CCV-1B_LC"/>
    <s v="1B_LC"/>
    <m/>
    <s v="1B_LC-15:00-15:15"/>
    <n v="0"/>
    <n v="23"/>
    <n v="80"/>
    <n v="223"/>
    <n v="18"/>
    <n v="4"/>
    <n v="3"/>
    <n v="31"/>
    <n v="658"/>
    <n v="457"/>
    <s v=""/>
  </r>
  <r>
    <x v="37"/>
    <n v="15"/>
    <x v="1"/>
    <m/>
    <x v="26"/>
    <s v="CCV-1B_LC"/>
    <s v="1B_LC"/>
    <m/>
    <s v="1B_LC-15:15-15:30"/>
    <n v="0"/>
    <n v="23"/>
    <n v="74"/>
    <n v="194"/>
    <n v="20"/>
    <n v="0"/>
    <n v="4"/>
    <n v="19"/>
    <n v="587"/>
    <n v="402"/>
    <s v=""/>
  </r>
  <r>
    <x v="38"/>
    <n v="15"/>
    <x v="1"/>
    <m/>
    <x v="26"/>
    <s v="CCV-1B_LC"/>
    <s v="1B_LC"/>
    <m/>
    <s v="1B_LC-15:30-15:45"/>
    <n v="0"/>
    <n v="31"/>
    <n v="78"/>
    <n v="210"/>
    <n v="12"/>
    <n v="1"/>
    <n v="3"/>
    <n v="28"/>
    <n v="650"/>
    <n v="436"/>
    <s v=""/>
  </r>
  <r>
    <x v="39"/>
    <n v="15"/>
    <x v="1"/>
    <m/>
    <x v="26"/>
    <s v="CCV-1B_LC"/>
    <s v="1B_LC"/>
    <m/>
    <s v="1B_LC-15:45-16:00"/>
    <n v="0"/>
    <n v="29"/>
    <n v="71"/>
    <n v="232"/>
    <n v="17"/>
    <n v="3"/>
    <n v="1"/>
    <n v="21"/>
    <n v="641"/>
    <n v="432"/>
    <s v=""/>
  </r>
  <r>
    <x v="40"/>
    <n v="16"/>
    <x v="1"/>
    <m/>
    <x v="26"/>
    <s v="CCV-1B_LC"/>
    <s v="1B_LC"/>
    <m/>
    <s v="1B_LC-16:00-16:15"/>
    <n v="0"/>
    <n v="27"/>
    <n v="65"/>
    <n v="174"/>
    <n v="15"/>
    <n v="1"/>
    <n v="1"/>
    <n v="24"/>
    <n v="544"/>
    <n v="362"/>
    <s v=""/>
  </r>
  <r>
    <x v="41"/>
    <n v="16"/>
    <x v="1"/>
    <m/>
    <x v="26"/>
    <s v="CCV-1B_LC"/>
    <s v="1B_LC"/>
    <m/>
    <s v="1B_LC-16:15-16:30"/>
    <n v="1"/>
    <n v="24"/>
    <n v="53"/>
    <n v="200"/>
    <n v="24"/>
    <n v="3"/>
    <n v="1"/>
    <n v="18"/>
    <n v="525"/>
    <n v="352"/>
    <s v=""/>
  </r>
  <r>
    <x v="42"/>
    <n v="16"/>
    <x v="1"/>
    <m/>
    <x v="26"/>
    <s v="CCV-1B_LC"/>
    <s v="1B_LC"/>
    <m/>
    <s v="1B_LC-16:30-16:45"/>
    <n v="1"/>
    <n v="26"/>
    <n v="61"/>
    <n v="193"/>
    <n v="15"/>
    <n v="6"/>
    <n v="2"/>
    <n v="33"/>
    <n v="566"/>
    <n v="381"/>
    <s v=""/>
  </r>
  <r>
    <x v="43"/>
    <n v="16"/>
    <x v="1"/>
    <m/>
    <x v="26"/>
    <s v="CCV-1B_LC"/>
    <s v="1B_LC"/>
    <m/>
    <s v="1B_LC-16:45-17:00"/>
    <n v="0"/>
    <n v="36"/>
    <n v="64"/>
    <n v="191"/>
    <n v="19"/>
    <n v="4"/>
    <n v="0"/>
    <n v="29"/>
    <n v="592"/>
    <n v="380"/>
    <s v=""/>
  </r>
  <r>
    <x v="44"/>
    <n v="17"/>
    <x v="1"/>
    <m/>
    <x v="26"/>
    <s v="CCV-1B_LC"/>
    <s v="1B_LC"/>
    <m/>
    <s v="1B_LC-17:00-17:15"/>
    <n v="0"/>
    <n v="26"/>
    <n v="64"/>
    <n v="263"/>
    <n v="12"/>
    <n v="2"/>
    <n v="0"/>
    <n v="23"/>
    <n v="650"/>
    <n v="446"/>
    <s v=""/>
  </r>
  <r>
    <x v="45"/>
    <n v="17"/>
    <x v="1"/>
    <m/>
    <x v="26"/>
    <s v="CCV-1B_LC"/>
    <s v="1B_LC"/>
    <m/>
    <s v="1B_LC-17:15-17:30"/>
    <n v="1"/>
    <n v="27"/>
    <n v="106"/>
    <n v="348"/>
    <n v="17"/>
    <n v="4"/>
    <n v="0"/>
    <n v="34"/>
    <n v="915"/>
    <n v="647"/>
    <s v=""/>
  </r>
  <r>
    <x v="46"/>
    <n v="17"/>
    <x v="1"/>
    <m/>
    <x v="26"/>
    <s v="CCV-1B_LC"/>
    <s v="1B_LC"/>
    <m/>
    <s v="1B_LC-17:30-17:45"/>
    <n v="0"/>
    <n v="32"/>
    <n v="57"/>
    <n v="279"/>
    <n v="15"/>
    <n v="4"/>
    <n v="0"/>
    <n v="23"/>
    <n v="665"/>
    <n v="445"/>
    <s v=""/>
  </r>
  <r>
    <x v="47"/>
    <n v="17"/>
    <x v="1"/>
    <m/>
    <x v="26"/>
    <s v="CCV-1B_LC"/>
    <s v="1B_LC"/>
    <m/>
    <s v="1B_LC-17:45-18:00"/>
    <n v="0"/>
    <n v="39"/>
    <n v="46"/>
    <n v="283"/>
    <n v="18"/>
    <n v="2"/>
    <n v="1"/>
    <n v="19"/>
    <n v="649"/>
    <n v="418"/>
    <s v=""/>
  </r>
  <r>
    <x v="48"/>
    <n v="18"/>
    <x v="1"/>
    <m/>
    <x v="26"/>
    <s v="CCV-1B_LC"/>
    <s v="1B_LC"/>
    <m/>
    <s v="1B_LC-18:00-18:15"/>
    <n v="0"/>
    <n v="18"/>
    <n v="24"/>
    <n v="140"/>
    <n v="8"/>
    <n v="1"/>
    <n v="0"/>
    <n v="17"/>
    <n v="331"/>
    <n v="217"/>
    <s v=""/>
  </r>
  <r>
    <x v="0"/>
    <n v="6"/>
    <x v="0"/>
    <m/>
    <x v="27"/>
    <s v="CCV-1B_SL"/>
    <s v="1B_SL"/>
    <m/>
    <s v="1B_SL-06:00-06:15"/>
    <n v="0"/>
    <n v="1"/>
    <n v="0"/>
    <n v="16"/>
    <n v="3"/>
    <n v="1"/>
    <n v="0"/>
    <n v="1"/>
    <n v="26"/>
    <n v="17"/>
    <s v=""/>
  </r>
  <r>
    <x v="1"/>
    <n v="6"/>
    <x v="0"/>
    <m/>
    <x v="27"/>
    <s v="CCV-1B_SL"/>
    <s v="1B_SL"/>
    <m/>
    <s v="1B_SL-06:15-06:30"/>
    <n v="0"/>
    <n v="1"/>
    <n v="0"/>
    <n v="17"/>
    <n v="3"/>
    <n v="1"/>
    <n v="0"/>
    <n v="1"/>
    <n v="27"/>
    <n v="18"/>
    <s v=""/>
  </r>
  <r>
    <x v="2"/>
    <n v="6"/>
    <x v="0"/>
    <m/>
    <x v="27"/>
    <s v="CCV-1B_SL"/>
    <s v="1B_SL"/>
    <m/>
    <s v="1B_SL-06:30-06:45"/>
    <n v="0"/>
    <n v="1"/>
    <n v="0"/>
    <n v="22"/>
    <n v="3"/>
    <n v="1"/>
    <n v="0"/>
    <n v="2"/>
    <n v="35"/>
    <n v="24"/>
    <s v=""/>
  </r>
  <r>
    <x v="3"/>
    <n v="6"/>
    <x v="0"/>
    <m/>
    <x v="27"/>
    <s v="CCV-1B_SL"/>
    <s v="1B_SL"/>
    <m/>
    <s v="1B_SL-06:45-07:00"/>
    <n v="0"/>
    <n v="1"/>
    <n v="0"/>
    <n v="28"/>
    <n v="4"/>
    <n v="1"/>
    <n v="0"/>
    <n v="2"/>
    <n v="43"/>
    <n v="30"/>
    <s v=""/>
  </r>
  <r>
    <x v="4"/>
    <n v="7"/>
    <x v="0"/>
    <m/>
    <x v="27"/>
    <s v="CCV-1B_SL"/>
    <s v="1B_SL"/>
    <m/>
    <s v="1B_SL-07:00-07:15"/>
    <n v="0"/>
    <n v="2"/>
    <n v="1"/>
    <n v="33"/>
    <n v="5"/>
    <n v="1"/>
    <n v="0"/>
    <n v="3"/>
    <n v="57"/>
    <n v="39"/>
    <s v=""/>
  </r>
  <r>
    <x v="5"/>
    <n v="7"/>
    <x v="0"/>
    <m/>
    <x v="27"/>
    <s v="CCV-1B_SL"/>
    <s v="1B_SL"/>
    <m/>
    <s v="1B_SL-07:15-07:30"/>
    <n v="0"/>
    <n v="2"/>
    <n v="1"/>
    <n v="36"/>
    <n v="5"/>
    <n v="1"/>
    <n v="0"/>
    <n v="3"/>
    <n v="61"/>
    <n v="42"/>
    <s v=""/>
  </r>
  <r>
    <x v="6"/>
    <n v="7"/>
    <x v="0"/>
    <m/>
    <x v="27"/>
    <s v="CCV-1B_SL"/>
    <s v="1B_SL"/>
    <m/>
    <s v="1B_SL-07:30-07:45"/>
    <n v="0"/>
    <n v="2"/>
    <n v="1"/>
    <n v="32"/>
    <n v="5"/>
    <n v="1"/>
    <n v="0"/>
    <n v="3"/>
    <n v="56"/>
    <n v="38"/>
    <s v=""/>
  </r>
  <r>
    <x v="7"/>
    <n v="7"/>
    <x v="0"/>
    <m/>
    <x v="27"/>
    <s v="CCV-1B_SL"/>
    <s v="1B_SL"/>
    <m/>
    <s v="1B_SL-07:45-08:00"/>
    <n v="0"/>
    <n v="2"/>
    <n v="0"/>
    <n v="30"/>
    <n v="5"/>
    <n v="1"/>
    <n v="0"/>
    <n v="2"/>
    <n v="48"/>
    <n v="32"/>
    <s v=""/>
  </r>
  <r>
    <x v="8"/>
    <n v="8"/>
    <x v="0"/>
    <m/>
    <x v="27"/>
    <s v="CCV-1B_SL"/>
    <s v="1B_SL"/>
    <m/>
    <s v="1B_SL-08:00-08:15"/>
    <n v="0"/>
    <n v="1"/>
    <n v="0"/>
    <n v="25"/>
    <n v="4"/>
    <n v="1"/>
    <n v="0"/>
    <n v="2"/>
    <n v="39"/>
    <n v="27"/>
    <s v=""/>
  </r>
  <r>
    <x v="9"/>
    <n v="8"/>
    <x v="0"/>
    <m/>
    <x v="27"/>
    <s v="CCV-1B_SL"/>
    <s v="1B_SL"/>
    <m/>
    <s v="1B_SL-08:15-08:30"/>
    <n v="0"/>
    <n v="1"/>
    <n v="0"/>
    <n v="23"/>
    <n v="4"/>
    <n v="1"/>
    <n v="0"/>
    <n v="2"/>
    <n v="36"/>
    <n v="25"/>
    <s v=""/>
  </r>
  <r>
    <x v="10"/>
    <n v="8"/>
    <x v="0"/>
    <m/>
    <x v="27"/>
    <s v="CCV-1B_SL"/>
    <s v="1B_SL"/>
    <m/>
    <s v="1B_SL-08:30-08:45"/>
    <n v="0"/>
    <n v="1"/>
    <n v="0"/>
    <n v="23"/>
    <n v="4"/>
    <n v="1"/>
    <n v="0"/>
    <n v="2"/>
    <n v="36"/>
    <n v="25"/>
    <s v=""/>
  </r>
  <r>
    <x v="11"/>
    <n v="8"/>
    <x v="0"/>
    <m/>
    <x v="27"/>
    <s v="CCV-1B_SL"/>
    <s v="1B_SL"/>
    <m/>
    <s v="1B_SL-08:45-09:00"/>
    <n v="0"/>
    <n v="1"/>
    <n v="0"/>
    <n v="23"/>
    <n v="4"/>
    <n v="1"/>
    <n v="0"/>
    <n v="2"/>
    <n v="36"/>
    <n v="25"/>
    <s v=""/>
  </r>
  <r>
    <x v="12"/>
    <n v="9"/>
    <x v="0"/>
    <m/>
    <x v="27"/>
    <s v="CCV-1B_SL"/>
    <s v="1B_SL"/>
    <m/>
    <s v="1B_SL-09:00-09:15"/>
    <n v="0"/>
    <n v="1"/>
    <n v="0"/>
    <n v="24"/>
    <n v="4"/>
    <n v="1"/>
    <n v="0"/>
    <n v="2"/>
    <n v="38"/>
    <n v="26"/>
    <s v=""/>
  </r>
  <r>
    <x v="13"/>
    <n v="9"/>
    <x v="0"/>
    <m/>
    <x v="27"/>
    <s v="CCV-1B_SL"/>
    <s v="1B_SL"/>
    <m/>
    <s v="1B_SL-09:15-09:30"/>
    <n v="0"/>
    <n v="1"/>
    <n v="0"/>
    <n v="24"/>
    <n v="4"/>
    <n v="1"/>
    <n v="0"/>
    <n v="2"/>
    <n v="38"/>
    <n v="26"/>
    <s v=""/>
  </r>
  <r>
    <x v="14"/>
    <n v="9"/>
    <x v="0"/>
    <m/>
    <x v="27"/>
    <s v="CCV-1B_SL"/>
    <s v="1B_SL"/>
    <m/>
    <s v="1B_SL-09:30-09:45"/>
    <n v="0"/>
    <n v="1"/>
    <n v="0"/>
    <n v="28"/>
    <n v="4"/>
    <n v="1"/>
    <n v="0"/>
    <n v="2"/>
    <n v="43"/>
    <n v="30"/>
    <s v=""/>
  </r>
  <r>
    <x v="15"/>
    <n v="9"/>
    <x v="0"/>
    <m/>
    <x v="27"/>
    <s v="CCV-1B_SL"/>
    <s v="1B_SL"/>
    <m/>
    <s v="1B_SL-09:45-10:00"/>
    <n v="0"/>
    <n v="1"/>
    <n v="0"/>
    <n v="25"/>
    <n v="4"/>
    <n v="1"/>
    <n v="0"/>
    <n v="2"/>
    <n v="39"/>
    <n v="27"/>
    <s v=""/>
  </r>
  <r>
    <x v="16"/>
    <n v="10"/>
    <x v="0"/>
    <m/>
    <x v="27"/>
    <s v="CCV-1B_SL"/>
    <s v="1B_SL"/>
    <m/>
    <s v="1B_SL-10:00-10:15"/>
    <n v="0"/>
    <n v="1"/>
    <n v="0"/>
    <n v="27"/>
    <n v="4"/>
    <n v="1"/>
    <n v="0"/>
    <n v="2"/>
    <n v="42"/>
    <n v="29"/>
    <s v=""/>
  </r>
  <r>
    <x v="17"/>
    <n v="10"/>
    <x v="0"/>
    <m/>
    <x v="27"/>
    <s v="CCV-1B_SL"/>
    <s v="1B_SL"/>
    <m/>
    <s v="1B_SL-10:15-10:30"/>
    <n v="0"/>
    <n v="1"/>
    <n v="0"/>
    <n v="17"/>
    <n v="3"/>
    <n v="1"/>
    <n v="0"/>
    <n v="1"/>
    <n v="27"/>
    <n v="18"/>
    <s v=""/>
  </r>
  <r>
    <x v="18"/>
    <n v="10"/>
    <x v="0"/>
    <m/>
    <x v="27"/>
    <s v="CCV-1B_SL"/>
    <s v="1B_SL"/>
    <m/>
    <s v="1B_SL-10:30-10:45"/>
    <n v="0"/>
    <n v="2"/>
    <n v="1"/>
    <n v="33"/>
    <n v="5"/>
    <n v="1"/>
    <n v="0"/>
    <n v="3"/>
    <n v="57"/>
    <n v="39"/>
    <s v=""/>
  </r>
  <r>
    <x v="19"/>
    <n v="10"/>
    <x v="0"/>
    <m/>
    <x v="27"/>
    <s v="CCV-1B_SL"/>
    <s v="1B_SL"/>
    <m/>
    <s v="1B_SL-10:45-11:00"/>
    <n v="0"/>
    <n v="2"/>
    <n v="1"/>
    <n v="33"/>
    <n v="5"/>
    <n v="1"/>
    <n v="0"/>
    <n v="3"/>
    <n v="57"/>
    <n v="39"/>
    <s v=""/>
  </r>
  <r>
    <x v="20"/>
    <n v="11"/>
    <x v="0"/>
    <m/>
    <x v="27"/>
    <s v="CCV-1B_SL"/>
    <s v="1B_SL"/>
    <m/>
    <s v="1B_SL-11:00-11:15"/>
    <n v="0"/>
    <n v="1"/>
    <n v="0"/>
    <n v="28"/>
    <n v="4"/>
    <n v="1"/>
    <n v="0"/>
    <n v="2"/>
    <n v="43"/>
    <n v="30"/>
    <s v=""/>
  </r>
  <r>
    <x v="21"/>
    <n v="11"/>
    <x v="0"/>
    <m/>
    <x v="27"/>
    <s v="CCV-1B_SL"/>
    <s v="1B_SL"/>
    <m/>
    <s v="1B_SL-11:15-11:30"/>
    <n v="0"/>
    <n v="1"/>
    <n v="0"/>
    <n v="24"/>
    <n v="4"/>
    <n v="1"/>
    <n v="0"/>
    <n v="2"/>
    <n v="38"/>
    <n v="26"/>
    <s v=""/>
  </r>
  <r>
    <x v="22"/>
    <n v="11"/>
    <x v="0"/>
    <m/>
    <x v="27"/>
    <s v="CCV-1B_SL"/>
    <s v="1B_SL"/>
    <m/>
    <s v="1B_SL-11:30-11:45"/>
    <n v="0"/>
    <n v="1"/>
    <n v="0"/>
    <n v="25"/>
    <n v="4"/>
    <n v="1"/>
    <n v="0"/>
    <n v="2"/>
    <n v="39"/>
    <n v="27"/>
    <s v=""/>
  </r>
  <r>
    <x v="23"/>
    <n v="11"/>
    <x v="0"/>
    <m/>
    <x v="27"/>
    <s v="CCV-1B_SL"/>
    <s v="1B_SL"/>
    <m/>
    <s v="1B_SL-11:45-12:00"/>
    <n v="0"/>
    <n v="1"/>
    <n v="0"/>
    <n v="24"/>
    <n v="4"/>
    <n v="1"/>
    <n v="0"/>
    <n v="2"/>
    <n v="38"/>
    <n v="26"/>
    <s v=""/>
  </r>
  <r>
    <x v="24"/>
    <n v="12"/>
    <x v="1"/>
    <m/>
    <x v="27"/>
    <s v="CCV-1B_SL"/>
    <s v="1B_SL"/>
    <m/>
    <s v="1B_SL-12:00-12:15"/>
    <n v="0"/>
    <n v="1"/>
    <n v="0"/>
    <n v="17"/>
    <n v="3"/>
    <n v="1"/>
    <n v="0"/>
    <n v="1"/>
    <n v="27"/>
    <n v="18"/>
    <s v=""/>
  </r>
  <r>
    <x v="25"/>
    <n v="12"/>
    <x v="1"/>
    <m/>
    <x v="27"/>
    <s v="CCV-1B_SL"/>
    <s v="1B_SL"/>
    <m/>
    <s v="1B_SL-12:15-12:30"/>
    <n v="0"/>
    <n v="2"/>
    <n v="1"/>
    <n v="33"/>
    <n v="5"/>
    <n v="1"/>
    <n v="0"/>
    <n v="3"/>
    <n v="57"/>
    <n v="39"/>
    <s v=""/>
  </r>
  <r>
    <x v="26"/>
    <n v="12"/>
    <x v="1"/>
    <m/>
    <x v="27"/>
    <s v="CCV-1B_SL"/>
    <s v="1B_SL"/>
    <m/>
    <s v="1B_SL-12:30-12:45"/>
    <n v="0"/>
    <n v="1"/>
    <n v="0"/>
    <n v="28"/>
    <n v="4"/>
    <n v="1"/>
    <n v="0"/>
    <n v="2"/>
    <n v="43"/>
    <n v="30"/>
    <s v=""/>
  </r>
  <r>
    <x v="27"/>
    <n v="12"/>
    <x v="1"/>
    <m/>
    <x v="27"/>
    <s v="CCV-1B_SL"/>
    <s v="1B_SL"/>
    <m/>
    <s v="1B_SL-12:45-13:00"/>
    <n v="0"/>
    <n v="1"/>
    <n v="0"/>
    <n v="27"/>
    <n v="4"/>
    <n v="1"/>
    <n v="0"/>
    <n v="2"/>
    <n v="42"/>
    <n v="29"/>
    <s v=""/>
  </r>
  <r>
    <x v="28"/>
    <n v="13"/>
    <x v="1"/>
    <m/>
    <x v="27"/>
    <s v="CCV-1B_SL"/>
    <s v="1B_SL"/>
    <m/>
    <s v="1B_SL-13:00-13:15"/>
    <n v="0"/>
    <n v="1"/>
    <n v="0"/>
    <n v="23"/>
    <n v="4"/>
    <n v="1"/>
    <n v="0"/>
    <n v="2"/>
    <n v="36"/>
    <n v="25"/>
    <s v=""/>
  </r>
  <r>
    <x v="29"/>
    <n v="13"/>
    <x v="1"/>
    <m/>
    <x v="27"/>
    <s v="CCV-1B_SL"/>
    <s v="1B_SL"/>
    <m/>
    <s v="1B_SL-13:15-13:30"/>
    <n v="0"/>
    <n v="2"/>
    <n v="1"/>
    <n v="31"/>
    <n v="5"/>
    <n v="1"/>
    <n v="0"/>
    <n v="3"/>
    <n v="54"/>
    <n v="37"/>
    <s v=""/>
  </r>
  <r>
    <x v="30"/>
    <n v="13"/>
    <x v="1"/>
    <m/>
    <x v="27"/>
    <s v="CCV-1B_SL"/>
    <s v="1B_SL"/>
    <m/>
    <s v="1B_SL-13:30-13:45"/>
    <n v="0"/>
    <n v="2"/>
    <n v="1"/>
    <n v="33"/>
    <n v="5"/>
    <n v="1"/>
    <n v="0"/>
    <n v="3"/>
    <n v="57"/>
    <n v="39"/>
    <s v=""/>
  </r>
  <r>
    <x v="31"/>
    <n v="13"/>
    <x v="1"/>
    <m/>
    <x v="27"/>
    <s v="CCV-1B_SL"/>
    <s v="1B_SL"/>
    <m/>
    <s v="1B_SL-13:45-14:00"/>
    <n v="0"/>
    <n v="2"/>
    <n v="1"/>
    <n v="32"/>
    <n v="5"/>
    <n v="1"/>
    <n v="0"/>
    <n v="3"/>
    <n v="56"/>
    <n v="38"/>
    <s v=""/>
  </r>
  <r>
    <x v="32"/>
    <n v="14"/>
    <x v="1"/>
    <m/>
    <x v="27"/>
    <s v="CCV-1B_SL"/>
    <s v="1B_SL"/>
    <m/>
    <s v="1B_SL-14:00-14:15"/>
    <n v="0"/>
    <n v="1"/>
    <n v="0"/>
    <n v="26"/>
    <n v="4"/>
    <n v="1"/>
    <n v="0"/>
    <n v="2"/>
    <n v="40"/>
    <n v="28"/>
    <s v=""/>
  </r>
  <r>
    <x v="33"/>
    <n v="14"/>
    <x v="1"/>
    <m/>
    <x v="27"/>
    <s v="CCV-1B_SL"/>
    <s v="1B_SL"/>
    <m/>
    <s v="1B_SL-14:15-14:30"/>
    <n v="0"/>
    <n v="2"/>
    <n v="1"/>
    <n v="42"/>
    <n v="6"/>
    <n v="2"/>
    <n v="0"/>
    <n v="3"/>
    <n v="69"/>
    <n v="48"/>
    <s v=""/>
  </r>
  <r>
    <x v="34"/>
    <n v="14"/>
    <x v="1"/>
    <m/>
    <x v="27"/>
    <s v="CCV-1B_SL"/>
    <s v="1B_SL"/>
    <m/>
    <s v="1B_SL-14:30-14:45"/>
    <n v="0"/>
    <n v="2"/>
    <n v="1"/>
    <n v="37"/>
    <n v="6"/>
    <n v="1"/>
    <n v="0"/>
    <n v="3"/>
    <n v="62"/>
    <n v="43"/>
    <s v=""/>
  </r>
  <r>
    <x v="35"/>
    <n v="14"/>
    <x v="1"/>
    <m/>
    <x v="27"/>
    <s v="CCV-1B_SL"/>
    <s v="1B_SL"/>
    <m/>
    <s v="1B_SL-14:45-15:00"/>
    <n v="0"/>
    <n v="1"/>
    <n v="0"/>
    <n v="20"/>
    <n v="3"/>
    <n v="1"/>
    <n v="0"/>
    <n v="2"/>
    <n v="32"/>
    <n v="22"/>
    <s v=""/>
  </r>
  <r>
    <x v="36"/>
    <n v="15"/>
    <x v="1"/>
    <m/>
    <x v="27"/>
    <s v="CCV-1B_SL"/>
    <s v="1B_SL"/>
    <m/>
    <s v="1B_SL-15:00-15:15"/>
    <n v="0"/>
    <n v="2"/>
    <n v="1"/>
    <n v="31"/>
    <n v="5"/>
    <n v="1"/>
    <n v="0"/>
    <n v="3"/>
    <n v="54"/>
    <n v="37"/>
    <s v=""/>
  </r>
  <r>
    <x v="37"/>
    <n v="15"/>
    <x v="1"/>
    <m/>
    <x v="27"/>
    <s v="CCV-1B_SL"/>
    <s v="1B_SL"/>
    <m/>
    <s v="1B_SL-15:15-15:30"/>
    <n v="0"/>
    <n v="2"/>
    <n v="1"/>
    <n v="36"/>
    <n v="5"/>
    <n v="1"/>
    <n v="0"/>
    <n v="3"/>
    <n v="61"/>
    <n v="42"/>
    <s v=""/>
  </r>
  <r>
    <x v="38"/>
    <n v="15"/>
    <x v="1"/>
    <m/>
    <x v="27"/>
    <s v="CCV-1B_SL"/>
    <s v="1B_SL"/>
    <m/>
    <s v="1B_SL-15:30-15:45"/>
    <n v="0"/>
    <n v="1"/>
    <n v="0"/>
    <n v="25"/>
    <n v="4"/>
    <n v="1"/>
    <n v="0"/>
    <n v="2"/>
    <n v="39"/>
    <n v="27"/>
    <s v=""/>
  </r>
  <r>
    <x v="39"/>
    <n v="15"/>
    <x v="1"/>
    <m/>
    <x v="27"/>
    <s v="CCV-1B_SL"/>
    <s v="1B_SL"/>
    <m/>
    <s v="1B_SL-15:45-16:00"/>
    <n v="0"/>
    <n v="2"/>
    <n v="1"/>
    <n v="35"/>
    <n v="5"/>
    <n v="1"/>
    <n v="0"/>
    <n v="3"/>
    <n v="59"/>
    <n v="41"/>
    <s v=""/>
  </r>
  <r>
    <x v="40"/>
    <n v="16"/>
    <x v="1"/>
    <m/>
    <x v="27"/>
    <s v="CCV-1B_SL"/>
    <s v="1B_SL"/>
    <m/>
    <s v="1B_SL-16:00-16:15"/>
    <n v="0"/>
    <n v="2"/>
    <n v="1"/>
    <n v="33"/>
    <n v="5"/>
    <n v="1"/>
    <n v="0"/>
    <n v="3"/>
    <n v="57"/>
    <n v="39"/>
    <s v=""/>
  </r>
  <r>
    <x v="41"/>
    <n v="16"/>
    <x v="1"/>
    <m/>
    <x v="27"/>
    <s v="CCV-1B_SL"/>
    <s v="1B_SL"/>
    <m/>
    <s v="1B_SL-16:15-16:30"/>
    <n v="0"/>
    <n v="2"/>
    <n v="1"/>
    <n v="31"/>
    <n v="5"/>
    <n v="1"/>
    <n v="0"/>
    <n v="3"/>
    <n v="54"/>
    <n v="37"/>
    <s v=""/>
  </r>
  <r>
    <x v="42"/>
    <n v="16"/>
    <x v="1"/>
    <m/>
    <x v="27"/>
    <s v="CCV-1B_SL"/>
    <s v="1B_SL"/>
    <m/>
    <s v="1B_SL-16:30-16:45"/>
    <n v="0"/>
    <n v="2"/>
    <n v="1"/>
    <n v="47"/>
    <n v="7"/>
    <n v="2"/>
    <n v="0"/>
    <n v="4"/>
    <n v="77"/>
    <n v="54"/>
    <s v=""/>
  </r>
  <r>
    <x v="43"/>
    <n v="16"/>
    <x v="1"/>
    <m/>
    <x v="27"/>
    <s v="CCV-1B_SL"/>
    <s v="1B_SL"/>
    <m/>
    <s v="1B_SL-16:45-17:00"/>
    <n v="0"/>
    <n v="2"/>
    <n v="1"/>
    <n v="31"/>
    <n v="5"/>
    <n v="1"/>
    <n v="0"/>
    <n v="3"/>
    <n v="54"/>
    <n v="37"/>
    <s v=""/>
  </r>
  <r>
    <x v="44"/>
    <n v="17"/>
    <x v="1"/>
    <m/>
    <x v="27"/>
    <s v="CCV-1B_SL"/>
    <s v="1B_SL"/>
    <m/>
    <s v="1B_SL-17:00-17:15"/>
    <n v="0"/>
    <n v="2"/>
    <n v="1"/>
    <n v="33"/>
    <n v="5"/>
    <n v="1"/>
    <n v="0"/>
    <n v="3"/>
    <n v="57"/>
    <n v="39"/>
    <s v=""/>
  </r>
  <r>
    <x v="45"/>
    <n v="17"/>
    <x v="1"/>
    <m/>
    <x v="27"/>
    <s v="CCV-1B_SL"/>
    <s v="1B_SL"/>
    <m/>
    <s v="1B_SL-17:15-17:30"/>
    <n v="0"/>
    <n v="2"/>
    <n v="1"/>
    <n v="42"/>
    <n v="6"/>
    <n v="2"/>
    <n v="0"/>
    <n v="3"/>
    <n v="69"/>
    <n v="48"/>
    <s v=""/>
  </r>
  <r>
    <x v="46"/>
    <n v="17"/>
    <x v="1"/>
    <m/>
    <x v="27"/>
    <s v="CCV-1B_SL"/>
    <s v="1B_SL"/>
    <m/>
    <s v="1B_SL-17:30-17:45"/>
    <n v="0"/>
    <n v="2"/>
    <n v="1"/>
    <n v="32"/>
    <n v="5"/>
    <n v="1"/>
    <n v="0"/>
    <n v="3"/>
    <n v="56"/>
    <n v="38"/>
    <s v=""/>
  </r>
  <r>
    <x v="47"/>
    <n v="17"/>
    <x v="1"/>
    <m/>
    <x v="27"/>
    <s v="CCV-1B_SL"/>
    <s v="1B_SL"/>
    <m/>
    <s v="1B_SL-17:45-18:00"/>
    <n v="0"/>
    <n v="1"/>
    <n v="0"/>
    <n v="28"/>
    <n v="4"/>
    <n v="1"/>
    <n v="0"/>
    <n v="2"/>
    <n v="43"/>
    <n v="30"/>
    <s v=""/>
  </r>
  <r>
    <x v="48"/>
    <n v="18"/>
    <x v="1"/>
    <m/>
    <x v="27"/>
    <s v="CCV-1B_SL"/>
    <s v="1B_SL"/>
    <m/>
    <s v="1B_SL-18:00-18:15"/>
    <n v="0"/>
    <n v="2"/>
    <n v="1"/>
    <n v="31"/>
    <n v="5"/>
    <n v="1"/>
    <n v="0"/>
    <n v="2"/>
    <n v="53"/>
    <n v="36"/>
    <s v=""/>
  </r>
  <r>
    <x v="49"/>
    <n v="18"/>
    <x v="1"/>
    <m/>
    <x v="27"/>
    <s v="CCV-1B_SL"/>
    <s v="1B_SL"/>
    <m/>
    <s v="1B_SL-18:15-18:30"/>
    <n v="0"/>
    <n v="2"/>
    <n v="1"/>
    <n v="36"/>
    <n v="6"/>
    <n v="1"/>
    <n v="0"/>
    <n v="3"/>
    <n v="61"/>
    <n v="42"/>
    <s v=""/>
  </r>
  <r>
    <x v="50"/>
    <n v="18"/>
    <x v="1"/>
    <m/>
    <x v="27"/>
    <s v="CCV-1B_SL"/>
    <s v="1B_SL"/>
    <m/>
    <s v="1B_SL-18:30-18:45"/>
    <n v="0"/>
    <n v="2"/>
    <n v="1"/>
    <n v="31"/>
    <n v="5"/>
    <n v="1"/>
    <n v="0"/>
    <n v="2"/>
    <n v="53"/>
    <n v="36"/>
    <s v=""/>
  </r>
  <r>
    <x v="51"/>
    <n v="18"/>
    <x v="1"/>
    <m/>
    <x v="27"/>
    <s v="CCV-1B_SL"/>
    <s v="1B_SL"/>
    <m/>
    <s v="1B_SL-18:45-19:00"/>
    <n v="0"/>
    <n v="1"/>
    <n v="0"/>
    <n v="28"/>
    <n v="4"/>
    <n v="1"/>
    <n v="0"/>
    <n v="2"/>
    <n v="43"/>
    <n v="30"/>
    <s v=""/>
  </r>
  <r>
    <x v="52"/>
    <n v="19"/>
    <x v="2"/>
    <m/>
    <x v="27"/>
    <s v="CCV-1B_SL"/>
    <s v="1B_SL"/>
    <m/>
    <s v="1B_SL-19:00-19:15"/>
    <n v="0"/>
    <n v="1"/>
    <n v="0"/>
    <n v="25"/>
    <n v="4"/>
    <n v="1"/>
    <n v="0"/>
    <n v="2"/>
    <n v="39"/>
    <n v="27"/>
    <s v=""/>
  </r>
  <r>
    <x v="53"/>
    <n v="19"/>
    <x v="2"/>
    <m/>
    <x v="27"/>
    <s v="CCV-1B_SL"/>
    <s v="1B_SL"/>
    <m/>
    <s v="1B_SL-19:15-19:30"/>
    <n v="0"/>
    <n v="1"/>
    <n v="0"/>
    <n v="16"/>
    <n v="3"/>
    <n v="1"/>
    <n v="0"/>
    <n v="1"/>
    <n v="26"/>
    <n v="17"/>
    <s v=""/>
  </r>
  <r>
    <x v="54"/>
    <n v="19"/>
    <x v="2"/>
    <m/>
    <x v="27"/>
    <s v="CCV-1B_SL"/>
    <s v="1B_SL"/>
    <m/>
    <s v="1B_SL-19:30-19:45"/>
    <n v="0"/>
    <n v="1"/>
    <n v="0"/>
    <n v="19"/>
    <n v="3"/>
    <n v="1"/>
    <n v="0"/>
    <n v="1"/>
    <n v="30"/>
    <n v="20"/>
    <s v=""/>
  </r>
  <r>
    <x v="55"/>
    <n v="19"/>
    <x v="2"/>
    <m/>
    <x v="27"/>
    <s v="CCV-1B_SL"/>
    <s v="1B_SL"/>
    <m/>
    <s v="1B_SL-19:45-20:00"/>
    <n v="0"/>
    <n v="1"/>
    <n v="0"/>
    <n v="19"/>
    <n v="3"/>
    <n v="1"/>
    <n v="0"/>
    <n v="1"/>
    <n v="30"/>
    <n v="20"/>
    <s v=""/>
  </r>
  <r>
    <x v="56"/>
    <n v="20"/>
    <x v="2"/>
    <m/>
    <x v="27"/>
    <s v="CCV-1B_SL"/>
    <s v="1B_SL"/>
    <m/>
    <s v="1B_SL-20:00-20:15"/>
    <n v="0"/>
    <n v="0"/>
    <n v="0"/>
    <n v="9"/>
    <n v="1"/>
    <n v="0"/>
    <n v="0"/>
    <n v="1"/>
    <n v="14"/>
    <n v="10"/>
    <s v=""/>
  </r>
  <r>
    <x v="1"/>
    <n v="6"/>
    <x v="0"/>
    <m/>
    <x v="28"/>
    <s v="CCV-26A"/>
    <s v="26A"/>
    <m/>
    <s v="26A-06:15-06:30"/>
    <n v="0"/>
    <n v="1"/>
    <n v="0"/>
    <n v="0"/>
    <n v="0"/>
    <n v="3"/>
    <n v="0"/>
    <n v="0"/>
    <n v="3"/>
    <n v="0"/>
    <s v=""/>
  </r>
  <r>
    <x v="2"/>
    <n v="6"/>
    <x v="0"/>
    <m/>
    <x v="28"/>
    <s v="CCV-26A"/>
    <s v="26A"/>
    <m/>
    <s v="26A-06:30-06:45"/>
    <n v="0"/>
    <n v="1"/>
    <n v="0"/>
    <n v="29"/>
    <n v="8"/>
    <n v="12"/>
    <n v="0"/>
    <n v="7"/>
    <n v="52"/>
    <n v="36"/>
    <s v=""/>
  </r>
  <r>
    <x v="3"/>
    <n v="6"/>
    <x v="0"/>
    <m/>
    <x v="28"/>
    <s v="CCV-26A"/>
    <s v="26A"/>
    <m/>
    <s v="26A-06:45-07:00"/>
    <n v="4"/>
    <n v="1"/>
    <n v="0"/>
    <n v="58"/>
    <n v="23"/>
    <n v="10"/>
    <n v="0"/>
    <n v="4"/>
    <n v="89"/>
    <n v="62"/>
    <s v=""/>
  </r>
  <r>
    <x v="4"/>
    <n v="7"/>
    <x v="0"/>
    <m/>
    <x v="28"/>
    <s v="CCV-26A"/>
    <s v="26A"/>
    <m/>
    <s v="26A-07:00-07:15"/>
    <n v="2"/>
    <n v="1"/>
    <n v="0"/>
    <n v="127"/>
    <n v="18"/>
    <n v="11"/>
    <n v="1"/>
    <n v="8"/>
    <n v="184"/>
    <n v="136"/>
    <s v=""/>
  </r>
  <r>
    <x v="5"/>
    <n v="7"/>
    <x v="0"/>
    <m/>
    <x v="28"/>
    <s v="CCV-26A"/>
    <s v="26A"/>
    <m/>
    <s v="26A-07:15-07:30"/>
    <n v="0"/>
    <n v="4"/>
    <n v="0"/>
    <n v="171"/>
    <n v="7"/>
    <n v="7"/>
    <n v="1"/>
    <n v="7"/>
    <n v="245"/>
    <n v="179"/>
    <s v=""/>
  </r>
  <r>
    <x v="6"/>
    <n v="7"/>
    <x v="0"/>
    <m/>
    <x v="28"/>
    <s v="CCV-26A"/>
    <s v="26A"/>
    <m/>
    <s v="26A-07:30-07:45"/>
    <n v="1"/>
    <n v="5"/>
    <n v="0"/>
    <n v="209"/>
    <n v="19"/>
    <n v="11"/>
    <n v="2"/>
    <n v="5"/>
    <n v="298"/>
    <n v="216"/>
    <s v=""/>
  </r>
  <r>
    <x v="7"/>
    <n v="7"/>
    <x v="0"/>
    <m/>
    <x v="28"/>
    <s v="CCV-26A"/>
    <s v="26A"/>
    <m/>
    <s v="26A-07:45-08:00"/>
    <n v="2"/>
    <n v="4"/>
    <n v="6"/>
    <n v="222"/>
    <n v="38"/>
    <n v="13"/>
    <n v="0"/>
    <n v="8"/>
    <n v="338"/>
    <n v="245"/>
    <s v=""/>
  </r>
  <r>
    <x v="8"/>
    <n v="8"/>
    <x v="0"/>
    <m/>
    <x v="28"/>
    <s v="CCV-26A"/>
    <s v="26A"/>
    <m/>
    <s v="26A-08:00-08:15"/>
    <n v="2"/>
    <n v="3"/>
    <n v="4"/>
    <n v="187"/>
    <n v="28"/>
    <n v="13"/>
    <n v="3"/>
    <n v="3"/>
    <n v="278"/>
    <n v="203"/>
    <s v=""/>
  </r>
  <r>
    <x v="9"/>
    <n v="8"/>
    <x v="0"/>
    <m/>
    <x v="28"/>
    <s v="CCV-26A"/>
    <s v="26A"/>
    <m/>
    <s v="26A-08:15-08:30"/>
    <n v="2"/>
    <n v="2"/>
    <n v="0"/>
    <n v="206"/>
    <n v="15"/>
    <n v="9"/>
    <n v="3"/>
    <n v="9"/>
    <n v="292"/>
    <n v="218"/>
    <s v=""/>
  </r>
  <r>
    <x v="10"/>
    <n v="8"/>
    <x v="0"/>
    <m/>
    <x v="28"/>
    <s v="CCV-26A"/>
    <s v="26A"/>
    <m/>
    <s v="26A-08:30-08:45"/>
    <n v="2"/>
    <n v="3"/>
    <n v="0"/>
    <n v="199"/>
    <n v="27"/>
    <n v="7"/>
    <n v="2"/>
    <n v="6"/>
    <n v="283"/>
    <n v="207"/>
    <s v=""/>
  </r>
  <r>
    <x v="11"/>
    <n v="8"/>
    <x v="0"/>
    <m/>
    <x v="28"/>
    <s v="CCV-26A"/>
    <s v="26A"/>
    <m/>
    <s v="26A-08:45-09:00"/>
    <n v="1"/>
    <n v="6"/>
    <n v="4"/>
    <n v="179"/>
    <n v="28"/>
    <n v="6"/>
    <n v="3"/>
    <n v="2"/>
    <n v="274"/>
    <n v="194"/>
    <s v=""/>
  </r>
  <r>
    <x v="12"/>
    <n v="9"/>
    <x v="0"/>
    <m/>
    <x v="28"/>
    <s v="CCV-26A"/>
    <s v="26A"/>
    <m/>
    <s v="26A-09:00-09:15"/>
    <n v="3"/>
    <n v="9"/>
    <n v="4"/>
    <n v="163"/>
    <n v="20"/>
    <n v="11"/>
    <n v="3"/>
    <n v="9"/>
    <n v="269"/>
    <n v="185"/>
    <s v=""/>
  </r>
  <r>
    <x v="13"/>
    <n v="9"/>
    <x v="0"/>
    <m/>
    <x v="28"/>
    <s v="CCV-26A"/>
    <s v="26A"/>
    <m/>
    <s v="26A-09:15-09:30"/>
    <n v="3"/>
    <n v="6"/>
    <n v="4"/>
    <n v="161"/>
    <n v="40"/>
    <n v="10"/>
    <n v="0"/>
    <n v="10"/>
    <n v="260"/>
    <n v="181"/>
    <s v=""/>
  </r>
  <r>
    <x v="14"/>
    <n v="9"/>
    <x v="0"/>
    <m/>
    <x v="28"/>
    <s v="CCV-26A"/>
    <s v="26A"/>
    <m/>
    <s v="26A-09:30-09:45"/>
    <n v="1"/>
    <n v="3"/>
    <n v="3"/>
    <n v="222"/>
    <n v="31"/>
    <n v="13"/>
    <n v="5"/>
    <n v="18"/>
    <n v="343"/>
    <n v="253"/>
    <s v=""/>
  </r>
  <r>
    <x v="15"/>
    <n v="9"/>
    <x v="0"/>
    <m/>
    <x v="28"/>
    <s v="CCV-26A"/>
    <s v="26A"/>
    <m/>
    <s v="26A-09:45-10:00"/>
    <n v="3"/>
    <n v="5"/>
    <n v="2"/>
    <n v="187"/>
    <n v="35"/>
    <n v="5"/>
    <n v="6"/>
    <n v="11"/>
    <n v="293"/>
    <n v="209"/>
    <s v=""/>
  </r>
  <r>
    <x v="16"/>
    <n v="10"/>
    <x v="0"/>
    <m/>
    <x v="28"/>
    <s v="CCV-26A"/>
    <s v="26A"/>
    <m/>
    <s v="26A-10:00-10:15"/>
    <n v="0"/>
    <n v="5"/>
    <n v="0"/>
    <n v="19"/>
    <n v="6"/>
    <n v="0"/>
    <n v="0"/>
    <n v="0"/>
    <n v="39"/>
    <n v="19"/>
    <s v=""/>
  </r>
  <r>
    <x v="40"/>
    <n v="16"/>
    <x v="1"/>
    <m/>
    <x v="28"/>
    <s v="CCV-26A"/>
    <s v="26A"/>
    <m/>
    <s v="26A-16:00-16:15"/>
    <n v="0"/>
    <n v="2"/>
    <n v="0"/>
    <n v="140"/>
    <n v="25"/>
    <n v="8"/>
    <n v="2"/>
    <n v="10"/>
    <n v="209"/>
    <n v="152"/>
    <s v=""/>
  </r>
  <r>
    <x v="41"/>
    <n v="16"/>
    <x v="1"/>
    <m/>
    <x v="28"/>
    <s v="CCV-26A"/>
    <s v="26A"/>
    <m/>
    <s v="26A-16:15-16:30"/>
    <n v="2"/>
    <n v="14"/>
    <n v="0"/>
    <n v="270"/>
    <n v="54"/>
    <n v="8"/>
    <n v="2"/>
    <n v="20"/>
    <n v="428"/>
    <n v="292"/>
    <s v=""/>
  </r>
  <r>
    <x v="42"/>
    <n v="16"/>
    <x v="1"/>
    <m/>
    <x v="28"/>
    <s v="CCV-26A"/>
    <s v="26A"/>
    <m/>
    <s v="26A-16:30-16:45"/>
    <n v="1"/>
    <n v="8"/>
    <n v="0"/>
    <n v="286"/>
    <n v="60"/>
    <n v="14"/>
    <n v="4"/>
    <n v="25"/>
    <n v="444"/>
    <n v="315"/>
    <s v=""/>
  </r>
  <r>
    <x v="43"/>
    <n v="16"/>
    <x v="1"/>
    <m/>
    <x v="28"/>
    <s v="CCV-26A"/>
    <s v="26A"/>
    <m/>
    <s v="26A-16:45-17:00"/>
    <n v="2"/>
    <n v="6"/>
    <n v="0"/>
    <n v="276"/>
    <n v="59"/>
    <n v="17"/>
    <n v="1"/>
    <n v="21"/>
    <n v="416"/>
    <n v="298"/>
    <s v=""/>
  </r>
  <r>
    <x v="44"/>
    <n v="17"/>
    <x v="1"/>
    <m/>
    <x v="28"/>
    <s v="CCV-26A"/>
    <s v="26A"/>
    <m/>
    <s v="26A-17:00-17:15"/>
    <n v="8"/>
    <n v="3"/>
    <n v="0"/>
    <n v="351"/>
    <n v="106"/>
    <n v="12"/>
    <n v="1"/>
    <n v="22"/>
    <n v="517"/>
    <n v="374"/>
    <s v=""/>
  </r>
  <r>
    <x v="45"/>
    <n v="17"/>
    <x v="1"/>
    <m/>
    <x v="28"/>
    <s v="CCV-26A"/>
    <s v="26A"/>
    <m/>
    <s v="26A-17:15-17:30"/>
    <n v="7"/>
    <n v="5"/>
    <n v="0"/>
    <n v="353"/>
    <n v="55"/>
    <n v="22"/>
    <n v="3"/>
    <n v="21"/>
    <n v="516"/>
    <n v="377"/>
    <s v=""/>
  </r>
  <r>
    <x v="46"/>
    <n v="17"/>
    <x v="1"/>
    <m/>
    <x v="28"/>
    <s v="CCV-26A"/>
    <s v="26A"/>
    <m/>
    <s v="26A-17:30-17:45"/>
    <n v="10"/>
    <n v="5"/>
    <n v="0"/>
    <n v="363"/>
    <n v="66"/>
    <n v="15"/>
    <n v="6"/>
    <n v="19"/>
    <n v="532"/>
    <n v="388"/>
    <s v=""/>
  </r>
  <r>
    <x v="47"/>
    <n v="17"/>
    <x v="1"/>
    <m/>
    <x v="28"/>
    <s v="CCV-26A"/>
    <s v="26A"/>
    <m/>
    <s v="26A-17:45-18:00"/>
    <n v="3"/>
    <n v="5"/>
    <n v="1"/>
    <n v="313"/>
    <n v="59"/>
    <n v="17"/>
    <n v="6"/>
    <n v="12"/>
    <n v="460"/>
    <n v="334"/>
    <s v=""/>
  </r>
  <r>
    <x v="48"/>
    <n v="18"/>
    <x v="1"/>
    <m/>
    <x v="28"/>
    <s v="CCV-26A"/>
    <s v="26A"/>
    <m/>
    <s v="26A-18:00-18:15"/>
    <n v="5"/>
    <n v="8"/>
    <n v="0"/>
    <n v="336"/>
    <n v="109"/>
    <n v="9"/>
    <n v="7"/>
    <n v="8"/>
    <n v="501"/>
    <n v="351"/>
    <s v=""/>
  </r>
  <r>
    <x v="49"/>
    <n v="18"/>
    <x v="1"/>
    <m/>
    <x v="28"/>
    <s v="CCV-26A"/>
    <s v="26A"/>
    <m/>
    <s v="26A-18:15-18:30"/>
    <n v="4"/>
    <n v="6"/>
    <n v="0"/>
    <n v="363"/>
    <n v="86"/>
    <n v="22"/>
    <n v="3"/>
    <n v="5"/>
    <n v="517"/>
    <n v="371"/>
    <s v=""/>
  </r>
  <r>
    <x v="50"/>
    <n v="18"/>
    <x v="1"/>
    <m/>
    <x v="28"/>
    <s v="CCV-26A"/>
    <s v="26A"/>
    <m/>
    <s v="26A-18:30-18:45"/>
    <n v="5"/>
    <n v="7"/>
    <n v="1"/>
    <n v="322"/>
    <n v="54"/>
    <n v="16"/>
    <n v="4"/>
    <n v="8"/>
    <n v="468"/>
    <n v="337"/>
    <s v=""/>
  </r>
  <r>
    <x v="51"/>
    <n v="18"/>
    <x v="1"/>
    <m/>
    <x v="28"/>
    <s v="CCV-26A"/>
    <s v="26A"/>
    <m/>
    <s v="26A-18:45-19:00"/>
    <n v="8"/>
    <n v="4"/>
    <n v="2"/>
    <n v="285"/>
    <n v="60"/>
    <n v="25"/>
    <n v="2"/>
    <n v="4"/>
    <n v="409"/>
    <n v="296"/>
    <s v=""/>
  </r>
  <r>
    <x v="52"/>
    <n v="19"/>
    <x v="2"/>
    <m/>
    <x v="28"/>
    <s v="CCV-26A"/>
    <s v="26A"/>
    <m/>
    <s v="26A-19:00-19:15"/>
    <n v="4"/>
    <n v="3"/>
    <n v="0"/>
    <n v="268"/>
    <n v="53"/>
    <n v="19"/>
    <n v="2"/>
    <n v="7"/>
    <n v="380"/>
    <n v="277"/>
    <s v=""/>
  </r>
  <r>
    <x v="53"/>
    <n v="19"/>
    <x v="2"/>
    <m/>
    <x v="28"/>
    <s v="CCV-26A"/>
    <s v="26A"/>
    <m/>
    <s v="26A-19:15-19:30"/>
    <n v="5"/>
    <n v="1"/>
    <n v="0"/>
    <n v="249"/>
    <n v="45"/>
    <n v="15"/>
    <n v="3"/>
    <n v="4"/>
    <n v="346"/>
    <n v="256"/>
    <s v=""/>
  </r>
  <r>
    <x v="54"/>
    <n v="19"/>
    <x v="2"/>
    <m/>
    <x v="28"/>
    <s v="CCV-26A"/>
    <s v="26A"/>
    <m/>
    <s v="26A-19:30-19:45"/>
    <n v="0"/>
    <n v="0"/>
    <n v="0"/>
    <n v="23"/>
    <n v="4"/>
    <n v="3"/>
    <n v="0"/>
    <n v="0"/>
    <n v="31"/>
    <n v="23"/>
    <s v=""/>
  </r>
  <r>
    <x v="0"/>
    <n v="6"/>
    <x v="0"/>
    <m/>
    <x v="29"/>
    <s v="CCV-26B"/>
    <s v="26B"/>
    <m/>
    <s v="26B-06:00-06:15"/>
    <n v="0"/>
    <n v="0"/>
    <n v="0"/>
    <n v="1"/>
    <n v="0"/>
    <n v="0"/>
    <n v="0"/>
    <n v="0"/>
    <n v="2"/>
    <n v="1"/>
    <s v=""/>
  </r>
  <r>
    <x v="1"/>
    <n v="6"/>
    <x v="0"/>
    <m/>
    <x v="29"/>
    <s v="CCV-26B"/>
    <s v="26B"/>
    <m/>
    <s v="26B-06:15-06:30"/>
    <n v="0"/>
    <n v="0"/>
    <n v="0"/>
    <n v="3"/>
    <n v="0"/>
    <n v="0"/>
    <n v="0"/>
    <n v="0"/>
    <n v="4"/>
    <n v="3"/>
    <s v=""/>
  </r>
  <r>
    <x v="2"/>
    <n v="6"/>
    <x v="0"/>
    <m/>
    <x v="29"/>
    <s v="CCV-26B"/>
    <s v="26B"/>
    <m/>
    <s v="26B-06:30-06:45"/>
    <n v="8"/>
    <n v="12"/>
    <n v="7"/>
    <n v="290"/>
    <n v="64"/>
    <n v="22"/>
    <n v="0"/>
    <n v="20"/>
    <n v="471"/>
    <n v="328"/>
    <s v=""/>
  </r>
  <r>
    <x v="3"/>
    <n v="6"/>
    <x v="0"/>
    <m/>
    <x v="29"/>
    <s v="CCV-26B"/>
    <s v="26B"/>
    <m/>
    <s v="26B-06:45-07:00"/>
    <n v="7"/>
    <n v="11"/>
    <n v="2"/>
    <n v="279"/>
    <n v="71"/>
    <n v="22"/>
    <n v="2"/>
    <n v="26"/>
    <n v="450"/>
    <n v="312"/>
    <s v=""/>
  </r>
  <r>
    <x v="4"/>
    <n v="7"/>
    <x v="0"/>
    <m/>
    <x v="29"/>
    <s v="CCV-26B"/>
    <s v="26B"/>
    <m/>
    <s v="26B-07:00-07:15"/>
    <n v="6"/>
    <n v="6"/>
    <n v="3"/>
    <n v="360"/>
    <n v="53"/>
    <n v="22"/>
    <n v="2"/>
    <n v="15"/>
    <n v="527"/>
    <n v="385"/>
    <s v=""/>
  </r>
  <r>
    <x v="5"/>
    <n v="7"/>
    <x v="0"/>
    <m/>
    <x v="29"/>
    <s v="CCV-26B"/>
    <s v="26B"/>
    <m/>
    <s v="26B-07:15-07:30"/>
    <n v="5"/>
    <n v="9"/>
    <n v="1"/>
    <n v="398"/>
    <n v="69"/>
    <n v="25"/>
    <n v="2"/>
    <n v="10"/>
    <n v="575"/>
    <n v="413"/>
    <s v=""/>
  </r>
  <r>
    <x v="6"/>
    <n v="7"/>
    <x v="0"/>
    <m/>
    <x v="29"/>
    <s v="CCV-26B"/>
    <s v="26B"/>
    <m/>
    <s v="26B-07:30-07:45"/>
    <n v="4"/>
    <n v="8"/>
    <n v="0"/>
    <n v="389"/>
    <n v="89"/>
    <n v="23"/>
    <n v="0"/>
    <n v="17"/>
    <n v="568"/>
    <n v="406"/>
    <s v=""/>
  </r>
  <r>
    <x v="7"/>
    <n v="7"/>
    <x v="0"/>
    <m/>
    <x v="29"/>
    <s v="CCV-26B"/>
    <s v="26B"/>
    <m/>
    <s v="26B-07:45-08:00"/>
    <n v="2"/>
    <n v="6"/>
    <n v="0"/>
    <n v="345"/>
    <n v="113"/>
    <n v="17"/>
    <n v="2"/>
    <n v="14"/>
    <n v="510"/>
    <n v="361"/>
    <s v=""/>
  </r>
  <r>
    <x v="8"/>
    <n v="8"/>
    <x v="0"/>
    <m/>
    <x v="29"/>
    <s v="CCV-26B"/>
    <s v="26B"/>
    <m/>
    <s v="26B-08:00-08:15"/>
    <n v="4"/>
    <n v="8"/>
    <n v="0"/>
    <n v="325"/>
    <n v="80"/>
    <n v="14"/>
    <n v="3"/>
    <n v="22"/>
    <n v="494"/>
    <n v="350"/>
    <s v=""/>
  </r>
  <r>
    <x v="9"/>
    <n v="8"/>
    <x v="0"/>
    <m/>
    <x v="29"/>
    <s v="CCV-26B"/>
    <s v="26B"/>
    <m/>
    <s v="26B-08:15-08:30"/>
    <n v="4"/>
    <n v="15"/>
    <n v="4"/>
    <n v="273"/>
    <n v="61"/>
    <n v="12"/>
    <n v="3"/>
    <n v="31"/>
    <n v="465"/>
    <n v="317"/>
    <s v=""/>
  </r>
  <r>
    <x v="10"/>
    <n v="8"/>
    <x v="0"/>
    <m/>
    <x v="29"/>
    <s v="CCV-26B"/>
    <s v="26B"/>
    <m/>
    <s v="26B-08:30-08:45"/>
    <n v="5"/>
    <n v="12"/>
    <n v="3"/>
    <n v="259"/>
    <n v="53"/>
    <n v="17"/>
    <n v="8"/>
    <n v="29"/>
    <n v="438"/>
    <n v="304"/>
    <s v=""/>
  </r>
  <r>
    <x v="11"/>
    <n v="8"/>
    <x v="0"/>
    <m/>
    <x v="29"/>
    <s v="CCV-26B"/>
    <s v="26B"/>
    <m/>
    <s v="26B-08:45-09:00"/>
    <n v="3"/>
    <n v="18"/>
    <n v="5"/>
    <n v="281"/>
    <n v="62"/>
    <n v="20"/>
    <n v="3"/>
    <n v="35"/>
    <n v="492"/>
    <n v="332"/>
    <s v=""/>
  </r>
  <r>
    <x v="12"/>
    <n v="9"/>
    <x v="0"/>
    <m/>
    <x v="29"/>
    <s v="CCV-26B"/>
    <s v="26B"/>
    <m/>
    <s v="26B-09:00-09:15"/>
    <n v="3"/>
    <n v="11"/>
    <n v="2"/>
    <n v="250"/>
    <n v="41"/>
    <n v="10"/>
    <n v="5"/>
    <n v="32"/>
    <n v="418"/>
    <n v="292"/>
    <s v=""/>
  </r>
  <r>
    <x v="13"/>
    <n v="9"/>
    <x v="0"/>
    <m/>
    <x v="29"/>
    <s v="CCV-26B"/>
    <s v="26B"/>
    <m/>
    <s v="26B-09:15-09:30"/>
    <n v="2"/>
    <n v="11"/>
    <n v="1"/>
    <n v="276"/>
    <n v="46"/>
    <n v="10"/>
    <n v="4"/>
    <n v="17"/>
    <n v="428"/>
    <n v="300"/>
    <s v=""/>
  </r>
  <r>
    <x v="14"/>
    <n v="9"/>
    <x v="0"/>
    <m/>
    <x v="29"/>
    <s v="CCV-26B"/>
    <s v="26B"/>
    <m/>
    <s v="26B-09:30-09:45"/>
    <n v="0"/>
    <n v="10"/>
    <n v="10"/>
    <n v="257"/>
    <n v="39"/>
    <n v="13"/>
    <n v="2"/>
    <n v="23"/>
    <n v="434"/>
    <n v="307"/>
    <s v=""/>
  </r>
  <r>
    <x v="15"/>
    <n v="9"/>
    <x v="0"/>
    <m/>
    <x v="29"/>
    <s v="CCV-26B"/>
    <s v="26B"/>
    <m/>
    <s v="26B-09:45-10:00"/>
    <n v="2"/>
    <n v="6"/>
    <n v="4"/>
    <n v="264"/>
    <n v="45"/>
    <n v="7"/>
    <n v="3"/>
    <n v="26"/>
    <n v="420"/>
    <n v="303"/>
    <s v=""/>
  </r>
  <r>
    <x v="16"/>
    <n v="10"/>
    <x v="0"/>
    <m/>
    <x v="29"/>
    <s v="CCV-26B"/>
    <s v="26B"/>
    <m/>
    <s v="26B-10:00-10:15"/>
    <n v="0"/>
    <n v="0"/>
    <n v="0"/>
    <n v="10"/>
    <n v="6"/>
    <n v="0"/>
    <n v="0"/>
    <n v="0"/>
    <n v="15"/>
    <n v="10"/>
    <s v=""/>
  </r>
  <r>
    <x v="40"/>
    <n v="16"/>
    <x v="1"/>
    <m/>
    <x v="29"/>
    <s v="CCV-26B"/>
    <s v="26B"/>
    <m/>
    <s v="26B-16:00-16:15"/>
    <n v="4"/>
    <n v="4"/>
    <n v="3"/>
    <n v="122"/>
    <n v="25"/>
    <n v="6"/>
    <n v="3"/>
    <n v="3"/>
    <n v="192"/>
    <n v="136"/>
    <s v=""/>
  </r>
  <r>
    <x v="41"/>
    <n v="16"/>
    <x v="1"/>
    <m/>
    <x v="29"/>
    <s v="CCV-26B"/>
    <s v="26B"/>
    <m/>
    <s v="26B-16:15-16:30"/>
    <n v="1"/>
    <n v="6"/>
    <n v="12"/>
    <n v="213"/>
    <n v="25"/>
    <n v="11"/>
    <n v="5"/>
    <n v="18"/>
    <n v="367"/>
    <n v="266"/>
    <s v=""/>
  </r>
  <r>
    <x v="42"/>
    <n v="16"/>
    <x v="1"/>
    <m/>
    <x v="29"/>
    <s v="CCV-26B"/>
    <s v="26B"/>
    <m/>
    <s v="26B-16:30-16:45"/>
    <n v="2"/>
    <n v="5"/>
    <n v="3"/>
    <n v="200"/>
    <n v="31"/>
    <n v="10"/>
    <n v="3"/>
    <n v="21"/>
    <n v="321"/>
    <n v="232"/>
    <s v=""/>
  </r>
  <r>
    <x v="43"/>
    <n v="16"/>
    <x v="1"/>
    <m/>
    <x v="29"/>
    <s v="CCV-26B"/>
    <s v="26B"/>
    <m/>
    <s v="26B-16:45-17:00"/>
    <n v="2"/>
    <n v="7"/>
    <n v="3"/>
    <n v="215"/>
    <n v="35"/>
    <n v="13"/>
    <n v="3"/>
    <n v="23"/>
    <n v="349"/>
    <n v="249"/>
    <s v=""/>
  </r>
  <r>
    <x v="44"/>
    <n v="17"/>
    <x v="1"/>
    <m/>
    <x v="29"/>
    <s v="CCV-26B"/>
    <s v="26B"/>
    <m/>
    <s v="26B-17:00-17:15"/>
    <n v="3"/>
    <n v="6"/>
    <n v="1"/>
    <n v="207"/>
    <n v="48"/>
    <n v="11"/>
    <n v="8"/>
    <n v="9"/>
    <n v="321"/>
    <n v="227"/>
    <s v=""/>
  </r>
  <r>
    <x v="45"/>
    <n v="17"/>
    <x v="1"/>
    <m/>
    <x v="29"/>
    <s v="CCV-26B"/>
    <s v="26B"/>
    <m/>
    <s v="26B-17:15-17:30"/>
    <n v="2"/>
    <n v="2"/>
    <n v="0"/>
    <n v="239"/>
    <n v="40"/>
    <n v="12"/>
    <n v="3"/>
    <n v="13"/>
    <n v="346"/>
    <n v="255"/>
    <s v=""/>
  </r>
  <r>
    <x v="46"/>
    <n v="17"/>
    <x v="1"/>
    <m/>
    <x v="29"/>
    <s v="CCV-26B"/>
    <s v="26B"/>
    <m/>
    <s v="26B-17:30-17:45"/>
    <n v="4"/>
    <n v="5"/>
    <n v="1"/>
    <n v="219"/>
    <n v="34"/>
    <n v="14"/>
    <n v="2"/>
    <n v="12"/>
    <n v="327"/>
    <n v="236"/>
    <s v=""/>
  </r>
  <r>
    <x v="47"/>
    <n v="17"/>
    <x v="1"/>
    <m/>
    <x v="29"/>
    <s v="CCV-26B"/>
    <s v="26B"/>
    <m/>
    <s v="26B-17:45-18:00"/>
    <n v="2"/>
    <n v="4"/>
    <n v="2"/>
    <n v="210"/>
    <n v="31"/>
    <n v="20"/>
    <n v="3"/>
    <n v="6"/>
    <n v="309"/>
    <n v="224"/>
    <s v=""/>
  </r>
  <r>
    <x v="48"/>
    <n v="18"/>
    <x v="1"/>
    <m/>
    <x v="29"/>
    <s v="CCV-26B"/>
    <s v="26B"/>
    <m/>
    <s v="26B-18:00-18:15"/>
    <n v="3"/>
    <n v="2"/>
    <n v="0"/>
    <n v="348"/>
    <n v="55"/>
    <n v="14"/>
    <n v="2"/>
    <n v="6"/>
    <n v="480"/>
    <n v="356"/>
    <s v=""/>
  </r>
  <r>
    <x v="49"/>
    <n v="18"/>
    <x v="1"/>
    <m/>
    <x v="29"/>
    <s v="CCV-26B"/>
    <s v="26B"/>
    <m/>
    <s v="26B-18:15-18:30"/>
    <n v="4"/>
    <n v="1"/>
    <n v="0"/>
    <n v="341"/>
    <n v="37"/>
    <n v="9"/>
    <n v="1"/>
    <n v="10"/>
    <n v="469"/>
    <n v="352"/>
    <s v=""/>
  </r>
  <r>
    <x v="50"/>
    <n v="18"/>
    <x v="1"/>
    <m/>
    <x v="29"/>
    <s v="CCV-26B"/>
    <s v="26B"/>
    <m/>
    <s v="26B-18:30-18:45"/>
    <n v="2"/>
    <n v="0"/>
    <n v="0"/>
    <n v="374"/>
    <n v="33"/>
    <n v="14"/>
    <n v="1"/>
    <n v="3"/>
    <n v="499"/>
    <n v="378"/>
    <s v=""/>
  </r>
  <r>
    <x v="51"/>
    <n v="18"/>
    <x v="1"/>
    <m/>
    <x v="29"/>
    <s v="CCV-26B"/>
    <s v="26B"/>
    <m/>
    <s v="26B-18:45-19:00"/>
    <n v="4"/>
    <n v="1"/>
    <n v="0"/>
    <n v="310"/>
    <n v="32"/>
    <n v="11"/>
    <n v="3"/>
    <n v="5"/>
    <n v="423"/>
    <n v="318"/>
    <s v=""/>
  </r>
  <r>
    <x v="52"/>
    <n v="19"/>
    <x v="2"/>
    <m/>
    <x v="29"/>
    <s v="CCV-26B"/>
    <s v="26B"/>
    <m/>
    <s v="26B-19:00-19:15"/>
    <n v="2"/>
    <n v="0"/>
    <n v="0"/>
    <n v="289"/>
    <n v="21"/>
    <n v="12"/>
    <n v="4"/>
    <n v="1"/>
    <n v="387"/>
    <n v="294"/>
    <s v=""/>
  </r>
  <r>
    <x v="53"/>
    <n v="19"/>
    <x v="2"/>
    <m/>
    <x v="29"/>
    <s v="CCV-26B"/>
    <s v="26B"/>
    <m/>
    <s v="26B-19:15-19:30"/>
    <n v="1"/>
    <n v="0"/>
    <n v="0"/>
    <n v="253"/>
    <n v="17"/>
    <n v="9"/>
    <n v="2"/>
    <n v="3"/>
    <n v="340"/>
    <n v="258"/>
    <s v=""/>
  </r>
  <r>
    <x v="54"/>
    <n v="19"/>
    <x v="2"/>
    <m/>
    <x v="29"/>
    <s v="CCV-26B"/>
    <s v="26B"/>
    <m/>
    <s v="26B-19:30-19:45"/>
    <n v="0"/>
    <n v="0"/>
    <n v="0"/>
    <n v="25"/>
    <n v="1"/>
    <n v="0"/>
    <n v="0"/>
    <n v="1"/>
    <n v="35"/>
    <n v="26"/>
    <s v=""/>
  </r>
  <r>
    <x v="2"/>
    <n v="6"/>
    <x v="0"/>
    <m/>
    <x v="30"/>
    <s v="CCV-28A"/>
    <s v="28A"/>
    <m/>
    <s v="28A-06:30-06:45"/>
    <n v="6"/>
    <n v="13"/>
    <n v="4"/>
    <n v="135"/>
    <n v="29"/>
    <n v="14"/>
    <n v="3"/>
    <n v="20"/>
    <n v="259"/>
    <n v="168"/>
    <s v=""/>
  </r>
  <r>
    <x v="3"/>
    <n v="6"/>
    <x v="0"/>
    <m/>
    <x v="30"/>
    <s v="CCV-28A"/>
    <s v="28A"/>
    <m/>
    <s v="28A-06:45-07:00"/>
    <n v="5"/>
    <n v="26"/>
    <n v="13"/>
    <n v="167"/>
    <n v="66"/>
    <n v="12"/>
    <n v="0"/>
    <n v="13"/>
    <n v="359"/>
    <n v="213"/>
    <s v=""/>
  </r>
  <r>
    <x v="4"/>
    <n v="7"/>
    <x v="0"/>
    <m/>
    <x v="30"/>
    <s v="CCV-28A"/>
    <s v="28A"/>
    <m/>
    <s v="28A-07:00-07:15"/>
    <n v="4"/>
    <n v="19"/>
    <n v="2"/>
    <n v="117"/>
    <n v="24"/>
    <n v="8"/>
    <n v="2"/>
    <n v="11"/>
    <n v="231"/>
    <n v="135"/>
    <s v=""/>
  </r>
  <r>
    <x v="5"/>
    <n v="7"/>
    <x v="0"/>
    <m/>
    <x v="30"/>
    <s v="CCV-28A"/>
    <s v="28A"/>
    <m/>
    <s v="28A-07:15-07:30"/>
    <n v="8"/>
    <n v="22"/>
    <n v="1"/>
    <n v="133"/>
    <n v="36"/>
    <n v="8"/>
    <n v="2"/>
    <n v="6"/>
    <n v="252"/>
    <n v="144"/>
    <s v=""/>
  </r>
  <r>
    <x v="6"/>
    <n v="7"/>
    <x v="0"/>
    <m/>
    <x v="30"/>
    <s v="CCV-28A"/>
    <s v="28A"/>
    <m/>
    <s v="28A-07:30-07:45"/>
    <n v="26"/>
    <n v="19"/>
    <n v="0"/>
    <n v="194"/>
    <n v="30"/>
    <n v="4"/>
    <n v="0"/>
    <n v="16"/>
    <n v="329"/>
    <n v="210"/>
    <s v=""/>
  </r>
  <r>
    <x v="7"/>
    <n v="7"/>
    <x v="0"/>
    <m/>
    <x v="30"/>
    <s v="CCV-28A"/>
    <s v="28A"/>
    <m/>
    <s v="28A-07:45-08:00"/>
    <n v="18"/>
    <n v="14"/>
    <n v="0"/>
    <n v="190"/>
    <n v="39"/>
    <n v="12"/>
    <n v="3"/>
    <n v="6"/>
    <n v="304"/>
    <n v="199"/>
    <s v=""/>
  </r>
  <r>
    <x v="8"/>
    <n v="8"/>
    <x v="0"/>
    <m/>
    <x v="30"/>
    <s v="CCV-28A"/>
    <s v="28A"/>
    <m/>
    <s v="28A-08:00-08:15"/>
    <n v="14"/>
    <n v="15"/>
    <n v="3"/>
    <n v="154"/>
    <n v="18"/>
    <n v="9"/>
    <n v="3"/>
    <n v="2"/>
    <n v="260"/>
    <n v="167"/>
    <s v=""/>
  </r>
  <r>
    <x v="9"/>
    <n v="8"/>
    <x v="0"/>
    <m/>
    <x v="30"/>
    <s v="CCV-28A"/>
    <s v="28A"/>
    <m/>
    <s v="28A-08:15-08:30"/>
    <n v="20"/>
    <n v="18"/>
    <n v="1"/>
    <n v="165"/>
    <n v="25"/>
    <n v="13"/>
    <n v="1"/>
    <n v="8"/>
    <n v="282"/>
    <n v="177"/>
    <s v=""/>
  </r>
  <r>
    <x v="10"/>
    <n v="8"/>
    <x v="0"/>
    <m/>
    <x v="30"/>
    <s v="CCV-28A"/>
    <s v="28A"/>
    <m/>
    <s v="28A-08:30-08:45"/>
    <n v="9"/>
    <n v="21"/>
    <n v="1"/>
    <n v="153"/>
    <n v="20"/>
    <n v="8"/>
    <n v="3"/>
    <n v="9"/>
    <n v="277"/>
    <n v="168"/>
    <s v=""/>
  </r>
  <r>
    <x v="11"/>
    <n v="8"/>
    <x v="0"/>
    <m/>
    <x v="30"/>
    <s v="CCV-28A"/>
    <s v="28A"/>
    <m/>
    <s v="28A-08:45-09:00"/>
    <n v="7"/>
    <n v="22"/>
    <n v="0"/>
    <n v="197"/>
    <n v="13"/>
    <n v="13"/>
    <n v="3"/>
    <n v="16"/>
    <n v="341"/>
    <n v="216"/>
    <s v=""/>
  </r>
  <r>
    <x v="12"/>
    <n v="9"/>
    <x v="0"/>
    <m/>
    <x v="30"/>
    <s v="CCV-28A"/>
    <s v="28A"/>
    <m/>
    <s v="28A-09:00-09:15"/>
    <n v="2"/>
    <n v="21"/>
    <n v="0"/>
    <n v="178"/>
    <n v="26"/>
    <n v="10"/>
    <n v="1"/>
    <n v="9"/>
    <n v="305"/>
    <n v="188"/>
    <s v=""/>
  </r>
  <r>
    <x v="13"/>
    <n v="9"/>
    <x v="0"/>
    <m/>
    <x v="30"/>
    <s v="CCV-28A"/>
    <s v="28A"/>
    <m/>
    <s v="28A-09:15-09:30"/>
    <n v="9"/>
    <n v="37"/>
    <n v="2"/>
    <n v="227"/>
    <n v="28"/>
    <n v="7"/>
    <n v="1"/>
    <n v="20"/>
    <n v="432"/>
    <n v="253"/>
    <s v=""/>
  </r>
  <r>
    <x v="14"/>
    <n v="9"/>
    <x v="0"/>
    <m/>
    <x v="30"/>
    <s v="CCV-28A"/>
    <s v="28A"/>
    <m/>
    <s v="28A-09:30-09:45"/>
    <n v="0"/>
    <n v="29"/>
    <n v="5"/>
    <n v="204"/>
    <n v="43"/>
    <n v="6"/>
    <n v="1"/>
    <n v="21"/>
    <n v="395"/>
    <n v="239"/>
    <s v=""/>
  </r>
  <r>
    <x v="15"/>
    <n v="9"/>
    <x v="0"/>
    <m/>
    <x v="30"/>
    <s v="CCV-28A"/>
    <s v="28A"/>
    <m/>
    <s v="28A-09:45-10:00"/>
    <n v="9"/>
    <n v="27"/>
    <n v="1"/>
    <n v="155"/>
    <n v="15"/>
    <n v="11"/>
    <n v="0"/>
    <n v="15"/>
    <n v="298"/>
    <n v="173"/>
    <s v=""/>
  </r>
  <r>
    <x v="16"/>
    <n v="10"/>
    <x v="0"/>
    <m/>
    <x v="30"/>
    <s v="CCV-28A"/>
    <s v="28A"/>
    <m/>
    <s v="28A-10:00-10:15"/>
    <n v="1"/>
    <n v="15"/>
    <n v="0"/>
    <n v="149"/>
    <n v="12"/>
    <n v="8"/>
    <n v="3"/>
    <n v="8"/>
    <n v="250"/>
    <n v="160"/>
    <s v=""/>
  </r>
  <r>
    <x v="17"/>
    <n v="10"/>
    <x v="0"/>
    <m/>
    <x v="30"/>
    <s v="CCV-28A"/>
    <s v="28A"/>
    <m/>
    <s v="28A-10:15-10:30"/>
    <n v="0"/>
    <n v="33"/>
    <n v="2"/>
    <n v="324"/>
    <n v="35"/>
    <n v="4"/>
    <n v="6"/>
    <n v="21"/>
    <n v="557"/>
    <n v="356"/>
    <s v=""/>
  </r>
  <r>
    <x v="18"/>
    <n v="10"/>
    <x v="0"/>
    <m/>
    <x v="30"/>
    <s v="CCV-28A"/>
    <s v="28A"/>
    <m/>
    <s v="28A-10:30-10:45"/>
    <n v="0"/>
    <n v="1"/>
    <n v="0"/>
    <n v="16"/>
    <n v="3"/>
    <n v="0"/>
    <n v="0"/>
    <n v="1"/>
    <n v="26"/>
    <n v="17"/>
    <s v=""/>
  </r>
  <r>
    <x v="37"/>
    <n v="15"/>
    <x v="1"/>
    <m/>
    <x v="30"/>
    <s v="CCV-28A"/>
    <s v="28A"/>
    <m/>
    <s v="28A-15:15-15:30"/>
    <n v="0"/>
    <n v="0"/>
    <n v="0"/>
    <n v="58"/>
    <n v="1"/>
    <n v="0"/>
    <n v="0"/>
    <n v="0"/>
    <n v="76"/>
    <n v="58"/>
    <s v=""/>
  </r>
  <r>
    <x v="38"/>
    <n v="15"/>
    <x v="1"/>
    <m/>
    <x v="30"/>
    <s v="CCV-28A"/>
    <s v="28A"/>
    <m/>
    <s v="28A-15:30-15:45"/>
    <n v="2"/>
    <n v="12"/>
    <n v="1"/>
    <n v="265"/>
    <n v="25"/>
    <n v="11"/>
    <n v="4"/>
    <n v="15"/>
    <n v="410"/>
    <n v="287"/>
    <s v=""/>
  </r>
  <r>
    <x v="39"/>
    <n v="15"/>
    <x v="1"/>
    <m/>
    <x v="30"/>
    <s v="CCV-28A"/>
    <s v="28A"/>
    <m/>
    <s v="28A-15:45-16:00"/>
    <n v="3"/>
    <n v="18"/>
    <n v="1"/>
    <n v="265"/>
    <n v="27"/>
    <n v="11"/>
    <n v="4"/>
    <n v="25"/>
    <n v="439"/>
    <n v="297"/>
    <s v=""/>
  </r>
  <r>
    <x v="40"/>
    <n v="16"/>
    <x v="1"/>
    <m/>
    <x v="30"/>
    <s v="CCV-28A"/>
    <s v="28A"/>
    <m/>
    <s v="28A-16:00-16:15"/>
    <n v="3"/>
    <n v="15"/>
    <n v="1"/>
    <n v="241"/>
    <n v="47"/>
    <n v="6"/>
    <n v="4"/>
    <n v="17"/>
    <n v="394"/>
    <n v="265"/>
    <s v=""/>
  </r>
  <r>
    <x v="41"/>
    <n v="16"/>
    <x v="1"/>
    <m/>
    <x v="30"/>
    <s v="CCV-28A"/>
    <s v="28A"/>
    <m/>
    <s v="28A-16:15-16:30"/>
    <n v="4"/>
    <n v="16"/>
    <n v="0"/>
    <n v="238"/>
    <n v="38"/>
    <n v="16"/>
    <n v="1"/>
    <n v="13"/>
    <n v="378"/>
    <n v="252"/>
    <s v=""/>
  </r>
  <r>
    <x v="42"/>
    <n v="16"/>
    <x v="1"/>
    <m/>
    <x v="30"/>
    <s v="CCV-28A"/>
    <s v="28A"/>
    <m/>
    <s v="28A-16:30-16:45"/>
    <n v="6"/>
    <n v="18"/>
    <n v="2"/>
    <n v="288"/>
    <n v="43"/>
    <n v="6"/>
    <n v="0"/>
    <n v="18"/>
    <n v="461"/>
    <n v="311"/>
    <s v=""/>
  </r>
  <r>
    <x v="43"/>
    <n v="16"/>
    <x v="1"/>
    <m/>
    <x v="30"/>
    <s v="CCV-28A"/>
    <s v="28A"/>
    <m/>
    <s v="28A-16:45-17:00"/>
    <n v="2"/>
    <n v="12"/>
    <n v="0"/>
    <n v="245"/>
    <n v="34"/>
    <n v="9"/>
    <n v="1"/>
    <n v="13"/>
    <n v="376"/>
    <n v="259"/>
    <s v=""/>
  </r>
  <r>
    <x v="44"/>
    <n v="17"/>
    <x v="1"/>
    <m/>
    <x v="30"/>
    <s v="CCV-28A"/>
    <s v="28A"/>
    <m/>
    <s v="28A-17:00-17:15"/>
    <n v="3"/>
    <n v="14"/>
    <n v="0"/>
    <n v="300"/>
    <n v="54"/>
    <n v="9"/>
    <n v="2"/>
    <n v="9"/>
    <n v="453"/>
    <n v="311"/>
    <s v=""/>
  </r>
  <r>
    <x v="45"/>
    <n v="17"/>
    <x v="1"/>
    <m/>
    <x v="30"/>
    <s v="CCV-28A"/>
    <s v="28A"/>
    <m/>
    <s v="28A-17:15-17:30"/>
    <n v="2"/>
    <n v="8"/>
    <n v="3"/>
    <n v="420"/>
    <n v="47"/>
    <n v="10"/>
    <n v="3"/>
    <n v="8"/>
    <n v="602"/>
    <n v="439"/>
    <s v=""/>
  </r>
  <r>
    <x v="46"/>
    <n v="17"/>
    <x v="1"/>
    <m/>
    <x v="30"/>
    <s v="CCV-28A"/>
    <s v="28A"/>
    <m/>
    <s v="28A-17:30-17:45"/>
    <n v="9"/>
    <n v="13"/>
    <n v="2"/>
    <n v="518"/>
    <n v="51"/>
    <n v="19"/>
    <n v="2"/>
    <n v="16"/>
    <n v="749"/>
    <n v="541"/>
    <s v=""/>
  </r>
  <r>
    <x v="47"/>
    <n v="17"/>
    <x v="1"/>
    <m/>
    <x v="30"/>
    <s v="CCV-28A"/>
    <s v="28A"/>
    <m/>
    <s v="28A-17:45-18:00"/>
    <n v="3"/>
    <n v="9"/>
    <n v="1"/>
    <n v="406"/>
    <n v="49"/>
    <n v="6"/>
    <n v="4"/>
    <n v="15"/>
    <n v="590"/>
    <n v="428"/>
    <s v=""/>
  </r>
  <r>
    <x v="48"/>
    <n v="18"/>
    <x v="1"/>
    <m/>
    <x v="30"/>
    <s v="CCV-28A"/>
    <s v="28A"/>
    <m/>
    <s v="28A-18:00-18:15"/>
    <n v="10"/>
    <n v="7"/>
    <n v="0"/>
    <n v="579"/>
    <n v="50"/>
    <n v="11"/>
    <n v="5"/>
    <n v="21"/>
    <n v="816"/>
    <n v="605"/>
    <s v=""/>
  </r>
  <r>
    <x v="49"/>
    <n v="18"/>
    <x v="1"/>
    <m/>
    <x v="30"/>
    <s v="CCV-28A"/>
    <s v="28A"/>
    <m/>
    <s v="28A-18:15-18:30"/>
    <n v="3"/>
    <n v="12"/>
    <n v="1"/>
    <n v="708"/>
    <n v="58"/>
    <n v="6"/>
    <n v="1"/>
    <n v="4"/>
    <n v="974"/>
    <n v="716"/>
    <s v=""/>
  </r>
  <r>
    <x v="50"/>
    <n v="18"/>
    <x v="1"/>
    <m/>
    <x v="30"/>
    <s v="CCV-28A"/>
    <s v="28A"/>
    <m/>
    <s v="28A-18:30-18:45"/>
    <n v="3"/>
    <n v="9"/>
    <n v="1"/>
    <n v="467"/>
    <n v="47"/>
    <n v="9"/>
    <n v="0"/>
    <n v="8"/>
    <n v="655"/>
    <n v="478"/>
    <s v=""/>
  </r>
  <r>
    <x v="51"/>
    <n v="18"/>
    <x v="1"/>
    <m/>
    <x v="30"/>
    <s v="CCV-28A"/>
    <s v="28A"/>
    <m/>
    <s v="28A-18:45-19:00"/>
    <n v="1"/>
    <n v="6"/>
    <n v="0"/>
    <n v="555"/>
    <n v="47"/>
    <n v="19"/>
    <n v="1"/>
    <n v="10"/>
    <n v="762"/>
    <n v="566"/>
    <s v=""/>
  </r>
  <r>
    <x v="52"/>
    <n v="19"/>
    <x v="2"/>
    <m/>
    <x v="30"/>
    <s v="CCV-28A"/>
    <s v="28A"/>
    <m/>
    <s v="28A-19:00-19:15"/>
    <n v="0"/>
    <n v="2"/>
    <n v="0"/>
    <n v="470"/>
    <n v="58"/>
    <n v="11"/>
    <n v="2"/>
    <n v="8"/>
    <n v="642"/>
    <n v="480"/>
    <s v=""/>
  </r>
  <r>
    <x v="53"/>
    <n v="19"/>
    <x v="2"/>
    <m/>
    <x v="30"/>
    <s v="CCV-28A"/>
    <s v="28A"/>
    <m/>
    <s v="28A-19:15-19:30"/>
    <n v="8"/>
    <n v="6"/>
    <n v="0"/>
    <n v="434"/>
    <n v="35"/>
    <n v="11"/>
    <n v="1"/>
    <n v="24"/>
    <n v="620"/>
    <n v="459"/>
    <s v=""/>
  </r>
  <r>
    <x v="54"/>
    <n v="19"/>
    <x v="2"/>
    <m/>
    <x v="30"/>
    <s v="CCV-28A"/>
    <s v="28A"/>
    <m/>
    <s v="28A-19:30-19:45"/>
    <n v="0"/>
    <n v="1"/>
    <n v="0"/>
    <n v="14"/>
    <n v="1"/>
    <n v="1"/>
    <n v="0"/>
    <n v="1"/>
    <n v="23"/>
    <n v="15"/>
    <s v=""/>
  </r>
  <r>
    <x v="2"/>
    <n v="6"/>
    <x v="0"/>
    <m/>
    <x v="31"/>
    <s v="CCV-28B"/>
    <s v="28B"/>
    <m/>
    <s v="28B-06:30-06:45"/>
    <n v="5"/>
    <n v="2"/>
    <n v="2"/>
    <n v="297"/>
    <n v="61"/>
    <n v="15"/>
    <n v="1"/>
    <n v="13"/>
    <n v="430"/>
    <n v="316"/>
    <s v=""/>
  </r>
  <r>
    <x v="3"/>
    <n v="6"/>
    <x v="0"/>
    <m/>
    <x v="31"/>
    <s v="CCV-28B"/>
    <s v="28B"/>
    <m/>
    <s v="28B-06:45-07:00"/>
    <n v="3"/>
    <n v="10"/>
    <n v="1"/>
    <n v="428"/>
    <n v="81"/>
    <n v="18"/>
    <n v="3"/>
    <n v="10"/>
    <n v="621"/>
    <n v="444"/>
    <s v=""/>
  </r>
  <r>
    <x v="4"/>
    <n v="7"/>
    <x v="0"/>
    <m/>
    <x v="31"/>
    <s v="CCV-28B"/>
    <s v="28B"/>
    <m/>
    <s v="28B-07:00-07:15"/>
    <n v="2"/>
    <n v="10"/>
    <n v="1"/>
    <n v="503"/>
    <n v="84"/>
    <n v="12"/>
    <n v="2"/>
    <n v="16"/>
    <n v="725"/>
    <n v="524"/>
    <s v=""/>
  </r>
  <r>
    <x v="5"/>
    <n v="7"/>
    <x v="0"/>
    <m/>
    <x v="31"/>
    <s v="CCV-28B"/>
    <s v="28B"/>
    <m/>
    <s v="28B-07:15-07:30"/>
    <n v="12"/>
    <n v="10"/>
    <n v="2"/>
    <n v="587"/>
    <n v="103"/>
    <n v="21"/>
    <n v="1"/>
    <n v="15"/>
    <n v="839"/>
    <n v="608"/>
    <s v=""/>
  </r>
  <r>
    <x v="6"/>
    <n v="7"/>
    <x v="0"/>
    <m/>
    <x v="31"/>
    <s v="CCV-28B"/>
    <s v="28B"/>
    <m/>
    <s v="28B-07:30-07:45"/>
    <n v="4"/>
    <n v="13"/>
    <n v="0"/>
    <n v="573"/>
    <n v="110"/>
    <n v="15"/>
    <n v="1"/>
    <n v="20"/>
    <n v="830"/>
    <n v="594"/>
    <s v=""/>
  </r>
  <r>
    <x v="7"/>
    <n v="7"/>
    <x v="0"/>
    <m/>
    <x v="31"/>
    <s v="CCV-28B"/>
    <s v="28B"/>
    <m/>
    <s v="28B-07:45-08:00"/>
    <n v="13"/>
    <n v="12"/>
    <n v="0"/>
    <n v="474"/>
    <n v="94"/>
    <n v="12"/>
    <n v="2"/>
    <n v="18"/>
    <n v="694"/>
    <n v="494"/>
    <s v=""/>
  </r>
  <r>
    <x v="8"/>
    <n v="8"/>
    <x v="0"/>
    <m/>
    <x v="31"/>
    <s v="CCV-28B"/>
    <s v="28B"/>
    <m/>
    <s v="28B-08:00-08:15"/>
    <n v="6"/>
    <n v="14"/>
    <n v="0"/>
    <n v="516"/>
    <n v="73"/>
    <n v="15"/>
    <n v="3"/>
    <n v="14"/>
    <n v="746"/>
    <n v="533"/>
    <s v=""/>
  </r>
  <r>
    <x v="9"/>
    <n v="8"/>
    <x v="0"/>
    <m/>
    <x v="31"/>
    <s v="CCV-28B"/>
    <s v="28B"/>
    <m/>
    <s v="28B-08:15-08:30"/>
    <n v="18"/>
    <n v="28"/>
    <n v="2"/>
    <n v="505"/>
    <n v="68"/>
    <n v="12"/>
    <n v="3"/>
    <n v="19"/>
    <n v="780"/>
    <n v="532"/>
    <s v=""/>
  </r>
  <r>
    <x v="10"/>
    <n v="8"/>
    <x v="0"/>
    <m/>
    <x v="31"/>
    <s v="CCV-28B"/>
    <s v="28B"/>
    <m/>
    <s v="28B-08:30-08:45"/>
    <n v="5"/>
    <n v="26"/>
    <n v="1"/>
    <n v="468"/>
    <n v="71"/>
    <n v="16"/>
    <n v="3"/>
    <n v="22"/>
    <n v="728"/>
    <n v="496"/>
    <s v=""/>
  </r>
  <r>
    <x v="11"/>
    <n v="8"/>
    <x v="0"/>
    <m/>
    <x v="31"/>
    <s v="CCV-28B"/>
    <s v="28B"/>
    <m/>
    <s v="28B-08:45-09:00"/>
    <n v="9"/>
    <n v="11"/>
    <n v="0"/>
    <n v="430"/>
    <n v="69"/>
    <n v="11"/>
    <n v="1"/>
    <n v="8"/>
    <n v="615"/>
    <n v="439"/>
    <s v=""/>
  </r>
  <r>
    <x v="12"/>
    <n v="9"/>
    <x v="0"/>
    <m/>
    <x v="31"/>
    <s v="CCV-28B"/>
    <s v="28B"/>
    <m/>
    <s v="28B-09:00-09:15"/>
    <n v="0"/>
    <n v="24"/>
    <n v="0"/>
    <n v="392"/>
    <n v="46"/>
    <n v="9"/>
    <n v="4"/>
    <n v="21"/>
    <n v="615"/>
    <n v="417"/>
    <s v=""/>
  </r>
  <r>
    <x v="13"/>
    <n v="9"/>
    <x v="0"/>
    <m/>
    <x v="31"/>
    <s v="CCV-28B"/>
    <s v="28B"/>
    <m/>
    <s v="28B-09:15-09:30"/>
    <n v="8"/>
    <n v="22"/>
    <n v="3"/>
    <n v="407"/>
    <n v="46"/>
    <n v="10"/>
    <n v="0"/>
    <n v="17"/>
    <n v="629"/>
    <n v="432"/>
    <s v=""/>
  </r>
  <r>
    <x v="14"/>
    <n v="9"/>
    <x v="0"/>
    <m/>
    <x v="31"/>
    <s v="CCV-28B"/>
    <s v="28B"/>
    <m/>
    <s v="28B-09:30-09:45"/>
    <n v="3"/>
    <n v="10"/>
    <n v="2"/>
    <n v="388"/>
    <n v="46"/>
    <n v="13"/>
    <n v="2"/>
    <n v="12"/>
    <n v="566"/>
    <n v="407"/>
    <s v=""/>
  </r>
  <r>
    <x v="15"/>
    <n v="9"/>
    <x v="0"/>
    <m/>
    <x v="31"/>
    <s v="CCV-28B"/>
    <s v="28B"/>
    <m/>
    <s v="28B-09:45-10:00"/>
    <n v="4"/>
    <n v="19"/>
    <n v="7"/>
    <n v="318"/>
    <n v="39"/>
    <n v="8"/>
    <n v="1"/>
    <n v="21"/>
    <n v="523"/>
    <n v="358"/>
    <s v=""/>
  </r>
  <r>
    <x v="16"/>
    <n v="10"/>
    <x v="0"/>
    <m/>
    <x v="31"/>
    <s v="CCV-28B"/>
    <s v="28B"/>
    <m/>
    <s v="28B-10:00-10:15"/>
    <n v="0"/>
    <n v="17"/>
    <n v="20"/>
    <n v="285"/>
    <n v="38"/>
    <n v="5"/>
    <n v="1"/>
    <n v="21"/>
    <n v="517"/>
    <n v="357"/>
    <s v=""/>
  </r>
  <r>
    <x v="17"/>
    <n v="10"/>
    <x v="0"/>
    <m/>
    <x v="31"/>
    <s v="CCV-28B"/>
    <s v="28B"/>
    <m/>
    <s v="28B-10:15-10:30"/>
    <n v="0"/>
    <n v="14"/>
    <n v="13"/>
    <n v="286"/>
    <n v="26"/>
    <n v="6"/>
    <n v="1"/>
    <n v="14"/>
    <n v="476"/>
    <n v="334"/>
    <s v=""/>
  </r>
  <r>
    <x v="18"/>
    <n v="10"/>
    <x v="0"/>
    <m/>
    <x v="31"/>
    <s v="CCV-28B"/>
    <s v="28B"/>
    <m/>
    <s v="28B-10:30-10:45"/>
    <n v="1"/>
    <n v="1"/>
    <n v="0"/>
    <n v="4"/>
    <n v="0"/>
    <n v="0"/>
    <n v="1"/>
    <n v="0"/>
    <n v="10"/>
    <n v="5"/>
    <s v=""/>
  </r>
  <r>
    <x v="37"/>
    <n v="15"/>
    <x v="1"/>
    <m/>
    <x v="31"/>
    <s v="CCV-28B"/>
    <s v="28B"/>
    <m/>
    <s v="28B-15:15-15:30"/>
    <n v="0"/>
    <n v="0"/>
    <n v="0"/>
    <n v="7"/>
    <n v="1"/>
    <n v="1"/>
    <n v="0"/>
    <n v="2"/>
    <n v="12"/>
    <n v="9"/>
    <s v=""/>
  </r>
  <r>
    <x v="38"/>
    <n v="15"/>
    <x v="1"/>
    <m/>
    <x v="31"/>
    <s v="CCV-28B"/>
    <s v="28B"/>
    <m/>
    <s v="28B-15:30-15:45"/>
    <n v="0"/>
    <n v="24"/>
    <n v="7"/>
    <n v="247"/>
    <n v="47"/>
    <n v="5"/>
    <n v="3"/>
    <n v="25"/>
    <n v="453"/>
    <n v="293"/>
    <s v=""/>
  </r>
  <r>
    <x v="39"/>
    <n v="15"/>
    <x v="1"/>
    <m/>
    <x v="31"/>
    <s v="CCV-28B"/>
    <s v="28B"/>
    <m/>
    <s v="28B-15:45-16:00"/>
    <n v="4"/>
    <n v="17"/>
    <n v="10"/>
    <n v="252"/>
    <n v="30"/>
    <n v="8"/>
    <n v="4"/>
    <n v="19"/>
    <n v="441"/>
    <n v="300"/>
    <s v=""/>
  </r>
  <r>
    <x v="40"/>
    <n v="16"/>
    <x v="1"/>
    <m/>
    <x v="31"/>
    <s v="CCV-28B"/>
    <s v="28B"/>
    <m/>
    <s v="28B-16:00-16:15"/>
    <n v="0"/>
    <n v="17"/>
    <n v="10"/>
    <n v="250"/>
    <n v="43"/>
    <n v="9"/>
    <n v="5"/>
    <n v="25"/>
    <n v="451"/>
    <n v="305"/>
    <s v=""/>
  </r>
  <r>
    <x v="41"/>
    <n v="16"/>
    <x v="1"/>
    <m/>
    <x v="31"/>
    <s v="CCV-28B"/>
    <s v="28B"/>
    <m/>
    <s v="28B-16:15-16:30"/>
    <n v="3"/>
    <n v="22"/>
    <n v="11"/>
    <n v="274"/>
    <n v="47"/>
    <n v="14"/>
    <n v="4"/>
    <n v="21"/>
    <n v="492"/>
    <n v="327"/>
    <s v=""/>
  </r>
  <r>
    <x v="42"/>
    <n v="16"/>
    <x v="1"/>
    <m/>
    <x v="31"/>
    <s v="CCV-28B"/>
    <s v="28B"/>
    <m/>
    <s v="28B-16:30-16:45"/>
    <n v="1"/>
    <n v="19"/>
    <n v="12"/>
    <n v="290"/>
    <n v="38"/>
    <n v="9"/>
    <n v="1"/>
    <n v="24"/>
    <n v="507"/>
    <n v="345"/>
    <s v=""/>
  </r>
  <r>
    <x v="43"/>
    <n v="16"/>
    <x v="1"/>
    <m/>
    <x v="31"/>
    <s v="CCV-28B"/>
    <s v="28B"/>
    <m/>
    <s v="28B-16:45-17:00"/>
    <n v="1"/>
    <n v="14"/>
    <n v="13"/>
    <n v="289"/>
    <n v="41"/>
    <n v="14"/>
    <n v="4"/>
    <n v="20"/>
    <n v="495"/>
    <n v="346"/>
    <s v=""/>
  </r>
  <r>
    <x v="44"/>
    <n v="17"/>
    <x v="1"/>
    <m/>
    <x v="31"/>
    <s v="CCV-28B"/>
    <s v="28B"/>
    <m/>
    <s v="28B-17:00-17:15"/>
    <n v="2"/>
    <n v="8"/>
    <n v="5"/>
    <n v="295"/>
    <n v="57"/>
    <n v="15"/>
    <n v="2"/>
    <n v="40"/>
    <n v="488"/>
    <n v="350"/>
    <s v=""/>
  </r>
  <r>
    <x v="45"/>
    <n v="17"/>
    <x v="1"/>
    <m/>
    <x v="31"/>
    <s v="CCV-28B"/>
    <s v="28B"/>
    <m/>
    <s v="28B-17:15-17:30"/>
    <n v="0"/>
    <n v="14"/>
    <n v="7"/>
    <n v="295"/>
    <n v="50"/>
    <n v="16"/>
    <n v="0"/>
    <n v="27"/>
    <n v="489"/>
    <n v="340"/>
    <s v=""/>
  </r>
  <r>
    <x v="46"/>
    <n v="17"/>
    <x v="1"/>
    <m/>
    <x v="31"/>
    <s v="CCV-28B"/>
    <s v="28B"/>
    <m/>
    <s v="28B-17:30-17:45"/>
    <n v="2"/>
    <n v="9"/>
    <n v="5"/>
    <n v="316"/>
    <n v="57"/>
    <n v="12"/>
    <n v="2"/>
    <n v="26"/>
    <n v="500"/>
    <n v="357"/>
    <s v=""/>
  </r>
  <r>
    <x v="47"/>
    <n v="17"/>
    <x v="1"/>
    <m/>
    <x v="31"/>
    <s v="CCV-28B"/>
    <s v="28B"/>
    <m/>
    <s v="28B-17:45-18:00"/>
    <n v="2"/>
    <n v="6"/>
    <n v="5"/>
    <n v="299"/>
    <n v="41"/>
    <n v="12"/>
    <n v="4"/>
    <n v="16"/>
    <n v="456"/>
    <n v="332"/>
    <s v=""/>
  </r>
  <r>
    <x v="48"/>
    <n v="18"/>
    <x v="1"/>
    <m/>
    <x v="31"/>
    <s v="CCV-28B"/>
    <s v="28B"/>
    <m/>
    <s v="28B-18:00-18:15"/>
    <n v="2"/>
    <n v="11"/>
    <n v="3"/>
    <n v="362"/>
    <n v="54"/>
    <n v="10"/>
    <n v="3"/>
    <n v="16"/>
    <n v="546"/>
    <n v="389"/>
    <s v=""/>
  </r>
  <r>
    <x v="49"/>
    <n v="18"/>
    <x v="1"/>
    <m/>
    <x v="31"/>
    <s v="CCV-28B"/>
    <s v="28B"/>
    <m/>
    <s v="28B-18:15-18:30"/>
    <n v="1"/>
    <n v="9"/>
    <n v="1"/>
    <n v="312"/>
    <n v="59"/>
    <n v="10"/>
    <n v="2"/>
    <n v="9"/>
    <n v="460"/>
    <n v="326"/>
    <s v=""/>
  </r>
  <r>
    <x v="50"/>
    <n v="18"/>
    <x v="1"/>
    <m/>
    <x v="31"/>
    <s v="CCV-28B"/>
    <s v="28B"/>
    <m/>
    <s v="28B-18:30-18:45"/>
    <n v="2"/>
    <n v="6"/>
    <n v="1"/>
    <n v="306"/>
    <n v="43"/>
    <n v="11"/>
    <n v="3"/>
    <n v="9"/>
    <n v="442"/>
    <n v="321"/>
    <s v=""/>
  </r>
  <r>
    <x v="51"/>
    <n v="18"/>
    <x v="1"/>
    <m/>
    <x v="31"/>
    <s v="CCV-28B"/>
    <s v="28B"/>
    <m/>
    <s v="28B-18:45-19:00"/>
    <n v="0"/>
    <n v="10"/>
    <n v="0"/>
    <n v="208"/>
    <n v="21"/>
    <n v="7"/>
    <n v="5"/>
    <n v="7"/>
    <n v="317"/>
    <n v="220"/>
    <s v=""/>
  </r>
  <r>
    <x v="52"/>
    <n v="19"/>
    <x v="2"/>
    <m/>
    <x v="31"/>
    <s v="CCV-28B"/>
    <s v="28B"/>
    <m/>
    <s v="28B-19:00-19:15"/>
    <n v="0"/>
    <n v="4"/>
    <n v="2"/>
    <n v="179"/>
    <n v="24"/>
    <n v="10"/>
    <n v="1"/>
    <n v="2"/>
    <n v="259"/>
    <n v="187"/>
    <s v=""/>
  </r>
  <r>
    <x v="53"/>
    <n v="19"/>
    <x v="2"/>
    <m/>
    <x v="31"/>
    <s v="CCV-28B"/>
    <s v="28B"/>
    <m/>
    <s v="28B-19:15-19:30"/>
    <n v="1"/>
    <n v="3"/>
    <n v="3"/>
    <n v="215"/>
    <n v="30"/>
    <n v="6"/>
    <n v="0"/>
    <n v="9"/>
    <n v="316"/>
    <n v="232"/>
    <s v=""/>
  </r>
  <r>
    <x v="54"/>
    <n v="19"/>
    <x v="2"/>
    <m/>
    <x v="31"/>
    <s v="CCV-28B"/>
    <s v="28B"/>
    <m/>
    <s v="28B-19:30-19:45"/>
    <n v="0"/>
    <n v="0"/>
    <n v="0"/>
    <n v="4"/>
    <n v="0"/>
    <n v="0"/>
    <n v="0"/>
    <n v="1"/>
    <n v="7"/>
    <n v="5"/>
    <s v=""/>
  </r>
  <r>
    <x v="3"/>
    <n v="6"/>
    <x v="0"/>
    <m/>
    <x v="32"/>
    <s v="CCV-2A_LC"/>
    <s v="2A_LC"/>
    <m/>
    <s v="2A_LC-06:45-07:00"/>
    <n v="0"/>
    <n v="0"/>
    <n v="0"/>
    <n v="2"/>
    <n v="0"/>
    <n v="0"/>
    <n v="0"/>
    <n v="0"/>
    <n v="3"/>
    <n v="2"/>
    <s v=""/>
  </r>
  <r>
    <x v="4"/>
    <n v="7"/>
    <x v="0"/>
    <m/>
    <x v="32"/>
    <s v="CCV-2A_LC"/>
    <s v="2A_LC"/>
    <m/>
    <s v="2A_LC-07:00-07:15"/>
    <n v="0"/>
    <n v="1"/>
    <n v="0"/>
    <n v="9"/>
    <n v="0"/>
    <n v="0"/>
    <n v="0"/>
    <n v="0"/>
    <n v="15"/>
    <n v="9"/>
    <s v=""/>
  </r>
  <r>
    <x v="5"/>
    <n v="7"/>
    <x v="0"/>
    <m/>
    <x v="32"/>
    <s v="CCV-2A_LC"/>
    <s v="2A_LC"/>
    <m/>
    <s v="2A_LC-07:15-07:30"/>
    <n v="0"/>
    <n v="2"/>
    <n v="1"/>
    <n v="4"/>
    <n v="0"/>
    <n v="0"/>
    <n v="0"/>
    <n v="0"/>
    <n v="14"/>
    <n v="7"/>
    <s v=""/>
  </r>
  <r>
    <x v="6"/>
    <n v="7"/>
    <x v="0"/>
    <m/>
    <x v="32"/>
    <s v="CCV-2A_LC"/>
    <s v="2A_LC"/>
    <m/>
    <s v="2A_LC-07:30-07:45"/>
    <n v="0"/>
    <n v="2"/>
    <n v="0"/>
    <n v="12"/>
    <n v="3"/>
    <n v="0"/>
    <n v="0"/>
    <n v="1"/>
    <n v="23"/>
    <n v="13"/>
    <s v=""/>
  </r>
  <r>
    <x v="7"/>
    <n v="7"/>
    <x v="0"/>
    <m/>
    <x v="32"/>
    <s v="CCV-2A_LC"/>
    <s v="2A_LC"/>
    <m/>
    <s v="2A_LC-07:45-08:00"/>
    <n v="4"/>
    <n v="1"/>
    <n v="0"/>
    <n v="6"/>
    <n v="1"/>
    <n v="0"/>
    <n v="0"/>
    <n v="1"/>
    <n v="12"/>
    <n v="7"/>
    <s v=""/>
  </r>
  <r>
    <x v="8"/>
    <n v="8"/>
    <x v="0"/>
    <m/>
    <x v="32"/>
    <s v="CCV-2A_LC"/>
    <s v="2A_LC"/>
    <m/>
    <s v="2A_LC-08:00-08:15"/>
    <n v="1"/>
    <n v="2"/>
    <n v="0"/>
    <n v="11"/>
    <n v="1"/>
    <n v="1"/>
    <n v="0"/>
    <n v="0"/>
    <n v="20"/>
    <n v="11"/>
    <s v=""/>
  </r>
  <r>
    <x v="9"/>
    <n v="8"/>
    <x v="0"/>
    <m/>
    <x v="32"/>
    <s v="CCV-2A_LC"/>
    <s v="2A_LC"/>
    <m/>
    <s v="2A_LC-08:15-08:30"/>
    <n v="1"/>
    <n v="2"/>
    <n v="3"/>
    <n v="7"/>
    <n v="0"/>
    <n v="0"/>
    <n v="0"/>
    <n v="0"/>
    <n v="25"/>
    <n v="15"/>
    <s v=""/>
  </r>
  <r>
    <x v="10"/>
    <n v="8"/>
    <x v="0"/>
    <m/>
    <x v="32"/>
    <s v="CCV-2A_LC"/>
    <s v="2A_LC"/>
    <m/>
    <s v="2A_LC-08:30-08:45"/>
    <n v="1"/>
    <n v="2"/>
    <n v="0"/>
    <n v="6"/>
    <n v="0"/>
    <n v="0"/>
    <n v="0"/>
    <n v="0"/>
    <n v="13"/>
    <n v="6"/>
    <s v=""/>
  </r>
  <r>
    <x v="11"/>
    <n v="8"/>
    <x v="0"/>
    <m/>
    <x v="32"/>
    <s v="CCV-2A_LC"/>
    <s v="2A_LC"/>
    <m/>
    <s v="2A_LC-08:45-09:00"/>
    <n v="0"/>
    <n v="0"/>
    <n v="0"/>
    <n v="7"/>
    <n v="0"/>
    <n v="0"/>
    <n v="0"/>
    <n v="1"/>
    <n v="11"/>
    <n v="8"/>
    <s v=""/>
  </r>
  <r>
    <x v="12"/>
    <n v="9"/>
    <x v="0"/>
    <m/>
    <x v="32"/>
    <s v="CCV-2A_LC"/>
    <s v="2A_LC"/>
    <m/>
    <s v="2A_LC-09:00-09:15"/>
    <n v="0"/>
    <n v="0"/>
    <n v="1"/>
    <n v="7"/>
    <n v="0"/>
    <n v="0"/>
    <n v="0"/>
    <n v="0"/>
    <n v="13"/>
    <n v="10"/>
    <s v=""/>
  </r>
  <r>
    <x v="13"/>
    <n v="9"/>
    <x v="0"/>
    <m/>
    <x v="32"/>
    <s v="CCV-2A_LC"/>
    <s v="2A_LC"/>
    <m/>
    <s v="2A_LC-09:15-09:30"/>
    <n v="1"/>
    <n v="0"/>
    <n v="1"/>
    <n v="5"/>
    <n v="0"/>
    <n v="0"/>
    <n v="0"/>
    <n v="1"/>
    <n v="12"/>
    <n v="9"/>
    <s v=""/>
  </r>
  <r>
    <x v="14"/>
    <n v="9"/>
    <x v="0"/>
    <m/>
    <x v="32"/>
    <s v="CCV-2A_LC"/>
    <s v="2A_LC"/>
    <m/>
    <s v="2A_LC-09:30-09:45"/>
    <n v="0"/>
    <n v="2"/>
    <n v="2"/>
    <n v="5"/>
    <n v="0"/>
    <n v="1"/>
    <n v="0"/>
    <n v="0"/>
    <n v="19"/>
    <n v="10"/>
    <s v=""/>
  </r>
  <r>
    <x v="15"/>
    <n v="9"/>
    <x v="0"/>
    <m/>
    <x v="32"/>
    <s v="CCV-2A_LC"/>
    <s v="2A_LC"/>
    <m/>
    <s v="2A_LC-09:45-10:00"/>
    <n v="1"/>
    <n v="2"/>
    <n v="2"/>
    <n v="5"/>
    <n v="0"/>
    <n v="1"/>
    <n v="0"/>
    <n v="2"/>
    <n v="21"/>
    <n v="12"/>
    <s v=""/>
  </r>
  <r>
    <x v="16"/>
    <n v="10"/>
    <x v="0"/>
    <m/>
    <x v="32"/>
    <s v="CCV-2A_LC"/>
    <s v="2A_LC"/>
    <m/>
    <s v="2A_LC-10:00-10:15"/>
    <n v="0"/>
    <n v="1"/>
    <n v="0"/>
    <n v="6"/>
    <n v="1"/>
    <n v="0"/>
    <n v="0"/>
    <n v="1"/>
    <n v="12"/>
    <n v="7"/>
    <s v=""/>
  </r>
  <r>
    <x v="17"/>
    <n v="10"/>
    <x v="0"/>
    <m/>
    <x v="32"/>
    <s v="CCV-2A_LC"/>
    <s v="2A_LC"/>
    <m/>
    <s v="2A_LC-10:15-10:30"/>
    <n v="0"/>
    <n v="1"/>
    <n v="0"/>
    <n v="5"/>
    <n v="0"/>
    <n v="0"/>
    <n v="0"/>
    <n v="0"/>
    <n v="10"/>
    <n v="5"/>
    <s v=""/>
  </r>
  <r>
    <x v="18"/>
    <n v="10"/>
    <x v="0"/>
    <m/>
    <x v="32"/>
    <s v="CCV-2A_LC"/>
    <s v="2A_LC"/>
    <m/>
    <s v="2A_LC-10:30-10:45"/>
    <n v="0"/>
    <n v="2"/>
    <n v="2"/>
    <n v="9"/>
    <n v="2"/>
    <n v="0"/>
    <n v="0"/>
    <n v="0"/>
    <n v="24"/>
    <n v="14"/>
    <s v=""/>
  </r>
  <r>
    <x v="19"/>
    <n v="10"/>
    <x v="0"/>
    <m/>
    <x v="32"/>
    <s v="CCV-2A_LC"/>
    <s v="2A_LC"/>
    <m/>
    <s v="2A_LC-10:45-11:00"/>
    <n v="0"/>
    <n v="4"/>
    <n v="2"/>
    <n v="2"/>
    <n v="0"/>
    <n v="1"/>
    <n v="0"/>
    <n v="0"/>
    <n v="20"/>
    <n v="7"/>
    <s v=""/>
  </r>
  <r>
    <x v="20"/>
    <n v="11"/>
    <x v="0"/>
    <m/>
    <x v="32"/>
    <s v="CCV-2A_LC"/>
    <s v="2A_LC"/>
    <m/>
    <s v="2A_LC-11:00-11:15"/>
    <n v="1"/>
    <n v="1"/>
    <n v="0"/>
    <n v="4"/>
    <n v="1"/>
    <n v="0"/>
    <n v="0"/>
    <n v="0"/>
    <n v="9"/>
    <n v="4"/>
    <s v=""/>
  </r>
  <r>
    <x v="21"/>
    <n v="11"/>
    <x v="0"/>
    <m/>
    <x v="32"/>
    <s v="CCV-2A_LC"/>
    <s v="2A_LC"/>
    <m/>
    <s v="2A_LC-11:15-11:30"/>
    <n v="0"/>
    <n v="0"/>
    <n v="0"/>
    <n v="5"/>
    <n v="0"/>
    <n v="0"/>
    <n v="0"/>
    <n v="1"/>
    <n v="8"/>
    <n v="6"/>
    <s v=""/>
  </r>
  <r>
    <x v="22"/>
    <n v="11"/>
    <x v="0"/>
    <m/>
    <x v="32"/>
    <s v="CCV-2A_LC"/>
    <s v="2A_LC"/>
    <m/>
    <s v="2A_LC-11:30-11:45"/>
    <n v="1"/>
    <n v="0"/>
    <n v="0"/>
    <n v="4"/>
    <n v="2"/>
    <n v="0"/>
    <n v="0"/>
    <n v="0"/>
    <n v="6"/>
    <n v="4"/>
    <s v=""/>
  </r>
  <r>
    <x v="23"/>
    <n v="11"/>
    <x v="0"/>
    <m/>
    <x v="32"/>
    <s v="CCV-2A_LC"/>
    <s v="2A_LC"/>
    <m/>
    <s v="2A_LC-11:45-12:00"/>
    <n v="0"/>
    <n v="1"/>
    <n v="0"/>
    <n v="15"/>
    <n v="3"/>
    <n v="2"/>
    <n v="0"/>
    <n v="0"/>
    <n v="23"/>
    <n v="15"/>
    <s v=""/>
  </r>
  <r>
    <x v="24"/>
    <n v="12"/>
    <x v="1"/>
    <m/>
    <x v="32"/>
    <s v="CCV-2A_LC"/>
    <s v="2A_LC"/>
    <m/>
    <s v="2A_LC-12:00-12:15"/>
    <n v="1"/>
    <n v="7"/>
    <n v="1"/>
    <n v="12"/>
    <n v="3"/>
    <n v="1"/>
    <n v="0"/>
    <n v="0"/>
    <n v="38"/>
    <n v="15"/>
    <s v=""/>
  </r>
  <r>
    <x v="25"/>
    <n v="12"/>
    <x v="1"/>
    <m/>
    <x v="32"/>
    <s v="CCV-2A_LC"/>
    <s v="2A_LC"/>
    <m/>
    <s v="2A_LC-12:15-12:30"/>
    <n v="0"/>
    <n v="0"/>
    <n v="1"/>
    <n v="7"/>
    <n v="2"/>
    <n v="0"/>
    <n v="0"/>
    <n v="2"/>
    <n v="16"/>
    <n v="12"/>
    <s v=""/>
  </r>
  <r>
    <x v="26"/>
    <n v="12"/>
    <x v="1"/>
    <m/>
    <x v="32"/>
    <s v="CCV-2A_LC"/>
    <s v="2A_LC"/>
    <m/>
    <s v="2A_LC-12:30-12:45"/>
    <n v="0"/>
    <n v="3"/>
    <n v="1"/>
    <n v="4"/>
    <n v="3"/>
    <n v="0"/>
    <n v="0"/>
    <n v="1"/>
    <n v="19"/>
    <n v="8"/>
    <s v=""/>
  </r>
  <r>
    <x v="27"/>
    <n v="12"/>
    <x v="1"/>
    <m/>
    <x v="32"/>
    <s v="CCV-2A_LC"/>
    <s v="2A_LC"/>
    <m/>
    <s v="2A_LC-12:45-13:00"/>
    <n v="0"/>
    <n v="1"/>
    <n v="1"/>
    <n v="4"/>
    <n v="0"/>
    <n v="0"/>
    <n v="0"/>
    <n v="0"/>
    <n v="12"/>
    <n v="7"/>
    <s v=""/>
  </r>
  <r>
    <x v="28"/>
    <n v="13"/>
    <x v="1"/>
    <m/>
    <x v="32"/>
    <s v="CCV-2A_LC"/>
    <s v="2A_LC"/>
    <m/>
    <s v="2A_LC-13:00-13:15"/>
    <n v="2"/>
    <n v="1"/>
    <n v="0"/>
    <n v="4"/>
    <n v="0"/>
    <n v="0"/>
    <n v="0"/>
    <n v="0"/>
    <n v="8"/>
    <n v="4"/>
    <s v=""/>
  </r>
  <r>
    <x v="29"/>
    <n v="13"/>
    <x v="1"/>
    <m/>
    <x v="32"/>
    <s v="CCV-2A_LC"/>
    <s v="2A_LC"/>
    <m/>
    <s v="2A_LC-13:15-13:30"/>
    <n v="0"/>
    <n v="3"/>
    <n v="0"/>
    <n v="1"/>
    <n v="1"/>
    <n v="0"/>
    <n v="0"/>
    <n v="0"/>
    <n v="10"/>
    <n v="1"/>
    <s v=""/>
  </r>
  <r>
    <x v="30"/>
    <n v="13"/>
    <x v="1"/>
    <m/>
    <x v="32"/>
    <s v="CCV-2A_LC"/>
    <s v="2A_LC"/>
    <m/>
    <s v="2A_LC-13:30-13:45"/>
    <n v="0"/>
    <n v="0"/>
    <n v="2"/>
    <n v="2"/>
    <n v="1"/>
    <n v="0"/>
    <n v="0"/>
    <n v="0"/>
    <n v="10"/>
    <n v="7"/>
    <s v=""/>
  </r>
  <r>
    <x v="31"/>
    <n v="13"/>
    <x v="1"/>
    <m/>
    <x v="32"/>
    <s v="CCV-2A_LC"/>
    <s v="2A_LC"/>
    <m/>
    <s v="2A_LC-13:45-14:00"/>
    <n v="0"/>
    <n v="1"/>
    <n v="2"/>
    <n v="2"/>
    <n v="0"/>
    <n v="0"/>
    <n v="0"/>
    <n v="0"/>
    <n v="12"/>
    <n v="7"/>
    <s v=""/>
  </r>
  <r>
    <x v="32"/>
    <n v="14"/>
    <x v="1"/>
    <m/>
    <x v="32"/>
    <s v="CCV-2A_LC"/>
    <s v="2A_LC"/>
    <m/>
    <s v="2A_LC-14:00-14:15"/>
    <n v="0"/>
    <n v="1"/>
    <n v="1"/>
    <n v="8"/>
    <n v="5"/>
    <n v="1"/>
    <n v="0"/>
    <n v="2"/>
    <n v="20"/>
    <n v="13"/>
    <s v=""/>
  </r>
  <r>
    <x v="33"/>
    <n v="14"/>
    <x v="1"/>
    <m/>
    <x v="32"/>
    <s v="CCV-2A_LC"/>
    <s v="2A_LC"/>
    <m/>
    <s v="2A_LC-14:15-14:30"/>
    <n v="0"/>
    <n v="0"/>
    <n v="3"/>
    <n v="3"/>
    <n v="0"/>
    <n v="0"/>
    <n v="1"/>
    <n v="1"/>
    <n v="17"/>
    <n v="13"/>
    <s v=""/>
  </r>
  <r>
    <x v="34"/>
    <n v="14"/>
    <x v="1"/>
    <m/>
    <x v="32"/>
    <s v="CCV-2A_LC"/>
    <s v="2A_LC"/>
    <m/>
    <s v="2A_LC-14:30-14:45"/>
    <n v="0"/>
    <n v="2"/>
    <n v="2"/>
    <n v="7"/>
    <n v="1"/>
    <n v="0"/>
    <n v="0"/>
    <n v="0"/>
    <n v="22"/>
    <n v="12"/>
    <s v=""/>
  </r>
  <r>
    <x v="35"/>
    <n v="14"/>
    <x v="1"/>
    <m/>
    <x v="32"/>
    <s v="CCV-2A_LC"/>
    <s v="2A_LC"/>
    <m/>
    <s v="2A_LC-14:45-15:00"/>
    <n v="0"/>
    <n v="0"/>
    <n v="0"/>
    <n v="4"/>
    <n v="1"/>
    <n v="0"/>
    <n v="0"/>
    <n v="1"/>
    <n v="7"/>
    <n v="5"/>
    <s v=""/>
  </r>
  <r>
    <x v="36"/>
    <n v="15"/>
    <x v="1"/>
    <m/>
    <x v="32"/>
    <s v="CCV-2A_LC"/>
    <s v="2A_LC"/>
    <m/>
    <s v="2A_LC-15:00-15:15"/>
    <n v="0"/>
    <n v="0"/>
    <n v="1"/>
    <n v="7"/>
    <n v="1"/>
    <n v="1"/>
    <n v="0"/>
    <n v="1"/>
    <n v="14"/>
    <n v="11"/>
    <s v=""/>
  </r>
  <r>
    <x v="37"/>
    <n v="15"/>
    <x v="1"/>
    <m/>
    <x v="32"/>
    <s v="CCV-2A_LC"/>
    <s v="2A_LC"/>
    <m/>
    <s v="2A_LC-15:15-15:30"/>
    <n v="1"/>
    <n v="1"/>
    <n v="2"/>
    <n v="7"/>
    <n v="1"/>
    <n v="0"/>
    <n v="0"/>
    <n v="0"/>
    <n v="19"/>
    <n v="12"/>
    <s v=""/>
  </r>
  <r>
    <x v="38"/>
    <n v="15"/>
    <x v="1"/>
    <m/>
    <x v="32"/>
    <s v="CCV-2A_LC"/>
    <s v="2A_LC"/>
    <m/>
    <s v="2A_LC-15:30-15:45"/>
    <n v="0"/>
    <n v="0"/>
    <n v="0"/>
    <n v="6"/>
    <n v="0"/>
    <n v="0"/>
    <n v="1"/>
    <n v="0"/>
    <n v="10"/>
    <n v="7"/>
    <s v=""/>
  </r>
  <r>
    <x v="39"/>
    <n v="15"/>
    <x v="1"/>
    <m/>
    <x v="32"/>
    <s v="CCV-2A_LC"/>
    <s v="2A_LC"/>
    <m/>
    <s v="2A_LC-15:45-16:00"/>
    <n v="0"/>
    <n v="0"/>
    <n v="1"/>
    <n v="7"/>
    <n v="0"/>
    <n v="0"/>
    <n v="1"/>
    <n v="0"/>
    <n v="14"/>
    <n v="11"/>
    <s v=""/>
  </r>
  <r>
    <x v="40"/>
    <n v="16"/>
    <x v="1"/>
    <m/>
    <x v="32"/>
    <s v="CCV-2A_LC"/>
    <s v="2A_LC"/>
    <m/>
    <s v="2A_LC-16:00-16:15"/>
    <n v="0"/>
    <n v="1"/>
    <n v="0"/>
    <n v="2"/>
    <n v="3"/>
    <n v="1"/>
    <n v="0"/>
    <n v="1"/>
    <n v="8"/>
    <n v="3"/>
    <s v=""/>
  </r>
  <r>
    <x v="41"/>
    <n v="16"/>
    <x v="1"/>
    <m/>
    <x v="32"/>
    <s v="CCV-2A_LC"/>
    <s v="2A_LC"/>
    <m/>
    <s v="2A_LC-16:15-16:30"/>
    <n v="0"/>
    <n v="1"/>
    <n v="1"/>
    <n v="5"/>
    <n v="0"/>
    <n v="1"/>
    <n v="0"/>
    <n v="0"/>
    <n v="13"/>
    <n v="8"/>
    <s v=""/>
  </r>
  <r>
    <x v="42"/>
    <n v="16"/>
    <x v="1"/>
    <m/>
    <x v="32"/>
    <s v="CCV-2A_LC"/>
    <s v="2A_LC"/>
    <m/>
    <s v="2A_LC-16:30-16:45"/>
    <n v="0"/>
    <n v="2"/>
    <n v="0"/>
    <n v="6"/>
    <n v="1"/>
    <n v="0"/>
    <n v="0"/>
    <n v="0"/>
    <n v="14"/>
    <n v="6"/>
    <s v=""/>
  </r>
  <r>
    <x v="43"/>
    <n v="16"/>
    <x v="1"/>
    <m/>
    <x v="32"/>
    <s v="CCV-2A_LC"/>
    <s v="2A_LC"/>
    <m/>
    <s v="2A_LC-16:45-17:00"/>
    <n v="0"/>
    <n v="1"/>
    <n v="0"/>
    <n v="5"/>
    <n v="0"/>
    <n v="0"/>
    <n v="0"/>
    <n v="0"/>
    <n v="10"/>
    <n v="5"/>
    <s v=""/>
  </r>
  <r>
    <x v="44"/>
    <n v="17"/>
    <x v="1"/>
    <m/>
    <x v="32"/>
    <s v="CCV-2A_LC"/>
    <s v="2A_LC"/>
    <m/>
    <s v="2A_LC-17:00-17:15"/>
    <n v="0"/>
    <n v="0"/>
    <n v="0"/>
    <n v="11"/>
    <n v="1"/>
    <n v="0"/>
    <n v="0"/>
    <n v="2"/>
    <n v="18"/>
    <n v="13"/>
    <s v=""/>
  </r>
  <r>
    <x v="45"/>
    <n v="17"/>
    <x v="1"/>
    <m/>
    <x v="32"/>
    <s v="CCV-2A_LC"/>
    <s v="2A_LC"/>
    <m/>
    <s v="2A_LC-17:15-17:30"/>
    <n v="0"/>
    <n v="0"/>
    <n v="0"/>
    <n v="15"/>
    <n v="3"/>
    <n v="1"/>
    <n v="0"/>
    <n v="1"/>
    <n v="22"/>
    <n v="16"/>
    <s v=""/>
  </r>
  <r>
    <x v="46"/>
    <n v="17"/>
    <x v="1"/>
    <m/>
    <x v="32"/>
    <s v="CCV-2A_LC"/>
    <s v="2A_LC"/>
    <m/>
    <s v="2A_LC-17:30-17:45"/>
    <n v="1"/>
    <n v="1"/>
    <n v="1"/>
    <n v="10"/>
    <n v="7"/>
    <n v="1"/>
    <n v="0"/>
    <n v="1"/>
    <n v="22"/>
    <n v="14"/>
    <s v=""/>
  </r>
  <r>
    <x v="47"/>
    <n v="17"/>
    <x v="1"/>
    <m/>
    <x v="32"/>
    <s v="CCV-2A_LC"/>
    <s v="2A_LC"/>
    <m/>
    <s v="2A_LC-17:45-18:00"/>
    <n v="0"/>
    <n v="1"/>
    <n v="0"/>
    <n v="13"/>
    <n v="4"/>
    <n v="1"/>
    <n v="0"/>
    <n v="2"/>
    <n v="23"/>
    <n v="15"/>
    <s v=""/>
  </r>
  <r>
    <x v="48"/>
    <n v="18"/>
    <x v="1"/>
    <m/>
    <x v="32"/>
    <s v="CCV-2A_LC"/>
    <s v="2A_LC"/>
    <m/>
    <s v="2A_LC-18:00-18:15"/>
    <n v="0"/>
    <n v="0"/>
    <n v="0"/>
    <n v="4"/>
    <n v="2"/>
    <n v="0"/>
    <n v="0"/>
    <n v="0"/>
    <n v="6"/>
    <n v="4"/>
    <s v=""/>
  </r>
  <r>
    <x v="0"/>
    <n v="6"/>
    <x v="0"/>
    <m/>
    <x v="33"/>
    <s v="CCV-2A_SL"/>
    <s v="2A_SL"/>
    <m/>
    <s v="2A_SL-06:00-06:15"/>
    <n v="0"/>
    <n v="0"/>
    <n v="0"/>
    <n v="3"/>
    <n v="1"/>
    <n v="0"/>
    <n v="0"/>
    <n v="0"/>
    <n v="5"/>
    <n v="3"/>
    <s v=""/>
  </r>
  <r>
    <x v="1"/>
    <n v="6"/>
    <x v="0"/>
    <m/>
    <x v="33"/>
    <s v="CCV-2A_SL"/>
    <s v="2A_SL"/>
    <m/>
    <s v="2A_SL-06:15-06:30"/>
    <n v="0"/>
    <n v="1"/>
    <n v="1"/>
    <n v="10"/>
    <n v="2"/>
    <n v="0"/>
    <n v="0"/>
    <n v="1"/>
    <n v="21"/>
    <n v="14"/>
    <s v=""/>
  </r>
  <r>
    <x v="2"/>
    <n v="6"/>
    <x v="0"/>
    <m/>
    <x v="33"/>
    <s v="CCV-2A_SL"/>
    <s v="2A_SL"/>
    <m/>
    <s v="2A_SL-06:30-06:45"/>
    <n v="0"/>
    <n v="2"/>
    <n v="1"/>
    <n v="16"/>
    <n v="3"/>
    <n v="0"/>
    <n v="0"/>
    <n v="1"/>
    <n v="32"/>
    <n v="20"/>
    <s v=""/>
  </r>
  <r>
    <x v="3"/>
    <n v="6"/>
    <x v="0"/>
    <m/>
    <x v="33"/>
    <s v="CCV-2A_SL"/>
    <s v="2A_SL"/>
    <m/>
    <s v="2A_SL-06:45-07:00"/>
    <n v="0"/>
    <n v="3"/>
    <n v="2"/>
    <n v="19"/>
    <n v="4"/>
    <n v="0"/>
    <n v="0"/>
    <n v="2"/>
    <n v="43"/>
    <n v="26"/>
    <s v=""/>
  </r>
  <r>
    <x v="4"/>
    <n v="7"/>
    <x v="0"/>
    <m/>
    <x v="33"/>
    <s v="CCV-2A_SL"/>
    <s v="2A_SL"/>
    <m/>
    <s v="2A_SL-07:00-07:15"/>
    <n v="0"/>
    <n v="2"/>
    <n v="1"/>
    <n v="16"/>
    <n v="3"/>
    <n v="0"/>
    <n v="0"/>
    <n v="1"/>
    <n v="32"/>
    <n v="20"/>
    <s v=""/>
  </r>
  <r>
    <x v="5"/>
    <n v="7"/>
    <x v="0"/>
    <m/>
    <x v="33"/>
    <s v="CCV-2A_SL"/>
    <s v="2A_SL"/>
    <m/>
    <s v="2A_SL-07:15-07:30"/>
    <n v="0"/>
    <n v="4"/>
    <n v="2"/>
    <n v="24"/>
    <n v="5"/>
    <n v="1"/>
    <n v="0"/>
    <n v="2"/>
    <n v="52"/>
    <n v="31"/>
    <s v=""/>
  </r>
  <r>
    <x v="6"/>
    <n v="7"/>
    <x v="0"/>
    <m/>
    <x v="33"/>
    <s v="CCV-2A_SL"/>
    <s v="2A_SL"/>
    <m/>
    <s v="2A_SL-07:30-07:45"/>
    <n v="0"/>
    <n v="5"/>
    <n v="3"/>
    <n v="33"/>
    <n v="7"/>
    <n v="1"/>
    <n v="0"/>
    <n v="3"/>
    <n v="72"/>
    <n v="44"/>
    <s v=""/>
  </r>
  <r>
    <x v="7"/>
    <n v="7"/>
    <x v="0"/>
    <m/>
    <x v="33"/>
    <s v="CCV-2A_SL"/>
    <s v="2A_SL"/>
    <m/>
    <s v="2A_SL-07:45-08:00"/>
    <n v="0"/>
    <n v="3"/>
    <n v="2"/>
    <n v="20"/>
    <n v="4"/>
    <n v="1"/>
    <n v="0"/>
    <n v="2"/>
    <n v="44"/>
    <n v="27"/>
    <s v=""/>
  </r>
  <r>
    <x v="8"/>
    <n v="8"/>
    <x v="0"/>
    <m/>
    <x v="33"/>
    <s v="CCV-2A_SL"/>
    <s v="2A_SL"/>
    <m/>
    <s v="2A_SL-08:00-08:15"/>
    <n v="0"/>
    <n v="3"/>
    <n v="2"/>
    <n v="20"/>
    <n v="4"/>
    <n v="1"/>
    <n v="0"/>
    <n v="2"/>
    <n v="44"/>
    <n v="27"/>
    <s v=""/>
  </r>
  <r>
    <x v="9"/>
    <n v="8"/>
    <x v="0"/>
    <m/>
    <x v="33"/>
    <s v="CCV-2A_SL"/>
    <s v="2A_SL"/>
    <m/>
    <s v="2A_SL-08:15-08:30"/>
    <n v="0"/>
    <n v="4"/>
    <n v="2"/>
    <n v="24"/>
    <n v="5"/>
    <n v="1"/>
    <n v="0"/>
    <n v="2"/>
    <n v="52"/>
    <n v="31"/>
    <s v=""/>
  </r>
  <r>
    <x v="10"/>
    <n v="8"/>
    <x v="0"/>
    <m/>
    <x v="33"/>
    <s v="CCV-2A_SL"/>
    <s v="2A_SL"/>
    <m/>
    <s v="2A_SL-08:30-08:45"/>
    <n v="0"/>
    <n v="3"/>
    <n v="2"/>
    <n v="22"/>
    <n v="5"/>
    <n v="1"/>
    <n v="0"/>
    <n v="2"/>
    <n v="47"/>
    <n v="29"/>
    <s v=""/>
  </r>
  <r>
    <x v="11"/>
    <n v="8"/>
    <x v="0"/>
    <m/>
    <x v="33"/>
    <s v="CCV-2A_SL"/>
    <s v="2A_SL"/>
    <m/>
    <s v="2A_SL-08:45-09:00"/>
    <n v="0"/>
    <n v="3"/>
    <n v="2"/>
    <n v="19"/>
    <n v="4"/>
    <n v="0"/>
    <n v="0"/>
    <n v="2"/>
    <n v="43"/>
    <n v="26"/>
    <s v=""/>
  </r>
  <r>
    <x v="12"/>
    <n v="9"/>
    <x v="0"/>
    <m/>
    <x v="33"/>
    <s v="CCV-2A_SL"/>
    <s v="2A_SL"/>
    <m/>
    <s v="2A_SL-09:00-09:15"/>
    <n v="0"/>
    <n v="4"/>
    <n v="2"/>
    <n v="24"/>
    <n v="5"/>
    <n v="1"/>
    <n v="0"/>
    <n v="2"/>
    <n v="52"/>
    <n v="31"/>
    <s v=""/>
  </r>
  <r>
    <x v="13"/>
    <n v="9"/>
    <x v="0"/>
    <m/>
    <x v="33"/>
    <s v="CCV-2A_SL"/>
    <s v="2A_SL"/>
    <m/>
    <s v="2A_SL-09:15-09:30"/>
    <n v="0"/>
    <n v="3"/>
    <n v="1"/>
    <n v="17"/>
    <n v="4"/>
    <n v="0"/>
    <n v="0"/>
    <n v="2"/>
    <n v="37"/>
    <n v="22"/>
    <s v=""/>
  </r>
  <r>
    <x v="14"/>
    <n v="9"/>
    <x v="0"/>
    <m/>
    <x v="33"/>
    <s v="CCV-2A_SL"/>
    <s v="2A_SL"/>
    <m/>
    <s v="2A_SL-09:30-09:45"/>
    <n v="0"/>
    <n v="4"/>
    <n v="2"/>
    <n v="25"/>
    <n v="5"/>
    <n v="1"/>
    <n v="0"/>
    <n v="2"/>
    <n v="54"/>
    <n v="32"/>
    <s v=""/>
  </r>
  <r>
    <x v="15"/>
    <n v="9"/>
    <x v="0"/>
    <m/>
    <x v="33"/>
    <s v="CCV-2A_SL"/>
    <s v="2A_SL"/>
    <m/>
    <s v="2A_SL-09:45-10:00"/>
    <n v="0"/>
    <n v="5"/>
    <n v="3"/>
    <n v="32"/>
    <n v="7"/>
    <n v="1"/>
    <n v="0"/>
    <n v="3"/>
    <n v="70"/>
    <n v="43"/>
    <s v=""/>
  </r>
  <r>
    <x v="16"/>
    <n v="10"/>
    <x v="0"/>
    <m/>
    <x v="33"/>
    <s v="CCV-2A_SL"/>
    <s v="2A_SL"/>
    <m/>
    <s v="2A_SL-10:00-10:15"/>
    <n v="0"/>
    <n v="3"/>
    <n v="2"/>
    <n v="22"/>
    <n v="5"/>
    <n v="1"/>
    <n v="0"/>
    <n v="2"/>
    <n v="47"/>
    <n v="29"/>
    <s v=""/>
  </r>
  <r>
    <x v="17"/>
    <n v="10"/>
    <x v="0"/>
    <m/>
    <x v="33"/>
    <s v="CCV-2A_SL"/>
    <s v="2A_SL"/>
    <m/>
    <s v="2A_SL-10:15-10:30"/>
    <n v="0"/>
    <n v="4"/>
    <n v="2"/>
    <n v="26"/>
    <n v="5"/>
    <n v="1"/>
    <n v="0"/>
    <n v="2"/>
    <n v="55"/>
    <n v="33"/>
    <s v=""/>
  </r>
  <r>
    <x v="18"/>
    <n v="10"/>
    <x v="0"/>
    <m/>
    <x v="33"/>
    <s v="CCV-2A_SL"/>
    <s v="2A_SL"/>
    <m/>
    <s v="2A_SL-10:30-10:45"/>
    <n v="0"/>
    <n v="5"/>
    <n v="2"/>
    <n v="29"/>
    <n v="6"/>
    <n v="1"/>
    <n v="0"/>
    <n v="3"/>
    <n v="63"/>
    <n v="37"/>
    <s v=""/>
  </r>
  <r>
    <x v="19"/>
    <n v="10"/>
    <x v="0"/>
    <m/>
    <x v="33"/>
    <s v="CCV-2A_SL"/>
    <s v="2A_SL"/>
    <m/>
    <s v="2A_SL-10:45-11:00"/>
    <n v="0"/>
    <n v="3"/>
    <n v="1"/>
    <n v="17"/>
    <n v="4"/>
    <n v="0"/>
    <n v="0"/>
    <n v="1"/>
    <n v="36"/>
    <n v="21"/>
    <s v=""/>
  </r>
  <r>
    <x v="20"/>
    <n v="11"/>
    <x v="0"/>
    <m/>
    <x v="33"/>
    <s v="CCV-2A_SL"/>
    <s v="2A_SL"/>
    <m/>
    <s v="2A_SL-11:00-11:15"/>
    <n v="0"/>
    <n v="4"/>
    <n v="2"/>
    <n v="23"/>
    <n v="5"/>
    <n v="1"/>
    <n v="0"/>
    <n v="2"/>
    <n v="51"/>
    <n v="30"/>
    <s v=""/>
  </r>
  <r>
    <x v="21"/>
    <n v="11"/>
    <x v="0"/>
    <m/>
    <x v="33"/>
    <s v="CCV-2A_SL"/>
    <s v="2A_SL"/>
    <m/>
    <s v="2A_SL-11:15-11:30"/>
    <n v="0"/>
    <n v="3"/>
    <n v="2"/>
    <n v="22"/>
    <n v="5"/>
    <n v="1"/>
    <n v="0"/>
    <n v="2"/>
    <n v="47"/>
    <n v="29"/>
    <s v=""/>
  </r>
  <r>
    <x v="22"/>
    <n v="11"/>
    <x v="0"/>
    <m/>
    <x v="33"/>
    <s v="CCV-2A_SL"/>
    <s v="2A_SL"/>
    <m/>
    <s v="2A_SL-11:30-11:45"/>
    <n v="0"/>
    <n v="4"/>
    <n v="2"/>
    <n v="26"/>
    <n v="5"/>
    <n v="1"/>
    <n v="0"/>
    <n v="2"/>
    <n v="55"/>
    <n v="33"/>
    <s v=""/>
  </r>
  <r>
    <x v="23"/>
    <n v="11"/>
    <x v="0"/>
    <m/>
    <x v="33"/>
    <s v="CCV-2A_SL"/>
    <s v="2A_SL"/>
    <m/>
    <s v="2A_SL-11:45-12:00"/>
    <n v="0"/>
    <n v="3"/>
    <n v="2"/>
    <n v="20"/>
    <n v="4"/>
    <n v="1"/>
    <n v="0"/>
    <n v="2"/>
    <n v="44"/>
    <n v="27"/>
    <s v=""/>
  </r>
  <r>
    <x v="24"/>
    <n v="12"/>
    <x v="1"/>
    <m/>
    <x v="33"/>
    <s v="CCV-2A_SL"/>
    <s v="2A_SL"/>
    <m/>
    <s v="2A_SL-12:00-12:15"/>
    <n v="0"/>
    <n v="4"/>
    <n v="2"/>
    <n v="24"/>
    <n v="5"/>
    <n v="1"/>
    <n v="0"/>
    <n v="2"/>
    <n v="52"/>
    <n v="31"/>
    <s v=""/>
  </r>
  <r>
    <x v="25"/>
    <n v="12"/>
    <x v="1"/>
    <m/>
    <x v="33"/>
    <s v="CCV-2A_SL"/>
    <s v="2A_SL"/>
    <m/>
    <s v="2A_SL-12:15-12:30"/>
    <n v="0"/>
    <n v="3"/>
    <n v="2"/>
    <n v="21"/>
    <n v="4"/>
    <n v="1"/>
    <n v="0"/>
    <n v="2"/>
    <n v="46"/>
    <n v="28"/>
    <s v=""/>
  </r>
  <r>
    <x v="26"/>
    <n v="12"/>
    <x v="1"/>
    <m/>
    <x v="33"/>
    <s v="CCV-2A_SL"/>
    <s v="2A_SL"/>
    <m/>
    <s v="2A_SL-12:30-12:45"/>
    <n v="0"/>
    <n v="3"/>
    <n v="2"/>
    <n v="20"/>
    <n v="4"/>
    <n v="1"/>
    <n v="0"/>
    <n v="2"/>
    <n v="44"/>
    <n v="27"/>
    <s v=""/>
  </r>
  <r>
    <x v="27"/>
    <n v="12"/>
    <x v="1"/>
    <m/>
    <x v="33"/>
    <s v="CCV-2A_SL"/>
    <s v="2A_SL"/>
    <m/>
    <s v="2A_SL-12:45-13:00"/>
    <n v="0"/>
    <n v="4"/>
    <n v="2"/>
    <n v="26"/>
    <n v="5"/>
    <n v="1"/>
    <n v="0"/>
    <n v="2"/>
    <n v="55"/>
    <n v="33"/>
    <s v=""/>
  </r>
  <r>
    <x v="28"/>
    <n v="13"/>
    <x v="1"/>
    <m/>
    <x v="33"/>
    <s v="CCV-2A_SL"/>
    <s v="2A_SL"/>
    <m/>
    <s v="2A_SL-13:00-13:15"/>
    <n v="0"/>
    <n v="5"/>
    <n v="3"/>
    <n v="33"/>
    <n v="7"/>
    <n v="1"/>
    <n v="0"/>
    <n v="3"/>
    <n v="72"/>
    <n v="44"/>
    <s v=""/>
  </r>
  <r>
    <x v="29"/>
    <n v="13"/>
    <x v="1"/>
    <m/>
    <x v="33"/>
    <s v="CCV-2A_SL"/>
    <s v="2A_SL"/>
    <m/>
    <s v="2A_SL-13:15-13:30"/>
    <n v="0"/>
    <n v="4"/>
    <n v="2"/>
    <n v="27"/>
    <n v="6"/>
    <n v="1"/>
    <n v="0"/>
    <n v="2"/>
    <n v="56"/>
    <n v="34"/>
    <s v=""/>
  </r>
  <r>
    <x v="30"/>
    <n v="13"/>
    <x v="1"/>
    <m/>
    <x v="33"/>
    <s v="CCV-2A_SL"/>
    <s v="2A_SL"/>
    <m/>
    <s v="2A_SL-13:30-13:45"/>
    <n v="0"/>
    <n v="4"/>
    <n v="2"/>
    <n v="25"/>
    <n v="5"/>
    <n v="1"/>
    <n v="0"/>
    <n v="2"/>
    <n v="54"/>
    <n v="32"/>
    <s v=""/>
  </r>
  <r>
    <x v="31"/>
    <n v="13"/>
    <x v="1"/>
    <m/>
    <x v="33"/>
    <s v="CCV-2A_SL"/>
    <s v="2A_SL"/>
    <m/>
    <s v="2A_SL-13:45-14:00"/>
    <n v="0"/>
    <n v="4"/>
    <n v="2"/>
    <n v="24"/>
    <n v="5"/>
    <n v="1"/>
    <n v="0"/>
    <n v="2"/>
    <n v="52"/>
    <n v="31"/>
    <s v=""/>
  </r>
  <r>
    <x v="32"/>
    <n v="14"/>
    <x v="1"/>
    <m/>
    <x v="33"/>
    <s v="CCV-2A_SL"/>
    <s v="2A_SL"/>
    <m/>
    <s v="2A_SL-14:00-14:15"/>
    <n v="0"/>
    <n v="4"/>
    <n v="2"/>
    <n v="26"/>
    <n v="5"/>
    <n v="1"/>
    <n v="0"/>
    <n v="2"/>
    <n v="55"/>
    <n v="33"/>
    <s v=""/>
  </r>
  <r>
    <x v="33"/>
    <n v="14"/>
    <x v="1"/>
    <m/>
    <x v="33"/>
    <s v="CCV-2A_SL"/>
    <s v="2A_SL"/>
    <m/>
    <s v="2A_SL-14:15-14:30"/>
    <n v="0"/>
    <n v="5"/>
    <n v="2"/>
    <n v="29"/>
    <n v="6"/>
    <n v="1"/>
    <n v="0"/>
    <n v="3"/>
    <n v="63"/>
    <n v="37"/>
    <s v=""/>
  </r>
  <r>
    <x v="34"/>
    <n v="14"/>
    <x v="1"/>
    <m/>
    <x v="33"/>
    <s v="CCV-2A_SL"/>
    <s v="2A_SL"/>
    <m/>
    <s v="2A_SL-14:30-14:45"/>
    <n v="0"/>
    <n v="4"/>
    <n v="2"/>
    <n v="26"/>
    <n v="5"/>
    <n v="1"/>
    <n v="0"/>
    <n v="2"/>
    <n v="55"/>
    <n v="33"/>
    <s v=""/>
  </r>
  <r>
    <x v="35"/>
    <n v="14"/>
    <x v="1"/>
    <m/>
    <x v="33"/>
    <s v="CCV-2A_SL"/>
    <s v="2A_SL"/>
    <m/>
    <s v="2A_SL-14:45-15:00"/>
    <n v="0"/>
    <n v="4"/>
    <n v="2"/>
    <n v="23"/>
    <n v="5"/>
    <n v="1"/>
    <n v="0"/>
    <n v="2"/>
    <n v="51"/>
    <n v="30"/>
    <s v=""/>
  </r>
  <r>
    <x v="36"/>
    <n v="15"/>
    <x v="1"/>
    <m/>
    <x v="33"/>
    <s v="CCV-2A_SL"/>
    <s v="2A_SL"/>
    <m/>
    <s v="2A_SL-15:00-15:15"/>
    <n v="0"/>
    <n v="3"/>
    <n v="2"/>
    <n v="19"/>
    <n v="4"/>
    <n v="0"/>
    <n v="0"/>
    <n v="2"/>
    <n v="43"/>
    <n v="26"/>
    <s v=""/>
  </r>
  <r>
    <x v="37"/>
    <n v="15"/>
    <x v="1"/>
    <m/>
    <x v="33"/>
    <s v="CCV-2A_SL"/>
    <s v="2A_SL"/>
    <m/>
    <s v="2A_SL-15:15-15:30"/>
    <n v="0"/>
    <n v="3"/>
    <n v="2"/>
    <n v="22"/>
    <n v="5"/>
    <n v="1"/>
    <n v="0"/>
    <n v="2"/>
    <n v="47"/>
    <n v="29"/>
    <s v=""/>
  </r>
  <r>
    <x v="38"/>
    <n v="15"/>
    <x v="1"/>
    <m/>
    <x v="33"/>
    <s v="CCV-2A_SL"/>
    <s v="2A_SL"/>
    <m/>
    <s v="2A_SL-15:30-15:45"/>
    <n v="0"/>
    <n v="3"/>
    <n v="2"/>
    <n v="22"/>
    <n v="5"/>
    <n v="1"/>
    <n v="0"/>
    <n v="2"/>
    <n v="47"/>
    <n v="29"/>
    <s v=""/>
  </r>
  <r>
    <x v="39"/>
    <n v="15"/>
    <x v="1"/>
    <m/>
    <x v="33"/>
    <s v="CCV-2A_SL"/>
    <s v="2A_SL"/>
    <m/>
    <s v="2A_SL-15:45-16:00"/>
    <n v="0"/>
    <n v="3"/>
    <n v="2"/>
    <n v="22"/>
    <n v="5"/>
    <n v="1"/>
    <n v="0"/>
    <n v="2"/>
    <n v="47"/>
    <n v="29"/>
    <s v=""/>
  </r>
  <r>
    <x v="40"/>
    <n v="16"/>
    <x v="1"/>
    <m/>
    <x v="33"/>
    <s v="CCV-2A_SL"/>
    <s v="2A_SL"/>
    <m/>
    <s v="2A_SL-16:00-16:15"/>
    <n v="0"/>
    <n v="4"/>
    <n v="2"/>
    <n v="28"/>
    <n v="6"/>
    <n v="1"/>
    <n v="0"/>
    <n v="2"/>
    <n v="58"/>
    <n v="35"/>
    <s v=""/>
  </r>
  <r>
    <x v="41"/>
    <n v="16"/>
    <x v="1"/>
    <m/>
    <x v="33"/>
    <s v="CCV-2A_SL"/>
    <s v="2A_SL"/>
    <m/>
    <s v="2A_SL-16:15-16:30"/>
    <n v="0"/>
    <n v="4"/>
    <n v="2"/>
    <n v="26"/>
    <n v="5"/>
    <n v="1"/>
    <n v="0"/>
    <n v="2"/>
    <n v="55"/>
    <n v="33"/>
    <s v=""/>
  </r>
  <r>
    <x v="42"/>
    <n v="16"/>
    <x v="1"/>
    <m/>
    <x v="33"/>
    <s v="CCV-2A_SL"/>
    <s v="2A_SL"/>
    <m/>
    <s v="2A_SL-16:30-16:45"/>
    <n v="0"/>
    <n v="3"/>
    <n v="2"/>
    <n v="22"/>
    <n v="5"/>
    <n v="1"/>
    <n v="0"/>
    <n v="2"/>
    <n v="47"/>
    <n v="29"/>
    <s v=""/>
  </r>
  <r>
    <x v="43"/>
    <n v="16"/>
    <x v="1"/>
    <m/>
    <x v="33"/>
    <s v="CCV-2A_SL"/>
    <s v="2A_SL"/>
    <m/>
    <s v="2A_SL-16:45-17:00"/>
    <n v="0"/>
    <n v="3"/>
    <n v="2"/>
    <n v="22"/>
    <n v="5"/>
    <n v="1"/>
    <n v="0"/>
    <n v="2"/>
    <n v="47"/>
    <n v="29"/>
    <s v=""/>
  </r>
  <r>
    <x v="44"/>
    <n v="17"/>
    <x v="1"/>
    <m/>
    <x v="33"/>
    <s v="CCV-2A_SL"/>
    <s v="2A_SL"/>
    <m/>
    <s v="2A_SL-17:00-17:15"/>
    <n v="0"/>
    <n v="5"/>
    <n v="2"/>
    <n v="30"/>
    <n v="6"/>
    <n v="1"/>
    <n v="0"/>
    <n v="3"/>
    <n v="64"/>
    <n v="38"/>
    <s v=""/>
  </r>
  <r>
    <x v="45"/>
    <n v="17"/>
    <x v="1"/>
    <m/>
    <x v="33"/>
    <s v="CCV-2A_SL"/>
    <s v="2A_SL"/>
    <m/>
    <s v="2A_SL-17:15-17:30"/>
    <n v="0"/>
    <n v="4"/>
    <n v="2"/>
    <n v="29"/>
    <n v="6"/>
    <n v="1"/>
    <n v="0"/>
    <n v="3"/>
    <n v="60"/>
    <n v="37"/>
    <s v=""/>
  </r>
  <r>
    <x v="46"/>
    <n v="17"/>
    <x v="1"/>
    <m/>
    <x v="33"/>
    <s v="CCV-2A_SL"/>
    <s v="2A_SL"/>
    <m/>
    <s v="2A_SL-17:30-17:45"/>
    <n v="0"/>
    <n v="5"/>
    <n v="3"/>
    <n v="32"/>
    <n v="7"/>
    <n v="1"/>
    <n v="0"/>
    <n v="3"/>
    <n v="70"/>
    <n v="43"/>
    <s v=""/>
  </r>
  <r>
    <x v="47"/>
    <n v="17"/>
    <x v="1"/>
    <m/>
    <x v="33"/>
    <s v="CCV-2A_SL"/>
    <s v="2A_SL"/>
    <m/>
    <s v="2A_SL-17:45-18:00"/>
    <n v="0"/>
    <n v="5"/>
    <n v="2"/>
    <n v="30"/>
    <n v="6"/>
    <n v="1"/>
    <n v="0"/>
    <n v="3"/>
    <n v="64"/>
    <n v="38"/>
    <s v=""/>
  </r>
  <r>
    <x v="48"/>
    <n v="18"/>
    <x v="1"/>
    <m/>
    <x v="33"/>
    <s v="CCV-2A_SL"/>
    <s v="2A_SL"/>
    <m/>
    <s v="2A_SL-18:00-18:15"/>
    <n v="0"/>
    <n v="6"/>
    <n v="3"/>
    <n v="38"/>
    <n v="8"/>
    <n v="1"/>
    <n v="0"/>
    <n v="3"/>
    <n v="81"/>
    <n v="49"/>
    <s v=""/>
  </r>
  <r>
    <x v="49"/>
    <n v="18"/>
    <x v="1"/>
    <m/>
    <x v="33"/>
    <s v="CCV-2A_SL"/>
    <s v="2A_SL"/>
    <m/>
    <s v="2A_SL-18:15-18:30"/>
    <n v="0"/>
    <n v="5"/>
    <n v="3"/>
    <n v="32"/>
    <n v="7"/>
    <n v="1"/>
    <n v="0"/>
    <n v="3"/>
    <n v="70"/>
    <n v="43"/>
    <s v=""/>
  </r>
  <r>
    <x v="50"/>
    <n v="18"/>
    <x v="1"/>
    <m/>
    <x v="33"/>
    <s v="CCV-2A_SL"/>
    <s v="2A_SL"/>
    <m/>
    <s v="2A_SL-18:30-18:45"/>
    <n v="0"/>
    <n v="5"/>
    <n v="3"/>
    <n v="35"/>
    <n v="7"/>
    <n v="1"/>
    <n v="0"/>
    <n v="3"/>
    <n v="74"/>
    <n v="46"/>
    <s v=""/>
  </r>
  <r>
    <x v="51"/>
    <n v="18"/>
    <x v="1"/>
    <m/>
    <x v="33"/>
    <s v="CCV-2A_SL"/>
    <s v="2A_SL"/>
    <m/>
    <s v="2A_SL-18:45-19:00"/>
    <n v="0"/>
    <n v="5"/>
    <n v="3"/>
    <n v="33"/>
    <n v="7"/>
    <n v="1"/>
    <n v="0"/>
    <n v="3"/>
    <n v="72"/>
    <n v="44"/>
    <s v=""/>
  </r>
  <r>
    <x v="52"/>
    <n v="19"/>
    <x v="2"/>
    <m/>
    <x v="33"/>
    <s v="CCV-2A_SL"/>
    <s v="2A_SL"/>
    <m/>
    <s v="2A_SL-19:00-19:15"/>
    <n v="0"/>
    <n v="4"/>
    <n v="2"/>
    <n v="23"/>
    <n v="5"/>
    <n v="1"/>
    <n v="0"/>
    <n v="2"/>
    <n v="51"/>
    <n v="30"/>
    <s v=""/>
  </r>
  <r>
    <x v="53"/>
    <n v="19"/>
    <x v="2"/>
    <m/>
    <x v="33"/>
    <s v="CCV-2A_SL"/>
    <s v="2A_SL"/>
    <m/>
    <s v="2A_SL-19:15-19:30"/>
    <n v="0"/>
    <n v="4"/>
    <n v="2"/>
    <n v="23"/>
    <n v="5"/>
    <n v="1"/>
    <n v="0"/>
    <n v="2"/>
    <n v="51"/>
    <n v="30"/>
    <s v=""/>
  </r>
  <r>
    <x v="54"/>
    <n v="19"/>
    <x v="2"/>
    <m/>
    <x v="33"/>
    <s v="CCV-2A_SL"/>
    <s v="2A_SL"/>
    <m/>
    <s v="2A_SL-19:30-19:45"/>
    <n v="0"/>
    <n v="3"/>
    <n v="2"/>
    <n v="22"/>
    <n v="5"/>
    <n v="1"/>
    <n v="0"/>
    <n v="2"/>
    <n v="47"/>
    <n v="29"/>
    <s v=""/>
  </r>
  <r>
    <x v="55"/>
    <n v="19"/>
    <x v="2"/>
    <m/>
    <x v="33"/>
    <s v="CCV-2A_SL"/>
    <s v="2A_SL"/>
    <m/>
    <s v="2A_SL-19:45-20:00"/>
    <n v="0"/>
    <n v="2"/>
    <n v="1"/>
    <n v="13"/>
    <n v="3"/>
    <n v="0"/>
    <n v="0"/>
    <n v="1"/>
    <n v="28"/>
    <n v="17"/>
    <s v=""/>
  </r>
  <r>
    <x v="3"/>
    <n v="6"/>
    <x v="0"/>
    <m/>
    <x v="34"/>
    <s v="CCV-2A"/>
    <s v="2A"/>
    <m/>
    <s v="2A-06:45-07:00"/>
    <n v="4"/>
    <n v="5"/>
    <n v="2"/>
    <n v="279"/>
    <n v="61"/>
    <n v="10"/>
    <n v="0"/>
    <n v="4"/>
    <n v="401"/>
    <n v="288"/>
    <s v=""/>
  </r>
  <r>
    <x v="4"/>
    <n v="7"/>
    <x v="0"/>
    <m/>
    <x v="34"/>
    <s v="CCV-2A"/>
    <s v="2A"/>
    <m/>
    <s v="2A-07:00-07:15"/>
    <n v="4"/>
    <n v="2"/>
    <n v="1"/>
    <n v="277"/>
    <n v="65"/>
    <n v="12"/>
    <n v="0"/>
    <n v="9"/>
    <n v="395"/>
    <n v="289"/>
    <s v=""/>
  </r>
  <r>
    <x v="5"/>
    <n v="7"/>
    <x v="0"/>
    <m/>
    <x v="34"/>
    <s v="CCV-2A"/>
    <s v="2A"/>
    <m/>
    <s v="2A-07:15-07:30"/>
    <n v="2"/>
    <n v="1"/>
    <n v="4"/>
    <n v="230"/>
    <n v="77"/>
    <n v="12"/>
    <n v="0"/>
    <n v="14"/>
    <n v="350"/>
    <n v="254"/>
    <s v=""/>
  </r>
  <r>
    <x v="6"/>
    <n v="7"/>
    <x v="0"/>
    <m/>
    <x v="34"/>
    <s v="CCV-2A"/>
    <s v="2A"/>
    <m/>
    <s v="2A-07:30-07:45"/>
    <n v="1"/>
    <n v="4"/>
    <n v="2"/>
    <n v="257"/>
    <n v="80"/>
    <n v="14"/>
    <n v="0"/>
    <n v="9"/>
    <n v="381"/>
    <n v="271"/>
    <s v=""/>
  </r>
  <r>
    <x v="7"/>
    <n v="7"/>
    <x v="0"/>
    <m/>
    <x v="34"/>
    <s v="CCV-2A"/>
    <s v="2A"/>
    <m/>
    <s v="2A-07:45-08:00"/>
    <n v="4"/>
    <n v="7"/>
    <n v="0"/>
    <n v="263"/>
    <n v="92"/>
    <n v="11"/>
    <n v="2"/>
    <n v="16"/>
    <n v="404"/>
    <n v="281"/>
    <s v=""/>
  </r>
  <r>
    <x v="8"/>
    <n v="8"/>
    <x v="0"/>
    <m/>
    <x v="34"/>
    <s v="CCV-2A"/>
    <s v="2A"/>
    <m/>
    <s v="2A-08:00-08:15"/>
    <n v="0"/>
    <n v="3"/>
    <n v="2"/>
    <n v="186"/>
    <n v="60"/>
    <n v="6"/>
    <n v="0"/>
    <n v="10"/>
    <n v="283"/>
    <n v="201"/>
    <s v=""/>
  </r>
  <r>
    <x v="9"/>
    <n v="8"/>
    <x v="0"/>
    <m/>
    <x v="34"/>
    <s v="CCV-2A"/>
    <s v="2A"/>
    <m/>
    <s v="2A-08:15-08:30"/>
    <n v="0"/>
    <n v="4"/>
    <n v="3"/>
    <n v="255"/>
    <n v="56"/>
    <n v="12"/>
    <n v="2"/>
    <n v="9"/>
    <n v="379"/>
    <n v="274"/>
    <s v=""/>
  </r>
  <r>
    <x v="10"/>
    <n v="8"/>
    <x v="0"/>
    <m/>
    <x v="34"/>
    <s v="CCV-2A"/>
    <s v="2A"/>
    <m/>
    <s v="2A-08:30-08:45"/>
    <n v="3"/>
    <n v="5"/>
    <n v="3"/>
    <n v="243"/>
    <n v="57"/>
    <n v="11"/>
    <n v="0"/>
    <n v="11"/>
    <n v="366"/>
    <n v="262"/>
    <s v=""/>
  </r>
  <r>
    <x v="11"/>
    <n v="8"/>
    <x v="0"/>
    <m/>
    <x v="34"/>
    <s v="CCV-2A"/>
    <s v="2A"/>
    <m/>
    <s v="2A-08:45-09:00"/>
    <n v="1"/>
    <n v="9"/>
    <n v="6"/>
    <n v="256"/>
    <n v="59"/>
    <n v="7"/>
    <n v="2"/>
    <n v="13"/>
    <n v="408"/>
    <n v="286"/>
    <s v=""/>
  </r>
  <r>
    <x v="12"/>
    <n v="9"/>
    <x v="0"/>
    <m/>
    <x v="34"/>
    <s v="CCV-2A"/>
    <s v="2A"/>
    <m/>
    <s v="2A-09:00-09:15"/>
    <n v="1"/>
    <n v="5"/>
    <n v="4"/>
    <n v="212"/>
    <n v="50"/>
    <n v="5"/>
    <n v="0"/>
    <n v="14"/>
    <n v="331"/>
    <n v="236"/>
    <s v=""/>
  </r>
  <r>
    <x v="13"/>
    <n v="9"/>
    <x v="0"/>
    <m/>
    <x v="34"/>
    <s v="CCV-2A"/>
    <s v="2A"/>
    <m/>
    <s v="2A-09:15-09:30"/>
    <n v="1"/>
    <n v="11"/>
    <n v="1"/>
    <n v="240"/>
    <n v="33"/>
    <n v="6"/>
    <n v="1"/>
    <n v="10"/>
    <n v="366"/>
    <n v="254"/>
    <s v=""/>
  </r>
  <r>
    <x v="14"/>
    <n v="9"/>
    <x v="0"/>
    <m/>
    <x v="34"/>
    <s v="CCV-2A"/>
    <s v="2A"/>
    <m/>
    <s v="2A-09:30-09:45"/>
    <n v="0"/>
    <n v="6"/>
    <n v="0"/>
    <n v="210"/>
    <n v="41"/>
    <n v="4"/>
    <n v="0"/>
    <n v="8"/>
    <n v="308"/>
    <n v="218"/>
    <s v=""/>
  </r>
  <r>
    <x v="15"/>
    <n v="9"/>
    <x v="0"/>
    <m/>
    <x v="34"/>
    <s v="CCV-2A"/>
    <s v="2A"/>
    <m/>
    <s v="2A-09:45-10:00"/>
    <n v="0"/>
    <n v="10"/>
    <n v="8"/>
    <n v="211"/>
    <n v="26"/>
    <n v="4"/>
    <n v="0"/>
    <n v="9"/>
    <n v="344"/>
    <n v="240"/>
    <s v=""/>
  </r>
  <r>
    <x v="16"/>
    <n v="10"/>
    <x v="0"/>
    <m/>
    <x v="34"/>
    <s v="CCV-2A"/>
    <s v="2A"/>
    <m/>
    <s v="2A-10:00-10:15"/>
    <n v="2"/>
    <n v="11"/>
    <n v="5"/>
    <n v="179"/>
    <n v="23"/>
    <n v="2"/>
    <n v="0"/>
    <n v="14"/>
    <n v="301"/>
    <n v="206"/>
    <s v=""/>
  </r>
  <r>
    <x v="17"/>
    <n v="10"/>
    <x v="0"/>
    <m/>
    <x v="34"/>
    <s v="CCV-2A"/>
    <s v="2A"/>
    <m/>
    <s v="2A-10:15-10:30"/>
    <n v="0"/>
    <n v="3"/>
    <n v="2"/>
    <n v="109"/>
    <n v="16"/>
    <n v="3"/>
    <n v="2"/>
    <n v="4"/>
    <n v="168"/>
    <n v="120"/>
    <s v=""/>
  </r>
  <r>
    <x v="38"/>
    <n v="15"/>
    <x v="1"/>
    <m/>
    <x v="34"/>
    <s v="CCV-2A"/>
    <s v="2A"/>
    <m/>
    <s v="2A-15:30-15:45"/>
    <n v="0"/>
    <n v="8"/>
    <n v="3"/>
    <n v="154"/>
    <n v="41"/>
    <n v="4"/>
    <n v="0"/>
    <n v="15"/>
    <n v="260"/>
    <n v="177"/>
    <s v=""/>
  </r>
  <r>
    <x v="39"/>
    <n v="15"/>
    <x v="1"/>
    <m/>
    <x v="34"/>
    <s v="CCV-2A"/>
    <s v="2A"/>
    <m/>
    <s v="2A-15:45-16:00"/>
    <n v="1"/>
    <n v="11"/>
    <n v="4"/>
    <n v="200"/>
    <n v="43"/>
    <n v="6"/>
    <n v="0"/>
    <n v="15"/>
    <n v="331"/>
    <n v="225"/>
    <s v=""/>
  </r>
  <r>
    <x v="40"/>
    <n v="16"/>
    <x v="1"/>
    <m/>
    <x v="34"/>
    <s v="CCV-2A"/>
    <s v="2A"/>
    <m/>
    <s v="2A-16:00-16:15"/>
    <n v="3"/>
    <n v="11"/>
    <n v="2"/>
    <n v="197"/>
    <n v="44"/>
    <n v="1"/>
    <n v="1"/>
    <n v="11"/>
    <n v="317"/>
    <n v="214"/>
    <s v=""/>
  </r>
  <r>
    <x v="41"/>
    <n v="16"/>
    <x v="1"/>
    <m/>
    <x v="34"/>
    <s v="CCV-2A"/>
    <s v="2A"/>
    <m/>
    <s v="2A-16:15-16:30"/>
    <n v="1"/>
    <n v="9"/>
    <n v="6"/>
    <n v="193"/>
    <n v="33"/>
    <n v="10"/>
    <n v="3"/>
    <n v="15"/>
    <n v="325"/>
    <n v="226"/>
    <s v=""/>
  </r>
  <r>
    <x v="42"/>
    <n v="16"/>
    <x v="1"/>
    <m/>
    <x v="34"/>
    <s v="CCV-2A"/>
    <s v="2A"/>
    <m/>
    <s v="2A-16:30-16:45"/>
    <n v="4"/>
    <n v="11"/>
    <n v="1"/>
    <n v="191"/>
    <n v="46"/>
    <n v="2"/>
    <n v="2"/>
    <n v="14"/>
    <n v="311"/>
    <n v="210"/>
    <s v=""/>
  </r>
  <r>
    <x v="43"/>
    <n v="16"/>
    <x v="1"/>
    <m/>
    <x v="34"/>
    <s v="CCV-2A"/>
    <s v="2A"/>
    <m/>
    <s v="2A-16:45-17:00"/>
    <n v="2"/>
    <n v="2"/>
    <n v="6"/>
    <n v="188"/>
    <n v="38"/>
    <n v="7"/>
    <n v="1"/>
    <n v="21"/>
    <n v="306"/>
    <n v="225"/>
    <s v=""/>
  </r>
  <r>
    <x v="44"/>
    <n v="17"/>
    <x v="1"/>
    <m/>
    <x v="34"/>
    <s v="CCV-2A"/>
    <s v="2A"/>
    <m/>
    <s v="2A-17:00-17:15"/>
    <n v="3"/>
    <n v="7"/>
    <n v="2"/>
    <n v="195"/>
    <n v="57"/>
    <n v="6"/>
    <n v="0"/>
    <n v="18"/>
    <n v="314"/>
    <n v="218"/>
    <s v=""/>
  </r>
  <r>
    <x v="45"/>
    <n v="17"/>
    <x v="1"/>
    <m/>
    <x v="34"/>
    <s v="CCV-2A"/>
    <s v="2A"/>
    <m/>
    <s v="2A-17:15-17:30"/>
    <n v="4"/>
    <n v="6"/>
    <n v="2"/>
    <n v="250"/>
    <n v="48"/>
    <n v="5"/>
    <n v="0"/>
    <n v="16"/>
    <n v="379"/>
    <n v="271"/>
    <s v=""/>
  </r>
  <r>
    <x v="46"/>
    <n v="17"/>
    <x v="1"/>
    <m/>
    <x v="34"/>
    <s v="CCV-2A"/>
    <s v="2A"/>
    <m/>
    <s v="2A-17:30-17:45"/>
    <n v="1"/>
    <n v="7"/>
    <n v="0"/>
    <n v="207"/>
    <n v="48"/>
    <n v="6"/>
    <n v="0"/>
    <n v="6"/>
    <n v="306"/>
    <n v="213"/>
    <s v=""/>
  </r>
  <r>
    <x v="47"/>
    <n v="17"/>
    <x v="1"/>
    <m/>
    <x v="34"/>
    <s v="CCV-2A"/>
    <s v="2A"/>
    <m/>
    <s v="2A-17:45-18:00"/>
    <n v="6"/>
    <n v="6"/>
    <n v="0"/>
    <n v="223"/>
    <n v="43"/>
    <n v="9"/>
    <n v="1"/>
    <n v="4"/>
    <n v="322"/>
    <n v="228"/>
    <s v=""/>
  </r>
  <r>
    <x v="48"/>
    <n v="18"/>
    <x v="1"/>
    <m/>
    <x v="34"/>
    <s v="CCV-2A"/>
    <s v="2A"/>
    <m/>
    <s v="2A-18:00-18:15"/>
    <n v="1"/>
    <n v="4"/>
    <n v="3"/>
    <n v="212"/>
    <n v="50"/>
    <n v="11"/>
    <n v="0"/>
    <n v="5"/>
    <n v="314"/>
    <n v="225"/>
    <s v=""/>
  </r>
  <r>
    <x v="49"/>
    <n v="18"/>
    <x v="1"/>
    <m/>
    <x v="34"/>
    <s v="CCV-2A"/>
    <s v="2A"/>
    <m/>
    <s v="2A-18:15-18:30"/>
    <n v="1"/>
    <n v="5"/>
    <n v="1"/>
    <n v="208"/>
    <n v="51"/>
    <n v="5"/>
    <n v="0"/>
    <n v="9"/>
    <n v="310"/>
    <n v="220"/>
    <s v=""/>
  </r>
  <r>
    <x v="50"/>
    <n v="18"/>
    <x v="1"/>
    <m/>
    <x v="34"/>
    <s v="CCV-2A"/>
    <s v="2A"/>
    <m/>
    <s v="2A-18:30-18:45"/>
    <n v="3"/>
    <n v="7"/>
    <n v="0"/>
    <n v="206"/>
    <n v="40"/>
    <n v="9"/>
    <n v="2"/>
    <n v="3"/>
    <n v="302"/>
    <n v="211"/>
    <s v=""/>
  </r>
  <r>
    <x v="51"/>
    <n v="18"/>
    <x v="1"/>
    <m/>
    <x v="34"/>
    <s v="CCV-2A"/>
    <s v="2A"/>
    <m/>
    <s v="2A-18:45-19:00"/>
    <n v="2"/>
    <n v="3"/>
    <n v="0"/>
    <n v="200"/>
    <n v="42"/>
    <n v="9"/>
    <n v="0"/>
    <n v="9"/>
    <n v="289"/>
    <n v="209"/>
    <s v=""/>
  </r>
  <r>
    <x v="52"/>
    <n v="19"/>
    <x v="2"/>
    <m/>
    <x v="34"/>
    <s v="CCV-2A"/>
    <s v="2A"/>
    <m/>
    <s v="2A-19:00-19:15"/>
    <n v="2"/>
    <n v="0"/>
    <n v="2"/>
    <n v="167"/>
    <n v="29"/>
    <n v="5"/>
    <n v="2"/>
    <n v="4"/>
    <n v="238"/>
    <n v="178"/>
    <s v=""/>
  </r>
  <r>
    <x v="53"/>
    <n v="19"/>
    <x v="2"/>
    <m/>
    <x v="34"/>
    <s v="CCV-2A"/>
    <s v="2A"/>
    <m/>
    <s v="2A-19:15-19:30"/>
    <n v="0"/>
    <n v="4"/>
    <n v="0"/>
    <n v="169"/>
    <n v="27"/>
    <n v="13"/>
    <n v="1"/>
    <n v="1"/>
    <n v="239"/>
    <n v="171"/>
    <s v=""/>
  </r>
  <r>
    <x v="54"/>
    <n v="19"/>
    <x v="2"/>
    <m/>
    <x v="34"/>
    <s v="CCV-2A"/>
    <s v="2A"/>
    <m/>
    <s v="2A-19:30-19:45"/>
    <n v="0"/>
    <n v="0"/>
    <n v="0"/>
    <n v="17"/>
    <n v="4"/>
    <n v="0"/>
    <n v="0"/>
    <n v="1"/>
    <n v="25"/>
    <n v="18"/>
    <s v=""/>
  </r>
  <r>
    <x v="3"/>
    <n v="6"/>
    <x v="0"/>
    <m/>
    <x v="35"/>
    <s v="CCV-2B_LC"/>
    <s v="2B_LC"/>
    <m/>
    <s v="2B_LC-06:45-07:00"/>
    <n v="1"/>
    <n v="0"/>
    <n v="0"/>
    <n v="1"/>
    <n v="0"/>
    <n v="0"/>
    <n v="0"/>
    <n v="0"/>
    <n v="2"/>
    <n v="1"/>
    <s v=""/>
  </r>
  <r>
    <x v="4"/>
    <n v="7"/>
    <x v="0"/>
    <m/>
    <x v="35"/>
    <s v="CCV-2B_LC"/>
    <s v="2B_LC"/>
    <m/>
    <s v="2B_LC-07:00-07:15"/>
    <n v="0"/>
    <n v="2"/>
    <n v="3"/>
    <n v="7"/>
    <n v="0"/>
    <n v="0"/>
    <n v="0"/>
    <n v="0"/>
    <n v="25"/>
    <n v="15"/>
    <s v=""/>
  </r>
  <r>
    <x v="5"/>
    <n v="7"/>
    <x v="0"/>
    <m/>
    <x v="35"/>
    <s v="CCV-2B_LC"/>
    <s v="2B_LC"/>
    <m/>
    <s v="2B_LC-07:15-07:30"/>
    <n v="0"/>
    <n v="2"/>
    <n v="2"/>
    <n v="9"/>
    <n v="3"/>
    <n v="3"/>
    <n v="1"/>
    <n v="0"/>
    <n v="26"/>
    <n v="15"/>
    <s v=""/>
  </r>
  <r>
    <x v="6"/>
    <n v="7"/>
    <x v="0"/>
    <m/>
    <x v="35"/>
    <s v="CCV-2B_LC"/>
    <s v="2B_LC"/>
    <m/>
    <s v="2B_LC-07:30-07:45"/>
    <n v="0"/>
    <n v="1"/>
    <n v="0"/>
    <n v="16"/>
    <n v="3"/>
    <n v="0"/>
    <n v="0"/>
    <n v="1"/>
    <n v="26"/>
    <n v="17"/>
    <s v=""/>
  </r>
  <r>
    <x v="7"/>
    <n v="7"/>
    <x v="0"/>
    <m/>
    <x v="35"/>
    <s v="CCV-2B_LC"/>
    <s v="2B_LC"/>
    <m/>
    <s v="2B_LC-07:45-08:00"/>
    <n v="0"/>
    <n v="0"/>
    <n v="1"/>
    <n v="14"/>
    <n v="4"/>
    <n v="0"/>
    <n v="0"/>
    <n v="1"/>
    <n v="24"/>
    <n v="18"/>
    <s v=""/>
  </r>
  <r>
    <x v="8"/>
    <n v="8"/>
    <x v="0"/>
    <m/>
    <x v="35"/>
    <s v="CCV-2B_LC"/>
    <s v="2B_LC"/>
    <m/>
    <s v="2B_LC-08:00-08:15"/>
    <n v="0"/>
    <n v="0"/>
    <n v="2"/>
    <n v="10"/>
    <n v="3"/>
    <n v="0"/>
    <n v="0"/>
    <n v="0"/>
    <n v="21"/>
    <n v="15"/>
    <s v=""/>
  </r>
  <r>
    <x v="9"/>
    <n v="8"/>
    <x v="0"/>
    <m/>
    <x v="35"/>
    <s v="CCV-2B_LC"/>
    <s v="2B_LC"/>
    <m/>
    <s v="2B_LC-08:15-08:30"/>
    <n v="0"/>
    <n v="3"/>
    <n v="1"/>
    <n v="6"/>
    <n v="0"/>
    <n v="0"/>
    <n v="0"/>
    <n v="0"/>
    <n v="19"/>
    <n v="9"/>
    <s v=""/>
  </r>
  <r>
    <x v="10"/>
    <n v="8"/>
    <x v="0"/>
    <m/>
    <x v="35"/>
    <s v="CCV-2B_LC"/>
    <s v="2B_LC"/>
    <m/>
    <s v="2B_LC-08:30-08:45"/>
    <n v="0"/>
    <n v="2"/>
    <n v="0"/>
    <n v="9"/>
    <n v="0"/>
    <n v="0"/>
    <n v="0"/>
    <n v="0"/>
    <n v="17"/>
    <n v="9"/>
    <s v=""/>
  </r>
  <r>
    <x v="11"/>
    <n v="8"/>
    <x v="0"/>
    <m/>
    <x v="35"/>
    <s v="CCV-2B_LC"/>
    <s v="2B_LC"/>
    <m/>
    <s v="2B_LC-08:45-09:00"/>
    <n v="2"/>
    <n v="1"/>
    <n v="0"/>
    <n v="8"/>
    <n v="1"/>
    <n v="0"/>
    <n v="0"/>
    <n v="0"/>
    <n v="14"/>
    <n v="8"/>
    <s v=""/>
  </r>
  <r>
    <x v="12"/>
    <n v="9"/>
    <x v="0"/>
    <m/>
    <x v="35"/>
    <s v="CCV-2B_LC"/>
    <s v="2B_LC"/>
    <m/>
    <s v="2B_LC-09:00-09:15"/>
    <n v="4"/>
    <n v="4"/>
    <n v="1"/>
    <n v="11"/>
    <n v="0"/>
    <n v="0"/>
    <n v="0"/>
    <n v="0"/>
    <n v="28"/>
    <n v="14"/>
    <s v=""/>
  </r>
  <r>
    <x v="13"/>
    <n v="9"/>
    <x v="0"/>
    <m/>
    <x v="35"/>
    <s v="CCV-2B_LC"/>
    <s v="2B_LC"/>
    <m/>
    <s v="2B_LC-09:15-09:30"/>
    <n v="0"/>
    <n v="2"/>
    <n v="0"/>
    <n v="7"/>
    <n v="0"/>
    <n v="0"/>
    <n v="0"/>
    <n v="0"/>
    <n v="15"/>
    <n v="7"/>
    <s v=""/>
  </r>
  <r>
    <x v="14"/>
    <n v="9"/>
    <x v="0"/>
    <m/>
    <x v="35"/>
    <s v="CCV-2B_LC"/>
    <s v="2B_LC"/>
    <m/>
    <s v="2B_LC-09:30-09:45"/>
    <n v="0"/>
    <n v="0"/>
    <n v="1"/>
    <n v="4"/>
    <n v="0"/>
    <n v="0"/>
    <n v="0"/>
    <n v="0"/>
    <n v="9"/>
    <n v="7"/>
    <s v=""/>
  </r>
  <r>
    <x v="15"/>
    <n v="9"/>
    <x v="0"/>
    <m/>
    <x v="35"/>
    <s v="CCV-2B_LC"/>
    <s v="2B_LC"/>
    <m/>
    <s v="2B_LC-09:45-10:00"/>
    <n v="1"/>
    <n v="1"/>
    <n v="1"/>
    <n v="9"/>
    <n v="0"/>
    <n v="0"/>
    <n v="0"/>
    <n v="1"/>
    <n v="19"/>
    <n v="13"/>
    <s v=""/>
  </r>
  <r>
    <x v="16"/>
    <n v="10"/>
    <x v="0"/>
    <m/>
    <x v="35"/>
    <s v="CCV-2B_LC"/>
    <s v="2B_LC"/>
    <m/>
    <s v="2B_LC-10:00-10:15"/>
    <n v="2"/>
    <n v="6"/>
    <n v="0"/>
    <n v="10"/>
    <n v="2"/>
    <n v="0"/>
    <n v="0"/>
    <n v="1"/>
    <n v="31"/>
    <n v="11"/>
    <s v=""/>
  </r>
  <r>
    <x v="17"/>
    <n v="10"/>
    <x v="0"/>
    <m/>
    <x v="35"/>
    <s v="CCV-2B_LC"/>
    <s v="2B_LC"/>
    <m/>
    <s v="2B_LC-10:15-10:30"/>
    <n v="0"/>
    <n v="1"/>
    <n v="0"/>
    <n v="4"/>
    <n v="0"/>
    <n v="0"/>
    <n v="0"/>
    <n v="0"/>
    <n v="8"/>
    <n v="4"/>
    <s v=""/>
  </r>
  <r>
    <x v="18"/>
    <n v="10"/>
    <x v="0"/>
    <m/>
    <x v="35"/>
    <s v="CCV-2B_LC"/>
    <s v="2B_LC"/>
    <m/>
    <s v="2B_LC-10:30-10:45"/>
    <n v="1"/>
    <n v="1"/>
    <n v="0"/>
    <n v="5"/>
    <n v="1"/>
    <n v="0"/>
    <n v="0"/>
    <n v="2"/>
    <n v="12"/>
    <n v="7"/>
    <s v=""/>
  </r>
  <r>
    <x v="19"/>
    <n v="10"/>
    <x v="0"/>
    <m/>
    <x v="35"/>
    <s v="CCV-2B_LC"/>
    <s v="2B_LC"/>
    <m/>
    <s v="2B_LC-10:45-11:00"/>
    <n v="0"/>
    <n v="2"/>
    <n v="2"/>
    <n v="6"/>
    <n v="0"/>
    <n v="0"/>
    <n v="0"/>
    <n v="0"/>
    <n v="20"/>
    <n v="11"/>
    <s v=""/>
  </r>
  <r>
    <x v="20"/>
    <n v="11"/>
    <x v="0"/>
    <m/>
    <x v="35"/>
    <s v="CCV-2B_LC"/>
    <s v="2B_LC"/>
    <m/>
    <s v="2B_LC-11:00-11:15"/>
    <n v="0"/>
    <n v="2"/>
    <n v="1"/>
    <n v="4"/>
    <n v="0"/>
    <n v="1"/>
    <n v="0"/>
    <n v="1"/>
    <n v="15"/>
    <n v="8"/>
    <s v=""/>
  </r>
  <r>
    <x v="21"/>
    <n v="11"/>
    <x v="0"/>
    <m/>
    <x v="35"/>
    <s v="CCV-2B_LC"/>
    <s v="2B_LC"/>
    <m/>
    <s v="2B_LC-11:15-11:30"/>
    <n v="1"/>
    <n v="5"/>
    <n v="0"/>
    <n v="12"/>
    <n v="2"/>
    <n v="0"/>
    <n v="0"/>
    <n v="1"/>
    <n v="31"/>
    <n v="13"/>
    <s v=""/>
  </r>
  <r>
    <x v="22"/>
    <n v="11"/>
    <x v="0"/>
    <m/>
    <x v="35"/>
    <s v="CCV-2B_LC"/>
    <s v="2B_LC"/>
    <m/>
    <s v="2B_LC-11:30-11:45"/>
    <n v="1"/>
    <n v="1"/>
    <n v="0"/>
    <n v="10"/>
    <n v="1"/>
    <n v="0"/>
    <n v="0"/>
    <n v="1"/>
    <n v="18"/>
    <n v="11"/>
    <s v=""/>
  </r>
  <r>
    <x v="23"/>
    <n v="11"/>
    <x v="0"/>
    <m/>
    <x v="35"/>
    <s v="CCV-2B_LC"/>
    <s v="2B_LC"/>
    <m/>
    <s v="2B_LC-11:45-12:00"/>
    <n v="0"/>
    <n v="3"/>
    <n v="0"/>
    <n v="9"/>
    <n v="3"/>
    <n v="0"/>
    <n v="0"/>
    <n v="0"/>
    <n v="21"/>
    <n v="9"/>
    <s v=""/>
  </r>
  <r>
    <x v="24"/>
    <n v="12"/>
    <x v="1"/>
    <m/>
    <x v="35"/>
    <s v="CCV-2B_LC"/>
    <s v="2B_LC"/>
    <m/>
    <s v="2B_LC-12:00-12:15"/>
    <n v="1"/>
    <n v="3"/>
    <n v="0"/>
    <n v="4"/>
    <n v="1"/>
    <n v="0"/>
    <n v="0"/>
    <n v="0"/>
    <n v="14"/>
    <n v="4"/>
    <s v=""/>
  </r>
  <r>
    <x v="25"/>
    <n v="12"/>
    <x v="1"/>
    <m/>
    <x v="35"/>
    <s v="CCV-2B_LC"/>
    <s v="2B_LC"/>
    <m/>
    <s v="2B_LC-12:15-12:30"/>
    <n v="1"/>
    <n v="3"/>
    <n v="0"/>
    <n v="16"/>
    <n v="2"/>
    <n v="0"/>
    <n v="0"/>
    <n v="1"/>
    <n v="31"/>
    <n v="17"/>
    <s v=""/>
  </r>
  <r>
    <x v="26"/>
    <n v="12"/>
    <x v="1"/>
    <m/>
    <x v="35"/>
    <s v="CCV-2B_LC"/>
    <s v="2B_LC"/>
    <m/>
    <s v="2B_LC-12:30-12:45"/>
    <n v="0"/>
    <n v="2"/>
    <n v="0"/>
    <n v="5"/>
    <n v="6"/>
    <n v="1"/>
    <n v="0"/>
    <n v="2"/>
    <n v="16"/>
    <n v="7"/>
    <s v=""/>
  </r>
  <r>
    <x v="27"/>
    <n v="12"/>
    <x v="1"/>
    <m/>
    <x v="35"/>
    <s v="CCV-2B_LC"/>
    <s v="2B_LC"/>
    <m/>
    <s v="2B_LC-12:45-13:00"/>
    <n v="0"/>
    <n v="1"/>
    <n v="0"/>
    <n v="6"/>
    <n v="1"/>
    <n v="2"/>
    <n v="0"/>
    <n v="0"/>
    <n v="11"/>
    <n v="6"/>
    <s v=""/>
  </r>
  <r>
    <x v="28"/>
    <n v="13"/>
    <x v="1"/>
    <m/>
    <x v="35"/>
    <s v="CCV-2B_LC"/>
    <s v="2B_LC"/>
    <m/>
    <s v="2B_LC-13:00-13:15"/>
    <n v="0"/>
    <n v="1"/>
    <n v="1"/>
    <n v="4"/>
    <n v="0"/>
    <n v="0"/>
    <n v="0"/>
    <n v="1"/>
    <n v="13"/>
    <n v="8"/>
    <s v=""/>
  </r>
  <r>
    <x v="29"/>
    <n v="13"/>
    <x v="1"/>
    <m/>
    <x v="35"/>
    <s v="CCV-2B_LC"/>
    <s v="2B_LC"/>
    <m/>
    <s v="2B_LC-13:15-13:30"/>
    <n v="1"/>
    <n v="2"/>
    <n v="0"/>
    <n v="1"/>
    <n v="1"/>
    <n v="0"/>
    <n v="0"/>
    <n v="1"/>
    <n v="9"/>
    <n v="2"/>
    <s v=""/>
  </r>
  <r>
    <x v="30"/>
    <n v="13"/>
    <x v="1"/>
    <m/>
    <x v="35"/>
    <s v="CCV-2B_LC"/>
    <s v="2B_LC"/>
    <m/>
    <s v="2B_LC-13:30-13:45"/>
    <n v="0"/>
    <n v="2"/>
    <n v="1"/>
    <n v="3"/>
    <n v="2"/>
    <n v="0"/>
    <n v="0"/>
    <n v="0"/>
    <n v="13"/>
    <n v="6"/>
    <s v=""/>
  </r>
  <r>
    <x v="31"/>
    <n v="13"/>
    <x v="1"/>
    <m/>
    <x v="35"/>
    <s v="CCV-2B_LC"/>
    <s v="2B_LC"/>
    <m/>
    <s v="2B_LC-13:45-14:00"/>
    <n v="0"/>
    <n v="1"/>
    <n v="1"/>
    <n v="2"/>
    <n v="0"/>
    <n v="0"/>
    <n v="0"/>
    <n v="0"/>
    <n v="9"/>
    <n v="5"/>
    <s v=""/>
  </r>
  <r>
    <x v="32"/>
    <n v="14"/>
    <x v="1"/>
    <m/>
    <x v="35"/>
    <s v="CCV-2B_LC"/>
    <s v="2B_LC"/>
    <m/>
    <s v="2B_LC-14:00-14:15"/>
    <n v="0"/>
    <n v="2"/>
    <n v="0"/>
    <n v="5"/>
    <n v="0"/>
    <n v="1"/>
    <n v="0"/>
    <n v="0"/>
    <n v="12"/>
    <n v="5"/>
    <s v=""/>
  </r>
  <r>
    <x v="33"/>
    <n v="14"/>
    <x v="1"/>
    <m/>
    <x v="35"/>
    <s v="CCV-2B_LC"/>
    <s v="2B_LC"/>
    <m/>
    <s v="2B_LC-14:15-14:30"/>
    <n v="0"/>
    <n v="1"/>
    <n v="0"/>
    <n v="3"/>
    <n v="2"/>
    <n v="0"/>
    <n v="0"/>
    <n v="0"/>
    <n v="7"/>
    <n v="3"/>
    <s v=""/>
  </r>
  <r>
    <x v="34"/>
    <n v="14"/>
    <x v="1"/>
    <m/>
    <x v="35"/>
    <s v="CCV-2B_LC"/>
    <s v="2B_LC"/>
    <m/>
    <s v="2B_LC-14:30-14:45"/>
    <n v="0"/>
    <n v="1"/>
    <n v="0"/>
    <n v="4"/>
    <n v="1"/>
    <n v="0"/>
    <n v="0"/>
    <n v="0"/>
    <n v="9"/>
    <n v="4"/>
    <s v=""/>
  </r>
  <r>
    <x v="35"/>
    <n v="14"/>
    <x v="1"/>
    <m/>
    <x v="35"/>
    <s v="CCV-2B_LC"/>
    <s v="2B_LC"/>
    <m/>
    <s v="2B_LC-14:45-15:00"/>
    <n v="0"/>
    <n v="0"/>
    <n v="0"/>
    <n v="4"/>
    <n v="1"/>
    <n v="0"/>
    <n v="0"/>
    <n v="0"/>
    <n v="6"/>
    <n v="4"/>
    <s v=""/>
  </r>
  <r>
    <x v="36"/>
    <n v="15"/>
    <x v="1"/>
    <m/>
    <x v="35"/>
    <s v="CCV-2B_LC"/>
    <s v="2B_LC"/>
    <m/>
    <s v="2B_LC-15:00-15:15"/>
    <n v="0"/>
    <n v="0"/>
    <n v="2"/>
    <n v="8"/>
    <n v="2"/>
    <n v="0"/>
    <n v="0"/>
    <n v="0"/>
    <n v="18"/>
    <n v="13"/>
    <s v=""/>
  </r>
  <r>
    <x v="37"/>
    <n v="15"/>
    <x v="1"/>
    <m/>
    <x v="35"/>
    <s v="CCV-2B_LC"/>
    <s v="2B_LC"/>
    <m/>
    <s v="2B_LC-15:15-15:30"/>
    <n v="0"/>
    <n v="0"/>
    <n v="0"/>
    <n v="5"/>
    <n v="0"/>
    <n v="2"/>
    <n v="0"/>
    <n v="0"/>
    <n v="7"/>
    <n v="5"/>
    <s v=""/>
  </r>
  <r>
    <x v="38"/>
    <n v="15"/>
    <x v="1"/>
    <m/>
    <x v="35"/>
    <s v="CCV-2B_LC"/>
    <s v="2B_LC"/>
    <m/>
    <s v="2B_LC-15:30-15:45"/>
    <n v="6"/>
    <n v="1"/>
    <n v="0"/>
    <n v="3"/>
    <n v="2"/>
    <n v="0"/>
    <n v="0"/>
    <n v="1"/>
    <n v="9"/>
    <n v="4"/>
    <s v=""/>
  </r>
  <r>
    <x v="39"/>
    <n v="15"/>
    <x v="1"/>
    <m/>
    <x v="35"/>
    <s v="CCV-2B_LC"/>
    <s v="2B_LC"/>
    <m/>
    <s v="2B_LC-15:45-16:00"/>
    <n v="0"/>
    <n v="0"/>
    <n v="0"/>
    <n v="4"/>
    <n v="0"/>
    <n v="0"/>
    <n v="0"/>
    <n v="0"/>
    <n v="6"/>
    <n v="4"/>
    <s v=""/>
  </r>
  <r>
    <x v="40"/>
    <n v="16"/>
    <x v="1"/>
    <m/>
    <x v="35"/>
    <s v="CCV-2B_LC"/>
    <s v="2B_LC"/>
    <m/>
    <s v="2B_LC-16:00-16:15"/>
    <n v="1"/>
    <n v="0"/>
    <n v="0"/>
    <n v="3"/>
    <n v="0"/>
    <n v="0"/>
    <n v="0"/>
    <n v="0"/>
    <n v="4"/>
    <n v="3"/>
    <s v=""/>
  </r>
  <r>
    <x v="41"/>
    <n v="16"/>
    <x v="1"/>
    <m/>
    <x v="35"/>
    <s v="CCV-2B_LC"/>
    <s v="2B_LC"/>
    <m/>
    <s v="2B_LC-16:15-16:30"/>
    <n v="0"/>
    <n v="0"/>
    <n v="3"/>
    <n v="4"/>
    <n v="1"/>
    <n v="0"/>
    <n v="0"/>
    <n v="0"/>
    <n v="16"/>
    <n v="12"/>
    <s v=""/>
  </r>
  <r>
    <x v="42"/>
    <n v="16"/>
    <x v="1"/>
    <m/>
    <x v="35"/>
    <s v="CCV-2B_LC"/>
    <s v="2B_LC"/>
    <m/>
    <s v="2B_LC-16:30-16:45"/>
    <n v="0"/>
    <n v="0"/>
    <n v="1"/>
    <n v="6"/>
    <n v="2"/>
    <n v="1"/>
    <n v="0"/>
    <n v="1"/>
    <n v="13"/>
    <n v="10"/>
    <s v=""/>
  </r>
  <r>
    <x v="43"/>
    <n v="16"/>
    <x v="1"/>
    <m/>
    <x v="35"/>
    <s v="CCV-2B_LC"/>
    <s v="2B_LC"/>
    <m/>
    <s v="2B_LC-16:45-17:00"/>
    <n v="0"/>
    <n v="1"/>
    <n v="0"/>
    <n v="3"/>
    <n v="0"/>
    <n v="0"/>
    <n v="0"/>
    <n v="0"/>
    <n v="7"/>
    <n v="3"/>
    <s v=""/>
  </r>
  <r>
    <x v="44"/>
    <n v="17"/>
    <x v="1"/>
    <m/>
    <x v="35"/>
    <s v="CCV-2B_LC"/>
    <s v="2B_LC"/>
    <m/>
    <s v="2B_LC-17:00-17:15"/>
    <n v="1"/>
    <n v="1"/>
    <n v="0"/>
    <n v="9"/>
    <n v="2"/>
    <n v="0"/>
    <n v="0"/>
    <n v="0"/>
    <n v="15"/>
    <n v="9"/>
    <s v=""/>
  </r>
  <r>
    <x v="45"/>
    <n v="17"/>
    <x v="1"/>
    <m/>
    <x v="35"/>
    <s v="CCV-2B_LC"/>
    <s v="2B_LC"/>
    <m/>
    <s v="2B_LC-17:15-17:30"/>
    <n v="2"/>
    <n v="0"/>
    <n v="2"/>
    <n v="11"/>
    <n v="0"/>
    <n v="0"/>
    <n v="0"/>
    <n v="1"/>
    <n v="23"/>
    <n v="17"/>
    <s v=""/>
  </r>
  <r>
    <x v="46"/>
    <n v="17"/>
    <x v="1"/>
    <m/>
    <x v="35"/>
    <s v="CCV-2B_LC"/>
    <s v="2B_LC"/>
    <m/>
    <s v="2B_LC-17:30-17:45"/>
    <n v="1"/>
    <n v="1"/>
    <n v="0"/>
    <n v="10"/>
    <n v="0"/>
    <n v="0"/>
    <n v="0"/>
    <n v="0"/>
    <n v="16"/>
    <n v="10"/>
    <s v=""/>
  </r>
  <r>
    <x v="47"/>
    <n v="17"/>
    <x v="1"/>
    <m/>
    <x v="35"/>
    <s v="CCV-2B_LC"/>
    <s v="2B_LC"/>
    <m/>
    <s v="2B_LC-17:45-18:00"/>
    <n v="2"/>
    <n v="1"/>
    <n v="1"/>
    <n v="10"/>
    <n v="5"/>
    <n v="0"/>
    <n v="0"/>
    <n v="0"/>
    <n v="20"/>
    <n v="13"/>
    <s v=""/>
  </r>
  <r>
    <x v="48"/>
    <n v="18"/>
    <x v="1"/>
    <m/>
    <x v="35"/>
    <s v="CCV-2B_LC"/>
    <s v="2B_LC"/>
    <m/>
    <s v="2B_LC-18:00-18:15"/>
    <n v="0"/>
    <n v="0"/>
    <n v="0"/>
    <n v="2"/>
    <n v="1"/>
    <n v="1"/>
    <n v="0"/>
    <n v="0"/>
    <n v="3"/>
    <n v="2"/>
    <s v=""/>
  </r>
  <r>
    <x v="0"/>
    <n v="6"/>
    <x v="0"/>
    <m/>
    <x v="36"/>
    <s v="CCV-2B_SL"/>
    <s v="2B_SL"/>
    <m/>
    <s v="2B_SL-06:00-06:15"/>
    <n v="0"/>
    <n v="3"/>
    <n v="2"/>
    <n v="19"/>
    <n v="4"/>
    <n v="0"/>
    <n v="0"/>
    <n v="2"/>
    <n v="43"/>
    <n v="26"/>
    <s v=""/>
  </r>
  <r>
    <x v="1"/>
    <n v="6"/>
    <x v="0"/>
    <m/>
    <x v="36"/>
    <s v="CCV-2B_SL"/>
    <s v="2B_SL"/>
    <m/>
    <s v="2B_SL-06:15-06:30"/>
    <n v="0"/>
    <n v="4"/>
    <n v="2"/>
    <n v="25"/>
    <n v="5"/>
    <n v="1"/>
    <n v="0"/>
    <n v="2"/>
    <n v="54"/>
    <n v="32"/>
    <s v=""/>
  </r>
  <r>
    <x v="2"/>
    <n v="6"/>
    <x v="0"/>
    <m/>
    <x v="36"/>
    <s v="CCV-2B_SL"/>
    <s v="2B_SL"/>
    <m/>
    <s v="2B_SL-06:30-06:45"/>
    <n v="0"/>
    <n v="3"/>
    <n v="2"/>
    <n v="20"/>
    <n v="4"/>
    <n v="1"/>
    <n v="0"/>
    <n v="2"/>
    <n v="44"/>
    <n v="27"/>
    <s v=""/>
  </r>
  <r>
    <x v="3"/>
    <n v="6"/>
    <x v="0"/>
    <m/>
    <x v="36"/>
    <s v="CCV-2B_SL"/>
    <s v="2B_SL"/>
    <m/>
    <s v="2B_SL-06:45-07:00"/>
    <n v="0"/>
    <n v="5"/>
    <n v="2"/>
    <n v="29"/>
    <n v="6"/>
    <n v="1"/>
    <n v="0"/>
    <n v="3"/>
    <n v="63"/>
    <n v="37"/>
    <s v=""/>
  </r>
  <r>
    <x v="4"/>
    <n v="7"/>
    <x v="0"/>
    <m/>
    <x v="36"/>
    <s v="CCV-2B_SL"/>
    <s v="2B_SL"/>
    <m/>
    <s v="2B_SL-07:00-07:15"/>
    <n v="0"/>
    <n v="5"/>
    <n v="3"/>
    <n v="32"/>
    <n v="7"/>
    <n v="1"/>
    <n v="0"/>
    <n v="3"/>
    <n v="70"/>
    <n v="43"/>
    <s v=""/>
  </r>
  <r>
    <x v="5"/>
    <n v="7"/>
    <x v="0"/>
    <m/>
    <x v="36"/>
    <s v="CCV-2B_SL"/>
    <s v="2B_SL"/>
    <m/>
    <s v="2B_SL-07:15-07:30"/>
    <n v="0"/>
    <n v="6"/>
    <n v="3"/>
    <n v="38"/>
    <n v="8"/>
    <n v="1"/>
    <n v="0"/>
    <n v="3"/>
    <n v="81"/>
    <n v="49"/>
    <s v=""/>
  </r>
  <r>
    <x v="6"/>
    <n v="7"/>
    <x v="0"/>
    <m/>
    <x v="36"/>
    <s v="CCV-2B_SL"/>
    <s v="2B_SL"/>
    <m/>
    <s v="2B_SL-07:30-07:45"/>
    <n v="0"/>
    <n v="5"/>
    <n v="3"/>
    <n v="33"/>
    <n v="7"/>
    <n v="1"/>
    <n v="0"/>
    <n v="3"/>
    <n v="72"/>
    <n v="44"/>
    <s v=""/>
  </r>
  <r>
    <x v="7"/>
    <n v="7"/>
    <x v="0"/>
    <m/>
    <x v="36"/>
    <s v="CCV-2B_SL"/>
    <s v="2B_SL"/>
    <m/>
    <s v="2B_SL-07:45-08:00"/>
    <n v="0"/>
    <n v="4"/>
    <n v="2"/>
    <n v="23"/>
    <n v="5"/>
    <n v="1"/>
    <n v="0"/>
    <n v="2"/>
    <n v="51"/>
    <n v="30"/>
    <s v=""/>
  </r>
  <r>
    <x v="8"/>
    <n v="8"/>
    <x v="0"/>
    <m/>
    <x v="36"/>
    <s v="CCV-2B_SL"/>
    <s v="2B_SL"/>
    <m/>
    <s v="2B_SL-08:00-08:15"/>
    <n v="0"/>
    <n v="4"/>
    <n v="2"/>
    <n v="26"/>
    <n v="6"/>
    <n v="1"/>
    <n v="0"/>
    <n v="2"/>
    <n v="55"/>
    <n v="33"/>
    <s v=""/>
  </r>
  <r>
    <x v="9"/>
    <n v="8"/>
    <x v="0"/>
    <m/>
    <x v="36"/>
    <s v="CCV-2B_SL"/>
    <s v="2B_SL"/>
    <m/>
    <s v="2B_SL-08:15-08:30"/>
    <n v="0"/>
    <n v="3"/>
    <n v="2"/>
    <n v="20"/>
    <n v="4"/>
    <n v="1"/>
    <n v="0"/>
    <n v="2"/>
    <n v="44"/>
    <n v="27"/>
    <s v=""/>
  </r>
  <r>
    <x v="10"/>
    <n v="8"/>
    <x v="0"/>
    <m/>
    <x v="36"/>
    <s v="CCV-2B_SL"/>
    <s v="2B_SL"/>
    <m/>
    <s v="2B_SL-08:30-08:45"/>
    <n v="0"/>
    <n v="4"/>
    <n v="2"/>
    <n v="25"/>
    <n v="5"/>
    <n v="1"/>
    <n v="0"/>
    <n v="2"/>
    <n v="54"/>
    <n v="32"/>
    <s v=""/>
  </r>
  <r>
    <x v="11"/>
    <n v="8"/>
    <x v="0"/>
    <m/>
    <x v="36"/>
    <s v="CCV-2B_SL"/>
    <s v="2B_SL"/>
    <m/>
    <s v="2B_SL-08:45-09:00"/>
    <n v="0"/>
    <n v="4"/>
    <n v="2"/>
    <n v="23"/>
    <n v="5"/>
    <n v="1"/>
    <n v="0"/>
    <n v="2"/>
    <n v="51"/>
    <n v="30"/>
    <s v=""/>
  </r>
  <r>
    <x v="12"/>
    <n v="9"/>
    <x v="0"/>
    <m/>
    <x v="36"/>
    <s v="CCV-2B_SL"/>
    <s v="2B_SL"/>
    <m/>
    <s v="2B_SL-09:00-09:15"/>
    <n v="0"/>
    <n v="3"/>
    <n v="1"/>
    <n v="17"/>
    <n v="4"/>
    <n v="0"/>
    <n v="0"/>
    <n v="1"/>
    <n v="36"/>
    <n v="21"/>
    <s v=""/>
  </r>
  <r>
    <x v="13"/>
    <n v="9"/>
    <x v="0"/>
    <m/>
    <x v="36"/>
    <s v="CCV-2B_SL"/>
    <s v="2B_SL"/>
    <m/>
    <s v="2B_SL-09:15-09:30"/>
    <n v="0"/>
    <n v="3"/>
    <n v="2"/>
    <n v="19"/>
    <n v="4"/>
    <n v="0"/>
    <n v="0"/>
    <n v="2"/>
    <n v="43"/>
    <n v="26"/>
    <s v=""/>
  </r>
  <r>
    <x v="14"/>
    <n v="9"/>
    <x v="0"/>
    <m/>
    <x v="36"/>
    <s v="CCV-2B_SL"/>
    <s v="2B_SL"/>
    <m/>
    <s v="2B_SL-09:30-09:45"/>
    <n v="0"/>
    <n v="3"/>
    <n v="2"/>
    <n v="19"/>
    <n v="4"/>
    <n v="0"/>
    <n v="0"/>
    <n v="2"/>
    <n v="43"/>
    <n v="26"/>
    <s v=""/>
  </r>
  <r>
    <x v="15"/>
    <n v="9"/>
    <x v="0"/>
    <m/>
    <x v="36"/>
    <s v="CCV-2B_SL"/>
    <s v="2B_SL"/>
    <m/>
    <s v="2B_SL-09:45-10:00"/>
    <n v="0"/>
    <n v="3"/>
    <n v="2"/>
    <n v="21"/>
    <n v="4"/>
    <n v="1"/>
    <n v="0"/>
    <n v="2"/>
    <n v="46"/>
    <n v="28"/>
    <s v=""/>
  </r>
  <r>
    <x v="16"/>
    <n v="10"/>
    <x v="0"/>
    <m/>
    <x v="36"/>
    <s v="CCV-2B_SL"/>
    <s v="2B_SL"/>
    <m/>
    <s v="2B_SL-10:00-10:15"/>
    <n v="0"/>
    <n v="3"/>
    <n v="1"/>
    <n v="17"/>
    <n v="4"/>
    <n v="0"/>
    <n v="0"/>
    <n v="1"/>
    <n v="36"/>
    <n v="21"/>
    <s v=""/>
  </r>
  <r>
    <x v="17"/>
    <n v="10"/>
    <x v="0"/>
    <m/>
    <x v="36"/>
    <s v="CCV-2B_SL"/>
    <s v="2B_SL"/>
    <m/>
    <s v="2B_SL-10:15-10:30"/>
    <n v="0"/>
    <n v="3"/>
    <n v="2"/>
    <n v="22"/>
    <n v="5"/>
    <n v="1"/>
    <n v="0"/>
    <n v="2"/>
    <n v="47"/>
    <n v="29"/>
    <s v=""/>
  </r>
  <r>
    <x v="18"/>
    <n v="10"/>
    <x v="0"/>
    <m/>
    <x v="36"/>
    <s v="CCV-2B_SL"/>
    <s v="2B_SL"/>
    <m/>
    <s v="2B_SL-10:30-10:45"/>
    <n v="0"/>
    <n v="3"/>
    <n v="2"/>
    <n v="19"/>
    <n v="4"/>
    <n v="0"/>
    <n v="0"/>
    <n v="2"/>
    <n v="43"/>
    <n v="26"/>
    <s v=""/>
  </r>
  <r>
    <x v="19"/>
    <n v="10"/>
    <x v="0"/>
    <m/>
    <x v="36"/>
    <s v="CCV-2B_SL"/>
    <s v="2B_SL"/>
    <m/>
    <s v="2B_SL-10:45-11:00"/>
    <n v="0"/>
    <n v="4"/>
    <n v="2"/>
    <n v="25"/>
    <n v="5"/>
    <n v="1"/>
    <n v="0"/>
    <n v="2"/>
    <n v="54"/>
    <n v="32"/>
    <s v=""/>
  </r>
  <r>
    <x v="20"/>
    <n v="11"/>
    <x v="0"/>
    <m/>
    <x v="36"/>
    <s v="CCV-2B_SL"/>
    <s v="2B_SL"/>
    <m/>
    <s v="2B_SL-11:00-11:15"/>
    <n v="0"/>
    <n v="3"/>
    <n v="2"/>
    <n v="20"/>
    <n v="4"/>
    <n v="1"/>
    <n v="0"/>
    <n v="2"/>
    <n v="44"/>
    <n v="27"/>
    <s v=""/>
  </r>
  <r>
    <x v="21"/>
    <n v="11"/>
    <x v="0"/>
    <m/>
    <x v="36"/>
    <s v="CCV-2B_SL"/>
    <s v="2B_SL"/>
    <m/>
    <s v="2B_SL-11:15-11:30"/>
    <n v="0"/>
    <n v="3"/>
    <n v="2"/>
    <n v="21"/>
    <n v="4"/>
    <n v="1"/>
    <n v="0"/>
    <n v="2"/>
    <n v="46"/>
    <n v="28"/>
    <s v=""/>
  </r>
  <r>
    <x v="22"/>
    <n v="11"/>
    <x v="0"/>
    <m/>
    <x v="36"/>
    <s v="CCV-2B_SL"/>
    <s v="2B_SL"/>
    <m/>
    <s v="2B_SL-11:30-11:45"/>
    <n v="0"/>
    <n v="4"/>
    <n v="2"/>
    <n v="26"/>
    <n v="5"/>
    <n v="1"/>
    <n v="0"/>
    <n v="2"/>
    <n v="55"/>
    <n v="33"/>
    <s v=""/>
  </r>
  <r>
    <x v="23"/>
    <n v="11"/>
    <x v="0"/>
    <m/>
    <x v="36"/>
    <s v="CCV-2B_SL"/>
    <s v="2B_SL"/>
    <m/>
    <s v="2B_SL-11:45-12:00"/>
    <n v="0"/>
    <n v="4"/>
    <n v="2"/>
    <n v="24"/>
    <n v="5"/>
    <n v="1"/>
    <n v="0"/>
    <n v="2"/>
    <n v="52"/>
    <n v="31"/>
    <s v=""/>
  </r>
  <r>
    <x v="24"/>
    <n v="12"/>
    <x v="1"/>
    <m/>
    <x v="36"/>
    <s v="CCV-2B_SL"/>
    <s v="2B_SL"/>
    <m/>
    <s v="2B_SL-12:00-12:15"/>
    <n v="0"/>
    <n v="4"/>
    <n v="2"/>
    <n v="26"/>
    <n v="6"/>
    <n v="1"/>
    <n v="0"/>
    <n v="2"/>
    <n v="55"/>
    <n v="33"/>
    <s v=""/>
  </r>
  <r>
    <x v="25"/>
    <n v="12"/>
    <x v="1"/>
    <m/>
    <x v="36"/>
    <s v="CCV-2B_SL"/>
    <s v="2B_SL"/>
    <m/>
    <s v="2B_SL-12:15-12:30"/>
    <n v="0"/>
    <n v="5"/>
    <n v="2"/>
    <n v="29"/>
    <n v="6"/>
    <n v="1"/>
    <n v="0"/>
    <n v="3"/>
    <n v="63"/>
    <n v="37"/>
    <s v=""/>
  </r>
  <r>
    <x v="26"/>
    <n v="12"/>
    <x v="1"/>
    <m/>
    <x v="36"/>
    <s v="CCV-2B_SL"/>
    <s v="2B_SL"/>
    <m/>
    <s v="2B_SL-12:30-12:45"/>
    <n v="0"/>
    <n v="3"/>
    <n v="2"/>
    <n v="20"/>
    <n v="4"/>
    <n v="1"/>
    <n v="0"/>
    <n v="2"/>
    <n v="44"/>
    <n v="27"/>
    <s v=""/>
  </r>
  <r>
    <x v="27"/>
    <n v="12"/>
    <x v="1"/>
    <m/>
    <x v="36"/>
    <s v="CCV-2B_SL"/>
    <s v="2B_SL"/>
    <m/>
    <s v="2B_SL-12:45-13:00"/>
    <n v="0"/>
    <n v="5"/>
    <n v="3"/>
    <n v="33"/>
    <n v="7"/>
    <n v="1"/>
    <n v="0"/>
    <n v="3"/>
    <n v="72"/>
    <n v="44"/>
    <s v=""/>
  </r>
  <r>
    <x v="28"/>
    <n v="13"/>
    <x v="1"/>
    <m/>
    <x v="36"/>
    <s v="CCV-2B_SL"/>
    <s v="2B_SL"/>
    <m/>
    <s v="2B_SL-13:00-13:15"/>
    <n v="0"/>
    <n v="3"/>
    <n v="2"/>
    <n v="20"/>
    <n v="4"/>
    <n v="1"/>
    <n v="0"/>
    <n v="2"/>
    <n v="44"/>
    <n v="27"/>
    <s v=""/>
  </r>
  <r>
    <x v="29"/>
    <n v="13"/>
    <x v="1"/>
    <m/>
    <x v="36"/>
    <s v="CCV-2B_SL"/>
    <s v="2B_SL"/>
    <m/>
    <s v="2B_SL-13:15-13:30"/>
    <n v="0"/>
    <n v="4"/>
    <n v="2"/>
    <n v="24"/>
    <n v="5"/>
    <n v="1"/>
    <n v="0"/>
    <n v="2"/>
    <n v="52"/>
    <n v="31"/>
    <s v=""/>
  </r>
  <r>
    <x v="30"/>
    <n v="13"/>
    <x v="1"/>
    <m/>
    <x v="36"/>
    <s v="CCV-2B_SL"/>
    <s v="2B_SL"/>
    <m/>
    <s v="2B_SL-13:30-13:45"/>
    <n v="0"/>
    <n v="4"/>
    <n v="2"/>
    <n v="26"/>
    <n v="6"/>
    <n v="1"/>
    <n v="0"/>
    <n v="2"/>
    <n v="55"/>
    <n v="33"/>
    <s v=""/>
  </r>
  <r>
    <x v="31"/>
    <n v="13"/>
    <x v="1"/>
    <m/>
    <x v="36"/>
    <s v="CCV-2B_SL"/>
    <s v="2B_SL"/>
    <m/>
    <s v="2B_SL-13:45-14:00"/>
    <n v="0"/>
    <n v="4"/>
    <n v="2"/>
    <n v="26"/>
    <n v="5"/>
    <n v="1"/>
    <n v="0"/>
    <n v="2"/>
    <n v="55"/>
    <n v="33"/>
    <s v=""/>
  </r>
  <r>
    <x v="32"/>
    <n v="14"/>
    <x v="1"/>
    <m/>
    <x v="36"/>
    <s v="CCV-2B_SL"/>
    <s v="2B_SL"/>
    <m/>
    <s v="2B_SL-14:00-14:15"/>
    <n v="0"/>
    <n v="4"/>
    <n v="2"/>
    <n v="29"/>
    <n v="6"/>
    <n v="1"/>
    <n v="0"/>
    <n v="3"/>
    <n v="60"/>
    <n v="37"/>
    <s v=""/>
  </r>
  <r>
    <x v="33"/>
    <n v="14"/>
    <x v="1"/>
    <m/>
    <x v="36"/>
    <s v="CCV-2B_SL"/>
    <s v="2B_SL"/>
    <m/>
    <s v="2B_SL-14:15-14:30"/>
    <n v="0"/>
    <n v="3"/>
    <n v="2"/>
    <n v="22"/>
    <n v="5"/>
    <n v="1"/>
    <n v="0"/>
    <n v="2"/>
    <n v="47"/>
    <n v="29"/>
    <s v=""/>
  </r>
  <r>
    <x v="34"/>
    <n v="14"/>
    <x v="1"/>
    <m/>
    <x v="36"/>
    <s v="CCV-2B_SL"/>
    <s v="2B_SL"/>
    <m/>
    <s v="2B_SL-14:30-14:45"/>
    <n v="0"/>
    <n v="3"/>
    <n v="2"/>
    <n v="21"/>
    <n v="4"/>
    <n v="1"/>
    <n v="0"/>
    <n v="2"/>
    <n v="46"/>
    <n v="28"/>
    <s v=""/>
  </r>
  <r>
    <x v="35"/>
    <n v="14"/>
    <x v="1"/>
    <m/>
    <x v="36"/>
    <s v="CCV-2B_SL"/>
    <s v="2B_SL"/>
    <m/>
    <s v="2B_SL-14:45-15:00"/>
    <n v="0"/>
    <n v="4"/>
    <n v="2"/>
    <n v="29"/>
    <n v="6"/>
    <n v="1"/>
    <n v="0"/>
    <n v="3"/>
    <n v="60"/>
    <n v="37"/>
    <s v=""/>
  </r>
  <r>
    <x v="36"/>
    <n v="15"/>
    <x v="1"/>
    <m/>
    <x v="36"/>
    <s v="CCV-2B_SL"/>
    <s v="2B_SL"/>
    <m/>
    <s v="2B_SL-15:00-15:15"/>
    <n v="0"/>
    <n v="4"/>
    <n v="2"/>
    <n v="26"/>
    <n v="6"/>
    <n v="1"/>
    <n v="0"/>
    <n v="2"/>
    <n v="55"/>
    <n v="33"/>
    <s v=""/>
  </r>
  <r>
    <x v="37"/>
    <n v="15"/>
    <x v="1"/>
    <m/>
    <x v="36"/>
    <s v="CCV-2B_SL"/>
    <s v="2B_SL"/>
    <m/>
    <s v="2B_SL-15:15-15:30"/>
    <n v="0"/>
    <n v="3"/>
    <n v="2"/>
    <n v="20"/>
    <n v="4"/>
    <n v="1"/>
    <n v="0"/>
    <n v="2"/>
    <n v="44"/>
    <n v="27"/>
    <s v=""/>
  </r>
  <r>
    <x v="38"/>
    <n v="15"/>
    <x v="1"/>
    <m/>
    <x v="36"/>
    <s v="CCV-2B_SL"/>
    <s v="2B_SL"/>
    <m/>
    <s v="2B_SL-15:30-15:45"/>
    <n v="0"/>
    <n v="2"/>
    <n v="1"/>
    <n v="13"/>
    <n v="3"/>
    <n v="0"/>
    <n v="0"/>
    <n v="1"/>
    <n v="28"/>
    <n v="17"/>
    <s v=""/>
  </r>
  <r>
    <x v="39"/>
    <n v="15"/>
    <x v="1"/>
    <m/>
    <x v="36"/>
    <s v="CCV-2B_SL"/>
    <s v="2B_SL"/>
    <m/>
    <s v="2B_SL-15:45-16:00"/>
    <n v="0"/>
    <n v="4"/>
    <n v="2"/>
    <n v="24"/>
    <n v="5"/>
    <n v="1"/>
    <n v="0"/>
    <n v="2"/>
    <n v="52"/>
    <n v="31"/>
    <s v=""/>
  </r>
  <r>
    <x v="40"/>
    <n v="16"/>
    <x v="1"/>
    <m/>
    <x v="36"/>
    <s v="CCV-2B_SL"/>
    <s v="2B_SL"/>
    <m/>
    <s v="2B_SL-16:00-16:15"/>
    <n v="0"/>
    <n v="4"/>
    <n v="2"/>
    <n v="29"/>
    <n v="6"/>
    <n v="1"/>
    <n v="0"/>
    <n v="3"/>
    <n v="60"/>
    <n v="37"/>
    <s v=""/>
  </r>
  <r>
    <x v="41"/>
    <n v="16"/>
    <x v="1"/>
    <m/>
    <x v="36"/>
    <s v="CCV-2B_SL"/>
    <s v="2B_SL"/>
    <m/>
    <s v="2B_SL-16:15-16:30"/>
    <n v="0"/>
    <n v="3"/>
    <n v="2"/>
    <n v="20"/>
    <n v="4"/>
    <n v="1"/>
    <n v="0"/>
    <n v="2"/>
    <n v="44"/>
    <n v="27"/>
    <s v=""/>
  </r>
  <r>
    <x v="42"/>
    <n v="16"/>
    <x v="1"/>
    <m/>
    <x v="36"/>
    <s v="CCV-2B_SL"/>
    <s v="2B_SL"/>
    <m/>
    <s v="2B_SL-16:30-16:45"/>
    <n v="0"/>
    <n v="4"/>
    <n v="2"/>
    <n v="27"/>
    <n v="6"/>
    <n v="1"/>
    <n v="0"/>
    <n v="2"/>
    <n v="56"/>
    <n v="34"/>
    <s v=""/>
  </r>
  <r>
    <x v="43"/>
    <n v="16"/>
    <x v="1"/>
    <m/>
    <x v="36"/>
    <s v="CCV-2B_SL"/>
    <s v="2B_SL"/>
    <m/>
    <s v="2B_SL-16:45-17:00"/>
    <n v="0"/>
    <n v="4"/>
    <n v="2"/>
    <n v="26"/>
    <n v="6"/>
    <n v="1"/>
    <n v="0"/>
    <n v="2"/>
    <n v="55"/>
    <n v="33"/>
    <s v=""/>
  </r>
  <r>
    <x v="44"/>
    <n v="17"/>
    <x v="1"/>
    <m/>
    <x v="36"/>
    <s v="CCV-2B_SL"/>
    <s v="2B_SL"/>
    <m/>
    <s v="2B_SL-17:00-17:15"/>
    <n v="0"/>
    <n v="5"/>
    <n v="2"/>
    <n v="29"/>
    <n v="6"/>
    <n v="1"/>
    <n v="0"/>
    <n v="3"/>
    <n v="63"/>
    <n v="37"/>
    <s v=""/>
  </r>
  <r>
    <x v="45"/>
    <n v="17"/>
    <x v="1"/>
    <m/>
    <x v="36"/>
    <s v="CCV-2B_SL"/>
    <s v="2B_SL"/>
    <m/>
    <s v="2B_SL-17:15-17:30"/>
    <n v="0"/>
    <n v="6"/>
    <n v="3"/>
    <n v="36"/>
    <n v="8"/>
    <n v="1"/>
    <n v="0"/>
    <n v="3"/>
    <n v="78"/>
    <n v="47"/>
    <s v=""/>
  </r>
  <r>
    <x v="46"/>
    <n v="17"/>
    <x v="1"/>
    <m/>
    <x v="36"/>
    <s v="CCV-2B_SL"/>
    <s v="2B_SL"/>
    <m/>
    <s v="2B_SL-17:30-17:45"/>
    <n v="0"/>
    <n v="4"/>
    <n v="2"/>
    <n v="23"/>
    <n v="5"/>
    <n v="1"/>
    <n v="0"/>
    <n v="2"/>
    <n v="51"/>
    <n v="30"/>
    <s v=""/>
  </r>
  <r>
    <x v="47"/>
    <n v="17"/>
    <x v="1"/>
    <m/>
    <x v="36"/>
    <s v="CCV-2B_SL"/>
    <s v="2B_SL"/>
    <m/>
    <s v="2B_SL-17:45-18:00"/>
    <n v="0"/>
    <n v="5"/>
    <n v="2"/>
    <n v="29"/>
    <n v="6"/>
    <n v="1"/>
    <n v="0"/>
    <n v="3"/>
    <n v="63"/>
    <n v="37"/>
    <s v=""/>
  </r>
  <r>
    <x v="48"/>
    <n v="18"/>
    <x v="1"/>
    <m/>
    <x v="36"/>
    <s v="CCV-2B_SL"/>
    <s v="2B_SL"/>
    <m/>
    <s v="2B_SL-18:00-18:15"/>
    <n v="0"/>
    <n v="3"/>
    <n v="2"/>
    <n v="22"/>
    <n v="5"/>
    <n v="1"/>
    <n v="0"/>
    <n v="2"/>
    <n v="47"/>
    <n v="29"/>
    <s v=""/>
  </r>
  <r>
    <x v="49"/>
    <n v="18"/>
    <x v="1"/>
    <m/>
    <x v="36"/>
    <s v="CCV-2B_SL"/>
    <s v="2B_SL"/>
    <m/>
    <s v="2B_SL-18:15-18:30"/>
    <n v="0"/>
    <n v="5"/>
    <n v="2"/>
    <n v="29"/>
    <n v="6"/>
    <n v="1"/>
    <n v="0"/>
    <n v="3"/>
    <n v="63"/>
    <n v="37"/>
    <s v=""/>
  </r>
  <r>
    <x v="50"/>
    <n v="18"/>
    <x v="1"/>
    <m/>
    <x v="36"/>
    <s v="CCV-2B_SL"/>
    <s v="2B_SL"/>
    <m/>
    <s v="2B_SL-18:30-18:45"/>
    <n v="0"/>
    <n v="4"/>
    <n v="2"/>
    <n v="29"/>
    <n v="6"/>
    <n v="1"/>
    <n v="0"/>
    <n v="3"/>
    <n v="60"/>
    <n v="37"/>
    <s v=""/>
  </r>
  <r>
    <x v="51"/>
    <n v="18"/>
    <x v="1"/>
    <m/>
    <x v="36"/>
    <s v="CCV-2B_SL"/>
    <s v="2B_SL"/>
    <m/>
    <s v="2B_SL-18:45-19:00"/>
    <n v="0"/>
    <n v="4"/>
    <n v="2"/>
    <n v="26"/>
    <n v="5"/>
    <n v="1"/>
    <n v="0"/>
    <n v="2"/>
    <n v="55"/>
    <n v="33"/>
    <s v=""/>
  </r>
  <r>
    <x v="52"/>
    <n v="19"/>
    <x v="2"/>
    <m/>
    <x v="36"/>
    <s v="CCV-2B_SL"/>
    <s v="2B_SL"/>
    <m/>
    <s v="2B_SL-19:00-19:15"/>
    <n v="0"/>
    <n v="2"/>
    <n v="1"/>
    <n v="13"/>
    <n v="3"/>
    <n v="0"/>
    <n v="0"/>
    <n v="1"/>
    <n v="28"/>
    <n v="17"/>
    <s v=""/>
  </r>
  <r>
    <x v="53"/>
    <n v="19"/>
    <x v="2"/>
    <m/>
    <x v="36"/>
    <s v="CCV-2B_SL"/>
    <s v="2B_SL"/>
    <m/>
    <s v="2B_SL-19:15-19:30"/>
    <n v="0"/>
    <n v="1"/>
    <n v="1"/>
    <n v="10"/>
    <n v="2"/>
    <n v="0"/>
    <n v="0"/>
    <n v="1"/>
    <n v="21"/>
    <n v="14"/>
    <s v=""/>
  </r>
  <r>
    <x v="54"/>
    <n v="19"/>
    <x v="2"/>
    <m/>
    <x v="36"/>
    <s v="CCV-2B_SL"/>
    <s v="2B_SL"/>
    <m/>
    <s v="2B_SL-19:30-19:45"/>
    <n v="0"/>
    <n v="2"/>
    <n v="1"/>
    <n v="12"/>
    <n v="3"/>
    <n v="0"/>
    <n v="0"/>
    <n v="1"/>
    <n v="26"/>
    <n v="16"/>
    <s v=""/>
  </r>
  <r>
    <x v="55"/>
    <n v="19"/>
    <x v="2"/>
    <m/>
    <x v="36"/>
    <s v="CCV-2B_SL"/>
    <s v="2B_SL"/>
    <m/>
    <s v="2B_SL-19:45-20:00"/>
    <n v="0"/>
    <n v="2"/>
    <n v="1"/>
    <n v="13"/>
    <n v="3"/>
    <n v="0"/>
    <n v="0"/>
    <n v="1"/>
    <n v="28"/>
    <n v="17"/>
    <s v=""/>
  </r>
  <r>
    <x v="3"/>
    <n v="6"/>
    <x v="0"/>
    <m/>
    <x v="37"/>
    <s v="CCV-2B"/>
    <s v="2B"/>
    <m/>
    <s v="2B-06:45-07:00"/>
    <n v="9"/>
    <n v="6"/>
    <n v="1"/>
    <n v="81"/>
    <n v="25"/>
    <n v="13"/>
    <n v="0"/>
    <n v="12"/>
    <n v="146"/>
    <n v="96"/>
    <s v=""/>
  </r>
  <r>
    <x v="4"/>
    <n v="7"/>
    <x v="0"/>
    <m/>
    <x v="37"/>
    <s v="CCV-2B"/>
    <s v="2B"/>
    <m/>
    <s v="2B-07:00-07:15"/>
    <n v="5"/>
    <n v="3"/>
    <n v="7"/>
    <n v="102"/>
    <n v="27"/>
    <n v="11"/>
    <n v="0"/>
    <n v="5"/>
    <n v="176"/>
    <n v="125"/>
    <s v=""/>
  </r>
  <r>
    <x v="5"/>
    <n v="7"/>
    <x v="0"/>
    <m/>
    <x v="37"/>
    <s v="CCV-2B"/>
    <s v="2B"/>
    <m/>
    <s v="2B-07:15-07:30"/>
    <n v="3"/>
    <n v="6"/>
    <n v="3"/>
    <n v="118"/>
    <n v="28"/>
    <n v="8"/>
    <n v="0"/>
    <n v="8"/>
    <n v="196"/>
    <n v="134"/>
    <s v=""/>
  </r>
  <r>
    <x v="6"/>
    <n v="7"/>
    <x v="0"/>
    <m/>
    <x v="37"/>
    <s v="CCV-2B"/>
    <s v="2B"/>
    <m/>
    <s v="2B-07:30-07:45"/>
    <n v="4"/>
    <n v="11"/>
    <n v="0"/>
    <n v="124"/>
    <n v="30"/>
    <n v="6"/>
    <n v="0"/>
    <n v="7"/>
    <n v="206"/>
    <n v="131"/>
    <s v=""/>
  </r>
  <r>
    <x v="7"/>
    <n v="7"/>
    <x v="0"/>
    <m/>
    <x v="37"/>
    <s v="CCV-2B"/>
    <s v="2B"/>
    <m/>
    <s v="2B-07:45-08:00"/>
    <n v="2"/>
    <n v="11"/>
    <n v="2"/>
    <n v="148"/>
    <n v="29"/>
    <n v="4"/>
    <n v="0"/>
    <n v="15"/>
    <n v="254"/>
    <n v="168"/>
    <s v=""/>
  </r>
  <r>
    <x v="8"/>
    <n v="8"/>
    <x v="0"/>
    <m/>
    <x v="37"/>
    <s v="CCV-2B"/>
    <s v="2B"/>
    <m/>
    <s v="2B-08:00-08:15"/>
    <n v="6"/>
    <n v="7"/>
    <n v="4"/>
    <n v="124"/>
    <n v="33"/>
    <n v="8"/>
    <n v="1"/>
    <n v="10"/>
    <n v="214"/>
    <n v="145"/>
    <s v=""/>
  </r>
  <r>
    <x v="9"/>
    <n v="8"/>
    <x v="0"/>
    <m/>
    <x v="37"/>
    <s v="CCV-2B"/>
    <s v="2B"/>
    <m/>
    <s v="2B-08:15-08:30"/>
    <n v="2"/>
    <n v="8"/>
    <n v="4"/>
    <n v="115"/>
    <n v="28"/>
    <n v="4"/>
    <n v="0"/>
    <n v="11"/>
    <n v="204"/>
    <n v="136"/>
    <s v=""/>
  </r>
  <r>
    <x v="10"/>
    <n v="8"/>
    <x v="0"/>
    <m/>
    <x v="37"/>
    <s v="CCV-2B"/>
    <s v="2B"/>
    <m/>
    <s v="2B-08:30-08:45"/>
    <n v="1"/>
    <n v="15"/>
    <n v="1"/>
    <n v="112"/>
    <n v="22"/>
    <n v="10"/>
    <n v="0"/>
    <n v="11"/>
    <n v="207"/>
    <n v="126"/>
    <s v=""/>
  </r>
  <r>
    <x v="11"/>
    <n v="8"/>
    <x v="0"/>
    <m/>
    <x v="37"/>
    <s v="CCV-2B"/>
    <s v="2B"/>
    <m/>
    <s v="2B-08:45-09:00"/>
    <n v="2"/>
    <n v="11"/>
    <n v="2"/>
    <n v="150"/>
    <n v="33"/>
    <n v="3"/>
    <n v="0"/>
    <n v="10"/>
    <n v="251"/>
    <n v="165"/>
    <s v=""/>
  </r>
  <r>
    <x v="12"/>
    <n v="9"/>
    <x v="0"/>
    <m/>
    <x v="37"/>
    <s v="CCV-2B"/>
    <s v="2B"/>
    <m/>
    <s v="2B-09:00-09:15"/>
    <n v="0"/>
    <n v="17"/>
    <n v="3"/>
    <n v="134"/>
    <n v="19"/>
    <n v="4"/>
    <n v="0"/>
    <n v="12"/>
    <n v="248"/>
    <n v="154"/>
    <s v=""/>
  </r>
  <r>
    <x v="13"/>
    <n v="9"/>
    <x v="0"/>
    <m/>
    <x v="37"/>
    <s v="CCV-2B"/>
    <s v="2B"/>
    <m/>
    <s v="2B-09:15-09:30"/>
    <n v="2"/>
    <n v="16"/>
    <n v="4"/>
    <n v="134"/>
    <n v="27"/>
    <n v="3"/>
    <n v="0"/>
    <n v="13"/>
    <n v="252"/>
    <n v="157"/>
    <s v=""/>
  </r>
  <r>
    <x v="14"/>
    <n v="9"/>
    <x v="0"/>
    <m/>
    <x v="37"/>
    <s v="CCV-2B"/>
    <s v="2B"/>
    <m/>
    <s v="2B-09:30-09:45"/>
    <n v="1"/>
    <n v="18"/>
    <n v="3"/>
    <n v="169"/>
    <n v="34"/>
    <n v="5"/>
    <n v="1"/>
    <n v="12"/>
    <n v="301"/>
    <n v="190"/>
    <s v=""/>
  </r>
  <r>
    <x v="15"/>
    <n v="9"/>
    <x v="0"/>
    <m/>
    <x v="37"/>
    <s v="CCV-2B"/>
    <s v="2B"/>
    <m/>
    <s v="2B-09:45-10:00"/>
    <n v="1"/>
    <n v="24"/>
    <n v="9"/>
    <n v="187"/>
    <n v="32"/>
    <n v="8"/>
    <n v="2"/>
    <n v="16"/>
    <n v="366"/>
    <n v="228"/>
    <s v=""/>
  </r>
  <r>
    <x v="16"/>
    <n v="10"/>
    <x v="0"/>
    <m/>
    <x v="37"/>
    <s v="CCV-2B"/>
    <s v="2B"/>
    <m/>
    <s v="2B-10:00-10:15"/>
    <n v="0"/>
    <n v="15"/>
    <n v="6"/>
    <n v="147"/>
    <n v="26"/>
    <n v="4"/>
    <n v="1"/>
    <n v="12"/>
    <n v="273"/>
    <n v="175"/>
    <s v=""/>
  </r>
  <r>
    <x v="17"/>
    <n v="10"/>
    <x v="0"/>
    <m/>
    <x v="37"/>
    <s v="CCV-2B"/>
    <s v="2B"/>
    <m/>
    <s v="2B-10:15-10:30"/>
    <n v="0"/>
    <n v="13"/>
    <n v="3"/>
    <n v="72"/>
    <n v="10"/>
    <n v="2"/>
    <n v="1"/>
    <n v="8"/>
    <n v="152"/>
    <n v="89"/>
    <s v=""/>
  </r>
  <r>
    <x v="38"/>
    <n v="15"/>
    <x v="1"/>
    <m/>
    <x v="37"/>
    <s v="CCV-2B"/>
    <s v="2B"/>
    <m/>
    <s v="2B-15:30-15:45"/>
    <n v="1"/>
    <n v="8"/>
    <n v="6"/>
    <n v="146"/>
    <n v="30"/>
    <n v="4"/>
    <n v="0"/>
    <n v="7"/>
    <n v="246"/>
    <n v="168"/>
    <s v=""/>
  </r>
  <r>
    <x v="39"/>
    <n v="15"/>
    <x v="1"/>
    <m/>
    <x v="37"/>
    <s v="CCV-2B"/>
    <s v="2B"/>
    <m/>
    <s v="2B-15:45-16:00"/>
    <n v="4"/>
    <n v="7"/>
    <n v="2"/>
    <n v="186"/>
    <n v="49"/>
    <n v="4"/>
    <n v="0"/>
    <n v="8"/>
    <n v="288"/>
    <n v="199"/>
    <s v=""/>
  </r>
  <r>
    <x v="40"/>
    <n v="16"/>
    <x v="1"/>
    <m/>
    <x v="37"/>
    <s v="CCV-2B"/>
    <s v="2B"/>
    <m/>
    <s v="2B-16:00-16:15"/>
    <n v="2"/>
    <n v="6"/>
    <n v="4"/>
    <n v="220"/>
    <n v="38"/>
    <n v="5"/>
    <n v="1"/>
    <n v="17"/>
    <n v="347"/>
    <n v="248"/>
    <s v=""/>
  </r>
  <r>
    <x v="41"/>
    <n v="16"/>
    <x v="1"/>
    <m/>
    <x v="37"/>
    <s v="CCV-2B"/>
    <s v="2B"/>
    <m/>
    <s v="2B-16:15-16:30"/>
    <n v="5"/>
    <n v="16"/>
    <n v="3"/>
    <n v="206"/>
    <n v="40"/>
    <n v="6"/>
    <n v="2"/>
    <n v="16"/>
    <n v="352"/>
    <n v="232"/>
    <s v=""/>
  </r>
  <r>
    <x v="42"/>
    <n v="16"/>
    <x v="1"/>
    <m/>
    <x v="37"/>
    <s v="CCV-2B"/>
    <s v="2B"/>
    <m/>
    <s v="2B-16:30-16:45"/>
    <n v="2"/>
    <n v="11"/>
    <n v="4"/>
    <n v="205"/>
    <n v="43"/>
    <n v="6"/>
    <n v="0"/>
    <n v="14"/>
    <n v="336"/>
    <n v="229"/>
    <s v=""/>
  </r>
  <r>
    <x v="43"/>
    <n v="16"/>
    <x v="1"/>
    <m/>
    <x v="37"/>
    <s v="CCV-2B"/>
    <s v="2B"/>
    <m/>
    <s v="2B-16:45-17:00"/>
    <n v="3"/>
    <n v="12"/>
    <n v="1"/>
    <n v="233"/>
    <n v="41"/>
    <n v="9"/>
    <n v="0"/>
    <n v="14"/>
    <n v="365"/>
    <n v="250"/>
    <s v=""/>
  </r>
  <r>
    <x v="44"/>
    <n v="17"/>
    <x v="1"/>
    <m/>
    <x v="37"/>
    <s v="CCV-2B"/>
    <s v="2B"/>
    <m/>
    <s v="2B-17:00-17:15"/>
    <n v="2"/>
    <n v="4"/>
    <n v="1"/>
    <n v="216"/>
    <n v="69"/>
    <n v="6"/>
    <n v="1"/>
    <n v="15"/>
    <n v="331"/>
    <n v="235"/>
    <s v=""/>
  </r>
  <r>
    <x v="45"/>
    <n v="17"/>
    <x v="1"/>
    <m/>
    <x v="37"/>
    <s v="CCV-2B"/>
    <s v="2B"/>
    <m/>
    <s v="2B-17:15-17:30"/>
    <n v="9"/>
    <n v="11"/>
    <n v="2"/>
    <n v="276"/>
    <n v="72"/>
    <n v="6"/>
    <n v="1"/>
    <n v="11"/>
    <n v="426"/>
    <n v="293"/>
    <s v=""/>
  </r>
  <r>
    <x v="46"/>
    <n v="17"/>
    <x v="1"/>
    <m/>
    <x v="37"/>
    <s v="CCV-2B"/>
    <s v="2B"/>
    <m/>
    <s v="2B-17:30-17:45"/>
    <n v="7"/>
    <n v="8"/>
    <n v="0"/>
    <n v="300"/>
    <n v="69"/>
    <n v="7"/>
    <n v="1"/>
    <n v="11"/>
    <n v="442"/>
    <n v="312"/>
    <s v=""/>
  </r>
  <r>
    <x v="47"/>
    <n v="17"/>
    <x v="1"/>
    <m/>
    <x v="37"/>
    <s v="CCV-2B"/>
    <s v="2B"/>
    <m/>
    <s v="2B-17:45-18:00"/>
    <n v="3"/>
    <n v="10"/>
    <n v="1"/>
    <n v="311"/>
    <n v="64"/>
    <n v="7"/>
    <n v="0"/>
    <n v="11"/>
    <n v="462"/>
    <n v="325"/>
    <s v=""/>
  </r>
  <r>
    <x v="48"/>
    <n v="18"/>
    <x v="1"/>
    <m/>
    <x v="37"/>
    <s v="CCV-2B"/>
    <s v="2B"/>
    <m/>
    <s v="2B-18:00-18:15"/>
    <n v="6"/>
    <n v="4"/>
    <n v="0"/>
    <n v="320"/>
    <n v="92"/>
    <n v="6"/>
    <n v="2"/>
    <n v="13"/>
    <n v="466"/>
    <n v="335"/>
    <s v=""/>
  </r>
  <r>
    <x v="49"/>
    <n v="18"/>
    <x v="1"/>
    <m/>
    <x v="37"/>
    <s v="CCV-2B"/>
    <s v="2B"/>
    <m/>
    <s v="2B-18:15-18:30"/>
    <n v="4"/>
    <n v="2"/>
    <n v="2"/>
    <n v="316"/>
    <n v="61"/>
    <n v="10"/>
    <n v="0"/>
    <n v="10"/>
    <n v="449"/>
    <n v="331"/>
    <s v=""/>
  </r>
  <r>
    <x v="50"/>
    <n v="18"/>
    <x v="1"/>
    <m/>
    <x v="37"/>
    <s v="CCV-2B"/>
    <s v="2B"/>
    <m/>
    <s v="2B-18:30-18:45"/>
    <n v="7"/>
    <n v="6"/>
    <n v="0"/>
    <n v="288"/>
    <n v="80"/>
    <n v="10"/>
    <n v="0"/>
    <n v="9"/>
    <n v="420"/>
    <n v="297"/>
    <s v=""/>
  </r>
  <r>
    <x v="51"/>
    <n v="18"/>
    <x v="1"/>
    <m/>
    <x v="37"/>
    <s v="CCV-2B"/>
    <s v="2B"/>
    <m/>
    <s v="2B-18:45-19:00"/>
    <n v="2"/>
    <n v="4"/>
    <n v="0"/>
    <n v="282"/>
    <n v="60"/>
    <n v="6"/>
    <n v="2"/>
    <n v="8"/>
    <n v="403"/>
    <n v="292"/>
    <s v=""/>
  </r>
  <r>
    <x v="52"/>
    <n v="19"/>
    <x v="2"/>
    <m/>
    <x v="37"/>
    <s v="CCV-2B"/>
    <s v="2B"/>
    <m/>
    <s v="2B-19:00-19:15"/>
    <n v="2"/>
    <n v="10"/>
    <n v="1"/>
    <n v="268"/>
    <n v="54"/>
    <n v="10"/>
    <n v="1"/>
    <n v="10"/>
    <n v="404"/>
    <n v="282"/>
    <s v=""/>
  </r>
  <r>
    <x v="53"/>
    <n v="19"/>
    <x v="2"/>
    <m/>
    <x v="37"/>
    <s v="CCV-2B"/>
    <s v="2B"/>
    <m/>
    <s v="2B-19:15-19:30"/>
    <n v="2"/>
    <n v="2"/>
    <n v="1"/>
    <n v="294"/>
    <n v="67"/>
    <n v="7"/>
    <n v="0"/>
    <n v="6"/>
    <n v="413"/>
    <n v="303"/>
    <s v=""/>
  </r>
  <r>
    <x v="54"/>
    <n v="19"/>
    <x v="2"/>
    <m/>
    <x v="37"/>
    <s v="CCV-2B"/>
    <s v="2B"/>
    <m/>
    <s v="2B-19:30-19:45"/>
    <n v="0"/>
    <n v="0"/>
    <n v="0"/>
    <n v="34"/>
    <n v="13"/>
    <n v="0"/>
    <n v="0"/>
    <n v="1"/>
    <n v="49"/>
    <n v="35"/>
    <s v=""/>
  </r>
  <r>
    <x v="0"/>
    <n v="6"/>
    <x v="0"/>
    <m/>
    <x v="38"/>
    <s v="CCV-30A"/>
    <s v="30A"/>
    <s v="Mestre"/>
    <s v="30A-06:00-06:15"/>
    <n v="0"/>
    <n v="5"/>
    <n v="1"/>
    <n v="9"/>
    <n v="7"/>
    <n v="2"/>
    <n v="0"/>
    <n v="2"/>
    <n v="33"/>
    <n v="14"/>
    <s v=""/>
  </r>
  <r>
    <x v="1"/>
    <n v="6"/>
    <x v="0"/>
    <m/>
    <x v="38"/>
    <s v="CCV-30A"/>
    <s v="30A"/>
    <s v="Mestre"/>
    <s v="30A-06:15-06:30"/>
    <n v="2"/>
    <n v="4"/>
    <n v="0"/>
    <n v="17"/>
    <n v="2"/>
    <n v="2"/>
    <n v="0"/>
    <n v="2"/>
    <n v="36"/>
    <n v="19"/>
    <s v=""/>
  </r>
  <r>
    <x v="2"/>
    <n v="6"/>
    <x v="0"/>
    <m/>
    <x v="38"/>
    <s v="CCV-30A"/>
    <s v="30A"/>
    <s v="Mestre"/>
    <s v="30A-06:30-06:45"/>
    <n v="2"/>
    <n v="3"/>
    <n v="1"/>
    <n v="24"/>
    <n v="8"/>
    <n v="2"/>
    <n v="0"/>
    <n v="3"/>
    <n v="48"/>
    <n v="30"/>
    <s v=""/>
  </r>
  <r>
    <x v="3"/>
    <n v="6"/>
    <x v="0"/>
    <m/>
    <x v="38"/>
    <s v="CCV-30A"/>
    <s v="30A"/>
    <s v="Mestre"/>
    <s v="30A-06:45-07:00"/>
    <n v="5"/>
    <n v="5"/>
    <n v="1"/>
    <n v="44"/>
    <n v="13"/>
    <n v="2"/>
    <n v="0"/>
    <n v="3"/>
    <n v="81"/>
    <n v="50"/>
    <s v=""/>
  </r>
  <r>
    <x v="4"/>
    <n v="7"/>
    <x v="0"/>
    <m/>
    <x v="38"/>
    <s v="CCV-30A"/>
    <s v="30A"/>
    <s v="Mestre"/>
    <s v="30A-07:00-07:15"/>
    <n v="5"/>
    <n v="5"/>
    <n v="0"/>
    <n v="47"/>
    <n v="19"/>
    <n v="1"/>
    <n v="0"/>
    <n v="5"/>
    <n v="85"/>
    <n v="52"/>
    <s v=""/>
  </r>
  <r>
    <x v="5"/>
    <n v="7"/>
    <x v="0"/>
    <m/>
    <x v="38"/>
    <s v="CCV-30A"/>
    <s v="30A"/>
    <s v="Mestre"/>
    <s v="30A-07:15-07:30"/>
    <n v="4"/>
    <n v="4"/>
    <n v="1"/>
    <n v="74"/>
    <n v="19"/>
    <n v="4"/>
    <n v="1"/>
    <n v="6"/>
    <n v="124"/>
    <n v="84"/>
    <s v=""/>
  </r>
  <r>
    <x v="6"/>
    <n v="7"/>
    <x v="0"/>
    <m/>
    <x v="38"/>
    <s v="CCV-30A"/>
    <s v="30A"/>
    <s v="Mestre"/>
    <s v="30A-07:30-07:45"/>
    <n v="4"/>
    <n v="5"/>
    <n v="0"/>
    <n v="90"/>
    <n v="32"/>
    <n v="2"/>
    <n v="0"/>
    <n v="5"/>
    <n v="144"/>
    <n v="95"/>
    <s v=""/>
  </r>
  <r>
    <x v="7"/>
    <n v="7"/>
    <x v="0"/>
    <m/>
    <x v="38"/>
    <s v="CCV-30A"/>
    <s v="30A"/>
    <s v="Mestre"/>
    <s v="30A-07:45-08:00"/>
    <n v="1"/>
    <n v="1"/>
    <n v="3"/>
    <n v="153"/>
    <n v="43"/>
    <n v="2"/>
    <n v="0"/>
    <n v="7"/>
    <n v="230"/>
    <n v="168"/>
    <s v=""/>
  </r>
  <r>
    <x v="8"/>
    <n v="8"/>
    <x v="0"/>
    <m/>
    <x v="38"/>
    <s v="CCV-30A"/>
    <s v="30A"/>
    <s v="Mestre"/>
    <s v="30A-08:00-08:15"/>
    <n v="2"/>
    <n v="7"/>
    <n v="3"/>
    <n v="126"/>
    <n v="27"/>
    <n v="4"/>
    <n v="0"/>
    <n v="4"/>
    <n v="203"/>
    <n v="138"/>
    <s v=""/>
  </r>
  <r>
    <x v="9"/>
    <n v="8"/>
    <x v="0"/>
    <m/>
    <x v="38"/>
    <s v="CCV-30A"/>
    <s v="30A"/>
    <s v="Mestre"/>
    <s v="30A-08:15-08:30"/>
    <n v="2"/>
    <n v="2"/>
    <n v="1"/>
    <n v="87"/>
    <n v="13"/>
    <n v="1"/>
    <n v="0"/>
    <n v="8"/>
    <n v="135"/>
    <n v="98"/>
    <s v=""/>
  </r>
  <r>
    <x v="10"/>
    <n v="8"/>
    <x v="0"/>
    <m/>
    <x v="38"/>
    <s v="CCV-30A"/>
    <s v="30A"/>
    <s v="Mestre"/>
    <s v="30A-08:30-08:45"/>
    <n v="0"/>
    <n v="5"/>
    <n v="1"/>
    <n v="73"/>
    <n v="15"/>
    <n v="2"/>
    <n v="4"/>
    <n v="12"/>
    <n v="136"/>
    <n v="92"/>
    <s v=""/>
  </r>
  <r>
    <x v="11"/>
    <n v="8"/>
    <x v="0"/>
    <m/>
    <x v="38"/>
    <s v="CCV-30A"/>
    <s v="30A"/>
    <s v="Mestre"/>
    <s v="30A-08:45-09:00"/>
    <n v="0"/>
    <n v="2"/>
    <n v="4"/>
    <n v="56"/>
    <n v="12"/>
    <n v="2"/>
    <n v="0"/>
    <n v="3"/>
    <n v="98"/>
    <n v="69"/>
    <s v=""/>
  </r>
  <r>
    <x v="12"/>
    <n v="9"/>
    <x v="0"/>
    <m/>
    <x v="38"/>
    <s v="CCV-30A"/>
    <s v="30A"/>
    <s v="Mestre"/>
    <s v="30A-09:00-09:15"/>
    <n v="1"/>
    <n v="6"/>
    <n v="3"/>
    <n v="53"/>
    <n v="11"/>
    <n v="0"/>
    <n v="2"/>
    <n v="10"/>
    <n v="113"/>
    <n v="73"/>
    <s v=""/>
  </r>
  <r>
    <x v="13"/>
    <n v="9"/>
    <x v="0"/>
    <m/>
    <x v="38"/>
    <s v="CCV-30A"/>
    <s v="30A"/>
    <s v="Mestre"/>
    <s v="30A-09:15-09:30"/>
    <n v="5"/>
    <n v="3"/>
    <n v="3"/>
    <n v="76"/>
    <n v="6"/>
    <n v="2"/>
    <n v="1"/>
    <n v="3"/>
    <n v="123"/>
    <n v="88"/>
    <s v=""/>
  </r>
  <r>
    <x v="14"/>
    <n v="9"/>
    <x v="0"/>
    <m/>
    <x v="38"/>
    <s v="CCV-30A"/>
    <s v="30A"/>
    <s v="Mestre"/>
    <s v="30A-09:30-09:45"/>
    <n v="0"/>
    <n v="3"/>
    <n v="1"/>
    <n v="66"/>
    <n v="6"/>
    <n v="2"/>
    <n v="3"/>
    <n v="7"/>
    <n v="112"/>
    <n v="79"/>
    <s v=""/>
  </r>
  <r>
    <x v="15"/>
    <n v="9"/>
    <x v="0"/>
    <m/>
    <x v="38"/>
    <s v="CCV-30A"/>
    <s v="30A"/>
    <s v="Mestre"/>
    <s v="30A-09:45-10:00"/>
    <n v="0"/>
    <n v="6"/>
    <n v="3"/>
    <n v="66"/>
    <n v="11"/>
    <n v="0"/>
    <n v="3"/>
    <n v="5"/>
    <n v="124"/>
    <n v="82"/>
    <s v=""/>
  </r>
  <r>
    <x v="16"/>
    <n v="10"/>
    <x v="0"/>
    <m/>
    <x v="38"/>
    <s v="CCV-30A"/>
    <s v="30A"/>
    <s v="Mestre"/>
    <s v="30A-10:00-10:15"/>
    <n v="2"/>
    <n v="7"/>
    <n v="4"/>
    <n v="73"/>
    <n v="12"/>
    <n v="2"/>
    <n v="2"/>
    <n v="7"/>
    <n v="141"/>
    <n v="92"/>
    <s v=""/>
  </r>
  <r>
    <x v="17"/>
    <n v="10"/>
    <x v="0"/>
    <m/>
    <x v="38"/>
    <s v="CCV-30A"/>
    <s v="30A"/>
    <s v="Mestre"/>
    <s v="30A-10:15-10:30"/>
    <n v="2"/>
    <n v="8"/>
    <n v="5"/>
    <n v="78"/>
    <n v="20"/>
    <n v="2"/>
    <n v="2"/>
    <n v="7"/>
    <n v="155"/>
    <n v="100"/>
    <s v=""/>
  </r>
  <r>
    <x v="18"/>
    <n v="10"/>
    <x v="0"/>
    <m/>
    <x v="38"/>
    <s v="CCV-30A"/>
    <s v="30A"/>
    <s v="Mestre"/>
    <s v="30A-10:30-10:45"/>
    <n v="1"/>
    <n v="8"/>
    <n v="2"/>
    <n v="78"/>
    <n v="16"/>
    <n v="0"/>
    <n v="1"/>
    <n v="12"/>
    <n v="150"/>
    <n v="96"/>
    <s v=""/>
  </r>
  <r>
    <x v="19"/>
    <n v="10"/>
    <x v="0"/>
    <m/>
    <x v="38"/>
    <s v="CCV-30A"/>
    <s v="30A"/>
    <s v="Mestre"/>
    <s v="30A-10:45-11:00"/>
    <n v="0"/>
    <n v="10"/>
    <n v="3"/>
    <n v="77"/>
    <n v="17"/>
    <n v="3"/>
    <n v="1"/>
    <n v="7"/>
    <n v="150"/>
    <n v="93"/>
    <s v=""/>
  </r>
  <r>
    <x v="20"/>
    <n v="11"/>
    <x v="0"/>
    <m/>
    <x v="38"/>
    <s v="CCV-30A"/>
    <s v="30A"/>
    <s v="Mestre"/>
    <s v="30A-11:00-11:15"/>
    <n v="1"/>
    <n v="10"/>
    <n v="6"/>
    <n v="91"/>
    <n v="11"/>
    <n v="0"/>
    <n v="1"/>
    <n v="10"/>
    <n v="181"/>
    <n v="117"/>
    <s v=""/>
  </r>
  <r>
    <x v="21"/>
    <n v="11"/>
    <x v="0"/>
    <m/>
    <x v="38"/>
    <s v="CCV-30A"/>
    <s v="30A"/>
    <s v="Mestre"/>
    <s v="30A-11:15-11:30"/>
    <n v="1"/>
    <n v="7"/>
    <n v="3"/>
    <n v="90"/>
    <n v="21"/>
    <n v="3"/>
    <n v="2"/>
    <n v="9"/>
    <n v="164"/>
    <n v="109"/>
    <s v=""/>
  </r>
  <r>
    <x v="22"/>
    <n v="11"/>
    <x v="0"/>
    <m/>
    <x v="38"/>
    <s v="CCV-30A"/>
    <s v="30A"/>
    <s v="Mestre"/>
    <s v="30A-11:30-11:45"/>
    <n v="0"/>
    <n v="12"/>
    <n v="12"/>
    <n v="73"/>
    <n v="25"/>
    <n v="3"/>
    <n v="0"/>
    <n v="7"/>
    <n v="180"/>
    <n v="110"/>
    <s v=""/>
  </r>
  <r>
    <x v="23"/>
    <n v="11"/>
    <x v="0"/>
    <m/>
    <x v="38"/>
    <s v="CCV-30A"/>
    <s v="30A"/>
    <s v="Mestre"/>
    <s v="30A-11:45-12:00"/>
    <n v="2"/>
    <n v="4"/>
    <n v="6"/>
    <n v="101"/>
    <n v="17"/>
    <n v="6"/>
    <n v="1"/>
    <n v="13"/>
    <n v="184"/>
    <n v="130"/>
    <s v=""/>
  </r>
  <r>
    <x v="24"/>
    <n v="12"/>
    <x v="1"/>
    <m/>
    <x v="38"/>
    <s v="CCV-30A"/>
    <s v="30A"/>
    <s v="Mestre"/>
    <s v="30A-12:00-12:15"/>
    <n v="4"/>
    <n v="9"/>
    <n v="6"/>
    <n v="145"/>
    <n v="47"/>
    <n v="1"/>
    <n v="1"/>
    <n v="6"/>
    <n v="251"/>
    <n v="167"/>
    <s v=""/>
  </r>
  <r>
    <x v="25"/>
    <n v="12"/>
    <x v="1"/>
    <m/>
    <x v="38"/>
    <s v="CCV-30A"/>
    <s v="30A"/>
    <s v="Mestre"/>
    <s v="30A-12:15-12:30"/>
    <n v="2"/>
    <n v="9"/>
    <n v="6"/>
    <n v="97"/>
    <n v="26"/>
    <n v="5"/>
    <n v="2"/>
    <n v="12"/>
    <n v="193"/>
    <n v="126"/>
    <s v=""/>
  </r>
  <r>
    <x v="26"/>
    <n v="12"/>
    <x v="1"/>
    <m/>
    <x v="38"/>
    <s v="CCV-30A"/>
    <s v="30A"/>
    <s v="Mestre"/>
    <s v="30A-12:30-12:45"/>
    <n v="3"/>
    <n v="12"/>
    <n v="10"/>
    <n v="71"/>
    <n v="25"/>
    <n v="2"/>
    <n v="1"/>
    <n v="5"/>
    <n v="170"/>
    <n v="102"/>
    <s v=""/>
  </r>
  <r>
    <x v="27"/>
    <n v="12"/>
    <x v="1"/>
    <m/>
    <x v="38"/>
    <s v="CCV-30A"/>
    <s v="30A"/>
    <s v="Mestre"/>
    <s v="30A-12:45-13:00"/>
    <n v="0"/>
    <n v="6"/>
    <n v="3"/>
    <n v="102"/>
    <n v="19"/>
    <n v="3"/>
    <n v="0"/>
    <n v="6"/>
    <n v="170"/>
    <n v="116"/>
    <s v=""/>
  </r>
  <r>
    <x v="28"/>
    <n v="13"/>
    <x v="1"/>
    <m/>
    <x v="38"/>
    <s v="CCV-30A"/>
    <s v="30A"/>
    <s v="Mestre"/>
    <s v="30A-13:00-13:15"/>
    <n v="1"/>
    <n v="5"/>
    <n v="3"/>
    <n v="114"/>
    <n v="31"/>
    <n v="3"/>
    <n v="2"/>
    <n v="5"/>
    <n v="187"/>
    <n v="129"/>
    <s v=""/>
  </r>
  <r>
    <x v="29"/>
    <n v="13"/>
    <x v="1"/>
    <m/>
    <x v="38"/>
    <s v="CCV-30A"/>
    <s v="30A"/>
    <s v="Mestre"/>
    <s v="30A-13:15-13:30"/>
    <n v="0"/>
    <n v="6"/>
    <n v="1"/>
    <n v="152"/>
    <n v="23"/>
    <n v="0"/>
    <n v="2"/>
    <n v="13"/>
    <n v="241"/>
    <n v="170"/>
    <s v=""/>
  </r>
  <r>
    <x v="30"/>
    <n v="13"/>
    <x v="1"/>
    <m/>
    <x v="38"/>
    <s v="CCV-30A"/>
    <s v="30A"/>
    <s v="Mestre"/>
    <s v="30A-13:30-13:45"/>
    <n v="0"/>
    <n v="7"/>
    <n v="3"/>
    <n v="158"/>
    <n v="29"/>
    <n v="5"/>
    <n v="3"/>
    <n v="9"/>
    <n v="256"/>
    <n v="178"/>
    <s v=""/>
  </r>
  <r>
    <x v="31"/>
    <n v="13"/>
    <x v="1"/>
    <m/>
    <x v="38"/>
    <s v="CCV-30A"/>
    <s v="30A"/>
    <s v="Mestre"/>
    <s v="30A-13:45-14:00"/>
    <n v="2"/>
    <n v="10"/>
    <n v="4"/>
    <n v="171"/>
    <n v="32"/>
    <n v="3"/>
    <n v="2"/>
    <n v="8"/>
    <n v="282"/>
    <n v="191"/>
    <s v=""/>
  </r>
  <r>
    <x v="32"/>
    <n v="14"/>
    <x v="1"/>
    <m/>
    <x v="38"/>
    <s v="CCV-30A"/>
    <s v="30A"/>
    <s v="Mestre"/>
    <s v="30A-14:00-14:15"/>
    <n v="2"/>
    <n v="11"/>
    <n v="5"/>
    <n v="101"/>
    <n v="20"/>
    <n v="5"/>
    <n v="0"/>
    <n v="12"/>
    <n v="197"/>
    <n v="126"/>
    <s v=""/>
  </r>
  <r>
    <x v="33"/>
    <n v="14"/>
    <x v="1"/>
    <m/>
    <x v="38"/>
    <s v="CCV-30A"/>
    <s v="30A"/>
    <s v="Mestre"/>
    <s v="30A-14:15-14:30"/>
    <n v="1"/>
    <n v="11"/>
    <n v="1"/>
    <n v="88"/>
    <n v="20"/>
    <n v="5"/>
    <n v="1"/>
    <n v="2"/>
    <n v="155"/>
    <n v="94"/>
    <s v=""/>
  </r>
  <r>
    <x v="34"/>
    <n v="14"/>
    <x v="1"/>
    <m/>
    <x v="38"/>
    <s v="CCV-30A"/>
    <s v="30A"/>
    <s v="Mestre"/>
    <s v="30A-14:30-14:45"/>
    <n v="2"/>
    <n v="7"/>
    <n v="1"/>
    <n v="95"/>
    <n v="31"/>
    <n v="2"/>
    <n v="0"/>
    <n v="3"/>
    <n v="156"/>
    <n v="101"/>
    <s v=""/>
  </r>
  <r>
    <x v="35"/>
    <n v="14"/>
    <x v="1"/>
    <m/>
    <x v="38"/>
    <s v="CCV-30A"/>
    <s v="30A"/>
    <s v="Mestre"/>
    <s v="30A-14:45-15:00"/>
    <n v="1"/>
    <n v="7"/>
    <n v="2"/>
    <n v="91"/>
    <n v="24"/>
    <n v="5"/>
    <n v="2"/>
    <n v="7"/>
    <n v="160"/>
    <n v="105"/>
    <s v=""/>
  </r>
  <r>
    <x v="36"/>
    <n v="15"/>
    <x v="1"/>
    <m/>
    <x v="38"/>
    <s v="CCV-30A"/>
    <s v="30A"/>
    <s v="Mestre"/>
    <s v="30A-15:00-15:15"/>
    <n v="0"/>
    <n v="6"/>
    <n v="3"/>
    <n v="96"/>
    <n v="17"/>
    <n v="2"/>
    <n v="2"/>
    <n v="6"/>
    <n v="165"/>
    <n v="112"/>
    <s v=""/>
  </r>
  <r>
    <x v="37"/>
    <n v="15"/>
    <x v="1"/>
    <m/>
    <x v="38"/>
    <s v="CCV-30A"/>
    <s v="30A"/>
    <s v="Mestre"/>
    <s v="30A-15:15-15:30"/>
    <n v="1"/>
    <n v="15"/>
    <n v="4"/>
    <n v="117"/>
    <n v="18"/>
    <n v="2"/>
    <n v="3"/>
    <n v="11"/>
    <n v="227"/>
    <n v="141"/>
    <s v=""/>
  </r>
  <r>
    <x v="38"/>
    <n v="15"/>
    <x v="1"/>
    <m/>
    <x v="38"/>
    <s v="CCV-30A"/>
    <s v="30A"/>
    <s v="Mestre"/>
    <s v="30A-15:30-15:45"/>
    <n v="0"/>
    <n v="8"/>
    <n v="6"/>
    <n v="114"/>
    <n v="13"/>
    <n v="2"/>
    <n v="3"/>
    <n v="8"/>
    <n v="206"/>
    <n v="140"/>
    <s v=""/>
  </r>
  <r>
    <x v="39"/>
    <n v="15"/>
    <x v="1"/>
    <m/>
    <x v="38"/>
    <s v="CCV-30A"/>
    <s v="30A"/>
    <s v="Mestre"/>
    <s v="30A-15:45-16:00"/>
    <n v="0"/>
    <n v="9"/>
    <n v="3"/>
    <n v="106"/>
    <n v="19"/>
    <n v="4"/>
    <n v="2"/>
    <n v="7"/>
    <n v="187"/>
    <n v="123"/>
    <s v=""/>
  </r>
  <r>
    <x v="40"/>
    <n v="16"/>
    <x v="1"/>
    <m/>
    <x v="38"/>
    <s v="CCV-30A"/>
    <s v="30A"/>
    <s v="Mestre"/>
    <s v="30A-16:00-16:15"/>
    <n v="2"/>
    <n v="14"/>
    <n v="1"/>
    <n v="128"/>
    <n v="31"/>
    <n v="5"/>
    <n v="1"/>
    <n v="8"/>
    <n v="225"/>
    <n v="140"/>
    <s v=""/>
  </r>
  <r>
    <x v="41"/>
    <n v="16"/>
    <x v="1"/>
    <m/>
    <x v="38"/>
    <s v="CCV-30A"/>
    <s v="30A"/>
    <s v="Mestre"/>
    <s v="30A-16:15-16:30"/>
    <n v="1"/>
    <n v="12"/>
    <n v="1"/>
    <n v="93"/>
    <n v="17"/>
    <n v="3"/>
    <n v="1"/>
    <n v="7"/>
    <n v="170"/>
    <n v="104"/>
    <s v=""/>
  </r>
  <r>
    <x v="42"/>
    <n v="16"/>
    <x v="1"/>
    <m/>
    <x v="38"/>
    <s v="CCV-30A"/>
    <s v="30A"/>
    <s v="Mestre"/>
    <s v="30A-16:30-16:45"/>
    <n v="0"/>
    <n v="8"/>
    <n v="1"/>
    <n v="98"/>
    <n v="11"/>
    <n v="3"/>
    <n v="0"/>
    <n v="12"/>
    <n v="170"/>
    <n v="113"/>
    <s v=""/>
  </r>
  <r>
    <x v="43"/>
    <n v="16"/>
    <x v="1"/>
    <m/>
    <x v="38"/>
    <s v="CCV-30A"/>
    <s v="30A"/>
    <s v="Mestre"/>
    <s v="30A-16:45-17:00"/>
    <n v="3"/>
    <n v="10"/>
    <n v="0"/>
    <n v="185"/>
    <n v="29"/>
    <n v="3"/>
    <n v="0"/>
    <n v="7"/>
    <n v="282"/>
    <n v="192"/>
    <s v=""/>
  </r>
  <r>
    <x v="44"/>
    <n v="17"/>
    <x v="1"/>
    <m/>
    <x v="38"/>
    <s v="CCV-30A"/>
    <s v="30A"/>
    <s v="Mestre"/>
    <s v="30A-17:00-17:15"/>
    <n v="4"/>
    <n v="11"/>
    <n v="1"/>
    <n v="152"/>
    <n v="53"/>
    <n v="3"/>
    <n v="2"/>
    <n v="12"/>
    <n v="260"/>
    <n v="169"/>
    <s v=""/>
  </r>
  <r>
    <x v="45"/>
    <n v="17"/>
    <x v="1"/>
    <m/>
    <x v="38"/>
    <s v="CCV-30A"/>
    <s v="30A"/>
    <s v="Mestre"/>
    <s v="30A-17:15-17:30"/>
    <n v="1"/>
    <n v="13"/>
    <n v="3"/>
    <n v="214"/>
    <n v="44"/>
    <n v="4"/>
    <n v="0"/>
    <n v="16"/>
    <n v="353"/>
    <n v="238"/>
    <s v=""/>
  </r>
  <r>
    <x v="46"/>
    <n v="17"/>
    <x v="1"/>
    <m/>
    <x v="38"/>
    <s v="CCV-30A"/>
    <s v="30A"/>
    <s v="Mestre"/>
    <s v="30A-17:30-17:45"/>
    <n v="3"/>
    <n v="14"/>
    <n v="5"/>
    <n v="262"/>
    <n v="37"/>
    <n v="13"/>
    <n v="0"/>
    <n v="30"/>
    <n v="441"/>
    <n v="305"/>
    <s v=""/>
  </r>
  <r>
    <x v="47"/>
    <n v="17"/>
    <x v="1"/>
    <m/>
    <x v="38"/>
    <s v="CCV-30A"/>
    <s v="30A"/>
    <s v="Mestre"/>
    <s v="30A-17:45-18:00"/>
    <n v="5"/>
    <n v="17"/>
    <n v="2"/>
    <n v="287"/>
    <n v="43"/>
    <n v="13"/>
    <n v="1"/>
    <n v="33"/>
    <n v="478"/>
    <n v="326"/>
    <s v=""/>
  </r>
  <r>
    <x v="48"/>
    <n v="18"/>
    <x v="1"/>
    <m/>
    <x v="38"/>
    <s v="CCV-30A"/>
    <s v="30A"/>
    <s v="Mestre"/>
    <s v="30A-18:00-18:15"/>
    <n v="7"/>
    <n v="14"/>
    <n v="8"/>
    <n v="363"/>
    <n v="106"/>
    <n v="9"/>
    <n v="6"/>
    <n v="26"/>
    <n v="599"/>
    <n v="415"/>
    <s v=""/>
  </r>
  <r>
    <x v="49"/>
    <n v="18"/>
    <x v="1"/>
    <m/>
    <x v="38"/>
    <s v="CCV-30A"/>
    <s v="30A"/>
    <s v="Mestre"/>
    <s v="30A-18:15-18:30"/>
    <n v="10"/>
    <n v="17"/>
    <n v="3"/>
    <n v="340"/>
    <n v="87"/>
    <n v="11"/>
    <n v="3"/>
    <n v="37"/>
    <n v="567"/>
    <n v="388"/>
    <s v=""/>
  </r>
  <r>
    <x v="50"/>
    <n v="18"/>
    <x v="1"/>
    <m/>
    <x v="38"/>
    <s v="CCV-30A"/>
    <s v="30A"/>
    <s v="Mestre"/>
    <s v="30A-18:30-18:45"/>
    <n v="7"/>
    <n v="15"/>
    <n v="5"/>
    <n v="381"/>
    <n v="80"/>
    <n v="8"/>
    <n v="2"/>
    <n v="28"/>
    <n v="607"/>
    <n v="424"/>
    <s v=""/>
  </r>
  <r>
    <x v="51"/>
    <n v="18"/>
    <x v="1"/>
    <m/>
    <x v="38"/>
    <s v="CCV-30A"/>
    <s v="30A"/>
    <s v="Mestre"/>
    <s v="30A-18:45-19:00"/>
    <n v="5"/>
    <n v="9"/>
    <n v="3"/>
    <n v="338"/>
    <n v="56"/>
    <n v="13"/>
    <n v="2"/>
    <n v="17"/>
    <n v="510"/>
    <n v="365"/>
    <s v=""/>
  </r>
  <r>
    <x v="52"/>
    <n v="19"/>
    <x v="2"/>
    <m/>
    <x v="38"/>
    <s v="CCV-30A"/>
    <s v="30A"/>
    <s v="Mestre"/>
    <s v="30A-19:00-19:15"/>
    <n v="3"/>
    <n v="5"/>
    <n v="1"/>
    <n v="226"/>
    <n v="54"/>
    <n v="11"/>
    <n v="1"/>
    <n v="7"/>
    <n v="333"/>
    <n v="237"/>
    <s v=""/>
  </r>
  <r>
    <x v="53"/>
    <n v="19"/>
    <x v="2"/>
    <m/>
    <x v="38"/>
    <s v="CCV-30A"/>
    <s v="30A"/>
    <s v="Mestre"/>
    <s v="30A-19:15-19:30"/>
    <n v="5"/>
    <n v="5"/>
    <n v="0"/>
    <n v="160"/>
    <n v="34"/>
    <n v="3"/>
    <n v="0"/>
    <n v="9"/>
    <n v="241"/>
    <n v="169"/>
    <s v=""/>
  </r>
  <r>
    <x v="54"/>
    <n v="19"/>
    <x v="2"/>
    <m/>
    <x v="38"/>
    <s v="CCV-30A"/>
    <s v="30A"/>
    <s v="Mestre"/>
    <s v="30A-19:30-19:45"/>
    <n v="2"/>
    <n v="2"/>
    <n v="2"/>
    <n v="72"/>
    <n v="25"/>
    <n v="7"/>
    <n v="2"/>
    <n v="4"/>
    <n v="119"/>
    <n v="83"/>
    <s v=""/>
  </r>
  <r>
    <x v="55"/>
    <n v="19"/>
    <x v="2"/>
    <m/>
    <x v="38"/>
    <s v="CCV-30A"/>
    <s v="30A"/>
    <s v="Mestre"/>
    <s v="30A-19:45-20:00"/>
    <n v="10"/>
    <n v="0"/>
    <n v="4"/>
    <n v="120"/>
    <n v="18"/>
    <n v="5"/>
    <n v="0"/>
    <n v="5"/>
    <n v="180"/>
    <n v="135"/>
    <s v=""/>
  </r>
  <r>
    <x v="56"/>
    <n v="20"/>
    <x v="2"/>
    <m/>
    <x v="38"/>
    <s v="CCV-30A"/>
    <s v="30A"/>
    <s v="Mestre"/>
    <s v="30A-20:00-20:15"/>
    <n v="8"/>
    <n v="3"/>
    <n v="0"/>
    <n v="99"/>
    <n v="35"/>
    <n v="3"/>
    <n v="0"/>
    <n v="2"/>
    <n v="147"/>
    <n v="101"/>
    <s v=""/>
  </r>
  <r>
    <x v="57"/>
    <n v="20"/>
    <x v="2"/>
    <m/>
    <x v="38"/>
    <s v="CCV-30A"/>
    <s v="30A"/>
    <s v="Mestre"/>
    <s v="30A-20:15-20:30"/>
    <n v="2"/>
    <n v="2"/>
    <n v="1"/>
    <n v="82"/>
    <n v="17"/>
    <n v="4"/>
    <n v="0"/>
    <n v="1"/>
    <n v="121"/>
    <n v="86"/>
    <s v=""/>
  </r>
  <r>
    <x v="58"/>
    <n v="20"/>
    <x v="2"/>
    <m/>
    <x v="38"/>
    <s v="CCV-30A"/>
    <s v="30A"/>
    <s v="Mestre"/>
    <s v="30A-20:30-20:45"/>
    <n v="2"/>
    <n v="1"/>
    <n v="1"/>
    <n v="90"/>
    <n v="19"/>
    <n v="1"/>
    <n v="1"/>
    <n v="3"/>
    <n v="133"/>
    <n v="97"/>
    <s v=""/>
  </r>
  <r>
    <x v="59"/>
    <n v="20"/>
    <x v="2"/>
    <m/>
    <x v="38"/>
    <s v="CCV-30A"/>
    <s v="30A"/>
    <s v="Mestre"/>
    <s v="30A-20:45-21:00"/>
    <n v="0"/>
    <n v="0"/>
    <n v="2"/>
    <n v="83"/>
    <n v="25"/>
    <n v="2"/>
    <n v="2"/>
    <n v="7"/>
    <n v="132"/>
    <n v="97"/>
    <s v=""/>
  </r>
  <r>
    <x v="60"/>
    <n v="21"/>
    <x v="2"/>
    <m/>
    <x v="38"/>
    <s v="CCV-30A"/>
    <s v="30A"/>
    <s v="Mestre"/>
    <s v="30A-21:00-21:15"/>
    <n v="1"/>
    <n v="2"/>
    <n v="0"/>
    <n v="92"/>
    <n v="16"/>
    <n v="0"/>
    <n v="0"/>
    <n v="0"/>
    <n v="129"/>
    <n v="92"/>
    <s v=""/>
  </r>
  <r>
    <x v="61"/>
    <n v="21"/>
    <x v="2"/>
    <m/>
    <x v="38"/>
    <s v="CCV-30A"/>
    <s v="30A"/>
    <s v="Mestre"/>
    <s v="30A-21:15-21:30"/>
    <n v="1"/>
    <n v="1"/>
    <n v="1"/>
    <n v="80"/>
    <n v="15"/>
    <n v="1"/>
    <n v="0"/>
    <n v="3"/>
    <n v="117"/>
    <n v="86"/>
    <s v=""/>
  </r>
  <r>
    <x v="62"/>
    <n v="21"/>
    <x v="2"/>
    <m/>
    <x v="38"/>
    <s v="CCV-30A"/>
    <s v="30A"/>
    <s v="Mestre"/>
    <s v="30A-21:30-21:45"/>
    <n v="9"/>
    <n v="1"/>
    <n v="3"/>
    <n v="102"/>
    <n v="21"/>
    <n v="1"/>
    <n v="0"/>
    <n v="0"/>
    <n v="150"/>
    <n v="110"/>
    <s v=""/>
  </r>
  <r>
    <x v="63"/>
    <n v="21"/>
    <x v="2"/>
    <m/>
    <x v="38"/>
    <s v="CCV-30A"/>
    <s v="30A"/>
    <s v="Mestre"/>
    <s v="30A-21:45-22:00"/>
    <n v="1"/>
    <n v="1"/>
    <n v="2"/>
    <n v="127"/>
    <n v="17"/>
    <n v="1"/>
    <n v="0"/>
    <n v="4"/>
    <n v="184"/>
    <n v="136"/>
    <s v=""/>
  </r>
  <r>
    <x v="64"/>
    <n v="22"/>
    <x v="2"/>
    <m/>
    <x v="38"/>
    <s v="CCV-30A"/>
    <s v="30A"/>
    <s v="Mestre"/>
    <s v="30A-22:00-22:15"/>
    <n v="0"/>
    <n v="0"/>
    <n v="0"/>
    <n v="22"/>
    <n v="1"/>
    <n v="0"/>
    <n v="0"/>
    <n v="0"/>
    <n v="29"/>
    <n v="22"/>
    <s v=""/>
  </r>
  <r>
    <x v="0"/>
    <n v="6"/>
    <x v="0"/>
    <m/>
    <x v="39"/>
    <s v="CCV-30B"/>
    <s v="30B"/>
    <s v="Mestre"/>
    <s v="30B-06:00-06:15"/>
    <n v="1"/>
    <n v="22"/>
    <n v="44"/>
    <n v="161"/>
    <n v="46"/>
    <n v="8"/>
    <n v="0"/>
    <n v="18"/>
    <n v="443"/>
    <n v="289"/>
    <s v=""/>
  </r>
  <r>
    <x v="1"/>
    <n v="6"/>
    <x v="0"/>
    <m/>
    <x v="39"/>
    <s v="CCV-30B"/>
    <s v="30B"/>
    <s v="Mestre"/>
    <s v="30B-06:15-06:30"/>
    <n v="2"/>
    <n v="25"/>
    <n v="31"/>
    <n v="188"/>
    <n v="37"/>
    <n v="7"/>
    <n v="1"/>
    <n v="24"/>
    <n v="451"/>
    <n v="291"/>
    <s v=""/>
  </r>
  <r>
    <x v="2"/>
    <n v="6"/>
    <x v="0"/>
    <m/>
    <x v="39"/>
    <s v="CCV-30B"/>
    <s v="30B"/>
    <s v="Mestre"/>
    <s v="30B-06:30-06:45"/>
    <n v="0"/>
    <n v="37"/>
    <n v="44"/>
    <n v="300"/>
    <n v="85"/>
    <n v="12"/>
    <n v="2"/>
    <n v="26"/>
    <n v="685"/>
    <n v="438"/>
    <s v=""/>
  </r>
  <r>
    <x v="3"/>
    <n v="6"/>
    <x v="0"/>
    <m/>
    <x v="39"/>
    <s v="CCV-30B"/>
    <s v="30B"/>
    <s v="Mestre"/>
    <s v="30B-06:45-07:00"/>
    <n v="1"/>
    <n v="24"/>
    <n v="39"/>
    <n v="423"/>
    <n v="119"/>
    <n v="16"/>
    <n v="1"/>
    <n v="30"/>
    <n v="806"/>
    <n v="552"/>
    <s v=""/>
  </r>
  <r>
    <x v="4"/>
    <n v="7"/>
    <x v="0"/>
    <m/>
    <x v="39"/>
    <s v="CCV-30B"/>
    <s v="30B"/>
    <s v="Mestre"/>
    <s v="30B-07:00-07:15"/>
    <n v="0"/>
    <n v="31"/>
    <n v="47"/>
    <n v="485"/>
    <n v="108"/>
    <n v="13"/>
    <n v="0"/>
    <n v="23"/>
    <n v="918"/>
    <n v="626"/>
    <s v=""/>
  </r>
  <r>
    <x v="5"/>
    <n v="7"/>
    <x v="0"/>
    <m/>
    <x v="39"/>
    <s v="CCV-30B"/>
    <s v="30B"/>
    <s v="Mestre"/>
    <s v="30B-07:15-07:30"/>
    <n v="0"/>
    <n v="34"/>
    <n v="49"/>
    <n v="552"/>
    <n v="133"/>
    <n v="7"/>
    <n v="3"/>
    <n v="17"/>
    <n v="1021"/>
    <n v="695"/>
    <s v=""/>
  </r>
  <r>
    <x v="6"/>
    <n v="7"/>
    <x v="0"/>
    <m/>
    <x v="39"/>
    <s v="CCV-30B"/>
    <s v="30B"/>
    <s v="Mestre"/>
    <s v="30B-07:30-07:45"/>
    <n v="0"/>
    <n v="50"/>
    <n v="38"/>
    <n v="625"/>
    <n v="138"/>
    <n v="7"/>
    <n v="1"/>
    <n v="22"/>
    <n v="1126"/>
    <n v="743"/>
    <s v=""/>
  </r>
  <r>
    <x v="7"/>
    <n v="7"/>
    <x v="0"/>
    <m/>
    <x v="39"/>
    <s v="CCV-30B"/>
    <s v="30B"/>
    <s v="Mestre"/>
    <s v="30B-07:45-08:00"/>
    <n v="0"/>
    <n v="32"/>
    <n v="57"/>
    <n v="721"/>
    <n v="175"/>
    <n v="8"/>
    <n v="1"/>
    <n v="19"/>
    <n v="1270"/>
    <n v="884"/>
    <s v=""/>
  </r>
  <r>
    <x v="8"/>
    <n v="8"/>
    <x v="0"/>
    <m/>
    <x v="39"/>
    <s v="CCV-30B"/>
    <s v="30B"/>
    <s v="Mestre"/>
    <s v="30B-08:00-08:15"/>
    <n v="1"/>
    <n v="50"/>
    <n v="55"/>
    <n v="605"/>
    <n v="107"/>
    <n v="15"/>
    <n v="2"/>
    <n v="20"/>
    <n v="1148"/>
    <n v="765"/>
    <s v=""/>
  </r>
  <r>
    <x v="9"/>
    <n v="8"/>
    <x v="0"/>
    <m/>
    <x v="39"/>
    <s v="CCV-30B"/>
    <s v="30B"/>
    <s v="Mestre"/>
    <s v="30B-08:15-08:30"/>
    <n v="0"/>
    <n v="72"/>
    <n v="27"/>
    <n v="576"/>
    <n v="31"/>
    <n v="12"/>
    <n v="0"/>
    <n v="36"/>
    <n v="1078"/>
    <n v="680"/>
    <s v=""/>
  </r>
  <r>
    <x v="10"/>
    <n v="8"/>
    <x v="0"/>
    <m/>
    <x v="39"/>
    <s v="CCV-30B"/>
    <s v="30B"/>
    <s v="Mestre"/>
    <s v="30B-08:30-08:45"/>
    <n v="0"/>
    <n v="78"/>
    <n v="44"/>
    <n v="464"/>
    <n v="59"/>
    <n v="6"/>
    <n v="0"/>
    <n v="33"/>
    <n v="1005"/>
    <n v="607"/>
    <s v=""/>
  </r>
  <r>
    <x v="11"/>
    <n v="8"/>
    <x v="0"/>
    <m/>
    <x v="39"/>
    <s v="CCV-30B"/>
    <s v="30B"/>
    <s v="Mestre"/>
    <s v="30B-08:45-09:00"/>
    <n v="152"/>
    <n v="55"/>
    <n v="26"/>
    <n v="343"/>
    <n v="65"/>
    <n v="3"/>
    <n v="2"/>
    <n v="32"/>
    <n v="732"/>
    <n v="442"/>
    <s v=""/>
  </r>
  <r>
    <x v="12"/>
    <n v="9"/>
    <x v="0"/>
    <m/>
    <x v="39"/>
    <s v="CCV-30B"/>
    <s v="30B"/>
    <s v="Mestre"/>
    <s v="30B-09:00-09:15"/>
    <n v="0"/>
    <n v="68"/>
    <n v="42"/>
    <n v="489"/>
    <n v="82"/>
    <n v="4"/>
    <n v="3"/>
    <n v="46"/>
    <n v="1031"/>
    <n v="643"/>
    <s v=""/>
  </r>
  <r>
    <x v="13"/>
    <n v="9"/>
    <x v="0"/>
    <m/>
    <x v="39"/>
    <s v="CCV-30B"/>
    <s v="30B"/>
    <s v="Mestre"/>
    <s v="30B-09:15-09:30"/>
    <n v="0"/>
    <n v="38"/>
    <n v="58"/>
    <n v="452"/>
    <n v="57"/>
    <n v="5"/>
    <n v="2"/>
    <n v="45"/>
    <n v="949"/>
    <n v="644"/>
    <s v=""/>
  </r>
  <r>
    <x v="14"/>
    <n v="9"/>
    <x v="0"/>
    <m/>
    <x v="39"/>
    <s v="CCV-30B"/>
    <s v="30B"/>
    <s v="Mestre"/>
    <s v="30B-09:30-09:45"/>
    <n v="0"/>
    <n v="51"/>
    <n v="56"/>
    <n v="430"/>
    <n v="39"/>
    <n v="8"/>
    <n v="0"/>
    <n v="49"/>
    <n v="946"/>
    <n v="619"/>
    <s v=""/>
  </r>
  <r>
    <x v="15"/>
    <n v="9"/>
    <x v="0"/>
    <m/>
    <x v="39"/>
    <s v="CCV-30B"/>
    <s v="30B"/>
    <s v="Mestre"/>
    <s v="30B-09:45-10:00"/>
    <n v="0"/>
    <n v="50"/>
    <n v="44"/>
    <n v="493"/>
    <n v="61"/>
    <n v="5"/>
    <n v="1"/>
    <n v="48"/>
    <n v="991"/>
    <n v="652"/>
    <s v=""/>
  </r>
  <r>
    <x v="16"/>
    <n v="10"/>
    <x v="0"/>
    <m/>
    <x v="39"/>
    <s v="CCV-30B"/>
    <s v="30B"/>
    <s v="Mestre"/>
    <s v="30B-10:00-10:15"/>
    <n v="0"/>
    <n v="90"/>
    <n v="43"/>
    <n v="512"/>
    <n v="74"/>
    <n v="3"/>
    <n v="7"/>
    <n v="46"/>
    <n v="1125"/>
    <n v="673"/>
    <s v=""/>
  </r>
  <r>
    <x v="17"/>
    <n v="10"/>
    <x v="0"/>
    <m/>
    <x v="39"/>
    <s v="CCV-30B"/>
    <s v="30B"/>
    <s v="Mestre"/>
    <s v="30B-10:15-10:30"/>
    <n v="0"/>
    <n v="111"/>
    <n v="31"/>
    <n v="544"/>
    <n v="72"/>
    <n v="6"/>
    <n v="6"/>
    <n v="33"/>
    <n v="1163"/>
    <n v="661"/>
    <s v=""/>
  </r>
  <r>
    <x v="18"/>
    <n v="10"/>
    <x v="0"/>
    <m/>
    <x v="39"/>
    <s v="CCV-30B"/>
    <s v="30B"/>
    <s v="Mestre"/>
    <s v="30B-10:30-10:45"/>
    <n v="0"/>
    <n v="69"/>
    <n v="23"/>
    <n v="466"/>
    <n v="75"/>
    <n v="9"/>
    <n v="4"/>
    <n v="45"/>
    <n v="940"/>
    <n v="573"/>
    <s v=""/>
  </r>
  <r>
    <x v="19"/>
    <n v="10"/>
    <x v="0"/>
    <m/>
    <x v="39"/>
    <s v="CCV-30B"/>
    <s v="30B"/>
    <s v="Mestre"/>
    <s v="30B-10:45-11:00"/>
    <n v="0"/>
    <n v="111"/>
    <n v="44"/>
    <n v="519"/>
    <n v="78"/>
    <n v="0"/>
    <n v="2"/>
    <n v="51"/>
    <n v="1193"/>
    <n v="682"/>
    <s v=""/>
  </r>
  <r>
    <x v="20"/>
    <n v="11"/>
    <x v="0"/>
    <m/>
    <x v="39"/>
    <s v="CCV-30B"/>
    <s v="30B"/>
    <s v="Mestre"/>
    <s v="30B-11:00-11:15"/>
    <n v="0"/>
    <n v="38"/>
    <n v="93"/>
    <n v="448"/>
    <n v="80"/>
    <n v="2"/>
    <n v="8"/>
    <n v="33"/>
    <n v="1055"/>
    <n v="722"/>
    <s v=""/>
  </r>
  <r>
    <x v="21"/>
    <n v="11"/>
    <x v="0"/>
    <m/>
    <x v="39"/>
    <s v="CCV-30B"/>
    <s v="30B"/>
    <s v="Mestre"/>
    <s v="30B-11:15-11:30"/>
    <n v="0"/>
    <n v="58"/>
    <n v="82"/>
    <n v="449"/>
    <n v="69"/>
    <n v="9"/>
    <n v="3"/>
    <n v="35"/>
    <n v="1066"/>
    <n v="692"/>
    <s v=""/>
  </r>
  <r>
    <x v="22"/>
    <n v="11"/>
    <x v="0"/>
    <m/>
    <x v="39"/>
    <s v="CCV-30B"/>
    <s v="30B"/>
    <s v="Mestre"/>
    <s v="30B-11:30-11:45"/>
    <n v="0"/>
    <n v="50"/>
    <n v="86"/>
    <n v="485"/>
    <n v="103"/>
    <n v="4"/>
    <n v="6"/>
    <n v="20"/>
    <n v="1097"/>
    <n v="726"/>
    <s v=""/>
  </r>
  <r>
    <x v="23"/>
    <n v="11"/>
    <x v="0"/>
    <m/>
    <x v="39"/>
    <s v="CCV-30B"/>
    <s v="30B"/>
    <s v="Mestre"/>
    <s v="30B-11:45-12:00"/>
    <n v="0"/>
    <n v="66"/>
    <n v="76"/>
    <n v="487"/>
    <n v="116"/>
    <n v="3"/>
    <n v="2"/>
    <n v="37"/>
    <n v="1128"/>
    <n v="716"/>
    <s v=""/>
  </r>
  <r>
    <x v="24"/>
    <n v="12"/>
    <x v="1"/>
    <m/>
    <x v="39"/>
    <s v="CCV-30B"/>
    <s v="30B"/>
    <s v="Mestre"/>
    <s v="30B-12:00-12:15"/>
    <n v="1"/>
    <n v="72"/>
    <n v="34"/>
    <n v="619"/>
    <n v="206"/>
    <n v="2"/>
    <n v="7"/>
    <n v="43"/>
    <n v="1213"/>
    <n v="754"/>
    <s v=""/>
  </r>
  <r>
    <x v="25"/>
    <n v="12"/>
    <x v="1"/>
    <m/>
    <x v="39"/>
    <s v="CCV-30B"/>
    <s v="30B"/>
    <s v="Mestre"/>
    <s v="30B-12:15-12:30"/>
    <n v="0"/>
    <n v="48"/>
    <n v="48"/>
    <n v="542"/>
    <n v="112"/>
    <n v="3"/>
    <n v="4"/>
    <n v="37"/>
    <n v="1063"/>
    <n v="703"/>
    <s v=""/>
  </r>
  <r>
    <x v="26"/>
    <n v="12"/>
    <x v="1"/>
    <m/>
    <x v="39"/>
    <s v="CCV-30B"/>
    <s v="30B"/>
    <s v="Mestre"/>
    <s v="30B-12:30-12:45"/>
    <n v="5"/>
    <n v="18"/>
    <n v="50"/>
    <n v="434"/>
    <n v="84"/>
    <n v="4"/>
    <n v="1"/>
    <n v="22"/>
    <n v="822"/>
    <n v="582"/>
    <s v=""/>
  </r>
  <r>
    <x v="27"/>
    <n v="12"/>
    <x v="1"/>
    <m/>
    <x v="39"/>
    <s v="CCV-30B"/>
    <s v="30B"/>
    <s v="Mestre"/>
    <s v="30B-12:45-13:00"/>
    <n v="0"/>
    <n v="36"/>
    <n v="41"/>
    <n v="509"/>
    <n v="81"/>
    <n v="5"/>
    <n v="0"/>
    <n v="20"/>
    <n v="933"/>
    <n v="632"/>
    <s v=""/>
  </r>
  <r>
    <x v="28"/>
    <n v="13"/>
    <x v="1"/>
    <m/>
    <x v="39"/>
    <s v="CCV-30B"/>
    <s v="30B"/>
    <s v="Mestre"/>
    <s v="30B-13:00-13:15"/>
    <n v="1"/>
    <n v="31"/>
    <n v="72"/>
    <n v="478"/>
    <n v="103"/>
    <n v="3"/>
    <n v="4"/>
    <n v="29"/>
    <n v="1002"/>
    <n v="691"/>
    <s v=""/>
  </r>
  <r>
    <x v="29"/>
    <n v="13"/>
    <x v="1"/>
    <m/>
    <x v="39"/>
    <s v="CCV-30B"/>
    <s v="30B"/>
    <s v="Mestre"/>
    <s v="30B-13:15-13:30"/>
    <n v="0"/>
    <n v="37"/>
    <n v="61"/>
    <n v="518"/>
    <n v="95"/>
    <n v="2"/>
    <n v="3"/>
    <n v="20"/>
    <n v="1019"/>
    <n v="694"/>
    <s v=""/>
  </r>
  <r>
    <x v="30"/>
    <n v="13"/>
    <x v="1"/>
    <m/>
    <x v="39"/>
    <s v="CCV-30B"/>
    <s v="30B"/>
    <s v="Mestre"/>
    <s v="30B-13:30-13:45"/>
    <n v="0"/>
    <n v="34"/>
    <n v="53"/>
    <n v="503"/>
    <n v="93"/>
    <n v="4"/>
    <n v="1"/>
    <n v="28"/>
    <n v="973"/>
    <n v="665"/>
    <s v=""/>
  </r>
  <r>
    <x v="31"/>
    <n v="13"/>
    <x v="1"/>
    <m/>
    <x v="39"/>
    <s v="CCV-30B"/>
    <s v="30B"/>
    <s v="Mestre"/>
    <s v="30B-13:45-14:00"/>
    <n v="1"/>
    <n v="41"/>
    <n v="65"/>
    <n v="517"/>
    <n v="90"/>
    <n v="5"/>
    <n v="6"/>
    <n v="49"/>
    <n v="1081"/>
    <n v="735"/>
    <s v=""/>
  </r>
  <r>
    <x v="32"/>
    <n v="14"/>
    <x v="1"/>
    <m/>
    <x v="39"/>
    <s v="CCV-30B"/>
    <s v="30B"/>
    <s v="Mestre"/>
    <s v="30B-14:00-14:15"/>
    <n v="0"/>
    <n v="62"/>
    <n v="43"/>
    <n v="551"/>
    <n v="83"/>
    <n v="2"/>
    <n v="1"/>
    <n v="26"/>
    <n v="1071"/>
    <n v="686"/>
    <s v=""/>
  </r>
  <r>
    <x v="33"/>
    <n v="14"/>
    <x v="1"/>
    <m/>
    <x v="39"/>
    <s v="CCV-30B"/>
    <s v="30B"/>
    <s v="Mestre"/>
    <s v="30B-14:15-14:30"/>
    <n v="0"/>
    <n v="77"/>
    <n v="38"/>
    <n v="585"/>
    <n v="88"/>
    <n v="8"/>
    <n v="3"/>
    <n v="47"/>
    <n v="1169"/>
    <n v="730"/>
    <s v=""/>
  </r>
  <r>
    <x v="34"/>
    <n v="14"/>
    <x v="1"/>
    <m/>
    <x v="39"/>
    <s v="CCV-30B"/>
    <s v="30B"/>
    <s v="Mestre"/>
    <s v="30B-14:30-14:45"/>
    <n v="0"/>
    <n v="81"/>
    <n v="27"/>
    <n v="603"/>
    <n v="110"/>
    <n v="4"/>
    <n v="1"/>
    <n v="66"/>
    <n v="1194"/>
    <n v="738"/>
    <s v=""/>
  </r>
  <r>
    <x v="35"/>
    <n v="14"/>
    <x v="1"/>
    <m/>
    <x v="39"/>
    <s v="CCV-30B"/>
    <s v="30B"/>
    <s v="Mestre"/>
    <s v="30B-14:45-15:00"/>
    <n v="0"/>
    <n v="68"/>
    <n v="36"/>
    <n v="544"/>
    <n v="102"/>
    <n v="5"/>
    <n v="0"/>
    <n v="46"/>
    <n v="1083"/>
    <n v="680"/>
    <s v=""/>
  </r>
  <r>
    <x v="36"/>
    <n v="15"/>
    <x v="1"/>
    <m/>
    <x v="39"/>
    <s v="CCV-30B"/>
    <s v="30B"/>
    <s v="Mestre"/>
    <s v="30B-15:00-15:15"/>
    <n v="0"/>
    <n v="68"/>
    <n v="48"/>
    <n v="597"/>
    <n v="98"/>
    <n v="3"/>
    <n v="2"/>
    <n v="49"/>
    <n v="1197"/>
    <n v="768"/>
    <s v=""/>
  </r>
  <r>
    <x v="37"/>
    <n v="15"/>
    <x v="1"/>
    <m/>
    <x v="39"/>
    <s v="CCV-30B"/>
    <s v="30B"/>
    <s v="Mestre"/>
    <s v="30B-15:15-15:30"/>
    <n v="0"/>
    <n v="85"/>
    <n v="48"/>
    <n v="560"/>
    <n v="131"/>
    <n v="3"/>
    <n v="3"/>
    <n v="63"/>
    <n v="1220"/>
    <n v="746"/>
    <s v=""/>
  </r>
  <r>
    <x v="38"/>
    <n v="15"/>
    <x v="1"/>
    <m/>
    <x v="39"/>
    <s v="CCV-30B"/>
    <s v="30B"/>
    <s v="Mestre"/>
    <s v="30B-15:30-15:45"/>
    <n v="0"/>
    <n v="75"/>
    <n v="38"/>
    <n v="578"/>
    <n v="102"/>
    <n v="2"/>
    <n v="4"/>
    <n v="40"/>
    <n v="1150"/>
    <n v="717"/>
    <s v=""/>
  </r>
  <r>
    <x v="39"/>
    <n v="15"/>
    <x v="1"/>
    <m/>
    <x v="39"/>
    <s v="CCV-30B"/>
    <s v="30B"/>
    <s v="Mestre"/>
    <s v="30B-15:45-16:00"/>
    <n v="0"/>
    <n v="63"/>
    <n v="68"/>
    <n v="476"/>
    <n v="118"/>
    <n v="4"/>
    <n v="3"/>
    <n v="41"/>
    <n v="1087"/>
    <n v="690"/>
    <s v=""/>
  </r>
  <r>
    <x v="40"/>
    <n v="16"/>
    <x v="1"/>
    <m/>
    <x v="39"/>
    <s v="CCV-30B"/>
    <s v="30B"/>
    <s v="Mestre"/>
    <s v="30B-16:00-16:15"/>
    <n v="0"/>
    <n v="67"/>
    <n v="91"/>
    <n v="596"/>
    <n v="122"/>
    <n v="3"/>
    <n v="4"/>
    <n v="50"/>
    <n v="1342"/>
    <n v="878"/>
    <s v=""/>
  </r>
  <r>
    <x v="41"/>
    <n v="16"/>
    <x v="1"/>
    <m/>
    <x v="39"/>
    <s v="CCV-30B"/>
    <s v="30B"/>
    <s v="Mestre"/>
    <s v="30B-16:15-16:30"/>
    <n v="0"/>
    <n v="51"/>
    <n v="64"/>
    <n v="571"/>
    <n v="133"/>
    <n v="4"/>
    <n v="6"/>
    <n v="47"/>
    <n v="1181"/>
    <n v="784"/>
    <s v=""/>
  </r>
  <r>
    <x v="42"/>
    <n v="16"/>
    <x v="1"/>
    <m/>
    <x v="39"/>
    <s v="CCV-30B"/>
    <s v="30B"/>
    <s v="Mestre"/>
    <s v="30B-16:30-16:45"/>
    <n v="0"/>
    <n v="50"/>
    <n v="65"/>
    <n v="599"/>
    <n v="158"/>
    <n v="8"/>
    <n v="2"/>
    <n v="41"/>
    <n v="1211"/>
    <n v="805"/>
    <s v=""/>
  </r>
  <r>
    <x v="43"/>
    <n v="16"/>
    <x v="1"/>
    <m/>
    <x v="39"/>
    <s v="CCV-30B"/>
    <s v="30B"/>
    <s v="Mestre"/>
    <s v="30B-16:45-17:00"/>
    <n v="0"/>
    <n v="54"/>
    <n v="73"/>
    <n v="548"/>
    <n v="173"/>
    <n v="7"/>
    <n v="1"/>
    <n v="42"/>
    <n v="1184"/>
    <n v="774"/>
    <s v=""/>
  </r>
  <r>
    <x v="44"/>
    <n v="17"/>
    <x v="1"/>
    <m/>
    <x v="39"/>
    <s v="CCV-30B"/>
    <s v="30B"/>
    <s v="Mestre"/>
    <s v="30B-17:00-17:15"/>
    <n v="0"/>
    <n v="69"/>
    <n v="64"/>
    <n v="562"/>
    <n v="317"/>
    <n v="9"/>
    <n v="5"/>
    <n v="50"/>
    <n v="1259"/>
    <n v="777"/>
    <s v=""/>
  </r>
  <r>
    <x v="45"/>
    <n v="17"/>
    <x v="1"/>
    <m/>
    <x v="39"/>
    <s v="CCV-30B"/>
    <s v="30B"/>
    <s v="Mestre"/>
    <s v="30B-17:15-17:30"/>
    <n v="1"/>
    <n v="71"/>
    <n v="39"/>
    <n v="494"/>
    <n v="347"/>
    <n v="7"/>
    <n v="5"/>
    <n v="61"/>
    <n v="1115"/>
    <n v="658"/>
    <s v=""/>
  </r>
  <r>
    <x v="46"/>
    <n v="17"/>
    <x v="1"/>
    <m/>
    <x v="39"/>
    <s v="CCV-30B"/>
    <s v="30B"/>
    <s v="Mestre"/>
    <s v="30B-17:30-17:45"/>
    <n v="0"/>
    <n v="57"/>
    <n v="24"/>
    <n v="531"/>
    <n v="280"/>
    <n v="6"/>
    <n v="4"/>
    <n v="57"/>
    <n v="1057"/>
    <n v="652"/>
    <s v=""/>
  </r>
  <r>
    <x v="47"/>
    <n v="17"/>
    <x v="1"/>
    <m/>
    <x v="39"/>
    <s v="CCV-30B"/>
    <s v="30B"/>
    <s v="Mestre"/>
    <s v="30B-17:45-18:00"/>
    <n v="2"/>
    <n v="49"/>
    <n v="49"/>
    <n v="534"/>
    <n v="262"/>
    <n v="4"/>
    <n v="3"/>
    <n v="56"/>
    <n v="1115"/>
    <n v="716"/>
    <s v=""/>
  </r>
  <r>
    <x v="48"/>
    <n v="18"/>
    <x v="1"/>
    <m/>
    <x v="39"/>
    <s v="CCV-30B"/>
    <s v="30B"/>
    <s v="Mestre"/>
    <s v="30B-18:00-18:15"/>
    <n v="1"/>
    <n v="45"/>
    <n v="35"/>
    <n v="633"/>
    <n v="363"/>
    <n v="5"/>
    <n v="0"/>
    <n v="23"/>
    <n v="1163"/>
    <n v="744"/>
    <s v=""/>
  </r>
  <r>
    <x v="49"/>
    <n v="18"/>
    <x v="1"/>
    <m/>
    <x v="39"/>
    <s v="CCV-30B"/>
    <s v="30B"/>
    <s v="Mestre"/>
    <s v="30B-18:15-18:30"/>
    <n v="1"/>
    <n v="36"/>
    <n v="41"/>
    <n v="618"/>
    <n v="406"/>
    <n v="4"/>
    <n v="3"/>
    <n v="33"/>
    <n v="1166"/>
    <n v="757"/>
    <s v=""/>
  </r>
  <r>
    <x v="50"/>
    <n v="18"/>
    <x v="1"/>
    <m/>
    <x v="39"/>
    <s v="CCV-30B"/>
    <s v="30B"/>
    <s v="Mestre"/>
    <s v="30B-18:30-18:45"/>
    <n v="0"/>
    <n v="41"/>
    <n v="54"/>
    <n v="621"/>
    <n v="313"/>
    <n v="4"/>
    <n v="6"/>
    <n v="33"/>
    <n v="1208"/>
    <n v="795"/>
    <s v=""/>
  </r>
  <r>
    <x v="51"/>
    <n v="18"/>
    <x v="1"/>
    <m/>
    <x v="39"/>
    <s v="CCV-30B"/>
    <s v="30B"/>
    <s v="Mestre"/>
    <s v="30B-18:45-19:00"/>
    <n v="0"/>
    <n v="61"/>
    <n v="49"/>
    <n v="632"/>
    <n v="246"/>
    <n v="9"/>
    <n v="1"/>
    <n v="25"/>
    <n v="1227"/>
    <n v="781"/>
    <s v=""/>
  </r>
  <r>
    <x v="52"/>
    <n v="19"/>
    <x v="2"/>
    <m/>
    <x v="39"/>
    <s v="CCV-30B"/>
    <s v="30B"/>
    <s v="Mestre"/>
    <s v="30B-19:00-19:15"/>
    <n v="0"/>
    <n v="31"/>
    <n v="45"/>
    <n v="662"/>
    <n v="217"/>
    <n v="6"/>
    <n v="4"/>
    <n v="22"/>
    <n v="1169"/>
    <n v="801"/>
    <s v=""/>
  </r>
  <r>
    <x v="53"/>
    <n v="19"/>
    <x v="2"/>
    <m/>
    <x v="39"/>
    <s v="CCV-30B"/>
    <s v="30B"/>
    <s v="Mestre"/>
    <s v="30B-19:15-19:30"/>
    <n v="2"/>
    <n v="42"/>
    <n v="65"/>
    <n v="600"/>
    <n v="120"/>
    <n v="8"/>
    <n v="1"/>
    <n v="14"/>
    <n v="1146"/>
    <n v="778"/>
    <s v=""/>
  </r>
  <r>
    <x v="54"/>
    <n v="19"/>
    <x v="2"/>
    <m/>
    <x v="39"/>
    <s v="CCV-30B"/>
    <s v="30B"/>
    <s v="Mestre"/>
    <s v="30B-19:30-19:45"/>
    <n v="1"/>
    <n v="29"/>
    <n v="49"/>
    <n v="526"/>
    <n v="89"/>
    <n v="5"/>
    <n v="0"/>
    <n v="11"/>
    <n v="953"/>
    <n v="660"/>
    <s v=""/>
  </r>
  <r>
    <x v="55"/>
    <n v="19"/>
    <x v="2"/>
    <m/>
    <x v="39"/>
    <s v="CCV-30B"/>
    <s v="30B"/>
    <s v="Mestre"/>
    <s v="30B-19:45-20:00"/>
    <n v="0"/>
    <n v="27"/>
    <n v="57"/>
    <n v="469"/>
    <n v="82"/>
    <n v="5"/>
    <n v="3"/>
    <n v="9"/>
    <n v="899"/>
    <n v="624"/>
    <s v=""/>
  </r>
  <r>
    <x v="56"/>
    <n v="20"/>
    <x v="2"/>
    <m/>
    <x v="39"/>
    <s v="CCV-30B"/>
    <s v="30B"/>
    <s v="Mestre"/>
    <s v="30B-20:00-20:15"/>
    <n v="0"/>
    <n v="17"/>
    <n v="64"/>
    <n v="432"/>
    <n v="97"/>
    <n v="10"/>
    <n v="2"/>
    <n v="6"/>
    <n v="846"/>
    <n v="600"/>
    <s v=""/>
  </r>
  <r>
    <x v="57"/>
    <n v="20"/>
    <x v="2"/>
    <m/>
    <x v="39"/>
    <s v="CCV-30B"/>
    <s v="30B"/>
    <s v="Mestre"/>
    <s v="30B-20:15-20:30"/>
    <n v="0"/>
    <n v="21"/>
    <n v="66"/>
    <n v="457"/>
    <n v="77"/>
    <n v="9"/>
    <n v="0"/>
    <n v="18"/>
    <n v="904"/>
    <n v="640"/>
    <s v=""/>
  </r>
  <r>
    <x v="58"/>
    <n v="20"/>
    <x v="2"/>
    <m/>
    <x v="39"/>
    <s v="CCV-30B"/>
    <s v="30B"/>
    <s v="Mestre"/>
    <s v="30B-20:30-20:45"/>
    <n v="0"/>
    <n v="9"/>
    <n v="70"/>
    <n v="396"/>
    <n v="86"/>
    <n v="5"/>
    <n v="6"/>
    <n v="7"/>
    <n v="802"/>
    <n v="584"/>
    <s v=""/>
  </r>
  <r>
    <x v="59"/>
    <n v="20"/>
    <x v="2"/>
    <m/>
    <x v="39"/>
    <s v="CCV-30B"/>
    <s v="30B"/>
    <s v="Mestre"/>
    <s v="30B-20:45-21:00"/>
    <n v="0"/>
    <n v="13"/>
    <n v="49"/>
    <n v="436"/>
    <n v="75"/>
    <n v="0"/>
    <n v="1"/>
    <n v="6"/>
    <n v="786"/>
    <n v="566"/>
    <s v=""/>
  </r>
  <r>
    <x v="60"/>
    <n v="21"/>
    <x v="2"/>
    <m/>
    <x v="39"/>
    <s v="CCV-30B"/>
    <s v="30B"/>
    <s v="Mestre"/>
    <s v="30B-21:00-21:15"/>
    <n v="0"/>
    <n v="6"/>
    <n v="59"/>
    <n v="400"/>
    <n v="88"/>
    <n v="2"/>
    <n v="4"/>
    <n v="4"/>
    <n v="757"/>
    <n v="556"/>
    <s v=""/>
  </r>
  <r>
    <x v="61"/>
    <n v="21"/>
    <x v="2"/>
    <m/>
    <x v="39"/>
    <s v="CCV-30B"/>
    <s v="30B"/>
    <s v="Mestre"/>
    <s v="30B-21:15-21:30"/>
    <n v="0"/>
    <n v="17"/>
    <n v="56"/>
    <n v="392"/>
    <n v="96"/>
    <n v="5"/>
    <n v="5"/>
    <n v="3"/>
    <n v="767"/>
    <n v="540"/>
    <s v=""/>
  </r>
  <r>
    <x v="62"/>
    <n v="21"/>
    <x v="2"/>
    <m/>
    <x v="39"/>
    <s v="CCV-30B"/>
    <s v="30B"/>
    <s v="Mestre"/>
    <s v="30B-21:30-21:45"/>
    <n v="0"/>
    <n v="13"/>
    <n v="44"/>
    <n v="412"/>
    <n v="95"/>
    <n v="2"/>
    <n v="2"/>
    <n v="5"/>
    <n v="743"/>
    <n v="529"/>
    <s v=""/>
  </r>
  <r>
    <x v="63"/>
    <n v="21"/>
    <x v="2"/>
    <m/>
    <x v="39"/>
    <s v="CCV-30B"/>
    <s v="30B"/>
    <s v="Mestre"/>
    <s v="30B-21:45-22:00"/>
    <n v="0"/>
    <n v="13"/>
    <n v="52"/>
    <n v="494"/>
    <n v="104"/>
    <n v="1"/>
    <n v="5"/>
    <n v="19"/>
    <n v="899"/>
    <n v="648"/>
    <s v=""/>
  </r>
  <r>
    <x v="64"/>
    <n v="22"/>
    <x v="2"/>
    <m/>
    <x v="39"/>
    <s v="CCV-30B"/>
    <s v="30B"/>
    <s v="Mestre"/>
    <s v="30B-22:00-22:15"/>
    <n v="0"/>
    <n v="0"/>
    <n v="0"/>
    <n v="43"/>
    <n v="9"/>
    <n v="0"/>
    <n v="0"/>
    <n v="1"/>
    <n v="60"/>
    <n v="44"/>
    <s v=""/>
  </r>
  <r>
    <x v="0"/>
    <n v="6"/>
    <x v="0"/>
    <m/>
    <x v="40"/>
    <s v="CCV-30C"/>
    <s v="30C"/>
    <s v="Mestre"/>
    <s v="30C-06:00-06:15"/>
    <n v="0"/>
    <n v="45"/>
    <n v="80"/>
    <n v="455"/>
    <n v="110"/>
    <n v="4"/>
    <n v="1"/>
    <n v="59"/>
    <n v="1071"/>
    <n v="715"/>
    <s v=""/>
  </r>
  <r>
    <x v="1"/>
    <n v="6"/>
    <x v="0"/>
    <m/>
    <x v="40"/>
    <s v="CCV-30C"/>
    <s v="30C"/>
    <s v="Mestre"/>
    <s v="30C-06:15-06:30"/>
    <n v="1"/>
    <n v="33"/>
    <n v="53"/>
    <n v="559"/>
    <n v="230"/>
    <n v="5"/>
    <n v="4"/>
    <n v="50"/>
    <n v="1105"/>
    <n v="746"/>
    <s v=""/>
  </r>
  <r>
    <x v="2"/>
    <n v="6"/>
    <x v="0"/>
    <m/>
    <x v="40"/>
    <s v="CCV-30C"/>
    <s v="30C"/>
    <s v="Mestre"/>
    <s v="30C-06:30-06:45"/>
    <n v="0"/>
    <n v="36"/>
    <n v="67"/>
    <n v="523"/>
    <n v="294"/>
    <n v="2"/>
    <n v="3"/>
    <n v="34"/>
    <n v="1104"/>
    <n v="728"/>
    <s v=""/>
  </r>
  <r>
    <x v="3"/>
    <n v="6"/>
    <x v="0"/>
    <m/>
    <x v="40"/>
    <s v="CCV-30C"/>
    <s v="30C"/>
    <s v="Mestre"/>
    <s v="30C-06:45-07:00"/>
    <n v="0"/>
    <n v="29"/>
    <n v="43"/>
    <n v="575"/>
    <n v="279"/>
    <n v="1"/>
    <n v="0"/>
    <n v="35"/>
    <n v="1069"/>
    <n v="718"/>
    <s v=""/>
  </r>
  <r>
    <x v="4"/>
    <n v="7"/>
    <x v="0"/>
    <m/>
    <x v="40"/>
    <s v="CCV-30C"/>
    <s v="30C"/>
    <s v="Mestre"/>
    <s v="30C-07:00-07:15"/>
    <n v="1"/>
    <n v="20"/>
    <n v="46"/>
    <n v="633"/>
    <n v="246"/>
    <n v="5"/>
    <n v="1"/>
    <n v="20"/>
    <n v="1105"/>
    <n v="769"/>
    <s v=""/>
  </r>
  <r>
    <x v="5"/>
    <n v="7"/>
    <x v="0"/>
    <m/>
    <x v="40"/>
    <s v="CCV-30C"/>
    <s v="30C"/>
    <s v="Mestre"/>
    <s v="30C-07:15-07:30"/>
    <n v="0"/>
    <n v="24"/>
    <n v="34"/>
    <n v="613"/>
    <n v="261"/>
    <n v="4"/>
    <n v="1"/>
    <n v="23"/>
    <n v="1058"/>
    <n v="722"/>
    <s v=""/>
  </r>
  <r>
    <x v="6"/>
    <n v="7"/>
    <x v="0"/>
    <m/>
    <x v="40"/>
    <s v="CCV-30C"/>
    <s v="30C"/>
    <s v="Mestre"/>
    <s v="30C-07:30-07:45"/>
    <n v="1"/>
    <n v="22"/>
    <n v="32"/>
    <n v="465"/>
    <n v="386"/>
    <n v="3"/>
    <n v="0"/>
    <n v="19"/>
    <n v="875"/>
    <n v="564"/>
    <s v=""/>
  </r>
  <r>
    <x v="7"/>
    <n v="7"/>
    <x v="0"/>
    <m/>
    <x v="40"/>
    <s v="CCV-30C"/>
    <s v="30C"/>
    <s v="Mestre"/>
    <s v="30C-07:45-08:00"/>
    <n v="2"/>
    <n v="21"/>
    <n v="44"/>
    <n v="466"/>
    <n v="352"/>
    <n v="1"/>
    <n v="1"/>
    <n v="6"/>
    <n v="889"/>
    <n v="583"/>
    <s v=""/>
  </r>
  <r>
    <x v="8"/>
    <n v="8"/>
    <x v="0"/>
    <m/>
    <x v="40"/>
    <s v="CCV-30C"/>
    <s v="30C"/>
    <s v="Mestre"/>
    <s v="30C-08:00-08:15"/>
    <n v="1"/>
    <n v="24"/>
    <n v="55"/>
    <n v="453"/>
    <n v="181"/>
    <n v="0"/>
    <n v="1"/>
    <n v="18"/>
    <n v="894"/>
    <n v="610"/>
    <s v=""/>
  </r>
  <r>
    <x v="9"/>
    <n v="8"/>
    <x v="0"/>
    <m/>
    <x v="40"/>
    <s v="CCV-30C"/>
    <s v="30C"/>
    <s v="Mestre"/>
    <s v="30C-08:15-08:30"/>
    <n v="0"/>
    <n v="25"/>
    <n v="70"/>
    <n v="506"/>
    <n v="137"/>
    <n v="1"/>
    <n v="2"/>
    <n v="16"/>
    <n v="1004"/>
    <n v="699"/>
    <s v=""/>
  </r>
  <r>
    <x v="10"/>
    <n v="8"/>
    <x v="0"/>
    <m/>
    <x v="40"/>
    <s v="CCV-30C"/>
    <s v="30C"/>
    <s v="Mestre"/>
    <s v="30C-08:30-08:45"/>
    <n v="0"/>
    <n v="33"/>
    <n v="71"/>
    <n v="524"/>
    <n v="141"/>
    <n v="3"/>
    <n v="0"/>
    <n v="26"/>
    <n v="1063"/>
    <n v="728"/>
    <s v=""/>
  </r>
  <r>
    <x v="11"/>
    <n v="8"/>
    <x v="0"/>
    <m/>
    <x v="40"/>
    <s v="CCV-30C"/>
    <s v="30C"/>
    <s v="Mestre"/>
    <s v="30C-08:45-09:00"/>
    <n v="0"/>
    <n v="30"/>
    <n v="76"/>
    <n v="583"/>
    <n v="146"/>
    <n v="2"/>
    <n v="1"/>
    <n v="26"/>
    <n v="1150"/>
    <n v="800"/>
    <s v=""/>
  </r>
  <r>
    <x v="12"/>
    <n v="9"/>
    <x v="0"/>
    <m/>
    <x v="40"/>
    <s v="CCV-30C"/>
    <s v="30C"/>
    <s v="Mestre"/>
    <s v="30C-09:00-09:15"/>
    <n v="0"/>
    <n v="21"/>
    <n v="76"/>
    <n v="415"/>
    <n v="101"/>
    <n v="6"/>
    <n v="7"/>
    <n v="22"/>
    <n v="901"/>
    <n v="634"/>
    <s v=""/>
  </r>
  <r>
    <x v="13"/>
    <n v="9"/>
    <x v="0"/>
    <m/>
    <x v="40"/>
    <s v="CCV-30C"/>
    <s v="30C"/>
    <s v="Mestre"/>
    <s v="30C-09:15-09:30"/>
    <n v="0"/>
    <n v="27"/>
    <n v="74"/>
    <n v="399"/>
    <n v="109"/>
    <n v="2"/>
    <n v="7"/>
    <n v="25"/>
    <n v="895"/>
    <n v="616"/>
    <s v=""/>
  </r>
  <r>
    <x v="14"/>
    <n v="9"/>
    <x v="0"/>
    <m/>
    <x v="40"/>
    <s v="CCV-30C"/>
    <s v="30C"/>
    <s v="Mestre"/>
    <s v="30C-09:30-09:45"/>
    <n v="0"/>
    <n v="30"/>
    <n v="55"/>
    <n v="369"/>
    <n v="106"/>
    <n v="4"/>
    <n v="0"/>
    <n v="43"/>
    <n v="816"/>
    <n v="550"/>
    <s v=""/>
  </r>
  <r>
    <x v="15"/>
    <n v="9"/>
    <x v="0"/>
    <m/>
    <x v="40"/>
    <s v="CCV-30C"/>
    <s v="30C"/>
    <s v="Mestre"/>
    <s v="30C-09:45-10:00"/>
    <n v="1"/>
    <n v="34"/>
    <n v="64"/>
    <n v="370"/>
    <n v="78"/>
    <n v="3"/>
    <n v="1"/>
    <n v="44"/>
    <n v="853"/>
    <n v="575"/>
    <s v=""/>
  </r>
  <r>
    <x v="16"/>
    <n v="10"/>
    <x v="0"/>
    <m/>
    <x v="40"/>
    <s v="CCV-30C"/>
    <s v="30C"/>
    <s v="Mestre"/>
    <s v="30C-10:00-10:15"/>
    <n v="0"/>
    <n v="16"/>
    <n v="42"/>
    <n v="395"/>
    <n v="115"/>
    <n v="1"/>
    <n v="2"/>
    <n v="23"/>
    <n v="750"/>
    <n v="525"/>
    <s v=""/>
  </r>
  <r>
    <x v="17"/>
    <n v="10"/>
    <x v="0"/>
    <m/>
    <x v="40"/>
    <s v="CCV-30C"/>
    <s v="30C"/>
    <s v="Mestre"/>
    <s v="30C-10:15-10:30"/>
    <n v="0"/>
    <n v="23"/>
    <n v="59"/>
    <n v="375"/>
    <n v="57"/>
    <n v="0"/>
    <n v="0"/>
    <n v="23"/>
    <n v="782"/>
    <n v="546"/>
    <s v=""/>
  </r>
  <r>
    <x v="18"/>
    <n v="10"/>
    <x v="0"/>
    <m/>
    <x v="40"/>
    <s v="CCV-30C"/>
    <s v="30C"/>
    <s v="Mestre"/>
    <s v="30C-10:30-10:45"/>
    <n v="0"/>
    <n v="29"/>
    <n v="79"/>
    <n v="332"/>
    <n v="48"/>
    <n v="3"/>
    <n v="1"/>
    <n v="31"/>
    <n v="816"/>
    <n v="562"/>
    <s v=""/>
  </r>
  <r>
    <x v="19"/>
    <n v="10"/>
    <x v="0"/>
    <m/>
    <x v="40"/>
    <s v="CCV-30C"/>
    <s v="30C"/>
    <s v="Mestre"/>
    <s v="30C-10:45-11:00"/>
    <n v="0"/>
    <n v="30"/>
    <n v="79"/>
    <n v="394"/>
    <n v="49"/>
    <n v="0"/>
    <n v="7"/>
    <n v="33"/>
    <n v="910"/>
    <n v="632"/>
    <s v=""/>
  </r>
  <r>
    <x v="20"/>
    <n v="11"/>
    <x v="0"/>
    <m/>
    <x v="40"/>
    <s v="CCV-30C"/>
    <s v="30C"/>
    <s v="Mestre"/>
    <s v="30C-11:00-11:15"/>
    <n v="0"/>
    <n v="27"/>
    <n v="53"/>
    <n v="337"/>
    <n v="53"/>
    <n v="2"/>
    <n v="4"/>
    <n v="22"/>
    <n v="726"/>
    <n v="496"/>
    <s v=""/>
  </r>
  <r>
    <x v="21"/>
    <n v="11"/>
    <x v="0"/>
    <m/>
    <x v="40"/>
    <s v="CCV-30C"/>
    <s v="30C"/>
    <s v="Mestre"/>
    <s v="30C-11:15-11:30"/>
    <n v="0"/>
    <n v="36"/>
    <n v="80"/>
    <n v="356"/>
    <n v="51"/>
    <n v="1"/>
    <n v="2"/>
    <n v="28"/>
    <n v="867"/>
    <n v="586"/>
    <s v=""/>
  </r>
  <r>
    <x v="22"/>
    <n v="11"/>
    <x v="0"/>
    <m/>
    <x v="40"/>
    <s v="CCV-30C"/>
    <s v="30C"/>
    <s v="Mestre"/>
    <s v="30C-11:30-11:45"/>
    <n v="0"/>
    <n v="25"/>
    <n v="61"/>
    <n v="408"/>
    <n v="67"/>
    <n v="1"/>
    <n v="1"/>
    <n v="24"/>
    <n v="841"/>
    <n v="586"/>
    <s v=""/>
  </r>
  <r>
    <x v="23"/>
    <n v="11"/>
    <x v="0"/>
    <m/>
    <x v="40"/>
    <s v="CCV-30C"/>
    <s v="30C"/>
    <s v="Mestre"/>
    <s v="30C-11:45-12:00"/>
    <n v="0"/>
    <n v="25"/>
    <n v="49"/>
    <n v="359"/>
    <n v="52"/>
    <n v="2"/>
    <n v="3"/>
    <n v="16"/>
    <n v="727"/>
    <n v="501"/>
    <s v=""/>
  </r>
  <r>
    <x v="24"/>
    <n v="12"/>
    <x v="1"/>
    <m/>
    <x v="40"/>
    <s v="CCV-30C"/>
    <s v="30C"/>
    <s v="Mestre"/>
    <s v="30C-12:00-12:15"/>
    <n v="0"/>
    <n v="27"/>
    <n v="53"/>
    <n v="424"/>
    <n v="43"/>
    <n v="2"/>
    <n v="1"/>
    <n v="1"/>
    <n v="806"/>
    <n v="559"/>
    <s v=""/>
  </r>
  <r>
    <x v="25"/>
    <n v="12"/>
    <x v="1"/>
    <m/>
    <x v="40"/>
    <s v="CCV-30C"/>
    <s v="30C"/>
    <s v="Mestre"/>
    <s v="30C-12:15-12:30"/>
    <n v="0"/>
    <n v="25"/>
    <n v="47"/>
    <n v="388"/>
    <n v="44"/>
    <n v="0"/>
    <n v="0"/>
    <n v="0"/>
    <n v="732"/>
    <n v="506"/>
    <s v=""/>
  </r>
  <r>
    <x v="26"/>
    <n v="12"/>
    <x v="1"/>
    <m/>
    <x v="40"/>
    <s v="CCV-30C"/>
    <s v="30C"/>
    <s v="Mestre"/>
    <s v="30C-12:30-12:45"/>
    <n v="0"/>
    <n v="41"/>
    <n v="64"/>
    <n v="384"/>
    <n v="80"/>
    <n v="2"/>
    <n v="1"/>
    <n v="0"/>
    <n v="833"/>
    <n v="545"/>
    <s v=""/>
  </r>
  <r>
    <x v="27"/>
    <n v="12"/>
    <x v="1"/>
    <m/>
    <x v="40"/>
    <s v="CCV-30C"/>
    <s v="30C"/>
    <s v="Mestre"/>
    <s v="30C-12:45-13:00"/>
    <n v="0"/>
    <n v="46"/>
    <n v="42"/>
    <n v="353"/>
    <n v="75"/>
    <n v="0"/>
    <n v="0"/>
    <n v="0"/>
    <n v="732"/>
    <n v="458"/>
    <s v=""/>
  </r>
  <r>
    <x v="28"/>
    <n v="13"/>
    <x v="1"/>
    <m/>
    <x v="40"/>
    <s v="CCV-30C"/>
    <s v="30C"/>
    <s v="Mestre"/>
    <s v="30C-13:00-13:15"/>
    <n v="0"/>
    <n v="39"/>
    <n v="51"/>
    <n v="472"/>
    <n v="81"/>
    <n v="2"/>
    <n v="0"/>
    <n v="4"/>
    <n v="904"/>
    <n v="604"/>
    <s v=""/>
  </r>
  <r>
    <x v="29"/>
    <n v="13"/>
    <x v="1"/>
    <m/>
    <x v="40"/>
    <s v="CCV-30C"/>
    <s v="30C"/>
    <s v="Mestre"/>
    <s v="30C-13:15-13:30"/>
    <n v="0"/>
    <n v="47"/>
    <n v="58"/>
    <n v="556"/>
    <n v="62"/>
    <n v="1"/>
    <n v="0"/>
    <n v="8"/>
    <n v="1058"/>
    <n v="709"/>
    <s v=""/>
  </r>
  <r>
    <x v="30"/>
    <n v="13"/>
    <x v="1"/>
    <m/>
    <x v="40"/>
    <s v="CCV-30C"/>
    <s v="30C"/>
    <s v="Mestre"/>
    <s v="30C-13:30-13:45"/>
    <n v="6"/>
    <n v="49"/>
    <n v="56"/>
    <n v="533"/>
    <n v="219"/>
    <n v="3"/>
    <n v="5"/>
    <n v="42"/>
    <n v="1111"/>
    <n v="720"/>
    <s v=""/>
  </r>
  <r>
    <x v="31"/>
    <n v="13"/>
    <x v="1"/>
    <m/>
    <x v="40"/>
    <s v="CCV-30C"/>
    <s v="30C"/>
    <s v="Mestre"/>
    <s v="30C-13:45-14:00"/>
    <n v="0"/>
    <n v="46"/>
    <n v="57"/>
    <n v="496"/>
    <n v="205"/>
    <n v="4"/>
    <n v="2"/>
    <n v="22"/>
    <n v="1026"/>
    <n v="663"/>
    <s v=""/>
  </r>
  <r>
    <x v="32"/>
    <n v="14"/>
    <x v="1"/>
    <m/>
    <x v="40"/>
    <s v="CCV-30C"/>
    <s v="30C"/>
    <s v="Mestre"/>
    <s v="30C-14:00-14:15"/>
    <n v="0"/>
    <n v="56"/>
    <n v="64"/>
    <n v="0"/>
    <n v="0"/>
    <n v="1"/>
    <n v="0"/>
    <n v="0"/>
    <n v="354"/>
    <n v="160"/>
    <s v=""/>
  </r>
  <r>
    <x v="32"/>
    <n v="14"/>
    <x v="1"/>
    <m/>
    <x v="40"/>
    <s v="CCV-30C"/>
    <s v="30C"/>
    <s v="Mestre"/>
    <s v="30C-14:00-14:15"/>
    <n v="0"/>
    <n v="7"/>
    <n v="6"/>
    <n v="438"/>
    <n v="64"/>
    <n v="0"/>
    <n v="5"/>
    <n v="35"/>
    <n v="673"/>
    <n v="493"/>
    <s v=""/>
  </r>
  <r>
    <x v="33"/>
    <n v="14"/>
    <x v="1"/>
    <m/>
    <x v="40"/>
    <s v="CCV-30C"/>
    <s v="30C"/>
    <s v="Mestre"/>
    <s v="30C-14:15-14:30"/>
    <n v="0"/>
    <n v="36"/>
    <n v="56"/>
    <n v="0"/>
    <n v="0"/>
    <n v="0"/>
    <n v="0"/>
    <n v="0"/>
    <n v="276"/>
    <n v="140"/>
    <s v=""/>
  </r>
  <r>
    <x v="33"/>
    <n v="14"/>
    <x v="1"/>
    <m/>
    <x v="40"/>
    <s v="CCV-30C"/>
    <s v="30C"/>
    <s v="Mestre"/>
    <s v="30C-14:15-14:30"/>
    <n v="0"/>
    <n v="0"/>
    <n v="0"/>
    <n v="418"/>
    <n v="67"/>
    <n v="0"/>
    <n v="4"/>
    <n v="32"/>
    <n v="605"/>
    <n v="454"/>
    <s v=""/>
  </r>
  <r>
    <x v="34"/>
    <n v="14"/>
    <x v="1"/>
    <m/>
    <x v="40"/>
    <s v="CCV-30C"/>
    <s v="30C"/>
    <s v="Mestre"/>
    <s v="30C-14:30-14:45"/>
    <n v="0"/>
    <n v="33"/>
    <n v="80"/>
    <n v="0"/>
    <n v="0"/>
    <n v="1"/>
    <n v="0"/>
    <n v="0"/>
    <n v="346"/>
    <n v="200"/>
    <s v=""/>
  </r>
  <r>
    <x v="34"/>
    <n v="14"/>
    <x v="1"/>
    <m/>
    <x v="40"/>
    <s v="CCV-30C"/>
    <s v="30C"/>
    <s v="Mestre"/>
    <s v="30C-14:30-14:45"/>
    <n v="0"/>
    <n v="0"/>
    <n v="0"/>
    <n v="397"/>
    <n v="82"/>
    <n v="0"/>
    <n v="5"/>
    <n v="45"/>
    <n v="599"/>
    <n v="447"/>
    <s v=""/>
  </r>
  <r>
    <x v="35"/>
    <n v="14"/>
    <x v="1"/>
    <m/>
    <x v="40"/>
    <s v="CCV-30C"/>
    <s v="30C"/>
    <s v="Mestre"/>
    <s v="30C-14:45-15:00"/>
    <n v="0"/>
    <n v="16"/>
    <n v="117"/>
    <n v="0"/>
    <n v="0"/>
    <n v="0"/>
    <n v="0"/>
    <n v="0"/>
    <n v="422"/>
    <n v="293"/>
    <s v=""/>
  </r>
  <r>
    <x v="35"/>
    <n v="14"/>
    <x v="1"/>
    <m/>
    <x v="40"/>
    <s v="CCV-30C"/>
    <s v="30C"/>
    <s v="Mestre"/>
    <s v="30C-14:45-15:00"/>
    <n v="0"/>
    <n v="0"/>
    <n v="0"/>
    <n v="452"/>
    <n v="60"/>
    <n v="0"/>
    <n v="3"/>
    <n v="32"/>
    <n v="647"/>
    <n v="487"/>
    <s v=""/>
  </r>
  <r>
    <x v="36"/>
    <n v="15"/>
    <x v="1"/>
    <m/>
    <x v="40"/>
    <s v="CCV-30C"/>
    <s v="30C"/>
    <s v="Mestre"/>
    <s v="30C-15:00-15:15"/>
    <n v="1"/>
    <n v="11"/>
    <n v="100"/>
    <n v="6"/>
    <n v="4"/>
    <n v="1"/>
    <n v="1"/>
    <n v="0"/>
    <n v="364"/>
    <n v="257"/>
    <s v=""/>
  </r>
  <r>
    <x v="36"/>
    <n v="15"/>
    <x v="1"/>
    <m/>
    <x v="40"/>
    <s v="CCV-30C"/>
    <s v="30C"/>
    <s v="Mestre"/>
    <s v="30C-15:00-15:15"/>
    <n v="0"/>
    <n v="0"/>
    <n v="0"/>
    <n v="401"/>
    <n v="75"/>
    <n v="0"/>
    <n v="1"/>
    <n v="34"/>
    <n v="584"/>
    <n v="436"/>
    <s v=""/>
  </r>
  <r>
    <x v="37"/>
    <n v="15"/>
    <x v="1"/>
    <m/>
    <x v="40"/>
    <s v="CCV-30C"/>
    <s v="30C"/>
    <s v="Mestre"/>
    <s v="30C-15:15-15:30"/>
    <n v="1"/>
    <n v="36"/>
    <n v="121"/>
    <n v="1"/>
    <n v="2"/>
    <n v="3"/>
    <n v="0"/>
    <n v="7"/>
    <n v="498"/>
    <n v="311"/>
    <s v=""/>
  </r>
  <r>
    <x v="37"/>
    <n v="15"/>
    <x v="1"/>
    <m/>
    <x v="40"/>
    <s v="CCV-30C"/>
    <s v="30C"/>
    <s v="Mestre"/>
    <s v="30C-15:15-15:30"/>
    <n v="0"/>
    <n v="0"/>
    <n v="0"/>
    <n v="378"/>
    <n v="68"/>
    <n v="0"/>
    <n v="5"/>
    <n v="43"/>
    <n v="569"/>
    <n v="426"/>
    <s v=""/>
  </r>
  <r>
    <x v="38"/>
    <n v="15"/>
    <x v="1"/>
    <m/>
    <x v="40"/>
    <s v="CCV-30C"/>
    <s v="30C"/>
    <s v="Mestre"/>
    <s v="30C-15:30-15:45"/>
    <n v="0"/>
    <n v="40"/>
    <n v="76"/>
    <n v="0"/>
    <n v="0"/>
    <n v="2"/>
    <n v="0"/>
    <n v="0"/>
    <n v="351"/>
    <n v="190"/>
    <s v=""/>
  </r>
  <r>
    <x v="38"/>
    <n v="15"/>
    <x v="1"/>
    <m/>
    <x v="40"/>
    <s v="CCV-30C"/>
    <s v="30C"/>
    <s v="Mestre"/>
    <s v="30C-15:30-15:45"/>
    <n v="0"/>
    <n v="0"/>
    <n v="0"/>
    <n v="366"/>
    <n v="82"/>
    <n v="0"/>
    <n v="2"/>
    <n v="53"/>
    <n v="566"/>
    <n v="421"/>
    <s v=""/>
  </r>
  <r>
    <x v="39"/>
    <n v="15"/>
    <x v="1"/>
    <m/>
    <x v="40"/>
    <s v="CCV-30C"/>
    <s v="30C"/>
    <s v="Mestre"/>
    <s v="30C-15:45-16:00"/>
    <n v="0"/>
    <n v="18"/>
    <n v="97"/>
    <n v="0"/>
    <n v="19"/>
    <n v="2"/>
    <n v="0"/>
    <n v="19"/>
    <n v="391"/>
    <n v="262"/>
    <s v=""/>
  </r>
  <r>
    <x v="39"/>
    <n v="15"/>
    <x v="1"/>
    <m/>
    <x v="40"/>
    <s v="CCV-30C"/>
    <s v="30C"/>
    <s v="Mestre"/>
    <s v="30C-15:45-16:00"/>
    <n v="0"/>
    <n v="11"/>
    <n v="32"/>
    <n v="393"/>
    <n v="43"/>
    <n v="2"/>
    <n v="1"/>
    <n v="25"/>
    <n v="687"/>
    <n v="499"/>
    <s v=""/>
  </r>
  <r>
    <x v="40"/>
    <n v="16"/>
    <x v="1"/>
    <m/>
    <x v="40"/>
    <s v="CCV-30C"/>
    <s v="30C"/>
    <s v="Mestre"/>
    <s v="30C-16:00-16:15"/>
    <n v="0"/>
    <n v="0"/>
    <n v="0"/>
    <n v="0"/>
    <n v="66"/>
    <n v="2"/>
    <n v="0"/>
    <n v="48"/>
    <n v="77"/>
    <n v="48"/>
    <s v=""/>
  </r>
  <r>
    <x v="40"/>
    <n v="16"/>
    <x v="1"/>
    <m/>
    <x v="40"/>
    <s v="CCV-30C"/>
    <s v="30C"/>
    <s v="Mestre"/>
    <s v="30C-16:00-16:15"/>
    <n v="0"/>
    <n v="33"/>
    <n v="50"/>
    <n v="505"/>
    <n v="0"/>
    <n v="7"/>
    <n v="2"/>
    <n v="0"/>
    <n v="908"/>
    <n v="632"/>
    <s v=""/>
  </r>
  <r>
    <x v="41"/>
    <n v="16"/>
    <x v="1"/>
    <m/>
    <x v="40"/>
    <s v="CCV-30C"/>
    <s v="30C"/>
    <s v="Mestre"/>
    <s v="30C-16:15-16:30"/>
    <n v="0"/>
    <n v="0"/>
    <n v="1"/>
    <n v="2"/>
    <n v="60"/>
    <n v="0"/>
    <n v="1"/>
    <n v="32"/>
    <n v="62"/>
    <n v="38"/>
    <s v=""/>
  </r>
  <r>
    <x v="41"/>
    <n v="16"/>
    <x v="1"/>
    <m/>
    <x v="40"/>
    <s v="CCV-30C"/>
    <s v="30C"/>
    <s v="Mestre"/>
    <s v="30C-16:15-16:30"/>
    <n v="0"/>
    <n v="21"/>
    <n v="69"/>
    <n v="570"/>
    <n v="0"/>
    <n v="5"/>
    <n v="2"/>
    <n v="0"/>
    <n v="1023"/>
    <n v="745"/>
    <s v=""/>
  </r>
  <r>
    <x v="42"/>
    <n v="16"/>
    <x v="1"/>
    <m/>
    <x v="40"/>
    <s v="CCV-30C"/>
    <s v="30C"/>
    <s v="Mestre"/>
    <s v="30C-16:30-16:45"/>
    <n v="0"/>
    <n v="0"/>
    <n v="0"/>
    <n v="0"/>
    <n v="81"/>
    <n v="0"/>
    <n v="2"/>
    <n v="43"/>
    <n v="77"/>
    <n v="45"/>
    <s v=""/>
  </r>
  <r>
    <x v="42"/>
    <n v="16"/>
    <x v="1"/>
    <m/>
    <x v="40"/>
    <s v="CCV-30C"/>
    <s v="30C"/>
    <s v="Mestre"/>
    <s v="30C-16:30-16:45"/>
    <n v="1"/>
    <n v="29"/>
    <n v="72"/>
    <n v="638"/>
    <n v="0"/>
    <n v="3"/>
    <n v="5"/>
    <n v="3"/>
    <n v="1150"/>
    <n v="826"/>
    <s v=""/>
  </r>
  <r>
    <x v="43"/>
    <n v="16"/>
    <x v="1"/>
    <m/>
    <x v="40"/>
    <s v="CCV-30C"/>
    <s v="30C"/>
    <s v="Mestre"/>
    <s v="30C-16:45-17:00"/>
    <n v="0"/>
    <n v="0"/>
    <n v="0"/>
    <n v="123"/>
    <n v="78"/>
    <n v="0"/>
    <n v="1"/>
    <n v="30"/>
    <n v="218"/>
    <n v="154"/>
    <s v=""/>
  </r>
  <r>
    <x v="43"/>
    <n v="16"/>
    <x v="1"/>
    <m/>
    <x v="40"/>
    <s v="CCV-30C"/>
    <s v="30C"/>
    <s v="Mestre"/>
    <s v="30C-16:45-17:00"/>
    <n v="0"/>
    <n v="30"/>
    <n v="63"/>
    <n v="502"/>
    <n v="0"/>
    <n v="0"/>
    <n v="2"/>
    <n v="0"/>
    <n v="938"/>
    <n v="662"/>
    <s v=""/>
  </r>
  <r>
    <x v="44"/>
    <n v="17"/>
    <x v="1"/>
    <m/>
    <x v="40"/>
    <s v="CCV-30C"/>
    <s v="30C"/>
    <s v="Mestre"/>
    <s v="30C-17:00-17:15"/>
    <n v="0"/>
    <n v="0"/>
    <n v="5"/>
    <n v="372"/>
    <n v="23"/>
    <n v="0"/>
    <n v="1"/>
    <n v="1"/>
    <n v="508"/>
    <n v="387"/>
    <s v=""/>
  </r>
  <r>
    <x v="44"/>
    <n v="17"/>
    <x v="1"/>
    <m/>
    <x v="40"/>
    <s v="CCV-30C"/>
    <s v="30C"/>
    <s v="Mestre"/>
    <s v="30C-17:00-17:15"/>
    <n v="0"/>
    <n v="27"/>
    <n v="60"/>
    <n v="144"/>
    <n v="77"/>
    <n v="3"/>
    <n v="0"/>
    <n v="18"/>
    <n v="493"/>
    <n v="312"/>
    <s v=""/>
  </r>
  <r>
    <x v="45"/>
    <n v="17"/>
    <x v="1"/>
    <m/>
    <x v="40"/>
    <s v="CCV-30C"/>
    <s v="30C"/>
    <s v="Mestre"/>
    <s v="30C-17:15-17:30"/>
    <n v="1"/>
    <n v="0"/>
    <n v="0"/>
    <n v="649"/>
    <n v="0"/>
    <n v="0"/>
    <n v="10"/>
    <n v="0"/>
    <n v="857"/>
    <n v="659"/>
    <s v=""/>
  </r>
  <r>
    <x v="45"/>
    <n v="17"/>
    <x v="1"/>
    <m/>
    <x v="40"/>
    <s v="CCV-30C"/>
    <s v="30C"/>
    <s v="Mestre"/>
    <s v="30C-17:15-17:30"/>
    <n v="0"/>
    <n v="35"/>
    <n v="50"/>
    <n v="0"/>
    <n v="102"/>
    <n v="4"/>
    <n v="0"/>
    <n v="28"/>
    <n v="312"/>
    <n v="153"/>
    <s v=""/>
  </r>
  <r>
    <x v="46"/>
    <n v="17"/>
    <x v="1"/>
    <m/>
    <x v="40"/>
    <s v="CCV-30C"/>
    <s v="30C"/>
    <s v="Mestre"/>
    <s v="30C-17:30-17:45"/>
    <n v="0"/>
    <n v="0"/>
    <n v="0"/>
    <n v="776"/>
    <n v="0"/>
    <n v="0"/>
    <n v="5"/>
    <n v="0"/>
    <n v="1016"/>
    <n v="781"/>
    <s v=""/>
  </r>
  <r>
    <x v="46"/>
    <n v="17"/>
    <x v="1"/>
    <m/>
    <x v="40"/>
    <s v="CCV-30C"/>
    <s v="30C"/>
    <s v="Mestre"/>
    <s v="30C-17:30-17:45"/>
    <n v="0"/>
    <n v="26"/>
    <n v="50"/>
    <n v="0"/>
    <n v="113"/>
    <n v="8"/>
    <n v="0"/>
    <n v="37"/>
    <n v="303"/>
    <n v="162"/>
    <s v=""/>
  </r>
  <r>
    <x v="47"/>
    <n v="17"/>
    <x v="1"/>
    <m/>
    <x v="40"/>
    <s v="CCV-30C"/>
    <s v="30C"/>
    <s v="Mestre"/>
    <s v="30C-17:45-18:00"/>
    <n v="0"/>
    <n v="0"/>
    <n v="0"/>
    <n v="762"/>
    <n v="0"/>
    <n v="1"/>
    <n v="2"/>
    <n v="0"/>
    <n v="994"/>
    <n v="764"/>
    <s v=""/>
  </r>
  <r>
    <x v="47"/>
    <n v="17"/>
    <x v="1"/>
    <m/>
    <x v="40"/>
    <s v="CCV-30C"/>
    <s v="30C"/>
    <s v="Mestre"/>
    <s v="30C-17:45-18:00"/>
    <n v="1"/>
    <n v="36"/>
    <n v="57"/>
    <n v="0"/>
    <n v="84"/>
    <n v="6"/>
    <n v="0"/>
    <n v="28"/>
    <n v="334"/>
    <n v="171"/>
    <s v=""/>
  </r>
  <r>
    <x v="48"/>
    <n v="18"/>
    <x v="1"/>
    <m/>
    <x v="40"/>
    <s v="CCV-30C"/>
    <s v="30C"/>
    <s v="Mestre"/>
    <s v="30C-18:00-18:15"/>
    <n v="0"/>
    <n v="0"/>
    <n v="0"/>
    <n v="1"/>
    <n v="0"/>
    <n v="0"/>
    <n v="0"/>
    <n v="0"/>
    <n v="2"/>
    <n v="1"/>
    <s v=""/>
  </r>
  <r>
    <x v="48"/>
    <n v="18"/>
    <x v="1"/>
    <m/>
    <x v="40"/>
    <s v="CCV-30C"/>
    <s v="30C"/>
    <s v="Mestre"/>
    <s v="30C-18:00-18:15"/>
    <n v="0"/>
    <n v="9"/>
    <n v="45"/>
    <n v="440"/>
    <n v="96"/>
    <n v="1"/>
    <n v="1"/>
    <n v="7"/>
    <n v="773"/>
    <n v="561"/>
    <s v=""/>
  </r>
  <r>
    <x v="49"/>
    <n v="18"/>
    <x v="1"/>
    <m/>
    <x v="40"/>
    <s v="CCV-30C"/>
    <s v="30C"/>
    <s v="Mestre"/>
    <s v="30C-18:15-18:30"/>
    <n v="0"/>
    <n v="11"/>
    <n v="34"/>
    <n v="375"/>
    <n v="64"/>
    <n v="1"/>
    <n v="0"/>
    <n v="4"/>
    <n v="646"/>
    <n v="464"/>
    <s v=""/>
  </r>
  <r>
    <x v="50"/>
    <n v="18"/>
    <x v="1"/>
    <m/>
    <x v="40"/>
    <s v="CCV-30C"/>
    <s v="30C"/>
    <s v="Mestre"/>
    <s v="30C-18:30-18:45"/>
    <n v="0"/>
    <n v="6"/>
    <n v="42"/>
    <n v="362"/>
    <n v="80"/>
    <n v="4"/>
    <n v="0"/>
    <n v="1"/>
    <n v="642"/>
    <n v="468"/>
    <s v=""/>
  </r>
  <r>
    <x v="51"/>
    <n v="18"/>
    <x v="1"/>
    <m/>
    <x v="40"/>
    <s v="CCV-30C"/>
    <s v="30C"/>
    <s v="Mestre"/>
    <s v="30C-18:45-19:00"/>
    <n v="1"/>
    <n v="5"/>
    <n v="69"/>
    <n v="385"/>
    <n v="53"/>
    <n v="4"/>
    <n v="0"/>
    <n v="3"/>
    <n v="754"/>
    <n v="561"/>
    <s v=""/>
  </r>
  <r>
    <x v="52"/>
    <n v="19"/>
    <x v="2"/>
    <m/>
    <x v="40"/>
    <s v="CCV-30C"/>
    <s v="30C"/>
    <s v="Mestre"/>
    <s v="30C-19:00-19:15"/>
    <n v="0"/>
    <n v="14"/>
    <n v="48"/>
    <n v="420"/>
    <n v="42"/>
    <n v="4"/>
    <n v="13"/>
    <n v="9"/>
    <n v="777"/>
    <n v="562"/>
    <s v=""/>
  </r>
  <r>
    <x v="53"/>
    <n v="19"/>
    <x v="2"/>
    <m/>
    <x v="40"/>
    <s v="CCV-30C"/>
    <s v="30C"/>
    <s v="Mestre"/>
    <s v="30C-19:15-19:30"/>
    <n v="0"/>
    <n v="13"/>
    <n v="50"/>
    <n v="405"/>
    <n v="34"/>
    <n v="3"/>
    <n v="0"/>
    <n v="4"/>
    <n v="736"/>
    <n v="534"/>
    <s v=""/>
  </r>
  <r>
    <x v="54"/>
    <n v="19"/>
    <x v="2"/>
    <m/>
    <x v="40"/>
    <s v="CCV-30C"/>
    <s v="30C"/>
    <s v="Mestre"/>
    <s v="30C-19:30-19:45"/>
    <n v="0"/>
    <n v="23"/>
    <n v="43"/>
    <n v="436"/>
    <n v="39"/>
    <n v="2"/>
    <n v="1"/>
    <n v="8"/>
    <n v="787"/>
    <n v="553"/>
    <s v=""/>
  </r>
  <r>
    <x v="55"/>
    <n v="19"/>
    <x v="2"/>
    <m/>
    <x v="40"/>
    <s v="CCV-30C"/>
    <s v="30C"/>
    <s v="Mestre"/>
    <s v="30C-19:45-20:00"/>
    <n v="0"/>
    <n v="8"/>
    <n v="31"/>
    <n v="370"/>
    <n v="31"/>
    <n v="0"/>
    <n v="0"/>
    <n v="6"/>
    <n v="618"/>
    <n v="454"/>
    <s v=""/>
  </r>
  <r>
    <x v="56"/>
    <n v="20"/>
    <x v="2"/>
    <m/>
    <x v="40"/>
    <s v="CCV-30C"/>
    <s v="30C"/>
    <s v="Mestre"/>
    <s v="30C-20:00-20:15"/>
    <n v="0"/>
    <n v="6"/>
    <n v="43"/>
    <n v="242"/>
    <n v="13"/>
    <n v="2"/>
    <n v="0"/>
    <n v="0"/>
    <n v="473"/>
    <n v="350"/>
    <s v=""/>
  </r>
  <r>
    <x v="57"/>
    <n v="20"/>
    <x v="2"/>
    <m/>
    <x v="40"/>
    <s v="CCV-30C"/>
    <s v="30C"/>
    <s v="Mestre"/>
    <s v="30C-20:15-20:30"/>
    <n v="0"/>
    <n v="8"/>
    <n v="52"/>
    <n v="239"/>
    <n v="33"/>
    <n v="0"/>
    <n v="0"/>
    <n v="6"/>
    <n v="516"/>
    <n v="375"/>
    <s v=""/>
  </r>
  <r>
    <x v="58"/>
    <n v="20"/>
    <x v="2"/>
    <m/>
    <x v="40"/>
    <s v="CCV-30C"/>
    <s v="30C"/>
    <s v="Mestre"/>
    <s v="30C-20:30-20:45"/>
    <n v="1"/>
    <n v="10"/>
    <n v="43"/>
    <n v="232"/>
    <n v="17"/>
    <n v="3"/>
    <n v="1"/>
    <n v="3"/>
    <n v="477"/>
    <n v="344"/>
    <s v=""/>
  </r>
  <r>
    <x v="59"/>
    <n v="20"/>
    <x v="2"/>
    <m/>
    <x v="40"/>
    <s v="CCV-30C"/>
    <s v="30C"/>
    <s v="Mestre"/>
    <s v="30C-20:45-21:00"/>
    <n v="1"/>
    <n v="5"/>
    <n v="39"/>
    <n v="181"/>
    <n v="6"/>
    <n v="0"/>
    <n v="0"/>
    <n v="1"/>
    <n v="378"/>
    <n v="280"/>
    <s v=""/>
  </r>
  <r>
    <x v="60"/>
    <n v="21"/>
    <x v="2"/>
    <m/>
    <x v="40"/>
    <s v="CCV-30C"/>
    <s v="30C"/>
    <s v="Mestre"/>
    <s v="30C-21:00-21:15"/>
    <n v="0"/>
    <n v="4"/>
    <n v="66"/>
    <n v="171"/>
    <n v="18"/>
    <n v="0"/>
    <n v="0"/>
    <n v="3"/>
    <n v="455"/>
    <n v="339"/>
    <s v=""/>
  </r>
  <r>
    <x v="61"/>
    <n v="21"/>
    <x v="2"/>
    <m/>
    <x v="40"/>
    <s v="CCV-30C"/>
    <s v="30C"/>
    <s v="Mestre"/>
    <s v="30C-21:15-21:30"/>
    <n v="0"/>
    <n v="7"/>
    <n v="51"/>
    <n v="139"/>
    <n v="11"/>
    <n v="2"/>
    <n v="1"/>
    <n v="1"/>
    <n v="370"/>
    <n v="269"/>
    <s v=""/>
  </r>
  <r>
    <x v="62"/>
    <n v="21"/>
    <x v="2"/>
    <m/>
    <x v="40"/>
    <s v="CCV-30C"/>
    <s v="30C"/>
    <s v="Mestre"/>
    <s v="30C-21:30-21:45"/>
    <n v="0"/>
    <n v="9"/>
    <n v="49"/>
    <n v="143"/>
    <n v="21"/>
    <n v="1"/>
    <n v="0"/>
    <n v="2"/>
    <n v="376"/>
    <n v="268"/>
    <s v=""/>
  </r>
  <r>
    <x v="63"/>
    <n v="21"/>
    <x v="2"/>
    <m/>
    <x v="40"/>
    <s v="CCV-30C"/>
    <s v="30C"/>
    <s v="Mestre"/>
    <s v="30C-21:45-22:00"/>
    <n v="0"/>
    <n v="3"/>
    <n v="49"/>
    <n v="153"/>
    <n v="18"/>
    <n v="2"/>
    <n v="0"/>
    <n v="0"/>
    <n v="370"/>
    <n v="276"/>
    <s v=""/>
  </r>
  <r>
    <x v="64"/>
    <n v="22"/>
    <x v="2"/>
    <m/>
    <x v="40"/>
    <s v="CCV-30C"/>
    <s v="30C"/>
    <s v="Mestre"/>
    <s v="30C-22:00-22:15"/>
    <n v="0"/>
    <n v="0"/>
    <n v="8"/>
    <n v="12"/>
    <n v="1"/>
    <n v="1"/>
    <n v="0"/>
    <n v="0"/>
    <n v="42"/>
    <n v="32"/>
    <s v=""/>
  </r>
  <r>
    <x v="0"/>
    <n v="6"/>
    <x v="0"/>
    <m/>
    <x v="41"/>
    <s v="CCV-30D"/>
    <s v="30D"/>
    <s v="Mestre"/>
    <s v="30D-06:00-06:15"/>
    <n v="1"/>
    <n v="15"/>
    <n v="5"/>
    <n v="117"/>
    <n v="31"/>
    <n v="30"/>
    <n v="2"/>
    <n v="36"/>
    <n v="264"/>
    <n v="168"/>
    <s v=""/>
  </r>
  <r>
    <x v="1"/>
    <n v="6"/>
    <x v="0"/>
    <m/>
    <x v="41"/>
    <s v="CCV-30D"/>
    <s v="30D"/>
    <s v="Mestre"/>
    <s v="30D-06:15-06:30"/>
    <n v="3"/>
    <n v="20"/>
    <n v="14"/>
    <n v="254"/>
    <n v="65"/>
    <n v="19"/>
    <n v="2"/>
    <n v="39"/>
    <n v="496"/>
    <n v="330"/>
    <s v=""/>
  </r>
  <r>
    <x v="2"/>
    <n v="6"/>
    <x v="0"/>
    <m/>
    <x v="41"/>
    <s v="CCV-30D"/>
    <s v="30D"/>
    <s v="Mestre"/>
    <s v="30D-06:30-06:45"/>
    <n v="0"/>
    <n v="27"/>
    <n v="19"/>
    <n v="374"/>
    <n v="93"/>
    <n v="19"/>
    <n v="1"/>
    <n v="38"/>
    <n v="689"/>
    <n v="461"/>
    <s v=""/>
  </r>
  <r>
    <x v="3"/>
    <n v="6"/>
    <x v="0"/>
    <m/>
    <x v="41"/>
    <s v="CCV-30D"/>
    <s v="30D"/>
    <s v="Mestre"/>
    <s v="30D-06:45-07:00"/>
    <n v="0"/>
    <n v="21"/>
    <n v="20"/>
    <n v="410"/>
    <n v="129"/>
    <n v="14"/>
    <n v="4"/>
    <n v="19"/>
    <n v="711"/>
    <n v="483"/>
    <s v=""/>
  </r>
  <r>
    <x v="4"/>
    <n v="7"/>
    <x v="0"/>
    <m/>
    <x v="41"/>
    <s v="CCV-30D"/>
    <s v="30D"/>
    <s v="Mestre"/>
    <s v="30D-07:00-07:15"/>
    <n v="3"/>
    <n v="26"/>
    <n v="18"/>
    <n v="469"/>
    <n v="115"/>
    <n v="16"/>
    <n v="1"/>
    <n v="26"/>
    <n v="796"/>
    <n v="541"/>
    <s v=""/>
  </r>
  <r>
    <x v="5"/>
    <n v="7"/>
    <x v="0"/>
    <m/>
    <x v="41"/>
    <s v="CCV-30D"/>
    <s v="30D"/>
    <s v="Mestre"/>
    <s v="30D-07:15-07:30"/>
    <n v="1"/>
    <n v="13"/>
    <n v="10"/>
    <n v="575"/>
    <n v="137"/>
    <n v="17"/>
    <n v="3"/>
    <n v="28"/>
    <n v="884"/>
    <n v="631"/>
    <s v=""/>
  </r>
  <r>
    <x v="6"/>
    <n v="7"/>
    <x v="0"/>
    <m/>
    <x v="41"/>
    <s v="CCV-30D"/>
    <s v="30D"/>
    <s v="Mestre"/>
    <s v="30D-07:30-07:45"/>
    <n v="2"/>
    <n v="23"/>
    <n v="20"/>
    <n v="500"/>
    <n v="175"/>
    <n v="9"/>
    <n v="5"/>
    <n v="22"/>
    <n v="848"/>
    <n v="577"/>
    <s v=""/>
  </r>
  <r>
    <x v="7"/>
    <n v="7"/>
    <x v="0"/>
    <m/>
    <x v="41"/>
    <s v="CCV-30D"/>
    <s v="30D"/>
    <s v="Mestre"/>
    <s v="30D-07:45-08:00"/>
    <n v="2"/>
    <n v="32"/>
    <n v="18"/>
    <n v="473"/>
    <n v="200"/>
    <n v="8"/>
    <n v="5"/>
    <n v="23"/>
    <n v="837"/>
    <n v="546"/>
    <s v=""/>
  </r>
  <r>
    <x v="8"/>
    <n v="8"/>
    <x v="0"/>
    <m/>
    <x v="41"/>
    <s v="CCV-30D"/>
    <s v="30D"/>
    <s v="Mestre"/>
    <s v="30D-08:00-08:15"/>
    <n v="1"/>
    <n v="37"/>
    <n v="11"/>
    <n v="403"/>
    <n v="74"/>
    <n v="6"/>
    <n v="5"/>
    <n v="39"/>
    <n v="730"/>
    <n v="475"/>
    <s v=""/>
  </r>
  <r>
    <x v="9"/>
    <n v="8"/>
    <x v="0"/>
    <m/>
    <x v="41"/>
    <s v="CCV-30D"/>
    <s v="30D"/>
    <s v="Mestre"/>
    <s v="30D-08:15-08:30"/>
    <n v="2"/>
    <n v="35"/>
    <n v="14"/>
    <n v="342"/>
    <n v="73"/>
    <n v="10"/>
    <n v="3"/>
    <n v="33"/>
    <n v="644"/>
    <n v="413"/>
    <s v=""/>
  </r>
  <r>
    <x v="10"/>
    <n v="8"/>
    <x v="0"/>
    <m/>
    <x v="41"/>
    <s v="CCV-30D"/>
    <s v="30D"/>
    <s v="Mestre"/>
    <s v="30D-08:30-08:45"/>
    <n v="1"/>
    <n v="40"/>
    <n v="22"/>
    <n v="295"/>
    <n v="69"/>
    <n v="6"/>
    <n v="2"/>
    <n v="25"/>
    <n v="610"/>
    <n v="377"/>
    <s v=""/>
  </r>
  <r>
    <x v="11"/>
    <n v="8"/>
    <x v="0"/>
    <m/>
    <x v="41"/>
    <s v="CCV-30D"/>
    <s v="30D"/>
    <s v="Mestre"/>
    <s v="30D-08:45-09:00"/>
    <n v="0"/>
    <n v="30"/>
    <n v="16"/>
    <n v="249"/>
    <n v="68"/>
    <n v="5"/>
    <n v="2"/>
    <n v="31"/>
    <n v="512"/>
    <n v="322"/>
    <s v=""/>
  </r>
  <r>
    <x v="12"/>
    <n v="9"/>
    <x v="0"/>
    <m/>
    <x v="41"/>
    <s v="CCV-30D"/>
    <s v="30D"/>
    <s v="Mestre"/>
    <s v="30D-09:00-09:15"/>
    <n v="3"/>
    <n v="31"/>
    <n v="23"/>
    <n v="233"/>
    <n v="38"/>
    <n v="4"/>
    <n v="2"/>
    <n v="19"/>
    <n v="494"/>
    <n v="312"/>
    <s v=""/>
  </r>
  <r>
    <x v="13"/>
    <n v="9"/>
    <x v="0"/>
    <m/>
    <x v="41"/>
    <s v="CCV-30D"/>
    <s v="30D"/>
    <s v="Mestre"/>
    <s v="30D-09:15-09:30"/>
    <n v="1"/>
    <n v="21"/>
    <n v="16"/>
    <n v="241"/>
    <n v="56"/>
    <n v="5"/>
    <n v="1"/>
    <n v="34"/>
    <n v="478"/>
    <n v="316"/>
    <s v=""/>
  </r>
  <r>
    <x v="14"/>
    <n v="9"/>
    <x v="0"/>
    <m/>
    <x v="41"/>
    <s v="CCV-30D"/>
    <s v="30D"/>
    <s v="Mestre"/>
    <s v="30D-09:30-09:45"/>
    <n v="1"/>
    <n v="31"/>
    <n v="24"/>
    <n v="268"/>
    <n v="61"/>
    <n v="2"/>
    <n v="4"/>
    <n v="22"/>
    <n v="555"/>
    <n v="354"/>
    <s v=""/>
  </r>
  <r>
    <x v="15"/>
    <n v="9"/>
    <x v="0"/>
    <m/>
    <x v="41"/>
    <s v="CCV-30D"/>
    <s v="30D"/>
    <s v="Mestre"/>
    <s v="30D-09:45-10:00"/>
    <n v="1"/>
    <n v="23"/>
    <n v="19"/>
    <n v="252"/>
    <n v="55"/>
    <n v="5"/>
    <n v="5"/>
    <n v="21"/>
    <n v="495"/>
    <n v="326"/>
    <s v=""/>
  </r>
  <r>
    <x v="16"/>
    <n v="10"/>
    <x v="0"/>
    <m/>
    <x v="41"/>
    <s v="CCV-30D"/>
    <s v="30D"/>
    <s v="Mestre"/>
    <s v="30D-10:00-10:15"/>
    <n v="0"/>
    <n v="35"/>
    <n v="35"/>
    <n v="216"/>
    <n v="35"/>
    <n v="5"/>
    <n v="3"/>
    <n v="26"/>
    <n v="531"/>
    <n v="333"/>
    <s v=""/>
  </r>
  <r>
    <x v="17"/>
    <n v="10"/>
    <x v="0"/>
    <m/>
    <x v="41"/>
    <s v="CCV-30D"/>
    <s v="30D"/>
    <s v="Mestre"/>
    <s v="30D-10:15-10:30"/>
    <n v="0"/>
    <n v="22"/>
    <n v="23"/>
    <n v="240"/>
    <n v="39"/>
    <n v="4"/>
    <n v="6"/>
    <n v="31"/>
    <n v="501"/>
    <n v="335"/>
    <s v=""/>
  </r>
  <r>
    <x v="18"/>
    <n v="10"/>
    <x v="0"/>
    <m/>
    <x v="41"/>
    <s v="CCV-30D"/>
    <s v="30D"/>
    <s v="Mestre"/>
    <s v="30D-10:30-10:45"/>
    <n v="3"/>
    <n v="30"/>
    <n v="21"/>
    <n v="218"/>
    <n v="45"/>
    <n v="4"/>
    <n v="6"/>
    <n v="28"/>
    <n v="484"/>
    <n v="305"/>
    <s v=""/>
  </r>
  <r>
    <x v="19"/>
    <n v="10"/>
    <x v="0"/>
    <m/>
    <x v="41"/>
    <s v="CCV-30D"/>
    <s v="30D"/>
    <s v="Mestre"/>
    <s v="30D-10:45-11:00"/>
    <n v="4"/>
    <n v="23"/>
    <n v="26"/>
    <n v="258"/>
    <n v="40"/>
    <n v="4"/>
    <n v="1"/>
    <n v="37"/>
    <n v="538"/>
    <n v="361"/>
    <s v=""/>
  </r>
  <r>
    <x v="20"/>
    <n v="11"/>
    <x v="0"/>
    <m/>
    <x v="41"/>
    <s v="CCV-30D"/>
    <s v="30D"/>
    <s v="Mestre"/>
    <s v="30D-11:00-11:15"/>
    <n v="0"/>
    <n v="23"/>
    <n v="18"/>
    <n v="258"/>
    <n v="39"/>
    <n v="5"/>
    <n v="2"/>
    <n v="28"/>
    <n v="502"/>
    <n v="333"/>
    <s v=""/>
  </r>
  <r>
    <x v="21"/>
    <n v="11"/>
    <x v="0"/>
    <m/>
    <x v="41"/>
    <s v="CCV-30D"/>
    <s v="30D"/>
    <s v="Mestre"/>
    <s v="30D-11:15-11:30"/>
    <n v="0"/>
    <n v="24"/>
    <n v="15"/>
    <n v="258"/>
    <n v="53"/>
    <n v="4"/>
    <n v="0"/>
    <n v="30"/>
    <n v="498"/>
    <n v="326"/>
    <s v=""/>
  </r>
  <r>
    <x v="22"/>
    <n v="11"/>
    <x v="0"/>
    <m/>
    <x v="41"/>
    <s v="CCV-30D"/>
    <s v="30D"/>
    <s v="Mestre"/>
    <s v="30D-11:30-11:45"/>
    <n v="0"/>
    <n v="28"/>
    <n v="9"/>
    <n v="337"/>
    <n v="65"/>
    <n v="5"/>
    <n v="4"/>
    <n v="34"/>
    <n v="604"/>
    <n v="398"/>
    <s v=""/>
  </r>
  <r>
    <x v="23"/>
    <n v="11"/>
    <x v="0"/>
    <m/>
    <x v="41"/>
    <s v="CCV-30D"/>
    <s v="30D"/>
    <s v="Mestre"/>
    <s v="30D-11:45-12:00"/>
    <n v="0"/>
    <n v="36"/>
    <n v="11"/>
    <n v="308"/>
    <n v="74"/>
    <n v="18"/>
    <n v="6"/>
    <n v="26"/>
    <n v="588"/>
    <n v="368"/>
    <s v=""/>
  </r>
  <r>
    <x v="24"/>
    <n v="12"/>
    <x v="1"/>
    <m/>
    <x v="41"/>
    <s v="CCV-30D"/>
    <s v="30D"/>
    <s v="Mestre"/>
    <s v="30D-12:00-12:15"/>
    <n v="0"/>
    <n v="19"/>
    <n v="14"/>
    <n v="461"/>
    <n v="117"/>
    <n v="13"/>
    <n v="4"/>
    <n v="28"/>
    <n v="762"/>
    <n v="528"/>
    <s v=""/>
  </r>
  <r>
    <x v="25"/>
    <n v="12"/>
    <x v="1"/>
    <m/>
    <x v="41"/>
    <s v="CCV-30D"/>
    <s v="30D"/>
    <s v="Mestre"/>
    <s v="30D-12:15-12:30"/>
    <n v="0"/>
    <n v="17"/>
    <n v="16"/>
    <n v="331"/>
    <n v="80"/>
    <n v="11"/>
    <n v="0"/>
    <n v="22"/>
    <n v="573"/>
    <n v="393"/>
    <s v=""/>
  </r>
  <r>
    <x v="26"/>
    <n v="12"/>
    <x v="1"/>
    <m/>
    <x v="41"/>
    <s v="CCV-30D"/>
    <s v="30D"/>
    <s v="Mestre"/>
    <s v="30D-12:30-12:45"/>
    <n v="0"/>
    <n v="9"/>
    <n v="17"/>
    <n v="291"/>
    <n v="66"/>
    <n v="8"/>
    <n v="1"/>
    <n v="12"/>
    <n v="489"/>
    <n v="347"/>
    <s v=""/>
  </r>
  <r>
    <x v="27"/>
    <n v="12"/>
    <x v="1"/>
    <m/>
    <x v="41"/>
    <s v="CCV-30D"/>
    <s v="30D"/>
    <s v="Mestre"/>
    <s v="30D-12:45-13:00"/>
    <n v="0"/>
    <n v="13"/>
    <n v="9"/>
    <n v="303"/>
    <n v="71"/>
    <n v="7"/>
    <n v="4"/>
    <n v="10"/>
    <n v="491"/>
    <n v="340"/>
    <s v=""/>
  </r>
  <r>
    <x v="28"/>
    <n v="13"/>
    <x v="1"/>
    <m/>
    <x v="41"/>
    <s v="CCV-30D"/>
    <s v="30D"/>
    <s v="Mestre"/>
    <s v="30D-13:00-13:15"/>
    <n v="0"/>
    <n v="25"/>
    <n v="16"/>
    <n v="343"/>
    <n v="93"/>
    <n v="3"/>
    <n v="2"/>
    <n v="16"/>
    <n v="607"/>
    <n v="401"/>
    <s v=""/>
  </r>
  <r>
    <x v="29"/>
    <n v="13"/>
    <x v="1"/>
    <m/>
    <x v="41"/>
    <s v="CCV-30D"/>
    <s v="30D"/>
    <s v="Mestre"/>
    <s v="30D-13:15-13:30"/>
    <n v="1"/>
    <n v="25"/>
    <n v="17"/>
    <n v="366"/>
    <n v="88"/>
    <n v="6"/>
    <n v="3"/>
    <n v="21"/>
    <n v="647"/>
    <n v="433"/>
    <s v=""/>
  </r>
  <r>
    <x v="30"/>
    <n v="13"/>
    <x v="1"/>
    <m/>
    <x v="41"/>
    <s v="CCV-30D"/>
    <s v="30D"/>
    <s v="Mestre"/>
    <s v="30D-13:30-13:45"/>
    <n v="1"/>
    <n v="28"/>
    <n v="26"/>
    <n v="386"/>
    <n v="78"/>
    <n v="12"/>
    <n v="2"/>
    <n v="21"/>
    <n v="706"/>
    <n v="474"/>
    <s v=""/>
  </r>
  <r>
    <x v="31"/>
    <n v="13"/>
    <x v="1"/>
    <m/>
    <x v="41"/>
    <s v="CCV-30D"/>
    <s v="30D"/>
    <s v="Mestre"/>
    <s v="30D-13:45-14:00"/>
    <n v="0"/>
    <n v="35"/>
    <n v="22"/>
    <n v="303"/>
    <n v="69"/>
    <n v="4"/>
    <n v="2"/>
    <n v="38"/>
    <n v="624"/>
    <n v="398"/>
    <s v=""/>
  </r>
  <r>
    <x v="32"/>
    <n v="14"/>
    <x v="1"/>
    <m/>
    <x v="41"/>
    <s v="CCV-30D"/>
    <s v="30D"/>
    <s v="Mestre"/>
    <s v="30D-14:00-14:15"/>
    <n v="0"/>
    <n v="15"/>
    <n v="12"/>
    <n v="279"/>
    <n v="75"/>
    <n v="3"/>
    <n v="2"/>
    <n v="38"/>
    <n v="509"/>
    <n v="349"/>
    <s v=""/>
  </r>
  <r>
    <x v="33"/>
    <n v="14"/>
    <x v="1"/>
    <m/>
    <x v="41"/>
    <s v="CCV-30D"/>
    <s v="30D"/>
    <s v="Mestre"/>
    <s v="30D-14:15-14:30"/>
    <n v="0"/>
    <n v="30"/>
    <n v="11"/>
    <n v="316"/>
    <n v="80"/>
    <n v="3"/>
    <n v="3"/>
    <n v="24"/>
    <n v="577"/>
    <n v="371"/>
    <s v=""/>
  </r>
  <r>
    <x v="34"/>
    <n v="14"/>
    <x v="1"/>
    <m/>
    <x v="41"/>
    <s v="CCV-30D"/>
    <s v="30D"/>
    <s v="Mestre"/>
    <s v="30D-14:30-14:45"/>
    <n v="0"/>
    <n v="25"/>
    <n v="21"/>
    <n v="266"/>
    <n v="65"/>
    <n v="7"/>
    <n v="3"/>
    <n v="34"/>
    <n v="542"/>
    <n v="356"/>
    <s v=""/>
  </r>
  <r>
    <x v="35"/>
    <n v="14"/>
    <x v="1"/>
    <m/>
    <x v="41"/>
    <s v="CCV-30D"/>
    <s v="30D"/>
    <s v="Mestre"/>
    <s v="30D-14:45-15:00"/>
    <n v="0"/>
    <n v="22"/>
    <n v="15"/>
    <n v="299"/>
    <n v="56"/>
    <n v="3"/>
    <n v="2"/>
    <n v="37"/>
    <n v="558"/>
    <n v="376"/>
    <s v=""/>
  </r>
  <r>
    <x v="36"/>
    <n v="15"/>
    <x v="1"/>
    <m/>
    <x v="41"/>
    <s v="CCV-30D"/>
    <s v="30D"/>
    <s v="Mestre"/>
    <s v="30D-15:00-15:15"/>
    <n v="0"/>
    <n v="31"/>
    <n v="27"/>
    <n v="272"/>
    <n v="65"/>
    <n v="4"/>
    <n v="4"/>
    <n v="41"/>
    <n v="595"/>
    <n v="385"/>
    <s v=""/>
  </r>
  <r>
    <x v="37"/>
    <n v="15"/>
    <x v="1"/>
    <m/>
    <x v="41"/>
    <s v="CCV-30D"/>
    <s v="30D"/>
    <s v="Mestre"/>
    <s v="30D-15:15-15:30"/>
    <n v="0"/>
    <n v="25"/>
    <n v="20"/>
    <n v="288"/>
    <n v="44"/>
    <n v="10"/>
    <n v="4"/>
    <n v="25"/>
    <n v="552"/>
    <n v="367"/>
    <s v=""/>
  </r>
  <r>
    <x v="38"/>
    <n v="15"/>
    <x v="1"/>
    <m/>
    <x v="41"/>
    <s v="CCV-30D"/>
    <s v="30D"/>
    <s v="Mestre"/>
    <s v="30D-15:30-15:45"/>
    <n v="1"/>
    <n v="33"/>
    <n v="24"/>
    <n v="295"/>
    <n v="74"/>
    <n v="8"/>
    <n v="4"/>
    <n v="21"/>
    <n v="596"/>
    <n v="380"/>
    <s v=""/>
  </r>
  <r>
    <x v="39"/>
    <n v="15"/>
    <x v="1"/>
    <m/>
    <x v="41"/>
    <s v="CCV-30D"/>
    <s v="30D"/>
    <s v="Mestre"/>
    <s v="30D-15:45-16:00"/>
    <n v="1"/>
    <n v="23"/>
    <n v="15"/>
    <n v="234"/>
    <n v="48"/>
    <n v="5"/>
    <n v="2"/>
    <n v="29"/>
    <n v="464"/>
    <n v="303"/>
    <s v=""/>
  </r>
  <r>
    <x v="40"/>
    <n v="16"/>
    <x v="1"/>
    <m/>
    <x v="41"/>
    <s v="CCV-30D"/>
    <s v="30D"/>
    <s v="Mestre"/>
    <s v="30D-16:00-16:15"/>
    <n v="0"/>
    <n v="20"/>
    <n v="24"/>
    <n v="274"/>
    <n v="58"/>
    <n v="7"/>
    <n v="2"/>
    <n v="24"/>
    <n v="533"/>
    <n v="360"/>
    <s v=""/>
  </r>
  <r>
    <x v="41"/>
    <n v="16"/>
    <x v="1"/>
    <m/>
    <x v="41"/>
    <s v="CCV-30D"/>
    <s v="30D"/>
    <s v="Mestre"/>
    <s v="30D-16:15-16:30"/>
    <n v="1"/>
    <n v="25"/>
    <n v="19"/>
    <n v="282"/>
    <n v="65"/>
    <n v="3"/>
    <n v="0"/>
    <n v="29"/>
    <n v="546"/>
    <n v="359"/>
    <s v=""/>
  </r>
  <r>
    <x v="42"/>
    <n v="16"/>
    <x v="1"/>
    <m/>
    <x v="41"/>
    <s v="CCV-30D"/>
    <s v="30D"/>
    <s v="Mestre"/>
    <s v="30D-16:30-16:45"/>
    <n v="1"/>
    <n v="37"/>
    <n v="11"/>
    <n v="265"/>
    <n v="77"/>
    <n v="9"/>
    <n v="5"/>
    <n v="32"/>
    <n v="542"/>
    <n v="330"/>
    <s v=""/>
  </r>
  <r>
    <x v="43"/>
    <n v="16"/>
    <x v="1"/>
    <m/>
    <x v="41"/>
    <s v="CCV-30D"/>
    <s v="30D"/>
    <s v="Mestre"/>
    <s v="30D-16:45-17:00"/>
    <n v="3"/>
    <n v="23"/>
    <n v="14"/>
    <n v="307"/>
    <n v="71"/>
    <n v="2"/>
    <n v="3"/>
    <n v="30"/>
    <n v="563"/>
    <n v="375"/>
    <s v=""/>
  </r>
  <r>
    <x v="44"/>
    <n v="17"/>
    <x v="1"/>
    <m/>
    <x v="41"/>
    <s v="CCV-30D"/>
    <s v="30D"/>
    <s v="Mestre"/>
    <s v="30D-17:00-17:15"/>
    <n v="0"/>
    <n v="21"/>
    <n v="22"/>
    <n v="353"/>
    <n v="102"/>
    <n v="12"/>
    <n v="1"/>
    <n v="29"/>
    <n v="647"/>
    <n v="438"/>
    <s v=""/>
  </r>
  <r>
    <x v="45"/>
    <n v="17"/>
    <x v="1"/>
    <m/>
    <x v="41"/>
    <s v="CCV-30D"/>
    <s v="30D"/>
    <s v="Mestre"/>
    <s v="30D-17:15-17:30"/>
    <n v="6"/>
    <n v="8"/>
    <n v="19"/>
    <n v="404"/>
    <n v="133"/>
    <n v="18"/>
    <n v="2"/>
    <n v="38"/>
    <n v="689"/>
    <n v="492"/>
    <s v=""/>
  </r>
  <r>
    <x v="46"/>
    <n v="17"/>
    <x v="1"/>
    <m/>
    <x v="41"/>
    <s v="CCV-30D"/>
    <s v="30D"/>
    <s v="Mestre"/>
    <s v="30D-17:30-17:45"/>
    <n v="3"/>
    <n v="18"/>
    <n v="9"/>
    <n v="415"/>
    <n v="123"/>
    <n v="14"/>
    <n v="3"/>
    <n v="28"/>
    <n v="683"/>
    <n v="469"/>
    <s v=""/>
  </r>
  <r>
    <x v="47"/>
    <n v="17"/>
    <x v="1"/>
    <m/>
    <x v="41"/>
    <s v="CCV-30D"/>
    <s v="30D"/>
    <s v="Mestre"/>
    <s v="30D-17:45-18:00"/>
    <n v="2"/>
    <n v="15"/>
    <n v="7"/>
    <n v="464"/>
    <n v="121"/>
    <n v="11"/>
    <n v="3"/>
    <n v="23"/>
    <n v="725"/>
    <n v="508"/>
    <s v=""/>
  </r>
  <r>
    <x v="48"/>
    <n v="18"/>
    <x v="1"/>
    <m/>
    <x v="41"/>
    <s v="CCV-30D"/>
    <s v="30D"/>
    <s v="Mestre"/>
    <s v="30D-18:00-18:15"/>
    <n v="1"/>
    <n v="16"/>
    <n v="12"/>
    <n v="492"/>
    <n v="169"/>
    <n v="9"/>
    <n v="1"/>
    <n v="9"/>
    <n v="770"/>
    <n v="532"/>
    <s v=""/>
  </r>
  <r>
    <x v="49"/>
    <n v="18"/>
    <x v="1"/>
    <m/>
    <x v="41"/>
    <s v="CCV-30D"/>
    <s v="30D"/>
    <s v="Mestre"/>
    <s v="30D-18:15-18:30"/>
    <n v="1"/>
    <n v="9"/>
    <n v="9"/>
    <n v="451"/>
    <n v="147"/>
    <n v="9"/>
    <n v="1"/>
    <n v="15"/>
    <n v="692"/>
    <n v="490"/>
    <s v=""/>
  </r>
  <r>
    <x v="50"/>
    <n v="18"/>
    <x v="1"/>
    <m/>
    <x v="41"/>
    <s v="CCV-30D"/>
    <s v="30D"/>
    <s v="Mestre"/>
    <s v="30D-18:30-18:45"/>
    <n v="1"/>
    <n v="11"/>
    <n v="4"/>
    <n v="509"/>
    <n v="116"/>
    <n v="8"/>
    <n v="0"/>
    <n v="20"/>
    <n v="755"/>
    <n v="539"/>
    <s v=""/>
  </r>
  <r>
    <x v="51"/>
    <n v="18"/>
    <x v="1"/>
    <m/>
    <x v="41"/>
    <s v="CCV-30D"/>
    <s v="30D"/>
    <s v="Mestre"/>
    <s v="30D-18:45-19:00"/>
    <n v="3"/>
    <n v="18"/>
    <n v="2"/>
    <n v="544"/>
    <n v="88"/>
    <n v="8"/>
    <n v="3"/>
    <n v="16"/>
    <n v="805"/>
    <n v="568"/>
    <s v=""/>
  </r>
  <r>
    <x v="52"/>
    <n v="19"/>
    <x v="2"/>
    <m/>
    <x v="41"/>
    <s v="CCV-30D"/>
    <s v="30D"/>
    <s v="Mestre"/>
    <s v="30D-19:00-19:15"/>
    <n v="3"/>
    <n v="8"/>
    <n v="3"/>
    <n v="474"/>
    <n v="79"/>
    <n v="9"/>
    <n v="1"/>
    <n v="13"/>
    <n v="683"/>
    <n v="496"/>
    <s v=""/>
  </r>
  <r>
    <x v="53"/>
    <n v="19"/>
    <x v="2"/>
    <m/>
    <x v="41"/>
    <s v="CCV-30D"/>
    <s v="30D"/>
    <s v="Mestre"/>
    <s v="30D-19:15-19:30"/>
    <n v="0"/>
    <n v="12"/>
    <n v="8"/>
    <n v="643"/>
    <n v="67"/>
    <n v="6"/>
    <n v="3"/>
    <n v="16"/>
    <n v="933"/>
    <n v="682"/>
    <s v=""/>
  </r>
  <r>
    <x v="54"/>
    <n v="19"/>
    <x v="2"/>
    <m/>
    <x v="41"/>
    <s v="CCV-30D"/>
    <s v="30D"/>
    <s v="Mestre"/>
    <s v="30D-19:30-19:45"/>
    <n v="1"/>
    <n v="7"/>
    <n v="8"/>
    <n v="366"/>
    <n v="57"/>
    <n v="3"/>
    <n v="5"/>
    <n v="14"/>
    <n v="558"/>
    <n v="405"/>
    <s v=""/>
  </r>
  <r>
    <x v="55"/>
    <n v="19"/>
    <x v="2"/>
    <m/>
    <x v="41"/>
    <s v="CCV-30D"/>
    <s v="30D"/>
    <s v="Mestre"/>
    <s v="30D-19:45-20:00"/>
    <n v="1"/>
    <n v="6"/>
    <n v="7"/>
    <n v="282"/>
    <n v="47"/>
    <n v="5"/>
    <n v="1"/>
    <n v="4"/>
    <n v="422"/>
    <n v="305"/>
    <s v=""/>
  </r>
  <r>
    <x v="56"/>
    <n v="20"/>
    <x v="2"/>
    <m/>
    <x v="41"/>
    <s v="CCV-30D"/>
    <s v="30D"/>
    <s v="Mestre"/>
    <s v="30D-20:00-20:15"/>
    <n v="0"/>
    <n v="7"/>
    <n v="6"/>
    <n v="260"/>
    <n v="35"/>
    <n v="3"/>
    <n v="3"/>
    <n v="2"/>
    <n v="390"/>
    <n v="280"/>
    <s v=""/>
  </r>
  <r>
    <x v="57"/>
    <n v="20"/>
    <x v="2"/>
    <m/>
    <x v="41"/>
    <s v="CCV-30D"/>
    <s v="30D"/>
    <s v="Mestre"/>
    <s v="30D-20:15-20:30"/>
    <n v="5"/>
    <n v="3"/>
    <n v="0"/>
    <n v="235"/>
    <n v="40"/>
    <n v="1"/>
    <n v="1"/>
    <n v="3"/>
    <n v="328"/>
    <n v="239"/>
    <s v=""/>
  </r>
  <r>
    <x v="58"/>
    <n v="20"/>
    <x v="2"/>
    <m/>
    <x v="41"/>
    <s v="CCV-30D"/>
    <s v="30D"/>
    <s v="Mestre"/>
    <s v="30D-20:30-20:45"/>
    <n v="1"/>
    <n v="6"/>
    <n v="15"/>
    <n v="199"/>
    <n v="50"/>
    <n v="4"/>
    <n v="6"/>
    <n v="10"/>
    <n v="355"/>
    <n v="253"/>
    <s v=""/>
  </r>
  <r>
    <x v="59"/>
    <n v="20"/>
    <x v="2"/>
    <m/>
    <x v="41"/>
    <s v="CCV-30D"/>
    <s v="30D"/>
    <s v="Mestre"/>
    <s v="30D-20:45-21:00"/>
    <n v="0"/>
    <n v="1"/>
    <n v="4"/>
    <n v="209"/>
    <n v="42"/>
    <n v="1"/>
    <n v="2"/>
    <n v="4"/>
    <n v="305"/>
    <n v="225"/>
    <s v=""/>
  </r>
  <r>
    <x v="60"/>
    <n v="21"/>
    <x v="2"/>
    <m/>
    <x v="41"/>
    <s v="CCV-30D"/>
    <s v="30D"/>
    <s v="Mestre"/>
    <s v="30D-21:00-21:15"/>
    <n v="3"/>
    <n v="4"/>
    <n v="3"/>
    <n v="240"/>
    <n v="54"/>
    <n v="5"/>
    <n v="1"/>
    <n v="4"/>
    <n v="351"/>
    <n v="253"/>
    <s v=""/>
  </r>
  <r>
    <x v="61"/>
    <n v="21"/>
    <x v="2"/>
    <m/>
    <x v="41"/>
    <s v="CCV-30D"/>
    <s v="30D"/>
    <s v="Mestre"/>
    <s v="30D-21:15-21:30"/>
    <n v="0"/>
    <n v="1"/>
    <n v="1"/>
    <n v="231"/>
    <n v="46"/>
    <n v="1"/>
    <n v="1"/>
    <n v="4"/>
    <n v="323"/>
    <n v="239"/>
    <s v=""/>
  </r>
  <r>
    <x v="62"/>
    <n v="21"/>
    <x v="2"/>
    <m/>
    <x v="41"/>
    <s v="CCV-30D"/>
    <s v="30D"/>
    <s v="Mestre"/>
    <s v="30D-21:30-21:45"/>
    <n v="0"/>
    <n v="2"/>
    <n v="1"/>
    <n v="296"/>
    <n v="73"/>
    <n v="11"/>
    <n v="2"/>
    <n v="8"/>
    <n v="423"/>
    <n v="309"/>
    <s v=""/>
  </r>
  <r>
    <x v="63"/>
    <n v="21"/>
    <x v="2"/>
    <m/>
    <x v="41"/>
    <s v="CCV-30D"/>
    <s v="30D"/>
    <s v="Mestre"/>
    <s v="30D-21:45-22:00"/>
    <n v="2"/>
    <n v="14"/>
    <n v="8"/>
    <n v="381"/>
    <n v="163"/>
    <n v="9"/>
    <n v="13"/>
    <n v="12"/>
    <n v="626"/>
    <n v="426"/>
    <s v=""/>
  </r>
  <r>
    <x v="64"/>
    <n v="22"/>
    <x v="2"/>
    <m/>
    <x v="41"/>
    <s v="CCV-30D"/>
    <s v="30D"/>
    <s v="Mestre"/>
    <s v="30D-22:00-22:15"/>
    <n v="0"/>
    <n v="0"/>
    <n v="0"/>
    <n v="41"/>
    <n v="11"/>
    <n v="1"/>
    <n v="0"/>
    <n v="0"/>
    <n v="56"/>
    <n v="41"/>
    <s v=""/>
  </r>
  <r>
    <x v="2"/>
    <n v="6"/>
    <x v="0"/>
    <m/>
    <x v="42"/>
    <s v="CCV-33A"/>
    <s v="33A"/>
    <m/>
    <s v="33A-06:30-06:45"/>
    <n v="11"/>
    <n v="2"/>
    <n v="0"/>
    <n v="83"/>
    <n v="16"/>
    <n v="6"/>
    <n v="0"/>
    <n v="1"/>
    <n v="118"/>
    <n v="84"/>
    <s v=""/>
  </r>
  <r>
    <x v="3"/>
    <n v="6"/>
    <x v="0"/>
    <m/>
    <x v="42"/>
    <s v="CCV-33A"/>
    <s v="33A"/>
    <m/>
    <s v="33A-06:45-07:00"/>
    <n v="13"/>
    <n v="2"/>
    <n v="0"/>
    <n v="121"/>
    <n v="32"/>
    <n v="5"/>
    <n v="0"/>
    <n v="3"/>
    <n v="174"/>
    <n v="124"/>
    <s v=""/>
  </r>
  <r>
    <x v="4"/>
    <n v="7"/>
    <x v="0"/>
    <m/>
    <x v="42"/>
    <s v="CCV-33A"/>
    <s v="33A"/>
    <m/>
    <s v="33A-07:00-07:15"/>
    <n v="5"/>
    <n v="1"/>
    <n v="1"/>
    <n v="125"/>
    <n v="20"/>
    <n v="5"/>
    <n v="0"/>
    <n v="4"/>
    <n v="178"/>
    <n v="132"/>
    <s v=""/>
  </r>
  <r>
    <x v="5"/>
    <n v="7"/>
    <x v="0"/>
    <m/>
    <x v="42"/>
    <s v="CCV-33A"/>
    <s v="33A"/>
    <m/>
    <s v="33A-07:15-07:30"/>
    <n v="7"/>
    <n v="5"/>
    <n v="0"/>
    <n v="107"/>
    <n v="45"/>
    <n v="5"/>
    <n v="0"/>
    <n v="3"/>
    <n v="166"/>
    <n v="110"/>
    <s v=""/>
  </r>
  <r>
    <x v="6"/>
    <n v="7"/>
    <x v="0"/>
    <m/>
    <x v="42"/>
    <s v="CCV-33A"/>
    <s v="33A"/>
    <m/>
    <s v="33A-07:30-07:45"/>
    <n v="10"/>
    <n v="5"/>
    <n v="1"/>
    <n v="96"/>
    <n v="34"/>
    <n v="5"/>
    <n v="0"/>
    <n v="6"/>
    <n v="157"/>
    <n v="105"/>
    <s v=""/>
  </r>
  <r>
    <x v="7"/>
    <n v="7"/>
    <x v="0"/>
    <m/>
    <x v="42"/>
    <s v="CCV-33A"/>
    <s v="33A"/>
    <m/>
    <s v="33A-07:45-08:00"/>
    <n v="4"/>
    <n v="1"/>
    <n v="2"/>
    <n v="141"/>
    <n v="56"/>
    <n v="2"/>
    <n v="0"/>
    <n v="4"/>
    <n v="210"/>
    <n v="150"/>
    <s v=""/>
  </r>
  <r>
    <x v="8"/>
    <n v="8"/>
    <x v="0"/>
    <m/>
    <x v="42"/>
    <s v="CCV-33A"/>
    <s v="33A"/>
    <m/>
    <s v="33A-08:00-08:15"/>
    <n v="5"/>
    <n v="5"/>
    <n v="0"/>
    <n v="102"/>
    <n v="28"/>
    <n v="4"/>
    <n v="2"/>
    <n v="3"/>
    <n v="159"/>
    <n v="107"/>
    <s v=""/>
  </r>
  <r>
    <x v="9"/>
    <n v="8"/>
    <x v="0"/>
    <m/>
    <x v="42"/>
    <s v="CCV-33A"/>
    <s v="33A"/>
    <m/>
    <s v="33A-08:15-08:30"/>
    <n v="5"/>
    <n v="4"/>
    <n v="1"/>
    <n v="101"/>
    <n v="28"/>
    <n v="6"/>
    <n v="0"/>
    <n v="4"/>
    <n v="157"/>
    <n v="108"/>
    <s v=""/>
  </r>
  <r>
    <x v="10"/>
    <n v="8"/>
    <x v="0"/>
    <m/>
    <x v="42"/>
    <s v="CCV-33A"/>
    <s v="33A"/>
    <m/>
    <s v="33A-08:30-08:45"/>
    <n v="2"/>
    <n v="6"/>
    <n v="0"/>
    <n v="106"/>
    <n v="24"/>
    <n v="0"/>
    <n v="0"/>
    <n v="4"/>
    <n v="164"/>
    <n v="110"/>
    <s v=""/>
  </r>
  <r>
    <x v="11"/>
    <n v="8"/>
    <x v="0"/>
    <m/>
    <x v="42"/>
    <s v="CCV-33A"/>
    <s v="33A"/>
    <m/>
    <s v="33A-08:45-09:00"/>
    <n v="5"/>
    <n v="6"/>
    <n v="1"/>
    <n v="108"/>
    <n v="29"/>
    <n v="5"/>
    <n v="0"/>
    <n v="5"/>
    <n v="173"/>
    <n v="116"/>
    <s v=""/>
  </r>
  <r>
    <x v="12"/>
    <n v="9"/>
    <x v="0"/>
    <m/>
    <x v="42"/>
    <s v="CCV-33A"/>
    <s v="33A"/>
    <m/>
    <s v="33A-09:00-09:15"/>
    <n v="2"/>
    <n v="3"/>
    <n v="2"/>
    <n v="89"/>
    <n v="24"/>
    <n v="2"/>
    <n v="0"/>
    <n v="0"/>
    <n v="136"/>
    <n v="94"/>
    <s v=""/>
  </r>
  <r>
    <x v="13"/>
    <n v="9"/>
    <x v="0"/>
    <m/>
    <x v="42"/>
    <s v="CCV-33A"/>
    <s v="33A"/>
    <m/>
    <s v="33A-09:15-09:30"/>
    <n v="2"/>
    <n v="5"/>
    <n v="0"/>
    <n v="95"/>
    <n v="19"/>
    <n v="3"/>
    <n v="0"/>
    <n v="7"/>
    <n v="150"/>
    <n v="102"/>
    <s v=""/>
  </r>
  <r>
    <x v="14"/>
    <n v="9"/>
    <x v="0"/>
    <m/>
    <x v="42"/>
    <s v="CCV-33A"/>
    <s v="33A"/>
    <m/>
    <s v="33A-09:30-09:45"/>
    <n v="2"/>
    <n v="6"/>
    <n v="1"/>
    <n v="89"/>
    <n v="16"/>
    <n v="2"/>
    <n v="0"/>
    <n v="4"/>
    <n v="144"/>
    <n v="96"/>
    <s v=""/>
  </r>
  <r>
    <x v="15"/>
    <n v="9"/>
    <x v="0"/>
    <m/>
    <x v="42"/>
    <s v="CCV-33A"/>
    <s v="33A"/>
    <m/>
    <s v="33A-09:45-10:00"/>
    <n v="3"/>
    <n v="7"/>
    <n v="0"/>
    <n v="78"/>
    <n v="14"/>
    <n v="0"/>
    <n v="0"/>
    <n v="5"/>
    <n v="130"/>
    <n v="83"/>
    <s v=""/>
  </r>
  <r>
    <x v="16"/>
    <n v="10"/>
    <x v="0"/>
    <m/>
    <x v="42"/>
    <s v="CCV-33A"/>
    <s v="33A"/>
    <m/>
    <s v="33A-10:00-10:15"/>
    <n v="2"/>
    <n v="3"/>
    <n v="1"/>
    <n v="85"/>
    <n v="15"/>
    <n v="3"/>
    <n v="0"/>
    <n v="5"/>
    <n v="132"/>
    <n v="93"/>
    <s v=""/>
  </r>
  <r>
    <x v="17"/>
    <n v="10"/>
    <x v="0"/>
    <m/>
    <x v="42"/>
    <s v="CCV-33A"/>
    <s v="33A"/>
    <m/>
    <s v="33A-10:15-10:30"/>
    <n v="5"/>
    <n v="10"/>
    <n v="0"/>
    <n v="87"/>
    <n v="23"/>
    <n v="2"/>
    <n v="0"/>
    <n v="4"/>
    <n v="150"/>
    <n v="91"/>
    <s v=""/>
  </r>
  <r>
    <x v="18"/>
    <n v="10"/>
    <x v="0"/>
    <m/>
    <x v="42"/>
    <s v="CCV-33A"/>
    <s v="33A"/>
    <m/>
    <s v="33A-10:30-10:45"/>
    <n v="0"/>
    <n v="3"/>
    <n v="0"/>
    <n v="23"/>
    <n v="1"/>
    <n v="0"/>
    <n v="0"/>
    <n v="2"/>
    <n v="41"/>
    <n v="25"/>
    <s v=""/>
  </r>
  <r>
    <x v="37"/>
    <n v="15"/>
    <x v="1"/>
    <m/>
    <x v="42"/>
    <s v="CCV-33A"/>
    <s v="33A"/>
    <m/>
    <s v="33A-15:15-15:30"/>
    <n v="0"/>
    <n v="0"/>
    <n v="0"/>
    <n v="0"/>
    <n v="1"/>
    <n v="0"/>
    <n v="0"/>
    <n v="0"/>
    <n v="1"/>
    <n v="0"/>
    <s v=""/>
  </r>
  <r>
    <x v="38"/>
    <n v="15"/>
    <x v="1"/>
    <m/>
    <x v="42"/>
    <s v="CCV-33A"/>
    <s v="33A"/>
    <m/>
    <s v="33A-15:30-15:45"/>
    <n v="2"/>
    <n v="9"/>
    <n v="2"/>
    <n v="85"/>
    <n v="20"/>
    <n v="2"/>
    <n v="0"/>
    <n v="6"/>
    <n v="153"/>
    <n v="96"/>
    <s v=""/>
  </r>
  <r>
    <x v="39"/>
    <n v="15"/>
    <x v="1"/>
    <m/>
    <x v="42"/>
    <s v="CCV-33A"/>
    <s v="33A"/>
    <m/>
    <s v="33A-15:45-16:00"/>
    <n v="2"/>
    <n v="7"/>
    <n v="0"/>
    <n v="79"/>
    <n v="21"/>
    <n v="2"/>
    <n v="2"/>
    <n v="5"/>
    <n v="135"/>
    <n v="86"/>
    <s v=""/>
  </r>
  <r>
    <x v="40"/>
    <n v="16"/>
    <x v="1"/>
    <m/>
    <x v="42"/>
    <s v="CCV-33A"/>
    <s v="33A"/>
    <m/>
    <s v="33A-16:00-16:15"/>
    <n v="0"/>
    <n v="4"/>
    <n v="2"/>
    <n v="80"/>
    <n v="17"/>
    <n v="5"/>
    <n v="0"/>
    <n v="3"/>
    <n v="129"/>
    <n v="88"/>
    <s v=""/>
  </r>
  <r>
    <x v="41"/>
    <n v="16"/>
    <x v="1"/>
    <m/>
    <x v="42"/>
    <s v="CCV-33A"/>
    <s v="33A"/>
    <m/>
    <s v="33A-16:15-16:30"/>
    <n v="0"/>
    <n v="11"/>
    <n v="1"/>
    <n v="87"/>
    <n v="16"/>
    <n v="1"/>
    <n v="1"/>
    <n v="5"/>
    <n v="157"/>
    <n v="96"/>
    <s v=""/>
  </r>
  <r>
    <x v="42"/>
    <n v="16"/>
    <x v="1"/>
    <m/>
    <x v="42"/>
    <s v="CCV-33A"/>
    <s v="33A"/>
    <m/>
    <s v="33A-16:30-16:45"/>
    <n v="3"/>
    <n v="4"/>
    <n v="1"/>
    <n v="83"/>
    <n v="26"/>
    <n v="2"/>
    <n v="0"/>
    <n v="7"/>
    <n v="137"/>
    <n v="93"/>
    <s v=""/>
  </r>
  <r>
    <x v="43"/>
    <n v="16"/>
    <x v="1"/>
    <m/>
    <x v="42"/>
    <s v="CCV-33A"/>
    <s v="33A"/>
    <m/>
    <s v="33A-16:45-17:00"/>
    <n v="2"/>
    <n v="6"/>
    <n v="1"/>
    <n v="70"/>
    <n v="20"/>
    <n v="4"/>
    <n v="0"/>
    <n v="5"/>
    <n v="121"/>
    <n v="78"/>
    <s v=""/>
  </r>
  <r>
    <x v="44"/>
    <n v="17"/>
    <x v="1"/>
    <m/>
    <x v="42"/>
    <s v="CCV-33A"/>
    <s v="33A"/>
    <m/>
    <s v="33A-17:00-17:15"/>
    <n v="1"/>
    <n v="7"/>
    <n v="1"/>
    <n v="127"/>
    <n v="34"/>
    <n v="3"/>
    <n v="0"/>
    <n v="6"/>
    <n v="202"/>
    <n v="136"/>
    <s v=""/>
  </r>
  <r>
    <x v="45"/>
    <n v="17"/>
    <x v="1"/>
    <m/>
    <x v="42"/>
    <s v="CCV-33A"/>
    <s v="33A"/>
    <m/>
    <s v="33A-17:15-17:30"/>
    <n v="4"/>
    <n v="2"/>
    <n v="2"/>
    <n v="110"/>
    <n v="30"/>
    <n v="2"/>
    <n v="0"/>
    <n v="2"/>
    <n v="164"/>
    <n v="117"/>
    <s v=""/>
  </r>
  <r>
    <x v="46"/>
    <n v="17"/>
    <x v="1"/>
    <m/>
    <x v="42"/>
    <s v="CCV-33A"/>
    <s v="33A"/>
    <m/>
    <s v="33A-17:30-17:45"/>
    <n v="6"/>
    <n v="4"/>
    <n v="0"/>
    <n v="123"/>
    <n v="33"/>
    <n v="5"/>
    <n v="0"/>
    <n v="6"/>
    <n v="186"/>
    <n v="129"/>
    <s v=""/>
  </r>
  <r>
    <x v="47"/>
    <n v="17"/>
    <x v="1"/>
    <m/>
    <x v="42"/>
    <s v="CCV-33A"/>
    <s v="33A"/>
    <m/>
    <s v="33A-17:45-18:00"/>
    <n v="8"/>
    <n v="4"/>
    <n v="0"/>
    <n v="124"/>
    <n v="27"/>
    <n v="3"/>
    <n v="0"/>
    <n v="6"/>
    <n v="186"/>
    <n v="130"/>
    <s v=""/>
  </r>
  <r>
    <x v="48"/>
    <n v="18"/>
    <x v="1"/>
    <m/>
    <x v="42"/>
    <s v="CCV-33A"/>
    <s v="33A"/>
    <m/>
    <s v="33A-18:00-18:15"/>
    <n v="6"/>
    <n v="4"/>
    <n v="0"/>
    <n v="136"/>
    <n v="28"/>
    <n v="3"/>
    <n v="0"/>
    <n v="10"/>
    <n v="207"/>
    <n v="146"/>
    <s v=""/>
  </r>
  <r>
    <x v="49"/>
    <n v="18"/>
    <x v="1"/>
    <m/>
    <x v="42"/>
    <s v="CCV-33A"/>
    <s v="33A"/>
    <m/>
    <s v="33A-18:15-18:30"/>
    <n v="4"/>
    <n v="3"/>
    <n v="0"/>
    <n v="138"/>
    <n v="16"/>
    <n v="4"/>
    <n v="0"/>
    <n v="1"/>
    <n v="192"/>
    <n v="139"/>
    <s v=""/>
  </r>
  <r>
    <x v="50"/>
    <n v="18"/>
    <x v="1"/>
    <m/>
    <x v="42"/>
    <s v="CCV-33A"/>
    <s v="33A"/>
    <m/>
    <s v="33A-18:30-18:45"/>
    <n v="1"/>
    <n v="2"/>
    <n v="0"/>
    <n v="113"/>
    <n v="25"/>
    <n v="5"/>
    <n v="0"/>
    <n v="2"/>
    <n v="161"/>
    <n v="115"/>
    <s v=""/>
  </r>
  <r>
    <x v="51"/>
    <n v="18"/>
    <x v="1"/>
    <m/>
    <x v="42"/>
    <s v="CCV-33A"/>
    <s v="33A"/>
    <m/>
    <s v="33A-18:45-19:00"/>
    <n v="6"/>
    <n v="2"/>
    <n v="0"/>
    <n v="106"/>
    <n v="27"/>
    <n v="2"/>
    <n v="0"/>
    <n v="6"/>
    <n v="157"/>
    <n v="112"/>
    <s v=""/>
  </r>
  <r>
    <x v="52"/>
    <n v="19"/>
    <x v="2"/>
    <m/>
    <x v="42"/>
    <s v="CCV-33A"/>
    <s v="33A"/>
    <m/>
    <s v="33A-19:00-19:15"/>
    <n v="1"/>
    <n v="1"/>
    <n v="0"/>
    <n v="102"/>
    <n v="26"/>
    <n v="7"/>
    <n v="0"/>
    <n v="5"/>
    <n v="148"/>
    <n v="107"/>
    <s v=""/>
  </r>
  <r>
    <x v="53"/>
    <n v="19"/>
    <x v="2"/>
    <m/>
    <x v="42"/>
    <s v="CCV-33A"/>
    <s v="33A"/>
    <m/>
    <s v="33A-19:15-19:30"/>
    <n v="2"/>
    <n v="2"/>
    <n v="0"/>
    <n v="77"/>
    <n v="18"/>
    <n v="2"/>
    <n v="0"/>
    <n v="4"/>
    <n v="115"/>
    <n v="81"/>
    <s v=""/>
  </r>
  <r>
    <x v="54"/>
    <n v="19"/>
    <x v="2"/>
    <m/>
    <x v="42"/>
    <s v="CCV-33A"/>
    <s v="33A"/>
    <m/>
    <s v="33A-19:30-19:45"/>
    <n v="0"/>
    <n v="1"/>
    <n v="0"/>
    <n v="11"/>
    <n v="2"/>
    <n v="1"/>
    <n v="0"/>
    <n v="0"/>
    <n v="18"/>
    <n v="11"/>
    <s v=""/>
  </r>
  <r>
    <x v="2"/>
    <n v="6"/>
    <x v="0"/>
    <m/>
    <x v="43"/>
    <s v="CCV-33B"/>
    <s v="33B"/>
    <m/>
    <s v="33B-06:30-06:45"/>
    <n v="1"/>
    <n v="0"/>
    <n v="0"/>
    <n v="26"/>
    <n v="6"/>
    <n v="4"/>
    <n v="0"/>
    <n v="3"/>
    <n v="39"/>
    <n v="29"/>
    <s v=""/>
  </r>
  <r>
    <x v="3"/>
    <n v="6"/>
    <x v="0"/>
    <m/>
    <x v="43"/>
    <s v="CCV-33B"/>
    <s v="33B"/>
    <m/>
    <s v="33B-06:45-07:00"/>
    <n v="7"/>
    <n v="3"/>
    <n v="0"/>
    <n v="43"/>
    <n v="10"/>
    <n v="5"/>
    <n v="0"/>
    <n v="2"/>
    <n v="69"/>
    <n v="45"/>
    <s v=""/>
  </r>
  <r>
    <x v="4"/>
    <n v="7"/>
    <x v="0"/>
    <m/>
    <x v="43"/>
    <s v="CCV-33B"/>
    <s v="33B"/>
    <m/>
    <s v="33B-07:00-07:15"/>
    <n v="2"/>
    <n v="2"/>
    <n v="1"/>
    <n v="57"/>
    <n v="18"/>
    <n v="3"/>
    <n v="0"/>
    <n v="6"/>
    <n v="95"/>
    <n v="66"/>
    <s v=""/>
  </r>
  <r>
    <x v="5"/>
    <n v="7"/>
    <x v="0"/>
    <m/>
    <x v="43"/>
    <s v="CCV-33B"/>
    <s v="33B"/>
    <m/>
    <s v="33B-07:15-07:30"/>
    <n v="6"/>
    <n v="0"/>
    <n v="1"/>
    <n v="65"/>
    <n v="17"/>
    <n v="2"/>
    <n v="0"/>
    <n v="2"/>
    <n v="95"/>
    <n v="70"/>
    <s v=""/>
  </r>
  <r>
    <x v="6"/>
    <n v="7"/>
    <x v="0"/>
    <m/>
    <x v="43"/>
    <s v="CCV-33B"/>
    <s v="33B"/>
    <m/>
    <s v="33B-07:30-07:45"/>
    <n v="3"/>
    <n v="4"/>
    <n v="0"/>
    <n v="102"/>
    <n v="12"/>
    <n v="6"/>
    <n v="1"/>
    <n v="2"/>
    <n v="150"/>
    <n v="105"/>
    <s v=""/>
  </r>
  <r>
    <x v="7"/>
    <n v="7"/>
    <x v="0"/>
    <m/>
    <x v="43"/>
    <s v="CCV-33B"/>
    <s v="33B"/>
    <m/>
    <s v="33B-07:45-08:00"/>
    <n v="2"/>
    <n v="7"/>
    <n v="1"/>
    <n v="93"/>
    <n v="22"/>
    <n v="1"/>
    <n v="1"/>
    <n v="5"/>
    <n v="155"/>
    <n v="102"/>
    <s v=""/>
  </r>
  <r>
    <x v="8"/>
    <n v="8"/>
    <x v="0"/>
    <m/>
    <x v="43"/>
    <s v="CCV-33B"/>
    <s v="33B"/>
    <m/>
    <s v="33B-08:00-08:15"/>
    <n v="4"/>
    <n v="9"/>
    <n v="1"/>
    <n v="68"/>
    <n v="17"/>
    <n v="3"/>
    <n v="0"/>
    <n v="3"/>
    <n v="123"/>
    <n v="74"/>
    <s v=""/>
  </r>
  <r>
    <x v="9"/>
    <n v="8"/>
    <x v="0"/>
    <m/>
    <x v="43"/>
    <s v="CCV-33B"/>
    <s v="33B"/>
    <m/>
    <s v="33B-08:15-08:30"/>
    <n v="3"/>
    <n v="4"/>
    <n v="2"/>
    <n v="64"/>
    <n v="19"/>
    <n v="2"/>
    <n v="0"/>
    <n v="5"/>
    <n v="111"/>
    <n v="74"/>
    <s v=""/>
  </r>
  <r>
    <x v="10"/>
    <n v="8"/>
    <x v="0"/>
    <m/>
    <x v="43"/>
    <s v="CCV-33B"/>
    <s v="33B"/>
    <m/>
    <s v="33B-08:30-08:45"/>
    <n v="1"/>
    <n v="8"/>
    <n v="0"/>
    <n v="79"/>
    <n v="15"/>
    <n v="2"/>
    <n v="0"/>
    <n v="3"/>
    <n v="131"/>
    <n v="82"/>
    <s v=""/>
  </r>
  <r>
    <x v="11"/>
    <n v="8"/>
    <x v="0"/>
    <m/>
    <x v="43"/>
    <s v="CCV-33B"/>
    <s v="33B"/>
    <m/>
    <s v="33B-08:45-09:00"/>
    <n v="1"/>
    <n v="7"/>
    <n v="0"/>
    <n v="71"/>
    <n v="13"/>
    <n v="4"/>
    <n v="0"/>
    <n v="5"/>
    <n v="120"/>
    <n v="76"/>
    <s v=""/>
  </r>
  <r>
    <x v="12"/>
    <n v="9"/>
    <x v="0"/>
    <m/>
    <x v="43"/>
    <s v="CCV-33B"/>
    <s v="33B"/>
    <m/>
    <s v="33B-09:00-09:15"/>
    <n v="1"/>
    <n v="5"/>
    <n v="4"/>
    <n v="95"/>
    <n v="15"/>
    <n v="1"/>
    <n v="1"/>
    <n v="2"/>
    <n v="157"/>
    <n v="108"/>
    <s v=""/>
  </r>
  <r>
    <x v="13"/>
    <n v="9"/>
    <x v="0"/>
    <m/>
    <x v="43"/>
    <s v="CCV-33B"/>
    <s v="33B"/>
    <m/>
    <s v="33B-09:15-09:30"/>
    <n v="0"/>
    <n v="7"/>
    <n v="0"/>
    <n v="92"/>
    <n v="18"/>
    <n v="2"/>
    <n v="0"/>
    <n v="3"/>
    <n v="146"/>
    <n v="95"/>
    <s v=""/>
  </r>
  <r>
    <x v="14"/>
    <n v="9"/>
    <x v="0"/>
    <m/>
    <x v="43"/>
    <s v="CCV-33B"/>
    <s v="33B"/>
    <m/>
    <s v="33B-09:30-09:45"/>
    <n v="0"/>
    <n v="4"/>
    <n v="2"/>
    <n v="63"/>
    <n v="9"/>
    <n v="3"/>
    <n v="0"/>
    <n v="1"/>
    <n v="103"/>
    <n v="69"/>
    <s v=""/>
  </r>
  <r>
    <x v="15"/>
    <n v="9"/>
    <x v="0"/>
    <m/>
    <x v="43"/>
    <s v="CCV-33B"/>
    <s v="33B"/>
    <m/>
    <s v="33B-09:45-10:00"/>
    <n v="1"/>
    <n v="15"/>
    <n v="1"/>
    <n v="82"/>
    <n v="11"/>
    <n v="1"/>
    <n v="1"/>
    <n v="2"/>
    <n v="156"/>
    <n v="88"/>
    <s v=""/>
  </r>
  <r>
    <x v="16"/>
    <n v="10"/>
    <x v="0"/>
    <m/>
    <x v="43"/>
    <s v="CCV-33B"/>
    <s v="33B"/>
    <m/>
    <s v="33B-10:00-10:15"/>
    <n v="1"/>
    <n v="9"/>
    <n v="0"/>
    <n v="66"/>
    <n v="17"/>
    <n v="2"/>
    <n v="0"/>
    <n v="7"/>
    <n v="122"/>
    <n v="73"/>
    <s v=""/>
  </r>
  <r>
    <x v="17"/>
    <n v="10"/>
    <x v="0"/>
    <m/>
    <x v="43"/>
    <s v="CCV-33B"/>
    <s v="33B"/>
    <m/>
    <s v="33B-10:15-10:30"/>
    <n v="3"/>
    <n v="8"/>
    <n v="1"/>
    <n v="70"/>
    <n v="12"/>
    <n v="2"/>
    <n v="0"/>
    <n v="3"/>
    <n v="122"/>
    <n v="76"/>
    <s v=""/>
  </r>
  <r>
    <x v="18"/>
    <n v="10"/>
    <x v="0"/>
    <m/>
    <x v="43"/>
    <s v="CCV-33B"/>
    <s v="33B"/>
    <m/>
    <s v="33B-10:30-10:45"/>
    <n v="0"/>
    <n v="1"/>
    <n v="0"/>
    <n v="18"/>
    <n v="2"/>
    <n v="0"/>
    <n v="0"/>
    <n v="1"/>
    <n v="28"/>
    <n v="19"/>
    <s v=""/>
  </r>
  <r>
    <x v="37"/>
    <n v="15"/>
    <x v="1"/>
    <m/>
    <x v="43"/>
    <s v="CCV-33B"/>
    <s v="33B"/>
    <m/>
    <s v="33B-15:15-15:30"/>
    <n v="0"/>
    <n v="0"/>
    <n v="2"/>
    <n v="5"/>
    <n v="0"/>
    <n v="0"/>
    <n v="0"/>
    <n v="1"/>
    <n v="15"/>
    <n v="11"/>
    <s v=""/>
  </r>
  <r>
    <x v="38"/>
    <n v="15"/>
    <x v="1"/>
    <m/>
    <x v="43"/>
    <s v="CCV-33B"/>
    <s v="33B"/>
    <m/>
    <s v="33B-15:30-15:45"/>
    <n v="8"/>
    <n v="8"/>
    <n v="2"/>
    <n v="88"/>
    <n v="11"/>
    <n v="2"/>
    <n v="1"/>
    <n v="2"/>
    <n v="148"/>
    <n v="96"/>
    <s v=""/>
  </r>
  <r>
    <x v="39"/>
    <n v="15"/>
    <x v="1"/>
    <m/>
    <x v="43"/>
    <s v="CCV-33B"/>
    <s v="33B"/>
    <m/>
    <s v="33B-15:45-16:00"/>
    <n v="0"/>
    <n v="9"/>
    <n v="0"/>
    <n v="86"/>
    <n v="27"/>
    <n v="5"/>
    <n v="1"/>
    <n v="7"/>
    <n v="152"/>
    <n v="94"/>
    <s v=""/>
  </r>
  <r>
    <x v="40"/>
    <n v="16"/>
    <x v="1"/>
    <m/>
    <x v="43"/>
    <s v="CCV-33B"/>
    <s v="33B"/>
    <m/>
    <s v="33B-16:00-16:15"/>
    <n v="6"/>
    <n v="6"/>
    <n v="3"/>
    <n v="89"/>
    <n v="24"/>
    <n v="1"/>
    <n v="0"/>
    <n v="3"/>
    <n v="151"/>
    <n v="100"/>
    <s v=""/>
  </r>
  <r>
    <x v="41"/>
    <n v="16"/>
    <x v="1"/>
    <m/>
    <x v="43"/>
    <s v="CCV-33B"/>
    <s v="33B"/>
    <m/>
    <s v="33B-16:15-16:30"/>
    <n v="2"/>
    <n v="4"/>
    <n v="2"/>
    <n v="93"/>
    <n v="22"/>
    <n v="4"/>
    <n v="0"/>
    <n v="8"/>
    <n v="153"/>
    <n v="106"/>
    <s v=""/>
  </r>
  <r>
    <x v="42"/>
    <n v="16"/>
    <x v="1"/>
    <m/>
    <x v="43"/>
    <s v="CCV-33B"/>
    <s v="33B"/>
    <m/>
    <s v="33B-16:30-16:45"/>
    <n v="0"/>
    <n v="8"/>
    <n v="0"/>
    <n v="93"/>
    <n v="29"/>
    <n v="2"/>
    <n v="0"/>
    <n v="6"/>
    <n v="156"/>
    <n v="99"/>
    <s v=""/>
  </r>
  <r>
    <x v="43"/>
    <n v="16"/>
    <x v="1"/>
    <m/>
    <x v="43"/>
    <s v="CCV-33B"/>
    <s v="33B"/>
    <m/>
    <s v="33B-16:45-17:00"/>
    <n v="3"/>
    <n v="8"/>
    <n v="1"/>
    <n v="113"/>
    <n v="20"/>
    <n v="3"/>
    <n v="0"/>
    <n v="6"/>
    <n v="184"/>
    <n v="122"/>
    <s v=""/>
  </r>
  <r>
    <x v="44"/>
    <n v="17"/>
    <x v="1"/>
    <m/>
    <x v="43"/>
    <s v="CCV-33B"/>
    <s v="33B"/>
    <m/>
    <s v="33B-17:00-17:15"/>
    <n v="1"/>
    <n v="3"/>
    <n v="0"/>
    <n v="117"/>
    <n v="29"/>
    <n v="6"/>
    <n v="0"/>
    <n v="1"/>
    <n v="168"/>
    <n v="118"/>
    <s v=""/>
  </r>
  <r>
    <x v="45"/>
    <n v="17"/>
    <x v="1"/>
    <m/>
    <x v="43"/>
    <s v="CCV-33B"/>
    <s v="33B"/>
    <m/>
    <s v="33B-17:15-17:30"/>
    <n v="7"/>
    <n v="2"/>
    <n v="0"/>
    <n v="128"/>
    <n v="28"/>
    <n v="2"/>
    <n v="1"/>
    <n v="7"/>
    <n v="189"/>
    <n v="136"/>
    <s v=""/>
  </r>
  <r>
    <x v="46"/>
    <n v="17"/>
    <x v="1"/>
    <m/>
    <x v="43"/>
    <s v="CCV-33B"/>
    <s v="33B"/>
    <m/>
    <s v="33B-17:30-17:45"/>
    <n v="7"/>
    <n v="4"/>
    <n v="1"/>
    <n v="166"/>
    <n v="35"/>
    <n v="1"/>
    <n v="0"/>
    <n v="5"/>
    <n v="244"/>
    <n v="174"/>
    <s v=""/>
  </r>
  <r>
    <x v="47"/>
    <n v="17"/>
    <x v="1"/>
    <m/>
    <x v="43"/>
    <s v="CCV-33B"/>
    <s v="33B"/>
    <m/>
    <s v="33B-17:45-18:00"/>
    <n v="14"/>
    <n v="3"/>
    <n v="1"/>
    <n v="159"/>
    <n v="36"/>
    <n v="4"/>
    <n v="0"/>
    <n v="1"/>
    <n v="227"/>
    <n v="163"/>
    <s v=""/>
  </r>
  <r>
    <x v="48"/>
    <n v="18"/>
    <x v="1"/>
    <m/>
    <x v="43"/>
    <s v="CCV-33B"/>
    <s v="33B"/>
    <m/>
    <s v="33B-18:00-18:15"/>
    <n v="11"/>
    <n v="4"/>
    <n v="0"/>
    <n v="147"/>
    <n v="44"/>
    <n v="6"/>
    <n v="0"/>
    <n v="4"/>
    <n v="217"/>
    <n v="151"/>
    <s v=""/>
  </r>
  <r>
    <x v="49"/>
    <n v="18"/>
    <x v="1"/>
    <m/>
    <x v="43"/>
    <s v="CCV-33B"/>
    <s v="33B"/>
    <m/>
    <s v="33B-18:15-18:30"/>
    <n v="4"/>
    <n v="5"/>
    <n v="0"/>
    <n v="154"/>
    <n v="41"/>
    <n v="3"/>
    <n v="0"/>
    <n v="2"/>
    <n v="225"/>
    <n v="156"/>
    <s v=""/>
  </r>
  <r>
    <x v="50"/>
    <n v="18"/>
    <x v="1"/>
    <m/>
    <x v="43"/>
    <s v="CCV-33B"/>
    <s v="33B"/>
    <m/>
    <s v="33B-18:30-18:45"/>
    <n v="1"/>
    <n v="0"/>
    <n v="1"/>
    <n v="171"/>
    <n v="38"/>
    <n v="8"/>
    <n v="0"/>
    <n v="2"/>
    <n v="237"/>
    <n v="176"/>
    <s v=""/>
  </r>
  <r>
    <x v="51"/>
    <n v="18"/>
    <x v="1"/>
    <m/>
    <x v="43"/>
    <s v="CCV-33B"/>
    <s v="33B"/>
    <m/>
    <s v="33B-18:45-19:00"/>
    <n v="2"/>
    <n v="3"/>
    <n v="0"/>
    <n v="119"/>
    <n v="25"/>
    <n v="4"/>
    <n v="0"/>
    <n v="5"/>
    <n v="175"/>
    <n v="124"/>
    <s v=""/>
  </r>
  <r>
    <x v="52"/>
    <n v="19"/>
    <x v="2"/>
    <m/>
    <x v="43"/>
    <s v="CCV-33B"/>
    <s v="33B"/>
    <m/>
    <s v="33B-19:00-19:15"/>
    <n v="3"/>
    <n v="1"/>
    <n v="1"/>
    <n v="126"/>
    <n v="25"/>
    <n v="5"/>
    <n v="0"/>
    <n v="6"/>
    <n v="183"/>
    <n v="135"/>
    <s v=""/>
  </r>
  <r>
    <x v="53"/>
    <n v="19"/>
    <x v="2"/>
    <m/>
    <x v="43"/>
    <s v="CCV-33B"/>
    <s v="33B"/>
    <m/>
    <s v="33B-19:15-19:30"/>
    <n v="3"/>
    <n v="2"/>
    <n v="0"/>
    <n v="123"/>
    <n v="37"/>
    <n v="4"/>
    <n v="0"/>
    <n v="2"/>
    <n v="176"/>
    <n v="125"/>
    <s v=""/>
  </r>
  <r>
    <x v="54"/>
    <n v="19"/>
    <x v="2"/>
    <m/>
    <x v="43"/>
    <s v="CCV-33B"/>
    <s v="33B"/>
    <m/>
    <s v="33B-19:30-19:45"/>
    <n v="0"/>
    <n v="0"/>
    <n v="1"/>
    <n v="8"/>
    <n v="3"/>
    <n v="0"/>
    <n v="0"/>
    <n v="1"/>
    <n v="16"/>
    <n v="12"/>
    <s v=""/>
  </r>
  <r>
    <x v="1"/>
    <n v="6"/>
    <x v="0"/>
    <m/>
    <x v="44"/>
    <s v="CCV-34A"/>
    <s v="34A"/>
    <m/>
    <s v="34A-06:15-06:30"/>
    <n v="0"/>
    <n v="5"/>
    <n v="1"/>
    <n v="8"/>
    <n v="2"/>
    <n v="1"/>
    <n v="4"/>
    <n v="2"/>
    <n v="35"/>
    <n v="17"/>
    <s v=""/>
  </r>
  <r>
    <x v="2"/>
    <n v="6"/>
    <x v="0"/>
    <m/>
    <x v="44"/>
    <s v="CCV-34A"/>
    <s v="34A"/>
    <m/>
    <s v="34A-06:30-06:45"/>
    <n v="0"/>
    <n v="0"/>
    <n v="2"/>
    <n v="119"/>
    <n v="8"/>
    <n v="4"/>
    <n v="8"/>
    <n v="6"/>
    <n v="182"/>
    <n v="138"/>
    <s v=""/>
  </r>
  <r>
    <x v="3"/>
    <n v="6"/>
    <x v="0"/>
    <m/>
    <x v="44"/>
    <s v="CCV-34A"/>
    <s v="34A"/>
    <m/>
    <s v="34A-06:45-07:00"/>
    <n v="1"/>
    <n v="2"/>
    <n v="2"/>
    <n v="127"/>
    <n v="27"/>
    <n v="8"/>
    <n v="12"/>
    <n v="8"/>
    <n v="209"/>
    <n v="152"/>
    <s v=""/>
  </r>
  <r>
    <x v="4"/>
    <n v="7"/>
    <x v="0"/>
    <m/>
    <x v="44"/>
    <s v="CCV-34A"/>
    <s v="34A"/>
    <m/>
    <s v="34A-07:00-07:15"/>
    <n v="1"/>
    <n v="2"/>
    <n v="0"/>
    <n v="140"/>
    <n v="23"/>
    <n v="4"/>
    <n v="8"/>
    <n v="5"/>
    <n v="210"/>
    <n v="153"/>
    <s v=""/>
  </r>
  <r>
    <x v="5"/>
    <n v="7"/>
    <x v="0"/>
    <m/>
    <x v="44"/>
    <s v="CCV-34A"/>
    <s v="34A"/>
    <m/>
    <s v="34A-07:15-07:30"/>
    <n v="0"/>
    <n v="5"/>
    <n v="1"/>
    <n v="264"/>
    <n v="29"/>
    <n v="5"/>
    <n v="21"/>
    <n v="12"/>
    <n v="409"/>
    <n v="300"/>
    <s v=""/>
  </r>
  <r>
    <x v="6"/>
    <n v="7"/>
    <x v="0"/>
    <m/>
    <x v="44"/>
    <s v="CCV-34A"/>
    <s v="34A"/>
    <m/>
    <s v="34A-07:30-07:45"/>
    <n v="0"/>
    <n v="6"/>
    <n v="1"/>
    <n v="334"/>
    <n v="26"/>
    <n v="6"/>
    <n v="15"/>
    <n v="12"/>
    <n v="494"/>
    <n v="364"/>
    <s v=""/>
  </r>
  <r>
    <x v="7"/>
    <n v="7"/>
    <x v="0"/>
    <m/>
    <x v="44"/>
    <s v="CCV-34A"/>
    <s v="34A"/>
    <m/>
    <s v="34A-07:45-08:00"/>
    <n v="0"/>
    <n v="6"/>
    <n v="0"/>
    <n v="181"/>
    <n v="27"/>
    <n v="6"/>
    <n v="12"/>
    <n v="6"/>
    <n v="281"/>
    <n v="199"/>
    <s v=""/>
  </r>
  <r>
    <x v="8"/>
    <n v="8"/>
    <x v="0"/>
    <m/>
    <x v="44"/>
    <s v="CCV-34A"/>
    <s v="34A"/>
    <m/>
    <s v="34A-08:00-08:15"/>
    <n v="0"/>
    <n v="8"/>
    <n v="2"/>
    <n v="168"/>
    <n v="19"/>
    <n v="5"/>
    <n v="25"/>
    <n v="5"/>
    <n v="289"/>
    <n v="203"/>
    <s v=""/>
  </r>
  <r>
    <x v="9"/>
    <n v="8"/>
    <x v="0"/>
    <m/>
    <x v="44"/>
    <s v="CCV-34A"/>
    <s v="34A"/>
    <m/>
    <s v="34A-08:15-08:30"/>
    <n v="0"/>
    <n v="10"/>
    <n v="0"/>
    <n v="203"/>
    <n v="22"/>
    <n v="3"/>
    <n v="15"/>
    <n v="12"/>
    <n v="330"/>
    <n v="230"/>
    <s v=""/>
  </r>
  <r>
    <x v="10"/>
    <n v="8"/>
    <x v="0"/>
    <m/>
    <x v="44"/>
    <s v="CCV-34A"/>
    <s v="34A"/>
    <m/>
    <s v="34A-08:30-08:45"/>
    <n v="0"/>
    <n v="16"/>
    <n v="0"/>
    <n v="184"/>
    <n v="14"/>
    <n v="4"/>
    <n v="15"/>
    <n v="14"/>
    <n v="322"/>
    <n v="213"/>
    <s v=""/>
  </r>
  <r>
    <x v="11"/>
    <n v="8"/>
    <x v="0"/>
    <m/>
    <x v="44"/>
    <s v="CCV-34A"/>
    <s v="34A"/>
    <m/>
    <s v="34A-08:45-09:00"/>
    <n v="0"/>
    <n v="16"/>
    <n v="0"/>
    <n v="230"/>
    <n v="24"/>
    <n v="2"/>
    <n v="25"/>
    <n v="11"/>
    <n v="393"/>
    <n v="266"/>
    <s v=""/>
  </r>
  <r>
    <x v="12"/>
    <n v="9"/>
    <x v="0"/>
    <m/>
    <x v="44"/>
    <s v="CCV-34A"/>
    <s v="34A"/>
    <m/>
    <s v="34A-09:00-09:15"/>
    <n v="1"/>
    <n v="10"/>
    <n v="0"/>
    <n v="167"/>
    <n v="17"/>
    <n v="3"/>
    <n v="30"/>
    <n v="13"/>
    <n v="303"/>
    <n v="210"/>
    <s v=""/>
  </r>
  <r>
    <x v="13"/>
    <n v="9"/>
    <x v="0"/>
    <m/>
    <x v="44"/>
    <s v="CCV-34A"/>
    <s v="34A"/>
    <m/>
    <s v="34A-09:15-09:30"/>
    <n v="0"/>
    <n v="13"/>
    <n v="0"/>
    <n v="178"/>
    <n v="17"/>
    <n v="3"/>
    <n v="10"/>
    <n v="10"/>
    <n v="295"/>
    <n v="198"/>
    <s v=""/>
  </r>
  <r>
    <x v="14"/>
    <n v="9"/>
    <x v="0"/>
    <m/>
    <x v="44"/>
    <s v="CCV-34A"/>
    <s v="34A"/>
    <m/>
    <s v="34A-09:30-09:45"/>
    <n v="0"/>
    <n v="13"/>
    <n v="2"/>
    <n v="188"/>
    <n v="15"/>
    <n v="5"/>
    <n v="11"/>
    <n v="8"/>
    <n v="313"/>
    <n v="212"/>
    <s v=""/>
  </r>
  <r>
    <x v="15"/>
    <n v="9"/>
    <x v="0"/>
    <m/>
    <x v="44"/>
    <s v="CCV-34A"/>
    <s v="34A"/>
    <m/>
    <s v="34A-09:45-10:00"/>
    <n v="0"/>
    <n v="13"/>
    <n v="0"/>
    <n v="179"/>
    <n v="14"/>
    <n v="3"/>
    <n v="17"/>
    <n v="8"/>
    <n v="303"/>
    <n v="204"/>
    <s v=""/>
  </r>
  <r>
    <x v="16"/>
    <n v="10"/>
    <x v="0"/>
    <m/>
    <x v="44"/>
    <s v="CCV-34A"/>
    <s v="34A"/>
    <m/>
    <s v="34A-10:00-10:15"/>
    <n v="0"/>
    <n v="2"/>
    <n v="0"/>
    <n v="19"/>
    <n v="2"/>
    <n v="0"/>
    <n v="7"/>
    <n v="1"/>
    <n v="41"/>
    <n v="27"/>
    <s v=""/>
  </r>
  <r>
    <x v="40"/>
    <n v="16"/>
    <x v="1"/>
    <m/>
    <x v="44"/>
    <s v="CCV-34A"/>
    <s v="34A"/>
    <m/>
    <s v="34A-16:00-16:15"/>
    <n v="0"/>
    <n v="5"/>
    <n v="2"/>
    <n v="102"/>
    <n v="8"/>
    <n v="2"/>
    <n v="20"/>
    <n v="11"/>
    <n v="195"/>
    <n v="138"/>
    <s v=""/>
  </r>
  <r>
    <x v="41"/>
    <n v="16"/>
    <x v="1"/>
    <m/>
    <x v="44"/>
    <s v="CCV-34A"/>
    <s v="34A"/>
    <m/>
    <s v="34A-16:15-16:30"/>
    <n v="6"/>
    <n v="8"/>
    <n v="0"/>
    <n v="156"/>
    <n v="29"/>
    <n v="2"/>
    <n v="18"/>
    <n v="13"/>
    <n v="271"/>
    <n v="187"/>
    <s v=""/>
  </r>
  <r>
    <x v="42"/>
    <n v="16"/>
    <x v="1"/>
    <m/>
    <x v="44"/>
    <s v="CCV-34A"/>
    <s v="34A"/>
    <m/>
    <s v="34A-16:30-16:45"/>
    <n v="0"/>
    <n v="14"/>
    <n v="0"/>
    <n v="276"/>
    <n v="15"/>
    <n v="3"/>
    <n v="16"/>
    <n v="11"/>
    <n v="434"/>
    <n v="303"/>
    <s v=""/>
  </r>
  <r>
    <x v="43"/>
    <n v="16"/>
    <x v="1"/>
    <m/>
    <x v="44"/>
    <s v="CCV-34A"/>
    <s v="34A"/>
    <m/>
    <s v="34A-16:45-17:00"/>
    <n v="2"/>
    <n v="10"/>
    <n v="2"/>
    <n v="214"/>
    <n v="26"/>
    <n v="4"/>
    <n v="14"/>
    <n v="13"/>
    <n v="352"/>
    <n v="246"/>
    <s v=""/>
  </r>
  <r>
    <x v="44"/>
    <n v="17"/>
    <x v="1"/>
    <m/>
    <x v="44"/>
    <s v="CCV-34A"/>
    <s v="34A"/>
    <m/>
    <s v="34A-17:00-17:15"/>
    <n v="3"/>
    <n v="6"/>
    <n v="2"/>
    <n v="223"/>
    <n v="15"/>
    <n v="4"/>
    <n v="25"/>
    <n v="4"/>
    <n v="353"/>
    <n v="257"/>
    <s v=""/>
  </r>
  <r>
    <x v="45"/>
    <n v="17"/>
    <x v="1"/>
    <m/>
    <x v="44"/>
    <s v="CCV-34A"/>
    <s v="34A"/>
    <m/>
    <s v="34A-17:15-17:30"/>
    <n v="2"/>
    <n v="3"/>
    <n v="1"/>
    <n v="253"/>
    <n v="23"/>
    <n v="3"/>
    <n v="21"/>
    <n v="12"/>
    <n v="388"/>
    <n v="289"/>
    <s v=""/>
  </r>
  <r>
    <x v="46"/>
    <n v="17"/>
    <x v="1"/>
    <m/>
    <x v="44"/>
    <s v="CCV-34A"/>
    <s v="34A"/>
    <m/>
    <s v="34A-17:30-17:45"/>
    <n v="3"/>
    <n v="1"/>
    <n v="2"/>
    <n v="233"/>
    <n v="17"/>
    <n v="6"/>
    <n v="18"/>
    <n v="6"/>
    <n v="347"/>
    <n v="262"/>
    <s v=""/>
  </r>
  <r>
    <x v="47"/>
    <n v="17"/>
    <x v="1"/>
    <m/>
    <x v="44"/>
    <s v="CCV-34A"/>
    <s v="34A"/>
    <m/>
    <s v="34A-17:45-18:00"/>
    <n v="1"/>
    <n v="2"/>
    <n v="1"/>
    <n v="278"/>
    <n v="25"/>
    <n v="3"/>
    <n v="19"/>
    <n v="6"/>
    <n v="408"/>
    <n v="306"/>
    <s v=""/>
  </r>
  <r>
    <x v="48"/>
    <n v="18"/>
    <x v="1"/>
    <m/>
    <x v="44"/>
    <s v="CCV-34A"/>
    <s v="34A"/>
    <m/>
    <s v="34A-18:00-18:15"/>
    <n v="4"/>
    <n v="11"/>
    <n v="0"/>
    <n v="293"/>
    <n v="36"/>
    <n v="5"/>
    <n v="12"/>
    <n v="11"/>
    <n v="448"/>
    <n v="316"/>
    <s v=""/>
  </r>
  <r>
    <x v="49"/>
    <n v="18"/>
    <x v="1"/>
    <m/>
    <x v="44"/>
    <s v="CCV-34A"/>
    <s v="34A"/>
    <m/>
    <s v="34A-18:15-18:30"/>
    <n v="2"/>
    <n v="8"/>
    <n v="0"/>
    <n v="249"/>
    <n v="45"/>
    <n v="2"/>
    <n v="20"/>
    <n v="8"/>
    <n v="391"/>
    <n v="277"/>
    <s v=""/>
  </r>
  <r>
    <x v="50"/>
    <n v="18"/>
    <x v="1"/>
    <m/>
    <x v="44"/>
    <s v="CCV-34A"/>
    <s v="34A"/>
    <m/>
    <s v="34A-18:30-18:45"/>
    <n v="3"/>
    <n v="3"/>
    <n v="0"/>
    <n v="248"/>
    <n v="41"/>
    <n v="10"/>
    <n v="20"/>
    <n v="9"/>
    <n v="377"/>
    <n v="277"/>
    <s v=""/>
  </r>
  <r>
    <x v="51"/>
    <n v="18"/>
    <x v="1"/>
    <m/>
    <x v="44"/>
    <s v="CCV-34A"/>
    <s v="34A"/>
    <m/>
    <s v="34A-18:45-19:00"/>
    <n v="1"/>
    <n v="3"/>
    <n v="0"/>
    <n v="329"/>
    <n v="32"/>
    <n v="6"/>
    <n v="16"/>
    <n v="15"/>
    <n v="483"/>
    <n v="360"/>
    <s v=""/>
  </r>
  <r>
    <x v="52"/>
    <n v="19"/>
    <x v="2"/>
    <m/>
    <x v="44"/>
    <s v="CCV-34A"/>
    <s v="34A"/>
    <m/>
    <s v="34A-19:00-19:15"/>
    <n v="5"/>
    <n v="5"/>
    <n v="0"/>
    <n v="340"/>
    <n v="21"/>
    <n v="7"/>
    <n v="27"/>
    <n v="7"/>
    <n v="504"/>
    <n v="374"/>
    <s v=""/>
  </r>
  <r>
    <x v="53"/>
    <n v="19"/>
    <x v="2"/>
    <m/>
    <x v="44"/>
    <s v="CCV-34A"/>
    <s v="34A"/>
    <m/>
    <s v="34A-19:15-19:30"/>
    <n v="0"/>
    <n v="5"/>
    <n v="0"/>
    <n v="471"/>
    <n v="16"/>
    <n v="8"/>
    <n v="21"/>
    <n v="9"/>
    <n v="668"/>
    <n v="501"/>
    <s v=""/>
  </r>
  <r>
    <x v="54"/>
    <n v="19"/>
    <x v="2"/>
    <m/>
    <x v="44"/>
    <s v="CCV-34A"/>
    <s v="34A"/>
    <m/>
    <s v="34A-19:30-19:45"/>
    <n v="0"/>
    <n v="1"/>
    <n v="0"/>
    <n v="55"/>
    <n v="0"/>
    <n v="0"/>
    <n v="2"/>
    <n v="1"/>
    <n v="78"/>
    <n v="58"/>
    <s v=""/>
  </r>
  <r>
    <x v="1"/>
    <n v="6"/>
    <x v="0"/>
    <m/>
    <x v="45"/>
    <s v="CCV-34B"/>
    <s v="34B"/>
    <m/>
    <s v="34B-06:15-06:30"/>
    <n v="0"/>
    <n v="1"/>
    <n v="0"/>
    <n v="20"/>
    <n v="4"/>
    <n v="2"/>
    <n v="2"/>
    <n v="2"/>
    <n v="35"/>
    <n v="24"/>
    <s v=""/>
  </r>
  <r>
    <x v="2"/>
    <n v="6"/>
    <x v="0"/>
    <m/>
    <x v="45"/>
    <s v="CCV-34B"/>
    <s v="34B"/>
    <m/>
    <s v="34B-06:30-06:45"/>
    <n v="0"/>
    <n v="5"/>
    <n v="2"/>
    <n v="125"/>
    <n v="19"/>
    <n v="4"/>
    <n v="18"/>
    <n v="9"/>
    <n v="222"/>
    <n v="157"/>
    <s v=""/>
  </r>
  <r>
    <x v="3"/>
    <n v="6"/>
    <x v="0"/>
    <m/>
    <x v="45"/>
    <s v="CCV-34B"/>
    <s v="34B"/>
    <m/>
    <s v="34B-06:45-07:00"/>
    <n v="1"/>
    <n v="2"/>
    <n v="4"/>
    <n v="154"/>
    <n v="15"/>
    <n v="12"/>
    <n v="5"/>
    <n v="5"/>
    <n v="235"/>
    <n v="174"/>
    <s v=""/>
  </r>
  <r>
    <x v="4"/>
    <n v="7"/>
    <x v="0"/>
    <m/>
    <x v="45"/>
    <s v="CCV-34B"/>
    <s v="34B"/>
    <m/>
    <s v="34B-07:00-07:15"/>
    <n v="0"/>
    <n v="2"/>
    <n v="2"/>
    <n v="333"/>
    <n v="21"/>
    <n v="9"/>
    <n v="26"/>
    <n v="10"/>
    <n v="496"/>
    <n v="374"/>
    <s v=""/>
  </r>
  <r>
    <x v="5"/>
    <n v="7"/>
    <x v="0"/>
    <m/>
    <x v="45"/>
    <s v="CCV-34B"/>
    <s v="34B"/>
    <m/>
    <s v="34B-07:15-07:30"/>
    <n v="1"/>
    <n v="3"/>
    <n v="2"/>
    <n v="208"/>
    <n v="17"/>
    <n v="10"/>
    <n v="18"/>
    <n v="8"/>
    <n v="323"/>
    <n v="239"/>
    <s v=""/>
  </r>
  <r>
    <x v="6"/>
    <n v="7"/>
    <x v="0"/>
    <m/>
    <x v="45"/>
    <s v="CCV-34B"/>
    <s v="34B"/>
    <m/>
    <s v="34B-07:30-07:45"/>
    <n v="1"/>
    <n v="3"/>
    <n v="2"/>
    <n v="283"/>
    <n v="31"/>
    <n v="6"/>
    <n v="23"/>
    <n v="17"/>
    <n v="441"/>
    <n v="328"/>
    <s v=""/>
  </r>
  <r>
    <x v="7"/>
    <n v="7"/>
    <x v="0"/>
    <m/>
    <x v="45"/>
    <s v="CCV-34B"/>
    <s v="34B"/>
    <m/>
    <s v="34B-07:45-08:00"/>
    <n v="2"/>
    <n v="4"/>
    <n v="2"/>
    <n v="225"/>
    <n v="35"/>
    <n v="9"/>
    <n v="17"/>
    <n v="23"/>
    <n v="369"/>
    <n v="270"/>
    <s v=""/>
  </r>
  <r>
    <x v="8"/>
    <n v="8"/>
    <x v="0"/>
    <m/>
    <x v="45"/>
    <s v="CCV-34B"/>
    <s v="34B"/>
    <m/>
    <s v="34B-08:00-08:15"/>
    <n v="2"/>
    <n v="5"/>
    <n v="4"/>
    <n v="176"/>
    <n v="28"/>
    <n v="4"/>
    <n v="10"/>
    <n v="7"/>
    <n v="283"/>
    <n v="203"/>
    <s v=""/>
  </r>
  <r>
    <x v="9"/>
    <n v="8"/>
    <x v="0"/>
    <m/>
    <x v="45"/>
    <s v="CCV-34B"/>
    <s v="34B"/>
    <m/>
    <s v="34B-08:15-08:30"/>
    <n v="0"/>
    <n v="7"/>
    <n v="7"/>
    <n v="174"/>
    <n v="26"/>
    <n v="3"/>
    <n v="15"/>
    <n v="11"/>
    <n v="307"/>
    <n v="218"/>
    <s v=""/>
  </r>
  <r>
    <x v="10"/>
    <n v="8"/>
    <x v="0"/>
    <m/>
    <x v="45"/>
    <s v="CCV-34B"/>
    <s v="34B"/>
    <m/>
    <s v="34B-08:30-08:45"/>
    <n v="1"/>
    <n v="4"/>
    <n v="1"/>
    <n v="181"/>
    <n v="18"/>
    <n v="6"/>
    <n v="35"/>
    <n v="13"/>
    <n v="316"/>
    <n v="232"/>
    <s v=""/>
  </r>
  <r>
    <x v="11"/>
    <n v="8"/>
    <x v="0"/>
    <m/>
    <x v="45"/>
    <s v="CCV-34B"/>
    <s v="34B"/>
    <m/>
    <s v="34B-08:45-09:00"/>
    <n v="1"/>
    <n v="9"/>
    <n v="1"/>
    <n v="184"/>
    <n v="17"/>
    <n v="2"/>
    <n v="20"/>
    <n v="5"/>
    <n v="303"/>
    <n v="212"/>
    <s v=""/>
  </r>
  <r>
    <x v="12"/>
    <n v="9"/>
    <x v="0"/>
    <m/>
    <x v="45"/>
    <s v="CCV-34B"/>
    <s v="34B"/>
    <m/>
    <s v="34B-09:00-09:15"/>
    <n v="2"/>
    <n v="7"/>
    <n v="3"/>
    <n v="143"/>
    <n v="16"/>
    <n v="8"/>
    <n v="14"/>
    <n v="20"/>
    <n v="262"/>
    <n v="185"/>
    <s v=""/>
  </r>
  <r>
    <x v="13"/>
    <n v="9"/>
    <x v="0"/>
    <m/>
    <x v="45"/>
    <s v="CCV-34B"/>
    <s v="34B"/>
    <m/>
    <s v="34B-09:15-09:30"/>
    <n v="1"/>
    <n v="6"/>
    <n v="1"/>
    <n v="158"/>
    <n v="15"/>
    <n v="3"/>
    <n v="22"/>
    <n v="26"/>
    <n v="290"/>
    <n v="209"/>
    <s v=""/>
  </r>
  <r>
    <x v="14"/>
    <n v="9"/>
    <x v="0"/>
    <m/>
    <x v="45"/>
    <s v="CCV-34B"/>
    <s v="34B"/>
    <m/>
    <s v="34B-09:30-09:45"/>
    <n v="2"/>
    <n v="10"/>
    <n v="5"/>
    <n v="187"/>
    <n v="11"/>
    <n v="8"/>
    <n v="28"/>
    <n v="23"/>
    <n v="355"/>
    <n v="251"/>
    <s v=""/>
  </r>
  <r>
    <x v="15"/>
    <n v="9"/>
    <x v="0"/>
    <m/>
    <x v="45"/>
    <s v="CCV-34B"/>
    <s v="34B"/>
    <m/>
    <s v="34B-09:45-10:00"/>
    <n v="0"/>
    <n v="3"/>
    <n v="7"/>
    <n v="223"/>
    <n v="19"/>
    <n v="6"/>
    <n v="23"/>
    <n v="22"/>
    <n v="384"/>
    <n v="286"/>
    <s v=""/>
  </r>
  <r>
    <x v="16"/>
    <n v="10"/>
    <x v="0"/>
    <m/>
    <x v="45"/>
    <s v="CCV-34B"/>
    <s v="34B"/>
    <m/>
    <s v="34B-10:00-10:15"/>
    <n v="0"/>
    <n v="0"/>
    <n v="0"/>
    <n v="21"/>
    <n v="1"/>
    <n v="1"/>
    <n v="6"/>
    <n v="3"/>
    <n v="40"/>
    <n v="30"/>
    <s v=""/>
  </r>
  <r>
    <x v="40"/>
    <n v="16"/>
    <x v="1"/>
    <m/>
    <x v="45"/>
    <s v="CCV-34B"/>
    <s v="34B"/>
    <m/>
    <s v="34B-16:00-16:15"/>
    <n v="0"/>
    <n v="2"/>
    <n v="2"/>
    <n v="104"/>
    <n v="19"/>
    <n v="2"/>
    <n v="9"/>
    <n v="3"/>
    <n v="167"/>
    <n v="121"/>
    <s v=""/>
  </r>
  <r>
    <x v="41"/>
    <n v="16"/>
    <x v="1"/>
    <m/>
    <x v="45"/>
    <s v="CCV-34B"/>
    <s v="34B"/>
    <m/>
    <s v="34B-16:15-16:30"/>
    <n v="0"/>
    <n v="3"/>
    <n v="3"/>
    <n v="196"/>
    <n v="16"/>
    <n v="5"/>
    <n v="27"/>
    <n v="7"/>
    <n v="321"/>
    <n v="238"/>
    <s v=""/>
  </r>
  <r>
    <x v="42"/>
    <n v="16"/>
    <x v="1"/>
    <m/>
    <x v="45"/>
    <s v="CCV-34B"/>
    <s v="34B"/>
    <m/>
    <s v="34B-16:30-16:45"/>
    <n v="5"/>
    <n v="4"/>
    <n v="3"/>
    <n v="145"/>
    <n v="13"/>
    <n v="1"/>
    <n v="16"/>
    <n v="16"/>
    <n v="254"/>
    <n v="185"/>
    <s v=""/>
  </r>
  <r>
    <x v="43"/>
    <n v="16"/>
    <x v="1"/>
    <m/>
    <x v="45"/>
    <s v="CCV-34B"/>
    <s v="34B"/>
    <m/>
    <s v="34B-16:45-17:00"/>
    <n v="3"/>
    <n v="3"/>
    <n v="4"/>
    <n v="173"/>
    <n v="20"/>
    <n v="3"/>
    <n v="37"/>
    <n v="12"/>
    <n v="314"/>
    <n v="232"/>
    <s v=""/>
  </r>
  <r>
    <x v="44"/>
    <n v="17"/>
    <x v="1"/>
    <m/>
    <x v="45"/>
    <s v="CCV-34B"/>
    <s v="34B"/>
    <m/>
    <s v="34B-17:00-17:15"/>
    <n v="0"/>
    <n v="2"/>
    <n v="3"/>
    <n v="212"/>
    <n v="15"/>
    <n v="3"/>
    <n v="27"/>
    <n v="16"/>
    <n v="350"/>
    <n v="263"/>
    <s v=""/>
  </r>
  <r>
    <x v="45"/>
    <n v="17"/>
    <x v="1"/>
    <m/>
    <x v="45"/>
    <s v="CCV-34B"/>
    <s v="34B"/>
    <m/>
    <s v="34B-17:15-17:30"/>
    <n v="0"/>
    <n v="3"/>
    <n v="1"/>
    <n v="179"/>
    <n v="21"/>
    <n v="4"/>
    <n v="26"/>
    <n v="8"/>
    <n v="293"/>
    <n v="216"/>
    <s v=""/>
  </r>
  <r>
    <x v="46"/>
    <n v="17"/>
    <x v="1"/>
    <m/>
    <x v="45"/>
    <s v="CCV-34B"/>
    <s v="34B"/>
    <m/>
    <s v="34B-17:30-17:45"/>
    <n v="3"/>
    <n v="2"/>
    <n v="1"/>
    <n v="428"/>
    <n v="27"/>
    <n v="3"/>
    <n v="22"/>
    <n v="12"/>
    <n v="615"/>
    <n v="465"/>
    <s v=""/>
  </r>
  <r>
    <x v="47"/>
    <n v="17"/>
    <x v="1"/>
    <m/>
    <x v="45"/>
    <s v="CCV-34B"/>
    <s v="34B"/>
    <m/>
    <s v="34B-17:45-18:00"/>
    <n v="1"/>
    <n v="3"/>
    <n v="8"/>
    <n v="233"/>
    <n v="30"/>
    <n v="12"/>
    <n v="18"/>
    <n v="8"/>
    <n v="377"/>
    <n v="279"/>
    <s v=""/>
  </r>
  <r>
    <x v="48"/>
    <n v="18"/>
    <x v="1"/>
    <m/>
    <x v="45"/>
    <s v="CCV-34B"/>
    <s v="34B"/>
    <m/>
    <s v="34B-18:00-18:15"/>
    <n v="3"/>
    <n v="1"/>
    <n v="2"/>
    <n v="155"/>
    <n v="32"/>
    <n v="3"/>
    <n v="8"/>
    <n v="10"/>
    <n v="241"/>
    <n v="178"/>
    <s v=""/>
  </r>
  <r>
    <x v="49"/>
    <n v="18"/>
    <x v="1"/>
    <m/>
    <x v="45"/>
    <s v="CCV-34B"/>
    <s v="34B"/>
    <m/>
    <s v="34B-18:15-18:30"/>
    <n v="1"/>
    <n v="3"/>
    <n v="2"/>
    <n v="136"/>
    <n v="29"/>
    <n v="10"/>
    <n v="21"/>
    <n v="6"/>
    <n v="233"/>
    <n v="168"/>
    <s v=""/>
  </r>
  <r>
    <x v="50"/>
    <n v="18"/>
    <x v="1"/>
    <m/>
    <x v="45"/>
    <s v="CCV-34B"/>
    <s v="34B"/>
    <m/>
    <s v="34B-18:30-18:45"/>
    <n v="3"/>
    <n v="1"/>
    <n v="1"/>
    <n v="143"/>
    <n v="25"/>
    <n v="3"/>
    <n v="20"/>
    <n v="12"/>
    <n v="239"/>
    <n v="178"/>
    <s v=""/>
  </r>
  <r>
    <x v="51"/>
    <n v="18"/>
    <x v="1"/>
    <m/>
    <x v="45"/>
    <s v="CCV-34B"/>
    <s v="34B"/>
    <m/>
    <s v="34B-18:45-19:00"/>
    <n v="2"/>
    <n v="4"/>
    <n v="3"/>
    <n v="111"/>
    <n v="29"/>
    <n v="7"/>
    <n v="18"/>
    <n v="6"/>
    <n v="202"/>
    <n v="143"/>
    <s v=""/>
  </r>
  <r>
    <x v="52"/>
    <n v="19"/>
    <x v="2"/>
    <m/>
    <x v="45"/>
    <s v="CCV-34B"/>
    <s v="34B"/>
    <m/>
    <s v="34B-19:00-19:15"/>
    <n v="1"/>
    <n v="1"/>
    <n v="2"/>
    <n v="178"/>
    <n v="23"/>
    <n v="7"/>
    <n v="32"/>
    <n v="10"/>
    <n v="301"/>
    <n v="225"/>
    <s v=""/>
  </r>
  <r>
    <x v="53"/>
    <n v="19"/>
    <x v="2"/>
    <m/>
    <x v="45"/>
    <s v="CCV-34B"/>
    <s v="34B"/>
    <m/>
    <s v="34B-19:15-19:30"/>
    <n v="1"/>
    <n v="1"/>
    <n v="1"/>
    <n v="180"/>
    <n v="17"/>
    <n v="6"/>
    <n v="21"/>
    <n v="11"/>
    <n v="286"/>
    <n v="215"/>
    <s v=""/>
  </r>
  <r>
    <x v="54"/>
    <n v="19"/>
    <x v="2"/>
    <m/>
    <x v="45"/>
    <s v="CCV-34B"/>
    <s v="34B"/>
    <m/>
    <s v="34B-19:30-19:45"/>
    <n v="1"/>
    <n v="0"/>
    <n v="0"/>
    <n v="20"/>
    <n v="2"/>
    <n v="1"/>
    <n v="6"/>
    <n v="3"/>
    <n v="39"/>
    <n v="29"/>
    <s v=""/>
  </r>
  <r>
    <x v="2"/>
    <n v="6"/>
    <x v="0"/>
    <m/>
    <x v="46"/>
    <s v="CCV-35A"/>
    <s v="35A"/>
    <m/>
    <s v="35A-06:30-06:45"/>
    <n v="0"/>
    <n v="1"/>
    <n v="1"/>
    <n v="19"/>
    <n v="10"/>
    <n v="3"/>
    <n v="0"/>
    <n v="1"/>
    <n v="35"/>
    <n v="23"/>
    <s v=""/>
  </r>
  <r>
    <x v="3"/>
    <n v="6"/>
    <x v="0"/>
    <m/>
    <x v="46"/>
    <s v="CCV-35A"/>
    <s v="35A"/>
    <m/>
    <s v="35A-06:45-07:00"/>
    <n v="1"/>
    <n v="1"/>
    <n v="2"/>
    <n v="32"/>
    <n v="8"/>
    <n v="2"/>
    <n v="0"/>
    <n v="6"/>
    <n v="61"/>
    <n v="43"/>
    <s v=""/>
  </r>
  <r>
    <x v="4"/>
    <n v="7"/>
    <x v="0"/>
    <m/>
    <x v="46"/>
    <s v="CCV-35A"/>
    <s v="35A"/>
    <m/>
    <s v="35A-07:00-07:15"/>
    <n v="7"/>
    <n v="1"/>
    <n v="0"/>
    <n v="74"/>
    <n v="17"/>
    <n v="4"/>
    <n v="1"/>
    <n v="10"/>
    <n v="117"/>
    <n v="85"/>
    <s v=""/>
  </r>
  <r>
    <x v="5"/>
    <n v="7"/>
    <x v="0"/>
    <m/>
    <x v="46"/>
    <s v="CCV-35A"/>
    <s v="35A"/>
    <m/>
    <s v="35A-07:15-07:30"/>
    <n v="1"/>
    <n v="2"/>
    <n v="0"/>
    <n v="126"/>
    <n v="13"/>
    <n v="8"/>
    <n v="0"/>
    <n v="8"/>
    <n v="183"/>
    <n v="134"/>
    <s v=""/>
  </r>
  <r>
    <x v="6"/>
    <n v="7"/>
    <x v="0"/>
    <m/>
    <x v="46"/>
    <s v="CCV-35A"/>
    <s v="35A"/>
    <m/>
    <s v="35A-07:30-07:45"/>
    <n v="1"/>
    <n v="0"/>
    <n v="4"/>
    <n v="117"/>
    <n v="45"/>
    <n v="10"/>
    <n v="7"/>
    <n v="26"/>
    <n v="218"/>
    <n v="160"/>
    <s v=""/>
  </r>
  <r>
    <x v="7"/>
    <n v="7"/>
    <x v="0"/>
    <m/>
    <x v="46"/>
    <s v="CCV-35A"/>
    <s v="35A"/>
    <m/>
    <s v="35A-07:45-08:00"/>
    <n v="0"/>
    <n v="7"/>
    <n v="1"/>
    <n v="75"/>
    <n v="13"/>
    <n v="0"/>
    <n v="1"/>
    <n v="8"/>
    <n v="134"/>
    <n v="87"/>
    <s v=""/>
  </r>
  <r>
    <x v="8"/>
    <n v="8"/>
    <x v="0"/>
    <m/>
    <x v="46"/>
    <s v="CCV-35A"/>
    <s v="35A"/>
    <m/>
    <s v="35A-08:00-08:15"/>
    <n v="0"/>
    <n v="2"/>
    <n v="0"/>
    <n v="77"/>
    <n v="7"/>
    <n v="3"/>
    <n v="0"/>
    <n v="11"/>
    <n v="122"/>
    <n v="88"/>
    <s v=""/>
  </r>
  <r>
    <x v="9"/>
    <n v="8"/>
    <x v="0"/>
    <m/>
    <x v="46"/>
    <s v="CCV-35A"/>
    <s v="35A"/>
    <m/>
    <s v="35A-08:15-08:30"/>
    <n v="0"/>
    <n v="3"/>
    <n v="2"/>
    <n v="145"/>
    <n v="5"/>
    <n v="1"/>
    <n v="1"/>
    <n v="4"/>
    <n v="211"/>
    <n v="155"/>
    <s v=""/>
  </r>
  <r>
    <x v="10"/>
    <n v="8"/>
    <x v="0"/>
    <m/>
    <x v="46"/>
    <s v="CCV-35A"/>
    <s v="35A"/>
    <m/>
    <s v="35A-08:30-08:45"/>
    <n v="1"/>
    <n v="1"/>
    <n v="0"/>
    <n v="38"/>
    <n v="11"/>
    <n v="2"/>
    <n v="0"/>
    <n v="6"/>
    <n v="63"/>
    <n v="44"/>
    <s v=""/>
  </r>
  <r>
    <x v="11"/>
    <n v="8"/>
    <x v="0"/>
    <m/>
    <x v="46"/>
    <s v="CCV-35A"/>
    <s v="35A"/>
    <m/>
    <s v="35A-08:45-09:00"/>
    <n v="0"/>
    <n v="5"/>
    <n v="0"/>
    <n v="70"/>
    <n v="7"/>
    <n v="2"/>
    <n v="0"/>
    <n v="3"/>
    <n v="110"/>
    <n v="73"/>
    <s v=""/>
  </r>
  <r>
    <x v="12"/>
    <n v="9"/>
    <x v="0"/>
    <m/>
    <x v="46"/>
    <s v="CCV-35A"/>
    <s v="35A"/>
    <m/>
    <s v="35A-09:00-09:15"/>
    <n v="2"/>
    <n v="3"/>
    <n v="0"/>
    <n v="53"/>
    <n v="9"/>
    <n v="1"/>
    <n v="0"/>
    <n v="2"/>
    <n v="82"/>
    <n v="55"/>
    <s v=""/>
  </r>
  <r>
    <x v="13"/>
    <n v="9"/>
    <x v="0"/>
    <m/>
    <x v="46"/>
    <s v="CCV-35A"/>
    <s v="35A"/>
    <m/>
    <s v="35A-09:15-09:30"/>
    <n v="0"/>
    <n v="4"/>
    <n v="3"/>
    <n v="34"/>
    <n v="10"/>
    <n v="4"/>
    <n v="1"/>
    <n v="3"/>
    <n v="72"/>
    <n v="46"/>
    <s v=""/>
  </r>
  <r>
    <x v="14"/>
    <n v="9"/>
    <x v="0"/>
    <m/>
    <x v="46"/>
    <s v="CCV-35A"/>
    <s v="35A"/>
    <m/>
    <s v="35A-09:30-09:45"/>
    <n v="0"/>
    <n v="4"/>
    <n v="0"/>
    <n v="32"/>
    <n v="9"/>
    <n v="0"/>
    <n v="0"/>
    <n v="2"/>
    <n v="57"/>
    <n v="34"/>
    <s v=""/>
  </r>
  <r>
    <x v="15"/>
    <n v="9"/>
    <x v="0"/>
    <m/>
    <x v="46"/>
    <s v="CCV-35A"/>
    <s v="35A"/>
    <m/>
    <s v="35A-09:45-10:00"/>
    <n v="0"/>
    <n v="3"/>
    <n v="1"/>
    <n v="84"/>
    <n v="11"/>
    <n v="1"/>
    <n v="0"/>
    <n v="2"/>
    <n v="126"/>
    <n v="89"/>
    <s v=""/>
  </r>
  <r>
    <x v="16"/>
    <n v="10"/>
    <x v="0"/>
    <m/>
    <x v="46"/>
    <s v="CCV-35A"/>
    <s v="35A"/>
    <m/>
    <s v="35A-10:00-10:15"/>
    <n v="0"/>
    <n v="0"/>
    <n v="0"/>
    <n v="11"/>
    <n v="0"/>
    <n v="0"/>
    <n v="0"/>
    <n v="0"/>
    <n v="15"/>
    <n v="11"/>
    <s v=""/>
  </r>
  <r>
    <x v="40"/>
    <n v="16"/>
    <x v="1"/>
    <m/>
    <x v="46"/>
    <s v="CCV-35A"/>
    <s v="35A"/>
    <m/>
    <s v="35A-16:00-16:15"/>
    <n v="0"/>
    <n v="2"/>
    <n v="0"/>
    <n v="17"/>
    <n v="3"/>
    <n v="1"/>
    <n v="0"/>
    <n v="1"/>
    <n v="30"/>
    <n v="18"/>
    <s v=""/>
  </r>
  <r>
    <x v="41"/>
    <n v="16"/>
    <x v="1"/>
    <m/>
    <x v="46"/>
    <s v="CCV-35A"/>
    <s v="35A"/>
    <m/>
    <s v="35A-16:15-16:30"/>
    <n v="0"/>
    <n v="3"/>
    <n v="1"/>
    <n v="77"/>
    <n v="17"/>
    <n v="1"/>
    <n v="0"/>
    <n v="0"/>
    <n v="115"/>
    <n v="80"/>
    <s v=""/>
  </r>
  <r>
    <x v="42"/>
    <n v="16"/>
    <x v="1"/>
    <m/>
    <x v="46"/>
    <s v="CCV-35A"/>
    <s v="35A"/>
    <m/>
    <s v="35A-16:30-16:45"/>
    <n v="4"/>
    <n v="4"/>
    <n v="1"/>
    <n v="98"/>
    <n v="16"/>
    <n v="3"/>
    <n v="2"/>
    <n v="5"/>
    <n v="154"/>
    <n v="108"/>
    <s v=""/>
  </r>
  <r>
    <x v="43"/>
    <n v="16"/>
    <x v="1"/>
    <m/>
    <x v="46"/>
    <s v="CCV-35A"/>
    <s v="35A"/>
    <m/>
    <s v="35A-16:45-17:00"/>
    <n v="4"/>
    <n v="12"/>
    <n v="2"/>
    <n v="89"/>
    <n v="23"/>
    <n v="1"/>
    <n v="1"/>
    <n v="6"/>
    <n v="168"/>
    <n v="101"/>
    <s v=""/>
  </r>
  <r>
    <x v="44"/>
    <n v="17"/>
    <x v="1"/>
    <m/>
    <x v="46"/>
    <s v="CCV-35A"/>
    <s v="35A"/>
    <m/>
    <s v="35A-17:00-17:15"/>
    <n v="2"/>
    <n v="8"/>
    <n v="1"/>
    <n v="78"/>
    <n v="49"/>
    <n v="1"/>
    <n v="3"/>
    <n v="4"/>
    <n v="146"/>
    <n v="88"/>
    <s v=""/>
  </r>
  <r>
    <x v="45"/>
    <n v="17"/>
    <x v="1"/>
    <m/>
    <x v="46"/>
    <s v="CCV-35A"/>
    <s v="35A"/>
    <m/>
    <s v="35A-17:15-17:30"/>
    <n v="5"/>
    <n v="1"/>
    <n v="0"/>
    <n v="79"/>
    <n v="31"/>
    <n v="3"/>
    <n v="1"/>
    <n v="8"/>
    <n v="124"/>
    <n v="88"/>
    <s v=""/>
  </r>
  <r>
    <x v="46"/>
    <n v="17"/>
    <x v="1"/>
    <m/>
    <x v="46"/>
    <s v="CCV-35A"/>
    <s v="35A"/>
    <m/>
    <s v="35A-17:30-17:45"/>
    <n v="2"/>
    <n v="10"/>
    <n v="0"/>
    <n v="141"/>
    <n v="33"/>
    <n v="2"/>
    <n v="0"/>
    <n v="5"/>
    <n v="223"/>
    <n v="146"/>
    <s v=""/>
  </r>
  <r>
    <x v="47"/>
    <n v="17"/>
    <x v="1"/>
    <m/>
    <x v="46"/>
    <s v="CCV-35A"/>
    <s v="35A"/>
    <m/>
    <s v="35A-17:45-18:00"/>
    <n v="0"/>
    <n v="4"/>
    <n v="0"/>
    <n v="139"/>
    <n v="38"/>
    <n v="3"/>
    <n v="1"/>
    <n v="8"/>
    <n v="212"/>
    <n v="148"/>
    <s v=""/>
  </r>
  <r>
    <x v="48"/>
    <n v="18"/>
    <x v="1"/>
    <m/>
    <x v="46"/>
    <s v="CCV-35A"/>
    <s v="35A"/>
    <m/>
    <s v="35A-18:00-18:15"/>
    <n v="3"/>
    <n v="3"/>
    <n v="1"/>
    <n v="275"/>
    <n v="66"/>
    <n v="5"/>
    <n v="0"/>
    <n v="2"/>
    <n v="386"/>
    <n v="280"/>
    <s v=""/>
  </r>
  <r>
    <x v="49"/>
    <n v="18"/>
    <x v="1"/>
    <m/>
    <x v="46"/>
    <s v="CCV-35A"/>
    <s v="35A"/>
    <m/>
    <s v="35A-18:15-18:30"/>
    <n v="3"/>
    <n v="3"/>
    <n v="2"/>
    <n v="238"/>
    <n v="67"/>
    <n v="4"/>
    <n v="0"/>
    <n v="4"/>
    <n v="344"/>
    <n v="247"/>
    <s v=""/>
  </r>
  <r>
    <x v="50"/>
    <n v="18"/>
    <x v="1"/>
    <m/>
    <x v="46"/>
    <s v="CCV-35A"/>
    <s v="35A"/>
    <m/>
    <s v="35A-18:30-18:45"/>
    <n v="4"/>
    <n v="7"/>
    <n v="0"/>
    <n v="270"/>
    <n v="54"/>
    <n v="3"/>
    <n v="1"/>
    <n v="8"/>
    <n v="393"/>
    <n v="279"/>
    <s v=""/>
  </r>
  <r>
    <x v="51"/>
    <n v="18"/>
    <x v="1"/>
    <m/>
    <x v="46"/>
    <s v="CCV-35A"/>
    <s v="35A"/>
    <m/>
    <s v="35A-18:45-19:00"/>
    <n v="2"/>
    <n v="2"/>
    <n v="2"/>
    <n v="193"/>
    <n v="60"/>
    <n v="4"/>
    <n v="1"/>
    <n v="2"/>
    <n v="280"/>
    <n v="201"/>
    <s v=""/>
  </r>
  <r>
    <x v="52"/>
    <n v="19"/>
    <x v="2"/>
    <m/>
    <x v="46"/>
    <s v="CCV-35A"/>
    <s v="35A"/>
    <m/>
    <s v="35A-19:00-19:15"/>
    <n v="2"/>
    <n v="0"/>
    <n v="0"/>
    <n v="203"/>
    <n v="71"/>
    <n v="5"/>
    <n v="0"/>
    <n v="8"/>
    <n v="290"/>
    <n v="211"/>
    <s v=""/>
  </r>
  <r>
    <x v="53"/>
    <n v="19"/>
    <x v="2"/>
    <m/>
    <x v="46"/>
    <s v="CCV-35A"/>
    <s v="35A"/>
    <m/>
    <s v="35A-19:15-19:30"/>
    <n v="0"/>
    <n v="5"/>
    <n v="1"/>
    <n v="214"/>
    <n v="48"/>
    <n v="6"/>
    <n v="0"/>
    <n v="4"/>
    <n v="311"/>
    <n v="221"/>
    <s v=""/>
  </r>
  <r>
    <x v="54"/>
    <n v="19"/>
    <x v="2"/>
    <m/>
    <x v="46"/>
    <s v="CCV-35A"/>
    <s v="35A"/>
    <m/>
    <s v="35A-19:30-19:45"/>
    <n v="0"/>
    <n v="0"/>
    <n v="0"/>
    <n v="7"/>
    <n v="3"/>
    <n v="0"/>
    <n v="0"/>
    <n v="0"/>
    <n v="10"/>
    <n v="7"/>
    <s v=""/>
  </r>
  <r>
    <x v="1"/>
    <n v="6"/>
    <x v="0"/>
    <m/>
    <x v="47"/>
    <s v="CCV-35B"/>
    <s v="35B"/>
    <m/>
    <s v="35B-06:15-06:30"/>
    <n v="0"/>
    <n v="0"/>
    <n v="0"/>
    <n v="0"/>
    <n v="0"/>
    <n v="0"/>
    <n v="0"/>
    <n v="1"/>
    <n v="2"/>
    <n v="1"/>
    <s v=""/>
  </r>
  <r>
    <x v="2"/>
    <n v="6"/>
    <x v="0"/>
    <m/>
    <x v="47"/>
    <s v="CCV-35B"/>
    <s v="35B"/>
    <m/>
    <s v="35B-06:30-06:45"/>
    <n v="4"/>
    <n v="3"/>
    <n v="0"/>
    <n v="77"/>
    <n v="42"/>
    <n v="2"/>
    <n v="0"/>
    <n v="3"/>
    <n v="121"/>
    <n v="80"/>
    <s v=""/>
  </r>
  <r>
    <x v="3"/>
    <n v="6"/>
    <x v="0"/>
    <m/>
    <x v="47"/>
    <s v="CCV-35B"/>
    <s v="35B"/>
    <m/>
    <s v="35B-06:45-07:00"/>
    <n v="6"/>
    <n v="6"/>
    <n v="0"/>
    <n v="104"/>
    <n v="44"/>
    <n v="3"/>
    <n v="2"/>
    <n v="5"/>
    <n v="170"/>
    <n v="111"/>
    <s v=""/>
  </r>
  <r>
    <x v="4"/>
    <n v="7"/>
    <x v="0"/>
    <m/>
    <x v="47"/>
    <s v="CCV-35B"/>
    <s v="35B"/>
    <m/>
    <s v="35B-07:00-07:15"/>
    <n v="6"/>
    <n v="8"/>
    <n v="1"/>
    <n v="99"/>
    <n v="34"/>
    <n v="4"/>
    <n v="1"/>
    <n v="5"/>
    <n v="168"/>
    <n v="108"/>
    <s v=""/>
  </r>
  <r>
    <x v="5"/>
    <n v="7"/>
    <x v="0"/>
    <m/>
    <x v="47"/>
    <s v="CCV-35B"/>
    <s v="35B"/>
    <m/>
    <s v="35B-07:15-07:30"/>
    <n v="0"/>
    <n v="2"/>
    <n v="0"/>
    <n v="104"/>
    <n v="44"/>
    <n v="3"/>
    <n v="1"/>
    <n v="8"/>
    <n v="162"/>
    <n v="113"/>
    <s v=""/>
  </r>
  <r>
    <x v="6"/>
    <n v="7"/>
    <x v="0"/>
    <m/>
    <x v="47"/>
    <s v="CCV-35B"/>
    <s v="35B"/>
    <m/>
    <s v="35B-07:30-07:45"/>
    <n v="2"/>
    <n v="1"/>
    <n v="0"/>
    <n v="90"/>
    <n v="78"/>
    <n v="3"/>
    <n v="0"/>
    <n v="9"/>
    <n v="149"/>
    <n v="99"/>
    <s v=""/>
  </r>
  <r>
    <x v="7"/>
    <n v="7"/>
    <x v="0"/>
    <m/>
    <x v="47"/>
    <s v="CCV-35B"/>
    <s v="35B"/>
    <m/>
    <s v="35B-07:45-08:00"/>
    <n v="0"/>
    <n v="1"/>
    <n v="0"/>
    <n v="107"/>
    <n v="94"/>
    <n v="3"/>
    <n v="1"/>
    <n v="7"/>
    <n v="173"/>
    <n v="115"/>
    <s v=""/>
  </r>
  <r>
    <x v="8"/>
    <n v="8"/>
    <x v="0"/>
    <m/>
    <x v="47"/>
    <s v="CCV-35B"/>
    <s v="35B"/>
    <m/>
    <s v="35B-08:00-08:15"/>
    <n v="2"/>
    <n v="13"/>
    <n v="0"/>
    <n v="85"/>
    <n v="38"/>
    <n v="3"/>
    <n v="1"/>
    <n v="4"/>
    <n v="160"/>
    <n v="90"/>
    <s v=""/>
  </r>
  <r>
    <x v="9"/>
    <n v="8"/>
    <x v="0"/>
    <m/>
    <x v="47"/>
    <s v="CCV-35B"/>
    <s v="35B"/>
    <m/>
    <s v="35B-08:15-08:30"/>
    <n v="0"/>
    <n v="10"/>
    <n v="0"/>
    <n v="83"/>
    <n v="42"/>
    <n v="0"/>
    <n v="2"/>
    <n v="9"/>
    <n v="158"/>
    <n v="94"/>
    <s v=""/>
  </r>
  <r>
    <x v="10"/>
    <n v="8"/>
    <x v="0"/>
    <m/>
    <x v="47"/>
    <s v="CCV-35B"/>
    <s v="35B"/>
    <m/>
    <s v="35B-08:30-08:45"/>
    <n v="0"/>
    <n v="7"/>
    <n v="0"/>
    <n v="79"/>
    <n v="27"/>
    <n v="3"/>
    <n v="2"/>
    <n v="6"/>
    <n v="138"/>
    <n v="87"/>
    <s v=""/>
  </r>
  <r>
    <x v="11"/>
    <n v="8"/>
    <x v="0"/>
    <m/>
    <x v="47"/>
    <s v="CCV-35B"/>
    <s v="35B"/>
    <m/>
    <s v="35B-08:45-09:00"/>
    <n v="0"/>
    <n v="5"/>
    <n v="1"/>
    <n v="70"/>
    <n v="18"/>
    <n v="1"/>
    <n v="1"/>
    <n v="5"/>
    <n v="119"/>
    <n v="79"/>
    <s v=""/>
  </r>
  <r>
    <x v="12"/>
    <n v="9"/>
    <x v="0"/>
    <m/>
    <x v="47"/>
    <s v="CCV-35B"/>
    <s v="35B"/>
    <m/>
    <s v="35B-09:00-09:15"/>
    <n v="0"/>
    <n v="3"/>
    <n v="0"/>
    <n v="74"/>
    <n v="22"/>
    <n v="1"/>
    <n v="1"/>
    <n v="9"/>
    <n v="122"/>
    <n v="84"/>
    <s v=""/>
  </r>
  <r>
    <x v="13"/>
    <n v="9"/>
    <x v="0"/>
    <m/>
    <x v="47"/>
    <s v="CCV-35B"/>
    <s v="35B"/>
    <m/>
    <s v="35B-09:15-09:30"/>
    <n v="0"/>
    <n v="3"/>
    <n v="0"/>
    <n v="55"/>
    <n v="20"/>
    <n v="1"/>
    <n v="1"/>
    <n v="10"/>
    <n v="98"/>
    <n v="66"/>
    <s v=""/>
  </r>
  <r>
    <x v="14"/>
    <n v="9"/>
    <x v="0"/>
    <m/>
    <x v="47"/>
    <s v="CCV-35B"/>
    <s v="35B"/>
    <m/>
    <s v="35B-09:30-09:45"/>
    <n v="5"/>
    <n v="9"/>
    <n v="1"/>
    <n v="90"/>
    <n v="23"/>
    <n v="0"/>
    <n v="1"/>
    <n v="11"/>
    <n v="165"/>
    <n v="105"/>
    <s v=""/>
  </r>
  <r>
    <x v="15"/>
    <n v="9"/>
    <x v="0"/>
    <m/>
    <x v="47"/>
    <s v="CCV-35B"/>
    <s v="35B"/>
    <m/>
    <s v="35B-09:45-10:00"/>
    <n v="5"/>
    <n v="4"/>
    <n v="0"/>
    <n v="72"/>
    <n v="24"/>
    <n v="1"/>
    <n v="1"/>
    <n v="9"/>
    <n v="123"/>
    <n v="82"/>
    <s v=""/>
  </r>
  <r>
    <x v="16"/>
    <n v="10"/>
    <x v="0"/>
    <m/>
    <x v="47"/>
    <s v="CCV-35B"/>
    <s v="35B"/>
    <m/>
    <s v="35B-10:00-10:15"/>
    <n v="0"/>
    <n v="0"/>
    <n v="0"/>
    <n v="9"/>
    <n v="0"/>
    <n v="0"/>
    <n v="0"/>
    <n v="0"/>
    <n v="12"/>
    <n v="9"/>
    <s v=""/>
  </r>
  <r>
    <x v="40"/>
    <n v="16"/>
    <x v="1"/>
    <m/>
    <x v="47"/>
    <s v="CCV-35B"/>
    <s v="35B"/>
    <m/>
    <s v="35B-16:00-16:15"/>
    <n v="0"/>
    <n v="1"/>
    <n v="0"/>
    <n v="33"/>
    <n v="6"/>
    <n v="0"/>
    <n v="0"/>
    <n v="3"/>
    <n v="51"/>
    <n v="36"/>
    <s v=""/>
  </r>
  <r>
    <x v="41"/>
    <n v="16"/>
    <x v="1"/>
    <m/>
    <x v="47"/>
    <s v="CCV-35B"/>
    <s v="35B"/>
    <m/>
    <s v="35B-16:15-16:30"/>
    <n v="1"/>
    <n v="7"/>
    <n v="0"/>
    <n v="62"/>
    <n v="21"/>
    <n v="1"/>
    <n v="0"/>
    <n v="2"/>
    <n v="106"/>
    <n v="64"/>
    <s v=""/>
  </r>
  <r>
    <x v="42"/>
    <n v="16"/>
    <x v="1"/>
    <m/>
    <x v="47"/>
    <s v="CCV-35B"/>
    <s v="35B"/>
    <m/>
    <s v="35B-16:30-16:45"/>
    <n v="0"/>
    <n v="8"/>
    <n v="0"/>
    <n v="55"/>
    <n v="18"/>
    <n v="1"/>
    <n v="0"/>
    <n v="8"/>
    <n v="107"/>
    <n v="63"/>
    <s v=""/>
  </r>
  <r>
    <x v="43"/>
    <n v="16"/>
    <x v="1"/>
    <m/>
    <x v="47"/>
    <s v="CCV-35B"/>
    <s v="35B"/>
    <m/>
    <s v="35B-16:45-17:00"/>
    <n v="0"/>
    <n v="2"/>
    <n v="0"/>
    <n v="62"/>
    <n v="20"/>
    <n v="0"/>
    <n v="3"/>
    <n v="3"/>
    <n v="98"/>
    <n v="68"/>
    <s v=""/>
  </r>
  <r>
    <x v="44"/>
    <n v="17"/>
    <x v="1"/>
    <m/>
    <x v="47"/>
    <s v="CCV-35B"/>
    <s v="35B"/>
    <m/>
    <s v="35B-17:00-17:15"/>
    <n v="0"/>
    <n v="5"/>
    <n v="0"/>
    <n v="66"/>
    <n v="31"/>
    <n v="1"/>
    <n v="1"/>
    <n v="9"/>
    <n v="119"/>
    <n v="76"/>
    <s v=""/>
  </r>
  <r>
    <x v="45"/>
    <n v="17"/>
    <x v="1"/>
    <m/>
    <x v="47"/>
    <s v="CCV-35B"/>
    <s v="35B"/>
    <m/>
    <s v="35B-17:15-17:30"/>
    <n v="1"/>
    <n v="3"/>
    <n v="0"/>
    <n v="84"/>
    <n v="33"/>
    <n v="2"/>
    <n v="2"/>
    <n v="3"/>
    <n v="131"/>
    <n v="89"/>
    <s v=""/>
  </r>
  <r>
    <x v="46"/>
    <n v="17"/>
    <x v="1"/>
    <m/>
    <x v="47"/>
    <s v="CCV-35B"/>
    <s v="35B"/>
    <m/>
    <s v="35B-17:30-17:45"/>
    <n v="0"/>
    <n v="1"/>
    <n v="1"/>
    <n v="86"/>
    <n v="22"/>
    <n v="1"/>
    <n v="1"/>
    <n v="5"/>
    <n v="131"/>
    <n v="95"/>
    <s v=""/>
  </r>
  <r>
    <x v="47"/>
    <n v="17"/>
    <x v="1"/>
    <m/>
    <x v="47"/>
    <s v="CCV-35B"/>
    <s v="35B"/>
    <m/>
    <s v="35B-17:45-18:00"/>
    <n v="0"/>
    <n v="1"/>
    <n v="1"/>
    <n v="77"/>
    <n v="33"/>
    <n v="3"/>
    <n v="0"/>
    <n v="3"/>
    <n v="117"/>
    <n v="83"/>
    <s v=""/>
  </r>
  <r>
    <x v="48"/>
    <n v="18"/>
    <x v="1"/>
    <m/>
    <x v="47"/>
    <s v="CCV-35B"/>
    <s v="35B"/>
    <m/>
    <s v="35B-18:00-18:15"/>
    <n v="0"/>
    <n v="0"/>
    <n v="0"/>
    <n v="95"/>
    <n v="41"/>
    <n v="1"/>
    <n v="0"/>
    <n v="3"/>
    <n v="137"/>
    <n v="98"/>
    <s v=""/>
  </r>
  <r>
    <x v="49"/>
    <n v="18"/>
    <x v="1"/>
    <m/>
    <x v="47"/>
    <s v="CCV-35B"/>
    <s v="35B"/>
    <m/>
    <s v="35B-18:15-18:30"/>
    <n v="0"/>
    <n v="1"/>
    <n v="0"/>
    <n v="78"/>
    <n v="35"/>
    <n v="3"/>
    <n v="0"/>
    <n v="3"/>
    <n v="116"/>
    <n v="81"/>
    <s v=""/>
  </r>
  <r>
    <x v="50"/>
    <n v="18"/>
    <x v="1"/>
    <m/>
    <x v="47"/>
    <s v="CCV-35B"/>
    <s v="35B"/>
    <m/>
    <s v="35B-18:30-18:45"/>
    <n v="0"/>
    <n v="2"/>
    <n v="1"/>
    <n v="90"/>
    <n v="30"/>
    <n v="1"/>
    <n v="0"/>
    <n v="4"/>
    <n v="138"/>
    <n v="97"/>
    <s v=""/>
  </r>
  <r>
    <x v="51"/>
    <n v="18"/>
    <x v="1"/>
    <m/>
    <x v="47"/>
    <s v="CCV-35B"/>
    <s v="35B"/>
    <m/>
    <s v="35B-18:45-19:00"/>
    <n v="0"/>
    <n v="5"/>
    <n v="1"/>
    <n v="78"/>
    <n v="25"/>
    <n v="0"/>
    <n v="0"/>
    <n v="1"/>
    <n v="125"/>
    <n v="82"/>
    <s v=""/>
  </r>
  <r>
    <x v="52"/>
    <n v="19"/>
    <x v="2"/>
    <m/>
    <x v="47"/>
    <s v="CCV-35B"/>
    <s v="35B"/>
    <m/>
    <s v="35B-19:00-19:15"/>
    <n v="1"/>
    <n v="4"/>
    <n v="1"/>
    <n v="63"/>
    <n v="21"/>
    <n v="1"/>
    <n v="0"/>
    <n v="1"/>
    <n v="102"/>
    <n v="67"/>
    <s v=""/>
  </r>
  <r>
    <x v="53"/>
    <n v="19"/>
    <x v="2"/>
    <m/>
    <x v="47"/>
    <s v="CCV-35B"/>
    <s v="35B"/>
    <m/>
    <s v="35B-19:15-19:30"/>
    <n v="1"/>
    <n v="1"/>
    <n v="0"/>
    <n v="68"/>
    <n v="33"/>
    <n v="1"/>
    <n v="1"/>
    <n v="3"/>
    <n v="104"/>
    <n v="72"/>
    <s v=""/>
  </r>
  <r>
    <x v="54"/>
    <n v="19"/>
    <x v="2"/>
    <m/>
    <x v="47"/>
    <s v="CCV-35B"/>
    <s v="35B"/>
    <m/>
    <s v="35B-19:30-19:45"/>
    <n v="0"/>
    <n v="0"/>
    <n v="0"/>
    <n v="5"/>
    <n v="2"/>
    <n v="0"/>
    <n v="0"/>
    <n v="0"/>
    <n v="7"/>
    <n v="5"/>
    <s v=""/>
  </r>
  <r>
    <x v="2"/>
    <n v="6"/>
    <x v="0"/>
    <m/>
    <x v="48"/>
    <s v="CCV-36A"/>
    <s v="36A"/>
    <m/>
    <s v="36A-06:30-06:45"/>
    <n v="2"/>
    <n v="7"/>
    <n v="0"/>
    <n v="168"/>
    <n v="43"/>
    <n v="7"/>
    <n v="1"/>
    <n v="7"/>
    <n v="257"/>
    <n v="176"/>
    <s v=""/>
  </r>
  <r>
    <x v="3"/>
    <n v="6"/>
    <x v="0"/>
    <m/>
    <x v="48"/>
    <s v="CCV-36A"/>
    <s v="36A"/>
    <m/>
    <s v="36A-06:45-07:00"/>
    <n v="3"/>
    <n v="8"/>
    <n v="0"/>
    <n v="204"/>
    <n v="30"/>
    <n v="11"/>
    <n v="1"/>
    <n v="12"/>
    <n v="310"/>
    <n v="217"/>
    <s v=""/>
  </r>
  <r>
    <x v="4"/>
    <n v="7"/>
    <x v="0"/>
    <m/>
    <x v="48"/>
    <s v="CCV-36A"/>
    <s v="36A"/>
    <m/>
    <s v="36A-07:00-07:15"/>
    <n v="3"/>
    <n v="5"/>
    <n v="0"/>
    <n v="177"/>
    <n v="29"/>
    <n v="5"/>
    <n v="1"/>
    <n v="6"/>
    <n v="259"/>
    <n v="184"/>
    <s v=""/>
  </r>
  <r>
    <x v="5"/>
    <n v="7"/>
    <x v="0"/>
    <m/>
    <x v="48"/>
    <s v="CCV-36A"/>
    <s v="36A"/>
    <m/>
    <s v="36A-07:15-07:30"/>
    <n v="3"/>
    <n v="7"/>
    <n v="0"/>
    <n v="187"/>
    <n v="36"/>
    <n v="14"/>
    <n v="0"/>
    <n v="14"/>
    <n v="288"/>
    <n v="201"/>
    <s v=""/>
  </r>
  <r>
    <x v="6"/>
    <n v="7"/>
    <x v="0"/>
    <m/>
    <x v="48"/>
    <s v="CCV-36A"/>
    <s v="36A"/>
    <m/>
    <s v="36A-07:30-07:45"/>
    <n v="5"/>
    <n v="6"/>
    <n v="0"/>
    <n v="209"/>
    <n v="47"/>
    <n v="11"/>
    <n v="0"/>
    <n v="11"/>
    <n v="312"/>
    <n v="220"/>
    <s v=""/>
  </r>
  <r>
    <x v="7"/>
    <n v="7"/>
    <x v="0"/>
    <m/>
    <x v="48"/>
    <s v="CCV-36A"/>
    <s v="36A"/>
    <m/>
    <s v="36A-07:45-08:00"/>
    <n v="2"/>
    <n v="15"/>
    <n v="1"/>
    <n v="198"/>
    <n v="59"/>
    <n v="10"/>
    <n v="1"/>
    <n v="15"/>
    <n v="334"/>
    <n v="217"/>
    <s v=""/>
  </r>
  <r>
    <x v="8"/>
    <n v="8"/>
    <x v="0"/>
    <m/>
    <x v="48"/>
    <s v="CCV-36A"/>
    <s v="36A"/>
    <m/>
    <s v="36A-08:00-08:15"/>
    <n v="6"/>
    <n v="10"/>
    <n v="0"/>
    <n v="185"/>
    <n v="32"/>
    <n v="8"/>
    <n v="0"/>
    <n v="13"/>
    <n v="291"/>
    <n v="198"/>
    <s v=""/>
  </r>
  <r>
    <x v="9"/>
    <n v="8"/>
    <x v="0"/>
    <m/>
    <x v="48"/>
    <s v="CCV-36A"/>
    <s v="36A"/>
    <m/>
    <s v="36A-08:15-08:30"/>
    <n v="1"/>
    <n v="7"/>
    <n v="1"/>
    <n v="114"/>
    <n v="26"/>
    <n v="8"/>
    <n v="4"/>
    <n v="11"/>
    <n v="195"/>
    <n v="132"/>
    <s v=""/>
  </r>
  <r>
    <x v="10"/>
    <n v="8"/>
    <x v="0"/>
    <m/>
    <x v="48"/>
    <s v="CCV-36A"/>
    <s v="36A"/>
    <m/>
    <s v="36A-08:30-08:45"/>
    <n v="1"/>
    <n v="11"/>
    <n v="1"/>
    <n v="144"/>
    <n v="29"/>
    <n v="6"/>
    <n v="3"/>
    <n v="5"/>
    <n v="236"/>
    <n v="155"/>
    <s v=""/>
  </r>
  <r>
    <x v="11"/>
    <n v="8"/>
    <x v="0"/>
    <m/>
    <x v="48"/>
    <s v="CCV-36A"/>
    <s v="36A"/>
    <m/>
    <s v="36A-08:45-09:00"/>
    <n v="0"/>
    <n v="4"/>
    <n v="0"/>
    <n v="125"/>
    <n v="28"/>
    <n v="5"/>
    <n v="1"/>
    <n v="12"/>
    <n v="196"/>
    <n v="138"/>
    <s v=""/>
  </r>
  <r>
    <x v="12"/>
    <n v="9"/>
    <x v="0"/>
    <m/>
    <x v="48"/>
    <s v="CCV-36A"/>
    <s v="36A"/>
    <m/>
    <s v="36A-09:00-09:15"/>
    <n v="3"/>
    <n v="7"/>
    <n v="6"/>
    <n v="103"/>
    <n v="20"/>
    <n v="3"/>
    <n v="2"/>
    <n v="6"/>
    <n v="187"/>
    <n v="126"/>
    <s v=""/>
  </r>
  <r>
    <x v="13"/>
    <n v="9"/>
    <x v="0"/>
    <m/>
    <x v="48"/>
    <s v="CCV-36A"/>
    <s v="36A"/>
    <m/>
    <s v="36A-09:15-09:30"/>
    <n v="1"/>
    <n v="2"/>
    <n v="0"/>
    <n v="97"/>
    <n v="17"/>
    <n v="8"/>
    <n v="0"/>
    <n v="10"/>
    <n v="148"/>
    <n v="107"/>
    <s v=""/>
  </r>
  <r>
    <x v="14"/>
    <n v="9"/>
    <x v="0"/>
    <m/>
    <x v="48"/>
    <s v="CCV-36A"/>
    <s v="36A"/>
    <m/>
    <s v="36A-09:30-09:45"/>
    <n v="0"/>
    <n v="8"/>
    <n v="0"/>
    <n v="86"/>
    <n v="28"/>
    <n v="5"/>
    <n v="2"/>
    <n v="5"/>
    <n v="148"/>
    <n v="93"/>
    <s v=""/>
  </r>
  <r>
    <x v="15"/>
    <n v="9"/>
    <x v="0"/>
    <m/>
    <x v="48"/>
    <s v="CCV-36A"/>
    <s v="36A"/>
    <m/>
    <s v="36A-09:45-10:00"/>
    <n v="0"/>
    <n v="2"/>
    <n v="0"/>
    <n v="95"/>
    <n v="19"/>
    <n v="6"/>
    <n v="0"/>
    <n v="6"/>
    <n v="141"/>
    <n v="101"/>
    <s v=""/>
  </r>
  <r>
    <x v="16"/>
    <n v="10"/>
    <x v="0"/>
    <m/>
    <x v="48"/>
    <s v="CCV-36A"/>
    <s v="36A"/>
    <m/>
    <s v="36A-10:00-10:15"/>
    <n v="0"/>
    <n v="0"/>
    <n v="0"/>
    <n v="10"/>
    <n v="0"/>
    <n v="2"/>
    <n v="0"/>
    <n v="0"/>
    <n v="13"/>
    <n v="10"/>
    <s v=""/>
  </r>
  <r>
    <x v="40"/>
    <n v="16"/>
    <x v="1"/>
    <m/>
    <x v="48"/>
    <s v="CCV-36A"/>
    <s v="36A"/>
    <m/>
    <s v="36A-16:00-16:15"/>
    <n v="0"/>
    <n v="2"/>
    <n v="1"/>
    <n v="67"/>
    <n v="11"/>
    <n v="6"/>
    <n v="0"/>
    <n v="5"/>
    <n v="105"/>
    <n v="75"/>
    <s v=""/>
  </r>
  <r>
    <x v="41"/>
    <n v="16"/>
    <x v="1"/>
    <m/>
    <x v="48"/>
    <s v="CCV-36A"/>
    <s v="36A"/>
    <m/>
    <s v="36A-16:15-16:30"/>
    <n v="4"/>
    <n v="5"/>
    <n v="5"/>
    <n v="73"/>
    <n v="12"/>
    <n v="6"/>
    <n v="3"/>
    <n v="8"/>
    <n v="142"/>
    <n v="97"/>
    <s v=""/>
  </r>
  <r>
    <x v="42"/>
    <n v="16"/>
    <x v="1"/>
    <m/>
    <x v="48"/>
    <s v="CCV-36A"/>
    <s v="36A"/>
    <m/>
    <s v="36A-16:30-16:45"/>
    <n v="0"/>
    <n v="2"/>
    <n v="2"/>
    <n v="69"/>
    <n v="4"/>
    <n v="4"/>
    <n v="1"/>
    <n v="7"/>
    <n v="113"/>
    <n v="82"/>
    <s v=""/>
  </r>
  <r>
    <x v="43"/>
    <n v="16"/>
    <x v="1"/>
    <m/>
    <x v="48"/>
    <s v="CCV-36A"/>
    <s v="36A"/>
    <m/>
    <s v="36A-16:45-17:00"/>
    <n v="0"/>
    <n v="3"/>
    <n v="1"/>
    <n v="88"/>
    <n v="14"/>
    <n v="5"/>
    <n v="2"/>
    <n v="4"/>
    <n v="137"/>
    <n v="97"/>
    <s v=""/>
  </r>
  <r>
    <x v="44"/>
    <n v="17"/>
    <x v="1"/>
    <m/>
    <x v="48"/>
    <s v="CCV-36A"/>
    <s v="36A"/>
    <m/>
    <s v="36A-17:00-17:15"/>
    <n v="0"/>
    <n v="1"/>
    <n v="0"/>
    <n v="101"/>
    <n v="15"/>
    <n v="5"/>
    <n v="1"/>
    <n v="3"/>
    <n v="143"/>
    <n v="105"/>
    <s v=""/>
  </r>
  <r>
    <x v="45"/>
    <n v="17"/>
    <x v="1"/>
    <m/>
    <x v="48"/>
    <s v="CCV-36A"/>
    <s v="36A"/>
    <m/>
    <s v="36A-17:15-17:30"/>
    <n v="3"/>
    <n v="2"/>
    <n v="1"/>
    <n v="80"/>
    <n v="18"/>
    <n v="8"/>
    <n v="0"/>
    <n v="9"/>
    <n v="129"/>
    <n v="92"/>
    <s v=""/>
  </r>
  <r>
    <x v="46"/>
    <n v="17"/>
    <x v="1"/>
    <m/>
    <x v="48"/>
    <s v="CCV-36A"/>
    <s v="36A"/>
    <m/>
    <s v="36A-17:30-17:45"/>
    <n v="2"/>
    <n v="0"/>
    <n v="0"/>
    <n v="112"/>
    <n v="15"/>
    <n v="7"/>
    <n v="6"/>
    <n v="5"/>
    <n v="164"/>
    <n v="123"/>
    <s v=""/>
  </r>
  <r>
    <x v="47"/>
    <n v="17"/>
    <x v="1"/>
    <m/>
    <x v="48"/>
    <s v="CCV-36A"/>
    <s v="36A"/>
    <m/>
    <s v="36A-17:45-18:00"/>
    <n v="0"/>
    <n v="1"/>
    <n v="1"/>
    <n v="98"/>
    <n v="27"/>
    <n v="4"/>
    <n v="1"/>
    <n v="2"/>
    <n v="143"/>
    <n v="104"/>
    <s v=""/>
  </r>
  <r>
    <x v="48"/>
    <n v="18"/>
    <x v="1"/>
    <m/>
    <x v="48"/>
    <s v="CCV-36A"/>
    <s v="36A"/>
    <m/>
    <s v="36A-18:00-18:15"/>
    <n v="3"/>
    <n v="1"/>
    <n v="0"/>
    <n v="141"/>
    <n v="21"/>
    <n v="5"/>
    <n v="0"/>
    <n v="7"/>
    <n v="200"/>
    <n v="148"/>
    <s v=""/>
  </r>
  <r>
    <x v="49"/>
    <n v="18"/>
    <x v="1"/>
    <m/>
    <x v="48"/>
    <s v="CCV-36A"/>
    <s v="36A"/>
    <m/>
    <s v="36A-18:15-18:30"/>
    <n v="0"/>
    <n v="5"/>
    <n v="0"/>
    <n v="136"/>
    <n v="26"/>
    <n v="6"/>
    <n v="4"/>
    <n v="2"/>
    <n v="204"/>
    <n v="142"/>
    <s v=""/>
  </r>
  <r>
    <x v="50"/>
    <n v="18"/>
    <x v="1"/>
    <m/>
    <x v="48"/>
    <s v="CCV-36A"/>
    <s v="36A"/>
    <m/>
    <s v="36A-18:30-18:45"/>
    <n v="5"/>
    <n v="2"/>
    <n v="1"/>
    <n v="94"/>
    <n v="24"/>
    <n v="7"/>
    <n v="8"/>
    <n v="2"/>
    <n v="149"/>
    <n v="107"/>
    <s v=""/>
  </r>
  <r>
    <x v="51"/>
    <n v="18"/>
    <x v="1"/>
    <m/>
    <x v="48"/>
    <s v="CCV-36A"/>
    <s v="36A"/>
    <m/>
    <s v="36A-18:45-19:00"/>
    <n v="1"/>
    <n v="0"/>
    <n v="0"/>
    <n v="127"/>
    <n v="15"/>
    <n v="6"/>
    <n v="2"/>
    <n v="1"/>
    <n v="173"/>
    <n v="130"/>
    <s v=""/>
  </r>
  <r>
    <x v="52"/>
    <n v="19"/>
    <x v="2"/>
    <m/>
    <x v="48"/>
    <s v="CCV-36A"/>
    <s v="36A"/>
    <m/>
    <s v="36A-19:00-19:15"/>
    <n v="1"/>
    <n v="0"/>
    <n v="0"/>
    <n v="99"/>
    <n v="12"/>
    <n v="8"/>
    <n v="0"/>
    <n v="3"/>
    <n v="136"/>
    <n v="102"/>
    <s v=""/>
  </r>
  <r>
    <x v="53"/>
    <n v="19"/>
    <x v="2"/>
    <m/>
    <x v="48"/>
    <s v="CCV-36A"/>
    <s v="36A"/>
    <m/>
    <s v="36A-19:15-19:30"/>
    <n v="6"/>
    <n v="2"/>
    <n v="0"/>
    <n v="84"/>
    <n v="6"/>
    <n v="6"/>
    <n v="2"/>
    <n v="1"/>
    <n v="120"/>
    <n v="87"/>
    <s v=""/>
  </r>
  <r>
    <x v="54"/>
    <n v="19"/>
    <x v="2"/>
    <m/>
    <x v="48"/>
    <s v="CCV-36A"/>
    <s v="36A"/>
    <m/>
    <s v="36A-19:30-19:45"/>
    <n v="0"/>
    <n v="1"/>
    <n v="1"/>
    <n v="12"/>
    <n v="1"/>
    <n v="0"/>
    <n v="1"/>
    <n v="0"/>
    <n v="23"/>
    <n v="16"/>
    <s v=""/>
  </r>
  <r>
    <x v="2"/>
    <n v="6"/>
    <x v="0"/>
    <m/>
    <x v="49"/>
    <s v="CCV-36B"/>
    <s v="36B"/>
    <m/>
    <s v="36B-06:30-06:45"/>
    <n v="0"/>
    <n v="0"/>
    <n v="0"/>
    <n v="19"/>
    <n v="3"/>
    <n v="5"/>
    <n v="1"/>
    <n v="0"/>
    <n v="27"/>
    <n v="20"/>
    <s v=""/>
  </r>
  <r>
    <x v="3"/>
    <n v="6"/>
    <x v="0"/>
    <m/>
    <x v="49"/>
    <s v="CCV-36B"/>
    <s v="36B"/>
    <m/>
    <s v="36B-06:45-07:00"/>
    <n v="0"/>
    <n v="2"/>
    <n v="0"/>
    <n v="45"/>
    <n v="7"/>
    <n v="6"/>
    <n v="1"/>
    <n v="0"/>
    <n v="67"/>
    <n v="46"/>
    <s v=""/>
  </r>
  <r>
    <x v="4"/>
    <n v="7"/>
    <x v="0"/>
    <m/>
    <x v="49"/>
    <s v="CCV-36B"/>
    <s v="36B"/>
    <m/>
    <s v="36B-07:00-07:15"/>
    <n v="1"/>
    <n v="1"/>
    <n v="0"/>
    <n v="51"/>
    <n v="9"/>
    <n v="6"/>
    <n v="0"/>
    <n v="0"/>
    <n v="71"/>
    <n v="51"/>
    <s v=""/>
  </r>
  <r>
    <x v="5"/>
    <n v="7"/>
    <x v="0"/>
    <m/>
    <x v="49"/>
    <s v="CCV-36B"/>
    <s v="36B"/>
    <m/>
    <s v="36B-07:15-07:30"/>
    <n v="0"/>
    <n v="1"/>
    <n v="0"/>
    <n v="77"/>
    <n v="10"/>
    <n v="5"/>
    <n v="0"/>
    <n v="1"/>
    <n v="107"/>
    <n v="78"/>
    <s v=""/>
  </r>
  <r>
    <x v="6"/>
    <n v="7"/>
    <x v="0"/>
    <m/>
    <x v="49"/>
    <s v="CCV-36B"/>
    <s v="36B"/>
    <m/>
    <s v="36B-07:30-07:45"/>
    <n v="2"/>
    <n v="2"/>
    <n v="0"/>
    <n v="98"/>
    <n v="19"/>
    <n v="6"/>
    <n v="1"/>
    <n v="5"/>
    <n v="145"/>
    <n v="104"/>
    <s v=""/>
  </r>
  <r>
    <x v="7"/>
    <n v="7"/>
    <x v="0"/>
    <m/>
    <x v="49"/>
    <s v="CCV-36B"/>
    <s v="36B"/>
    <m/>
    <s v="36B-07:45-08:00"/>
    <n v="0"/>
    <n v="2"/>
    <n v="1"/>
    <n v="99"/>
    <n v="17"/>
    <n v="6"/>
    <n v="1"/>
    <n v="2"/>
    <n v="145"/>
    <n v="105"/>
    <s v=""/>
  </r>
  <r>
    <x v="8"/>
    <n v="8"/>
    <x v="0"/>
    <m/>
    <x v="49"/>
    <s v="CCV-36B"/>
    <s v="36B"/>
    <m/>
    <s v="36B-08:00-08:15"/>
    <n v="3"/>
    <n v="4"/>
    <n v="0"/>
    <n v="78"/>
    <n v="21"/>
    <n v="4"/>
    <n v="0"/>
    <n v="3"/>
    <n v="121"/>
    <n v="81"/>
    <s v=""/>
  </r>
  <r>
    <x v="9"/>
    <n v="8"/>
    <x v="0"/>
    <m/>
    <x v="49"/>
    <s v="CCV-36B"/>
    <s v="36B"/>
    <m/>
    <s v="36B-08:15-08:30"/>
    <n v="0"/>
    <n v="4"/>
    <n v="1"/>
    <n v="79"/>
    <n v="7"/>
    <n v="10"/>
    <n v="0"/>
    <n v="3"/>
    <n v="122"/>
    <n v="85"/>
    <s v=""/>
  </r>
  <r>
    <x v="10"/>
    <n v="8"/>
    <x v="0"/>
    <m/>
    <x v="49"/>
    <s v="CCV-36B"/>
    <s v="36B"/>
    <m/>
    <s v="36B-08:30-08:45"/>
    <n v="2"/>
    <n v="5"/>
    <n v="1"/>
    <n v="70"/>
    <n v="13"/>
    <n v="6"/>
    <n v="0"/>
    <n v="2"/>
    <n v="113"/>
    <n v="75"/>
    <s v=""/>
  </r>
  <r>
    <x v="11"/>
    <n v="8"/>
    <x v="0"/>
    <m/>
    <x v="49"/>
    <s v="CCV-36B"/>
    <s v="36B"/>
    <m/>
    <s v="36B-08:45-09:00"/>
    <n v="0"/>
    <n v="10"/>
    <n v="0"/>
    <n v="65"/>
    <n v="14"/>
    <n v="5"/>
    <n v="1"/>
    <n v="2"/>
    <n v="118"/>
    <n v="68"/>
    <s v=""/>
  </r>
  <r>
    <x v="12"/>
    <n v="9"/>
    <x v="0"/>
    <m/>
    <x v="49"/>
    <s v="CCV-36B"/>
    <s v="36B"/>
    <m/>
    <s v="36B-09:00-09:15"/>
    <n v="0"/>
    <n v="5"/>
    <n v="0"/>
    <n v="92"/>
    <n v="11"/>
    <n v="6"/>
    <n v="3"/>
    <n v="3"/>
    <n v="143"/>
    <n v="98"/>
    <s v=""/>
  </r>
  <r>
    <x v="13"/>
    <n v="9"/>
    <x v="0"/>
    <m/>
    <x v="49"/>
    <s v="CCV-36B"/>
    <s v="36B"/>
    <m/>
    <s v="36B-09:15-09:30"/>
    <n v="0"/>
    <n v="8"/>
    <n v="0"/>
    <n v="87"/>
    <n v="14"/>
    <n v="4"/>
    <n v="4"/>
    <n v="6"/>
    <n v="150"/>
    <n v="97"/>
    <s v=""/>
  </r>
  <r>
    <x v="14"/>
    <n v="9"/>
    <x v="0"/>
    <m/>
    <x v="49"/>
    <s v="CCV-36B"/>
    <s v="36B"/>
    <m/>
    <s v="36B-09:30-09:45"/>
    <n v="0"/>
    <n v="5"/>
    <n v="2"/>
    <n v="73"/>
    <n v="22"/>
    <n v="7"/>
    <n v="0"/>
    <n v="3"/>
    <n v="124"/>
    <n v="81"/>
    <s v=""/>
  </r>
  <r>
    <x v="15"/>
    <n v="9"/>
    <x v="0"/>
    <m/>
    <x v="49"/>
    <s v="CCV-36B"/>
    <s v="36B"/>
    <m/>
    <s v="36B-09:45-10:00"/>
    <n v="0"/>
    <n v="3"/>
    <n v="0"/>
    <n v="88"/>
    <n v="20"/>
    <n v="5"/>
    <n v="0"/>
    <n v="0"/>
    <n v="127"/>
    <n v="88"/>
    <s v=""/>
  </r>
  <r>
    <x v="16"/>
    <n v="10"/>
    <x v="0"/>
    <m/>
    <x v="49"/>
    <s v="CCV-36B"/>
    <s v="36B"/>
    <m/>
    <s v="36B-10:00-10:15"/>
    <n v="0"/>
    <n v="0"/>
    <n v="0"/>
    <n v="8"/>
    <n v="2"/>
    <n v="0"/>
    <n v="0"/>
    <n v="0"/>
    <n v="11"/>
    <n v="8"/>
    <s v=""/>
  </r>
  <r>
    <x v="40"/>
    <n v="16"/>
    <x v="1"/>
    <m/>
    <x v="49"/>
    <s v="CCV-36B"/>
    <s v="36B"/>
    <m/>
    <s v="36B-16:00-16:15"/>
    <n v="0"/>
    <n v="7"/>
    <n v="2"/>
    <n v="112"/>
    <n v="32"/>
    <n v="3"/>
    <n v="4"/>
    <n v="6"/>
    <n v="191"/>
    <n v="127"/>
    <s v=""/>
  </r>
  <r>
    <x v="41"/>
    <n v="16"/>
    <x v="1"/>
    <m/>
    <x v="49"/>
    <s v="CCV-36B"/>
    <s v="36B"/>
    <m/>
    <s v="36B-16:15-16:30"/>
    <n v="2"/>
    <n v="4"/>
    <n v="4"/>
    <n v="124"/>
    <n v="22"/>
    <n v="10"/>
    <n v="2"/>
    <n v="4"/>
    <n v="198"/>
    <n v="140"/>
    <s v=""/>
  </r>
  <r>
    <x v="42"/>
    <n v="16"/>
    <x v="1"/>
    <m/>
    <x v="49"/>
    <s v="CCV-36B"/>
    <s v="36B"/>
    <m/>
    <s v="36B-16:30-16:45"/>
    <n v="0"/>
    <n v="7"/>
    <n v="0"/>
    <n v="148"/>
    <n v="16"/>
    <n v="6"/>
    <n v="0"/>
    <n v="10"/>
    <n v="228"/>
    <n v="158"/>
    <s v=""/>
  </r>
  <r>
    <x v="43"/>
    <n v="16"/>
    <x v="1"/>
    <m/>
    <x v="49"/>
    <s v="CCV-36B"/>
    <s v="36B"/>
    <m/>
    <s v="36B-16:45-17:00"/>
    <n v="1"/>
    <n v="5"/>
    <n v="0"/>
    <n v="132"/>
    <n v="14"/>
    <n v="6"/>
    <n v="2"/>
    <n v="9"/>
    <n v="202"/>
    <n v="143"/>
    <s v=""/>
  </r>
  <r>
    <x v="44"/>
    <n v="17"/>
    <x v="1"/>
    <m/>
    <x v="49"/>
    <s v="CCV-36B"/>
    <s v="36B"/>
    <m/>
    <s v="36B-17:00-17:15"/>
    <n v="4"/>
    <n v="3"/>
    <n v="0"/>
    <n v="137"/>
    <n v="41"/>
    <n v="3"/>
    <n v="0"/>
    <n v="5"/>
    <n v="202"/>
    <n v="142"/>
    <s v=""/>
  </r>
  <r>
    <x v="45"/>
    <n v="17"/>
    <x v="1"/>
    <m/>
    <x v="49"/>
    <s v="CCV-36B"/>
    <s v="36B"/>
    <m/>
    <s v="36B-17:15-17:30"/>
    <n v="2"/>
    <n v="7"/>
    <n v="0"/>
    <n v="150"/>
    <n v="48"/>
    <n v="3"/>
    <n v="0"/>
    <n v="5"/>
    <n v="231"/>
    <n v="155"/>
    <s v=""/>
  </r>
  <r>
    <x v="46"/>
    <n v="17"/>
    <x v="1"/>
    <m/>
    <x v="49"/>
    <s v="CCV-36B"/>
    <s v="36B"/>
    <m/>
    <s v="36B-17:30-17:45"/>
    <n v="5"/>
    <n v="8"/>
    <n v="0"/>
    <n v="136"/>
    <n v="28"/>
    <n v="7"/>
    <n v="3"/>
    <n v="10"/>
    <n v="221"/>
    <n v="149"/>
    <s v=""/>
  </r>
  <r>
    <x v="47"/>
    <n v="17"/>
    <x v="1"/>
    <m/>
    <x v="49"/>
    <s v="CCV-36B"/>
    <s v="36B"/>
    <m/>
    <s v="36B-17:45-18:00"/>
    <n v="2"/>
    <n v="4"/>
    <n v="0"/>
    <n v="193"/>
    <n v="49"/>
    <n v="5"/>
    <n v="1"/>
    <n v="7"/>
    <n v="283"/>
    <n v="201"/>
    <s v=""/>
  </r>
  <r>
    <x v="48"/>
    <n v="18"/>
    <x v="1"/>
    <m/>
    <x v="49"/>
    <s v="CCV-36B"/>
    <s v="36B"/>
    <m/>
    <s v="36B-18:00-18:15"/>
    <n v="3"/>
    <n v="3"/>
    <n v="0"/>
    <n v="182"/>
    <n v="64"/>
    <n v="12"/>
    <n v="3"/>
    <n v="7"/>
    <n v="272"/>
    <n v="192"/>
    <s v=""/>
  </r>
  <r>
    <x v="49"/>
    <n v="18"/>
    <x v="1"/>
    <m/>
    <x v="49"/>
    <s v="CCV-36B"/>
    <s v="36B"/>
    <m/>
    <s v="36B-18:15-18:30"/>
    <n v="1"/>
    <n v="2"/>
    <n v="0"/>
    <n v="201"/>
    <n v="47"/>
    <n v="9"/>
    <n v="3"/>
    <n v="7"/>
    <n v="290"/>
    <n v="211"/>
    <s v=""/>
  </r>
  <r>
    <x v="50"/>
    <n v="18"/>
    <x v="1"/>
    <m/>
    <x v="49"/>
    <s v="CCV-36B"/>
    <s v="36B"/>
    <m/>
    <s v="36B-18:30-18:45"/>
    <n v="2"/>
    <n v="3"/>
    <n v="3"/>
    <n v="165"/>
    <n v="41"/>
    <n v="8"/>
    <n v="6"/>
    <n v="9"/>
    <n v="261"/>
    <n v="188"/>
    <s v=""/>
  </r>
  <r>
    <x v="51"/>
    <n v="18"/>
    <x v="1"/>
    <m/>
    <x v="49"/>
    <s v="CCV-36B"/>
    <s v="36B"/>
    <m/>
    <s v="36B-18:45-19:00"/>
    <n v="4"/>
    <n v="6"/>
    <n v="0"/>
    <n v="166"/>
    <n v="25"/>
    <n v="10"/>
    <n v="2"/>
    <n v="4"/>
    <n v="245"/>
    <n v="172"/>
    <s v=""/>
  </r>
  <r>
    <x v="52"/>
    <n v="19"/>
    <x v="2"/>
    <m/>
    <x v="49"/>
    <s v="CCV-36B"/>
    <s v="36B"/>
    <m/>
    <s v="36B-19:00-19:15"/>
    <n v="4"/>
    <n v="3"/>
    <n v="0"/>
    <n v="189"/>
    <n v="42"/>
    <n v="5"/>
    <n v="3"/>
    <n v="3"/>
    <n v="271"/>
    <n v="195"/>
    <s v=""/>
  </r>
  <r>
    <x v="53"/>
    <n v="19"/>
    <x v="2"/>
    <m/>
    <x v="49"/>
    <s v="CCV-36B"/>
    <s v="36B"/>
    <m/>
    <s v="36B-19:15-19:30"/>
    <n v="7"/>
    <n v="12"/>
    <n v="1"/>
    <n v="206"/>
    <n v="37"/>
    <n v="8"/>
    <n v="1"/>
    <n v="6"/>
    <n v="320"/>
    <n v="216"/>
    <s v=""/>
  </r>
  <r>
    <x v="54"/>
    <n v="19"/>
    <x v="2"/>
    <m/>
    <x v="49"/>
    <s v="CCV-36B"/>
    <s v="36B"/>
    <m/>
    <s v="36B-19:30-19:45"/>
    <n v="1"/>
    <n v="1"/>
    <n v="0"/>
    <n v="29"/>
    <n v="2"/>
    <n v="1"/>
    <n v="0"/>
    <n v="0"/>
    <n v="41"/>
    <n v="29"/>
    <s v=""/>
  </r>
  <r>
    <x v="2"/>
    <n v="6"/>
    <x v="0"/>
    <m/>
    <x v="50"/>
    <s v="CCV-37A"/>
    <s v="37A"/>
    <m/>
    <s v="37A-06:30-06:45"/>
    <n v="5"/>
    <n v="0"/>
    <n v="2"/>
    <n v="94"/>
    <n v="37"/>
    <n v="12"/>
    <n v="0"/>
    <n v="6"/>
    <n v="145"/>
    <n v="105"/>
    <s v=""/>
  </r>
  <r>
    <x v="3"/>
    <n v="6"/>
    <x v="0"/>
    <m/>
    <x v="50"/>
    <s v="CCV-37A"/>
    <s v="37A"/>
    <m/>
    <s v="37A-06:45-07:00"/>
    <n v="11"/>
    <n v="4"/>
    <n v="7"/>
    <n v="153"/>
    <n v="64"/>
    <n v="11"/>
    <n v="0"/>
    <n v="7"/>
    <n v="256"/>
    <n v="178"/>
    <s v=""/>
  </r>
  <r>
    <x v="4"/>
    <n v="7"/>
    <x v="0"/>
    <m/>
    <x v="50"/>
    <s v="CCV-37A"/>
    <s v="37A"/>
    <m/>
    <s v="37A-07:00-07:15"/>
    <n v="10"/>
    <n v="8"/>
    <n v="3"/>
    <n v="137"/>
    <n v="60"/>
    <n v="14"/>
    <n v="0"/>
    <n v="7"/>
    <n v="231"/>
    <n v="152"/>
    <s v=""/>
  </r>
  <r>
    <x v="5"/>
    <n v="7"/>
    <x v="0"/>
    <m/>
    <x v="50"/>
    <s v="CCV-37A"/>
    <s v="37A"/>
    <m/>
    <s v="37A-07:15-07:30"/>
    <n v="8"/>
    <n v="3"/>
    <n v="7"/>
    <n v="183"/>
    <n v="80"/>
    <n v="8"/>
    <n v="0"/>
    <n v="9"/>
    <n v="298"/>
    <n v="210"/>
    <s v=""/>
  </r>
  <r>
    <x v="6"/>
    <n v="7"/>
    <x v="0"/>
    <m/>
    <x v="50"/>
    <s v="CCV-37A"/>
    <s v="37A"/>
    <m/>
    <s v="37A-07:30-07:45"/>
    <n v="8"/>
    <n v="5"/>
    <n v="2"/>
    <n v="169"/>
    <n v="90"/>
    <n v="13"/>
    <n v="1"/>
    <n v="12"/>
    <n v="276"/>
    <n v="187"/>
    <s v=""/>
  </r>
  <r>
    <x v="7"/>
    <n v="7"/>
    <x v="0"/>
    <m/>
    <x v="50"/>
    <s v="CCV-37A"/>
    <s v="37A"/>
    <m/>
    <s v="37A-07:45-08:00"/>
    <n v="10"/>
    <n v="12"/>
    <n v="2"/>
    <n v="138"/>
    <n v="94"/>
    <n v="7"/>
    <n v="0"/>
    <n v="4"/>
    <n v="243"/>
    <n v="147"/>
    <s v=""/>
  </r>
  <r>
    <x v="8"/>
    <n v="8"/>
    <x v="0"/>
    <m/>
    <x v="50"/>
    <s v="CCV-37A"/>
    <s v="37A"/>
    <m/>
    <s v="37A-08:00-08:15"/>
    <n v="6"/>
    <n v="10"/>
    <n v="2"/>
    <n v="139"/>
    <n v="52"/>
    <n v="1"/>
    <n v="0"/>
    <n v="3"/>
    <n v="229"/>
    <n v="147"/>
    <s v=""/>
  </r>
  <r>
    <x v="9"/>
    <n v="8"/>
    <x v="0"/>
    <m/>
    <x v="50"/>
    <s v="CCV-37A"/>
    <s v="37A"/>
    <m/>
    <s v="37A-08:15-08:30"/>
    <n v="3"/>
    <n v="13"/>
    <n v="2"/>
    <n v="103"/>
    <n v="22"/>
    <n v="7"/>
    <n v="3"/>
    <n v="8"/>
    <n v="194"/>
    <n v="119"/>
    <s v=""/>
  </r>
  <r>
    <x v="10"/>
    <n v="8"/>
    <x v="0"/>
    <m/>
    <x v="50"/>
    <s v="CCV-37A"/>
    <s v="37A"/>
    <m/>
    <s v="37A-08:30-08:45"/>
    <n v="1"/>
    <n v="11"/>
    <n v="2"/>
    <n v="101"/>
    <n v="25"/>
    <n v="3"/>
    <n v="2"/>
    <n v="10"/>
    <n v="188"/>
    <n v="118"/>
    <s v=""/>
  </r>
  <r>
    <x v="11"/>
    <n v="8"/>
    <x v="0"/>
    <m/>
    <x v="50"/>
    <s v="CCV-37A"/>
    <s v="37A"/>
    <m/>
    <s v="37A-08:45-09:00"/>
    <n v="5"/>
    <n v="7"/>
    <n v="5"/>
    <n v="110"/>
    <n v="27"/>
    <n v="3"/>
    <n v="0"/>
    <n v="5"/>
    <n v="190"/>
    <n v="128"/>
    <s v=""/>
  </r>
  <r>
    <x v="12"/>
    <n v="9"/>
    <x v="0"/>
    <m/>
    <x v="50"/>
    <s v="CCV-37A"/>
    <s v="37A"/>
    <m/>
    <s v="37A-09:00-09:15"/>
    <n v="6"/>
    <n v="10"/>
    <n v="2"/>
    <n v="92"/>
    <n v="30"/>
    <n v="3"/>
    <n v="1"/>
    <n v="7"/>
    <n v="169"/>
    <n v="105"/>
    <s v=""/>
  </r>
  <r>
    <x v="13"/>
    <n v="9"/>
    <x v="0"/>
    <m/>
    <x v="50"/>
    <s v="CCV-37A"/>
    <s v="37A"/>
    <m/>
    <s v="37A-09:15-09:30"/>
    <n v="2"/>
    <n v="14"/>
    <n v="2"/>
    <n v="111"/>
    <n v="21"/>
    <n v="5"/>
    <n v="0"/>
    <n v="8"/>
    <n v="203"/>
    <n v="124"/>
    <s v=""/>
  </r>
  <r>
    <x v="14"/>
    <n v="9"/>
    <x v="0"/>
    <m/>
    <x v="50"/>
    <s v="CCV-37A"/>
    <s v="37A"/>
    <m/>
    <s v="37A-09:30-09:45"/>
    <n v="1"/>
    <n v="11"/>
    <n v="3"/>
    <n v="101"/>
    <n v="22"/>
    <n v="0"/>
    <n v="1"/>
    <n v="9"/>
    <n v="188"/>
    <n v="119"/>
    <s v=""/>
  </r>
  <r>
    <x v="15"/>
    <n v="9"/>
    <x v="0"/>
    <m/>
    <x v="50"/>
    <s v="CCV-37A"/>
    <s v="37A"/>
    <m/>
    <s v="37A-09:45-10:00"/>
    <n v="2"/>
    <n v="6"/>
    <n v="2"/>
    <n v="81"/>
    <n v="14"/>
    <n v="4"/>
    <n v="2"/>
    <n v="5"/>
    <n v="140"/>
    <n v="93"/>
    <s v=""/>
  </r>
  <r>
    <x v="16"/>
    <n v="10"/>
    <x v="0"/>
    <m/>
    <x v="50"/>
    <s v="CCV-37A"/>
    <s v="37A"/>
    <m/>
    <s v="37A-10:00-10:15"/>
    <n v="0"/>
    <n v="0"/>
    <n v="0"/>
    <n v="8"/>
    <n v="1"/>
    <n v="0"/>
    <n v="0"/>
    <n v="1"/>
    <n v="12"/>
    <n v="9"/>
    <s v=""/>
  </r>
  <r>
    <x v="41"/>
    <n v="16"/>
    <x v="1"/>
    <m/>
    <x v="50"/>
    <s v="CCV-37A"/>
    <s v="37A"/>
    <m/>
    <s v="37A-16:15-16:30"/>
    <n v="0"/>
    <n v="3"/>
    <n v="2"/>
    <n v="11"/>
    <n v="5"/>
    <n v="0"/>
    <n v="0"/>
    <n v="1"/>
    <n v="31"/>
    <n v="17"/>
    <s v=""/>
  </r>
  <r>
    <x v="42"/>
    <n v="16"/>
    <x v="1"/>
    <m/>
    <x v="50"/>
    <s v="CCV-37A"/>
    <s v="37A"/>
    <m/>
    <s v="37A-16:30-16:45"/>
    <n v="5"/>
    <n v="14"/>
    <n v="7"/>
    <n v="76"/>
    <n v="27"/>
    <n v="6"/>
    <n v="2"/>
    <n v="17"/>
    <n v="189"/>
    <n v="113"/>
    <s v=""/>
  </r>
  <r>
    <x v="43"/>
    <n v="16"/>
    <x v="1"/>
    <m/>
    <x v="50"/>
    <s v="CCV-37A"/>
    <s v="37A"/>
    <m/>
    <s v="37A-16:45-17:00"/>
    <n v="5"/>
    <n v="3"/>
    <n v="2"/>
    <n v="92"/>
    <n v="17"/>
    <n v="6"/>
    <n v="1"/>
    <n v="6"/>
    <n v="147"/>
    <n v="104"/>
    <s v=""/>
  </r>
  <r>
    <x v="44"/>
    <n v="17"/>
    <x v="1"/>
    <m/>
    <x v="50"/>
    <s v="CCV-37A"/>
    <s v="37A"/>
    <m/>
    <s v="37A-17:00-17:15"/>
    <n v="2"/>
    <n v="12"/>
    <n v="1"/>
    <n v="76"/>
    <n v="29"/>
    <n v="4"/>
    <n v="1"/>
    <n v="7"/>
    <n v="150"/>
    <n v="87"/>
    <s v=""/>
  </r>
  <r>
    <x v="45"/>
    <n v="17"/>
    <x v="1"/>
    <m/>
    <x v="50"/>
    <s v="CCV-37A"/>
    <s v="37A"/>
    <m/>
    <s v="37A-17:15-17:30"/>
    <n v="1"/>
    <n v="11"/>
    <n v="0"/>
    <n v="89"/>
    <n v="14"/>
    <n v="7"/>
    <n v="0"/>
    <n v="8"/>
    <n v="158"/>
    <n v="97"/>
    <s v=""/>
  </r>
  <r>
    <x v="46"/>
    <n v="17"/>
    <x v="1"/>
    <m/>
    <x v="50"/>
    <s v="CCV-37A"/>
    <s v="37A"/>
    <m/>
    <s v="37A-17:30-17:45"/>
    <n v="0"/>
    <n v="2"/>
    <n v="0"/>
    <n v="83"/>
    <n v="33"/>
    <n v="6"/>
    <n v="0"/>
    <n v="2"/>
    <n v="123"/>
    <n v="85"/>
    <s v=""/>
  </r>
  <r>
    <x v="47"/>
    <n v="17"/>
    <x v="1"/>
    <m/>
    <x v="50"/>
    <s v="CCV-37A"/>
    <s v="37A"/>
    <m/>
    <s v="37A-17:45-18:00"/>
    <n v="4"/>
    <n v="6"/>
    <n v="2"/>
    <n v="141"/>
    <n v="40"/>
    <n v="10"/>
    <n v="0"/>
    <n v="5"/>
    <n v="221"/>
    <n v="151"/>
    <s v=""/>
  </r>
  <r>
    <x v="48"/>
    <n v="18"/>
    <x v="1"/>
    <m/>
    <x v="50"/>
    <s v="CCV-37A"/>
    <s v="37A"/>
    <m/>
    <s v="37A-18:00-18:15"/>
    <n v="5"/>
    <n v="4"/>
    <n v="2"/>
    <n v="154"/>
    <n v="43"/>
    <n v="2"/>
    <n v="1"/>
    <n v="4"/>
    <n v="233"/>
    <n v="164"/>
    <s v=""/>
  </r>
  <r>
    <x v="49"/>
    <n v="18"/>
    <x v="1"/>
    <m/>
    <x v="50"/>
    <s v="CCV-37A"/>
    <s v="37A"/>
    <m/>
    <s v="37A-18:15-18:30"/>
    <n v="5"/>
    <n v="7"/>
    <n v="0"/>
    <n v="136"/>
    <n v="42"/>
    <n v="3"/>
    <n v="2"/>
    <n v="7"/>
    <n v="216"/>
    <n v="145"/>
    <s v=""/>
  </r>
  <r>
    <x v="50"/>
    <n v="18"/>
    <x v="1"/>
    <m/>
    <x v="50"/>
    <s v="CCV-37A"/>
    <s v="37A"/>
    <m/>
    <s v="37A-18:30-18:45"/>
    <n v="5"/>
    <n v="5"/>
    <n v="4"/>
    <n v="145"/>
    <n v="56"/>
    <n v="5"/>
    <n v="1"/>
    <n v="6"/>
    <n v="236"/>
    <n v="162"/>
    <s v=""/>
  </r>
  <r>
    <x v="51"/>
    <n v="18"/>
    <x v="1"/>
    <m/>
    <x v="50"/>
    <s v="CCV-37A"/>
    <s v="37A"/>
    <m/>
    <s v="37A-18:45-19:00"/>
    <n v="4"/>
    <n v="4"/>
    <n v="2"/>
    <n v="114"/>
    <n v="47"/>
    <n v="2"/>
    <n v="0"/>
    <n v="6"/>
    <n v="184"/>
    <n v="125"/>
    <s v=""/>
  </r>
  <r>
    <x v="52"/>
    <n v="19"/>
    <x v="2"/>
    <m/>
    <x v="50"/>
    <s v="CCV-37A"/>
    <s v="37A"/>
    <m/>
    <s v="37A-19:00-19:15"/>
    <n v="1"/>
    <n v="6"/>
    <n v="3"/>
    <n v="118"/>
    <n v="36"/>
    <n v="3"/>
    <n v="1"/>
    <n v="1"/>
    <n v="190"/>
    <n v="128"/>
    <s v=""/>
  </r>
  <r>
    <x v="53"/>
    <n v="19"/>
    <x v="2"/>
    <m/>
    <x v="50"/>
    <s v="CCV-37A"/>
    <s v="37A"/>
    <m/>
    <s v="37A-19:15-19:30"/>
    <n v="2"/>
    <n v="2"/>
    <n v="4"/>
    <n v="128"/>
    <n v="23"/>
    <n v="10"/>
    <n v="2"/>
    <n v="6"/>
    <n v="200"/>
    <n v="146"/>
    <s v=""/>
  </r>
  <r>
    <x v="54"/>
    <n v="19"/>
    <x v="2"/>
    <m/>
    <x v="50"/>
    <s v="CCV-37A"/>
    <s v="37A"/>
    <m/>
    <s v="37A-19:30-19:45"/>
    <n v="0"/>
    <n v="0"/>
    <n v="0"/>
    <n v="4"/>
    <n v="4"/>
    <n v="1"/>
    <n v="0"/>
    <n v="2"/>
    <n v="9"/>
    <n v="6"/>
    <s v=""/>
  </r>
  <r>
    <x v="2"/>
    <n v="6"/>
    <x v="0"/>
    <m/>
    <x v="51"/>
    <s v="CCV-37B"/>
    <s v="37B"/>
    <m/>
    <s v="37B-06:30-06:45"/>
    <n v="0"/>
    <n v="38"/>
    <n v="69"/>
    <n v="359"/>
    <n v="94"/>
    <n v="2"/>
    <n v="0"/>
    <n v="35"/>
    <n v="856"/>
    <n v="567"/>
    <s v=""/>
  </r>
  <r>
    <x v="3"/>
    <n v="6"/>
    <x v="0"/>
    <m/>
    <x v="51"/>
    <s v="CCV-37B"/>
    <s v="37B"/>
    <m/>
    <s v="37B-06:45-07:00"/>
    <n v="0"/>
    <n v="54"/>
    <n v="84"/>
    <n v="431"/>
    <n v="137"/>
    <n v="10"/>
    <n v="2"/>
    <n v="30"/>
    <n v="1045"/>
    <n v="673"/>
    <s v=""/>
  </r>
  <r>
    <x v="4"/>
    <n v="7"/>
    <x v="0"/>
    <m/>
    <x v="51"/>
    <s v="CCV-37B"/>
    <s v="37B"/>
    <m/>
    <s v="37B-07:00-07:15"/>
    <n v="1"/>
    <n v="34"/>
    <n v="55"/>
    <n v="456"/>
    <n v="147"/>
    <n v="3"/>
    <n v="1"/>
    <n v="27"/>
    <n v="929"/>
    <n v="622"/>
    <s v=""/>
  </r>
  <r>
    <x v="5"/>
    <n v="7"/>
    <x v="0"/>
    <m/>
    <x v="51"/>
    <s v="CCV-37B"/>
    <s v="37B"/>
    <m/>
    <s v="37B-07:15-07:30"/>
    <n v="1"/>
    <n v="38"/>
    <n v="52"/>
    <n v="503"/>
    <n v="143"/>
    <n v="3"/>
    <n v="1"/>
    <n v="25"/>
    <n v="987"/>
    <n v="659"/>
    <s v=""/>
  </r>
  <r>
    <x v="6"/>
    <n v="7"/>
    <x v="0"/>
    <m/>
    <x v="51"/>
    <s v="CCV-37B"/>
    <s v="37B"/>
    <m/>
    <s v="37B-07:30-07:45"/>
    <n v="0"/>
    <n v="60"/>
    <n v="74"/>
    <n v="550"/>
    <n v="182"/>
    <n v="2"/>
    <n v="0"/>
    <n v="30"/>
    <n v="1190"/>
    <n v="765"/>
    <s v=""/>
  </r>
  <r>
    <x v="7"/>
    <n v="7"/>
    <x v="0"/>
    <m/>
    <x v="51"/>
    <s v="CCV-37B"/>
    <s v="37B"/>
    <m/>
    <s v="37B-07:45-08:00"/>
    <n v="0"/>
    <n v="49"/>
    <n v="74"/>
    <n v="424"/>
    <n v="162"/>
    <n v="4"/>
    <n v="3"/>
    <n v="20"/>
    <n v="985"/>
    <n v="632"/>
    <s v=""/>
  </r>
  <r>
    <x v="8"/>
    <n v="8"/>
    <x v="0"/>
    <m/>
    <x v="51"/>
    <s v="CCV-37B"/>
    <s v="37B"/>
    <m/>
    <s v="37B-08:00-08:15"/>
    <n v="0"/>
    <n v="48"/>
    <n v="85"/>
    <n v="392"/>
    <n v="84"/>
    <n v="6"/>
    <n v="2"/>
    <n v="26"/>
    <n v="966"/>
    <n v="633"/>
    <s v=""/>
  </r>
  <r>
    <x v="9"/>
    <n v="8"/>
    <x v="0"/>
    <m/>
    <x v="51"/>
    <s v="CCV-37B"/>
    <s v="37B"/>
    <m/>
    <s v="37B-08:15-08:30"/>
    <n v="0"/>
    <n v="47"/>
    <n v="75"/>
    <n v="371"/>
    <n v="74"/>
    <n v="3"/>
    <n v="1"/>
    <n v="29"/>
    <n v="904"/>
    <n v="589"/>
    <s v=""/>
  </r>
  <r>
    <x v="10"/>
    <n v="8"/>
    <x v="0"/>
    <m/>
    <x v="51"/>
    <s v="CCV-37B"/>
    <s v="37B"/>
    <m/>
    <s v="37B-08:30-08:45"/>
    <n v="0"/>
    <n v="48"/>
    <n v="65"/>
    <n v="347"/>
    <n v="58"/>
    <n v="3"/>
    <n v="1"/>
    <n v="32"/>
    <n v="843"/>
    <n v="543"/>
    <s v=""/>
  </r>
  <r>
    <x v="11"/>
    <n v="8"/>
    <x v="0"/>
    <m/>
    <x v="51"/>
    <s v="CCV-37B"/>
    <s v="37B"/>
    <m/>
    <s v="37B-08:45-09:00"/>
    <n v="1"/>
    <n v="29"/>
    <n v="73"/>
    <n v="327"/>
    <n v="54"/>
    <n v="4"/>
    <n v="1"/>
    <n v="23"/>
    <n v="781"/>
    <n v="534"/>
    <s v=""/>
  </r>
  <r>
    <x v="12"/>
    <n v="9"/>
    <x v="0"/>
    <m/>
    <x v="51"/>
    <s v="CCV-37B"/>
    <s v="37B"/>
    <m/>
    <s v="37B-09:00-09:15"/>
    <n v="0"/>
    <n v="28"/>
    <n v="69"/>
    <n v="368"/>
    <n v="38"/>
    <n v="8"/>
    <n v="0"/>
    <n v="32"/>
    <n v="826"/>
    <n v="573"/>
    <s v=""/>
  </r>
  <r>
    <x v="13"/>
    <n v="9"/>
    <x v="0"/>
    <m/>
    <x v="51"/>
    <s v="CCV-37B"/>
    <s v="37B"/>
    <m/>
    <s v="37B-09:15-09:30"/>
    <n v="0"/>
    <n v="58"/>
    <n v="70"/>
    <n v="337"/>
    <n v="50"/>
    <n v="5"/>
    <n v="1"/>
    <n v="25"/>
    <n v="862"/>
    <n v="538"/>
    <s v=""/>
  </r>
  <r>
    <x v="14"/>
    <n v="9"/>
    <x v="0"/>
    <m/>
    <x v="51"/>
    <s v="CCV-37B"/>
    <s v="37B"/>
    <m/>
    <s v="37B-09:30-09:45"/>
    <n v="1"/>
    <n v="24"/>
    <n v="61"/>
    <n v="356"/>
    <n v="31"/>
    <n v="5"/>
    <n v="1"/>
    <n v="27"/>
    <n v="767"/>
    <n v="537"/>
    <s v=""/>
  </r>
  <r>
    <x v="15"/>
    <n v="9"/>
    <x v="0"/>
    <m/>
    <x v="51"/>
    <s v="CCV-37B"/>
    <s v="37B"/>
    <m/>
    <s v="37B-09:45-10:00"/>
    <n v="0"/>
    <n v="34"/>
    <n v="76"/>
    <n v="336"/>
    <n v="54"/>
    <n v="4"/>
    <n v="0"/>
    <n v="31"/>
    <n v="825"/>
    <n v="557"/>
    <s v=""/>
  </r>
  <r>
    <x v="16"/>
    <n v="10"/>
    <x v="0"/>
    <m/>
    <x v="51"/>
    <s v="CCV-37B"/>
    <s v="37B"/>
    <m/>
    <s v="37B-10:00-10:15"/>
    <n v="0"/>
    <n v="5"/>
    <n v="7"/>
    <n v="57"/>
    <n v="11"/>
    <n v="1"/>
    <n v="0"/>
    <n v="2"/>
    <n v="115"/>
    <n v="77"/>
    <s v=""/>
  </r>
  <r>
    <x v="41"/>
    <n v="16"/>
    <x v="1"/>
    <m/>
    <x v="51"/>
    <s v="CCV-37B"/>
    <s v="37B"/>
    <m/>
    <s v="37B-16:15-16:30"/>
    <n v="0"/>
    <n v="13"/>
    <n v="19"/>
    <n v="65"/>
    <n v="7"/>
    <n v="0"/>
    <n v="0"/>
    <n v="8"/>
    <n v="192"/>
    <n v="121"/>
    <s v=""/>
  </r>
  <r>
    <x v="42"/>
    <n v="16"/>
    <x v="1"/>
    <m/>
    <x v="51"/>
    <s v="CCV-37B"/>
    <s v="37B"/>
    <m/>
    <s v="37B-16:30-16:45"/>
    <n v="2"/>
    <n v="39"/>
    <n v="91"/>
    <n v="410"/>
    <n v="65"/>
    <n v="1"/>
    <n v="1"/>
    <n v="24"/>
    <n v="977"/>
    <n v="663"/>
    <s v=""/>
  </r>
  <r>
    <x v="43"/>
    <n v="16"/>
    <x v="1"/>
    <m/>
    <x v="51"/>
    <s v="CCV-37B"/>
    <s v="37B"/>
    <m/>
    <s v="37B-16:45-17:00"/>
    <n v="0"/>
    <n v="40"/>
    <n v="78"/>
    <n v="378"/>
    <n v="43"/>
    <n v="1"/>
    <n v="3"/>
    <n v="26"/>
    <n v="896"/>
    <n v="602"/>
    <s v=""/>
  </r>
  <r>
    <x v="44"/>
    <n v="17"/>
    <x v="1"/>
    <m/>
    <x v="51"/>
    <s v="CCV-37B"/>
    <s v="37B"/>
    <m/>
    <s v="37B-17:00-17:15"/>
    <n v="0"/>
    <n v="33"/>
    <n v="72"/>
    <n v="420"/>
    <n v="58"/>
    <n v="5"/>
    <n v="0"/>
    <n v="35"/>
    <n v="924"/>
    <n v="635"/>
    <s v=""/>
  </r>
  <r>
    <x v="45"/>
    <n v="17"/>
    <x v="1"/>
    <m/>
    <x v="51"/>
    <s v="CCV-37B"/>
    <s v="37B"/>
    <m/>
    <s v="37B-17:15-17:30"/>
    <n v="2"/>
    <n v="44"/>
    <n v="75"/>
    <n v="475"/>
    <n v="53"/>
    <n v="7"/>
    <n v="1"/>
    <n v="40"/>
    <n v="1041"/>
    <n v="704"/>
    <s v=""/>
  </r>
  <r>
    <x v="46"/>
    <n v="17"/>
    <x v="1"/>
    <m/>
    <x v="51"/>
    <s v="CCV-37B"/>
    <s v="37B"/>
    <m/>
    <s v="37B-17:30-17:45"/>
    <n v="0"/>
    <n v="45"/>
    <n v="63"/>
    <n v="496"/>
    <n v="59"/>
    <n v="8"/>
    <n v="3"/>
    <n v="32"/>
    <n v="1025"/>
    <n v="689"/>
    <s v=""/>
  </r>
  <r>
    <x v="47"/>
    <n v="17"/>
    <x v="1"/>
    <m/>
    <x v="51"/>
    <s v="CCV-37B"/>
    <s v="37B"/>
    <m/>
    <s v="37B-17:45-18:00"/>
    <n v="8"/>
    <n v="42"/>
    <n v="65"/>
    <n v="489"/>
    <n v="95"/>
    <n v="6"/>
    <n v="0"/>
    <n v="22"/>
    <n v="1006"/>
    <n v="674"/>
    <s v=""/>
  </r>
  <r>
    <x v="48"/>
    <n v="18"/>
    <x v="1"/>
    <m/>
    <x v="51"/>
    <s v="CCV-37B"/>
    <s v="37B"/>
    <m/>
    <s v="37B-18:00-18:15"/>
    <n v="0"/>
    <n v="22"/>
    <n v="52"/>
    <n v="521"/>
    <n v="106"/>
    <n v="6"/>
    <n v="1"/>
    <n v="25"/>
    <n v="961"/>
    <n v="677"/>
    <s v=""/>
  </r>
  <r>
    <x v="49"/>
    <n v="18"/>
    <x v="1"/>
    <m/>
    <x v="51"/>
    <s v="CCV-37B"/>
    <s v="37B"/>
    <m/>
    <s v="37B-18:15-18:30"/>
    <n v="0"/>
    <n v="21"/>
    <n v="44"/>
    <n v="490"/>
    <n v="99"/>
    <n v="11"/>
    <n v="1"/>
    <n v="28"/>
    <n v="894"/>
    <n v="629"/>
    <s v=""/>
  </r>
  <r>
    <x v="50"/>
    <n v="18"/>
    <x v="1"/>
    <m/>
    <x v="51"/>
    <s v="CCV-37B"/>
    <s v="37B"/>
    <m/>
    <s v="37B-18:30-18:45"/>
    <n v="0"/>
    <n v="30"/>
    <n v="54"/>
    <n v="437"/>
    <n v="75"/>
    <n v="3"/>
    <n v="2"/>
    <n v="24"/>
    <n v="872"/>
    <n v="598"/>
    <s v=""/>
  </r>
  <r>
    <x v="51"/>
    <n v="18"/>
    <x v="1"/>
    <m/>
    <x v="51"/>
    <s v="CCV-37B"/>
    <s v="37B"/>
    <m/>
    <s v="37B-18:45-19:00"/>
    <n v="0"/>
    <n v="35"/>
    <n v="58"/>
    <n v="392"/>
    <n v="47"/>
    <n v="4"/>
    <n v="3"/>
    <n v="24"/>
    <n v="835"/>
    <n v="564"/>
    <s v=""/>
  </r>
  <r>
    <x v="52"/>
    <n v="19"/>
    <x v="2"/>
    <m/>
    <x v="51"/>
    <s v="CCV-37B"/>
    <s v="37B"/>
    <m/>
    <s v="37B-19:00-19:15"/>
    <n v="1"/>
    <n v="20"/>
    <n v="55"/>
    <n v="422"/>
    <n v="55"/>
    <n v="3"/>
    <n v="1"/>
    <n v="20"/>
    <n v="819"/>
    <n v="581"/>
    <s v=""/>
  </r>
  <r>
    <x v="53"/>
    <n v="19"/>
    <x v="2"/>
    <m/>
    <x v="51"/>
    <s v="CCV-37B"/>
    <s v="37B"/>
    <m/>
    <s v="37B-19:15-19:30"/>
    <n v="0"/>
    <n v="17"/>
    <n v="52"/>
    <n v="363"/>
    <n v="31"/>
    <n v="8"/>
    <n v="1"/>
    <n v="16"/>
    <n v="714"/>
    <n v="510"/>
    <s v=""/>
  </r>
  <r>
    <x v="54"/>
    <n v="19"/>
    <x v="2"/>
    <m/>
    <x v="51"/>
    <s v="CCV-37B"/>
    <s v="37B"/>
    <m/>
    <s v="37B-19:30-19:45"/>
    <n v="0"/>
    <n v="2"/>
    <n v="7"/>
    <n v="34"/>
    <n v="4"/>
    <n v="0"/>
    <n v="1"/>
    <n v="2"/>
    <n v="77"/>
    <n v="55"/>
    <s v=""/>
  </r>
  <r>
    <x v="2"/>
    <n v="6"/>
    <x v="0"/>
    <m/>
    <x v="52"/>
    <s v="CCV-37C"/>
    <s v="37C"/>
    <m/>
    <s v="37C-06:30-06:45"/>
    <n v="0"/>
    <n v="28"/>
    <n v="58"/>
    <n v="209"/>
    <n v="43"/>
    <n v="8"/>
    <n v="0"/>
    <n v="34"/>
    <n v="587"/>
    <n v="388"/>
    <s v=""/>
  </r>
  <r>
    <x v="3"/>
    <n v="6"/>
    <x v="0"/>
    <m/>
    <x v="52"/>
    <s v="CCV-37C"/>
    <s v="37C"/>
    <m/>
    <s v="37C-06:45-07:00"/>
    <n v="0"/>
    <n v="43"/>
    <n v="45"/>
    <n v="377"/>
    <n v="73"/>
    <n v="5"/>
    <n v="2"/>
    <n v="34"/>
    <n v="811"/>
    <n v="526"/>
    <s v=""/>
  </r>
  <r>
    <x v="4"/>
    <n v="7"/>
    <x v="0"/>
    <m/>
    <x v="52"/>
    <s v="CCV-37C"/>
    <s v="37C"/>
    <m/>
    <s v="37C-07:00-07:15"/>
    <n v="0"/>
    <n v="33"/>
    <n v="42"/>
    <n v="460"/>
    <n v="65"/>
    <n v="7"/>
    <n v="1"/>
    <n v="27"/>
    <n v="871"/>
    <n v="593"/>
    <s v=""/>
  </r>
  <r>
    <x v="5"/>
    <n v="7"/>
    <x v="0"/>
    <m/>
    <x v="52"/>
    <s v="CCV-37C"/>
    <s v="37C"/>
    <m/>
    <s v="37C-07:15-07:30"/>
    <n v="0"/>
    <n v="25"/>
    <n v="46"/>
    <n v="606"/>
    <n v="71"/>
    <n v="8"/>
    <n v="2"/>
    <n v="32"/>
    <n v="1062"/>
    <n v="755"/>
    <s v=""/>
  </r>
  <r>
    <x v="6"/>
    <n v="7"/>
    <x v="0"/>
    <m/>
    <x v="52"/>
    <s v="CCV-37C"/>
    <s v="37C"/>
    <m/>
    <s v="37C-07:30-07:45"/>
    <n v="0"/>
    <n v="27"/>
    <n v="36"/>
    <n v="525"/>
    <n v="65"/>
    <n v="6"/>
    <n v="1"/>
    <n v="32"/>
    <n v="927"/>
    <n v="648"/>
    <s v=""/>
  </r>
  <r>
    <x v="7"/>
    <n v="7"/>
    <x v="0"/>
    <m/>
    <x v="52"/>
    <s v="CCV-37C"/>
    <s v="37C"/>
    <m/>
    <s v="37C-07:45-08:00"/>
    <n v="1"/>
    <n v="22"/>
    <n v="48"/>
    <n v="589"/>
    <n v="72"/>
    <n v="3"/>
    <n v="0"/>
    <n v="36"/>
    <n v="1042"/>
    <n v="745"/>
    <s v=""/>
  </r>
  <r>
    <x v="8"/>
    <n v="8"/>
    <x v="0"/>
    <m/>
    <x v="52"/>
    <s v="CCV-37C"/>
    <s v="37C"/>
    <m/>
    <s v="37C-08:00-08:15"/>
    <n v="0"/>
    <n v="32"/>
    <n v="65"/>
    <n v="521"/>
    <n v="61"/>
    <n v="5"/>
    <n v="1"/>
    <n v="38"/>
    <n v="1036"/>
    <n v="723"/>
    <s v=""/>
  </r>
  <r>
    <x v="9"/>
    <n v="8"/>
    <x v="0"/>
    <m/>
    <x v="52"/>
    <s v="CCV-37C"/>
    <s v="37C"/>
    <m/>
    <s v="37C-08:15-08:30"/>
    <n v="0"/>
    <n v="32"/>
    <n v="85"/>
    <n v="469"/>
    <n v="46"/>
    <n v="2"/>
    <n v="2"/>
    <n v="40"/>
    <n v="1034"/>
    <n v="724"/>
    <s v=""/>
  </r>
  <r>
    <x v="10"/>
    <n v="8"/>
    <x v="0"/>
    <m/>
    <x v="52"/>
    <s v="CCV-37C"/>
    <s v="37C"/>
    <m/>
    <s v="37C-08:30-08:45"/>
    <n v="1"/>
    <n v="33"/>
    <n v="78"/>
    <n v="422"/>
    <n v="40"/>
    <n v="5"/>
    <n v="2"/>
    <n v="23"/>
    <n v="930"/>
    <n v="642"/>
    <s v=""/>
  </r>
  <r>
    <x v="11"/>
    <n v="8"/>
    <x v="0"/>
    <m/>
    <x v="52"/>
    <s v="CCV-37C"/>
    <s v="37C"/>
    <m/>
    <s v="37C-08:45-09:00"/>
    <n v="1"/>
    <n v="43"/>
    <n v="69"/>
    <n v="454"/>
    <n v="37"/>
    <n v="5"/>
    <n v="5"/>
    <n v="35"/>
    <n v="987"/>
    <n v="667"/>
    <s v=""/>
  </r>
  <r>
    <x v="12"/>
    <n v="9"/>
    <x v="0"/>
    <m/>
    <x v="52"/>
    <s v="CCV-37C"/>
    <s v="37C"/>
    <m/>
    <s v="37C-09:00-09:15"/>
    <n v="0"/>
    <n v="30"/>
    <n v="111"/>
    <n v="397"/>
    <n v="37"/>
    <n v="6"/>
    <n v="2"/>
    <n v="29"/>
    <n v="1004"/>
    <n v="706"/>
    <s v=""/>
  </r>
  <r>
    <x v="13"/>
    <n v="9"/>
    <x v="0"/>
    <m/>
    <x v="52"/>
    <s v="CCV-37C"/>
    <s v="37C"/>
    <m/>
    <s v="37C-09:15-09:30"/>
    <n v="0"/>
    <n v="39"/>
    <n v="81"/>
    <n v="387"/>
    <n v="41"/>
    <n v="1"/>
    <n v="0"/>
    <n v="25"/>
    <n v="910"/>
    <n v="615"/>
    <s v=""/>
  </r>
  <r>
    <x v="14"/>
    <n v="9"/>
    <x v="0"/>
    <m/>
    <x v="52"/>
    <s v="CCV-37C"/>
    <s v="37C"/>
    <m/>
    <s v="37C-09:30-09:45"/>
    <n v="0"/>
    <n v="48"/>
    <n v="120"/>
    <n v="374"/>
    <n v="37"/>
    <n v="6"/>
    <n v="6"/>
    <n v="30"/>
    <n v="1056"/>
    <n v="710"/>
    <s v=""/>
  </r>
  <r>
    <x v="15"/>
    <n v="9"/>
    <x v="0"/>
    <m/>
    <x v="52"/>
    <s v="CCV-37C"/>
    <s v="37C"/>
    <m/>
    <s v="37C-09:45-10:00"/>
    <n v="0"/>
    <n v="34"/>
    <n v="81"/>
    <n v="365"/>
    <n v="47"/>
    <n v="3"/>
    <n v="2"/>
    <n v="42"/>
    <n v="894"/>
    <n v="612"/>
    <s v=""/>
  </r>
  <r>
    <x v="16"/>
    <n v="10"/>
    <x v="0"/>
    <m/>
    <x v="52"/>
    <s v="CCV-37C"/>
    <s v="37C"/>
    <m/>
    <s v="37C-10:00-10:15"/>
    <n v="0"/>
    <n v="2"/>
    <n v="15"/>
    <n v="30"/>
    <n v="5"/>
    <n v="1"/>
    <n v="0"/>
    <n v="3"/>
    <n v="98"/>
    <n v="71"/>
    <s v=""/>
  </r>
  <r>
    <x v="41"/>
    <n v="16"/>
    <x v="1"/>
    <m/>
    <x v="52"/>
    <s v="CCV-37C"/>
    <s v="37C"/>
    <m/>
    <s v="37C-16:15-16:30"/>
    <n v="0"/>
    <n v="7"/>
    <n v="7"/>
    <n v="33"/>
    <n v="7"/>
    <n v="0"/>
    <n v="0"/>
    <n v="3"/>
    <n v="90"/>
    <n v="54"/>
    <s v=""/>
  </r>
  <r>
    <x v="42"/>
    <n v="16"/>
    <x v="1"/>
    <m/>
    <x v="52"/>
    <s v="CCV-37C"/>
    <s v="37C"/>
    <m/>
    <s v="37C-16:30-16:45"/>
    <n v="0"/>
    <n v="66"/>
    <n v="73"/>
    <n v="469"/>
    <n v="71"/>
    <n v="11"/>
    <n v="6"/>
    <n v="45"/>
    <n v="1101"/>
    <n v="703"/>
    <s v=""/>
  </r>
  <r>
    <x v="43"/>
    <n v="16"/>
    <x v="1"/>
    <m/>
    <x v="52"/>
    <s v="CCV-37C"/>
    <s v="37C"/>
    <m/>
    <s v="37C-16:45-17:00"/>
    <n v="0"/>
    <n v="62"/>
    <n v="72"/>
    <n v="475"/>
    <n v="72"/>
    <n v="7"/>
    <n v="0"/>
    <n v="46"/>
    <n v="1089"/>
    <n v="701"/>
    <s v=""/>
  </r>
  <r>
    <x v="44"/>
    <n v="17"/>
    <x v="1"/>
    <m/>
    <x v="52"/>
    <s v="CCV-37C"/>
    <s v="37C"/>
    <m/>
    <s v="37C-17:00-17:15"/>
    <n v="0"/>
    <n v="66"/>
    <n v="79"/>
    <n v="546"/>
    <n v="141"/>
    <n v="4"/>
    <n v="0"/>
    <n v="55"/>
    <n v="1241"/>
    <n v="799"/>
    <s v=""/>
  </r>
  <r>
    <x v="45"/>
    <n v="17"/>
    <x v="1"/>
    <m/>
    <x v="52"/>
    <s v="CCV-37C"/>
    <s v="37C"/>
    <m/>
    <s v="37C-17:15-17:30"/>
    <n v="0"/>
    <n v="47"/>
    <n v="73"/>
    <n v="557"/>
    <n v="135"/>
    <n v="2"/>
    <n v="2"/>
    <n v="50"/>
    <n v="1181"/>
    <n v="792"/>
    <s v=""/>
  </r>
  <r>
    <x v="46"/>
    <n v="17"/>
    <x v="1"/>
    <m/>
    <x v="52"/>
    <s v="CCV-37C"/>
    <s v="37C"/>
    <m/>
    <s v="37C-17:30-17:45"/>
    <n v="0"/>
    <n v="47"/>
    <n v="66"/>
    <n v="523"/>
    <n v="109"/>
    <n v="2"/>
    <n v="1"/>
    <n v="47"/>
    <n v="1103"/>
    <n v="736"/>
    <s v=""/>
  </r>
  <r>
    <x v="47"/>
    <n v="17"/>
    <x v="1"/>
    <m/>
    <x v="52"/>
    <s v="CCV-37C"/>
    <s v="37C"/>
    <m/>
    <s v="37C-17:45-18:00"/>
    <n v="0"/>
    <n v="48"/>
    <n v="68"/>
    <n v="598"/>
    <n v="126"/>
    <n v="3"/>
    <n v="4"/>
    <n v="43"/>
    <n v="1212"/>
    <n v="815"/>
    <s v=""/>
  </r>
  <r>
    <x v="48"/>
    <n v="18"/>
    <x v="1"/>
    <m/>
    <x v="52"/>
    <s v="CCV-37C"/>
    <s v="37C"/>
    <m/>
    <s v="37C-18:00-18:15"/>
    <n v="0"/>
    <n v="56"/>
    <n v="49"/>
    <n v="625"/>
    <n v="223"/>
    <n v="8"/>
    <n v="2"/>
    <n v="39"/>
    <n v="1219"/>
    <n v="789"/>
    <s v=""/>
  </r>
  <r>
    <x v="49"/>
    <n v="18"/>
    <x v="1"/>
    <m/>
    <x v="52"/>
    <s v="CCV-37C"/>
    <s v="37C"/>
    <m/>
    <s v="37C-18:15-18:30"/>
    <n v="2"/>
    <n v="68"/>
    <n v="40"/>
    <n v="591"/>
    <n v="225"/>
    <n v="6"/>
    <n v="0"/>
    <n v="28"/>
    <n v="1161"/>
    <n v="719"/>
    <s v=""/>
  </r>
  <r>
    <x v="50"/>
    <n v="18"/>
    <x v="1"/>
    <m/>
    <x v="52"/>
    <s v="CCV-37C"/>
    <s v="37C"/>
    <m/>
    <s v="37C-18:30-18:45"/>
    <n v="0"/>
    <n v="94"/>
    <n v="35"/>
    <n v="612"/>
    <n v="162"/>
    <n v="8"/>
    <n v="2"/>
    <n v="30"/>
    <n v="1231"/>
    <n v="732"/>
    <s v=""/>
  </r>
  <r>
    <x v="51"/>
    <n v="18"/>
    <x v="1"/>
    <m/>
    <x v="52"/>
    <s v="CCV-37C"/>
    <s v="37C"/>
    <m/>
    <s v="37C-18:45-19:00"/>
    <n v="0"/>
    <n v="69"/>
    <n v="42"/>
    <n v="597"/>
    <n v="126"/>
    <n v="10"/>
    <n v="0"/>
    <n v="20"/>
    <n v="1146"/>
    <n v="722"/>
    <s v=""/>
  </r>
  <r>
    <x v="52"/>
    <n v="19"/>
    <x v="2"/>
    <m/>
    <x v="52"/>
    <s v="CCV-37C"/>
    <s v="37C"/>
    <m/>
    <s v="37C-19:00-19:15"/>
    <n v="1"/>
    <n v="60"/>
    <n v="46"/>
    <n v="405"/>
    <n v="100"/>
    <n v="6"/>
    <n v="0"/>
    <n v="13"/>
    <n v="871"/>
    <n v="533"/>
    <s v=""/>
  </r>
  <r>
    <x v="53"/>
    <n v="19"/>
    <x v="2"/>
    <m/>
    <x v="52"/>
    <s v="CCV-37C"/>
    <s v="37C"/>
    <m/>
    <s v="37C-19:15-19:30"/>
    <n v="0"/>
    <n v="60"/>
    <n v="44"/>
    <n v="487"/>
    <n v="115"/>
    <n v="7"/>
    <n v="1"/>
    <n v="27"/>
    <n v="994"/>
    <n v="625"/>
    <s v=""/>
  </r>
  <r>
    <x v="54"/>
    <n v="19"/>
    <x v="2"/>
    <m/>
    <x v="52"/>
    <s v="CCV-37C"/>
    <s v="37C"/>
    <m/>
    <s v="37C-19:30-19:45"/>
    <n v="0"/>
    <n v="6"/>
    <n v="4"/>
    <n v="59"/>
    <n v="5"/>
    <n v="0"/>
    <n v="0"/>
    <n v="3"/>
    <n v="111"/>
    <n v="72"/>
    <s v=""/>
  </r>
  <r>
    <x v="2"/>
    <n v="6"/>
    <x v="0"/>
    <m/>
    <x v="53"/>
    <s v="CCV-37D"/>
    <s v="37D"/>
    <m/>
    <s v="37D-06:30-06:45"/>
    <n v="1"/>
    <n v="1"/>
    <n v="1"/>
    <n v="12"/>
    <n v="7"/>
    <n v="5"/>
    <n v="1"/>
    <n v="2"/>
    <n v="27"/>
    <n v="18"/>
    <s v=""/>
  </r>
  <r>
    <x v="3"/>
    <n v="6"/>
    <x v="0"/>
    <m/>
    <x v="53"/>
    <s v="CCV-37D"/>
    <s v="37D"/>
    <m/>
    <s v="37D-06:45-07:00"/>
    <n v="1"/>
    <n v="3"/>
    <n v="3"/>
    <n v="29"/>
    <n v="11"/>
    <n v="5"/>
    <n v="0"/>
    <n v="5"/>
    <n v="65"/>
    <n v="42"/>
    <s v=""/>
  </r>
  <r>
    <x v="4"/>
    <n v="7"/>
    <x v="0"/>
    <m/>
    <x v="53"/>
    <s v="CCV-37D"/>
    <s v="37D"/>
    <m/>
    <s v="37D-07:00-07:15"/>
    <n v="3"/>
    <n v="0"/>
    <n v="3"/>
    <n v="34"/>
    <n v="11"/>
    <n v="4"/>
    <n v="0"/>
    <n v="2"/>
    <n v="59"/>
    <n v="44"/>
    <s v=""/>
  </r>
  <r>
    <x v="5"/>
    <n v="7"/>
    <x v="0"/>
    <m/>
    <x v="53"/>
    <s v="CCV-37D"/>
    <s v="37D"/>
    <m/>
    <s v="37D-07:15-07:30"/>
    <n v="12"/>
    <n v="6"/>
    <n v="1"/>
    <n v="43"/>
    <n v="10"/>
    <n v="5"/>
    <n v="1"/>
    <n v="3"/>
    <n v="83"/>
    <n v="50"/>
    <s v=""/>
  </r>
  <r>
    <x v="6"/>
    <n v="7"/>
    <x v="0"/>
    <m/>
    <x v="53"/>
    <s v="CCV-37D"/>
    <s v="37D"/>
    <m/>
    <s v="37D-07:30-07:45"/>
    <n v="4"/>
    <n v="5"/>
    <n v="6"/>
    <n v="33"/>
    <n v="18"/>
    <n v="1"/>
    <n v="0"/>
    <n v="4"/>
    <n v="85"/>
    <n v="52"/>
    <s v=""/>
  </r>
  <r>
    <x v="7"/>
    <n v="7"/>
    <x v="0"/>
    <m/>
    <x v="53"/>
    <s v="CCV-37D"/>
    <s v="37D"/>
    <m/>
    <s v="37D-07:45-08:00"/>
    <n v="4"/>
    <n v="13"/>
    <n v="2"/>
    <n v="29"/>
    <n v="8"/>
    <n v="4"/>
    <n v="0"/>
    <n v="0"/>
    <n v="80"/>
    <n v="34"/>
    <s v=""/>
  </r>
  <r>
    <x v="8"/>
    <n v="8"/>
    <x v="0"/>
    <m/>
    <x v="53"/>
    <s v="CCV-37D"/>
    <s v="37D"/>
    <m/>
    <s v="37D-08:00-08:15"/>
    <n v="4"/>
    <n v="6"/>
    <n v="2"/>
    <n v="36"/>
    <n v="8"/>
    <n v="3"/>
    <n v="0"/>
    <n v="1"/>
    <n v="72"/>
    <n v="42"/>
    <s v=""/>
  </r>
  <r>
    <x v="9"/>
    <n v="8"/>
    <x v="0"/>
    <m/>
    <x v="53"/>
    <s v="CCV-37D"/>
    <s v="37D"/>
    <m/>
    <s v="37D-08:15-08:30"/>
    <n v="2"/>
    <n v="8"/>
    <n v="3"/>
    <n v="22"/>
    <n v="10"/>
    <n v="1"/>
    <n v="0"/>
    <n v="4"/>
    <n v="67"/>
    <n v="34"/>
    <s v=""/>
  </r>
  <r>
    <x v="10"/>
    <n v="8"/>
    <x v="0"/>
    <m/>
    <x v="53"/>
    <s v="CCV-37D"/>
    <s v="37D"/>
    <m/>
    <s v="37D-08:30-08:45"/>
    <n v="5"/>
    <n v="7"/>
    <n v="4"/>
    <n v="20"/>
    <n v="5"/>
    <n v="2"/>
    <n v="0"/>
    <n v="7"/>
    <n v="68"/>
    <n v="37"/>
    <s v=""/>
  </r>
  <r>
    <x v="11"/>
    <n v="8"/>
    <x v="0"/>
    <m/>
    <x v="53"/>
    <s v="CCV-37D"/>
    <s v="37D"/>
    <m/>
    <s v="37D-08:45-09:00"/>
    <n v="0"/>
    <n v="2"/>
    <n v="2"/>
    <n v="20"/>
    <n v="10"/>
    <n v="1"/>
    <n v="0"/>
    <n v="2"/>
    <n v="43"/>
    <n v="27"/>
    <s v=""/>
  </r>
  <r>
    <x v="12"/>
    <n v="9"/>
    <x v="0"/>
    <m/>
    <x v="53"/>
    <s v="CCV-37D"/>
    <s v="37D"/>
    <m/>
    <s v="37D-09:00-09:15"/>
    <n v="3"/>
    <n v="8"/>
    <n v="4"/>
    <n v="34"/>
    <n v="8"/>
    <n v="1"/>
    <n v="0"/>
    <n v="3"/>
    <n v="84"/>
    <n v="47"/>
    <s v=""/>
  </r>
  <r>
    <x v="13"/>
    <n v="9"/>
    <x v="0"/>
    <m/>
    <x v="53"/>
    <s v="CCV-37D"/>
    <s v="37D"/>
    <m/>
    <s v="37D-09:15-09:30"/>
    <n v="3"/>
    <n v="12"/>
    <n v="2"/>
    <n v="30"/>
    <n v="6"/>
    <n v="2"/>
    <n v="0"/>
    <n v="2"/>
    <n v="81"/>
    <n v="37"/>
    <s v=""/>
  </r>
  <r>
    <x v="14"/>
    <n v="9"/>
    <x v="0"/>
    <m/>
    <x v="53"/>
    <s v="CCV-37D"/>
    <s v="37D"/>
    <m/>
    <s v="37D-09:30-09:45"/>
    <n v="1"/>
    <n v="3"/>
    <n v="3"/>
    <n v="32"/>
    <n v="7"/>
    <n v="3"/>
    <n v="1"/>
    <n v="1"/>
    <n v="64"/>
    <n v="42"/>
    <s v=""/>
  </r>
  <r>
    <x v="15"/>
    <n v="9"/>
    <x v="0"/>
    <m/>
    <x v="53"/>
    <s v="CCV-37D"/>
    <s v="37D"/>
    <m/>
    <s v="37D-09:45-10:00"/>
    <n v="2"/>
    <n v="5"/>
    <n v="3"/>
    <n v="54"/>
    <n v="9"/>
    <n v="3"/>
    <n v="0"/>
    <n v="3"/>
    <n v="99"/>
    <n v="65"/>
    <s v=""/>
  </r>
  <r>
    <x v="16"/>
    <n v="10"/>
    <x v="0"/>
    <m/>
    <x v="53"/>
    <s v="CCV-37D"/>
    <s v="37D"/>
    <m/>
    <s v="37D-10:00-10:15"/>
    <n v="0"/>
    <n v="1"/>
    <n v="1"/>
    <n v="3"/>
    <n v="3"/>
    <n v="1"/>
    <n v="0"/>
    <n v="1"/>
    <n v="12"/>
    <n v="7"/>
    <s v=""/>
  </r>
  <r>
    <x v="41"/>
    <n v="16"/>
    <x v="1"/>
    <m/>
    <x v="53"/>
    <s v="CCV-37D"/>
    <s v="37D"/>
    <m/>
    <s v="37D-16:15-16:30"/>
    <n v="0"/>
    <n v="4"/>
    <n v="6"/>
    <n v="13"/>
    <n v="3"/>
    <n v="0"/>
    <n v="0"/>
    <n v="1"/>
    <n v="49"/>
    <n v="29"/>
    <s v=""/>
  </r>
  <r>
    <x v="42"/>
    <n v="16"/>
    <x v="1"/>
    <m/>
    <x v="53"/>
    <s v="CCV-37D"/>
    <s v="37D"/>
    <m/>
    <s v="37D-16:30-16:45"/>
    <n v="1"/>
    <n v="10"/>
    <n v="6"/>
    <n v="35"/>
    <n v="11"/>
    <n v="6"/>
    <n v="0"/>
    <n v="2"/>
    <n v="96"/>
    <n v="52"/>
    <s v=""/>
  </r>
  <r>
    <x v="43"/>
    <n v="16"/>
    <x v="1"/>
    <m/>
    <x v="53"/>
    <s v="CCV-37D"/>
    <s v="37D"/>
    <m/>
    <s v="37D-16:45-17:00"/>
    <n v="4"/>
    <n v="4"/>
    <n v="7"/>
    <n v="43"/>
    <n v="15"/>
    <n v="4"/>
    <n v="0"/>
    <n v="0"/>
    <n v="93"/>
    <n v="61"/>
    <s v=""/>
  </r>
  <r>
    <x v="44"/>
    <n v="17"/>
    <x v="1"/>
    <m/>
    <x v="53"/>
    <s v="CCV-37D"/>
    <s v="37D"/>
    <m/>
    <s v="37D-17:00-17:15"/>
    <n v="6"/>
    <n v="8"/>
    <n v="2"/>
    <n v="36"/>
    <n v="9"/>
    <n v="7"/>
    <n v="0"/>
    <n v="2"/>
    <n v="79"/>
    <n v="43"/>
    <s v=""/>
  </r>
  <r>
    <x v="45"/>
    <n v="17"/>
    <x v="1"/>
    <m/>
    <x v="53"/>
    <s v="CCV-37D"/>
    <s v="37D"/>
    <m/>
    <s v="37D-17:15-17:30"/>
    <n v="3"/>
    <n v="7"/>
    <n v="3"/>
    <n v="47"/>
    <n v="18"/>
    <n v="6"/>
    <n v="0"/>
    <n v="5"/>
    <n v="100"/>
    <n v="60"/>
    <s v=""/>
  </r>
  <r>
    <x v="46"/>
    <n v="17"/>
    <x v="1"/>
    <m/>
    <x v="53"/>
    <s v="CCV-37D"/>
    <s v="37D"/>
    <m/>
    <s v="37D-17:30-17:45"/>
    <n v="1"/>
    <n v="11"/>
    <n v="3"/>
    <n v="42"/>
    <n v="15"/>
    <n v="11"/>
    <n v="0"/>
    <n v="5"/>
    <n v="103"/>
    <n v="55"/>
    <s v=""/>
  </r>
  <r>
    <x v="47"/>
    <n v="17"/>
    <x v="1"/>
    <m/>
    <x v="53"/>
    <s v="CCV-37D"/>
    <s v="37D"/>
    <m/>
    <s v="37D-17:45-18:00"/>
    <n v="0"/>
    <n v="4"/>
    <n v="2"/>
    <n v="54"/>
    <n v="21"/>
    <n v="6"/>
    <n v="0"/>
    <n v="5"/>
    <n v="99"/>
    <n v="64"/>
    <s v=""/>
  </r>
  <r>
    <x v="48"/>
    <n v="18"/>
    <x v="1"/>
    <m/>
    <x v="53"/>
    <s v="CCV-37D"/>
    <s v="37D"/>
    <m/>
    <s v="37D-18:00-18:15"/>
    <n v="1"/>
    <n v="5"/>
    <n v="6"/>
    <n v="54"/>
    <n v="22"/>
    <n v="4"/>
    <n v="0"/>
    <n v="2"/>
    <n v="111"/>
    <n v="71"/>
    <s v=""/>
  </r>
  <r>
    <x v="49"/>
    <n v="18"/>
    <x v="1"/>
    <m/>
    <x v="53"/>
    <s v="CCV-37D"/>
    <s v="37D"/>
    <m/>
    <s v="37D-18:15-18:30"/>
    <n v="4"/>
    <n v="4"/>
    <n v="2"/>
    <n v="49"/>
    <n v="15"/>
    <n v="5"/>
    <n v="0"/>
    <n v="3"/>
    <n v="88"/>
    <n v="57"/>
    <s v=""/>
  </r>
  <r>
    <x v="50"/>
    <n v="18"/>
    <x v="1"/>
    <m/>
    <x v="53"/>
    <s v="CCV-37D"/>
    <s v="37D"/>
    <m/>
    <s v="37D-18:30-18:45"/>
    <n v="1"/>
    <n v="6"/>
    <n v="8"/>
    <n v="64"/>
    <n v="22"/>
    <n v="3"/>
    <n v="0"/>
    <n v="2"/>
    <n v="133"/>
    <n v="86"/>
    <s v=""/>
  </r>
  <r>
    <x v="51"/>
    <n v="18"/>
    <x v="1"/>
    <m/>
    <x v="53"/>
    <s v="CCV-37D"/>
    <s v="37D"/>
    <m/>
    <s v="37D-18:45-19:00"/>
    <n v="2"/>
    <n v="6"/>
    <n v="3"/>
    <n v="53"/>
    <n v="12"/>
    <n v="12"/>
    <n v="0"/>
    <n v="4"/>
    <n v="103"/>
    <n v="65"/>
    <s v=""/>
  </r>
  <r>
    <x v="52"/>
    <n v="19"/>
    <x v="2"/>
    <m/>
    <x v="53"/>
    <s v="CCV-37D"/>
    <s v="37D"/>
    <m/>
    <s v="37D-19:00-19:15"/>
    <n v="3"/>
    <n v="3"/>
    <n v="2"/>
    <n v="45"/>
    <n v="21"/>
    <n v="9"/>
    <n v="0"/>
    <n v="2"/>
    <n v="80"/>
    <n v="52"/>
    <s v=""/>
  </r>
  <r>
    <x v="53"/>
    <n v="19"/>
    <x v="2"/>
    <m/>
    <x v="53"/>
    <s v="CCV-37D"/>
    <s v="37D"/>
    <m/>
    <s v="37D-19:15-19:30"/>
    <n v="0"/>
    <n v="1"/>
    <n v="9"/>
    <n v="39"/>
    <n v="11"/>
    <n v="9"/>
    <n v="0"/>
    <n v="1"/>
    <n v="87"/>
    <n v="63"/>
    <s v=""/>
  </r>
  <r>
    <x v="54"/>
    <n v="19"/>
    <x v="2"/>
    <m/>
    <x v="53"/>
    <s v="CCV-37D"/>
    <s v="37D"/>
    <m/>
    <s v="37D-19:30-19:45"/>
    <n v="0"/>
    <n v="0"/>
    <n v="1"/>
    <n v="5"/>
    <n v="1"/>
    <n v="0"/>
    <n v="0"/>
    <n v="0"/>
    <n v="10"/>
    <n v="8"/>
    <s v=""/>
  </r>
  <r>
    <x v="1"/>
    <n v="6"/>
    <x v="0"/>
    <m/>
    <x v="54"/>
    <s v="CCV-38A"/>
    <s v="38A"/>
    <m/>
    <s v="38A-06:15-06:30"/>
    <n v="1"/>
    <n v="0"/>
    <n v="0"/>
    <n v="16"/>
    <n v="4"/>
    <n v="1"/>
    <n v="6"/>
    <n v="0"/>
    <n v="30"/>
    <n v="22"/>
    <s v=""/>
  </r>
  <r>
    <x v="2"/>
    <n v="6"/>
    <x v="0"/>
    <m/>
    <x v="54"/>
    <s v="CCV-38A"/>
    <s v="38A"/>
    <m/>
    <s v="38A-06:30-06:45"/>
    <n v="1"/>
    <n v="0"/>
    <n v="0"/>
    <n v="55"/>
    <n v="13"/>
    <n v="19"/>
    <n v="7"/>
    <n v="3"/>
    <n v="88"/>
    <n v="65"/>
    <s v=""/>
  </r>
  <r>
    <x v="3"/>
    <n v="6"/>
    <x v="0"/>
    <m/>
    <x v="54"/>
    <s v="CCV-38A"/>
    <s v="38A"/>
    <m/>
    <s v="38A-06:45-07:00"/>
    <n v="2"/>
    <n v="1"/>
    <n v="2"/>
    <n v="120"/>
    <n v="24"/>
    <n v="10"/>
    <n v="2"/>
    <n v="4"/>
    <n v="179"/>
    <n v="131"/>
    <s v=""/>
  </r>
  <r>
    <x v="4"/>
    <n v="7"/>
    <x v="0"/>
    <m/>
    <x v="54"/>
    <s v="CCV-38A"/>
    <s v="38A"/>
    <m/>
    <s v="38A-07:00-07:15"/>
    <n v="0"/>
    <n v="3"/>
    <n v="2"/>
    <n v="156"/>
    <n v="23"/>
    <n v="12"/>
    <n v="4"/>
    <n v="1"/>
    <n v="229"/>
    <n v="166"/>
    <s v=""/>
  </r>
  <r>
    <x v="5"/>
    <n v="7"/>
    <x v="0"/>
    <m/>
    <x v="54"/>
    <s v="CCV-38A"/>
    <s v="38A"/>
    <m/>
    <s v="38A-07:15-07:30"/>
    <n v="9"/>
    <n v="5"/>
    <n v="0"/>
    <n v="238"/>
    <n v="33"/>
    <n v="17"/>
    <n v="5"/>
    <n v="4"/>
    <n v="342"/>
    <n v="247"/>
    <s v=""/>
  </r>
  <r>
    <x v="6"/>
    <n v="7"/>
    <x v="0"/>
    <m/>
    <x v="54"/>
    <s v="CCV-38A"/>
    <s v="38A"/>
    <m/>
    <s v="38A-07:30-07:45"/>
    <n v="0"/>
    <n v="4"/>
    <n v="1"/>
    <n v="285"/>
    <n v="40"/>
    <n v="19"/>
    <n v="4"/>
    <n v="4"/>
    <n v="404"/>
    <n v="296"/>
    <s v=""/>
  </r>
  <r>
    <x v="7"/>
    <n v="7"/>
    <x v="0"/>
    <m/>
    <x v="54"/>
    <s v="CCV-38A"/>
    <s v="38A"/>
    <m/>
    <s v="38A-07:45-08:00"/>
    <n v="1"/>
    <n v="3"/>
    <n v="2"/>
    <n v="356"/>
    <n v="50"/>
    <n v="16"/>
    <n v="5"/>
    <n v="9"/>
    <n v="507"/>
    <n v="375"/>
    <s v=""/>
  </r>
  <r>
    <x v="8"/>
    <n v="8"/>
    <x v="0"/>
    <m/>
    <x v="54"/>
    <s v="CCV-38A"/>
    <s v="38A"/>
    <m/>
    <s v="38A-08:00-08:15"/>
    <n v="1"/>
    <n v="3"/>
    <n v="1"/>
    <n v="335"/>
    <n v="41"/>
    <n v="18"/>
    <n v="5"/>
    <n v="8"/>
    <n v="473"/>
    <n v="351"/>
    <s v=""/>
  </r>
  <r>
    <x v="9"/>
    <n v="8"/>
    <x v="0"/>
    <m/>
    <x v="54"/>
    <s v="CCV-38A"/>
    <s v="38A"/>
    <m/>
    <s v="38A-08:15-08:30"/>
    <n v="0"/>
    <n v="2"/>
    <n v="2"/>
    <n v="270"/>
    <n v="34"/>
    <n v="22"/>
    <n v="9"/>
    <n v="6"/>
    <n v="390"/>
    <n v="290"/>
    <s v=""/>
  </r>
  <r>
    <x v="10"/>
    <n v="8"/>
    <x v="0"/>
    <m/>
    <x v="54"/>
    <s v="CCV-38A"/>
    <s v="38A"/>
    <m/>
    <s v="38A-08:30-08:45"/>
    <n v="1"/>
    <n v="3"/>
    <n v="2"/>
    <n v="273"/>
    <n v="32"/>
    <n v="14"/>
    <n v="5"/>
    <n v="10"/>
    <n v="396"/>
    <n v="293"/>
    <s v=""/>
  </r>
  <r>
    <x v="11"/>
    <n v="8"/>
    <x v="0"/>
    <m/>
    <x v="54"/>
    <s v="CCV-38A"/>
    <s v="38A"/>
    <m/>
    <s v="38A-08:45-09:00"/>
    <n v="1"/>
    <n v="10"/>
    <n v="0"/>
    <n v="280"/>
    <n v="30"/>
    <n v="20"/>
    <n v="6"/>
    <n v="10"/>
    <n v="418"/>
    <n v="296"/>
    <s v=""/>
  </r>
  <r>
    <x v="12"/>
    <n v="9"/>
    <x v="0"/>
    <m/>
    <x v="54"/>
    <s v="CCV-38A"/>
    <s v="38A"/>
    <m/>
    <s v="38A-09:00-09:15"/>
    <n v="0"/>
    <n v="3"/>
    <n v="2"/>
    <n v="238"/>
    <n v="24"/>
    <n v="17"/>
    <n v="11"/>
    <n v="4"/>
    <n v="349"/>
    <n v="258"/>
    <s v=""/>
  </r>
  <r>
    <x v="13"/>
    <n v="9"/>
    <x v="0"/>
    <m/>
    <x v="54"/>
    <s v="CCV-38A"/>
    <s v="38A"/>
    <m/>
    <s v="38A-09:15-09:30"/>
    <n v="1"/>
    <n v="6"/>
    <n v="0"/>
    <n v="178"/>
    <n v="24"/>
    <n v="13"/>
    <n v="7"/>
    <n v="15"/>
    <n v="281"/>
    <n v="200"/>
    <s v=""/>
  </r>
  <r>
    <x v="14"/>
    <n v="9"/>
    <x v="0"/>
    <m/>
    <x v="54"/>
    <s v="CCV-38A"/>
    <s v="38A"/>
    <m/>
    <s v="38A-09:30-09:45"/>
    <n v="0"/>
    <n v="7"/>
    <n v="2"/>
    <n v="177"/>
    <n v="21"/>
    <n v="20"/>
    <n v="9"/>
    <n v="17"/>
    <n v="294"/>
    <n v="208"/>
    <s v=""/>
  </r>
  <r>
    <x v="15"/>
    <n v="9"/>
    <x v="0"/>
    <m/>
    <x v="54"/>
    <s v="CCV-38A"/>
    <s v="38A"/>
    <m/>
    <s v="38A-09:45-10:00"/>
    <n v="0"/>
    <n v="10"/>
    <n v="1"/>
    <n v="190"/>
    <n v="27"/>
    <n v="12"/>
    <n v="5"/>
    <n v="20"/>
    <n v="315"/>
    <n v="218"/>
    <s v=""/>
  </r>
  <r>
    <x v="16"/>
    <n v="10"/>
    <x v="0"/>
    <m/>
    <x v="54"/>
    <s v="CCV-38A"/>
    <s v="38A"/>
    <m/>
    <s v="38A-10:00-10:15"/>
    <n v="0"/>
    <n v="0"/>
    <n v="0"/>
    <n v="21"/>
    <n v="2"/>
    <n v="1"/>
    <n v="1"/>
    <n v="2"/>
    <n v="32"/>
    <n v="24"/>
    <s v=""/>
  </r>
  <r>
    <x v="40"/>
    <n v="16"/>
    <x v="1"/>
    <m/>
    <x v="54"/>
    <s v="CCV-38A"/>
    <s v="38A"/>
    <m/>
    <s v="38A-16:00-16:15"/>
    <n v="1"/>
    <n v="8"/>
    <n v="0"/>
    <n v="264"/>
    <n v="49"/>
    <n v="19"/>
    <n v="2"/>
    <n v="22"/>
    <n v="406"/>
    <n v="288"/>
    <s v=""/>
  </r>
  <r>
    <x v="41"/>
    <n v="16"/>
    <x v="1"/>
    <m/>
    <x v="54"/>
    <s v="CCV-38A"/>
    <s v="38A"/>
    <m/>
    <s v="38A-16:15-16:30"/>
    <n v="0"/>
    <n v="5"/>
    <n v="2"/>
    <n v="281"/>
    <n v="47"/>
    <n v="20"/>
    <n v="2"/>
    <n v="17"/>
    <n v="420"/>
    <n v="305"/>
    <s v=""/>
  </r>
  <r>
    <x v="42"/>
    <n v="16"/>
    <x v="1"/>
    <m/>
    <x v="54"/>
    <s v="CCV-38A"/>
    <s v="38A"/>
    <m/>
    <s v="38A-16:30-16:45"/>
    <n v="1"/>
    <n v="12"/>
    <n v="0"/>
    <n v="236"/>
    <n v="51"/>
    <n v="18"/>
    <n v="5"/>
    <n v="13"/>
    <n v="373"/>
    <n v="254"/>
    <s v=""/>
  </r>
  <r>
    <x v="43"/>
    <n v="16"/>
    <x v="1"/>
    <m/>
    <x v="54"/>
    <s v="CCV-38A"/>
    <s v="38A"/>
    <m/>
    <s v="38A-16:45-17:00"/>
    <n v="0"/>
    <n v="14"/>
    <n v="0"/>
    <n v="230"/>
    <n v="57"/>
    <n v="19"/>
    <n v="1"/>
    <n v="21"/>
    <n v="377"/>
    <n v="252"/>
    <s v=""/>
  </r>
  <r>
    <x v="44"/>
    <n v="17"/>
    <x v="1"/>
    <m/>
    <x v="54"/>
    <s v="CCV-38A"/>
    <s v="38A"/>
    <m/>
    <s v="38A-17:00-17:15"/>
    <n v="3"/>
    <n v="4"/>
    <n v="0"/>
    <n v="302"/>
    <n v="84"/>
    <n v="18"/>
    <n v="2"/>
    <n v="17"/>
    <n v="446"/>
    <n v="321"/>
    <s v=""/>
  </r>
  <r>
    <x v="45"/>
    <n v="17"/>
    <x v="1"/>
    <m/>
    <x v="54"/>
    <s v="CCV-38A"/>
    <s v="38A"/>
    <m/>
    <s v="38A-17:15-17:30"/>
    <n v="3"/>
    <n v="8"/>
    <n v="1"/>
    <n v="301"/>
    <n v="80"/>
    <n v="25"/>
    <n v="2"/>
    <n v="13"/>
    <n v="453"/>
    <n v="319"/>
    <s v=""/>
  </r>
  <r>
    <x v="46"/>
    <n v="17"/>
    <x v="1"/>
    <m/>
    <x v="54"/>
    <s v="CCV-38A"/>
    <s v="38A"/>
    <m/>
    <s v="38A-17:30-17:45"/>
    <n v="1"/>
    <n v="5"/>
    <n v="1"/>
    <n v="365"/>
    <n v="95"/>
    <n v="16"/>
    <n v="2"/>
    <n v="13"/>
    <n v="531"/>
    <n v="383"/>
    <s v=""/>
  </r>
  <r>
    <x v="47"/>
    <n v="17"/>
    <x v="1"/>
    <m/>
    <x v="54"/>
    <s v="CCV-38A"/>
    <s v="38A"/>
    <m/>
    <s v="38A-17:45-18:00"/>
    <n v="2"/>
    <n v="4"/>
    <n v="0"/>
    <n v="404"/>
    <n v="78"/>
    <n v="28"/>
    <n v="9"/>
    <n v="15"/>
    <n v="584"/>
    <n v="428"/>
    <s v=""/>
  </r>
  <r>
    <x v="48"/>
    <n v="18"/>
    <x v="1"/>
    <m/>
    <x v="54"/>
    <s v="CCV-38A"/>
    <s v="38A"/>
    <m/>
    <s v="38A-18:00-18:15"/>
    <n v="0"/>
    <n v="4"/>
    <n v="1"/>
    <n v="369"/>
    <n v="133"/>
    <n v="18"/>
    <n v="5"/>
    <n v="5"/>
    <n v="536"/>
    <n v="382"/>
    <s v=""/>
  </r>
  <r>
    <x v="49"/>
    <n v="18"/>
    <x v="1"/>
    <m/>
    <x v="54"/>
    <s v="CCV-38A"/>
    <s v="38A"/>
    <m/>
    <s v="38A-18:15-18:30"/>
    <n v="0"/>
    <n v="6"/>
    <n v="3"/>
    <n v="400"/>
    <n v="123"/>
    <n v="17"/>
    <n v="3"/>
    <n v="7"/>
    <n v="585"/>
    <n v="418"/>
    <s v=""/>
  </r>
  <r>
    <x v="50"/>
    <n v="18"/>
    <x v="1"/>
    <m/>
    <x v="54"/>
    <s v="CCV-38A"/>
    <s v="38A"/>
    <m/>
    <s v="38A-18:30-18:45"/>
    <n v="0"/>
    <n v="4"/>
    <n v="0"/>
    <n v="408"/>
    <n v="84"/>
    <n v="22"/>
    <n v="10"/>
    <n v="3"/>
    <n v="576"/>
    <n v="421"/>
    <s v=""/>
  </r>
  <r>
    <x v="51"/>
    <n v="18"/>
    <x v="1"/>
    <m/>
    <x v="54"/>
    <s v="CCV-38A"/>
    <s v="38A"/>
    <m/>
    <s v="38A-18:45-19:00"/>
    <n v="0"/>
    <n v="3"/>
    <n v="1"/>
    <n v="308"/>
    <n v="96"/>
    <n v="13"/>
    <n v="8"/>
    <n v="3"/>
    <n v="447"/>
    <n v="322"/>
    <s v=""/>
  </r>
  <r>
    <x v="52"/>
    <n v="19"/>
    <x v="2"/>
    <m/>
    <x v="54"/>
    <s v="CCV-38A"/>
    <s v="38A"/>
    <m/>
    <s v="38A-19:00-19:15"/>
    <n v="0"/>
    <n v="2"/>
    <n v="3"/>
    <n v="404"/>
    <n v="83"/>
    <n v="18"/>
    <n v="8"/>
    <n v="5"/>
    <n v="576"/>
    <n v="425"/>
    <s v=""/>
  </r>
  <r>
    <x v="53"/>
    <n v="19"/>
    <x v="2"/>
    <m/>
    <x v="54"/>
    <s v="CCV-38A"/>
    <s v="38A"/>
    <m/>
    <s v="38A-19:15-19:30"/>
    <n v="3"/>
    <n v="3"/>
    <n v="0"/>
    <n v="466"/>
    <n v="62"/>
    <n v="19"/>
    <n v="3"/>
    <n v="2"/>
    <n v="634"/>
    <n v="471"/>
    <s v=""/>
  </r>
  <r>
    <x v="54"/>
    <n v="19"/>
    <x v="2"/>
    <m/>
    <x v="54"/>
    <s v="CCV-38A"/>
    <s v="38A"/>
    <m/>
    <s v="38A-19:30-19:45"/>
    <n v="1"/>
    <n v="0"/>
    <n v="0"/>
    <n v="41"/>
    <n v="9"/>
    <n v="3"/>
    <n v="2"/>
    <n v="1"/>
    <n v="60"/>
    <n v="44"/>
    <s v=""/>
  </r>
  <r>
    <x v="1"/>
    <n v="6"/>
    <x v="0"/>
    <m/>
    <x v="55"/>
    <s v="CCV-38B"/>
    <s v="38B"/>
    <m/>
    <s v="38B-06:15-06:30"/>
    <n v="3"/>
    <n v="2"/>
    <n v="1"/>
    <n v="33"/>
    <n v="2"/>
    <n v="15"/>
    <n v="3"/>
    <n v="5"/>
    <n v="63"/>
    <n v="44"/>
    <s v=""/>
  </r>
  <r>
    <x v="2"/>
    <n v="6"/>
    <x v="0"/>
    <m/>
    <x v="55"/>
    <s v="CCV-38B"/>
    <s v="38B"/>
    <m/>
    <s v="38B-06:30-06:45"/>
    <n v="1"/>
    <n v="7"/>
    <n v="1"/>
    <n v="140"/>
    <n v="4"/>
    <n v="14"/>
    <n v="5"/>
    <n v="9"/>
    <n v="223"/>
    <n v="157"/>
    <s v=""/>
  </r>
  <r>
    <x v="3"/>
    <n v="6"/>
    <x v="0"/>
    <m/>
    <x v="55"/>
    <s v="CCV-38B"/>
    <s v="38B"/>
    <m/>
    <s v="38B-06:45-07:00"/>
    <n v="1"/>
    <n v="5"/>
    <n v="3"/>
    <n v="210"/>
    <n v="8"/>
    <n v="9"/>
    <n v="3"/>
    <n v="10"/>
    <n v="315"/>
    <n v="231"/>
    <s v=""/>
  </r>
  <r>
    <x v="4"/>
    <n v="7"/>
    <x v="0"/>
    <m/>
    <x v="55"/>
    <s v="CCV-38B"/>
    <s v="38B"/>
    <m/>
    <s v="38B-07:00-07:15"/>
    <n v="1"/>
    <n v="16"/>
    <n v="4"/>
    <n v="157"/>
    <n v="4"/>
    <n v="10"/>
    <n v="5"/>
    <n v="9"/>
    <n v="278"/>
    <n v="181"/>
    <s v=""/>
  </r>
  <r>
    <x v="5"/>
    <n v="7"/>
    <x v="0"/>
    <m/>
    <x v="55"/>
    <s v="CCV-38B"/>
    <s v="38B"/>
    <m/>
    <s v="38B-07:15-07:30"/>
    <n v="1"/>
    <n v="6"/>
    <n v="0"/>
    <n v="145"/>
    <n v="6"/>
    <n v="8"/>
    <n v="2"/>
    <n v="4"/>
    <n v="214"/>
    <n v="151"/>
    <s v=""/>
  </r>
  <r>
    <x v="6"/>
    <n v="7"/>
    <x v="0"/>
    <m/>
    <x v="55"/>
    <s v="CCV-38B"/>
    <s v="38B"/>
    <m/>
    <s v="38B-07:30-07:45"/>
    <n v="1"/>
    <n v="4"/>
    <n v="1"/>
    <n v="137"/>
    <n v="7"/>
    <n v="8"/>
    <n v="4"/>
    <n v="10"/>
    <n v="212"/>
    <n v="154"/>
    <s v=""/>
  </r>
  <r>
    <x v="7"/>
    <n v="7"/>
    <x v="0"/>
    <m/>
    <x v="55"/>
    <s v="CCV-38B"/>
    <s v="38B"/>
    <m/>
    <s v="38B-07:45-08:00"/>
    <n v="1"/>
    <n v="6"/>
    <n v="3"/>
    <n v="100"/>
    <n v="10"/>
    <n v="8"/>
    <n v="4"/>
    <n v="4"/>
    <n v="168"/>
    <n v="116"/>
    <s v=""/>
  </r>
  <r>
    <x v="8"/>
    <n v="8"/>
    <x v="0"/>
    <m/>
    <x v="55"/>
    <s v="CCV-38B"/>
    <s v="38B"/>
    <m/>
    <s v="38B-08:00-08:15"/>
    <n v="2"/>
    <n v="9"/>
    <n v="1"/>
    <n v="104"/>
    <n v="10"/>
    <n v="6"/>
    <n v="5"/>
    <n v="2"/>
    <n v="174"/>
    <n v="114"/>
    <s v=""/>
  </r>
  <r>
    <x v="9"/>
    <n v="8"/>
    <x v="0"/>
    <m/>
    <x v="55"/>
    <s v="CCV-38B"/>
    <s v="38B"/>
    <m/>
    <s v="38B-08:15-08:30"/>
    <n v="0"/>
    <n v="7"/>
    <n v="8"/>
    <n v="100"/>
    <n v="5"/>
    <n v="5"/>
    <n v="5"/>
    <n v="8"/>
    <n v="193"/>
    <n v="133"/>
    <s v=""/>
  </r>
  <r>
    <x v="10"/>
    <n v="8"/>
    <x v="0"/>
    <m/>
    <x v="55"/>
    <s v="CCV-38B"/>
    <s v="38B"/>
    <m/>
    <s v="38B-08:30-08:45"/>
    <n v="0"/>
    <n v="6"/>
    <n v="9"/>
    <n v="98"/>
    <n v="5"/>
    <n v="6"/>
    <n v="2"/>
    <n v="3"/>
    <n v="180"/>
    <n v="126"/>
    <s v=""/>
  </r>
  <r>
    <x v="11"/>
    <n v="8"/>
    <x v="0"/>
    <m/>
    <x v="55"/>
    <s v="CCV-38B"/>
    <s v="38B"/>
    <m/>
    <s v="38B-08:45-09:00"/>
    <n v="0"/>
    <n v="11"/>
    <n v="3"/>
    <n v="91"/>
    <n v="5"/>
    <n v="3"/>
    <n v="4"/>
    <n v="10"/>
    <n v="176"/>
    <n v="113"/>
    <s v=""/>
  </r>
  <r>
    <x v="12"/>
    <n v="9"/>
    <x v="0"/>
    <m/>
    <x v="55"/>
    <s v="CCV-38B"/>
    <s v="38B"/>
    <m/>
    <s v="38B-09:00-09:15"/>
    <n v="0"/>
    <n v="4"/>
    <n v="1"/>
    <n v="102"/>
    <n v="1"/>
    <n v="1"/>
    <n v="2"/>
    <n v="11"/>
    <n v="164"/>
    <n v="118"/>
    <s v=""/>
  </r>
  <r>
    <x v="13"/>
    <n v="9"/>
    <x v="0"/>
    <m/>
    <x v="55"/>
    <s v="CCV-38B"/>
    <s v="38B"/>
    <m/>
    <s v="38B-09:15-09:30"/>
    <n v="0"/>
    <n v="6"/>
    <n v="4"/>
    <n v="70"/>
    <n v="4"/>
    <n v="3"/>
    <n v="3"/>
    <n v="5"/>
    <n v="131"/>
    <n v="88"/>
    <s v=""/>
  </r>
  <r>
    <x v="14"/>
    <n v="9"/>
    <x v="0"/>
    <m/>
    <x v="55"/>
    <s v="CCV-38B"/>
    <s v="38B"/>
    <m/>
    <s v="38B-09:30-09:45"/>
    <n v="2"/>
    <n v="8"/>
    <n v="4"/>
    <n v="79"/>
    <n v="4"/>
    <n v="7"/>
    <n v="3"/>
    <n v="10"/>
    <n v="155"/>
    <n v="102"/>
    <s v=""/>
  </r>
  <r>
    <x v="15"/>
    <n v="9"/>
    <x v="0"/>
    <m/>
    <x v="55"/>
    <s v="CCV-38B"/>
    <s v="38B"/>
    <m/>
    <s v="38B-09:45-10:00"/>
    <n v="1"/>
    <n v="5"/>
    <n v="0"/>
    <n v="67"/>
    <n v="5"/>
    <n v="2"/>
    <n v="0"/>
    <n v="3"/>
    <n v="106"/>
    <n v="70"/>
    <s v=""/>
  </r>
  <r>
    <x v="16"/>
    <n v="10"/>
    <x v="0"/>
    <m/>
    <x v="55"/>
    <s v="CCV-38B"/>
    <s v="38B"/>
    <m/>
    <s v="38B-10:00-10:15"/>
    <n v="1"/>
    <n v="1"/>
    <n v="0"/>
    <n v="5"/>
    <n v="0"/>
    <n v="1"/>
    <n v="0"/>
    <n v="0"/>
    <n v="10"/>
    <n v="5"/>
    <s v=""/>
  </r>
  <r>
    <x v="40"/>
    <n v="16"/>
    <x v="1"/>
    <m/>
    <x v="55"/>
    <s v="CCV-38B"/>
    <s v="38B"/>
    <m/>
    <s v="38B-16:00-16:15"/>
    <n v="0"/>
    <n v="1"/>
    <n v="0"/>
    <n v="23"/>
    <n v="9"/>
    <n v="3"/>
    <n v="0"/>
    <n v="0"/>
    <n v="35"/>
    <n v="23"/>
    <s v=""/>
  </r>
  <r>
    <x v="41"/>
    <n v="16"/>
    <x v="1"/>
    <m/>
    <x v="55"/>
    <s v="CCV-38B"/>
    <s v="38B"/>
    <m/>
    <s v="38B-16:15-16:30"/>
    <n v="3"/>
    <n v="1"/>
    <n v="0"/>
    <n v="28"/>
    <n v="7"/>
    <n v="1"/>
    <n v="2"/>
    <n v="1"/>
    <n v="45"/>
    <n v="31"/>
    <s v=""/>
  </r>
  <r>
    <x v="42"/>
    <n v="16"/>
    <x v="1"/>
    <m/>
    <x v="55"/>
    <s v="CCV-38B"/>
    <s v="38B"/>
    <m/>
    <s v="38B-16:30-16:45"/>
    <n v="0"/>
    <n v="1"/>
    <n v="0"/>
    <n v="34"/>
    <n v="2"/>
    <n v="3"/>
    <n v="0"/>
    <n v="1"/>
    <n v="49"/>
    <n v="35"/>
    <s v=""/>
  </r>
  <r>
    <x v="43"/>
    <n v="16"/>
    <x v="1"/>
    <m/>
    <x v="55"/>
    <s v="CCV-38B"/>
    <s v="38B"/>
    <m/>
    <s v="38B-16:45-17:00"/>
    <n v="1"/>
    <n v="1"/>
    <n v="0"/>
    <n v="40"/>
    <n v="4"/>
    <n v="3"/>
    <n v="3"/>
    <n v="5"/>
    <n v="66"/>
    <n v="48"/>
    <s v=""/>
  </r>
  <r>
    <x v="44"/>
    <n v="17"/>
    <x v="1"/>
    <m/>
    <x v="55"/>
    <s v="CCV-38B"/>
    <s v="38B"/>
    <m/>
    <s v="38B-17:00-17:15"/>
    <n v="1"/>
    <n v="1"/>
    <n v="0"/>
    <n v="38"/>
    <n v="10"/>
    <n v="4"/>
    <n v="3"/>
    <n v="2"/>
    <n v="61"/>
    <n v="43"/>
    <s v=""/>
  </r>
  <r>
    <x v="45"/>
    <n v="17"/>
    <x v="1"/>
    <m/>
    <x v="55"/>
    <s v="CCV-38B"/>
    <s v="38B"/>
    <m/>
    <s v="38B-17:15-17:30"/>
    <n v="4"/>
    <n v="0"/>
    <n v="1"/>
    <n v="37"/>
    <n v="7"/>
    <n v="2"/>
    <n v="1"/>
    <n v="1"/>
    <n v="56"/>
    <n v="42"/>
    <s v=""/>
  </r>
  <r>
    <x v="46"/>
    <n v="17"/>
    <x v="1"/>
    <m/>
    <x v="55"/>
    <s v="CCV-38B"/>
    <s v="38B"/>
    <m/>
    <s v="38B-17:30-17:45"/>
    <n v="3"/>
    <n v="1"/>
    <n v="0"/>
    <n v="54"/>
    <n v="7"/>
    <n v="1"/>
    <n v="4"/>
    <n v="0"/>
    <n v="80"/>
    <n v="58"/>
    <s v=""/>
  </r>
  <r>
    <x v="47"/>
    <n v="17"/>
    <x v="1"/>
    <m/>
    <x v="55"/>
    <s v="CCV-38B"/>
    <s v="38B"/>
    <m/>
    <s v="38B-17:45-18:00"/>
    <n v="5"/>
    <n v="2"/>
    <n v="1"/>
    <n v="39"/>
    <n v="7"/>
    <n v="2"/>
    <n v="0"/>
    <n v="2"/>
    <n v="64"/>
    <n v="44"/>
    <s v=""/>
  </r>
  <r>
    <x v="48"/>
    <n v="18"/>
    <x v="1"/>
    <m/>
    <x v="55"/>
    <s v="CCV-38B"/>
    <s v="38B"/>
    <m/>
    <s v="38B-18:00-18:15"/>
    <n v="4"/>
    <n v="1"/>
    <n v="0"/>
    <n v="73"/>
    <n v="16"/>
    <n v="2"/>
    <n v="0"/>
    <n v="0"/>
    <n v="101"/>
    <n v="73"/>
    <s v=""/>
  </r>
  <r>
    <x v="49"/>
    <n v="18"/>
    <x v="1"/>
    <m/>
    <x v="55"/>
    <s v="CCV-38B"/>
    <s v="38B"/>
    <m/>
    <s v="38B-18:15-18:30"/>
    <n v="1"/>
    <n v="0"/>
    <n v="0"/>
    <n v="63"/>
    <n v="9"/>
    <n v="1"/>
    <n v="1"/>
    <n v="2"/>
    <n v="88"/>
    <n v="66"/>
    <s v=""/>
  </r>
  <r>
    <x v="50"/>
    <n v="18"/>
    <x v="1"/>
    <m/>
    <x v="55"/>
    <s v="CCV-38B"/>
    <s v="38B"/>
    <m/>
    <s v="38B-18:30-18:45"/>
    <n v="1"/>
    <n v="0"/>
    <n v="0"/>
    <n v="45"/>
    <n v="5"/>
    <n v="3"/>
    <n v="0"/>
    <n v="0"/>
    <n v="60"/>
    <n v="45"/>
    <s v=""/>
  </r>
  <r>
    <x v="51"/>
    <n v="18"/>
    <x v="1"/>
    <m/>
    <x v="55"/>
    <s v="CCV-38B"/>
    <s v="38B"/>
    <m/>
    <s v="38B-18:45-19:00"/>
    <n v="2"/>
    <n v="1"/>
    <n v="0"/>
    <n v="39"/>
    <n v="3"/>
    <n v="1"/>
    <n v="0"/>
    <n v="0"/>
    <n v="54"/>
    <n v="39"/>
    <s v=""/>
  </r>
  <r>
    <x v="52"/>
    <n v="19"/>
    <x v="2"/>
    <m/>
    <x v="55"/>
    <s v="CCV-38B"/>
    <s v="38B"/>
    <m/>
    <s v="38B-19:00-19:15"/>
    <n v="0"/>
    <n v="0"/>
    <n v="0"/>
    <n v="19"/>
    <n v="1"/>
    <n v="1"/>
    <n v="0"/>
    <n v="0"/>
    <n v="25"/>
    <n v="19"/>
    <s v=""/>
  </r>
  <r>
    <x v="53"/>
    <n v="19"/>
    <x v="2"/>
    <m/>
    <x v="55"/>
    <s v="CCV-38B"/>
    <s v="38B"/>
    <m/>
    <s v="38B-19:15-19:30"/>
    <n v="1"/>
    <n v="0"/>
    <n v="0"/>
    <n v="27"/>
    <n v="2"/>
    <n v="0"/>
    <n v="0"/>
    <n v="0"/>
    <n v="36"/>
    <n v="27"/>
    <s v=""/>
  </r>
  <r>
    <x v="54"/>
    <n v="19"/>
    <x v="2"/>
    <m/>
    <x v="55"/>
    <s v="CCV-38B"/>
    <s v="38B"/>
    <m/>
    <s v="38B-19:30-19:45"/>
    <n v="1"/>
    <n v="0"/>
    <n v="0"/>
    <n v="0"/>
    <n v="0"/>
    <n v="0"/>
    <n v="0"/>
    <n v="0"/>
    <n v="0"/>
    <n v="0"/>
    <s v=""/>
  </r>
  <r>
    <x v="1"/>
    <n v="6"/>
    <x v="0"/>
    <s v="RUA PREFEITO DIB CHEREM, altura do no. 2756_x0009_"/>
    <x v="56"/>
    <s v="CCV-39A"/>
    <s v="39A"/>
    <m/>
    <s v="39A-06:15-06:30"/>
    <n v="0"/>
    <n v="0"/>
    <n v="0"/>
    <n v="29"/>
    <n v="1"/>
    <n v="3"/>
    <n v="1"/>
    <n v="5"/>
    <n v="36"/>
    <n v="35"/>
    <n v="6775"/>
  </r>
  <r>
    <x v="2"/>
    <n v="6"/>
    <x v="0"/>
    <s v="RUA PREFEITO DIB CHEREM, altura do no. 2756_x0009_"/>
    <x v="56"/>
    <s v="CCV-39A"/>
    <s v="39A"/>
    <m/>
    <s v="39A-06:30-06:45"/>
    <n v="1"/>
    <n v="4"/>
    <n v="0"/>
    <n v="122"/>
    <n v="22"/>
    <n v="9"/>
    <n v="3"/>
    <n v="11"/>
    <n v="148"/>
    <n v="136"/>
    <n v="6775"/>
  </r>
  <r>
    <x v="3"/>
    <n v="6"/>
    <x v="0"/>
    <s v="RUA PREFEITO DIB CHEREM, altura do no. 2756_x0009_"/>
    <x v="56"/>
    <s v="CCV-39A"/>
    <s v="39A"/>
    <m/>
    <s v="39A-06:45-07:00"/>
    <n v="1"/>
    <n v="6"/>
    <n v="0"/>
    <n v="153"/>
    <n v="15"/>
    <n v="7"/>
    <n v="3"/>
    <n v="3"/>
    <n v="174"/>
    <n v="159"/>
    <n v="6775"/>
  </r>
  <r>
    <x v="4"/>
    <n v="7"/>
    <x v="0"/>
    <s v="RUA PREFEITO DIB CHEREM, altura do no. 2756_x0009_"/>
    <x v="56"/>
    <s v="CCV-39A"/>
    <s v="39A"/>
    <m/>
    <s v="39A-07:00-07:15"/>
    <n v="3"/>
    <n v="5"/>
    <n v="0"/>
    <n v="167"/>
    <n v="11"/>
    <n v="9"/>
    <n v="4"/>
    <n v="5"/>
    <n v="188"/>
    <n v="176"/>
    <n v="6775"/>
  </r>
  <r>
    <x v="5"/>
    <n v="7"/>
    <x v="0"/>
    <s v="RUA PREFEITO DIB CHEREM, altura do no. 2756_x0009_"/>
    <x v="56"/>
    <s v="CCV-39A"/>
    <s v="39A"/>
    <m/>
    <s v="39A-07:15-07:30"/>
    <n v="3"/>
    <n v="5"/>
    <n v="0"/>
    <n v="169"/>
    <n v="11"/>
    <n v="6"/>
    <n v="4"/>
    <n v="5"/>
    <n v="190"/>
    <n v="178"/>
    <n v="6775"/>
  </r>
  <r>
    <x v="6"/>
    <n v="7"/>
    <x v="0"/>
    <s v="RUA PREFEITO DIB CHEREM, altura do no. 2756_x0009_"/>
    <x v="56"/>
    <s v="CCV-39A"/>
    <s v="39A"/>
    <m/>
    <s v="39A-07:30-07:45"/>
    <n v="0"/>
    <n v="4"/>
    <n v="0"/>
    <n v="185"/>
    <n v="11"/>
    <n v="8"/>
    <n v="3"/>
    <n v="5"/>
    <n v="203"/>
    <n v="193"/>
    <n v="6775"/>
  </r>
  <r>
    <x v="7"/>
    <n v="7"/>
    <x v="0"/>
    <s v="RUA PREFEITO DIB CHEREM, altura do no. 2756_x0009_"/>
    <x v="56"/>
    <s v="CCV-39A"/>
    <s v="39A"/>
    <m/>
    <s v="39A-07:45-08:00"/>
    <n v="0"/>
    <n v="2"/>
    <n v="0"/>
    <n v="181"/>
    <n v="21"/>
    <n v="6"/>
    <n v="0"/>
    <n v="5"/>
    <n v="194"/>
    <n v="186"/>
    <n v="6775"/>
  </r>
  <r>
    <x v="8"/>
    <n v="8"/>
    <x v="0"/>
    <s v="RUA PREFEITO DIB CHEREM, altura do no. 2756_x0009_"/>
    <x v="56"/>
    <s v="CCV-39A"/>
    <s v="39A"/>
    <m/>
    <s v="39A-08:00-08:15"/>
    <n v="1"/>
    <n v="5"/>
    <n v="0"/>
    <n v="158"/>
    <n v="26"/>
    <n v="5"/>
    <n v="4"/>
    <n v="10"/>
    <n v="187"/>
    <n v="172"/>
    <n v="6775"/>
  </r>
  <r>
    <x v="9"/>
    <n v="8"/>
    <x v="0"/>
    <s v="RUA PREFEITO DIB CHEREM, altura do no. 2756_x0009_"/>
    <x v="56"/>
    <s v="CCV-39A"/>
    <s v="39A"/>
    <m/>
    <s v="39A-08:15-08:30"/>
    <n v="0"/>
    <n v="4"/>
    <n v="0"/>
    <n v="145"/>
    <n v="9"/>
    <n v="6"/>
    <n v="6"/>
    <n v="9"/>
    <n v="170"/>
    <n v="160"/>
    <n v="6775"/>
  </r>
  <r>
    <x v="10"/>
    <n v="8"/>
    <x v="0"/>
    <s v="RUA PREFEITO DIB CHEREM, altura do no. 2756_x0009_"/>
    <x v="56"/>
    <s v="CCV-39A"/>
    <s v="39A"/>
    <m/>
    <s v="39A-08:30-08:45"/>
    <n v="1"/>
    <n v="3"/>
    <n v="0"/>
    <n v="154"/>
    <n v="16"/>
    <n v="4"/>
    <n v="3"/>
    <n v="8"/>
    <n v="174"/>
    <n v="165"/>
    <n v="6775"/>
  </r>
  <r>
    <x v="11"/>
    <n v="8"/>
    <x v="0"/>
    <s v="RUA PREFEITO DIB CHEREM, altura do no. 2756_x0009_"/>
    <x v="56"/>
    <s v="CCV-39A"/>
    <s v="39A"/>
    <m/>
    <s v="39A-08:45-09:00"/>
    <n v="0"/>
    <n v="6"/>
    <n v="0"/>
    <n v="157"/>
    <n v="7"/>
    <n v="4"/>
    <n v="6"/>
    <n v="10"/>
    <n v="187"/>
    <n v="173"/>
    <n v="6775"/>
  </r>
  <r>
    <x v="12"/>
    <n v="9"/>
    <x v="0"/>
    <s v="RUA PREFEITO DIB CHEREM, altura do no. 2756_x0009_"/>
    <x v="56"/>
    <s v="CCV-39A"/>
    <s v="39A"/>
    <m/>
    <s v="39A-09:00-09:15"/>
    <n v="0"/>
    <n v="4"/>
    <n v="1"/>
    <n v="148"/>
    <n v="14"/>
    <n v="1"/>
    <n v="8"/>
    <n v="5"/>
    <n v="174"/>
    <n v="164"/>
    <n v="6775"/>
  </r>
  <r>
    <x v="13"/>
    <n v="9"/>
    <x v="0"/>
    <s v="RUA PREFEITO DIB CHEREM, altura do no. 2756_x0009_"/>
    <x v="56"/>
    <s v="CCV-39A"/>
    <s v="39A"/>
    <m/>
    <s v="39A-09:15-09:30"/>
    <n v="2"/>
    <n v="7"/>
    <n v="2"/>
    <n v="125"/>
    <n v="13"/>
    <n v="5"/>
    <n v="6"/>
    <n v="11"/>
    <n v="164"/>
    <n v="147"/>
    <n v="6775"/>
  </r>
  <r>
    <x v="14"/>
    <n v="9"/>
    <x v="0"/>
    <s v="RUA PREFEITO DIB CHEREM, altura do no. 2756_x0009_"/>
    <x v="56"/>
    <s v="CCV-39A"/>
    <s v="39A"/>
    <m/>
    <s v="39A-09:30-09:45"/>
    <n v="0"/>
    <n v="7"/>
    <n v="0"/>
    <n v="124"/>
    <n v="7"/>
    <n v="1"/>
    <n v="6"/>
    <n v="9"/>
    <n v="155"/>
    <n v="139"/>
    <n v="6775"/>
  </r>
  <r>
    <x v="15"/>
    <n v="9"/>
    <x v="0"/>
    <s v="RUA PREFEITO DIB CHEREM, altura do no. 2756_x0009_"/>
    <x v="56"/>
    <s v="CCV-39A"/>
    <s v="39A"/>
    <m/>
    <s v="39A-09:45-10:00"/>
    <n v="2"/>
    <n v="3"/>
    <n v="0"/>
    <n v="73"/>
    <n v="10"/>
    <n v="3"/>
    <n v="7"/>
    <n v="5"/>
    <n v="93"/>
    <n v="85"/>
    <n v="6775"/>
  </r>
  <r>
    <x v="16"/>
    <n v="10"/>
    <x v="0"/>
    <s v="RUA PREFEITO DIB CHEREM, altura do no. 2756_x0009_"/>
    <x v="56"/>
    <s v="CCV-39A"/>
    <s v="39A"/>
    <m/>
    <s v="39A-10:00-10:15"/>
    <n v="0"/>
    <n v="3"/>
    <n v="0"/>
    <n v="3"/>
    <n v="0"/>
    <n v="2"/>
    <n v="2"/>
    <n v="0"/>
    <n v="11"/>
    <n v="5"/>
    <n v="6775"/>
  </r>
  <r>
    <x v="40"/>
    <n v="16"/>
    <x v="1"/>
    <s v="RUA PREFEITO DIB CHEREM, altura do no. 2756_x0009_"/>
    <x v="56"/>
    <s v="CCV-39A"/>
    <s v="39A"/>
    <m/>
    <s v="39A-16:00-16:15"/>
    <n v="0"/>
    <n v="3"/>
    <n v="0"/>
    <n v="19"/>
    <n v="5"/>
    <n v="1"/>
    <n v="0"/>
    <n v="3"/>
    <n v="29"/>
    <n v="22"/>
    <n v="6775"/>
  </r>
  <r>
    <x v="41"/>
    <n v="16"/>
    <x v="1"/>
    <s v="RUA PREFEITO DIB CHEREM, altura do no. 2756_x0009_"/>
    <x v="56"/>
    <s v="CCV-39A"/>
    <s v="39A"/>
    <m/>
    <s v="39A-16:15-16:30"/>
    <n v="0"/>
    <n v="2"/>
    <n v="0"/>
    <n v="81"/>
    <n v="15"/>
    <n v="6"/>
    <n v="0"/>
    <n v="7"/>
    <n v="95"/>
    <n v="88"/>
    <n v="6775"/>
  </r>
  <r>
    <x v="42"/>
    <n v="16"/>
    <x v="1"/>
    <s v="RUA PREFEITO DIB CHEREM, altura do no. 2756_x0009_"/>
    <x v="56"/>
    <s v="CCV-39A"/>
    <s v="39A"/>
    <m/>
    <s v="39A-16:30-16:45"/>
    <n v="4"/>
    <n v="2"/>
    <n v="0"/>
    <n v="63"/>
    <n v="13"/>
    <n v="4"/>
    <n v="2"/>
    <n v="11"/>
    <n v="83"/>
    <n v="76"/>
    <n v="6775"/>
  </r>
  <r>
    <x v="43"/>
    <n v="16"/>
    <x v="1"/>
    <s v="RUA PREFEITO DIB CHEREM, altura do no. 2756_x0009_"/>
    <x v="56"/>
    <s v="CCV-39A"/>
    <s v="39A"/>
    <m/>
    <s v="39A-16:45-17:00"/>
    <n v="0"/>
    <n v="4"/>
    <n v="0"/>
    <n v="58"/>
    <n v="12"/>
    <n v="2"/>
    <n v="3"/>
    <n v="3"/>
    <n v="74"/>
    <n v="64"/>
    <n v="6775"/>
  </r>
  <r>
    <x v="44"/>
    <n v="17"/>
    <x v="1"/>
    <s v="RUA PREFEITO DIB CHEREM, altura do no. 2756_x0009_"/>
    <x v="56"/>
    <s v="CCV-39A"/>
    <s v="39A"/>
    <m/>
    <s v="39A-17:00-17:15"/>
    <n v="2"/>
    <n v="0"/>
    <n v="0"/>
    <n v="50"/>
    <n v="13"/>
    <n v="4"/>
    <n v="1"/>
    <n v="0"/>
    <n v="54"/>
    <n v="51"/>
    <n v="6775"/>
  </r>
  <r>
    <x v="45"/>
    <n v="17"/>
    <x v="1"/>
    <s v="RUA PREFEITO DIB CHEREM, altura do no. 2756_x0009_"/>
    <x v="56"/>
    <s v="CCV-39A"/>
    <s v="39A"/>
    <m/>
    <s v="39A-17:15-17:30"/>
    <n v="5"/>
    <n v="2"/>
    <n v="0"/>
    <n v="61"/>
    <n v="14"/>
    <n v="6"/>
    <n v="3"/>
    <n v="9"/>
    <n v="80"/>
    <n v="73"/>
    <n v="6775"/>
  </r>
  <r>
    <x v="46"/>
    <n v="17"/>
    <x v="1"/>
    <s v="RUA PREFEITO DIB CHEREM, altura do no. 2756_x0009_"/>
    <x v="56"/>
    <s v="CCV-39A"/>
    <s v="39A"/>
    <m/>
    <s v="39A-17:30-17:45"/>
    <n v="1"/>
    <n v="0"/>
    <n v="0"/>
    <n v="84"/>
    <n v="21"/>
    <n v="7"/>
    <n v="1"/>
    <n v="2"/>
    <n v="91"/>
    <n v="87"/>
    <n v="6775"/>
  </r>
  <r>
    <x v="47"/>
    <n v="17"/>
    <x v="1"/>
    <s v="RUA PREFEITO DIB CHEREM, altura do no. 2756_x0009_"/>
    <x v="56"/>
    <s v="CCV-39A"/>
    <s v="39A"/>
    <m/>
    <s v="39A-17:45-18:00"/>
    <n v="1"/>
    <n v="1"/>
    <n v="0"/>
    <n v="85"/>
    <n v="7"/>
    <n v="4"/>
    <n v="2"/>
    <n v="2"/>
    <n v="93"/>
    <n v="89"/>
    <n v="6775"/>
  </r>
  <r>
    <x v="48"/>
    <n v="18"/>
    <x v="1"/>
    <s v="RUA PREFEITO DIB CHEREM, altura do no. 2756_x0009_"/>
    <x v="56"/>
    <s v="CCV-39A"/>
    <s v="39A"/>
    <m/>
    <s v="39A-18:00-18:15"/>
    <n v="0"/>
    <n v="0"/>
    <n v="0"/>
    <n v="98"/>
    <n v="13"/>
    <n v="7"/>
    <n v="3"/>
    <n v="2"/>
    <n v="106"/>
    <n v="103"/>
    <n v="6775"/>
  </r>
  <r>
    <x v="49"/>
    <n v="18"/>
    <x v="1"/>
    <s v="RUA PREFEITO DIB CHEREM, altura do no. 2756_x0009_"/>
    <x v="56"/>
    <s v="CCV-39A"/>
    <s v="39A"/>
    <m/>
    <s v="39A-18:15-18:30"/>
    <n v="2"/>
    <n v="0"/>
    <n v="0"/>
    <n v="90"/>
    <n v="11"/>
    <n v="3"/>
    <n v="1"/>
    <n v="2"/>
    <n v="95"/>
    <n v="93"/>
    <n v="6775"/>
  </r>
  <r>
    <x v="50"/>
    <n v="18"/>
    <x v="1"/>
    <s v="RUA PREFEITO DIB CHEREM, altura do no. 2756_x0009_"/>
    <x v="56"/>
    <s v="CCV-39A"/>
    <s v="39A"/>
    <m/>
    <s v="39A-18:30-18:45"/>
    <n v="1"/>
    <n v="0"/>
    <n v="0"/>
    <n v="83"/>
    <n v="16"/>
    <n v="5"/>
    <n v="2"/>
    <n v="1"/>
    <n v="89"/>
    <n v="86"/>
    <n v="6775"/>
  </r>
  <r>
    <x v="51"/>
    <n v="18"/>
    <x v="1"/>
    <s v="RUA PREFEITO DIB CHEREM, altura do no. 2756_x0009_"/>
    <x v="56"/>
    <s v="CCV-39A"/>
    <s v="39A"/>
    <m/>
    <s v="39A-18:45-19:00"/>
    <n v="1"/>
    <n v="0"/>
    <n v="0"/>
    <n v="58"/>
    <n v="8"/>
    <n v="3"/>
    <n v="1"/>
    <n v="0"/>
    <n v="61"/>
    <n v="59"/>
    <n v="6775"/>
  </r>
  <r>
    <x v="52"/>
    <n v="19"/>
    <x v="2"/>
    <s v="RUA PREFEITO DIB CHEREM, altura do no. 2756_x0009_"/>
    <x v="56"/>
    <s v="CCV-39A"/>
    <s v="39A"/>
    <m/>
    <s v="39A-19:00-19:15"/>
    <n v="1"/>
    <n v="1"/>
    <n v="0"/>
    <n v="48"/>
    <n v="6"/>
    <n v="5"/>
    <n v="4"/>
    <n v="2"/>
    <n v="57"/>
    <n v="54"/>
    <n v="6775"/>
  </r>
  <r>
    <x v="53"/>
    <n v="19"/>
    <x v="2"/>
    <s v="RUA PREFEITO DIB CHEREM, altura do no. 2756_x0009_"/>
    <x v="56"/>
    <s v="CCV-39A"/>
    <s v="39A"/>
    <m/>
    <s v="39A-19:15-19:30"/>
    <n v="0"/>
    <n v="1"/>
    <n v="0"/>
    <n v="43"/>
    <n v="6"/>
    <n v="6"/>
    <n v="0"/>
    <n v="1"/>
    <n v="47"/>
    <n v="44"/>
    <n v="6775"/>
  </r>
  <r>
    <x v="54"/>
    <n v="19"/>
    <x v="2"/>
    <s v="RUA PREFEITO DIB CHEREM, altura do no. 2756_x0009_"/>
    <x v="56"/>
    <s v="CCV-39A"/>
    <s v="39A"/>
    <m/>
    <s v="39A-19:30-19:45"/>
    <n v="0"/>
    <n v="0"/>
    <n v="0"/>
    <n v="7"/>
    <n v="0"/>
    <n v="0"/>
    <n v="0"/>
    <n v="0"/>
    <n v="7"/>
    <n v="7"/>
    <n v="6775"/>
  </r>
  <r>
    <x v="1"/>
    <n v="6"/>
    <x v="0"/>
    <m/>
    <x v="57"/>
    <s v="CCV-39B"/>
    <s v="39B"/>
    <m/>
    <s v="39B-06:15-06:30"/>
    <n v="0"/>
    <n v="0"/>
    <n v="0"/>
    <n v="4"/>
    <n v="2"/>
    <n v="2"/>
    <n v="1"/>
    <n v="0"/>
    <n v="7"/>
    <n v="5"/>
    <s v=""/>
  </r>
  <r>
    <x v="2"/>
    <n v="6"/>
    <x v="0"/>
    <m/>
    <x v="57"/>
    <s v="CCV-39B"/>
    <s v="39B"/>
    <m/>
    <s v="39B-06:30-06:45"/>
    <n v="4"/>
    <n v="1"/>
    <n v="0"/>
    <n v="3"/>
    <n v="0"/>
    <n v="2"/>
    <n v="0"/>
    <n v="1"/>
    <n v="8"/>
    <n v="4"/>
    <s v=""/>
  </r>
  <r>
    <x v="3"/>
    <n v="6"/>
    <x v="0"/>
    <m/>
    <x v="57"/>
    <s v="CCV-39B"/>
    <s v="39B"/>
    <m/>
    <s v="39B-06:45-07:00"/>
    <n v="7"/>
    <n v="0"/>
    <n v="0"/>
    <n v="20"/>
    <n v="6"/>
    <n v="3"/>
    <n v="3"/>
    <n v="1"/>
    <n v="33"/>
    <n v="24"/>
    <s v=""/>
  </r>
  <r>
    <x v="4"/>
    <n v="7"/>
    <x v="0"/>
    <m/>
    <x v="57"/>
    <s v="CCV-39B"/>
    <s v="39B"/>
    <m/>
    <s v="39B-07:00-07:15"/>
    <n v="1"/>
    <n v="1"/>
    <n v="0"/>
    <n v="14"/>
    <n v="4"/>
    <n v="4"/>
    <n v="0"/>
    <n v="2"/>
    <n v="25"/>
    <n v="16"/>
    <s v=""/>
  </r>
  <r>
    <x v="5"/>
    <n v="7"/>
    <x v="0"/>
    <m/>
    <x v="57"/>
    <s v="CCV-39B"/>
    <s v="39B"/>
    <m/>
    <s v="39B-07:15-07:30"/>
    <n v="0"/>
    <n v="0"/>
    <n v="0"/>
    <n v="29"/>
    <n v="1"/>
    <n v="5"/>
    <n v="4"/>
    <n v="2"/>
    <n v="46"/>
    <n v="35"/>
    <s v=""/>
  </r>
  <r>
    <x v="6"/>
    <n v="7"/>
    <x v="0"/>
    <m/>
    <x v="57"/>
    <s v="CCV-39B"/>
    <s v="39B"/>
    <m/>
    <s v="39B-07:30-07:45"/>
    <n v="1"/>
    <n v="0"/>
    <n v="0"/>
    <n v="33"/>
    <n v="4"/>
    <n v="3"/>
    <n v="0"/>
    <n v="2"/>
    <n v="47"/>
    <n v="35"/>
    <s v=""/>
  </r>
  <r>
    <x v="7"/>
    <n v="7"/>
    <x v="0"/>
    <m/>
    <x v="57"/>
    <s v="CCV-39B"/>
    <s v="39B"/>
    <m/>
    <s v="39B-07:45-08:00"/>
    <n v="6"/>
    <n v="0"/>
    <n v="0"/>
    <n v="48"/>
    <n v="9"/>
    <n v="5"/>
    <n v="1"/>
    <n v="1"/>
    <n v="67"/>
    <n v="50"/>
    <s v=""/>
  </r>
  <r>
    <x v="8"/>
    <n v="8"/>
    <x v="0"/>
    <m/>
    <x v="57"/>
    <s v="CCV-39B"/>
    <s v="39B"/>
    <m/>
    <s v="39B-08:00-08:15"/>
    <n v="1"/>
    <n v="1"/>
    <n v="0"/>
    <n v="52"/>
    <n v="4"/>
    <n v="6"/>
    <n v="1"/>
    <n v="2"/>
    <n v="75"/>
    <n v="55"/>
    <s v=""/>
  </r>
  <r>
    <x v="9"/>
    <n v="8"/>
    <x v="0"/>
    <m/>
    <x v="57"/>
    <s v="CCV-39B"/>
    <s v="39B"/>
    <m/>
    <s v="39B-08:15-08:30"/>
    <n v="2"/>
    <n v="2"/>
    <n v="0"/>
    <n v="44"/>
    <n v="5"/>
    <n v="2"/>
    <n v="1"/>
    <n v="3"/>
    <n v="69"/>
    <n v="48"/>
    <s v=""/>
  </r>
  <r>
    <x v="10"/>
    <n v="8"/>
    <x v="0"/>
    <m/>
    <x v="57"/>
    <s v="CCV-39B"/>
    <s v="39B"/>
    <m/>
    <s v="39B-08:30-08:45"/>
    <n v="0"/>
    <n v="1"/>
    <n v="0"/>
    <n v="44"/>
    <n v="5"/>
    <n v="5"/>
    <n v="1"/>
    <n v="5"/>
    <n v="69"/>
    <n v="50"/>
    <s v=""/>
  </r>
  <r>
    <x v="11"/>
    <n v="8"/>
    <x v="0"/>
    <m/>
    <x v="57"/>
    <s v="CCV-39B"/>
    <s v="39B"/>
    <m/>
    <s v="39B-08:45-09:00"/>
    <n v="1"/>
    <n v="1"/>
    <n v="0"/>
    <n v="41"/>
    <n v="6"/>
    <n v="4"/>
    <n v="1"/>
    <n v="2"/>
    <n v="62"/>
    <n v="44"/>
    <s v=""/>
  </r>
  <r>
    <x v="12"/>
    <n v="9"/>
    <x v="0"/>
    <m/>
    <x v="57"/>
    <s v="CCV-39B"/>
    <s v="39B"/>
    <m/>
    <s v="39B-09:00-09:15"/>
    <n v="1"/>
    <n v="1"/>
    <n v="0"/>
    <n v="57"/>
    <n v="12"/>
    <n v="2"/>
    <n v="2"/>
    <n v="1"/>
    <n v="84"/>
    <n v="60"/>
    <s v=""/>
  </r>
  <r>
    <x v="13"/>
    <n v="9"/>
    <x v="0"/>
    <m/>
    <x v="57"/>
    <s v="CCV-39B"/>
    <s v="39B"/>
    <m/>
    <s v="39B-09:15-09:30"/>
    <n v="2"/>
    <n v="0"/>
    <n v="0"/>
    <n v="51"/>
    <n v="6"/>
    <n v="5"/>
    <n v="4"/>
    <n v="3"/>
    <n v="77"/>
    <n v="58"/>
    <s v=""/>
  </r>
  <r>
    <x v="14"/>
    <n v="9"/>
    <x v="0"/>
    <m/>
    <x v="57"/>
    <s v="CCV-39B"/>
    <s v="39B"/>
    <m/>
    <s v="39B-09:30-09:45"/>
    <n v="2"/>
    <n v="2"/>
    <n v="0"/>
    <n v="55"/>
    <n v="11"/>
    <n v="5"/>
    <n v="0"/>
    <n v="1"/>
    <n v="81"/>
    <n v="56"/>
    <s v=""/>
  </r>
  <r>
    <x v="15"/>
    <n v="9"/>
    <x v="0"/>
    <m/>
    <x v="57"/>
    <s v="CCV-39B"/>
    <s v="39B"/>
    <m/>
    <s v="39B-09:45-10:00"/>
    <n v="0"/>
    <n v="3"/>
    <n v="0"/>
    <n v="63"/>
    <n v="8"/>
    <n v="3"/>
    <n v="1"/>
    <n v="2"/>
    <n v="96"/>
    <n v="66"/>
    <s v=""/>
  </r>
  <r>
    <x v="16"/>
    <n v="10"/>
    <x v="0"/>
    <m/>
    <x v="57"/>
    <s v="CCV-39B"/>
    <s v="39B"/>
    <m/>
    <s v="39B-10:00-10:15"/>
    <n v="1"/>
    <n v="0"/>
    <n v="0"/>
    <n v="3"/>
    <n v="1"/>
    <n v="0"/>
    <n v="0"/>
    <n v="0"/>
    <n v="5"/>
    <n v="3"/>
    <s v=""/>
  </r>
  <r>
    <x v="40"/>
    <n v="16"/>
    <x v="1"/>
    <m/>
    <x v="57"/>
    <s v="CCV-39B"/>
    <s v="39B"/>
    <m/>
    <s v="39B-16:00-16:15"/>
    <n v="0"/>
    <n v="2"/>
    <n v="0"/>
    <n v="24"/>
    <n v="2"/>
    <n v="3"/>
    <n v="0"/>
    <n v="1"/>
    <n v="39"/>
    <n v="25"/>
    <s v=""/>
  </r>
  <r>
    <x v="41"/>
    <n v="16"/>
    <x v="1"/>
    <m/>
    <x v="57"/>
    <s v="CCV-39B"/>
    <s v="39B"/>
    <m/>
    <s v="39B-16:15-16:30"/>
    <n v="0"/>
    <n v="3"/>
    <n v="1"/>
    <n v="37"/>
    <n v="8"/>
    <n v="3"/>
    <n v="2"/>
    <n v="8"/>
    <n v="74"/>
    <n v="50"/>
    <s v=""/>
  </r>
  <r>
    <x v="42"/>
    <n v="16"/>
    <x v="1"/>
    <m/>
    <x v="57"/>
    <s v="CCV-39B"/>
    <s v="39B"/>
    <m/>
    <s v="39B-16:30-16:45"/>
    <n v="2"/>
    <n v="1"/>
    <n v="0"/>
    <n v="66"/>
    <n v="10"/>
    <n v="4"/>
    <n v="2"/>
    <n v="2"/>
    <n v="96"/>
    <n v="70"/>
    <s v=""/>
  </r>
  <r>
    <x v="43"/>
    <n v="16"/>
    <x v="1"/>
    <m/>
    <x v="57"/>
    <s v="CCV-39B"/>
    <s v="39B"/>
    <m/>
    <s v="39B-16:45-17:00"/>
    <n v="3"/>
    <n v="0"/>
    <n v="1"/>
    <n v="60"/>
    <n v="11"/>
    <n v="3"/>
    <n v="2"/>
    <n v="6"/>
    <n v="95"/>
    <n v="71"/>
    <s v=""/>
  </r>
  <r>
    <x v="44"/>
    <n v="17"/>
    <x v="1"/>
    <m/>
    <x v="57"/>
    <s v="CCV-39B"/>
    <s v="39B"/>
    <m/>
    <s v="39B-17:00-17:15"/>
    <n v="5"/>
    <n v="5"/>
    <n v="0"/>
    <n v="86"/>
    <n v="23"/>
    <n v="4"/>
    <n v="0"/>
    <n v="3"/>
    <n v="134"/>
    <n v="89"/>
    <s v=""/>
  </r>
  <r>
    <x v="45"/>
    <n v="17"/>
    <x v="1"/>
    <m/>
    <x v="57"/>
    <s v="CCV-39B"/>
    <s v="39B"/>
    <m/>
    <s v="39B-17:15-17:30"/>
    <n v="7"/>
    <n v="2"/>
    <n v="0"/>
    <n v="88"/>
    <n v="26"/>
    <n v="4"/>
    <n v="1"/>
    <n v="3"/>
    <n v="131"/>
    <n v="92"/>
    <s v=""/>
  </r>
  <r>
    <x v="46"/>
    <n v="17"/>
    <x v="1"/>
    <m/>
    <x v="57"/>
    <s v="CCV-39B"/>
    <s v="39B"/>
    <m/>
    <s v="39B-17:30-17:45"/>
    <n v="6"/>
    <n v="0"/>
    <n v="0"/>
    <n v="121"/>
    <n v="19"/>
    <n v="5"/>
    <n v="0"/>
    <n v="3"/>
    <n v="166"/>
    <n v="124"/>
    <s v=""/>
  </r>
  <r>
    <x v="47"/>
    <n v="17"/>
    <x v="1"/>
    <m/>
    <x v="57"/>
    <s v="CCV-39B"/>
    <s v="39B"/>
    <m/>
    <s v="39B-17:45-18:00"/>
    <n v="1"/>
    <n v="2"/>
    <n v="0"/>
    <n v="111"/>
    <n v="19"/>
    <n v="6"/>
    <n v="0"/>
    <n v="3"/>
    <n v="158"/>
    <n v="114"/>
    <s v=""/>
  </r>
  <r>
    <x v="48"/>
    <n v="18"/>
    <x v="1"/>
    <m/>
    <x v="57"/>
    <s v="CCV-39B"/>
    <s v="39B"/>
    <m/>
    <s v="39B-18:00-18:15"/>
    <n v="2"/>
    <n v="1"/>
    <n v="0"/>
    <n v="108"/>
    <n v="25"/>
    <n v="4"/>
    <n v="3"/>
    <n v="2"/>
    <n v="155"/>
    <n v="113"/>
    <s v=""/>
  </r>
  <r>
    <x v="49"/>
    <n v="18"/>
    <x v="1"/>
    <m/>
    <x v="57"/>
    <s v="CCV-39B"/>
    <s v="39B"/>
    <m/>
    <s v="39B-18:15-18:30"/>
    <n v="3"/>
    <n v="3"/>
    <n v="0"/>
    <n v="103"/>
    <n v="29"/>
    <n v="3"/>
    <n v="0"/>
    <n v="0"/>
    <n v="148"/>
    <n v="103"/>
    <s v=""/>
  </r>
  <r>
    <x v="50"/>
    <n v="18"/>
    <x v="1"/>
    <m/>
    <x v="57"/>
    <s v="CCV-39B"/>
    <s v="39B"/>
    <m/>
    <s v="39B-18:30-18:45"/>
    <n v="2"/>
    <n v="0"/>
    <n v="1"/>
    <n v="113"/>
    <n v="22"/>
    <n v="8"/>
    <n v="1"/>
    <n v="1"/>
    <n v="158"/>
    <n v="118"/>
    <s v=""/>
  </r>
  <r>
    <x v="51"/>
    <n v="18"/>
    <x v="1"/>
    <m/>
    <x v="57"/>
    <s v="CCV-39B"/>
    <s v="39B"/>
    <m/>
    <s v="39B-18:45-19:00"/>
    <n v="4"/>
    <n v="0"/>
    <n v="0"/>
    <n v="85"/>
    <n v="11"/>
    <n v="4"/>
    <n v="0"/>
    <n v="4"/>
    <n v="119"/>
    <n v="89"/>
    <s v=""/>
  </r>
  <r>
    <x v="52"/>
    <n v="19"/>
    <x v="2"/>
    <m/>
    <x v="57"/>
    <s v="CCV-39B"/>
    <s v="39B"/>
    <m/>
    <s v="39B-19:00-19:15"/>
    <n v="2"/>
    <n v="0"/>
    <n v="0"/>
    <n v="105"/>
    <n v="13"/>
    <n v="4"/>
    <n v="0"/>
    <n v="0"/>
    <n v="140"/>
    <n v="105"/>
    <s v=""/>
  </r>
  <r>
    <x v="53"/>
    <n v="19"/>
    <x v="2"/>
    <m/>
    <x v="57"/>
    <s v="CCV-39B"/>
    <s v="39B"/>
    <m/>
    <s v="39B-19:15-19:30"/>
    <n v="0"/>
    <n v="1"/>
    <n v="0"/>
    <n v="54"/>
    <n v="7"/>
    <n v="5"/>
    <n v="3"/>
    <n v="1"/>
    <n v="80"/>
    <n v="58"/>
    <s v=""/>
  </r>
  <r>
    <x v="54"/>
    <n v="19"/>
    <x v="2"/>
    <m/>
    <x v="57"/>
    <s v="CCV-39B"/>
    <s v="39B"/>
    <m/>
    <s v="39B-19:30-19:45"/>
    <n v="0"/>
    <n v="0"/>
    <n v="0"/>
    <n v="0"/>
    <n v="1"/>
    <n v="2"/>
    <n v="0"/>
    <n v="0"/>
    <n v="1"/>
    <n v="0"/>
    <s v=""/>
  </r>
  <r>
    <x v="4"/>
    <n v="7"/>
    <x v="0"/>
    <m/>
    <x v="58"/>
    <s v="CCV-3A_LC"/>
    <s v="3A_LC"/>
    <m/>
    <s v="3A_LC-07:00-07:15"/>
    <n v="0"/>
    <n v="0"/>
    <n v="1"/>
    <n v="1"/>
    <n v="1"/>
    <n v="0"/>
    <n v="0"/>
    <n v="1"/>
    <n v="7"/>
    <n v="5"/>
    <s v=""/>
  </r>
  <r>
    <x v="5"/>
    <n v="7"/>
    <x v="0"/>
    <m/>
    <x v="58"/>
    <s v="CCV-3A_LC"/>
    <s v="3A_LC"/>
    <m/>
    <s v="3A_LC-07:15-07:30"/>
    <n v="0"/>
    <n v="2"/>
    <n v="0"/>
    <n v="2"/>
    <n v="1"/>
    <n v="0"/>
    <n v="0"/>
    <n v="0"/>
    <n v="9"/>
    <n v="2"/>
    <s v=""/>
  </r>
  <r>
    <x v="6"/>
    <n v="7"/>
    <x v="0"/>
    <m/>
    <x v="58"/>
    <s v="CCV-3A_LC"/>
    <s v="3A_LC"/>
    <m/>
    <s v="3A_LC-07:30-07:45"/>
    <n v="0"/>
    <n v="0"/>
    <n v="0"/>
    <n v="2"/>
    <n v="0"/>
    <n v="0"/>
    <n v="0"/>
    <n v="0"/>
    <n v="3"/>
    <n v="2"/>
    <s v=""/>
  </r>
  <r>
    <x v="7"/>
    <n v="7"/>
    <x v="0"/>
    <m/>
    <x v="58"/>
    <s v="CCV-3A_LC"/>
    <s v="3A_LC"/>
    <m/>
    <s v="3A_LC-07:45-08:00"/>
    <n v="0"/>
    <n v="0"/>
    <n v="0"/>
    <n v="2"/>
    <n v="0"/>
    <n v="0"/>
    <n v="0"/>
    <n v="1"/>
    <n v="4"/>
    <n v="3"/>
    <s v=""/>
  </r>
  <r>
    <x v="8"/>
    <n v="8"/>
    <x v="0"/>
    <m/>
    <x v="58"/>
    <s v="CCV-3A_LC"/>
    <s v="3A_LC"/>
    <m/>
    <s v="3A_LC-08:00-08:15"/>
    <n v="0"/>
    <n v="1"/>
    <n v="0"/>
    <n v="1"/>
    <n v="1"/>
    <n v="0"/>
    <n v="0"/>
    <n v="0"/>
    <n v="5"/>
    <n v="1"/>
    <s v=""/>
  </r>
  <r>
    <x v="9"/>
    <n v="8"/>
    <x v="0"/>
    <m/>
    <x v="58"/>
    <s v="CCV-3A_LC"/>
    <s v="3A_LC"/>
    <m/>
    <s v="3A_LC-08:15-08:30"/>
    <n v="0"/>
    <n v="0"/>
    <n v="0"/>
    <n v="1"/>
    <n v="0"/>
    <n v="0"/>
    <n v="0"/>
    <n v="0"/>
    <n v="2"/>
    <n v="1"/>
    <s v=""/>
  </r>
  <r>
    <x v="10"/>
    <n v="8"/>
    <x v="0"/>
    <m/>
    <x v="58"/>
    <s v="CCV-3A_LC"/>
    <s v="3A_LC"/>
    <m/>
    <s v="3A_LC-08:30-08:45"/>
    <n v="0"/>
    <n v="0"/>
    <n v="0"/>
    <n v="2"/>
    <n v="0"/>
    <n v="0"/>
    <n v="0"/>
    <n v="0"/>
    <n v="3"/>
    <n v="2"/>
    <s v=""/>
  </r>
  <r>
    <x v="11"/>
    <n v="8"/>
    <x v="0"/>
    <m/>
    <x v="58"/>
    <s v="CCV-3A_LC"/>
    <s v="3A_LC"/>
    <m/>
    <s v="3A_LC-08:45-09:00"/>
    <n v="0"/>
    <n v="0"/>
    <n v="0"/>
    <n v="4"/>
    <n v="0"/>
    <n v="0"/>
    <n v="0"/>
    <n v="1"/>
    <n v="7"/>
    <n v="5"/>
    <s v=""/>
  </r>
  <r>
    <x v="12"/>
    <n v="9"/>
    <x v="0"/>
    <m/>
    <x v="58"/>
    <s v="CCV-3A_LC"/>
    <s v="3A_LC"/>
    <m/>
    <s v="3A_LC-09:00-09:15"/>
    <n v="0"/>
    <n v="0"/>
    <n v="0"/>
    <n v="5"/>
    <n v="0"/>
    <n v="0"/>
    <n v="0"/>
    <n v="0"/>
    <n v="7"/>
    <n v="5"/>
    <s v=""/>
  </r>
  <r>
    <x v="13"/>
    <n v="9"/>
    <x v="0"/>
    <m/>
    <x v="58"/>
    <s v="CCV-3A_LC"/>
    <s v="3A_LC"/>
    <m/>
    <s v="3A_LC-09:15-09:30"/>
    <n v="0"/>
    <n v="1"/>
    <n v="1"/>
    <n v="2"/>
    <n v="0"/>
    <n v="0"/>
    <n v="0"/>
    <n v="0"/>
    <n v="9"/>
    <n v="5"/>
    <s v=""/>
  </r>
  <r>
    <x v="14"/>
    <n v="9"/>
    <x v="0"/>
    <m/>
    <x v="58"/>
    <s v="CCV-3A_LC"/>
    <s v="3A_LC"/>
    <m/>
    <s v="3A_LC-09:30-09:45"/>
    <n v="0"/>
    <n v="2"/>
    <n v="0"/>
    <n v="8"/>
    <n v="1"/>
    <n v="0"/>
    <n v="0"/>
    <n v="0"/>
    <n v="16"/>
    <n v="8"/>
    <s v=""/>
  </r>
  <r>
    <x v="15"/>
    <n v="9"/>
    <x v="0"/>
    <m/>
    <x v="58"/>
    <s v="CCV-3A_LC"/>
    <s v="3A_LC"/>
    <m/>
    <s v="3A_LC-09:45-10:00"/>
    <n v="0"/>
    <n v="1"/>
    <n v="0"/>
    <n v="3"/>
    <n v="0"/>
    <n v="0"/>
    <n v="0"/>
    <n v="0"/>
    <n v="7"/>
    <n v="3"/>
    <s v=""/>
  </r>
  <r>
    <x v="16"/>
    <n v="10"/>
    <x v="0"/>
    <m/>
    <x v="58"/>
    <s v="CCV-3A_LC"/>
    <s v="3A_LC"/>
    <m/>
    <s v="3A_LC-10:00-10:15"/>
    <n v="0"/>
    <n v="0"/>
    <n v="0"/>
    <n v="2"/>
    <n v="0"/>
    <n v="0"/>
    <n v="0"/>
    <n v="1"/>
    <n v="4"/>
    <n v="3"/>
    <s v=""/>
  </r>
  <r>
    <x v="17"/>
    <n v="10"/>
    <x v="0"/>
    <m/>
    <x v="58"/>
    <s v="CCV-3A_LC"/>
    <s v="3A_LC"/>
    <m/>
    <s v="3A_LC-10:15-10:30"/>
    <n v="0"/>
    <n v="2"/>
    <n v="0"/>
    <n v="0"/>
    <n v="0"/>
    <n v="0"/>
    <n v="0"/>
    <n v="1"/>
    <n v="7"/>
    <n v="1"/>
    <s v=""/>
  </r>
  <r>
    <x v="18"/>
    <n v="10"/>
    <x v="0"/>
    <m/>
    <x v="58"/>
    <s v="CCV-3A_LC"/>
    <s v="3A_LC"/>
    <m/>
    <s v="3A_LC-10:30-10:45"/>
    <n v="0"/>
    <n v="0"/>
    <n v="0"/>
    <n v="2"/>
    <n v="0"/>
    <n v="0"/>
    <n v="0"/>
    <n v="0"/>
    <n v="3"/>
    <n v="2"/>
    <s v=""/>
  </r>
  <r>
    <x v="19"/>
    <n v="10"/>
    <x v="0"/>
    <m/>
    <x v="58"/>
    <s v="CCV-3A_LC"/>
    <s v="3A_LC"/>
    <m/>
    <s v="3A_LC-10:45-11:00"/>
    <n v="0"/>
    <n v="0"/>
    <n v="2"/>
    <n v="2"/>
    <n v="0"/>
    <n v="0"/>
    <n v="0"/>
    <n v="2"/>
    <n v="12"/>
    <n v="9"/>
    <s v=""/>
  </r>
  <r>
    <x v="20"/>
    <n v="11"/>
    <x v="0"/>
    <m/>
    <x v="58"/>
    <s v="CCV-3A_LC"/>
    <s v="3A_LC"/>
    <m/>
    <s v="3A_LC-11:00-11:15"/>
    <n v="0"/>
    <n v="1"/>
    <n v="0"/>
    <n v="5"/>
    <n v="0"/>
    <n v="0"/>
    <n v="0"/>
    <n v="0"/>
    <n v="10"/>
    <n v="5"/>
    <s v=""/>
  </r>
  <r>
    <x v="21"/>
    <n v="11"/>
    <x v="0"/>
    <m/>
    <x v="58"/>
    <s v="CCV-3A_LC"/>
    <s v="3A_LC"/>
    <m/>
    <s v="3A_LC-11:15-11:30"/>
    <n v="0"/>
    <n v="1"/>
    <n v="0"/>
    <n v="4"/>
    <n v="0"/>
    <n v="0"/>
    <n v="0"/>
    <n v="1"/>
    <n v="10"/>
    <n v="5"/>
    <s v=""/>
  </r>
  <r>
    <x v="22"/>
    <n v="11"/>
    <x v="0"/>
    <m/>
    <x v="58"/>
    <s v="CCV-3A_LC"/>
    <s v="3A_LC"/>
    <m/>
    <s v="3A_LC-11:30-11:45"/>
    <n v="0"/>
    <n v="0"/>
    <n v="0"/>
    <n v="6"/>
    <n v="0"/>
    <n v="0"/>
    <n v="0"/>
    <n v="0"/>
    <n v="8"/>
    <n v="6"/>
    <s v=""/>
  </r>
  <r>
    <x v="23"/>
    <n v="11"/>
    <x v="0"/>
    <m/>
    <x v="58"/>
    <s v="CCV-3A_LC"/>
    <s v="3A_LC"/>
    <m/>
    <s v="3A_LC-11:45-12:00"/>
    <n v="0"/>
    <n v="0"/>
    <n v="0"/>
    <n v="3"/>
    <n v="0"/>
    <n v="0"/>
    <n v="0"/>
    <n v="0"/>
    <n v="4"/>
    <n v="3"/>
    <s v=""/>
  </r>
  <r>
    <x v="24"/>
    <n v="12"/>
    <x v="1"/>
    <m/>
    <x v="58"/>
    <s v="CCV-3A_LC"/>
    <s v="3A_LC"/>
    <m/>
    <s v="3A_LC-12:00-12:15"/>
    <n v="0"/>
    <n v="0"/>
    <n v="0"/>
    <n v="7"/>
    <n v="1"/>
    <n v="0"/>
    <n v="0"/>
    <n v="2"/>
    <n v="12"/>
    <n v="9"/>
    <s v=""/>
  </r>
  <r>
    <x v="25"/>
    <n v="12"/>
    <x v="1"/>
    <m/>
    <x v="58"/>
    <s v="CCV-3A_LC"/>
    <s v="3A_LC"/>
    <m/>
    <s v="3A_LC-12:15-12:30"/>
    <n v="0"/>
    <n v="1"/>
    <n v="1"/>
    <n v="5"/>
    <n v="0"/>
    <n v="0"/>
    <n v="0"/>
    <n v="0"/>
    <n v="13"/>
    <n v="8"/>
    <s v=""/>
  </r>
  <r>
    <x v="26"/>
    <n v="12"/>
    <x v="1"/>
    <m/>
    <x v="58"/>
    <s v="CCV-3A_LC"/>
    <s v="3A_LC"/>
    <m/>
    <s v="3A_LC-12:30-12:45"/>
    <n v="0"/>
    <n v="1"/>
    <n v="0"/>
    <n v="7"/>
    <n v="0"/>
    <n v="0"/>
    <n v="0"/>
    <n v="1"/>
    <n v="13"/>
    <n v="8"/>
    <s v=""/>
  </r>
  <r>
    <x v="27"/>
    <n v="12"/>
    <x v="1"/>
    <m/>
    <x v="58"/>
    <s v="CCV-3A_LC"/>
    <s v="3A_LC"/>
    <m/>
    <s v="3A_LC-12:45-13:00"/>
    <n v="0"/>
    <n v="1"/>
    <n v="0"/>
    <n v="4"/>
    <n v="0"/>
    <n v="0"/>
    <n v="0"/>
    <n v="1"/>
    <n v="10"/>
    <n v="5"/>
    <s v=""/>
  </r>
  <r>
    <x v="28"/>
    <n v="13"/>
    <x v="1"/>
    <m/>
    <x v="58"/>
    <s v="CCV-3A_LC"/>
    <s v="3A_LC"/>
    <m/>
    <s v="3A_LC-13:00-13:15"/>
    <n v="0"/>
    <n v="1"/>
    <n v="0"/>
    <n v="2"/>
    <n v="0"/>
    <n v="0"/>
    <n v="0"/>
    <n v="0"/>
    <n v="6"/>
    <n v="2"/>
    <s v=""/>
  </r>
  <r>
    <x v="29"/>
    <n v="13"/>
    <x v="1"/>
    <m/>
    <x v="58"/>
    <s v="CCV-3A_LC"/>
    <s v="3A_LC"/>
    <m/>
    <s v="3A_LC-13:15-13:30"/>
    <n v="0"/>
    <n v="1"/>
    <n v="0"/>
    <n v="4"/>
    <n v="0"/>
    <n v="0"/>
    <n v="0"/>
    <n v="1"/>
    <n v="10"/>
    <n v="5"/>
    <s v=""/>
  </r>
  <r>
    <x v="30"/>
    <n v="13"/>
    <x v="1"/>
    <m/>
    <x v="58"/>
    <s v="CCV-3A_LC"/>
    <s v="3A_LC"/>
    <m/>
    <s v="3A_LC-13:30-13:45"/>
    <n v="0"/>
    <n v="0"/>
    <n v="0"/>
    <n v="1"/>
    <n v="0"/>
    <n v="0"/>
    <n v="0"/>
    <n v="0"/>
    <n v="2"/>
    <n v="1"/>
    <s v=""/>
  </r>
  <r>
    <x v="31"/>
    <n v="13"/>
    <x v="1"/>
    <m/>
    <x v="58"/>
    <s v="CCV-3A_LC"/>
    <s v="3A_LC"/>
    <m/>
    <s v="3A_LC-13:45-14:00"/>
    <n v="0"/>
    <n v="1"/>
    <n v="0"/>
    <n v="1"/>
    <n v="1"/>
    <n v="0"/>
    <n v="0"/>
    <n v="0"/>
    <n v="5"/>
    <n v="1"/>
    <s v=""/>
  </r>
  <r>
    <x v="32"/>
    <n v="14"/>
    <x v="1"/>
    <m/>
    <x v="58"/>
    <s v="CCV-3A_LC"/>
    <s v="3A_LC"/>
    <m/>
    <s v="3A_LC-14:00-14:15"/>
    <n v="0"/>
    <n v="0"/>
    <n v="0"/>
    <n v="3"/>
    <n v="0"/>
    <n v="0"/>
    <n v="0"/>
    <n v="1"/>
    <n v="6"/>
    <n v="4"/>
    <s v=""/>
  </r>
  <r>
    <x v="33"/>
    <n v="14"/>
    <x v="1"/>
    <m/>
    <x v="58"/>
    <s v="CCV-3A_LC"/>
    <s v="3A_LC"/>
    <m/>
    <s v="3A_LC-14:15-14:30"/>
    <n v="0"/>
    <n v="2"/>
    <n v="0"/>
    <n v="7"/>
    <n v="0"/>
    <n v="0"/>
    <n v="0"/>
    <n v="0"/>
    <n v="15"/>
    <n v="7"/>
    <s v=""/>
  </r>
  <r>
    <x v="34"/>
    <n v="14"/>
    <x v="1"/>
    <m/>
    <x v="58"/>
    <s v="CCV-3A_LC"/>
    <s v="3A_LC"/>
    <m/>
    <s v="3A_LC-14:30-14:45"/>
    <n v="0"/>
    <n v="3"/>
    <n v="0"/>
    <n v="3"/>
    <n v="1"/>
    <n v="0"/>
    <n v="0"/>
    <n v="0"/>
    <n v="12"/>
    <n v="3"/>
    <s v=""/>
  </r>
  <r>
    <x v="35"/>
    <n v="14"/>
    <x v="1"/>
    <m/>
    <x v="58"/>
    <s v="CCV-3A_LC"/>
    <s v="3A_LC"/>
    <m/>
    <s v="3A_LC-14:45-15:00"/>
    <n v="0"/>
    <n v="0"/>
    <n v="0"/>
    <n v="5"/>
    <n v="0"/>
    <n v="0"/>
    <n v="0"/>
    <n v="0"/>
    <n v="7"/>
    <n v="5"/>
    <s v=""/>
  </r>
  <r>
    <x v="36"/>
    <n v="15"/>
    <x v="1"/>
    <m/>
    <x v="58"/>
    <s v="CCV-3A_LC"/>
    <s v="3A_LC"/>
    <m/>
    <s v="3A_LC-15:00-15:15"/>
    <n v="0"/>
    <n v="1"/>
    <n v="2"/>
    <n v="4"/>
    <n v="0"/>
    <n v="0"/>
    <n v="0"/>
    <n v="0"/>
    <n v="15"/>
    <n v="9"/>
    <s v=""/>
  </r>
  <r>
    <x v="37"/>
    <n v="15"/>
    <x v="1"/>
    <m/>
    <x v="58"/>
    <s v="CCV-3A_LC"/>
    <s v="3A_LC"/>
    <m/>
    <s v="3A_LC-15:15-15:30"/>
    <n v="0"/>
    <n v="0"/>
    <n v="0"/>
    <n v="8"/>
    <n v="0"/>
    <n v="0"/>
    <n v="0"/>
    <n v="0"/>
    <n v="11"/>
    <n v="8"/>
    <s v=""/>
  </r>
  <r>
    <x v="38"/>
    <n v="15"/>
    <x v="1"/>
    <m/>
    <x v="58"/>
    <s v="CCV-3A_LC"/>
    <s v="3A_LC"/>
    <m/>
    <s v="3A_LC-15:30-15:45"/>
    <n v="0"/>
    <n v="1"/>
    <n v="0"/>
    <n v="1"/>
    <n v="0"/>
    <n v="0"/>
    <n v="0"/>
    <n v="0"/>
    <n v="4"/>
    <n v="1"/>
    <s v=""/>
  </r>
  <r>
    <x v="39"/>
    <n v="15"/>
    <x v="1"/>
    <m/>
    <x v="58"/>
    <s v="CCV-3A_LC"/>
    <s v="3A_LC"/>
    <m/>
    <s v="3A_LC-15:45-16:00"/>
    <n v="0"/>
    <n v="0"/>
    <n v="0"/>
    <n v="5"/>
    <n v="0"/>
    <n v="0"/>
    <n v="0"/>
    <n v="0"/>
    <n v="7"/>
    <n v="5"/>
    <s v=""/>
  </r>
  <r>
    <x v="40"/>
    <n v="16"/>
    <x v="1"/>
    <m/>
    <x v="58"/>
    <s v="CCV-3A_LC"/>
    <s v="3A_LC"/>
    <m/>
    <s v="3A_LC-16:00-16:15"/>
    <n v="0"/>
    <n v="0"/>
    <n v="0"/>
    <n v="1"/>
    <n v="0"/>
    <n v="0"/>
    <n v="0"/>
    <n v="0"/>
    <n v="2"/>
    <n v="1"/>
    <s v=""/>
  </r>
  <r>
    <x v="41"/>
    <n v="16"/>
    <x v="1"/>
    <m/>
    <x v="58"/>
    <s v="CCV-3A_LC"/>
    <s v="3A_LC"/>
    <m/>
    <s v="3A_LC-16:15-16:30"/>
    <n v="0"/>
    <n v="1"/>
    <n v="1"/>
    <n v="4"/>
    <n v="0"/>
    <n v="0"/>
    <n v="0"/>
    <n v="1"/>
    <n v="13"/>
    <n v="8"/>
    <s v=""/>
  </r>
  <r>
    <x v="42"/>
    <n v="16"/>
    <x v="1"/>
    <m/>
    <x v="58"/>
    <s v="CCV-3A_LC"/>
    <s v="3A_LC"/>
    <m/>
    <s v="3A_LC-16:30-16:45"/>
    <n v="0"/>
    <n v="0"/>
    <n v="0"/>
    <n v="4"/>
    <n v="0"/>
    <n v="0"/>
    <n v="0"/>
    <n v="0"/>
    <n v="6"/>
    <n v="4"/>
    <s v=""/>
  </r>
  <r>
    <x v="43"/>
    <n v="16"/>
    <x v="1"/>
    <m/>
    <x v="58"/>
    <s v="CCV-3A_LC"/>
    <s v="3A_LC"/>
    <m/>
    <s v="3A_LC-16:45-17:00"/>
    <n v="0"/>
    <n v="0"/>
    <n v="1"/>
    <n v="5"/>
    <n v="0"/>
    <n v="0"/>
    <n v="0"/>
    <n v="0"/>
    <n v="10"/>
    <n v="8"/>
    <s v=""/>
  </r>
  <r>
    <x v="44"/>
    <n v="17"/>
    <x v="1"/>
    <m/>
    <x v="58"/>
    <s v="CCV-3A_LC"/>
    <s v="3A_LC"/>
    <m/>
    <s v="3A_LC-17:00-17:15"/>
    <n v="0"/>
    <n v="3"/>
    <n v="1"/>
    <n v="4"/>
    <n v="0"/>
    <n v="0"/>
    <n v="0"/>
    <n v="0"/>
    <n v="17"/>
    <n v="7"/>
    <s v=""/>
  </r>
  <r>
    <x v="45"/>
    <n v="17"/>
    <x v="1"/>
    <m/>
    <x v="58"/>
    <s v="CCV-3A_LC"/>
    <s v="3A_LC"/>
    <m/>
    <s v="3A_LC-17:15-17:30"/>
    <n v="0"/>
    <n v="1"/>
    <n v="0"/>
    <n v="6"/>
    <n v="1"/>
    <n v="0"/>
    <n v="0"/>
    <n v="1"/>
    <n v="12"/>
    <n v="7"/>
    <s v=""/>
  </r>
  <r>
    <x v="46"/>
    <n v="17"/>
    <x v="1"/>
    <m/>
    <x v="58"/>
    <s v="CCV-3A_LC"/>
    <s v="3A_LC"/>
    <m/>
    <s v="3A_LC-17:30-17:45"/>
    <n v="0"/>
    <n v="0"/>
    <n v="0"/>
    <n v="4"/>
    <n v="1"/>
    <n v="0"/>
    <n v="0"/>
    <n v="0"/>
    <n v="6"/>
    <n v="4"/>
    <s v=""/>
  </r>
  <r>
    <x v="47"/>
    <n v="17"/>
    <x v="1"/>
    <m/>
    <x v="58"/>
    <s v="CCV-3A_LC"/>
    <s v="3A_LC"/>
    <m/>
    <s v="3A_LC-17:45-18:00"/>
    <n v="0"/>
    <n v="1"/>
    <n v="0"/>
    <n v="0"/>
    <n v="0"/>
    <n v="1"/>
    <n v="0"/>
    <n v="0"/>
    <n v="3"/>
    <n v="0"/>
    <s v=""/>
  </r>
  <r>
    <x v="48"/>
    <n v="18"/>
    <x v="1"/>
    <m/>
    <x v="58"/>
    <s v="CCV-3A_LC"/>
    <s v="3A_LC"/>
    <m/>
    <s v="3A_LC-18:00-18:15"/>
    <n v="0"/>
    <n v="0"/>
    <n v="0"/>
    <n v="2"/>
    <n v="0"/>
    <n v="0"/>
    <n v="0"/>
    <n v="0"/>
    <n v="3"/>
    <n v="2"/>
    <s v=""/>
  </r>
  <r>
    <x v="0"/>
    <n v="6"/>
    <x v="0"/>
    <m/>
    <x v="59"/>
    <s v="CCV-3A_SL"/>
    <s v="3A_SL"/>
    <m/>
    <s v="3A_SL-06:00-06:15"/>
    <n v="0"/>
    <n v="2"/>
    <n v="1"/>
    <n v="30"/>
    <n v="9"/>
    <n v="1"/>
    <n v="0"/>
    <n v="2"/>
    <n v="52"/>
    <n v="35"/>
    <s v=""/>
  </r>
  <r>
    <x v="1"/>
    <n v="6"/>
    <x v="0"/>
    <m/>
    <x v="59"/>
    <s v="CCV-3A_SL"/>
    <s v="3A_SL"/>
    <m/>
    <s v="3A_SL-06:15-06:30"/>
    <n v="0"/>
    <n v="2"/>
    <n v="2"/>
    <n v="37"/>
    <n v="11"/>
    <n v="1"/>
    <n v="0"/>
    <n v="3"/>
    <n v="67"/>
    <n v="45"/>
    <s v=""/>
  </r>
  <r>
    <x v="2"/>
    <n v="6"/>
    <x v="0"/>
    <m/>
    <x v="59"/>
    <s v="CCV-3A_SL"/>
    <s v="3A_SL"/>
    <m/>
    <s v="3A_SL-06:30-06:45"/>
    <n v="0"/>
    <n v="4"/>
    <n v="3"/>
    <n v="59"/>
    <n v="18"/>
    <n v="2"/>
    <n v="0"/>
    <n v="4"/>
    <n v="106"/>
    <n v="71"/>
    <s v=""/>
  </r>
  <r>
    <x v="3"/>
    <n v="6"/>
    <x v="0"/>
    <m/>
    <x v="59"/>
    <s v="CCV-3A_SL"/>
    <s v="3A_SL"/>
    <m/>
    <s v="3A_SL-06:45-07:00"/>
    <n v="0"/>
    <n v="2"/>
    <n v="2"/>
    <n v="32"/>
    <n v="10"/>
    <n v="1"/>
    <n v="0"/>
    <n v="2"/>
    <n v="59"/>
    <n v="39"/>
    <s v=""/>
  </r>
  <r>
    <x v="4"/>
    <n v="7"/>
    <x v="0"/>
    <m/>
    <x v="59"/>
    <s v="CCV-3A_SL"/>
    <s v="3A_SL"/>
    <m/>
    <s v="3A_SL-07:00-07:15"/>
    <n v="0"/>
    <n v="4"/>
    <n v="3"/>
    <n v="60"/>
    <n v="18"/>
    <n v="2"/>
    <n v="0"/>
    <n v="4"/>
    <n v="108"/>
    <n v="72"/>
    <s v=""/>
  </r>
  <r>
    <x v="5"/>
    <n v="7"/>
    <x v="0"/>
    <m/>
    <x v="59"/>
    <s v="CCV-3A_SL"/>
    <s v="3A_SL"/>
    <m/>
    <s v="3A_SL-07:15-07:30"/>
    <n v="0"/>
    <n v="5"/>
    <n v="3"/>
    <n v="74"/>
    <n v="22"/>
    <n v="2"/>
    <n v="0"/>
    <n v="5"/>
    <n v="131"/>
    <n v="87"/>
    <s v=""/>
  </r>
  <r>
    <x v="6"/>
    <n v="7"/>
    <x v="0"/>
    <m/>
    <x v="59"/>
    <s v="CCV-3A_SL"/>
    <s v="3A_SL"/>
    <m/>
    <s v="3A_SL-07:30-07:45"/>
    <n v="0"/>
    <n v="5"/>
    <n v="4"/>
    <n v="79"/>
    <n v="24"/>
    <n v="3"/>
    <n v="0"/>
    <n v="6"/>
    <n v="142"/>
    <n v="95"/>
    <s v=""/>
  </r>
  <r>
    <x v="7"/>
    <n v="7"/>
    <x v="0"/>
    <m/>
    <x v="59"/>
    <s v="CCV-3A_SL"/>
    <s v="3A_SL"/>
    <m/>
    <s v="3A_SL-07:45-08:00"/>
    <n v="0"/>
    <n v="5"/>
    <n v="4"/>
    <n v="76"/>
    <n v="23"/>
    <n v="3"/>
    <n v="0"/>
    <n v="6"/>
    <n v="138"/>
    <n v="92"/>
    <s v=""/>
  </r>
  <r>
    <x v="8"/>
    <n v="8"/>
    <x v="0"/>
    <m/>
    <x v="59"/>
    <s v="CCV-3A_SL"/>
    <s v="3A_SL"/>
    <m/>
    <s v="3A_SL-08:00-08:15"/>
    <n v="0"/>
    <n v="4"/>
    <n v="3"/>
    <n v="63"/>
    <n v="19"/>
    <n v="2"/>
    <n v="0"/>
    <n v="5"/>
    <n v="113"/>
    <n v="76"/>
    <s v=""/>
  </r>
  <r>
    <x v="9"/>
    <n v="8"/>
    <x v="0"/>
    <m/>
    <x v="59"/>
    <s v="CCV-3A_SL"/>
    <s v="3A_SL"/>
    <m/>
    <s v="3A_SL-08:15-08:30"/>
    <n v="0"/>
    <n v="3"/>
    <n v="2"/>
    <n v="51"/>
    <n v="15"/>
    <n v="2"/>
    <n v="0"/>
    <n v="4"/>
    <n v="90"/>
    <n v="60"/>
    <s v=""/>
  </r>
  <r>
    <x v="10"/>
    <n v="8"/>
    <x v="0"/>
    <m/>
    <x v="59"/>
    <s v="CCV-3A_SL"/>
    <s v="3A_SL"/>
    <m/>
    <s v="3A_SL-08:30-08:45"/>
    <n v="0"/>
    <n v="3"/>
    <n v="2"/>
    <n v="44"/>
    <n v="13"/>
    <n v="1"/>
    <n v="0"/>
    <n v="3"/>
    <n v="79"/>
    <n v="52"/>
    <s v=""/>
  </r>
  <r>
    <x v="11"/>
    <n v="8"/>
    <x v="0"/>
    <m/>
    <x v="59"/>
    <s v="CCV-3A_SL"/>
    <s v="3A_SL"/>
    <m/>
    <s v="3A_SL-08:45-09:00"/>
    <n v="0"/>
    <n v="3"/>
    <n v="2"/>
    <n v="42"/>
    <n v="13"/>
    <n v="1"/>
    <n v="0"/>
    <n v="3"/>
    <n v="76"/>
    <n v="50"/>
    <s v=""/>
  </r>
  <r>
    <x v="12"/>
    <n v="9"/>
    <x v="0"/>
    <m/>
    <x v="59"/>
    <s v="CCV-3A_SL"/>
    <s v="3A_SL"/>
    <m/>
    <s v="3A_SL-09:00-09:15"/>
    <n v="0"/>
    <n v="3"/>
    <n v="2"/>
    <n v="41"/>
    <n v="13"/>
    <n v="1"/>
    <n v="0"/>
    <n v="3"/>
    <n v="75"/>
    <n v="49"/>
    <s v=""/>
  </r>
  <r>
    <x v="13"/>
    <n v="9"/>
    <x v="0"/>
    <m/>
    <x v="59"/>
    <s v="CCV-3A_SL"/>
    <s v="3A_SL"/>
    <m/>
    <s v="3A_SL-09:15-09:30"/>
    <n v="0"/>
    <n v="2"/>
    <n v="2"/>
    <n v="35"/>
    <n v="11"/>
    <n v="1"/>
    <n v="0"/>
    <n v="3"/>
    <n v="64"/>
    <n v="43"/>
    <s v=""/>
  </r>
  <r>
    <x v="14"/>
    <n v="9"/>
    <x v="0"/>
    <m/>
    <x v="59"/>
    <s v="CCV-3A_SL"/>
    <s v="3A_SL"/>
    <m/>
    <s v="3A_SL-09:30-09:45"/>
    <n v="0"/>
    <n v="2"/>
    <n v="2"/>
    <n v="33"/>
    <n v="10"/>
    <n v="1"/>
    <n v="0"/>
    <n v="2"/>
    <n v="60"/>
    <n v="40"/>
    <s v=""/>
  </r>
  <r>
    <x v="15"/>
    <n v="9"/>
    <x v="0"/>
    <m/>
    <x v="59"/>
    <s v="CCV-3A_SL"/>
    <s v="3A_SL"/>
    <m/>
    <s v="3A_SL-09:45-10:00"/>
    <n v="0"/>
    <n v="2"/>
    <n v="2"/>
    <n v="38"/>
    <n v="12"/>
    <n v="1"/>
    <n v="0"/>
    <n v="3"/>
    <n v="68"/>
    <n v="46"/>
    <s v=""/>
  </r>
  <r>
    <x v="16"/>
    <n v="10"/>
    <x v="0"/>
    <m/>
    <x v="59"/>
    <s v="CCV-3A_SL"/>
    <s v="3A_SL"/>
    <m/>
    <s v="3A_SL-10:00-10:15"/>
    <n v="0"/>
    <n v="2"/>
    <n v="1"/>
    <n v="28"/>
    <n v="8"/>
    <n v="1"/>
    <n v="0"/>
    <n v="2"/>
    <n v="50"/>
    <n v="33"/>
    <s v=""/>
  </r>
  <r>
    <x v="17"/>
    <n v="10"/>
    <x v="0"/>
    <m/>
    <x v="59"/>
    <s v="CCV-3A_SL"/>
    <s v="3A_SL"/>
    <m/>
    <s v="3A_SL-10:15-10:30"/>
    <n v="0"/>
    <n v="2"/>
    <n v="2"/>
    <n v="34"/>
    <n v="10"/>
    <n v="1"/>
    <n v="0"/>
    <n v="2"/>
    <n v="61"/>
    <n v="41"/>
    <s v=""/>
  </r>
  <r>
    <x v="18"/>
    <n v="10"/>
    <x v="0"/>
    <m/>
    <x v="59"/>
    <s v="CCV-3A_SL"/>
    <s v="3A_SL"/>
    <m/>
    <s v="3A_SL-10:30-10:45"/>
    <n v="0"/>
    <n v="3"/>
    <n v="2"/>
    <n v="44"/>
    <n v="13"/>
    <n v="1"/>
    <n v="0"/>
    <n v="3"/>
    <n v="79"/>
    <n v="52"/>
    <s v=""/>
  </r>
  <r>
    <x v="19"/>
    <n v="10"/>
    <x v="0"/>
    <m/>
    <x v="59"/>
    <s v="CCV-3A_SL"/>
    <s v="3A_SL"/>
    <m/>
    <s v="3A_SL-10:45-11:00"/>
    <n v="0"/>
    <n v="2"/>
    <n v="1"/>
    <n v="28"/>
    <n v="9"/>
    <n v="1"/>
    <n v="0"/>
    <n v="2"/>
    <n v="50"/>
    <n v="33"/>
    <s v=""/>
  </r>
  <r>
    <x v="20"/>
    <n v="11"/>
    <x v="0"/>
    <m/>
    <x v="59"/>
    <s v="CCV-3A_SL"/>
    <s v="3A_SL"/>
    <m/>
    <s v="3A_SL-11:00-11:15"/>
    <n v="0"/>
    <n v="2"/>
    <n v="1"/>
    <n v="27"/>
    <n v="8"/>
    <n v="1"/>
    <n v="0"/>
    <n v="2"/>
    <n v="48"/>
    <n v="32"/>
    <s v=""/>
  </r>
  <r>
    <x v="21"/>
    <n v="11"/>
    <x v="0"/>
    <m/>
    <x v="59"/>
    <s v="CCV-3A_SL"/>
    <s v="3A_SL"/>
    <m/>
    <s v="3A_SL-11:15-11:30"/>
    <n v="0"/>
    <n v="2"/>
    <n v="2"/>
    <n v="37"/>
    <n v="11"/>
    <n v="1"/>
    <n v="0"/>
    <n v="3"/>
    <n v="67"/>
    <n v="45"/>
    <s v=""/>
  </r>
  <r>
    <x v="22"/>
    <n v="11"/>
    <x v="0"/>
    <m/>
    <x v="59"/>
    <s v="CCV-3A_SL"/>
    <s v="3A_SL"/>
    <m/>
    <s v="3A_SL-11:30-11:45"/>
    <n v="0"/>
    <n v="3"/>
    <n v="2"/>
    <n v="41"/>
    <n v="13"/>
    <n v="1"/>
    <n v="0"/>
    <n v="3"/>
    <n v="75"/>
    <n v="49"/>
    <s v=""/>
  </r>
  <r>
    <x v="23"/>
    <n v="11"/>
    <x v="0"/>
    <m/>
    <x v="59"/>
    <s v="CCV-3A_SL"/>
    <s v="3A_SL"/>
    <m/>
    <s v="3A_SL-11:45-12:00"/>
    <n v="0"/>
    <n v="3"/>
    <n v="2"/>
    <n v="39"/>
    <n v="12"/>
    <n v="1"/>
    <n v="0"/>
    <n v="3"/>
    <n v="72"/>
    <n v="47"/>
    <s v=""/>
  </r>
  <r>
    <x v="24"/>
    <n v="12"/>
    <x v="1"/>
    <m/>
    <x v="59"/>
    <s v="CCV-3A_SL"/>
    <s v="3A_SL"/>
    <m/>
    <s v="3A_SL-12:00-12:15"/>
    <n v="0"/>
    <n v="3"/>
    <n v="2"/>
    <n v="51"/>
    <n v="15"/>
    <n v="2"/>
    <n v="0"/>
    <n v="4"/>
    <n v="90"/>
    <n v="60"/>
    <s v=""/>
  </r>
  <r>
    <x v="25"/>
    <n v="12"/>
    <x v="1"/>
    <m/>
    <x v="59"/>
    <s v="CCV-3A_SL"/>
    <s v="3A_SL"/>
    <m/>
    <s v="3A_SL-12:15-12:30"/>
    <n v="0"/>
    <n v="3"/>
    <n v="2"/>
    <n v="51"/>
    <n v="16"/>
    <n v="2"/>
    <n v="0"/>
    <n v="4"/>
    <n v="90"/>
    <n v="60"/>
    <s v=""/>
  </r>
  <r>
    <x v="26"/>
    <n v="12"/>
    <x v="1"/>
    <m/>
    <x v="59"/>
    <s v="CCV-3A_SL"/>
    <s v="3A_SL"/>
    <m/>
    <s v="3A_SL-12:30-12:45"/>
    <n v="0"/>
    <n v="3"/>
    <n v="2"/>
    <n v="43"/>
    <n v="13"/>
    <n v="1"/>
    <n v="0"/>
    <n v="3"/>
    <n v="77"/>
    <n v="51"/>
    <s v=""/>
  </r>
  <r>
    <x v="27"/>
    <n v="12"/>
    <x v="1"/>
    <m/>
    <x v="59"/>
    <s v="CCV-3A_SL"/>
    <s v="3A_SL"/>
    <m/>
    <s v="3A_SL-12:45-13:00"/>
    <n v="0"/>
    <n v="3"/>
    <n v="2"/>
    <n v="44"/>
    <n v="13"/>
    <n v="1"/>
    <n v="0"/>
    <n v="3"/>
    <n v="79"/>
    <n v="52"/>
    <s v=""/>
  </r>
  <r>
    <x v="28"/>
    <n v="13"/>
    <x v="1"/>
    <m/>
    <x v="59"/>
    <s v="CCV-3A_SL"/>
    <s v="3A_SL"/>
    <m/>
    <s v="3A_SL-13:00-13:15"/>
    <n v="0"/>
    <n v="4"/>
    <n v="3"/>
    <n v="58"/>
    <n v="18"/>
    <n v="2"/>
    <n v="0"/>
    <n v="4"/>
    <n v="105"/>
    <n v="70"/>
    <s v=""/>
  </r>
  <r>
    <x v="29"/>
    <n v="13"/>
    <x v="1"/>
    <m/>
    <x v="59"/>
    <s v="CCV-3A_SL"/>
    <s v="3A_SL"/>
    <m/>
    <s v="3A_SL-13:15-13:30"/>
    <n v="0"/>
    <n v="3"/>
    <n v="2"/>
    <n v="47"/>
    <n v="14"/>
    <n v="2"/>
    <n v="0"/>
    <n v="3"/>
    <n v="83"/>
    <n v="55"/>
    <s v=""/>
  </r>
  <r>
    <x v="30"/>
    <n v="13"/>
    <x v="1"/>
    <m/>
    <x v="59"/>
    <s v="CCV-3A_SL"/>
    <s v="3A_SL"/>
    <m/>
    <s v="3A_SL-13:30-13:45"/>
    <n v="0"/>
    <n v="3"/>
    <n v="2"/>
    <n v="44"/>
    <n v="13"/>
    <n v="1"/>
    <n v="0"/>
    <n v="3"/>
    <n v="79"/>
    <n v="52"/>
    <s v=""/>
  </r>
  <r>
    <x v="31"/>
    <n v="13"/>
    <x v="1"/>
    <m/>
    <x v="59"/>
    <s v="CCV-3A_SL"/>
    <s v="3A_SL"/>
    <m/>
    <s v="3A_SL-13:45-14:00"/>
    <n v="0"/>
    <n v="3"/>
    <n v="2"/>
    <n v="42"/>
    <n v="13"/>
    <n v="1"/>
    <n v="0"/>
    <n v="3"/>
    <n v="76"/>
    <n v="50"/>
    <s v=""/>
  </r>
  <r>
    <x v="32"/>
    <n v="14"/>
    <x v="1"/>
    <m/>
    <x v="59"/>
    <s v="CCV-3A_SL"/>
    <s v="3A_SL"/>
    <m/>
    <s v="3A_SL-14:00-14:15"/>
    <n v="0"/>
    <n v="3"/>
    <n v="2"/>
    <n v="43"/>
    <n v="13"/>
    <n v="1"/>
    <n v="0"/>
    <n v="3"/>
    <n v="77"/>
    <n v="51"/>
    <s v=""/>
  </r>
  <r>
    <x v="33"/>
    <n v="14"/>
    <x v="1"/>
    <m/>
    <x v="59"/>
    <s v="CCV-3A_SL"/>
    <s v="3A_SL"/>
    <m/>
    <s v="3A_SL-14:15-14:30"/>
    <n v="0"/>
    <n v="3"/>
    <n v="2"/>
    <n v="45"/>
    <n v="14"/>
    <n v="1"/>
    <n v="0"/>
    <n v="3"/>
    <n v="80"/>
    <n v="53"/>
    <s v=""/>
  </r>
  <r>
    <x v="34"/>
    <n v="14"/>
    <x v="1"/>
    <m/>
    <x v="59"/>
    <s v="CCV-3A_SL"/>
    <s v="3A_SL"/>
    <m/>
    <s v="3A_SL-14:30-14:45"/>
    <n v="0"/>
    <n v="3"/>
    <n v="2"/>
    <n v="41"/>
    <n v="13"/>
    <n v="1"/>
    <n v="0"/>
    <n v="3"/>
    <n v="75"/>
    <n v="49"/>
    <s v=""/>
  </r>
  <r>
    <x v="35"/>
    <n v="14"/>
    <x v="1"/>
    <m/>
    <x v="59"/>
    <s v="CCV-3A_SL"/>
    <s v="3A_SL"/>
    <m/>
    <s v="3A_SL-14:45-15:00"/>
    <n v="0"/>
    <n v="3"/>
    <n v="2"/>
    <n v="45"/>
    <n v="14"/>
    <n v="1"/>
    <n v="0"/>
    <n v="3"/>
    <n v="80"/>
    <n v="53"/>
    <s v=""/>
  </r>
  <r>
    <x v="36"/>
    <n v="15"/>
    <x v="1"/>
    <m/>
    <x v="59"/>
    <s v="CCV-3A_SL"/>
    <s v="3A_SL"/>
    <m/>
    <s v="3A_SL-15:00-15:15"/>
    <n v="0"/>
    <n v="2"/>
    <n v="2"/>
    <n v="33"/>
    <n v="10"/>
    <n v="1"/>
    <n v="0"/>
    <n v="2"/>
    <n v="60"/>
    <n v="40"/>
    <s v=""/>
  </r>
  <r>
    <x v="37"/>
    <n v="15"/>
    <x v="1"/>
    <m/>
    <x v="59"/>
    <s v="CCV-3A_SL"/>
    <s v="3A_SL"/>
    <m/>
    <s v="3A_SL-15:15-15:30"/>
    <n v="0"/>
    <n v="2"/>
    <n v="2"/>
    <n v="35"/>
    <n v="11"/>
    <n v="1"/>
    <n v="0"/>
    <n v="3"/>
    <n v="64"/>
    <n v="43"/>
    <s v=""/>
  </r>
  <r>
    <x v="38"/>
    <n v="15"/>
    <x v="1"/>
    <m/>
    <x v="59"/>
    <s v="CCV-3A_SL"/>
    <s v="3A_SL"/>
    <m/>
    <s v="3A_SL-15:30-15:45"/>
    <n v="0"/>
    <n v="3"/>
    <n v="2"/>
    <n v="40"/>
    <n v="12"/>
    <n v="1"/>
    <n v="0"/>
    <n v="3"/>
    <n v="73"/>
    <n v="48"/>
    <s v=""/>
  </r>
  <r>
    <x v="39"/>
    <n v="15"/>
    <x v="1"/>
    <m/>
    <x v="59"/>
    <s v="CCV-3A_SL"/>
    <s v="3A_SL"/>
    <m/>
    <s v="3A_SL-15:45-16:00"/>
    <n v="0"/>
    <n v="2"/>
    <n v="2"/>
    <n v="33"/>
    <n v="10"/>
    <n v="1"/>
    <n v="0"/>
    <n v="2"/>
    <n v="60"/>
    <n v="40"/>
    <s v=""/>
  </r>
  <r>
    <x v="40"/>
    <n v="16"/>
    <x v="1"/>
    <m/>
    <x v="59"/>
    <s v="CCV-3A_SL"/>
    <s v="3A_SL"/>
    <m/>
    <s v="3A_SL-16:00-16:15"/>
    <n v="0"/>
    <n v="3"/>
    <n v="2"/>
    <n v="48"/>
    <n v="15"/>
    <n v="2"/>
    <n v="0"/>
    <n v="3"/>
    <n v="84"/>
    <n v="56"/>
    <s v=""/>
  </r>
  <r>
    <x v="41"/>
    <n v="16"/>
    <x v="1"/>
    <m/>
    <x v="59"/>
    <s v="CCV-3A_SL"/>
    <s v="3A_SL"/>
    <m/>
    <s v="3A_SL-16:15-16:30"/>
    <n v="0"/>
    <n v="3"/>
    <n v="2"/>
    <n v="50"/>
    <n v="15"/>
    <n v="2"/>
    <n v="0"/>
    <n v="4"/>
    <n v="88"/>
    <n v="59"/>
    <s v=""/>
  </r>
  <r>
    <x v="42"/>
    <n v="16"/>
    <x v="1"/>
    <m/>
    <x v="59"/>
    <s v="CCV-3A_SL"/>
    <s v="3A_SL"/>
    <m/>
    <s v="3A_SL-16:30-16:45"/>
    <n v="0"/>
    <n v="3"/>
    <n v="2"/>
    <n v="41"/>
    <n v="12"/>
    <n v="1"/>
    <n v="0"/>
    <n v="3"/>
    <n v="75"/>
    <n v="49"/>
    <s v=""/>
  </r>
  <r>
    <x v="43"/>
    <n v="16"/>
    <x v="1"/>
    <m/>
    <x v="59"/>
    <s v="CCV-3A_SL"/>
    <s v="3A_SL"/>
    <m/>
    <s v="3A_SL-16:45-17:00"/>
    <n v="0"/>
    <n v="4"/>
    <n v="3"/>
    <n v="54"/>
    <n v="17"/>
    <n v="2"/>
    <n v="0"/>
    <n v="4"/>
    <n v="100"/>
    <n v="66"/>
    <s v=""/>
  </r>
  <r>
    <x v="44"/>
    <n v="17"/>
    <x v="1"/>
    <m/>
    <x v="59"/>
    <s v="CCV-3A_SL"/>
    <s v="3A_SL"/>
    <m/>
    <s v="3A_SL-17:00-17:15"/>
    <n v="0"/>
    <n v="4"/>
    <n v="3"/>
    <n v="59"/>
    <n v="18"/>
    <n v="2"/>
    <n v="0"/>
    <n v="4"/>
    <n v="106"/>
    <n v="71"/>
    <s v=""/>
  </r>
  <r>
    <x v="45"/>
    <n v="17"/>
    <x v="1"/>
    <m/>
    <x v="59"/>
    <s v="CCV-3A_SL"/>
    <s v="3A_SL"/>
    <m/>
    <s v="3A_SL-17:15-17:30"/>
    <n v="0"/>
    <n v="4"/>
    <n v="3"/>
    <n v="64"/>
    <n v="19"/>
    <n v="2"/>
    <n v="0"/>
    <n v="5"/>
    <n v="114"/>
    <n v="77"/>
    <s v=""/>
  </r>
  <r>
    <x v="46"/>
    <n v="17"/>
    <x v="1"/>
    <m/>
    <x v="59"/>
    <s v="CCV-3A_SL"/>
    <s v="3A_SL"/>
    <m/>
    <s v="3A_SL-17:30-17:45"/>
    <n v="0"/>
    <n v="4"/>
    <n v="3"/>
    <n v="56"/>
    <n v="17"/>
    <n v="2"/>
    <n v="0"/>
    <n v="4"/>
    <n v="102"/>
    <n v="68"/>
    <s v=""/>
  </r>
  <r>
    <x v="47"/>
    <n v="17"/>
    <x v="1"/>
    <m/>
    <x v="59"/>
    <s v="CCV-3A_SL"/>
    <s v="3A_SL"/>
    <m/>
    <s v="3A_SL-17:45-18:00"/>
    <n v="0"/>
    <n v="3"/>
    <n v="2"/>
    <n v="50"/>
    <n v="15"/>
    <n v="2"/>
    <n v="0"/>
    <n v="4"/>
    <n v="88"/>
    <n v="59"/>
    <s v=""/>
  </r>
  <r>
    <x v="48"/>
    <n v="18"/>
    <x v="1"/>
    <m/>
    <x v="59"/>
    <s v="CCV-3A_SL"/>
    <s v="3A_SL"/>
    <m/>
    <s v="3A_SL-18:00-18:15"/>
    <n v="0"/>
    <n v="3"/>
    <n v="2"/>
    <n v="52"/>
    <n v="16"/>
    <n v="2"/>
    <n v="0"/>
    <n v="4"/>
    <n v="91"/>
    <n v="61"/>
    <s v=""/>
  </r>
  <r>
    <x v="49"/>
    <n v="18"/>
    <x v="1"/>
    <m/>
    <x v="59"/>
    <s v="CCV-3A_SL"/>
    <s v="3A_SL"/>
    <m/>
    <s v="3A_SL-18:15-18:30"/>
    <n v="0"/>
    <n v="3"/>
    <n v="2"/>
    <n v="51"/>
    <n v="16"/>
    <n v="2"/>
    <n v="0"/>
    <n v="4"/>
    <n v="90"/>
    <n v="60"/>
    <s v=""/>
  </r>
  <r>
    <x v="50"/>
    <n v="18"/>
    <x v="1"/>
    <m/>
    <x v="59"/>
    <s v="CCV-3A_SL"/>
    <s v="3A_SL"/>
    <m/>
    <s v="3A_SL-18:30-18:45"/>
    <n v="0"/>
    <n v="4"/>
    <n v="3"/>
    <n v="64"/>
    <n v="20"/>
    <n v="2"/>
    <n v="0"/>
    <n v="5"/>
    <n v="115"/>
    <n v="77"/>
    <s v=""/>
  </r>
  <r>
    <x v="51"/>
    <n v="18"/>
    <x v="1"/>
    <m/>
    <x v="59"/>
    <s v="CCV-3A_SL"/>
    <s v="3A_SL"/>
    <m/>
    <s v="3A_SL-18:45-19:00"/>
    <n v="0"/>
    <n v="3"/>
    <n v="2"/>
    <n v="47"/>
    <n v="14"/>
    <n v="2"/>
    <n v="0"/>
    <n v="3"/>
    <n v="83"/>
    <n v="55"/>
    <s v=""/>
  </r>
  <r>
    <x v="52"/>
    <n v="19"/>
    <x v="2"/>
    <m/>
    <x v="59"/>
    <s v="CCV-3A_SL"/>
    <s v="3A_SL"/>
    <m/>
    <s v="3A_SL-19:00-19:15"/>
    <n v="0"/>
    <n v="4"/>
    <n v="3"/>
    <n v="61"/>
    <n v="19"/>
    <n v="2"/>
    <n v="0"/>
    <n v="4"/>
    <n v="109"/>
    <n v="73"/>
    <s v=""/>
  </r>
  <r>
    <x v="53"/>
    <n v="19"/>
    <x v="2"/>
    <m/>
    <x v="59"/>
    <s v="CCV-3A_SL"/>
    <s v="3A_SL"/>
    <m/>
    <s v="3A_SL-19:15-19:30"/>
    <n v="0"/>
    <n v="3"/>
    <n v="2"/>
    <n v="41"/>
    <n v="13"/>
    <n v="1"/>
    <n v="0"/>
    <n v="3"/>
    <n v="75"/>
    <n v="49"/>
    <s v=""/>
  </r>
  <r>
    <x v="54"/>
    <n v="19"/>
    <x v="2"/>
    <m/>
    <x v="59"/>
    <s v="CCV-3A_SL"/>
    <s v="3A_SL"/>
    <m/>
    <s v="3A_SL-19:30-19:45"/>
    <n v="0"/>
    <n v="3"/>
    <n v="2"/>
    <n v="39"/>
    <n v="12"/>
    <n v="1"/>
    <n v="0"/>
    <n v="3"/>
    <n v="72"/>
    <n v="47"/>
    <s v=""/>
  </r>
  <r>
    <x v="55"/>
    <n v="19"/>
    <x v="2"/>
    <m/>
    <x v="59"/>
    <s v="CCV-3A_SL"/>
    <s v="3A_SL"/>
    <m/>
    <s v="3A_SL-19:45-20:00"/>
    <n v="0"/>
    <n v="2"/>
    <n v="1"/>
    <n v="30"/>
    <n v="9"/>
    <n v="1"/>
    <n v="0"/>
    <n v="2"/>
    <n v="52"/>
    <n v="35"/>
    <s v=""/>
  </r>
  <r>
    <x v="3"/>
    <n v="6"/>
    <x v="0"/>
    <m/>
    <x v="60"/>
    <s v="CCV-3B_LC"/>
    <s v="3B_LC"/>
    <m/>
    <s v="3B_LC-06:45-07:00"/>
    <n v="0"/>
    <n v="0"/>
    <n v="1"/>
    <n v="2"/>
    <n v="0"/>
    <n v="0"/>
    <n v="0"/>
    <n v="0"/>
    <n v="6"/>
    <n v="5"/>
    <s v=""/>
  </r>
  <r>
    <x v="4"/>
    <n v="7"/>
    <x v="0"/>
    <m/>
    <x v="60"/>
    <s v="CCV-3B_LC"/>
    <s v="3B_LC"/>
    <m/>
    <s v="3B_LC-07:00-07:15"/>
    <n v="0"/>
    <n v="0"/>
    <n v="0"/>
    <n v="2"/>
    <n v="0"/>
    <n v="0"/>
    <n v="0"/>
    <n v="0"/>
    <n v="3"/>
    <n v="2"/>
    <s v=""/>
  </r>
  <r>
    <x v="5"/>
    <n v="7"/>
    <x v="0"/>
    <m/>
    <x v="60"/>
    <s v="CCV-3B_LC"/>
    <s v="3B_LC"/>
    <m/>
    <s v="3B_LC-07:15-07:30"/>
    <n v="0"/>
    <n v="0"/>
    <n v="0"/>
    <n v="7"/>
    <n v="0"/>
    <n v="0"/>
    <n v="0"/>
    <n v="3"/>
    <n v="13"/>
    <n v="10"/>
    <s v=""/>
  </r>
  <r>
    <x v="6"/>
    <n v="7"/>
    <x v="0"/>
    <m/>
    <x v="60"/>
    <s v="CCV-3B_LC"/>
    <s v="3B_LC"/>
    <m/>
    <s v="3B_LC-07:30-07:45"/>
    <n v="0"/>
    <n v="0"/>
    <n v="0"/>
    <n v="2"/>
    <n v="0"/>
    <n v="0"/>
    <n v="0"/>
    <n v="0"/>
    <n v="3"/>
    <n v="2"/>
    <s v=""/>
  </r>
  <r>
    <x v="7"/>
    <n v="7"/>
    <x v="0"/>
    <m/>
    <x v="60"/>
    <s v="CCV-3B_LC"/>
    <s v="3B_LC"/>
    <m/>
    <s v="3B_LC-07:45-08:00"/>
    <n v="0"/>
    <n v="1"/>
    <n v="1"/>
    <n v="1"/>
    <n v="0"/>
    <n v="0"/>
    <n v="0"/>
    <n v="0"/>
    <n v="8"/>
    <n v="4"/>
    <s v=""/>
  </r>
  <r>
    <x v="9"/>
    <n v="8"/>
    <x v="0"/>
    <m/>
    <x v="60"/>
    <s v="CCV-3B_LC"/>
    <s v="3B_LC"/>
    <m/>
    <s v="3B_LC-08:15-08:30"/>
    <n v="0"/>
    <n v="1"/>
    <n v="0"/>
    <n v="0"/>
    <n v="1"/>
    <n v="0"/>
    <n v="0"/>
    <n v="0"/>
    <n v="3"/>
    <n v="0"/>
    <s v=""/>
  </r>
  <r>
    <x v="10"/>
    <n v="8"/>
    <x v="0"/>
    <m/>
    <x v="60"/>
    <s v="CCV-3B_LC"/>
    <s v="3B_LC"/>
    <m/>
    <s v="3B_LC-08:30-08:45"/>
    <n v="0"/>
    <n v="2"/>
    <n v="1"/>
    <n v="3"/>
    <n v="0"/>
    <n v="0"/>
    <n v="0"/>
    <n v="0"/>
    <n v="13"/>
    <n v="6"/>
    <s v=""/>
  </r>
  <r>
    <x v="11"/>
    <n v="8"/>
    <x v="0"/>
    <m/>
    <x v="60"/>
    <s v="CCV-3B_LC"/>
    <s v="3B_LC"/>
    <m/>
    <s v="3B_LC-08:45-09:00"/>
    <n v="0"/>
    <n v="0"/>
    <n v="0"/>
    <n v="0"/>
    <n v="0"/>
    <n v="0"/>
    <n v="0"/>
    <n v="1"/>
    <n v="2"/>
    <n v="1"/>
    <s v=""/>
  </r>
  <r>
    <x v="12"/>
    <n v="9"/>
    <x v="0"/>
    <m/>
    <x v="60"/>
    <s v="CCV-3B_LC"/>
    <s v="3B_LC"/>
    <m/>
    <s v="3B_LC-09:00-09:15"/>
    <n v="0"/>
    <n v="0"/>
    <n v="1"/>
    <n v="4"/>
    <n v="0"/>
    <n v="0"/>
    <n v="0"/>
    <n v="2"/>
    <n v="12"/>
    <n v="9"/>
    <s v=""/>
  </r>
  <r>
    <x v="13"/>
    <n v="9"/>
    <x v="0"/>
    <m/>
    <x v="60"/>
    <s v="CCV-3B_LC"/>
    <s v="3B_LC"/>
    <m/>
    <s v="3B_LC-09:15-09:30"/>
    <n v="0"/>
    <n v="0"/>
    <n v="0"/>
    <n v="6"/>
    <n v="0"/>
    <n v="0"/>
    <n v="0"/>
    <n v="0"/>
    <n v="8"/>
    <n v="6"/>
    <s v=""/>
  </r>
  <r>
    <x v="14"/>
    <n v="9"/>
    <x v="0"/>
    <m/>
    <x v="60"/>
    <s v="CCV-3B_LC"/>
    <s v="3B_LC"/>
    <m/>
    <s v="3B_LC-09:30-09:45"/>
    <n v="0"/>
    <n v="0"/>
    <n v="0"/>
    <n v="5"/>
    <n v="1"/>
    <n v="0"/>
    <n v="0"/>
    <n v="0"/>
    <n v="7"/>
    <n v="5"/>
    <s v=""/>
  </r>
  <r>
    <x v="15"/>
    <n v="9"/>
    <x v="0"/>
    <m/>
    <x v="60"/>
    <s v="CCV-3B_LC"/>
    <s v="3B_LC"/>
    <m/>
    <s v="3B_LC-09:45-10:00"/>
    <n v="0"/>
    <n v="3"/>
    <n v="0"/>
    <n v="1"/>
    <n v="0"/>
    <n v="0"/>
    <n v="0"/>
    <n v="1"/>
    <n v="11"/>
    <n v="2"/>
    <s v=""/>
  </r>
  <r>
    <x v="16"/>
    <n v="10"/>
    <x v="0"/>
    <m/>
    <x v="60"/>
    <s v="CCV-3B_LC"/>
    <s v="3B_LC"/>
    <m/>
    <s v="3B_LC-10:00-10:15"/>
    <n v="0"/>
    <n v="1"/>
    <n v="0"/>
    <n v="2"/>
    <n v="0"/>
    <n v="0"/>
    <n v="0"/>
    <n v="1"/>
    <n v="7"/>
    <n v="3"/>
    <s v=""/>
  </r>
  <r>
    <x v="17"/>
    <n v="10"/>
    <x v="0"/>
    <m/>
    <x v="60"/>
    <s v="CCV-3B_LC"/>
    <s v="3B_LC"/>
    <m/>
    <s v="3B_LC-10:15-10:30"/>
    <n v="0"/>
    <n v="0"/>
    <n v="0"/>
    <n v="1"/>
    <n v="0"/>
    <n v="0"/>
    <n v="0"/>
    <n v="1"/>
    <n v="3"/>
    <n v="2"/>
    <s v=""/>
  </r>
  <r>
    <x v="18"/>
    <n v="10"/>
    <x v="0"/>
    <m/>
    <x v="60"/>
    <s v="CCV-3B_LC"/>
    <s v="3B_LC"/>
    <m/>
    <s v="3B_LC-10:30-10:45"/>
    <n v="0"/>
    <n v="2"/>
    <n v="0"/>
    <n v="4"/>
    <n v="0"/>
    <n v="0"/>
    <n v="0"/>
    <n v="0"/>
    <n v="11"/>
    <n v="4"/>
    <s v=""/>
  </r>
  <r>
    <x v="19"/>
    <n v="10"/>
    <x v="0"/>
    <m/>
    <x v="60"/>
    <s v="CCV-3B_LC"/>
    <s v="3B_LC"/>
    <m/>
    <s v="3B_LC-10:45-11:00"/>
    <n v="0"/>
    <n v="2"/>
    <n v="0"/>
    <n v="3"/>
    <n v="1"/>
    <n v="0"/>
    <n v="0"/>
    <n v="0"/>
    <n v="10"/>
    <n v="3"/>
    <s v=""/>
  </r>
  <r>
    <x v="20"/>
    <n v="11"/>
    <x v="0"/>
    <m/>
    <x v="60"/>
    <s v="CCV-3B_LC"/>
    <s v="3B_LC"/>
    <m/>
    <s v="3B_LC-11:00-11:15"/>
    <n v="0"/>
    <n v="0"/>
    <n v="1"/>
    <n v="0"/>
    <n v="0"/>
    <n v="0"/>
    <n v="0"/>
    <n v="1"/>
    <n v="5"/>
    <n v="4"/>
    <s v=""/>
  </r>
  <r>
    <x v="21"/>
    <n v="11"/>
    <x v="0"/>
    <m/>
    <x v="60"/>
    <s v="CCV-3B_LC"/>
    <s v="3B_LC"/>
    <m/>
    <s v="3B_LC-11:15-11:30"/>
    <n v="0"/>
    <n v="1"/>
    <n v="0"/>
    <n v="2"/>
    <n v="0"/>
    <n v="0"/>
    <n v="0"/>
    <n v="1"/>
    <n v="7"/>
    <n v="3"/>
    <s v=""/>
  </r>
  <r>
    <x v="22"/>
    <n v="11"/>
    <x v="0"/>
    <m/>
    <x v="60"/>
    <s v="CCV-3B_LC"/>
    <s v="3B_LC"/>
    <m/>
    <s v="3B_LC-11:30-11:45"/>
    <n v="0"/>
    <n v="2"/>
    <n v="0"/>
    <n v="3"/>
    <n v="0"/>
    <n v="0"/>
    <n v="0"/>
    <n v="0"/>
    <n v="10"/>
    <n v="3"/>
    <s v=""/>
  </r>
  <r>
    <x v="23"/>
    <n v="11"/>
    <x v="0"/>
    <m/>
    <x v="60"/>
    <s v="CCV-3B_LC"/>
    <s v="3B_LC"/>
    <m/>
    <s v="3B_LC-11:45-12:00"/>
    <n v="0"/>
    <n v="0"/>
    <n v="0"/>
    <n v="1"/>
    <n v="0"/>
    <n v="0"/>
    <n v="0"/>
    <n v="2"/>
    <n v="4"/>
    <n v="3"/>
    <s v=""/>
  </r>
  <r>
    <x v="24"/>
    <n v="12"/>
    <x v="1"/>
    <m/>
    <x v="60"/>
    <s v="CCV-3B_LC"/>
    <s v="3B_LC"/>
    <m/>
    <s v="3B_LC-12:00-12:15"/>
    <n v="0"/>
    <n v="1"/>
    <n v="0"/>
    <n v="2"/>
    <n v="0"/>
    <n v="0"/>
    <n v="0"/>
    <n v="1"/>
    <n v="7"/>
    <n v="3"/>
    <s v=""/>
  </r>
  <r>
    <x v="25"/>
    <n v="12"/>
    <x v="1"/>
    <m/>
    <x v="60"/>
    <s v="CCV-3B_LC"/>
    <s v="3B_LC"/>
    <m/>
    <s v="3B_LC-12:15-12:30"/>
    <n v="0"/>
    <n v="1"/>
    <n v="0"/>
    <n v="3"/>
    <n v="0"/>
    <n v="0"/>
    <n v="0"/>
    <n v="0"/>
    <n v="7"/>
    <n v="3"/>
    <s v=""/>
  </r>
  <r>
    <x v="26"/>
    <n v="12"/>
    <x v="1"/>
    <m/>
    <x v="60"/>
    <s v="CCV-3B_LC"/>
    <s v="3B_LC"/>
    <m/>
    <s v="3B_LC-12:30-12:45"/>
    <n v="0"/>
    <n v="1"/>
    <n v="0"/>
    <n v="7"/>
    <n v="1"/>
    <n v="0"/>
    <n v="0"/>
    <n v="2"/>
    <n v="15"/>
    <n v="9"/>
    <s v=""/>
  </r>
  <r>
    <x v="27"/>
    <n v="12"/>
    <x v="1"/>
    <m/>
    <x v="60"/>
    <s v="CCV-3B_LC"/>
    <s v="3B_LC"/>
    <m/>
    <s v="3B_LC-12:45-13:00"/>
    <n v="0"/>
    <n v="0"/>
    <n v="0"/>
    <n v="4"/>
    <n v="0"/>
    <n v="0"/>
    <n v="0"/>
    <n v="1"/>
    <n v="7"/>
    <n v="5"/>
    <s v=""/>
  </r>
  <r>
    <x v="29"/>
    <n v="13"/>
    <x v="1"/>
    <m/>
    <x v="60"/>
    <s v="CCV-3B_LC"/>
    <s v="3B_LC"/>
    <m/>
    <s v="3B_LC-13:15-13:30"/>
    <n v="0"/>
    <n v="0"/>
    <n v="0"/>
    <n v="1"/>
    <n v="0"/>
    <n v="0"/>
    <n v="0"/>
    <n v="0"/>
    <n v="2"/>
    <n v="1"/>
    <s v=""/>
  </r>
  <r>
    <x v="30"/>
    <n v="13"/>
    <x v="1"/>
    <m/>
    <x v="60"/>
    <s v="CCV-3B_LC"/>
    <s v="3B_LC"/>
    <m/>
    <s v="3B_LC-13:30-13:45"/>
    <n v="0"/>
    <n v="1"/>
    <n v="0"/>
    <n v="3"/>
    <n v="0"/>
    <n v="0"/>
    <n v="0"/>
    <n v="0"/>
    <n v="7"/>
    <n v="3"/>
    <s v=""/>
  </r>
  <r>
    <x v="31"/>
    <n v="13"/>
    <x v="1"/>
    <m/>
    <x v="60"/>
    <s v="CCV-3B_LC"/>
    <s v="3B_LC"/>
    <m/>
    <s v="3B_LC-13:45-14:00"/>
    <n v="0"/>
    <n v="1"/>
    <n v="0"/>
    <n v="1"/>
    <n v="1"/>
    <n v="0"/>
    <n v="0"/>
    <n v="0"/>
    <n v="5"/>
    <n v="1"/>
    <s v=""/>
  </r>
  <r>
    <x v="32"/>
    <n v="14"/>
    <x v="1"/>
    <m/>
    <x v="60"/>
    <s v="CCV-3B_LC"/>
    <s v="3B_LC"/>
    <m/>
    <s v="3B_LC-14:00-14:15"/>
    <n v="0"/>
    <n v="0"/>
    <n v="0"/>
    <n v="0"/>
    <n v="0"/>
    <n v="0"/>
    <n v="0"/>
    <n v="1"/>
    <n v="2"/>
    <n v="1"/>
    <s v=""/>
  </r>
  <r>
    <x v="33"/>
    <n v="14"/>
    <x v="1"/>
    <m/>
    <x v="60"/>
    <s v="CCV-3B_LC"/>
    <s v="3B_LC"/>
    <m/>
    <s v="3B_LC-14:15-14:30"/>
    <n v="0"/>
    <n v="0"/>
    <n v="0"/>
    <n v="5"/>
    <n v="0"/>
    <n v="0"/>
    <n v="0"/>
    <n v="0"/>
    <n v="7"/>
    <n v="5"/>
    <s v=""/>
  </r>
  <r>
    <x v="34"/>
    <n v="14"/>
    <x v="1"/>
    <m/>
    <x v="60"/>
    <s v="CCV-3B_LC"/>
    <s v="3B_LC"/>
    <m/>
    <s v="3B_LC-14:30-14:45"/>
    <n v="0"/>
    <n v="1"/>
    <n v="0"/>
    <n v="2"/>
    <n v="0"/>
    <n v="0"/>
    <n v="0"/>
    <n v="1"/>
    <n v="7"/>
    <n v="3"/>
    <s v=""/>
  </r>
  <r>
    <x v="35"/>
    <n v="14"/>
    <x v="1"/>
    <m/>
    <x v="60"/>
    <s v="CCV-3B_LC"/>
    <s v="3B_LC"/>
    <m/>
    <s v="3B_LC-14:45-15:00"/>
    <n v="0"/>
    <n v="1"/>
    <n v="0"/>
    <n v="4"/>
    <n v="0"/>
    <n v="0"/>
    <n v="0"/>
    <n v="1"/>
    <n v="10"/>
    <n v="5"/>
    <s v=""/>
  </r>
  <r>
    <x v="36"/>
    <n v="15"/>
    <x v="1"/>
    <m/>
    <x v="60"/>
    <s v="CCV-3B_LC"/>
    <s v="3B_LC"/>
    <m/>
    <s v="3B_LC-15:00-15:15"/>
    <n v="0"/>
    <n v="1"/>
    <n v="0"/>
    <n v="5"/>
    <n v="0"/>
    <n v="0"/>
    <n v="0"/>
    <n v="0"/>
    <n v="10"/>
    <n v="5"/>
    <s v=""/>
  </r>
  <r>
    <x v="37"/>
    <n v="15"/>
    <x v="1"/>
    <m/>
    <x v="60"/>
    <s v="CCV-3B_LC"/>
    <s v="3B_LC"/>
    <m/>
    <s v="3B_LC-15:15-15:30"/>
    <n v="0"/>
    <n v="0"/>
    <n v="0"/>
    <n v="3"/>
    <n v="0"/>
    <n v="0"/>
    <n v="0"/>
    <n v="0"/>
    <n v="4"/>
    <n v="3"/>
    <s v=""/>
  </r>
  <r>
    <x v="38"/>
    <n v="15"/>
    <x v="1"/>
    <m/>
    <x v="60"/>
    <s v="CCV-3B_LC"/>
    <s v="3B_LC"/>
    <m/>
    <s v="3B_LC-15:30-15:45"/>
    <n v="0"/>
    <n v="0"/>
    <n v="0"/>
    <n v="2"/>
    <n v="0"/>
    <n v="0"/>
    <n v="0"/>
    <n v="0"/>
    <n v="3"/>
    <n v="2"/>
    <s v=""/>
  </r>
  <r>
    <x v="39"/>
    <n v="15"/>
    <x v="1"/>
    <m/>
    <x v="60"/>
    <s v="CCV-3B_LC"/>
    <s v="3B_LC"/>
    <m/>
    <s v="3B_LC-15:45-16:00"/>
    <n v="0"/>
    <n v="2"/>
    <n v="0"/>
    <n v="1"/>
    <n v="0"/>
    <n v="0"/>
    <n v="0"/>
    <n v="0"/>
    <n v="7"/>
    <n v="1"/>
    <s v=""/>
  </r>
  <r>
    <x v="40"/>
    <n v="16"/>
    <x v="1"/>
    <m/>
    <x v="60"/>
    <s v="CCV-3B_LC"/>
    <s v="3B_LC"/>
    <m/>
    <s v="3B_LC-16:00-16:15"/>
    <n v="0"/>
    <n v="0"/>
    <n v="0"/>
    <n v="3"/>
    <n v="0"/>
    <n v="0"/>
    <n v="0"/>
    <n v="0"/>
    <n v="4"/>
    <n v="3"/>
    <s v=""/>
  </r>
  <r>
    <x v="41"/>
    <n v="16"/>
    <x v="1"/>
    <m/>
    <x v="60"/>
    <s v="CCV-3B_LC"/>
    <s v="3B_LC"/>
    <m/>
    <s v="3B_LC-16:15-16:30"/>
    <n v="0"/>
    <n v="0"/>
    <n v="0"/>
    <n v="4"/>
    <n v="0"/>
    <n v="1"/>
    <n v="0"/>
    <n v="0"/>
    <n v="6"/>
    <n v="4"/>
    <s v=""/>
  </r>
  <r>
    <x v="42"/>
    <n v="16"/>
    <x v="1"/>
    <m/>
    <x v="60"/>
    <s v="CCV-3B_LC"/>
    <s v="3B_LC"/>
    <m/>
    <s v="3B_LC-16:30-16:45"/>
    <n v="0"/>
    <n v="1"/>
    <n v="0"/>
    <n v="1"/>
    <n v="0"/>
    <n v="0"/>
    <n v="0"/>
    <n v="0"/>
    <n v="4"/>
    <n v="1"/>
    <s v=""/>
  </r>
  <r>
    <x v="43"/>
    <n v="16"/>
    <x v="1"/>
    <m/>
    <x v="60"/>
    <s v="CCV-3B_LC"/>
    <s v="3B_LC"/>
    <m/>
    <s v="3B_LC-16:45-17:00"/>
    <n v="0"/>
    <n v="0"/>
    <n v="0"/>
    <n v="3"/>
    <n v="0"/>
    <n v="0"/>
    <n v="0"/>
    <n v="0"/>
    <n v="4"/>
    <n v="3"/>
    <s v=""/>
  </r>
  <r>
    <x v="44"/>
    <n v="17"/>
    <x v="1"/>
    <m/>
    <x v="60"/>
    <s v="CCV-3B_LC"/>
    <s v="3B_LC"/>
    <m/>
    <s v="3B_LC-17:00-17:15"/>
    <n v="0"/>
    <n v="1"/>
    <n v="0"/>
    <n v="1"/>
    <n v="0"/>
    <n v="0"/>
    <n v="0"/>
    <n v="1"/>
    <n v="6"/>
    <n v="2"/>
    <s v=""/>
  </r>
  <r>
    <x v="45"/>
    <n v="17"/>
    <x v="1"/>
    <m/>
    <x v="60"/>
    <s v="CCV-3B_LC"/>
    <s v="3B_LC"/>
    <m/>
    <s v="3B_LC-17:15-17:30"/>
    <n v="0"/>
    <n v="2"/>
    <n v="0"/>
    <n v="5"/>
    <n v="1"/>
    <n v="0"/>
    <n v="0"/>
    <n v="0"/>
    <n v="12"/>
    <n v="5"/>
    <s v=""/>
  </r>
  <r>
    <x v="46"/>
    <n v="17"/>
    <x v="1"/>
    <m/>
    <x v="60"/>
    <s v="CCV-3B_LC"/>
    <s v="3B_LC"/>
    <m/>
    <s v="3B_LC-17:30-17:45"/>
    <n v="0"/>
    <n v="1"/>
    <n v="0"/>
    <n v="2"/>
    <n v="0"/>
    <n v="0"/>
    <n v="0"/>
    <n v="0"/>
    <n v="6"/>
    <n v="2"/>
    <s v=""/>
  </r>
  <r>
    <x v="47"/>
    <n v="17"/>
    <x v="1"/>
    <m/>
    <x v="60"/>
    <s v="CCV-3B_LC"/>
    <s v="3B_LC"/>
    <m/>
    <s v="3B_LC-17:45-18:00"/>
    <n v="0"/>
    <n v="2"/>
    <n v="0"/>
    <n v="5"/>
    <n v="0"/>
    <n v="0"/>
    <n v="0"/>
    <n v="2"/>
    <n v="15"/>
    <n v="7"/>
    <s v=""/>
  </r>
  <r>
    <x v="48"/>
    <n v="18"/>
    <x v="1"/>
    <m/>
    <x v="60"/>
    <s v="CCV-3B_LC"/>
    <s v="3B_LC"/>
    <m/>
    <s v="3B_LC-18:00-18:15"/>
    <n v="0"/>
    <n v="0"/>
    <n v="0"/>
    <n v="1"/>
    <n v="0"/>
    <n v="0"/>
    <n v="0"/>
    <n v="0"/>
    <n v="2"/>
    <n v="1"/>
    <s v=""/>
  </r>
  <r>
    <x v="0"/>
    <n v="6"/>
    <x v="0"/>
    <m/>
    <x v="61"/>
    <s v="CCV-3B_SL"/>
    <s v="3B_SL"/>
    <m/>
    <s v="3B_SL-06:00-06:15"/>
    <n v="0"/>
    <n v="0"/>
    <n v="0"/>
    <n v="7"/>
    <n v="2"/>
    <n v="0"/>
    <n v="0"/>
    <n v="0"/>
    <n v="10"/>
    <n v="7"/>
    <s v=""/>
  </r>
  <r>
    <x v="1"/>
    <n v="6"/>
    <x v="0"/>
    <m/>
    <x v="61"/>
    <s v="CCV-3B_SL"/>
    <s v="3B_SL"/>
    <m/>
    <s v="3B_SL-06:15-06:30"/>
    <n v="0"/>
    <n v="1"/>
    <n v="1"/>
    <n v="20"/>
    <n v="6"/>
    <n v="1"/>
    <n v="0"/>
    <n v="1"/>
    <n v="35"/>
    <n v="24"/>
    <s v=""/>
  </r>
  <r>
    <x v="2"/>
    <n v="6"/>
    <x v="0"/>
    <m/>
    <x v="61"/>
    <s v="CCV-3B_SL"/>
    <s v="3B_SL"/>
    <m/>
    <s v="3B_SL-06:30-06:45"/>
    <n v="0"/>
    <n v="3"/>
    <n v="2"/>
    <n v="40"/>
    <n v="12"/>
    <n v="1"/>
    <n v="0"/>
    <n v="3"/>
    <n v="73"/>
    <n v="48"/>
    <s v=""/>
  </r>
  <r>
    <x v="3"/>
    <n v="6"/>
    <x v="0"/>
    <m/>
    <x v="61"/>
    <s v="CCV-3B_SL"/>
    <s v="3B_SL"/>
    <m/>
    <s v="3B_SL-06:45-07:00"/>
    <n v="0"/>
    <n v="4"/>
    <n v="3"/>
    <n v="57"/>
    <n v="17"/>
    <n v="2"/>
    <n v="0"/>
    <n v="4"/>
    <n v="104"/>
    <n v="69"/>
    <s v=""/>
  </r>
  <r>
    <x v="4"/>
    <n v="7"/>
    <x v="0"/>
    <m/>
    <x v="61"/>
    <s v="CCV-3B_SL"/>
    <s v="3B_SL"/>
    <m/>
    <s v="3B_SL-07:00-07:15"/>
    <n v="0"/>
    <n v="3"/>
    <n v="2"/>
    <n v="41"/>
    <n v="13"/>
    <n v="1"/>
    <n v="0"/>
    <n v="3"/>
    <n v="75"/>
    <n v="49"/>
    <s v=""/>
  </r>
  <r>
    <x v="5"/>
    <n v="7"/>
    <x v="0"/>
    <m/>
    <x v="61"/>
    <s v="CCV-3B_SL"/>
    <s v="3B_SL"/>
    <m/>
    <s v="3B_SL-07:15-07:30"/>
    <n v="0"/>
    <n v="3"/>
    <n v="2"/>
    <n v="43"/>
    <n v="13"/>
    <n v="1"/>
    <n v="0"/>
    <n v="3"/>
    <n v="77"/>
    <n v="51"/>
    <s v=""/>
  </r>
  <r>
    <x v="6"/>
    <n v="7"/>
    <x v="0"/>
    <m/>
    <x v="61"/>
    <s v="CCV-3B_SL"/>
    <s v="3B_SL"/>
    <m/>
    <s v="3B_SL-07:30-07:45"/>
    <n v="0"/>
    <n v="3"/>
    <n v="2"/>
    <n v="40"/>
    <n v="12"/>
    <n v="1"/>
    <n v="0"/>
    <n v="3"/>
    <n v="73"/>
    <n v="48"/>
    <s v=""/>
  </r>
  <r>
    <x v="7"/>
    <n v="7"/>
    <x v="0"/>
    <m/>
    <x v="61"/>
    <s v="CCV-3B_SL"/>
    <s v="3B_SL"/>
    <m/>
    <s v="3B_SL-07:45-08:00"/>
    <n v="0"/>
    <n v="3"/>
    <n v="2"/>
    <n v="41"/>
    <n v="12"/>
    <n v="1"/>
    <n v="0"/>
    <n v="3"/>
    <n v="75"/>
    <n v="49"/>
    <s v=""/>
  </r>
  <r>
    <x v="8"/>
    <n v="8"/>
    <x v="0"/>
    <m/>
    <x v="61"/>
    <s v="CCV-3B_SL"/>
    <s v="3B_SL"/>
    <m/>
    <s v="3B_SL-08:00-08:15"/>
    <n v="0"/>
    <n v="2"/>
    <n v="2"/>
    <n v="37"/>
    <n v="11"/>
    <n v="1"/>
    <n v="0"/>
    <n v="3"/>
    <n v="67"/>
    <n v="45"/>
    <s v=""/>
  </r>
  <r>
    <x v="9"/>
    <n v="8"/>
    <x v="0"/>
    <m/>
    <x v="61"/>
    <s v="CCV-3B_SL"/>
    <s v="3B_SL"/>
    <m/>
    <s v="3B_SL-08:15-08:30"/>
    <n v="0"/>
    <n v="3"/>
    <n v="2"/>
    <n v="40"/>
    <n v="12"/>
    <n v="1"/>
    <n v="0"/>
    <n v="3"/>
    <n v="73"/>
    <n v="48"/>
    <s v=""/>
  </r>
  <r>
    <x v="10"/>
    <n v="8"/>
    <x v="0"/>
    <m/>
    <x v="61"/>
    <s v="CCV-3B_SL"/>
    <s v="3B_SL"/>
    <m/>
    <s v="3B_SL-08:30-08:45"/>
    <n v="0"/>
    <n v="2"/>
    <n v="2"/>
    <n v="34"/>
    <n v="10"/>
    <n v="1"/>
    <n v="0"/>
    <n v="2"/>
    <n v="61"/>
    <n v="41"/>
    <s v=""/>
  </r>
  <r>
    <x v="11"/>
    <n v="8"/>
    <x v="0"/>
    <m/>
    <x v="61"/>
    <s v="CCV-3B_SL"/>
    <s v="3B_SL"/>
    <m/>
    <s v="3B_SL-08:45-09:00"/>
    <n v="0"/>
    <n v="2"/>
    <n v="2"/>
    <n v="33"/>
    <n v="10"/>
    <n v="1"/>
    <n v="0"/>
    <n v="2"/>
    <n v="60"/>
    <n v="40"/>
    <s v=""/>
  </r>
  <r>
    <x v="12"/>
    <n v="9"/>
    <x v="0"/>
    <m/>
    <x v="61"/>
    <s v="CCV-3B_SL"/>
    <s v="3B_SL"/>
    <m/>
    <s v="3B_SL-09:00-09:15"/>
    <n v="0"/>
    <n v="3"/>
    <n v="2"/>
    <n v="41"/>
    <n v="12"/>
    <n v="1"/>
    <n v="0"/>
    <n v="3"/>
    <n v="75"/>
    <n v="49"/>
    <s v=""/>
  </r>
  <r>
    <x v="13"/>
    <n v="9"/>
    <x v="0"/>
    <m/>
    <x v="61"/>
    <s v="CCV-3B_SL"/>
    <s v="3B_SL"/>
    <m/>
    <s v="3B_SL-09:15-09:30"/>
    <n v="0"/>
    <n v="2"/>
    <n v="2"/>
    <n v="38"/>
    <n v="12"/>
    <n v="1"/>
    <n v="0"/>
    <n v="3"/>
    <n v="68"/>
    <n v="46"/>
    <s v=""/>
  </r>
  <r>
    <x v="14"/>
    <n v="9"/>
    <x v="0"/>
    <m/>
    <x v="61"/>
    <s v="CCV-3B_SL"/>
    <s v="3B_SL"/>
    <m/>
    <s v="3B_SL-09:30-09:45"/>
    <n v="0"/>
    <n v="2"/>
    <n v="1"/>
    <n v="28"/>
    <n v="9"/>
    <n v="1"/>
    <n v="0"/>
    <n v="2"/>
    <n v="50"/>
    <n v="33"/>
    <s v=""/>
  </r>
  <r>
    <x v="15"/>
    <n v="9"/>
    <x v="0"/>
    <m/>
    <x v="61"/>
    <s v="CCV-3B_SL"/>
    <s v="3B_SL"/>
    <m/>
    <s v="3B_SL-09:45-10:00"/>
    <n v="0"/>
    <n v="2"/>
    <n v="1"/>
    <n v="30"/>
    <n v="9"/>
    <n v="1"/>
    <n v="0"/>
    <n v="2"/>
    <n v="52"/>
    <n v="35"/>
    <s v=""/>
  </r>
  <r>
    <x v="16"/>
    <n v="10"/>
    <x v="0"/>
    <m/>
    <x v="61"/>
    <s v="CCV-3B_SL"/>
    <s v="3B_SL"/>
    <m/>
    <s v="3B_SL-10:00-10:15"/>
    <n v="0"/>
    <n v="2"/>
    <n v="1"/>
    <n v="30"/>
    <n v="9"/>
    <n v="1"/>
    <n v="0"/>
    <n v="2"/>
    <n v="52"/>
    <n v="35"/>
    <s v=""/>
  </r>
  <r>
    <x v="17"/>
    <n v="10"/>
    <x v="0"/>
    <m/>
    <x v="61"/>
    <s v="CCV-3B_SL"/>
    <s v="3B_SL"/>
    <m/>
    <s v="3B_SL-10:15-10:30"/>
    <n v="0"/>
    <n v="2"/>
    <n v="2"/>
    <n v="37"/>
    <n v="11"/>
    <n v="1"/>
    <n v="0"/>
    <n v="3"/>
    <n v="67"/>
    <n v="45"/>
    <s v=""/>
  </r>
  <r>
    <x v="18"/>
    <n v="10"/>
    <x v="0"/>
    <m/>
    <x v="61"/>
    <s v="CCV-3B_SL"/>
    <s v="3B_SL"/>
    <m/>
    <s v="3B_SL-10:30-10:45"/>
    <n v="0"/>
    <n v="3"/>
    <n v="2"/>
    <n v="39"/>
    <n v="12"/>
    <n v="1"/>
    <n v="0"/>
    <n v="3"/>
    <n v="72"/>
    <n v="47"/>
    <s v=""/>
  </r>
  <r>
    <x v="19"/>
    <n v="10"/>
    <x v="0"/>
    <m/>
    <x v="61"/>
    <s v="CCV-3B_SL"/>
    <s v="3B_SL"/>
    <m/>
    <s v="3B_SL-10:45-11:00"/>
    <n v="0"/>
    <n v="2"/>
    <n v="2"/>
    <n v="33"/>
    <n v="10"/>
    <n v="1"/>
    <n v="0"/>
    <n v="2"/>
    <n v="60"/>
    <n v="40"/>
    <s v=""/>
  </r>
  <r>
    <x v="20"/>
    <n v="11"/>
    <x v="0"/>
    <m/>
    <x v="61"/>
    <s v="CCV-3B_SL"/>
    <s v="3B_SL"/>
    <m/>
    <s v="3B_SL-11:00-11:15"/>
    <n v="0"/>
    <n v="2"/>
    <n v="1"/>
    <n v="25"/>
    <n v="8"/>
    <n v="1"/>
    <n v="0"/>
    <n v="2"/>
    <n v="46"/>
    <n v="30"/>
    <s v=""/>
  </r>
  <r>
    <x v="21"/>
    <n v="11"/>
    <x v="0"/>
    <m/>
    <x v="61"/>
    <s v="CCV-3B_SL"/>
    <s v="3B_SL"/>
    <m/>
    <s v="3B_SL-11:15-11:30"/>
    <n v="0"/>
    <n v="2"/>
    <n v="2"/>
    <n v="33"/>
    <n v="10"/>
    <n v="1"/>
    <n v="0"/>
    <n v="2"/>
    <n v="60"/>
    <n v="40"/>
    <s v=""/>
  </r>
  <r>
    <x v="22"/>
    <n v="11"/>
    <x v="0"/>
    <m/>
    <x v="61"/>
    <s v="CCV-3B_SL"/>
    <s v="3B_SL"/>
    <m/>
    <s v="3B_SL-11:30-11:45"/>
    <n v="0"/>
    <n v="3"/>
    <n v="2"/>
    <n v="42"/>
    <n v="13"/>
    <n v="1"/>
    <n v="0"/>
    <n v="3"/>
    <n v="76"/>
    <n v="50"/>
    <s v=""/>
  </r>
  <r>
    <x v="23"/>
    <n v="11"/>
    <x v="0"/>
    <m/>
    <x v="61"/>
    <s v="CCV-3B_SL"/>
    <s v="3B_SL"/>
    <m/>
    <s v="3B_SL-11:45-12:00"/>
    <n v="0"/>
    <n v="3"/>
    <n v="2"/>
    <n v="44"/>
    <n v="13"/>
    <n v="1"/>
    <n v="0"/>
    <n v="3"/>
    <n v="79"/>
    <n v="52"/>
    <s v=""/>
  </r>
  <r>
    <x v="24"/>
    <n v="12"/>
    <x v="1"/>
    <m/>
    <x v="61"/>
    <s v="CCV-3B_SL"/>
    <s v="3B_SL"/>
    <m/>
    <s v="3B_SL-12:00-12:15"/>
    <n v="0"/>
    <n v="3"/>
    <n v="2"/>
    <n v="52"/>
    <n v="16"/>
    <n v="2"/>
    <n v="0"/>
    <n v="4"/>
    <n v="91"/>
    <n v="61"/>
    <s v=""/>
  </r>
  <r>
    <x v="25"/>
    <n v="12"/>
    <x v="1"/>
    <m/>
    <x v="61"/>
    <s v="CCV-3B_SL"/>
    <s v="3B_SL"/>
    <m/>
    <s v="3B_SL-12:15-12:30"/>
    <n v="0"/>
    <n v="3"/>
    <n v="2"/>
    <n v="47"/>
    <n v="14"/>
    <n v="2"/>
    <n v="0"/>
    <n v="3"/>
    <n v="83"/>
    <n v="55"/>
    <s v=""/>
  </r>
  <r>
    <x v="26"/>
    <n v="12"/>
    <x v="1"/>
    <m/>
    <x v="61"/>
    <s v="CCV-3B_SL"/>
    <s v="3B_SL"/>
    <m/>
    <s v="3B_SL-12:30-12:45"/>
    <n v="0"/>
    <n v="2"/>
    <n v="2"/>
    <n v="32"/>
    <n v="10"/>
    <n v="1"/>
    <n v="0"/>
    <n v="2"/>
    <n v="59"/>
    <n v="39"/>
    <s v=""/>
  </r>
  <r>
    <x v="27"/>
    <n v="12"/>
    <x v="1"/>
    <m/>
    <x v="61"/>
    <s v="CCV-3B_SL"/>
    <s v="3B_SL"/>
    <m/>
    <s v="3B_SL-12:45-13:00"/>
    <n v="0"/>
    <n v="2"/>
    <n v="2"/>
    <n v="37"/>
    <n v="11"/>
    <n v="1"/>
    <n v="0"/>
    <n v="3"/>
    <n v="67"/>
    <n v="45"/>
    <s v=""/>
  </r>
  <r>
    <x v="28"/>
    <n v="13"/>
    <x v="1"/>
    <m/>
    <x v="61"/>
    <s v="CCV-3B_SL"/>
    <s v="3B_SL"/>
    <m/>
    <s v="3B_SL-13:00-13:15"/>
    <n v="0"/>
    <n v="3"/>
    <n v="2"/>
    <n v="43"/>
    <n v="13"/>
    <n v="1"/>
    <n v="0"/>
    <n v="3"/>
    <n v="77"/>
    <n v="51"/>
    <s v=""/>
  </r>
  <r>
    <x v="29"/>
    <n v="13"/>
    <x v="1"/>
    <m/>
    <x v="61"/>
    <s v="CCV-3B_SL"/>
    <s v="3B_SL"/>
    <m/>
    <s v="3B_SL-13:15-13:30"/>
    <n v="0"/>
    <n v="3"/>
    <n v="2"/>
    <n v="39"/>
    <n v="12"/>
    <n v="1"/>
    <n v="0"/>
    <n v="3"/>
    <n v="72"/>
    <n v="47"/>
    <s v=""/>
  </r>
  <r>
    <x v="30"/>
    <n v="13"/>
    <x v="1"/>
    <m/>
    <x v="61"/>
    <s v="CCV-3B_SL"/>
    <s v="3B_SL"/>
    <m/>
    <s v="3B_SL-13:30-13:45"/>
    <n v="0"/>
    <n v="2"/>
    <n v="2"/>
    <n v="37"/>
    <n v="11"/>
    <n v="1"/>
    <n v="0"/>
    <n v="3"/>
    <n v="67"/>
    <n v="45"/>
    <s v=""/>
  </r>
  <r>
    <x v="31"/>
    <n v="13"/>
    <x v="1"/>
    <m/>
    <x v="61"/>
    <s v="CCV-3B_SL"/>
    <s v="3B_SL"/>
    <m/>
    <s v="3B_SL-13:45-14:00"/>
    <n v="0"/>
    <n v="3"/>
    <n v="2"/>
    <n v="41"/>
    <n v="12"/>
    <n v="1"/>
    <n v="0"/>
    <n v="3"/>
    <n v="75"/>
    <n v="49"/>
    <s v=""/>
  </r>
  <r>
    <x v="32"/>
    <n v="14"/>
    <x v="1"/>
    <m/>
    <x v="61"/>
    <s v="CCV-3B_SL"/>
    <s v="3B_SL"/>
    <m/>
    <s v="3B_SL-14:00-14:15"/>
    <n v="0"/>
    <n v="3"/>
    <n v="2"/>
    <n v="43"/>
    <n v="13"/>
    <n v="1"/>
    <n v="0"/>
    <n v="3"/>
    <n v="77"/>
    <n v="51"/>
    <s v=""/>
  </r>
  <r>
    <x v="33"/>
    <n v="14"/>
    <x v="1"/>
    <m/>
    <x v="61"/>
    <s v="CCV-3B_SL"/>
    <s v="3B_SL"/>
    <m/>
    <s v="3B_SL-14:15-14:30"/>
    <n v="0"/>
    <n v="3"/>
    <n v="2"/>
    <n v="39"/>
    <n v="12"/>
    <n v="1"/>
    <n v="0"/>
    <n v="3"/>
    <n v="72"/>
    <n v="47"/>
    <s v=""/>
  </r>
  <r>
    <x v="34"/>
    <n v="14"/>
    <x v="1"/>
    <m/>
    <x v="61"/>
    <s v="CCV-3B_SL"/>
    <s v="3B_SL"/>
    <m/>
    <s v="3B_SL-14:30-14:45"/>
    <n v="0"/>
    <n v="3"/>
    <n v="2"/>
    <n v="45"/>
    <n v="14"/>
    <n v="1"/>
    <n v="0"/>
    <n v="3"/>
    <n v="80"/>
    <n v="53"/>
    <s v=""/>
  </r>
  <r>
    <x v="35"/>
    <n v="14"/>
    <x v="1"/>
    <m/>
    <x v="61"/>
    <s v="CCV-3B_SL"/>
    <s v="3B_SL"/>
    <m/>
    <s v="3B_SL-14:45-15:00"/>
    <n v="0"/>
    <n v="3"/>
    <n v="2"/>
    <n v="41"/>
    <n v="13"/>
    <n v="1"/>
    <n v="0"/>
    <n v="3"/>
    <n v="75"/>
    <n v="49"/>
    <s v=""/>
  </r>
  <r>
    <x v="36"/>
    <n v="15"/>
    <x v="1"/>
    <m/>
    <x v="61"/>
    <s v="CCV-3B_SL"/>
    <s v="3B_SL"/>
    <m/>
    <s v="3B_SL-15:00-15:15"/>
    <n v="0"/>
    <n v="3"/>
    <n v="2"/>
    <n v="40"/>
    <n v="12"/>
    <n v="1"/>
    <n v="0"/>
    <n v="3"/>
    <n v="73"/>
    <n v="48"/>
    <s v=""/>
  </r>
  <r>
    <x v="37"/>
    <n v="15"/>
    <x v="1"/>
    <m/>
    <x v="61"/>
    <s v="CCV-3B_SL"/>
    <s v="3B_SL"/>
    <m/>
    <s v="3B_SL-15:15-15:30"/>
    <n v="0"/>
    <n v="3"/>
    <n v="2"/>
    <n v="46"/>
    <n v="14"/>
    <n v="2"/>
    <n v="0"/>
    <n v="3"/>
    <n v="82"/>
    <n v="54"/>
    <s v=""/>
  </r>
  <r>
    <x v="38"/>
    <n v="15"/>
    <x v="1"/>
    <m/>
    <x v="61"/>
    <s v="CCV-3B_SL"/>
    <s v="3B_SL"/>
    <m/>
    <s v="3B_SL-15:30-15:45"/>
    <n v="0"/>
    <n v="3"/>
    <n v="2"/>
    <n v="49"/>
    <n v="15"/>
    <n v="2"/>
    <n v="0"/>
    <n v="4"/>
    <n v="87"/>
    <n v="58"/>
    <s v=""/>
  </r>
  <r>
    <x v="39"/>
    <n v="15"/>
    <x v="1"/>
    <m/>
    <x v="61"/>
    <s v="CCV-3B_SL"/>
    <s v="3B_SL"/>
    <m/>
    <s v="3B_SL-15:45-16:00"/>
    <n v="0"/>
    <n v="3"/>
    <n v="2"/>
    <n v="53"/>
    <n v="16"/>
    <n v="2"/>
    <n v="0"/>
    <n v="4"/>
    <n v="92"/>
    <n v="62"/>
    <s v=""/>
  </r>
  <r>
    <x v="40"/>
    <n v="16"/>
    <x v="1"/>
    <m/>
    <x v="61"/>
    <s v="CCV-3B_SL"/>
    <s v="3B_SL"/>
    <m/>
    <s v="3B_SL-16:00-16:15"/>
    <n v="0"/>
    <n v="3"/>
    <n v="2"/>
    <n v="43"/>
    <n v="13"/>
    <n v="1"/>
    <n v="0"/>
    <n v="3"/>
    <n v="77"/>
    <n v="51"/>
    <s v=""/>
  </r>
  <r>
    <x v="41"/>
    <n v="16"/>
    <x v="1"/>
    <m/>
    <x v="61"/>
    <s v="CCV-3B_SL"/>
    <s v="3B_SL"/>
    <m/>
    <s v="3B_SL-16:15-16:30"/>
    <n v="0"/>
    <n v="3"/>
    <n v="2"/>
    <n v="39"/>
    <n v="12"/>
    <n v="1"/>
    <n v="0"/>
    <n v="3"/>
    <n v="72"/>
    <n v="47"/>
    <s v=""/>
  </r>
  <r>
    <x v="42"/>
    <n v="16"/>
    <x v="1"/>
    <m/>
    <x v="61"/>
    <s v="CCV-3B_SL"/>
    <s v="3B_SL"/>
    <m/>
    <s v="3B_SL-16:30-16:45"/>
    <n v="0"/>
    <n v="3"/>
    <n v="2"/>
    <n v="46"/>
    <n v="14"/>
    <n v="2"/>
    <n v="0"/>
    <n v="3"/>
    <n v="82"/>
    <n v="54"/>
    <s v=""/>
  </r>
  <r>
    <x v="43"/>
    <n v="16"/>
    <x v="1"/>
    <m/>
    <x v="61"/>
    <s v="CCV-3B_SL"/>
    <s v="3B_SL"/>
    <m/>
    <s v="3B_SL-16:45-17:00"/>
    <n v="0"/>
    <n v="2"/>
    <n v="2"/>
    <n v="34"/>
    <n v="10"/>
    <n v="1"/>
    <n v="0"/>
    <n v="2"/>
    <n v="61"/>
    <n v="41"/>
    <s v=""/>
  </r>
  <r>
    <x v="44"/>
    <n v="17"/>
    <x v="1"/>
    <m/>
    <x v="61"/>
    <s v="CCV-3B_SL"/>
    <s v="3B_SL"/>
    <m/>
    <s v="3B_SL-17:00-17:15"/>
    <n v="0"/>
    <n v="3"/>
    <n v="2"/>
    <n v="49"/>
    <n v="15"/>
    <n v="2"/>
    <n v="0"/>
    <n v="4"/>
    <n v="87"/>
    <n v="58"/>
    <s v=""/>
  </r>
  <r>
    <x v="45"/>
    <n v="17"/>
    <x v="1"/>
    <m/>
    <x v="61"/>
    <s v="CCV-3B_SL"/>
    <s v="3B_SL"/>
    <m/>
    <s v="3B_SL-17:15-17:30"/>
    <n v="0"/>
    <n v="3"/>
    <n v="2"/>
    <n v="53"/>
    <n v="16"/>
    <n v="2"/>
    <n v="0"/>
    <n v="4"/>
    <n v="92"/>
    <n v="62"/>
    <s v=""/>
  </r>
  <r>
    <x v="46"/>
    <n v="17"/>
    <x v="1"/>
    <m/>
    <x v="61"/>
    <s v="CCV-3B_SL"/>
    <s v="3B_SL"/>
    <m/>
    <s v="3B_SL-17:30-17:45"/>
    <n v="0"/>
    <n v="4"/>
    <n v="3"/>
    <n v="56"/>
    <n v="17"/>
    <n v="2"/>
    <n v="0"/>
    <n v="4"/>
    <n v="102"/>
    <n v="68"/>
    <s v=""/>
  </r>
  <r>
    <x v="47"/>
    <n v="17"/>
    <x v="1"/>
    <m/>
    <x v="61"/>
    <s v="CCV-3B_SL"/>
    <s v="3B_SL"/>
    <m/>
    <s v="3B_SL-17:45-18:00"/>
    <n v="0"/>
    <n v="3"/>
    <n v="2"/>
    <n v="49"/>
    <n v="15"/>
    <n v="2"/>
    <n v="0"/>
    <n v="4"/>
    <n v="87"/>
    <n v="58"/>
    <s v=""/>
  </r>
  <r>
    <x v="48"/>
    <n v="18"/>
    <x v="1"/>
    <m/>
    <x v="61"/>
    <s v="CCV-3B_SL"/>
    <s v="3B_SL"/>
    <m/>
    <s v="3B_SL-18:00-18:15"/>
    <n v="0"/>
    <n v="4"/>
    <n v="3"/>
    <n v="58"/>
    <n v="18"/>
    <n v="2"/>
    <n v="0"/>
    <n v="4"/>
    <n v="105"/>
    <n v="70"/>
    <s v=""/>
  </r>
  <r>
    <x v="49"/>
    <n v="18"/>
    <x v="1"/>
    <m/>
    <x v="61"/>
    <s v="CCV-3B_SL"/>
    <s v="3B_SL"/>
    <m/>
    <s v="3B_SL-18:15-18:30"/>
    <n v="0"/>
    <n v="4"/>
    <n v="3"/>
    <n v="62"/>
    <n v="19"/>
    <n v="2"/>
    <n v="0"/>
    <n v="5"/>
    <n v="112"/>
    <n v="75"/>
    <s v=""/>
  </r>
  <r>
    <x v="50"/>
    <n v="18"/>
    <x v="1"/>
    <m/>
    <x v="61"/>
    <s v="CCV-3B_SL"/>
    <s v="3B_SL"/>
    <m/>
    <s v="3B_SL-18:30-18:45"/>
    <n v="0"/>
    <n v="4"/>
    <n v="3"/>
    <n v="66"/>
    <n v="20"/>
    <n v="2"/>
    <n v="0"/>
    <n v="5"/>
    <n v="117"/>
    <n v="79"/>
    <s v=""/>
  </r>
  <r>
    <x v="51"/>
    <n v="18"/>
    <x v="1"/>
    <m/>
    <x v="61"/>
    <s v="CCV-3B_SL"/>
    <s v="3B_SL"/>
    <m/>
    <s v="3B_SL-18:45-19:00"/>
    <n v="0"/>
    <n v="4"/>
    <n v="3"/>
    <n v="56"/>
    <n v="17"/>
    <n v="2"/>
    <n v="0"/>
    <n v="4"/>
    <n v="102"/>
    <n v="68"/>
    <s v=""/>
  </r>
  <r>
    <x v="52"/>
    <n v="19"/>
    <x v="2"/>
    <m/>
    <x v="61"/>
    <s v="CCV-3B_SL"/>
    <s v="3B_SL"/>
    <m/>
    <s v="3B_SL-19:00-19:15"/>
    <n v="0"/>
    <n v="3"/>
    <n v="2"/>
    <n v="45"/>
    <n v="14"/>
    <n v="1"/>
    <n v="0"/>
    <n v="3"/>
    <n v="80"/>
    <n v="53"/>
    <s v=""/>
  </r>
  <r>
    <x v="53"/>
    <n v="19"/>
    <x v="2"/>
    <m/>
    <x v="61"/>
    <s v="CCV-3B_SL"/>
    <s v="3B_SL"/>
    <m/>
    <s v="3B_SL-19:15-19:30"/>
    <n v="0"/>
    <n v="3"/>
    <n v="2"/>
    <n v="44"/>
    <n v="13"/>
    <n v="1"/>
    <n v="0"/>
    <n v="3"/>
    <n v="79"/>
    <n v="52"/>
    <s v=""/>
  </r>
  <r>
    <x v="54"/>
    <n v="19"/>
    <x v="2"/>
    <m/>
    <x v="61"/>
    <s v="CCV-3B_SL"/>
    <s v="3B_SL"/>
    <m/>
    <s v="3B_SL-19:30-19:45"/>
    <n v="0"/>
    <n v="3"/>
    <n v="2"/>
    <n v="45"/>
    <n v="14"/>
    <n v="1"/>
    <n v="0"/>
    <n v="3"/>
    <n v="80"/>
    <n v="53"/>
    <s v=""/>
  </r>
  <r>
    <x v="55"/>
    <n v="19"/>
    <x v="2"/>
    <m/>
    <x v="61"/>
    <s v="CCV-3B_SL"/>
    <s v="3B_SL"/>
    <m/>
    <s v="3B_SL-19:45-20:00"/>
    <n v="0"/>
    <n v="3"/>
    <n v="2"/>
    <n v="39"/>
    <n v="12"/>
    <n v="1"/>
    <n v="0"/>
    <n v="3"/>
    <n v="72"/>
    <n v="47"/>
    <s v=""/>
  </r>
  <r>
    <x v="0"/>
    <n v="6"/>
    <x v="0"/>
    <m/>
    <x v="62"/>
    <s v="CCV-40A"/>
    <s v="40A"/>
    <s v="Mestre"/>
    <s v="40A-06:00-06:15"/>
    <n v="1"/>
    <n v="5"/>
    <n v="4"/>
    <n v="280"/>
    <n v="32"/>
    <n v="38"/>
    <n v="0"/>
    <n v="20"/>
    <n v="423"/>
    <n v="310"/>
    <s v=""/>
  </r>
  <r>
    <x v="1"/>
    <n v="6"/>
    <x v="0"/>
    <m/>
    <x v="62"/>
    <s v="CCV-40A"/>
    <s v="40A"/>
    <s v="Mestre"/>
    <s v="40A-06:15-06:30"/>
    <n v="0"/>
    <n v="10"/>
    <n v="4"/>
    <n v="288"/>
    <n v="34"/>
    <n v="26"/>
    <n v="1"/>
    <n v="15"/>
    <n v="442"/>
    <n v="314"/>
    <s v=""/>
  </r>
  <r>
    <x v="2"/>
    <n v="6"/>
    <x v="0"/>
    <m/>
    <x v="62"/>
    <s v="CCV-40A"/>
    <s v="40A"/>
    <s v="Mestre"/>
    <s v="40A-06:30-06:45"/>
    <n v="0"/>
    <n v="9"/>
    <n v="3"/>
    <n v="445"/>
    <n v="69"/>
    <n v="38"/>
    <n v="4"/>
    <n v="25"/>
    <n v="665"/>
    <n v="482"/>
    <s v=""/>
  </r>
  <r>
    <x v="3"/>
    <n v="6"/>
    <x v="0"/>
    <m/>
    <x v="62"/>
    <s v="CCV-40A"/>
    <s v="40A"/>
    <s v="Mestre"/>
    <s v="40A-06:45-07:00"/>
    <n v="0"/>
    <n v="8"/>
    <n v="10"/>
    <n v="721"/>
    <n v="126"/>
    <n v="24"/>
    <n v="11"/>
    <n v="29"/>
    <n v="1070"/>
    <n v="786"/>
    <s v=""/>
  </r>
  <r>
    <x v="4"/>
    <n v="7"/>
    <x v="0"/>
    <m/>
    <x v="62"/>
    <s v="CCV-40A"/>
    <s v="40A"/>
    <s v="Mestre"/>
    <s v="40A-07:00-07:15"/>
    <n v="0"/>
    <n v="18"/>
    <n v="6"/>
    <n v="805"/>
    <n v="151"/>
    <n v="19"/>
    <n v="5"/>
    <n v="29"/>
    <n v="1190"/>
    <n v="854"/>
    <s v=""/>
  </r>
  <r>
    <x v="5"/>
    <n v="7"/>
    <x v="0"/>
    <m/>
    <x v="62"/>
    <s v="CCV-40A"/>
    <s v="40A"/>
    <s v="Mestre"/>
    <s v="40A-07:15-07:30"/>
    <n v="1"/>
    <n v="20"/>
    <n v="5"/>
    <n v="950"/>
    <n v="185"/>
    <n v="24"/>
    <n v="5"/>
    <n v="46"/>
    <n v="1410"/>
    <n v="1014"/>
    <s v=""/>
  </r>
  <r>
    <x v="6"/>
    <n v="7"/>
    <x v="0"/>
    <m/>
    <x v="62"/>
    <s v="CCV-40A"/>
    <s v="40A"/>
    <s v="Mestre"/>
    <s v="40A-07:30-07:45"/>
    <n v="0"/>
    <n v="20"/>
    <n v="6"/>
    <n v="1044"/>
    <n v="176"/>
    <n v="14"/>
    <n v="16"/>
    <n v="24"/>
    <n v="1519"/>
    <n v="1099"/>
    <s v=""/>
  </r>
  <r>
    <x v="7"/>
    <n v="7"/>
    <x v="0"/>
    <m/>
    <x v="62"/>
    <s v="CCV-40A"/>
    <s v="40A"/>
    <s v="Mestre"/>
    <s v="40A-07:45-08:00"/>
    <n v="0"/>
    <n v="18"/>
    <n v="9"/>
    <n v="1042"/>
    <n v="190"/>
    <n v="9"/>
    <n v="5"/>
    <n v="34"/>
    <n v="1523"/>
    <n v="1104"/>
    <s v=""/>
  </r>
  <r>
    <x v="8"/>
    <n v="8"/>
    <x v="0"/>
    <m/>
    <x v="62"/>
    <s v="CCV-40A"/>
    <s v="40A"/>
    <s v="Mestre"/>
    <s v="40A-08:00-08:15"/>
    <n v="1"/>
    <n v="24"/>
    <n v="17"/>
    <n v="872"/>
    <n v="149"/>
    <n v="25"/>
    <n v="7"/>
    <n v="35"/>
    <n v="1339"/>
    <n v="957"/>
    <s v=""/>
  </r>
  <r>
    <x v="9"/>
    <n v="8"/>
    <x v="0"/>
    <m/>
    <x v="62"/>
    <s v="CCV-40A"/>
    <s v="40A"/>
    <s v="Mestre"/>
    <s v="40A-08:15-08:30"/>
    <n v="0"/>
    <n v="31"/>
    <n v="20"/>
    <n v="871"/>
    <n v="88"/>
    <n v="14"/>
    <n v="9"/>
    <n v="35"/>
    <n v="1355"/>
    <n v="965"/>
    <s v=""/>
  </r>
  <r>
    <x v="10"/>
    <n v="8"/>
    <x v="0"/>
    <m/>
    <x v="62"/>
    <s v="CCV-40A"/>
    <s v="40A"/>
    <s v="Mestre"/>
    <s v="40A-08:30-08:45"/>
    <n v="1"/>
    <n v="25"/>
    <n v="12"/>
    <n v="796"/>
    <n v="87"/>
    <n v="10"/>
    <n v="8"/>
    <n v="45"/>
    <n v="1227"/>
    <n v="879"/>
    <s v=""/>
  </r>
  <r>
    <x v="11"/>
    <n v="8"/>
    <x v="0"/>
    <m/>
    <x v="62"/>
    <s v="CCV-40A"/>
    <s v="40A"/>
    <s v="Mestre"/>
    <s v="40A-08:45-09:00"/>
    <n v="0"/>
    <n v="28"/>
    <n v="17"/>
    <n v="857"/>
    <n v="79"/>
    <n v="12"/>
    <n v="10"/>
    <n v="34"/>
    <n v="1317"/>
    <n v="944"/>
    <s v=""/>
  </r>
  <r>
    <x v="12"/>
    <n v="9"/>
    <x v="0"/>
    <m/>
    <x v="62"/>
    <s v="CCV-40A"/>
    <s v="40A"/>
    <s v="Mestre"/>
    <s v="40A-09:00-09:15"/>
    <n v="0"/>
    <n v="24"/>
    <n v="11"/>
    <n v="795"/>
    <n v="102"/>
    <n v="8"/>
    <n v="6"/>
    <n v="46"/>
    <n v="1222"/>
    <n v="875"/>
    <s v=""/>
  </r>
  <r>
    <x v="13"/>
    <n v="9"/>
    <x v="0"/>
    <m/>
    <x v="62"/>
    <s v="CCV-40A"/>
    <s v="40A"/>
    <s v="Mestre"/>
    <s v="40A-09:15-09:30"/>
    <n v="0"/>
    <n v="36"/>
    <n v="24"/>
    <n v="796"/>
    <n v="68"/>
    <n v="11"/>
    <n v="4"/>
    <n v="52"/>
    <n v="1294"/>
    <n v="912"/>
    <s v=""/>
  </r>
  <r>
    <x v="14"/>
    <n v="9"/>
    <x v="0"/>
    <m/>
    <x v="62"/>
    <s v="CCV-40A"/>
    <s v="40A"/>
    <s v="Mestre"/>
    <s v="40A-09:30-09:45"/>
    <n v="62"/>
    <n v="33"/>
    <n v="34"/>
    <n v="742"/>
    <n v="58"/>
    <n v="10"/>
    <n v="4"/>
    <n v="49"/>
    <n v="1243"/>
    <n v="880"/>
    <s v=""/>
  </r>
  <r>
    <x v="15"/>
    <n v="9"/>
    <x v="0"/>
    <m/>
    <x v="62"/>
    <s v="CCV-40A"/>
    <s v="40A"/>
    <s v="Mestre"/>
    <s v="40A-09:45-10:00"/>
    <n v="4"/>
    <n v="29"/>
    <n v="17"/>
    <n v="855"/>
    <n v="70"/>
    <n v="6"/>
    <n v="6"/>
    <n v="55"/>
    <n v="1337"/>
    <n v="959"/>
    <s v=""/>
  </r>
  <r>
    <x v="16"/>
    <n v="10"/>
    <x v="0"/>
    <m/>
    <x v="62"/>
    <s v="CCV-40A"/>
    <s v="40A"/>
    <s v="Mestre"/>
    <s v="40A-10:00-10:15"/>
    <n v="1"/>
    <n v="44"/>
    <n v="30"/>
    <n v="683"/>
    <n v="84"/>
    <n v="7"/>
    <n v="14"/>
    <n v="65"/>
    <n v="1221"/>
    <n v="837"/>
    <s v=""/>
  </r>
  <r>
    <x v="17"/>
    <n v="10"/>
    <x v="0"/>
    <m/>
    <x v="62"/>
    <s v="CCV-40A"/>
    <s v="40A"/>
    <s v="Mestre"/>
    <s v="40A-10:15-10:30"/>
    <n v="0"/>
    <n v="44"/>
    <n v="20"/>
    <n v="707"/>
    <n v="98"/>
    <n v="12"/>
    <n v="3"/>
    <n v="89"/>
    <n v="1240"/>
    <n v="849"/>
    <s v=""/>
  </r>
  <r>
    <x v="18"/>
    <n v="10"/>
    <x v="0"/>
    <m/>
    <x v="62"/>
    <s v="CCV-40A"/>
    <s v="40A"/>
    <s v="Mestre"/>
    <s v="40A-10:30-10:45"/>
    <n v="0"/>
    <n v="55"/>
    <n v="36"/>
    <n v="742"/>
    <n v="102"/>
    <n v="8"/>
    <n v="9"/>
    <n v="84"/>
    <n v="1368"/>
    <n v="925"/>
    <s v=""/>
  </r>
  <r>
    <x v="19"/>
    <n v="10"/>
    <x v="0"/>
    <m/>
    <x v="62"/>
    <s v="CCV-40A"/>
    <s v="40A"/>
    <s v="Mestre"/>
    <s v="40A-10:45-11:00"/>
    <n v="0"/>
    <n v="53"/>
    <n v="26"/>
    <n v="707"/>
    <n v="98"/>
    <n v="5"/>
    <n v="14"/>
    <n v="91"/>
    <n v="1300"/>
    <n v="877"/>
    <s v=""/>
  </r>
  <r>
    <x v="20"/>
    <n v="11"/>
    <x v="0"/>
    <m/>
    <x v="62"/>
    <s v="CCV-40A"/>
    <s v="40A"/>
    <s v="Mestre"/>
    <s v="40A-11:00-11:15"/>
    <n v="1"/>
    <n v="48"/>
    <n v="38"/>
    <n v="741"/>
    <n v="99"/>
    <n v="2"/>
    <n v="9"/>
    <n v="86"/>
    <n v="1357"/>
    <n v="931"/>
    <s v=""/>
  </r>
  <r>
    <x v="21"/>
    <n v="11"/>
    <x v="0"/>
    <m/>
    <x v="62"/>
    <s v="CCV-40A"/>
    <s v="40A"/>
    <s v="Mestre"/>
    <s v="40A-11:15-11:30"/>
    <n v="0"/>
    <n v="96"/>
    <n v="1"/>
    <n v="775"/>
    <n v="121"/>
    <n v="11"/>
    <n v="10"/>
    <n v="80"/>
    <n v="1404"/>
    <n v="868"/>
    <s v=""/>
  </r>
  <r>
    <x v="22"/>
    <n v="11"/>
    <x v="0"/>
    <m/>
    <x v="62"/>
    <s v="CCV-40A"/>
    <s v="40A"/>
    <s v="Mestre"/>
    <s v="40A-11:30-11:45"/>
    <n v="0"/>
    <n v="97"/>
    <n v="4"/>
    <n v="1110"/>
    <n v="139"/>
    <n v="1"/>
    <n v="18"/>
    <n v="87"/>
    <n v="1875"/>
    <n v="1225"/>
    <s v=""/>
  </r>
  <r>
    <x v="23"/>
    <n v="11"/>
    <x v="0"/>
    <m/>
    <x v="62"/>
    <s v="CCV-40A"/>
    <s v="40A"/>
    <s v="Mestre"/>
    <s v="40A-11:45-12:00"/>
    <n v="0"/>
    <n v="90"/>
    <n v="11"/>
    <n v="1478"/>
    <n v="155"/>
    <n v="3"/>
    <n v="4"/>
    <n v="78"/>
    <n v="2332"/>
    <n v="1588"/>
    <s v=""/>
  </r>
  <r>
    <x v="24"/>
    <n v="12"/>
    <x v="1"/>
    <m/>
    <x v="62"/>
    <s v="CCV-40A"/>
    <s v="40A"/>
    <s v="Mestre"/>
    <s v="40A-12:00-12:15"/>
    <n v="0"/>
    <n v="76"/>
    <n v="5"/>
    <n v="1366"/>
    <n v="243"/>
    <n v="5"/>
    <n v="10"/>
    <n v="62"/>
    <n v="2136"/>
    <n v="1451"/>
    <s v=""/>
  </r>
  <r>
    <x v="25"/>
    <n v="12"/>
    <x v="1"/>
    <m/>
    <x v="62"/>
    <s v="CCV-40A"/>
    <s v="40A"/>
    <s v="Mestre"/>
    <s v="40A-12:15-12:30"/>
    <n v="0"/>
    <n v="44"/>
    <n v="23"/>
    <n v="874"/>
    <n v="171"/>
    <n v="15"/>
    <n v="6"/>
    <n v="60"/>
    <n v="1449"/>
    <n v="998"/>
    <s v=""/>
  </r>
  <r>
    <x v="26"/>
    <n v="12"/>
    <x v="1"/>
    <m/>
    <x v="62"/>
    <s v="CCV-40A"/>
    <s v="40A"/>
    <s v="Mestre"/>
    <s v="40A-12:30-12:45"/>
    <n v="2"/>
    <n v="29"/>
    <n v="18"/>
    <n v="733"/>
    <n v="144"/>
    <n v="14"/>
    <n v="12"/>
    <n v="43"/>
    <n v="1190"/>
    <n v="833"/>
    <s v=""/>
  </r>
  <r>
    <x v="27"/>
    <n v="12"/>
    <x v="1"/>
    <m/>
    <x v="62"/>
    <s v="CCV-40A"/>
    <s v="40A"/>
    <s v="Mestre"/>
    <s v="40A-12:45-13:00"/>
    <n v="0"/>
    <n v="40"/>
    <n v="21"/>
    <n v="729"/>
    <n v="141"/>
    <n v="7"/>
    <n v="6"/>
    <n v="49"/>
    <n v="1222"/>
    <n v="837"/>
    <s v=""/>
  </r>
  <r>
    <x v="28"/>
    <n v="13"/>
    <x v="1"/>
    <m/>
    <x v="62"/>
    <s v="CCV-40A"/>
    <s v="40A"/>
    <s v="Mestre"/>
    <s v="40A-13:00-13:15"/>
    <n v="2"/>
    <n v="35"/>
    <n v="20"/>
    <n v="779"/>
    <n v="158"/>
    <n v="4"/>
    <n v="3"/>
    <n v="38"/>
    <n v="1257"/>
    <n v="870"/>
    <s v=""/>
  </r>
  <r>
    <x v="29"/>
    <n v="13"/>
    <x v="1"/>
    <m/>
    <x v="62"/>
    <s v="CCV-40A"/>
    <s v="40A"/>
    <s v="Mestre"/>
    <s v="40A-13:15-13:30"/>
    <n v="0"/>
    <n v="42"/>
    <n v="7"/>
    <n v="1288"/>
    <n v="144"/>
    <n v="6"/>
    <n v="6"/>
    <n v="50"/>
    <n v="1911"/>
    <n v="1362"/>
    <s v=""/>
  </r>
  <r>
    <x v="30"/>
    <n v="13"/>
    <x v="1"/>
    <m/>
    <x v="62"/>
    <s v="CCV-40A"/>
    <s v="40A"/>
    <s v="Mestre"/>
    <s v="40A-13:30-13:45"/>
    <n v="0"/>
    <n v="50"/>
    <n v="7"/>
    <n v="1057"/>
    <n v="139"/>
    <n v="9"/>
    <n v="9"/>
    <n v="44"/>
    <n v="1626"/>
    <n v="1128"/>
    <s v=""/>
  </r>
  <r>
    <x v="31"/>
    <n v="13"/>
    <x v="1"/>
    <m/>
    <x v="62"/>
    <s v="CCV-40A"/>
    <s v="40A"/>
    <s v="Mestre"/>
    <s v="40A-13:45-14:00"/>
    <n v="0"/>
    <n v="55"/>
    <n v="1"/>
    <n v="952"/>
    <n v="150"/>
    <n v="4"/>
    <n v="12"/>
    <n v="46"/>
    <n v="1492"/>
    <n v="1013"/>
    <s v=""/>
  </r>
  <r>
    <x v="32"/>
    <n v="14"/>
    <x v="1"/>
    <m/>
    <x v="62"/>
    <s v="CCV-40A"/>
    <s v="40A"/>
    <s v="Mestre"/>
    <s v="40A-14:00-14:15"/>
    <n v="0"/>
    <n v="49"/>
    <n v="15"/>
    <n v="808"/>
    <n v="142"/>
    <n v="8"/>
    <n v="4"/>
    <n v="72"/>
    <n v="1357"/>
    <n v="922"/>
    <s v=""/>
  </r>
  <r>
    <x v="33"/>
    <n v="14"/>
    <x v="1"/>
    <m/>
    <x v="62"/>
    <s v="CCV-40A"/>
    <s v="40A"/>
    <s v="Mestre"/>
    <s v="40A-14:15-14:30"/>
    <n v="0"/>
    <n v="33"/>
    <n v="25"/>
    <n v="681"/>
    <n v="138"/>
    <n v="8"/>
    <n v="12"/>
    <n v="82"/>
    <n v="1205"/>
    <n v="838"/>
    <s v=""/>
  </r>
  <r>
    <x v="34"/>
    <n v="14"/>
    <x v="1"/>
    <m/>
    <x v="62"/>
    <s v="CCV-40A"/>
    <s v="40A"/>
    <s v="Mestre"/>
    <s v="40A-14:30-14:45"/>
    <n v="0"/>
    <n v="58"/>
    <n v="31"/>
    <n v="839"/>
    <n v="144"/>
    <n v="7"/>
    <n v="9"/>
    <n v="59"/>
    <n v="1462"/>
    <n v="985"/>
    <s v=""/>
  </r>
  <r>
    <x v="35"/>
    <n v="14"/>
    <x v="1"/>
    <m/>
    <x v="62"/>
    <s v="CCV-40A"/>
    <s v="40A"/>
    <s v="Mestre"/>
    <s v="40A-14:45-15:00"/>
    <n v="1"/>
    <n v="48"/>
    <n v="30"/>
    <n v="757"/>
    <n v="143"/>
    <n v="5"/>
    <n v="6"/>
    <n v="58"/>
    <n v="1321"/>
    <n v="896"/>
    <s v=""/>
  </r>
  <r>
    <x v="36"/>
    <n v="15"/>
    <x v="1"/>
    <m/>
    <x v="62"/>
    <s v="CCV-40A"/>
    <s v="40A"/>
    <s v="Mestre"/>
    <s v="40A-15:00-15:15"/>
    <n v="0"/>
    <n v="50"/>
    <n v="39"/>
    <n v="835"/>
    <n v="183"/>
    <n v="4"/>
    <n v="10"/>
    <n v="78"/>
    <n v="1497"/>
    <n v="1021"/>
    <s v=""/>
  </r>
  <r>
    <x v="37"/>
    <n v="15"/>
    <x v="1"/>
    <m/>
    <x v="62"/>
    <s v="CCV-40A"/>
    <s v="40A"/>
    <s v="Mestre"/>
    <s v="40A-15:15-15:30"/>
    <n v="4"/>
    <n v="50"/>
    <n v="35"/>
    <n v="820"/>
    <n v="168"/>
    <n v="23"/>
    <n v="6"/>
    <n v="79"/>
    <n v="1457"/>
    <n v="993"/>
    <s v=""/>
  </r>
  <r>
    <x v="38"/>
    <n v="15"/>
    <x v="1"/>
    <m/>
    <x v="62"/>
    <s v="CCV-40A"/>
    <s v="40A"/>
    <s v="Mestre"/>
    <s v="40A-15:30-15:45"/>
    <n v="0"/>
    <n v="44"/>
    <n v="43"/>
    <n v="870"/>
    <n v="174"/>
    <n v="7"/>
    <n v="11"/>
    <n v="80"/>
    <n v="1542"/>
    <n v="1069"/>
    <s v=""/>
  </r>
  <r>
    <x v="39"/>
    <n v="15"/>
    <x v="1"/>
    <m/>
    <x v="62"/>
    <s v="CCV-40A"/>
    <s v="40A"/>
    <s v="Mestre"/>
    <s v="40A-15:45-16:00"/>
    <n v="0"/>
    <n v="50"/>
    <n v="31"/>
    <n v="928"/>
    <n v="184"/>
    <n v="2"/>
    <n v="5"/>
    <n v="96"/>
    <n v="1609"/>
    <n v="1107"/>
    <s v=""/>
  </r>
  <r>
    <x v="40"/>
    <n v="16"/>
    <x v="1"/>
    <m/>
    <x v="62"/>
    <s v="CCV-40A"/>
    <s v="40A"/>
    <s v="Mestre"/>
    <s v="40A-16:00-16:15"/>
    <n v="3"/>
    <n v="39"/>
    <n v="22"/>
    <n v="840"/>
    <n v="196"/>
    <n v="6"/>
    <n v="10"/>
    <n v="74"/>
    <n v="1417"/>
    <n v="979"/>
    <s v=""/>
  </r>
  <r>
    <x v="41"/>
    <n v="16"/>
    <x v="1"/>
    <m/>
    <x v="62"/>
    <s v="CCV-40A"/>
    <s v="40A"/>
    <s v="Mestre"/>
    <s v="40A-16:15-16:30"/>
    <n v="0"/>
    <n v="56"/>
    <n v="33"/>
    <n v="786"/>
    <n v="202"/>
    <n v="10"/>
    <n v="1"/>
    <n v="70"/>
    <n v="1411"/>
    <n v="940"/>
    <s v=""/>
  </r>
  <r>
    <x v="42"/>
    <n v="16"/>
    <x v="1"/>
    <m/>
    <x v="62"/>
    <s v="CCV-40A"/>
    <s v="40A"/>
    <s v="Mestre"/>
    <s v="40A-16:30-16:45"/>
    <n v="0"/>
    <n v="42"/>
    <n v="68"/>
    <n v="885"/>
    <n v="210"/>
    <n v="8"/>
    <n v="9"/>
    <n v="68"/>
    <n v="1627"/>
    <n v="1132"/>
    <s v=""/>
  </r>
  <r>
    <x v="43"/>
    <n v="16"/>
    <x v="1"/>
    <m/>
    <x v="62"/>
    <s v="CCV-40A"/>
    <s v="40A"/>
    <s v="Mestre"/>
    <s v="40A-16:45-17:00"/>
    <n v="0"/>
    <n v="66"/>
    <n v="21"/>
    <n v="908"/>
    <n v="194"/>
    <n v="11"/>
    <n v="3"/>
    <n v="61"/>
    <n v="1546"/>
    <n v="1025"/>
    <s v=""/>
  </r>
  <r>
    <x v="44"/>
    <n v="17"/>
    <x v="1"/>
    <m/>
    <x v="62"/>
    <s v="CCV-40A"/>
    <s v="40A"/>
    <s v="Mestre"/>
    <s v="40A-17:00-17:15"/>
    <n v="0"/>
    <n v="55"/>
    <n v="21"/>
    <n v="977"/>
    <n v="381"/>
    <n v="7"/>
    <n v="7"/>
    <n v="61"/>
    <n v="1653"/>
    <n v="1098"/>
    <s v=""/>
  </r>
  <r>
    <x v="45"/>
    <n v="17"/>
    <x v="1"/>
    <m/>
    <x v="62"/>
    <s v="CCV-40A"/>
    <s v="40A"/>
    <s v="Mestre"/>
    <s v="40A-17:15-17:30"/>
    <n v="0"/>
    <n v="49"/>
    <n v="29"/>
    <n v="962"/>
    <n v="399"/>
    <n v="16"/>
    <n v="6"/>
    <n v="84"/>
    <n v="1676"/>
    <n v="1125"/>
    <s v=""/>
  </r>
  <r>
    <x v="46"/>
    <n v="17"/>
    <x v="1"/>
    <m/>
    <x v="62"/>
    <s v="CCV-40A"/>
    <s v="40A"/>
    <s v="Mestre"/>
    <s v="40A-17:30-17:45"/>
    <n v="2"/>
    <n v="33"/>
    <n v="18"/>
    <n v="1001"/>
    <n v="321"/>
    <n v="9"/>
    <n v="5"/>
    <n v="106"/>
    <n v="1660"/>
    <n v="1157"/>
    <s v=""/>
  </r>
  <r>
    <x v="47"/>
    <n v="17"/>
    <x v="1"/>
    <m/>
    <x v="62"/>
    <s v="CCV-40A"/>
    <s v="40A"/>
    <s v="Mestre"/>
    <s v="40A-17:45-18:00"/>
    <n v="0"/>
    <n v="36"/>
    <n v="24"/>
    <n v="1025"/>
    <n v="340"/>
    <n v="19"/>
    <n v="9"/>
    <n v="85"/>
    <n v="1700"/>
    <n v="1179"/>
    <s v=""/>
  </r>
  <r>
    <x v="48"/>
    <n v="18"/>
    <x v="1"/>
    <m/>
    <x v="62"/>
    <s v="CCV-40A"/>
    <s v="40A"/>
    <s v="Mestre"/>
    <s v="40A-18:00-18:15"/>
    <n v="0"/>
    <n v="35"/>
    <n v="11"/>
    <n v="797"/>
    <n v="404"/>
    <n v="7"/>
    <n v="6"/>
    <n v="89"/>
    <n v="1374"/>
    <n v="920"/>
    <s v=""/>
  </r>
  <r>
    <x v="49"/>
    <n v="18"/>
    <x v="1"/>
    <m/>
    <x v="62"/>
    <s v="CCV-40A"/>
    <s v="40A"/>
    <s v="Mestre"/>
    <s v="40A-18:15-18:30"/>
    <n v="0"/>
    <n v="27"/>
    <n v="11"/>
    <n v="750"/>
    <n v="491"/>
    <n v="11"/>
    <n v="3"/>
    <n v="55"/>
    <n v="1263"/>
    <n v="836"/>
    <s v=""/>
  </r>
  <r>
    <x v="50"/>
    <n v="18"/>
    <x v="1"/>
    <m/>
    <x v="62"/>
    <s v="CCV-40A"/>
    <s v="40A"/>
    <s v="Mestre"/>
    <s v="40A-18:30-18:45"/>
    <n v="0"/>
    <n v="23"/>
    <n v="14"/>
    <n v="754"/>
    <n v="379"/>
    <n v="17"/>
    <n v="10"/>
    <n v="45"/>
    <n v="1240"/>
    <n v="844"/>
    <s v=""/>
  </r>
  <r>
    <x v="51"/>
    <n v="18"/>
    <x v="1"/>
    <m/>
    <x v="62"/>
    <s v="CCV-40A"/>
    <s v="40A"/>
    <s v="Mestre"/>
    <s v="40A-18:45-19:00"/>
    <n v="0"/>
    <n v="29"/>
    <n v="20"/>
    <n v="844"/>
    <n v="298"/>
    <n v="28"/>
    <n v="10"/>
    <n v="84"/>
    <n v="1425"/>
    <n v="988"/>
    <s v=""/>
  </r>
  <r>
    <x v="52"/>
    <n v="19"/>
    <x v="2"/>
    <m/>
    <x v="62"/>
    <s v="CCV-40A"/>
    <s v="40A"/>
    <s v="Mestre"/>
    <s v="40A-19:00-19:15"/>
    <n v="2"/>
    <n v="29"/>
    <n v="11"/>
    <n v="921"/>
    <n v="254"/>
    <n v="12"/>
    <n v="17"/>
    <n v="60"/>
    <n v="1464"/>
    <n v="1026"/>
    <s v=""/>
  </r>
  <r>
    <x v="53"/>
    <n v="19"/>
    <x v="2"/>
    <m/>
    <x v="62"/>
    <s v="CCV-40A"/>
    <s v="40A"/>
    <s v="Mestre"/>
    <s v="40A-19:15-19:30"/>
    <n v="2"/>
    <n v="21"/>
    <n v="5"/>
    <n v="1294"/>
    <n v="230"/>
    <n v="6"/>
    <n v="5"/>
    <n v="32"/>
    <n v="1851"/>
    <n v="1344"/>
    <s v=""/>
  </r>
  <r>
    <x v="54"/>
    <n v="19"/>
    <x v="2"/>
    <m/>
    <x v="62"/>
    <s v="CCV-40A"/>
    <s v="40A"/>
    <s v="Mestre"/>
    <s v="40A-19:30-19:45"/>
    <n v="0"/>
    <n v="24"/>
    <n v="4"/>
    <n v="1198"/>
    <n v="158"/>
    <n v="8"/>
    <n v="4"/>
    <n v="42"/>
    <n v="1727"/>
    <n v="1254"/>
    <s v=""/>
  </r>
  <r>
    <x v="55"/>
    <n v="19"/>
    <x v="2"/>
    <m/>
    <x v="62"/>
    <s v="CCV-40A"/>
    <s v="40A"/>
    <s v="Mestre"/>
    <s v="40A-19:45-20:00"/>
    <n v="0"/>
    <n v="19"/>
    <n v="2"/>
    <n v="982"/>
    <n v="130"/>
    <n v="2"/>
    <n v="11"/>
    <n v="18"/>
    <n v="1399"/>
    <n v="1016"/>
    <s v=""/>
  </r>
  <r>
    <x v="56"/>
    <n v="20"/>
    <x v="2"/>
    <m/>
    <x v="62"/>
    <s v="CCV-40A"/>
    <s v="40A"/>
    <s v="Mestre"/>
    <s v="40A-20:00-20:15"/>
    <n v="1"/>
    <n v="10"/>
    <n v="4"/>
    <n v="980"/>
    <n v="111"/>
    <n v="5"/>
    <n v="11"/>
    <n v="20"/>
    <n v="1378"/>
    <n v="1021"/>
    <s v=""/>
  </r>
  <r>
    <x v="57"/>
    <n v="20"/>
    <x v="2"/>
    <m/>
    <x v="62"/>
    <s v="CCV-40A"/>
    <s v="40A"/>
    <s v="Mestre"/>
    <s v="40A-20:15-20:30"/>
    <n v="1"/>
    <n v="10"/>
    <n v="3"/>
    <n v="749"/>
    <n v="106"/>
    <n v="8"/>
    <n v="15"/>
    <n v="35"/>
    <n v="1098"/>
    <n v="807"/>
    <s v=""/>
  </r>
  <r>
    <x v="58"/>
    <n v="20"/>
    <x v="2"/>
    <m/>
    <x v="62"/>
    <s v="CCV-40A"/>
    <s v="40A"/>
    <s v="Mestre"/>
    <s v="40A-20:30-20:45"/>
    <n v="0"/>
    <n v="8"/>
    <n v="8"/>
    <n v="733"/>
    <n v="110"/>
    <n v="9"/>
    <n v="12"/>
    <n v="23"/>
    <n v="1070"/>
    <n v="788"/>
    <s v=""/>
  </r>
  <r>
    <x v="59"/>
    <n v="20"/>
    <x v="2"/>
    <m/>
    <x v="62"/>
    <s v="CCV-40A"/>
    <s v="40A"/>
    <s v="Mestre"/>
    <s v="40A-20:45-21:00"/>
    <n v="1"/>
    <n v="5"/>
    <n v="5"/>
    <n v="632"/>
    <n v="100"/>
    <n v="2"/>
    <n v="11"/>
    <n v="24"/>
    <n v="919"/>
    <n v="680"/>
    <s v=""/>
  </r>
  <r>
    <x v="60"/>
    <n v="21"/>
    <x v="2"/>
    <m/>
    <x v="62"/>
    <s v="CCV-40A"/>
    <s v="40A"/>
    <s v="Mestre"/>
    <s v="40A-21:00-21:15"/>
    <n v="0"/>
    <n v="4"/>
    <n v="2"/>
    <n v="551"/>
    <n v="107"/>
    <n v="6"/>
    <n v="6"/>
    <n v="18"/>
    <n v="788"/>
    <n v="580"/>
    <s v=""/>
  </r>
  <r>
    <x v="61"/>
    <n v="21"/>
    <x v="2"/>
    <m/>
    <x v="62"/>
    <s v="CCV-40A"/>
    <s v="40A"/>
    <s v="Mestre"/>
    <s v="40A-21:15-21:30"/>
    <n v="2"/>
    <n v="7"/>
    <n v="4"/>
    <n v="614"/>
    <n v="108"/>
    <n v="4"/>
    <n v="7"/>
    <n v="24"/>
    <n v="894"/>
    <n v="655"/>
    <s v=""/>
  </r>
  <r>
    <x v="62"/>
    <n v="21"/>
    <x v="2"/>
    <m/>
    <x v="62"/>
    <s v="CCV-40A"/>
    <s v="40A"/>
    <s v="Mestre"/>
    <s v="40A-21:30-21:45"/>
    <n v="0"/>
    <n v="2"/>
    <n v="3"/>
    <n v="641"/>
    <n v="108"/>
    <n v="4"/>
    <n v="9"/>
    <n v="22"/>
    <n v="912"/>
    <n v="680"/>
    <s v=""/>
  </r>
  <r>
    <x v="63"/>
    <n v="21"/>
    <x v="2"/>
    <m/>
    <x v="62"/>
    <s v="CCV-40A"/>
    <s v="40A"/>
    <s v="Mestre"/>
    <s v="40A-21:45-22:00"/>
    <n v="0"/>
    <n v="1"/>
    <n v="3"/>
    <n v="603"/>
    <n v="99"/>
    <n v="1"/>
    <n v="5"/>
    <n v="17"/>
    <n v="847"/>
    <n v="633"/>
    <s v=""/>
  </r>
  <r>
    <x v="64"/>
    <n v="22"/>
    <x v="2"/>
    <m/>
    <x v="62"/>
    <s v="CCV-40A"/>
    <s v="40A"/>
    <s v="Mestre"/>
    <s v="40A-22:00-22:15"/>
    <n v="0"/>
    <n v="0"/>
    <n v="0"/>
    <n v="49"/>
    <n v="12"/>
    <n v="0"/>
    <n v="2"/>
    <n v="4"/>
    <n v="75"/>
    <n v="55"/>
    <s v=""/>
  </r>
  <r>
    <x v="0"/>
    <n v="6"/>
    <x v="0"/>
    <s v="RUA PREFEITO DIB CHEREM, altura do no. 2756_x0009_"/>
    <x v="63"/>
    <s v="CCV-40B"/>
    <s v="40B"/>
    <s v="Mestre"/>
    <s v="40B-06:00-06:15"/>
    <n v="0"/>
    <n v="41"/>
    <n v="44"/>
    <n v="948"/>
    <n v="175"/>
    <n v="43"/>
    <n v="3"/>
    <n v="115"/>
    <n v="1288"/>
    <n v="1176"/>
    <n v="6770"/>
  </r>
  <r>
    <x v="1"/>
    <n v="6"/>
    <x v="0"/>
    <s v="RUA PREFEITO DIB CHEREM, altura do no. 2756_x0009_"/>
    <x v="63"/>
    <s v="CCV-40B"/>
    <s v="40B"/>
    <s v="Mestre"/>
    <s v="40B-06:15-06:30"/>
    <n v="0"/>
    <n v="32"/>
    <n v="31"/>
    <n v="689"/>
    <n v="229"/>
    <n v="37"/>
    <n v="2"/>
    <n v="73"/>
    <n v="944"/>
    <n v="842"/>
    <n v="6770"/>
  </r>
  <r>
    <x v="2"/>
    <n v="6"/>
    <x v="0"/>
    <s v="RUA PREFEITO DIB CHEREM, altura do no. 2756_x0009_"/>
    <x v="63"/>
    <s v="CCV-40B"/>
    <s v="40B"/>
    <s v="Mestre"/>
    <s v="40B-06:30-06:45"/>
    <n v="0"/>
    <n v="19"/>
    <n v="18"/>
    <n v="662"/>
    <n v="387"/>
    <n v="17"/>
    <n v="3"/>
    <n v="31"/>
    <n v="844"/>
    <n v="741"/>
    <n v="6770"/>
  </r>
  <r>
    <x v="3"/>
    <n v="6"/>
    <x v="0"/>
    <s v="RUA PREFEITO DIB CHEREM, altura do no. 2756_x0009_"/>
    <x v="63"/>
    <s v="CCV-40B"/>
    <s v="40B"/>
    <s v="Mestre"/>
    <s v="40B-06:45-07:00"/>
    <n v="0"/>
    <n v="18"/>
    <n v="11"/>
    <n v="534"/>
    <n v="372"/>
    <n v="10"/>
    <n v="4"/>
    <n v="31"/>
    <n v="695"/>
    <n v="597"/>
    <n v="6770"/>
  </r>
  <r>
    <x v="4"/>
    <n v="7"/>
    <x v="0"/>
    <s v="RUA PREFEITO DIB CHEREM, altura do no. 2756_x0009_"/>
    <x v="63"/>
    <s v="CCV-40B"/>
    <s v="40B"/>
    <s v="Mestre"/>
    <s v="40B-07:00-07:15"/>
    <n v="0"/>
    <n v="26"/>
    <n v="5"/>
    <n v="633"/>
    <n v="368"/>
    <n v="11"/>
    <n v="5"/>
    <n v="29"/>
    <n v="793"/>
    <n v="680"/>
    <n v="6770"/>
  </r>
  <r>
    <x v="5"/>
    <n v="7"/>
    <x v="0"/>
    <s v="RUA PREFEITO DIB CHEREM, altura do no. 2756_x0009_"/>
    <x v="63"/>
    <s v="CCV-40B"/>
    <s v="40B"/>
    <s v="Mestre"/>
    <s v="40B-07:15-07:30"/>
    <n v="1"/>
    <n v="21"/>
    <n v="4"/>
    <n v="660"/>
    <n v="414"/>
    <n v="11"/>
    <n v="5"/>
    <n v="26"/>
    <n v="812"/>
    <n v="701"/>
    <n v="6770"/>
  </r>
  <r>
    <x v="6"/>
    <n v="7"/>
    <x v="0"/>
    <s v="RUA PREFEITO DIB CHEREM, altura do no. 2756_x0009_"/>
    <x v="63"/>
    <s v="CCV-40B"/>
    <s v="40B"/>
    <s v="Mestre"/>
    <s v="40B-07:30-07:45"/>
    <n v="1"/>
    <n v="21"/>
    <n v="11"/>
    <n v="720"/>
    <n v="596"/>
    <n v="11"/>
    <n v="3"/>
    <n v="22"/>
    <n v="914"/>
    <n v="773"/>
    <n v="6770"/>
  </r>
  <r>
    <x v="7"/>
    <n v="7"/>
    <x v="0"/>
    <s v="RUA PREFEITO DIB CHEREM, altura do no. 2756_x0009_"/>
    <x v="63"/>
    <s v="CCV-40B"/>
    <s v="40B"/>
    <s v="Mestre"/>
    <s v="40B-07:45-08:00"/>
    <n v="1"/>
    <n v="19"/>
    <n v="19"/>
    <n v="479"/>
    <n v="713"/>
    <n v="10"/>
    <n v="2"/>
    <n v="2"/>
    <n v="688"/>
    <n v="531"/>
    <n v="6770"/>
  </r>
  <r>
    <x v="8"/>
    <n v="8"/>
    <x v="0"/>
    <s v="RUA PREFEITO DIB CHEREM, altura do no. 2756_x0009_"/>
    <x v="63"/>
    <s v="CCV-40B"/>
    <s v="40B"/>
    <s v="Mestre"/>
    <s v="40B-08:00-08:15"/>
    <n v="2"/>
    <n v="26"/>
    <n v="21"/>
    <n v="529"/>
    <n v="475"/>
    <n v="14"/>
    <n v="6"/>
    <n v="15"/>
    <n v="734"/>
    <n v="603"/>
    <n v="6770"/>
  </r>
  <r>
    <x v="9"/>
    <n v="8"/>
    <x v="0"/>
    <s v="RUA PREFEITO DIB CHEREM, altura do no. 2756_x0009_"/>
    <x v="63"/>
    <s v="CCV-40B"/>
    <s v="40B"/>
    <s v="Mestre"/>
    <s v="40B-08:15-08:30"/>
    <n v="0"/>
    <n v="23"/>
    <n v="20"/>
    <n v="537"/>
    <n v="377"/>
    <n v="9"/>
    <n v="3"/>
    <n v="28"/>
    <n v="727"/>
    <n v="618"/>
    <n v="6770"/>
  </r>
  <r>
    <x v="10"/>
    <n v="8"/>
    <x v="0"/>
    <s v="RUA PREFEITO DIB CHEREM, altura do no. 2756_x0009_"/>
    <x v="63"/>
    <s v="CCV-40B"/>
    <s v="40B"/>
    <s v="Mestre"/>
    <s v="40B-08:30-08:45"/>
    <n v="0"/>
    <n v="38"/>
    <n v="20"/>
    <n v="525"/>
    <n v="319"/>
    <n v="6"/>
    <n v="1"/>
    <n v="46"/>
    <n v="752"/>
    <n v="622"/>
    <n v="6770"/>
  </r>
  <r>
    <x v="11"/>
    <n v="8"/>
    <x v="0"/>
    <s v="RUA PREFEITO DIB CHEREM, altura do no. 2756_x0009_"/>
    <x v="63"/>
    <s v="CCV-40B"/>
    <s v="40B"/>
    <s v="Mestre"/>
    <s v="40B-08:45-09:00"/>
    <n v="1"/>
    <n v="37"/>
    <n v="17"/>
    <n v="520"/>
    <n v="260"/>
    <n v="6"/>
    <n v="5"/>
    <n v="38"/>
    <n v="723"/>
    <n v="606"/>
    <n v="6770"/>
  </r>
  <r>
    <x v="12"/>
    <n v="9"/>
    <x v="0"/>
    <s v="RUA PREFEITO DIB CHEREM, altura do no. 2756_x0009_"/>
    <x v="63"/>
    <s v="CCV-40B"/>
    <s v="40B"/>
    <s v="Mestre"/>
    <s v="40B-09:00-09:15"/>
    <n v="0"/>
    <n v="38"/>
    <n v="17"/>
    <n v="505"/>
    <n v="194"/>
    <n v="8"/>
    <n v="3"/>
    <n v="46"/>
    <n v="705"/>
    <n v="597"/>
    <n v="6770"/>
  </r>
  <r>
    <x v="13"/>
    <n v="9"/>
    <x v="0"/>
    <s v="RUA PREFEITO DIB CHEREM, altura do no. 2756_x0009_"/>
    <x v="63"/>
    <s v="CCV-40B"/>
    <s v="40B"/>
    <s v="Mestre"/>
    <s v="40B-09:15-09:30"/>
    <n v="0"/>
    <n v="48"/>
    <n v="7"/>
    <n v="735"/>
    <n v="149"/>
    <n v="14"/>
    <n v="3"/>
    <n v="55"/>
    <n v="932"/>
    <n v="811"/>
    <n v="6770"/>
  </r>
  <r>
    <x v="14"/>
    <n v="9"/>
    <x v="0"/>
    <s v="RUA PREFEITO DIB CHEREM, altura do no. 2756_x0009_"/>
    <x v="63"/>
    <s v="CCV-40B"/>
    <s v="40B"/>
    <s v="Mestre"/>
    <s v="40B-09:30-09:45"/>
    <n v="0"/>
    <n v="53"/>
    <n v="9"/>
    <n v="671"/>
    <n v="176"/>
    <n v="4"/>
    <n v="0"/>
    <n v="60"/>
    <n v="889"/>
    <n v="754"/>
    <n v="6770"/>
  </r>
  <r>
    <x v="15"/>
    <n v="9"/>
    <x v="0"/>
    <s v="RUA PREFEITO DIB CHEREM, altura do no. 2756_x0009_"/>
    <x v="63"/>
    <s v="CCV-40B"/>
    <s v="40B"/>
    <s v="Mestre"/>
    <s v="40B-09:45-10:00"/>
    <n v="0"/>
    <n v="63"/>
    <n v="10"/>
    <n v="861"/>
    <n v="149"/>
    <n v="7"/>
    <n v="0"/>
    <n v="46"/>
    <n v="1083"/>
    <n v="932"/>
    <n v="6770"/>
  </r>
  <r>
    <x v="16"/>
    <n v="10"/>
    <x v="0"/>
    <s v="RUA PREFEITO DIB CHEREM, altura do no. 2756_x0009_"/>
    <x v="63"/>
    <s v="CCV-40B"/>
    <s v="40B"/>
    <s v="Mestre"/>
    <s v="40B-10:00-10:15"/>
    <n v="0"/>
    <n v="59"/>
    <n v="6"/>
    <n v="667"/>
    <n v="140"/>
    <n v="7"/>
    <n v="14"/>
    <n v="40"/>
    <n v="878"/>
    <n v="736"/>
    <n v="6770"/>
  </r>
  <r>
    <x v="17"/>
    <n v="10"/>
    <x v="0"/>
    <s v="RUA PREFEITO DIB CHEREM, altura do no. 2756_x0009_"/>
    <x v="63"/>
    <s v="CCV-40B"/>
    <s v="40B"/>
    <s v="Mestre"/>
    <s v="40B-10:15-10:30"/>
    <n v="1"/>
    <n v="55"/>
    <n v="5"/>
    <n v="618"/>
    <n v="144"/>
    <n v="4"/>
    <n v="14"/>
    <n v="62"/>
    <n v="841"/>
    <n v="707"/>
    <n v="6770"/>
  </r>
  <r>
    <x v="18"/>
    <n v="10"/>
    <x v="0"/>
    <s v="RUA PREFEITO DIB CHEREM, altura do no. 2756_x0009_"/>
    <x v="63"/>
    <s v="CCV-40B"/>
    <s v="40B"/>
    <s v="Mestre"/>
    <s v="40B-10:30-10:45"/>
    <n v="0"/>
    <n v="49"/>
    <n v="13"/>
    <n v="694"/>
    <n v="133"/>
    <n v="7"/>
    <n v="11"/>
    <n v="56"/>
    <n v="914"/>
    <n v="794"/>
    <n v="6770"/>
  </r>
  <r>
    <x v="19"/>
    <n v="10"/>
    <x v="0"/>
    <s v="RUA PREFEITO DIB CHEREM, altura do no. 2756_x0009_"/>
    <x v="63"/>
    <s v="CCV-40B"/>
    <s v="40B"/>
    <s v="Mestre"/>
    <s v="40B-10:45-11:00"/>
    <n v="0"/>
    <n v="44"/>
    <n v="27"/>
    <n v="753"/>
    <n v="111"/>
    <n v="8"/>
    <n v="4"/>
    <n v="56"/>
    <n v="987"/>
    <n v="881"/>
    <n v="6770"/>
  </r>
  <r>
    <x v="20"/>
    <n v="11"/>
    <x v="0"/>
    <s v="RUA PREFEITO DIB CHEREM, altura do no. 2756_x0009_"/>
    <x v="63"/>
    <s v="CCV-40B"/>
    <s v="40B"/>
    <s v="Mestre"/>
    <s v="40B-11:00-11:15"/>
    <n v="0"/>
    <n v="26"/>
    <n v="31"/>
    <n v="635"/>
    <n v="112"/>
    <n v="7"/>
    <n v="7"/>
    <n v="50"/>
    <n v="841"/>
    <n v="770"/>
    <n v="6770"/>
  </r>
  <r>
    <x v="21"/>
    <n v="11"/>
    <x v="0"/>
    <s v="RUA PREFEITO DIB CHEREM, altura do no. 2756_x0009_"/>
    <x v="63"/>
    <s v="CCV-40B"/>
    <s v="40B"/>
    <s v="Mestre"/>
    <s v="40B-11:15-11:30"/>
    <n v="0"/>
    <n v="25"/>
    <n v="31"/>
    <n v="608"/>
    <n v="134"/>
    <n v="9"/>
    <n v="8"/>
    <n v="45"/>
    <n v="811"/>
    <n v="739"/>
    <n v="6770"/>
  </r>
  <r>
    <x v="22"/>
    <n v="11"/>
    <x v="0"/>
    <s v="RUA PREFEITO DIB CHEREM, altura do no. 2756_x0009_"/>
    <x v="63"/>
    <s v="CCV-40B"/>
    <s v="40B"/>
    <s v="Mestre"/>
    <s v="40B-11:30-11:45"/>
    <n v="0"/>
    <n v="40"/>
    <n v="19"/>
    <n v="716"/>
    <n v="166"/>
    <n v="5"/>
    <n v="10"/>
    <n v="43"/>
    <n v="925"/>
    <n v="817"/>
    <n v="6770"/>
  </r>
  <r>
    <x v="23"/>
    <n v="11"/>
    <x v="0"/>
    <s v="RUA PREFEITO DIB CHEREM, altura do no. 2756_x0009_"/>
    <x v="63"/>
    <s v="CCV-40B"/>
    <s v="40B"/>
    <s v="Mestre"/>
    <s v="40B-11:45-12:00"/>
    <n v="0"/>
    <n v="41"/>
    <n v="6"/>
    <n v="798"/>
    <n v="124"/>
    <n v="9"/>
    <n v="9"/>
    <n v="29"/>
    <n v="954"/>
    <n v="851"/>
    <n v="6770"/>
  </r>
  <r>
    <x v="24"/>
    <n v="12"/>
    <x v="1"/>
    <s v="RUA PREFEITO DIB CHEREM, altura do no. 2756_x0009_"/>
    <x v="63"/>
    <s v="CCV-40B"/>
    <s v="40B"/>
    <s v="Mestre"/>
    <s v="40B-12:00-12:15"/>
    <n v="1"/>
    <n v="44"/>
    <n v="10"/>
    <n v="848"/>
    <n v="146"/>
    <n v="4"/>
    <n v="5"/>
    <n v="31"/>
    <n v="1022"/>
    <n v="909"/>
    <n v="6770"/>
  </r>
  <r>
    <x v="25"/>
    <n v="12"/>
    <x v="1"/>
    <s v="RUA PREFEITO DIB CHEREM, altura do no. 2756_x0009_"/>
    <x v="63"/>
    <s v="CCV-40B"/>
    <s v="40B"/>
    <s v="Mestre"/>
    <s v="40B-12:15-12:30"/>
    <n v="0"/>
    <n v="36"/>
    <n v="14"/>
    <n v="654"/>
    <n v="120"/>
    <n v="5"/>
    <n v="7"/>
    <n v="25"/>
    <n v="813"/>
    <n v="721"/>
    <n v="6770"/>
  </r>
  <r>
    <x v="26"/>
    <n v="12"/>
    <x v="1"/>
    <s v="RUA PREFEITO DIB CHEREM, altura do no. 2756_x0009_"/>
    <x v="63"/>
    <s v="CCV-40B"/>
    <s v="40B"/>
    <s v="Mestre"/>
    <s v="40B-12:30-12:45"/>
    <n v="14"/>
    <n v="28"/>
    <n v="12"/>
    <n v="621"/>
    <n v="124"/>
    <n v="9"/>
    <n v="4"/>
    <n v="24"/>
    <n v="756"/>
    <n v="679"/>
    <n v="6770"/>
  </r>
  <r>
    <x v="27"/>
    <n v="12"/>
    <x v="1"/>
    <s v="RUA PREFEITO DIB CHEREM, altura do no. 2756_x0009_"/>
    <x v="63"/>
    <s v="CCV-40B"/>
    <s v="40B"/>
    <s v="Mestre"/>
    <s v="40B-12:45-13:00"/>
    <n v="0"/>
    <n v="40"/>
    <n v="5"/>
    <n v="722"/>
    <n v="160"/>
    <n v="9"/>
    <n v="8"/>
    <n v="19"/>
    <n v="869"/>
    <n v="762"/>
    <n v="6770"/>
  </r>
  <r>
    <x v="28"/>
    <n v="13"/>
    <x v="1"/>
    <s v="RUA PREFEITO DIB CHEREM, altura do no. 2756_x0009_"/>
    <x v="63"/>
    <s v="CCV-40B"/>
    <s v="40B"/>
    <s v="Mestre"/>
    <s v="40B-13:00-13:15"/>
    <n v="2"/>
    <n v="46"/>
    <n v="8"/>
    <n v="679"/>
    <n v="166"/>
    <n v="6"/>
    <n v="4"/>
    <n v="25"/>
    <n v="848"/>
    <n v="728"/>
    <n v="6770"/>
  </r>
  <r>
    <x v="29"/>
    <n v="13"/>
    <x v="1"/>
    <s v="RUA PREFEITO DIB CHEREM, altura do no. 2756_x0009_"/>
    <x v="63"/>
    <s v="CCV-40B"/>
    <s v="40B"/>
    <s v="Mestre"/>
    <s v="40B-13:15-13:30"/>
    <n v="0"/>
    <n v="46"/>
    <n v="8"/>
    <n v="654"/>
    <n v="201"/>
    <n v="4"/>
    <n v="5"/>
    <n v="29"/>
    <n v="834"/>
    <n v="708"/>
    <n v="6770"/>
  </r>
  <r>
    <x v="30"/>
    <n v="13"/>
    <x v="1"/>
    <s v="RUA PREFEITO DIB CHEREM, altura do no. 2756_x0009_"/>
    <x v="63"/>
    <s v="CCV-40B"/>
    <s v="40B"/>
    <s v="Mestre"/>
    <s v="40B-13:30-13:45"/>
    <n v="0"/>
    <n v="24"/>
    <n v="13"/>
    <n v="622"/>
    <n v="192"/>
    <n v="6"/>
    <n v="13"/>
    <n v="35"/>
    <n v="783"/>
    <n v="703"/>
    <n v="6770"/>
  </r>
  <r>
    <x v="31"/>
    <n v="13"/>
    <x v="1"/>
    <s v="RUA PREFEITO DIB CHEREM, altura do no. 2756_x0009_"/>
    <x v="63"/>
    <s v="CCV-40B"/>
    <s v="40B"/>
    <s v="Mestre"/>
    <s v="40B-13:45-14:00"/>
    <n v="0"/>
    <n v="31"/>
    <n v="30"/>
    <n v="575"/>
    <n v="161"/>
    <n v="6"/>
    <n v="9"/>
    <n v="46"/>
    <n v="794"/>
    <n v="705"/>
    <n v="6770"/>
  </r>
  <r>
    <x v="32"/>
    <n v="14"/>
    <x v="1"/>
    <s v="RUA PREFEITO DIB CHEREM, altura do no. 2756_x0009_"/>
    <x v="63"/>
    <s v="CCV-40B"/>
    <s v="40B"/>
    <s v="Mestre"/>
    <s v="40B-14:00-14:15"/>
    <n v="0"/>
    <n v="39"/>
    <n v="15"/>
    <n v="603"/>
    <n v="181"/>
    <n v="5"/>
    <n v="2"/>
    <n v="51"/>
    <n v="802"/>
    <n v="694"/>
    <n v="6770"/>
  </r>
  <r>
    <x v="33"/>
    <n v="14"/>
    <x v="1"/>
    <s v="RUA PREFEITO DIB CHEREM, altura do no. 2756_x0009_"/>
    <x v="63"/>
    <s v="CCV-40B"/>
    <s v="40B"/>
    <s v="Mestre"/>
    <s v="40B-14:15-14:30"/>
    <n v="0"/>
    <n v="40"/>
    <n v="8"/>
    <n v="1321"/>
    <n v="124"/>
    <n v="5"/>
    <n v="5"/>
    <n v="49"/>
    <n v="1496"/>
    <n v="1395"/>
    <n v="6770"/>
  </r>
  <r>
    <x v="34"/>
    <n v="14"/>
    <x v="1"/>
    <s v="RUA PREFEITO DIB CHEREM, altura do no. 2756_x0009_"/>
    <x v="63"/>
    <s v="CCV-40B"/>
    <s v="40B"/>
    <s v="Mestre"/>
    <s v="40B-14:30-14:45"/>
    <n v="2"/>
    <n v="55"/>
    <n v="13"/>
    <n v="1129"/>
    <n v="131"/>
    <n v="7"/>
    <n v="1"/>
    <n v="55"/>
    <n v="1350"/>
    <n v="1218"/>
    <n v="6770"/>
  </r>
  <r>
    <x v="35"/>
    <n v="14"/>
    <x v="1"/>
    <s v="RUA PREFEITO DIB CHEREM, altura do no. 2756_x0009_"/>
    <x v="63"/>
    <s v="CCV-40B"/>
    <s v="40B"/>
    <s v="Mestre"/>
    <s v="40B-14:45-15:00"/>
    <n v="0"/>
    <n v="33"/>
    <n v="5"/>
    <n v="577"/>
    <n v="148"/>
    <n v="6"/>
    <n v="6"/>
    <n v="38"/>
    <n v="725"/>
    <n v="634"/>
    <n v="6770"/>
  </r>
  <r>
    <x v="36"/>
    <n v="15"/>
    <x v="1"/>
    <s v="RUA PREFEITO DIB CHEREM, altura do no. 2756_x0009_"/>
    <x v="63"/>
    <s v="CCV-40B"/>
    <s v="40B"/>
    <s v="Mestre"/>
    <s v="40B-15:00-15:15"/>
    <n v="0"/>
    <n v="52"/>
    <n v="13"/>
    <n v="1014"/>
    <n v="144"/>
    <n v="9"/>
    <n v="7"/>
    <n v="48"/>
    <n v="1230"/>
    <n v="1102"/>
    <n v="6770"/>
  </r>
  <r>
    <x v="37"/>
    <n v="15"/>
    <x v="1"/>
    <s v="RUA PREFEITO DIB CHEREM, altura do no. 2756_x0009_"/>
    <x v="63"/>
    <s v="CCV-40B"/>
    <s v="40B"/>
    <s v="Mestre"/>
    <s v="40B-15:15-15:30"/>
    <n v="0"/>
    <n v="18"/>
    <n v="36"/>
    <n v="876"/>
    <n v="108"/>
    <n v="10"/>
    <n v="12"/>
    <n v="49"/>
    <n v="1081"/>
    <n v="1027"/>
    <n v="6770"/>
  </r>
  <r>
    <x v="38"/>
    <n v="15"/>
    <x v="1"/>
    <s v="RUA PREFEITO DIB CHEREM, altura do no. 2756_x0009_"/>
    <x v="63"/>
    <s v="CCV-40B"/>
    <s v="40B"/>
    <s v="Mestre"/>
    <s v="40B-15:30-15:45"/>
    <n v="0"/>
    <n v="16"/>
    <n v="15"/>
    <n v="804"/>
    <n v="140"/>
    <n v="11"/>
    <n v="10"/>
    <n v="58"/>
    <n v="965"/>
    <n v="910"/>
    <n v="6770"/>
  </r>
  <r>
    <x v="39"/>
    <n v="15"/>
    <x v="1"/>
    <s v="RUA PREFEITO DIB CHEREM, altura do no. 2756_x0009_"/>
    <x v="63"/>
    <s v="CCV-40B"/>
    <s v="40B"/>
    <s v="Mestre"/>
    <s v="40B-15:45-16:00"/>
    <n v="0"/>
    <n v="25"/>
    <n v="22"/>
    <n v="822"/>
    <n v="141"/>
    <n v="11"/>
    <n v="6"/>
    <n v="43"/>
    <n v="1000"/>
    <n v="926"/>
    <n v="6770"/>
  </r>
  <r>
    <x v="40"/>
    <n v="16"/>
    <x v="1"/>
    <s v="RUA PREFEITO DIB CHEREM, altura do no. 2756_x0009_"/>
    <x v="63"/>
    <s v="CCV-40B"/>
    <s v="40B"/>
    <s v="Mestre"/>
    <s v="40B-16:00-16:15"/>
    <n v="3"/>
    <n v="23"/>
    <n v="40"/>
    <n v="1029"/>
    <n v="128"/>
    <n v="39"/>
    <n v="15"/>
    <n v="38"/>
    <n v="1250"/>
    <n v="1182"/>
    <n v="6770"/>
  </r>
  <r>
    <x v="41"/>
    <n v="16"/>
    <x v="1"/>
    <s v="RUA PREFEITO DIB CHEREM, altura do no. 2756_x0009_"/>
    <x v="63"/>
    <s v="CCV-40B"/>
    <s v="40B"/>
    <s v="Mestre"/>
    <s v="40B-16:15-16:30"/>
    <n v="14"/>
    <n v="7"/>
    <n v="5"/>
    <n v="300"/>
    <n v="127"/>
    <n v="12"/>
    <n v="14"/>
    <n v="54"/>
    <n v="416"/>
    <n v="381"/>
    <n v="6770"/>
  </r>
  <r>
    <x v="42"/>
    <n v="16"/>
    <x v="1"/>
    <s v="RUA PREFEITO DIB CHEREM, altura do no. 2756_x0009_"/>
    <x v="63"/>
    <s v="CCV-40B"/>
    <s v="40B"/>
    <s v="Mestre"/>
    <s v="40B-16:30-16:45"/>
    <n v="1"/>
    <n v="14"/>
    <n v="14"/>
    <n v="768"/>
    <n v="142"/>
    <n v="7"/>
    <n v="13"/>
    <n v="37"/>
    <n v="905"/>
    <n v="853"/>
    <n v="6770"/>
  </r>
  <r>
    <x v="43"/>
    <n v="16"/>
    <x v="1"/>
    <s v="RUA PREFEITO DIB CHEREM, altura do no. 2756_x0009_"/>
    <x v="63"/>
    <s v="CCV-40B"/>
    <s v="40B"/>
    <s v="Mestre"/>
    <s v="40B-16:45-17:00"/>
    <n v="0"/>
    <n v="24"/>
    <n v="12"/>
    <n v="768"/>
    <n v="149"/>
    <n v="11"/>
    <n v="4"/>
    <n v="30"/>
    <n v="905"/>
    <n v="832"/>
    <n v="6770"/>
  </r>
  <r>
    <x v="44"/>
    <n v="17"/>
    <x v="1"/>
    <s v="RUA PREFEITO DIB CHEREM, altura do no. 2756_x0009_"/>
    <x v="63"/>
    <s v="CCV-40B"/>
    <s v="40B"/>
    <s v="Mestre"/>
    <s v="40B-17:00-17:15"/>
    <n v="0"/>
    <n v="13"/>
    <n v="12"/>
    <n v="865"/>
    <n v="163"/>
    <n v="11"/>
    <n v="3"/>
    <n v="40"/>
    <n v="992"/>
    <n v="938"/>
    <n v="6770"/>
  </r>
  <r>
    <x v="45"/>
    <n v="17"/>
    <x v="1"/>
    <s v="RUA PREFEITO DIB CHEREM, altura do no. 2756_x0009_"/>
    <x v="63"/>
    <s v="CCV-40B"/>
    <s v="40B"/>
    <s v="Mestre"/>
    <s v="40B-17:15-17:30"/>
    <n v="3"/>
    <n v="9"/>
    <n v="9"/>
    <n v="906"/>
    <n v="164"/>
    <n v="14"/>
    <n v="6"/>
    <n v="38"/>
    <n v="1018"/>
    <n v="973"/>
    <n v="6770"/>
  </r>
  <r>
    <x v="46"/>
    <n v="17"/>
    <x v="1"/>
    <s v="RUA PREFEITO DIB CHEREM, altura do no. 2756_x0009_"/>
    <x v="63"/>
    <s v="CCV-40B"/>
    <s v="40B"/>
    <s v="Mestre"/>
    <s v="40B-17:30-17:45"/>
    <n v="1"/>
    <n v="13"/>
    <n v="12"/>
    <n v="797"/>
    <n v="161"/>
    <n v="12"/>
    <n v="10"/>
    <n v="38"/>
    <n v="928"/>
    <n v="875"/>
    <n v="6770"/>
  </r>
  <r>
    <x v="47"/>
    <n v="17"/>
    <x v="1"/>
    <s v="RUA PREFEITO DIB CHEREM, altura do no. 2756_x0009_"/>
    <x v="63"/>
    <s v="CCV-40B"/>
    <s v="40B"/>
    <s v="Mestre"/>
    <s v="40B-17:45-18:00"/>
    <n v="1"/>
    <n v="8"/>
    <n v="14"/>
    <n v="932"/>
    <n v="183"/>
    <n v="12"/>
    <n v="5"/>
    <n v="27"/>
    <n v="1046"/>
    <n v="999"/>
    <n v="6770"/>
  </r>
  <r>
    <x v="48"/>
    <n v="18"/>
    <x v="1"/>
    <s v="RUA PREFEITO DIB CHEREM, altura do no. 2756_x0009_"/>
    <x v="63"/>
    <s v="CCV-40B"/>
    <s v="40B"/>
    <s v="Mestre"/>
    <s v="40B-18:00-18:15"/>
    <n v="1"/>
    <n v="12"/>
    <n v="2"/>
    <n v="899"/>
    <n v="205"/>
    <n v="11"/>
    <n v="7"/>
    <n v="16"/>
    <n v="986"/>
    <n v="927"/>
    <n v="6770"/>
  </r>
  <r>
    <x v="49"/>
    <n v="18"/>
    <x v="1"/>
    <s v="RUA PREFEITO DIB CHEREM, altura do no. 2756_x0009_"/>
    <x v="63"/>
    <s v="CCV-40B"/>
    <s v="40B"/>
    <s v="Mestre"/>
    <s v="40B-18:15-18:30"/>
    <n v="1"/>
    <n v="18"/>
    <n v="2"/>
    <n v="814"/>
    <n v="194"/>
    <n v="7"/>
    <n v="5"/>
    <n v="15"/>
    <n v="908"/>
    <n v="839"/>
    <n v="6770"/>
  </r>
  <r>
    <x v="50"/>
    <n v="18"/>
    <x v="1"/>
    <s v="RUA PREFEITO DIB CHEREM, altura do no. 2756_x0009_"/>
    <x v="63"/>
    <s v="CCV-40B"/>
    <s v="40B"/>
    <s v="Mestre"/>
    <s v="40B-18:30-18:45"/>
    <n v="0"/>
    <n v="11"/>
    <n v="4"/>
    <n v="707"/>
    <n v="215"/>
    <n v="8"/>
    <n v="3"/>
    <n v="17"/>
    <n v="795"/>
    <n v="737"/>
    <n v="6770"/>
  </r>
  <r>
    <x v="51"/>
    <n v="18"/>
    <x v="1"/>
    <s v="RUA PREFEITO DIB CHEREM, altura do no. 2756_x0009_"/>
    <x v="63"/>
    <s v="CCV-40B"/>
    <s v="40B"/>
    <s v="Mestre"/>
    <s v="40B-18:45-19:00"/>
    <n v="0"/>
    <n v="12"/>
    <n v="2"/>
    <n v="626"/>
    <n v="154"/>
    <n v="15"/>
    <n v="6"/>
    <n v="15"/>
    <n v="702"/>
    <n v="652"/>
    <n v="6770"/>
  </r>
  <r>
    <x v="52"/>
    <n v="19"/>
    <x v="2"/>
    <s v="RUA PREFEITO DIB CHEREM, altura do no. 2756_x0009_"/>
    <x v="63"/>
    <s v="CCV-40B"/>
    <s v="40B"/>
    <s v="Mestre"/>
    <s v="40B-19:00-19:15"/>
    <n v="1"/>
    <n v="14"/>
    <n v="0"/>
    <n v="751"/>
    <n v="111"/>
    <n v="19"/>
    <n v="10"/>
    <n v="22"/>
    <n v="830"/>
    <n v="783"/>
    <n v="6770"/>
  </r>
  <r>
    <x v="53"/>
    <n v="19"/>
    <x v="2"/>
    <s v="RUA PREFEITO DIB CHEREM, altura do no. 2756_x0009_"/>
    <x v="63"/>
    <s v="CCV-40B"/>
    <s v="40B"/>
    <s v="Mestre"/>
    <s v="40B-19:15-19:30"/>
    <n v="0"/>
    <n v="22"/>
    <n v="2"/>
    <n v="740"/>
    <n v="71"/>
    <n v="18"/>
    <n v="3"/>
    <n v="11"/>
    <n v="815"/>
    <n v="759"/>
    <n v="6770"/>
  </r>
  <r>
    <x v="54"/>
    <n v="19"/>
    <x v="2"/>
    <s v="RUA PREFEITO DIB CHEREM, altura do no. 2756_x0009_"/>
    <x v="63"/>
    <s v="CCV-40B"/>
    <s v="40B"/>
    <s v="Mestre"/>
    <s v="40B-19:30-19:45"/>
    <n v="0"/>
    <n v="10"/>
    <n v="4"/>
    <n v="659"/>
    <n v="69"/>
    <n v="20"/>
    <n v="3"/>
    <n v="14"/>
    <n v="718"/>
    <n v="686"/>
    <n v="6770"/>
  </r>
  <r>
    <x v="55"/>
    <n v="19"/>
    <x v="2"/>
    <s v="RUA PREFEITO DIB CHEREM, altura do no. 2756_x0009_"/>
    <x v="63"/>
    <s v="CCV-40B"/>
    <s v="40B"/>
    <s v="Mestre"/>
    <s v="40B-19:45-20:00"/>
    <n v="0"/>
    <n v="9"/>
    <n v="4"/>
    <n v="665"/>
    <n v="78"/>
    <n v="15"/>
    <n v="3"/>
    <n v="13"/>
    <n v="722"/>
    <n v="691"/>
    <n v="6770"/>
  </r>
  <r>
    <x v="56"/>
    <n v="20"/>
    <x v="2"/>
    <s v="RUA PREFEITO DIB CHEREM, altura do no. 2756_x0009_"/>
    <x v="63"/>
    <s v="CCV-40B"/>
    <s v="40B"/>
    <s v="Mestre"/>
    <s v="40B-20:00-20:15"/>
    <n v="0"/>
    <n v="8"/>
    <n v="4"/>
    <n v="497"/>
    <n v="63"/>
    <n v="11"/>
    <n v="5"/>
    <n v="11"/>
    <n v="550"/>
    <n v="523"/>
    <n v="6770"/>
  </r>
  <r>
    <x v="57"/>
    <n v="20"/>
    <x v="2"/>
    <s v="RUA PREFEITO DIB CHEREM, altura do no. 2756_x0009_"/>
    <x v="63"/>
    <s v="CCV-40B"/>
    <s v="40B"/>
    <s v="Mestre"/>
    <s v="40B-20:15-20:30"/>
    <n v="1"/>
    <n v="1"/>
    <n v="4"/>
    <n v="376"/>
    <n v="57"/>
    <n v="10"/>
    <n v="6"/>
    <n v="12"/>
    <n v="416"/>
    <n v="404"/>
    <n v="6770"/>
  </r>
  <r>
    <x v="58"/>
    <n v="20"/>
    <x v="2"/>
    <s v="RUA PREFEITO DIB CHEREM, altura do no. 2756_x0009_"/>
    <x v="63"/>
    <s v="CCV-40B"/>
    <s v="40B"/>
    <s v="Mestre"/>
    <s v="40B-20:30-20:45"/>
    <n v="1"/>
    <n v="12"/>
    <n v="1"/>
    <n v="434"/>
    <n v="43"/>
    <n v="8"/>
    <n v="3"/>
    <n v="5"/>
    <n v="476"/>
    <n v="445"/>
    <n v="6770"/>
  </r>
  <r>
    <x v="59"/>
    <n v="20"/>
    <x v="2"/>
    <s v="RUA PREFEITO DIB CHEREM, altura do no. 2756_x0009_"/>
    <x v="63"/>
    <s v="CCV-40B"/>
    <s v="40B"/>
    <s v="Mestre"/>
    <s v="40B-20:45-21:00"/>
    <n v="0"/>
    <n v="1"/>
    <n v="1"/>
    <n v="468"/>
    <n v="65"/>
    <n v="6"/>
    <n v="4"/>
    <n v="3"/>
    <n v="491"/>
    <n v="478"/>
    <n v="6770"/>
  </r>
  <r>
    <x v="60"/>
    <n v="21"/>
    <x v="2"/>
    <s v="RUA PREFEITO DIB CHEREM, altura do no. 2756_x0009_"/>
    <x v="63"/>
    <s v="CCV-40B"/>
    <s v="40B"/>
    <s v="Mestre"/>
    <s v="40B-21:00-21:15"/>
    <n v="0"/>
    <n v="13"/>
    <n v="2"/>
    <n v="462"/>
    <n v="64"/>
    <n v="3"/>
    <n v="2"/>
    <n v="12"/>
    <n v="518"/>
    <n v="481"/>
    <n v="6770"/>
  </r>
  <r>
    <x v="61"/>
    <n v="21"/>
    <x v="2"/>
    <s v="RUA PREFEITO DIB CHEREM, altura do no. 2756_x0009_"/>
    <x v="63"/>
    <s v="CCV-40B"/>
    <s v="40B"/>
    <s v="Mestre"/>
    <s v="40B-21:15-21:30"/>
    <n v="0"/>
    <n v="5"/>
    <n v="0"/>
    <n v="471"/>
    <n v="63"/>
    <n v="10"/>
    <n v="5"/>
    <n v="16"/>
    <n v="513"/>
    <n v="492"/>
    <n v="6770"/>
  </r>
  <r>
    <x v="62"/>
    <n v="21"/>
    <x v="2"/>
    <s v="RUA PREFEITO DIB CHEREM, altura do no. 2756_x0009_"/>
    <x v="63"/>
    <s v="CCV-40B"/>
    <s v="40B"/>
    <s v="Mestre"/>
    <s v="40B-21:30-21:45"/>
    <n v="0"/>
    <n v="4"/>
    <n v="1"/>
    <n v="460"/>
    <n v="65"/>
    <n v="5"/>
    <n v="3"/>
    <n v="13"/>
    <n v="498"/>
    <n v="479"/>
    <n v="6770"/>
  </r>
  <r>
    <x v="63"/>
    <n v="21"/>
    <x v="2"/>
    <s v="RUA PREFEITO DIB CHEREM, altura do no. 2756_x0009_"/>
    <x v="63"/>
    <s v="CCV-40B"/>
    <s v="40B"/>
    <s v="Mestre"/>
    <s v="40B-21:45-22:00"/>
    <n v="0"/>
    <n v="6"/>
    <n v="5"/>
    <n v="512"/>
    <n v="81"/>
    <n v="18"/>
    <n v="6"/>
    <n v="15"/>
    <n v="571"/>
    <n v="546"/>
    <n v="6770"/>
  </r>
  <r>
    <x v="64"/>
    <n v="22"/>
    <x v="2"/>
    <s v="RUA PREFEITO DIB CHEREM, altura do no. 2756_x0009_"/>
    <x v="63"/>
    <s v="CCV-40B"/>
    <s v="40B"/>
    <s v="Mestre"/>
    <s v="40B-22:00-22:15"/>
    <n v="0"/>
    <n v="0"/>
    <n v="1"/>
    <n v="47"/>
    <n v="8"/>
    <n v="2"/>
    <n v="1"/>
    <n v="0"/>
    <n v="52"/>
    <n v="51"/>
    <n v="6770"/>
  </r>
  <r>
    <x v="1"/>
    <n v="6"/>
    <x v="0"/>
    <m/>
    <x v="64"/>
    <s v="CCV-41A"/>
    <s v="41A"/>
    <m/>
    <s v="41A-06:15-06:30"/>
    <n v="0"/>
    <n v="0"/>
    <n v="0"/>
    <n v="1"/>
    <n v="0"/>
    <n v="0"/>
    <n v="0"/>
    <n v="0"/>
    <n v="2"/>
    <n v="1"/>
    <s v=""/>
  </r>
  <r>
    <x v="2"/>
    <n v="6"/>
    <x v="0"/>
    <m/>
    <x v="64"/>
    <s v="CCV-41A"/>
    <s v="41A"/>
    <m/>
    <s v="41A-06:30-06:45"/>
    <n v="1"/>
    <n v="0"/>
    <n v="1"/>
    <n v="44"/>
    <n v="8"/>
    <n v="8"/>
    <n v="1"/>
    <n v="3"/>
    <n v="68"/>
    <n v="51"/>
    <s v=""/>
  </r>
  <r>
    <x v="3"/>
    <n v="6"/>
    <x v="0"/>
    <m/>
    <x v="64"/>
    <s v="CCV-41A"/>
    <s v="41A"/>
    <m/>
    <s v="41A-06:45-07:00"/>
    <n v="3"/>
    <n v="3"/>
    <n v="0"/>
    <n v="49"/>
    <n v="19"/>
    <n v="7"/>
    <n v="2"/>
    <n v="2"/>
    <n v="81"/>
    <n v="53"/>
    <s v=""/>
  </r>
  <r>
    <x v="4"/>
    <n v="7"/>
    <x v="0"/>
    <m/>
    <x v="64"/>
    <s v="CCV-41A"/>
    <s v="41A"/>
    <m/>
    <s v="41A-07:00-07:15"/>
    <n v="3"/>
    <n v="3"/>
    <n v="0"/>
    <n v="148"/>
    <n v="20"/>
    <n v="5"/>
    <n v="3"/>
    <n v="2"/>
    <n v="212"/>
    <n v="153"/>
    <s v=""/>
  </r>
  <r>
    <x v="5"/>
    <n v="7"/>
    <x v="0"/>
    <m/>
    <x v="64"/>
    <s v="CCV-41A"/>
    <s v="41A"/>
    <m/>
    <s v="41A-07:15-07:30"/>
    <n v="5"/>
    <n v="0"/>
    <n v="0"/>
    <n v="298"/>
    <n v="21"/>
    <n v="7"/>
    <n v="1"/>
    <n v="2"/>
    <n v="396"/>
    <n v="301"/>
    <s v=""/>
  </r>
  <r>
    <x v="6"/>
    <n v="7"/>
    <x v="0"/>
    <m/>
    <x v="64"/>
    <s v="CCV-41A"/>
    <s v="41A"/>
    <m/>
    <s v="41A-07:30-07:45"/>
    <n v="10"/>
    <n v="2"/>
    <n v="1"/>
    <n v="213"/>
    <n v="19"/>
    <n v="5"/>
    <n v="1"/>
    <n v="4"/>
    <n v="296"/>
    <n v="221"/>
    <s v=""/>
  </r>
  <r>
    <x v="7"/>
    <n v="7"/>
    <x v="0"/>
    <m/>
    <x v="64"/>
    <s v="CCV-41A"/>
    <s v="41A"/>
    <m/>
    <s v="41A-07:45-08:00"/>
    <n v="9"/>
    <n v="2"/>
    <n v="1"/>
    <n v="256"/>
    <n v="10"/>
    <n v="6"/>
    <n v="1"/>
    <n v="4"/>
    <n v="350"/>
    <n v="264"/>
    <s v=""/>
  </r>
  <r>
    <x v="8"/>
    <n v="8"/>
    <x v="0"/>
    <m/>
    <x v="64"/>
    <s v="CCV-41A"/>
    <s v="41A"/>
    <m/>
    <s v="41A-08:00-08:15"/>
    <n v="8"/>
    <n v="5"/>
    <n v="0"/>
    <n v="232"/>
    <n v="9"/>
    <n v="7"/>
    <n v="2"/>
    <n v="1"/>
    <n v="321"/>
    <n v="235"/>
    <s v=""/>
  </r>
  <r>
    <x v="9"/>
    <n v="8"/>
    <x v="0"/>
    <m/>
    <x v="64"/>
    <s v="CCV-41A"/>
    <s v="41A"/>
    <m/>
    <s v="41A-08:15-08:30"/>
    <n v="3"/>
    <n v="2"/>
    <n v="4"/>
    <n v="264"/>
    <n v="17"/>
    <n v="7"/>
    <n v="2"/>
    <n v="2"/>
    <n v="371"/>
    <n v="278"/>
    <s v=""/>
  </r>
  <r>
    <x v="10"/>
    <n v="8"/>
    <x v="0"/>
    <m/>
    <x v="64"/>
    <s v="CCV-41A"/>
    <s v="41A"/>
    <m/>
    <s v="41A-08:30-08:45"/>
    <n v="1"/>
    <n v="4"/>
    <n v="0"/>
    <n v="255"/>
    <n v="14"/>
    <n v="6"/>
    <n v="4"/>
    <n v="4"/>
    <n v="356"/>
    <n v="263"/>
    <s v=""/>
  </r>
  <r>
    <x v="11"/>
    <n v="8"/>
    <x v="0"/>
    <m/>
    <x v="64"/>
    <s v="CCV-41A"/>
    <s v="41A"/>
    <m/>
    <s v="41A-08:45-09:00"/>
    <n v="5"/>
    <n v="5"/>
    <n v="3"/>
    <n v="174"/>
    <n v="21"/>
    <n v="7"/>
    <n v="2"/>
    <n v="9"/>
    <n v="268"/>
    <n v="193"/>
    <s v=""/>
  </r>
  <r>
    <x v="12"/>
    <n v="9"/>
    <x v="0"/>
    <m/>
    <x v="64"/>
    <s v="CCV-41A"/>
    <s v="41A"/>
    <m/>
    <s v="41A-09:00-09:15"/>
    <n v="5"/>
    <n v="4"/>
    <n v="1"/>
    <n v="266"/>
    <n v="22"/>
    <n v="5"/>
    <n v="2"/>
    <n v="3"/>
    <n v="371"/>
    <n v="274"/>
    <s v=""/>
  </r>
  <r>
    <x v="13"/>
    <n v="9"/>
    <x v="0"/>
    <m/>
    <x v="64"/>
    <s v="CCV-41A"/>
    <s v="41A"/>
    <m/>
    <s v="41A-09:15-09:30"/>
    <n v="11"/>
    <n v="4"/>
    <n v="2"/>
    <n v="254"/>
    <n v="18"/>
    <n v="6"/>
    <n v="5"/>
    <n v="6"/>
    <n v="366"/>
    <n v="270"/>
    <s v=""/>
  </r>
  <r>
    <x v="14"/>
    <n v="9"/>
    <x v="0"/>
    <m/>
    <x v="64"/>
    <s v="CCV-41A"/>
    <s v="41A"/>
    <m/>
    <s v="41A-09:30-09:45"/>
    <n v="4"/>
    <n v="6"/>
    <n v="2"/>
    <n v="144"/>
    <n v="25"/>
    <n v="7"/>
    <n v="1"/>
    <n v="7"/>
    <n v="226"/>
    <n v="157"/>
    <s v=""/>
  </r>
  <r>
    <x v="15"/>
    <n v="9"/>
    <x v="0"/>
    <m/>
    <x v="64"/>
    <s v="CCV-41A"/>
    <s v="41A"/>
    <m/>
    <s v="41A-09:45-10:00"/>
    <n v="6"/>
    <n v="6"/>
    <n v="4"/>
    <n v="158"/>
    <n v="23"/>
    <n v="7"/>
    <n v="3"/>
    <n v="5"/>
    <n v="250"/>
    <n v="176"/>
    <s v=""/>
  </r>
  <r>
    <x v="16"/>
    <n v="10"/>
    <x v="0"/>
    <m/>
    <x v="64"/>
    <s v="CCV-41A"/>
    <s v="41A"/>
    <m/>
    <s v="41A-10:00-10:15"/>
    <n v="0"/>
    <n v="1"/>
    <n v="1"/>
    <n v="12"/>
    <n v="0"/>
    <n v="0"/>
    <n v="0"/>
    <n v="0"/>
    <n v="22"/>
    <n v="15"/>
    <s v=""/>
  </r>
  <r>
    <x v="42"/>
    <n v="16"/>
    <x v="1"/>
    <m/>
    <x v="64"/>
    <s v="CCV-41A"/>
    <s v="41A"/>
    <m/>
    <s v="41A-16:30-16:45"/>
    <n v="4"/>
    <n v="2"/>
    <n v="0"/>
    <n v="269"/>
    <n v="15"/>
    <n v="7"/>
    <n v="1"/>
    <n v="3"/>
    <n v="364"/>
    <n v="273"/>
    <s v=""/>
  </r>
  <r>
    <x v="43"/>
    <n v="16"/>
    <x v="1"/>
    <m/>
    <x v="64"/>
    <s v="CCV-41A"/>
    <s v="41A"/>
    <m/>
    <s v="41A-16:45-17:00"/>
    <n v="4"/>
    <n v="2"/>
    <n v="1"/>
    <n v="204"/>
    <n v="28"/>
    <n v="8"/>
    <n v="4"/>
    <n v="3"/>
    <n v="289"/>
    <n v="214"/>
    <s v=""/>
  </r>
  <r>
    <x v="44"/>
    <n v="17"/>
    <x v="1"/>
    <m/>
    <x v="64"/>
    <s v="CCV-41A"/>
    <s v="41A"/>
    <m/>
    <s v="41A-17:00-17:15"/>
    <n v="6"/>
    <n v="2"/>
    <n v="3"/>
    <n v="274"/>
    <n v="29"/>
    <n v="10"/>
    <n v="2"/>
    <n v="3"/>
    <n v="384"/>
    <n v="287"/>
    <s v=""/>
  </r>
  <r>
    <x v="45"/>
    <n v="17"/>
    <x v="1"/>
    <m/>
    <x v="64"/>
    <s v="CCV-41A"/>
    <s v="41A"/>
    <m/>
    <s v="41A-17:15-17:30"/>
    <n v="10"/>
    <n v="1"/>
    <n v="0"/>
    <n v="230"/>
    <n v="33"/>
    <n v="15"/>
    <n v="1"/>
    <n v="3"/>
    <n v="314"/>
    <n v="234"/>
    <s v=""/>
  </r>
  <r>
    <x v="46"/>
    <n v="17"/>
    <x v="1"/>
    <m/>
    <x v="64"/>
    <s v="CCV-41A"/>
    <s v="41A"/>
    <m/>
    <s v="41A-17:30-17:45"/>
    <n v="12"/>
    <n v="1"/>
    <n v="0"/>
    <n v="318"/>
    <n v="32"/>
    <n v="11"/>
    <n v="2"/>
    <n v="7"/>
    <n v="435"/>
    <n v="327"/>
    <s v=""/>
  </r>
  <r>
    <x v="47"/>
    <n v="17"/>
    <x v="1"/>
    <m/>
    <x v="64"/>
    <s v="CCV-41A"/>
    <s v="41A"/>
    <m/>
    <s v="41A-17:45-18:00"/>
    <n v="3"/>
    <n v="3"/>
    <n v="1"/>
    <n v="391"/>
    <n v="31"/>
    <n v="20"/>
    <n v="2"/>
    <n v="11"/>
    <n v="543"/>
    <n v="407"/>
    <s v=""/>
  </r>
  <r>
    <x v="48"/>
    <n v="18"/>
    <x v="1"/>
    <m/>
    <x v="64"/>
    <s v="CCV-41A"/>
    <s v="41A"/>
    <m/>
    <s v="41A-18:00-18:15"/>
    <n v="11"/>
    <n v="0"/>
    <n v="2"/>
    <n v="468"/>
    <n v="45"/>
    <n v="12"/>
    <n v="2"/>
    <n v="7"/>
    <n v="637"/>
    <n v="482"/>
    <s v=""/>
  </r>
  <r>
    <x v="49"/>
    <n v="18"/>
    <x v="1"/>
    <m/>
    <x v="64"/>
    <s v="CCV-41A"/>
    <s v="41A"/>
    <m/>
    <s v="41A-18:15-18:30"/>
    <n v="10"/>
    <n v="3"/>
    <n v="0"/>
    <n v="298"/>
    <n v="29"/>
    <n v="9"/>
    <n v="1"/>
    <n v="4"/>
    <n v="408"/>
    <n v="303"/>
    <s v=""/>
  </r>
  <r>
    <x v="50"/>
    <n v="18"/>
    <x v="1"/>
    <m/>
    <x v="64"/>
    <s v="CCV-41A"/>
    <s v="41A"/>
    <m/>
    <s v="41A-18:30-18:45"/>
    <n v="9"/>
    <n v="0"/>
    <n v="0"/>
    <n v="339"/>
    <n v="38"/>
    <n v="12"/>
    <n v="2"/>
    <n v="1"/>
    <n v="453"/>
    <n v="342"/>
    <s v=""/>
  </r>
  <r>
    <x v="51"/>
    <n v="18"/>
    <x v="1"/>
    <m/>
    <x v="64"/>
    <s v="CCV-41A"/>
    <s v="41A"/>
    <m/>
    <s v="41A-18:45-19:00"/>
    <n v="8"/>
    <n v="0"/>
    <n v="0"/>
    <n v="471"/>
    <n v="40"/>
    <n v="14"/>
    <n v="3"/>
    <n v="1"/>
    <n v="627"/>
    <n v="475"/>
    <s v=""/>
  </r>
  <r>
    <x v="52"/>
    <n v="19"/>
    <x v="2"/>
    <m/>
    <x v="64"/>
    <s v="CCV-41A"/>
    <s v="41A"/>
    <m/>
    <s v="41A-19:00-19:15"/>
    <n v="9"/>
    <n v="0"/>
    <n v="0"/>
    <n v="345"/>
    <n v="36"/>
    <n v="8"/>
    <n v="2"/>
    <n v="4"/>
    <n v="465"/>
    <n v="351"/>
    <s v=""/>
  </r>
  <r>
    <x v="53"/>
    <n v="19"/>
    <x v="2"/>
    <m/>
    <x v="64"/>
    <s v="CCV-41A"/>
    <s v="41A"/>
    <m/>
    <s v="41A-19:15-19:30"/>
    <n v="3"/>
    <n v="1"/>
    <n v="1"/>
    <n v="296"/>
    <n v="28"/>
    <n v="10"/>
    <n v="2"/>
    <n v="4"/>
    <n v="405"/>
    <n v="305"/>
    <s v=""/>
  </r>
  <r>
    <x v="54"/>
    <n v="19"/>
    <x v="2"/>
    <m/>
    <x v="64"/>
    <s v="CCV-41A"/>
    <s v="41A"/>
    <m/>
    <s v="41A-19:30-19:45"/>
    <n v="0"/>
    <n v="0"/>
    <n v="0"/>
    <n v="69"/>
    <n v="4"/>
    <n v="1"/>
    <n v="0"/>
    <n v="0"/>
    <n v="91"/>
    <n v="69"/>
    <s v=""/>
  </r>
  <r>
    <x v="0"/>
    <n v="6"/>
    <x v="0"/>
    <s v="RUA PREFEITO DIB CHEREM, altura do no. 2756_x0009_"/>
    <x v="65"/>
    <s v="CCV-42A"/>
    <s v="42A"/>
    <m/>
    <s v="42A-06:00-06:15"/>
    <n v="0"/>
    <n v="0"/>
    <n v="1"/>
    <n v="0"/>
    <n v="0"/>
    <n v="0"/>
    <n v="0"/>
    <n v="0"/>
    <n v="3"/>
    <n v="3"/>
    <n v="6767"/>
  </r>
  <r>
    <x v="1"/>
    <n v="6"/>
    <x v="0"/>
    <s v="RUA PREFEITO DIB CHEREM, altura do no. 2756_x0009_"/>
    <x v="65"/>
    <s v="CCV-42A"/>
    <s v="42A"/>
    <m/>
    <s v="42A-06:15-06:30"/>
    <n v="0"/>
    <n v="0"/>
    <n v="1"/>
    <n v="15"/>
    <n v="2"/>
    <n v="5"/>
    <n v="2"/>
    <n v="0"/>
    <n v="20"/>
    <n v="20"/>
    <n v="6767"/>
  </r>
  <r>
    <x v="2"/>
    <n v="6"/>
    <x v="0"/>
    <s v="RUA PREFEITO DIB CHEREM, altura do no. 2756_x0009_"/>
    <x v="65"/>
    <s v="CCV-42A"/>
    <s v="42A"/>
    <m/>
    <s v="42A-06:30-06:45"/>
    <n v="1"/>
    <n v="2"/>
    <n v="0"/>
    <n v="170"/>
    <n v="24"/>
    <n v="19"/>
    <n v="8"/>
    <n v="13"/>
    <n v="199"/>
    <n v="191"/>
    <n v="6767"/>
  </r>
  <r>
    <x v="3"/>
    <n v="6"/>
    <x v="0"/>
    <s v="RUA PREFEITO DIB CHEREM, altura do no. 2756_x0009_"/>
    <x v="65"/>
    <s v="CCV-42A"/>
    <s v="42A"/>
    <m/>
    <s v="42A-06:45-07:00"/>
    <n v="0"/>
    <n v="2"/>
    <n v="3"/>
    <n v="188"/>
    <n v="37"/>
    <n v="20"/>
    <n v="3"/>
    <n v="10"/>
    <n v="219"/>
    <n v="209"/>
    <n v="6767"/>
  </r>
  <r>
    <x v="4"/>
    <n v="7"/>
    <x v="0"/>
    <s v="RUA PREFEITO DIB CHEREM, altura do no. 2756_x0009_"/>
    <x v="65"/>
    <s v="CCV-42A"/>
    <s v="42A"/>
    <m/>
    <s v="42A-07:00-07:15"/>
    <n v="0"/>
    <n v="2"/>
    <n v="1"/>
    <n v="135"/>
    <n v="12"/>
    <n v="31"/>
    <n v="2"/>
    <n v="5"/>
    <n v="151"/>
    <n v="145"/>
    <n v="6767"/>
  </r>
  <r>
    <x v="5"/>
    <n v="7"/>
    <x v="0"/>
    <s v="RUA PREFEITO DIB CHEREM, altura do no. 2756_x0009_"/>
    <x v="65"/>
    <s v="CCV-42A"/>
    <s v="42A"/>
    <m/>
    <s v="42A-07:15-07:30"/>
    <n v="0"/>
    <n v="1"/>
    <n v="1"/>
    <n v="133"/>
    <n v="22"/>
    <n v="16"/>
    <n v="1"/>
    <n v="2"/>
    <n v="145"/>
    <n v="139"/>
    <n v="6767"/>
  </r>
  <r>
    <x v="6"/>
    <n v="7"/>
    <x v="0"/>
    <s v="RUA PREFEITO DIB CHEREM, altura do no. 2756_x0009_"/>
    <x v="65"/>
    <s v="CCV-42A"/>
    <s v="42A"/>
    <m/>
    <s v="42A-07:30-07:45"/>
    <n v="1"/>
    <n v="2"/>
    <n v="0"/>
    <n v="98"/>
    <n v="30"/>
    <n v="26"/>
    <n v="4"/>
    <n v="4"/>
    <n v="115"/>
    <n v="106"/>
    <n v="6767"/>
  </r>
  <r>
    <x v="7"/>
    <n v="7"/>
    <x v="0"/>
    <s v="RUA PREFEITO DIB CHEREM, altura do no. 2756_x0009_"/>
    <x v="65"/>
    <s v="CCV-42A"/>
    <s v="42A"/>
    <m/>
    <s v="42A-07:45-08:00"/>
    <n v="0"/>
    <n v="3"/>
    <n v="1"/>
    <n v="82"/>
    <n v="33"/>
    <n v="21"/>
    <n v="3"/>
    <n v="2"/>
    <n v="101"/>
    <n v="90"/>
    <n v="6767"/>
  </r>
  <r>
    <x v="8"/>
    <n v="8"/>
    <x v="0"/>
    <s v="RUA PREFEITO DIB CHEREM, altura do no. 2756_x0009_"/>
    <x v="65"/>
    <s v="CCV-42A"/>
    <s v="42A"/>
    <m/>
    <s v="42A-08:00-08:15"/>
    <n v="0"/>
    <n v="6"/>
    <n v="1"/>
    <n v="85"/>
    <n v="20"/>
    <n v="21"/>
    <n v="3"/>
    <n v="5"/>
    <n v="111"/>
    <n v="96"/>
    <n v="6767"/>
  </r>
  <r>
    <x v="9"/>
    <n v="8"/>
    <x v="0"/>
    <s v="RUA PREFEITO DIB CHEREM, altura do no. 2756_x0009_"/>
    <x v="65"/>
    <s v="CCV-42A"/>
    <s v="42A"/>
    <m/>
    <s v="42A-08:15-08:30"/>
    <n v="0"/>
    <n v="2"/>
    <n v="2"/>
    <n v="94"/>
    <n v="16"/>
    <n v="24"/>
    <n v="2"/>
    <n v="5"/>
    <n v="113"/>
    <n v="106"/>
    <n v="6767"/>
  </r>
  <r>
    <x v="10"/>
    <n v="8"/>
    <x v="0"/>
    <s v="RUA PREFEITO DIB CHEREM, altura do no. 2756_x0009_"/>
    <x v="65"/>
    <s v="CCV-42A"/>
    <s v="42A"/>
    <m/>
    <s v="42A-08:30-08:45"/>
    <n v="0"/>
    <n v="4"/>
    <n v="0"/>
    <n v="132"/>
    <n v="25"/>
    <n v="16"/>
    <n v="3"/>
    <n v="6"/>
    <n v="154"/>
    <n v="141"/>
    <n v="6767"/>
  </r>
  <r>
    <x v="11"/>
    <n v="8"/>
    <x v="0"/>
    <s v="RUA PREFEITO DIB CHEREM, altura do no. 2756_x0009_"/>
    <x v="65"/>
    <s v="CCV-42A"/>
    <s v="42A"/>
    <m/>
    <s v="42A-08:45-09:00"/>
    <n v="1"/>
    <n v="0"/>
    <n v="0"/>
    <n v="90"/>
    <n v="21"/>
    <n v="25"/>
    <n v="6"/>
    <n v="12"/>
    <n v="112"/>
    <n v="108"/>
    <n v="6767"/>
  </r>
  <r>
    <x v="12"/>
    <n v="9"/>
    <x v="0"/>
    <s v="RUA PREFEITO DIB CHEREM, altura do no. 2756_x0009_"/>
    <x v="65"/>
    <s v="CCV-42A"/>
    <s v="42A"/>
    <m/>
    <s v="42A-09:00-09:15"/>
    <n v="1"/>
    <n v="3"/>
    <n v="3"/>
    <n v="98"/>
    <n v="15"/>
    <n v="15"/>
    <n v="4"/>
    <n v="10"/>
    <n v="128"/>
    <n v="120"/>
    <n v="6767"/>
  </r>
  <r>
    <x v="13"/>
    <n v="9"/>
    <x v="0"/>
    <s v="RUA PREFEITO DIB CHEREM, altura do no. 2756_x0009_"/>
    <x v="65"/>
    <s v="CCV-42A"/>
    <s v="42A"/>
    <m/>
    <s v="42A-09:15-09:30"/>
    <n v="0"/>
    <n v="5"/>
    <n v="0"/>
    <n v="97"/>
    <n v="16"/>
    <n v="17"/>
    <n v="1"/>
    <n v="3"/>
    <n v="114"/>
    <n v="101"/>
    <n v="6767"/>
  </r>
  <r>
    <x v="14"/>
    <n v="9"/>
    <x v="0"/>
    <s v="RUA PREFEITO DIB CHEREM, altura do no. 2756_x0009_"/>
    <x v="65"/>
    <s v="CCV-42A"/>
    <s v="42A"/>
    <m/>
    <s v="42A-09:30-09:45"/>
    <n v="0"/>
    <n v="3"/>
    <n v="3"/>
    <n v="102"/>
    <n v="16"/>
    <n v="10"/>
    <n v="5"/>
    <n v="7"/>
    <n v="131"/>
    <n v="122"/>
    <n v="6767"/>
  </r>
  <r>
    <x v="15"/>
    <n v="9"/>
    <x v="0"/>
    <s v="RUA PREFEITO DIB CHEREM, altura do no. 2756_x0009_"/>
    <x v="65"/>
    <s v="CCV-42A"/>
    <s v="42A"/>
    <m/>
    <s v="42A-09:45-10:00"/>
    <n v="0"/>
    <n v="5"/>
    <n v="1"/>
    <n v="111"/>
    <n v="10"/>
    <n v="13"/>
    <n v="1"/>
    <n v="1"/>
    <n v="128"/>
    <n v="116"/>
    <n v="6767"/>
  </r>
  <r>
    <x v="16"/>
    <n v="10"/>
    <x v="0"/>
    <s v="RUA PREFEITO DIB CHEREM, altura do no. 2756_x0009_"/>
    <x v="65"/>
    <s v="CCV-42A"/>
    <s v="42A"/>
    <m/>
    <s v="42A-10:00-10:15"/>
    <n v="0"/>
    <n v="0"/>
    <n v="0"/>
    <n v="13"/>
    <n v="0"/>
    <n v="1"/>
    <n v="1"/>
    <n v="0"/>
    <n v="14"/>
    <n v="14"/>
    <n v="6767"/>
  </r>
  <r>
    <x v="39"/>
    <n v="15"/>
    <x v="1"/>
    <s v="RUA PREFEITO DIB CHEREM, altura do no. 2756_x0009_"/>
    <x v="65"/>
    <s v="CCV-42A"/>
    <s v="42A"/>
    <m/>
    <s v="42A-15:45-16:00"/>
    <n v="1"/>
    <n v="2"/>
    <n v="0"/>
    <n v="32"/>
    <n v="5"/>
    <n v="6"/>
    <n v="1"/>
    <n v="1"/>
    <n v="39"/>
    <n v="34"/>
    <n v="6767"/>
  </r>
  <r>
    <x v="40"/>
    <n v="16"/>
    <x v="1"/>
    <s v="RUA PREFEITO DIB CHEREM, altura do no. 2756_x0009_"/>
    <x v="65"/>
    <s v="CCV-42A"/>
    <s v="42A"/>
    <m/>
    <s v="42A-16:00-16:15"/>
    <n v="0"/>
    <n v="0"/>
    <n v="0"/>
    <n v="83"/>
    <n v="11"/>
    <n v="15"/>
    <n v="3"/>
    <n v="1"/>
    <n v="89"/>
    <n v="87"/>
    <n v="6767"/>
  </r>
  <r>
    <x v="41"/>
    <n v="16"/>
    <x v="1"/>
    <s v="RUA PREFEITO DIB CHEREM, altura do no. 2756_x0009_"/>
    <x v="65"/>
    <s v="CCV-42A"/>
    <s v="42A"/>
    <m/>
    <s v="42A-16:15-16:30"/>
    <n v="0"/>
    <n v="4"/>
    <n v="0"/>
    <n v="63"/>
    <n v="9"/>
    <n v="13"/>
    <n v="3"/>
    <n v="3"/>
    <n v="79"/>
    <n v="69"/>
    <n v="6767"/>
  </r>
  <r>
    <x v="42"/>
    <n v="16"/>
    <x v="1"/>
    <s v="RUA PREFEITO DIB CHEREM, altura do no. 2756_x0009_"/>
    <x v="65"/>
    <s v="CCV-42A"/>
    <s v="42A"/>
    <m/>
    <s v="42A-16:30-16:45"/>
    <n v="2"/>
    <n v="1"/>
    <n v="0"/>
    <n v="70"/>
    <n v="13"/>
    <n v="14"/>
    <n v="1"/>
    <n v="4"/>
    <n v="80"/>
    <n v="75"/>
    <n v="6767"/>
  </r>
  <r>
    <x v="43"/>
    <n v="16"/>
    <x v="1"/>
    <s v="RUA PREFEITO DIB CHEREM, altura do no. 2756_x0009_"/>
    <x v="65"/>
    <s v="CCV-42A"/>
    <s v="42A"/>
    <m/>
    <s v="42A-16:45-17:00"/>
    <n v="0"/>
    <n v="4"/>
    <n v="0"/>
    <n v="82"/>
    <n v="13"/>
    <n v="10"/>
    <n v="2"/>
    <n v="1"/>
    <n v="96"/>
    <n v="85"/>
    <n v="6767"/>
  </r>
  <r>
    <x v="44"/>
    <n v="17"/>
    <x v="1"/>
    <s v="RUA PREFEITO DIB CHEREM, altura do no. 2756_x0009_"/>
    <x v="65"/>
    <s v="CCV-42A"/>
    <s v="42A"/>
    <m/>
    <s v="42A-17:00-17:15"/>
    <n v="0"/>
    <n v="0"/>
    <n v="0"/>
    <n v="83"/>
    <n v="18"/>
    <n v="9"/>
    <n v="4"/>
    <n v="0"/>
    <n v="90"/>
    <n v="87"/>
    <n v="6767"/>
  </r>
  <r>
    <x v="45"/>
    <n v="17"/>
    <x v="1"/>
    <s v="RUA PREFEITO DIB CHEREM, altura do no. 2756_x0009_"/>
    <x v="65"/>
    <s v="CCV-42A"/>
    <s v="42A"/>
    <m/>
    <s v="42A-17:15-17:30"/>
    <n v="1"/>
    <n v="1"/>
    <n v="0"/>
    <n v="108"/>
    <n v="18"/>
    <n v="14"/>
    <n v="4"/>
    <n v="2"/>
    <n v="119"/>
    <n v="114"/>
    <n v="6767"/>
  </r>
  <r>
    <x v="46"/>
    <n v="17"/>
    <x v="1"/>
    <s v="RUA PREFEITO DIB CHEREM, altura do no. 2756_x0009_"/>
    <x v="65"/>
    <s v="CCV-42A"/>
    <s v="42A"/>
    <m/>
    <s v="42A-17:30-17:45"/>
    <n v="2"/>
    <n v="3"/>
    <n v="0"/>
    <n v="116"/>
    <n v="17"/>
    <n v="11"/>
    <n v="5"/>
    <n v="0"/>
    <n v="130"/>
    <n v="121"/>
    <n v="6767"/>
  </r>
  <r>
    <x v="47"/>
    <n v="17"/>
    <x v="1"/>
    <s v="RUA PREFEITO DIB CHEREM, altura do no. 2756_x0009_"/>
    <x v="65"/>
    <s v="CCV-42A"/>
    <s v="42A"/>
    <m/>
    <s v="42A-17:45-18:00"/>
    <n v="0"/>
    <n v="2"/>
    <n v="0"/>
    <n v="112"/>
    <n v="21"/>
    <n v="19"/>
    <n v="3"/>
    <n v="1"/>
    <n v="124"/>
    <n v="116"/>
    <n v="6767"/>
  </r>
  <r>
    <x v="48"/>
    <n v="18"/>
    <x v="1"/>
    <s v="RUA PREFEITO DIB CHEREM, altura do no. 2756_x0009_"/>
    <x v="65"/>
    <s v="CCV-42A"/>
    <s v="42A"/>
    <m/>
    <s v="42A-18:00-18:15"/>
    <n v="2"/>
    <n v="0"/>
    <n v="0"/>
    <n v="122"/>
    <n v="23"/>
    <n v="17"/>
    <n v="1"/>
    <n v="2"/>
    <n v="129"/>
    <n v="125"/>
    <n v="6767"/>
  </r>
  <r>
    <x v="49"/>
    <n v="18"/>
    <x v="1"/>
    <s v="RUA PREFEITO DIB CHEREM, altura do no. 2756_x0009_"/>
    <x v="65"/>
    <s v="CCV-42A"/>
    <s v="42A"/>
    <m/>
    <s v="42A-18:15-18:30"/>
    <n v="0"/>
    <n v="0"/>
    <n v="0"/>
    <n v="121"/>
    <n v="20"/>
    <n v="11"/>
    <n v="2"/>
    <n v="4"/>
    <n v="131"/>
    <n v="127"/>
    <n v="6767"/>
  </r>
  <r>
    <x v="50"/>
    <n v="18"/>
    <x v="1"/>
    <s v="RUA PREFEITO DIB CHEREM, altura do no. 2756_x0009_"/>
    <x v="65"/>
    <s v="CCV-42A"/>
    <s v="42A"/>
    <m/>
    <s v="42A-18:30-18:45"/>
    <n v="2"/>
    <n v="0"/>
    <n v="2"/>
    <n v="103"/>
    <n v="18"/>
    <n v="15"/>
    <n v="2"/>
    <n v="0"/>
    <n v="113"/>
    <n v="110"/>
    <n v="6767"/>
  </r>
  <r>
    <x v="51"/>
    <n v="18"/>
    <x v="1"/>
    <s v="RUA PREFEITO DIB CHEREM, altura do no. 2756_x0009_"/>
    <x v="65"/>
    <s v="CCV-42A"/>
    <s v="42A"/>
    <m/>
    <s v="42A-18:45-19:00"/>
    <n v="0"/>
    <n v="0"/>
    <n v="0"/>
    <n v="90"/>
    <n v="12"/>
    <n v="17"/>
    <n v="5"/>
    <n v="5"/>
    <n v="102"/>
    <n v="100"/>
    <n v="6767"/>
  </r>
  <r>
    <x v="52"/>
    <n v="19"/>
    <x v="2"/>
    <s v="RUA PREFEITO DIB CHEREM, altura do no. 2756_x0009_"/>
    <x v="65"/>
    <s v="CCV-42A"/>
    <s v="42A"/>
    <m/>
    <s v="42A-19:00-19:15"/>
    <n v="0"/>
    <n v="1"/>
    <n v="0"/>
    <n v="75"/>
    <n v="9"/>
    <n v="25"/>
    <n v="7"/>
    <n v="1"/>
    <n v="87"/>
    <n v="83"/>
    <n v="6767"/>
  </r>
  <r>
    <x v="53"/>
    <n v="19"/>
    <x v="2"/>
    <s v="RUA PREFEITO DIB CHEREM, altura do no. 2756_x0009_"/>
    <x v="65"/>
    <s v="CCV-42A"/>
    <s v="42A"/>
    <m/>
    <s v="42A-19:15-19:30"/>
    <n v="1"/>
    <n v="4"/>
    <n v="4"/>
    <n v="80"/>
    <n v="8"/>
    <n v="15"/>
    <n v="3"/>
    <n v="2"/>
    <n v="105"/>
    <n v="95"/>
    <n v="6767"/>
  </r>
  <r>
    <x v="54"/>
    <n v="19"/>
    <x v="2"/>
    <s v="RUA PREFEITO DIB CHEREM, altura do no. 2756_x0009_"/>
    <x v="65"/>
    <s v="CCV-42A"/>
    <s v="42A"/>
    <m/>
    <s v="42A-19:30-19:45"/>
    <n v="0"/>
    <n v="2"/>
    <n v="1"/>
    <n v="4"/>
    <n v="0"/>
    <n v="3"/>
    <n v="0"/>
    <n v="0"/>
    <n v="11"/>
    <n v="7"/>
    <n v="6767"/>
  </r>
  <r>
    <x v="1"/>
    <n v="6"/>
    <x v="0"/>
    <m/>
    <x v="66"/>
    <s v="CCV-42B"/>
    <s v="42B"/>
    <m/>
    <s v="42B-06:15-06:30"/>
    <n v="0"/>
    <n v="1"/>
    <n v="2"/>
    <n v="0"/>
    <n v="0"/>
    <n v="0"/>
    <n v="0"/>
    <n v="0"/>
    <n v="10"/>
    <n v="5"/>
    <s v=""/>
  </r>
  <r>
    <x v="2"/>
    <n v="6"/>
    <x v="0"/>
    <m/>
    <x v="66"/>
    <s v="CCV-42B"/>
    <s v="42B"/>
    <m/>
    <s v="42B-06:30-06:45"/>
    <n v="2"/>
    <n v="0"/>
    <n v="0"/>
    <n v="25"/>
    <n v="5"/>
    <n v="13"/>
    <n v="1"/>
    <n v="2"/>
    <n v="38"/>
    <n v="28"/>
    <s v=""/>
  </r>
  <r>
    <x v="3"/>
    <n v="6"/>
    <x v="0"/>
    <m/>
    <x v="66"/>
    <s v="CCV-42B"/>
    <s v="42B"/>
    <m/>
    <s v="42B-06:45-07:00"/>
    <n v="0"/>
    <n v="0"/>
    <n v="0"/>
    <n v="38"/>
    <n v="10"/>
    <n v="11"/>
    <n v="0"/>
    <n v="4"/>
    <n v="57"/>
    <n v="42"/>
    <s v=""/>
  </r>
  <r>
    <x v="4"/>
    <n v="7"/>
    <x v="0"/>
    <m/>
    <x v="66"/>
    <s v="CCV-42B"/>
    <s v="42B"/>
    <m/>
    <s v="42B-07:00-07:15"/>
    <n v="0"/>
    <n v="0"/>
    <n v="0"/>
    <n v="67"/>
    <n v="6"/>
    <n v="10"/>
    <n v="4"/>
    <n v="6"/>
    <n v="102"/>
    <n v="77"/>
    <s v=""/>
  </r>
  <r>
    <x v="5"/>
    <n v="7"/>
    <x v="0"/>
    <m/>
    <x v="66"/>
    <s v="CCV-42B"/>
    <s v="42B"/>
    <m/>
    <s v="42B-07:15-07:30"/>
    <n v="0"/>
    <n v="0"/>
    <n v="0"/>
    <n v="84"/>
    <n v="12"/>
    <n v="14"/>
    <n v="1"/>
    <n v="7"/>
    <n v="123"/>
    <n v="92"/>
    <s v=""/>
  </r>
  <r>
    <x v="6"/>
    <n v="7"/>
    <x v="0"/>
    <m/>
    <x v="66"/>
    <s v="CCV-42B"/>
    <s v="42B"/>
    <m/>
    <s v="42B-07:30-07:45"/>
    <n v="1"/>
    <n v="1"/>
    <n v="4"/>
    <n v="150"/>
    <n v="15"/>
    <n v="13"/>
    <n v="7"/>
    <n v="2"/>
    <n v="226"/>
    <n v="169"/>
    <s v=""/>
  </r>
  <r>
    <x v="7"/>
    <n v="7"/>
    <x v="0"/>
    <m/>
    <x v="66"/>
    <s v="CCV-42B"/>
    <s v="42B"/>
    <m/>
    <s v="42B-07:45-08:00"/>
    <n v="1"/>
    <n v="3"/>
    <n v="2"/>
    <n v="175"/>
    <n v="29"/>
    <n v="13"/>
    <n v="4"/>
    <n v="13"/>
    <n v="271"/>
    <n v="197"/>
    <s v=""/>
  </r>
  <r>
    <x v="8"/>
    <n v="8"/>
    <x v="0"/>
    <m/>
    <x v="66"/>
    <s v="CCV-42B"/>
    <s v="42B"/>
    <m/>
    <s v="42B-08:00-08:15"/>
    <n v="1"/>
    <n v="1"/>
    <n v="1"/>
    <n v="170"/>
    <n v="19"/>
    <n v="15"/>
    <n v="4"/>
    <n v="8"/>
    <n v="247"/>
    <n v="185"/>
    <s v=""/>
  </r>
  <r>
    <x v="9"/>
    <n v="8"/>
    <x v="0"/>
    <m/>
    <x v="66"/>
    <s v="CCV-42B"/>
    <s v="42B"/>
    <m/>
    <s v="42B-08:15-08:30"/>
    <n v="2"/>
    <n v="2"/>
    <n v="2"/>
    <n v="131"/>
    <n v="18"/>
    <n v="14"/>
    <n v="3"/>
    <n v="9"/>
    <n v="202"/>
    <n v="148"/>
    <s v=""/>
  </r>
  <r>
    <x v="10"/>
    <n v="8"/>
    <x v="0"/>
    <m/>
    <x v="66"/>
    <s v="CCV-42B"/>
    <s v="42B"/>
    <m/>
    <s v="42B-08:30-08:45"/>
    <n v="0"/>
    <n v="1"/>
    <n v="1"/>
    <n v="91"/>
    <n v="3"/>
    <n v="13"/>
    <n v="2"/>
    <n v="4"/>
    <n v="133"/>
    <n v="100"/>
    <s v=""/>
  </r>
  <r>
    <x v="11"/>
    <n v="8"/>
    <x v="0"/>
    <m/>
    <x v="66"/>
    <s v="CCV-42B"/>
    <s v="42B"/>
    <m/>
    <s v="42B-08:45-09:00"/>
    <n v="0"/>
    <n v="2"/>
    <n v="0"/>
    <n v="83"/>
    <n v="6"/>
    <n v="8"/>
    <n v="0"/>
    <n v="1"/>
    <n v="116"/>
    <n v="84"/>
    <s v=""/>
  </r>
  <r>
    <x v="12"/>
    <n v="9"/>
    <x v="0"/>
    <m/>
    <x v="66"/>
    <s v="CCV-42B"/>
    <s v="42B"/>
    <m/>
    <s v="42B-09:00-09:15"/>
    <n v="0"/>
    <n v="4"/>
    <n v="2"/>
    <n v="91"/>
    <n v="17"/>
    <n v="11"/>
    <n v="0"/>
    <n v="7"/>
    <n v="148"/>
    <n v="103"/>
    <s v=""/>
  </r>
  <r>
    <x v="13"/>
    <n v="9"/>
    <x v="0"/>
    <m/>
    <x v="66"/>
    <s v="CCV-42B"/>
    <s v="42B"/>
    <m/>
    <s v="42B-09:15-09:30"/>
    <n v="0"/>
    <n v="3"/>
    <n v="0"/>
    <n v="61"/>
    <n v="9"/>
    <n v="9"/>
    <n v="4"/>
    <n v="1"/>
    <n v="96"/>
    <n v="66"/>
    <s v=""/>
  </r>
  <r>
    <x v="14"/>
    <n v="9"/>
    <x v="0"/>
    <m/>
    <x v="66"/>
    <s v="CCV-42B"/>
    <s v="42B"/>
    <m/>
    <s v="42B-09:30-09:45"/>
    <n v="5"/>
    <n v="2"/>
    <n v="0"/>
    <n v="82"/>
    <n v="6"/>
    <n v="12"/>
    <n v="2"/>
    <n v="7"/>
    <n v="125"/>
    <n v="91"/>
    <s v=""/>
  </r>
  <r>
    <x v="15"/>
    <n v="9"/>
    <x v="0"/>
    <m/>
    <x v="66"/>
    <s v="CCV-42B"/>
    <s v="42B"/>
    <m/>
    <s v="42B-09:45-10:00"/>
    <n v="0"/>
    <n v="1"/>
    <n v="0"/>
    <n v="94"/>
    <n v="12"/>
    <n v="10"/>
    <n v="3"/>
    <n v="4"/>
    <n v="137"/>
    <n v="101"/>
    <s v=""/>
  </r>
  <r>
    <x v="16"/>
    <n v="10"/>
    <x v="0"/>
    <m/>
    <x v="66"/>
    <s v="CCV-42B"/>
    <s v="42B"/>
    <m/>
    <s v="42B-10:00-10:15"/>
    <n v="0"/>
    <n v="0"/>
    <n v="0"/>
    <n v="7"/>
    <n v="1"/>
    <n v="0"/>
    <n v="0"/>
    <n v="0"/>
    <n v="10"/>
    <n v="7"/>
    <s v=""/>
  </r>
  <r>
    <x v="39"/>
    <n v="15"/>
    <x v="1"/>
    <m/>
    <x v="66"/>
    <s v="CCV-42B"/>
    <s v="42B"/>
    <m/>
    <s v="42B-15:45-16:00"/>
    <n v="0"/>
    <n v="0"/>
    <n v="0"/>
    <n v="38"/>
    <n v="7"/>
    <n v="1"/>
    <n v="1"/>
    <n v="6"/>
    <n v="61"/>
    <n v="45"/>
    <s v=""/>
  </r>
  <r>
    <x v="40"/>
    <n v="16"/>
    <x v="1"/>
    <m/>
    <x v="66"/>
    <s v="CCV-42B"/>
    <s v="42B"/>
    <m/>
    <s v="42B-16:00-16:15"/>
    <n v="0"/>
    <n v="5"/>
    <n v="1"/>
    <n v="192"/>
    <n v="20"/>
    <n v="14"/>
    <n v="3"/>
    <n v="18"/>
    <n v="298"/>
    <n v="216"/>
    <s v=""/>
  </r>
  <r>
    <x v="41"/>
    <n v="16"/>
    <x v="1"/>
    <m/>
    <x v="66"/>
    <s v="CCV-42B"/>
    <s v="42B"/>
    <m/>
    <s v="42B-16:15-16:30"/>
    <n v="2"/>
    <n v="2"/>
    <n v="0"/>
    <n v="212"/>
    <n v="19"/>
    <n v="15"/>
    <n v="2"/>
    <n v="14"/>
    <n v="306"/>
    <n v="228"/>
    <s v=""/>
  </r>
  <r>
    <x v="42"/>
    <n v="16"/>
    <x v="1"/>
    <m/>
    <x v="66"/>
    <s v="CCV-42B"/>
    <s v="42B"/>
    <m/>
    <s v="42B-16:30-16:45"/>
    <n v="1"/>
    <n v="7"/>
    <n v="1"/>
    <n v="215"/>
    <n v="23"/>
    <n v="19"/>
    <n v="4"/>
    <n v="17"/>
    <n v="334"/>
    <n v="239"/>
    <s v=""/>
  </r>
  <r>
    <x v="43"/>
    <n v="16"/>
    <x v="1"/>
    <m/>
    <x v="66"/>
    <s v="CCV-42B"/>
    <s v="42B"/>
    <m/>
    <s v="42B-16:45-17:00"/>
    <n v="0"/>
    <n v="6"/>
    <n v="1"/>
    <n v="221"/>
    <n v="35"/>
    <n v="18"/>
    <n v="3"/>
    <n v="8"/>
    <n v="329"/>
    <n v="235"/>
    <s v=""/>
  </r>
  <r>
    <x v="44"/>
    <n v="17"/>
    <x v="1"/>
    <m/>
    <x v="66"/>
    <s v="CCV-42B"/>
    <s v="42B"/>
    <m/>
    <s v="42B-17:00-17:15"/>
    <n v="1"/>
    <n v="6"/>
    <n v="1"/>
    <n v="235"/>
    <n v="34"/>
    <n v="17"/>
    <n v="4"/>
    <n v="30"/>
    <n v="376"/>
    <n v="272"/>
    <s v=""/>
  </r>
  <r>
    <x v="45"/>
    <n v="17"/>
    <x v="1"/>
    <m/>
    <x v="66"/>
    <s v="CCV-42B"/>
    <s v="42B"/>
    <m/>
    <s v="42B-17:15-17:30"/>
    <n v="0"/>
    <n v="7"/>
    <n v="3"/>
    <n v="217"/>
    <n v="41"/>
    <n v="17"/>
    <n v="3"/>
    <n v="11"/>
    <n v="338"/>
    <n v="239"/>
    <s v=""/>
  </r>
  <r>
    <x v="46"/>
    <n v="17"/>
    <x v="1"/>
    <m/>
    <x v="66"/>
    <s v="CCV-42B"/>
    <s v="42B"/>
    <m/>
    <s v="42B-17:30-17:45"/>
    <n v="0"/>
    <n v="10"/>
    <n v="2"/>
    <n v="249"/>
    <n v="33"/>
    <n v="23"/>
    <n v="0"/>
    <n v="16"/>
    <n v="385"/>
    <n v="270"/>
    <s v=""/>
  </r>
  <r>
    <x v="47"/>
    <n v="17"/>
    <x v="1"/>
    <m/>
    <x v="66"/>
    <s v="CCV-42B"/>
    <s v="42B"/>
    <m/>
    <s v="42B-17:45-18:00"/>
    <n v="0"/>
    <n v="3"/>
    <n v="1"/>
    <n v="239"/>
    <n v="24"/>
    <n v="18"/>
    <n v="1"/>
    <n v="8"/>
    <n v="339"/>
    <n v="251"/>
    <s v=""/>
  </r>
  <r>
    <x v="48"/>
    <n v="18"/>
    <x v="1"/>
    <m/>
    <x v="66"/>
    <s v="CCV-42B"/>
    <s v="42B"/>
    <m/>
    <s v="42B-18:00-18:15"/>
    <n v="1"/>
    <n v="6"/>
    <n v="0"/>
    <n v="252"/>
    <n v="33"/>
    <n v="21"/>
    <n v="0"/>
    <n v="8"/>
    <n v="361"/>
    <n v="260"/>
    <s v=""/>
  </r>
  <r>
    <x v="49"/>
    <n v="18"/>
    <x v="1"/>
    <m/>
    <x v="66"/>
    <s v="CCV-42B"/>
    <s v="42B"/>
    <m/>
    <s v="42B-18:15-18:30"/>
    <n v="1"/>
    <n v="3"/>
    <n v="0"/>
    <n v="252"/>
    <n v="40"/>
    <n v="17"/>
    <n v="6"/>
    <n v="7"/>
    <n v="361"/>
    <n v="265"/>
    <s v=""/>
  </r>
  <r>
    <x v="50"/>
    <n v="18"/>
    <x v="1"/>
    <m/>
    <x v="66"/>
    <s v="CCV-42B"/>
    <s v="42B"/>
    <m/>
    <s v="42B-18:30-18:45"/>
    <n v="0"/>
    <n v="2"/>
    <n v="2"/>
    <n v="211"/>
    <n v="34"/>
    <n v="10"/>
    <n v="4"/>
    <n v="7"/>
    <n v="308"/>
    <n v="227"/>
    <s v=""/>
  </r>
  <r>
    <x v="51"/>
    <n v="18"/>
    <x v="1"/>
    <m/>
    <x v="66"/>
    <s v="CCV-42B"/>
    <s v="42B"/>
    <m/>
    <s v="42B-18:45-19:00"/>
    <n v="1"/>
    <n v="4"/>
    <n v="0"/>
    <n v="270"/>
    <n v="32"/>
    <n v="16"/>
    <n v="3"/>
    <n v="3"/>
    <n v="377"/>
    <n v="276"/>
    <s v=""/>
  </r>
  <r>
    <x v="52"/>
    <n v="19"/>
    <x v="2"/>
    <m/>
    <x v="66"/>
    <s v="CCV-42B"/>
    <s v="42B"/>
    <m/>
    <s v="42B-19:00-19:15"/>
    <n v="0"/>
    <n v="1"/>
    <n v="1"/>
    <n v="225"/>
    <n v="22"/>
    <n v="11"/>
    <n v="1"/>
    <n v="8"/>
    <n v="315"/>
    <n v="237"/>
    <s v=""/>
  </r>
  <r>
    <x v="53"/>
    <n v="19"/>
    <x v="2"/>
    <m/>
    <x v="66"/>
    <s v="CCV-42B"/>
    <s v="42B"/>
    <m/>
    <s v="42B-19:15-19:30"/>
    <n v="2"/>
    <n v="1"/>
    <n v="1"/>
    <n v="234"/>
    <n v="27"/>
    <n v="17"/>
    <n v="1"/>
    <n v="1"/>
    <n v="319"/>
    <n v="239"/>
    <s v=""/>
  </r>
  <r>
    <x v="54"/>
    <n v="19"/>
    <x v="2"/>
    <m/>
    <x v="66"/>
    <s v="CCV-42B"/>
    <s v="42B"/>
    <m/>
    <s v="42B-19:30-19:45"/>
    <n v="0"/>
    <n v="0"/>
    <n v="0"/>
    <n v="17"/>
    <n v="2"/>
    <n v="1"/>
    <n v="1"/>
    <n v="1"/>
    <n v="26"/>
    <n v="19"/>
    <s v=""/>
  </r>
  <r>
    <x v="1"/>
    <n v="6"/>
    <x v="0"/>
    <m/>
    <x v="67"/>
    <s v="CCV-43A"/>
    <s v="43A"/>
    <m/>
    <s v="43A-06:15-06:30"/>
    <n v="0"/>
    <n v="0"/>
    <n v="0"/>
    <n v="1"/>
    <n v="0"/>
    <n v="0"/>
    <n v="0"/>
    <n v="0"/>
    <n v="2"/>
    <n v="1"/>
    <s v=""/>
  </r>
  <r>
    <x v="2"/>
    <n v="6"/>
    <x v="0"/>
    <m/>
    <x v="67"/>
    <s v="CCV-43A"/>
    <s v="43A"/>
    <m/>
    <s v="43A-06:30-06:45"/>
    <n v="0"/>
    <n v="0"/>
    <n v="0"/>
    <n v="46"/>
    <n v="12"/>
    <n v="11"/>
    <n v="3"/>
    <n v="4"/>
    <n v="72"/>
    <n v="53"/>
    <s v=""/>
  </r>
  <r>
    <x v="3"/>
    <n v="6"/>
    <x v="0"/>
    <m/>
    <x v="67"/>
    <s v="CCV-43A"/>
    <s v="43A"/>
    <m/>
    <s v="43A-06:45-07:00"/>
    <n v="0"/>
    <n v="0"/>
    <n v="0"/>
    <n v="67"/>
    <n v="21"/>
    <n v="19"/>
    <n v="2"/>
    <n v="5"/>
    <n v="101"/>
    <n v="74"/>
    <s v=""/>
  </r>
  <r>
    <x v="4"/>
    <n v="7"/>
    <x v="0"/>
    <m/>
    <x v="67"/>
    <s v="CCV-43A"/>
    <s v="43A"/>
    <m/>
    <s v="43A-07:00-07:15"/>
    <n v="0"/>
    <n v="0"/>
    <n v="0"/>
    <n v="77"/>
    <n v="12"/>
    <n v="17"/>
    <n v="0"/>
    <n v="2"/>
    <n v="106"/>
    <n v="79"/>
    <s v=""/>
  </r>
  <r>
    <x v="5"/>
    <n v="7"/>
    <x v="0"/>
    <m/>
    <x v="67"/>
    <s v="CCV-43A"/>
    <s v="43A"/>
    <m/>
    <s v="43A-07:15-07:30"/>
    <n v="0"/>
    <n v="4"/>
    <n v="0"/>
    <n v="116"/>
    <n v="11"/>
    <n v="13"/>
    <n v="3"/>
    <n v="6"/>
    <n v="176"/>
    <n v="125"/>
    <s v=""/>
  </r>
  <r>
    <x v="6"/>
    <n v="7"/>
    <x v="0"/>
    <m/>
    <x v="67"/>
    <s v="CCV-43A"/>
    <s v="43A"/>
    <m/>
    <s v="43A-07:30-07:45"/>
    <n v="0"/>
    <n v="9"/>
    <n v="0"/>
    <n v="123"/>
    <n v="21"/>
    <n v="15"/>
    <n v="1"/>
    <n v="5"/>
    <n v="196"/>
    <n v="129"/>
    <s v=""/>
  </r>
  <r>
    <x v="7"/>
    <n v="7"/>
    <x v="0"/>
    <m/>
    <x v="67"/>
    <s v="CCV-43A"/>
    <s v="43A"/>
    <m/>
    <s v="43A-07:45-08:00"/>
    <n v="1"/>
    <n v="3"/>
    <n v="0"/>
    <n v="143"/>
    <n v="33"/>
    <n v="23"/>
    <n v="2"/>
    <n v="2"/>
    <n v="207"/>
    <n v="147"/>
    <s v=""/>
  </r>
  <r>
    <x v="8"/>
    <n v="8"/>
    <x v="0"/>
    <m/>
    <x v="67"/>
    <s v="CCV-43A"/>
    <s v="43A"/>
    <m/>
    <s v="43A-08:00-08:15"/>
    <n v="1"/>
    <n v="4"/>
    <n v="0"/>
    <n v="135"/>
    <n v="16"/>
    <n v="10"/>
    <n v="0"/>
    <n v="2"/>
    <n v="192"/>
    <n v="137"/>
    <s v=""/>
  </r>
  <r>
    <x v="9"/>
    <n v="8"/>
    <x v="0"/>
    <m/>
    <x v="67"/>
    <s v="CCV-43A"/>
    <s v="43A"/>
    <m/>
    <s v="43A-08:15-08:30"/>
    <n v="0"/>
    <n v="5"/>
    <n v="0"/>
    <n v="148"/>
    <n v="19"/>
    <n v="13"/>
    <n v="1"/>
    <n v="4"/>
    <n v="217"/>
    <n v="153"/>
    <s v=""/>
  </r>
  <r>
    <x v="10"/>
    <n v="8"/>
    <x v="0"/>
    <m/>
    <x v="67"/>
    <s v="CCV-43A"/>
    <s v="43A"/>
    <m/>
    <s v="43A-08:30-08:45"/>
    <n v="0"/>
    <n v="3"/>
    <n v="0"/>
    <n v="132"/>
    <n v="25"/>
    <n v="10"/>
    <n v="3"/>
    <n v="5"/>
    <n v="196"/>
    <n v="140"/>
    <s v=""/>
  </r>
  <r>
    <x v="11"/>
    <n v="8"/>
    <x v="0"/>
    <m/>
    <x v="67"/>
    <s v="CCV-43A"/>
    <s v="43A"/>
    <m/>
    <s v="43A-08:45-09:00"/>
    <n v="1"/>
    <n v="5"/>
    <n v="1"/>
    <n v="107"/>
    <n v="20"/>
    <n v="8"/>
    <n v="3"/>
    <n v="10"/>
    <n v="177"/>
    <n v="123"/>
    <s v=""/>
  </r>
  <r>
    <x v="12"/>
    <n v="9"/>
    <x v="0"/>
    <m/>
    <x v="67"/>
    <s v="CCV-43A"/>
    <s v="43A"/>
    <m/>
    <s v="43A-09:00-09:15"/>
    <n v="0"/>
    <n v="3"/>
    <n v="1"/>
    <n v="129"/>
    <n v="18"/>
    <n v="12"/>
    <n v="2"/>
    <n v="7"/>
    <n v="195"/>
    <n v="141"/>
    <s v=""/>
  </r>
  <r>
    <x v="13"/>
    <n v="9"/>
    <x v="0"/>
    <m/>
    <x v="67"/>
    <s v="CCV-43A"/>
    <s v="43A"/>
    <m/>
    <s v="43A-09:15-09:30"/>
    <n v="0"/>
    <n v="8"/>
    <n v="1"/>
    <n v="147"/>
    <n v="21"/>
    <n v="15"/>
    <n v="0"/>
    <n v="8"/>
    <n v="231"/>
    <n v="158"/>
    <s v=""/>
  </r>
  <r>
    <x v="14"/>
    <n v="9"/>
    <x v="0"/>
    <m/>
    <x v="67"/>
    <s v="CCV-43A"/>
    <s v="43A"/>
    <m/>
    <s v="43A-09:30-09:45"/>
    <n v="0"/>
    <n v="2"/>
    <n v="0"/>
    <n v="142"/>
    <n v="26"/>
    <n v="20"/>
    <n v="0"/>
    <n v="13"/>
    <n v="213"/>
    <n v="155"/>
    <s v=""/>
  </r>
  <r>
    <x v="15"/>
    <n v="9"/>
    <x v="0"/>
    <m/>
    <x v="67"/>
    <s v="CCV-43A"/>
    <s v="43A"/>
    <m/>
    <s v="43A-09:45-10:00"/>
    <n v="0"/>
    <n v="2"/>
    <n v="0"/>
    <n v="124"/>
    <n v="20"/>
    <n v="10"/>
    <n v="1"/>
    <n v="8"/>
    <n v="183"/>
    <n v="133"/>
    <s v=""/>
  </r>
  <r>
    <x v="16"/>
    <n v="10"/>
    <x v="0"/>
    <m/>
    <x v="67"/>
    <s v="CCV-43A"/>
    <s v="43A"/>
    <m/>
    <s v="43A-10:00-10:15"/>
    <n v="0"/>
    <n v="1"/>
    <n v="0"/>
    <n v="4"/>
    <n v="2"/>
    <n v="0"/>
    <n v="0"/>
    <n v="0"/>
    <n v="9"/>
    <n v="4"/>
    <s v=""/>
  </r>
  <r>
    <x v="40"/>
    <n v="16"/>
    <x v="1"/>
    <m/>
    <x v="67"/>
    <s v="CCV-43A"/>
    <s v="43A"/>
    <m/>
    <s v="43A-16:00-16:15"/>
    <n v="3"/>
    <n v="1"/>
    <n v="0"/>
    <n v="119"/>
    <n v="23"/>
    <n v="13"/>
    <n v="3"/>
    <n v="5"/>
    <n v="173"/>
    <n v="127"/>
    <s v=""/>
  </r>
  <r>
    <x v="41"/>
    <n v="16"/>
    <x v="1"/>
    <m/>
    <x v="67"/>
    <s v="CCV-43A"/>
    <s v="43A"/>
    <m/>
    <s v="43A-16:15-16:30"/>
    <n v="2"/>
    <n v="6"/>
    <n v="2"/>
    <n v="131"/>
    <n v="38"/>
    <n v="19"/>
    <n v="5"/>
    <n v="11"/>
    <n v="222"/>
    <n v="152"/>
    <s v=""/>
  </r>
  <r>
    <x v="42"/>
    <n v="16"/>
    <x v="1"/>
    <m/>
    <x v="67"/>
    <s v="CCV-43A"/>
    <s v="43A"/>
    <m/>
    <s v="43A-16:30-16:45"/>
    <n v="1"/>
    <n v="4"/>
    <n v="0"/>
    <n v="163"/>
    <n v="27"/>
    <n v="15"/>
    <n v="6"/>
    <n v="13"/>
    <n v="253"/>
    <n v="182"/>
    <s v=""/>
  </r>
  <r>
    <x v="43"/>
    <n v="16"/>
    <x v="1"/>
    <m/>
    <x v="67"/>
    <s v="CCV-43A"/>
    <s v="43A"/>
    <m/>
    <s v="43A-16:45-17:00"/>
    <n v="0"/>
    <n v="2"/>
    <n v="0"/>
    <n v="150"/>
    <n v="22"/>
    <n v="26"/>
    <n v="6"/>
    <n v="9"/>
    <n v="225"/>
    <n v="165"/>
    <s v=""/>
  </r>
  <r>
    <x v="44"/>
    <n v="17"/>
    <x v="1"/>
    <m/>
    <x v="67"/>
    <s v="CCV-43A"/>
    <s v="43A"/>
    <m/>
    <s v="43A-17:00-17:15"/>
    <n v="0"/>
    <n v="3"/>
    <n v="1"/>
    <n v="151"/>
    <n v="28"/>
    <n v="23"/>
    <n v="3"/>
    <n v="11"/>
    <n v="232"/>
    <n v="168"/>
    <s v=""/>
  </r>
  <r>
    <x v="45"/>
    <n v="17"/>
    <x v="1"/>
    <m/>
    <x v="67"/>
    <s v="CCV-43A"/>
    <s v="43A"/>
    <m/>
    <s v="43A-17:15-17:30"/>
    <n v="1"/>
    <n v="3"/>
    <n v="0"/>
    <n v="129"/>
    <n v="42"/>
    <n v="26"/>
    <n v="2"/>
    <n v="8"/>
    <n v="198"/>
    <n v="139"/>
    <s v=""/>
  </r>
  <r>
    <x v="46"/>
    <n v="17"/>
    <x v="1"/>
    <m/>
    <x v="67"/>
    <s v="CCV-43A"/>
    <s v="43A"/>
    <m/>
    <s v="43A-17:30-17:45"/>
    <n v="4"/>
    <n v="0"/>
    <n v="0"/>
    <n v="154"/>
    <n v="38"/>
    <n v="14"/>
    <n v="1"/>
    <n v="7"/>
    <n v="219"/>
    <n v="162"/>
    <s v=""/>
  </r>
  <r>
    <x v="47"/>
    <n v="17"/>
    <x v="1"/>
    <m/>
    <x v="67"/>
    <s v="CCV-43A"/>
    <s v="43A"/>
    <m/>
    <s v="43A-17:45-18:00"/>
    <n v="2"/>
    <n v="2"/>
    <n v="0"/>
    <n v="119"/>
    <n v="30"/>
    <n v="20"/>
    <n v="4"/>
    <n v="10"/>
    <n v="185"/>
    <n v="133"/>
    <s v=""/>
  </r>
  <r>
    <x v="48"/>
    <n v="18"/>
    <x v="1"/>
    <m/>
    <x v="67"/>
    <s v="CCV-43A"/>
    <s v="43A"/>
    <m/>
    <s v="43A-18:00-18:15"/>
    <n v="0"/>
    <n v="4"/>
    <n v="0"/>
    <n v="166"/>
    <n v="34"/>
    <n v="12"/>
    <n v="4"/>
    <n v="2"/>
    <n v="242"/>
    <n v="172"/>
    <s v=""/>
  </r>
  <r>
    <x v="49"/>
    <n v="18"/>
    <x v="1"/>
    <m/>
    <x v="67"/>
    <s v="CCV-43A"/>
    <s v="43A"/>
    <m/>
    <s v="43A-18:15-18:30"/>
    <n v="0"/>
    <n v="2"/>
    <n v="0"/>
    <n v="117"/>
    <n v="23"/>
    <n v="26"/>
    <n v="5"/>
    <n v="5"/>
    <n v="176"/>
    <n v="127"/>
    <s v=""/>
  </r>
  <r>
    <x v="50"/>
    <n v="18"/>
    <x v="1"/>
    <m/>
    <x v="67"/>
    <s v="CCV-43A"/>
    <s v="43A"/>
    <m/>
    <s v="43A-18:30-18:45"/>
    <n v="1"/>
    <n v="0"/>
    <n v="0"/>
    <n v="130"/>
    <n v="21"/>
    <n v="23"/>
    <n v="4"/>
    <n v="4"/>
    <n v="184"/>
    <n v="138"/>
    <s v=""/>
  </r>
  <r>
    <x v="51"/>
    <n v="18"/>
    <x v="1"/>
    <m/>
    <x v="67"/>
    <s v="CCV-43A"/>
    <s v="43A"/>
    <m/>
    <s v="43A-18:45-19:00"/>
    <n v="0"/>
    <n v="2"/>
    <n v="0"/>
    <n v="140"/>
    <n v="31"/>
    <n v="16"/>
    <n v="4"/>
    <n v="4"/>
    <n v="205"/>
    <n v="148"/>
    <s v=""/>
  </r>
  <r>
    <x v="52"/>
    <n v="19"/>
    <x v="2"/>
    <m/>
    <x v="67"/>
    <s v="CCV-43A"/>
    <s v="43A"/>
    <m/>
    <s v="43A-19:00-19:15"/>
    <n v="0"/>
    <n v="0"/>
    <n v="0"/>
    <n v="158"/>
    <n v="22"/>
    <n v="26"/>
    <n v="4"/>
    <n v="5"/>
    <n v="222"/>
    <n v="167"/>
    <s v=""/>
  </r>
  <r>
    <x v="53"/>
    <n v="19"/>
    <x v="2"/>
    <m/>
    <x v="67"/>
    <s v="CCV-43A"/>
    <s v="43A"/>
    <m/>
    <s v="43A-19:15-19:30"/>
    <n v="2"/>
    <n v="1"/>
    <n v="0"/>
    <n v="159"/>
    <n v="16"/>
    <n v="29"/>
    <n v="1"/>
    <n v="6"/>
    <n v="222"/>
    <n v="166"/>
    <s v=""/>
  </r>
  <r>
    <x v="54"/>
    <n v="19"/>
    <x v="2"/>
    <m/>
    <x v="67"/>
    <s v="CCV-43A"/>
    <s v="43A"/>
    <m/>
    <s v="43A-19:30-19:45"/>
    <n v="0"/>
    <n v="0"/>
    <n v="0"/>
    <n v="7"/>
    <n v="1"/>
    <n v="0"/>
    <n v="0"/>
    <n v="0"/>
    <n v="10"/>
    <n v="7"/>
    <s v=""/>
  </r>
  <r>
    <x v="1"/>
    <n v="6"/>
    <x v="0"/>
    <m/>
    <x v="68"/>
    <s v="CCV-44A"/>
    <s v="44A"/>
    <m/>
    <s v="44A-06:15-06:30"/>
    <n v="0"/>
    <n v="0"/>
    <n v="0"/>
    <n v="13"/>
    <n v="5"/>
    <n v="2"/>
    <n v="1"/>
    <n v="0"/>
    <n v="20"/>
    <n v="14"/>
    <s v=""/>
  </r>
  <r>
    <x v="2"/>
    <n v="6"/>
    <x v="0"/>
    <m/>
    <x v="68"/>
    <s v="CCV-44A"/>
    <s v="44A"/>
    <m/>
    <s v="44A-06:30-06:45"/>
    <n v="9"/>
    <n v="0"/>
    <n v="0"/>
    <n v="134"/>
    <n v="18"/>
    <n v="16"/>
    <n v="2"/>
    <n v="4"/>
    <n v="186"/>
    <n v="140"/>
    <s v=""/>
  </r>
  <r>
    <x v="3"/>
    <n v="6"/>
    <x v="0"/>
    <m/>
    <x v="68"/>
    <s v="CCV-44A"/>
    <s v="44A"/>
    <m/>
    <s v="44A-06:45-07:00"/>
    <n v="7"/>
    <n v="3"/>
    <n v="1"/>
    <n v="163"/>
    <n v="26"/>
    <n v="17"/>
    <n v="4"/>
    <n v="6"/>
    <n v="242"/>
    <n v="176"/>
    <s v=""/>
  </r>
  <r>
    <x v="4"/>
    <n v="7"/>
    <x v="0"/>
    <m/>
    <x v="68"/>
    <s v="CCV-44A"/>
    <s v="44A"/>
    <m/>
    <s v="44A-07:00-07:15"/>
    <n v="3"/>
    <n v="7"/>
    <n v="2"/>
    <n v="175"/>
    <n v="27"/>
    <n v="16"/>
    <n v="2"/>
    <n v="0"/>
    <n v="261"/>
    <n v="182"/>
    <s v=""/>
  </r>
  <r>
    <x v="5"/>
    <n v="7"/>
    <x v="0"/>
    <m/>
    <x v="68"/>
    <s v="CCV-44A"/>
    <s v="44A"/>
    <m/>
    <s v="44A-07:15-07:30"/>
    <n v="5"/>
    <n v="5"/>
    <n v="2"/>
    <n v="344"/>
    <n v="36"/>
    <n v="19"/>
    <n v="7"/>
    <n v="5"/>
    <n v="491"/>
    <n v="361"/>
    <s v=""/>
  </r>
  <r>
    <x v="6"/>
    <n v="7"/>
    <x v="0"/>
    <m/>
    <x v="68"/>
    <s v="CCV-44A"/>
    <s v="44A"/>
    <m/>
    <s v="44A-07:30-07:45"/>
    <n v="5"/>
    <n v="3"/>
    <n v="1"/>
    <n v="328"/>
    <n v="41"/>
    <n v="18"/>
    <n v="5"/>
    <n v="8"/>
    <n v="464"/>
    <n v="344"/>
    <s v=""/>
  </r>
  <r>
    <x v="7"/>
    <n v="7"/>
    <x v="0"/>
    <m/>
    <x v="68"/>
    <s v="CCV-44A"/>
    <s v="44A"/>
    <m/>
    <s v="44A-07:45-08:00"/>
    <n v="7"/>
    <n v="9"/>
    <n v="1"/>
    <n v="340"/>
    <n v="48"/>
    <n v="17"/>
    <n v="1"/>
    <n v="15"/>
    <n v="500"/>
    <n v="359"/>
    <s v=""/>
  </r>
  <r>
    <x v="8"/>
    <n v="8"/>
    <x v="0"/>
    <m/>
    <x v="68"/>
    <s v="CCV-44A"/>
    <s v="44A"/>
    <m/>
    <s v="44A-08:00-08:15"/>
    <n v="0"/>
    <n v="6"/>
    <n v="0"/>
    <n v="526"/>
    <n v="47"/>
    <n v="25"/>
    <n v="4"/>
    <n v="15"/>
    <n v="735"/>
    <n v="545"/>
    <s v=""/>
  </r>
  <r>
    <x v="9"/>
    <n v="8"/>
    <x v="0"/>
    <m/>
    <x v="68"/>
    <s v="CCV-44A"/>
    <s v="44A"/>
    <m/>
    <s v="44A-08:15-08:30"/>
    <n v="0"/>
    <n v="8"/>
    <n v="0"/>
    <n v="409"/>
    <n v="24"/>
    <n v="31"/>
    <n v="2"/>
    <n v="3"/>
    <n v="565"/>
    <n v="414"/>
    <s v=""/>
  </r>
  <r>
    <x v="10"/>
    <n v="8"/>
    <x v="0"/>
    <m/>
    <x v="68"/>
    <s v="CCV-44A"/>
    <s v="44A"/>
    <m/>
    <s v="44A-08:30-08:45"/>
    <n v="1"/>
    <n v="11"/>
    <n v="1"/>
    <n v="417"/>
    <n v="32"/>
    <n v="36"/>
    <n v="4"/>
    <n v="9"/>
    <n v="598"/>
    <n v="433"/>
    <s v=""/>
  </r>
  <r>
    <x v="11"/>
    <n v="8"/>
    <x v="0"/>
    <m/>
    <x v="68"/>
    <s v="CCV-44A"/>
    <s v="44A"/>
    <m/>
    <s v="44A-08:45-09:00"/>
    <n v="2"/>
    <n v="12"/>
    <n v="3"/>
    <n v="283"/>
    <n v="62"/>
    <n v="18"/>
    <n v="7"/>
    <n v="7"/>
    <n v="441"/>
    <n v="305"/>
    <s v=""/>
  </r>
  <r>
    <x v="12"/>
    <n v="9"/>
    <x v="0"/>
    <m/>
    <x v="68"/>
    <s v="CCV-44A"/>
    <s v="44A"/>
    <m/>
    <s v="44A-09:00-09:15"/>
    <n v="0"/>
    <n v="4"/>
    <n v="3"/>
    <n v="219"/>
    <n v="27"/>
    <n v="14"/>
    <n v="5"/>
    <n v="10"/>
    <n v="331"/>
    <n v="242"/>
    <s v=""/>
  </r>
  <r>
    <x v="13"/>
    <n v="9"/>
    <x v="0"/>
    <m/>
    <x v="68"/>
    <s v="CCV-44A"/>
    <s v="44A"/>
    <m/>
    <s v="44A-09:15-09:30"/>
    <n v="0"/>
    <n v="9"/>
    <n v="2"/>
    <n v="206"/>
    <n v="67"/>
    <n v="12"/>
    <n v="6"/>
    <n v="13"/>
    <n v="337"/>
    <n v="230"/>
    <s v=""/>
  </r>
  <r>
    <x v="14"/>
    <n v="9"/>
    <x v="0"/>
    <m/>
    <x v="68"/>
    <s v="CCV-44A"/>
    <s v="44A"/>
    <m/>
    <s v="44A-09:30-09:45"/>
    <n v="1"/>
    <n v="11"/>
    <n v="3"/>
    <n v="238"/>
    <n v="39"/>
    <n v="10"/>
    <n v="6"/>
    <n v="8"/>
    <n v="375"/>
    <n v="260"/>
    <s v=""/>
  </r>
  <r>
    <x v="15"/>
    <n v="9"/>
    <x v="0"/>
    <m/>
    <x v="68"/>
    <s v="CCV-44A"/>
    <s v="44A"/>
    <m/>
    <s v="44A-09:45-10:00"/>
    <n v="6"/>
    <n v="10"/>
    <n v="2"/>
    <n v="248"/>
    <n v="44"/>
    <n v="13"/>
    <n v="6"/>
    <n v="9"/>
    <n v="384"/>
    <n v="268"/>
    <s v=""/>
  </r>
  <r>
    <x v="16"/>
    <n v="10"/>
    <x v="0"/>
    <m/>
    <x v="68"/>
    <s v="CCV-44A"/>
    <s v="44A"/>
    <m/>
    <s v="44A-10:00-10:15"/>
    <n v="0"/>
    <n v="0"/>
    <n v="0"/>
    <n v="20"/>
    <n v="7"/>
    <n v="1"/>
    <n v="1"/>
    <n v="2"/>
    <n v="32"/>
    <n v="23"/>
    <s v=""/>
  </r>
  <r>
    <x v="39"/>
    <n v="15"/>
    <x v="1"/>
    <m/>
    <x v="68"/>
    <s v="CCV-44A"/>
    <s v="44A"/>
    <m/>
    <s v="44A-15:45-16:00"/>
    <n v="0"/>
    <n v="0"/>
    <n v="0"/>
    <n v="2"/>
    <n v="0"/>
    <n v="0"/>
    <n v="0"/>
    <n v="0"/>
    <n v="3"/>
    <n v="2"/>
    <s v=""/>
  </r>
  <r>
    <x v="40"/>
    <n v="16"/>
    <x v="1"/>
    <m/>
    <x v="68"/>
    <s v="CCV-44A"/>
    <s v="44A"/>
    <m/>
    <s v="44A-16:00-16:15"/>
    <n v="2"/>
    <n v="6"/>
    <n v="0"/>
    <n v="340"/>
    <n v="78"/>
    <n v="21"/>
    <n v="5"/>
    <n v="6"/>
    <n v="489"/>
    <n v="351"/>
    <s v=""/>
  </r>
  <r>
    <x v="41"/>
    <n v="16"/>
    <x v="1"/>
    <m/>
    <x v="68"/>
    <s v="CCV-44A"/>
    <s v="44A"/>
    <m/>
    <s v="44A-16:15-16:30"/>
    <n v="1"/>
    <n v="6"/>
    <n v="7"/>
    <n v="353"/>
    <n v="55"/>
    <n v="25"/>
    <n v="2"/>
    <n v="7"/>
    <n v="521"/>
    <n v="380"/>
    <s v=""/>
  </r>
  <r>
    <x v="42"/>
    <n v="16"/>
    <x v="1"/>
    <m/>
    <x v="68"/>
    <s v="CCV-44A"/>
    <s v="44A"/>
    <m/>
    <s v="44A-16:30-16:45"/>
    <n v="7"/>
    <n v="4"/>
    <n v="0"/>
    <n v="407"/>
    <n v="58"/>
    <n v="19"/>
    <n v="2"/>
    <n v="14"/>
    <n v="573"/>
    <n v="423"/>
    <s v=""/>
  </r>
  <r>
    <x v="43"/>
    <n v="16"/>
    <x v="1"/>
    <m/>
    <x v="68"/>
    <s v="CCV-44A"/>
    <s v="44A"/>
    <m/>
    <s v="44A-16:45-17:00"/>
    <n v="4"/>
    <n v="10"/>
    <n v="4"/>
    <n v="429"/>
    <n v="86"/>
    <n v="19"/>
    <n v="5"/>
    <n v="14"/>
    <n v="641"/>
    <n v="458"/>
    <s v=""/>
  </r>
  <r>
    <x v="44"/>
    <n v="17"/>
    <x v="1"/>
    <m/>
    <x v="68"/>
    <s v="CCV-44A"/>
    <s v="44A"/>
    <m/>
    <s v="44A-17:00-17:15"/>
    <n v="3"/>
    <n v="8"/>
    <n v="1"/>
    <n v="483"/>
    <n v="107"/>
    <n v="20"/>
    <n v="7"/>
    <n v="13"/>
    <n v="702"/>
    <n v="506"/>
    <s v=""/>
  </r>
  <r>
    <x v="45"/>
    <n v="17"/>
    <x v="1"/>
    <m/>
    <x v="68"/>
    <s v="CCV-44A"/>
    <s v="44A"/>
    <m/>
    <s v="44A-17:15-17:30"/>
    <n v="4"/>
    <n v="10"/>
    <n v="1"/>
    <n v="419"/>
    <n v="128"/>
    <n v="20"/>
    <n v="1"/>
    <n v="23"/>
    <n v="633"/>
    <n v="446"/>
    <s v=""/>
  </r>
  <r>
    <x v="46"/>
    <n v="17"/>
    <x v="1"/>
    <m/>
    <x v="68"/>
    <s v="CCV-44A"/>
    <s v="44A"/>
    <m/>
    <s v="44A-17:30-17:45"/>
    <n v="2"/>
    <n v="7"/>
    <n v="1"/>
    <n v="618"/>
    <n v="130"/>
    <n v="22"/>
    <n v="5"/>
    <n v="18"/>
    <n v="883"/>
    <n v="644"/>
    <s v=""/>
  </r>
  <r>
    <x v="47"/>
    <n v="17"/>
    <x v="1"/>
    <m/>
    <x v="68"/>
    <s v="CCV-44A"/>
    <s v="44A"/>
    <m/>
    <s v="44A-17:45-18:00"/>
    <n v="1"/>
    <n v="10"/>
    <n v="2"/>
    <n v="596"/>
    <n v="100"/>
    <n v="33"/>
    <n v="3"/>
    <n v="11"/>
    <n v="848"/>
    <n v="615"/>
    <s v=""/>
  </r>
  <r>
    <x v="48"/>
    <n v="18"/>
    <x v="1"/>
    <m/>
    <x v="68"/>
    <s v="CCV-44A"/>
    <s v="44A"/>
    <m/>
    <s v="44A-18:00-18:15"/>
    <n v="2"/>
    <n v="4"/>
    <n v="0"/>
    <n v="461"/>
    <n v="258"/>
    <n v="15"/>
    <n v="6"/>
    <n v="8"/>
    <n v="684"/>
    <n v="475"/>
    <s v=""/>
  </r>
  <r>
    <x v="49"/>
    <n v="18"/>
    <x v="1"/>
    <m/>
    <x v="68"/>
    <s v="CCV-44A"/>
    <s v="44A"/>
    <m/>
    <s v="44A-18:15-18:30"/>
    <n v="4"/>
    <n v="4"/>
    <n v="2"/>
    <n v="387"/>
    <n v="204"/>
    <n v="32"/>
    <n v="3"/>
    <n v="14"/>
    <n v="587"/>
    <n v="409"/>
    <s v=""/>
  </r>
  <r>
    <x v="50"/>
    <n v="18"/>
    <x v="1"/>
    <m/>
    <x v="68"/>
    <s v="CCV-44A"/>
    <s v="44A"/>
    <m/>
    <s v="44A-18:30-18:45"/>
    <n v="3"/>
    <n v="7"/>
    <n v="1"/>
    <n v="554"/>
    <n v="115"/>
    <n v="21"/>
    <n v="2"/>
    <n v="12"/>
    <n v="785"/>
    <n v="571"/>
    <s v=""/>
  </r>
  <r>
    <x v="51"/>
    <n v="18"/>
    <x v="1"/>
    <m/>
    <x v="68"/>
    <s v="CCV-44A"/>
    <s v="44A"/>
    <m/>
    <s v="44A-18:45-19:00"/>
    <n v="2"/>
    <n v="3"/>
    <n v="0"/>
    <n v="395"/>
    <n v="100"/>
    <n v="32"/>
    <n v="3"/>
    <n v="3"/>
    <n v="551"/>
    <n v="401"/>
    <s v=""/>
  </r>
  <r>
    <x v="52"/>
    <n v="19"/>
    <x v="2"/>
    <m/>
    <x v="68"/>
    <s v="CCV-44A"/>
    <s v="44A"/>
    <m/>
    <s v="44A-19:00-19:15"/>
    <n v="5"/>
    <n v="3"/>
    <n v="0"/>
    <n v="557"/>
    <n v="136"/>
    <n v="16"/>
    <n v="0"/>
    <n v="4"/>
    <n v="767"/>
    <n v="561"/>
    <s v=""/>
  </r>
  <r>
    <x v="53"/>
    <n v="19"/>
    <x v="2"/>
    <m/>
    <x v="68"/>
    <s v="CCV-44A"/>
    <s v="44A"/>
    <m/>
    <s v="44A-19:15-19:30"/>
    <n v="1"/>
    <n v="7"/>
    <n v="0"/>
    <n v="425"/>
    <n v="76"/>
    <n v="18"/>
    <n v="2"/>
    <n v="7"/>
    <n v="599"/>
    <n v="434"/>
    <s v=""/>
  </r>
  <r>
    <x v="54"/>
    <n v="19"/>
    <x v="2"/>
    <m/>
    <x v="68"/>
    <s v="CCV-44A"/>
    <s v="44A"/>
    <m/>
    <s v="44A-19:30-19:45"/>
    <n v="0"/>
    <n v="0"/>
    <n v="0"/>
    <n v="29"/>
    <n v="5"/>
    <n v="2"/>
    <n v="0"/>
    <n v="0"/>
    <n v="39"/>
    <n v="29"/>
    <s v=""/>
  </r>
  <r>
    <x v="2"/>
    <n v="6"/>
    <x v="0"/>
    <m/>
    <x v="69"/>
    <s v="CCV-45A"/>
    <s v="45A"/>
    <m/>
    <s v="45A-06:30-06:45"/>
    <n v="2"/>
    <n v="10"/>
    <n v="2"/>
    <n v="419"/>
    <n v="67"/>
    <n v="12"/>
    <n v="0"/>
    <n v="10"/>
    <n v="605"/>
    <n v="434"/>
    <s v=""/>
  </r>
  <r>
    <x v="3"/>
    <n v="6"/>
    <x v="0"/>
    <m/>
    <x v="69"/>
    <s v="CCV-45A"/>
    <s v="45A"/>
    <m/>
    <s v="45A-06:45-07:00"/>
    <n v="7"/>
    <n v="15"/>
    <n v="6"/>
    <n v="439"/>
    <n v="105"/>
    <n v="22"/>
    <n v="4"/>
    <n v="17"/>
    <n v="680"/>
    <n v="475"/>
    <s v=""/>
  </r>
  <r>
    <x v="4"/>
    <n v="7"/>
    <x v="0"/>
    <m/>
    <x v="69"/>
    <s v="CCV-45A"/>
    <s v="45A"/>
    <m/>
    <s v="45A-07:00-07:15"/>
    <n v="9"/>
    <n v="11"/>
    <n v="3"/>
    <n v="436"/>
    <n v="88"/>
    <n v="21"/>
    <n v="1"/>
    <n v="14"/>
    <n v="644"/>
    <n v="459"/>
    <s v=""/>
  </r>
  <r>
    <x v="5"/>
    <n v="7"/>
    <x v="0"/>
    <m/>
    <x v="69"/>
    <s v="CCV-45A"/>
    <s v="45A"/>
    <m/>
    <s v="45A-07:15-07:30"/>
    <n v="12"/>
    <n v="17"/>
    <n v="3"/>
    <n v="410"/>
    <n v="116"/>
    <n v="29"/>
    <n v="1"/>
    <n v="8"/>
    <n v="624"/>
    <n v="427"/>
    <s v=""/>
  </r>
  <r>
    <x v="6"/>
    <n v="7"/>
    <x v="0"/>
    <m/>
    <x v="69"/>
    <s v="CCV-45A"/>
    <s v="45A"/>
    <m/>
    <s v="45A-07:30-07:45"/>
    <n v="1"/>
    <n v="10"/>
    <n v="7"/>
    <n v="400"/>
    <n v="133"/>
    <n v="27"/>
    <n v="1"/>
    <n v="11"/>
    <n v="614"/>
    <n v="430"/>
    <s v=""/>
  </r>
  <r>
    <x v="7"/>
    <n v="7"/>
    <x v="0"/>
    <m/>
    <x v="69"/>
    <s v="CCV-45A"/>
    <s v="45A"/>
    <m/>
    <s v="45A-07:45-08:00"/>
    <n v="5"/>
    <n v="11"/>
    <n v="11"/>
    <n v="400"/>
    <n v="172"/>
    <n v="13"/>
    <n v="2"/>
    <n v="15"/>
    <n v="644"/>
    <n v="445"/>
    <s v=""/>
  </r>
  <r>
    <x v="8"/>
    <n v="8"/>
    <x v="0"/>
    <m/>
    <x v="69"/>
    <s v="CCV-45A"/>
    <s v="45A"/>
    <m/>
    <s v="45A-08:00-08:15"/>
    <n v="6"/>
    <n v="30"/>
    <n v="3"/>
    <n v="355"/>
    <n v="90"/>
    <n v="22"/>
    <n v="4"/>
    <n v="13"/>
    <n v="591"/>
    <n v="380"/>
    <s v=""/>
  </r>
  <r>
    <x v="9"/>
    <n v="8"/>
    <x v="0"/>
    <m/>
    <x v="69"/>
    <s v="CCV-45A"/>
    <s v="45A"/>
    <m/>
    <s v="45A-08:15-08:30"/>
    <n v="3"/>
    <n v="32"/>
    <n v="2"/>
    <n v="359"/>
    <n v="75"/>
    <n v="22"/>
    <n v="4"/>
    <n v="18"/>
    <n v="602"/>
    <n v="386"/>
    <s v=""/>
  </r>
  <r>
    <x v="10"/>
    <n v="8"/>
    <x v="0"/>
    <m/>
    <x v="69"/>
    <s v="CCV-45A"/>
    <s v="45A"/>
    <m/>
    <s v="45A-08:30-08:45"/>
    <n v="4"/>
    <n v="29"/>
    <n v="0"/>
    <n v="300"/>
    <n v="85"/>
    <n v="12"/>
    <n v="8"/>
    <n v="13"/>
    <n v="512"/>
    <n v="321"/>
    <s v=""/>
  </r>
  <r>
    <x v="11"/>
    <n v="8"/>
    <x v="0"/>
    <m/>
    <x v="69"/>
    <s v="CCV-45A"/>
    <s v="45A"/>
    <m/>
    <s v="45A-08:45-09:00"/>
    <n v="11"/>
    <n v="21"/>
    <n v="1"/>
    <n v="323"/>
    <n v="101"/>
    <n v="15"/>
    <n v="3"/>
    <n v="11"/>
    <n v="518"/>
    <n v="340"/>
    <s v=""/>
  </r>
  <r>
    <x v="12"/>
    <n v="9"/>
    <x v="0"/>
    <m/>
    <x v="69"/>
    <s v="CCV-45A"/>
    <s v="45A"/>
    <m/>
    <s v="45A-09:00-09:15"/>
    <n v="5"/>
    <n v="15"/>
    <n v="8"/>
    <n v="295"/>
    <n v="89"/>
    <n v="17"/>
    <n v="4"/>
    <n v="15"/>
    <n v="493"/>
    <n v="334"/>
    <s v=""/>
  </r>
  <r>
    <x v="13"/>
    <n v="9"/>
    <x v="0"/>
    <m/>
    <x v="69"/>
    <s v="CCV-45A"/>
    <s v="45A"/>
    <m/>
    <s v="45A-09:15-09:30"/>
    <n v="14"/>
    <n v="22"/>
    <n v="7"/>
    <n v="300"/>
    <n v="90"/>
    <n v="15"/>
    <n v="5"/>
    <n v="10"/>
    <n v="509"/>
    <n v="333"/>
    <s v=""/>
  </r>
  <r>
    <x v="14"/>
    <n v="9"/>
    <x v="0"/>
    <m/>
    <x v="69"/>
    <s v="CCV-45A"/>
    <s v="45A"/>
    <m/>
    <s v="45A-09:30-09:45"/>
    <n v="10"/>
    <n v="18"/>
    <n v="1"/>
    <n v="267"/>
    <n v="63"/>
    <n v="8"/>
    <n v="6"/>
    <n v="12"/>
    <n v="435"/>
    <n v="288"/>
    <s v=""/>
  </r>
  <r>
    <x v="15"/>
    <n v="9"/>
    <x v="0"/>
    <m/>
    <x v="69"/>
    <s v="CCV-45A"/>
    <s v="45A"/>
    <m/>
    <s v="45A-09:45-10:00"/>
    <n v="6"/>
    <n v="19"/>
    <n v="2"/>
    <n v="296"/>
    <n v="62"/>
    <n v="10"/>
    <n v="1"/>
    <n v="18"/>
    <n v="479"/>
    <n v="320"/>
    <s v=""/>
  </r>
  <r>
    <x v="16"/>
    <n v="10"/>
    <x v="0"/>
    <m/>
    <x v="69"/>
    <s v="CCV-45A"/>
    <s v="45A"/>
    <m/>
    <s v="45A-10:00-10:15"/>
    <n v="0"/>
    <n v="1"/>
    <n v="0"/>
    <n v="19"/>
    <n v="16"/>
    <n v="2"/>
    <n v="0"/>
    <n v="5"/>
    <n v="38"/>
    <n v="24"/>
    <s v=""/>
  </r>
  <r>
    <x v="41"/>
    <n v="16"/>
    <x v="1"/>
    <m/>
    <x v="69"/>
    <s v="CCV-45A"/>
    <s v="45A"/>
    <m/>
    <s v="45A-16:15-16:30"/>
    <n v="0"/>
    <n v="0"/>
    <n v="0"/>
    <n v="6"/>
    <n v="0"/>
    <n v="0"/>
    <n v="0"/>
    <n v="0"/>
    <n v="8"/>
    <n v="6"/>
    <s v=""/>
  </r>
  <r>
    <x v="42"/>
    <n v="16"/>
    <x v="1"/>
    <m/>
    <x v="69"/>
    <s v="CCV-45A"/>
    <s v="45A"/>
    <m/>
    <s v="45A-16:30-16:45"/>
    <n v="1"/>
    <n v="6"/>
    <n v="0"/>
    <n v="269"/>
    <n v="41"/>
    <n v="12"/>
    <n v="6"/>
    <n v="11"/>
    <n v="397"/>
    <n v="286"/>
    <s v=""/>
  </r>
  <r>
    <x v="43"/>
    <n v="16"/>
    <x v="1"/>
    <m/>
    <x v="69"/>
    <s v="CCV-45A"/>
    <s v="45A"/>
    <m/>
    <s v="45A-16:45-17:00"/>
    <n v="0"/>
    <n v="1"/>
    <n v="0"/>
    <n v="302"/>
    <n v="34"/>
    <n v="8"/>
    <n v="1"/>
    <n v="4"/>
    <n v="410"/>
    <n v="307"/>
    <s v=""/>
  </r>
  <r>
    <x v="44"/>
    <n v="17"/>
    <x v="1"/>
    <m/>
    <x v="69"/>
    <s v="CCV-45A"/>
    <s v="45A"/>
    <m/>
    <s v="45A-17:00-17:15"/>
    <n v="1"/>
    <n v="3"/>
    <n v="0"/>
    <n v="369"/>
    <n v="49"/>
    <n v="12"/>
    <n v="0"/>
    <n v="4"/>
    <n v="504"/>
    <n v="373"/>
    <s v=""/>
  </r>
  <r>
    <x v="45"/>
    <n v="17"/>
    <x v="1"/>
    <m/>
    <x v="69"/>
    <s v="CCV-45A"/>
    <s v="45A"/>
    <m/>
    <s v="45A-17:15-17:30"/>
    <n v="5"/>
    <n v="3"/>
    <n v="1"/>
    <n v="381"/>
    <n v="32"/>
    <n v="17"/>
    <n v="5"/>
    <n v="7"/>
    <n v="529"/>
    <n v="396"/>
    <s v=""/>
  </r>
  <r>
    <x v="46"/>
    <n v="17"/>
    <x v="1"/>
    <m/>
    <x v="69"/>
    <s v="CCV-45A"/>
    <s v="45A"/>
    <m/>
    <s v="45A-17:30-17:45"/>
    <n v="6"/>
    <n v="4"/>
    <n v="0"/>
    <n v="341"/>
    <n v="40"/>
    <n v="10"/>
    <n v="0"/>
    <n v="5"/>
    <n v="469"/>
    <n v="346"/>
    <s v=""/>
  </r>
  <r>
    <x v="47"/>
    <n v="17"/>
    <x v="1"/>
    <m/>
    <x v="69"/>
    <s v="CCV-45A"/>
    <s v="45A"/>
    <m/>
    <s v="45A-17:45-18:00"/>
    <n v="2"/>
    <n v="9"/>
    <n v="0"/>
    <n v="402"/>
    <n v="48"/>
    <n v="18"/>
    <n v="2"/>
    <n v="8"/>
    <n v="570"/>
    <n v="412"/>
    <s v=""/>
  </r>
  <r>
    <x v="48"/>
    <n v="18"/>
    <x v="1"/>
    <m/>
    <x v="69"/>
    <s v="CCV-45A"/>
    <s v="45A"/>
    <m/>
    <s v="45A-18:00-18:15"/>
    <n v="2"/>
    <n v="7"/>
    <n v="0"/>
    <n v="543"/>
    <n v="70"/>
    <n v="22"/>
    <n v="0"/>
    <n v="14"/>
    <n v="758"/>
    <n v="557"/>
    <s v=""/>
  </r>
  <r>
    <x v="49"/>
    <n v="18"/>
    <x v="1"/>
    <m/>
    <x v="69"/>
    <s v="CCV-45A"/>
    <s v="45A"/>
    <m/>
    <s v="45A-18:15-18:30"/>
    <n v="2"/>
    <n v="6"/>
    <n v="0"/>
    <n v="495"/>
    <n v="70"/>
    <n v="15"/>
    <n v="2"/>
    <n v="16"/>
    <n v="698"/>
    <n v="513"/>
    <s v=""/>
  </r>
  <r>
    <x v="50"/>
    <n v="18"/>
    <x v="1"/>
    <m/>
    <x v="69"/>
    <s v="CCV-45A"/>
    <s v="45A"/>
    <m/>
    <s v="45A-18:30-18:45"/>
    <n v="1"/>
    <n v="5"/>
    <n v="0"/>
    <n v="454"/>
    <n v="55"/>
    <n v="10"/>
    <n v="1"/>
    <n v="9"/>
    <n v="629"/>
    <n v="464"/>
    <s v=""/>
  </r>
  <r>
    <x v="51"/>
    <n v="18"/>
    <x v="1"/>
    <m/>
    <x v="69"/>
    <s v="CCV-45A"/>
    <s v="45A"/>
    <m/>
    <s v="45A-18:45-19:00"/>
    <n v="0"/>
    <n v="1"/>
    <n v="1"/>
    <n v="414"/>
    <n v="42"/>
    <n v="18"/>
    <n v="2"/>
    <n v="10"/>
    <n v="569"/>
    <n v="429"/>
    <s v=""/>
  </r>
  <r>
    <x v="52"/>
    <n v="19"/>
    <x v="2"/>
    <m/>
    <x v="69"/>
    <s v="CCV-45A"/>
    <s v="45A"/>
    <m/>
    <s v="45A-19:00-19:15"/>
    <n v="2"/>
    <n v="1"/>
    <n v="0"/>
    <n v="395"/>
    <n v="28"/>
    <n v="9"/>
    <n v="1"/>
    <n v="14"/>
    <n v="542"/>
    <n v="410"/>
    <s v=""/>
  </r>
  <r>
    <x v="53"/>
    <n v="19"/>
    <x v="2"/>
    <m/>
    <x v="69"/>
    <s v="CCV-45A"/>
    <s v="45A"/>
    <m/>
    <s v="45A-19:15-19:30"/>
    <n v="1"/>
    <n v="6"/>
    <n v="1"/>
    <n v="355"/>
    <n v="32"/>
    <n v="15"/>
    <n v="2"/>
    <n v="9"/>
    <n v="502"/>
    <n v="369"/>
    <s v=""/>
  </r>
  <r>
    <x v="54"/>
    <n v="19"/>
    <x v="2"/>
    <m/>
    <x v="69"/>
    <s v="CCV-45A"/>
    <s v="45A"/>
    <m/>
    <s v="45A-19:30-19:45"/>
    <n v="0"/>
    <n v="0"/>
    <n v="0"/>
    <n v="37"/>
    <n v="2"/>
    <n v="0"/>
    <n v="0"/>
    <n v="0"/>
    <n v="49"/>
    <n v="37"/>
    <s v=""/>
  </r>
  <r>
    <x v="1"/>
    <n v="6"/>
    <x v="0"/>
    <s v="RUA PREFEITO DIB CHEREM, altura do no. 2756_x0009_"/>
    <x v="70"/>
    <s v="CCV-46A"/>
    <s v="46A"/>
    <m/>
    <s v="46A-06:15-06:30"/>
    <n v="2"/>
    <n v="0"/>
    <n v="0"/>
    <n v="32"/>
    <n v="3"/>
    <n v="6"/>
    <n v="0"/>
    <n v="0"/>
    <n v="33"/>
    <n v="32"/>
    <n v="6768"/>
  </r>
  <r>
    <x v="2"/>
    <n v="6"/>
    <x v="0"/>
    <s v="RUA PREFEITO DIB CHEREM, altura do no. 2756_x0009_"/>
    <x v="70"/>
    <s v="CCV-46A"/>
    <s v="46A"/>
    <m/>
    <s v="46A-06:30-06:45"/>
    <n v="1"/>
    <n v="1"/>
    <n v="1"/>
    <n v="128"/>
    <n v="14"/>
    <n v="2"/>
    <n v="1"/>
    <n v="5"/>
    <n v="141"/>
    <n v="137"/>
    <n v="6768"/>
  </r>
  <r>
    <x v="3"/>
    <n v="6"/>
    <x v="0"/>
    <s v="RUA PREFEITO DIB CHEREM, altura do no. 2756_x0009_"/>
    <x v="70"/>
    <s v="CCV-46A"/>
    <s v="46A"/>
    <m/>
    <s v="46A-06:45-07:00"/>
    <n v="2"/>
    <n v="2"/>
    <n v="2"/>
    <n v="374"/>
    <n v="15"/>
    <n v="7"/>
    <n v="5"/>
    <n v="13"/>
    <n v="404"/>
    <n v="397"/>
    <n v="6768"/>
  </r>
  <r>
    <x v="4"/>
    <n v="7"/>
    <x v="0"/>
    <s v="RUA PREFEITO DIB CHEREM, altura do no. 2756_x0009_"/>
    <x v="70"/>
    <s v="CCV-46A"/>
    <s v="46A"/>
    <m/>
    <s v="46A-07:00-07:15"/>
    <n v="0"/>
    <n v="1"/>
    <n v="0"/>
    <n v="270"/>
    <n v="9"/>
    <n v="7"/>
    <n v="3"/>
    <n v="6"/>
    <n v="283"/>
    <n v="279"/>
    <n v="6768"/>
  </r>
  <r>
    <x v="5"/>
    <n v="7"/>
    <x v="0"/>
    <s v="RUA PREFEITO DIB CHEREM, altura do no. 2756_x0009_"/>
    <x v="70"/>
    <s v="CCV-46A"/>
    <s v="46A"/>
    <m/>
    <s v="46A-07:15-07:30"/>
    <n v="4"/>
    <n v="2"/>
    <n v="0"/>
    <n v="215"/>
    <n v="31"/>
    <n v="6"/>
    <n v="3"/>
    <n v="11"/>
    <n v="239"/>
    <n v="229"/>
    <n v="6768"/>
  </r>
  <r>
    <x v="6"/>
    <n v="7"/>
    <x v="0"/>
    <s v="RUA PREFEITO DIB CHEREM, altura do no. 2756_x0009_"/>
    <x v="70"/>
    <s v="CCV-46A"/>
    <s v="46A"/>
    <m/>
    <s v="46A-07:30-07:45"/>
    <n v="5"/>
    <n v="1"/>
    <n v="0"/>
    <n v="314"/>
    <n v="17"/>
    <n v="4"/>
    <n v="4"/>
    <n v="6"/>
    <n v="329"/>
    <n v="324"/>
    <n v="6768"/>
  </r>
  <r>
    <x v="7"/>
    <n v="7"/>
    <x v="0"/>
    <s v="RUA PREFEITO DIB CHEREM, altura do no. 2756_x0009_"/>
    <x v="70"/>
    <s v="CCV-46A"/>
    <s v="46A"/>
    <m/>
    <s v="46A-07:45-08:00"/>
    <n v="4"/>
    <n v="3"/>
    <n v="0"/>
    <n v="309"/>
    <n v="10"/>
    <n v="6"/>
    <n v="7"/>
    <n v="14"/>
    <n v="338"/>
    <n v="330"/>
    <n v="6768"/>
  </r>
  <r>
    <x v="8"/>
    <n v="8"/>
    <x v="0"/>
    <s v="RUA PREFEITO DIB CHEREM, altura do no. 2756_x0009_"/>
    <x v="70"/>
    <s v="CCV-46A"/>
    <s v="46A"/>
    <m/>
    <s v="46A-08:00-08:15"/>
    <n v="3"/>
    <n v="3"/>
    <n v="0"/>
    <n v="348"/>
    <n v="15"/>
    <n v="6"/>
    <n v="5"/>
    <n v="12"/>
    <n v="374"/>
    <n v="365"/>
    <n v="6768"/>
  </r>
  <r>
    <x v="9"/>
    <n v="8"/>
    <x v="0"/>
    <s v="RUA PREFEITO DIB CHEREM, altura do no. 2756_x0009_"/>
    <x v="70"/>
    <s v="CCV-46A"/>
    <s v="46A"/>
    <m/>
    <s v="46A-08:15-08:30"/>
    <n v="4"/>
    <n v="4"/>
    <n v="0"/>
    <n v="263"/>
    <n v="16"/>
    <n v="7"/>
    <n v="3"/>
    <n v="8"/>
    <n v="285"/>
    <n v="274"/>
    <n v="6768"/>
  </r>
  <r>
    <x v="10"/>
    <n v="8"/>
    <x v="0"/>
    <s v="RUA PREFEITO DIB CHEREM, altura do no. 2756_x0009_"/>
    <x v="70"/>
    <s v="CCV-46A"/>
    <s v="46A"/>
    <m/>
    <s v="46A-08:30-08:45"/>
    <n v="1"/>
    <n v="10"/>
    <n v="0"/>
    <n v="278"/>
    <n v="12"/>
    <n v="6"/>
    <n v="8"/>
    <n v="4"/>
    <n v="312"/>
    <n v="290"/>
    <n v="6768"/>
  </r>
  <r>
    <x v="11"/>
    <n v="8"/>
    <x v="0"/>
    <s v="RUA PREFEITO DIB CHEREM, altura do no. 2756_x0009_"/>
    <x v="70"/>
    <s v="CCV-46A"/>
    <s v="46A"/>
    <m/>
    <s v="46A-08:45-09:00"/>
    <n v="5"/>
    <n v="0"/>
    <n v="1"/>
    <n v="298"/>
    <n v="7"/>
    <n v="3"/>
    <n v="8"/>
    <n v="13"/>
    <n v="323"/>
    <n v="322"/>
    <n v="6768"/>
  </r>
  <r>
    <x v="12"/>
    <n v="9"/>
    <x v="0"/>
    <s v="RUA PREFEITO DIB CHEREM, altura do no. 2756_x0009_"/>
    <x v="70"/>
    <s v="CCV-46A"/>
    <s v="46A"/>
    <m/>
    <s v="46A-09:00-09:15"/>
    <n v="1"/>
    <n v="1"/>
    <n v="2"/>
    <n v="239"/>
    <n v="16"/>
    <n v="3"/>
    <n v="11"/>
    <n v="23"/>
    <n v="283"/>
    <n v="278"/>
    <n v="6768"/>
  </r>
  <r>
    <x v="13"/>
    <n v="9"/>
    <x v="0"/>
    <s v="RUA PREFEITO DIB CHEREM, altura do no. 2756_x0009_"/>
    <x v="70"/>
    <s v="CCV-46A"/>
    <s v="46A"/>
    <m/>
    <s v="46A-09:15-09:30"/>
    <n v="1"/>
    <n v="2"/>
    <n v="0"/>
    <n v="216"/>
    <n v="18"/>
    <n v="5"/>
    <n v="7"/>
    <n v="9"/>
    <n v="239"/>
    <n v="232"/>
    <n v="6768"/>
  </r>
  <r>
    <x v="14"/>
    <n v="9"/>
    <x v="0"/>
    <s v="RUA PREFEITO DIB CHEREM, altura do no. 2756_x0009_"/>
    <x v="70"/>
    <s v="CCV-46A"/>
    <s v="46A"/>
    <m/>
    <s v="46A-09:30-09:45"/>
    <n v="0"/>
    <n v="8"/>
    <n v="0"/>
    <n v="153"/>
    <n v="8"/>
    <n v="4"/>
    <n v="5"/>
    <n v="8"/>
    <n v="184"/>
    <n v="166"/>
    <n v="6768"/>
  </r>
  <r>
    <x v="15"/>
    <n v="9"/>
    <x v="0"/>
    <s v="RUA PREFEITO DIB CHEREM, altura do no. 2756_x0009_"/>
    <x v="70"/>
    <s v="CCV-46A"/>
    <s v="46A"/>
    <m/>
    <s v="46A-09:45-10:00"/>
    <n v="1"/>
    <n v="2"/>
    <n v="1"/>
    <n v="244"/>
    <n v="13"/>
    <n v="2"/>
    <n v="7"/>
    <n v="9"/>
    <n v="269"/>
    <n v="263"/>
    <n v="6768"/>
  </r>
  <r>
    <x v="16"/>
    <n v="10"/>
    <x v="0"/>
    <s v="RUA PREFEITO DIB CHEREM, altura do no. 2756_x0009_"/>
    <x v="70"/>
    <s v="CCV-46A"/>
    <s v="46A"/>
    <m/>
    <s v="46A-10:00-10:15"/>
    <n v="0"/>
    <n v="2"/>
    <n v="0"/>
    <n v="17"/>
    <n v="1"/>
    <n v="1"/>
    <n v="0"/>
    <n v="0"/>
    <n v="22"/>
    <n v="17"/>
    <n v="6768"/>
  </r>
  <r>
    <x v="39"/>
    <n v="15"/>
    <x v="1"/>
    <s v="RUA PREFEITO DIB CHEREM, altura do no. 2756_x0009_"/>
    <x v="70"/>
    <s v="CCV-46A"/>
    <s v="46A"/>
    <m/>
    <s v="46A-15:45-16:00"/>
    <n v="0"/>
    <n v="0"/>
    <n v="0"/>
    <n v="14"/>
    <n v="1"/>
    <n v="0"/>
    <n v="0"/>
    <n v="1"/>
    <n v="16"/>
    <n v="15"/>
    <n v="6768"/>
  </r>
  <r>
    <x v="40"/>
    <n v="16"/>
    <x v="1"/>
    <s v="RUA PREFEITO DIB CHEREM, altura do no. 2756_x0009_"/>
    <x v="70"/>
    <s v="CCV-46A"/>
    <s v="46A"/>
    <m/>
    <s v="46A-16:00-16:15"/>
    <n v="0"/>
    <n v="4"/>
    <n v="1"/>
    <n v="192"/>
    <n v="14"/>
    <n v="5"/>
    <n v="7"/>
    <n v="14"/>
    <n v="226"/>
    <n v="216"/>
    <n v="6768"/>
  </r>
  <r>
    <x v="41"/>
    <n v="16"/>
    <x v="1"/>
    <s v="RUA PREFEITO DIB CHEREM, altura do no. 2756_x0009_"/>
    <x v="70"/>
    <s v="CCV-46A"/>
    <s v="46A"/>
    <m/>
    <s v="46A-16:15-16:30"/>
    <n v="0"/>
    <n v="3"/>
    <n v="0"/>
    <n v="186"/>
    <n v="11"/>
    <n v="0"/>
    <n v="5"/>
    <n v="6"/>
    <n v="205"/>
    <n v="197"/>
    <n v="6768"/>
  </r>
  <r>
    <x v="42"/>
    <n v="16"/>
    <x v="1"/>
    <s v="RUA PREFEITO DIB CHEREM, altura do no. 2756_x0009_"/>
    <x v="70"/>
    <s v="CCV-46A"/>
    <s v="46A"/>
    <m/>
    <s v="46A-16:30-16:45"/>
    <n v="3"/>
    <n v="0"/>
    <n v="1"/>
    <n v="187"/>
    <n v="14"/>
    <n v="6"/>
    <n v="7"/>
    <n v="13"/>
    <n v="212"/>
    <n v="210"/>
    <n v="6768"/>
  </r>
  <r>
    <x v="43"/>
    <n v="16"/>
    <x v="1"/>
    <s v="RUA PREFEITO DIB CHEREM, altura do no. 2756_x0009_"/>
    <x v="70"/>
    <s v="CCV-46A"/>
    <s v="46A"/>
    <m/>
    <s v="46A-16:45-17:00"/>
    <n v="3"/>
    <n v="1"/>
    <n v="1"/>
    <n v="118"/>
    <n v="14"/>
    <n v="5"/>
    <n v="6"/>
    <n v="9"/>
    <n v="140"/>
    <n v="136"/>
    <n v="6768"/>
  </r>
  <r>
    <x v="44"/>
    <n v="17"/>
    <x v="1"/>
    <s v="RUA PREFEITO DIB CHEREM, altura do no. 2756_x0009_"/>
    <x v="70"/>
    <s v="CCV-46A"/>
    <s v="46A"/>
    <m/>
    <s v="46A-17:00-17:15"/>
    <n v="2"/>
    <n v="1"/>
    <n v="0"/>
    <n v="111"/>
    <n v="22"/>
    <n v="3"/>
    <n v="3"/>
    <n v="2"/>
    <n v="122"/>
    <n v="116"/>
    <n v="6768"/>
  </r>
  <r>
    <x v="45"/>
    <n v="17"/>
    <x v="1"/>
    <s v="RUA PREFEITO DIB CHEREM, altura do no. 2756_x0009_"/>
    <x v="70"/>
    <s v="CCV-46A"/>
    <s v="46A"/>
    <m/>
    <s v="46A-17:15-17:30"/>
    <n v="1"/>
    <n v="1"/>
    <n v="0"/>
    <n v="178"/>
    <n v="10"/>
    <n v="0"/>
    <n v="3"/>
    <n v="1"/>
    <n v="186"/>
    <n v="182"/>
    <n v="6768"/>
  </r>
  <r>
    <x v="46"/>
    <n v="17"/>
    <x v="1"/>
    <s v="RUA PREFEITO DIB CHEREM, altura do no. 2756_x0009_"/>
    <x v="70"/>
    <s v="CCV-46A"/>
    <s v="46A"/>
    <m/>
    <s v="46A-17:30-17:45"/>
    <n v="1"/>
    <n v="1"/>
    <n v="1"/>
    <n v="172"/>
    <n v="9"/>
    <n v="3"/>
    <n v="3"/>
    <n v="2"/>
    <n v="183"/>
    <n v="180"/>
    <n v="6768"/>
  </r>
  <r>
    <x v="47"/>
    <n v="17"/>
    <x v="1"/>
    <s v="RUA PREFEITO DIB CHEREM, altura do no. 2756_x0009_"/>
    <x v="70"/>
    <s v="CCV-46A"/>
    <s v="46A"/>
    <m/>
    <s v="46A-17:45-18:00"/>
    <n v="1"/>
    <n v="3"/>
    <n v="0"/>
    <n v="181"/>
    <n v="13"/>
    <n v="6"/>
    <n v="7"/>
    <n v="7"/>
    <n v="204"/>
    <n v="195"/>
    <n v="6768"/>
  </r>
  <r>
    <x v="48"/>
    <n v="18"/>
    <x v="1"/>
    <s v="RUA PREFEITO DIB CHEREM, altura do no. 2756_x0009_"/>
    <x v="70"/>
    <s v="CCV-46A"/>
    <s v="46A"/>
    <m/>
    <s v="46A-18:00-18:15"/>
    <n v="5"/>
    <n v="1"/>
    <n v="2"/>
    <n v="246"/>
    <n v="21"/>
    <n v="6"/>
    <n v="5"/>
    <n v="4"/>
    <n v="266"/>
    <n v="260"/>
    <n v="6768"/>
  </r>
  <r>
    <x v="49"/>
    <n v="18"/>
    <x v="1"/>
    <s v="RUA PREFEITO DIB CHEREM, altura do no. 2756_x0009_"/>
    <x v="70"/>
    <s v="CCV-46A"/>
    <s v="46A"/>
    <m/>
    <s v="46A-18:15-18:30"/>
    <n v="7"/>
    <n v="0"/>
    <n v="0"/>
    <n v="216"/>
    <n v="11"/>
    <n v="6"/>
    <n v="4"/>
    <n v="5"/>
    <n v="227"/>
    <n v="225"/>
    <n v="6768"/>
  </r>
  <r>
    <x v="50"/>
    <n v="18"/>
    <x v="1"/>
    <s v="RUA PREFEITO DIB CHEREM, altura do no. 2756_x0009_"/>
    <x v="70"/>
    <s v="CCV-46A"/>
    <s v="46A"/>
    <m/>
    <s v="46A-18:30-18:45"/>
    <n v="16"/>
    <n v="2"/>
    <n v="0"/>
    <n v="220"/>
    <n v="24"/>
    <n v="0"/>
    <n v="2"/>
    <n v="2"/>
    <n v="232"/>
    <n v="224"/>
    <n v="6768"/>
  </r>
  <r>
    <x v="51"/>
    <n v="18"/>
    <x v="1"/>
    <s v="RUA PREFEITO DIB CHEREM, altura do no. 2756_x0009_"/>
    <x v="70"/>
    <s v="CCV-46A"/>
    <s v="46A"/>
    <m/>
    <s v="46A-18:45-19:00"/>
    <n v="0"/>
    <n v="0"/>
    <n v="0"/>
    <n v="176"/>
    <n v="12"/>
    <n v="0"/>
    <n v="2"/>
    <n v="1"/>
    <n v="181"/>
    <n v="179"/>
    <n v="6768"/>
  </r>
  <r>
    <x v="52"/>
    <n v="19"/>
    <x v="2"/>
    <s v="RUA PREFEITO DIB CHEREM, altura do no. 2756_x0009_"/>
    <x v="70"/>
    <s v="CCV-46A"/>
    <s v="46A"/>
    <m/>
    <s v="46A-19:00-19:15"/>
    <n v="9"/>
    <n v="0"/>
    <n v="0"/>
    <n v="179"/>
    <n v="27"/>
    <n v="5"/>
    <n v="2"/>
    <n v="6"/>
    <n v="192"/>
    <n v="187"/>
    <n v="6768"/>
  </r>
  <r>
    <x v="53"/>
    <n v="19"/>
    <x v="2"/>
    <s v="RUA PREFEITO DIB CHEREM, altura do no. 2756_x0009_"/>
    <x v="70"/>
    <s v="CCV-46A"/>
    <s v="46A"/>
    <m/>
    <s v="46A-19:15-19:30"/>
    <n v="1"/>
    <n v="0"/>
    <n v="0"/>
    <n v="152"/>
    <n v="11"/>
    <n v="4"/>
    <n v="3"/>
    <n v="1"/>
    <n v="158"/>
    <n v="156"/>
    <n v="6768"/>
  </r>
  <r>
    <x v="54"/>
    <n v="19"/>
    <x v="2"/>
    <s v="RUA PREFEITO DIB CHEREM, altura do no. 2756_x0009_"/>
    <x v="70"/>
    <s v="CCV-46A"/>
    <s v="46A"/>
    <m/>
    <s v="46A-19:30-19:45"/>
    <n v="0"/>
    <n v="0"/>
    <n v="0"/>
    <n v="6"/>
    <n v="0"/>
    <n v="0"/>
    <n v="0"/>
    <n v="0"/>
    <n v="6"/>
    <n v="6"/>
    <n v="6768"/>
  </r>
  <r>
    <x v="1"/>
    <n v="6"/>
    <x v="0"/>
    <m/>
    <x v="71"/>
    <s v="CCV-46B"/>
    <s v="46B"/>
    <m/>
    <s v="46B-06:15-06:30"/>
    <n v="0"/>
    <n v="1"/>
    <n v="0"/>
    <n v="11"/>
    <n v="1"/>
    <n v="1"/>
    <n v="0"/>
    <n v="3"/>
    <n v="22"/>
    <n v="14"/>
    <s v=""/>
  </r>
  <r>
    <x v="2"/>
    <n v="6"/>
    <x v="0"/>
    <m/>
    <x v="71"/>
    <s v="CCV-46B"/>
    <s v="46B"/>
    <m/>
    <s v="46B-06:30-06:45"/>
    <n v="1"/>
    <n v="0"/>
    <n v="0"/>
    <n v="27"/>
    <n v="6"/>
    <n v="1"/>
    <n v="1"/>
    <n v="4"/>
    <n v="43"/>
    <n v="32"/>
    <s v=""/>
  </r>
  <r>
    <x v="3"/>
    <n v="6"/>
    <x v="0"/>
    <m/>
    <x v="71"/>
    <s v="CCV-46B"/>
    <s v="46B"/>
    <m/>
    <s v="46B-06:45-07:00"/>
    <n v="2"/>
    <n v="1"/>
    <n v="0"/>
    <n v="48"/>
    <n v="7"/>
    <n v="4"/>
    <n v="3"/>
    <n v="2"/>
    <n v="74"/>
    <n v="53"/>
    <s v=""/>
  </r>
  <r>
    <x v="4"/>
    <n v="7"/>
    <x v="0"/>
    <m/>
    <x v="71"/>
    <s v="CCV-46B"/>
    <s v="46B"/>
    <m/>
    <s v="46B-07:00-07:15"/>
    <n v="4"/>
    <n v="1"/>
    <n v="0"/>
    <n v="63"/>
    <n v="8"/>
    <n v="4"/>
    <n v="3"/>
    <n v="5"/>
    <n v="97"/>
    <n v="71"/>
    <s v=""/>
  </r>
  <r>
    <x v="5"/>
    <n v="7"/>
    <x v="0"/>
    <m/>
    <x v="71"/>
    <s v="CCV-46B"/>
    <s v="46B"/>
    <m/>
    <s v="46B-07:15-07:30"/>
    <n v="1"/>
    <n v="2"/>
    <n v="0"/>
    <n v="80"/>
    <n v="5"/>
    <n v="4"/>
    <n v="3"/>
    <n v="2"/>
    <n v="117"/>
    <n v="85"/>
    <s v=""/>
  </r>
  <r>
    <x v="6"/>
    <n v="7"/>
    <x v="0"/>
    <m/>
    <x v="71"/>
    <s v="CCV-46B"/>
    <s v="46B"/>
    <m/>
    <s v="46B-07:30-07:45"/>
    <n v="4"/>
    <n v="0"/>
    <n v="0"/>
    <n v="96"/>
    <n v="9"/>
    <n v="4"/>
    <n v="0"/>
    <n v="2"/>
    <n v="130"/>
    <n v="98"/>
    <s v=""/>
  </r>
  <r>
    <x v="7"/>
    <n v="7"/>
    <x v="0"/>
    <m/>
    <x v="71"/>
    <s v="CCV-46B"/>
    <s v="46B"/>
    <m/>
    <s v="46B-07:45-08:00"/>
    <n v="1"/>
    <n v="1"/>
    <n v="1"/>
    <n v="121"/>
    <n v="14"/>
    <n v="2"/>
    <n v="1"/>
    <n v="5"/>
    <n v="174"/>
    <n v="130"/>
    <s v=""/>
  </r>
  <r>
    <x v="8"/>
    <n v="8"/>
    <x v="0"/>
    <m/>
    <x v="71"/>
    <s v="CCV-46B"/>
    <s v="46B"/>
    <m/>
    <s v="46B-08:00-08:15"/>
    <n v="0"/>
    <n v="1"/>
    <n v="0"/>
    <n v="123"/>
    <n v="12"/>
    <n v="6"/>
    <n v="0"/>
    <n v="7"/>
    <n v="175"/>
    <n v="130"/>
    <s v=""/>
  </r>
  <r>
    <x v="9"/>
    <n v="8"/>
    <x v="0"/>
    <m/>
    <x v="71"/>
    <s v="CCV-46B"/>
    <s v="46B"/>
    <m/>
    <s v="46B-08:15-08:30"/>
    <n v="2"/>
    <n v="2"/>
    <n v="0"/>
    <n v="103"/>
    <n v="16"/>
    <n v="4"/>
    <n v="4"/>
    <n v="6"/>
    <n v="156"/>
    <n v="113"/>
    <s v=""/>
  </r>
  <r>
    <x v="10"/>
    <n v="8"/>
    <x v="0"/>
    <m/>
    <x v="71"/>
    <s v="CCV-46B"/>
    <s v="46B"/>
    <m/>
    <s v="46B-08:30-08:45"/>
    <n v="4"/>
    <n v="4"/>
    <n v="1"/>
    <n v="122"/>
    <n v="15"/>
    <n v="2"/>
    <n v="2"/>
    <n v="6"/>
    <n v="186"/>
    <n v="133"/>
    <s v=""/>
  </r>
  <r>
    <x v="11"/>
    <n v="8"/>
    <x v="0"/>
    <m/>
    <x v="71"/>
    <s v="CCV-46B"/>
    <s v="46B"/>
    <m/>
    <s v="46B-08:45-09:00"/>
    <n v="3"/>
    <n v="2"/>
    <n v="0"/>
    <n v="119"/>
    <n v="17"/>
    <n v="3"/>
    <n v="7"/>
    <n v="4"/>
    <n v="178"/>
    <n v="130"/>
    <s v=""/>
  </r>
  <r>
    <x v="12"/>
    <n v="9"/>
    <x v="0"/>
    <m/>
    <x v="71"/>
    <s v="CCV-46B"/>
    <s v="46B"/>
    <m/>
    <s v="46B-09:00-09:15"/>
    <n v="1"/>
    <n v="0"/>
    <n v="0"/>
    <n v="130"/>
    <n v="6"/>
    <n v="5"/>
    <n v="2"/>
    <n v="8"/>
    <n v="184"/>
    <n v="140"/>
    <s v=""/>
  </r>
  <r>
    <x v="13"/>
    <n v="9"/>
    <x v="0"/>
    <m/>
    <x v="71"/>
    <s v="CCV-46B"/>
    <s v="46B"/>
    <m/>
    <s v="46B-09:15-09:30"/>
    <n v="1"/>
    <n v="4"/>
    <n v="0"/>
    <n v="113"/>
    <n v="10"/>
    <n v="2"/>
    <n v="3"/>
    <n v="5"/>
    <n v="170"/>
    <n v="121"/>
    <s v=""/>
  </r>
  <r>
    <x v="14"/>
    <n v="9"/>
    <x v="0"/>
    <m/>
    <x v="71"/>
    <s v="CCV-46B"/>
    <s v="46B"/>
    <m/>
    <s v="46B-09:30-09:45"/>
    <n v="1"/>
    <n v="1"/>
    <n v="0"/>
    <n v="113"/>
    <n v="12"/>
    <n v="3"/>
    <n v="2"/>
    <n v="10"/>
    <n v="168"/>
    <n v="125"/>
    <s v=""/>
  </r>
  <r>
    <x v="15"/>
    <n v="9"/>
    <x v="0"/>
    <m/>
    <x v="71"/>
    <s v="CCV-46B"/>
    <s v="46B"/>
    <m/>
    <s v="46B-09:45-10:00"/>
    <n v="2"/>
    <n v="2"/>
    <n v="0"/>
    <n v="136"/>
    <n v="10"/>
    <n v="2"/>
    <n v="6"/>
    <n v="6"/>
    <n v="200"/>
    <n v="148"/>
    <s v=""/>
  </r>
  <r>
    <x v="16"/>
    <n v="10"/>
    <x v="0"/>
    <m/>
    <x v="71"/>
    <s v="CCV-46B"/>
    <s v="46B"/>
    <m/>
    <s v="46B-10:00-10:15"/>
    <n v="1"/>
    <n v="1"/>
    <n v="0"/>
    <n v="17"/>
    <n v="1"/>
    <n v="0"/>
    <n v="0"/>
    <n v="0"/>
    <n v="25"/>
    <n v="17"/>
    <s v=""/>
  </r>
  <r>
    <x v="40"/>
    <n v="16"/>
    <x v="1"/>
    <m/>
    <x v="71"/>
    <s v="CCV-46B"/>
    <s v="46B"/>
    <m/>
    <s v="46B-16:00-16:15"/>
    <n v="0"/>
    <n v="4"/>
    <n v="0"/>
    <n v="110"/>
    <n v="8"/>
    <n v="1"/>
    <n v="2"/>
    <n v="7"/>
    <n v="167"/>
    <n v="119"/>
    <s v=""/>
  </r>
  <r>
    <x v="41"/>
    <n v="16"/>
    <x v="1"/>
    <m/>
    <x v="71"/>
    <s v="CCV-46B"/>
    <s v="46B"/>
    <m/>
    <s v="46B-16:15-16:30"/>
    <n v="0"/>
    <n v="3"/>
    <n v="1"/>
    <n v="187"/>
    <n v="20"/>
    <n v="4"/>
    <n v="8"/>
    <n v="8"/>
    <n v="280"/>
    <n v="206"/>
    <s v=""/>
  </r>
  <r>
    <x v="42"/>
    <n v="16"/>
    <x v="1"/>
    <m/>
    <x v="71"/>
    <s v="CCV-46B"/>
    <s v="46B"/>
    <m/>
    <s v="46B-16:30-16:45"/>
    <n v="0"/>
    <n v="4"/>
    <n v="1"/>
    <n v="163"/>
    <n v="19"/>
    <n v="2"/>
    <n v="2"/>
    <n v="6"/>
    <n v="241"/>
    <n v="174"/>
    <s v=""/>
  </r>
  <r>
    <x v="43"/>
    <n v="16"/>
    <x v="1"/>
    <m/>
    <x v="71"/>
    <s v="CCV-46B"/>
    <s v="46B"/>
    <m/>
    <s v="46B-16:45-17:00"/>
    <n v="5"/>
    <n v="2"/>
    <n v="0"/>
    <n v="192"/>
    <n v="21"/>
    <n v="2"/>
    <n v="6"/>
    <n v="6"/>
    <n v="275"/>
    <n v="204"/>
    <s v=""/>
  </r>
  <r>
    <x v="44"/>
    <n v="17"/>
    <x v="1"/>
    <m/>
    <x v="71"/>
    <s v="CCV-46B"/>
    <s v="46B"/>
    <m/>
    <s v="46B-17:00-17:15"/>
    <n v="6"/>
    <n v="2"/>
    <n v="0"/>
    <n v="209"/>
    <n v="27"/>
    <n v="4"/>
    <n v="7"/>
    <n v="9"/>
    <n v="304"/>
    <n v="225"/>
    <s v=""/>
  </r>
  <r>
    <x v="45"/>
    <n v="17"/>
    <x v="1"/>
    <m/>
    <x v="71"/>
    <s v="CCV-46B"/>
    <s v="46B"/>
    <m/>
    <s v="46B-17:15-17:30"/>
    <n v="4"/>
    <n v="1"/>
    <n v="0"/>
    <n v="193"/>
    <n v="21"/>
    <n v="5"/>
    <n v="5"/>
    <n v="6"/>
    <n v="273"/>
    <n v="204"/>
    <s v=""/>
  </r>
  <r>
    <x v="46"/>
    <n v="17"/>
    <x v="1"/>
    <m/>
    <x v="71"/>
    <s v="CCV-46B"/>
    <s v="46B"/>
    <m/>
    <s v="46B-17:30-17:45"/>
    <n v="8"/>
    <n v="1"/>
    <n v="0"/>
    <n v="249"/>
    <n v="18"/>
    <n v="2"/>
    <n v="5"/>
    <n v="8"/>
    <n v="348"/>
    <n v="262"/>
    <s v=""/>
  </r>
  <r>
    <x v="47"/>
    <n v="17"/>
    <x v="1"/>
    <m/>
    <x v="71"/>
    <s v="CCV-46B"/>
    <s v="46B"/>
    <m/>
    <s v="46B-17:45-18:00"/>
    <n v="10"/>
    <n v="0"/>
    <n v="0"/>
    <n v="224"/>
    <n v="17"/>
    <n v="8"/>
    <n v="3"/>
    <n v="7"/>
    <n v="308"/>
    <n v="234"/>
    <s v=""/>
  </r>
  <r>
    <x v="48"/>
    <n v="18"/>
    <x v="1"/>
    <m/>
    <x v="71"/>
    <s v="CCV-46B"/>
    <s v="46B"/>
    <m/>
    <s v="46B-18:00-18:15"/>
    <n v="6"/>
    <n v="0"/>
    <n v="0"/>
    <n v="231"/>
    <n v="28"/>
    <n v="3"/>
    <n v="2"/>
    <n v="5"/>
    <n v="316"/>
    <n v="238"/>
    <s v=""/>
  </r>
  <r>
    <x v="49"/>
    <n v="18"/>
    <x v="1"/>
    <m/>
    <x v="71"/>
    <s v="CCV-46B"/>
    <s v="46B"/>
    <m/>
    <s v="46B-18:15-18:30"/>
    <n v="8"/>
    <n v="1"/>
    <n v="0"/>
    <n v="238"/>
    <n v="24"/>
    <n v="4"/>
    <n v="3"/>
    <n v="2"/>
    <n v="324"/>
    <n v="243"/>
    <s v=""/>
  </r>
  <r>
    <x v="50"/>
    <n v="18"/>
    <x v="1"/>
    <m/>
    <x v="71"/>
    <s v="CCV-46B"/>
    <s v="46B"/>
    <m/>
    <s v="46B-18:30-18:45"/>
    <n v="7"/>
    <n v="0"/>
    <n v="0"/>
    <n v="214"/>
    <n v="14"/>
    <n v="4"/>
    <n v="3"/>
    <n v="7"/>
    <n v="295"/>
    <n v="224"/>
    <s v=""/>
  </r>
  <r>
    <x v="51"/>
    <n v="18"/>
    <x v="1"/>
    <m/>
    <x v="71"/>
    <s v="CCV-46B"/>
    <s v="46B"/>
    <m/>
    <s v="46B-18:45-19:00"/>
    <n v="5"/>
    <n v="0"/>
    <n v="1"/>
    <n v="224"/>
    <n v="18"/>
    <n v="6"/>
    <n v="1"/>
    <n v="4"/>
    <n v="305"/>
    <n v="232"/>
    <s v=""/>
  </r>
  <r>
    <x v="52"/>
    <n v="19"/>
    <x v="2"/>
    <m/>
    <x v="71"/>
    <s v="CCV-46B"/>
    <s v="46B"/>
    <m/>
    <s v="46B-19:00-19:15"/>
    <n v="7"/>
    <n v="0"/>
    <n v="1"/>
    <n v="242"/>
    <n v="15"/>
    <n v="2"/>
    <n v="7"/>
    <n v="2"/>
    <n v="333"/>
    <n v="254"/>
    <s v=""/>
  </r>
  <r>
    <x v="53"/>
    <n v="19"/>
    <x v="2"/>
    <m/>
    <x v="71"/>
    <s v="CCV-46B"/>
    <s v="46B"/>
    <m/>
    <s v="46B-19:15-19:30"/>
    <n v="3"/>
    <n v="0"/>
    <n v="0"/>
    <n v="235"/>
    <n v="11"/>
    <n v="6"/>
    <n v="1"/>
    <n v="6"/>
    <n v="317"/>
    <n v="242"/>
    <s v=""/>
  </r>
  <r>
    <x v="54"/>
    <n v="19"/>
    <x v="2"/>
    <m/>
    <x v="71"/>
    <s v="CCV-46B"/>
    <s v="46B"/>
    <m/>
    <s v="46B-19:30-19:45"/>
    <n v="0"/>
    <n v="0"/>
    <n v="0"/>
    <n v="21"/>
    <n v="1"/>
    <n v="0"/>
    <n v="0"/>
    <n v="0"/>
    <n v="28"/>
    <n v="21"/>
    <s v=""/>
  </r>
  <r>
    <x v="2"/>
    <n v="6"/>
    <x v="0"/>
    <m/>
    <x v="72"/>
    <s v="CCV-47A"/>
    <s v="47A"/>
    <m/>
    <s v="47A-06:30-06:45"/>
    <n v="1"/>
    <n v="3"/>
    <n v="2"/>
    <n v="75"/>
    <n v="5"/>
    <n v="9"/>
    <n v="2"/>
    <n v="7"/>
    <n v="125"/>
    <n v="89"/>
    <s v=""/>
  </r>
  <r>
    <x v="3"/>
    <n v="6"/>
    <x v="0"/>
    <m/>
    <x v="72"/>
    <s v="CCV-47A"/>
    <s v="47A"/>
    <m/>
    <s v="47A-06:45-07:00"/>
    <n v="4"/>
    <n v="1"/>
    <n v="1"/>
    <n v="120"/>
    <n v="14"/>
    <n v="8"/>
    <n v="0"/>
    <n v="2"/>
    <n v="168"/>
    <n v="125"/>
    <s v=""/>
  </r>
  <r>
    <x v="4"/>
    <n v="7"/>
    <x v="0"/>
    <m/>
    <x v="72"/>
    <s v="CCV-47A"/>
    <s v="47A"/>
    <m/>
    <s v="47A-07:00-07:15"/>
    <n v="1"/>
    <n v="2"/>
    <n v="0"/>
    <n v="157"/>
    <n v="16"/>
    <n v="8"/>
    <n v="1"/>
    <n v="4"/>
    <n v="220"/>
    <n v="162"/>
    <s v=""/>
  </r>
  <r>
    <x v="5"/>
    <n v="7"/>
    <x v="0"/>
    <m/>
    <x v="72"/>
    <s v="CCV-47A"/>
    <s v="47A"/>
    <m/>
    <s v="47A-07:15-07:30"/>
    <n v="1"/>
    <n v="2"/>
    <n v="0"/>
    <n v="270"/>
    <n v="19"/>
    <n v="7"/>
    <n v="8"/>
    <n v="5"/>
    <n v="378"/>
    <n v="283"/>
    <s v=""/>
  </r>
  <r>
    <x v="6"/>
    <n v="7"/>
    <x v="0"/>
    <m/>
    <x v="72"/>
    <s v="CCV-47A"/>
    <s v="47A"/>
    <m/>
    <s v="47A-07:30-07:45"/>
    <n v="0"/>
    <n v="3"/>
    <n v="0"/>
    <n v="278"/>
    <n v="19"/>
    <n v="9"/>
    <n v="5"/>
    <n v="4"/>
    <n v="386"/>
    <n v="287"/>
    <s v=""/>
  </r>
  <r>
    <x v="7"/>
    <n v="7"/>
    <x v="0"/>
    <m/>
    <x v="72"/>
    <s v="CCV-47A"/>
    <s v="47A"/>
    <m/>
    <s v="47A-07:45-08:00"/>
    <n v="0"/>
    <n v="1"/>
    <n v="0"/>
    <n v="243"/>
    <n v="26"/>
    <n v="12"/>
    <n v="1"/>
    <n v="3"/>
    <n v="330"/>
    <n v="247"/>
    <s v=""/>
  </r>
  <r>
    <x v="8"/>
    <n v="8"/>
    <x v="0"/>
    <m/>
    <x v="72"/>
    <s v="CCV-47A"/>
    <s v="47A"/>
    <m/>
    <s v="47A-08:00-08:15"/>
    <n v="1"/>
    <n v="3"/>
    <n v="0"/>
    <n v="310"/>
    <n v="36"/>
    <n v="6"/>
    <n v="7"/>
    <n v="4"/>
    <n v="433"/>
    <n v="321"/>
    <s v=""/>
  </r>
  <r>
    <x v="9"/>
    <n v="8"/>
    <x v="0"/>
    <m/>
    <x v="72"/>
    <s v="CCV-47A"/>
    <s v="47A"/>
    <m/>
    <s v="47A-08:15-08:30"/>
    <n v="0"/>
    <n v="7"/>
    <n v="3"/>
    <n v="241"/>
    <n v="22"/>
    <n v="10"/>
    <n v="8"/>
    <n v="4"/>
    <n v="362"/>
    <n v="261"/>
    <s v=""/>
  </r>
  <r>
    <x v="10"/>
    <n v="8"/>
    <x v="0"/>
    <m/>
    <x v="72"/>
    <s v="CCV-47A"/>
    <s v="47A"/>
    <m/>
    <s v="47A-08:30-08:45"/>
    <n v="1"/>
    <n v="8"/>
    <n v="0"/>
    <n v="220"/>
    <n v="24"/>
    <n v="8"/>
    <n v="4"/>
    <n v="6"/>
    <n v="325"/>
    <n v="230"/>
    <s v=""/>
  </r>
  <r>
    <x v="11"/>
    <n v="8"/>
    <x v="0"/>
    <m/>
    <x v="72"/>
    <s v="CCV-47A"/>
    <s v="47A"/>
    <m/>
    <s v="47A-08:45-09:00"/>
    <n v="1"/>
    <n v="6"/>
    <n v="0"/>
    <n v="281"/>
    <n v="19"/>
    <n v="4"/>
    <n v="6"/>
    <n v="10"/>
    <n v="406"/>
    <n v="297"/>
    <s v=""/>
  </r>
  <r>
    <x v="12"/>
    <n v="9"/>
    <x v="0"/>
    <m/>
    <x v="72"/>
    <s v="CCV-47A"/>
    <s v="47A"/>
    <m/>
    <s v="47A-09:00-09:15"/>
    <n v="0"/>
    <n v="5"/>
    <n v="0"/>
    <n v="293"/>
    <n v="20"/>
    <n v="6"/>
    <n v="3"/>
    <n v="6"/>
    <n v="410"/>
    <n v="302"/>
    <s v=""/>
  </r>
  <r>
    <x v="13"/>
    <n v="9"/>
    <x v="0"/>
    <m/>
    <x v="72"/>
    <s v="CCV-47A"/>
    <s v="47A"/>
    <m/>
    <s v="47A-09:15-09:30"/>
    <n v="1"/>
    <n v="3"/>
    <n v="1"/>
    <n v="209"/>
    <n v="17"/>
    <n v="5"/>
    <n v="5"/>
    <n v="13"/>
    <n v="310"/>
    <n v="230"/>
    <s v=""/>
  </r>
  <r>
    <x v="14"/>
    <n v="9"/>
    <x v="0"/>
    <m/>
    <x v="72"/>
    <s v="CCV-47A"/>
    <s v="47A"/>
    <m/>
    <s v="47A-09:30-09:45"/>
    <n v="0"/>
    <n v="7"/>
    <n v="0"/>
    <n v="230"/>
    <n v="14"/>
    <n v="9"/>
    <n v="8"/>
    <n v="6"/>
    <n v="339"/>
    <n v="244"/>
    <s v=""/>
  </r>
  <r>
    <x v="15"/>
    <n v="9"/>
    <x v="0"/>
    <m/>
    <x v="72"/>
    <s v="CCV-47A"/>
    <s v="47A"/>
    <m/>
    <s v="47A-09:45-10:00"/>
    <n v="0"/>
    <n v="4"/>
    <n v="1"/>
    <n v="252"/>
    <n v="15"/>
    <n v="3"/>
    <n v="8"/>
    <n v="8"/>
    <n v="366"/>
    <n v="271"/>
    <s v=""/>
  </r>
  <r>
    <x v="16"/>
    <n v="10"/>
    <x v="0"/>
    <m/>
    <x v="72"/>
    <s v="CCV-47A"/>
    <s v="47A"/>
    <m/>
    <s v="47A-10:00-10:15"/>
    <n v="0"/>
    <n v="0"/>
    <n v="0"/>
    <n v="17"/>
    <n v="0"/>
    <n v="0"/>
    <n v="0"/>
    <n v="0"/>
    <n v="23"/>
    <n v="17"/>
    <s v=""/>
  </r>
  <r>
    <x v="40"/>
    <n v="16"/>
    <x v="1"/>
    <m/>
    <x v="72"/>
    <s v="CCV-47A"/>
    <s v="47A"/>
    <m/>
    <s v="47A-16:00-16:15"/>
    <n v="0"/>
    <n v="1"/>
    <n v="0"/>
    <n v="234"/>
    <n v="0"/>
    <n v="0"/>
    <n v="0"/>
    <n v="1"/>
    <n v="309"/>
    <n v="235"/>
    <s v=""/>
  </r>
  <r>
    <x v="41"/>
    <n v="16"/>
    <x v="1"/>
    <m/>
    <x v="72"/>
    <s v="CCV-47A"/>
    <s v="47A"/>
    <m/>
    <s v="47A-16:15-16:30"/>
    <n v="0"/>
    <n v="0"/>
    <n v="0"/>
    <n v="275"/>
    <n v="0"/>
    <n v="0"/>
    <n v="0"/>
    <n v="0"/>
    <n v="358"/>
    <n v="275"/>
    <s v=""/>
  </r>
  <r>
    <x v="42"/>
    <n v="16"/>
    <x v="1"/>
    <m/>
    <x v="72"/>
    <s v="CCV-47A"/>
    <s v="47A"/>
    <m/>
    <s v="47A-16:30-16:45"/>
    <n v="0"/>
    <n v="3"/>
    <n v="0"/>
    <n v="109"/>
    <n v="18"/>
    <n v="3"/>
    <n v="6"/>
    <n v="4"/>
    <n v="167"/>
    <n v="119"/>
    <s v=""/>
  </r>
  <r>
    <x v="43"/>
    <n v="16"/>
    <x v="1"/>
    <m/>
    <x v="72"/>
    <s v="CCV-47A"/>
    <s v="47A"/>
    <m/>
    <s v="47A-16:45-17:00"/>
    <n v="1"/>
    <n v="1"/>
    <n v="0"/>
    <n v="0"/>
    <n v="31"/>
    <n v="9"/>
    <n v="9"/>
    <n v="9"/>
    <n v="33"/>
    <n v="18"/>
    <s v=""/>
  </r>
  <r>
    <x v="44"/>
    <n v="17"/>
    <x v="1"/>
    <m/>
    <x v="72"/>
    <s v="CCV-47A"/>
    <s v="47A"/>
    <m/>
    <s v="47A-17:00-17:15"/>
    <n v="1"/>
    <n v="0"/>
    <n v="0"/>
    <n v="39"/>
    <n v="23"/>
    <n v="9"/>
    <n v="10"/>
    <n v="9"/>
    <n v="81"/>
    <n v="58"/>
    <s v=""/>
  </r>
  <r>
    <x v="45"/>
    <n v="17"/>
    <x v="1"/>
    <m/>
    <x v="72"/>
    <s v="CCV-47A"/>
    <s v="47A"/>
    <m/>
    <s v="47A-17:15-17:30"/>
    <n v="0"/>
    <n v="1"/>
    <n v="0"/>
    <n v="278"/>
    <n v="0"/>
    <n v="5"/>
    <n v="1"/>
    <n v="4"/>
    <n v="371"/>
    <n v="283"/>
    <s v=""/>
  </r>
  <r>
    <x v="46"/>
    <n v="17"/>
    <x v="1"/>
    <m/>
    <x v="72"/>
    <s v="CCV-47A"/>
    <s v="47A"/>
    <m/>
    <s v="47A-17:30-17:45"/>
    <n v="1"/>
    <n v="1"/>
    <n v="0"/>
    <n v="282"/>
    <n v="1"/>
    <n v="6"/>
    <n v="1"/>
    <n v="5"/>
    <n v="378"/>
    <n v="288"/>
    <s v=""/>
  </r>
  <r>
    <x v="47"/>
    <n v="17"/>
    <x v="1"/>
    <m/>
    <x v="72"/>
    <s v="CCV-47A"/>
    <s v="47A"/>
    <m/>
    <s v="47A-17:45-18:00"/>
    <n v="1"/>
    <n v="0"/>
    <n v="0"/>
    <n v="259"/>
    <n v="0"/>
    <n v="16"/>
    <n v="2"/>
    <n v="1"/>
    <n v="341"/>
    <n v="262"/>
    <s v=""/>
  </r>
  <r>
    <x v="48"/>
    <n v="18"/>
    <x v="1"/>
    <m/>
    <x v="72"/>
    <s v="CCV-47A"/>
    <s v="47A"/>
    <m/>
    <s v="47A-18:00-18:15"/>
    <n v="2"/>
    <n v="0"/>
    <n v="0"/>
    <n v="206"/>
    <n v="0"/>
    <n v="5"/>
    <n v="0"/>
    <n v="3"/>
    <n v="272"/>
    <n v="209"/>
    <s v=""/>
  </r>
  <r>
    <x v="49"/>
    <n v="18"/>
    <x v="1"/>
    <m/>
    <x v="72"/>
    <s v="CCV-47A"/>
    <s v="47A"/>
    <m/>
    <s v="47A-18:15-18:30"/>
    <n v="1"/>
    <n v="0"/>
    <n v="0"/>
    <n v="256"/>
    <n v="0"/>
    <n v="9"/>
    <n v="1"/>
    <n v="3"/>
    <n v="338"/>
    <n v="260"/>
    <s v=""/>
  </r>
  <r>
    <x v="50"/>
    <n v="18"/>
    <x v="1"/>
    <m/>
    <x v="72"/>
    <s v="CCV-47A"/>
    <s v="47A"/>
    <m/>
    <s v="47A-18:30-18:45"/>
    <n v="2"/>
    <n v="0"/>
    <n v="0"/>
    <n v="73"/>
    <n v="14"/>
    <n v="7"/>
    <n v="4"/>
    <n v="0"/>
    <n v="104"/>
    <n v="77"/>
    <s v=""/>
  </r>
  <r>
    <x v="51"/>
    <n v="18"/>
    <x v="1"/>
    <m/>
    <x v="72"/>
    <s v="CCV-47A"/>
    <s v="47A"/>
    <m/>
    <s v="47A-18:45-19:00"/>
    <n v="0"/>
    <n v="0"/>
    <n v="0"/>
    <n v="163"/>
    <n v="4"/>
    <n v="10"/>
    <n v="8"/>
    <n v="3"/>
    <n v="228"/>
    <n v="174"/>
    <s v=""/>
  </r>
  <r>
    <x v="52"/>
    <n v="19"/>
    <x v="2"/>
    <m/>
    <x v="72"/>
    <s v="CCV-47A"/>
    <s v="47A"/>
    <m/>
    <s v="47A-19:00-19:15"/>
    <n v="1"/>
    <n v="0"/>
    <n v="0"/>
    <n v="267"/>
    <n v="0"/>
    <n v="6"/>
    <n v="0"/>
    <n v="2"/>
    <n v="350"/>
    <n v="269"/>
    <s v=""/>
  </r>
  <r>
    <x v="53"/>
    <n v="19"/>
    <x v="2"/>
    <m/>
    <x v="72"/>
    <s v="CCV-47A"/>
    <s v="47A"/>
    <m/>
    <s v="47A-19:15-19:30"/>
    <n v="0"/>
    <n v="0"/>
    <n v="0"/>
    <n v="202"/>
    <n v="0"/>
    <n v="4"/>
    <n v="0"/>
    <n v="0"/>
    <n v="263"/>
    <n v="202"/>
    <s v=""/>
  </r>
  <r>
    <x v="54"/>
    <n v="19"/>
    <x v="2"/>
    <m/>
    <x v="72"/>
    <s v="CCV-47A"/>
    <s v="47A"/>
    <m/>
    <s v="47A-19:30-19:45"/>
    <n v="0"/>
    <n v="1"/>
    <n v="0"/>
    <n v="13"/>
    <n v="0"/>
    <n v="2"/>
    <n v="0"/>
    <n v="0"/>
    <n v="20"/>
    <n v="13"/>
    <s v=""/>
  </r>
  <r>
    <x v="0"/>
    <n v="6"/>
    <x v="0"/>
    <m/>
    <x v="73"/>
    <s v="CCV-47B"/>
    <s v="47B"/>
    <m/>
    <s v="47B-06:00-06:15"/>
    <n v="0"/>
    <n v="0"/>
    <n v="0"/>
    <n v="1"/>
    <n v="0"/>
    <n v="0"/>
    <n v="0"/>
    <n v="0"/>
    <n v="2"/>
    <n v="1"/>
    <s v=""/>
  </r>
  <r>
    <x v="2"/>
    <n v="6"/>
    <x v="0"/>
    <m/>
    <x v="73"/>
    <s v="CCV-47B"/>
    <s v="47B"/>
    <m/>
    <s v="47B-06:30-06:45"/>
    <n v="0"/>
    <n v="2"/>
    <n v="0"/>
    <n v="105"/>
    <n v="2"/>
    <n v="6"/>
    <n v="3"/>
    <n v="2"/>
    <n v="149"/>
    <n v="110"/>
    <s v=""/>
  </r>
  <r>
    <x v="3"/>
    <n v="6"/>
    <x v="0"/>
    <m/>
    <x v="73"/>
    <s v="CCV-47B"/>
    <s v="47B"/>
    <m/>
    <s v="47B-06:45-07:00"/>
    <n v="1"/>
    <n v="3"/>
    <n v="0"/>
    <n v="161"/>
    <n v="24"/>
    <n v="8"/>
    <n v="1"/>
    <n v="7"/>
    <n v="233"/>
    <n v="169"/>
    <s v=""/>
  </r>
  <r>
    <x v="4"/>
    <n v="7"/>
    <x v="0"/>
    <m/>
    <x v="73"/>
    <s v="CCV-47B"/>
    <s v="47B"/>
    <m/>
    <s v="47B-07:00-07:15"/>
    <n v="3"/>
    <n v="2"/>
    <n v="0"/>
    <n v="257"/>
    <n v="24"/>
    <n v="11"/>
    <n v="4"/>
    <n v="9"/>
    <n v="362"/>
    <n v="270"/>
    <s v=""/>
  </r>
  <r>
    <x v="5"/>
    <n v="7"/>
    <x v="0"/>
    <m/>
    <x v="73"/>
    <s v="CCV-47B"/>
    <s v="47B"/>
    <m/>
    <s v="47B-07:15-07:30"/>
    <n v="1"/>
    <n v="2"/>
    <n v="0"/>
    <n v="389"/>
    <n v="21"/>
    <n v="11"/>
    <n v="5"/>
    <n v="5"/>
    <n v="529"/>
    <n v="399"/>
    <s v=""/>
  </r>
  <r>
    <x v="6"/>
    <n v="7"/>
    <x v="0"/>
    <m/>
    <x v="73"/>
    <s v="CCV-47B"/>
    <s v="47B"/>
    <m/>
    <s v="47B-07:30-07:45"/>
    <n v="3"/>
    <n v="1"/>
    <n v="0"/>
    <n v="291"/>
    <n v="25"/>
    <n v="0"/>
    <n v="14"/>
    <n v="13"/>
    <n v="422"/>
    <n v="318"/>
    <s v=""/>
  </r>
  <r>
    <x v="7"/>
    <n v="7"/>
    <x v="0"/>
    <m/>
    <x v="73"/>
    <s v="CCV-47B"/>
    <s v="47B"/>
    <m/>
    <s v="47B-07:45-08:00"/>
    <n v="1"/>
    <n v="2"/>
    <n v="0"/>
    <n v="329"/>
    <n v="35"/>
    <n v="6"/>
    <n v="11"/>
    <n v="3"/>
    <n v="459"/>
    <n v="343"/>
    <s v=""/>
  </r>
  <r>
    <x v="8"/>
    <n v="8"/>
    <x v="0"/>
    <m/>
    <x v="73"/>
    <s v="CCV-47B"/>
    <s v="47B"/>
    <m/>
    <s v="47B-08:00-08:15"/>
    <n v="1"/>
    <n v="1"/>
    <n v="0"/>
    <n v="341"/>
    <n v="34"/>
    <n v="7"/>
    <n v="12"/>
    <n v="10"/>
    <n v="482"/>
    <n v="363"/>
    <s v=""/>
  </r>
  <r>
    <x v="9"/>
    <n v="8"/>
    <x v="0"/>
    <m/>
    <x v="73"/>
    <s v="CCV-47B"/>
    <s v="47B"/>
    <m/>
    <s v="47B-08:15-08:30"/>
    <n v="2"/>
    <n v="2"/>
    <n v="0"/>
    <n v="281"/>
    <n v="28"/>
    <n v="7"/>
    <n v="5"/>
    <n v="8"/>
    <n v="394"/>
    <n v="294"/>
    <s v=""/>
  </r>
  <r>
    <x v="10"/>
    <n v="8"/>
    <x v="0"/>
    <m/>
    <x v="73"/>
    <s v="CCV-47B"/>
    <s v="47B"/>
    <m/>
    <s v="47B-08:30-08:45"/>
    <n v="5"/>
    <n v="4"/>
    <n v="2"/>
    <n v="256"/>
    <n v="29"/>
    <n v="8"/>
    <n v="1"/>
    <n v="2"/>
    <n v="360"/>
    <n v="264"/>
    <s v=""/>
  </r>
  <r>
    <x v="11"/>
    <n v="8"/>
    <x v="0"/>
    <m/>
    <x v="73"/>
    <s v="CCV-47B"/>
    <s v="47B"/>
    <m/>
    <s v="47B-08:45-09:00"/>
    <n v="0"/>
    <n v="0"/>
    <n v="1"/>
    <n v="227"/>
    <n v="36"/>
    <n v="10"/>
    <n v="1"/>
    <n v="5"/>
    <n v="314"/>
    <n v="236"/>
    <s v=""/>
  </r>
  <r>
    <x v="12"/>
    <n v="9"/>
    <x v="0"/>
    <m/>
    <x v="73"/>
    <s v="CCV-47B"/>
    <s v="47B"/>
    <m/>
    <s v="47B-09:00-09:15"/>
    <n v="2"/>
    <n v="5"/>
    <n v="1"/>
    <n v="252"/>
    <n v="26"/>
    <n v="9"/>
    <n v="1"/>
    <n v="4"/>
    <n v="356"/>
    <n v="260"/>
    <s v=""/>
  </r>
  <r>
    <x v="13"/>
    <n v="9"/>
    <x v="0"/>
    <m/>
    <x v="73"/>
    <s v="CCV-47B"/>
    <s v="47B"/>
    <m/>
    <s v="47B-09:15-09:30"/>
    <n v="0"/>
    <n v="6"/>
    <n v="0"/>
    <n v="254"/>
    <n v="20"/>
    <n v="7"/>
    <n v="0"/>
    <n v="3"/>
    <n v="355"/>
    <n v="257"/>
    <s v=""/>
  </r>
  <r>
    <x v="14"/>
    <n v="9"/>
    <x v="0"/>
    <m/>
    <x v="73"/>
    <s v="CCV-47B"/>
    <s v="47B"/>
    <m/>
    <s v="47B-09:30-09:45"/>
    <n v="0"/>
    <n v="3"/>
    <n v="0"/>
    <n v="310"/>
    <n v="51"/>
    <n v="4"/>
    <n v="9"/>
    <n v="8"/>
    <n v="444"/>
    <n v="327"/>
    <s v=""/>
  </r>
  <r>
    <x v="15"/>
    <n v="9"/>
    <x v="0"/>
    <m/>
    <x v="73"/>
    <s v="CCV-47B"/>
    <s v="47B"/>
    <m/>
    <s v="47B-09:45-10:00"/>
    <n v="2"/>
    <n v="5"/>
    <n v="0"/>
    <n v="257"/>
    <n v="24"/>
    <n v="6"/>
    <n v="10"/>
    <n v="13"/>
    <n v="383"/>
    <n v="280"/>
    <s v=""/>
  </r>
  <r>
    <x v="16"/>
    <n v="10"/>
    <x v="0"/>
    <m/>
    <x v="73"/>
    <s v="CCV-47B"/>
    <s v="47B"/>
    <m/>
    <s v="47B-10:00-10:15"/>
    <n v="0"/>
    <n v="0"/>
    <n v="0"/>
    <n v="19"/>
    <n v="1"/>
    <n v="1"/>
    <n v="1"/>
    <n v="0"/>
    <n v="27"/>
    <n v="20"/>
    <s v=""/>
  </r>
  <r>
    <x v="40"/>
    <n v="16"/>
    <x v="1"/>
    <m/>
    <x v="73"/>
    <s v="CCV-47B"/>
    <s v="47B"/>
    <m/>
    <s v="47B-16:00-16:15"/>
    <n v="2"/>
    <n v="14"/>
    <n v="0"/>
    <n v="283"/>
    <n v="63"/>
    <n v="10"/>
    <n v="18"/>
    <n v="5"/>
    <n v="448"/>
    <n v="306"/>
    <s v=""/>
  </r>
  <r>
    <x v="41"/>
    <n v="16"/>
    <x v="1"/>
    <m/>
    <x v="73"/>
    <s v="CCV-47B"/>
    <s v="47B"/>
    <m/>
    <s v="47B-16:15-16:30"/>
    <n v="3"/>
    <n v="7"/>
    <n v="0"/>
    <n v="261"/>
    <n v="54"/>
    <n v="12"/>
    <n v="25"/>
    <n v="12"/>
    <n v="418"/>
    <n v="298"/>
    <s v=""/>
  </r>
  <r>
    <x v="42"/>
    <n v="16"/>
    <x v="1"/>
    <m/>
    <x v="73"/>
    <s v="CCV-47B"/>
    <s v="47B"/>
    <m/>
    <s v="47B-16:30-16:45"/>
    <n v="4"/>
    <n v="5"/>
    <n v="0"/>
    <n v="385"/>
    <n v="46"/>
    <n v="10"/>
    <n v="17"/>
    <n v="12"/>
    <n v="562"/>
    <n v="414"/>
    <s v=""/>
  </r>
  <r>
    <x v="43"/>
    <n v="16"/>
    <x v="1"/>
    <m/>
    <x v="73"/>
    <s v="CCV-47B"/>
    <s v="47B"/>
    <m/>
    <s v="47B-16:45-17:00"/>
    <n v="1"/>
    <n v="6"/>
    <n v="1"/>
    <n v="458"/>
    <n v="38"/>
    <n v="9"/>
    <n v="8"/>
    <n v="5"/>
    <n v="640"/>
    <n v="474"/>
    <s v=""/>
  </r>
  <r>
    <x v="44"/>
    <n v="17"/>
    <x v="1"/>
    <m/>
    <x v="73"/>
    <s v="CCV-47B"/>
    <s v="47B"/>
    <m/>
    <s v="47B-17:00-17:15"/>
    <n v="4"/>
    <n v="0"/>
    <n v="0"/>
    <n v="511"/>
    <n v="41"/>
    <n v="3"/>
    <n v="11"/>
    <n v="19"/>
    <n v="713"/>
    <n v="541"/>
    <s v=""/>
  </r>
  <r>
    <x v="45"/>
    <n v="17"/>
    <x v="1"/>
    <m/>
    <x v="73"/>
    <s v="CCV-47B"/>
    <s v="47B"/>
    <m/>
    <s v="47B-17:15-17:30"/>
    <n v="5"/>
    <n v="5"/>
    <n v="0"/>
    <n v="293"/>
    <n v="58"/>
    <n v="8"/>
    <n v="20"/>
    <n v="8"/>
    <n v="443"/>
    <n v="321"/>
    <s v=""/>
  </r>
  <r>
    <x v="46"/>
    <n v="17"/>
    <x v="1"/>
    <m/>
    <x v="73"/>
    <s v="CCV-47B"/>
    <s v="47B"/>
    <m/>
    <s v="47B-17:30-17:45"/>
    <n v="4"/>
    <n v="0"/>
    <n v="0"/>
    <n v="337"/>
    <n v="57"/>
    <n v="0"/>
    <n v="25"/>
    <n v="9"/>
    <n v="495"/>
    <n v="371"/>
    <s v=""/>
  </r>
  <r>
    <x v="47"/>
    <n v="17"/>
    <x v="1"/>
    <m/>
    <x v="73"/>
    <s v="CCV-47B"/>
    <s v="47B"/>
    <m/>
    <s v="47B-17:45-18:00"/>
    <n v="2"/>
    <n v="0"/>
    <n v="0"/>
    <n v="374"/>
    <n v="66"/>
    <n v="6"/>
    <n v="25"/>
    <n v="17"/>
    <n v="556"/>
    <n v="416"/>
    <s v=""/>
  </r>
  <r>
    <x v="48"/>
    <n v="18"/>
    <x v="1"/>
    <m/>
    <x v="73"/>
    <s v="CCV-47B"/>
    <s v="47B"/>
    <m/>
    <s v="47B-18:00-18:15"/>
    <n v="2"/>
    <n v="1"/>
    <n v="0"/>
    <n v="350"/>
    <n v="57"/>
    <n v="8"/>
    <n v="13"/>
    <n v="2"/>
    <n v="490"/>
    <n v="365"/>
    <s v=""/>
  </r>
  <r>
    <x v="49"/>
    <n v="18"/>
    <x v="1"/>
    <m/>
    <x v="73"/>
    <s v="CCV-47B"/>
    <s v="47B"/>
    <m/>
    <s v="47B-18:15-18:30"/>
    <n v="1"/>
    <n v="0"/>
    <n v="0"/>
    <n v="290"/>
    <n v="82"/>
    <n v="4"/>
    <n v="14"/>
    <n v="3"/>
    <n v="417"/>
    <n v="307"/>
    <s v=""/>
  </r>
  <r>
    <x v="50"/>
    <n v="18"/>
    <x v="1"/>
    <m/>
    <x v="73"/>
    <s v="CCV-47B"/>
    <s v="47B"/>
    <m/>
    <s v="47B-18:30-18:45"/>
    <n v="1"/>
    <n v="0"/>
    <n v="0"/>
    <n v="425"/>
    <n v="46"/>
    <n v="7"/>
    <n v="11"/>
    <n v="0"/>
    <n v="577"/>
    <n v="436"/>
    <s v=""/>
  </r>
  <r>
    <x v="51"/>
    <n v="18"/>
    <x v="1"/>
    <m/>
    <x v="73"/>
    <s v="CCV-47B"/>
    <s v="47B"/>
    <m/>
    <s v="47B-18:45-19:00"/>
    <n v="0"/>
    <n v="1"/>
    <n v="2"/>
    <n v="441"/>
    <n v="66"/>
    <n v="6"/>
    <n v="10"/>
    <n v="2"/>
    <n v="613"/>
    <n v="458"/>
    <s v=""/>
  </r>
  <r>
    <x v="52"/>
    <n v="19"/>
    <x v="2"/>
    <m/>
    <x v="73"/>
    <s v="CCV-47B"/>
    <s v="47B"/>
    <m/>
    <s v="47B-19:00-19:15"/>
    <n v="2"/>
    <n v="1"/>
    <n v="2"/>
    <n v="629"/>
    <n v="56"/>
    <n v="6"/>
    <n v="21"/>
    <n v="6"/>
    <n v="875"/>
    <n v="661"/>
    <s v=""/>
  </r>
  <r>
    <x v="53"/>
    <n v="19"/>
    <x v="2"/>
    <m/>
    <x v="73"/>
    <s v="CCV-47B"/>
    <s v="47B"/>
    <m/>
    <s v="47B-19:15-19:30"/>
    <n v="2"/>
    <n v="1"/>
    <n v="1"/>
    <n v="266"/>
    <n v="41"/>
    <n v="13"/>
    <n v="18"/>
    <n v="5"/>
    <n v="391"/>
    <n v="292"/>
    <s v=""/>
  </r>
  <r>
    <x v="54"/>
    <n v="19"/>
    <x v="2"/>
    <m/>
    <x v="73"/>
    <s v="CCV-47B"/>
    <s v="47B"/>
    <m/>
    <s v="47B-19:30-19:45"/>
    <n v="0"/>
    <n v="0"/>
    <n v="0"/>
    <n v="20"/>
    <n v="1"/>
    <n v="1"/>
    <n v="2"/>
    <n v="0"/>
    <n v="29"/>
    <n v="22"/>
    <s v=""/>
  </r>
  <r>
    <x v="0"/>
    <n v="6"/>
    <x v="0"/>
    <m/>
    <x v="74"/>
    <s v="CCV-49A"/>
    <s v="49A"/>
    <s v="Mestre"/>
    <s v="49A-06:00-06:15"/>
    <n v="0"/>
    <n v="5"/>
    <n v="0"/>
    <n v="17"/>
    <n v="7"/>
    <n v="4"/>
    <n v="0"/>
    <n v="4"/>
    <n v="42"/>
    <n v="21"/>
    <s v=""/>
  </r>
  <r>
    <x v="1"/>
    <n v="6"/>
    <x v="0"/>
    <m/>
    <x v="74"/>
    <s v="CCV-49A"/>
    <s v="49A"/>
    <s v="Mestre"/>
    <s v="49A-06:15-06:30"/>
    <n v="3"/>
    <n v="7"/>
    <n v="2"/>
    <n v="38"/>
    <n v="10"/>
    <n v="9"/>
    <n v="1"/>
    <n v="4"/>
    <n v="83"/>
    <n v="48"/>
    <s v=""/>
  </r>
  <r>
    <x v="2"/>
    <n v="6"/>
    <x v="0"/>
    <m/>
    <x v="74"/>
    <s v="CCV-49A"/>
    <s v="49A"/>
    <s v="Mestre"/>
    <s v="49A-06:30-06:45"/>
    <n v="1"/>
    <n v="5"/>
    <n v="5"/>
    <n v="77"/>
    <n v="5"/>
    <n v="4"/>
    <n v="1"/>
    <n v="9"/>
    <n v="144"/>
    <n v="100"/>
    <s v=""/>
  </r>
  <r>
    <x v="3"/>
    <n v="6"/>
    <x v="0"/>
    <m/>
    <x v="74"/>
    <s v="CCV-49A"/>
    <s v="49A"/>
    <s v="Mestre"/>
    <s v="49A-06:45-07:00"/>
    <n v="3"/>
    <n v="6"/>
    <n v="1"/>
    <n v="139"/>
    <n v="32"/>
    <n v="3"/>
    <n v="2"/>
    <n v="14"/>
    <n v="228"/>
    <n v="158"/>
    <s v=""/>
  </r>
  <r>
    <x v="4"/>
    <n v="7"/>
    <x v="0"/>
    <m/>
    <x v="74"/>
    <s v="CCV-49A"/>
    <s v="49A"/>
    <s v="Mestre"/>
    <s v="49A-07:00-07:15"/>
    <n v="1"/>
    <n v="9"/>
    <n v="0"/>
    <n v="160"/>
    <n v="38"/>
    <n v="11"/>
    <n v="0"/>
    <n v="13"/>
    <n v="257"/>
    <n v="173"/>
    <s v=""/>
  </r>
  <r>
    <x v="5"/>
    <n v="7"/>
    <x v="0"/>
    <m/>
    <x v="74"/>
    <s v="CCV-49A"/>
    <s v="49A"/>
    <s v="Mestre"/>
    <s v="49A-07:15-07:30"/>
    <n v="4"/>
    <n v="15"/>
    <n v="0"/>
    <n v="196"/>
    <n v="38"/>
    <n v="10"/>
    <n v="2"/>
    <n v="12"/>
    <n v="321"/>
    <n v="210"/>
    <s v=""/>
  </r>
  <r>
    <x v="6"/>
    <n v="7"/>
    <x v="0"/>
    <m/>
    <x v="74"/>
    <s v="CCV-49A"/>
    <s v="49A"/>
    <s v="Mestre"/>
    <s v="49A-07:30-07:45"/>
    <n v="7"/>
    <n v="12"/>
    <n v="1"/>
    <n v="246"/>
    <n v="50"/>
    <n v="9"/>
    <n v="1"/>
    <n v="24"/>
    <n v="398"/>
    <n v="274"/>
    <s v=""/>
  </r>
  <r>
    <x v="7"/>
    <n v="7"/>
    <x v="0"/>
    <m/>
    <x v="74"/>
    <s v="CCV-49A"/>
    <s v="49A"/>
    <s v="Mestre"/>
    <s v="49A-07:45-08:00"/>
    <n v="7"/>
    <n v="12"/>
    <n v="3"/>
    <n v="303"/>
    <n v="83"/>
    <n v="7"/>
    <n v="4"/>
    <n v="20"/>
    <n v="485"/>
    <n v="335"/>
    <s v=""/>
  </r>
  <r>
    <x v="8"/>
    <n v="8"/>
    <x v="0"/>
    <m/>
    <x v="74"/>
    <s v="CCV-49A"/>
    <s v="49A"/>
    <s v="Mestre"/>
    <s v="49A-08:00-08:15"/>
    <n v="3"/>
    <n v="15"/>
    <n v="0"/>
    <n v="222"/>
    <n v="51"/>
    <n v="10"/>
    <n v="3"/>
    <n v="21"/>
    <n v="370"/>
    <n v="246"/>
    <s v=""/>
  </r>
  <r>
    <x v="9"/>
    <n v="8"/>
    <x v="0"/>
    <m/>
    <x v="74"/>
    <s v="CCV-49A"/>
    <s v="49A"/>
    <s v="Mestre"/>
    <s v="49A-08:15-08:30"/>
    <n v="1"/>
    <n v="25"/>
    <n v="1"/>
    <n v="179"/>
    <n v="32"/>
    <n v="7"/>
    <n v="3"/>
    <n v="23"/>
    <n v="342"/>
    <n v="208"/>
    <s v=""/>
  </r>
  <r>
    <x v="10"/>
    <n v="8"/>
    <x v="0"/>
    <m/>
    <x v="74"/>
    <s v="CCV-49A"/>
    <s v="49A"/>
    <s v="Mestre"/>
    <s v="49A-08:30-08:45"/>
    <n v="0"/>
    <n v="25"/>
    <n v="0"/>
    <n v="147"/>
    <n v="36"/>
    <n v="2"/>
    <n v="1"/>
    <n v="14"/>
    <n v="284"/>
    <n v="162"/>
    <s v=""/>
  </r>
  <r>
    <x v="11"/>
    <n v="8"/>
    <x v="0"/>
    <m/>
    <x v="74"/>
    <s v="CCV-49A"/>
    <s v="49A"/>
    <s v="Mestre"/>
    <s v="49A-08:45-09:00"/>
    <n v="1"/>
    <n v="26"/>
    <n v="5"/>
    <n v="180"/>
    <n v="41"/>
    <n v="2"/>
    <n v="2"/>
    <n v="14"/>
    <n v="348"/>
    <n v="209"/>
    <s v=""/>
  </r>
  <r>
    <x v="12"/>
    <n v="9"/>
    <x v="0"/>
    <m/>
    <x v="74"/>
    <s v="CCV-49A"/>
    <s v="49A"/>
    <s v="Mestre"/>
    <s v="49A-09:00-09:15"/>
    <n v="6"/>
    <n v="21"/>
    <n v="3"/>
    <n v="173"/>
    <n v="25"/>
    <n v="3"/>
    <n v="3"/>
    <n v="18"/>
    <n v="322"/>
    <n v="202"/>
    <s v=""/>
  </r>
  <r>
    <x v="13"/>
    <n v="9"/>
    <x v="0"/>
    <m/>
    <x v="74"/>
    <s v="CCV-49A"/>
    <s v="49A"/>
    <s v="Mestre"/>
    <s v="49A-09:15-09:30"/>
    <n v="1"/>
    <n v="18"/>
    <n v="4"/>
    <n v="159"/>
    <n v="27"/>
    <n v="4"/>
    <n v="5"/>
    <n v="18"/>
    <n v="303"/>
    <n v="192"/>
    <s v=""/>
  </r>
  <r>
    <x v="14"/>
    <n v="9"/>
    <x v="0"/>
    <m/>
    <x v="74"/>
    <s v="CCV-49A"/>
    <s v="49A"/>
    <s v="Mestre"/>
    <s v="49A-09:30-09:45"/>
    <n v="5"/>
    <n v="14"/>
    <n v="2"/>
    <n v="193"/>
    <n v="30"/>
    <n v="2"/>
    <n v="0"/>
    <n v="20"/>
    <n v="327"/>
    <n v="218"/>
    <s v=""/>
  </r>
  <r>
    <x v="15"/>
    <n v="9"/>
    <x v="0"/>
    <m/>
    <x v="74"/>
    <s v="CCV-49A"/>
    <s v="49A"/>
    <s v="Mestre"/>
    <s v="49A-09:45-10:00"/>
    <n v="2"/>
    <n v="22"/>
    <n v="7"/>
    <n v="209"/>
    <n v="25"/>
    <n v="1"/>
    <n v="0"/>
    <n v="12"/>
    <n v="373"/>
    <n v="239"/>
    <s v=""/>
  </r>
  <r>
    <x v="16"/>
    <n v="10"/>
    <x v="0"/>
    <m/>
    <x v="74"/>
    <s v="CCV-49A"/>
    <s v="49A"/>
    <s v="Mestre"/>
    <s v="49A-10:00-10:15"/>
    <n v="2"/>
    <n v="10"/>
    <n v="8"/>
    <n v="184"/>
    <n v="24"/>
    <n v="2"/>
    <n v="4"/>
    <n v="18"/>
    <n v="325"/>
    <n v="226"/>
    <s v=""/>
  </r>
  <r>
    <x v="17"/>
    <n v="10"/>
    <x v="0"/>
    <m/>
    <x v="74"/>
    <s v="CCV-49A"/>
    <s v="49A"/>
    <s v="Mestre"/>
    <s v="49A-10:15-10:30"/>
    <n v="1"/>
    <n v="11"/>
    <n v="6"/>
    <n v="149"/>
    <n v="18"/>
    <n v="1"/>
    <n v="3"/>
    <n v="13"/>
    <n v="267"/>
    <n v="180"/>
    <s v=""/>
  </r>
  <r>
    <x v="18"/>
    <n v="10"/>
    <x v="0"/>
    <m/>
    <x v="74"/>
    <s v="CCV-49A"/>
    <s v="49A"/>
    <s v="Mestre"/>
    <s v="49A-10:30-10:45"/>
    <n v="1"/>
    <n v="13"/>
    <n v="7"/>
    <n v="167"/>
    <n v="22"/>
    <n v="5"/>
    <n v="3"/>
    <n v="12"/>
    <n v="298"/>
    <n v="200"/>
    <s v=""/>
  </r>
  <r>
    <x v="19"/>
    <n v="10"/>
    <x v="0"/>
    <m/>
    <x v="74"/>
    <s v="CCV-49A"/>
    <s v="49A"/>
    <s v="Mestre"/>
    <s v="49A-10:45-11:00"/>
    <n v="4"/>
    <n v="9"/>
    <n v="2"/>
    <n v="166"/>
    <n v="31"/>
    <n v="0"/>
    <n v="4"/>
    <n v="18"/>
    <n v="282"/>
    <n v="193"/>
    <s v=""/>
  </r>
  <r>
    <x v="20"/>
    <n v="11"/>
    <x v="0"/>
    <m/>
    <x v="74"/>
    <s v="CCV-49A"/>
    <s v="49A"/>
    <s v="Mestre"/>
    <s v="49A-11:00-11:15"/>
    <n v="1"/>
    <n v="13"/>
    <n v="5"/>
    <n v="174"/>
    <n v="37"/>
    <n v="11"/>
    <n v="6"/>
    <n v="12"/>
    <n v="308"/>
    <n v="205"/>
    <s v=""/>
  </r>
  <r>
    <x v="21"/>
    <n v="11"/>
    <x v="0"/>
    <m/>
    <x v="74"/>
    <s v="CCV-49A"/>
    <s v="49A"/>
    <s v="Mestre"/>
    <s v="49A-11:15-11:30"/>
    <n v="0"/>
    <n v="14"/>
    <n v="4"/>
    <n v="185"/>
    <n v="26"/>
    <n v="2"/>
    <n v="2"/>
    <n v="9"/>
    <n v="310"/>
    <n v="206"/>
    <s v=""/>
  </r>
  <r>
    <x v="22"/>
    <n v="11"/>
    <x v="0"/>
    <m/>
    <x v="74"/>
    <s v="CCV-49A"/>
    <s v="49A"/>
    <s v="Mestre"/>
    <s v="49A-11:30-11:45"/>
    <n v="1"/>
    <n v="16"/>
    <n v="5"/>
    <n v="190"/>
    <n v="38"/>
    <n v="2"/>
    <n v="1"/>
    <n v="9"/>
    <n v="327"/>
    <n v="213"/>
    <s v=""/>
  </r>
  <r>
    <x v="23"/>
    <n v="11"/>
    <x v="0"/>
    <m/>
    <x v="74"/>
    <s v="CCV-49A"/>
    <s v="49A"/>
    <s v="Mestre"/>
    <s v="49A-11:45-12:00"/>
    <n v="2"/>
    <n v="14"/>
    <n v="6"/>
    <n v="161"/>
    <n v="35"/>
    <n v="2"/>
    <n v="1"/>
    <n v="4"/>
    <n v="280"/>
    <n v="181"/>
    <s v=""/>
  </r>
  <r>
    <x v="24"/>
    <n v="12"/>
    <x v="1"/>
    <m/>
    <x v="74"/>
    <s v="CCV-49A"/>
    <s v="49A"/>
    <s v="Mestre"/>
    <s v="49A-12:00-12:15"/>
    <n v="3"/>
    <n v="8"/>
    <n v="4"/>
    <n v="263"/>
    <n v="59"/>
    <n v="3"/>
    <n v="2"/>
    <n v="18"/>
    <n v="415"/>
    <n v="293"/>
    <s v=""/>
  </r>
  <r>
    <x v="25"/>
    <n v="12"/>
    <x v="1"/>
    <m/>
    <x v="74"/>
    <s v="CCV-49A"/>
    <s v="49A"/>
    <s v="Mestre"/>
    <s v="49A-12:15-12:30"/>
    <n v="0"/>
    <n v="6"/>
    <n v="4"/>
    <n v="227"/>
    <n v="29"/>
    <n v="5"/>
    <n v="1"/>
    <n v="16"/>
    <n v="353"/>
    <n v="254"/>
    <s v=""/>
  </r>
  <r>
    <x v="26"/>
    <n v="12"/>
    <x v="1"/>
    <m/>
    <x v="74"/>
    <s v="CCV-49A"/>
    <s v="49A"/>
    <s v="Mestre"/>
    <s v="49A-12:30-12:45"/>
    <n v="0"/>
    <n v="7"/>
    <n v="4"/>
    <n v="184"/>
    <n v="21"/>
    <n v="5"/>
    <n v="0"/>
    <n v="7"/>
    <n v="285"/>
    <n v="201"/>
    <s v=""/>
  </r>
  <r>
    <x v="27"/>
    <n v="12"/>
    <x v="1"/>
    <m/>
    <x v="74"/>
    <s v="CCV-49A"/>
    <s v="49A"/>
    <s v="Mestre"/>
    <s v="49A-12:45-13:00"/>
    <n v="2"/>
    <n v="4"/>
    <n v="1"/>
    <n v="196"/>
    <n v="27"/>
    <n v="9"/>
    <n v="3"/>
    <n v="4"/>
    <n v="284"/>
    <n v="206"/>
    <s v=""/>
  </r>
  <r>
    <x v="28"/>
    <n v="13"/>
    <x v="1"/>
    <m/>
    <x v="74"/>
    <s v="CCV-49A"/>
    <s v="49A"/>
    <s v="Mestre"/>
    <s v="49A-13:00-13:15"/>
    <n v="0"/>
    <n v="3"/>
    <n v="6"/>
    <n v="191"/>
    <n v="30"/>
    <n v="4"/>
    <n v="1"/>
    <n v="10"/>
    <n v="297"/>
    <n v="217"/>
    <s v=""/>
  </r>
  <r>
    <x v="29"/>
    <n v="13"/>
    <x v="1"/>
    <m/>
    <x v="74"/>
    <s v="CCV-49A"/>
    <s v="49A"/>
    <s v="Mestre"/>
    <s v="49A-13:15-13:30"/>
    <n v="1"/>
    <n v="15"/>
    <n v="4"/>
    <n v="191"/>
    <n v="57"/>
    <n v="7"/>
    <n v="0"/>
    <n v="7"/>
    <n v="322"/>
    <n v="208"/>
    <s v=""/>
  </r>
  <r>
    <x v="30"/>
    <n v="13"/>
    <x v="1"/>
    <m/>
    <x v="74"/>
    <s v="CCV-49A"/>
    <s v="49A"/>
    <s v="Mestre"/>
    <s v="49A-13:30-13:45"/>
    <n v="0"/>
    <n v="14"/>
    <n v="10"/>
    <n v="171"/>
    <n v="43"/>
    <n v="0"/>
    <n v="2"/>
    <n v="8"/>
    <n v="314"/>
    <n v="206"/>
    <s v=""/>
  </r>
  <r>
    <x v="31"/>
    <n v="13"/>
    <x v="1"/>
    <m/>
    <x v="74"/>
    <s v="CCV-49A"/>
    <s v="49A"/>
    <s v="Mestre"/>
    <s v="49A-13:45-14:00"/>
    <n v="4"/>
    <n v="14"/>
    <n v="3"/>
    <n v="165"/>
    <n v="40"/>
    <n v="3"/>
    <n v="4"/>
    <n v="11"/>
    <n v="289"/>
    <n v="188"/>
    <s v=""/>
  </r>
  <r>
    <x v="32"/>
    <n v="14"/>
    <x v="1"/>
    <m/>
    <x v="74"/>
    <s v="CCV-49A"/>
    <s v="49A"/>
    <s v="Mestre"/>
    <s v="49A-14:00-14:15"/>
    <n v="0"/>
    <n v="9"/>
    <n v="5"/>
    <n v="71"/>
    <n v="35"/>
    <n v="4"/>
    <n v="1"/>
    <n v="3"/>
    <n v="145"/>
    <n v="88"/>
    <s v=""/>
  </r>
  <r>
    <x v="33"/>
    <n v="14"/>
    <x v="1"/>
    <m/>
    <x v="74"/>
    <s v="CCV-49A"/>
    <s v="49A"/>
    <s v="Mestre"/>
    <s v="49A-14:15-14:30"/>
    <n v="1"/>
    <n v="13"/>
    <n v="3"/>
    <n v="183"/>
    <n v="36"/>
    <n v="2"/>
    <n v="2"/>
    <n v="12"/>
    <n v="308"/>
    <n v="205"/>
    <s v=""/>
  </r>
  <r>
    <x v="34"/>
    <n v="14"/>
    <x v="1"/>
    <m/>
    <x v="74"/>
    <s v="CCV-49A"/>
    <s v="49A"/>
    <s v="Mestre"/>
    <s v="49A-14:30-14:45"/>
    <n v="1"/>
    <n v="16"/>
    <n v="4"/>
    <n v="263"/>
    <n v="27"/>
    <n v="2"/>
    <n v="1"/>
    <n v="8"/>
    <n v="415"/>
    <n v="282"/>
    <s v=""/>
  </r>
  <r>
    <x v="35"/>
    <n v="14"/>
    <x v="1"/>
    <m/>
    <x v="74"/>
    <s v="CCV-49A"/>
    <s v="49A"/>
    <s v="Mestre"/>
    <s v="49A-14:45-15:00"/>
    <n v="0"/>
    <n v="16"/>
    <n v="7"/>
    <n v="236"/>
    <n v="34"/>
    <n v="5"/>
    <n v="2"/>
    <n v="15"/>
    <n v="401"/>
    <n v="271"/>
    <s v=""/>
  </r>
  <r>
    <x v="36"/>
    <n v="15"/>
    <x v="1"/>
    <m/>
    <x v="74"/>
    <s v="CCV-49A"/>
    <s v="49A"/>
    <s v="Mestre"/>
    <s v="49A-15:00-15:15"/>
    <n v="0"/>
    <n v="13"/>
    <n v="2"/>
    <n v="231"/>
    <n v="30"/>
    <n v="3"/>
    <n v="1"/>
    <n v="21"/>
    <n v="376"/>
    <n v="258"/>
    <s v=""/>
  </r>
  <r>
    <x v="37"/>
    <n v="15"/>
    <x v="1"/>
    <m/>
    <x v="74"/>
    <s v="CCV-49A"/>
    <s v="49A"/>
    <s v="Mestre"/>
    <s v="49A-15:15-15:30"/>
    <n v="0"/>
    <n v="5"/>
    <n v="10"/>
    <n v="214"/>
    <n v="33"/>
    <n v="4"/>
    <n v="2"/>
    <n v="22"/>
    <n v="363"/>
    <n v="263"/>
    <s v=""/>
  </r>
  <r>
    <x v="38"/>
    <n v="15"/>
    <x v="1"/>
    <m/>
    <x v="74"/>
    <s v="CCV-49A"/>
    <s v="49A"/>
    <s v="Mestre"/>
    <s v="49A-15:30-15:45"/>
    <n v="0"/>
    <n v="17"/>
    <n v="1"/>
    <n v="318"/>
    <n v="32"/>
    <n v="3"/>
    <n v="2"/>
    <n v="33"/>
    <n v="514"/>
    <n v="356"/>
    <s v=""/>
  </r>
  <r>
    <x v="39"/>
    <n v="15"/>
    <x v="1"/>
    <m/>
    <x v="74"/>
    <s v="CCV-49A"/>
    <s v="49A"/>
    <s v="Mestre"/>
    <s v="49A-15:45-16:00"/>
    <n v="3"/>
    <n v="25"/>
    <n v="6"/>
    <n v="236"/>
    <n v="33"/>
    <n v="4"/>
    <n v="3"/>
    <n v="29"/>
    <n v="441"/>
    <n v="283"/>
    <s v=""/>
  </r>
  <r>
    <x v="40"/>
    <n v="16"/>
    <x v="1"/>
    <m/>
    <x v="74"/>
    <s v="CCV-49A"/>
    <s v="49A"/>
    <s v="Mestre"/>
    <s v="49A-16:00-16:15"/>
    <n v="0"/>
    <n v="16"/>
    <n v="4"/>
    <n v="294"/>
    <n v="26"/>
    <n v="8"/>
    <n v="2"/>
    <n v="23"/>
    <n v="475"/>
    <n v="329"/>
    <s v=""/>
  </r>
  <r>
    <x v="41"/>
    <n v="16"/>
    <x v="1"/>
    <m/>
    <x v="74"/>
    <s v="CCV-49A"/>
    <s v="49A"/>
    <s v="Mestre"/>
    <s v="49A-16:15-16:30"/>
    <n v="2"/>
    <n v="22"/>
    <n v="4"/>
    <n v="258"/>
    <n v="10"/>
    <n v="0"/>
    <n v="2"/>
    <n v="0"/>
    <n v="411"/>
    <n v="270"/>
    <s v=""/>
  </r>
  <r>
    <x v="42"/>
    <n v="16"/>
    <x v="1"/>
    <m/>
    <x v="74"/>
    <s v="CCV-49A"/>
    <s v="49A"/>
    <s v="Mestre"/>
    <s v="49A-16:30-16:45"/>
    <n v="1"/>
    <n v="17"/>
    <n v="6"/>
    <n v="223"/>
    <n v="16"/>
    <n v="2"/>
    <n v="6"/>
    <n v="9"/>
    <n v="377"/>
    <n v="253"/>
    <s v=""/>
  </r>
  <r>
    <x v="43"/>
    <n v="16"/>
    <x v="1"/>
    <m/>
    <x v="74"/>
    <s v="CCV-49A"/>
    <s v="49A"/>
    <s v="Mestre"/>
    <s v="49A-16:45-17:00"/>
    <n v="1"/>
    <n v="14"/>
    <n v="5"/>
    <n v="263"/>
    <n v="32"/>
    <n v="4"/>
    <n v="4"/>
    <n v="17"/>
    <n v="429"/>
    <n v="297"/>
    <s v=""/>
  </r>
  <r>
    <x v="44"/>
    <n v="17"/>
    <x v="1"/>
    <m/>
    <x v="74"/>
    <s v="CCV-49A"/>
    <s v="49A"/>
    <s v="Mestre"/>
    <s v="49A-17:00-17:15"/>
    <n v="3"/>
    <n v="10"/>
    <n v="3"/>
    <n v="475"/>
    <n v="54"/>
    <n v="6"/>
    <n v="5"/>
    <n v="20"/>
    <n v="698"/>
    <n v="508"/>
    <s v=""/>
  </r>
  <r>
    <x v="45"/>
    <n v="17"/>
    <x v="1"/>
    <m/>
    <x v="74"/>
    <s v="CCV-49A"/>
    <s v="49A"/>
    <s v="Mestre"/>
    <s v="49A-17:15-17:30"/>
    <n v="3"/>
    <n v="16"/>
    <n v="7"/>
    <n v="369"/>
    <n v="36"/>
    <n v="8"/>
    <n v="4"/>
    <n v="5"/>
    <n v="564"/>
    <n v="396"/>
    <s v=""/>
  </r>
  <r>
    <x v="46"/>
    <n v="17"/>
    <x v="1"/>
    <m/>
    <x v="74"/>
    <s v="CCV-49A"/>
    <s v="49A"/>
    <s v="Mestre"/>
    <s v="49A-17:30-17:45"/>
    <n v="3"/>
    <n v="26"/>
    <n v="8"/>
    <n v="354"/>
    <n v="33"/>
    <n v="2"/>
    <n v="6"/>
    <n v="21"/>
    <n v="597"/>
    <n v="401"/>
    <s v=""/>
  </r>
  <r>
    <x v="47"/>
    <n v="17"/>
    <x v="1"/>
    <m/>
    <x v="74"/>
    <s v="CCV-49A"/>
    <s v="49A"/>
    <s v="Mestre"/>
    <s v="49A-17:45-18:00"/>
    <n v="2"/>
    <n v="17"/>
    <n v="5"/>
    <n v="303"/>
    <n v="29"/>
    <n v="7"/>
    <n v="2"/>
    <n v="10"/>
    <n v="477"/>
    <n v="328"/>
    <s v=""/>
  </r>
  <r>
    <x v="48"/>
    <n v="18"/>
    <x v="1"/>
    <m/>
    <x v="74"/>
    <s v="CCV-49A"/>
    <s v="49A"/>
    <s v="Mestre"/>
    <s v="49A-18:00-18:15"/>
    <n v="2"/>
    <n v="17"/>
    <n v="2"/>
    <n v="323"/>
    <n v="84"/>
    <n v="6"/>
    <n v="2"/>
    <n v="12"/>
    <n v="507"/>
    <n v="342"/>
    <s v=""/>
  </r>
  <r>
    <x v="49"/>
    <n v="18"/>
    <x v="1"/>
    <m/>
    <x v="74"/>
    <s v="CCV-49A"/>
    <s v="49A"/>
    <s v="Mestre"/>
    <s v="49A-18:15-18:30"/>
    <n v="5"/>
    <n v="14"/>
    <n v="5"/>
    <n v="287"/>
    <n v="57"/>
    <n v="5"/>
    <n v="0"/>
    <n v="16"/>
    <n v="459"/>
    <n v="316"/>
    <s v=""/>
  </r>
  <r>
    <x v="50"/>
    <n v="18"/>
    <x v="1"/>
    <m/>
    <x v="74"/>
    <s v="CCV-49A"/>
    <s v="49A"/>
    <s v="Mestre"/>
    <s v="49A-18:30-18:45"/>
    <n v="3"/>
    <n v="13"/>
    <n v="3"/>
    <n v="247"/>
    <n v="49"/>
    <n v="9"/>
    <n v="5"/>
    <n v="23"/>
    <n v="412"/>
    <n v="283"/>
    <s v=""/>
  </r>
  <r>
    <x v="51"/>
    <n v="18"/>
    <x v="1"/>
    <m/>
    <x v="74"/>
    <s v="CCV-49A"/>
    <s v="49A"/>
    <s v="Mestre"/>
    <s v="49A-18:45-19:00"/>
    <n v="3"/>
    <n v="8"/>
    <n v="9"/>
    <n v="350"/>
    <n v="42"/>
    <n v="7"/>
    <n v="4"/>
    <n v="13"/>
    <n v="537"/>
    <n v="390"/>
    <s v=""/>
  </r>
  <r>
    <x v="52"/>
    <n v="19"/>
    <x v="2"/>
    <m/>
    <x v="74"/>
    <s v="CCV-49A"/>
    <s v="49A"/>
    <s v="Mestre"/>
    <s v="49A-19:00-19:15"/>
    <n v="3"/>
    <n v="18"/>
    <n v="4"/>
    <n v="349"/>
    <n v="39"/>
    <n v="3"/>
    <n v="2"/>
    <n v="9"/>
    <n v="537"/>
    <n v="370"/>
    <s v=""/>
  </r>
  <r>
    <x v="53"/>
    <n v="19"/>
    <x v="2"/>
    <m/>
    <x v="74"/>
    <s v="CCV-49A"/>
    <s v="49A"/>
    <s v="Mestre"/>
    <s v="49A-19:15-19:30"/>
    <n v="3"/>
    <n v="15"/>
    <n v="3"/>
    <n v="182"/>
    <n v="21"/>
    <n v="4"/>
    <n v="2"/>
    <n v="0"/>
    <n v="293"/>
    <n v="192"/>
    <s v=""/>
  </r>
  <r>
    <x v="54"/>
    <n v="19"/>
    <x v="2"/>
    <m/>
    <x v="74"/>
    <s v="CCV-49A"/>
    <s v="49A"/>
    <s v="Mestre"/>
    <s v="49A-19:30-19:45"/>
    <n v="5"/>
    <n v="7"/>
    <n v="3"/>
    <n v="191"/>
    <n v="23"/>
    <n v="4"/>
    <n v="0"/>
    <n v="4"/>
    <n v="287"/>
    <n v="203"/>
    <s v=""/>
  </r>
  <r>
    <x v="55"/>
    <n v="19"/>
    <x v="2"/>
    <m/>
    <x v="74"/>
    <s v="CCV-49A"/>
    <s v="49A"/>
    <s v="Mestre"/>
    <s v="49A-19:45-20:00"/>
    <n v="4"/>
    <n v="7"/>
    <n v="0"/>
    <n v="121"/>
    <n v="21"/>
    <n v="2"/>
    <n v="0"/>
    <n v="4"/>
    <n v="186"/>
    <n v="125"/>
    <s v=""/>
  </r>
  <r>
    <x v="56"/>
    <n v="20"/>
    <x v="2"/>
    <m/>
    <x v="74"/>
    <s v="CCV-49A"/>
    <s v="49A"/>
    <s v="Mestre"/>
    <s v="49A-20:00-20:15"/>
    <n v="4"/>
    <n v="4"/>
    <n v="1"/>
    <n v="113"/>
    <n v="20"/>
    <n v="1"/>
    <n v="1"/>
    <n v="7"/>
    <n v="176"/>
    <n v="124"/>
    <s v=""/>
  </r>
  <r>
    <x v="57"/>
    <n v="20"/>
    <x v="2"/>
    <m/>
    <x v="74"/>
    <s v="CCV-49A"/>
    <s v="49A"/>
    <s v="Mestre"/>
    <s v="49A-20:15-20:30"/>
    <n v="1"/>
    <n v="3"/>
    <n v="3"/>
    <n v="130"/>
    <n v="15"/>
    <n v="4"/>
    <n v="2"/>
    <n v="5"/>
    <n v="199"/>
    <n v="145"/>
    <s v=""/>
  </r>
  <r>
    <x v="58"/>
    <n v="20"/>
    <x v="2"/>
    <m/>
    <x v="74"/>
    <s v="CCV-49A"/>
    <s v="49A"/>
    <s v="Mestre"/>
    <s v="49A-20:30-20:45"/>
    <n v="2"/>
    <n v="1"/>
    <n v="2"/>
    <n v="135"/>
    <n v="15"/>
    <n v="2"/>
    <n v="2"/>
    <n v="4"/>
    <n v="196"/>
    <n v="146"/>
    <s v=""/>
  </r>
  <r>
    <x v="59"/>
    <n v="20"/>
    <x v="2"/>
    <m/>
    <x v="74"/>
    <s v="CCV-49A"/>
    <s v="49A"/>
    <s v="Mestre"/>
    <s v="49A-20:45-21:00"/>
    <n v="2"/>
    <n v="2"/>
    <n v="1"/>
    <n v="147"/>
    <n v="20"/>
    <n v="2"/>
    <n v="3"/>
    <n v="5"/>
    <n v="215"/>
    <n v="158"/>
    <s v=""/>
  </r>
  <r>
    <x v="60"/>
    <n v="21"/>
    <x v="2"/>
    <m/>
    <x v="74"/>
    <s v="CCV-49A"/>
    <s v="49A"/>
    <s v="Mestre"/>
    <s v="49A-21:00-21:15"/>
    <n v="0"/>
    <n v="4"/>
    <n v="3"/>
    <n v="118"/>
    <n v="13"/>
    <n v="1"/>
    <n v="1"/>
    <n v="1"/>
    <n v="179"/>
    <n v="128"/>
    <s v=""/>
  </r>
  <r>
    <x v="61"/>
    <n v="21"/>
    <x v="2"/>
    <m/>
    <x v="74"/>
    <s v="CCV-49A"/>
    <s v="49A"/>
    <s v="Mestre"/>
    <s v="49A-21:15-21:30"/>
    <n v="13"/>
    <n v="2"/>
    <n v="4"/>
    <n v="83"/>
    <n v="18"/>
    <n v="2"/>
    <n v="1"/>
    <n v="1"/>
    <n v="133"/>
    <n v="95"/>
    <s v=""/>
  </r>
  <r>
    <x v="62"/>
    <n v="21"/>
    <x v="2"/>
    <m/>
    <x v="74"/>
    <s v="CCV-49A"/>
    <s v="49A"/>
    <s v="Mestre"/>
    <s v="49A-21:30-21:45"/>
    <n v="1"/>
    <n v="1"/>
    <n v="3"/>
    <n v="85"/>
    <n v="7"/>
    <n v="5"/>
    <n v="0"/>
    <n v="6"/>
    <n v="133"/>
    <n v="99"/>
    <s v=""/>
  </r>
  <r>
    <x v="63"/>
    <n v="21"/>
    <x v="2"/>
    <m/>
    <x v="74"/>
    <s v="CCV-49A"/>
    <s v="49A"/>
    <s v="Mestre"/>
    <s v="49A-21:45-22:00"/>
    <n v="3"/>
    <n v="5"/>
    <n v="20"/>
    <n v="102"/>
    <n v="16"/>
    <n v="4"/>
    <n v="0"/>
    <n v="1"/>
    <n v="216"/>
    <n v="153"/>
    <s v=""/>
  </r>
  <r>
    <x v="64"/>
    <n v="22"/>
    <x v="2"/>
    <m/>
    <x v="74"/>
    <s v="CCV-49A"/>
    <s v="49A"/>
    <s v="Mestre"/>
    <s v="49A-22:00-22:15"/>
    <n v="0"/>
    <n v="0"/>
    <n v="0"/>
    <n v="0"/>
    <n v="2"/>
    <n v="0"/>
    <n v="0"/>
    <n v="0"/>
    <n v="1"/>
    <n v="0"/>
    <s v=""/>
  </r>
  <r>
    <x v="0"/>
    <n v="6"/>
    <x v="0"/>
    <m/>
    <x v="75"/>
    <s v="CCV-49B"/>
    <s v="49B"/>
    <s v="Mestre"/>
    <s v="49B-06:00-06:15"/>
    <n v="0"/>
    <n v="29"/>
    <n v="31"/>
    <n v="189"/>
    <n v="22"/>
    <n v="3"/>
    <n v="0"/>
    <n v="16"/>
    <n v="448"/>
    <n v="283"/>
    <s v=""/>
  </r>
  <r>
    <x v="1"/>
    <n v="6"/>
    <x v="0"/>
    <m/>
    <x v="75"/>
    <s v="CCV-49B"/>
    <s v="49B"/>
    <s v="Mestre"/>
    <s v="49B-06:15-06:30"/>
    <n v="0"/>
    <n v="52"/>
    <n v="68"/>
    <n v="356"/>
    <n v="89"/>
    <n v="2"/>
    <n v="3"/>
    <n v="42"/>
    <n v="897"/>
    <n v="571"/>
    <s v=""/>
  </r>
  <r>
    <x v="2"/>
    <n v="6"/>
    <x v="0"/>
    <m/>
    <x v="75"/>
    <s v="CCV-49B"/>
    <s v="49B"/>
    <s v="Mestre"/>
    <s v="49B-06:30-06:45"/>
    <n v="0"/>
    <n v="48"/>
    <n v="73"/>
    <n v="424"/>
    <n v="150"/>
    <n v="5"/>
    <n v="4"/>
    <n v="40"/>
    <n v="1003"/>
    <n v="651"/>
    <s v=""/>
  </r>
  <r>
    <x v="3"/>
    <n v="6"/>
    <x v="0"/>
    <m/>
    <x v="75"/>
    <s v="CCV-49B"/>
    <s v="49B"/>
    <s v="Mestre"/>
    <s v="49B-06:45-07:00"/>
    <n v="0"/>
    <n v="45"/>
    <n v="79"/>
    <n v="502"/>
    <n v="197"/>
    <n v="9"/>
    <n v="4"/>
    <n v="40"/>
    <n v="1127"/>
    <n v="744"/>
    <s v=""/>
  </r>
  <r>
    <x v="4"/>
    <n v="7"/>
    <x v="0"/>
    <m/>
    <x v="75"/>
    <s v="CCV-49B"/>
    <s v="49B"/>
    <s v="Mestre"/>
    <s v="49B-07:00-07:15"/>
    <n v="0"/>
    <n v="54"/>
    <n v="50"/>
    <n v="559"/>
    <n v="154"/>
    <n v="4"/>
    <n v="1"/>
    <n v="35"/>
    <n v="1110"/>
    <n v="720"/>
    <s v=""/>
  </r>
  <r>
    <x v="5"/>
    <n v="7"/>
    <x v="0"/>
    <m/>
    <x v="75"/>
    <s v="CCV-49B"/>
    <s v="49B"/>
    <s v="Mestre"/>
    <s v="49B-07:15-07:30"/>
    <n v="0"/>
    <n v="35"/>
    <n v="83"/>
    <n v="622"/>
    <n v="194"/>
    <n v="5"/>
    <n v="3"/>
    <n v="34"/>
    <n v="1260"/>
    <n v="867"/>
    <s v=""/>
  </r>
  <r>
    <x v="6"/>
    <n v="7"/>
    <x v="0"/>
    <m/>
    <x v="75"/>
    <s v="CCV-49B"/>
    <s v="49B"/>
    <s v="Mestre"/>
    <s v="49B-07:30-07:45"/>
    <n v="0"/>
    <n v="29"/>
    <n v="22"/>
    <n v="476"/>
    <n v="286"/>
    <n v="2"/>
    <n v="0"/>
    <n v="31"/>
    <n v="868"/>
    <n v="562"/>
    <s v=""/>
  </r>
  <r>
    <x v="7"/>
    <n v="7"/>
    <x v="0"/>
    <m/>
    <x v="75"/>
    <s v="CCV-49B"/>
    <s v="49B"/>
    <s v="Mestre"/>
    <s v="49B-07:45-08:00"/>
    <n v="0"/>
    <n v="25"/>
    <n v="36"/>
    <n v="569"/>
    <n v="286"/>
    <n v="3"/>
    <n v="0"/>
    <n v="29"/>
    <n v="1022"/>
    <n v="688"/>
    <s v=""/>
  </r>
  <r>
    <x v="8"/>
    <n v="8"/>
    <x v="0"/>
    <m/>
    <x v="75"/>
    <s v="CCV-49B"/>
    <s v="49B"/>
    <s v="Mestre"/>
    <s v="49B-08:00-08:15"/>
    <n v="49"/>
    <n v="35"/>
    <n v="68"/>
    <n v="490"/>
    <n v="192"/>
    <n v="1"/>
    <n v="4"/>
    <n v="28"/>
    <n v="1033"/>
    <n v="692"/>
    <s v=""/>
  </r>
  <r>
    <x v="9"/>
    <n v="8"/>
    <x v="0"/>
    <m/>
    <x v="75"/>
    <s v="CCV-49B"/>
    <s v="49B"/>
    <s v="Mestre"/>
    <s v="49B-08:15-08:30"/>
    <n v="1"/>
    <n v="38"/>
    <n v="83"/>
    <n v="498"/>
    <n v="134"/>
    <n v="4"/>
    <n v="1"/>
    <n v="57"/>
    <n v="1121"/>
    <n v="764"/>
    <s v=""/>
  </r>
  <r>
    <x v="10"/>
    <n v="8"/>
    <x v="0"/>
    <m/>
    <x v="75"/>
    <s v="CCV-49B"/>
    <s v="49B"/>
    <s v="Mestre"/>
    <s v="49B-08:30-08:45"/>
    <n v="0"/>
    <n v="42"/>
    <n v="87"/>
    <n v="496"/>
    <n v="99"/>
    <n v="3"/>
    <n v="7"/>
    <n v="68"/>
    <n v="1156"/>
    <n v="789"/>
    <s v=""/>
  </r>
  <r>
    <x v="11"/>
    <n v="8"/>
    <x v="0"/>
    <m/>
    <x v="75"/>
    <s v="CCV-49B"/>
    <s v="49B"/>
    <s v="Mestre"/>
    <s v="49B-08:45-09:00"/>
    <n v="0"/>
    <n v="55"/>
    <n v="83"/>
    <n v="456"/>
    <n v="76"/>
    <n v="4"/>
    <n v="2"/>
    <n v="48"/>
    <n v="1088"/>
    <n v="714"/>
    <s v=""/>
  </r>
  <r>
    <x v="12"/>
    <n v="9"/>
    <x v="0"/>
    <m/>
    <x v="75"/>
    <s v="CCV-49B"/>
    <s v="49B"/>
    <s v="Mestre"/>
    <s v="49B-09:00-09:15"/>
    <n v="0"/>
    <n v="43"/>
    <n v="82"/>
    <n v="432"/>
    <n v="92"/>
    <n v="6"/>
    <n v="6"/>
    <n v="52"/>
    <n v="1036"/>
    <n v="695"/>
    <s v=""/>
  </r>
  <r>
    <x v="13"/>
    <n v="9"/>
    <x v="0"/>
    <m/>
    <x v="75"/>
    <s v="CCV-49B"/>
    <s v="49B"/>
    <s v="Mestre"/>
    <s v="49B-09:15-09:30"/>
    <n v="1"/>
    <n v="34"/>
    <n v="78"/>
    <n v="418"/>
    <n v="52"/>
    <n v="4"/>
    <n v="1"/>
    <n v="52"/>
    <n v="966"/>
    <n v="666"/>
    <s v=""/>
  </r>
  <r>
    <x v="14"/>
    <n v="9"/>
    <x v="0"/>
    <m/>
    <x v="75"/>
    <s v="CCV-49B"/>
    <s v="49B"/>
    <s v="Mestre"/>
    <s v="49B-09:30-09:45"/>
    <n v="0"/>
    <n v="48"/>
    <n v="70"/>
    <n v="478"/>
    <n v="82"/>
    <n v="5"/>
    <n v="3"/>
    <n v="43"/>
    <n v="1052"/>
    <n v="699"/>
    <s v=""/>
  </r>
  <r>
    <x v="15"/>
    <n v="9"/>
    <x v="0"/>
    <m/>
    <x v="75"/>
    <s v="CCV-49B"/>
    <s v="49B"/>
    <s v="Mestre"/>
    <s v="49B-09:45-10:00"/>
    <n v="1"/>
    <n v="42"/>
    <n v="74"/>
    <n v="413"/>
    <n v="74"/>
    <n v="7"/>
    <n v="6"/>
    <n v="35"/>
    <n v="956"/>
    <n v="639"/>
    <s v=""/>
  </r>
  <r>
    <x v="16"/>
    <n v="10"/>
    <x v="0"/>
    <m/>
    <x v="75"/>
    <s v="CCV-49B"/>
    <s v="49B"/>
    <s v="Mestre"/>
    <s v="49B-10:00-10:15"/>
    <n v="0"/>
    <n v="59"/>
    <n v="58"/>
    <n v="462"/>
    <n v="72"/>
    <n v="9"/>
    <n v="3"/>
    <n v="47"/>
    <n v="1024"/>
    <n v="657"/>
    <s v=""/>
  </r>
  <r>
    <x v="17"/>
    <n v="10"/>
    <x v="0"/>
    <m/>
    <x v="75"/>
    <s v="CCV-49B"/>
    <s v="49B"/>
    <s v="Mestre"/>
    <s v="49B-10:15-10:30"/>
    <n v="0"/>
    <n v="40"/>
    <n v="90"/>
    <n v="468"/>
    <n v="73"/>
    <n v="1"/>
    <n v="4"/>
    <n v="54"/>
    <n v="1097"/>
    <n v="751"/>
    <s v=""/>
  </r>
  <r>
    <x v="18"/>
    <n v="10"/>
    <x v="0"/>
    <m/>
    <x v="75"/>
    <s v="CCV-49B"/>
    <s v="49B"/>
    <s v="Mestre"/>
    <s v="49B-10:30-10:45"/>
    <n v="0"/>
    <n v="49"/>
    <n v="91"/>
    <n v="472"/>
    <n v="71"/>
    <n v="4"/>
    <n v="1"/>
    <n v="36"/>
    <n v="1101"/>
    <n v="737"/>
    <s v=""/>
  </r>
  <r>
    <x v="19"/>
    <n v="10"/>
    <x v="0"/>
    <m/>
    <x v="75"/>
    <s v="CCV-49B"/>
    <s v="49B"/>
    <s v="Mestre"/>
    <s v="49B-10:45-11:00"/>
    <n v="0"/>
    <n v="48"/>
    <n v="66"/>
    <n v="514"/>
    <n v="66"/>
    <n v="4"/>
    <n v="4"/>
    <n v="37"/>
    <n v="1076"/>
    <n v="720"/>
    <s v=""/>
  </r>
  <r>
    <x v="20"/>
    <n v="11"/>
    <x v="0"/>
    <m/>
    <x v="75"/>
    <s v="CCV-49B"/>
    <s v="49B"/>
    <s v="Mestre"/>
    <s v="49B-11:00-11:15"/>
    <n v="0"/>
    <n v="60"/>
    <n v="93"/>
    <n v="531"/>
    <n v="64"/>
    <n v="2"/>
    <n v="6"/>
    <n v="53"/>
    <n v="1240"/>
    <n v="823"/>
    <s v=""/>
  </r>
  <r>
    <x v="21"/>
    <n v="11"/>
    <x v="0"/>
    <m/>
    <x v="75"/>
    <s v="CCV-49B"/>
    <s v="49B"/>
    <s v="Mestre"/>
    <s v="49B-11:15-11:30"/>
    <n v="0"/>
    <n v="39"/>
    <n v="79"/>
    <n v="493"/>
    <n v="77"/>
    <n v="3"/>
    <n v="3"/>
    <n v="52"/>
    <n v="1088"/>
    <n v="746"/>
    <s v=""/>
  </r>
  <r>
    <x v="22"/>
    <n v="11"/>
    <x v="0"/>
    <m/>
    <x v="75"/>
    <s v="CCV-49B"/>
    <s v="49B"/>
    <s v="Mestre"/>
    <s v="49B-11:30-11:45"/>
    <n v="0"/>
    <n v="46"/>
    <n v="60"/>
    <n v="497"/>
    <n v="67"/>
    <n v="2"/>
    <n v="6"/>
    <n v="39"/>
    <n v="1034"/>
    <n v="692"/>
    <s v=""/>
  </r>
  <r>
    <x v="23"/>
    <n v="11"/>
    <x v="0"/>
    <m/>
    <x v="75"/>
    <s v="CCV-49B"/>
    <s v="49B"/>
    <s v="Mestre"/>
    <s v="49B-11:45-12:00"/>
    <n v="0"/>
    <n v="41"/>
    <n v="75"/>
    <n v="548"/>
    <n v="67"/>
    <n v="4"/>
    <n v="5"/>
    <n v="36"/>
    <n v="1131"/>
    <n v="777"/>
    <s v=""/>
  </r>
  <r>
    <x v="24"/>
    <n v="12"/>
    <x v="1"/>
    <m/>
    <x v="75"/>
    <s v="CCV-49B"/>
    <s v="49B"/>
    <s v="Mestre"/>
    <s v="49B-12:00-12:15"/>
    <n v="0"/>
    <n v="40"/>
    <n v="59"/>
    <n v="577"/>
    <n v="94"/>
    <n v="4"/>
    <n v="4"/>
    <n v="26"/>
    <n v="1106"/>
    <n v="755"/>
    <s v=""/>
  </r>
  <r>
    <x v="25"/>
    <n v="12"/>
    <x v="1"/>
    <m/>
    <x v="75"/>
    <s v="CCV-49B"/>
    <s v="49B"/>
    <s v="Mestre"/>
    <s v="49B-12:15-12:30"/>
    <n v="0"/>
    <n v="46"/>
    <n v="71"/>
    <n v="516"/>
    <n v="55"/>
    <n v="2"/>
    <n v="1"/>
    <n v="22"/>
    <n v="1063"/>
    <n v="717"/>
    <s v=""/>
  </r>
  <r>
    <x v="26"/>
    <n v="12"/>
    <x v="1"/>
    <m/>
    <x v="75"/>
    <s v="CCV-49B"/>
    <s v="49B"/>
    <s v="Mestre"/>
    <s v="49B-12:30-12:45"/>
    <n v="0"/>
    <n v="34"/>
    <n v="49"/>
    <n v="517"/>
    <n v="79"/>
    <n v="2"/>
    <n v="3"/>
    <n v="31"/>
    <n v="982"/>
    <n v="674"/>
    <s v=""/>
  </r>
  <r>
    <x v="27"/>
    <n v="12"/>
    <x v="1"/>
    <m/>
    <x v="75"/>
    <s v="CCV-49B"/>
    <s v="49B"/>
    <s v="Mestre"/>
    <s v="49B-12:45-13:00"/>
    <n v="0"/>
    <n v="34"/>
    <n v="84"/>
    <n v="539"/>
    <n v="95"/>
    <n v="1"/>
    <n v="5"/>
    <n v="23"/>
    <n v="1120"/>
    <n v="777"/>
    <s v=""/>
  </r>
  <r>
    <x v="28"/>
    <n v="13"/>
    <x v="1"/>
    <m/>
    <x v="75"/>
    <s v="CCV-49B"/>
    <s v="49B"/>
    <s v="Mestre"/>
    <s v="49B-13:00-13:15"/>
    <n v="0"/>
    <n v="52"/>
    <n v="68"/>
    <n v="613"/>
    <n v="98"/>
    <n v="4"/>
    <n v="3"/>
    <n v="38"/>
    <n v="1228"/>
    <n v="824"/>
    <s v=""/>
  </r>
  <r>
    <x v="29"/>
    <n v="13"/>
    <x v="1"/>
    <m/>
    <x v="75"/>
    <s v="CCV-49B"/>
    <s v="49B"/>
    <s v="Mestre"/>
    <s v="49B-13:15-13:30"/>
    <n v="0"/>
    <n v="52"/>
    <n v="68"/>
    <n v="657"/>
    <n v="133"/>
    <n v="1"/>
    <n v="3"/>
    <n v="30"/>
    <n v="1283"/>
    <n v="860"/>
    <s v=""/>
  </r>
  <r>
    <x v="30"/>
    <n v="13"/>
    <x v="1"/>
    <m/>
    <x v="75"/>
    <s v="CCV-49B"/>
    <s v="49B"/>
    <s v="Mestre"/>
    <s v="49B-13:30-13:45"/>
    <n v="0"/>
    <n v="81"/>
    <n v="100"/>
    <n v="623"/>
    <n v="125"/>
    <n v="4"/>
    <n v="3"/>
    <n v="38"/>
    <n v="1426"/>
    <n v="914"/>
    <s v=""/>
  </r>
  <r>
    <x v="31"/>
    <n v="13"/>
    <x v="1"/>
    <m/>
    <x v="75"/>
    <s v="CCV-49B"/>
    <s v="49B"/>
    <s v="Mestre"/>
    <s v="49B-13:45-14:00"/>
    <n v="0"/>
    <n v="56"/>
    <n v="80"/>
    <n v="573"/>
    <n v="84"/>
    <n v="1"/>
    <n v="4"/>
    <n v="41"/>
    <n v="1228"/>
    <n v="818"/>
    <s v=""/>
  </r>
  <r>
    <x v="32"/>
    <n v="14"/>
    <x v="1"/>
    <m/>
    <x v="75"/>
    <s v="CCV-49B"/>
    <s v="49B"/>
    <s v="Mestre"/>
    <s v="49B-14:00-14:15"/>
    <n v="0"/>
    <n v="34"/>
    <n v="86"/>
    <n v="556"/>
    <n v="74"/>
    <n v="4"/>
    <n v="3"/>
    <n v="47"/>
    <n v="1172"/>
    <n v="821"/>
    <s v=""/>
  </r>
  <r>
    <x v="33"/>
    <n v="14"/>
    <x v="1"/>
    <m/>
    <x v="75"/>
    <s v="CCV-49B"/>
    <s v="49B"/>
    <s v="Mestre"/>
    <s v="49B-14:15-14:30"/>
    <n v="0"/>
    <n v="65"/>
    <n v="40"/>
    <n v="544"/>
    <n v="67"/>
    <n v="1"/>
    <n v="6"/>
    <n v="65"/>
    <n v="1114"/>
    <n v="715"/>
    <s v=""/>
  </r>
  <r>
    <x v="34"/>
    <n v="14"/>
    <x v="1"/>
    <m/>
    <x v="75"/>
    <s v="CCV-49B"/>
    <s v="49B"/>
    <s v="Mestre"/>
    <s v="49B-14:30-14:45"/>
    <n v="0"/>
    <n v="65"/>
    <n v="41"/>
    <n v="518"/>
    <n v="87"/>
    <n v="4"/>
    <n v="4"/>
    <n v="44"/>
    <n v="1057"/>
    <n v="669"/>
    <s v=""/>
  </r>
  <r>
    <x v="35"/>
    <n v="14"/>
    <x v="1"/>
    <m/>
    <x v="75"/>
    <s v="CCV-49B"/>
    <s v="49B"/>
    <s v="Mestre"/>
    <s v="49B-14:45-15:00"/>
    <n v="0"/>
    <n v="80"/>
    <n v="52"/>
    <n v="734"/>
    <n v="66"/>
    <n v="6"/>
    <n v="6"/>
    <n v="47"/>
    <n v="1415"/>
    <n v="917"/>
    <s v=""/>
  </r>
  <r>
    <x v="36"/>
    <n v="15"/>
    <x v="1"/>
    <m/>
    <x v="75"/>
    <s v="CCV-49B"/>
    <s v="49B"/>
    <s v="Mestre"/>
    <s v="49B-15:00-15:15"/>
    <n v="0"/>
    <n v="81"/>
    <n v="55"/>
    <n v="867"/>
    <n v="93"/>
    <n v="3"/>
    <n v="4"/>
    <n v="74"/>
    <n v="1638"/>
    <n v="1083"/>
    <s v=""/>
  </r>
  <r>
    <x v="37"/>
    <n v="15"/>
    <x v="1"/>
    <m/>
    <x v="75"/>
    <s v="CCV-49B"/>
    <s v="49B"/>
    <s v="Mestre"/>
    <s v="49B-15:15-15:30"/>
    <n v="0"/>
    <n v="68"/>
    <n v="54"/>
    <n v="929"/>
    <n v="77"/>
    <n v="3"/>
    <n v="2"/>
    <n v="103"/>
    <n v="1714"/>
    <n v="1169"/>
    <s v=""/>
  </r>
  <r>
    <x v="38"/>
    <n v="15"/>
    <x v="1"/>
    <m/>
    <x v="75"/>
    <s v="CCV-49B"/>
    <s v="49B"/>
    <s v="Mestre"/>
    <s v="49B-15:30-15:45"/>
    <n v="0"/>
    <n v="69"/>
    <n v="62"/>
    <n v="805"/>
    <n v="72"/>
    <n v="1"/>
    <n v="3"/>
    <n v="18"/>
    <n v="1471"/>
    <n v="981"/>
    <s v=""/>
  </r>
  <r>
    <x v="39"/>
    <n v="15"/>
    <x v="1"/>
    <m/>
    <x v="75"/>
    <s v="CCV-49B"/>
    <s v="49B"/>
    <s v="Mestre"/>
    <s v="49B-15:45-16:00"/>
    <n v="2"/>
    <n v="76"/>
    <n v="55"/>
    <n v="950"/>
    <n v="71"/>
    <n v="3"/>
    <n v="2"/>
    <n v="154"/>
    <n v="1830"/>
    <n v="1244"/>
    <s v=""/>
  </r>
  <r>
    <x v="40"/>
    <n v="16"/>
    <x v="1"/>
    <m/>
    <x v="75"/>
    <s v="CCV-49B"/>
    <s v="49B"/>
    <s v="Mestre"/>
    <s v="49B-16:00-16:15"/>
    <n v="1"/>
    <n v="70"/>
    <n v="68"/>
    <n v="908"/>
    <n v="60"/>
    <n v="8"/>
    <n v="2"/>
    <n v="70"/>
    <n v="1690"/>
    <n v="1150"/>
    <s v=""/>
  </r>
  <r>
    <x v="41"/>
    <n v="16"/>
    <x v="1"/>
    <m/>
    <x v="75"/>
    <s v="CCV-49B"/>
    <s v="49B"/>
    <s v="Mestre"/>
    <s v="49B-16:15-16:30"/>
    <n v="1"/>
    <n v="88"/>
    <n v="49"/>
    <n v="815"/>
    <n v="55"/>
    <n v="3"/>
    <n v="6"/>
    <n v="58"/>
    <n v="1543"/>
    <n v="1002"/>
    <s v=""/>
  </r>
  <r>
    <x v="42"/>
    <n v="16"/>
    <x v="1"/>
    <m/>
    <x v="75"/>
    <s v="CCV-49B"/>
    <s v="49B"/>
    <s v="Mestre"/>
    <s v="49B-16:30-16:45"/>
    <n v="0"/>
    <n v="72"/>
    <n v="73"/>
    <n v="748"/>
    <n v="72"/>
    <n v="1"/>
    <n v="4"/>
    <n v="59"/>
    <n v="1495"/>
    <n v="994"/>
    <s v=""/>
  </r>
  <r>
    <x v="43"/>
    <n v="16"/>
    <x v="1"/>
    <m/>
    <x v="75"/>
    <s v="CCV-49B"/>
    <s v="49B"/>
    <s v="Mestre"/>
    <s v="49B-16:45-17:00"/>
    <n v="0"/>
    <n v="84"/>
    <n v="63"/>
    <n v="897"/>
    <n v="83"/>
    <n v="0"/>
    <n v="3"/>
    <n v="46"/>
    <n v="1671"/>
    <n v="1104"/>
    <s v=""/>
  </r>
  <r>
    <x v="44"/>
    <n v="17"/>
    <x v="1"/>
    <m/>
    <x v="75"/>
    <s v="CCV-49B"/>
    <s v="49B"/>
    <s v="Mestre"/>
    <s v="49B-17:00-17:15"/>
    <n v="0"/>
    <n v="61"/>
    <n v="58"/>
    <n v="753"/>
    <n v="123"/>
    <n v="6"/>
    <n v="3"/>
    <n v="45"/>
    <n v="1416"/>
    <n v="946"/>
    <s v=""/>
  </r>
  <r>
    <x v="45"/>
    <n v="17"/>
    <x v="1"/>
    <m/>
    <x v="75"/>
    <s v="CCV-49B"/>
    <s v="49B"/>
    <s v="Mestre"/>
    <s v="49B-17:15-17:30"/>
    <n v="0"/>
    <n v="66"/>
    <n v="46"/>
    <n v="1055"/>
    <n v="98"/>
    <n v="8"/>
    <n v="12"/>
    <n v="32"/>
    <n v="1772"/>
    <n v="1214"/>
    <s v=""/>
  </r>
  <r>
    <x v="46"/>
    <n v="17"/>
    <x v="1"/>
    <m/>
    <x v="75"/>
    <s v="CCV-49B"/>
    <s v="49B"/>
    <s v="Mestre"/>
    <s v="49B-17:30-17:45"/>
    <n v="0"/>
    <n v="59"/>
    <n v="54"/>
    <n v="795"/>
    <n v="112"/>
    <n v="3"/>
    <n v="5"/>
    <n v="25"/>
    <n v="1426"/>
    <n v="960"/>
    <s v=""/>
  </r>
  <r>
    <x v="47"/>
    <n v="17"/>
    <x v="1"/>
    <m/>
    <x v="75"/>
    <s v="CCV-49B"/>
    <s v="49B"/>
    <s v="Mestre"/>
    <s v="49B-17:45-18:00"/>
    <n v="5"/>
    <n v="45"/>
    <n v="42"/>
    <n v="882"/>
    <n v="77"/>
    <n v="5"/>
    <n v="0"/>
    <n v="55"/>
    <n v="1489"/>
    <n v="1042"/>
    <s v=""/>
  </r>
  <r>
    <x v="48"/>
    <n v="18"/>
    <x v="1"/>
    <m/>
    <x v="75"/>
    <s v="CCV-49B"/>
    <s v="49B"/>
    <s v="Mestre"/>
    <s v="49B-18:00-18:15"/>
    <n v="0"/>
    <n v="20"/>
    <n v="45"/>
    <n v="782"/>
    <n v="187"/>
    <n v="4"/>
    <n v="4"/>
    <n v="22"/>
    <n v="1290"/>
    <n v="921"/>
    <s v=""/>
  </r>
  <r>
    <x v="49"/>
    <n v="18"/>
    <x v="1"/>
    <m/>
    <x v="75"/>
    <s v="CCV-49B"/>
    <s v="49B"/>
    <s v="Mestre"/>
    <s v="49B-18:15-18:30"/>
    <n v="0"/>
    <n v="16"/>
    <n v="69"/>
    <n v="507"/>
    <n v="148"/>
    <n v="2"/>
    <n v="3"/>
    <n v="31"/>
    <n v="1002"/>
    <n v="714"/>
    <s v=""/>
  </r>
  <r>
    <x v="50"/>
    <n v="18"/>
    <x v="1"/>
    <m/>
    <x v="75"/>
    <s v="CCV-49B"/>
    <s v="49B"/>
    <s v="Mestre"/>
    <s v="49B-18:30-18:45"/>
    <n v="0"/>
    <n v="22"/>
    <n v="81"/>
    <n v="516"/>
    <n v="154"/>
    <n v="6"/>
    <n v="1"/>
    <n v="32"/>
    <n v="1068"/>
    <n v="752"/>
    <s v=""/>
  </r>
  <r>
    <x v="51"/>
    <n v="18"/>
    <x v="1"/>
    <m/>
    <x v="75"/>
    <s v="CCV-49B"/>
    <s v="49B"/>
    <s v="Mestre"/>
    <s v="49B-18:45-19:00"/>
    <n v="0"/>
    <n v="17"/>
    <n v="62"/>
    <n v="317"/>
    <n v="106"/>
    <n v="1"/>
    <n v="3"/>
    <n v="23"/>
    <n v="715"/>
    <n v="498"/>
    <s v=""/>
  </r>
  <r>
    <x v="52"/>
    <n v="19"/>
    <x v="2"/>
    <m/>
    <x v="75"/>
    <s v="CCV-49B"/>
    <s v="49B"/>
    <s v="Mestre"/>
    <s v="49B-19:00-19:15"/>
    <n v="1"/>
    <n v="13"/>
    <n v="50"/>
    <n v="402"/>
    <n v="91"/>
    <n v="4"/>
    <n v="2"/>
    <n v="8"/>
    <n v="752"/>
    <n v="537"/>
    <s v=""/>
  </r>
  <r>
    <x v="53"/>
    <n v="19"/>
    <x v="2"/>
    <m/>
    <x v="75"/>
    <s v="CCV-49B"/>
    <s v="49B"/>
    <s v="Mestre"/>
    <s v="49B-19:15-19:30"/>
    <n v="0"/>
    <n v="13"/>
    <n v="48"/>
    <n v="532"/>
    <n v="66"/>
    <n v="3"/>
    <n v="17"/>
    <n v="21"/>
    <n v="946"/>
    <n v="690"/>
    <s v=""/>
  </r>
  <r>
    <x v="54"/>
    <n v="19"/>
    <x v="2"/>
    <m/>
    <x v="75"/>
    <s v="CCV-49B"/>
    <s v="49B"/>
    <s v="Mestre"/>
    <s v="49B-19:30-19:45"/>
    <n v="0"/>
    <n v="22"/>
    <n v="40"/>
    <n v="482"/>
    <n v="62"/>
    <n v="9"/>
    <n v="5"/>
    <n v="15"/>
    <n v="854"/>
    <n v="602"/>
    <s v=""/>
  </r>
  <r>
    <x v="55"/>
    <n v="19"/>
    <x v="2"/>
    <m/>
    <x v="75"/>
    <s v="CCV-49B"/>
    <s v="49B"/>
    <s v="Mestre"/>
    <s v="49B-19:45-20:00"/>
    <n v="1"/>
    <n v="8"/>
    <n v="48"/>
    <n v="520"/>
    <n v="25"/>
    <n v="2"/>
    <n v="15"/>
    <n v="15"/>
    <n v="898"/>
    <n v="670"/>
    <s v=""/>
  </r>
  <r>
    <x v="56"/>
    <n v="20"/>
    <x v="2"/>
    <m/>
    <x v="75"/>
    <s v="CCV-49B"/>
    <s v="49B"/>
    <s v="Mestre"/>
    <s v="49B-20:00-20:15"/>
    <n v="0"/>
    <n v="7"/>
    <n v="38"/>
    <n v="449"/>
    <n v="41"/>
    <n v="6"/>
    <n v="1"/>
    <n v="11"/>
    <n v="750"/>
    <n v="556"/>
    <s v=""/>
  </r>
  <r>
    <x v="57"/>
    <n v="20"/>
    <x v="2"/>
    <m/>
    <x v="75"/>
    <s v="CCV-49B"/>
    <s v="49B"/>
    <s v="Mestre"/>
    <s v="49B-20:15-20:30"/>
    <n v="0"/>
    <n v="15"/>
    <n v="56"/>
    <n v="389"/>
    <n v="51"/>
    <n v="2"/>
    <n v="5"/>
    <n v="13"/>
    <n v="762"/>
    <n v="547"/>
    <s v=""/>
  </r>
  <r>
    <x v="58"/>
    <n v="20"/>
    <x v="2"/>
    <m/>
    <x v="75"/>
    <s v="CCV-49B"/>
    <s v="49B"/>
    <s v="Mestre"/>
    <s v="49B-20:30-20:45"/>
    <n v="0"/>
    <n v="16"/>
    <n v="55"/>
    <n v="362"/>
    <n v="38"/>
    <n v="1"/>
    <n v="2"/>
    <n v="15"/>
    <n v="722"/>
    <n v="517"/>
    <s v=""/>
  </r>
  <r>
    <x v="59"/>
    <n v="20"/>
    <x v="2"/>
    <m/>
    <x v="75"/>
    <s v="CCV-49B"/>
    <s v="49B"/>
    <s v="Mestre"/>
    <s v="49B-20:45-21:00"/>
    <n v="0"/>
    <n v="14"/>
    <n v="40"/>
    <n v="340"/>
    <n v="37"/>
    <n v="5"/>
    <n v="2"/>
    <n v="9"/>
    <n v="631"/>
    <n v="451"/>
    <s v=""/>
  </r>
  <r>
    <x v="60"/>
    <n v="21"/>
    <x v="2"/>
    <m/>
    <x v="75"/>
    <s v="CCV-49B"/>
    <s v="49B"/>
    <s v="Mestre"/>
    <s v="49B-21:00-21:15"/>
    <n v="1"/>
    <n v="12"/>
    <n v="44"/>
    <n v="344"/>
    <n v="30"/>
    <n v="2"/>
    <n v="2"/>
    <n v="12"/>
    <n v="647"/>
    <n v="468"/>
    <s v=""/>
  </r>
  <r>
    <x v="61"/>
    <n v="21"/>
    <x v="2"/>
    <m/>
    <x v="75"/>
    <s v="CCV-49B"/>
    <s v="49B"/>
    <s v="Mestre"/>
    <s v="49B-21:15-21:30"/>
    <n v="0"/>
    <n v="11"/>
    <n v="52"/>
    <n v="320"/>
    <n v="30"/>
    <n v="1"/>
    <n v="4"/>
    <n v="12"/>
    <n v="641"/>
    <n v="466"/>
    <s v=""/>
  </r>
  <r>
    <x v="62"/>
    <n v="21"/>
    <x v="2"/>
    <m/>
    <x v="75"/>
    <s v="CCV-49B"/>
    <s v="49B"/>
    <s v="Mestre"/>
    <s v="49B-21:30-21:45"/>
    <n v="0"/>
    <n v="6"/>
    <n v="33"/>
    <n v="321"/>
    <n v="26"/>
    <n v="4"/>
    <n v="10"/>
    <n v="11"/>
    <n v="574"/>
    <n v="425"/>
    <s v=""/>
  </r>
  <r>
    <x v="63"/>
    <n v="21"/>
    <x v="2"/>
    <m/>
    <x v="75"/>
    <s v="CCV-49B"/>
    <s v="49B"/>
    <s v="Mestre"/>
    <s v="49B-21:45-22:00"/>
    <n v="0"/>
    <n v="5"/>
    <n v="43"/>
    <n v="343"/>
    <n v="27"/>
    <n v="7"/>
    <n v="3"/>
    <n v="4"/>
    <n v="614"/>
    <n v="458"/>
    <s v=""/>
  </r>
  <r>
    <x v="64"/>
    <n v="22"/>
    <x v="2"/>
    <m/>
    <x v="75"/>
    <s v="CCV-49B"/>
    <s v="49B"/>
    <s v="Mestre"/>
    <s v="49B-22:00-22:15"/>
    <n v="0"/>
    <n v="1"/>
    <n v="7"/>
    <n v="37"/>
    <n v="4"/>
    <n v="0"/>
    <n v="0"/>
    <n v="2"/>
    <n v="77"/>
    <n v="57"/>
    <s v=""/>
  </r>
  <r>
    <x v="0"/>
    <n v="6"/>
    <x v="0"/>
    <m/>
    <x v="76"/>
    <s v="CCV-49C"/>
    <s v="49C"/>
    <s v="Mestre"/>
    <s v="49C-06:00-06:15"/>
    <n v="1"/>
    <n v="25"/>
    <n v="77"/>
    <n v="124"/>
    <n v="26"/>
    <n v="10"/>
    <n v="2"/>
    <n v="17"/>
    <n v="507"/>
    <n v="336"/>
    <s v=""/>
  </r>
  <r>
    <x v="1"/>
    <n v="6"/>
    <x v="0"/>
    <m/>
    <x v="76"/>
    <s v="CCV-49C"/>
    <s v="49C"/>
    <s v="Mestre"/>
    <s v="49C-06:15-06:30"/>
    <n v="0"/>
    <n v="35"/>
    <n v="45"/>
    <n v="200"/>
    <n v="40"/>
    <n v="13"/>
    <n v="0"/>
    <n v="31"/>
    <n v="547"/>
    <n v="344"/>
    <s v=""/>
  </r>
  <r>
    <x v="2"/>
    <n v="6"/>
    <x v="0"/>
    <m/>
    <x v="76"/>
    <s v="CCV-49C"/>
    <s v="49C"/>
    <s v="Mestre"/>
    <s v="49C-06:30-06:45"/>
    <n v="0"/>
    <n v="24"/>
    <n v="58"/>
    <n v="265"/>
    <n v="47"/>
    <n v="12"/>
    <n v="1"/>
    <n v="25"/>
    <n v="640"/>
    <n v="436"/>
    <s v=""/>
  </r>
  <r>
    <x v="3"/>
    <n v="6"/>
    <x v="0"/>
    <m/>
    <x v="76"/>
    <s v="CCV-49C"/>
    <s v="49C"/>
    <s v="Mestre"/>
    <s v="49C-06:45-07:00"/>
    <n v="0"/>
    <n v="20"/>
    <n v="42"/>
    <n v="370"/>
    <n v="99"/>
    <n v="4"/>
    <n v="1"/>
    <n v="26"/>
    <n v="727"/>
    <n v="502"/>
    <s v=""/>
  </r>
  <r>
    <x v="4"/>
    <n v="7"/>
    <x v="0"/>
    <m/>
    <x v="76"/>
    <s v="CCV-49C"/>
    <s v="49C"/>
    <s v="Mestre"/>
    <s v="49C-07:00-07:15"/>
    <n v="0"/>
    <n v="23"/>
    <n v="55"/>
    <n v="436"/>
    <n v="83"/>
    <n v="5"/>
    <n v="0"/>
    <n v="34"/>
    <n v="868"/>
    <n v="608"/>
    <s v=""/>
  </r>
  <r>
    <x v="5"/>
    <n v="7"/>
    <x v="0"/>
    <m/>
    <x v="76"/>
    <s v="CCV-49C"/>
    <s v="49C"/>
    <s v="Mestre"/>
    <s v="49C-07:15-07:30"/>
    <n v="0"/>
    <n v="10"/>
    <n v="31"/>
    <n v="509"/>
    <n v="72"/>
    <n v="12"/>
    <n v="3"/>
    <n v="32"/>
    <n v="850"/>
    <n v="622"/>
    <s v=""/>
  </r>
  <r>
    <x v="6"/>
    <n v="7"/>
    <x v="0"/>
    <m/>
    <x v="76"/>
    <s v="CCV-49C"/>
    <s v="49C"/>
    <s v="Mestre"/>
    <s v="49C-07:30-07:45"/>
    <n v="0"/>
    <n v="10"/>
    <n v="50"/>
    <n v="554"/>
    <n v="99"/>
    <n v="4"/>
    <n v="4"/>
    <n v="31"/>
    <n v="976"/>
    <n v="714"/>
    <s v=""/>
  </r>
  <r>
    <x v="7"/>
    <n v="7"/>
    <x v="0"/>
    <m/>
    <x v="76"/>
    <s v="CCV-49C"/>
    <s v="49C"/>
    <s v="Mestre"/>
    <s v="49C-07:45-08:00"/>
    <n v="0"/>
    <n v="44"/>
    <n v="38"/>
    <n v="659"/>
    <n v="147"/>
    <n v="5"/>
    <n v="2"/>
    <n v="21"/>
    <n v="1157"/>
    <n v="777"/>
    <s v=""/>
  </r>
  <r>
    <x v="8"/>
    <n v="8"/>
    <x v="0"/>
    <m/>
    <x v="76"/>
    <s v="CCV-49C"/>
    <s v="49C"/>
    <s v="Mestre"/>
    <s v="49C-08:00-08:15"/>
    <n v="1"/>
    <n v="59"/>
    <n v="43"/>
    <n v="653"/>
    <n v="73"/>
    <n v="9"/>
    <n v="6"/>
    <n v="29"/>
    <n v="1204"/>
    <n v="796"/>
    <s v=""/>
  </r>
  <r>
    <x v="9"/>
    <n v="8"/>
    <x v="0"/>
    <m/>
    <x v="76"/>
    <s v="CCV-49C"/>
    <s v="49C"/>
    <s v="Mestre"/>
    <s v="49C-08:15-08:30"/>
    <n v="0"/>
    <n v="82"/>
    <n v="55"/>
    <n v="423"/>
    <n v="48"/>
    <n v="5"/>
    <n v="2"/>
    <n v="26"/>
    <n v="989"/>
    <n v="589"/>
    <s v=""/>
  </r>
  <r>
    <x v="10"/>
    <n v="8"/>
    <x v="0"/>
    <m/>
    <x v="76"/>
    <s v="CCV-49C"/>
    <s v="49C"/>
    <s v="Mestre"/>
    <s v="49C-08:30-08:45"/>
    <n v="0"/>
    <n v="61"/>
    <n v="36"/>
    <n v="414"/>
    <n v="62"/>
    <n v="10"/>
    <n v="3"/>
    <n v="34"/>
    <n v="876"/>
    <n v="541"/>
    <s v=""/>
  </r>
  <r>
    <x v="11"/>
    <n v="8"/>
    <x v="0"/>
    <m/>
    <x v="76"/>
    <s v="CCV-49C"/>
    <s v="49C"/>
    <s v="Mestre"/>
    <s v="49C-08:45-09:00"/>
    <n v="0"/>
    <n v="73"/>
    <n v="36"/>
    <n v="512"/>
    <n v="50"/>
    <n v="7"/>
    <n v="2"/>
    <n v="29"/>
    <n v="1024"/>
    <n v="633"/>
    <s v=""/>
  </r>
  <r>
    <x v="12"/>
    <n v="9"/>
    <x v="0"/>
    <m/>
    <x v="76"/>
    <s v="CCV-49C"/>
    <s v="49C"/>
    <s v="Mestre"/>
    <s v="49C-09:00-09:15"/>
    <n v="1"/>
    <n v="29"/>
    <n v="69"/>
    <n v="455"/>
    <n v="38"/>
    <n v="0"/>
    <n v="1"/>
    <n v="35"/>
    <n v="947"/>
    <n v="664"/>
    <s v=""/>
  </r>
  <r>
    <x v="13"/>
    <n v="9"/>
    <x v="0"/>
    <m/>
    <x v="76"/>
    <s v="CCV-49C"/>
    <s v="49C"/>
    <s v="Mestre"/>
    <s v="49C-09:15-09:30"/>
    <n v="0"/>
    <n v="48"/>
    <n v="108"/>
    <n v="369"/>
    <n v="54"/>
    <n v="4"/>
    <n v="1"/>
    <n v="45"/>
    <n v="1027"/>
    <n v="685"/>
    <s v=""/>
  </r>
  <r>
    <x v="14"/>
    <n v="9"/>
    <x v="0"/>
    <m/>
    <x v="76"/>
    <s v="CCV-49C"/>
    <s v="49C"/>
    <s v="Mestre"/>
    <s v="49C-09:30-09:45"/>
    <n v="0"/>
    <n v="47"/>
    <n v="80"/>
    <n v="447"/>
    <n v="61"/>
    <n v="5"/>
    <n v="7"/>
    <n v="40"/>
    <n v="1038"/>
    <n v="694"/>
    <s v=""/>
  </r>
  <r>
    <x v="15"/>
    <n v="9"/>
    <x v="0"/>
    <m/>
    <x v="76"/>
    <s v="CCV-49C"/>
    <s v="49C"/>
    <s v="Mestre"/>
    <s v="49C-09:45-10:00"/>
    <n v="0"/>
    <n v="33"/>
    <n v="97"/>
    <n v="429"/>
    <n v="58"/>
    <n v="1"/>
    <n v="7"/>
    <n v="52"/>
    <n v="1049"/>
    <n v="731"/>
    <s v=""/>
  </r>
  <r>
    <x v="16"/>
    <n v="10"/>
    <x v="0"/>
    <m/>
    <x v="76"/>
    <s v="CCV-49C"/>
    <s v="49C"/>
    <s v="Mestre"/>
    <s v="49C-10:00-10:15"/>
    <n v="0"/>
    <n v="48"/>
    <n v="87"/>
    <n v="431"/>
    <n v="44"/>
    <n v="3"/>
    <n v="4"/>
    <n v="40"/>
    <n v="1035"/>
    <n v="693"/>
    <s v=""/>
  </r>
  <r>
    <x v="17"/>
    <n v="10"/>
    <x v="0"/>
    <m/>
    <x v="76"/>
    <s v="CCV-49C"/>
    <s v="49C"/>
    <s v="Mestre"/>
    <s v="49C-10:15-10:30"/>
    <n v="0"/>
    <n v="47"/>
    <n v="85"/>
    <n v="379"/>
    <n v="40"/>
    <n v="22"/>
    <n v="4"/>
    <n v="47"/>
    <n v="967"/>
    <n v="643"/>
    <s v=""/>
  </r>
  <r>
    <x v="18"/>
    <n v="10"/>
    <x v="0"/>
    <m/>
    <x v="76"/>
    <s v="CCV-49C"/>
    <s v="49C"/>
    <s v="Mestre"/>
    <s v="49C-10:30-10:45"/>
    <n v="4"/>
    <n v="46"/>
    <n v="89"/>
    <n v="347"/>
    <n v="46"/>
    <n v="7"/>
    <n v="5"/>
    <n v="42"/>
    <n v="932"/>
    <n v="617"/>
    <s v=""/>
  </r>
  <r>
    <x v="19"/>
    <n v="10"/>
    <x v="0"/>
    <m/>
    <x v="76"/>
    <s v="CCV-49C"/>
    <s v="49C"/>
    <s v="Mestre"/>
    <s v="49C-10:45-11:00"/>
    <n v="1"/>
    <n v="47"/>
    <n v="82"/>
    <n v="399"/>
    <n v="63"/>
    <n v="2"/>
    <n v="1"/>
    <n v="55"/>
    <n v="994"/>
    <n v="660"/>
    <s v=""/>
  </r>
  <r>
    <x v="20"/>
    <n v="11"/>
    <x v="0"/>
    <m/>
    <x v="76"/>
    <s v="CCV-49C"/>
    <s v="49C"/>
    <s v="Mestre"/>
    <s v="49C-11:00-11:15"/>
    <n v="0"/>
    <n v="42"/>
    <n v="80"/>
    <n v="341"/>
    <n v="69"/>
    <n v="1"/>
    <n v="1"/>
    <n v="68"/>
    <n v="918"/>
    <n v="610"/>
    <s v=""/>
  </r>
  <r>
    <x v="21"/>
    <n v="11"/>
    <x v="0"/>
    <m/>
    <x v="76"/>
    <s v="CCV-49C"/>
    <s v="49C"/>
    <s v="Mestre"/>
    <s v="49C-11:15-11:30"/>
    <n v="0"/>
    <n v="47"/>
    <n v="101"/>
    <n v="401"/>
    <n v="88"/>
    <n v="7"/>
    <n v="1"/>
    <n v="53"/>
    <n v="1062"/>
    <n v="708"/>
    <s v=""/>
  </r>
  <r>
    <x v="22"/>
    <n v="11"/>
    <x v="0"/>
    <m/>
    <x v="76"/>
    <s v="CCV-49C"/>
    <s v="49C"/>
    <s v="Mestre"/>
    <s v="49C-11:30-11:45"/>
    <n v="2"/>
    <n v="46"/>
    <n v="86"/>
    <n v="329"/>
    <n v="82"/>
    <n v="7"/>
    <n v="4"/>
    <n v="82"/>
    <n v="957"/>
    <n v="630"/>
    <s v=""/>
  </r>
  <r>
    <x v="23"/>
    <n v="11"/>
    <x v="0"/>
    <m/>
    <x v="76"/>
    <s v="CCV-49C"/>
    <s v="49C"/>
    <s v="Mestre"/>
    <s v="49C-11:45-12:00"/>
    <n v="0"/>
    <n v="36"/>
    <n v="93"/>
    <n v="478"/>
    <n v="100"/>
    <n v="5"/>
    <n v="5"/>
    <n v="50"/>
    <n v="1111"/>
    <n v="766"/>
    <s v=""/>
  </r>
  <r>
    <x v="24"/>
    <n v="12"/>
    <x v="1"/>
    <m/>
    <x v="76"/>
    <s v="CCV-49C"/>
    <s v="49C"/>
    <s v="Mestre"/>
    <s v="49C-12:00-12:15"/>
    <n v="1"/>
    <n v="40"/>
    <n v="69"/>
    <n v="593"/>
    <n v="168"/>
    <n v="5"/>
    <n v="2"/>
    <n v="36"/>
    <n v="1185"/>
    <n v="804"/>
    <s v=""/>
  </r>
  <r>
    <x v="25"/>
    <n v="12"/>
    <x v="1"/>
    <m/>
    <x v="76"/>
    <s v="CCV-49C"/>
    <s v="49C"/>
    <s v="Mestre"/>
    <s v="49C-12:15-12:30"/>
    <n v="1"/>
    <n v="31"/>
    <n v="69"/>
    <n v="480"/>
    <n v="114"/>
    <n v="4"/>
    <n v="0"/>
    <n v="36"/>
    <n v="1001"/>
    <n v="689"/>
    <s v=""/>
  </r>
  <r>
    <x v="26"/>
    <n v="12"/>
    <x v="1"/>
    <m/>
    <x v="76"/>
    <s v="CCV-49C"/>
    <s v="49C"/>
    <s v="Mestre"/>
    <s v="49C-12:30-12:45"/>
    <n v="0"/>
    <n v="31"/>
    <n v="68"/>
    <n v="451"/>
    <n v="68"/>
    <n v="9"/>
    <n v="1"/>
    <n v="44"/>
    <n v="962"/>
    <n v="666"/>
    <s v=""/>
  </r>
  <r>
    <x v="27"/>
    <n v="12"/>
    <x v="1"/>
    <m/>
    <x v="76"/>
    <s v="CCV-49C"/>
    <s v="49C"/>
    <s v="Mestre"/>
    <s v="49C-12:45-13:00"/>
    <n v="2"/>
    <n v="28"/>
    <n v="60"/>
    <n v="434"/>
    <n v="53"/>
    <n v="4"/>
    <n v="3"/>
    <n v="25"/>
    <n v="880"/>
    <n v="612"/>
    <s v=""/>
  </r>
  <r>
    <x v="28"/>
    <n v="13"/>
    <x v="1"/>
    <m/>
    <x v="76"/>
    <s v="CCV-49C"/>
    <s v="49C"/>
    <s v="Mestre"/>
    <s v="49C-13:00-13:15"/>
    <n v="2"/>
    <n v="23"/>
    <n v="80"/>
    <n v="529"/>
    <n v="77"/>
    <n v="2"/>
    <n v="4"/>
    <n v="50"/>
    <n v="1095"/>
    <n v="783"/>
    <s v=""/>
  </r>
  <r>
    <x v="29"/>
    <n v="13"/>
    <x v="1"/>
    <m/>
    <x v="76"/>
    <s v="CCV-49C"/>
    <s v="49C"/>
    <s v="Mestre"/>
    <s v="49C-13:15-13:30"/>
    <n v="0"/>
    <n v="28"/>
    <n v="64"/>
    <n v="462"/>
    <n v="88"/>
    <n v="4"/>
    <n v="1"/>
    <n v="30"/>
    <n v="941"/>
    <n v="653"/>
    <s v=""/>
  </r>
  <r>
    <x v="30"/>
    <n v="13"/>
    <x v="1"/>
    <m/>
    <x v="76"/>
    <s v="CCV-49C"/>
    <s v="49C"/>
    <s v="Mestre"/>
    <s v="49C-13:30-13:45"/>
    <n v="0"/>
    <n v="34"/>
    <n v="79"/>
    <n v="369"/>
    <n v="77"/>
    <n v="10"/>
    <n v="0"/>
    <n v="42"/>
    <n v="897"/>
    <n v="609"/>
    <s v=""/>
  </r>
  <r>
    <x v="31"/>
    <n v="13"/>
    <x v="1"/>
    <m/>
    <x v="76"/>
    <s v="CCV-49C"/>
    <s v="49C"/>
    <s v="Mestre"/>
    <s v="49C-13:45-14:00"/>
    <n v="0"/>
    <n v="29"/>
    <n v="86"/>
    <n v="400"/>
    <n v="71"/>
    <n v="7"/>
    <n v="4"/>
    <n v="48"/>
    <n v="958"/>
    <n v="667"/>
    <s v=""/>
  </r>
  <r>
    <x v="32"/>
    <n v="14"/>
    <x v="1"/>
    <m/>
    <x v="76"/>
    <s v="CCV-49C"/>
    <s v="49C"/>
    <s v="Mestre"/>
    <s v="49C-14:00-14:15"/>
    <n v="2"/>
    <n v="38"/>
    <n v="56"/>
    <n v="474"/>
    <n v="36"/>
    <n v="5"/>
    <n v="3"/>
    <n v="52"/>
    <n v="977"/>
    <n v="669"/>
    <s v=""/>
  </r>
  <r>
    <x v="33"/>
    <n v="14"/>
    <x v="1"/>
    <m/>
    <x v="76"/>
    <s v="CCV-49C"/>
    <s v="49C"/>
    <s v="Mestre"/>
    <s v="49C-14:15-14:30"/>
    <n v="0"/>
    <n v="31"/>
    <n v="63"/>
    <n v="496"/>
    <n v="43"/>
    <n v="4"/>
    <n v="7"/>
    <n v="42"/>
    <n v="1004"/>
    <n v="703"/>
    <s v=""/>
  </r>
  <r>
    <x v="34"/>
    <n v="14"/>
    <x v="1"/>
    <m/>
    <x v="76"/>
    <s v="CCV-49C"/>
    <s v="49C"/>
    <s v="Mestre"/>
    <s v="49C-14:30-14:45"/>
    <n v="0"/>
    <n v="41"/>
    <n v="91"/>
    <n v="522"/>
    <n v="58"/>
    <n v="9"/>
    <n v="5"/>
    <n v="56"/>
    <n v="1173"/>
    <n v="811"/>
    <s v=""/>
  </r>
  <r>
    <x v="35"/>
    <n v="14"/>
    <x v="1"/>
    <m/>
    <x v="76"/>
    <s v="CCV-49C"/>
    <s v="49C"/>
    <s v="Mestre"/>
    <s v="49C-14:45-15:00"/>
    <n v="0"/>
    <n v="27"/>
    <n v="90"/>
    <n v="456"/>
    <n v="52"/>
    <n v="4"/>
    <n v="2"/>
    <n v="40"/>
    <n v="1022"/>
    <n v="723"/>
    <s v=""/>
  </r>
  <r>
    <x v="36"/>
    <n v="15"/>
    <x v="1"/>
    <m/>
    <x v="76"/>
    <s v="CCV-49C"/>
    <s v="49C"/>
    <s v="Mestre"/>
    <s v="49C-15:00-15:15"/>
    <n v="0"/>
    <n v="21"/>
    <n v="102"/>
    <n v="472"/>
    <n v="72"/>
    <n v="3"/>
    <n v="6"/>
    <n v="52"/>
    <n v="1091"/>
    <n v="785"/>
    <s v=""/>
  </r>
  <r>
    <x v="37"/>
    <n v="15"/>
    <x v="1"/>
    <m/>
    <x v="76"/>
    <s v="CCV-49C"/>
    <s v="49C"/>
    <s v="Mestre"/>
    <s v="49C-15:15-15:30"/>
    <n v="0"/>
    <n v="37"/>
    <n v="71"/>
    <n v="465"/>
    <n v="69"/>
    <n v="8"/>
    <n v="2"/>
    <n v="58"/>
    <n v="1025"/>
    <n v="703"/>
    <s v=""/>
  </r>
  <r>
    <x v="38"/>
    <n v="15"/>
    <x v="1"/>
    <m/>
    <x v="76"/>
    <s v="CCV-49C"/>
    <s v="49C"/>
    <s v="Mestre"/>
    <s v="49C-15:30-15:45"/>
    <n v="0"/>
    <n v="45"/>
    <n v="61"/>
    <n v="456"/>
    <n v="78"/>
    <n v="3"/>
    <n v="1"/>
    <n v="58"/>
    <n v="1002"/>
    <n v="668"/>
    <s v=""/>
  </r>
  <r>
    <x v="39"/>
    <n v="15"/>
    <x v="1"/>
    <m/>
    <x v="76"/>
    <s v="CCV-49C"/>
    <s v="49C"/>
    <s v="Mestre"/>
    <s v="49C-15:45-16:00"/>
    <n v="0"/>
    <n v="79"/>
    <n v="87"/>
    <n v="564"/>
    <n v="70"/>
    <n v="4"/>
    <n v="3"/>
    <n v="34"/>
    <n v="1285"/>
    <n v="819"/>
    <s v=""/>
  </r>
  <r>
    <x v="40"/>
    <n v="16"/>
    <x v="1"/>
    <m/>
    <x v="76"/>
    <s v="CCV-49C"/>
    <s v="49C"/>
    <s v="Mestre"/>
    <s v="49C-16:00-16:15"/>
    <n v="1"/>
    <n v="71"/>
    <n v="52"/>
    <n v="778"/>
    <n v="86"/>
    <n v="5"/>
    <n v="3"/>
    <n v="24"/>
    <n v="1419"/>
    <n v="935"/>
    <s v=""/>
  </r>
  <r>
    <x v="41"/>
    <n v="16"/>
    <x v="1"/>
    <m/>
    <x v="76"/>
    <s v="CCV-49C"/>
    <s v="49C"/>
    <s v="Mestre"/>
    <s v="49C-16:15-16:30"/>
    <n v="1"/>
    <n v="91"/>
    <n v="47"/>
    <n v="933"/>
    <n v="104"/>
    <n v="2"/>
    <n v="3"/>
    <n v="25"/>
    <n v="1662"/>
    <n v="1079"/>
    <s v=""/>
  </r>
  <r>
    <x v="42"/>
    <n v="16"/>
    <x v="1"/>
    <m/>
    <x v="76"/>
    <s v="CCV-49C"/>
    <s v="49C"/>
    <s v="Mestre"/>
    <s v="49C-16:30-16:45"/>
    <n v="0"/>
    <n v="97"/>
    <n v="43"/>
    <n v="1260"/>
    <n v="63"/>
    <n v="8"/>
    <n v="4"/>
    <n v="33"/>
    <n v="2092"/>
    <n v="1405"/>
    <s v=""/>
  </r>
  <r>
    <x v="43"/>
    <n v="16"/>
    <x v="1"/>
    <m/>
    <x v="76"/>
    <s v="CCV-49C"/>
    <s v="49C"/>
    <s v="Mestre"/>
    <s v="49C-16:45-17:00"/>
    <n v="0"/>
    <n v="69"/>
    <n v="42"/>
    <n v="1082"/>
    <n v="112"/>
    <n v="6"/>
    <n v="4"/>
    <n v="37"/>
    <n v="1801"/>
    <n v="1228"/>
    <s v=""/>
  </r>
  <r>
    <x v="44"/>
    <n v="17"/>
    <x v="1"/>
    <m/>
    <x v="76"/>
    <s v="CCV-49C"/>
    <s v="49C"/>
    <s v="Mestre"/>
    <s v="49C-17:00-17:15"/>
    <n v="0"/>
    <n v="73"/>
    <n v="64"/>
    <n v="1031"/>
    <n v="166"/>
    <n v="4"/>
    <n v="3"/>
    <n v="37"/>
    <n v="1827"/>
    <n v="1231"/>
    <s v=""/>
  </r>
  <r>
    <x v="45"/>
    <n v="17"/>
    <x v="1"/>
    <m/>
    <x v="76"/>
    <s v="CCV-49C"/>
    <s v="49C"/>
    <s v="Mestre"/>
    <s v="49C-17:15-17:30"/>
    <n v="0"/>
    <n v="60"/>
    <n v="40"/>
    <n v="1163"/>
    <n v="179"/>
    <n v="9"/>
    <n v="3"/>
    <n v="31"/>
    <n v="1881"/>
    <n v="1297"/>
    <s v=""/>
  </r>
  <r>
    <x v="46"/>
    <n v="17"/>
    <x v="1"/>
    <m/>
    <x v="76"/>
    <s v="CCV-49C"/>
    <s v="49C"/>
    <s v="Mestre"/>
    <s v="49C-17:30-17:45"/>
    <n v="0"/>
    <n v="67"/>
    <n v="35"/>
    <n v="1099"/>
    <n v="148"/>
    <n v="7"/>
    <n v="8"/>
    <n v="47"/>
    <n v="1821"/>
    <n v="1242"/>
    <s v=""/>
  </r>
  <r>
    <x v="47"/>
    <n v="17"/>
    <x v="1"/>
    <m/>
    <x v="76"/>
    <s v="CCV-49C"/>
    <s v="49C"/>
    <s v="Mestre"/>
    <s v="49C-17:45-18:00"/>
    <n v="0"/>
    <n v="23"/>
    <n v="62"/>
    <n v="561"/>
    <n v="159"/>
    <n v="3"/>
    <n v="3"/>
    <n v="32"/>
    <n v="1071"/>
    <n v="751"/>
    <s v=""/>
  </r>
  <r>
    <x v="48"/>
    <n v="18"/>
    <x v="1"/>
    <m/>
    <x v="76"/>
    <s v="CCV-49C"/>
    <s v="49C"/>
    <s v="Mestre"/>
    <s v="49C-18:00-18:15"/>
    <n v="0"/>
    <n v="44"/>
    <n v="46"/>
    <n v="432"/>
    <n v="218"/>
    <n v="4"/>
    <n v="0"/>
    <n v="39"/>
    <n v="924"/>
    <n v="586"/>
    <s v=""/>
  </r>
  <r>
    <x v="49"/>
    <n v="18"/>
    <x v="1"/>
    <m/>
    <x v="76"/>
    <s v="CCV-49C"/>
    <s v="49C"/>
    <s v="Mestre"/>
    <s v="49C-18:15-18:30"/>
    <n v="1"/>
    <n v="27"/>
    <n v="38"/>
    <n v="653"/>
    <n v="248"/>
    <n v="2"/>
    <n v="0"/>
    <n v="24"/>
    <n v="1128"/>
    <n v="772"/>
    <s v=""/>
  </r>
  <r>
    <x v="50"/>
    <n v="18"/>
    <x v="1"/>
    <m/>
    <x v="76"/>
    <s v="CCV-49C"/>
    <s v="49C"/>
    <s v="Mestre"/>
    <s v="49C-18:30-18:45"/>
    <n v="0"/>
    <n v="32"/>
    <n v="49"/>
    <n v="553"/>
    <n v="151"/>
    <n v="10"/>
    <n v="1"/>
    <n v="35"/>
    <n v="1041"/>
    <n v="712"/>
    <s v=""/>
  </r>
  <r>
    <x v="51"/>
    <n v="18"/>
    <x v="1"/>
    <m/>
    <x v="76"/>
    <s v="CCV-49C"/>
    <s v="49C"/>
    <s v="Mestre"/>
    <s v="49C-18:45-19:00"/>
    <n v="0"/>
    <n v="38"/>
    <n v="58"/>
    <n v="491"/>
    <n v="148"/>
    <n v="9"/>
    <n v="3"/>
    <n v="23"/>
    <n v="992"/>
    <n v="662"/>
    <s v=""/>
  </r>
  <r>
    <x v="52"/>
    <n v="19"/>
    <x v="2"/>
    <m/>
    <x v="76"/>
    <s v="CCV-49C"/>
    <s v="49C"/>
    <s v="Mestre"/>
    <s v="49C-19:00-19:15"/>
    <n v="0"/>
    <n v="27"/>
    <n v="74"/>
    <n v="498"/>
    <n v="137"/>
    <n v="4"/>
    <n v="1"/>
    <n v="25"/>
    <n v="1022"/>
    <n v="709"/>
    <s v=""/>
  </r>
  <r>
    <x v="53"/>
    <n v="19"/>
    <x v="2"/>
    <m/>
    <x v="76"/>
    <s v="CCV-49C"/>
    <s v="49C"/>
    <s v="Mestre"/>
    <s v="49C-19:15-19:30"/>
    <n v="0"/>
    <n v="34"/>
    <n v="98"/>
    <n v="425"/>
    <n v="98"/>
    <n v="10"/>
    <n v="2"/>
    <n v="20"/>
    <n v="1010"/>
    <n v="692"/>
    <s v=""/>
  </r>
  <r>
    <x v="54"/>
    <n v="19"/>
    <x v="2"/>
    <m/>
    <x v="76"/>
    <s v="CCV-49C"/>
    <s v="49C"/>
    <s v="Mestre"/>
    <s v="49C-19:30-19:45"/>
    <n v="0"/>
    <n v="35"/>
    <n v="83"/>
    <n v="530"/>
    <n v="81"/>
    <n v="8"/>
    <n v="0"/>
    <n v="16"/>
    <n v="1089"/>
    <n v="754"/>
    <s v=""/>
  </r>
  <r>
    <x v="55"/>
    <n v="19"/>
    <x v="2"/>
    <m/>
    <x v="76"/>
    <s v="CCV-49C"/>
    <s v="49C"/>
    <s v="Mestre"/>
    <s v="49C-19:45-20:00"/>
    <n v="0"/>
    <n v="17"/>
    <n v="56"/>
    <n v="435"/>
    <n v="64"/>
    <n v="7"/>
    <n v="2"/>
    <n v="29"/>
    <n v="846"/>
    <n v="606"/>
    <s v=""/>
  </r>
  <r>
    <x v="56"/>
    <n v="20"/>
    <x v="2"/>
    <m/>
    <x v="76"/>
    <s v="CCV-49C"/>
    <s v="49C"/>
    <s v="Mestre"/>
    <s v="49C-20:00-20:15"/>
    <n v="1"/>
    <n v="14"/>
    <n v="69"/>
    <n v="465"/>
    <n v="73"/>
    <n v="4"/>
    <n v="12"/>
    <n v="13"/>
    <n v="914"/>
    <n v="663"/>
    <s v=""/>
  </r>
  <r>
    <x v="57"/>
    <n v="20"/>
    <x v="2"/>
    <m/>
    <x v="76"/>
    <s v="CCV-49C"/>
    <s v="49C"/>
    <s v="Mestre"/>
    <s v="49C-20:15-20:30"/>
    <n v="4"/>
    <n v="13"/>
    <n v="46"/>
    <n v="289"/>
    <n v="59"/>
    <n v="4"/>
    <n v="4"/>
    <n v="19"/>
    <n v="602"/>
    <n v="427"/>
    <s v=""/>
  </r>
  <r>
    <x v="58"/>
    <n v="20"/>
    <x v="2"/>
    <m/>
    <x v="76"/>
    <s v="CCV-49C"/>
    <s v="49C"/>
    <s v="Mestre"/>
    <s v="49C-20:30-20:45"/>
    <n v="0"/>
    <n v="11"/>
    <n v="39"/>
    <n v="538"/>
    <n v="31"/>
    <n v="6"/>
    <n v="3"/>
    <n v="21"/>
    <n v="893"/>
    <n v="660"/>
    <s v=""/>
  </r>
  <r>
    <x v="59"/>
    <n v="20"/>
    <x v="2"/>
    <m/>
    <x v="76"/>
    <s v="CCV-49C"/>
    <s v="49C"/>
    <s v="Mestre"/>
    <s v="49C-20:45-21:00"/>
    <n v="0"/>
    <n v="27"/>
    <n v="58"/>
    <n v="401"/>
    <n v="35"/>
    <n v="3"/>
    <n v="6"/>
    <n v="9"/>
    <n v="808"/>
    <n v="561"/>
    <s v=""/>
  </r>
  <r>
    <x v="60"/>
    <n v="21"/>
    <x v="2"/>
    <m/>
    <x v="76"/>
    <s v="CCV-49C"/>
    <s v="49C"/>
    <s v="Mestre"/>
    <s v="49C-21:00-21:15"/>
    <n v="0"/>
    <n v="13"/>
    <n v="47"/>
    <n v="428"/>
    <n v="47"/>
    <n v="3"/>
    <n v="6"/>
    <n v="8"/>
    <n v="772"/>
    <n v="560"/>
    <s v=""/>
  </r>
  <r>
    <x v="61"/>
    <n v="21"/>
    <x v="2"/>
    <m/>
    <x v="76"/>
    <s v="CCV-49C"/>
    <s v="49C"/>
    <s v="Mestre"/>
    <s v="49C-21:15-21:30"/>
    <n v="1"/>
    <n v="11"/>
    <n v="29"/>
    <n v="514"/>
    <n v="41"/>
    <n v="2"/>
    <n v="6"/>
    <n v="17"/>
    <n v="830"/>
    <n v="610"/>
    <s v=""/>
  </r>
  <r>
    <x v="62"/>
    <n v="21"/>
    <x v="2"/>
    <m/>
    <x v="76"/>
    <s v="CCV-49C"/>
    <s v="49C"/>
    <s v="Mestre"/>
    <s v="49C-21:30-21:45"/>
    <n v="0"/>
    <n v="20"/>
    <n v="37"/>
    <n v="493"/>
    <n v="58"/>
    <n v="3"/>
    <n v="1"/>
    <n v="11"/>
    <n v="842"/>
    <n v="598"/>
    <s v=""/>
  </r>
  <r>
    <x v="63"/>
    <n v="21"/>
    <x v="2"/>
    <m/>
    <x v="76"/>
    <s v="CCV-49C"/>
    <s v="49C"/>
    <s v="Mestre"/>
    <s v="49C-21:45-22:00"/>
    <n v="0"/>
    <n v="23"/>
    <n v="47"/>
    <n v="418"/>
    <n v="79"/>
    <n v="3"/>
    <n v="6"/>
    <n v="14"/>
    <n v="800"/>
    <n v="556"/>
    <s v=""/>
  </r>
  <r>
    <x v="64"/>
    <n v="22"/>
    <x v="2"/>
    <m/>
    <x v="76"/>
    <s v="CCV-49C"/>
    <s v="49C"/>
    <s v="Mestre"/>
    <s v="49C-22:00-22:15"/>
    <n v="0"/>
    <n v="3"/>
    <n v="2"/>
    <n v="77"/>
    <n v="4"/>
    <n v="0"/>
    <n v="0"/>
    <n v="1"/>
    <n v="117"/>
    <n v="83"/>
    <s v=""/>
  </r>
  <r>
    <x v="0"/>
    <n v="6"/>
    <x v="0"/>
    <m/>
    <x v="77"/>
    <s v="CCV-49D"/>
    <s v="49D"/>
    <s v="Mestre"/>
    <s v="49D-06:00-06:15"/>
    <n v="3"/>
    <n v="8"/>
    <n v="3"/>
    <n v="44"/>
    <n v="15"/>
    <n v="13"/>
    <n v="1"/>
    <n v="8"/>
    <n v="103"/>
    <n v="61"/>
    <s v=""/>
  </r>
  <r>
    <x v="1"/>
    <n v="6"/>
    <x v="0"/>
    <m/>
    <x v="77"/>
    <s v="CCV-49D"/>
    <s v="49D"/>
    <s v="Mestre"/>
    <s v="49D-06:15-06:30"/>
    <n v="0"/>
    <n v="9"/>
    <n v="2"/>
    <n v="66"/>
    <n v="20"/>
    <n v="6"/>
    <n v="3"/>
    <n v="8"/>
    <n v="135"/>
    <n v="82"/>
    <s v=""/>
  </r>
  <r>
    <x v="2"/>
    <n v="6"/>
    <x v="0"/>
    <m/>
    <x v="77"/>
    <s v="CCV-49D"/>
    <s v="49D"/>
    <s v="Mestre"/>
    <s v="49D-06:30-06:45"/>
    <n v="4"/>
    <n v="7"/>
    <n v="5"/>
    <n v="98"/>
    <n v="29"/>
    <n v="7"/>
    <n v="0"/>
    <n v="8"/>
    <n v="179"/>
    <n v="119"/>
    <s v=""/>
  </r>
  <r>
    <x v="3"/>
    <n v="6"/>
    <x v="0"/>
    <m/>
    <x v="77"/>
    <s v="CCV-49D"/>
    <s v="49D"/>
    <s v="Mestre"/>
    <s v="49D-06:45-07:00"/>
    <n v="1"/>
    <n v="10"/>
    <n v="2"/>
    <n v="195"/>
    <n v="43"/>
    <n v="4"/>
    <n v="1"/>
    <n v="19"/>
    <n v="322"/>
    <n v="220"/>
    <s v=""/>
  </r>
  <r>
    <x v="4"/>
    <n v="7"/>
    <x v="0"/>
    <m/>
    <x v="77"/>
    <s v="CCV-49D"/>
    <s v="49D"/>
    <s v="Mestre"/>
    <s v="49D-07:00-07:15"/>
    <n v="3"/>
    <n v="16"/>
    <n v="5"/>
    <n v="222"/>
    <n v="46"/>
    <n v="9"/>
    <n v="0"/>
    <n v="9"/>
    <n v="369"/>
    <n v="244"/>
    <s v=""/>
  </r>
  <r>
    <x v="5"/>
    <n v="7"/>
    <x v="0"/>
    <m/>
    <x v="77"/>
    <s v="CCV-49D"/>
    <s v="49D"/>
    <s v="Mestre"/>
    <s v="49D-07:15-07:30"/>
    <n v="0"/>
    <n v="7"/>
    <n v="1"/>
    <n v="257"/>
    <n v="44"/>
    <n v="7"/>
    <n v="3"/>
    <n v="15"/>
    <n v="389"/>
    <n v="278"/>
    <s v=""/>
  </r>
  <r>
    <x v="6"/>
    <n v="7"/>
    <x v="0"/>
    <m/>
    <x v="77"/>
    <s v="CCV-49D"/>
    <s v="49D"/>
    <s v="Mestre"/>
    <s v="49D-07:30-07:45"/>
    <n v="1"/>
    <n v="15"/>
    <n v="2"/>
    <n v="314"/>
    <n v="61"/>
    <n v="9"/>
    <n v="5"/>
    <n v="16"/>
    <n v="495"/>
    <n v="340"/>
    <s v=""/>
  </r>
  <r>
    <x v="7"/>
    <n v="7"/>
    <x v="0"/>
    <m/>
    <x v="77"/>
    <s v="CCV-49D"/>
    <s v="49D"/>
    <s v="Mestre"/>
    <s v="49D-07:45-08:00"/>
    <n v="2"/>
    <n v="8"/>
    <n v="4"/>
    <n v="401"/>
    <n v="93"/>
    <n v="5"/>
    <n v="4"/>
    <n v="22"/>
    <n v="610"/>
    <n v="437"/>
    <s v=""/>
  </r>
  <r>
    <x v="8"/>
    <n v="8"/>
    <x v="0"/>
    <m/>
    <x v="77"/>
    <s v="CCV-49D"/>
    <s v="49D"/>
    <s v="Mestre"/>
    <s v="49D-08:00-08:15"/>
    <n v="0"/>
    <n v="14"/>
    <n v="3"/>
    <n v="289"/>
    <n v="51"/>
    <n v="5"/>
    <n v="4"/>
    <n v="21"/>
    <n v="466"/>
    <n v="322"/>
    <s v=""/>
  </r>
  <r>
    <x v="9"/>
    <n v="8"/>
    <x v="0"/>
    <m/>
    <x v="77"/>
    <s v="CCV-49D"/>
    <s v="49D"/>
    <s v="Mestre"/>
    <s v="49D-08:15-08:30"/>
    <n v="1"/>
    <n v="18"/>
    <n v="4"/>
    <n v="287"/>
    <n v="27"/>
    <n v="5"/>
    <n v="4"/>
    <n v="19"/>
    <n v="469"/>
    <n v="320"/>
    <s v=""/>
  </r>
  <r>
    <x v="10"/>
    <n v="8"/>
    <x v="0"/>
    <m/>
    <x v="77"/>
    <s v="CCV-49D"/>
    <s v="49D"/>
    <s v="Mestre"/>
    <s v="49D-08:30-08:45"/>
    <n v="0"/>
    <n v="9"/>
    <n v="5"/>
    <n v="222"/>
    <n v="36"/>
    <n v="3"/>
    <n v="2"/>
    <n v="22"/>
    <n v="368"/>
    <n v="259"/>
    <s v=""/>
  </r>
  <r>
    <x v="11"/>
    <n v="8"/>
    <x v="0"/>
    <m/>
    <x v="77"/>
    <s v="CCV-49D"/>
    <s v="49D"/>
    <s v="Mestre"/>
    <s v="49D-08:45-09:00"/>
    <n v="0"/>
    <n v="17"/>
    <n v="12"/>
    <n v="238"/>
    <n v="40"/>
    <n v="8"/>
    <n v="8"/>
    <n v="26"/>
    <n v="446"/>
    <n v="302"/>
    <s v=""/>
  </r>
  <r>
    <x v="12"/>
    <n v="9"/>
    <x v="0"/>
    <m/>
    <x v="77"/>
    <s v="CCV-49D"/>
    <s v="49D"/>
    <s v="Mestre"/>
    <s v="49D-09:00-09:15"/>
    <n v="0"/>
    <n v="19"/>
    <n v="6"/>
    <n v="218"/>
    <n v="44"/>
    <n v="1"/>
    <n v="4"/>
    <n v="16"/>
    <n v="388"/>
    <n v="253"/>
    <s v=""/>
  </r>
  <r>
    <x v="13"/>
    <n v="9"/>
    <x v="0"/>
    <m/>
    <x v="77"/>
    <s v="CCV-49D"/>
    <s v="49D"/>
    <s v="Mestre"/>
    <s v="49D-09:15-09:30"/>
    <n v="2"/>
    <n v="16"/>
    <n v="1"/>
    <n v="255"/>
    <n v="34"/>
    <n v="4"/>
    <n v="3"/>
    <n v="18"/>
    <n v="412"/>
    <n v="279"/>
    <s v=""/>
  </r>
  <r>
    <x v="14"/>
    <n v="9"/>
    <x v="0"/>
    <m/>
    <x v="77"/>
    <s v="CCV-49D"/>
    <s v="49D"/>
    <s v="Mestre"/>
    <s v="49D-09:30-09:45"/>
    <n v="1"/>
    <n v="26"/>
    <n v="3"/>
    <n v="209"/>
    <n v="38"/>
    <n v="4"/>
    <n v="7"/>
    <n v="25"/>
    <n v="399"/>
    <n v="249"/>
    <s v=""/>
  </r>
  <r>
    <x v="15"/>
    <n v="9"/>
    <x v="0"/>
    <m/>
    <x v="77"/>
    <s v="CCV-49D"/>
    <s v="49D"/>
    <s v="Mestre"/>
    <s v="49D-09:45-10:00"/>
    <n v="1"/>
    <n v="18"/>
    <n v="4"/>
    <n v="211"/>
    <n v="37"/>
    <n v="5"/>
    <n v="7"/>
    <n v="24"/>
    <n v="383"/>
    <n v="252"/>
    <s v=""/>
  </r>
  <r>
    <x v="16"/>
    <n v="10"/>
    <x v="0"/>
    <m/>
    <x v="77"/>
    <s v="CCV-49D"/>
    <s v="49D"/>
    <s v="Mestre"/>
    <s v="49D-10:00-10:15"/>
    <n v="1"/>
    <n v="24"/>
    <n v="13"/>
    <n v="245"/>
    <n v="43"/>
    <n v="1"/>
    <n v="3"/>
    <n v="38"/>
    <n v="486"/>
    <n v="319"/>
    <s v=""/>
  </r>
  <r>
    <x v="17"/>
    <n v="10"/>
    <x v="0"/>
    <m/>
    <x v="77"/>
    <s v="CCV-49D"/>
    <s v="49D"/>
    <s v="Mestre"/>
    <s v="49D-10:15-10:30"/>
    <n v="0"/>
    <n v="23"/>
    <n v="9"/>
    <n v="241"/>
    <n v="53"/>
    <n v="4"/>
    <n v="6"/>
    <n v="50"/>
    <n v="487"/>
    <n v="320"/>
    <s v=""/>
  </r>
  <r>
    <x v="18"/>
    <n v="10"/>
    <x v="0"/>
    <m/>
    <x v="77"/>
    <s v="CCV-49D"/>
    <s v="49D"/>
    <s v="Mestre"/>
    <s v="49D-10:30-10:45"/>
    <n v="1"/>
    <n v="25"/>
    <n v="8"/>
    <n v="238"/>
    <n v="47"/>
    <n v="2"/>
    <n v="4"/>
    <n v="39"/>
    <n v="467"/>
    <n v="301"/>
    <s v=""/>
  </r>
  <r>
    <x v="19"/>
    <n v="10"/>
    <x v="0"/>
    <m/>
    <x v="77"/>
    <s v="CCV-49D"/>
    <s v="49D"/>
    <s v="Mestre"/>
    <s v="49D-10:45-11:00"/>
    <n v="1"/>
    <n v="27"/>
    <n v="3"/>
    <n v="220"/>
    <n v="54"/>
    <n v="1"/>
    <n v="5"/>
    <n v="30"/>
    <n v="424"/>
    <n v="263"/>
    <s v=""/>
  </r>
  <r>
    <x v="20"/>
    <n v="11"/>
    <x v="0"/>
    <m/>
    <x v="77"/>
    <s v="CCV-49D"/>
    <s v="49D"/>
    <s v="Mestre"/>
    <s v="49D-11:00-11:15"/>
    <n v="0"/>
    <n v="17"/>
    <n v="8"/>
    <n v="269"/>
    <n v="54"/>
    <n v="3"/>
    <n v="4"/>
    <n v="23"/>
    <n v="467"/>
    <n v="316"/>
    <s v=""/>
  </r>
  <r>
    <x v="21"/>
    <n v="11"/>
    <x v="0"/>
    <m/>
    <x v="77"/>
    <s v="CCV-49D"/>
    <s v="49D"/>
    <s v="Mestre"/>
    <s v="49D-11:15-11:30"/>
    <n v="0"/>
    <n v="18"/>
    <n v="9"/>
    <n v="266"/>
    <n v="47"/>
    <n v="4"/>
    <n v="6"/>
    <n v="22"/>
    <n v="469"/>
    <n v="317"/>
    <s v=""/>
  </r>
  <r>
    <x v="22"/>
    <n v="11"/>
    <x v="0"/>
    <m/>
    <x v="77"/>
    <s v="CCV-49D"/>
    <s v="49D"/>
    <s v="Mestre"/>
    <s v="49D-11:30-11:45"/>
    <n v="2"/>
    <n v="23"/>
    <n v="4"/>
    <n v="280"/>
    <n v="55"/>
    <n v="4"/>
    <n v="3"/>
    <n v="32"/>
    <n v="495"/>
    <n v="325"/>
    <s v=""/>
  </r>
  <r>
    <x v="23"/>
    <n v="11"/>
    <x v="0"/>
    <m/>
    <x v="77"/>
    <s v="CCV-49D"/>
    <s v="49D"/>
    <s v="Mestre"/>
    <s v="49D-11:45-12:00"/>
    <n v="2"/>
    <n v="13"/>
    <n v="4"/>
    <n v="333"/>
    <n v="57"/>
    <n v="4"/>
    <n v="10"/>
    <n v="26"/>
    <n v="539"/>
    <n v="379"/>
    <s v=""/>
  </r>
  <r>
    <x v="24"/>
    <n v="12"/>
    <x v="1"/>
    <m/>
    <x v="77"/>
    <s v="CCV-49D"/>
    <s v="49D"/>
    <s v="Mestre"/>
    <s v="49D-12:00-12:15"/>
    <n v="1"/>
    <n v="10"/>
    <n v="1"/>
    <n v="376"/>
    <n v="89"/>
    <n v="4"/>
    <n v="6"/>
    <n v="17"/>
    <n v="568"/>
    <n v="402"/>
    <s v=""/>
  </r>
  <r>
    <x v="25"/>
    <n v="12"/>
    <x v="1"/>
    <m/>
    <x v="77"/>
    <s v="CCV-49D"/>
    <s v="49D"/>
    <s v="Mestre"/>
    <s v="49D-12:15-12:30"/>
    <n v="1"/>
    <n v="15"/>
    <n v="2"/>
    <n v="269"/>
    <n v="55"/>
    <n v="9"/>
    <n v="4"/>
    <n v="14"/>
    <n v="431"/>
    <n v="292"/>
    <s v=""/>
  </r>
  <r>
    <x v="26"/>
    <n v="12"/>
    <x v="1"/>
    <m/>
    <x v="77"/>
    <s v="CCV-49D"/>
    <s v="49D"/>
    <s v="Mestre"/>
    <s v="49D-12:30-12:45"/>
    <n v="2"/>
    <n v="9"/>
    <n v="5"/>
    <n v="273"/>
    <n v="48"/>
    <n v="5"/>
    <n v="4"/>
    <n v="13"/>
    <n v="428"/>
    <n v="303"/>
    <s v=""/>
  </r>
  <r>
    <x v="27"/>
    <n v="12"/>
    <x v="1"/>
    <m/>
    <x v="77"/>
    <s v="CCV-49D"/>
    <s v="49D"/>
    <s v="Mestre"/>
    <s v="49D-12:45-13:00"/>
    <n v="0"/>
    <n v="9"/>
    <n v="3"/>
    <n v="316"/>
    <n v="49"/>
    <n v="2"/>
    <n v="6"/>
    <n v="18"/>
    <n v="486"/>
    <n v="348"/>
    <s v=""/>
  </r>
  <r>
    <x v="28"/>
    <n v="13"/>
    <x v="1"/>
    <m/>
    <x v="77"/>
    <s v="CCV-49D"/>
    <s v="49D"/>
    <s v="Mestre"/>
    <s v="49D-13:00-13:15"/>
    <n v="2"/>
    <n v="7"/>
    <n v="3"/>
    <n v="310"/>
    <n v="44"/>
    <n v="5"/>
    <n v="8"/>
    <n v="17"/>
    <n v="473"/>
    <n v="343"/>
    <s v=""/>
  </r>
  <r>
    <x v="29"/>
    <n v="13"/>
    <x v="1"/>
    <m/>
    <x v="77"/>
    <s v="CCV-49D"/>
    <s v="49D"/>
    <s v="Mestre"/>
    <s v="49D-13:15-13:30"/>
    <n v="1"/>
    <n v="16"/>
    <n v="4"/>
    <n v="361"/>
    <n v="62"/>
    <n v="3"/>
    <n v="5"/>
    <n v="15"/>
    <n v="564"/>
    <n v="391"/>
    <s v=""/>
  </r>
  <r>
    <x v="30"/>
    <n v="13"/>
    <x v="1"/>
    <m/>
    <x v="77"/>
    <s v="CCV-49D"/>
    <s v="49D"/>
    <s v="Mestre"/>
    <s v="49D-13:30-13:45"/>
    <n v="0"/>
    <n v="17"/>
    <n v="3"/>
    <n v="336"/>
    <n v="48"/>
    <n v="2"/>
    <n v="3"/>
    <n v="25"/>
    <n v="538"/>
    <n v="372"/>
    <s v=""/>
  </r>
  <r>
    <x v="31"/>
    <n v="13"/>
    <x v="1"/>
    <m/>
    <x v="77"/>
    <s v="CCV-49D"/>
    <s v="49D"/>
    <s v="Mestre"/>
    <s v="49D-13:45-14:00"/>
    <n v="2"/>
    <n v="11"/>
    <n v="4"/>
    <n v="339"/>
    <n v="69"/>
    <n v="5"/>
    <n v="9"/>
    <n v="25"/>
    <n v="542"/>
    <n v="383"/>
    <s v=""/>
  </r>
  <r>
    <x v="32"/>
    <n v="14"/>
    <x v="1"/>
    <m/>
    <x v="77"/>
    <s v="CCV-49D"/>
    <s v="49D"/>
    <s v="Mestre"/>
    <s v="49D-14:00-14:15"/>
    <n v="1"/>
    <n v="18"/>
    <n v="6"/>
    <n v="273"/>
    <n v="51"/>
    <n v="2"/>
    <n v="6"/>
    <n v="33"/>
    <n v="483"/>
    <n v="327"/>
    <s v=""/>
  </r>
  <r>
    <x v="33"/>
    <n v="14"/>
    <x v="1"/>
    <m/>
    <x v="77"/>
    <s v="CCV-49D"/>
    <s v="49D"/>
    <s v="Mestre"/>
    <s v="49D-14:15-14:30"/>
    <n v="0"/>
    <n v="16"/>
    <n v="2"/>
    <n v="322"/>
    <n v="56"/>
    <n v="5"/>
    <n v="5"/>
    <n v="14"/>
    <n v="504"/>
    <n v="346"/>
    <s v=""/>
  </r>
  <r>
    <x v="34"/>
    <n v="14"/>
    <x v="1"/>
    <m/>
    <x v="77"/>
    <s v="CCV-49D"/>
    <s v="49D"/>
    <s v="Mestre"/>
    <s v="49D-14:30-14:45"/>
    <n v="0"/>
    <n v="16"/>
    <n v="1"/>
    <n v="283"/>
    <n v="56"/>
    <n v="2"/>
    <n v="7"/>
    <n v="23"/>
    <n v="464"/>
    <n v="316"/>
    <s v=""/>
  </r>
  <r>
    <x v="35"/>
    <n v="14"/>
    <x v="1"/>
    <m/>
    <x v="77"/>
    <s v="CCV-49D"/>
    <s v="49D"/>
    <s v="Mestre"/>
    <s v="49D-14:45-15:00"/>
    <n v="0"/>
    <n v="16"/>
    <n v="3"/>
    <n v="298"/>
    <n v="61"/>
    <n v="7"/>
    <n v="5"/>
    <n v="32"/>
    <n v="501"/>
    <n v="343"/>
    <s v=""/>
  </r>
  <r>
    <x v="36"/>
    <n v="15"/>
    <x v="1"/>
    <m/>
    <x v="77"/>
    <s v="CCV-49D"/>
    <s v="49D"/>
    <s v="Mestre"/>
    <s v="49D-15:00-15:15"/>
    <n v="0"/>
    <n v="18"/>
    <n v="2"/>
    <n v="303"/>
    <n v="48"/>
    <n v="3"/>
    <n v="11"/>
    <n v="37"/>
    <n v="520"/>
    <n v="356"/>
    <s v=""/>
  </r>
  <r>
    <x v="37"/>
    <n v="15"/>
    <x v="1"/>
    <m/>
    <x v="77"/>
    <s v="CCV-49D"/>
    <s v="49D"/>
    <s v="Mestre"/>
    <s v="49D-15:15-15:30"/>
    <n v="2"/>
    <n v="19"/>
    <n v="5"/>
    <n v="301"/>
    <n v="52"/>
    <n v="1"/>
    <n v="7"/>
    <n v="44"/>
    <n v="535"/>
    <n v="365"/>
    <s v=""/>
  </r>
  <r>
    <x v="38"/>
    <n v="15"/>
    <x v="1"/>
    <m/>
    <x v="77"/>
    <s v="CCV-49D"/>
    <s v="49D"/>
    <s v="Mestre"/>
    <s v="49D-15:30-15:45"/>
    <n v="2"/>
    <n v="20"/>
    <n v="3"/>
    <n v="290"/>
    <n v="75"/>
    <n v="4"/>
    <n v="6"/>
    <n v="43"/>
    <n v="519"/>
    <n v="347"/>
    <s v=""/>
  </r>
  <r>
    <x v="39"/>
    <n v="15"/>
    <x v="1"/>
    <m/>
    <x v="77"/>
    <s v="CCV-49D"/>
    <s v="49D"/>
    <s v="Mestre"/>
    <s v="49D-15:45-16:00"/>
    <n v="1"/>
    <n v="33"/>
    <n v="3"/>
    <n v="345"/>
    <n v="64"/>
    <n v="4"/>
    <n v="7"/>
    <n v="37"/>
    <n v="616"/>
    <n v="397"/>
    <s v=""/>
  </r>
  <r>
    <x v="40"/>
    <n v="16"/>
    <x v="1"/>
    <m/>
    <x v="77"/>
    <s v="CCV-49D"/>
    <s v="49D"/>
    <s v="Mestre"/>
    <s v="49D-16:00-16:15"/>
    <n v="4"/>
    <n v="37"/>
    <n v="3"/>
    <n v="357"/>
    <n v="46"/>
    <n v="6"/>
    <n v="7"/>
    <n v="44"/>
    <n v="647"/>
    <n v="416"/>
    <s v=""/>
  </r>
  <r>
    <x v="41"/>
    <n v="16"/>
    <x v="1"/>
    <m/>
    <x v="77"/>
    <s v="CCV-49D"/>
    <s v="49D"/>
    <s v="Mestre"/>
    <s v="49D-16:15-16:30"/>
    <n v="1"/>
    <n v="43"/>
    <n v="4"/>
    <n v="357"/>
    <n v="52"/>
    <n v="4"/>
    <n v="4"/>
    <n v="34"/>
    <n v="650"/>
    <n v="405"/>
    <s v=""/>
  </r>
  <r>
    <x v="42"/>
    <n v="16"/>
    <x v="1"/>
    <m/>
    <x v="77"/>
    <s v="CCV-49D"/>
    <s v="49D"/>
    <s v="Mestre"/>
    <s v="49D-16:30-16:45"/>
    <n v="1"/>
    <n v="31"/>
    <n v="1"/>
    <n v="364"/>
    <n v="50"/>
    <n v="2"/>
    <n v="4"/>
    <n v="36"/>
    <n v="620"/>
    <n v="407"/>
    <s v=""/>
  </r>
  <r>
    <x v="43"/>
    <n v="16"/>
    <x v="1"/>
    <m/>
    <x v="77"/>
    <s v="CCV-49D"/>
    <s v="49D"/>
    <s v="Mestre"/>
    <s v="49D-16:45-17:00"/>
    <n v="1"/>
    <n v="39"/>
    <n v="4"/>
    <n v="354"/>
    <n v="64"/>
    <n v="7"/>
    <n v="3"/>
    <n v="40"/>
    <n v="645"/>
    <n v="407"/>
    <s v=""/>
  </r>
  <r>
    <x v="44"/>
    <n v="17"/>
    <x v="1"/>
    <m/>
    <x v="77"/>
    <s v="CCV-49D"/>
    <s v="49D"/>
    <s v="Mestre"/>
    <s v="49D-17:00-17:15"/>
    <n v="5"/>
    <n v="37"/>
    <n v="3"/>
    <n v="332"/>
    <n v="67"/>
    <n v="2"/>
    <n v="7"/>
    <n v="36"/>
    <n v="608"/>
    <n v="383"/>
    <s v=""/>
  </r>
  <r>
    <x v="45"/>
    <n v="17"/>
    <x v="1"/>
    <m/>
    <x v="77"/>
    <s v="CCV-49D"/>
    <s v="49D"/>
    <s v="Mestre"/>
    <s v="49D-17:15-17:30"/>
    <n v="0"/>
    <n v="29"/>
    <n v="13"/>
    <n v="349"/>
    <n v="116"/>
    <n v="7"/>
    <n v="7"/>
    <n v="29"/>
    <n v="644"/>
    <n v="418"/>
    <s v=""/>
  </r>
  <r>
    <x v="46"/>
    <n v="17"/>
    <x v="1"/>
    <m/>
    <x v="77"/>
    <s v="CCV-49D"/>
    <s v="49D"/>
    <s v="Mestre"/>
    <s v="49D-17:30-17:45"/>
    <n v="2"/>
    <n v="30"/>
    <n v="7"/>
    <n v="337"/>
    <n v="84"/>
    <n v="6"/>
    <n v="4"/>
    <n v="32"/>
    <n v="604"/>
    <n v="391"/>
    <s v=""/>
  </r>
  <r>
    <x v="47"/>
    <n v="17"/>
    <x v="1"/>
    <m/>
    <x v="77"/>
    <s v="CCV-49D"/>
    <s v="49D"/>
    <s v="Mestre"/>
    <s v="49D-17:45-18:00"/>
    <n v="1"/>
    <n v="44"/>
    <n v="6"/>
    <n v="389"/>
    <n v="82"/>
    <n v="7"/>
    <n v="5"/>
    <n v="23"/>
    <n v="694"/>
    <n v="432"/>
    <s v=""/>
  </r>
  <r>
    <x v="48"/>
    <n v="18"/>
    <x v="1"/>
    <m/>
    <x v="77"/>
    <s v="CCV-49D"/>
    <s v="49D"/>
    <s v="Mestre"/>
    <s v="49D-18:00-18:15"/>
    <n v="7"/>
    <n v="29"/>
    <n v="5"/>
    <n v="454"/>
    <n v="143"/>
    <n v="3"/>
    <n v="6"/>
    <n v="17"/>
    <n v="743"/>
    <n v="490"/>
    <s v=""/>
  </r>
  <r>
    <x v="49"/>
    <n v="18"/>
    <x v="1"/>
    <m/>
    <x v="77"/>
    <s v="CCV-49D"/>
    <s v="49D"/>
    <s v="Mestre"/>
    <s v="49D-18:15-18:30"/>
    <n v="6"/>
    <n v="32"/>
    <n v="9"/>
    <n v="385"/>
    <n v="104"/>
    <n v="4"/>
    <n v="0"/>
    <n v="25"/>
    <n v="668"/>
    <n v="433"/>
    <s v=""/>
  </r>
  <r>
    <x v="50"/>
    <n v="18"/>
    <x v="1"/>
    <m/>
    <x v="77"/>
    <s v="CCV-49D"/>
    <s v="49D"/>
    <s v="Mestre"/>
    <s v="49D-18:30-18:45"/>
    <n v="1"/>
    <n v="30"/>
    <n v="9"/>
    <n v="414"/>
    <n v="88"/>
    <n v="7"/>
    <n v="7"/>
    <n v="18"/>
    <n v="698"/>
    <n v="462"/>
    <s v=""/>
  </r>
  <r>
    <x v="51"/>
    <n v="18"/>
    <x v="1"/>
    <m/>
    <x v="77"/>
    <s v="CCV-49D"/>
    <s v="49D"/>
    <s v="Mestre"/>
    <s v="49D-18:45-19:00"/>
    <n v="2"/>
    <n v="24"/>
    <n v="9"/>
    <n v="422"/>
    <n v="82"/>
    <n v="10"/>
    <n v="7"/>
    <n v="16"/>
    <n v="688"/>
    <n v="468"/>
    <s v=""/>
  </r>
  <r>
    <x v="52"/>
    <n v="19"/>
    <x v="2"/>
    <m/>
    <x v="77"/>
    <s v="CCV-49D"/>
    <s v="49D"/>
    <s v="Mestre"/>
    <s v="49D-19:00-19:15"/>
    <n v="4"/>
    <n v="22"/>
    <n v="7"/>
    <n v="363"/>
    <n v="52"/>
    <n v="8"/>
    <n v="6"/>
    <n v="12"/>
    <n v="587"/>
    <n v="399"/>
    <s v=""/>
  </r>
  <r>
    <x v="53"/>
    <n v="19"/>
    <x v="2"/>
    <m/>
    <x v="77"/>
    <s v="CCV-49D"/>
    <s v="49D"/>
    <s v="Mestre"/>
    <s v="49D-19:15-19:30"/>
    <n v="1"/>
    <n v="13"/>
    <n v="7"/>
    <n v="375"/>
    <n v="59"/>
    <n v="8"/>
    <n v="5"/>
    <n v="15"/>
    <n v="583"/>
    <n v="413"/>
    <s v=""/>
  </r>
  <r>
    <x v="54"/>
    <n v="19"/>
    <x v="2"/>
    <m/>
    <x v="77"/>
    <s v="CCV-49D"/>
    <s v="49D"/>
    <s v="Mestre"/>
    <s v="49D-19:30-19:45"/>
    <n v="2"/>
    <n v="9"/>
    <n v="8"/>
    <n v="316"/>
    <n v="48"/>
    <n v="2"/>
    <n v="7"/>
    <n v="18"/>
    <n v="504"/>
    <n v="361"/>
    <s v=""/>
  </r>
  <r>
    <x v="55"/>
    <n v="19"/>
    <x v="2"/>
    <m/>
    <x v="77"/>
    <s v="CCV-49D"/>
    <s v="49D"/>
    <s v="Mestre"/>
    <s v="49D-19:45-20:00"/>
    <n v="3"/>
    <n v="7"/>
    <n v="1"/>
    <n v="222"/>
    <n v="27"/>
    <n v="3"/>
    <n v="2"/>
    <n v="11"/>
    <n v="333"/>
    <n v="238"/>
    <s v=""/>
  </r>
  <r>
    <x v="56"/>
    <n v="20"/>
    <x v="2"/>
    <m/>
    <x v="77"/>
    <s v="CCV-49D"/>
    <s v="49D"/>
    <s v="Mestre"/>
    <s v="49D-20:00-20:15"/>
    <n v="2"/>
    <n v="10"/>
    <n v="0"/>
    <n v="243"/>
    <n v="45"/>
    <n v="3"/>
    <n v="12"/>
    <n v="9"/>
    <n v="379"/>
    <n v="264"/>
    <s v=""/>
  </r>
  <r>
    <x v="57"/>
    <n v="20"/>
    <x v="2"/>
    <m/>
    <x v="77"/>
    <s v="CCV-49D"/>
    <s v="49D"/>
    <s v="Mestre"/>
    <s v="49D-20:15-20:30"/>
    <n v="0"/>
    <n v="5"/>
    <n v="3"/>
    <n v="251"/>
    <n v="39"/>
    <n v="5"/>
    <n v="2"/>
    <n v="7"/>
    <n v="370"/>
    <n v="268"/>
    <s v=""/>
  </r>
  <r>
    <x v="58"/>
    <n v="20"/>
    <x v="2"/>
    <m/>
    <x v="77"/>
    <s v="CCV-49D"/>
    <s v="49D"/>
    <s v="Mestre"/>
    <s v="49D-20:30-20:45"/>
    <n v="1"/>
    <n v="3"/>
    <n v="2"/>
    <n v="229"/>
    <n v="44"/>
    <n v="3"/>
    <n v="9"/>
    <n v="7"/>
    <n v="343"/>
    <n v="250"/>
    <s v=""/>
  </r>
  <r>
    <x v="59"/>
    <n v="20"/>
    <x v="2"/>
    <m/>
    <x v="77"/>
    <s v="CCV-49D"/>
    <s v="49D"/>
    <s v="Mestre"/>
    <s v="49D-20:45-21:00"/>
    <n v="0"/>
    <n v="0"/>
    <n v="3"/>
    <n v="270"/>
    <n v="38"/>
    <n v="4"/>
    <n v="3"/>
    <n v="4"/>
    <n v="379"/>
    <n v="285"/>
    <s v=""/>
  </r>
  <r>
    <x v="60"/>
    <n v="21"/>
    <x v="2"/>
    <m/>
    <x v="77"/>
    <s v="CCV-49D"/>
    <s v="49D"/>
    <s v="Mestre"/>
    <s v="49D-21:00-21:15"/>
    <n v="1"/>
    <n v="1"/>
    <n v="1"/>
    <n v="246"/>
    <n v="31"/>
    <n v="0"/>
    <n v="7"/>
    <n v="6"/>
    <n v="350"/>
    <n v="262"/>
    <s v=""/>
  </r>
  <r>
    <x v="61"/>
    <n v="21"/>
    <x v="2"/>
    <m/>
    <x v="77"/>
    <s v="CCV-49D"/>
    <s v="49D"/>
    <s v="Mestre"/>
    <s v="49D-21:15-21:30"/>
    <n v="4"/>
    <n v="0"/>
    <n v="1"/>
    <n v="242"/>
    <n v="29"/>
    <n v="2"/>
    <n v="7"/>
    <n v="5"/>
    <n v="340"/>
    <n v="257"/>
    <s v=""/>
  </r>
  <r>
    <x v="62"/>
    <n v="21"/>
    <x v="2"/>
    <m/>
    <x v="77"/>
    <s v="CCV-49D"/>
    <s v="49D"/>
    <s v="Mestre"/>
    <s v="49D-21:30-21:45"/>
    <n v="1"/>
    <n v="0"/>
    <n v="0"/>
    <n v="229"/>
    <n v="28"/>
    <n v="2"/>
    <n v="3"/>
    <n v="5"/>
    <n v="315"/>
    <n v="237"/>
    <s v=""/>
  </r>
  <r>
    <x v="63"/>
    <n v="21"/>
    <x v="2"/>
    <m/>
    <x v="77"/>
    <s v="CCV-49D"/>
    <s v="49D"/>
    <s v="Mestre"/>
    <s v="49D-21:45-22:00"/>
    <n v="0"/>
    <n v="0"/>
    <n v="0"/>
    <n v="242"/>
    <n v="33"/>
    <n v="0"/>
    <n v="4"/>
    <n v="4"/>
    <n v="333"/>
    <n v="250"/>
    <s v=""/>
  </r>
  <r>
    <x v="64"/>
    <n v="22"/>
    <x v="2"/>
    <m/>
    <x v="77"/>
    <s v="CCV-49D"/>
    <s v="49D"/>
    <s v="Mestre"/>
    <s v="49D-22:00-22:15"/>
    <n v="0"/>
    <n v="0"/>
    <n v="0"/>
    <n v="26"/>
    <n v="0"/>
    <n v="0"/>
    <n v="0"/>
    <n v="0"/>
    <n v="34"/>
    <n v="26"/>
    <s v=""/>
  </r>
  <r>
    <x v="3"/>
    <n v="6"/>
    <x v="0"/>
    <m/>
    <x v="78"/>
    <s v="CCV-4A_LC"/>
    <s v="4A_LC"/>
    <m/>
    <s v="4A_LC-06:45-07:00"/>
    <n v="0"/>
    <n v="2"/>
    <n v="2"/>
    <n v="6"/>
    <n v="0"/>
    <n v="0"/>
    <n v="0"/>
    <n v="1"/>
    <n v="21"/>
    <n v="12"/>
    <s v=""/>
  </r>
  <r>
    <x v="4"/>
    <n v="7"/>
    <x v="0"/>
    <m/>
    <x v="78"/>
    <s v="CCV-4A_LC"/>
    <s v="4A_LC"/>
    <m/>
    <s v="4A_LC-07:00-07:15"/>
    <n v="0"/>
    <n v="5"/>
    <n v="7"/>
    <n v="32"/>
    <n v="0"/>
    <n v="0"/>
    <n v="0"/>
    <n v="8"/>
    <n v="88"/>
    <n v="58"/>
    <s v=""/>
  </r>
  <r>
    <x v="5"/>
    <n v="7"/>
    <x v="0"/>
    <m/>
    <x v="78"/>
    <s v="CCV-4A_LC"/>
    <s v="4A_LC"/>
    <m/>
    <s v="4A_LC-07:15-07:30"/>
    <n v="0"/>
    <n v="5"/>
    <n v="4"/>
    <n v="34"/>
    <n v="0"/>
    <n v="0"/>
    <n v="0"/>
    <n v="3"/>
    <n v="75"/>
    <n v="47"/>
    <s v=""/>
  </r>
  <r>
    <x v="6"/>
    <n v="7"/>
    <x v="0"/>
    <m/>
    <x v="78"/>
    <s v="CCV-4A_LC"/>
    <s v="4A_LC"/>
    <m/>
    <s v="4A_LC-07:30-07:45"/>
    <n v="0"/>
    <n v="1"/>
    <n v="9"/>
    <n v="39"/>
    <n v="1"/>
    <n v="0"/>
    <n v="0"/>
    <n v="6"/>
    <n v="91"/>
    <n v="68"/>
    <s v=""/>
  </r>
  <r>
    <x v="7"/>
    <n v="7"/>
    <x v="0"/>
    <m/>
    <x v="78"/>
    <s v="CCV-4A_LC"/>
    <s v="4A_LC"/>
    <m/>
    <s v="4A_LC-07:45-08:00"/>
    <n v="0"/>
    <n v="5"/>
    <n v="3"/>
    <n v="35"/>
    <n v="1"/>
    <n v="1"/>
    <n v="0"/>
    <n v="3"/>
    <n v="73"/>
    <n v="46"/>
    <s v=""/>
  </r>
  <r>
    <x v="8"/>
    <n v="8"/>
    <x v="0"/>
    <m/>
    <x v="78"/>
    <s v="CCV-4A_LC"/>
    <s v="4A_LC"/>
    <m/>
    <s v="4A_LC-08:00-08:15"/>
    <n v="0"/>
    <n v="2"/>
    <n v="1"/>
    <n v="24"/>
    <n v="0"/>
    <n v="0"/>
    <n v="0"/>
    <n v="4"/>
    <n v="45"/>
    <n v="31"/>
    <s v=""/>
  </r>
  <r>
    <x v="9"/>
    <n v="8"/>
    <x v="0"/>
    <m/>
    <x v="78"/>
    <s v="CCV-4A_LC"/>
    <s v="4A_LC"/>
    <m/>
    <s v="4A_LC-08:15-08:30"/>
    <n v="0"/>
    <n v="5"/>
    <n v="5"/>
    <n v="30"/>
    <n v="2"/>
    <n v="0"/>
    <n v="0"/>
    <n v="5"/>
    <n v="76"/>
    <n v="48"/>
    <s v=""/>
  </r>
  <r>
    <x v="10"/>
    <n v="8"/>
    <x v="0"/>
    <m/>
    <x v="78"/>
    <s v="CCV-4A_LC"/>
    <s v="4A_LC"/>
    <m/>
    <s v="4A_LC-08:30-08:45"/>
    <n v="0"/>
    <n v="6"/>
    <n v="6"/>
    <n v="44"/>
    <n v="1"/>
    <n v="0"/>
    <n v="0"/>
    <n v="4"/>
    <n v="98"/>
    <n v="63"/>
    <s v=""/>
  </r>
  <r>
    <x v="11"/>
    <n v="8"/>
    <x v="0"/>
    <m/>
    <x v="78"/>
    <s v="CCV-4A_LC"/>
    <s v="4A_LC"/>
    <m/>
    <s v="4A_LC-08:45-09:00"/>
    <n v="0"/>
    <n v="3"/>
    <n v="0"/>
    <n v="36"/>
    <n v="2"/>
    <n v="0"/>
    <n v="0"/>
    <n v="3"/>
    <n v="59"/>
    <n v="39"/>
    <s v=""/>
  </r>
  <r>
    <x v="12"/>
    <n v="9"/>
    <x v="0"/>
    <m/>
    <x v="78"/>
    <s v="CCV-4A_LC"/>
    <s v="4A_LC"/>
    <m/>
    <s v="4A_LC-09:00-09:15"/>
    <n v="0"/>
    <n v="1"/>
    <n v="6"/>
    <n v="44"/>
    <n v="0"/>
    <n v="0"/>
    <n v="0"/>
    <n v="0"/>
    <n v="80"/>
    <n v="59"/>
    <s v=""/>
  </r>
  <r>
    <x v="13"/>
    <n v="9"/>
    <x v="0"/>
    <m/>
    <x v="78"/>
    <s v="CCV-4A_LC"/>
    <s v="4A_LC"/>
    <m/>
    <s v="4A_LC-09:15-09:30"/>
    <n v="0"/>
    <n v="6"/>
    <n v="7"/>
    <n v="47"/>
    <n v="0"/>
    <n v="1"/>
    <n v="0"/>
    <n v="4"/>
    <n v="105"/>
    <n v="69"/>
    <s v=""/>
  </r>
  <r>
    <x v="14"/>
    <n v="9"/>
    <x v="0"/>
    <m/>
    <x v="78"/>
    <s v="CCV-4A_LC"/>
    <s v="4A_LC"/>
    <m/>
    <s v="4A_LC-09:30-09:45"/>
    <n v="0"/>
    <n v="4"/>
    <n v="7"/>
    <n v="57"/>
    <n v="2"/>
    <n v="0"/>
    <n v="0"/>
    <n v="3"/>
    <n v="112"/>
    <n v="78"/>
    <s v=""/>
  </r>
  <r>
    <x v="15"/>
    <n v="9"/>
    <x v="0"/>
    <m/>
    <x v="78"/>
    <s v="CCV-4A_LC"/>
    <s v="4A_LC"/>
    <m/>
    <s v="4A_LC-09:45-10:00"/>
    <n v="0"/>
    <n v="1"/>
    <n v="1"/>
    <n v="38"/>
    <n v="2"/>
    <n v="0"/>
    <n v="0"/>
    <n v="2"/>
    <n v="59"/>
    <n v="43"/>
    <s v=""/>
  </r>
  <r>
    <x v="16"/>
    <n v="10"/>
    <x v="0"/>
    <m/>
    <x v="78"/>
    <s v="CCV-4A_LC"/>
    <s v="4A_LC"/>
    <m/>
    <s v="4A_LC-10:00-10:15"/>
    <n v="0"/>
    <n v="0"/>
    <n v="4"/>
    <n v="28"/>
    <n v="1"/>
    <n v="0"/>
    <n v="0"/>
    <n v="1"/>
    <n v="51"/>
    <n v="39"/>
    <s v=""/>
  </r>
  <r>
    <x v="17"/>
    <n v="10"/>
    <x v="0"/>
    <m/>
    <x v="78"/>
    <s v="CCV-4A_LC"/>
    <s v="4A_LC"/>
    <m/>
    <s v="4A_LC-10:15-10:30"/>
    <n v="0"/>
    <n v="3"/>
    <n v="4"/>
    <n v="43"/>
    <n v="0"/>
    <n v="0"/>
    <n v="0"/>
    <n v="4"/>
    <n v="82"/>
    <n v="57"/>
    <s v=""/>
  </r>
  <r>
    <x v="18"/>
    <n v="10"/>
    <x v="0"/>
    <m/>
    <x v="78"/>
    <s v="CCV-4A_LC"/>
    <s v="4A_LC"/>
    <m/>
    <s v="4A_LC-10:30-10:45"/>
    <n v="0"/>
    <n v="2"/>
    <n v="6"/>
    <n v="32"/>
    <n v="1"/>
    <n v="2"/>
    <n v="0"/>
    <n v="1"/>
    <n v="68"/>
    <n v="48"/>
    <s v=""/>
  </r>
  <r>
    <x v="19"/>
    <n v="10"/>
    <x v="0"/>
    <m/>
    <x v="78"/>
    <s v="CCV-4A_LC"/>
    <s v="4A_LC"/>
    <m/>
    <s v="4A_LC-10:45-11:00"/>
    <n v="0"/>
    <n v="5"/>
    <n v="8"/>
    <n v="25"/>
    <n v="1"/>
    <n v="0"/>
    <n v="0"/>
    <n v="3"/>
    <n v="76"/>
    <n v="48"/>
    <s v=""/>
  </r>
  <r>
    <x v="20"/>
    <n v="11"/>
    <x v="0"/>
    <m/>
    <x v="78"/>
    <s v="CCV-4A_LC"/>
    <s v="4A_LC"/>
    <m/>
    <s v="4A_LC-11:00-11:15"/>
    <n v="0"/>
    <n v="1"/>
    <n v="11"/>
    <n v="55"/>
    <n v="1"/>
    <n v="1"/>
    <n v="0"/>
    <n v="6"/>
    <n v="118"/>
    <n v="89"/>
    <s v=""/>
  </r>
  <r>
    <x v="21"/>
    <n v="11"/>
    <x v="0"/>
    <m/>
    <x v="78"/>
    <s v="CCV-4A_LC"/>
    <s v="4A_LC"/>
    <m/>
    <s v="4A_LC-11:15-11:30"/>
    <n v="0"/>
    <n v="2"/>
    <n v="3"/>
    <n v="9"/>
    <n v="0"/>
    <n v="0"/>
    <n v="0"/>
    <n v="1"/>
    <n v="28"/>
    <n v="18"/>
    <s v=""/>
  </r>
  <r>
    <x v="22"/>
    <n v="11"/>
    <x v="0"/>
    <m/>
    <x v="78"/>
    <s v="CCV-4A_LC"/>
    <s v="4A_LC"/>
    <m/>
    <s v="4A_LC-11:30-11:45"/>
    <n v="0"/>
    <n v="6"/>
    <n v="14"/>
    <n v="64"/>
    <n v="0"/>
    <n v="1"/>
    <n v="0"/>
    <n v="1"/>
    <n v="146"/>
    <n v="100"/>
    <s v=""/>
  </r>
  <r>
    <x v="23"/>
    <n v="11"/>
    <x v="0"/>
    <m/>
    <x v="78"/>
    <s v="CCV-4A_LC"/>
    <s v="4A_LC"/>
    <m/>
    <s v="4A_LC-11:45-12:00"/>
    <n v="0"/>
    <n v="2"/>
    <n v="10"/>
    <n v="20"/>
    <n v="1"/>
    <n v="0"/>
    <n v="0"/>
    <n v="1"/>
    <n v="66"/>
    <n v="46"/>
    <s v=""/>
  </r>
  <r>
    <x v="24"/>
    <n v="12"/>
    <x v="1"/>
    <m/>
    <x v="78"/>
    <s v="CCV-4A_LC"/>
    <s v="4A_LC"/>
    <m/>
    <s v="4A_LC-12:00-12:15"/>
    <n v="0"/>
    <n v="5"/>
    <n v="4"/>
    <n v="19"/>
    <n v="2"/>
    <n v="2"/>
    <n v="0"/>
    <n v="0"/>
    <n v="52"/>
    <n v="29"/>
    <s v=""/>
  </r>
  <r>
    <x v="25"/>
    <n v="12"/>
    <x v="1"/>
    <m/>
    <x v="78"/>
    <s v="CCV-4A_LC"/>
    <s v="4A_LC"/>
    <m/>
    <s v="4A_LC-12:15-12:30"/>
    <n v="0"/>
    <n v="1"/>
    <n v="2"/>
    <n v="19"/>
    <n v="0"/>
    <n v="0"/>
    <n v="0"/>
    <n v="0"/>
    <n v="34"/>
    <n v="24"/>
    <s v=""/>
  </r>
  <r>
    <x v="26"/>
    <n v="12"/>
    <x v="1"/>
    <m/>
    <x v="78"/>
    <s v="CCV-4A_LC"/>
    <s v="4A_LC"/>
    <m/>
    <s v="4A_LC-12:30-12:45"/>
    <n v="0"/>
    <n v="0"/>
    <n v="3"/>
    <n v="20"/>
    <n v="0"/>
    <n v="0"/>
    <n v="0"/>
    <n v="2"/>
    <n v="39"/>
    <n v="30"/>
    <s v=""/>
  </r>
  <r>
    <x v="27"/>
    <n v="12"/>
    <x v="1"/>
    <m/>
    <x v="78"/>
    <s v="CCV-4A_LC"/>
    <s v="4A_LC"/>
    <m/>
    <s v="4A_LC-12:45-13:00"/>
    <n v="0"/>
    <n v="3"/>
    <n v="0"/>
    <n v="20"/>
    <n v="0"/>
    <n v="0"/>
    <n v="0"/>
    <n v="2"/>
    <n v="37"/>
    <n v="22"/>
    <s v=""/>
  </r>
  <r>
    <x v="28"/>
    <n v="13"/>
    <x v="1"/>
    <m/>
    <x v="78"/>
    <s v="CCV-4A_LC"/>
    <s v="4A_LC"/>
    <m/>
    <s v="4A_LC-13:00-13:15"/>
    <n v="0"/>
    <n v="4"/>
    <n v="11"/>
    <n v="25"/>
    <n v="0"/>
    <n v="0"/>
    <n v="0"/>
    <n v="2"/>
    <n v="82"/>
    <n v="55"/>
    <s v=""/>
  </r>
  <r>
    <x v="29"/>
    <n v="13"/>
    <x v="1"/>
    <m/>
    <x v="78"/>
    <s v="CCV-4A_LC"/>
    <s v="4A_LC"/>
    <m/>
    <s v="4A_LC-13:15-13:30"/>
    <n v="0"/>
    <n v="1"/>
    <n v="2"/>
    <n v="12"/>
    <n v="0"/>
    <n v="1"/>
    <n v="0"/>
    <n v="3"/>
    <n v="29"/>
    <n v="20"/>
    <s v=""/>
  </r>
  <r>
    <x v="30"/>
    <n v="13"/>
    <x v="1"/>
    <m/>
    <x v="78"/>
    <s v="CCV-4A_LC"/>
    <s v="4A_LC"/>
    <m/>
    <s v="4A_LC-13:30-13:45"/>
    <n v="0"/>
    <n v="7"/>
    <n v="4"/>
    <n v="40"/>
    <n v="1"/>
    <n v="1"/>
    <n v="0"/>
    <n v="3"/>
    <n v="88"/>
    <n v="53"/>
    <s v=""/>
  </r>
  <r>
    <x v="31"/>
    <n v="13"/>
    <x v="1"/>
    <m/>
    <x v="78"/>
    <s v="CCV-4A_LC"/>
    <s v="4A_LC"/>
    <m/>
    <s v="4A_LC-13:45-14:00"/>
    <n v="0"/>
    <n v="3"/>
    <n v="3"/>
    <n v="21"/>
    <n v="1"/>
    <n v="1"/>
    <n v="0"/>
    <n v="4"/>
    <n v="51"/>
    <n v="33"/>
    <s v=""/>
  </r>
  <r>
    <x v="32"/>
    <n v="14"/>
    <x v="1"/>
    <m/>
    <x v="78"/>
    <s v="CCV-4A_LC"/>
    <s v="4A_LC"/>
    <m/>
    <s v="4A_LC-14:00-14:15"/>
    <n v="0"/>
    <n v="1"/>
    <n v="4"/>
    <n v="23"/>
    <n v="1"/>
    <n v="0"/>
    <n v="0"/>
    <n v="3"/>
    <n v="50"/>
    <n v="36"/>
    <s v=""/>
  </r>
  <r>
    <x v="33"/>
    <n v="14"/>
    <x v="1"/>
    <m/>
    <x v="78"/>
    <s v="CCV-4A_LC"/>
    <s v="4A_LC"/>
    <m/>
    <s v="4A_LC-14:15-14:30"/>
    <n v="0"/>
    <n v="2"/>
    <n v="5"/>
    <n v="28"/>
    <n v="2"/>
    <n v="2"/>
    <n v="0"/>
    <n v="2"/>
    <n v="61"/>
    <n v="43"/>
    <s v=""/>
  </r>
  <r>
    <x v="34"/>
    <n v="14"/>
    <x v="1"/>
    <m/>
    <x v="78"/>
    <s v="CCV-4A_LC"/>
    <s v="4A_LC"/>
    <m/>
    <s v="4A_LC-14:30-14:45"/>
    <n v="0"/>
    <n v="3"/>
    <n v="7"/>
    <n v="18"/>
    <n v="0"/>
    <n v="0"/>
    <n v="0"/>
    <n v="5"/>
    <n v="61"/>
    <n v="41"/>
    <s v=""/>
  </r>
  <r>
    <x v="35"/>
    <n v="14"/>
    <x v="1"/>
    <m/>
    <x v="78"/>
    <s v="CCV-4A_LC"/>
    <s v="4A_LC"/>
    <m/>
    <s v="4A_LC-14:45-15:00"/>
    <n v="0"/>
    <n v="2"/>
    <n v="2"/>
    <n v="24"/>
    <n v="1"/>
    <n v="1"/>
    <n v="0"/>
    <n v="1"/>
    <n v="45"/>
    <n v="30"/>
    <s v=""/>
  </r>
  <r>
    <x v="36"/>
    <n v="15"/>
    <x v="1"/>
    <m/>
    <x v="78"/>
    <s v="CCV-4A_LC"/>
    <s v="4A_LC"/>
    <m/>
    <s v="4A_LC-15:00-15:15"/>
    <n v="0"/>
    <n v="3"/>
    <n v="9"/>
    <n v="52"/>
    <n v="0"/>
    <n v="0"/>
    <n v="0"/>
    <n v="1"/>
    <n v="106"/>
    <n v="76"/>
    <s v=""/>
  </r>
  <r>
    <x v="37"/>
    <n v="15"/>
    <x v="1"/>
    <m/>
    <x v="78"/>
    <s v="CCV-4A_LC"/>
    <s v="4A_LC"/>
    <m/>
    <s v="4A_LC-15:15-15:30"/>
    <n v="0"/>
    <n v="4"/>
    <n v="3"/>
    <n v="26"/>
    <n v="0"/>
    <n v="0"/>
    <n v="0"/>
    <n v="3"/>
    <n v="58"/>
    <n v="37"/>
    <s v=""/>
  </r>
  <r>
    <x v="38"/>
    <n v="15"/>
    <x v="1"/>
    <m/>
    <x v="78"/>
    <s v="CCV-4A_LC"/>
    <s v="4A_LC"/>
    <m/>
    <s v="4A_LC-15:30-15:45"/>
    <n v="0"/>
    <n v="3"/>
    <n v="2"/>
    <n v="23"/>
    <n v="2"/>
    <n v="0"/>
    <n v="0"/>
    <n v="2"/>
    <n v="48"/>
    <n v="30"/>
    <s v=""/>
  </r>
  <r>
    <x v="39"/>
    <n v="15"/>
    <x v="1"/>
    <m/>
    <x v="78"/>
    <s v="CCV-4A_LC"/>
    <s v="4A_LC"/>
    <m/>
    <s v="4A_LC-15:45-16:00"/>
    <n v="0"/>
    <n v="5"/>
    <n v="2"/>
    <n v="28"/>
    <n v="0"/>
    <n v="0"/>
    <n v="0"/>
    <n v="2"/>
    <n v="59"/>
    <n v="35"/>
    <s v=""/>
  </r>
  <r>
    <x v="40"/>
    <n v="16"/>
    <x v="1"/>
    <m/>
    <x v="78"/>
    <s v="CCV-4A_LC"/>
    <s v="4A_LC"/>
    <m/>
    <s v="4A_LC-16:00-16:15"/>
    <n v="0"/>
    <n v="8"/>
    <n v="4"/>
    <n v="30"/>
    <n v="0"/>
    <n v="2"/>
    <n v="0"/>
    <n v="3"/>
    <n v="77"/>
    <n v="43"/>
    <s v=""/>
  </r>
  <r>
    <x v="41"/>
    <n v="16"/>
    <x v="1"/>
    <m/>
    <x v="78"/>
    <s v="CCV-4A_LC"/>
    <s v="4A_LC"/>
    <m/>
    <s v="4A_LC-16:15-16:30"/>
    <n v="0"/>
    <n v="0"/>
    <n v="2"/>
    <n v="7"/>
    <n v="0"/>
    <n v="0"/>
    <n v="0"/>
    <n v="1"/>
    <n v="17"/>
    <n v="13"/>
    <s v=""/>
  </r>
  <r>
    <x v="42"/>
    <n v="16"/>
    <x v="1"/>
    <m/>
    <x v="78"/>
    <s v="CCV-4A_LC"/>
    <s v="4A_LC"/>
    <m/>
    <s v="4A_LC-16:30-16:45"/>
    <n v="0"/>
    <n v="1"/>
    <n v="7"/>
    <n v="46"/>
    <n v="0"/>
    <n v="0"/>
    <n v="0"/>
    <n v="2"/>
    <n v="88"/>
    <n v="66"/>
    <s v=""/>
  </r>
  <r>
    <x v="43"/>
    <n v="16"/>
    <x v="1"/>
    <m/>
    <x v="78"/>
    <s v="CCV-4A_LC"/>
    <s v="4A_LC"/>
    <m/>
    <s v="4A_LC-16:45-17:00"/>
    <n v="0"/>
    <n v="3"/>
    <n v="3"/>
    <n v="14"/>
    <n v="0"/>
    <n v="1"/>
    <n v="1"/>
    <n v="6"/>
    <n v="45"/>
    <n v="29"/>
    <s v=""/>
  </r>
  <r>
    <x v="44"/>
    <n v="17"/>
    <x v="1"/>
    <m/>
    <x v="78"/>
    <s v="CCV-4A_LC"/>
    <s v="4A_LC"/>
    <m/>
    <s v="4A_LC-17:00-17:15"/>
    <n v="0"/>
    <n v="3"/>
    <n v="6"/>
    <n v="24"/>
    <n v="1"/>
    <n v="0"/>
    <n v="0"/>
    <n v="6"/>
    <n v="67"/>
    <n v="45"/>
    <s v=""/>
  </r>
  <r>
    <x v="45"/>
    <n v="17"/>
    <x v="1"/>
    <m/>
    <x v="78"/>
    <s v="CCV-4A_LC"/>
    <s v="4A_LC"/>
    <m/>
    <s v="4A_LC-17:15-17:30"/>
    <n v="0"/>
    <n v="5"/>
    <n v="8"/>
    <n v="28"/>
    <n v="1"/>
    <n v="3"/>
    <n v="0"/>
    <n v="5"/>
    <n v="83"/>
    <n v="53"/>
    <s v=""/>
  </r>
  <r>
    <x v="46"/>
    <n v="17"/>
    <x v="1"/>
    <m/>
    <x v="78"/>
    <s v="CCV-4A_LC"/>
    <s v="4A_LC"/>
    <m/>
    <s v="4A_LC-17:30-17:45"/>
    <n v="0"/>
    <n v="9"/>
    <n v="3"/>
    <n v="39"/>
    <n v="1"/>
    <n v="2"/>
    <n v="0"/>
    <n v="9"/>
    <n v="96"/>
    <n v="56"/>
    <s v=""/>
  </r>
  <r>
    <x v="47"/>
    <n v="17"/>
    <x v="1"/>
    <m/>
    <x v="78"/>
    <s v="CCV-4A_LC"/>
    <s v="4A_LC"/>
    <m/>
    <s v="4A_LC-17:45-18:00"/>
    <n v="0"/>
    <n v="4"/>
    <n v="3"/>
    <n v="13"/>
    <n v="1"/>
    <n v="0"/>
    <n v="0"/>
    <n v="3"/>
    <n v="42"/>
    <n v="24"/>
    <s v=""/>
  </r>
  <r>
    <x v="48"/>
    <n v="18"/>
    <x v="1"/>
    <m/>
    <x v="78"/>
    <s v="CCV-4A_LC"/>
    <s v="4A_LC"/>
    <m/>
    <s v="4A_LC-18:00-18:15"/>
    <n v="0"/>
    <n v="0"/>
    <n v="0"/>
    <n v="2"/>
    <n v="0"/>
    <n v="0"/>
    <n v="0"/>
    <n v="0"/>
    <n v="3"/>
    <n v="2"/>
    <s v=""/>
  </r>
  <r>
    <x v="0"/>
    <n v="6"/>
    <x v="0"/>
    <m/>
    <x v="79"/>
    <s v="CCV-4A_SL"/>
    <s v="4A_SL"/>
    <m/>
    <s v="4A_SL-06:00-06:15"/>
    <n v="0"/>
    <n v="3"/>
    <n v="2"/>
    <n v="27"/>
    <n v="5"/>
    <n v="1"/>
    <n v="0"/>
    <n v="2"/>
    <n v="54"/>
    <n v="34"/>
    <s v=""/>
  </r>
  <r>
    <x v="1"/>
    <n v="6"/>
    <x v="0"/>
    <m/>
    <x v="79"/>
    <s v="CCV-4A_SL"/>
    <s v="4A_SL"/>
    <m/>
    <s v="4A_SL-06:15-06:30"/>
    <n v="0"/>
    <n v="4"/>
    <n v="2"/>
    <n v="35"/>
    <n v="6"/>
    <n v="1"/>
    <n v="0"/>
    <n v="2"/>
    <n v="67"/>
    <n v="42"/>
    <s v=""/>
  </r>
  <r>
    <x v="2"/>
    <n v="6"/>
    <x v="0"/>
    <m/>
    <x v="79"/>
    <s v="CCV-4A_SL"/>
    <s v="4A_SL"/>
    <m/>
    <s v="4A_SL-06:30-06:45"/>
    <n v="0"/>
    <n v="7"/>
    <n v="4"/>
    <n v="71"/>
    <n v="13"/>
    <n v="1"/>
    <n v="0"/>
    <n v="5"/>
    <n v="133"/>
    <n v="86"/>
    <s v=""/>
  </r>
  <r>
    <x v="3"/>
    <n v="6"/>
    <x v="0"/>
    <m/>
    <x v="79"/>
    <s v="CCV-4A_SL"/>
    <s v="4A_SL"/>
    <m/>
    <s v="4A_SL-06:45-07:00"/>
    <n v="0"/>
    <n v="8"/>
    <n v="5"/>
    <n v="78"/>
    <n v="14"/>
    <n v="2"/>
    <n v="0"/>
    <n v="6"/>
    <n v="150"/>
    <n v="97"/>
    <s v=""/>
  </r>
  <r>
    <x v="4"/>
    <n v="7"/>
    <x v="0"/>
    <m/>
    <x v="79"/>
    <s v="CCV-4A_SL"/>
    <s v="4A_SL"/>
    <m/>
    <s v="4A_SL-07:00-07:15"/>
    <n v="0"/>
    <n v="8"/>
    <n v="5"/>
    <n v="82"/>
    <n v="15"/>
    <n v="2"/>
    <n v="0"/>
    <n v="6"/>
    <n v="155"/>
    <n v="101"/>
    <s v=""/>
  </r>
  <r>
    <x v="5"/>
    <n v="7"/>
    <x v="0"/>
    <m/>
    <x v="79"/>
    <s v="CCV-4A_SL"/>
    <s v="4A_SL"/>
    <m/>
    <s v="4A_SL-07:15-07:30"/>
    <n v="0"/>
    <n v="11"/>
    <n v="7"/>
    <n v="114"/>
    <n v="20"/>
    <n v="2"/>
    <n v="0"/>
    <n v="8"/>
    <n v="215"/>
    <n v="140"/>
    <s v=""/>
  </r>
  <r>
    <x v="6"/>
    <n v="7"/>
    <x v="0"/>
    <m/>
    <x v="79"/>
    <s v="CCV-4A_SL"/>
    <s v="4A_SL"/>
    <m/>
    <s v="4A_SL-07:30-07:45"/>
    <n v="0"/>
    <n v="9"/>
    <n v="5"/>
    <n v="89"/>
    <n v="16"/>
    <n v="2"/>
    <n v="0"/>
    <n v="6"/>
    <n v="167"/>
    <n v="108"/>
    <s v=""/>
  </r>
  <r>
    <x v="7"/>
    <n v="7"/>
    <x v="0"/>
    <m/>
    <x v="79"/>
    <s v="CCV-4A_SL"/>
    <s v="4A_SL"/>
    <m/>
    <s v="4A_SL-07:45-08:00"/>
    <n v="0"/>
    <n v="9"/>
    <n v="6"/>
    <n v="93"/>
    <n v="17"/>
    <n v="2"/>
    <n v="0"/>
    <n v="7"/>
    <n v="177"/>
    <n v="115"/>
    <s v=""/>
  </r>
  <r>
    <x v="8"/>
    <n v="8"/>
    <x v="0"/>
    <m/>
    <x v="79"/>
    <s v="CCV-4A_SL"/>
    <s v="4A_SL"/>
    <m/>
    <s v="4A_SL-08:00-08:15"/>
    <n v="0"/>
    <n v="9"/>
    <n v="6"/>
    <n v="91"/>
    <n v="16"/>
    <n v="2"/>
    <n v="0"/>
    <n v="6"/>
    <n v="173"/>
    <n v="112"/>
    <s v=""/>
  </r>
  <r>
    <x v="9"/>
    <n v="8"/>
    <x v="0"/>
    <m/>
    <x v="79"/>
    <s v="CCV-4A_SL"/>
    <s v="4A_SL"/>
    <m/>
    <s v="4A_SL-08:15-08:30"/>
    <n v="0"/>
    <n v="8"/>
    <n v="5"/>
    <n v="79"/>
    <n v="14"/>
    <n v="2"/>
    <n v="0"/>
    <n v="6"/>
    <n v="151"/>
    <n v="98"/>
    <s v=""/>
  </r>
  <r>
    <x v="10"/>
    <n v="8"/>
    <x v="0"/>
    <m/>
    <x v="79"/>
    <s v="CCV-4A_SL"/>
    <s v="4A_SL"/>
    <m/>
    <s v="4A_SL-08:30-08:45"/>
    <n v="0"/>
    <n v="8"/>
    <n v="5"/>
    <n v="82"/>
    <n v="15"/>
    <n v="2"/>
    <n v="0"/>
    <n v="6"/>
    <n v="155"/>
    <n v="101"/>
    <s v=""/>
  </r>
  <r>
    <x v="11"/>
    <n v="8"/>
    <x v="0"/>
    <m/>
    <x v="79"/>
    <s v="CCV-4A_SL"/>
    <s v="4A_SL"/>
    <m/>
    <s v="4A_SL-08:45-09:00"/>
    <n v="0"/>
    <n v="8"/>
    <n v="5"/>
    <n v="84"/>
    <n v="15"/>
    <n v="2"/>
    <n v="0"/>
    <n v="6"/>
    <n v="158"/>
    <n v="103"/>
    <s v=""/>
  </r>
  <r>
    <x v="12"/>
    <n v="9"/>
    <x v="0"/>
    <m/>
    <x v="79"/>
    <s v="CCV-4A_SL"/>
    <s v="4A_SL"/>
    <m/>
    <s v="4A_SL-09:00-09:15"/>
    <n v="0"/>
    <n v="9"/>
    <n v="5"/>
    <n v="86"/>
    <n v="15"/>
    <n v="2"/>
    <n v="0"/>
    <n v="6"/>
    <n v="163"/>
    <n v="105"/>
    <s v=""/>
  </r>
  <r>
    <x v="13"/>
    <n v="9"/>
    <x v="0"/>
    <m/>
    <x v="79"/>
    <s v="CCV-4A_SL"/>
    <s v="4A_SL"/>
    <m/>
    <s v="4A_SL-09:15-09:30"/>
    <n v="0"/>
    <n v="12"/>
    <n v="7"/>
    <n v="116"/>
    <n v="21"/>
    <n v="2"/>
    <n v="0"/>
    <n v="8"/>
    <n v="220"/>
    <n v="142"/>
    <s v=""/>
  </r>
  <r>
    <x v="14"/>
    <n v="9"/>
    <x v="0"/>
    <m/>
    <x v="79"/>
    <s v="CCV-4A_SL"/>
    <s v="4A_SL"/>
    <m/>
    <s v="4A_SL-09:30-09:45"/>
    <n v="0"/>
    <n v="10"/>
    <n v="6"/>
    <n v="103"/>
    <n v="18"/>
    <n v="2"/>
    <n v="0"/>
    <n v="7"/>
    <n v="193"/>
    <n v="125"/>
    <s v=""/>
  </r>
  <r>
    <x v="15"/>
    <n v="9"/>
    <x v="0"/>
    <m/>
    <x v="79"/>
    <s v="CCV-4A_SL"/>
    <s v="4A_SL"/>
    <m/>
    <s v="4A_SL-09:45-10:00"/>
    <n v="0"/>
    <n v="11"/>
    <n v="7"/>
    <n v="106"/>
    <n v="19"/>
    <n v="2"/>
    <n v="0"/>
    <n v="7"/>
    <n v="203"/>
    <n v="131"/>
    <s v=""/>
  </r>
  <r>
    <x v="16"/>
    <n v="10"/>
    <x v="0"/>
    <m/>
    <x v="79"/>
    <s v="CCV-4A_SL"/>
    <s v="4A_SL"/>
    <m/>
    <s v="4A_SL-10:00-10:15"/>
    <n v="0"/>
    <n v="12"/>
    <n v="8"/>
    <n v="123"/>
    <n v="22"/>
    <n v="2"/>
    <n v="0"/>
    <n v="9"/>
    <n v="234"/>
    <n v="152"/>
    <s v=""/>
  </r>
  <r>
    <x v="17"/>
    <n v="10"/>
    <x v="0"/>
    <m/>
    <x v="79"/>
    <s v="CCV-4A_SL"/>
    <s v="4A_SL"/>
    <m/>
    <s v="4A_SL-10:15-10:30"/>
    <n v="0"/>
    <n v="12"/>
    <n v="7"/>
    <n v="116"/>
    <n v="21"/>
    <n v="2"/>
    <n v="0"/>
    <n v="8"/>
    <n v="220"/>
    <n v="142"/>
    <s v=""/>
  </r>
  <r>
    <x v="18"/>
    <n v="10"/>
    <x v="0"/>
    <m/>
    <x v="79"/>
    <s v="CCV-4A_SL"/>
    <s v="4A_SL"/>
    <m/>
    <s v="4A_SL-10:30-10:45"/>
    <n v="0"/>
    <n v="10"/>
    <n v="6"/>
    <n v="100"/>
    <n v="18"/>
    <n v="2"/>
    <n v="0"/>
    <n v="7"/>
    <n v="189"/>
    <n v="122"/>
    <s v=""/>
  </r>
  <r>
    <x v="19"/>
    <n v="10"/>
    <x v="0"/>
    <m/>
    <x v="79"/>
    <s v="CCV-4A_SL"/>
    <s v="4A_SL"/>
    <m/>
    <s v="4A_SL-10:45-11:00"/>
    <n v="0"/>
    <n v="8"/>
    <n v="5"/>
    <n v="80"/>
    <n v="14"/>
    <n v="2"/>
    <n v="0"/>
    <n v="6"/>
    <n v="152"/>
    <n v="99"/>
    <s v=""/>
  </r>
  <r>
    <x v="20"/>
    <n v="11"/>
    <x v="0"/>
    <m/>
    <x v="79"/>
    <s v="CCV-4A_SL"/>
    <s v="4A_SL"/>
    <m/>
    <s v="4A_SL-11:00-11:15"/>
    <n v="0"/>
    <n v="9"/>
    <n v="5"/>
    <n v="86"/>
    <n v="15"/>
    <n v="2"/>
    <n v="0"/>
    <n v="6"/>
    <n v="163"/>
    <n v="105"/>
    <s v=""/>
  </r>
  <r>
    <x v="21"/>
    <n v="11"/>
    <x v="0"/>
    <m/>
    <x v="79"/>
    <s v="CCV-4A_SL"/>
    <s v="4A_SL"/>
    <m/>
    <s v="4A_SL-11:15-11:30"/>
    <n v="0"/>
    <n v="9"/>
    <n v="6"/>
    <n v="91"/>
    <n v="16"/>
    <n v="2"/>
    <n v="0"/>
    <n v="6"/>
    <n v="173"/>
    <n v="112"/>
    <s v=""/>
  </r>
  <r>
    <x v="22"/>
    <n v="11"/>
    <x v="0"/>
    <m/>
    <x v="79"/>
    <s v="CCV-4A_SL"/>
    <s v="4A_SL"/>
    <m/>
    <s v="4A_SL-11:30-11:45"/>
    <n v="0"/>
    <n v="9"/>
    <n v="5"/>
    <n v="89"/>
    <n v="16"/>
    <n v="2"/>
    <n v="0"/>
    <n v="6"/>
    <n v="167"/>
    <n v="108"/>
    <s v=""/>
  </r>
  <r>
    <x v="23"/>
    <n v="11"/>
    <x v="0"/>
    <m/>
    <x v="79"/>
    <s v="CCV-4A_SL"/>
    <s v="4A_SL"/>
    <m/>
    <s v="4A_SL-11:45-12:00"/>
    <n v="0"/>
    <n v="9"/>
    <n v="6"/>
    <n v="93"/>
    <n v="17"/>
    <n v="2"/>
    <n v="0"/>
    <n v="7"/>
    <n v="177"/>
    <n v="115"/>
    <s v=""/>
  </r>
  <r>
    <x v="24"/>
    <n v="12"/>
    <x v="1"/>
    <m/>
    <x v="79"/>
    <s v="CCV-4A_SL"/>
    <s v="4A_SL"/>
    <m/>
    <s v="4A_SL-12:00-12:15"/>
    <n v="0"/>
    <n v="9"/>
    <n v="5"/>
    <n v="84"/>
    <n v="15"/>
    <n v="2"/>
    <n v="0"/>
    <n v="6"/>
    <n v="160"/>
    <n v="103"/>
    <s v=""/>
  </r>
  <r>
    <x v="25"/>
    <n v="12"/>
    <x v="1"/>
    <m/>
    <x v="79"/>
    <s v="CCV-4A_SL"/>
    <s v="4A_SL"/>
    <m/>
    <s v="4A_SL-12:15-12:30"/>
    <n v="0"/>
    <n v="8"/>
    <n v="5"/>
    <n v="81"/>
    <n v="14"/>
    <n v="2"/>
    <n v="0"/>
    <n v="6"/>
    <n v="154"/>
    <n v="100"/>
    <s v=""/>
  </r>
  <r>
    <x v="26"/>
    <n v="12"/>
    <x v="1"/>
    <m/>
    <x v="79"/>
    <s v="CCV-4A_SL"/>
    <s v="4A_SL"/>
    <m/>
    <s v="4A_SL-12:30-12:45"/>
    <n v="0"/>
    <n v="8"/>
    <n v="5"/>
    <n v="82"/>
    <n v="15"/>
    <n v="2"/>
    <n v="0"/>
    <n v="6"/>
    <n v="155"/>
    <n v="101"/>
    <s v=""/>
  </r>
  <r>
    <x v="27"/>
    <n v="12"/>
    <x v="1"/>
    <m/>
    <x v="79"/>
    <s v="CCV-4A_SL"/>
    <s v="4A_SL"/>
    <m/>
    <s v="4A_SL-12:45-13:00"/>
    <n v="0"/>
    <n v="9"/>
    <n v="5"/>
    <n v="86"/>
    <n v="15"/>
    <n v="2"/>
    <n v="0"/>
    <n v="6"/>
    <n v="163"/>
    <n v="105"/>
    <s v=""/>
  </r>
  <r>
    <x v="28"/>
    <n v="13"/>
    <x v="1"/>
    <m/>
    <x v="79"/>
    <s v="CCV-4A_SL"/>
    <s v="4A_SL"/>
    <m/>
    <s v="4A_SL-13:00-13:15"/>
    <n v="0"/>
    <n v="7"/>
    <n v="5"/>
    <n v="74"/>
    <n v="13"/>
    <n v="1"/>
    <n v="0"/>
    <n v="5"/>
    <n v="140"/>
    <n v="92"/>
    <s v=""/>
  </r>
  <r>
    <x v="29"/>
    <n v="13"/>
    <x v="1"/>
    <m/>
    <x v="79"/>
    <s v="CCV-4A_SL"/>
    <s v="4A_SL"/>
    <m/>
    <s v="4A_SL-13:15-13:30"/>
    <n v="0"/>
    <n v="9"/>
    <n v="5"/>
    <n v="85"/>
    <n v="15"/>
    <n v="2"/>
    <n v="0"/>
    <n v="6"/>
    <n v="162"/>
    <n v="104"/>
    <s v=""/>
  </r>
  <r>
    <x v="30"/>
    <n v="13"/>
    <x v="1"/>
    <m/>
    <x v="79"/>
    <s v="CCV-4A_SL"/>
    <s v="4A_SL"/>
    <m/>
    <s v="4A_SL-13:30-13:45"/>
    <n v="0"/>
    <n v="11"/>
    <n v="7"/>
    <n v="106"/>
    <n v="19"/>
    <n v="2"/>
    <n v="0"/>
    <n v="7"/>
    <n v="203"/>
    <n v="131"/>
    <s v=""/>
  </r>
  <r>
    <x v="31"/>
    <n v="13"/>
    <x v="1"/>
    <m/>
    <x v="79"/>
    <s v="CCV-4A_SL"/>
    <s v="4A_SL"/>
    <m/>
    <s v="4A_SL-13:45-14:00"/>
    <n v="0"/>
    <n v="10"/>
    <n v="6"/>
    <n v="95"/>
    <n v="17"/>
    <n v="2"/>
    <n v="0"/>
    <n v="7"/>
    <n v="182"/>
    <n v="117"/>
    <s v=""/>
  </r>
  <r>
    <x v="32"/>
    <n v="14"/>
    <x v="1"/>
    <m/>
    <x v="79"/>
    <s v="CCV-4A_SL"/>
    <s v="4A_SL"/>
    <m/>
    <s v="4A_SL-14:00-14:15"/>
    <n v="0"/>
    <n v="10"/>
    <n v="6"/>
    <n v="103"/>
    <n v="18"/>
    <n v="2"/>
    <n v="0"/>
    <n v="7"/>
    <n v="193"/>
    <n v="125"/>
    <s v=""/>
  </r>
  <r>
    <x v="33"/>
    <n v="14"/>
    <x v="1"/>
    <m/>
    <x v="79"/>
    <s v="CCV-4A_SL"/>
    <s v="4A_SL"/>
    <m/>
    <s v="4A_SL-14:15-14:30"/>
    <n v="0"/>
    <n v="11"/>
    <n v="7"/>
    <n v="107"/>
    <n v="19"/>
    <n v="2"/>
    <n v="0"/>
    <n v="8"/>
    <n v="205"/>
    <n v="133"/>
    <s v=""/>
  </r>
  <r>
    <x v="34"/>
    <n v="14"/>
    <x v="1"/>
    <m/>
    <x v="79"/>
    <s v="CCV-4A_SL"/>
    <s v="4A_SL"/>
    <m/>
    <s v="4A_SL-14:30-14:45"/>
    <n v="0"/>
    <n v="11"/>
    <n v="7"/>
    <n v="107"/>
    <n v="19"/>
    <n v="2"/>
    <n v="0"/>
    <n v="8"/>
    <n v="205"/>
    <n v="133"/>
    <s v=""/>
  </r>
  <r>
    <x v="35"/>
    <n v="14"/>
    <x v="1"/>
    <m/>
    <x v="79"/>
    <s v="CCV-4A_SL"/>
    <s v="4A_SL"/>
    <m/>
    <s v="4A_SL-14:45-15:00"/>
    <n v="0"/>
    <n v="10"/>
    <n v="6"/>
    <n v="102"/>
    <n v="18"/>
    <n v="2"/>
    <n v="0"/>
    <n v="7"/>
    <n v="192"/>
    <n v="124"/>
    <s v=""/>
  </r>
  <r>
    <x v="36"/>
    <n v="15"/>
    <x v="1"/>
    <m/>
    <x v="79"/>
    <s v="CCV-4A_SL"/>
    <s v="4A_SL"/>
    <m/>
    <s v="4A_SL-15:00-15:15"/>
    <n v="0"/>
    <n v="12"/>
    <n v="7"/>
    <n v="118"/>
    <n v="21"/>
    <n v="2"/>
    <n v="0"/>
    <n v="8"/>
    <n v="223"/>
    <n v="144"/>
    <s v=""/>
  </r>
  <r>
    <x v="37"/>
    <n v="15"/>
    <x v="1"/>
    <m/>
    <x v="79"/>
    <s v="CCV-4A_SL"/>
    <s v="4A_SL"/>
    <m/>
    <s v="4A_SL-15:15-15:30"/>
    <n v="0"/>
    <n v="10"/>
    <n v="6"/>
    <n v="103"/>
    <n v="18"/>
    <n v="2"/>
    <n v="0"/>
    <n v="7"/>
    <n v="193"/>
    <n v="125"/>
    <s v=""/>
  </r>
  <r>
    <x v="38"/>
    <n v="15"/>
    <x v="1"/>
    <m/>
    <x v="79"/>
    <s v="CCV-4A_SL"/>
    <s v="4A_SL"/>
    <m/>
    <s v="4A_SL-15:30-15:45"/>
    <n v="0"/>
    <n v="10"/>
    <n v="6"/>
    <n v="102"/>
    <n v="18"/>
    <n v="2"/>
    <n v="0"/>
    <n v="7"/>
    <n v="192"/>
    <n v="124"/>
    <s v=""/>
  </r>
  <r>
    <x v="39"/>
    <n v="15"/>
    <x v="1"/>
    <m/>
    <x v="79"/>
    <s v="CCV-4A_SL"/>
    <s v="4A_SL"/>
    <m/>
    <s v="4A_SL-15:45-16:00"/>
    <n v="0"/>
    <n v="11"/>
    <n v="7"/>
    <n v="112"/>
    <n v="20"/>
    <n v="2"/>
    <n v="0"/>
    <n v="8"/>
    <n v="212"/>
    <n v="138"/>
    <s v=""/>
  </r>
  <r>
    <x v="40"/>
    <n v="16"/>
    <x v="1"/>
    <m/>
    <x v="79"/>
    <s v="CCV-4A_SL"/>
    <s v="4A_SL"/>
    <m/>
    <s v="4A_SL-16:00-16:15"/>
    <n v="0"/>
    <n v="11"/>
    <n v="7"/>
    <n v="107"/>
    <n v="19"/>
    <n v="2"/>
    <n v="0"/>
    <n v="8"/>
    <n v="205"/>
    <n v="133"/>
    <s v=""/>
  </r>
  <r>
    <x v="41"/>
    <n v="16"/>
    <x v="1"/>
    <m/>
    <x v="79"/>
    <s v="CCV-4A_SL"/>
    <s v="4A_SL"/>
    <m/>
    <s v="4A_SL-16:15-16:30"/>
    <n v="0"/>
    <n v="9"/>
    <n v="6"/>
    <n v="93"/>
    <n v="17"/>
    <n v="2"/>
    <n v="0"/>
    <n v="7"/>
    <n v="177"/>
    <n v="115"/>
    <s v=""/>
  </r>
  <r>
    <x v="42"/>
    <n v="16"/>
    <x v="1"/>
    <m/>
    <x v="79"/>
    <s v="CCV-4A_SL"/>
    <s v="4A_SL"/>
    <m/>
    <s v="4A_SL-16:30-16:45"/>
    <n v="0"/>
    <n v="10"/>
    <n v="6"/>
    <n v="95"/>
    <n v="17"/>
    <n v="2"/>
    <n v="0"/>
    <n v="7"/>
    <n v="182"/>
    <n v="117"/>
    <s v=""/>
  </r>
  <r>
    <x v="43"/>
    <n v="16"/>
    <x v="1"/>
    <m/>
    <x v="79"/>
    <s v="CCV-4A_SL"/>
    <s v="4A_SL"/>
    <m/>
    <s v="4A_SL-16:45-17:00"/>
    <n v="0"/>
    <n v="10"/>
    <n v="6"/>
    <n v="102"/>
    <n v="18"/>
    <n v="2"/>
    <n v="0"/>
    <n v="7"/>
    <n v="192"/>
    <n v="124"/>
    <s v=""/>
  </r>
  <r>
    <x v="44"/>
    <n v="17"/>
    <x v="1"/>
    <m/>
    <x v="79"/>
    <s v="CCV-4A_SL"/>
    <s v="4A_SL"/>
    <m/>
    <s v="4A_SL-17:00-17:15"/>
    <n v="0"/>
    <n v="10"/>
    <n v="6"/>
    <n v="97"/>
    <n v="17"/>
    <n v="2"/>
    <n v="0"/>
    <n v="7"/>
    <n v="185"/>
    <n v="119"/>
    <s v=""/>
  </r>
  <r>
    <x v="45"/>
    <n v="17"/>
    <x v="1"/>
    <m/>
    <x v="79"/>
    <s v="CCV-4A_SL"/>
    <s v="4A_SL"/>
    <m/>
    <s v="4A_SL-17:15-17:30"/>
    <n v="0"/>
    <n v="11"/>
    <n v="7"/>
    <n v="113"/>
    <n v="20"/>
    <n v="2"/>
    <n v="0"/>
    <n v="8"/>
    <n v="213"/>
    <n v="139"/>
    <s v=""/>
  </r>
  <r>
    <x v="46"/>
    <n v="17"/>
    <x v="1"/>
    <m/>
    <x v="79"/>
    <s v="CCV-4A_SL"/>
    <s v="4A_SL"/>
    <m/>
    <s v="4A_SL-17:30-17:45"/>
    <n v="0"/>
    <n v="12"/>
    <n v="7"/>
    <n v="120"/>
    <n v="21"/>
    <n v="2"/>
    <n v="0"/>
    <n v="8"/>
    <n v="225"/>
    <n v="146"/>
    <s v=""/>
  </r>
  <r>
    <x v="47"/>
    <n v="17"/>
    <x v="1"/>
    <m/>
    <x v="79"/>
    <s v="CCV-4A_SL"/>
    <s v="4A_SL"/>
    <m/>
    <s v="4A_SL-17:45-18:00"/>
    <n v="0"/>
    <n v="9"/>
    <n v="6"/>
    <n v="90"/>
    <n v="16"/>
    <n v="2"/>
    <n v="0"/>
    <n v="6"/>
    <n v="172"/>
    <n v="111"/>
    <s v=""/>
  </r>
  <r>
    <x v="48"/>
    <n v="18"/>
    <x v="1"/>
    <m/>
    <x v="79"/>
    <s v="CCV-4A_SL"/>
    <s v="4A_SL"/>
    <m/>
    <s v="4A_SL-18:00-18:15"/>
    <n v="0"/>
    <n v="10"/>
    <n v="6"/>
    <n v="104"/>
    <n v="18"/>
    <n v="2"/>
    <n v="0"/>
    <n v="7"/>
    <n v="194"/>
    <n v="126"/>
    <s v=""/>
  </r>
  <r>
    <x v="49"/>
    <n v="18"/>
    <x v="1"/>
    <m/>
    <x v="79"/>
    <s v="CCV-4A_SL"/>
    <s v="4A_SL"/>
    <m/>
    <s v="4A_SL-18:15-18:30"/>
    <n v="0"/>
    <n v="11"/>
    <n v="7"/>
    <n v="112"/>
    <n v="20"/>
    <n v="2"/>
    <n v="0"/>
    <n v="8"/>
    <n v="212"/>
    <n v="138"/>
    <s v=""/>
  </r>
  <r>
    <x v="50"/>
    <n v="18"/>
    <x v="1"/>
    <m/>
    <x v="79"/>
    <s v="CCV-4A_SL"/>
    <s v="4A_SL"/>
    <m/>
    <s v="4A_SL-18:30-18:45"/>
    <n v="0"/>
    <n v="11"/>
    <n v="7"/>
    <n v="114"/>
    <n v="20"/>
    <n v="2"/>
    <n v="0"/>
    <n v="8"/>
    <n v="215"/>
    <n v="140"/>
    <s v=""/>
  </r>
  <r>
    <x v="51"/>
    <n v="18"/>
    <x v="1"/>
    <m/>
    <x v="79"/>
    <s v="CCV-4A_SL"/>
    <s v="4A_SL"/>
    <m/>
    <s v="4A_SL-18:45-19:00"/>
    <n v="0"/>
    <n v="10"/>
    <n v="6"/>
    <n v="98"/>
    <n v="18"/>
    <n v="2"/>
    <n v="0"/>
    <n v="7"/>
    <n v="186"/>
    <n v="120"/>
    <s v=""/>
  </r>
  <r>
    <x v="52"/>
    <n v="19"/>
    <x v="2"/>
    <m/>
    <x v="79"/>
    <s v="CCV-4A_SL"/>
    <s v="4A_SL"/>
    <m/>
    <s v="4A_SL-19:00-19:15"/>
    <n v="0"/>
    <n v="9"/>
    <n v="6"/>
    <n v="91"/>
    <n v="16"/>
    <n v="2"/>
    <n v="0"/>
    <n v="6"/>
    <n v="173"/>
    <n v="112"/>
    <s v=""/>
  </r>
  <r>
    <x v="53"/>
    <n v="19"/>
    <x v="2"/>
    <m/>
    <x v="79"/>
    <s v="CCV-4A_SL"/>
    <s v="4A_SL"/>
    <m/>
    <s v="4A_SL-19:15-19:30"/>
    <n v="0"/>
    <n v="10"/>
    <n v="6"/>
    <n v="104"/>
    <n v="18"/>
    <n v="2"/>
    <n v="0"/>
    <n v="7"/>
    <n v="194"/>
    <n v="126"/>
    <s v=""/>
  </r>
  <r>
    <x v="54"/>
    <n v="19"/>
    <x v="2"/>
    <m/>
    <x v="79"/>
    <s v="CCV-4A_SL"/>
    <s v="4A_SL"/>
    <m/>
    <s v="4A_SL-19:30-19:45"/>
    <n v="0"/>
    <n v="11"/>
    <n v="7"/>
    <n v="111"/>
    <n v="20"/>
    <n v="2"/>
    <n v="0"/>
    <n v="8"/>
    <n v="211"/>
    <n v="137"/>
    <s v=""/>
  </r>
  <r>
    <x v="55"/>
    <n v="19"/>
    <x v="2"/>
    <m/>
    <x v="79"/>
    <s v="CCV-4A_SL"/>
    <s v="4A_SL"/>
    <m/>
    <s v="4A_SL-19:45-20:00"/>
    <n v="0"/>
    <n v="9"/>
    <n v="6"/>
    <n v="92"/>
    <n v="16"/>
    <n v="2"/>
    <n v="0"/>
    <n v="6"/>
    <n v="174"/>
    <n v="113"/>
    <s v=""/>
  </r>
  <r>
    <x v="3"/>
    <n v="6"/>
    <x v="0"/>
    <m/>
    <x v="80"/>
    <s v="CCV-4B_LC"/>
    <s v="4B_LC"/>
    <m/>
    <s v="4B_LC-06:45-07:00"/>
    <n v="0"/>
    <n v="0"/>
    <n v="0"/>
    <n v="1"/>
    <n v="0"/>
    <n v="0"/>
    <n v="0"/>
    <n v="0"/>
    <n v="2"/>
    <n v="1"/>
    <s v=""/>
  </r>
  <r>
    <x v="4"/>
    <n v="7"/>
    <x v="0"/>
    <m/>
    <x v="80"/>
    <s v="CCV-4B_LC"/>
    <s v="4B_LC"/>
    <m/>
    <s v="4B_LC-07:00-07:15"/>
    <n v="0"/>
    <n v="0"/>
    <n v="6"/>
    <n v="10"/>
    <n v="0"/>
    <n v="1"/>
    <n v="0"/>
    <n v="3"/>
    <n v="37"/>
    <n v="28"/>
    <s v=""/>
  </r>
  <r>
    <x v="5"/>
    <n v="7"/>
    <x v="0"/>
    <m/>
    <x v="80"/>
    <s v="CCV-4B_LC"/>
    <s v="4B_LC"/>
    <m/>
    <s v="4B_LC-07:15-07:30"/>
    <n v="0"/>
    <n v="4"/>
    <n v="3"/>
    <n v="10"/>
    <n v="0"/>
    <n v="0"/>
    <n v="0"/>
    <n v="2"/>
    <n v="36"/>
    <n v="20"/>
    <s v=""/>
  </r>
  <r>
    <x v="6"/>
    <n v="7"/>
    <x v="0"/>
    <m/>
    <x v="80"/>
    <s v="CCV-4B_LC"/>
    <s v="4B_LC"/>
    <m/>
    <s v="4B_LC-07:30-07:45"/>
    <n v="0"/>
    <n v="4"/>
    <n v="1"/>
    <n v="17"/>
    <n v="2"/>
    <n v="0"/>
    <n v="0"/>
    <n v="2"/>
    <n v="39"/>
    <n v="22"/>
    <s v=""/>
  </r>
  <r>
    <x v="7"/>
    <n v="7"/>
    <x v="0"/>
    <m/>
    <x v="80"/>
    <s v="CCV-4B_LC"/>
    <s v="4B_LC"/>
    <m/>
    <s v="4B_LC-07:45-08:00"/>
    <n v="0"/>
    <n v="1"/>
    <n v="1"/>
    <n v="16"/>
    <n v="0"/>
    <n v="0"/>
    <n v="0"/>
    <n v="3"/>
    <n v="31"/>
    <n v="22"/>
    <s v=""/>
  </r>
  <r>
    <x v="8"/>
    <n v="8"/>
    <x v="0"/>
    <m/>
    <x v="80"/>
    <s v="CCV-4B_LC"/>
    <s v="4B_LC"/>
    <m/>
    <s v="4B_LC-08:00-08:15"/>
    <n v="0"/>
    <n v="2"/>
    <n v="2"/>
    <n v="20"/>
    <n v="1"/>
    <n v="0"/>
    <n v="0"/>
    <n v="0"/>
    <n v="38"/>
    <n v="25"/>
    <s v=""/>
  </r>
  <r>
    <x v="9"/>
    <n v="8"/>
    <x v="0"/>
    <m/>
    <x v="80"/>
    <s v="CCV-4B_LC"/>
    <s v="4B_LC"/>
    <m/>
    <s v="4B_LC-08:15-08:30"/>
    <n v="0"/>
    <n v="2"/>
    <n v="2"/>
    <n v="20"/>
    <n v="0"/>
    <n v="0"/>
    <n v="0"/>
    <n v="1"/>
    <n v="39"/>
    <n v="26"/>
    <s v=""/>
  </r>
  <r>
    <x v="10"/>
    <n v="8"/>
    <x v="0"/>
    <m/>
    <x v="80"/>
    <s v="CCV-4B_LC"/>
    <s v="4B_LC"/>
    <m/>
    <s v="4B_LC-08:30-08:45"/>
    <n v="0"/>
    <n v="2"/>
    <n v="4"/>
    <n v="25"/>
    <n v="0"/>
    <n v="0"/>
    <n v="0"/>
    <n v="3"/>
    <n v="55"/>
    <n v="38"/>
    <s v=""/>
  </r>
  <r>
    <x v="11"/>
    <n v="8"/>
    <x v="0"/>
    <m/>
    <x v="80"/>
    <s v="CCV-4B_LC"/>
    <s v="4B_LC"/>
    <m/>
    <s v="4B_LC-08:45-09:00"/>
    <n v="0"/>
    <n v="2"/>
    <n v="7"/>
    <n v="19"/>
    <n v="1"/>
    <n v="1"/>
    <n v="0"/>
    <n v="2"/>
    <n v="56"/>
    <n v="39"/>
    <s v=""/>
  </r>
  <r>
    <x v="12"/>
    <n v="9"/>
    <x v="0"/>
    <m/>
    <x v="80"/>
    <s v="CCV-4B_LC"/>
    <s v="4B_LC"/>
    <m/>
    <s v="4B_LC-09:00-09:15"/>
    <n v="0"/>
    <n v="0"/>
    <n v="1"/>
    <n v="18"/>
    <n v="0"/>
    <n v="0"/>
    <n v="0"/>
    <n v="1"/>
    <n v="28"/>
    <n v="22"/>
    <s v=""/>
  </r>
  <r>
    <x v="13"/>
    <n v="9"/>
    <x v="0"/>
    <m/>
    <x v="80"/>
    <s v="CCV-4B_LC"/>
    <s v="4B_LC"/>
    <m/>
    <s v="4B_LC-09:15-09:30"/>
    <n v="0"/>
    <n v="6"/>
    <n v="8"/>
    <n v="27"/>
    <n v="0"/>
    <n v="0"/>
    <n v="0"/>
    <n v="4"/>
    <n v="82"/>
    <n v="51"/>
    <s v=""/>
  </r>
  <r>
    <x v="14"/>
    <n v="9"/>
    <x v="0"/>
    <m/>
    <x v="80"/>
    <s v="CCV-4B_LC"/>
    <s v="4B_LC"/>
    <m/>
    <s v="4B_LC-09:30-09:45"/>
    <n v="0"/>
    <n v="4"/>
    <n v="8"/>
    <n v="30"/>
    <n v="0"/>
    <n v="1"/>
    <n v="0"/>
    <n v="3"/>
    <n v="80"/>
    <n v="53"/>
    <s v=""/>
  </r>
  <r>
    <x v="15"/>
    <n v="9"/>
    <x v="0"/>
    <m/>
    <x v="80"/>
    <s v="CCV-4B_LC"/>
    <s v="4B_LC"/>
    <m/>
    <s v="4B_LC-09:45-10:00"/>
    <n v="0"/>
    <n v="3"/>
    <n v="1"/>
    <n v="25"/>
    <n v="0"/>
    <n v="0"/>
    <n v="0"/>
    <n v="4"/>
    <n v="49"/>
    <n v="32"/>
    <s v=""/>
  </r>
  <r>
    <x v="16"/>
    <n v="10"/>
    <x v="0"/>
    <m/>
    <x v="80"/>
    <s v="CCV-4B_LC"/>
    <s v="4B_LC"/>
    <m/>
    <s v="4B_LC-10:00-10:15"/>
    <n v="0"/>
    <n v="6"/>
    <n v="3"/>
    <n v="37"/>
    <n v="2"/>
    <n v="0"/>
    <n v="0"/>
    <n v="5"/>
    <n v="81"/>
    <n v="50"/>
    <s v=""/>
  </r>
  <r>
    <x v="17"/>
    <n v="10"/>
    <x v="0"/>
    <m/>
    <x v="80"/>
    <s v="CCV-4B_LC"/>
    <s v="4B_LC"/>
    <m/>
    <s v="4B_LC-10:15-10:30"/>
    <n v="0"/>
    <n v="5"/>
    <n v="5"/>
    <n v="29"/>
    <n v="1"/>
    <n v="0"/>
    <n v="0"/>
    <n v="4"/>
    <n v="73"/>
    <n v="46"/>
    <s v=""/>
  </r>
  <r>
    <x v="18"/>
    <n v="10"/>
    <x v="0"/>
    <m/>
    <x v="80"/>
    <s v="CCV-4B_LC"/>
    <s v="4B_LC"/>
    <m/>
    <s v="4B_LC-10:30-10:45"/>
    <n v="0"/>
    <n v="2"/>
    <n v="2"/>
    <n v="30"/>
    <n v="1"/>
    <n v="0"/>
    <n v="0"/>
    <n v="2"/>
    <n v="54"/>
    <n v="37"/>
    <s v=""/>
  </r>
  <r>
    <x v="19"/>
    <n v="10"/>
    <x v="0"/>
    <m/>
    <x v="80"/>
    <s v="CCV-4B_LC"/>
    <s v="4B_LC"/>
    <m/>
    <s v="4B_LC-10:45-11:00"/>
    <n v="0"/>
    <n v="6"/>
    <n v="6"/>
    <n v="45"/>
    <n v="1"/>
    <n v="0"/>
    <n v="0"/>
    <n v="1"/>
    <n v="96"/>
    <n v="61"/>
    <s v=""/>
  </r>
  <r>
    <x v="20"/>
    <n v="11"/>
    <x v="0"/>
    <m/>
    <x v="80"/>
    <s v="CCV-4B_LC"/>
    <s v="4B_LC"/>
    <m/>
    <s v="4B_LC-11:00-11:15"/>
    <n v="0"/>
    <n v="7"/>
    <n v="7"/>
    <n v="34"/>
    <n v="1"/>
    <n v="0"/>
    <n v="0"/>
    <n v="1"/>
    <n v="87"/>
    <n v="53"/>
    <s v=""/>
  </r>
  <r>
    <x v="21"/>
    <n v="11"/>
    <x v="0"/>
    <m/>
    <x v="80"/>
    <s v="CCV-4B_LC"/>
    <s v="4B_LC"/>
    <m/>
    <s v="4B_LC-11:15-11:30"/>
    <n v="0"/>
    <n v="5"/>
    <n v="3"/>
    <n v="26"/>
    <n v="0"/>
    <n v="0"/>
    <n v="0"/>
    <n v="3"/>
    <n v="61"/>
    <n v="37"/>
    <s v=""/>
  </r>
  <r>
    <x v="23"/>
    <n v="11"/>
    <x v="0"/>
    <m/>
    <x v="80"/>
    <s v="CCV-4B_LC"/>
    <s v="4B_LC"/>
    <m/>
    <s v="4B_LC-11:45-12:00"/>
    <n v="0"/>
    <n v="10"/>
    <n v="13"/>
    <n v="63"/>
    <n v="0"/>
    <n v="0"/>
    <n v="1"/>
    <n v="3"/>
    <n v="156"/>
    <n v="100"/>
    <s v=""/>
  </r>
  <r>
    <x v="24"/>
    <n v="12"/>
    <x v="1"/>
    <m/>
    <x v="80"/>
    <s v="CCV-4B_LC"/>
    <s v="4B_LC"/>
    <m/>
    <s v="4B_LC-12:00-12:15"/>
    <n v="0"/>
    <n v="2"/>
    <n v="5"/>
    <n v="14"/>
    <n v="0"/>
    <n v="0"/>
    <n v="0"/>
    <n v="1"/>
    <n v="41"/>
    <n v="28"/>
    <s v=""/>
  </r>
  <r>
    <x v="25"/>
    <n v="12"/>
    <x v="1"/>
    <m/>
    <x v="80"/>
    <s v="CCV-4B_LC"/>
    <s v="4B_LC"/>
    <m/>
    <s v="4B_LC-12:15-12:30"/>
    <n v="0"/>
    <n v="5"/>
    <n v="2"/>
    <n v="48"/>
    <n v="0"/>
    <n v="1"/>
    <n v="0"/>
    <n v="2"/>
    <n v="85"/>
    <n v="55"/>
    <s v=""/>
  </r>
  <r>
    <x v="26"/>
    <n v="12"/>
    <x v="1"/>
    <m/>
    <x v="80"/>
    <s v="CCV-4B_LC"/>
    <s v="4B_LC"/>
    <m/>
    <s v="4B_LC-12:30-12:45"/>
    <n v="0"/>
    <n v="4"/>
    <n v="2"/>
    <n v="27"/>
    <n v="0"/>
    <n v="0"/>
    <n v="0"/>
    <n v="3"/>
    <n v="56"/>
    <n v="35"/>
    <s v=""/>
  </r>
  <r>
    <x v="27"/>
    <n v="12"/>
    <x v="1"/>
    <m/>
    <x v="80"/>
    <s v="CCV-4B_LC"/>
    <s v="4B_LC"/>
    <m/>
    <s v="4B_LC-12:45-13:00"/>
    <n v="0"/>
    <n v="0"/>
    <n v="1"/>
    <n v="7"/>
    <n v="0"/>
    <n v="0"/>
    <n v="0"/>
    <n v="1"/>
    <n v="14"/>
    <n v="11"/>
    <s v=""/>
  </r>
  <r>
    <x v="28"/>
    <n v="13"/>
    <x v="1"/>
    <m/>
    <x v="80"/>
    <s v="CCV-4B_LC"/>
    <s v="4B_LC"/>
    <m/>
    <s v="4B_LC-13:00-13:15"/>
    <n v="0"/>
    <n v="5"/>
    <n v="2"/>
    <n v="18"/>
    <n v="1"/>
    <n v="0"/>
    <n v="0"/>
    <n v="3"/>
    <n v="48"/>
    <n v="26"/>
    <s v=""/>
  </r>
  <r>
    <x v="29"/>
    <n v="13"/>
    <x v="1"/>
    <m/>
    <x v="80"/>
    <s v="CCV-4B_LC"/>
    <s v="4B_LC"/>
    <m/>
    <s v="4B_LC-13:15-13:30"/>
    <n v="0"/>
    <n v="4"/>
    <n v="6"/>
    <n v="14"/>
    <n v="1"/>
    <n v="0"/>
    <n v="0"/>
    <n v="1"/>
    <n v="50"/>
    <n v="30"/>
    <s v=""/>
  </r>
  <r>
    <x v="30"/>
    <n v="13"/>
    <x v="1"/>
    <m/>
    <x v="80"/>
    <s v="CCV-4B_LC"/>
    <s v="4B_LC"/>
    <m/>
    <s v="4B_LC-13:30-13:45"/>
    <n v="0"/>
    <n v="1"/>
    <n v="5"/>
    <n v="25"/>
    <n v="1"/>
    <n v="0"/>
    <n v="0"/>
    <n v="5"/>
    <n v="59"/>
    <n v="43"/>
    <s v=""/>
  </r>
  <r>
    <x v="31"/>
    <n v="13"/>
    <x v="1"/>
    <m/>
    <x v="80"/>
    <s v="CCV-4B_LC"/>
    <s v="4B_LC"/>
    <m/>
    <s v="4B_LC-13:45-14:00"/>
    <n v="0"/>
    <n v="0"/>
    <n v="1"/>
    <n v="0"/>
    <n v="0"/>
    <n v="0"/>
    <n v="0"/>
    <n v="0"/>
    <n v="4"/>
    <n v="3"/>
    <s v=""/>
  </r>
  <r>
    <x v="32"/>
    <n v="14"/>
    <x v="1"/>
    <m/>
    <x v="80"/>
    <s v="CCV-4B_LC"/>
    <s v="4B_LC"/>
    <m/>
    <s v="4B_LC-14:00-14:15"/>
    <n v="0"/>
    <n v="5"/>
    <n v="5"/>
    <n v="66"/>
    <n v="2"/>
    <n v="0"/>
    <n v="1"/>
    <n v="5"/>
    <n v="124"/>
    <n v="85"/>
    <s v=""/>
  </r>
  <r>
    <x v="33"/>
    <n v="14"/>
    <x v="1"/>
    <m/>
    <x v="80"/>
    <s v="CCV-4B_LC"/>
    <s v="4B_LC"/>
    <m/>
    <s v="4B_LC-14:15-14:30"/>
    <n v="0"/>
    <n v="2"/>
    <n v="3"/>
    <n v="18"/>
    <n v="0"/>
    <n v="0"/>
    <n v="0"/>
    <n v="1"/>
    <n v="40"/>
    <n v="27"/>
    <s v=""/>
  </r>
  <r>
    <x v="34"/>
    <n v="14"/>
    <x v="1"/>
    <m/>
    <x v="80"/>
    <s v="CCV-4B_LC"/>
    <s v="4B_LC"/>
    <m/>
    <s v="4B_LC-14:30-14:45"/>
    <n v="0"/>
    <n v="5"/>
    <n v="7"/>
    <n v="35"/>
    <n v="1"/>
    <n v="0"/>
    <n v="0"/>
    <n v="3"/>
    <n v="86"/>
    <n v="56"/>
    <s v=""/>
  </r>
  <r>
    <x v="35"/>
    <n v="14"/>
    <x v="1"/>
    <m/>
    <x v="80"/>
    <s v="CCV-4B_LC"/>
    <s v="4B_LC"/>
    <m/>
    <s v="4B_LC-14:45-15:00"/>
    <n v="0"/>
    <n v="2"/>
    <n v="6"/>
    <n v="9"/>
    <n v="0"/>
    <n v="1"/>
    <n v="0"/>
    <n v="2"/>
    <n v="39"/>
    <n v="26"/>
    <s v=""/>
  </r>
  <r>
    <x v="36"/>
    <n v="15"/>
    <x v="1"/>
    <m/>
    <x v="80"/>
    <s v="CCV-4B_LC"/>
    <s v="4B_LC"/>
    <m/>
    <s v="4B_LC-15:00-15:15"/>
    <n v="0"/>
    <n v="4"/>
    <n v="4"/>
    <n v="28"/>
    <n v="1"/>
    <n v="0"/>
    <n v="0"/>
    <n v="2"/>
    <n v="63"/>
    <n v="40"/>
    <s v=""/>
  </r>
  <r>
    <x v="37"/>
    <n v="15"/>
    <x v="1"/>
    <m/>
    <x v="80"/>
    <s v="CCV-4B_LC"/>
    <s v="4B_LC"/>
    <m/>
    <s v="4B_LC-15:15-15:30"/>
    <n v="0"/>
    <n v="3"/>
    <n v="2"/>
    <n v="23"/>
    <n v="0"/>
    <n v="1"/>
    <n v="0"/>
    <n v="0"/>
    <n v="45"/>
    <n v="28"/>
    <s v=""/>
  </r>
  <r>
    <x v="38"/>
    <n v="15"/>
    <x v="1"/>
    <m/>
    <x v="80"/>
    <s v="CCV-4B_LC"/>
    <s v="4B_LC"/>
    <m/>
    <s v="4B_LC-15:30-15:45"/>
    <n v="0"/>
    <n v="6"/>
    <n v="7"/>
    <n v="50"/>
    <n v="0"/>
    <n v="0"/>
    <n v="0"/>
    <n v="4"/>
    <n v="109"/>
    <n v="72"/>
    <s v=""/>
  </r>
  <r>
    <x v="39"/>
    <n v="15"/>
    <x v="1"/>
    <m/>
    <x v="80"/>
    <s v="CCV-4B_LC"/>
    <s v="4B_LC"/>
    <m/>
    <s v="4B_LC-15:45-16:00"/>
    <n v="0"/>
    <n v="1"/>
    <n v="0"/>
    <n v="13"/>
    <n v="0"/>
    <n v="0"/>
    <n v="0"/>
    <n v="0"/>
    <n v="20"/>
    <n v="13"/>
    <s v=""/>
  </r>
  <r>
    <x v="40"/>
    <n v="16"/>
    <x v="1"/>
    <m/>
    <x v="80"/>
    <s v="CCV-4B_LC"/>
    <s v="4B_LC"/>
    <m/>
    <s v="4B_LC-16:00-16:15"/>
    <n v="0"/>
    <n v="9"/>
    <n v="10"/>
    <n v="71"/>
    <n v="2"/>
    <n v="0"/>
    <n v="0"/>
    <n v="9"/>
    <n v="161"/>
    <n v="105"/>
    <s v=""/>
  </r>
  <r>
    <x v="41"/>
    <n v="16"/>
    <x v="1"/>
    <m/>
    <x v="80"/>
    <s v="CCV-4B_LC"/>
    <s v="4B_LC"/>
    <m/>
    <s v="4B_LC-16:15-16:30"/>
    <n v="0"/>
    <n v="5"/>
    <n v="8"/>
    <n v="35"/>
    <n v="3"/>
    <n v="1"/>
    <n v="0"/>
    <n v="4"/>
    <n v="91"/>
    <n v="59"/>
    <s v=""/>
  </r>
  <r>
    <x v="42"/>
    <n v="16"/>
    <x v="1"/>
    <m/>
    <x v="80"/>
    <s v="CCV-4B_LC"/>
    <s v="4B_LC"/>
    <m/>
    <s v="4B_LC-16:30-16:45"/>
    <n v="0"/>
    <n v="2"/>
    <n v="1"/>
    <n v="29"/>
    <n v="0"/>
    <n v="0"/>
    <n v="0"/>
    <n v="0"/>
    <n v="47"/>
    <n v="32"/>
    <s v=""/>
  </r>
  <r>
    <x v="43"/>
    <n v="16"/>
    <x v="1"/>
    <m/>
    <x v="80"/>
    <s v="CCV-4B_LC"/>
    <s v="4B_LC"/>
    <m/>
    <s v="4B_LC-16:45-17:00"/>
    <n v="0"/>
    <n v="5"/>
    <n v="12"/>
    <n v="44"/>
    <n v="2"/>
    <n v="0"/>
    <n v="0"/>
    <n v="0"/>
    <n v="110"/>
    <n v="74"/>
    <s v=""/>
  </r>
  <r>
    <x v="44"/>
    <n v="17"/>
    <x v="1"/>
    <m/>
    <x v="80"/>
    <s v="CCV-4B_LC"/>
    <s v="4B_LC"/>
    <m/>
    <s v="4B_LC-17:00-17:15"/>
    <n v="0"/>
    <n v="5"/>
    <n v="4"/>
    <n v="43"/>
    <n v="0"/>
    <n v="1"/>
    <n v="0"/>
    <n v="1"/>
    <n v="84"/>
    <n v="54"/>
    <s v=""/>
  </r>
  <r>
    <x v="45"/>
    <n v="17"/>
    <x v="1"/>
    <m/>
    <x v="80"/>
    <s v="CCV-4B_LC"/>
    <s v="4B_LC"/>
    <m/>
    <s v="4B_LC-17:15-17:30"/>
    <n v="0"/>
    <n v="8"/>
    <n v="2"/>
    <n v="39"/>
    <n v="1"/>
    <n v="0"/>
    <n v="0"/>
    <n v="7"/>
    <n v="88"/>
    <n v="51"/>
    <s v=""/>
  </r>
  <r>
    <x v="46"/>
    <n v="17"/>
    <x v="1"/>
    <m/>
    <x v="80"/>
    <s v="CCV-4B_LC"/>
    <s v="4B_LC"/>
    <m/>
    <s v="4B_LC-17:30-17:45"/>
    <n v="0"/>
    <n v="5"/>
    <n v="7"/>
    <n v="40"/>
    <n v="2"/>
    <n v="0"/>
    <n v="0"/>
    <n v="5"/>
    <n v="95"/>
    <n v="63"/>
    <s v=""/>
  </r>
  <r>
    <x v="47"/>
    <n v="17"/>
    <x v="1"/>
    <m/>
    <x v="80"/>
    <s v="CCV-4B_LC"/>
    <s v="4B_LC"/>
    <m/>
    <s v="4B_LC-17:45-18:00"/>
    <n v="0"/>
    <n v="7"/>
    <n v="3"/>
    <n v="35"/>
    <n v="1"/>
    <n v="1"/>
    <n v="0"/>
    <n v="4"/>
    <n v="79"/>
    <n v="47"/>
    <s v=""/>
  </r>
  <r>
    <x v="48"/>
    <n v="18"/>
    <x v="1"/>
    <m/>
    <x v="80"/>
    <s v="CCV-4B_LC"/>
    <s v="4B_LC"/>
    <m/>
    <s v="4B_LC-18:00-18:15"/>
    <n v="0"/>
    <n v="3"/>
    <n v="0"/>
    <n v="3"/>
    <n v="0"/>
    <n v="0"/>
    <n v="0"/>
    <n v="0"/>
    <n v="12"/>
    <n v="3"/>
    <s v=""/>
  </r>
  <r>
    <x v="0"/>
    <n v="6"/>
    <x v="0"/>
    <m/>
    <x v="81"/>
    <s v="CCV-4B_SL"/>
    <s v="4B_SL"/>
    <m/>
    <s v="4B_SL-06:00-06:15"/>
    <n v="0"/>
    <n v="14"/>
    <n v="8"/>
    <n v="134"/>
    <n v="24"/>
    <n v="3"/>
    <n v="1"/>
    <n v="9"/>
    <n v="255"/>
    <n v="164"/>
    <s v=""/>
  </r>
  <r>
    <x v="1"/>
    <n v="6"/>
    <x v="0"/>
    <m/>
    <x v="81"/>
    <s v="CCV-4B_SL"/>
    <s v="4B_SL"/>
    <m/>
    <s v="4B_SL-06:15-06:30"/>
    <n v="0"/>
    <n v="13"/>
    <n v="8"/>
    <n v="132"/>
    <n v="24"/>
    <n v="3"/>
    <n v="1"/>
    <n v="9"/>
    <n v="250"/>
    <n v="162"/>
    <s v=""/>
  </r>
  <r>
    <x v="2"/>
    <n v="6"/>
    <x v="0"/>
    <m/>
    <x v="81"/>
    <s v="CCV-4B_SL"/>
    <s v="4B_SL"/>
    <m/>
    <s v="4B_SL-06:30-06:45"/>
    <n v="0"/>
    <n v="11"/>
    <n v="6"/>
    <n v="105"/>
    <n v="19"/>
    <n v="2"/>
    <n v="0"/>
    <n v="7"/>
    <n v="198"/>
    <n v="127"/>
    <s v=""/>
  </r>
  <r>
    <x v="3"/>
    <n v="6"/>
    <x v="0"/>
    <m/>
    <x v="81"/>
    <s v="CCV-4B_SL"/>
    <s v="4B_SL"/>
    <m/>
    <s v="4B_SL-06:45-07:00"/>
    <n v="0"/>
    <n v="12"/>
    <n v="7"/>
    <n v="114"/>
    <n v="20"/>
    <n v="2"/>
    <n v="0"/>
    <n v="8"/>
    <n v="217"/>
    <n v="140"/>
    <s v=""/>
  </r>
  <r>
    <x v="4"/>
    <n v="7"/>
    <x v="0"/>
    <m/>
    <x v="81"/>
    <s v="CCV-4B_SL"/>
    <s v="4B_SL"/>
    <m/>
    <s v="4B_SL-07:00-07:15"/>
    <n v="0"/>
    <n v="10"/>
    <n v="6"/>
    <n v="98"/>
    <n v="17"/>
    <n v="2"/>
    <n v="0"/>
    <n v="7"/>
    <n v="186"/>
    <n v="120"/>
    <s v=""/>
  </r>
  <r>
    <x v="5"/>
    <n v="7"/>
    <x v="0"/>
    <m/>
    <x v="81"/>
    <s v="CCV-4B_SL"/>
    <s v="4B_SL"/>
    <m/>
    <s v="4B_SL-07:15-07:30"/>
    <n v="0"/>
    <n v="10"/>
    <n v="6"/>
    <n v="94"/>
    <n v="17"/>
    <n v="2"/>
    <n v="0"/>
    <n v="7"/>
    <n v="181"/>
    <n v="116"/>
    <s v=""/>
  </r>
  <r>
    <x v="6"/>
    <n v="7"/>
    <x v="0"/>
    <m/>
    <x v="81"/>
    <s v="CCV-4B_SL"/>
    <s v="4B_SL"/>
    <m/>
    <s v="4B_SL-07:30-07:45"/>
    <n v="0"/>
    <n v="11"/>
    <n v="6"/>
    <n v="105"/>
    <n v="19"/>
    <n v="2"/>
    <n v="0"/>
    <n v="7"/>
    <n v="198"/>
    <n v="127"/>
    <s v=""/>
  </r>
  <r>
    <x v="7"/>
    <n v="7"/>
    <x v="0"/>
    <m/>
    <x v="81"/>
    <s v="CCV-4B_SL"/>
    <s v="4B_SL"/>
    <m/>
    <s v="4B_SL-07:45-08:00"/>
    <n v="0"/>
    <n v="11"/>
    <n v="7"/>
    <n v="107"/>
    <n v="19"/>
    <n v="2"/>
    <n v="0"/>
    <n v="8"/>
    <n v="205"/>
    <n v="133"/>
    <s v=""/>
  </r>
  <r>
    <x v="8"/>
    <n v="8"/>
    <x v="0"/>
    <m/>
    <x v="81"/>
    <s v="CCV-4B_SL"/>
    <s v="4B_SL"/>
    <m/>
    <s v="4B_SL-08:00-08:15"/>
    <n v="0"/>
    <n v="10"/>
    <n v="6"/>
    <n v="100"/>
    <n v="18"/>
    <n v="2"/>
    <n v="0"/>
    <n v="7"/>
    <n v="189"/>
    <n v="122"/>
    <s v=""/>
  </r>
  <r>
    <x v="9"/>
    <n v="8"/>
    <x v="0"/>
    <m/>
    <x v="81"/>
    <s v="CCV-4B_SL"/>
    <s v="4B_SL"/>
    <m/>
    <s v="4B_SL-08:15-08:30"/>
    <n v="0"/>
    <n v="10"/>
    <n v="6"/>
    <n v="100"/>
    <n v="18"/>
    <n v="2"/>
    <n v="0"/>
    <n v="7"/>
    <n v="189"/>
    <n v="122"/>
    <s v=""/>
  </r>
  <r>
    <x v="10"/>
    <n v="8"/>
    <x v="0"/>
    <m/>
    <x v="81"/>
    <s v="CCV-4B_SL"/>
    <s v="4B_SL"/>
    <m/>
    <s v="4B_SL-08:30-08:45"/>
    <n v="0"/>
    <n v="7"/>
    <n v="4"/>
    <n v="71"/>
    <n v="13"/>
    <n v="1"/>
    <n v="0"/>
    <n v="5"/>
    <n v="133"/>
    <n v="86"/>
    <s v=""/>
  </r>
  <r>
    <x v="11"/>
    <n v="8"/>
    <x v="0"/>
    <m/>
    <x v="81"/>
    <s v="CCV-4B_SL"/>
    <s v="4B_SL"/>
    <m/>
    <s v="4B_SL-08:45-09:00"/>
    <n v="0"/>
    <n v="7"/>
    <n v="4"/>
    <n v="69"/>
    <n v="12"/>
    <n v="1"/>
    <n v="0"/>
    <n v="5"/>
    <n v="130"/>
    <n v="84"/>
    <s v=""/>
  </r>
  <r>
    <x v="12"/>
    <n v="9"/>
    <x v="0"/>
    <m/>
    <x v="81"/>
    <s v="CCV-4B_SL"/>
    <s v="4B_SL"/>
    <m/>
    <s v="4B_SL-09:00-09:15"/>
    <n v="0"/>
    <n v="8"/>
    <n v="5"/>
    <n v="82"/>
    <n v="15"/>
    <n v="2"/>
    <n v="0"/>
    <n v="6"/>
    <n v="155"/>
    <n v="101"/>
    <s v=""/>
  </r>
  <r>
    <x v="13"/>
    <n v="9"/>
    <x v="0"/>
    <m/>
    <x v="81"/>
    <s v="CCV-4B_SL"/>
    <s v="4B_SL"/>
    <m/>
    <s v="4B_SL-09:15-09:30"/>
    <n v="0"/>
    <n v="9"/>
    <n v="5"/>
    <n v="87"/>
    <n v="16"/>
    <n v="2"/>
    <n v="0"/>
    <n v="6"/>
    <n v="165"/>
    <n v="106"/>
    <s v=""/>
  </r>
  <r>
    <x v="14"/>
    <n v="9"/>
    <x v="0"/>
    <m/>
    <x v="81"/>
    <s v="CCV-4B_SL"/>
    <s v="4B_SL"/>
    <m/>
    <s v="4B_SL-09:30-09:45"/>
    <n v="0"/>
    <n v="10"/>
    <n v="6"/>
    <n v="96"/>
    <n v="17"/>
    <n v="2"/>
    <n v="0"/>
    <n v="7"/>
    <n v="184"/>
    <n v="118"/>
    <s v=""/>
  </r>
  <r>
    <x v="15"/>
    <n v="9"/>
    <x v="0"/>
    <m/>
    <x v="81"/>
    <s v="CCV-4B_SL"/>
    <s v="4B_SL"/>
    <m/>
    <s v="4B_SL-09:45-10:00"/>
    <n v="0"/>
    <n v="10"/>
    <n v="6"/>
    <n v="98"/>
    <n v="18"/>
    <n v="2"/>
    <n v="0"/>
    <n v="7"/>
    <n v="186"/>
    <n v="120"/>
    <s v=""/>
  </r>
  <r>
    <x v="16"/>
    <n v="10"/>
    <x v="0"/>
    <m/>
    <x v="81"/>
    <s v="CCV-4B_SL"/>
    <s v="4B_SL"/>
    <m/>
    <s v="4B_SL-10:00-10:15"/>
    <n v="0"/>
    <n v="8"/>
    <n v="5"/>
    <n v="75"/>
    <n v="13"/>
    <n v="1"/>
    <n v="0"/>
    <n v="5"/>
    <n v="144"/>
    <n v="93"/>
    <s v=""/>
  </r>
  <r>
    <x v="17"/>
    <n v="10"/>
    <x v="0"/>
    <m/>
    <x v="81"/>
    <s v="CCV-4B_SL"/>
    <s v="4B_SL"/>
    <m/>
    <s v="4B_SL-10:15-10:30"/>
    <n v="0"/>
    <n v="8"/>
    <n v="5"/>
    <n v="79"/>
    <n v="14"/>
    <n v="2"/>
    <n v="0"/>
    <n v="6"/>
    <n v="151"/>
    <n v="98"/>
    <s v=""/>
  </r>
  <r>
    <x v="18"/>
    <n v="10"/>
    <x v="0"/>
    <m/>
    <x v="81"/>
    <s v="CCV-4B_SL"/>
    <s v="4B_SL"/>
    <m/>
    <s v="4B_SL-10:30-10:45"/>
    <n v="0"/>
    <n v="8"/>
    <n v="5"/>
    <n v="76"/>
    <n v="14"/>
    <n v="2"/>
    <n v="0"/>
    <n v="5"/>
    <n v="146"/>
    <n v="94"/>
    <s v=""/>
  </r>
  <r>
    <x v="19"/>
    <n v="10"/>
    <x v="0"/>
    <m/>
    <x v="81"/>
    <s v="CCV-4B_SL"/>
    <s v="4B_SL"/>
    <m/>
    <s v="4B_SL-10:45-11:00"/>
    <n v="0"/>
    <n v="10"/>
    <n v="6"/>
    <n v="104"/>
    <n v="18"/>
    <n v="2"/>
    <n v="0"/>
    <n v="7"/>
    <n v="194"/>
    <n v="126"/>
    <s v=""/>
  </r>
  <r>
    <x v="20"/>
    <n v="11"/>
    <x v="0"/>
    <m/>
    <x v="81"/>
    <s v="CCV-4B_SL"/>
    <s v="4B_SL"/>
    <m/>
    <s v="4B_SL-11:00-11:15"/>
    <n v="0"/>
    <n v="9"/>
    <n v="5"/>
    <n v="86"/>
    <n v="15"/>
    <n v="2"/>
    <n v="0"/>
    <n v="6"/>
    <n v="163"/>
    <n v="105"/>
    <s v=""/>
  </r>
  <r>
    <x v="21"/>
    <n v="11"/>
    <x v="0"/>
    <m/>
    <x v="81"/>
    <s v="CCV-4B_SL"/>
    <s v="4B_SL"/>
    <m/>
    <s v="4B_SL-11:15-11:30"/>
    <n v="0"/>
    <n v="11"/>
    <n v="6"/>
    <n v="105"/>
    <n v="19"/>
    <n v="2"/>
    <n v="0"/>
    <n v="7"/>
    <n v="198"/>
    <n v="127"/>
    <s v=""/>
  </r>
  <r>
    <x v="22"/>
    <n v="11"/>
    <x v="0"/>
    <m/>
    <x v="81"/>
    <s v="CCV-4B_SL"/>
    <s v="4B_SL"/>
    <m/>
    <s v="4B_SL-11:30-11:45"/>
    <n v="0"/>
    <n v="9"/>
    <n v="5"/>
    <n v="89"/>
    <n v="16"/>
    <n v="2"/>
    <n v="0"/>
    <n v="6"/>
    <n v="167"/>
    <n v="108"/>
    <s v=""/>
  </r>
  <r>
    <x v="23"/>
    <n v="11"/>
    <x v="0"/>
    <m/>
    <x v="81"/>
    <s v="CCV-4B_SL"/>
    <s v="4B_SL"/>
    <m/>
    <s v="4B_SL-11:45-12:00"/>
    <n v="0"/>
    <n v="11"/>
    <n v="6"/>
    <n v="105"/>
    <n v="19"/>
    <n v="2"/>
    <n v="0"/>
    <n v="7"/>
    <n v="198"/>
    <n v="127"/>
    <s v=""/>
  </r>
  <r>
    <x v="24"/>
    <n v="12"/>
    <x v="1"/>
    <m/>
    <x v="81"/>
    <s v="CCV-4B_SL"/>
    <s v="4B_SL"/>
    <m/>
    <s v="4B_SL-12:00-12:15"/>
    <n v="0"/>
    <n v="10"/>
    <n v="6"/>
    <n v="103"/>
    <n v="18"/>
    <n v="2"/>
    <n v="0"/>
    <n v="7"/>
    <n v="193"/>
    <n v="125"/>
    <s v=""/>
  </r>
  <r>
    <x v="25"/>
    <n v="12"/>
    <x v="1"/>
    <m/>
    <x v="81"/>
    <s v="CCV-4B_SL"/>
    <s v="4B_SL"/>
    <m/>
    <s v="4B_SL-12:15-12:30"/>
    <n v="0"/>
    <n v="12"/>
    <n v="7"/>
    <n v="121"/>
    <n v="21"/>
    <n v="2"/>
    <n v="0"/>
    <n v="9"/>
    <n v="228"/>
    <n v="148"/>
    <s v=""/>
  </r>
  <r>
    <x v="26"/>
    <n v="12"/>
    <x v="1"/>
    <m/>
    <x v="81"/>
    <s v="CCV-4B_SL"/>
    <s v="4B_SL"/>
    <m/>
    <s v="4B_SL-12:30-12:45"/>
    <n v="0"/>
    <n v="10"/>
    <n v="6"/>
    <n v="100"/>
    <n v="18"/>
    <n v="2"/>
    <n v="0"/>
    <n v="7"/>
    <n v="189"/>
    <n v="122"/>
    <s v=""/>
  </r>
  <r>
    <x v="27"/>
    <n v="12"/>
    <x v="1"/>
    <m/>
    <x v="81"/>
    <s v="CCV-4B_SL"/>
    <s v="4B_SL"/>
    <m/>
    <s v="4B_SL-12:45-13:00"/>
    <n v="0"/>
    <n v="10"/>
    <n v="6"/>
    <n v="100"/>
    <n v="18"/>
    <n v="2"/>
    <n v="0"/>
    <n v="7"/>
    <n v="189"/>
    <n v="122"/>
    <s v=""/>
  </r>
  <r>
    <x v="28"/>
    <n v="13"/>
    <x v="1"/>
    <m/>
    <x v="81"/>
    <s v="CCV-4B_SL"/>
    <s v="4B_SL"/>
    <m/>
    <s v="4B_SL-13:00-13:15"/>
    <n v="0"/>
    <n v="11"/>
    <n v="7"/>
    <n v="113"/>
    <n v="20"/>
    <n v="2"/>
    <n v="0"/>
    <n v="8"/>
    <n v="213"/>
    <n v="139"/>
    <s v=""/>
  </r>
  <r>
    <x v="29"/>
    <n v="13"/>
    <x v="1"/>
    <m/>
    <x v="81"/>
    <s v="CCV-4B_SL"/>
    <s v="4B_SL"/>
    <m/>
    <s v="4B_SL-13:15-13:30"/>
    <n v="0"/>
    <n v="11"/>
    <n v="7"/>
    <n v="109"/>
    <n v="19"/>
    <n v="2"/>
    <n v="0"/>
    <n v="8"/>
    <n v="208"/>
    <n v="135"/>
    <s v=""/>
  </r>
  <r>
    <x v="30"/>
    <n v="13"/>
    <x v="1"/>
    <m/>
    <x v="81"/>
    <s v="CCV-4B_SL"/>
    <s v="4B_SL"/>
    <m/>
    <s v="4B_SL-13:30-13:45"/>
    <n v="0"/>
    <n v="10"/>
    <n v="6"/>
    <n v="95"/>
    <n v="17"/>
    <n v="2"/>
    <n v="0"/>
    <n v="7"/>
    <n v="182"/>
    <n v="117"/>
    <s v=""/>
  </r>
  <r>
    <x v="31"/>
    <n v="13"/>
    <x v="1"/>
    <m/>
    <x v="81"/>
    <s v="CCV-4B_SL"/>
    <s v="4B_SL"/>
    <m/>
    <s v="4B_SL-13:45-14:00"/>
    <n v="0"/>
    <n v="10"/>
    <n v="6"/>
    <n v="95"/>
    <n v="17"/>
    <n v="2"/>
    <n v="0"/>
    <n v="7"/>
    <n v="182"/>
    <n v="117"/>
    <s v=""/>
  </r>
  <r>
    <x v="32"/>
    <n v="14"/>
    <x v="1"/>
    <m/>
    <x v="81"/>
    <s v="CCV-4B_SL"/>
    <s v="4B_SL"/>
    <m/>
    <s v="4B_SL-14:00-14:15"/>
    <n v="0"/>
    <n v="9"/>
    <n v="6"/>
    <n v="90"/>
    <n v="16"/>
    <n v="2"/>
    <n v="0"/>
    <n v="6"/>
    <n v="172"/>
    <n v="111"/>
    <s v=""/>
  </r>
  <r>
    <x v="33"/>
    <n v="14"/>
    <x v="1"/>
    <m/>
    <x v="81"/>
    <s v="CCV-4B_SL"/>
    <s v="4B_SL"/>
    <m/>
    <s v="4B_SL-14:15-14:30"/>
    <n v="0"/>
    <n v="7"/>
    <n v="5"/>
    <n v="74"/>
    <n v="13"/>
    <n v="1"/>
    <n v="0"/>
    <n v="5"/>
    <n v="140"/>
    <n v="92"/>
    <s v=""/>
  </r>
  <r>
    <x v="34"/>
    <n v="14"/>
    <x v="1"/>
    <m/>
    <x v="81"/>
    <s v="CCV-4B_SL"/>
    <s v="4B_SL"/>
    <m/>
    <s v="4B_SL-14:30-14:45"/>
    <n v="0"/>
    <n v="10"/>
    <n v="6"/>
    <n v="100"/>
    <n v="18"/>
    <n v="2"/>
    <n v="0"/>
    <n v="7"/>
    <n v="189"/>
    <n v="122"/>
    <s v=""/>
  </r>
  <r>
    <x v="35"/>
    <n v="14"/>
    <x v="1"/>
    <m/>
    <x v="81"/>
    <s v="CCV-4B_SL"/>
    <s v="4B_SL"/>
    <m/>
    <s v="4B_SL-14:45-15:00"/>
    <n v="0"/>
    <n v="8"/>
    <n v="5"/>
    <n v="75"/>
    <n v="13"/>
    <n v="1"/>
    <n v="0"/>
    <n v="5"/>
    <n v="144"/>
    <n v="93"/>
    <s v=""/>
  </r>
  <r>
    <x v="36"/>
    <n v="15"/>
    <x v="1"/>
    <m/>
    <x v="81"/>
    <s v="CCV-4B_SL"/>
    <s v="4B_SL"/>
    <m/>
    <s v="4B_SL-15:00-15:15"/>
    <n v="0"/>
    <n v="8"/>
    <n v="5"/>
    <n v="80"/>
    <n v="14"/>
    <n v="2"/>
    <n v="0"/>
    <n v="6"/>
    <n v="152"/>
    <n v="99"/>
    <s v=""/>
  </r>
  <r>
    <x v="37"/>
    <n v="15"/>
    <x v="1"/>
    <m/>
    <x v="81"/>
    <s v="CCV-4B_SL"/>
    <s v="4B_SL"/>
    <m/>
    <s v="4B_SL-15:15-15:30"/>
    <n v="0"/>
    <n v="9"/>
    <n v="6"/>
    <n v="91"/>
    <n v="16"/>
    <n v="2"/>
    <n v="0"/>
    <n v="6"/>
    <n v="173"/>
    <n v="112"/>
    <s v=""/>
  </r>
  <r>
    <x v="38"/>
    <n v="15"/>
    <x v="1"/>
    <m/>
    <x v="81"/>
    <s v="CCV-4B_SL"/>
    <s v="4B_SL"/>
    <m/>
    <s v="4B_SL-15:30-15:45"/>
    <n v="0"/>
    <n v="10"/>
    <n v="6"/>
    <n v="97"/>
    <n v="17"/>
    <n v="2"/>
    <n v="0"/>
    <n v="7"/>
    <n v="185"/>
    <n v="119"/>
    <s v=""/>
  </r>
  <r>
    <x v="39"/>
    <n v="15"/>
    <x v="1"/>
    <m/>
    <x v="81"/>
    <s v="CCV-4B_SL"/>
    <s v="4B_SL"/>
    <m/>
    <s v="4B_SL-15:45-16:00"/>
    <n v="0"/>
    <n v="10"/>
    <n v="6"/>
    <n v="96"/>
    <n v="17"/>
    <n v="2"/>
    <n v="0"/>
    <n v="7"/>
    <n v="184"/>
    <n v="118"/>
    <s v=""/>
  </r>
  <r>
    <x v="40"/>
    <n v="16"/>
    <x v="1"/>
    <m/>
    <x v="81"/>
    <s v="CCV-4B_SL"/>
    <s v="4B_SL"/>
    <m/>
    <s v="4B_SL-16:00-16:15"/>
    <n v="0"/>
    <n v="8"/>
    <n v="5"/>
    <n v="79"/>
    <n v="14"/>
    <n v="2"/>
    <n v="0"/>
    <n v="6"/>
    <n v="151"/>
    <n v="98"/>
    <s v=""/>
  </r>
  <r>
    <x v="41"/>
    <n v="16"/>
    <x v="1"/>
    <m/>
    <x v="81"/>
    <s v="CCV-4B_SL"/>
    <s v="4B_SL"/>
    <m/>
    <s v="4B_SL-16:15-16:30"/>
    <n v="0"/>
    <n v="9"/>
    <n v="6"/>
    <n v="90"/>
    <n v="16"/>
    <n v="2"/>
    <n v="0"/>
    <n v="6"/>
    <n v="172"/>
    <n v="111"/>
    <s v=""/>
  </r>
  <r>
    <x v="42"/>
    <n v="16"/>
    <x v="1"/>
    <m/>
    <x v="81"/>
    <s v="CCV-4B_SL"/>
    <s v="4B_SL"/>
    <m/>
    <s v="4B_SL-16:30-16:45"/>
    <n v="0"/>
    <n v="9"/>
    <n v="5"/>
    <n v="87"/>
    <n v="16"/>
    <n v="2"/>
    <n v="0"/>
    <n v="6"/>
    <n v="165"/>
    <n v="106"/>
    <s v=""/>
  </r>
  <r>
    <x v="43"/>
    <n v="16"/>
    <x v="1"/>
    <m/>
    <x v="81"/>
    <s v="CCV-4B_SL"/>
    <s v="4B_SL"/>
    <m/>
    <s v="4B_SL-16:45-17:00"/>
    <n v="0"/>
    <n v="8"/>
    <n v="5"/>
    <n v="77"/>
    <n v="14"/>
    <n v="2"/>
    <n v="0"/>
    <n v="5"/>
    <n v="147"/>
    <n v="95"/>
    <s v=""/>
  </r>
  <r>
    <x v="44"/>
    <n v="17"/>
    <x v="1"/>
    <m/>
    <x v="81"/>
    <s v="CCV-4B_SL"/>
    <s v="4B_SL"/>
    <m/>
    <s v="4B_SL-17:00-17:15"/>
    <n v="0"/>
    <n v="12"/>
    <n v="7"/>
    <n v="116"/>
    <n v="21"/>
    <n v="2"/>
    <n v="0"/>
    <n v="8"/>
    <n v="220"/>
    <n v="142"/>
    <s v=""/>
  </r>
  <r>
    <x v="45"/>
    <n v="17"/>
    <x v="1"/>
    <m/>
    <x v="81"/>
    <s v="CCV-4B_SL"/>
    <s v="4B_SL"/>
    <m/>
    <s v="4B_SL-17:15-17:30"/>
    <n v="0"/>
    <n v="10"/>
    <n v="6"/>
    <n v="95"/>
    <n v="17"/>
    <n v="2"/>
    <n v="0"/>
    <n v="7"/>
    <n v="182"/>
    <n v="117"/>
    <s v=""/>
  </r>
  <r>
    <x v="46"/>
    <n v="17"/>
    <x v="1"/>
    <m/>
    <x v="81"/>
    <s v="CCV-4B_SL"/>
    <s v="4B_SL"/>
    <m/>
    <s v="4B_SL-17:30-17:45"/>
    <n v="0"/>
    <n v="11"/>
    <n v="7"/>
    <n v="112"/>
    <n v="20"/>
    <n v="2"/>
    <n v="0"/>
    <n v="8"/>
    <n v="212"/>
    <n v="138"/>
    <s v=""/>
  </r>
  <r>
    <x v="47"/>
    <n v="17"/>
    <x v="1"/>
    <m/>
    <x v="81"/>
    <s v="CCV-4B_SL"/>
    <s v="4B_SL"/>
    <m/>
    <s v="4B_SL-17:45-18:00"/>
    <n v="0"/>
    <n v="9"/>
    <n v="5"/>
    <n v="89"/>
    <n v="16"/>
    <n v="2"/>
    <n v="0"/>
    <n v="6"/>
    <n v="167"/>
    <n v="108"/>
    <s v=""/>
  </r>
  <r>
    <x v="48"/>
    <n v="18"/>
    <x v="1"/>
    <m/>
    <x v="81"/>
    <s v="CCV-4B_SL"/>
    <s v="4B_SL"/>
    <m/>
    <s v="4B_SL-18:00-18:15"/>
    <n v="0"/>
    <n v="10"/>
    <n v="6"/>
    <n v="103"/>
    <n v="18"/>
    <n v="2"/>
    <n v="0"/>
    <n v="7"/>
    <n v="193"/>
    <n v="125"/>
    <s v=""/>
  </r>
  <r>
    <x v="49"/>
    <n v="18"/>
    <x v="1"/>
    <m/>
    <x v="81"/>
    <s v="CCV-4B_SL"/>
    <s v="4B_SL"/>
    <m/>
    <s v="4B_SL-18:15-18:30"/>
    <n v="0"/>
    <n v="9"/>
    <n v="6"/>
    <n v="91"/>
    <n v="16"/>
    <n v="2"/>
    <n v="0"/>
    <n v="6"/>
    <n v="173"/>
    <n v="112"/>
    <s v=""/>
  </r>
  <r>
    <x v="50"/>
    <n v="18"/>
    <x v="1"/>
    <m/>
    <x v="81"/>
    <s v="CCV-4B_SL"/>
    <s v="4B_SL"/>
    <m/>
    <s v="4B_SL-18:30-18:45"/>
    <n v="0"/>
    <n v="8"/>
    <n v="5"/>
    <n v="78"/>
    <n v="14"/>
    <n v="2"/>
    <n v="0"/>
    <n v="6"/>
    <n v="150"/>
    <n v="97"/>
    <s v=""/>
  </r>
  <r>
    <x v="51"/>
    <n v="18"/>
    <x v="1"/>
    <m/>
    <x v="81"/>
    <s v="CCV-4B_SL"/>
    <s v="4B_SL"/>
    <m/>
    <s v="4B_SL-18:45-19:00"/>
    <n v="0"/>
    <n v="9"/>
    <n v="5"/>
    <n v="88"/>
    <n v="16"/>
    <n v="2"/>
    <n v="0"/>
    <n v="6"/>
    <n v="166"/>
    <n v="107"/>
    <s v=""/>
  </r>
  <r>
    <x v="52"/>
    <n v="19"/>
    <x v="2"/>
    <m/>
    <x v="81"/>
    <s v="CCV-4B_SL"/>
    <s v="4B_SL"/>
    <m/>
    <s v="4B_SL-19:00-19:15"/>
    <n v="0"/>
    <n v="7"/>
    <n v="4"/>
    <n v="70"/>
    <n v="13"/>
    <n v="1"/>
    <n v="0"/>
    <n v="5"/>
    <n v="132"/>
    <n v="85"/>
    <s v=""/>
  </r>
  <r>
    <x v="53"/>
    <n v="19"/>
    <x v="2"/>
    <m/>
    <x v="81"/>
    <s v="CCV-4B_SL"/>
    <s v="4B_SL"/>
    <m/>
    <s v="4B_SL-19:15-19:30"/>
    <n v="0"/>
    <n v="6"/>
    <n v="4"/>
    <n v="63"/>
    <n v="11"/>
    <n v="1"/>
    <n v="0"/>
    <n v="4"/>
    <n v="119"/>
    <n v="77"/>
    <s v=""/>
  </r>
  <r>
    <x v="54"/>
    <n v="19"/>
    <x v="2"/>
    <m/>
    <x v="81"/>
    <s v="CCV-4B_SL"/>
    <s v="4B_SL"/>
    <m/>
    <s v="4B_SL-19:30-19:45"/>
    <n v="0"/>
    <n v="6"/>
    <n v="4"/>
    <n v="60"/>
    <n v="11"/>
    <n v="1"/>
    <n v="0"/>
    <n v="4"/>
    <n v="115"/>
    <n v="74"/>
    <s v=""/>
  </r>
  <r>
    <x v="55"/>
    <n v="19"/>
    <x v="2"/>
    <m/>
    <x v="81"/>
    <s v="CCV-4B_SL"/>
    <s v="4B_SL"/>
    <m/>
    <s v="4B_SL-19:45-20:00"/>
    <n v="0"/>
    <n v="6"/>
    <n v="4"/>
    <n v="59"/>
    <n v="10"/>
    <n v="1"/>
    <n v="0"/>
    <n v="4"/>
    <n v="113"/>
    <n v="73"/>
    <s v=""/>
  </r>
  <r>
    <x v="1"/>
    <n v="6"/>
    <x v="0"/>
    <m/>
    <x v="82"/>
    <s v="CCV-50A"/>
    <s v="50A"/>
    <m/>
    <s v="50A-06:15-06:30"/>
    <n v="0"/>
    <n v="0"/>
    <n v="0"/>
    <n v="13"/>
    <n v="3"/>
    <n v="0"/>
    <n v="0"/>
    <n v="1"/>
    <n v="19"/>
    <n v="14"/>
    <s v=""/>
  </r>
  <r>
    <x v="2"/>
    <n v="6"/>
    <x v="0"/>
    <m/>
    <x v="82"/>
    <s v="CCV-50A"/>
    <s v="50A"/>
    <m/>
    <s v="50A-06:30-06:45"/>
    <n v="0"/>
    <n v="0"/>
    <n v="0"/>
    <n v="18"/>
    <n v="1"/>
    <n v="1"/>
    <n v="1"/>
    <n v="1"/>
    <n v="27"/>
    <n v="20"/>
    <s v=""/>
  </r>
  <r>
    <x v="3"/>
    <n v="6"/>
    <x v="0"/>
    <m/>
    <x v="82"/>
    <s v="CCV-50A"/>
    <s v="50A"/>
    <m/>
    <s v="50A-06:45-07:00"/>
    <n v="1"/>
    <n v="1"/>
    <n v="0"/>
    <n v="30"/>
    <n v="4"/>
    <n v="0"/>
    <n v="2"/>
    <n v="6"/>
    <n v="53"/>
    <n v="38"/>
    <s v=""/>
  </r>
  <r>
    <x v="4"/>
    <n v="7"/>
    <x v="0"/>
    <m/>
    <x v="82"/>
    <s v="CCV-50A"/>
    <s v="50A"/>
    <m/>
    <s v="50A-07:00-07:15"/>
    <n v="0"/>
    <n v="0"/>
    <n v="0"/>
    <n v="83"/>
    <n v="5"/>
    <n v="1"/>
    <n v="1"/>
    <n v="7"/>
    <n v="120"/>
    <n v="91"/>
    <s v=""/>
  </r>
  <r>
    <x v="5"/>
    <n v="7"/>
    <x v="0"/>
    <m/>
    <x v="82"/>
    <s v="CCV-50A"/>
    <s v="50A"/>
    <m/>
    <s v="50A-07:15-07:30"/>
    <n v="0"/>
    <n v="0"/>
    <n v="0"/>
    <n v="114"/>
    <n v="4"/>
    <n v="1"/>
    <n v="4"/>
    <n v="6"/>
    <n v="163"/>
    <n v="124"/>
    <s v=""/>
  </r>
  <r>
    <x v="6"/>
    <n v="7"/>
    <x v="0"/>
    <m/>
    <x v="82"/>
    <s v="CCV-50A"/>
    <s v="50A"/>
    <m/>
    <s v="50A-07:30-07:45"/>
    <n v="0"/>
    <n v="2"/>
    <n v="0"/>
    <n v="96"/>
    <n v="9"/>
    <n v="2"/>
    <n v="4"/>
    <n v="4"/>
    <n v="143"/>
    <n v="104"/>
    <s v=""/>
  </r>
  <r>
    <x v="7"/>
    <n v="7"/>
    <x v="0"/>
    <m/>
    <x v="82"/>
    <s v="CCV-50A"/>
    <s v="50A"/>
    <m/>
    <s v="50A-07:45-08:00"/>
    <n v="0"/>
    <n v="1"/>
    <n v="0"/>
    <n v="92"/>
    <n v="9"/>
    <n v="0"/>
    <n v="4"/>
    <n v="4"/>
    <n v="135"/>
    <n v="100"/>
    <s v=""/>
  </r>
  <r>
    <x v="8"/>
    <n v="8"/>
    <x v="0"/>
    <m/>
    <x v="82"/>
    <s v="CCV-50A"/>
    <s v="50A"/>
    <m/>
    <s v="50A-08:00-08:15"/>
    <n v="0"/>
    <n v="1"/>
    <n v="0"/>
    <n v="100"/>
    <n v="4"/>
    <n v="1"/>
    <n v="6"/>
    <n v="4"/>
    <n v="147"/>
    <n v="110"/>
    <s v=""/>
  </r>
  <r>
    <x v="9"/>
    <n v="8"/>
    <x v="0"/>
    <m/>
    <x v="82"/>
    <s v="CCV-50A"/>
    <s v="50A"/>
    <m/>
    <s v="50A-08:15-08:30"/>
    <n v="0"/>
    <n v="1"/>
    <n v="0"/>
    <n v="79"/>
    <n v="3"/>
    <n v="0"/>
    <n v="5"/>
    <n v="3"/>
    <n v="117"/>
    <n v="87"/>
    <s v=""/>
  </r>
  <r>
    <x v="10"/>
    <n v="8"/>
    <x v="0"/>
    <m/>
    <x v="82"/>
    <s v="CCV-50A"/>
    <s v="50A"/>
    <m/>
    <s v="50A-08:30-08:45"/>
    <n v="1"/>
    <n v="1"/>
    <n v="0"/>
    <n v="80"/>
    <n v="9"/>
    <n v="2"/>
    <n v="5"/>
    <n v="7"/>
    <n v="125"/>
    <n v="92"/>
    <s v=""/>
  </r>
  <r>
    <x v="11"/>
    <n v="8"/>
    <x v="0"/>
    <m/>
    <x v="82"/>
    <s v="CCV-50A"/>
    <s v="50A"/>
    <m/>
    <s v="50A-08:45-09:00"/>
    <n v="0"/>
    <n v="1"/>
    <n v="0"/>
    <n v="93"/>
    <n v="4"/>
    <n v="0"/>
    <n v="9"/>
    <n v="9"/>
    <n v="148"/>
    <n v="111"/>
    <s v=""/>
  </r>
  <r>
    <x v="12"/>
    <n v="9"/>
    <x v="0"/>
    <m/>
    <x v="82"/>
    <s v="CCV-50A"/>
    <s v="50A"/>
    <m/>
    <s v="50A-09:00-09:15"/>
    <n v="0"/>
    <n v="3"/>
    <n v="0"/>
    <n v="130"/>
    <n v="9"/>
    <n v="1"/>
    <n v="8"/>
    <n v="9"/>
    <n v="201"/>
    <n v="147"/>
    <s v=""/>
  </r>
  <r>
    <x v="13"/>
    <n v="9"/>
    <x v="0"/>
    <m/>
    <x v="82"/>
    <s v="CCV-50A"/>
    <s v="50A"/>
    <m/>
    <s v="50A-09:15-09:30"/>
    <n v="1"/>
    <n v="6"/>
    <n v="0"/>
    <n v="126"/>
    <n v="5"/>
    <n v="2"/>
    <n v="11"/>
    <n v="10"/>
    <n v="208"/>
    <n v="147"/>
    <s v=""/>
  </r>
  <r>
    <x v="14"/>
    <n v="9"/>
    <x v="0"/>
    <m/>
    <x v="82"/>
    <s v="CCV-50A"/>
    <s v="50A"/>
    <m/>
    <s v="50A-09:30-09:45"/>
    <n v="1"/>
    <n v="2"/>
    <n v="0"/>
    <n v="142"/>
    <n v="8"/>
    <n v="0"/>
    <n v="6"/>
    <n v="6"/>
    <n v="208"/>
    <n v="154"/>
    <s v=""/>
  </r>
  <r>
    <x v="15"/>
    <n v="9"/>
    <x v="0"/>
    <m/>
    <x v="82"/>
    <s v="CCV-50A"/>
    <s v="50A"/>
    <m/>
    <s v="50A-09:45-10:00"/>
    <n v="1"/>
    <n v="1"/>
    <n v="0"/>
    <n v="100"/>
    <n v="3"/>
    <n v="0"/>
    <n v="4"/>
    <n v="7"/>
    <n v="148"/>
    <n v="111"/>
    <s v=""/>
  </r>
  <r>
    <x v="16"/>
    <n v="10"/>
    <x v="0"/>
    <m/>
    <x v="82"/>
    <s v="CCV-50A"/>
    <s v="50A"/>
    <m/>
    <s v="50A-10:00-10:15"/>
    <n v="0"/>
    <n v="0"/>
    <n v="2"/>
    <n v="9"/>
    <n v="0"/>
    <n v="0"/>
    <n v="2"/>
    <n v="1"/>
    <n v="23"/>
    <n v="17"/>
    <s v=""/>
  </r>
  <r>
    <x v="39"/>
    <n v="15"/>
    <x v="1"/>
    <m/>
    <x v="82"/>
    <s v="CCV-50A"/>
    <s v="50A"/>
    <m/>
    <s v="50A-15:45-16:00"/>
    <n v="0"/>
    <n v="1"/>
    <n v="0"/>
    <n v="41"/>
    <n v="0"/>
    <n v="0"/>
    <n v="5"/>
    <n v="2"/>
    <n v="65"/>
    <n v="48"/>
    <s v=""/>
  </r>
  <r>
    <x v="40"/>
    <n v="16"/>
    <x v="1"/>
    <m/>
    <x v="82"/>
    <s v="CCV-50A"/>
    <s v="50A"/>
    <m/>
    <s v="50A-16:00-16:15"/>
    <n v="1"/>
    <n v="2"/>
    <n v="0"/>
    <n v="141"/>
    <n v="14"/>
    <n v="1"/>
    <n v="7"/>
    <n v="9"/>
    <n v="213"/>
    <n v="157"/>
    <s v=""/>
  </r>
  <r>
    <x v="41"/>
    <n v="16"/>
    <x v="1"/>
    <m/>
    <x v="82"/>
    <s v="CCV-50A"/>
    <s v="50A"/>
    <m/>
    <s v="50A-16:15-16:30"/>
    <n v="0"/>
    <n v="0"/>
    <n v="0"/>
    <n v="129"/>
    <n v="12"/>
    <n v="2"/>
    <n v="8"/>
    <n v="7"/>
    <n v="190"/>
    <n v="144"/>
    <s v=""/>
  </r>
  <r>
    <x v="42"/>
    <n v="16"/>
    <x v="1"/>
    <m/>
    <x v="82"/>
    <s v="CCV-50A"/>
    <s v="50A"/>
    <m/>
    <s v="50A-16:30-16:45"/>
    <n v="0"/>
    <n v="3"/>
    <n v="0"/>
    <n v="165"/>
    <n v="11"/>
    <n v="2"/>
    <n v="7"/>
    <n v="6"/>
    <n v="242"/>
    <n v="178"/>
    <s v=""/>
  </r>
  <r>
    <x v="43"/>
    <n v="16"/>
    <x v="1"/>
    <m/>
    <x v="82"/>
    <s v="CCV-50A"/>
    <s v="50A"/>
    <m/>
    <s v="50A-16:45-17:00"/>
    <n v="0"/>
    <n v="3"/>
    <n v="0"/>
    <n v="153"/>
    <n v="19"/>
    <n v="2"/>
    <n v="2"/>
    <n v="6"/>
    <n v="222"/>
    <n v="161"/>
    <s v=""/>
  </r>
  <r>
    <x v="44"/>
    <n v="17"/>
    <x v="1"/>
    <m/>
    <x v="82"/>
    <s v="CCV-50A"/>
    <s v="50A"/>
    <m/>
    <s v="50A-17:00-17:15"/>
    <n v="0"/>
    <n v="3"/>
    <n v="0"/>
    <n v="165"/>
    <n v="15"/>
    <n v="0"/>
    <n v="6"/>
    <n v="10"/>
    <n v="247"/>
    <n v="181"/>
    <s v=""/>
  </r>
  <r>
    <x v="45"/>
    <n v="17"/>
    <x v="1"/>
    <m/>
    <x v="82"/>
    <s v="CCV-50A"/>
    <s v="50A"/>
    <m/>
    <s v="50A-17:15-17:30"/>
    <n v="1"/>
    <n v="0"/>
    <n v="1"/>
    <n v="159"/>
    <n v="20"/>
    <n v="1"/>
    <n v="6"/>
    <n v="8"/>
    <n v="233"/>
    <n v="176"/>
    <s v=""/>
  </r>
  <r>
    <x v="46"/>
    <n v="17"/>
    <x v="1"/>
    <m/>
    <x v="82"/>
    <s v="CCV-50A"/>
    <s v="50A"/>
    <m/>
    <s v="50A-17:30-17:45"/>
    <n v="1"/>
    <n v="1"/>
    <n v="0"/>
    <n v="188"/>
    <n v="27"/>
    <n v="0"/>
    <n v="5"/>
    <n v="12"/>
    <n v="275"/>
    <n v="205"/>
    <s v=""/>
  </r>
  <r>
    <x v="47"/>
    <n v="17"/>
    <x v="1"/>
    <m/>
    <x v="82"/>
    <s v="CCV-50A"/>
    <s v="50A"/>
    <m/>
    <s v="50A-17:45-18:00"/>
    <n v="0"/>
    <n v="1"/>
    <n v="0"/>
    <n v="228"/>
    <n v="14"/>
    <n v="0"/>
    <n v="7"/>
    <n v="11"/>
    <n v="326"/>
    <n v="246"/>
    <s v=""/>
  </r>
  <r>
    <x v="48"/>
    <n v="18"/>
    <x v="1"/>
    <m/>
    <x v="82"/>
    <s v="CCV-50A"/>
    <s v="50A"/>
    <m/>
    <s v="50A-18:00-18:15"/>
    <n v="0"/>
    <n v="0"/>
    <n v="0"/>
    <n v="239"/>
    <n v="17"/>
    <n v="1"/>
    <n v="9"/>
    <n v="5"/>
    <n v="333"/>
    <n v="253"/>
    <s v=""/>
  </r>
  <r>
    <x v="49"/>
    <n v="18"/>
    <x v="1"/>
    <m/>
    <x v="82"/>
    <s v="CCV-50A"/>
    <s v="50A"/>
    <m/>
    <s v="50A-18:15-18:30"/>
    <n v="0"/>
    <n v="0"/>
    <n v="0"/>
    <n v="195"/>
    <n v="7"/>
    <n v="0"/>
    <n v="1"/>
    <n v="6"/>
    <n v="265"/>
    <n v="202"/>
    <s v=""/>
  </r>
  <r>
    <x v="50"/>
    <n v="18"/>
    <x v="1"/>
    <m/>
    <x v="82"/>
    <s v="CCV-50A"/>
    <s v="50A"/>
    <m/>
    <s v="50A-18:30-18:45"/>
    <n v="0"/>
    <n v="0"/>
    <n v="1"/>
    <n v="195"/>
    <n v="4"/>
    <n v="0"/>
    <n v="4"/>
    <n v="1"/>
    <n v="265"/>
    <n v="203"/>
    <s v=""/>
  </r>
  <r>
    <x v="51"/>
    <n v="18"/>
    <x v="1"/>
    <m/>
    <x v="82"/>
    <s v="CCV-50A"/>
    <s v="50A"/>
    <m/>
    <s v="50A-18:45-19:00"/>
    <n v="0"/>
    <n v="2"/>
    <n v="1"/>
    <n v="145"/>
    <n v="5"/>
    <n v="0"/>
    <n v="1"/>
    <n v="2"/>
    <n v="202"/>
    <n v="151"/>
    <s v=""/>
  </r>
  <r>
    <x v="52"/>
    <n v="19"/>
    <x v="2"/>
    <m/>
    <x v="82"/>
    <s v="CCV-50A"/>
    <s v="50A"/>
    <m/>
    <s v="50A-19:00-19:15"/>
    <n v="1"/>
    <n v="1"/>
    <n v="0"/>
    <n v="185"/>
    <n v="22"/>
    <n v="0"/>
    <n v="9"/>
    <n v="5"/>
    <n v="267"/>
    <n v="199"/>
    <s v=""/>
  </r>
  <r>
    <x v="53"/>
    <n v="19"/>
    <x v="2"/>
    <m/>
    <x v="82"/>
    <s v="CCV-50A"/>
    <s v="50A"/>
    <m/>
    <s v="50A-19:15-19:30"/>
    <n v="0"/>
    <n v="1"/>
    <n v="0"/>
    <n v="199"/>
    <n v="7"/>
    <n v="1"/>
    <n v="2"/>
    <n v="1"/>
    <n v="267"/>
    <n v="202"/>
    <s v=""/>
  </r>
  <r>
    <x v="54"/>
    <n v="19"/>
    <x v="2"/>
    <m/>
    <x v="82"/>
    <s v="CCV-50A"/>
    <s v="50A"/>
    <m/>
    <s v="50A-19:30-19:45"/>
    <n v="0"/>
    <n v="0"/>
    <n v="0"/>
    <n v="22"/>
    <n v="3"/>
    <n v="0"/>
    <n v="1"/>
    <n v="0"/>
    <n v="31"/>
    <n v="23"/>
    <s v=""/>
  </r>
  <r>
    <x v="1"/>
    <n v="6"/>
    <x v="0"/>
    <m/>
    <x v="83"/>
    <s v="CCV-50B"/>
    <s v="50B"/>
    <m/>
    <s v="50B-06:15-06:30"/>
    <n v="0"/>
    <n v="4"/>
    <n v="0"/>
    <n v="34"/>
    <n v="6"/>
    <n v="0"/>
    <n v="2"/>
    <n v="0"/>
    <n v="59"/>
    <n v="36"/>
    <s v=""/>
  </r>
  <r>
    <x v="2"/>
    <n v="6"/>
    <x v="0"/>
    <m/>
    <x v="83"/>
    <s v="CCV-50B"/>
    <s v="50B"/>
    <m/>
    <s v="50B-06:30-06:45"/>
    <n v="0"/>
    <n v="2"/>
    <n v="2"/>
    <n v="74"/>
    <n v="22"/>
    <n v="0"/>
    <n v="0"/>
    <n v="1"/>
    <n v="114"/>
    <n v="80"/>
    <s v=""/>
  </r>
  <r>
    <x v="3"/>
    <n v="6"/>
    <x v="0"/>
    <m/>
    <x v="83"/>
    <s v="CCV-50B"/>
    <s v="50B"/>
    <m/>
    <s v="50B-06:45-07:00"/>
    <n v="0"/>
    <n v="5"/>
    <n v="0"/>
    <n v="120"/>
    <n v="42"/>
    <n v="1"/>
    <n v="1"/>
    <n v="4"/>
    <n v="185"/>
    <n v="125"/>
    <s v=""/>
  </r>
  <r>
    <x v="4"/>
    <n v="7"/>
    <x v="0"/>
    <m/>
    <x v="83"/>
    <s v="CCV-50B"/>
    <s v="50B"/>
    <m/>
    <s v="50B-07:00-07:15"/>
    <n v="0"/>
    <n v="5"/>
    <n v="1"/>
    <n v="157"/>
    <n v="31"/>
    <n v="1"/>
    <n v="7"/>
    <n v="12"/>
    <n v="252"/>
    <n v="179"/>
    <s v=""/>
  </r>
  <r>
    <x v="5"/>
    <n v="7"/>
    <x v="0"/>
    <m/>
    <x v="83"/>
    <s v="CCV-50B"/>
    <s v="50B"/>
    <m/>
    <s v="50B-07:15-07:30"/>
    <n v="0"/>
    <n v="3"/>
    <n v="0"/>
    <n v="249"/>
    <n v="20"/>
    <n v="1"/>
    <n v="17"/>
    <n v="14"/>
    <n v="377"/>
    <n v="280"/>
    <s v=""/>
  </r>
  <r>
    <x v="6"/>
    <n v="7"/>
    <x v="0"/>
    <m/>
    <x v="83"/>
    <s v="CCV-50B"/>
    <s v="50B"/>
    <m/>
    <s v="50B-07:30-07:45"/>
    <n v="0"/>
    <n v="5"/>
    <n v="0"/>
    <n v="190"/>
    <n v="42"/>
    <n v="1"/>
    <n v="8"/>
    <n v="5"/>
    <n v="286"/>
    <n v="203"/>
    <s v=""/>
  </r>
  <r>
    <x v="7"/>
    <n v="7"/>
    <x v="0"/>
    <m/>
    <x v="83"/>
    <s v="CCV-50B"/>
    <s v="50B"/>
    <m/>
    <s v="50B-07:45-08:00"/>
    <n v="0"/>
    <n v="2"/>
    <n v="0"/>
    <n v="180"/>
    <n v="86"/>
    <n v="1"/>
    <n v="15"/>
    <n v="5"/>
    <n v="284"/>
    <n v="200"/>
    <s v=""/>
  </r>
  <r>
    <x v="8"/>
    <n v="8"/>
    <x v="0"/>
    <m/>
    <x v="83"/>
    <s v="CCV-50B"/>
    <s v="50B"/>
    <m/>
    <s v="50B-08:00-08:15"/>
    <n v="0"/>
    <n v="4"/>
    <n v="0"/>
    <n v="192"/>
    <n v="59"/>
    <n v="1"/>
    <n v="15"/>
    <n v="11"/>
    <n v="307"/>
    <n v="218"/>
    <s v=""/>
  </r>
  <r>
    <x v="9"/>
    <n v="8"/>
    <x v="0"/>
    <m/>
    <x v="83"/>
    <s v="CCV-50B"/>
    <s v="50B"/>
    <m/>
    <s v="50B-08:15-08:30"/>
    <n v="1"/>
    <n v="6"/>
    <n v="1"/>
    <n v="209"/>
    <n v="48"/>
    <n v="1"/>
    <n v="17"/>
    <n v="16"/>
    <n v="344"/>
    <n v="245"/>
    <s v=""/>
  </r>
  <r>
    <x v="10"/>
    <n v="8"/>
    <x v="0"/>
    <m/>
    <x v="83"/>
    <s v="CCV-50B"/>
    <s v="50B"/>
    <m/>
    <s v="50B-08:30-08:45"/>
    <n v="0"/>
    <n v="3"/>
    <n v="0"/>
    <n v="200"/>
    <n v="60"/>
    <n v="2"/>
    <n v="15"/>
    <n v="15"/>
    <n v="320"/>
    <n v="230"/>
    <s v=""/>
  </r>
  <r>
    <x v="11"/>
    <n v="8"/>
    <x v="0"/>
    <m/>
    <x v="83"/>
    <s v="CCV-50B"/>
    <s v="50B"/>
    <m/>
    <s v="50B-08:45-09:00"/>
    <n v="3"/>
    <n v="8"/>
    <n v="0"/>
    <n v="198"/>
    <n v="45"/>
    <n v="1"/>
    <n v="12"/>
    <n v="16"/>
    <n v="325"/>
    <n v="226"/>
    <s v=""/>
  </r>
  <r>
    <x v="12"/>
    <n v="9"/>
    <x v="0"/>
    <m/>
    <x v="83"/>
    <s v="CCV-50B"/>
    <s v="50B"/>
    <m/>
    <s v="50B-09:00-09:15"/>
    <n v="0"/>
    <n v="4"/>
    <n v="0"/>
    <n v="185"/>
    <n v="36"/>
    <n v="1"/>
    <n v="12"/>
    <n v="14"/>
    <n v="293"/>
    <n v="211"/>
    <s v=""/>
  </r>
  <r>
    <x v="13"/>
    <n v="9"/>
    <x v="0"/>
    <m/>
    <x v="83"/>
    <s v="CCV-50B"/>
    <s v="50B"/>
    <m/>
    <s v="50B-09:15-09:30"/>
    <n v="1"/>
    <n v="6"/>
    <n v="0"/>
    <n v="202"/>
    <n v="39"/>
    <n v="0"/>
    <n v="24"/>
    <n v="19"/>
    <n v="343"/>
    <n v="245"/>
    <s v=""/>
  </r>
  <r>
    <x v="14"/>
    <n v="9"/>
    <x v="0"/>
    <m/>
    <x v="83"/>
    <s v="CCV-50B"/>
    <s v="50B"/>
    <m/>
    <s v="50B-09:30-09:45"/>
    <n v="0"/>
    <n v="5"/>
    <n v="2"/>
    <n v="167"/>
    <n v="28"/>
    <n v="4"/>
    <n v="17"/>
    <n v="18"/>
    <n v="289"/>
    <n v="207"/>
    <s v=""/>
  </r>
  <r>
    <x v="15"/>
    <n v="9"/>
    <x v="0"/>
    <m/>
    <x v="83"/>
    <s v="CCV-50B"/>
    <s v="50B"/>
    <m/>
    <s v="50B-09:45-10:00"/>
    <n v="1"/>
    <n v="5"/>
    <n v="0"/>
    <n v="202"/>
    <n v="32"/>
    <n v="0"/>
    <n v="14"/>
    <n v="22"/>
    <n v="330"/>
    <n v="238"/>
    <s v=""/>
  </r>
  <r>
    <x v="16"/>
    <n v="10"/>
    <x v="0"/>
    <m/>
    <x v="83"/>
    <s v="CCV-50B"/>
    <s v="50B"/>
    <m/>
    <s v="50B-10:00-10:15"/>
    <n v="0"/>
    <n v="1"/>
    <n v="0"/>
    <n v="24"/>
    <n v="2"/>
    <n v="0"/>
    <n v="1"/>
    <n v="1"/>
    <n v="37"/>
    <n v="26"/>
    <s v=""/>
  </r>
  <r>
    <x v="39"/>
    <n v="15"/>
    <x v="1"/>
    <m/>
    <x v="83"/>
    <s v="CCV-50B"/>
    <s v="50B"/>
    <m/>
    <s v="50B-15:45-16:00"/>
    <n v="0"/>
    <n v="0"/>
    <n v="0"/>
    <n v="26"/>
    <n v="2"/>
    <n v="0"/>
    <n v="0"/>
    <n v="1"/>
    <n v="36"/>
    <n v="27"/>
    <s v=""/>
  </r>
  <r>
    <x v="40"/>
    <n v="16"/>
    <x v="1"/>
    <m/>
    <x v="83"/>
    <s v="CCV-50B"/>
    <s v="50B"/>
    <m/>
    <s v="50B-16:00-16:15"/>
    <n v="0"/>
    <n v="5"/>
    <n v="0"/>
    <n v="185"/>
    <n v="27"/>
    <n v="1"/>
    <n v="11"/>
    <n v="5"/>
    <n v="281"/>
    <n v="201"/>
    <s v=""/>
  </r>
  <r>
    <x v="41"/>
    <n v="16"/>
    <x v="1"/>
    <m/>
    <x v="83"/>
    <s v="CCV-50B"/>
    <s v="50B"/>
    <m/>
    <s v="50B-16:15-16:30"/>
    <n v="1"/>
    <n v="1"/>
    <n v="0"/>
    <n v="223"/>
    <n v="37"/>
    <n v="1"/>
    <n v="19"/>
    <n v="20"/>
    <n v="352"/>
    <n v="262"/>
    <s v=""/>
  </r>
  <r>
    <x v="42"/>
    <n v="16"/>
    <x v="1"/>
    <m/>
    <x v="83"/>
    <s v="CCV-50B"/>
    <s v="50B"/>
    <m/>
    <s v="50B-16:30-16:45"/>
    <n v="1"/>
    <n v="3"/>
    <n v="0"/>
    <n v="195"/>
    <n v="31"/>
    <n v="2"/>
    <n v="19"/>
    <n v="15"/>
    <n v="313"/>
    <n v="229"/>
    <s v=""/>
  </r>
  <r>
    <x v="43"/>
    <n v="16"/>
    <x v="1"/>
    <m/>
    <x v="83"/>
    <s v="CCV-50B"/>
    <s v="50B"/>
    <m/>
    <s v="50B-16:45-17:00"/>
    <n v="0"/>
    <n v="2"/>
    <n v="0"/>
    <n v="216"/>
    <n v="34"/>
    <n v="0"/>
    <n v="12"/>
    <n v="10"/>
    <n v="322"/>
    <n v="238"/>
    <s v=""/>
  </r>
  <r>
    <x v="44"/>
    <n v="17"/>
    <x v="1"/>
    <m/>
    <x v="83"/>
    <s v="CCV-50B"/>
    <s v="50B"/>
    <m/>
    <s v="50B-17:00-17:15"/>
    <n v="2"/>
    <n v="1"/>
    <n v="0"/>
    <n v="212"/>
    <n v="22"/>
    <n v="2"/>
    <n v="15"/>
    <n v="11"/>
    <n v="317"/>
    <n v="238"/>
    <s v=""/>
  </r>
  <r>
    <x v="45"/>
    <n v="17"/>
    <x v="1"/>
    <m/>
    <x v="83"/>
    <s v="CCV-50B"/>
    <s v="50B"/>
    <m/>
    <s v="50B-17:15-17:30"/>
    <n v="0"/>
    <n v="1"/>
    <n v="0"/>
    <n v="230"/>
    <n v="46"/>
    <n v="1"/>
    <n v="10"/>
    <n v="11"/>
    <n v="339"/>
    <n v="251"/>
    <s v=""/>
  </r>
  <r>
    <x v="46"/>
    <n v="17"/>
    <x v="1"/>
    <m/>
    <x v="83"/>
    <s v="CCV-50B"/>
    <s v="50B"/>
    <m/>
    <s v="50B-17:30-17:45"/>
    <n v="0"/>
    <n v="0"/>
    <n v="0"/>
    <n v="233"/>
    <n v="34"/>
    <n v="2"/>
    <n v="13"/>
    <n v="6"/>
    <n v="335"/>
    <n v="252"/>
    <s v=""/>
  </r>
  <r>
    <x v="47"/>
    <n v="17"/>
    <x v="1"/>
    <m/>
    <x v="83"/>
    <s v="CCV-50B"/>
    <s v="50B"/>
    <m/>
    <s v="50B-17:45-18:00"/>
    <n v="0"/>
    <n v="0"/>
    <n v="0"/>
    <n v="295"/>
    <n v="26"/>
    <n v="2"/>
    <n v="7"/>
    <n v="6"/>
    <n v="407"/>
    <n v="308"/>
    <s v=""/>
  </r>
  <r>
    <x v="48"/>
    <n v="18"/>
    <x v="1"/>
    <m/>
    <x v="83"/>
    <s v="CCV-50B"/>
    <s v="50B"/>
    <m/>
    <s v="50B-18:00-18:15"/>
    <n v="0"/>
    <n v="1"/>
    <n v="0"/>
    <n v="252"/>
    <n v="34"/>
    <n v="3"/>
    <n v="12"/>
    <n v="6"/>
    <n v="361"/>
    <n v="270"/>
    <s v=""/>
  </r>
  <r>
    <x v="49"/>
    <n v="18"/>
    <x v="1"/>
    <m/>
    <x v="83"/>
    <s v="CCV-50B"/>
    <s v="50B"/>
    <m/>
    <s v="50B-18:15-18:30"/>
    <n v="0"/>
    <n v="0"/>
    <n v="0"/>
    <n v="255"/>
    <n v="34"/>
    <n v="0"/>
    <n v="6"/>
    <n v="5"/>
    <n v="354"/>
    <n v="266"/>
    <s v=""/>
  </r>
  <r>
    <x v="50"/>
    <n v="18"/>
    <x v="1"/>
    <m/>
    <x v="83"/>
    <s v="CCV-50B"/>
    <s v="50B"/>
    <m/>
    <s v="50B-18:30-18:45"/>
    <n v="0"/>
    <n v="0"/>
    <n v="0"/>
    <n v="234"/>
    <n v="29"/>
    <n v="0"/>
    <n v="11"/>
    <n v="2"/>
    <n v="328"/>
    <n v="247"/>
    <s v=""/>
  </r>
  <r>
    <x v="51"/>
    <n v="18"/>
    <x v="1"/>
    <m/>
    <x v="83"/>
    <s v="CCV-50B"/>
    <s v="50B"/>
    <m/>
    <s v="50B-18:45-19:00"/>
    <n v="2"/>
    <n v="0"/>
    <n v="0"/>
    <n v="264"/>
    <n v="41"/>
    <n v="3"/>
    <n v="9"/>
    <n v="1"/>
    <n v="366"/>
    <n v="274"/>
    <s v=""/>
  </r>
  <r>
    <x v="52"/>
    <n v="19"/>
    <x v="2"/>
    <m/>
    <x v="83"/>
    <s v="CCV-50B"/>
    <s v="50B"/>
    <m/>
    <s v="50B-19:00-19:15"/>
    <n v="1"/>
    <n v="0"/>
    <n v="0"/>
    <n v="249"/>
    <n v="24"/>
    <n v="1"/>
    <n v="13"/>
    <n v="4"/>
    <n v="351"/>
    <n v="266"/>
    <s v=""/>
  </r>
  <r>
    <x v="53"/>
    <n v="19"/>
    <x v="2"/>
    <m/>
    <x v="83"/>
    <s v="CCV-50B"/>
    <s v="50B"/>
    <m/>
    <s v="50B-19:15-19:30"/>
    <n v="5"/>
    <n v="4"/>
    <n v="1"/>
    <n v="220"/>
    <n v="13"/>
    <n v="3"/>
    <n v="10"/>
    <n v="2"/>
    <n v="319"/>
    <n v="235"/>
    <s v=""/>
  </r>
  <r>
    <x v="54"/>
    <n v="19"/>
    <x v="2"/>
    <m/>
    <x v="83"/>
    <s v="CCV-50B"/>
    <s v="50B"/>
    <m/>
    <s v="50B-19:30-19:45"/>
    <n v="0"/>
    <n v="0"/>
    <n v="0"/>
    <n v="21"/>
    <n v="3"/>
    <n v="0"/>
    <n v="1"/>
    <n v="0"/>
    <n v="30"/>
    <n v="22"/>
    <s v=""/>
  </r>
  <r>
    <x v="2"/>
    <n v="6"/>
    <x v="0"/>
    <m/>
    <x v="84"/>
    <s v="CCV-52A"/>
    <s v="52A"/>
    <m/>
    <s v="52A-06:30-06:45"/>
    <n v="0"/>
    <n v="0"/>
    <n v="0"/>
    <n v="23"/>
    <n v="1"/>
    <n v="6"/>
    <n v="1"/>
    <n v="3"/>
    <n v="36"/>
    <n v="27"/>
    <s v=""/>
  </r>
  <r>
    <x v="3"/>
    <n v="6"/>
    <x v="0"/>
    <m/>
    <x v="84"/>
    <s v="CCV-52A"/>
    <s v="52A"/>
    <m/>
    <s v="52A-06:45-07:00"/>
    <n v="0"/>
    <n v="1"/>
    <n v="0"/>
    <n v="54"/>
    <n v="4"/>
    <n v="5"/>
    <n v="1"/>
    <n v="5"/>
    <n v="82"/>
    <n v="60"/>
    <s v=""/>
  </r>
  <r>
    <x v="4"/>
    <n v="7"/>
    <x v="0"/>
    <m/>
    <x v="84"/>
    <s v="CCV-52A"/>
    <s v="52A"/>
    <m/>
    <s v="52A-07:00-07:15"/>
    <n v="1"/>
    <n v="0"/>
    <n v="0"/>
    <n v="70"/>
    <n v="2"/>
    <n v="2"/>
    <n v="1"/>
    <n v="2"/>
    <n v="96"/>
    <n v="73"/>
    <s v=""/>
  </r>
  <r>
    <x v="5"/>
    <n v="7"/>
    <x v="0"/>
    <m/>
    <x v="84"/>
    <s v="CCV-52A"/>
    <s v="52A"/>
    <m/>
    <s v="52A-07:15-07:30"/>
    <n v="0"/>
    <n v="1"/>
    <n v="0"/>
    <n v="115"/>
    <n v="6"/>
    <n v="5"/>
    <n v="1"/>
    <n v="1"/>
    <n v="156"/>
    <n v="117"/>
    <s v=""/>
  </r>
  <r>
    <x v="6"/>
    <n v="7"/>
    <x v="0"/>
    <m/>
    <x v="84"/>
    <s v="CCV-52A"/>
    <s v="52A"/>
    <m/>
    <s v="52A-07:30-07:45"/>
    <n v="0"/>
    <n v="3"/>
    <n v="1"/>
    <n v="139"/>
    <n v="7"/>
    <n v="4"/>
    <n v="3"/>
    <n v="4"/>
    <n v="203"/>
    <n v="149"/>
    <s v=""/>
  </r>
  <r>
    <x v="7"/>
    <n v="7"/>
    <x v="0"/>
    <m/>
    <x v="84"/>
    <s v="CCV-52A"/>
    <s v="52A"/>
    <m/>
    <s v="52A-07:45-08:00"/>
    <n v="0"/>
    <n v="5"/>
    <n v="0"/>
    <n v="110"/>
    <n v="10"/>
    <n v="5"/>
    <n v="3"/>
    <n v="6"/>
    <n v="170"/>
    <n v="119"/>
    <s v=""/>
  </r>
  <r>
    <x v="8"/>
    <n v="8"/>
    <x v="0"/>
    <m/>
    <x v="84"/>
    <s v="CCV-52A"/>
    <s v="52A"/>
    <m/>
    <s v="52A-08:00-08:15"/>
    <n v="0"/>
    <n v="0"/>
    <n v="0"/>
    <n v="114"/>
    <n v="9"/>
    <n v="3"/>
    <n v="2"/>
    <n v="5"/>
    <n v="160"/>
    <n v="121"/>
    <s v=""/>
  </r>
  <r>
    <x v="9"/>
    <n v="8"/>
    <x v="0"/>
    <m/>
    <x v="84"/>
    <s v="CCV-52A"/>
    <s v="52A"/>
    <m/>
    <s v="52A-08:15-08:30"/>
    <n v="0"/>
    <n v="0"/>
    <n v="0"/>
    <n v="70"/>
    <n v="5"/>
    <n v="3"/>
    <n v="3"/>
    <n v="6"/>
    <n v="104"/>
    <n v="79"/>
    <s v=""/>
  </r>
  <r>
    <x v="10"/>
    <n v="8"/>
    <x v="0"/>
    <m/>
    <x v="84"/>
    <s v="CCV-52A"/>
    <s v="52A"/>
    <m/>
    <s v="52A-08:30-08:45"/>
    <n v="3"/>
    <n v="0"/>
    <n v="0"/>
    <n v="104"/>
    <n v="6"/>
    <n v="7"/>
    <n v="4"/>
    <n v="4"/>
    <n v="147"/>
    <n v="112"/>
    <s v=""/>
  </r>
  <r>
    <x v="11"/>
    <n v="8"/>
    <x v="0"/>
    <m/>
    <x v="84"/>
    <s v="CCV-52A"/>
    <s v="52A"/>
    <m/>
    <s v="52A-08:45-09:00"/>
    <n v="2"/>
    <n v="3"/>
    <n v="0"/>
    <n v="102"/>
    <n v="11"/>
    <n v="2"/>
    <n v="4"/>
    <n v="6"/>
    <n v="156"/>
    <n v="112"/>
    <s v=""/>
  </r>
  <r>
    <x v="12"/>
    <n v="9"/>
    <x v="0"/>
    <m/>
    <x v="84"/>
    <s v="CCV-52A"/>
    <s v="52A"/>
    <m/>
    <s v="52A-09:00-09:15"/>
    <n v="0"/>
    <n v="1"/>
    <n v="0"/>
    <n v="88"/>
    <n v="10"/>
    <n v="2"/>
    <n v="5"/>
    <n v="2"/>
    <n v="129"/>
    <n v="95"/>
    <s v=""/>
  </r>
  <r>
    <x v="13"/>
    <n v="9"/>
    <x v="0"/>
    <m/>
    <x v="84"/>
    <s v="CCV-52A"/>
    <s v="52A"/>
    <m/>
    <s v="52A-09:15-09:30"/>
    <n v="0"/>
    <n v="1"/>
    <n v="0"/>
    <n v="101"/>
    <n v="12"/>
    <n v="3"/>
    <n v="3"/>
    <n v="5"/>
    <n v="147"/>
    <n v="109"/>
    <s v=""/>
  </r>
  <r>
    <x v="14"/>
    <n v="9"/>
    <x v="0"/>
    <m/>
    <x v="84"/>
    <s v="CCV-52A"/>
    <s v="52A"/>
    <m/>
    <s v="52A-09:30-09:45"/>
    <n v="0"/>
    <n v="0"/>
    <n v="0"/>
    <n v="78"/>
    <n v="9"/>
    <n v="5"/>
    <n v="4"/>
    <n v="4"/>
    <n v="114"/>
    <n v="86"/>
    <s v=""/>
  </r>
  <r>
    <x v="15"/>
    <n v="9"/>
    <x v="0"/>
    <m/>
    <x v="84"/>
    <s v="CCV-52A"/>
    <s v="52A"/>
    <m/>
    <s v="52A-09:45-10:00"/>
    <n v="1"/>
    <n v="1"/>
    <n v="0"/>
    <n v="117"/>
    <n v="23"/>
    <n v="2"/>
    <n v="3"/>
    <n v="8"/>
    <n v="174"/>
    <n v="128"/>
    <s v=""/>
  </r>
  <r>
    <x v="16"/>
    <n v="10"/>
    <x v="0"/>
    <m/>
    <x v="84"/>
    <s v="CCV-52A"/>
    <s v="52A"/>
    <m/>
    <s v="52A-10:00-10:15"/>
    <n v="1"/>
    <n v="0"/>
    <n v="0"/>
    <n v="22"/>
    <n v="0"/>
    <n v="0"/>
    <n v="0"/>
    <n v="0"/>
    <n v="29"/>
    <n v="22"/>
    <s v=""/>
  </r>
  <r>
    <x v="39"/>
    <n v="15"/>
    <x v="1"/>
    <m/>
    <x v="84"/>
    <s v="CCV-52A"/>
    <s v="52A"/>
    <m/>
    <s v="52A-15:45-16:00"/>
    <n v="2"/>
    <n v="0"/>
    <n v="0"/>
    <n v="26"/>
    <n v="1"/>
    <n v="2"/>
    <n v="1"/>
    <n v="1"/>
    <n v="37"/>
    <n v="28"/>
    <s v=""/>
  </r>
  <r>
    <x v="40"/>
    <n v="16"/>
    <x v="1"/>
    <m/>
    <x v="84"/>
    <s v="CCV-52A"/>
    <s v="52A"/>
    <m/>
    <s v="52A-16:00-16:15"/>
    <n v="2"/>
    <n v="0"/>
    <n v="0"/>
    <n v="153"/>
    <n v="14"/>
    <n v="3"/>
    <n v="7"/>
    <n v="3"/>
    <n v="215"/>
    <n v="163"/>
    <s v=""/>
  </r>
  <r>
    <x v="41"/>
    <n v="16"/>
    <x v="1"/>
    <m/>
    <x v="84"/>
    <s v="CCV-52A"/>
    <s v="52A"/>
    <m/>
    <s v="52A-16:15-16:30"/>
    <n v="1"/>
    <n v="2"/>
    <n v="0"/>
    <n v="159"/>
    <n v="16"/>
    <n v="2"/>
    <n v="6"/>
    <n v="3"/>
    <n v="228"/>
    <n v="168"/>
    <s v=""/>
  </r>
  <r>
    <x v="42"/>
    <n v="16"/>
    <x v="1"/>
    <m/>
    <x v="84"/>
    <s v="CCV-52A"/>
    <s v="52A"/>
    <m/>
    <s v="52A-16:30-16:45"/>
    <n v="0"/>
    <n v="0"/>
    <n v="0"/>
    <n v="145"/>
    <n v="18"/>
    <n v="3"/>
    <n v="7"/>
    <n v="7"/>
    <n v="211"/>
    <n v="159"/>
    <s v=""/>
  </r>
  <r>
    <x v="43"/>
    <n v="16"/>
    <x v="1"/>
    <m/>
    <x v="84"/>
    <s v="CCV-52A"/>
    <s v="52A"/>
    <m/>
    <s v="52A-16:45-17:00"/>
    <n v="1"/>
    <n v="0"/>
    <n v="0"/>
    <n v="181"/>
    <n v="20"/>
    <n v="3"/>
    <n v="7"/>
    <n v="3"/>
    <n v="253"/>
    <n v="191"/>
    <s v=""/>
  </r>
  <r>
    <x v="44"/>
    <n v="17"/>
    <x v="1"/>
    <m/>
    <x v="84"/>
    <s v="CCV-52A"/>
    <s v="52A"/>
    <m/>
    <s v="52A-17:00-17:15"/>
    <n v="2"/>
    <n v="0"/>
    <n v="0"/>
    <n v="169"/>
    <n v="24"/>
    <n v="3"/>
    <n v="9"/>
    <n v="4"/>
    <n v="242"/>
    <n v="182"/>
    <s v=""/>
  </r>
  <r>
    <x v="45"/>
    <n v="17"/>
    <x v="1"/>
    <m/>
    <x v="84"/>
    <s v="CCV-52A"/>
    <s v="52A"/>
    <m/>
    <s v="52A-17:15-17:30"/>
    <n v="2"/>
    <n v="0"/>
    <n v="0"/>
    <n v="182"/>
    <n v="19"/>
    <n v="5"/>
    <n v="7"/>
    <n v="4"/>
    <n v="256"/>
    <n v="193"/>
    <s v=""/>
  </r>
  <r>
    <x v="46"/>
    <n v="17"/>
    <x v="1"/>
    <m/>
    <x v="84"/>
    <s v="CCV-52A"/>
    <s v="52A"/>
    <m/>
    <s v="52A-17:30-17:45"/>
    <n v="0"/>
    <n v="0"/>
    <n v="3"/>
    <n v="214"/>
    <n v="23"/>
    <n v="3"/>
    <n v="9"/>
    <n v="4"/>
    <n v="310"/>
    <n v="235"/>
    <s v=""/>
  </r>
  <r>
    <x v="47"/>
    <n v="17"/>
    <x v="1"/>
    <m/>
    <x v="84"/>
    <s v="CCV-52A"/>
    <s v="52A"/>
    <m/>
    <s v="52A-17:45-18:00"/>
    <n v="3"/>
    <n v="0"/>
    <n v="2"/>
    <n v="176"/>
    <n v="22"/>
    <n v="9"/>
    <n v="4"/>
    <n v="3"/>
    <n v="250"/>
    <n v="188"/>
    <s v=""/>
  </r>
  <r>
    <x v="48"/>
    <n v="18"/>
    <x v="1"/>
    <m/>
    <x v="84"/>
    <s v="CCV-52A"/>
    <s v="52A"/>
    <m/>
    <s v="52A-18:00-18:15"/>
    <n v="1"/>
    <n v="0"/>
    <n v="0"/>
    <n v="213"/>
    <n v="42"/>
    <n v="6"/>
    <n v="8"/>
    <n v="1"/>
    <n v="298"/>
    <n v="222"/>
    <s v=""/>
  </r>
  <r>
    <x v="49"/>
    <n v="18"/>
    <x v="1"/>
    <m/>
    <x v="84"/>
    <s v="CCV-52A"/>
    <s v="52A"/>
    <m/>
    <s v="52A-18:15-18:30"/>
    <n v="2"/>
    <n v="0"/>
    <n v="0"/>
    <n v="214"/>
    <n v="17"/>
    <n v="4"/>
    <n v="4"/>
    <n v="5"/>
    <n v="294"/>
    <n v="223"/>
    <s v=""/>
  </r>
  <r>
    <x v="50"/>
    <n v="18"/>
    <x v="1"/>
    <m/>
    <x v="84"/>
    <s v="CCV-52A"/>
    <s v="52A"/>
    <m/>
    <s v="52A-18:30-18:45"/>
    <n v="1"/>
    <n v="1"/>
    <n v="0"/>
    <n v="191"/>
    <n v="25"/>
    <n v="6"/>
    <n v="3"/>
    <n v="5"/>
    <n v="267"/>
    <n v="199"/>
    <s v=""/>
  </r>
  <r>
    <x v="51"/>
    <n v="18"/>
    <x v="1"/>
    <m/>
    <x v="84"/>
    <s v="CCV-52A"/>
    <s v="52A"/>
    <m/>
    <s v="52A-18:45-19:00"/>
    <n v="3"/>
    <n v="0"/>
    <n v="0"/>
    <n v="177"/>
    <n v="14"/>
    <n v="4"/>
    <n v="4"/>
    <n v="4"/>
    <n v="244"/>
    <n v="185"/>
    <s v=""/>
  </r>
  <r>
    <x v="52"/>
    <n v="19"/>
    <x v="2"/>
    <m/>
    <x v="84"/>
    <s v="CCV-52A"/>
    <s v="52A"/>
    <m/>
    <s v="52A-19:00-19:15"/>
    <n v="3"/>
    <n v="0"/>
    <n v="0"/>
    <n v="201"/>
    <n v="22"/>
    <n v="4"/>
    <n v="6"/>
    <n v="1"/>
    <n v="276"/>
    <n v="208"/>
    <s v=""/>
  </r>
  <r>
    <x v="53"/>
    <n v="19"/>
    <x v="2"/>
    <m/>
    <x v="84"/>
    <s v="CCV-52A"/>
    <s v="52A"/>
    <m/>
    <s v="52A-19:15-19:30"/>
    <n v="3"/>
    <n v="1"/>
    <n v="0"/>
    <n v="157"/>
    <n v="16"/>
    <n v="4"/>
    <n v="12"/>
    <n v="2"/>
    <n v="229"/>
    <n v="171"/>
    <s v=""/>
  </r>
  <r>
    <x v="54"/>
    <n v="19"/>
    <x v="2"/>
    <m/>
    <x v="84"/>
    <s v="CCV-52A"/>
    <s v="52A"/>
    <m/>
    <s v="52A-19:30-19:45"/>
    <n v="0"/>
    <n v="0"/>
    <n v="0"/>
    <n v="18"/>
    <n v="4"/>
    <n v="0"/>
    <n v="0"/>
    <n v="0"/>
    <n v="25"/>
    <n v="18"/>
    <s v=""/>
  </r>
  <r>
    <x v="2"/>
    <n v="6"/>
    <x v="0"/>
    <m/>
    <x v="85"/>
    <s v="CCV-52B"/>
    <s v="52B"/>
    <m/>
    <s v="52B-06:30-06:45"/>
    <n v="1"/>
    <n v="0"/>
    <n v="2"/>
    <n v="73"/>
    <n v="8"/>
    <n v="2"/>
    <n v="3"/>
    <n v="2"/>
    <n v="110"/>
    <n v="83"/>
    <s v=""/>
  </r>
  <r>
    <x v="3"/>
    <n v="6"/>
    <x v="0"/>
    <m/>
    <x v="85"/>
    <s v="CCV-52B"/>
    <s v="52B"/>
    <m/>
    <s v="52B-06:45-07:00"/>
    <n v="1"/>
    <n v="0"/>
    <n v="0"/>
    <n v="141"/>
    <n v="11"/>
    <n v="5"/>
    <n v="12"/>
    <n v="6"/>
    <n v="210"/>
    <n v="159"/>
    <s v=""/>
  </r>
  <r>
    <x v="4"/>
    <n v="7"/>
    <x v="0"/>
    <m/>
    <x v="85"/>
    <s v="CCV-52B"/>
    <s v="52B"/>
    <m/>
    <s v="52B-07:00-07:15"/>
    <n v="1"/>
    <n v="2"/>
    <n v="0"/>
    <n v="234"/>
    <n v="16"/>
    <n v="21"/>
    <n v="3"/>
    <n v="13"/>
    <n v="334"/>
    <n v="250"/>
    <s v=""/>
  </r>
  <r>
    <x v="5"/>
    <n v="7"/>
    <x v="0"/>
    <m/>
    <x v="85"/>
    <s v="CCV-52B"/>
    <s v="52B"/>
    <m/>
    <s v="52B-07:15-07:30"/>
    <n v="0"/>
    <n v="3"/>
    <n v="0"/>
    <n v="283"/>
    <n v="18"/>
    <n v="4"/>
    <n v="7"/>
    <n v="6"/>
    <n v="397"/>
    <n v="296"/>
    <s v=""/>
  </r>
  <r>
    <x v="6"/>
    <n v="7"/>
    <x v="0"/>
    <m/>
    <x v="85"/>
    <s v="CCV-52B"/>
    <s v="52B"/>
    <m/>
    <s v="52B-07:30-07:45"/>
    <n v="1"/>
    <n v="3"/>
    <n v="0"/>
    <n v="267"/>
    <n v="13"/>
    <n v="7"/>
    <n v="9"/>
    <n v="12"/>
    <n v="386"/>
    <n v="288"/>
    <s v=""/>
  </r>
  <r>
    <x v="7"/>
    <n v="7"/>
    <x v="0"/>
    <m/>
    <x v="85"/>
    <s v="CCV-52B"/>
    <s v="52B"/>
    <m/>
    <s v="52B-07:45-08:00"/>
    <n v="0"/>
    <n v="2"/>
    <n v="0"/>
    <n v="261"/>
    <n v="52"/>
    <n v="10"/>
    <n v="10"/>
    <n v="11"/>
    <n v="384"/>
    <n v="282"/>
    <s v=""/>
  </r>
  <r>
    <x v="8"/>
    <n v="8"/>
    <x v="0"/>
    <m/>
    <x v="85"/>
    <s v="CCV-52B"/>
    <s v="52B"/>
    <m/>
    <s v="52B-08:00-08:15"/>
    <n v="2"/>
    <n v="1"/>
    <n v="0"/>
    <n v="208"/>
    <n v="29"/>
    <n v="10"/>
    <n v="6"/>
    <n v="10"/>
    <n v="301"/>
    <n v="224"/>
    <s v=""/>
  </r>
  <r>
    <x v="9"/>
    <n v="8"/>
    <x v="0"/>
    <m/>
    <x v="85"/>
    <s v="CCV-52B"/>
    <s v="52B"/>
    <m/>
    <s v="52B-08:15-08:30"/>
    <n v="1"/>
    <n v="2"/>
    <n v="0"/>
    <n v="254"/>
    <n v="22"/>
    <n v="7"/>
    <n v="8"/>
    <n v="7"/>
    <n v="360"/>
    <n v="269"/>
    <s v=""/>
  </r>
  <r>
    <x v="10"/>
    <n v="8"/>
    <x v="0"/>
    <m/>
    <x v="85"/>
    <s v="CCV-52B"/>
    <s v="52B"/>
    <m/>
    <s v="52B-08:30-08:45"/>
    <n v="1"/>
    <n v="1"/>
    <n v="0"/>
    <n v="215"/>
    <n v="34"/>
    <n v="9"/>
    <n v="13"/>
    <n v="6"/>
    <n v="315"/>
    <n v="234"/>
    <s v=""/>
  </r>
  <r>
    <x v="11"/>
    <n v="8"/>
    <x v="0"/>
    <m/>
    <x v="85"/>
    <s v="CCV-52B"/>
    <s v="52B"/>
    <m/>
    <s v="52B-08:45-09:00"/>
    <n v="1"/>
    <n v="2"/>
    <n v="0"/>
    <n v="254"/>
    <n v="34"/>
    <n v="3"/>
    <n v="7"/>
    <n v="11"/>
    <n v="367"/>
    <n v="272"/>
    <s v=""/>
  </r>
  <r>
    <x v="12"/>
    <n v="9"/>
    <x v="0"/>
    <m/>
    <x v="85"/>
    <s v="CCV-52B"/>
    <s v="52B"/>
    <m/>
    <s v="52B-09:00-09:15"/>
    <n v="3"/>
    <n v="3"/>
    <n v="0"/>
    <n v="218"/>
    <n v="28"/>
    <n v="11"/>
    <n v="3"/>
    <n v="4"/>
    <n v="307"/>
    <n v="225"/>
    <s v=""/>
  </r>
  <r>
    <x v="13"/>
    <n v="9"/>
    <x v="0"/>
    <m/>
    <x v="85"/>
    <s v="CCV-52B"/>
    <s v="52B"/>
    <m/>
    <s v="52B-09:15-09:30"/>
    <n v="2"/>
    <n v="1"/>
    <n v="0"/>
    <n v="230"/>
    <n v="23"/>
    <n v="8"/>
    <n v="12"/>
    <n v="10"/>
    <n v="336"/>
    <n v="252"/>
    <s v=""/>
  </r>
  <r>
    <x v="14"/>
    <n v="9"/>
    <x v="0"/>
    <m/>
    <x v="85"/>
    <s v="CCV-52B"/>
    <s v="52B"/>
    <m/>
    <s v="52B-09:30-09:45"/>
    <n v="0"/>
    <n v="3"/>
    <n v="0"/>
    <n v="228"/>
    <n v="24"/>
    <n v="5"/>
    <n v="6"/>
    <n v="11"/>
    <n v="332"/>
    <n v="245"/>
    <s v=""/>
  </r>
  <r>
    <x v="15"/>
    <n v="9"/>
    <x v="0"/>
    <m/>
    <x v="85"/>
    <s v="CCV-52B"/>
    <s v="52B"/>
    <m/>
    <s v="52B-09:45-10:00"/>
    <n v="2"/>
    <n v="2"/>
    <n v="0"/>
    <n v="230"/>
    <n v="29"/>
    <n v="6"/>
    <n v="16"/>
    <n v="14"/>
    <n v="350"/>
    <n v="260"/>
    <s v=""/>
  </r>
  <r>
    <x v="16"/>
    <n v="10"/>
    <x v="0"/>
    <m/>
    <x v="85"/>
    <s v="CCV-52B"/>
    <s v="52B"/>
    <m/>
    <s v="52B-10:00-10:15"/>
    <n v="0"/>
    <n v="0"/>
    <n v="0"/>
    <n v="22"/>
    <n v="4"/>
    <n v="1"/>
    <n v="1"/>
    <n v="3"/>
    <n v="35"/>
    <n v="26"/>
    <s v=""/>
  </r>
  <r>
    <x v="39"/>
    <n v="15"/>
    <x v="1"/>
    <m/>
    <x v="85"/>
    <s v="CCV-52B"/>
    <s v="52B"/>
    <m/>
    <s v="52B-15:45-16:00"/>
    <n v="0"/>
    <n v="0"/>
    <n v="0"/>
    <n v="4"/>
    <n v="0"/>
    <n v="0"/>
    <n v="0"/>
    <n v="1"/>
    <n v="7"/>
    <n v="5"/>
    <s v=""/>
  </r>
  <r>
    <x v="40"/>
    <n v="16"/>
    <x v="1"/>
    <m/>
    <x v="85"/>
    <s v="CCV-52B"/>
    <s v="52B"/>
    <m/>
    <s v="52B-16:00-16:15"/>
    <n v="0"/>
    <n v="0"/>
    <n v="0"/>
    <n v="179"/>
    <n v="25"/>
    <n v="7"/>
    <n v="16"/>
    <n v="6"/>
    <n v="267"/>
    <n v="201"/>
    <s v=""/>
  </r>
  <r>
    <x v="41"/>
    <n v="16"/>
    <x v="1"/>
    <m/>
    <x v="85"/>
    <s v="CCV-52B"/>
    <s v="52B"/>
    <m/>
    <s v="52B-16:15-16:30"/>
    <n v="2"/>
    <n v="1"/>
    <n v="0"/>
    <n v="190"/>
    <n v="22"/>
    <n v="2"/>
    <n v="22"/>
    <n v="8"/>
    <n v="294"/>
    <n v="220"/>
    <s v=""/>
  </r>
  <r>
    <x v="42"/>
    <n v="16"/>
    <x v="1"/>
    <m/>
    <x v="85"/>
    <s v="CCV-52B"/>
    <s v="52B"/>
    <m/>
    <s v="52B-16:30-16:45"/>
    <n v="3"/>
    <n v="0"/>
    <n v="0"/>
    <n v="172"/>
    <n v="17"/>
    <n v="4"/>
    <n v="23"/>
    <n v="3"/>
    <n v="262"/>
    <n v="198"/>
    <s v=""/>
  </r>
  <r>
    <x v="43"/>
    <n v="16"/>
    <x v="1"/>
    <m/>
    <x v="85"/>
    <s v="CCV-52B"/>
    <s v="52B"/>
    <m/>
    <s v="52B-16:45-17:00"/>
    <n v="0"/>
    <n v="1"/>
    <n v="0"/>
    <n v="185"/>
    <n v="18"/>
    <n v="7"/>
    <n v="10"/>
    <n v="10"/>
    <n v="273"/>
    <n v="205"/>
    <s v=""/>
  </r>
  <r>
    <x v="44"/>
    <n v="17"/>
    <x v="1"/>
    <m/>
    <x v="85"/>
    <s v="CCV-52B"/>
    <s v="52B"/>
    <m/>
    <s v="52B-17:00-17:15"/>
    <n v="0"/>
    <n v="1"/>
    <n v="0"/>
    <n v="202"/>
    <n v="14"/>
    <n v="7"/>
    <n v="22"/>
    <n v="5"/>
    <n v="304"/>
    <n v="229"/>
    <s v=""/>
  </r>
  <r>
    <x v="45"/>
    <n v="17"/>
    <x v="1"/>
    <m/>
    <x v="85"/>
    <s v="CCV-52B"/>
    <s v="52B"/>
    <m/>
    <s v="52B-17:15-17:30"/>
    <n v="1"/>
    <n v="0"/>
    <n v="0"/>
    <n v="200"/>
    <n v="30"/>
    <n v="2"/>
    <n v="12"/>
    <n v="5"/>
    <n v="289"/>
    <n v="217"/>
    <s v=""/>
  </r>
  <r>
    <x v="46"/>
    <n v="17"/>
    <x v="1"/>
    <m/>
    <x v="85"/>
    <s v="CCV-52B"/>
    <s v="52B"/>
    <m/>
    <s v="52B-17:30-17:45"/>
    <n v="0"/>
    <n v="0"/>
    <n v="0"/>
    <n v="169"/>
    <n v="22"/>
    <n v="7"/>
    <n v="11"/>
    <n v="8"/>
    <n v="250"/>
    <n v="188"/>
    <s v=""/>
  </r>
  <r>
    <x v="47"/>
    <n v="17"/>
    <x v="1"/>
    <m/>
    <x v="85"/>
    <s v="CCV-52B"/>
    <s v="52B"/>
    <m/>
    <s v="52B-17:45-18:00"/>
    <n v="3"/>
    <n v="0"/>
    <n v="0"/>
    <n v="228"/>
    <n v="14"/>
    <n v="4"/>
    <n v="14"/>
    <n v="9"/>
    <n v="330"/>
    <n v="251"/>
    <s v=""/>
  </r>
  <r>
    <x v="48"/>
    <n v="18"/>
    <x v="1"/>
    <m/>
    <x v="85"/>
    <s v="CCV-52B"/>
    <s v="52B"/>
    <m/>
    <s v="52B-18:00-18:15"/>
    <n v="1"/>
    <n v="1"/>
    <n v="0"/>
    <n v="227"/>
    <n v="20"/>
    <n v="12"/>
    <n v="8"/>
    <n v="4"/>
    <n v="318"/>
    <n v="239"/>
    <s v=""/>
  </r>
  <r>
    <x v="49"/>
    <n v="18"/>
    <x v="1"/>
    <m/>
    <x v="85"/>
    <s v="CCV-52B"/>
    <s v="52B"/>
    <m/>
    <s v="52B-18:15-18:30"/>
    <n v="2"/>
    <n v="1"/>
    <n v="0"/>
    <n v="246"/>
    <n v="18"/>
    <n v="5"/>
    <n v="9"/>
    <n v="0"/>
    <n v="338"/>
    <n v="255"/>
    <s v=""/>
  </r>
  <r>
    <x v="50"/>
    <n v="18"/>
    <x v="1"/>
    <m/>
    <x v="85"/>
    <s v="CCV-52B"/>
    <s v="52B"/>
    <m/>
    <s v="52B-18:30-18:45"/>
    <n v="1"/>
    <n v="1"/>
    <n v="0"/>
    <n v="247"/>
    <n v="15"/>
    <n v="6"/>
    <n v="5"/>
    <n v="3"/>
    <n v="338"/>
    <n v="255"/>
    <s v=""/>
  </r>
  <r>
    <x v="51"/>
    <n v="18"/>
    <x v="1"/>
    <m/>
    <x v="85"/>
    <s v="CCV-52B"/>
    <s v="52B"/>
    <m/>
    <s v="52B-18:45-19:00"/>
    <n v="0"/>
    <n v="1"/>
    <n v="0"/>
    <n v="266"/>
    <n v="16"/>
    <n v="7"/>
    <n v="9"/>
    <n v="4"/>
    <n v="369"/>
    <n v="279"/>
    <s v=""/>
  </r>
  <r>
    <x v="52"/>
    <n v="19"/>
    <x v="2"/>
    <m/>
    <x v="85"/>
    <s v="CCV-52B"/>
    <s v="52B"/>
    <m/>
    <s v="52B-19:00-19:15"/>
    <n v="1"/>
    <n v="0"/>
    <n v="0"/>
    <n v="204"/>
    <n v="13"/>
    <n v="8"/>
    <n v="8"/>
    <n v="2"/>
    <n v="282"/>
    <n v="214"/>
    <s v=""/>
  </r>
  <r>
    <x v="53"/>
    <n v="19"/>
    <x v="2"/>
    <m/>
    <x v="85"/>
    <s v="CCV-52B"/>
    <s v="52B"/>
    <m/>
    <s v="52B-19:15-19:30"/>
    <n v="1"/>
    <n v="0"/>
    <n v="0"/>
    <n v="172"/>
    <n v="5"/>
    <n v="7"/>
    <n v="15"/>
    <n v="1"/>
    <n v="246"/>
    <n v="188"/>
    <s v=""/>
  </r>
  <r>
    <x v="54"/>
    <n v="19"/>
    <x v="2"/>
    <m/>
    <x v="85"/>
    <s v="CCV-52B"/>
    <s v="52B"/>
    <m/>
    <s v="52B-19:30-19:45"/>
    <n v="0"/>
    <n v="0"/>
    <n v="0"/>
    <n v="18"/>
    <n v="3"/>
    <n v="0"/>
    <n v="1"/>
    <n v="1"/>
    <n v="27"/>
    <n v="20"/>
    <s v=""/>
  </r>
  <r>
    <x v="2"/>
    <n v="6"/>
    <x v="0"/>
    <m/>
    <x v="86"/>
    <s v="CCV-54A"/>
    <s v="54A"/>
    <m/>
    <s v="54A-06:30-06:45"/>
    <n v="0"/>
    <n v="2"/>
    <n v="0"/>
    <n v="28"/>
    <n v="2"/>
    <n v="7"/>
    <n v="9"/>
    <n v="2"/>
    <n v="57"/>
    <n v="39"/>
    <s v=""/>
  </r>
  <r>
    <x v="3"/>
    <n v="6"/>
    <x v="0"/>
    <m/>
    <x v="86"/>
    <s v="CCV-54A"/>
    <s v="54A"/>
    <m/>
    <s v="54A-06:45-07:00"/>
    <n v="0"/>
    <n v="2"/>
    <n v="1"/>
    <n v="145"/>
    <n v="23"/>
    <n v="22"/>
    <n v="23"/>
    <n v="5"/>
    <n v="239"/>
    <n v="176"/>
    <s v=""/>
  </r>
  <r>
    <x v="4"/>
    <n v="7"/>
    <x v="0"/>
    <m/>
    <x v="86"/>
    <s v="CCV-54A"/>
    <s v="54A"/>
    <m/>
    <s v="54A-07:00-07:15"/>
    <n v="0"/>
    <n v="0"/>
    <n v="2"/>
    <n v="212"/>
    <n v="20"/>
    <n v="14"/>
    <n v="15"/>
    <n v="18"/>
    <n v="330"/>
    <n v="250"/>
    <s v=""/>
  </r>
  <r>
    <x v="5"/>
    <n v="7"/>
    <x v="0"/>
    <m/>
    <x v="86"/>
    <s v="CCV-54A"/>
    <s v="54A"/>
    <m/>
    <s v="54A-07:15-07:30"/>
    <n v="1"/>
    <n v="0"/>
    <n v="2"/>
    <n v="218"/>
    <n v="24"/>
    <n v="12"/>
    <n v="14"/>
    <n v="18"/>
    <n v="337"/>
    <n v="255"/>
    <s v=""/>
  </r>
  <r>
    <x v="6"/>
    <n v="7"/>
    <x v="0"/>
    <m/>
    <x v="86"/>
    <s v="CCV-54A"/>
    <s v="54A"/>
    <m/>
    <s v="54A-07:30-07:45"/>
    <n v="0"/>
    <n v="0"/>
    <n v="1"/>
    <n v="265"/>
    <n v="28"/>
    <n v="14"/>
    <n v="7"/>
    <n v="17"/>
    <n v="386"/>
    <n v="292"/>
    <s v=""/>
  </r>
  <r>
    <x v="7"/>
    <n v="7"/>
    <x v="0"/>
    <m/>
    <x v="86"/>
    <s v="CCV-54A"/>
    <s v="54A"/>
    <m/>
    <s v="54A-07:45-08:00"/>
    <n v="0"/>
    <n v="1"/>
    <n v="0"/>
    <n v="273"/>
    <n v="33"/>
    <n v="11"/>
    <n v="20"/>
    <n v="10"/>
    <n v="404"/>
    <n v="303"/>
    <s v=""/>
  </r>
  <r>
    <x v="8"/>
    <n v="8"/>
    <x v="0"/>
    <m/>
    <x v="86"/>
    <s v="CCV-54A"/>
    <s v="54A"/>
    <m/>
    <s v="54A-08:00-08:15"/>
    <n v="1"/>
    <n v="2"/>
    <n v="2"/>
    <n v="262"/>
    <n v="35"/>
    <n v="13"/>
    <n v="24"/>
    <n v="6"/>
    <n v="399"/>
    <n v="297"/>
    <s v=""/>
  </r>
  <r>
    <x v="9"/>
    <n v="8"/>
    <x v="0"/>
    <m/>
    <x v="86"/>
    <s v="CCV-54A"/>
    <s v="54A"/>
    <m/>
    <s v="54A-08:15-08:30"/>
    <n v="0"/>
    <n v="1"/>
    <n v="0"/>
    <n v="191"/>
    <n v="31"/>
    <n v="13"/>
    <n v="21"/>
    <n v="4"/>
    <n v="291"/>
    <n v="216"/>
    <s v=""/>
  </r>
  <r>
    <x v="10"/>
    <n v="8"/>
    <x v="0"/>
    <m/>
    <x v="86"/>
    <s v="CCV-54A"/>
    <s v="54A"/>
    <m/>
    <s v="54A-08:30-08:45"/>
    <n v="1"/>
    <n v="3"/>
    <n v="0"/>
    <n v="196"/>
    <n v="34"/>
    <n v="13"/>
    <n v="19"/>
    <n v="8"/>
    <n v="306"/>
    <n v="223"/>
    <s v=""/>
  </r>
  <r>
    <x v="11"/>
    <n v="8"/>
    <x v="0"/>
    <m/>
    <x v="86"/>
    <s v="CCV-54A"/>
    <s v="54A"/>
    <m/>
    <s v="54A-08:45-09:00"/>
    <n v="1"/>
    <n v="0"/>
    <n v="0"/>
    <n v="235"/>
    <n v="23"/>
    <n v="10"/>
    <n v="14"/>
    <n v="11"/>
    <n v="343"/>
    <n v="260"/>
    <s v=""/>
  </r>
  <r>
    <x v="12"/>
    <n v="9"/>
    <x v="0"/>
    <m/>
    <x v="86"/>
    <s v="CCV-54A"/>
    <s v="54A"/>
    <m/>
    <s v="54A-09:00-09:15"/>
    <n v="1"/>
    <n v="5"/>
    <n v="0"/>
    <n v="249"/>
    <n v="21"/>
    <n v="8"/>
    <n v="21"/>
    <n v="8"/>
    <n v="379"/>
    <n v="278"/>
    <s v=""/>
  </r>
  <r>
    <x v="13"/>
    <n v="9"/>
    <x v="0"/>
    <m/>
    <x v="86"/>
    <s v="CCV-54A"/>
    <s v="54A"/>
    <m/>
    <s v="54A-09:15-09:30"/>
    <n v="0"/>
    <n v="5"/>
    <n v="2"/>
    <n v="282"/>
    <n v="34"/>
    <n v="8"/>
    <n v="20"/>
    <n v="5"/>
    <n v="426"/>
    <n v="312"/>
    <s v=""/>
  </r>
  <r>
    <x v="14"/>
    <n v="9"/>
    <x v="0"/>
    <m/>
    <x v="86"/>
    <s v="CCV-54A"/>
    <s v="54A"/>
    <m/>
    <s v="54A-09:30-09:45"/>
    <n v="0"/>
    <n v="14"/>
    <n v="2"/>
    <n v="247"/>
    <n v="29"/>
    <n v="12"/>
    <n v="21"/>
    <n v="23"/>
    <n v="428"/>
    <n v="296"/>
    <s v=""/>
  </r>
  <r>
    <x v="15"/>
    <n v="9"/>
    <x v="0"/>
    <m/>
    <x v="86"/>
    <s v="CCV-54A"/>
    <s v="54A"/>
    <m/>
    <s v="54A-09:45-10:00"/>
    <n v="0"/>
    <n v="2"/>
    <n v="0"/>
    <n v="315"/>
    <n v="40"/>
    <n v="12"/>
    <n v="24"/>
    <n v="24"/>
    <n v="486"/>
    <n v="363"/>
    <s v=""/>
  </r>
  <r>
    <x v="16"/>
    <n v="10"/>
    <x v="0"/>
    <m/>
    <x v="86"/>
    <s v="CCV-54A"/>
    <s v="54A"/>
    <m/>
    <s v="54A-10:00-10:15"/>
    <n v="0"/>
    <n v="1"/>
    <n v="1"/>
    <n v="54"/>
    <n v="5"/>
    <n v="3"/>
    <n v="6"/>
    <n v="4"/>
    <n v="91"/>
    <n v="67"/>
    <s v=""/>
  </r>
  <r>
    <x v="40"/>
    <n v="16"/>
    <x v="1"/>
    <m/>
    <x v="86"/>
    <s v="CCV-54A"/>
    <s v="54A"/>
    <m/>
    <s v="54A-16:00-16:15"/>
    <n v="0"/>
    <n v="3"/>
    <n v="0"/>
    <n v="462"/>
    <n v="70"/>
    <n v="7"/>
    <n v="30"/>
    <n v="24"/>
    <n v="694"/>
    <n v="516"/>
    <s v=""/>
  </r>
  <r>
    <x v="41"/>
    <n v="16"/>
    <x v="1"/>
    <m/>
    <x v="86"/>
    <s v="CCV-54A"/>
    <s v="54A"/>
    <m/>
    <s v="54A-16:15-16:30"/>
    <n v="0"/>
    <n v="11"/>
    <n v="0"/>
    <n v="510"/>
    <n v="73"/>
    <n v="10"/>
    <n v="21"/>
    <n v="12"/>
    <n v="751"/>
    <n v="543"/>
    <s v=""/>
  </r>
  <r>
    <x v="42"/>
    <n v="16"/>
    <x v="1"/>
    <m/>
    <x v="86"/>
    <s v="CCV-54A"/>
    <s v="54A"/>
    <m/>
    <s v="54A-16:30-16:45"/>
    <n v="0"/>
    <n v="3"/>
    <n v="0"/>
    <n v="605"/>
    <n v="66"/>
    <n v="9"/>
    <n v="24"/>
    <n v="17"/>
    <n v="862"/>
    <n v="646"/>
    <s v=""/>
  </r>
  <r>
    <x v="43"/>
    <n v="16"/>
    <x v="1"/>
    <m/>
    <x v="86"/>
    <s v="CCV-54A"/>
    <s v="54A"/>
    <m/>
    <s v="54A-16:45-17:00"/>
    <n v="0"/>
    <n v="11"/>
    <n v="0"/>
    <n v="543"/>
    <n v="78"/>
    <n v="4"/>
    <n v="27"/>
    <n v="37"/>
    <n v="835"/>
    <n v="607"/>
    <s v=""/>
  </r>
  <r>
    <x v="44"/>
    <n v="17"/>
    <x v="1"/>
    <m/>
    <x v="86"/>
    <s v="CCV-54A"/>
    <s v="54A"/>
    <m/>
    <s v="54A-17:00-17:15"/>
    <n v="0"/>
    <n v="7"/>
    <n v="0"/>
    <n v="450"/>
    <n v="116"/>
    <n v="5"/>
    <n v="25"/>
    <n v="20"/>
    <n v="687"/>
    <n v="495"/>
    <s v=""/>
  </r>
  <r>
    <x v="45"/>
    <n v="17"/>
    <x v="1"/>
    <m/>
    <x v="86"/>
    <s v="CCV-54A"/>
    <s v="54A"/>
    <m/>
    <s v="54A-17:15-17:30"/>
    <n v="0"/>
    <n v="5"/>
    <n v="1"/>
    <n v="363"/>
    <n v="73"/>
    <n v="0"/>
    <n v="23"/>
    <n v="19"/>
    <n v="559"/>
    <n v="408"/>
    <s v=""/>
  </r>
  <r>
    <x v="46"/>
    <n v="17"/>
    <x v="1"/>
    <m/>
    <x v="86"/>
    <s v="CCV-54A"/>
    <s v="54A"/>
    <m/>
    <s v="54A-17:30-17:45"/>
    <n v="0"/>
    <n v="8"/>
    <n v="0"/>
    <n v="324"/>
    <n v="116"/>
    <n v="1"/>
    <n v="25"/>
    <n v="16"/>
    <n v="521"/>
    <n v="365"/>
    <s v=""/>
  </r>
  <r>
    <x v="47"/>
    <n v="17"/>
    <x v="1"/>
    <m/>
    <x v="86"/>
    <s v="CCV-54A"/>
    <s v="54A"/>
    <m/>
    <s v="54A-17:45-18:00"/>
    <n v="0"/>
    <n v="4"/>
    <n v="0"/>
    <n v="377"/>
    <n v="125"/>
    <n v="2"/>
    <n v="17"/>
    <n v="13"/>
    <n v="567"/>
    <n v="407"/>
    <s v=""/>
  </r>
  <r>
    <x v="48"/>
    <n v="18"/>
    <x v="1"/>
    <m/>
    <x v="86"/>
    <s v="CCV-54A"/>
    <s v="54A"/>
    <m/>
    <s v="54A-18:00-18:15"/>
    <n v="0"/>
    <n v="6"/>
    <n v="0"/>
    <n v="323"/>
    <n v="200"/>
    <n v="0"/>
    <n v="9"/>
    <n v="14"/>
    <n v="509"/>
    <n v="346"/>
    <s v=""/>
  </r>
  <r>
    <x v="49"/>
    <n v="18"/>
    <x v="1"/>
    <m/>
    <x v="86"/>
    <s v="CCV-54A"/>
    <s v="54A"/>
    <m/>
    <s v="54A-18:15-18:30"/>
    <n v="0"/>
    <n v="3"/>
    <n v="0"/>
    <n v="298"/>
    <n v="107"/>
    <n v="0"/>
    <n v="12"/>
    <n v="8"/>
    <n v="445"/>
    <n v="318"/>
    <s v=""/>
  </r>
  <r>
    <x v="50"/>
    <n v="18"/>
    <x v="1"/>
    <m/>
    <x v="86"/>
    <s v="CCV-54A"/>
    <s v="54A"/>
    <m/>
    <s v="54A-18:30-18:45"/>
    <n v="0"/>
    <n v="4"/>
    <n v="1"/>
    <n v="278"/>
    <n v="123"/>
    <n v="2"/>
    <n v="14"/>
    <n v="10"/>
    <n v="433"/>
    <n v="305"/>
    <s v=""/>
  </r>
  <r>
    <x v="51"/>
    <n v="18"/>
    <x v="1"/>
    <m/>
    <x v="86"/>
    <s v="CCV-54A"/>
    <s v="54A"/>
    <m/>
    <s v="54A-18:45-19:00"/>
    <n v="0"/>
    <n v="3"/>
    <n v="0"/>
    <n v="355"/>
    <n v="98"/>
    <n v="11"/>
    <n v="12"/>
    <n v="5"/>
    <n v="513"/>
    <n v="372"/>
    <s v=""/>
  </r>
  <r>
    <x v="52"/>
    <n v="19"/>
    <x v="2"/>
    <m/>
    <x v="86"/>
    <s v="CCV-54A"/>
    <s v="54A"/>
    <m/>
    <s v="54A-19:00-19:15"/>
    <n v="0"/>
    <n v="4"/>
    <n v="0"/>
    <n v="425"/>
    <n v="121"/>
    <n v="4"/>
    <n v="37"/>
    <n v="10"/>
    <n v="651"/>
    <n v="472"/>
    <s v=""/>
  </r>
  <r>
    <x v="53"/>
    <n v="19"/>
    <x v="2"/>
    <m/>
    <x v="86"/>
    <s v="CCV-54A"/>
    <s v="54A"/>
    <m/>
    <s v="54A-19:15-19:30"/>
    <n v="0"/>
    <n v="4"/>
    <n v="0"/>
    <n v="369"/>
    <n v="82"/>
    <n v="6"/>
    <n v="14"/>
    <n v="8"/>
    <n v="537"/>
    <n v="391"/>
    <s v=""/>
  </r>
  <r>
    <x v="54"/>
    <n v="19"/>
    <x v="2"/>
    <m/>
    <x v="86"/>
    <s v="CCV-54A"/>
    <s v="54A"/>
    <m/>
    <s v="54A-19:30-19:45"/>
    <n v="0"/>
    <n v="3"/>
    <n v="3"/>
    <n v="50"/>
    <n v="10"/>
    <n v="2"/>
    <n v="3"/>
    <n v="0"/>
    <n v="89"/>
    <n v="61"/>
    <s v=""/>
  </r>
  <r>
    <x v="2"/>
    <n v="6"/>
    <x v="0"/>
    <m/>
    <x v="87"/>
    <s v="CCV-54B"/>
    <s v="54B"/>
    <m/>
    <s v="54B-06:30-06:45"/>
    <n v="0"/>
    <n v="0"/>
    <n v="0"/>
    <n v="57"/>
    <n v="8"/>
    <n v="0"/>
    <n v="10"/>
    <n v="2"/>
    <n v="92"/>
    <n v="69"/>
    <s v=""/>
  </r>
  <r>
    <x v="3"/>
    <n v="6"/>
    <x v="0"/>
    <m/>
    <x v="87"/>
    <s v="CCV-54B"/>
    <s v="54B"/>
    <m/>
    <s v="54B-06:45-07:00"/>
    <n v="0"/>
    <n v="4"/>
    <n v="0"/>
    <n v="110"/>
    <n v="18"/>
    <n v="2"/>
    <n v="24"/>
    <n v="2"/>
    <n v="192"/>
    <n v="136"/>
    <s v=""/>
  </r>
  <r>
    <x v="4"/>
    <n v="7"/>
    <x v="0"/>
    <m/>
    <x v="87"/>
    <s v="CCV-54B"/>
    <s v="54B"/>
    <m/>
    <s v="54B-07:00-07:15"/>
    <n v="0"/>
    <n v="1"/>
    <n v="0"/>
    <n v="123"/>
    <n v="6"/>
    <n v="4"/>
    <n v="15"/>
    <n v="6"/>
    <n v="192"/>
    <n v="144"/>
    <s v=""/>
  </r>
  <r>
    <x v="5"/>
    <n v="7"/>
    <x v="0"/>
    <m/>
    <x v="87"/>
    <s v="CCV-54B"/>
    <s v="54B"/>
    <m/>
    <s v="54B-07:15-07:30"/>
    <n v="0"/>
    <n v="0"/>
    <n v="0"/>
    <n v="130"/>
    <n v="13"/>
    <n v="11"/>
    <n v="29"/>
    <n v="10"/>
    <n v="223"/>
    <n v="169"/>
    <s v=""/>
  </r>
  <r>
    <x v="6"/>
    <n v="7"/>
    <x v="0"/>
    <m/>
    <x v="87"/>
    <s v="CCV-54B"/>
    <s v="54B"/>
    <m/>
    <s v="54B-07:30-07:45"/>
    <n v="0"/>
    <n v="2"/>
    <n v="0"/>
    <n v="142"/>
    <n v="16"/>
    <n v="1"/>
    <n v="12"/>
    <n v="8"/>
    <n v="220"/>
    <n v="162"/>
    <s v=""/>
  </r>
  <r>
    <x v="7"/>
    <n v="7"/>
    <x v="0"/>
    <m/>
    <x v="87"/>
    <s v="CCV-54B"/>
    <s v="54B"/>
    <m/>
    <s v="54B-07:45-08:00"/>
    <n v="0"/>
    <n v="2"/>
    <n v="1"/>
    <n v="163"/>
    <n v="31"/>
    <n v="8"/>
    <n v="6"/>
    <n v="5"/>
    <n v="242"/>
    <n v="177"/>
    <s v=""/>
  </r>
  <r>
    <x v="8"/>
    <n v="8"/>
    <x v="0"/>
    <m/>
    <x v="87"/>
    <s v="CCV-54B"/>
    <s v="54B"/>
    <m/>
    <s v="54B-08:00-08:15"/>
    <n v="0"/>
    <n v="3"/>
    <n v="0"/>
    <n v="155"/>
    <n v="32"/>
    <n v="10"/>
    <n v="30"/>
    <n v="7"/>
    <n v="265"/>
    <n v="192"/>
    <s v=""/>
  </r>
  <r>
    <x v="9"/>
    <n v="8"/>
    <x v="0"/>
    <m/>
    <x v="87"/>
    <s v="CCV-54B"/>
    <s v="54B"/>
    <m/>
    <s v="54B-08:15-08:30"/>
    <n v="0"/>
    <n v="3"/>
    <n v="0"/>
    <n v="112"/>
    <n v="34"/>
    <n v="5"/>
    <n v="24"/>
    <n v="15"/>
    <n v="212"/>
    <n v="151"/>
    <s v=""/>
  </r>
  <r>
    <x v="10"/>
    <n v="8"/>
    <x v="0"/>
    <m/>
    <x v="87"/>
    <s v="CCV-54B"/>
    <s v="54B"/>
    <m/>
    <s v="54B-08:30-08:45"/>
    <n v="0"/>
    <n v="5"/>
    <n v="0"/>
    <n v="128"/>
    <n v="35"/>
    <n v="2"/>
    <n v="16"/>
    <n v="10"/>
    <n v="221"/>
    <n v="154"/>
    <s v=""/>
  </r>
  <r>
    <x v="11"/>
    <n v="8"/>
    <x v="0"/>
    <m/>
    <x v="87"/>
    <s v="CCV-54B"/>
    <s v="54B"/>
    <m/>
    <s v="54B-08:45-09:00"/>
    <n v="0"/>
    <n v="3"/>
    <n v="0"/>
    <n v="144"/>
    <n v="29"/>
    <n v="4"/>
    <n v="28"/>
    <n v="8"/>
    <n v="249"/>
    <n v="180"/>
    <s v=""/>
  </r>
  <r>
    <x v="12"/>
    <n v="9"/>
    <x v="0"/>
    <m/>
    <x v="87"/>
    <s v="CCV-54B"/>
    <s v="54B"/>
    <m/>
    <s v="54B-09:00-09:15"/>
    <n v="3"/>
    <n v="9"/>
    <n v="2"/>
    <n v="151"/>
    <n v="40"/>
    <n v="0"/>
    <n v="29"/>
    <n v="14"/>
    <n v="291"/>
    <n v="199"/>
    <s v=""/>
  </r>
  <r>
    <x v="13"/>
    <n v="9"/>
    <x v="0"/>
    <m/>
    <x v="87"/>
    <s v="CCV-54B"/>
    <s v="54B"/>
    <m/>
    <s v="54B-09:15-09:30"/>
    <n v="0"/>
    <n v="5"/>
    <n v="0"/>
    <n v="150"/>
    <n v="33"/>
    <n v="3"/>
    <n v="33"/>
    <n v="10"/>
    <n v="272"/>
    <n v="193"/>
    <s v=""/>
  </r>
  <r>
    <x v="14"/>
    <n v="9"/>
    <x v="0"/>
    <m/>
    <x v="87"/>
    <s v="CCV-54B"/>
    <s v="54B"/>
    <m/>
    <s v="54B-09:30-09:45"/>
    <n v="0"/>
    <n v="4"/>
    <n v="1"/>
    <n v="180"/>
    <n v="37"/>
    <n v="8"/>
    <n v="30"/>
    <n v="15"/>
    <n v="315"/>
    <n v="228"/>
    <s v=""/>
  </r>
  <r>
    <x v="15"/>
    <n v="9"/>
    <x v="0"/>
    <m/>
    <x v="87"/>
    <s v="CCV-54B"/>
    <s v="54B"/>
    <m/>
    <s v="54B-09:45-10:00"/>
    <n v="0"/>
    <n v="3"/>
    <n v="1"/>
    <n v="204"/>
    <n v="35"/>
    <n v="5"/>
    <n v="43"/>
    <n v="26"/>
    <n v="374"/>
    <n v="276"/>
    <s v=""/>
  </r>
  <r>
    <x v="16"/>
    <n v="10"/>
    <x v="0"/>
    <m/>
    <x v="87"/>
    <s v="CCV-54B"/>
    <s v="54B"/>
    <m/>
    <s v="54B-10:00-10:15"/>
    <n v="0"/>
    <n v="1"/>
    <n v="1"/>
    <n v="38"/>
    <n v="9"/>
    <n v="0"/>
    <n v="8"/>
    <n v="3"/>
    <n v="72"/>
    <n v="52"/>
    <s v=""/>
  </r>
  <r>
    <x v="39"/>
    <n v="15"/>
    <x v="1"/>
    <m/>
    <x v="87"/>
    <s v="CCV-54B"/>
    <s v="54B"/>
    <m/>
    <s v="54B-15:45-16:00"/>
    <n v="0"/>
    <n v="0"/>
    <n v="0"/>
    <n v="19"/>
    <n v="2"/>
    <n v="0"/>
    <n v="2"/>
    <n v="5"/>
    <n v="35"/>
    <n v="26"/>
    <s v=""/>
  </r>
  <r>
    <x v="40"/>
    <n v="16"/>
    <x v="1"/>
    <m/>
    <x v="87"/>
    <s v="CCV-54B"/>
    <s v="54B"/>
    <m/>
    <s v="54B-16:00-16:15"/>
    <n v="0"/>
    <n v="6"/>
    <n v="1"/>
    <n v="295"/>
    <n v="42"/>
    <n v="6"/>
    <n v="33"/>
    <n v="19"/>
    <n v="480"/>
    <n v="350"/>
    <s v=""/>
  </r>
  <r>
    <x v="41"/>
    <n v="16"/>
    <x v="1"/>
    <m/>
    <x v="87"/>
    <s v="CCV-54B"/>
    <s v="54B"/>
    <m/>
    <s v="54B-16:15-16:30"/>
    <n v="1"/>
    <n v="8"/>
    <n v="0"/>
    <n v="323"/>
    <n v="47"/>
    <n v="4"/>
    <n v="30"/>
    <n v="6"/>
    <n v="498"/>
    <n v="359"/>
    <s v=""/>
  </r>
  <r>
    <x v="42"/>
    <n v="16"/>
    <x v="1"/>
    <m/>
    <x v="87"/>
    <s v="CCV-54B"/>
    <s v="54B"/>
    <m/>
    <s v="54B-16:30-16:45"/>
    <n v="3"/>
    <n v="5"/>
    <n v="0"/>
    <n v="312"/>
    <n v="47"/>
    <n v="3"/>
    <n v="38"/>
    <n v="21"/>
    <n v="506"/>
    <n v="371"/>
    <s v=""/>
  </r>
  <r>
    <x v="43"/>
    <n v="16"/>
    <x v="1"/>
    <m/>
    <x v="87"/>
    <s v="CCV-54B"/>
    <s v="54B"/>
    <m/>
    <s v="54B-16:45-17:00"/>
    <n v="0"/>
    <n v="3"/>
    <n v="0"/>
    <n v="262"/>
    <n v="46"/>
    <n v="2"/>
    <n v="35"/>
    <n v="14"/>
    <n v="423"/>
    <n v="311"/>
    <s v=""/>
  </r>
  <r>
    <x v="44"/>
    <n v="17"/>
    <x v="1"/>
    <m/>
    <x v="87"/>
    <s v="CCV-54B"/>
    <s v="54B"/>
    <m/>
    <s v="54B-17:00-17:15"/>
    <n v="0"/>
    <n v="4"/>
    <n v="0"/>
    <n v="319"/>
    <n v="52"/>
    <n v="3"/>
    <n v="26"/>
    <n v="15"/>
    <n v="490"/>
    <n v="360"/>
    <s v=""/>
  </r>
  <r>
    <x v="45"/>
    <n v="17"/>
    <x v="1"/>
    <m/>
    <x v="87"/>
    <s v="CCV-54B"/>
    <s v="54B"/>
    <m/>
    <s v="54B-17:15-17:30"/>
    <n v="1"/>
    <n v="0"/>
    <n v="0"/>
    <n v="282"/>
    <n v="53"/>
    <n v="3"/>
    <n v="32"/>
    <n v="16"/>
    <n v="441"/>
    <n v="330"/>
    <s v=""/>
  </r>
  <r>
    <x v="46"/>
    <n v="17"/>
    <x v="1"/>
    <m/>
    <x v="87"/>
    <s v="CCV-54B"/>
    <s v="54B"/>
    <m/>
    <s v="54B-17:30-17:45"/>
    <n v="0"/>
    <n v="3"/>
    <n v="1"/>
    <n v="381"/>
    <n v="37"/>
    <n v="1"/>
    <n v="24"/>
    <n v="10"/>
    <n v="559"/>
    <n v="418"/>
    <s v=""/>
  </r>
  <r>
    <x v="47"/>
    <n v="17"/>
    <x v="1"/>
    <m/>
    <x v="87"/>
    <s v="CCV-54B"/>
    <s v="54B"/>
    <m/>
    <s v="54B-17:45-18:00"/>
    <n v="1"/>
    <n v="2"/>
    <n v="0"/>
    <n v="389"/>
    <n v="53"/>
    <n v="2"/>
    <n v="18"/>
    <n v="16"/>
    <n v="567"/>
    <n v="423"/>
    <s v=""/>
  </r>
  <r>
    <x v="48"/>
    <n v="18"/>
    <x v="1"/>
    <m/>
    <x v="87"/>
    <s v="CCV-54B"/>
    <s v="54B"/>
    <m/>
    <s v="54B-18:00-18:15"/>
    <n v="0"/>
    <n v="4"/>
    <n v="0"/>
    <n v="355"/>
    <n v="80"/>
    <n v="3"/>
    <n v="18"/>
    <n v="10"/>
    <n v="526"/>
    <n v="383"/>
    <s v=""/>
  </r>
  <r>
    <x v="49"/>
    <n v="18"/>
    <x v="1"/>
    <m/>
    <x v="87"/>
    <s v="CCV-54B"/>
    <s v="54B"/>
    <m/>
    <s v="54B-18:15-18:30"/>
    <n v="1"/>
    <n v="2"/>
    <n v="1"/>
    <n v="344"/>
    <n v="48"/>
    <n v="5"/>
    <n v="20"/>
    <n v="8"/>
    <n v="503"/>
    <n v="375"/>
    <s v=""/>
  </r>
  <r>
    <x v="50"/>
    <n v="18"/>
    <x v="1"/>
    <m/>
    <x v="87"/>
    <s v="CCV-54B"/>
    <s v="54B"/>
    <m/>
    <s v="54B-18:30-18:45"/>
    <n v="0"/>
    <n v="5"/>
    <n v="0"/>
    <n v="388"/>
    <n v="44"/>
    <n v="2"/>
    <n v="14"/>
    <n v="4"/>
    <n v="551"/>
    <n v="406"/>
    <s v=""/>
  </r>
  <r>
    <x v="51"/>
    <n v="18"/>
    <x v="1"/>
    <m/>
    <x v="87"/>
    <s v="CCV-54B"/>
    <s v="54B"/>
    <m/>
    <s v="54B-18:45-19:00"/>
    <n v="0"/>
    <n v="1"/>
    <n v="0"/>
    <n v="336"/>
    <n v="42"/>
    <n v="4"/>
    <n v="12"/>
    <n v="5"/>
    <n v="471"/>
    <n v="353"/>
    <s v=""/>
  </r>
  <r>
    <x v="52"/>
    <n v="19"/>
    <x v="2"/>
    <m/>
    <x v="87"/>
    <s v="CCV-54B"/>
    <s v="54B"/>
    <m/>
    <s v="54B-19:00-19:15"/>
    <n v="0"/>
    <n v="1"/>
    <n v="1"/>
    <n v="289"/>
    <n v="64"/>
    <n v="2"/>
    <n v="11"/>
    <n v="4"/>
    <n v="415"/>
    <n v="307"/>
    <s v=""/>
  </r>
  <r>
    <x v="53"/>
    <n v="19"/>
    <x v="2"/>
    <m/>
    <x v="87"/>
    <s v="CCV-54B"/>
    <s v="54B"/>
    <m/>
    <s v="54B-19:15-19:30"/>
    <n v="2"/>
    <n v="2"/>
    <n v="1"/>
    <n v="228"/>
    <n v="46"/>
    <n v="2"/>
    <n v="20"/>
    <n v="6"/>
    <n v="349"/>
    <n v="257"/>
    <s v=""/>
  </r>
  <r>
    <x v="54"/>
    <n v="19"/>
    <x v="2"/>
    <m/>
    <x v="87"/>
    <s v="CCV-54B"/>
    <s v="54B"/>
    <m/>
    <s v="54B-19:30-19:45"/>
    <n v="1"/>
    <n v="0"/>
    <n v="0"/>
    <n v="10"/>
    <n v="3"/>
    <n v="1"/>
    <n v="1"/>
    <n v="0"/>
    <n v="15"/>
    <n v="11"/>
    <s v=""/>
  </r>
  <r>
    <x v="1"/>
    <n v="6"/>
    <x v="0"/>
    <m/>
    <x v="88"/>
    <s v="CCV-55A"/>
    <s v="55A"/>
    <m/>
    <s v="55A-06:15-06:30"/>
    <n v="2"/>
    <n v="5"/>
    <n v="3"/>
    <n v="51"/>
    <n v="7"/>
    <n v="2"/>
    <n v="0"/>
    <n v="9"/>
    <n v="103"/>
    <n v="68"/>
    <s v=""/>
  </r>
  <r>
    <x v="2"/>
    <n v="6"/>
    <x v="0"/>
    <m/>
    <x v="88"/>
    <s v="CCV-55A"/>
    <s v="55A"/>
    <m/>
    <s v="55A-06:30-06:45"/>
    <n v="3"/>
    <n v="8"/>
    <n v="6"/>
    <n v="157"/>
    <n v="48"/>
    <n v="8"/>
    <n v="1"/>
    <n v="11"/>
    <n v="271"/>
    <n v="184"/>
    <s v=""/>
  </r>
  <r>
    <x v="3"/>
    <n v="6"/>
    <x v="0"/>
    <m/>
    <x v="88"/>
    <s v="CCV-55A"/>
    <s v="55A"/>
    <m/>
    <s v="55A-06:45-07:00"/>
    <n v="0"/>
    <n v="4"/>
    <n v="4"/>
    <n v="212"/>
    <n v="68"/>
    <n v="7"/>
    <n v="1"/>
    <n v="11"/>
    <n v="330"/>
    <n v="234"/>
    <s v=""/>
  </r>
  <r>
    <x v="4"/>
    <n v="7"/>
    <x v="0"/>
    <m/>
    <x v="88"/>
    <s v="CCV-55A"/>
    <s v="55A"/>
    <m/>
    <s v="55A-07:00-07:15"/>
    <n v="4"/>
    <n v="8"/>
    <n v="4"/>
    <n v="273"/>
    <n v="60"/>
    <n v="5"/>
    <n v="1"/>
    <n v="16"/>
    <n v="424"/>
    <n v="300"/>
    <s v=""/>
  </r>
  <r>
    <x v="5"/>
    <n v="7"/>
    <x v="0"/>
    <m/>
    <x v="88"/>
    <s v="CCV-55A"/>
    <s v="55A"/>
    <m/>
    <s v="55A-07:15-07:30"/>
    <n v="5"/>
    <n v="12"/>
    <n v="6"/>
    <n v="317"/>
    <n v="65"/>
    <n v="6"/>
    <n v="3"/>
    <n v="17"/>
    <n v="503"/>
    <n v="352"/>
    <s v=""/>
  </r>
  <r>
    <x v="6"/>
    <n v="7"/>
    <x v="0"/>
    <m/>
    <x v="88"/>
    <s v="CCV-55A"/>
    <s v="55A"/>
    <m/>
    <s v="55A-07:30-07:45"/>
    <n v="2"/>
    <n v="9"/>
    <n v="4"/>
    <n v="322"/>
    <n v="80"/>
    <n v="2"/>
    <n v="4"/>
    <n v="18"/>
    <n v="501"/>
    <n v="354"/>
    <s v=""/>
  </r>
  <r>
    <x v="7"/>
    <n v="7"/>
    <x v="0"/>
    <m/>
    <x v="88"/>
    <s v="CCV-55A"/>
    <s v="55A"/>
    <m/>
    <s v="55A-07:45-08:00"/>
    <n v="2"/>
    <n v="9"/>
    <n v="4"/>
    <n v="266"/>
    <n v="95"/>
    <n v="2"/>
    <n v="4"/>
    <n v="14"/>
    <n v="427"/>
    <n v="294"/>
    <s v=""/>
  </r>
  <r>
    <x v="8"/>
    <n v="8"/>
    <x v="0"/>
    <m/>
    <x v="88"/>
    <s v="CCV-55A"/>
    <s v="55A"/>
    <m/>
    <s v="55A-08:00-08:15"/>
    <n v="3"/>
    <n v="15"/>
    <n v="8"/>
    <n v="253"/>
    <n v="62"/>
    <n v="6"/>
    <n v="5"/>
    <n v="18"/>
    <n v="438"/>
    <n v="296"/>
    <s v=""/>
  </r>
  <r>
    <x v="9"/>
    <n v="8"/>
    <x v="0"/>
    <m/>
    <x v="88"/>
    <s v="CCV-55A"/>
    <s v="55A"/>
    <m/>
    <s v="55A-08:15-08:30"/>
    <n v="0"/>
    <n v="15"/>
    <n v="5"/>
    <n v="250"/>
    <n v="52"/>
    <n v="4"/>
    <n v="5"/>
    <n v="14"/>
    <n v="417"/>
    <n v="282"/>
    <s v=""/>
  </r>
  <r>
    <x v="10"/>
    <n v="8"/>
    <x v="0"/>
    <m/>
    <x v="88"/>
    <s v="CCV-55A"/>
    <s v="55A"/>
    <m/>
    <s v="55A-08:30-08:45"/>
    <n v="1"/>
    <n v="21"/>
    <n v="5"/>
    <n v="234"/>
    <n v="45"/>
    <n v="3"/>
    <n v="2"/>
    <n v="23"/>
    <n v="418"/>
    <n v="272"/>
    <s v=""/>
  </r>
  <r>
    <x v="11"/>
    <n v="8"/>
    <x v="0"/>
    <m/>
    <x v="88"/>
    <s v="CCV-55A"/>
    <s v="55A"/>
    <m/>
    <s v="55A-08:45-09:00"/>
    <n v="1"/>
    <n v="23"/>
    <n v="7"/>
    <n v="233"/>
    <n v="45"/>
    <n v="4"/>
    <n v="2"/>
    <n v="29"/>
    <n v="436"/>
    <n v="282"/>
    <s v=""/>
  </r>
  <r>
    <x v="12"/>
    <n v="9"/>
    <x v="0"/>
    <m/>
    <x v="88"/>
    <s v="CCV-55A"/>
    <s v="55A"/>
    <m/>
    <s v="55A-09:00-09:15"/>
    <n v="2"/>
    <n v="13"/>
    <n v="4"/>
    <n v="240"/>
    <n v="67"/>
    <n v="2"/>
    <n v="4"/>
    <n v="36"/>
    <n v="426"/>
    <n v="290"/>
    <s v=""/>
  </r>
  <r>
    <x v="13"/>
    <n v="9"/>
    <x v="0"/>
    <m/>
    <x v="88"/>
    <s v="CCV-55A"/>
    <s v="55A"/>
    <m/>
    <s v="55A-09:15-09:30"/>
    <n v="1"/>
    <n v="24"/>
    <n v="13"/>
    <n v="250"/>
    <n v="49"/>
    <n v="4"/>
    <n v="2"/>
    <n v="24"/>
    <n v="475"/>
    <n v="309"/>
    <s v=""/>
  </r>
  <r>
    <x v="14"/>
    <n v="9"/>
    <x v="0"/>
    <m/>
    <x v="88"/>
    <s v="CCV-55A"/>
    <s v="55A"/>
    <m/>
    <s v="55A-09:30-09:45"/>
    <n v="1"/>
    <n v="12"/>
    <n v="8"/>
    <n v="249"/>
    <n v="51"/>
    <n v="2"/>
    <n v="2"/>
    <n v="22"/>
    <n v="424"/>
    <n v="293"/>
    <s v=""/>
  </r>
  <r>
    <x v="15"/>
    <n v="9"/>
    <x v="0"/>
    <m/>
    <x v="88"/>
    <s v="CCV-55A"/>
    <s v="55A"/>
    <m/>
    <s v="55A-09:45-10:00"/>
    <n v="1"/>
    <n v="15"/>
    <n v="12"/>
    <n v="243"/>
    <n v="52"/>
    <n v="0"/>
    <n v="3"/>
    <n v="21"/>
    <n v="437"/>
    <n v="297"/>
    <s v=""/>
  </r>
  <r>
    <x v="16"/>
    <n v="10"/>
    <x v="0"/>
    <m/>
    <x v="88"/>
    <s v="CCV-55A"/>
    <s v="55A"/>
    <m/>
    <s v="55A-10:00-10:15"/>
    <n v="0"/>
    <n v="2"/>
    <n v="0"/>
    <n v="22"/>
    <n v="3"/>
    <n v="0"/>
    <n v="0"/>
    <n v="0"/>
    <n v="35"/>
    <n v="22"/>
    <s v=""/>
  </r>
  <r>
    <x v="40"/>
    <n v="16"/>
    <x v="1"/>
    <m/>
    <x v="88"/>
    <s v="CCV-55A"/>
    <s v="55A"/>
    <m/>
    <s v="55A-16:00-16:15"/>
    <n v="2"/>
    <n v="10"/>
    <n v="4"/>
    <n v="166"/>
    <n v="40"/>
    <n v="1"/>
    <n v="2"/>
    <n v="10"/>
    <n v="280"/>
    <n v="188"/>
    <s v=""/>
  </r>
  <r>
    <x v="41"/>
    <n v="16"/>
    <x v="1"/>
    <m/>
    <x v="88"/>
    <s v="CCV-55A"/>
    <s v="55A"/>
    <m/>
    <s v="55A-16:15-16:30"/>
    <n v="4"/>
    <n v="19"/>
    <n v="3"/>
    <n v="296"/>
    <n v="85"/>
    <n v="5"/>
    <n v="3"/>
    <n v="24"/>
    <n v="498"/>
    <n v="331"/>
    <s v=""/>
  </r>
  <r>
    <x v="42"/>
    <n v="16"/>
    <x v="1"/>
    <m/>
    <x v="88"/>
    <s v="CCV-55A"/>
    <s v="55A"/>
    <m/>
    <s v="55A-16:30-16:45"/>
    <n v="1"/>
    <n v="24"/>
    <n v="10"/>
    <n v="304"/>
    <n v="88"/>
    <n v="4"/>
    <n v="4"/>
    <n v="21"/>
    <n v="542"/>
    <n v="354"/>
    <s v=""/>
  </r>
  <r>
    <x v="43"/>
    <n v="16"/>
    <x v="1"/>
    <m/>
    <x v="88"/>
    <s v="CCV-55A"/>
    <s v="55A"/>
    <m/>
    <s v="55A-16:45-17:00"/>
    <n v="6"/>
    <n v="20"/>
    <n v="5"/>
    <n v="299"/>
    <n v="94"/>
    <n v="7"/>
    <n v="2"/>
    <n v="21"/>
    <n v="508"/>
    <n v="335"/>
    <s v=""/>
  </r>
  <r>
    <x v="44"/>
    <n v="17"/>
    <x v="1"/>
    <m/>
    <x v="88"/>
    <s v="CCV-55A"/>
    <s v="55A"/>
    <m/>
    <s v="55A-17:00-17:15"/>
    <n v="5"/>
    <n v="11"/>
    <n v="2"/>
    <n v="302"/>
    <n v="172"/>
    <n v="5"/>
    <n v="6"/>
    <n v="24"/>
    <n v="504"/>
    <n v="337"/>
    <s v=""/>
  </r>
  <r>
    <x v="45"/>
    <n v="17"/>
    <x v="1"/>
    <m/>
    <x v="88"/>
    <s v="CCV-55A"/>
    <s v="55A"/>
    <m/>
    <s v="55A-17:15-17:30"/>
    <n v="3"/>
    <n v="17"/>
    <n v="1"/>
    <n v="281"/>
    <n v="176"/>
    <n v="5"/>
    <n v="0"/>
    <n v="14"/>
    <n v="470"/>
    <n v="298"/>
    <s v=""/>
  </r>
  <r>
    <x v="46"/>
    <n v="17"/>
    <x v="1"/>
    <m/>
    <x v="88"/>
    <s v="CCV-55A"/>
    <s v="55A"/>
    <m/>
    <s v="55A-17:30-17:45"/>
    <n v="3"/>
    <n v="25"/>
    <n v="4"/>
    <n v="267"/>
    <n v="149"/>
    <n v="8"/>
    <n v="0"/>
    <n v="18"/>
    <n v="481"/>
    <n v="295"/>
    <s v=""/>
  </r>
  <r>
    <x v="47"/>
    <n v="17"/>
    <x v="1"/>
    <m/>
    <x v="88"/>
    <s v="CCV-55A"/>
    <s v="55A"/>
    <m/>
    <s v="55A-17:45-18:00"/>
    <n v="4"/>
    <n v="10"/>
    <n v="5"/>
    <n v="261"/>
    <n v="154"/>
    <n v="7"/>
    <n v="5"/>
    <n v="24"/>
    <n v="453"/>
    <n v="303"/>
    <s v=""/>
  </r>
  <r>
    <x v="48"/>
    <n v="18"/>
    <x v="1"/>
    <m/>
    <x v="88"/>
    <s v="CCV-55A"/>
    <s v="55A"/>
    <m/>
    <s v="55A-18:00-18:15"/>
    <n v="2"/>
    <n v="15"/>
    <n v="3"/>
    <n v="245"/>
    <n v="280"/>
    <n v="8"/>
    <n v="4"/>
    <n v="15"/>
    <n v="453"/>
    <n v="272"/>
    <s v=""/>
  </r>
  <r>
    <x v="49"/>
    <n v="18"/>
    <x v="1"/>
    <m/>
    <x v="88"/>
    <s v="CCV-55A"/>
    <s v="55A"/>
    <m/>
    <s v="55A-18:15-18:30"/>
    <n v="6"/>
    <n v="8"/>
    <n v="3"/>
    <n v="249"/>
    <n v="249"/>
    <n v="9"/>
    <n v="3"/>
    <n v="9"/>
    <n v="424"/>
    <n v="269"/>
    <s v=""/>
  </r>
  <r>
    <x v="50"/>
    <n v="18"/>
    <x v="1"/>
    <m/>
    <x v="88"/>
    <s v="CCV-55A"/>
    <s v="55A"/>
    <m/>
    <s v="55A-18:30-18:45"/>
    <n v="3"/>
    <n v="4"/>
    <n v="2"/>
    <n v="272"/>
    <n v="220"/>
    <n v="2"/>
    <n v="0"/>
    <n v="7"/>
    <n v="428"/>
    <n v="284"/>
    <s v=""/>
  </r>
  <r>
    <x v="51"/>
    <n v="18"/>
    <x v="1"/>
    <m/>
    <x v="88"/>
    <s v="CCV-55A"/>
    <s v="55A"/>
    <m/>
    <s v="55A-18:45-19:00"/>
    <n v="2"/>
    <n v="10"/>
    <n v="3"/>
    <n v="232"/>
    <n v="152"/>
    <n v="10"/>
    <n v="2"/>
    <n v="11"/>
    <n v="388"/>
    <n v="253"/>
    <s v=""/>
  </r>
  <r>
    <x v="52"/>
    <n v="19"/>
    <x v="2"/>
    <m/>
    <x v="88"/>
    <s v="CCV-55A"/>
    <s v="55A"/>
    <m/>
    <s v="55A-19:00-19:15"/>
    <n v="0"/>
    <n v="4"/>
    <n v="1"/>
    <n v="210"/>
    <n v="152"/>
    <n v="9"/>
    <n v="3"/>
    <n v="10"/>
    <n v="337"/>
    <n v="226"/>
    <s v=""/>
  </r>
  <r>
    <x v="53"/>
    <n v="19"/>
    <x v="2"/>
    <m/>
    <x v="88"/>
    <s v="CCV-55A"/>
    <s v="55A"/>
    <m/>
    <s v="55A-19:15-19:30"/>
    <n v="5"/>
    <n v="5"/>
    <n v="3"/>
    <n v="303"/>
    <n v="114"/>
    <n v="3"/>
    <n v="1"/>
    <n v="10"/>
    <n v="456"/>
    <n v="322"/>
    <s v=""/>
  </r>
  <r>
    <x v="54"/>
    <n v="19"/>
    <x v="2"/>
    <m/>
    <x v="88"/>
    <s v="CCV-55A"/>
    <s v="55A"/>
    <m/>
    <s v="55A-19:30-19:45"/>
    <n v="1"/>
    <n v="0"/>
    <n v="0"/>
    <n v="42"/>
    <n v="15"/>
    <n v="1"/>
    <n v="0"/>
    <n v="0"/>
    <n v="58"/>
    <n v="42"/>
    <s v=""/>
  </r>
  <r>
    <x v="1"/>
    <n v="6"/>
    <x v="0"/>
    <m/>
    <x v="89"/>
    <s v="CCV-55B"/>
    <s v="55B"/>
    <m/>
    <s v="55B-06:15-06:30"/>
    <n v="0"/>
    <n v="12"/>
    <n v="9"/>
    <n v="90"/>
    <n v="11"/>
    <n v="4"/>
    <n v="0"/>
    <n v="3"/>
    <n v="184"/>
    <n v="116"/>
    <s v=""/>
  </r>
  <r>
    <x v="2"/>
    <n v="6"/>
    <x v="0"/>
    <m/>
    <x v="89"/>
    <s v="CCV-55B"/>
    <s v="55B"/>
    <m/>
    <s v="55B-06:30-06:45"/>
    <n v="0"/>
    <n v="40"/>
    <n v="44"/>
    <n v="306"/>
    <n v="50"/>
    <n v="10"/>
    <n v="0"/>
    <n v="23"/>
    <n v="686"/>
    <n v="439"/>
    <s v=""/>
  </r>
  <r>
    <x v="3"/>
    <n v="6"/>
    <x v="0"/>
    <m/>
    <x v="89"/>
    <s v="CCV-55B"/>
    <s v="55B"/>
    <m/>
    <s v="55B-06:45-07:00"/>
    <n v="1"/>
    <n v="29"/>
    <n v="53"/>
    <n v="378"/>
    <n v="114"/>
    <n v="14"/>
    <n v="2"/>
    <n v="26"/>
    <n v="801"/>
    <n v="539"/>
    <s v=""/>
  </r>
  <r>
    <x v="4"/>
    <n v="7"/>
    <x v="0"/>
    <m/>
    <x v="89"/>
    <s v="CCV-55B"/>
    <s v="55B"/>
    <m/>
    <s v="55B-07:00-07:15"/>
    <n v="0"/>
    <n v="34"/>
    <n v="46"/>
    <n v="502"/>
    <n v="112"/>
    <n v="5"/>
    <n v="2"/>
    <n v="19"/>
    <n v="943"/>
    <n v="638"/>
    <s v=""/>
  </r>
  <r>
    <x v="5"/>
    <n v="7"/>
    <x v="0"/>
    <m/>
    <x v="89"/>
    <s v="CCV-55B"/>
    <s v="55B"/>
    <m/>
    <s v="55B-07:15-07:30"/>
    <n v="0"/>
    <n v="37"/>
    <n v="50"/>
    <n v="678"/>
    <n v="126"/>
    <n v="10"/>
    <n v="1"/>
    <n v="40"/>
    <n v="1221"/>
    <n v="844"/>
    <s v=""/>
  </r>
  <r>
    <x v="6"/>
    <n v="7"/>
    <x v="0"/>
    <m/>
    <x v="89"/>
    <s v="CCV-55B"/>
    <s v="55B"/>
    <m/>
    <s v="55B-07:30-07:45"/>
    <n v="0"/>
    <n v="45"/>
    <n v="35"/>
    <n v="690"/>
    <n v="173"/>
    <n v="8"/>
    <n v="4"/>
    <n v="33"/>
    <n v="1214"/>
    <n v="815"/>
    <s v=""/>
  </r>
  <r>
    <x v="7"/>
    <n v="7"/>
    <x v="0"/>
    <m/>
    <x v="89"/>
    <s v="CCV-55B"/>
    <s v="55B"/>
    <m/>
    <s v="55B-07:45-08:00"/>
    <n v="6"/>
    <n v="37"/>
    <n v="44"/>
    <n v="860"/>
    <n v="142"/>
    <n v="10"/>
    <n v="3"/>
    <n v="19"/>
    <n v="1417"/>
    <n v="992"/>
    <s v=""/>
  </r>
  <r>
    <x v="8"/>
    <n v="8"/>
    <x v="0"/>
    <m/>
    <x v="89"/>
    <s v="CCV-55B"/>
    <s v="55B"/>
    <m/>
    <s v="55B-08:00-08:15"/>
    <n v="0"/>
    <n v="47"/>
    <n v="62"/>
    <n v="692"/>
    <n v="90"/>
    <n v="13"/>
    <n v="1"/>
    <n v="28"/>
    <n v="1281"/>
    <n v="876"/>
    <s v=""/>
  </r>
  <r>
    <x v="9"/>
    <n v="8"/>
    <x v="0"/>
    <m/>
    <x v="89"/>
    <s v="CCV-55B"/>
    <s v="55B"/>
    <m/>
    <s v="55B-08:15-08:30"/>
    <n v="0"/>
    <n v="58"/>
    <n v="54"/>
    <n v="520"/>
    <n v="50"/>
    <n v="14"/>
    <n v="2"/>
    <n v="23"/>
    <n v="1046"/>
    <n v="680"/>
    <s v=""/>
  </r>
  <r>
    <x v="10"/>
    <n v="8"/>
    <x v="0"/>
    <m/>
    <x v="89"/>
    <s v="CCV-55B"/>
    <s v="55B"/>
    <m/>
    <s v="55B-08:30-08:45"/>
    <n v="0"/>
    <n v="47"/>
    <n v="59"/>
    <n v="506"/>
    <n v="43"/>
    <n v="5"/>
    <n v="1"/>
    <n v="32"/>
    <n v="1024"/>
    <n v="687"/>
    <s v=""/>
  </r>
  <r>
    <x v="11"/>
    <n v="8"/>
    <x v="0"/>
    <m/>
    <x v="89"/>
    <s v="CCV-55B"/>
    <s v="55B"/>
    <m/>
    <s v="55B-08:45-09:00"/>
    <n v="0"/>
    <n v="57"/>
    <n v="55"/>
    <n v="524"/>
    <n v="47"/>
    <n v="6"/>
    <n v="1"/>
    <n v="30"/>
    <n v="1059"/>
    <n v="693"/>
    <s v=""/>
  </r>
  <r>
    <x v="12"/>
    <n v="9"/>
    <x v="0"/>
    <m/>
    <x v="89"/>
    <s v="CCV-55B"/>
    <s v="55B"/>
    <m/>
    <s v="55B-09:00-09:15"/>
    <n v="0"/>
    <n v="59"/>
    <n v="60"/>
    <n v="488"/>
    <n v="35"/>
    <n v="3"/>
    <n v="2"/>
    <n v="29"/>
    <n v="1031"/>
    <n v="669"/>
    <s v=""/>
  </r>
  <r>
    <x v="13"/>
    <n v="9"/>
    <x v="0"/>
    <m/>
    <x v="89"/>
    <s v="CCV-55B"/>
    <s v="55B"/>
    <m/>
    <s v="55B-09:15-09:30"/>
    <n v="1"/>
    <n v="58"/>
    <n v="48"/>
    <n v="444"/>
    <n v="38"/>
    <n v="3"/>
    <n v="3"/>
    <n v="33"/>
    <n v="940"/>
    <n v="600"/>
    <s v=""/>
  </r>
  <r>
    <x v="14"/>
    <n v="9"/>
    <x v="0"/>
    <m/>
    <x v="89"/>
    <s v="CCV-55B"/>
    <s v="55B"/>
    <m/>
    <s v="55B-09:30-09:45"/>
    <n v="0"/>
    <n v="68"/>
    <n v="61"/>
    <n v="499"/>
    <n v="46"/>
    <n v="8"/>
    <n v="2"/>
    <n v="33"/>
    <n v="1080"/>
    <n v="687"/>
    <s v=""/>
  </r>
  <r>
    <x v="15"/>
    <n v="9"/>
    <x v="0"/>
    <m/>
    <x v="89"/>
    <s v="CCV-55B"/>
    <s v="55B"/>
    <m/>
    <s v="55B-09:45-10:00"/>
    <n v="0"/>
    <n v="45"/>
    <n v="62"/>
    <n v="449"/>
    <n v="33"/>
    <n v="4"/>
    <n v="3"/>
    <n v="21"/>
    <n v="941"/>
    <n v="628"/>
    <s v=""/>
  </r>
  <r>
    <x v="16"/>
    <n v="10"/>
    <x v="0"/>
    <m/>
    <x v="89"/>
    <s v="CCV-55B"/>
    <s v="55B"/>
    <m/>
    <s v="55B-10:00-10:15"/>
    <n v="0"/>
    <n v="5"/>
    <n v="9"/>
    <n v="42"/>
    <n v="5"/>
    <n v="0"/>
    <n v="0"/>
    <n v="5"/>
    <n v="105"/>
    <n v="70"/>
    <s v=""/>
  </r>
  <r>
    <x v="40"/>
    <n v="16"/>
    <x v="1"/>
    <m/>
    <x v="89"/>
    <s v="CCV-55B"/>
    <s v="55B"/>
    <m/>
    <s v="55B-16:00-16:15"/>
    <n v="0"/>
    <n v="12"/>
    <n v="34"/>
    <n v="156"/>
    <n v="26"/>
    <n v="1"/>
    <n v="0"/>
    <n v="14"/>
    <n v="369"/>
    <n v="255"/>
    <s v=""/>
  </r>
  <r>
    <x v="41"/>
    <n v="16"/>
    <x v="1"/>
    <m/>
    <x v="89"/>
    <s v="CCV-55B"/>
    <s v="55B"/>
    <m/>
    <s v="55B-16:15-16:30"/>
    <n v="0"/>
    <n v="39"/>
    <n v="73"/>
    <n v="435"/>
    <n v="73"/>
    <n v="5"/>
    <n v="2"/>
    <n v="36"/>
    <n v="970"/>
    <n v="656"/>
    <s v=""/>
  </r>
  <r>
    <x v="42"/>
    <n v="16"/>
    <x v="1"/>
    <m/>
    <x v="89"/>
    <s v="CCV-55B"/>
    <s v="55B"/>
    <m/>
    <s v="55B-16:30-16:45"/>
    <n v="0"/>
    <n v="48"/>
    <n v="91"/>
    <n v="483"/>
    <n v="68"/>
    <n v="1"/>
    <n v="1"/>
    <n v="18"/>
    <n v="1088"/>
    <n v="730"/>
    <s v=""/>
  </r>
  <r>
    <x v="43"/>
    <n v="16"/>
    <x v="1"/>
    <m/>
    <x v="89"/>
    <s v="CCV-55B"/>
    <s v="55B"/>
    <m/>
    <s v="55B-16:45-17:00"/>
    <n v="0"/>
    <n v="42"/>
    <n v="91"/>
    <n v="467"/>
    <n v="107"/>
    <n v="1"/>
    <n v="1"/>
    <n v="38"/>
    <n v="1086"/>
    <n v="734"/>
    <s v=""/>
  </r>
  <r>
    <x v="44"/>
    <n v="17"/>
    <x v="1"/>
    <m/>
    <x v="89"/>
    <s v="CCV-55B"/>
    <s v="55B"/>
    <m/>
    <s v="55B-17:00-17:15"/>
    <n v="1"/>
    <n v="39"/>
    <n v="67"/>
    <n v="466"/>
    <n v="192"/>
    <n v="7"/>
    <n v="1"/>
    <n v="41"/>
    <n v="1022"/>
    <n v="676"/>
    <s v=""/>
  </r>
  <r>
    <x v="45"/>
    <n v="17"/>
    <x v="1"/>
    <m/>
    <x v="89"/>
    <s v="CCV-55B"/>
    <s v="55B"/>
    <m/>
    <s v="55B-17:15-17:30"/>
    <n v="1"/>
    <n v="40"/>
    <n v="67"/>
    <n v="586"/>
    <n v="309"/>
    <n v="5"/>
    <n v="2"/>
    <n v="36"/>
    <n v="1200"/>
    <n v="792"/>
    <s v=""/>
  </r>
  <r>
    <x v="46"/>
    <n v="17"/>
    <x v="1"/>
    <m/>
    <x v="89"/>
    <s v="CCV-55B"/>
    <s v="55B"/>
    <m/>
    <s v="55B-17:30-17:45"/>
    <n v="0"/>
    <n v="47"/>
    <n v="73"/>
    <n v="519"/>
    <n v="205"/>
    <n v="3"/>
    <n v="1"/>
    <n v="57"/>
    <n v="1154"/>
    <n v="760"/>
    <s v=""/>
  </r>
  <r>
    <x v="47"/>
    <n v="17"/>
    <x v="1"/>
    <m/>
    <x v="89"/>
    <s v="CCV-55B"/>
    <s v="55B"/>
    <m/>
    <s v="55B-17:45-18:00"/>
    <n v="0"/>
    <n v="48"/>
    <n v="82"/>
    <n v="694"/>
    <n v="195"/>
    <n v="8"/>
    <n v="2"/>
    <n v="65"/>
    <n v="1423"/>
    <n v="966"/>
    <s v=""/>
  </r>
  <r>
    <x v="48"/>
    <n v="18"/>
    <x v="1"/>
    <m/>
    <x v="89"/>
    <s v="CCV-55B"/>
    <s v="55B"/>
    <m/>
    <s v="55B-18:00-18:15"/>
    <n v="0"/>
    <n v="43"/>
    <n v="41"/>
    <n v="683"/>
    <n v="253"/>
    <n v="8"/>
    <n v="2"/>
    <n v="38"/>
    <n v="1240"/>
    <n v="826"/>
    <s v=""/>
  </r>
  <r>
    <x v="49"/>
    <n v="18"/>
    <x v="1"/>
    <m/>
    <x v="89"/>
    <s v="CCV-55B"/>
    <s v="55B"/>
    <m/>
    <s v="55B-18:15-18:30"/>
    <n v="0"/>
    <n v="18"/>
    <n v="39"/>
    <n v="512"/>
    <n v="260"/>
    <n v="4"/>
    <n v="1"/>
    <n v="38"/>
    <n v="947"/>
    <n v="649"/>
    <s v=""/>
  </r>
  <r>
    <x v="50"/>
    <n v="18"/>
    <x v="1"/>
    <m/>
    <x v="89"/>
    <s v="CCV-55B"/>
    <s v="55B"/>
    <m/>
    <s v="55B-18:30-18:45"/>
    <n v="0"/>
    <n v="32"/>
    <n v="72"/>
    <n v="681"/>
    <n v="284"/>
    <n v="12"/>
    <n v="0"/>
    <n v="54"/>
    <n v="1335"/>
    <n v="915"/>
    <s v=""/>
  </r>
  <r>
    <x v="51"/>
    <n v="18"/>
    <x v="1"/>
    <m/>
    <x v="89"/>
    <s v="CCV-55B"/>
    <s v="55B"/>
    <m/>
    <s v="55B-18:45-19:00"/>
    <n v="0"/>
    <n v="27"/>
    <n v="54"/>
    <n v="835"/>
    <n v="185"/>
    <n v="10"/>
    <n v="1"/>
    <n v="34"/>
    <n v="1417"/>
    <n v="1005"/>
    <s v=""/>
  </r>
  <r>
    <x v="52"/>
    <n v="19"/>
    <x v="2"/>
    <m/>
    <x v="89"/>
    <s v="CCV-55B"/>
    <s v="55B"/>
    <m/>
    <s v="55B-19:00-19:15"/>
    <n v="0"/>
    <n v="35"/>
    <n v="47"/>
    <n v="638"/>
    <n v="157"/>
    <n v="3"/>
    <n v="0"/>
    <n v="32"/>
    <n v="1149"/>
    <n v="788"/>
    <s v=""/>
  </r>
  <r>
    <x v="53"/>
    <n v="19"/>
    <x v="2"/>
    <m/>
    <x v="89"/>
    <s v="CCV-55B"/>
    <s v="55B"/>
    <m/>
    <s v="55B-19:15-19:30"/>
    <n v="0"/>
    <n v="18"/>
    <n v="47"/>
    <n v="510"/>
    <n v="136"/>
    <n v="5"/>
    <n v="2"/>
    <n v="12"/>
    <n v="911"/>
    <n v="642"/>
    <s v=""/>
  </r>
  <r>
    <x v="54"/>
    <n v="19"/>
    <x v="2"/>
    <m/>
    <x v="89"/>
    <s v="CCV-55B"/>
    <s v="55B"/>
    <m/>
    <s v="55B-19:30-19:45"/>
    <n v="0"/>
    <n v="2"/>
    <n v="3"/>
    <n v="50"/>
    <n v="7"/>
    <n v="0"/>
    <n v="0"/>
    <n v="2"/>
    <n v="85"/>
    <n v="60"/>
    <s v=""/>
  </r>
  <r>
    <x v="1"/>
    <n v="6"/>
    <x v="0"/>
    <m/>
    <x v="90"/>
    <s v="CCV-55C"/>
    <s v="55C"/>
    <m/>
    <s v="55C-06:15-06:30"/>
    <n v="0"/>
    <n v="13"/>
    <n v="17"/>
    <n v="175"/>
    <n v="0"/>
    <n v="0"/>
    <n v="0"/>
    <n v="0"/>
    <n v="317"/>
    <n v="218"/>
    <s v=""/>
  </r>
  <r>
    <x v="1"/>
    <n v="6"/>
    <x v="0"/>
    <m/>
    <x v="90"/>
    <s v="CCV-55C"/>
    <s v="55C"/>
    <m/>
    <s v="55C-06:15-06:30"/>
    <n v="1"/>
    <n v="5"/>
    <n v="5"/>
    <n v="0"/>
    <n v="86"/>
    <n v="1"/>
    <n v="0"/>
    <n v="18"/>
    <n v="72"/>
    <n v="31"/>
    <s v=""/>
  </r>
  <r>
    <x v="2"/>
    <n v="6"/>
    <x v="0"/>
    <m/>
    <x v="90"/>
    <s v="CCV-55C"/>
    <s v="55C"/>
    <m/>
    <s v="55C-06:30-06:45"/>
    <n v="0"/>
    <n v="35"/>
    <n v="41"/>
    <n v="510"/>
    <n v="0"/>
    <n v="0"/>
    <n v="0"/>
    <n v="0"/>
    <n v="888"/>
    <n v="613"/>
    <s v=""/>
  </r>
  <r>
    <x v="2"/>
    <n v="6"/>
    <x v="0"/>
    <m/>
    <x v="90"/>
    <s v="CCV-55C"/>
    <s v="55C"/>
    <m/>
    <s v="55C-06:30-06:45"/>
    <n v="0"/>
    <n v="0"/>
    <n v="0"/>
    <n v="0"/>
    <n v="318"/>
    <n v="1"/>
    <n v="0"/>
    <n v="49"/>
    <n v="133"/>
    <n v="49"/>
    <s v=""/>
  </r>
  <r>
    <x v="3"/>
    <n v="6"/>
    <x v="0"/>
    <m/>
    <x v="90"/>
    <s v="CCV-55C"/>
    <s v="55C"/>
    <m/>
    <s v="55C-06:45-07:00"/>
    <n v="0"/>
    <n v="36"/>
    <n v="32"/>
    <n v="508"/>
    <n v="0"/>
    <n v="0"/>
    <n v="0"/>
    <n v="0"/>
    <n v="858"/>
    <n v="588"/>
    <s v=""/>
  </r>
  <r>
    <x v="3"/>
    <n v="6"/>
    <x v="0"/>
    <m/>
    <x v="90"/>
    <s v="CCV-55C"/>
    <s v="55C"/>
    <m/>
    <s v="55C-06:45-07:00"/>
    <n v="0"/>
    <n v="2"/>
    <n v="0"/>
    <n v="0"/>
    <n v="294"/>
    <n v="2"/>
    <n v="3"/>
    <n v="31"/>
    <n v="114"/>
    <n v="34"/>
    <s v=""/>
  </r>
  <r>
    <x v="4"/>
    <n v="7"/>
    <x v="0"/>
    <m/>
    <x v="90"/>
    <s v="CCV-55C"/>
    <s v="55C"/>
    <m/>
    <s v="55C-07:00-07:15"/>
    <n v="0"/>
    <n v="32"/>
    <n v="28"/>
    <n v="544"/>
    <n v="0"/>
    <n v="0"/>
    <n v="0"/>
    <n v="0"/>
    <n v="882"/>
    <n v="614"/>
    <s v=""/>
  </r>
  <r>
    <x v="4"/>
    <n v="7"/>
    <x v="0"/>
    <m/>
    <x v="90"/>
    <s v="CCV-55C"/>
    <s v="55C"/>
    <m/>
    <s v="55C-07:00-07:15"/>
    <n v="0"/>
    <n v="0"/>
    <n v="0"/>
    <n v="0"/>
    <n v="263"/>
    <n v="1"/>
    <n v="0"/>
    <n v="27"/>
    <n v="93"/>
    <n v="27"/>
    <s v=""/>
  </r>
  <r>
    <x v="5"/>
    <n v="7"/>
    <x v="0"/>
    <m/>
    <x v="90"/>
    <s v="CCV-55C"/>
    <s v="55C"/>
    <m/>
    <s v="55C-07:15-07:30"/>
    <n v="0"/>
    <n v="33"/>
    <n v="27"/>
    <n v="541"/>
    <n v="0"/>
    <n v="0"/>
    <n v="1"/>
    <n v="0"/>
    <n v="879"/>
    <n v="610"/>
    <s v=""/>
  </r>
  <r>
    <x v="5"/>
    <n v="7"/>
    <x v="0"/>
    <m/>
    <x v="90"/>
    <s v="CCV-55C"/>
    <s v="55C"/>
    <m/>
    <s v="55C-07:15-07:30"/>
    <n v="1"/>
    <n v="0"/>
    <n v="0"/>
    <n v="0"/>
    <n v="309"/>
    <n v="7"/>
    <n v="2"/>
    <n v="28"/>
    <n v="106"/>
    <n v="30"/>
    <s v=""/>
  </r>
  <r>
    <x v="6"/>
    <n v="7"/>
    <x v="0"/>
    <m/>
    <x v="90"/>
    <s v="CCV-55C"/>
    <s v="55C"/>
    <m/>
    <s v="55C-07:30-07:45"/>
    <n v="0"/>
    <n v="21"/>
    <n v="24"/>
    <n v="537"/>
    <n v="388"/>
    <n v="0"/>
    <n v="2"/>
    <n v="23"/>
    <n v="948"/>
    <n v="622"/>
    <s v=""/>
  </r>
  <r>
    <x v="6"/>
    <n v="7"/>
    <x v="0"/>
    <m/>
    <x v="90"/>
    <s v="CCV-55C"/>
    <s v="55C"/>
    <m/>
    <s v="55C-07:30-07:45"/>
    <n v="0"/>
    <n v="2"/>
    <n v="9"/>
    <n v="0"/>
    <n v="23"/>
    <n v="0"/>
    <n v="0"/>
    <n v="0"/>
    <n v="40"/>
    <n v="23"/>
    <s v=""/>
  </r>
  <r>
    <x v="7"/>
    <n v="7"/>
    <x v="0"/>
    <m/>
    <x v="90"/>
    <s v="CCV-55C"/>
    <s v="55C"/>
    <m/>
    <s v="55C-07:45-08:00"/>
    <n v="0"/>
    <n v="46"/>
    <n v="40"/>
    <n v="499"/>
    <n v="389"/>
    <n v="0"/>
    <n v="0"/>
    <n v="36"/>
    <n v="1030"/>
    <n v="635"/>
    <s v=""/>
  </r>
  <r>
    <x v="8"/>
    <n v="8"/>
    <x v="0"/>
    <m/>
    <x v="90"/>
    <s v="CCV-55C"/>
    <s v="55C"/>
    <m/>
    <s v="55C-08:00-08:15"/>
    <n v="1"/>
    <n v="32"/>
    <n v="44"/>
    <n v="535"/>
    <n v="214"/>
    <n v="6"/>
    <n v="3"/>
    <n v="41"/>
    <n v="1026"/>
    <n v="689"/>
    <s v=""/>
  </r>
  <r>
    <x v="9"/>
    <n v="8"/>
    <x v="0"/>
    <m/>
    <x v="90"/>
    <s v="CCV-55C"/>
    <s v="55C"/>
    <m/>
    <s v="55C-08:15-08:30"/>
    <n v="0"/>
    <n v="48"/>
    <n v="65"/>
    <n v="484"/>
    <n v="173"/>
    <n v="2"/>
    <n v="2"/>
    <n v="31"/>
    <n v="1046"/>
    <n v="680"/>
    <s v=""/>
  </r>
  <r>
    <x v="10"/>
    <n v="8"/>
    <x v="0"/>
    <m/>
    <x v="90"/>
    <s v="CCV-55C"/>
    <s v="55C"/>
    <m/>
    <s v="55C-08:30-08:45"/>
    <n v="1"/>
    <n v="46"/>
    <n v="85"/>
    <n v="465"/>
    <n v="115"/>
    <n v="8"/>
    <n v="1"/>
    <n v="19"/>
    <n v="1052"/>
    <n v="698"/>
    <s v=""/>
  </r>
  <r>
    <x v="11"/>
    <n v="8"/>
    <x v="0"/>
    <m/>
    <x v="90"/>
    <s v="CCV-55C"/>
    <s v="55C"/>
    <m/>
    <s v="55C-08:45-09:00"/>
    <n v="0"/>
    <n v="49"/>
    <n v="165"/>
    <n v="347"/>
    <n v="123"/>
    <n v="1"/>
    <n v="2"/>
    <n v="34"/>
    <n v="1189"/>
    <n v="796"/>
    <s v=""/>
  </r>
  <r>
    <x v="12"/>
    <n v="9"/>
    <x v="0"/>
    <m/>
    <x v="90"/>
    <s v="CCV-55C"/>
    <s v="55C"/>
    <m/>
    <s v="55C-09:00-09:15"/>
    <n v="0"/>
    <n v="49"/>
    <n v="55"/>
    <n v="377"/>
    <n v="106"/>
    <n v="1"/>
    <n v="2"/>
    <n v="24"/>
    <n v="854"/>
    <n v="541"/>
    <s v=""/>
  </r>
  <r>
    <x v="13"/>
    <n v="9"/>
    <x v="0"/>
    <m/>
    <x v="90"/>
    <s v="CCV-55C"/>
    <s v="55C"/>
    <m/>
    <s v="55C-09:15-09:30"/>
    <n v="1"/>
    <n v="49"/>
    <n v="55"/>
    <n v="433"/>
    <n v="76"/>
    <n v="2"/>
    <n v="4"/>
    <n v="42"/>
    <n v="946"/>
    <n v="617"/>
    <s v=""/>
  </r>
  <r>
    <x v="14"/>
    <n v="9"/>
    <x v="0"/>
    <m/>
    <x v="90"/>
    <s v="CCV-55C"/>
    <s v="55C"/>
    <m/>
    <s v="55C-09:30-09:45"/>
    <n v="0"/>
    <n v="42"/>
    <n v="44"/>
    <n v="472"/>
    <n v="89"/>
    <n v="5"/>
    <n v="4"/>
    <n v="28"/>
    <n v="927"/>
    <n v="614"/>
    <s v=""/>
  </r>
  <r>
    <x v="15"/>
    <n v="9"/>
    <x v="0"/>
    <m/>
    <x v="90"/>
    <s v="CCV-55C"/>
    <s v="55C"/>
    <m/>
    <s v="55C-09:45-10:00"/>
    <n v="0"/>
    <n v="35"/>
    <n v="57"/>
    <n v="475"/>
    <n v="86"/>
    <n v="2"/>
    <n v="5"/>
    <n v="36"/>
    <n v="966"/>
    <n v="659"/>
    <s v=""/>
  </r>
  <r>
    <x v="16"/>
    <n v="10"/>
    <x v="0"/>
    <m/>
    <x v="90"/>
    <s v="CCV-55C"/>
    <s v="55C"/>
    <m/>
    <s v="55C-10:00-10:15"/>
    <n v="0"/>
    <n v="7"/>
    <n v="7"/>
    <n v="69"/>
    <n v="7"/>
    <n v="0"/>
    <n v="0"/>
    <n v="1"/>
    <n v="134"/>
    <n v="88"/>
    <s v=""/>
  </r>
  <r>
    <x v="40"/>
    <n v="16"/>
    <x v="1"/>
    <m/>
    <x v="90"/>
    <s v="CCV-55C"/>
    <s v="55C"/>
    <m/>
    <s v="55C-16:00-16:15"/>
    <n v="0"/>
    <n v="9"/>
    <n v="20"/>
    <n v="171"/>
    <n v="15"/>
    <n v="3"/>
    <n v="0"/>
    <n v="6"/>
    <n v="322"/>
    <n v="227"/>
    <s v=""/>
  </r>
  <r>
    <x v="41"/>
    <n v="16"/>
    <x v="1"/>
    <m/>
    <x v="90"/>
    <s v="CCV-55C"/>
    <s v="55C"/>
    <m/>
    <s v="55C-16:15-16:30"/>
    <n v="0"/>
    <n v="40"/>
    <n v="51"/>
    <n v="456"/>
    <n v="64"/>
    <n v="3"/>
    <n v="3"/>
    <n v="40"/>
    <n v="933"/>
    <n v="627"/>
    <s v=""/>
  </r>
  <r>
    <x v="42"/>
    <n v="16"/>
    <x v="1"/>
    <m/>
    <x v="90"/>
    <s v="CCV-55C"/>
    <s v="55C"/>
    <m/>
    <s v="55C-16:30-16:45"/>
    <n v="0"/>
    <n v="34"/>
    <n v="55"/>
    <n v="460"/>
    <n v="67"/>
    <n v="8"/>
    <n v="3"/>
    <n v="35"/>
    <n v="930"/>
    <n v="636"/>
    <s v=""/>
  </r>
  <r>
    <x v="43"/>
    <n v="16"/>
    <x v="1"/>
    <m/>
    <x v="90"/>
    <s v="CCV-55C"/>
    <s v="55C"/>
    <m/>
    <s v="55C-16:45-17:00"/>
    <n v="2"/>
    <n v="27"/>
    <n v="53"/>
    <n v="497"/>
    <n v="82"/>
    <n v="7"/>
    <n v="0"/>
    <n v="41"/>
    <n v="960"/>
    <n v="671"/>
    <s v=""/>
  </r>
  <r>
    <x v="44"/>
    <n v="17"/>
    <x v="1"/>
    <m/>
    <x v="90"/>
    <s v="CCV-55C"/>
    <s v="55C"/>
    <m/>
    <s v="55C-17:00-17:15"/>
    <n v="1"/>
    <n v="36"/>
    <n v="38"/>
    <n v="551"/>
    <n v="123"/>
    <n v="4"/>
    <n v="1"/>
    <n v="48"/>
    <n v="1024"/>
    <n v="695"/>
    <s v=""/>
  </r>
  <r>
    <x v="45"/>
    <n v="17"/>
    <x v="1"/>
    <m/>
    <x v="90"/>
    <s v="CCV-55C"/>
    <s v="55C"/>
    <m/>
    <s v="55C-17:15-17:30"/>
    <n v="1"/>
    <n v="29"/>
    <n v="61"/>
    <n v="616"/>
    <n v="118"/>
    <n v="9"/>
    <n v="3"/>
    <n v="36"/>
    <n v="1151"/>
    <n v="808"/>
    <s v=""/>
  </r>
  <r>
    <x v="46"/>
    <n v="17"/>
    <x v="1"/>
    <m/>
    <x v="90"/>
    <s v="CCV-55C"/>
    <s v="55C"/>
    <m/>
    <s v="55C-17:30-17:45"/>
    <n v="1"/>
    <n v="21"/>
    <n v="41"/>
    <n v="615"/>
    <n v="132"/>
    <n v="7"/>
    <n v="1"/>
    <n v="17"/>
    <n v="1040"/>
    <n v="736"/>
    <s v=""/>
  </r>
  <r>
    <x v="47"/>
    <n v="17"/>
    <x v="1"/>
    <m/>
    <x v="90"/>
    <s v="CCV-55C"/>
    <s v="55C"/>
    <m/>
    <s v="55C-17:45-18:00"/>
    <n v="0"/>
    <n v="38"/>
    <n v="55"/>
    <n v="640"/>
    <n v="102"/>
    <n v="7"/>
    <n v="3"/>
    <n v="17"/>
    <n v="1158"/>
    <n v="798"/>
    <s v=""/>
  </r>
  <r>
    <x v="48"/>
    <n v="18"/>
    <x v="1"/>
    <m/>
    <x v="90"/>
    <s v="CCV-55C"/>
    <s v="55C"/>
    <m/>
    <s v="55C-18:00-18:15"/>
    <n v="9"/>
    <n v="29"/>
    <n v="48"/>
    <n v="524"/>
    <n v="138"/>
    <n v="5"/>
    <n v="5"/>
    <n v="19"/>
    <n v="974"/>
    <n v="668"/>
    <s v=""/>
  </r>
  <r>
    <x v="49"/>
    <n v="18"/>
    <x v="1"/>
    <m/>
    <x v="90"/>
    <s v="CCV-55C"/>
    <s v="55C"/>
    <m/>
    <s v="55C-18:15-18:30"/>
    <n v="1"/>
    <n v="15"/>
    <n v="95"/>
    <n v="504"/>
    <n v="141"/>
    <n v="2"/>
    <n v="2"/>
    <n v="20"/>
    <n v="1063"/>
    <n v="764"/>
    <s v=""/>
  </r>
  <r>
    <x v="50"/>
    <n v="18"/>
    <x v="1"/>
    <m/>
    <x v="90"/>
    <s v="CCV-55C"/>
    <s v="55C"/>
    <m/>
    <s v="55C-18:30-18:45"/>
    <n v="1"/>
    <n v="17"/>
    <n v="42"/>
    <n v="425"/>
    <n v="124"/>
    <n v="7"/>
    <n v="0"/>
    <n v="17"/>
    <n v="783"/>
    <n v="547"/>
    <s v=""/>
  </r>
  <r>
    <x v="51"/>
    <n v="18"/>
    <x v="1"/>
    <m/>
    <x v="90"/>
    <s v="CCV-55C"/>
    <s v="55C"/>
    <m/>
    <s v="55C-18:45-19:00"/>
    <n v="0"/>
    <n v="31"/>
    <n v="53"/>
    <n v="522"/>
    <n v="97"/>
    <n v="9"/>
    <n v="3"/>
    <n v="10"/>
    <n v="970"/>
    <n v="668"/>
    <s v=""/>
  </r>
  <r>
    <x v="52"/>
    <n v="19"/>
    <x v="2"/>
    <m/>
    <x v="90"/>
    <s v="CCV-55C"/>
    <s v="55C"/>
    <m/>
    <s v="55C-19:00-19:15"/>
    <n v="1"/>
    <n v="22"/>
    <n v="40"/>
    <n v="469"/>
    <n v="59"/>
    <n v="11"/>
    <n v="0"/>
    <n v="10"/>
    <n v="823"/>
    <n v="579"/>
    <s v=""/>
  </r>
  <r>
    <x v="53"/>
    <n v="19"/>
    <x v="2"/>
    <m/>
    <x v="90"/>
    <s v="CCV-55C"/>
    <s v="55C"/>
    <m/>
    <s v="55C-19:15-19:30"/>
    <n v="0"/>
    <n v="15"/>
    <n v="48"/>
    <n v="426"/>
    <n v="56"/>
    <n v="2"/>
    <n v="1"/>
    <n v="15"/>
    <n v="782"/>
    <n v="562"/>
    <s v=""/>
  </r>
  <r>
    <x v="54"/>
    <n v="19"/>
    <x v="2"/>
    <m/>
    <x v="90"/>
    <s v="CCV-55C"/>
    <s v="55C"/>
    <m/>
    <s v="55C-19:30-19:45"/>
    <n v="0"/>
    <n v="1"/>
    <n v="4"/>
    <n v="37"/>
    <n v="2"/>
    <n v="1"/>
    <n v="0"/>
    <n v="0"/>
    <n v="65"/>
    <n v="47"/>
    <s v=""/>
  </r>
  <r>
    <x v="1"/>
    <n v="6"/>
    <x v="0"/>
    <m/>
    <x v="91"/>
    <s v="CCV-55D"/>
    <s v="55D"/>
    <m/>
    <s v="55D-06:15-06:30"/>
    <n v="2"/>
    <n v="4"/>
    <n v="0"/>
    <n v="62"/>
    <n v="19"/>
    <n v="4"/>
    <n v="0"/>
    <n v="6"/>
    <n v="103"/>
    <n v="68"/>
    <s v=""/>
  </r>
  <r>
    <x v="2"/>
    <n v="6"/>
    <x v="0"/>
    <m/>
    <x v="91"/>
    <s v="CCV-55D"/>
    <s v="55D"/>
    <m/>
    <s v="55D-06:30-06:45"/>
    <n v="5"/>
    <n v="13"/>
    <n v="6"/>
    <n v="356"/>
    <n v="105"/>
    <n v="14"/>
    <n v="1"/>
    <n v="23"/>
    <n v="571"/>
    <n v="395"/>
    <s v=""/>
  </r>
  <r>
    <x v="3"/>
    <n v="6"/>
    <x v="0"/>
    <m/>
    <x v="91"/>
    <s v="CCV-55D"/>
    <s v="55D"/>
    <m/>
    <s v="55D-06:45-07:00"/>
    <n v="1"/>
    <n v="11"/>
    <n v="6"/>
    <n v="351"/>
    <n v="105"/>
    <n v="8"/>
    <n v="4"/>
    <n v="13"/>
    <n v="550"/>
    <n v="383"/>
    <s v=""/>
  </r>
  <r>
    <x v="4"/>
    <n v="7"/>
    <x v="0"/>
    <m/>
    <x v="91"/>
    <s v="CCV-55D"/>
    <s v="55D"/>
    <m/>
    <s v="55D-07:00-07:15"/>
    <n v="1"/>
    <n v="19"/>
    <n v="6"/>
    <n v="408"/>
    <n v="117"/>
    <n v="8"/>
    <n v="0"/>
    <n v="17"/>
    <n v="647"/>
    <n v="440"/>
    <s v=""/>
  </r>
  <r>
    <x v="5"/>
    <n v="7"/>
    <x v="0"/>
    <m/>
    <x v="91"/>
    <s v="CCV-55D"/>
    <s v="55D"/>
    <m/>
    <s v="55D-07:15-07:30"/>
    <n v="2"/>
    <n v="12"/>
    <n v="3"/>
    <n v="422"/>
    <n v="127"/>
    <n v="9"/>
    <n v="4"/>
    <n v="17"/>
    <n v="645"/>
    <n v="451"/>
    <s v=""/>
  </r>
  <r>
    <x v="6"/>
    <n v="7"/>
    <x v="0"/>
    <m/>
    <x v="91"/>
    <s v="CCV-55D"/>
    <s v="55D"/>
    <m/>
    <s v="55D-07:30-07:45"/>
    <n v="1"/>
    <n v="13"/>
    <n v="3"/>
    <n v="437"/>
    <n v="174"/>
    <n v="5"/>
    <n v="4"/>
    <n v="15"/>
    <n v="675"/>
    <n v="464"/>
    <s v=""/>
  </r>
  <r>
    <x v="7"/>
    <n v="7"/>
    <x v="0"/>
    <m/>
    <x v="91"/>
    <s v="CCV-55D"/>
    <s v="55D"/>
    <m/>
    <s v="55D-07:45-08:00"/>
    <n v="1"/>
    <n v="9"/>
    <n v="2"/>
    <n v="410"/>
    <n v="226"/>
    <n v="7"/>
    <n v="2"/>
    <n v="15"/>
    <n v="634"/>
    <n v="432"/>
    <s v=""/>
  </r>
  <r>
    <x v="8"/>
    <n v="8"/>
    <x v="0"/>
    <m/>
    <x v="91"/>
    <s v="CCV-55D"/>
    <s v="55D"/>
    <m/>
    <s v="55D-08:00-08:15"/>
    <n v="2"/>
    <n v="14"/>
    <n v="2"/>
    <n v="395"/>
    <n v="134"/>
    <n v="12"/>
    <n v="6"/>
    <n v="22"/>
    <n v="622"/>
    <n v="428"/>
    <s v=""/>
  </r>
  <r>
    <x v="9"/>
    <n v="8"/>
    <x v="0"/>
    <m/>
    <x v="91"/>
    <s v="CCV-55D"/>
    <s v="55D"/>
    <m/>
    <s v="55D-08:15-08:30"/>
    <n v="2"/>
    <n v="24"/>
    <n v="2"/>
    <n v="325"/>
    <n v="111"/>
    <n v="8"/>
    <n v="4"/>
    <n v="30"/>
    <n v="560"/>
    <n v="364"/>
    <s v=""/>
  </r>
  <r>
    <x v="10"/>
    <n v="8"/>
    <x v="0"/>
    <m/>
    <x v="91"/>
    <s v="CCV-55D"/>
    <s v="55D"/>
    <m/>
    <s v="55D-08:30-08:45"/>
    <n v="0"/>
    <n v="17"/>
    <n v="4"/>
    <n v="312"/>
    <n v="69"/>
    <n v="3"/>
    <n v="3"/>
    <n v="30"/>
    <n v="521"/>
    <n v="355"/>
    <s v=""/>
  </r>
  <r>
    <x v="11"/>
    <n v="8"/>
    <x v="0"/>
    <m/>
    <x v="91"/>
    <s v="CCV-55D"/>
    <s v="55D"/>
    <m/>
    <s v="55D-08:45-09:00"/>
    <n v="3"/>
    <n v="16"/>
    <n v="11"/>
    <n v="307"/>
    <n v="66"/>
    <n v="6"/>
    <n v="5"/>
    <n v="23"/>
    <n v="528"/>
    <n v="363"/>
    <s v=""/>
  </r>
  <r>
    <x v="12"/>
    <n v="9"/>
    <x v="0"/>
    <m/>
    <x v="91"/>
    <s v="CCV-55D"/>
    <s v="55D"/>
    <m/>
    <s v="55D-09:00-09:15"/>
    <n v="1"/>
    <n v="24"/>
    <n v="4"/>
    <n v="311"/>
    <n v="49"/>
    <n v="2"/>
    <n v="5"/>
    <n v="19"/>
    <n v="522"/>
    <n v="345"/>
    <s v=""/>
  </r>
  <r>
    <x v="13"/>
    <n v="9"/>
    <x v="0"/>
    <m/>
    <x v="91"/>
    <s v="CCV-55D"/>
    <s v="55D"/>
    <m/>
    <s v="55D-09:15-09:30"/>
    <n v="1"/>
    <n v="20"/>
    <n v="9"/>
    <n v="255"/>
    <n v="56"/>
    <n v="3"/>
    <n v="0"/>
    <n v="28"/>
    <n v="462"/>
    <n v="306"/>
    <s v=""/>
  </r>
  <r>
    <x v="14"/>
    <n v="9"/>
    <x v="0"/>
    <m/>
    <x v="91"/>
    <s v="CCV-55D"/>
    <s v="55D"/>
    <m/>
    <s v="55D-09:30-09:45"/>
    <n v="2"/>
    <n v="16"/>
    <n v="7"/>
    <n v="321"/>
    <n v="45"/>
    <n v="1"/>
    <n v="2"/>
    <n v="19"/>
    <n v="519"/>
    <n v="360"/>
    <s v=""/>
  </r>
  <r>
    <x v="15"/>
    <n v="9"/>
    <x v="0"/>
    <m/>
    <x v="91"/>
    <s v="CCV-55D"/>
    <s v="55D"/>
    <m/>
    <s v="55D-09:45-10:00"/>
    <n v="0"/>
    <n v="22"/>
    <n v="6"/>
    <n v="418"/>
    <n v="70"/>
    <n v="2"/>
    <n v="4"/>
    <n v="20"/>
    <n v="667"/>
    <n v="457"/>
    <s v=""/>
  </r>
  <r>
    <x v="16"/>
    <n v="10"/>
    <x v="0"/>
    <m/>
    <x v="91"/>
    <s v="CCV-55D"/>
    <s v="55D"/>
    <m/>
    <s v="55D-10:00-10:15"/>
    <n v="1"/>
    <n v="1"/>
    <n v="2"/>
    <n v="38"/>
    <n v="5"/>
    <n v="0"/>
    <n v="0"/>
    <n v="1"/>
    <n v="61"/>
    <n v="44"/>
    <s v=""/>
  </r>
  <r>
    <x v="40"/>
    <n v="16"/>
    <x v="1"/>
    <m/>
    <x v="91"/>
    <s v="CCV-55D"/>
    <s v="55D"/>
    <m/>
    <s v="55D-16:00-16:15"/>
    <n v="0"/>
    <n v="5"/>
    <n v="1"/>
    <n v="90"/>
    <n v="12"/>
    <n v="0"/>
    <n v="0"/>
    <n v="1"/>
    <n v="138"/>
    <n v="94"/>
    <s v=""/>
  </r>
  <r>
    <x v="41"/>
    <n v="16"/>
    <x v="1"/>
    <m/>
    <x v="91"/>
    <s v="CCV-55D"/>
    <s v="55D"/>
    <m/>
    <s v="55D-16:15-16:30"/>
    <n v="0"/>
    <n v="7"/>
    <n v="6"/>
    <n v="366"/>
    <n v="40"/>
    <n v="4"/>
    <n v="7"/>
    <n v="21"/>
    <n v="559"/>
    <n v="409"/>
    <s v=""/>
  </r>
  <r>
    <x v="42"/>
    <n v="16"/>
    <x v="1"/>
    <m/>
    <x v="91"/>
    <s v="CCV-55D"/>
    <s v="55D"/>
    <m/>
    <s v="55D-16:30-16:45"/>
    <n v="1"/>
    <n v="16"/>
    <n v="3"/>
    <n v="372"/>
    <n v="55"/>
    <n v="8"/>
    <n v="1"/>
    <n v="28"/>
    <n v="585"/>
    <n v="409"/>
    <s v=""/>
  </r>
  <r>
    <x v="43"/>
    <n v="16"/>
    <x v="1"/>
    <m/>
    <x v="91"/>
    <s v="CCV-55D"/>
    <s v="55D"/>
    <m/>
    <s v="55D-16:45-17:00"/>
    <n v="5"/>
    <n v="10"/>
    <n v="3"/>
    <n v="324"/>
    <n v="57"/>
    <n v="5"/>
    <n v="3"/>
    <n v="20"/>
    <n v="500"/>
    <n v="355"/>
    <s v=""/>
  </r>
  <r>
    <x v="44"/>
    <n v="17"/>
    <x v="1"/>
    <m/>
    <x v="91"/>
    <s v="CCV-55D"/>
    <s v="55D"/>
    <m/>
    <s v="55D-17:00-17:15"/>
    <n v="1"/>
    <n v="13"/>
    <n v="6"/>
    <n v="354"/>
    <n v="78"/>
    <n v="4"/>
    <n v="2"/>
    <n v="16"/>
    <n v="554"/>
    <n v="387"/>
    <s v=""/>
  </r>
  <r>
    <x v="45"/>
    <n v="17"/>
    <x v="1"/>
    <m/>
    <x v="91"/>
    <s v="CCV-55D"/>
    <s v="55D"/>
    <m/>
    <s v="55D-17:15-17:30"/>
    <n v="3"/>
    <n v="10"/>
    <n v="6"/>
    <n v="386"/>
    <n v="72"/>
    <n v="6"/>
    <n v="7"/>
    <n v="12"/>
    <n v="588"/>
    <n v="420"/>
    <s v=""/>
  </r>
  <r>
    <x v="46"/>
    <n v="17"/>
    <x v="1"/>
    <m/>
    <x v="91"/>
    <s v="CCV-55D"/>
    <s v="55D"/>
    <m/>
    <s v="55D-17:30-17:45"/>
    <n v="2"/>
    <n v="7"/>
    <n v="3"/>
    <n v="372"/>
    <n v="59"/>
    <n v="3"/>
    <n v="6"/>
    <n v="16"/>
    <n v="553"/>
    <n v="402"/>
    <s v=""/>
  </r>
  <r>
    <x v="47"/>
    <n v="17"/>
    <x v="1"/>
    <m/>
    <x v="91"/>
    <s v="CCV-55D"/>
    <s v="55D"/>
    <m/>
    <s v="55D-17:45-18:00"/>
    <n v="4"/>
    <n v="16"/>
    <n v="5"/>
    <n v="390"/>
    <n v="75"/>
    <n v="8"/>
    <n v="1"/>
    <n v="15"/>
    <n v="602"/>
    <n v="419"/>
    <s v=""/>
  </r>
  <r>
    <x v="48"/>
    <n v="18"/>
    <x v="1"/>
    <m/>
    <x v="91"/>
    <s v="CCV-55D"/>
    <s v="55D"/>
    <m/>
    <s v="55D-18:00-18:15"/>
    <n v="7"/>
    <n v="7"/>
    <n v="8"/>
    <n v="298"/>
    <n v="147"/>
    <n v="2"/>
    <n v="2"/>
    <n v="12"/>
    <n v="482"/>
    <n v="332"/>
    <s v=""/>
  </r>
  <r>
    <x v="49"/>
    <n v="18"/>
    <x v="1"/>
    <m/>
    <x v="91"/>
    <s v="CCV-55D"/>
    <s v="55D"/>
    <m/>
    <s v="55D-18:15-18:30"/>
    <n v="3"/>
    <n v="8"/>
    <n v="3"/>
    <n v="302"/>
    <n v="78"/>
    <n v="7"/>
    <n v="2"/>
    <n v="11"/>
    <n v="457"/>
    <n v="323"/>
    <s v=""/>
  </r>
  <r>
    <x v="50"/>
    <n v="18"/>
    <x v="1"/>
    <m/>
    <x v="91"/>
    <s v="CCV-55D"/>
    <s v="55D"/>
    <m/>
    <s v="55D-18:30-18:45"/>
    <n v="4"/>
    <n v="12"/>
    <n v="3"/>
    <n v="332"/>
    <n v="100"/>
    <n v="5"/>
    <n v="2"/>
    <n v="12"/>
    <n v="513"/>
    <n v="354"/>
    <s v=""/>
  </r>
  <r>
    <x v="51"/>
    <n v="18"/>
    <x v="1"/>
    <m/>
    <x v="91"/>
    <s v="CCV-55D"/>
    <s v="55D"/>
    <m/>
    <s v="55D-18:45-19:00"/>
    <n v="3"/>
    <n v="6"/>
    <n v="5"/>
    <n v="307"/>
    <n v="72"/>
    <n v="7"/>
    <n v="2"/>
    <n v="19"/>
    <n v="474"/>
    <n v="341"/>
    <s v=""/>
  </r>
  <r>
    <x v="52"/>
    <n v="19"/>
    <x v="2"/>
    <m/>
    <x v="91"/>
    <s v="CCV-55D"/>
    <s v="55D"/>
    <m/>
    <s v="55D-19:00-19:15"/>
    <n v="1"/>
    <n v="5"/>
    <n v="1"/>
    <n v="249"/>
    <n v="58"/>
    <n v="9"/>
    <n v="2"/>
    <n v="5"/>
    <n v="362"/>
    <n v="259"/>
    <s v=""/>
  </r>
  <r>
    <x v="53"/>
    <n v="19"/>
    <x v="2"/>
    <m/>
    <x v="91"/>
    <s v="CCV-55D"/>
    <s v="55D"/>
    <m/>
    <s v="55D-19:15-19:30"/>
    <n v="1"/>
    <n v="4"/>
    <n v="2"/>
    <n v="219"/>
    <n v="56"/>
    <n v="2"/>
    <n v="2"/>
    <n v="7"/>
    <n v="326"/>
    <n v="233"/>
    <s v=""/>
  </r>
  <r>
    <x v="54"/>
    <n v="19"/>
    <x v="2"/>
    <m/>
    <x v="91"/>
    <s v="CCV-55D"/>
    <s v="55D"/>
    <m/>
    <s v="55D-19:30-19:45"/>
    <n v="0"/>
    <n v="0"/>
    <n v="0"/>
    <n v="17"/>
    <n v="2"/>
    <n v="0"/>
    <n v="0"/>
    <n v="0"/>
    <n v="23"/>
    <n v="17"/>
    <s v=""/>
  </r>
  <r>
    <x v="4"/>
    <n v="7"/>
    <x v="0"/>
    <m/>
    <x v="92"/>
    <s v="CCV-5A_LC"/>
    <s v="5A_LC"/>
    <m/>
    <s v="5A_LC-07:00-07:15"/>
    <n v="0"/>
    <n v="2"/>
    <n v="0"/>
    <n v="2"/>
    <n v="0"/>
    <n v="1"/>
    <n v="0"/>
    <n v="1"/>
    <n v="10"/>
    <n v="3"/>
    <s v=""/>
  </r>
  <r>
    <x v="5"/>
    <n v="7"/>
    <x v="0"/>
    <m/>
    <x v="92"/>
    <s v="CCV-5A_LC"/>
    <s v="5A_LC"/>
    <m/>
    <s v="5A_LC-07:15-07:30"/>
    <n v="0"/>
    <n v="0"/>
    <n v="0"/>
    <n v="3"/>
    <n v="1"/>
    <n v="0"/>
    <n v="0"/>
    <n v="1"/>
    <n v="6"/>
    <n v="4"/>
    <s v=""/>
  </r>
  <r>
    <x v="6"/>
    <n v="7"/>
    <x v="0"/>
    <m/>
    <x v="92"/>
    <s v="CCV-5A_LC"/>
    <s v="5A_LC"/>
    <m/>
    <s v="5A_LC-07:30-07:45"/>
    <n v="0"/>
    <n v="0"/>
    <n v="0"/>
    <n v="3"/>
    <n v="1"/>
    <n v="0"/>
    <n v="0"/>
    <n v="0"/>
    <n v="5"/>
    <n v="3"/>
    <s v=""/>
  </r>
  <r>
    <x v="7"/>
    <n v="7"/>
    <x v="0"/>
    <m/>
    <x v="92"/>
    <s v="CCV-5A_LC"/>
    <s v="5A_LC"/>
    <m/>
    <s v="5A_LC-07:45-08:00"/>
    <n v="0"/>
    <n v="0"/>
    <n v="0"/>
    <n v="4"/>
    <n v="0"/>
    <n v="0"/>
    <n v="0"/>
    <n v="0"/>
    <n v="6"/>
    <n v="4"/>
    <s v=""/>
  </r>
  <r>
    <x v="8"/>
    <n v="8"/>
    <x v="0"/>
    <m/>
    <x v="92"/>
    <s v="CCV-5A_LC"/>
    <s v="5A_LC"/>
    <m/>
    <s v="5A_LC-08:00-08:15"/>
    <n v="0"/>
    <n v="1"/>
    <n v="0"/>
    <n v="6"/>
    <n v="0"/>
    <n v="0"/>
    <n v="0"/>
    <n v="0"/>
    <n v="11"/>
    <n v="6"/>
    <s v=""/>
  </r>
  <r>
    <x v="9"/>
    <n v="8"/>
    <x v="0"/>
    <m/>
    <x v="92"/>
    <s v="CCV-5A_LC"/>
    <s v="5A_LC"/>
    <m/>
    <s v="5A_LC-08:15-08:30"/>
    <n v="0"/>
    <n v="2"/>
    <n v="0"/>
    <n v="3"/>
    <n v="1"/>
    <n v="0"/>
    <n v="0"/>
    <n v="0"/>
    <n v="10"/>
    <n v="3"/>
    <s v=""/>
  </r>
  <r>
    <x v="10"/>
    <n v="8"/>
    <x v="0"/>
    <m/>
    <x v="92"/>
    <s v="CCV-5A_LC"/>
    <s v="5A_LC"/>
    <m/>
    <s v="5A_LC-08:30-08:45"/>
    <n v="0"/>
    <n v="0"/>
    <n v="0"/>
    <n v="4"/>
    <n v="0"/>
    <n v="0"/>
    <n v="0"/>
    <n v="0"/>
    <n v="6"/>
    <n v="4"/>
    <s v=""/>
  </r>
  <r>
    <x v="11"/>
    <n v="8"/>
    <x v="0"/>
    <m/>
    <x v="92"/>
    <s v="CCV-5A_LC"/>
    <s v="5A_LC"/>
    <m/>
    <s v="5A_LC-08:45-09:00"/>
    <n v="0"/>
    <n v="1"/>
    <n v="0"/>
    <n v="2"/>
    <n v="0"/>
    <n v="0"/>
    <n v="0"/>
    <n v="0"/>
    <n v="6"/>
    <n v="2"/>
    <s v=""/>
  </r>
  <r>
    <x v="12"/>
    <n v="9"/>
    <x v="0"/>
    <m/>
    <x v="92"/>
    <s v="CCV-5A_LC"/>
    <s v="5A_LC"/>
    <m/>
    <s v="5A_LC-09:00-09:15"/>
    <n v="0"/>
    <n v="1"/>
    <n v="0"/>
    <n v="5"/>
    <n v="0"/>
    <n v="0"/>
    <n v="0"/>
    <n v="0"/>
    <n v="10"/>
    <n v="5"/>
    <s v=""/>
  </r>
  <r>
    <x v="13"/>
    <n v="9"/>
    <x v="0"/>
    <m/>
    <x v="92"/>
    <s v="CCV-5A_LC"/>
    <s v="5A_LC"/>
    <m/>
    <s v="5A_LC-09:15-09:30"/>
    <n v="0"/>
    <n v="0"/>
    <n v="0"/>
    <n v="0"/>
    <n v="0"/>
    <n v="0"/>
    <n v="0"/>
    <n v="2"/>
    <n v="3"/>
    <n v="2"/>
    <s v=""/>
  </r>
  <r>
    <x v="14"/>
    <n v="9"/>
    <x v="0"/>
    <m/>
    <x v="92"/>
    <s v="CCV-5A_LC"/>
    <s v="5A_LC"/>
    <m/>
    <s v="5A_LC-09:30-09:45"/>
    <n v="0"/>
    <n v="1"/>
    <n v="0"/>
    <n v="3"/>
    <n v="1"/>
    <n v="0"/>
    <n v="0"/>
    <n v="0"/>
    <n v="7"/>
    <n v="3"/>
    <s v=""/>
  </r>
  <r>
    <x v="15"/>
    <n v="9"/>
    <x v="0"/>
    <m/>
    <x v="92"/>
    <s v="CCV-5A_LC"/>
    <s v="5A_LC"/>
    <m/>
    <s v="5A_LC-09:45-10:00"/>
    <n v="0"/>
    <n v="1"/>
    <n v="0"/>
    <n v="4"/>
    <n v="0"/>
    <n v="0"/>
    <n v="0"/>
    <n v="0"/>
    <n v="8"/>
    <n v="4"/>
    <s v=""/>
  </r>
  <r>
    <x v="16"/>
    <n v="10"/>
    <x v="0"/>
    <m/>
    <x v="92"/>
    <s v="CCV-5A_LC"/>
    <s v="5A_LC"/>
    <m/>
    <s v="5A_LC-10:00-10:15"/>
    <n v="0"/>
    <n v="0"/>
    <n v="1"/>
    <n v="3"/>
    <n v="1"/>
    <n v="0"/>
    <n v="0"/>
    <n v="1"/>
    <n v="9"/>
    <n v="7"/>
    <s v=""/>
  </r>
  <r>
    <x v="17"/>
    <n v="10"/>
    <x v="0"/>
    <m/>
    <x v="92"/>
    <s v="CCV-5A_LC"/>
    <s v="5A_LC"/>
    <m/>
    <s v="5A_LC-10:15-10:30"/>
    <n v="0"/>
    <n v="1"/>
    <n v="0"/>
    <n v="3"/>
    <n v="0"/>
    <n v="0"/>
    <n v="0"/>
    <n v="1"/>
    <n v="8"/>
    <n v="4"/>
    <s v=""/>
  </r>
  <r>
    <x v="18"/>
    <n v="10"/>
    <x v="0"/>
    <m/>
    <x v="92"/>
    <s v="CCV-5A_LC"/>
    <s v="5A_LC"/>
    <m/>
    <s v="5A_LC-10:30-10:45"/>
    <n v="0"/>
    <n v="0"/>
    <n v="0"/>
    <n v="3"/>
    <n v="1"/>
    <n v="0"/>
    <n v="0"/>
    <n v="2"/>
    <n v="7"/>
    <n v="5"/>
    <s v=""/>
  </r>
  <r>
    <x v="19"/>
    <n v="10"/>
    <x v="0"/>
    <m/>
    <x v="92"/>
    <s v="CCV-5A_LC"/>
    <s v="5A_LC"/>
    <m/>
    <s v="5A_LC-10:45-11:00"/>
    <n v="0"/>
    <n v="0"/>
    <n v="0"/>
    <n v="3"/>
    <n v="0"/>
    <n v="0"/>
    <n v="0"/>
    <n v="0"/>
    <n v="4"/>
    <n v="3"/>
    <s v=""/>
  </r>
  <r>
    <x v="20"/>
    <n v="11"/>
    <x v="0"/>
    <m/>
    <x v="92"/>
    <s v="CCV-5A_LC"/>
    <s v="5A_LC"/>
    <m/>
    <s v="5A_LC-11:00-11:15"/>
    <n v="0"/>
    <n v="0"/>
    <n v="0"/>
    <n v="3"/>
    <n v="0"/>
    <n v="0"/>
    <n v="0"/>
    <n v="1"/>
    <n v="6"/>
    <n v="4"/>
    <s v=""/>
  </r>
  <r>
    <x v="21"/>
    <n v="11"/>
    <x v="0"/>
    <m/>
    <x v="92"/>
    <s v="CCV-5A_LC"/>
    <s v="5A_LC"/>
    <m/>
    <s v="5A_LC-11:15-11:30"/>
    <n v="0"/>
    <n v="0"/>
    <n v="1"/>
    <n v="2"/>
    <n v="0"/>
    <n v="0"/>
    <n v="0"/>
    <n v="0"/>
    <n v="6"/>
    <n v="5"/>
    <s v=""/>
  </r>
  <r>
    <x v="22"/>
    <n v="11"/>
    <x v="0"/>
    <m/>
    <x v="92"/>
    <s v="CCV-5A_LC"/>
    <s v="5A_LC"/>
    <m/>
    <s v="5A_LC-11:30-11:45"/>
    <n v="0"/>
    <n v="0"/>
    <n v="0"/>
    <n v="3"/>
    <n v="1"/>
    <n v="0"/>
    <n v="0"/>
    <n v="0"/>
    <n v="5"/>
    <n v="3"/>
    <s v=""/>
  </r>
  <r>
    <x v="23"/>
    <n v="11"/>
    <x v="0"/>
    <m/>
    <x v="92"/>
    <s v="CCV-5A_LC"/>
    <s v="5A_LC"/>
    <m/>
    <s v="5A_LC-11:45-12:00"/>
    <n v="0"/>
    <n v="0"/>
    <n v="0"/>
    <n v="3"/>
    <n v="0"/>
    <n v="0"/>
    <n v="0"/>
    <n v="0"/>
    <n v="4"/>
    <n v="3"/>
    <s v=""/>
  </r>
  <r>
    <x v="24"/>
    <n v="12"/>
    <x v="1"/>
    <m/>
    <x v="92"/>
    <s v="CCV-5A_LC"/>
    <s v="5A_LC"/>
    <m/>
    <s v="5A_LC-12:00-12:15"/>
    <n v="0"/>
    <n v="0"/>
    <n v="0"/>
    <n v="6"/>
    <n v="1"/>
    <n v="0"/>
    <n v="0"/>
    <n v="1"/>
    <n v="10"/>
    <n v="7"/>
    <s v=""/>
  </r>
  <r>
    <x v="25"/>
    <n v="12"/>
    <x v="1"/>
    <m/>
    <x v="92"/>
    <s v="CCV-5A_LC"/>
    <s v="5A_LC"/>
    <m/>
    <s v="5A_LC-12:15-12:30"/>
    <n v="0"/>
    <n v="1"/>
    <n v="0"/>
    <n v="5"/>
    <n v="0"/>
    <n v="0"/>
    <n v="0"/>
    <n v="0"/>
    <n v="10"/>
    <n v="5"/>
    <s v=""/>
  </r>
  <r>
    <x v="26"/>
    <n v="12"/>
    <x v="1"/>
    <m/>
    <x v="92"/>
    <s v="CCV-5A_LC"/>
    <s v="5A_LC"/>
    <m/>
    <s v="5A_LC-12:30-12:45"/>
    <n v="0"/>
    <n v="1"/>
    <n v="0"/>
    <n v="2"/>
    <n v="1"/>
    <n v="0"/>
    <n v="0"/>
    <n v="1"/>
    <n v="7"/>
    <n v="3"/>
    <s v=""/>
  </r>
  <r>
    <x v="27"/>
    <n v="12"/>
    <x v="1"/>
    <m/>
    <x v="92"/>
    <s v="CCV-5A_LC"/>
    <s v="5A_LC"/>
    <m/>
    <s v="5A_LC-12:45-13:00"/>
    <n v="0"/>
    <n v="0"/>
    <n v="0"/>
    <n v="5"/>
    <n v="0"/>
    <n v="0"/>
    <n v="0"/>
    <n v="0"/>
    <n v="7"/>
    <n v="5"/>
    <s v=""/>
  </r>
  <r>
    <x v="28"/>
    <n v="13"/>
    <x v="1"/>
    <m/>
    <x v="92"/>
    <s v="CCV-5A_LC"/>
    <s v="5A_LC"/>
    <m/>
    <s v="5A_LC-13:00-13:15"/>
    <n v="0"/>
    <n v="0"/>
    <n v="0"/>
    <n v="1"/>
    <n v="0"/>
    <n v="1"/>
    <n v="0"/>
    <n v="0"/>
    <n v="2"/>
    <n v="1"/>
    <s v=""/>
  </r>
  <r>
    <x v="29"/>
    <n v="13"/>
    <x v="1"/>
    <m/>
    <x v="92"/>
    <s v="CCV-5A_LC"/>
    <s v="5A_LC"/>
    <m/>
    <s v="5A_LC-13:15-13:30"/>
    <n v="0"/>
    <n v="0"/>
    <n v="1"/>
    <n v="6"/>
    <n v="0"/>
    <n v="0"/>
    <n v="0"/>
    <n v="1"/>
    <n v="13"/>
    <n v="10"/>
    <s v=""/>
  </r>
  <r>
    <x v="30"/>
    <n v="13"/>
    <x v="1"/>
    <m/>
    <x v="92"/>
    <s v="CCV-5A_LC"/>
    <s v="5A_LC"/>
    <m/>
    <s v="5A_LC-13:30-13:45"/>
    <n v="0"/>
    <n v="0"/>
    <n v="0"/>
    <n v="9"/>
    <n v="0"/>
    <n v="0"/>
    <n v="0"/>
    <n v="1"/>
    <n v="13"/>
    <n v="10"/>
    <s v=""/>
  </r>
  <r>
    <x v="31"/>
    <n v="13"/>
    <x v="1"/>
    <m/>
    <x v="92"/>
    <s v="CCV-5A_LC"/>
    <s v="5A_LC"/>
    <m/>
    <s v="5A_LC-13:45-14:00"/>
    <n v="0"/>
    <n v="1"/>
    <n v="0"/>
    <n v="7"/>
    <n v="0"/>
    <n v="0"/>
    <n v="0"/>
    <n v="0"/>
    <n v="12"/>
    <n v="7"/>
    <s v=""/>
  </r>
  <r>
    <x v="32"/>
    <n v="14"/>
    <x v="1"/>
    <m/>
    <x v="92"/>
    <s v="CCV-5A_LC"/>
    <s v="5A_LC"/>
    <m/>
    <s v="5A_LC-14:00-14:15"/>
    <n v="0"/>
    <n v="2"/>
    <n v="1"/>
    <n v="3"/>
    <n v="1"/>
    <n v="0"/>
    <n v="0"/>
    <n v="0"/>
    <n v="13"/>
    <n v="6"/>
    <s v=""/>
  </r>
  <r>
    <x v="33"/>
    <n v="14"/>
    <x v="1"/>
    <m/>
    <x v="92"/>
    <s v="CCV-5A_LC"/>
    <s v="5A_LC"/>
    <m/>
    <s v="5A_LC-14:15-14:30"/>
    <n v="0"/>
    <n v="2"/>
    <n v="0"/>
    <n v="2"/>
    <n v="0"/>
    <n v="0"/>
    <n v="0"/>
    <n v="1"/>
    <n v="10"/>
    <n v="3"/>
    <s v=""/>
  </r>
  <r>
    <x v="34"/>
    <n v="14"/>
    <x v="1"/>
    <m/>
    <x v="92"/>
    <s v="CCV-5A_LC"/>
    <s v="5A_LC"/>
    <m/>
    <s v="5A_LC-14:30-14:45"/>
    <n v="0"/>
    <n v="0"/>
    <n v="1"/>
    <n v="3"/>
    <n v="1"/>
    <n v="0"/>
    <n v="0"/>
    <n v="0"/>
    <n v="8"/>
    <n v="6"/>
    <s v=""/>
  </r>
  <r>
    <x v="35"/>
    <n v="14"/>
    <x v="1"/>
    <m/>
    <x v="92"/>
    <s v="CCV-5A_LC"/>
    <s v="5A_LC"/>
    <m/>
    <s v="5A_LC-14:45-15:00"/>
    <n v="0"/>
    <n v="1"/>
    <n v="0"/>
    <n v="5"/>
    <n v="1"/>
    <n v="0"/>
    <n v="0"/>
    <n v="1"/>
    <n v="11"/>
    <n v="6"/>
    <s v=""/>
  </r>
  <r>
    <x v="36"/>
    <n v="15"/>
    <x v="1"/>
    <m/>
    <x v="92"/>
    <s v="CCV-5A_LC"/>
    <s v="5A_LC"/>
    <m/>
    <s v="5A_LC-15:00-15:15"/>
    <n v="0"/>
    <n v="0"/>
    <n v="1"/>
    <n v="1"/>
    <n v="0"/>
    <n v="0"/>
    <n v="0"/>
    <n v="1"/>
    <n v="6"/>
    <n v="5"/>
    <s v=""/>
  </r>
  <r>
    <x v="37"/>
    <n v="15"/>
    <x v="1"/>
    <m/>
    <x v="92"/>
    <s v="CCV-5A_LC"/>
    <s v="5A_LC"/>
    <m/>
    <s v="5A_LC-15:15-15:30"/>
    <n v="0"/>
    <n v="0"/>
    <n v="0"/>
    <n v="2"/>
    <n v="2"/>
    <n v="0"/>
    <n v="0"/>
    <n v="0"/>
    <n v="4"/>
    <n v="2"/>
    <s v=""/>
  </r>
  <r>
    <x v="38"/>
    <n v="15"/>
    <x v="1"/>
    <m/>
    <x v="92"/>
    <s v="CCV-5A_LC"/>
    <s v="5A_LC"/>
    <m/>
    <s v="5A_LC-15:30-15:45"/>
    <n v="0"/>
    <n v="0"/>
    <n v="0"/>
    <n v="5"/>
    <n v="0"/>
    <n v="0"/>
    <n v="0"/>
    <n v="0"/>
    <n v="7"/>
    <n v="5"/>
    <s v=""/>
  </r>
  <r>
    <x v="39"/>
    <n v="15"/>
    <x v="1"/>
    <m/>
    <x v="92"/>
    <s v="CCV-5A_LC"/>
    <s v="5A_LC"/>
    <m/>
    <s v="5A_LC-15:45-16:00"/>
    <n v="0"/>
    <n v="0"/>
    <n v="0"/>
    <n v="1"/>
    <n v="0"/>
    <n v="0"/>
    <n v="0"/>
    <n v="1"/>
    <n v="3"/>
    <n v="2"/>
    <s v=""/>
  </r>
  <r>
    <x v="41"/>
    <n v="16"/>
    <x v="1"/>
    <m/>
    <x v="92"/>
    <s v="CCV-5A_LC"/>
    <s v="5A_LC"/>
    <m/>
    <s v="5A_LC-16:15-16:30"/>
    <n v="0"/>
    <n v="0"/>
    <n v="0"/>
    <n v="2"/>
    <n v="0"/>
    <n v="0"/>
    <n v="0"/>
    <n v="0"/>
    <n v="3"/>
    <n v="2"/>
    <s v=""/>
  </r>
  <r>
    <x v="42"/>
    <n v="16"/>
    <x v="1"/>
    <m/>
    <x v="92"/>
    <s v="CCV-5A_LC"/>
    <s v="5A_LC"/>
    <m/>
    <s v="5A_LC-16:30-16:45"/>
    <n v="0"/>
    <n v="0"/>
    <n v="0"/>
    <n v="3"/>
    <n v="0"/>
    <n v="0"/>
    <n v="0"/>
    <n v="0"/>
    <n v="4"/>
    <n v="3"/>
    <s v=""/>
  </r>
  <r>
    <x v="43"/>
    <n v="16"/>
    <x v="1"/>
    <m/>
    <x v="92"/>
    <s v="CCV-5A_LC"/>
    <s v="5A_LC"/>
    <m/>
    <s v="5A_LC-16:45-17:00"/>
    <n v="1"/>
    <n v="0"/>
    <n v="1"/>
    <n v="8"/>
    <n v="0"/>
    <n v="1"/>
    <n v="0"/>
    <n v="0"/>
    <n v="14"/>
    <n v="11"/>
    <s v=""/>
  </r>
  <r>
    <x v="44"/>
    <n v="17"/>
    <x v="1"/>
    <m/>
    <x v="92"/>
    <s v="CCV-5A_LC"/>
    <s v="5A_LC"/>
    <m/>
    <s v="5A_LC-17:00-17:15"/>
    <n v="0"/>
    <n v="0"/>
    <n v="1"/>
    <n v="9"/>
    <n v="2"/>
    <n v="0"/>
    <n v="0"/>
    <n v="1"/>
    <n v="17"/>
    <n v="13"/>
    <s v=""/>
  </r>
  <r>
    <x v="45"/>
    <n v="17"/>
    <x v="1"/>
    <m/>
    <x v="92"/>
    <s v="CCV-5A_LC"/>
    <s v="5A_LC"/>
    <m/>
    <s v="5A_LC-17:15-17:30"/>
    <n v="0"/>
    <n v="0"/>
    <n v="0"/>
    <n v="13"/>
    <n v="0"/>
    <n v="0"/>
    <n v="0"/>
    <n v="1"/>
    <n v="19"/>
    <n v="14"/>
    <s v=""/>
  </r>
  <r>
    <x v="46"/>
    <n v="17"/>
    <x v="1"/>
    <m/>
    <x v="92"/>
    <s v="CCV-5A_LC"/>
    <s v="5A_LC"/>
    <m/>
    <s v="5A_LC-17:30-17:45"/>
    <n v="0"/>
    <n v="0"/>
    <n v="0"/>
    <n v="10"/>
    <n v="2"/>
    <n v="1"/>
    <n v="0"/>
    <n v="0"/>
    <n v="14"/>
    <n v="10"/>
    <s v=""/>
  </r>
  <r>
    <x v="47"/>
    <n v="17"/>
    <x v="1"/>
    <m/>
    <x v="92"/>
    <s v="CCV-5A_LC"/>
    <s v="5A_LC"/>
    <m/>
    <s v="5A_LC-17:45-18:00"/>
    <n v="0"/>
    <n v="0"/>
    <n v="1"/>
    <n v="6"/>
    <n v="1"/>
    <n v="1"/>
    <n v="0"/>
    <n v="0"/>
    <n v="12"/>
    <n v="9"/>
    <s v=""/>
  </r>
  <r>
    <x v="0"/>
    <n v="6"/>
    <x v="0"/>
    <m/>
    <x v="93"/>
    <s v="CCV-5A_SL"/>
    <s v="5A_SL"/>
    <m/>
    <s v="5A_SL-06:00-06:15"/>
    <n v="0"/>
    <n v="5"/>
    <n v="19"/>
    <n v="61"/>
    <n v="9"/>
    <n v="1"/>
    <n v="0"/>
    <n v="4"/>
    <n v="162"/>
    <n v="113"/>
    <s v=""/>
  </r>
  <r>
    <x v="1"/>
    <n v="6"/>
    <x v="0"/>
    <m/>
    <x v="93"/>
    <s v="CCV-5A_SL"/>
    <s v="5A_SL"/>
    <m/>
    <s v="5A_SL-06:15-06:30"/>
    <n v="0"/>
    <n v="8"/>
    <n v="27"/>
    <n v="88"/>
    <n v="14"/>
    <n v="2"/>
    <n v="0"/>
    <n v="6"/>
    <n v="234"/>
    <n v="162"/>
    <s v=""/>
  </r>
  <r>
    <x v="2"/>
    <n v="6"/>
    <x v="0"/>
    <m/>
    <x v="93"/>
    <s v="CCV-5A_SL"/>
    <s v="5A_SL"/>
    <m/>
    <s v="5A_SL-06:30-06:45"/>
    <n v="0"/>
    <n v="9"/>
    <n v="30"/>
    <n v="99"/>
    <n v="15"/>
    <n v="2"/>
    <n v="0"/>
    <n v="7"/>
    <n v="262"/>
    <n v="181"/>
    <s v=""/>
  </r>
  <r>
    <x v="3"/>
    <n v="6"/>
    <x v="0"/>
    <m/>
    <x v="93"/>
    <s v="CCV-5A_SL"/>
    <s v="5A_SL"/>
    <m/>
    <s v="5A_SL-06:45-07:00"/>
    <n v="0"/>
    <n v="9"/>
    <n v="30"/>
    <n v="98"/>
    <n v="15"/>
    <n v="2"/>
    <n v="0"/>
    <n v="7"/>
    <n v="261"/>
    <n v="180"/>
    <s v=""/>
  </r>
  <r>
    <x v="4"/>
    <n v="7"/>
    <x v="0"/>
    <m/>
    <x v="93"/>
    <s v="CCV-5A_SL"/>
    <s v="5A_SL"/>
    <m/>
    <s v="5A_SL-07:00-07:15"/>
    <n v="0"/>
    <n v="11"/>
    <n v="39"/>
    <n v="128"/>
    <n v="20"/>
    <n v="3"/>
    <n v="0"/>
    <n v="9"/>
    <n v="338"/>
    <n v="235"/>
    <s v=""/>
  </r>
  <r>
    <x v="5"/>
    <n v="7"/>
    <x v="0"/>
    <m/>
    <x v="93"/>
    <s v="CCV-5A_SL"/>
    <s v="5A_SL"/>
    <m/>
    <s v="5A_SL-07:15-07:30"/>
    <n v="0"/>
    <n v="12"/>
    <n v="42"/>
    <n v="138"/>
    <n v="21"/>
    <n v="3"/>
    <n v="0"/>
    <n v="9"/>
    <n v="364"/>
    <n v="252"/>
    <s v=""/>
  </r>
  <r>
    <x v="6"/>
    <n v="7"/>
    <x v="0"/>
    <m/>
    <x v="93"/>
    <s v="CCV-5A_SL"/>
    <s v="5A_SL"/>
    <m/>
    <s v="5A_SL-07:30-07:45"/>
    <n v="0"/>
    <n v="13"/>
    <n v="45"/>
    <n v="149"/>
    <n v="23"/>
    <n v="3"/>
    <n v="0"/>
    <n v="10"/>
    <n v="392"/>
    <n v="272"/>
    <s v=""/>
  </r>
  <r>
    <x v="7"/>
    <n v="7"/>
    <x v="0"/>
    <m/>
    <x v="93"/>
    <s v="CCV-5A_SL"/>
    <s v="5A_SL"/>
    <m/>
    <s v="5A_SL-07:45-08:00"/>
    <n v="0"/>
    <n v="14"/>
    <n v="47"/>
    <n v="154"/>
    <n v="24"/>
    <n v="3"/>
    <n v="0"/>
    <n v="10"/>
    <n v="408"/>
    <n v="282"/>
    <s v=""/>
  </r>
  <r>
    <x v="8"/>
    <n v="8"/>
    <x v="0"/>
    <m/>
    <x v="93"/>
    <s v="CCV-5A_SL"/>
    <s v="5A_SL"/>
    <m/>
    <s v="5A_SL-08:00-08:15"/>
    <n v="0"/>
    <n v="16"/>
    <n v="53"/>
    <n v="176"/>
    <n v="27"/>
    <n v="4"/>
    <n v="1"/>
    <n v="12"/>
    <n v="466"/>
    <n v="322"/>
    <s v=""/>
  </r>
  <r>
    <x v="9"/>
    <n v="8"/>
    <x v="0"/>
    <m/>
    <x v="93"/>
    <s v="CCV-5A_SL"/>
    <s v="5A_SL"/>
    <m/>
    <s v="5A_SL-08:15-08:30"/>
    <n v="0"/>
    <n v="14"/>
    <n v="49"/>
    <n v="162"/>
    <n v="25"/>
    <n v="3"/>
    <n v="0"/>
    <n v="11"/>
    <n v="426"/>
    <n v="296"/>
    <s v=""/>
  </r>
  <r>
    <x v="10"/>
    <n v="8"/>
    <x v="0"/>
    <m/>
    <x v="93"/>
    <s v="CCV-5A_SL"/>
    <s v="5A_SL"/>
    <m/>
    <s v="5A_SL-08:30-08:45"/>
    <n v="0"/>
    <n v="14"/>
    <n v="46"/>
    <n v="153"/>
    <n v="24"/>
    <n v="3"/>
    <n v="0"/>
    <n v="10"/>
    <n v="403"/>
    <n v="278"/>
    <s v=""/>
  </r>
  <r>
    <x v="11"/>
    <n v="8"/>
    <x v="0"/>
    <m/>
    <x v="93"/>
    <s v="CCV-5A_SL"/>
    <s v="5A_SL"/>
    <m/>
    <s v="5A_SL-08:45-09:00"/>
    <n v="0"/>
    <n v="13"/>
    <n v="43"/>
    <n v="143"/>
    <n v="22"/>
    <n v="3"/>
    <n v="0"/>
    <n v="10"/>
    <n v="378"/>
    <n v="261"/>
    <s v=""/>
  </r>
  <r>
    <x v="12"/>
    <n v="9"/>
    <x v="0"/>
    <m/>
    <x v="93"/>
    <s v="CCV-5A_SL"/>
    <s v="5A_SL"/>
    <m/>
    <s v="5A_SL-09:00-09:15"/>
    <n v="0"/>
    <n v="13"/>
    <n v="43"/>
    <n v="142"/>
    <n v="22"/>
    <n v="3"/>
    <n v="0"/>
    <n v="9"/>
    <n v="375"/>
    <n v="259"/>
    <s v=""/>
  </r>
  <r>
    <x v="13"/>
    <n v="9"/>
    <x v="0"/>
    <m/>
    <x v="93"/>
    <s v="CCV-5A_SL"/>
    <s v="5A_SL"/>
    <m/>
    <s v="5A_SL-09:15-09:30"/>
    <n v="0"/>
    <n v="15"/>
    <n v="50"/>
    <n v="165"/>
    <n v="26"/>
    <n v="3"/>
    <n v="1"/>
    <n v="11"/>
    <n v="438"/>
    <n v="302"/>
    <s v=""/>
  </r>
  <r>
    <x v="14"/>
    <n v="9"/>
    <x v="0"/>
    <m/>
    <x v="93"/>
    <s v="CCV-5A_SL"/>
    <s v="5A_SL"/>
    <m/>
    <s v="5A_SL-09:30-09:45"/>
    <n v="0"/>
    <n v="15"/>
    <n v="50"/>
    <n v="163"/>
    <n v="25"/>
    <n v="3"/>
    <n v="0"/>
    <n v="11"/>
    <n v="434"/>
    <n v="299"/>
    <s v=""/>
  </r>
  <r>
    <x v="15"/>
    <n v="9"/>
    <x v="0"/>
    <m/>
    <x v="93"/>
    <s v="CCV-5A_SL"/>
    <s v="5A_SL"/>
    <m/>
    <s v="5A_SL-09:45-10:00"/>
    <n v="0"/>
    <n v="15"/>
    <n v="51"/>
    <n v="167"/>
    <n v="26"/>
    <n v="3"/>
    <n v="1"/>
    <n v="11"/>
    <n v="444"/>
    <n v="307"/>
    <s v=""/>
  </r>
  <r>
    <x v="16"/>
    <n v="10"/>
    <x v="0"/>
    <m/>
    <x v="93"/>
    <s v="CCV-5A_SL"/>
    <s v="5A_SL"/>
    <m/>
    <s v="5A_SL-10:00-10:15"/>
    <n v="0"/>
    <n v="14"/>
    <n v="49"/>
    <n v="162"/>
    <n v="25"/>
    <n v="3"/>
    <n v="0"/>
    <n v="11"/>
    <n v="426"/>
    <n v="296"/>
    <s v=""/>
  </r>
  <r>
    <x v="17"/>
    <n v="10"/>
    <x v="0"/>
    <m/>
    <x v="93"/>
    <s v="CCV-5A_SL"/>
    <s v="5A_SL"/>
    <m/>
    <s v="5A_SL-10:15-10:30"/>
    <n v="0"/>
    <n v="13"/>
    <n v="44"/>
    <n v="146"/>
    <n v="23"/>
    <n v="3"/>
    <n v="0"/>
    <n v="10"/>
    <n v="385"/>
    <n v="266"/>
    <s v=""/>
  </r>
  <r>
    <x v="18"/>
    <n v="10"/>
    <x v="0"/>
    <m/>
    <x v="93"/>
    <s v="CCV-5A_SL"/>
    <s v="5A_SL"/>
    <m/>
    <s v="5A_SL-10:30-10:45"/>
    <n v="0"/>
    <n v="12"/>
    <n v="42"/>
    <n v="137"/>
    <n v="21"/>
    <n v="3"/>
    <n v="0"/>
    <n v="9"/>
    <n v="363"/>
    <n v="251"/>
    <s v=""/>
  </r>
  <r>
    <x v="19"/>
    <n v="10"/>
    <x v="0"/>
    <m/>
    <x v="93"/>
    <s v="CCV-5A_SL"/>
    <s v="5A_SL"/>
    <m/>
    <s v="5A_SL-10:45-11:00"/>
    <n v="0"/>
    <n v="12"/>
    <n v="41"/>
    <n v="135"/>
    <n v="21"/>
    <n v="3"/>
    <n v="0"/>
    <n v="9"/>
    <n v="357"/>
    <n v="247"/>
    <s v=""/>
  </r>
  <r>
    <x v="20"/>
    <n v="11"/>
    <x v="0"/>
    <m/>
    <x v="93"/>
    <s v="CCV-5A_SL"/>
    <s v="5A_SL"/>
    <m/>
    <s v="5A_SL-11:00-11:15"/>
    <n v="0"/>
    <n v="12"/>
    <n v="42"/>
    <n v="137"/>
    <n v="21"/>
    <n v="3"/>
    <n v="0"/>
    <n v="9"/>
    <n v="363"/>
    <n v="251"/>
    <s v=""/>
  </r>
  <r>
    <x v="21"/>
    <n v="11"/>
    <x v="0"/>
    <m/>
    <x v="93"/>
    <s v="CCV-5A_SL"/>
    <s v="5A_SL"/>
    <m/>
    <s v="5A_SL-11:15-11:30"/>
    <n v="0"/>
    <n v="14"/>
    <n v="48"/>
    <n v="157"/>
    <n v="24"/>
    <n v="3"/>
    <n v="0"/>
    <n v="10"/>
    <n v="415"/>
    <n v="287"/>
    <s v=""/>
  </r>
  <r>
    <x v="22"/>
    <n v="11"/>
    <x v="0"/>
    <m/>
    <x v="93"/>
    <s v="CCV-5A_SL"/>
    <s v="5A_SL"/>
    <m/>
    <s v="5A_SL-11:30-11:45"/>
    <n v="0"/>
    <n v="14"/>
    <n v="48"/>
    <n v="159"/>
    <n v="25"/>
    <n v="3"/>
    <n v="0"/>
    <n v="11"/>
    <n v="419"/>
    <n v="290"/>
    <s v=""/>
  </r>
  <r>
    <x v="23"/>
    <n v="11"/>
    <x v="0"/>
    <m/>
    <x v="93"/>
    <s v="CCV-5A_SL"/>
    <s v="5A_SL"/>
    <m/>
    <s v="5A_SL-11:45-12:00"/>
    <n v="0"/>
    <n v="14"/>
    <n v="47"/>
    <n v="153"/>
    <n v="24"/>
    <n v="3"/>
    <n v="0"/>
    <n v="10"/>
    <n v="407"/>
    <n v="281"/>
    <s v=""/>
  </r>
  <r>
    <x v="24"/>
    <n v="12"/>
    <x v="1"/>
    <m/>
    <x v="93"/>
    <s v="CCV-5A_SL"/>
    <s v="5A_SL"/>
    <m/>
    <s v="5A_SL-12:00-12:15"/>
    <n v="0"/>
    <n v="14"/>
    <n v="47"/>
    <n v="154"/>
    <n v="24"/>
    <n v="3"/>
    <n v="0"/>
    <n v="10"/>
    <n v="408"/>
    <n v="282"/>
    <s v=""/>
  </r>
  <r>
    <x v="25"/>
    <n v="12"/>
    <x v="1"/>
    <m/>
    <x v="93"/>
    <s v="CCV-5A_SL"/>
    <s v="5A_SL"/>
    <m/>
    <s v="5A_SL-12:15-12:30"/>
    <n v="0"/>
    <n v="12"/>
    <n v="43"/>
    <n v="140"/>
    <n v="22"/>
    <n v="3"/>
    <n v="0"/>
    <n v="9"/>
    <n v="370"/>
    <n v="257"/>
    <s v=""/>
  </r>
  <r>
    <x v="26"/>
    <n v="12"/>
    <x v="1"/>
    <m/>
    <x v="93"/>
    <s v="CCV-5A_SL"/>
    <s v="5A_SL"/>
    <m/>
    <s v="5A_SL-12:30-12:45"/>
    <n v="0"/>
    <n v="12"/>
    <n v="42"/>
    <n v="138"/>
    <n v="22"/>
    <n v="3"/>
    <n v="0"/>
    <n v="9"/>
    <n v="364"/>
    <n v="252"/>
    <s v=""/>
  </r>
  <r>
    <x v="27"/>
    <n v="12"/>
    <x v="1"/>
    <m/>
    <x v="93"/>
    <s v="CCV-5A_SL"/>
    <s v="5A_SL"/>
    <m/>
    <s v="5A_SL-12:45-13:00"/>
    <n v="0"/>
    <n v="10"/>
    <n v="35"/>
    <n v="115"/>
    <n v="18"/>
    <n v="2"/>
    <n v="0"/>
    <n v="8"/>
    <n v="304"/>
    <n v="211"/>
    <s v=""/>
  </r>
  <r>
    <x v="28"/>
    <n v="13"/>
    <x v="1"/>
    <m/>
    <x v="93"/>
    <s v="CCV-5A_SL"/>
    <s v="5A_SL"/>
    <m/>
    <s v="5A_SL-13:00-13:15"/>
    <n v="0"/>
    <n v="13"/>
    <n v="44"/>
    <n v="143"/>
    <n v="22"/>
    <n v="3"/>
    <n v="0"/>
    <n v="10"/>
    <n v="381"/>
    <n v="263"/>
    <s v=""/>
  </r>
  <r>
    <x v="29"/>
    <n v="13"/>
    <x v="1"/>
    <m/>
    <x v="93"/>
    <s v="CCV-5A_SL"/>
    <s v="5A_SL"/>
    <m/>
    <s v="5A_SL-13:15-13:30"/>
    <n v="0"/>
    <n v="12"/>
    <n v="41"/>
    <n v="134"/>
    <n v="21"/>
    <n v="3"/>
    <n v="0"/>
    <n v="9"/>
    <n v="355"/>
    <n v="246"/>
    <s v=""/>
  </r>
  <r>
    <x v="30"/>
    <n v="13"/>
    <x v="1"/>
    <m/>
    <x v="93"/>
    <s v="CCV-5A_SL"/>
    <s v="5A_SL"/>
    <m/>
    <s v="5A_SL-13:30-13:45"/>
    <n v="0"/>
    <n v="12"/>
    <n v="40"/>
    <n v="132"/>
    <n v="21"/>
    <n v="3"/>
    <n v="0"/>
    <n v="9"/>
    <n v="350"/>
    <n v="241"/>
    <s v=""/>
  </r>
  <r>
    <x v="31"/>
    <n v="13"/>
    <x v="1"/>
    <m/>
    <x v="93"/>
    <s v="CCV-5A_SL"/>
    <s v="5A_SL"/>
    <m/>
    <s v="5A_SL-13:45-14:00"/>
    <n v="0"/>
    <n v="14"/>
    <n v="47"/>
    <n v="156"/>
    <n v="24"/>
    <n v="3"/>
    <n v="0"/>
    <n v="10"/>
    <n v="411"/>
    <n v="284"/>
    <s v=""/>
  </r>
  <r>
    <x v="32"/>
    <n v="14"/>
    <x v="1"/>
    <m/>
    <x v="93"/>
    <s v="CCV-5A_SL"/>
    <s v="5A_SL"/>
    <m/>
    <s v="5A_SL-14:00-14:15"/>
    <n v="0"/>
    <n v="14"/>
    <n v="48"/>
    <n v="157"/>
    <n v="24"/>
    <n v="3"/>
    <n v="0"/>
    <n v="10"/>
    <n v="415"/>
    <n v="287"/>
    <s v=""/>
  </r>
  <r>
    <x v="33"/>
    <n v="14"/>
    <x v="1"/>
    <m/>
    <x v="93"/>
    <s v="CCV-5A_SL"/>
    <s v="5A_SL"/>
    <m/>
    <s v="5A_SL-14:15-14:30"/>
    <n v="0"/>
    <n v="13"/>
    <n v="45"/>
    <n v="148"/>
    <n v="23"/>
    <n v="3"/>
    <n v="0"/>
    <n v="10"/>
    <n v="391"/>
    <n v="271"/>
    <s v=""/>
  </r>
  <r>
    <x v="34"/>
    <n v="14"/>
    <x v="1"/>
    <m/>
    <x v="93"/>
    <s v="CCV-5A_SL"/>
    <s v="5A_SL"/>
    <m/>
    <s v="5A_SL-14:30-14:45"/>
    <n v="0"/>
    <n v="13"/>
    <n v="44"/>
    <n v="145"/>
    <n v="22"/>
    <n v="3"/>
    <n v="0"/>
    <n v="10"/>
    <n v="384"/>
    <n v="265"/>
    <s v=""/>
  </r>
  <r>
    <x v="35"/>
    <n v="14"/>
    <x v="1"/>
    <m/>
    <x v="93"/>
    <s v="CCV-5A_SL"/>
    <s v="5A_SL"/>
    <m/>
    <s v="5A_SL-14:45-15:00"/>
    <n v="0"/>
    <n v="16"/>
    <n v="55"/>
    <n v="182"/>
    <n v="28"/>
    <n v="4"/>
    <n v="1"/>
    <n v="12"/>
    <n v="480"/>
    <n v="333"/>
    <s v=""/>
  </r>
  <r>
    <x v="36"/>
    <n v="15"/>
    <x v="1"/>
    <m/>
    <x v="93"/>
    <s v="CCV-5A_SL"/>
    <s v="5A_SL"/>
    <m/>
    <s v="5A_SL-15:00-15:15"/>
    <n v="0"/>
    <n v="15"/>
    <n v="53"/>
    <n v="173"/>
    <n v="27"/>
    <n v="4"/>
    <n v="1"/>
    <n v="12"/>
    <n v="459"/>
    <n v="319"/>
    <s v=""/>
  </r>
  <r>
    <x v="37"/>
    <n v="15"/>
    <x v="1"/>
    <m/>
    <x v="93"/>
    <s v="CCV-5A_SL"/>
    <s v="5A_SL"/>
    <m/>
    <s v="5A_SL-15:15-15:30"/>
    <n v="0"/>
    <n v="15"/>
    <n v="52"/>
    <n v="170"/>
    <n v="26"/>
    <n v="4"/>
    <n v="1"/>
    <n v="11"/>
    <n v="451"/>
    <n v="312"/>
    <s v=""/>
  </r>
  <r>
    <x v="38"/>
    <n v="15"/>
    <x v="1"/>
    <m/>
    <x v="93"/>
    <s v="CCV-5A_SL"/>
    <s v="5A_SL"/>
    <m/>
    <s v="5A_SL-15:30-15:45"/>
    <n v="0"/>
    <n v="15"/>
    <n v="50"/>
    <n v="166"/>
    <n v="26"/>
    <n v="3"/>
    <n v="1"/>
    <n v="11"/>
    <n v="439"/>
    <n v="303"/>
    <s v=""/>
  </r>
  <r>
    <x v="39"/>
    <n v="15"/>
    <x v="1"/>
    <m/>
    <x v="93"/>
    <s v="CCV-5A_SL"/>
    <s v="5A_SL"/>
    <m/>
    <s v="5A_SL-15:45-16:00"/>
    <n v="0"/>
    <n v="16"/>
    <n v="55"/>
    <n v="182"/>
    <n v="28"/>
    <n v="4"/>
    <n v="1"/>
    <n v="12"/>
    <n v="480"/>
    <n v="333"/>
    <s v=""/>
  </r>
  <r>
    <x v="40"/>
    <n v="16"/>
    <x v="1"/>
    <m/>
    <x v="93"/>
    <s v="CCV-5A_SL"/>
    <s v="5A_SL"/>
    <m/>
    <s v="5A_SL-16:00-16:15"/>
    <n v="0"/>
    <n v="16"/>
    <n v="54"/>
    <n v="178"/>
    <n v="28"/>
    <n v="4"/>
    <n v="1"/>
    <n v="12"/>
    <n v="472"/>
    <n v="326"/>
    <s v=""/>
  </r>
  <r>
    <x v="41"/>
    <n v="16"/>
    <x v="1"/>
    <m/>
    <x v="93"/>
    <s v="CCV-5A_SL"/>
    <s v="5A_SL"/>
    <m/>
    <s v="5A_SL-16:15-16:30"/>
    <n v="0"/>
    <n v="15"/>
    <n v="50"/>
    <n v="165"/>
    <n v="26"/>
    <n v="3"/>
    <n v="1"/>
    <n v="11"/>
    <n v="438"/>
    <n v="302"/>
    <s v=""/>
  </r>
  <r>
    <x v="42"/>
    <n v="16"/>
    <x v="1"/>
    <m/>
    <x v="93"/>
    <s v="CCV-5A_SL"/>
    <s v="5A_SL"/>
    <m/>
    <s v="5A_SL-16:30-16:45"/>
    <n v="0"/>
    <n v="17"/>
    <n v="57"/>
    <n v="188"/>
    <n v="29"/>
    <n v="4"/>
    <n v="1"/>
    <n v="13"/>
    <n v="499"/>
    <n v="345"/>
    <s v=""/>
  </r>
  <r>
    <x v="43"/>
    <n v="16"/>
    <x v="1"/>
    <m/>
    <x v="93"/>
    <s v="CCV-5A_SL"/>
    <s v="5A_SL"/>
    <m/>
    <s v="5A_SL-16:45-17:00"/>
    <n v="0"/>
    <n v="16"/>
    <n v="53"/>
    <n v="174"/>
    <n v="27"/>
    <n v="4"/>
    <n v="1"/>
    <n v="12"/>
    <n v="463"/>
    <n v="320"/>
    <s v=""/>
  </r>
  <r>
    <x v="44"/>
    <n v="17"/>
    <x v="1"/>
    <m/>
    <x v="93"/>
    <s v="CCV-5A_SL"/>
    <s v="5A_SL"/>
    <m/>
    <s v="5A_SL-17:00-17:15"/>
    <n v="0"/>
    <n v="17"/>
    <n v="57"/>
    <n v="187"/>
    <n v="29"/>
    <n v="4"/>
    <n v="1"/>
    <n v="12"/>
    <n v="496"/>
    <n v="343"/>
    <s v=""/>
  </r>
  <r>
    <x v="45"/>
    <n v="17"/>
    <x v="1"/>
    <m/>
    <x v="93"/>
    <s v="CCV-5A_SL"/>
    <s v="5A_SL"/>
    <m/>
    <s v="5A_SL-17:15-17:30"/>
    <n v="0"/>
    <n v="16"/>
    <n v="55"/>
    <n v="181"/>
    <n v="28"/>
    <n v="4"/>
    <n v="1"/>
    <n v="12"/>
    <n v="479"/>
    <n v="332"/>
    <s v=""/>
  </r>
  <r>
    <x v="46"/>
    <n v="17"/>
    <x v="1"/>
    <m/>
    <x v="93"/>
    <s v="CCV-5A_SL"/>
    <s v="5A_SL"/>
    <m/>
    <s v="5A_SL-17:30-17:45"/>
    <n v="0"/>
    <n v="17"/>
    <n v="59"/>
    <n v="194"/>
    <n v="30"/>
    <n v="4"/>
    <n v="1"/>
    <n v="13"/>
    <n v="513"/>
    <n v="356"/>
    <s v=""/>
  </r>
  <r>
    <x v="47"/>
    <n v="17"/>
    <x v="1"/>
    <m/>
    <x v="93"/>
    <s v="CCV-5A_SL"/>
    <s v="5A_SL"/>
    <m/>
    <s v="5A_SL-17:45-18:00"/>
    <n v="0"/>
    <n v="17"/>
    <n v="59"/>
    <n v="193"/>
    <n v="30"/>
    <n v="4"/>
    <n v="1"/>
    <n v="13"/>
    <n v="512"/>
    <n v="355"/>
    <s v=""/>
  </r>
  <r>
    <x v="48"/>
    <n v="18"/>
    <x v="1"/>
    <m/>
    <x v="93"/>
    <s v="CCV-5A_SL"/>
    <s v="5A_SL"/>
    <m/>
    <s v="5A_SL-18:00-18:15"/>
    <n v="0"/>
    <n v="18"/>
    <n v="60"/>
    <n v="198"/>
    <n v="31"/>
    <n v="4"/>
    <n v="1"/>
    <n v="13"/>
    <n v="525"/>
    <n v="362"/>
    <s v=""/>
  </r>
  <r>
    <x v="49"/>
    <n v="18"/>
    <x v="1"/>
    <m/>
    <x v="93"/>
    <s v="CCV-5A_SL"/>
    <s v="5A_SL"/>
    <m/>
    <s v="5A_SL-18:15-18:30"/>
    <n v="0"/>
    <n v="16"/>
    <n v="56"/>
    <n v="183"/>
    <n v="28"/>
    <n v="4"/>
    <n v="1"/>
    <n v="12"/>
    <n v="485"/>
    <n v="336"/>
    <s v=""/>
  </r>
  <r>
    <x v="50"/>
    <n v="18"/>
    <x v="1"/>
    <m/>
    <x v="93"/>
    <s v="CCV-5A_SL"/>
    <s v="5A_SL"/>
    <m/>
    <s v="5A_SL-18:30-18:45"/>
    <n v="0"/>
    <n v="16"/>
    <n v="53"/>
    <n v="175"/>
    <n v="27"/>
    <n v="4"/>
    <n v="1"/>
    <n v="12"/>
    <n v="465"/>
    <n v="321"/>
    <s v=""/>
  </r>
  <r>
    <x v="51"/>
    <n v="18"/>
    <x v="1"/>
    <m/>
    <x v="93"/>
    <s v="CCV-5A_SL"/>
    <s v="5A_SL"/>
    <m/>
    <s v="5A_SL-18:45-19:00"/>
    <n v="0"/>
    <n v="14"/>
    <n v="48"/>
    <n v="159"/>
    <n v="25"/>
    <n v="3"/>
    <n v="0"/>
    <n v="11"/>
    <n v="419"/>
    <n v="290"/>
    <s v=""/>
  </r>
  <r>
    <x v="52"/>
    <n v="19"/>
    <x v="2"/>
    <m/>
    <x v="93"/>
    <s v="CCV-5A_SL"/>
    <s v="5A_SL"/>
    <m/>
    <s v="5A_SL-19:00-19:15"/>
    <n v="0"/>
    <n v="14"/>
    <n v="49"/>
    <n v="162"/>
    <n v="25"/>
    <n v="3"/>
    <n v="0"/>
    <n v="11"/>
    <n v="426"/>
    <n v="296"/>
    <s v=""/>
  </r>
  <r>
    <x v="53"/>
    <n v="19"/>
    <x v="2"/>
    <m/>
    <x v="93"/>
    <s v="CCV-5A_SL"/>
    <s v="5A_SL"/>
    <m/>
    <s v="5A_SL-19:15-19:30"/>
    <n v="0"/>
    <n v="14"/>
    <n v="49"/>
    <n v="161"/>
    <n v="25"/>
    <n v="3"/>
    <n v="0"/>
    <n v="11"/>
    <n v="425"/>
    <n v="295"/>
    <s v=""/>
  </r>
  <r>
    <x v="54"/>
    <n v="19"/>
    <x v="2"/>
    <m/>
    <x v="93"/>
    <s v="CCV-5A_SL"/>
    <s v="5A_SL"/>
    <m/>
    <s v="5A_SL-19:30-19:45"/>
    <n v="0"/>
    <n v="13"/>
    <n v="46"/>
    <n v="151"/>
    <n v="24"/>
    <n v="3"/>
    <n v="0"/>
    <n v="10"/>
    <n v="398"/>
    <n v="276"/>
    <s v=""/>
  </r>
  <r>
    <x v="55"/>
    <n v="19"/>
    <x v="2"/>
    <m/>
    <x v="93"/>
    <s v="CCV-5A_SL"/>
    <s v="5A_SL"/>
    <m/>
    <s v="5A_SL-19:45-20:00"/>
    <n v="0"/>
    <n v="15"/>
    <n v="50"/>
    <n v="165"/>
    <n v="26"/>
    <n v="3"/>
    <n v="1"/>
    <n v="11"/>
    <n v="438"/>
    <n v="302"/>
    <s v=""/>
  </r>
  <r>
    <x v="1"/>
    <n v="6"/>
    <x v="0"/>
    <m/>
    <x v="94"/>
    <s v="CCV-5A"/>
    <s v="5A"/>
    <m/>
    <s v="5A-06:15-06:30"/>
    <n v="0"/>
    <n v="0"/>
    <n v="0"/>
    <n v="4"/>
    <n v="0"/>
    <n v="0"/>
    <n v="0"/>
    <n v="2"/>
    <n v="8"/>
    <n v="6"/>
    <s v=""/>
  </r>
  <r>
    <x v="2"/>
    <n v="6"/>
    <x v="0"/>
    <m/>
    <x v="94"/>
    <s v="CCV-5A"/>
    <s v="5A"/>
    <m/>
    <s v="5A-06:30-06:45"/>
    <n v="0"/>
    <n v="1"/>
    <n v="1"/>
    <n v="10"/>
    <n v="2"/>
    <n v="1"/>
    <n v="0"/>
    <n v="1"/>
    <n v="21"/>
    <n v="14"/>
    <s v=""/>
  </r>
  <r>
    <x v="3"/>
    <n v="6"/>
    <x v="0"/>
    <m/>
    <x v="94"/>
    <s v="CCV-5A"/>
    <s v="5A"/>
    <m/>
    <s v="5A-06:45-07:00"/>
    <n v="3"/>
    <n v="0"/>
    <n v="0"/>
    <n v="22"/>
    <n v="6"/>
    <n v="1"/>
    <n v="0"/>
    <n v="2"/>
    <n v="33"/>
    <n v="24"/>
    <s v=""/>
  </r>
  <r>
    <x v="4"/>
    <n v="7"/>
    <x v="0"/>
    <m/>
    <x v="94"/>
    <s v="CCV-5A"/>
    <s v="5A"/>
    <m/>
    <s v="5A-07:00-07:15"/>
    <n v="0"/>
    <n v="0"/>
    <n v="0"/>
    <n v="27"/>
    <n v="3"/>
    <n v="0"/>
    <n v="0"/>
    <n v="0"/>
    <n v="36"/>
    <n v="27"/>
    <s v=""/>
  </r>
  <r>
    <x v="5"/>
    <n v="7"/>
    <x v="0"/>
    <m/>
    <x v="94"/>
    <s v="CCV-5A"/>
    <s v="5A"/>
    <m/>
    <s v="5A-07:15-07:30"/>
    <n v="5"/>
    <n v="2"/>
    <n v="0"/>
    <n v="32"/>
    <n v="4"/>
    <n v="0"/>
    <n v="0"/>
    <n v="1"/>
    <n v="49"/>
    <n v="33"/>
    <s v=""/>
  </r>
  <r>
    <x v="6"/>
    <n v="7"/>
    <x v="0"/>
    <m/>
    <x v="94"/>
    <s v="CCV-5A"/>
    <s v="5A"/>
    <m/>
    <s v="5A-07:30-07:45"/>
    <n v="5"/>
    <n v="2"/>
    <n v="0"/>
    <n v="79"/>
    <n v="8"/>
    <n v="1"/>
    <n v="0"/>
    <n v="13"/>
    <n v="127"/>
    <n v="92"/>
    <s v=""/>
  </r>
  <r>
    <x v="7"/>
    <n v="7"/>
    <x v="0"/>
    <m/>
    <x v="94"/>
    <s v="CCV-5A"/>
    <s v="5A"/>
    <m/>
    <s v="5A-07:45-08:00"/>
    <n v="10"/>
    <n v="5"/>
    <n v="1"/>
    <n v="52"/>
    <n v="15"/>
    <n v="1"/>
    <n v="1"/>
    <n v="2"/>
    <n v="91"/>
    <n v="58"/>
    <s v=""/>
  </r>
  <r>
    <x v="8"/>
    <n v="8"/>
    <x v="0"/>
    <m/>
    <x v="94"/>
    <s v="CCV-5A"/>
    <s v="5A"/>
    <m/>
    <s v="5A-08:00-08:15"/>
    <n v="5"/>
    <n v="3"/>
    <n v="0"/>
    <n v="43"/>
    <n v="7"/>
    <n v="1"/>
    <n v="0"/>
    <n v="2"/>
    <n v="68"/>
    <n v="45"/>
    <s v=""/>
  </r>
  <r>
    <x v="9"/>
    <n v="8"/>
    <x v="0"/>
    <m/>
    <x v="94"/>
    <s v="CCV-5A"/>
    <s v="5A"/>
    <m/>
    <s v="5A-08:15-08:30"/>
    <n v="3"/>
    <n v="1"/>
    <n v="0"/>
    <n v="23"/>
    <n v="5"/>
    <n v="1"/>
    <n v="0"/>
    <n v="2"/>
    <n v="37"/>
    <n v="25"/>
    <s v=""/>
  </r>
  <r>
    <x v="10"/>
    <n v="8"/>
    <x v="0"/>
    <m/>
    <x v="94"/>
    <s v="CCV-5A"/>
    <s v="5A"/>
    <m/>
    <s v="5A-08:30-08:45"/>
    <n v="5"/>
    <n v="1"/>
    <n v="0"/>
    <n v="47"/>
    <n v="4"/>
    <n v="0"/>
    <n v="0"/>
    <n v="4"/>
    <n v="70"/>
    <n v="51"/>
    <s v=""/>
  </r>
  <r>
    <x v="11"/>
    <n v="8"/>
    <x v="0"/>
    <m/>
    <x v="94"/>
    <s v="CCV-5A"/>
    <s v="5A"/>
    <m/>
    <s v="5A-08:45-09:00"/>
    <n v="4"/>
    <n v="2"/>
    <n v="0"/>
    <n v="23"/>
    <n v="10"/>
    <n v="0"/>
    <n v="0"/>
    <n v="5"/>
    <n v="44"/>
    <n v="28"/>
    <s v=""/>
  </r>
  <r>
    <x v="12"/>
    <n v="9"/>
    <x v="0"/>
    <m/>
    <x v="94"/>
    <s v="CCV-5A"/>
    <s v="5A"/>
    <m/>
    <s v="5A-09:00-09:15"/>
    <n v="1"/>
    <n v="4"/>
    <n v="0"/>
    <n v="33"/>
    <n v="5"/>
    <n v="1"/>
    <n v="0"/>
    <n v="2"/>
    <n v="57"/>
    <n v="35"/>
    <s v=""/>
  </r>
  <r>
    <x v="13"/>
    <n v="9"/>
    <x v="0"/>
    <m/>
    <x v="94"/>
    <s v="CCV-5A"/>
    <s v="5A"/>
    <m/>
    <s v="5A-09:15-09:30"/>
    <n v="9"/>
    <n v="3"/>
    <n v="0"/>
    <n v="32"/>
    <n v="4"/>
    <n v="1"/>
    <n v="0"/>
    <n v="4"/>
    <n v="56"/>
    <n v="36"/>
    <s v=""/>
  </r>
  <r>
    <x v="14"/>
    <n v="9"/>
    <x v="0"/>
    <m/>
    <x v="94"/>
    <s v="CCV-5A"/>
    <s v="5A"/>
    <m/>
    <s v="5A-09:30-09:45"/>
    <n v="2"/>
    <n v="2"/>
    <n v="0"/>
    <n v="31"/>
    <n v="3"/>
    <n v="0"/>
    <n v="0"/>
    <n v="4"/>
    <n v="52"/>
    <n v="35"/>
    <s v=""/>
  </r>
  <r>
    <x v="15"/>
    <n v="9"/>
    <x v="0"/>
    <m/>
    <x v="94"/>
    <s v="CCV-5A"/>
    <s v="5A"/>
    <m/>
    <s v="5A-09:45-10:00"/>
    <n v="7"/>
    <n v="1"/>
    <n v="0"/>
    <n v="44"/>
    <n v="8"/>
    <n v="0"/>
    <n v="0"/>
    <n v="5"/>
    <n v="69"/>
    <n v="49"/>
    <s v=""/>
  </r>
  <r>
    <x v="16"/>
    <n v="10"/>
    <x v="0"/>
    <m/>
    <x v="94"/>
    <s v="CCV-5A"/>
    <s v="5A"/>
    <m/>
    <s v="5A-10:00-10:15"/>
    <n v="5"/>
    <n v="8"/>
    <n v="0"/>
    <n v="40"/>
    <n v="5"/>
    <n v="0"/>
    <n v="0"/>
    <n v="8"/>
    <n v="85"/>
    <n v="48"/>
    <s v=""/>
  </r>
  <r>
    <x v="17"/>
    <n v="10"/>
    <x v="0"/>
    <m/>
    <x v="94"/>
    <s v="CCV-5A"/>
    <s v="5A"/>
    <m/>
    <s v="5A-10:15-10:30"/>
    <n v="0"/>
    <n v="1"/>
    <n v="0"/>
    <n v="3"/>
    <n v="1"/>
    <n v="0"/>
    <n v="0"/>
    <n v="0"/>
    <n v="7"/>
    <n v="3"/>
    <s v=""/>
  </r>
  <r>
    <x v="37"/>
    <n v="15"/>
    <x v="1"/>
    <m/>
    <x v="94"/>
    <s v="CCV-5A"/>
    <s v="5A"/>
    <m/>
    <s v="5A-15:15-15:30"/>
    <n v="5"/>
    <n v="2"/>
    <n v="0"/>
    <n v="51"/>
    <n v="6"/>
    <n v="0"/>
    <n v="0"/>
    <n v="5"/>
    <n v="80"/>
    <n v="56"/>
    <s v=""/>
  </r>
  <r>
    <x v="38"/>
    <n v="15"/>
    <x v="1"/>
    <m/>
    <x v="94"/>
    <s v="CCV-5A"/>
    <s v="5A"/>
    <m/>
    <s v="5A-15:30-15:45"/>
    <n v="7"/>
    <n v="1"/>
    <n v="0"/>
    <n v="47"/>
    <n v="10"/>
    <n v="0"/>
    <n v="2"/>
    <n v="1"/>
    <n v="70"/>
    <n v="50"/>
    <s v=""/>
  </r>
  <r>
    <x v="39"/>
    <n v="15"/>
    <x v="1"/>
    <m/>
    <x v="94"/>
    <s v="CCV-5A"/>
    <s v="5A"/>
    <m/>
    <s v="5A-15:45-16:00"/>
    <n v="2"/>
    <n v="5"/>
    <n v="0"/>
    <n v="43"/>
    <n v="12"/>
    <n v="1"/>
    <n v="0"/>
    <n v="2"/>
    <n v="75"/>
    <n v="45"/>
    <s v=""/>
  </r>
  <r>
    <x v="40"/>
    <n v="16"/>
    <x v="1"/>
    <m/>
    <x v="94"/>
    <s v="CCV-5A"/>
    <s v="5A"/>
    <m/>
    <s v="5A-16:00-16:15"/>
    <n v="2"/>
    <n v="2"/>
    <n v="0"/>
    <n v="43"/>
    <n v="10"/>
    <n v="0"/>
    <n v="0"/>
    <n v="1"/>
    <n v="65"/>
    <n v="44"/>
    <s v=""/>
  </r>
  <r>
    <x v="41"/>
    <n v="16"/>
    <x v="1"/>
    <m/>
    <x v="94"/>
    <s v="CCV-5A"/>
    <s v="5A"/>
    <m/>
    <s v="5A-16:15-16:30"/>
    <n v="9"/>
    <n v="3"/>
    <n v="0"/>
    <n v="40"/>
    <n v="9"/>
    <n v="0"/>
    <n v="0"/>
    <n v="2"/>
    <n v="65"/>
    <n v="42"/>
    <s v=""/>
  </r>
  <r>
    <x v="42"/>
    <n v="16"/>
    <x v="1"/>
    <m/>
    <x v="94"/>
    <s v="CCV-5A"/>
    <s v="5A"/>
    <m/>
    <s v="5A-16:30-16:45"/>
    <n v="5"/>
    <n v="2"/>
    <n v="0"/>
    <n v="60"/>
    <n v="13"/>
    <n v="0"/>
    <n v="0"/>
    <n v="2"/>
    <n v="89"/>
    <n v="62"/>
    <s v=""/>
  </r>
  <r>
    <x v="43"/>
    <n v="16"/>
    <x v="1"/>
    <m/>
    <x v="94"/>
    <s v="CCV-5A"/>
    <s v="5A"/>
    <m/>
    <s v="5A-16:45-17:00"/>
    <n v="7"/>
    <n v="1"/>
    <n v="0"/>
    <n v="53"/>
    <n v="11"/>
    <n v="1"/>
    <n v="0"/>
    <n v="5"/>
    <n v="81"/>
    <n v="58"/>
    <s v=""/>
  </r>
  <r>
    <x v="44"/>
    <n v="17"/>
    <x v="1"/>
    <m/>
    <x v="94"/>
    <s v="CCV-5A"/>
    <s v="5A"/>
    <m/>
    <s v="5A-17:00-17:15"/>
    <n v="6"/>
    <n v="1"/>
    <n v="0"/>
    <n v="63"/>
    <n v="9"/>
    <n v="1"/>
    <n v="0"/>
    <n v="11"/>
    <n v="101"/>
    <n v="74"/>
    <s v=""/>
  </r>
  <r>
    <x v="45"/>
    <n v="17"/>
    <x v="1"/>
    <m/>
    <x v="94"/>
    <s v="CCV-5A"/>
    <s v="5A"/>
    <m/>
    <s v="5A-17:15-17:30"/>
    <n v="8"/>
    <n v="1"/>
    <n v="0"/>
    <n v="82"/>
    <n v="14"/>
    <n v="0"/>
    <n v="0"/>
    <n v="5"/>
    <n v="119"/>
    <n v="87"/>
    <s v=""/>
  </r>
  <r>
    <x v="46"/>
    <n v="17"/>
    <x v="1"/>
    <m/>
    <x v="94"/>
    <s v="CCV-5A"/>
    <s v="5A"/>
    <m/>
    <s v="5A-17:30-17:45"/>
    <n v="7"/>
    <n v="1"/>
    <n v="0"/>
    <n v="105"/>
    <n v="16"/>
    <n v="1"/>
    <n v="0"/>
    <n v="3"/>
    <n v="147"/>
    <n v="108"/>
    <s v=""/>
  </r>
  <r>
    <x v="47"/>
    <n v="17"/>
    <x v="1"/>
    <m/>
    <x v="94"/>
    <s v="CCV-5A"/>
    <s v="5A"/>
    <m/>
    <s v="5A-17:45-18:00"/>
    <n v="6"/>
    <n v="1"/>
    <n v="2"/>
    <n v="80"/>
    <n v="8"/>
    <n v="0"/>
    <n v="0"/>
    <n v="5"/>
    <n v="122"/>
    <n v="90"/>
    <s v=""/>
  </r>
  <r>
    <x v="48"/>
    <n v="18"/>
    <x v="1"/>
    <m/>
    <x v="94"/>
    <s v="CCV-5A"/>
    <s v="5A"/>
    <m/>
    <s v="5A-18:00-18:15"/>
    <n v="15"/>
    <n v="2"/>
    <n v="0"/>
    <n v="104"/>
    <n v="20"/>
    <n v="0"/>
    <n v="0"/>
    <n v="4"/>
    <n v="150"/>
    <n v="108"/>
    <s v=""/>
  </r>
  <r>
    <x v="49"/>
    <n v="18"/>
    <x v="1"/>
    <m/>
    <x v="94"/>
    <s v="CCV-5A"/>
    <s v="5A"/>
    <m/>
    <s v="5A-18:15-18:30"/>
    <n v="13"/>
    <n v="1"/>
    <n v="0"/>
    <n v="99"/>
    <n v="17"/>
    <n v="1"/>
    <n v="0"/>
    <n v="1"/>
    <n v="137"/>
    <n v="100"/>
    <s v=""/>
  </r>
  <r>
    <x v="50"/>
    <n v="18"/>
    <x v="1"/>
    <m/>
    <x v="94"/>
    <s v="CCV-5A"/>
    <s v="5A"/>
    <m/>
    <s v="5A-18:30-18:45"/>
    <n v="8"/>
    <n v="0"/>
    <n v="0"/>
    <n v="93"/>
    <n v="14"/>
    <n v="0"/>
    <n v="0"/>
    <n v="3"/>
    <n v="128"/>
    <n v="96"/>
    <s v=""/>
  </r>
  <r>
    <x v="51"/>
    <n v="18"/>
    <x v="1"/>
    <m/>
    <x v="94"/>
    <s v="CCV-5A"/>
    <s v="5A"/>
    <m/>
    <s v="5A-18:45-19:00"/>
    <n v="11"/>
    <n v="1"/>
    <n v="0"/>
    <n v="67"/>
    <n v="4"/>
    <n v="1"/>
    <n v="0"/>
    <n v="2"/>
    <n v="94"/>
    <n v="69"/>
    <s v=""/>
  </r>
  <r>
    <x v="52"/>
    <n v="19"/>
    <x v="2"/>
    <m/>
    <x v="94"/>
    <s v="CCV-5A"/>
    <s v="5A"/>
    <m/>
    <s v="5A-19:00-19:15"/>
    <n v="5"/>
    <n v="0"/>
    <n v="0"/>
    <n v="48"/>
    <n v="14"/>
    <n v="0"/>
    <n v="0"/>
    <n v="1"/>
    <n v="67"/>
    <n v="49"/>
    <s v=""/>
  </r>
  <r>
    <x v="53"/>
    <n v="19"/>
    <x v="2"/>
    <m/>
    <x v="94"/>
    <s v="CCV-5A"/>
    <s v="5A"/>
    <m/>
    <s v="5A-19:15-19:30"/>
    <n v="3"/>
    <n v="1"/>
    <n v="2"/>
    <n v="51"/>
    <n v="17"/>
    <n v="3"/>
    <n v="0"/>
    <n v="6"/>
    <n v="87"/>
    <n v="62"/>
    <s v=""/>
  </r>
  <r>
    <x v="54"/>
    <n v="19"/>
    <x v="2"/>
    <m/>
    <x v="94"/>
    <s v="CCV-5A"/>
    <s v="5A"/>
    <m/>
    <s v="5A-19:30-19:45"/>
    <n v="2"/>
    <n v="0"/>
    <n v="0"/>
    <n v="7"/>
    <n v="1"/>
    <n v="0"/>
    <n v="0"/>
    <n v="0"/>
    <n v="10"/>
    <n v="7"/>
    <s v=""/>
  </r>
  <r>
    <x v="4"/>
    <n v="7"/>
    <x v="0"/>
    <m/>
    <x v="95"/>
    <s v="CCV-5B_LC"/>
    <s v="5B_LC"/>
    <m/>
    <s v="5B_LC-07:00-07:15"/>
    <n v="0"/>
    <n v="0"/>
    <n v="0"/>
    <n v="1"/>
    <n v="1"/>
    <n v="0"/>
    <n v="0"/>
    <n v="0"/>
    <n v="2"/>
    <n v="1"/>
    <s v=""/>
  </r>
  <r>
    <x v="5"/>
    <n v="7"/>
    <x v="0"/>
    <m/>
    <x v="95"/>
    <s v="CCV-5B_LC"/>
    <s v="5B_LC"/>
    <m/>
    <s v="5B_LC-07:15-07:30"/>
    <n v="0"/>
    <n v="0"/>
    <n v="0"/>
    <n v="8"/>
    <n v="0"/>
    <n v="0"/>
    <n v="0"/>
    <n v="1"/>
    <n v="12"/>
    <n v="9"/>
    <s v=""/>
  </r>
  <r>
    <x v="6"/>
    <n v="7"/>
    <x v="0"/>
    <m/>
    <x v="95"/>
    <s v="CCV-5B_LC"/>
    <s v="5B_LC"/>
    <m/>
    <s v="5B_LC-07:30-07:45"/>
    <n v="0"/>
    <n v="0"/>
    <n v="0"/>
    <n v="4"/>
    <n v="0"/>
    <n v="0"/>
    <n v="0"/>
    <n v="1"/>
    <n v="7"/>
    <n v="5"/>
    <s v=""/>
  </r>
  <r>
    <x v="7"/>
    <n v="7"/>
    <x v="0"/>
    <m/>
    <x v="95"/>
    <s v="CCV-5B_LC"/>
    <s v="5B_LC"/>
    <m/>
    <s v="5B_LC-07:45-08:00"/>
    <n v="0"/>
    <n v="1"/>
    <n v="0"/>
    <n v="4"/>
    <n v="0"/>
    <n v="0"/>
    <n v="0"/>
    <n v="0"/>
    <n v="8"/>
    <n v="4"/>
    <s v=""/>
  </r>
  <r>
    <x v="8"/>
    <n v="8"/>
    <x v="0"/>
    <m/>
    <x v="95"/>
    <s v="CCV-5B_LC"/>
    <s v="5B_LC"/>
    <m/>
    <s v="5B_LC-08:00-08:15"/>
    <n v="0"/>
    <n v="0"/>
    <n v="1"/>
    <n v="9"/>
    <n v="1"/>
    <n v="1"/>
    <n v="0"/>
    <n v="1"/>
    <n v="17"/>
    <n v="13"/>
    <s v=""/>
  </r>
  <r>
    <x v="9"/>
    <n v="8"/>
    <x v="0"/>
    <m/>
    <x v="95"/>
    <s v="CCV-5B_LC"/>
    <s v="5B_LC"/>
    <m/>
    <s v="5B_LC-08:15-08:30"/>
    <n v="0"/>
    <n v="1"/>
    <n v="1"/>
    <n v="5"/>
    <n v="0"/>
    <n v="0"/>
    <n v="0"/>
    <n v="2"/>
    <n v="15"/>
    <n v="10"/>
    <s v=""/>
  </r>
  <r>
    <x v="10"/>
    <n v="8"/>
    <x v="0"/>
    <m/>
    <x v="95"/>
    <s v="CCV-5B_LC"/>
    <s v="5B_LC"/>
    <m/>
    <s v="5B_LC-08:30-08:45"/>
    <n v="0"/>
    <n v="2"/>
    <n v="0"/>
    <n v="5"/>
    <n v="0"/>
    <n v="0"/>
    <n v="0"/>
    <n v="0"/>
    <n v="12"/>
    <n v="5"/>
    <s v=""/>
  </r>
  <r>
    <x v="11"/>
    <n v="8"/>
    <x v="0"/>
    <m/>
    <x v="95"/>
    <s v="CCV-5B_LC"/>
    <s v="5B_LC"/>
    <m/>
    <s v="5B_LC-08:45-09:00"/>
    <n v="0"/>
    <n v="1"/>
    <n v="0"/>
    <n v="3"/>
    <n v="0"/>
    <n v="0"/>
    <n v="0"/>
    <n v="1"/>
    <n v="8"/>
    <n v="4"/>
    <s v=""/>
  </r>
  <r>
    <x v="12"/>
    <n v="9"/>
    <x v="0"/>
    <m/>
    <x v="95"/>
    <s v="CCV-5B_LC"/>
    <s v="5B_LC"/>
    <m/>
    <s v="5B_LC-09:00-09:15"/>
    <n v="0"/>
    <n v="0"/>
    <n v="0"/>
    <n v="0"/>
    <n v="0"/>
    <n v="0"/>
    <n v="0"/>
    <n v="1"/>
    <n v="2"/>
    <n v="1"/>
    <s v=""/>
  </r>
  <r>
    <x v="13"/>
    <n v="9"/>
    <x v="0"/>
    <m/>
    <x v="95"/>
    <s v="CCV-5B_LC"/>
    <s v="5B_LC"/>
    <m/>
    <s v="5B_LC-09:15-09:30"/>
    <n v="0"/>
    <n v="2"/>
    <n v="1"/>
    <n v="4"/>
    <n v="0"/>
    <n v="0"/>
    <n v="0"/>
    <n v="1"/>
    <n v="15"/>
    <n v="8"/>
    <s v=""/>
  </r>
  <r>
    <x v="14"/>
    <n v="9"/>
    <x v="0"/>
    <m/>
    <x v="95"/>
    <s v="CCV-5B_LC"/>
    <s v="5B_LC"/>
    <m/>
    <s v="5B_LC-09:30-09:45"/>
    <n v="0"/>
    <n v="1"/>
    <n v="0"/>
    <n v="1"/>
    <n v="0"/>
    <n v="0"/>
    <n v="0"/>
    <n v="1"/>
    <n v="6"/>
    <n v="2"/>
    <s v=""/>
  </r>
  <r>
    <x v="15"/>
    <n v="9"/>
    <x v="0"/>
    <m/>
    <x v="95"/>
    <s v="CCV-5B_LC"/>
    <s v="5B_LC"/>
    <m/>
    <s v="5B_LC-09:45-10:00"/>
    <n v="0"/>
    <n v="1"/>
    <n v="0"/>
    <n v="2"/>
    <n v="0"/>
    <n v="0"/>
    <n v="0"/>
    <n v="1"/>
    <n v="7"/>
    <n v="3"/>
    <s v=""/>
  </r>
  <r>
    <x v="16"/>
    <n v="10"/>
    <x v="0"/>
    <m/>
    <x v="95"/>
    <s v="CCV-5B_LC"/>
    <s v="5B_LC"/>
    <m/>
    <s v="5B_LC-10:00-10:15"/>
    <n v="0"/>
    <n v="1"/>
    <n v="2"/>
    <n v="3"/>
    <n v="0"/>
    <n v="0"/>
    <n v="0"/>
    <n v="1"/>
    <n v="15"/>
    <n v="9"/>
    <s v=""/>
  </r>
  <r>
    <x v="17"/>
    <n v="10"/>
    <x v="0"/>
    <m/>
    <x v="95"/>
    <s v="CCV-5B_LC"/>
    <s v="5B_LC"/>
    <m/>
    <s v="5B_LC-10:15-10:30"/>
    <n v="0"/>
    <n v="1"/>
    <n v="1"/>
    <n v="5"/>
    <n v="2"/>
    <n v="0"/>
    <n v="0"/>
    <n v="2"/>
    <n v="16"/>
    <n v="10"/>
    <s v=""/>
  </r>
  <r>
    <x v="18"/>
    <n v="10"/>
    <x v="0"/>
    <m/>
    <x v="95"/>
    <s v="CCV-5B_LC"/>
    <s v="5B_LC"/>
    <m/>
    <s v="5B_LC-10:30-10:45"/>
    <n v="0"/>
    <n v="1"/>
    <n v="0"/>
    <n v="4"/>
    <n v="0"/>
    <n v="0"/>
    <n v="0"/>
    <n v="2"/>
    <n v="11"/>
    <n v="6"/>
    <s v=""/>
  </r>
  <r>
    <x v="19"/>
    <n v="10"/>
    <x v="0"/>
    <m/>
    <x v="95"/>
    <s v="CCV-5B_LC"/>
    <s v="5B_LC"/>
    <m/>
    <s v="5B_LC-10:45-11:00"/>
    <n v="0"/>
    <n v="1"/>
    <n v="0"/>
    <n v="1"/>
    <n v="0"/>
    <n v="0"/>
    <n v="0"/>
    <n v="0"/>
    <n v="4"/>
    <n v="1"/>
    <s v=""/>
  </r>
  <r>
    <x v="20"/>
    <n v="11"/>
    <x v="0"/>
    <m/>
    <x v="95"/>
    <s v="CCV-5B_LC"/>
    <s v="5B_LC"/>
    <m/>
    <s v="5B_LC-11:00-11:15"/>
    <n v="0"/>
    <n v="0"/>
    <n v="2"/>
    <n v="5"/>
    <n v="0"/>
    <n v="0"/>
    <n v="0"/>
    <n v="1"/>
    <n v="15"/>
    <n v="11"/>
    <s v=""/>
  </r>
  <r>
    <x v="21"/>
    <n v="11"/>
    <x v="0"/>
    <m/>
    <x v="95"/>
    <s v="CCV-5B_LC"/>
    <s v="5B_LC"/>
    <m/>
    <s v="5B_LC-11:15-11:30"/>
    <n v="0"/>
    <n v="0"/>
    <n v="0"/>
    <n v="6"/>
    <n v="2"/>
    <n v="0"/>
    <n v="0"/>
    <n v="1"/>
    <n v="10"/>
    <n v="7"/>
    <s v=""/>
  </r>
  <r>
    <x v="22"/>
    <n v="11"/>
    <x v="0"/>
    <m/>
    <x v="95"/>
    <s v="CCV-5B_LC"/>
    <s v="5B_LC"/>
    <m/>
    <s v="5B_LC-11:30-11:45"/>
    <n v="0"/>
    <n v="0"/>
    <n v="0"/>
    <n v="5"/>
    <n v="0"/>
    <n v="0"/>
    <n v="0"/>
    <n v="1"/>
    <n v="8"/>
    <n v="6"/>
    <s v=""/>
  </r>
  <r>
    <x v="23"/>
    <n v="11"/>
    <x v="0"/>
    <m/>
    <x v="95"/>
    <s v="CCV-5B_LC"/>
    <s v="5B_LC"/>
    <m/>
    <s v="5B_LC-11:45-12:00"/>
    <n v="0"/>
    <n v="0"/>
    <n v="0"/>
    <n v="5"/>
    <n v="0"/>
    <n v="0"/>
    <n v="0"/>
    <n v="0"/>
    <n v="7"/>
    <n v="5"/>
    <s v=""/>
  </r>
  <r>
    <x v="24"/>
    <n v="12"/>
    <x v="1"/>
    <m/>
    <x v="95"/>
    <s v="CCV-5B_LC"/>
    <s v="5B_LC"/>
    <m/>
    <s v="5B_LC-12:00-12:15"/>
    <n v="0"/>
    <n v="1"/>
    <n v="0"/>
    <n v="10"/>
    <n v="1"/>
    <n v="1"/>
    <n v="0"/>
    <n v="0"/>
    <n v="16"/>
    <n v="10"/>
    <s v=""/>
  </r>
  <r>
    <x v="25"/>
    <n v="12"/>
    <x v="1"/>
    <m/>
    <x v="95"/>
    <s v="CCV-5B_LC"/>
    <s v="5B_LC"/>
    <m/>
    <s v="5B_LC-12:15-12:30"/>
    <n v="0"/>
    <n v="0"/>
    <n v="0"/>
    <n v="2"/>
    <n v="1"/>
    <n v="0"/>
    <n v="0"/>
    <n v="0"/>
    <n v="3"/>
    <n v="2"/>
    <s v=""/>
  </r>
  <r>
    <x v="26"/>
    <n v="12"/>
    <x v="1"/>
    <m/>
    <x v="95"/>
    <s v="CCV-5B_LC"/>
    <s v="5B_LC"/>
    <m/>
    <s v="5B_LC-12:30-12:45"/>
    <n v="0"/>
    <n v="0"/>
    <n v="0"/>
    <n v="6"/>
    <n v="0"/>
    <n v="0"/>
    <n v="0"/>
    <n v="0"/>
    <n v="8"/>
    <n v="6"/>
    <s v=""/>
  </r>
  <r>
    <x v="27"/>
    <n v="12"/>
    <x v="1"/>
    <m/>
    <x v="95"/>
    <s v="CCV-5B_LC"/>
    <s v="5B_LC"/>
    <m/>
    <s v="5B_LC-12:45-13:00"/>
    <n v="0"/>
    <n v="0"/>
    <n v="0"/>
    <n v="3"/>
    <n v="0"/>
    <n v="0"/>
    <n v="0"/>
    <n v="1"/>
    <n v="6"/>
    <n v="4"/>
    <s v=""/>
  </r>
  <r>
    <x v="28"/>
    <n v="13"/>
    <x v="1"/>
    <m/>
    <x v="95"/>
    <s v="CCV-5B_LC"/>
    <s v="5B_LC"/>
    <m/>
    <s v="5B_LC-13:00-13:15"/>
    <n v="0"/>
    <n v="0"/>
    <n v="1"/>
    <n v="12"/>
    <n v="0"/>
    <n v="0"/>
    <n v="0"/>
    <n v="0"/>
    <n v="19"/>
    <n v="15"/>
    <s v=""/>
  </r>
  <r>
    <x v="29"/>
    <n v="13"/>
    <x v="1"/>
    <m/>
    <x v="95"/>
    <s v="CCV-5B_LC"/>
    <s v="5B_LC"/>
    <m/>
    <s v="5B_LC-13:15-13:30"/>
    <n v="0"/>
    <n v="0"/>
    <n v="0"/>
    <n v="6"/>
    <n v="0"/>
    <n v="0"/>
    <n v="0"/>
    <n v="0"/>
    <n v="8"/>
    <n v="6"/>
    <s v=""/>
  </r>
  <r>
    <x v="30"/>
    <n v="13"/>
    <x v="1"/>
    <m/>
    <x v="95"/>
    <s v="CCV-5B_LC"/>
    <s v="5B_LC"/>
    <m/>
    <s v="5B_LC-13:30-13:45"/>
    <n v="0"/>
    <n v="1"/>
    <n v="0"/>
    <n v="10"/>
    <n v="0"/>
    <n v="0"/>
    <n v="0"/>
    <n v="0"/>
    <n v="16"/>
    <n v="10"/>
    <s v=""/>
  </r>
  <r>
    <x v="31"/>
    <n v="13"/>
    <x v="1"/>
    <m/>
    <x v="95"/>
    <s v="CCV-5B_LC"/>
    <s v="5B_LC"/>
    <m/>
    <s v="5B_LC-13:45-14:00"/>
    <n v="0"/>
    <n v="1"/>
    <n v="0"/>
    <n v="10"/>
    <n v="3"/>
    <n v="0"/>
    <n v="0"/>
    <n v="2"/>
    <n v="19"/>
    <n v="12"/>
    <s v=""/>
  </r>
  <r>
    <x v="32"/>
    <n v="14"/>
    <x v="1"/>
    <m/>
    <x v="95"/>
    <s v="CCV-5B_LC"/>
    <s v="5B_LC"/>
    <m/>
    <s v="5B_LC-14:00-14:15"/>
    <n v="0"/>
    <n v="1"/>
    <n v="0"/>
    <n v="6"/>
    <n v="0"/>
    <n v="0"/>
    <n v="0"/>
    <n v="2"/>
    <n v="13"/>
    <n v="8"/>
    <s v=""/>
  </r>
  <r>
    <x v="33"/>
    <n v="14"/>
    <x v="1"/>
    <m/>
    <x v="95"/>
    <s v="CCV-5B_LC"/>
    <s v="5B_LC"/>
    <m/>
    <s v="5B_LC-14:15-14:30"/>
    <n v="0"/>
    <n v="0"/>
    <n v="0"/>
    <n v="2"/>
    <n v="0"/>
    <n v="0"/>
    <n v="0"/>
    <n v="0"/>
    <n v="3"/>
    <n v="2"/>
    <s v=""/>
  </r>
  <r>
    <x v="34"/>
    <n v="14"/>
    <x v="1"/>
    <m/>
    <x v="95"/>
    <s v="CCV-5B_LC"/>
    <s v="5B_LC"/>
    <m/>
    <s v="5B_LC-14:30-14:45"/>
    <n v="0"/>
    <n v="0"/>
    <n v="0"/>
    <n v="4"/>
    <n v="0"/>
    <n v="0"/>
    <n v="0"/>
    <n v="1"/>
    <n v="7"/>
    <n v="5"/>
    <s v=""/>
  </r>
  <r>
    <x v="35"/>
    <n v="14"/>
    <x v="1"/>
    <m/>
    <x v="95"/>
    <s v="CCV-5B_LC"/>
    <s v="5B_LC"/>
    <m/>
    <s v="5B_LC-14:45-15:00"/>
    <n v="0"/>
    <n v="2"/>
    <n v="0"/>
    <n v="1"/>
    <n v="0"/>
    <n v="0"/>
    <n v="0"/>
    <n v="0"/>
    <n v="7"/>
    <n v="1"/>
    <s v=""/>
  </r>
  <r>
    <x v="36"/>
    <n v="15"/>
    <x v="1"/>
    <m/>
    <x v="95"/>
    <s v="CCV-5B_LC"/>
    <s v="5B_LC"/>
    <m/>
    <s v="5B_LC-15:00-15:15"/>
    <n v="0"/>
    <n v="1"/>
    <n v="0"/>
    <n v="3"/>
    <n v="0"/>
    <n v="0"/>
    <n v="0"/>
    <n v="0"/>
    <n v="7"/>
    <n v="3"/>
    <s v=""/>
  </r>
  <r>
    <x v="37"/>
    <n v="15"/>
    <x v="1"/>
    <m/>
    <x v="95"/>
    <s v="CCV-5B_LC"/>
    <s v="5B_LC"/>
    <m/>
    <s v="5B_LC-15:15-15:30"/>
    <n v="0"/>
    <n v="0"/>
    <n v="0"/>
    <n v="1"/>
    <n v="1"/>
    <n v="0"/>
    <n v="0"/>
    <n v="0"/>
    <n v="2"/>
    <n v="1"/>
    <s v=""/>
  </r>
  <r>
    <x v="38"/>
    <n v="15"/>
    <x v="1"/>
    <m/>
    <x v="95"/>
    <s v="CCV-5B_LC"/>
    <s v="5B_LC"/>
    <m/>
    <s v="5B_LC-15:30-15:45"/>
    <n v="0"/>
    <n v="0"/>
    <n v="0"/>
    <n v="4"/>
    <n v="2"/>
    <n v="0"/>
    <n v="1"/>
    <n v="2"/>
    <n v="10"/>
    <n v="7"/>
    <s v=""/>
  </r>
  <r>
    <x v="39"/>
    <n v="15"/>
    <x v="1"/>
    <m/>
    <x v="95"/>
    <s v="CCV-5B_LC"/>
    <s v="5B_LC"/>
    <m/>
    <s v="5B_LC-15:45-16:00"/>
    <n v="0"/>
    <n v="0"/>
    <n v="0"/>
    <n v="6"/>
    <n v="0"/>
    <n v="0"/>
    <n v="0"/>
    <n v="0"/>
    <n v="8"/>
    <n v="6"/>
    <s v=""/>
  </r>
  <r>
    <x v="40"/>
    <n v="16"/>
    <x v="1"/>
    <m/>
    <x v="95"/>
    <s v="CCV-5B_LC"/>
    <s v="5B_LC"/>
    <m/>
    <s v="5B_LC-16:00-16:15"/>
    <n v="0"/>
    <n v="0"/>
    <n v="0"/>
    <n v="2"/>
    <n v="2"/>
    <n v="0"/>
    <n v="0"/>
    <n v="1"/>
    <n v="5"/>
    <n v="3"/>
    <s v=""/>
  </r>
  <r>
    <x v="41"/>
    <n v="16"/>
    <x v="1"/>
    <m/>
    <x v="95"/>
    <s v="CCV-5B_LC"/>
    <s v="5B_LC"/>
    <m/>
    <s v="5B_LC-16:15-16:30"/>
    <n v="0"/>
    <n v="0"/>
    <n v="0"/>
    <n v="5"/>
    <n v="0"/>
    <n v="0"/>
    <n v="0"/>
    <n v="1"/>
    <n v="8"/>
    <n v="6"/>
    <s v=""/>
  </r>
  <r>
    <x v="42"/>
    <n v="16"/>
    <x v="1"/>
    <m/>
    <x v="95"/>
    <s v="CCV-5B_LC"/>
    <s v="5B_LC"/>
    <m/>
    <s v="5B_LC-16:30-16:45"/>
    <n v="0"/>
    <n v="0"/>
    <n v="1"/>
    <n v="10"/>
    <n v="2"/>
    <n v="0"/>
    <n v="0"/>
    <n v="1"/>
    <n v="18"/>
    <n v="14"/>
    <s v=""/>
  </r>
  <r>
    <x v="43"/>
    <n v="16"/>
    <x v="1"/>
    <m/>
    <x v="95"/>
    <s v="CCV-5B_LC"/>
    <s v="5B_LC"/>
    <m/>
    <s v="5B_LC-16:45-17:00"/>
    <n v="0"/>
    <n v="0"/>
    <n v="0"/>
    <n v="2"/>
    <n v="0"/>
    <n v="0"/>
    <n v="0"/>
    <n v="0"/>
    <n v="3"/>
    <n v="2"/>
    <s v=""/>
  </r>
  <r>
    <x v="44"/>
    <n v="17"/>
    <x v="1"/>
    <m/>
    <x v="95"/>
    <s v="CCV-5B_LC"/>
    <s v="5B_LC"/>
    <m/>
    <s v="5B_LC-17:00-17:15"/>
    <n v="0"/>
    <n v="1"/>
    <n v="0"/>
    <n v="9"/>
    <n v="0"/>
    <n v="0"/>
    <n v="0"/>
    <n v="2"/>
    <n v="17"/>
    <n v="11"/>
    <s v=""/>
  </r>
  <r>
    <x v="45"/>
    <n v="17"/>
    <x v="1"/>
    <m/>
    <x v="95"/>
    <s v="CCV-5B_LC"/>
    <s v="5B_LC"/>
    <m/>
    <s v="5B_LC-17:15-17:30"/>
    <n v="0"/>
    <n v="0"/>
    <n v="0"/>
    <n v="8"/>
    <n v="0"/>
    <n v="0"/>
    <n v="0"/>
    <n v="1"/>
    <n v="12"/>
    <n v="9"/>
    <s v=""/>
  </r>
  <r>
    <x v="46"/>
    <n v="17"/>
    <x v="1"/>
    <m/>
    <x v="95"/>
    <s v="CCV-5B_LC"/>
    <s v="5B_LC"/>
    <m/>
    <s v="5B_LC-17:30-17:45"/>
    <n v="0"/>
    <n v="0"/>
    <n v="0"/>
    <n v="5"/>
    <n v="1"/>
    <n v="0"/>
    <n v="0"/>
    <n v="1"/>
    <n v="9"/>
    <n v="6"/>
    <s v=""/>
  </r>
  <r>
    <x v="47"/>
    <n v="17"/>
    <x v="1"/>
    <m/>
    <x v="95"/>
    <s v="CCV-5B_LC"/>
    <s v="5B_LC"/>
    <m/>
    <s v="5B_LC-17:45-18:00"/>
    <n v="0"/>
    <n v="0"/>
    <n v="0"/>
    <n v="6"/>
    <n v="3"/>
    <n v="1"/>
    <n v="0"/>
    <n v="0"/>
    <n v="9"/>
    <n v="6"/>
    <s v=""/>
  </r>
  <r>
    <x v="0"/>
    <n v="6"/>
    <x v="0"/>
    <m/>
    <x v="96"/>
    <s v="CCV-5B_SL"/>
    <s v="5B_SL"/>
    <m/>
    <s v="5B_SL-06:00-06:15"/>
    <n v="0"/>
    <n v="15"/>
    <n v="51"/>
    <n v="167"/>
    <n v="26"/>
    <n v="3"/>
    <n v="1"/>
    <n v="11"/>
    <n v="444"/>
    <n v="307"/>
    <s v=""/>
  </r>
  <r>
    <x v="1"/>
    <n v="6"/>
    <x v="0"/>
    <m/>
    <x v="96"/>
    <s v="CCV-5B_SL"/>
    <s v="5B_SL"/>
    <m/>
    <s v="5B_SL-06:15-06:30"/>
    <n v="0"/>
    <n v="14"/>
    <n v="49"/>
    <n v="160"/>
    <n v="25"/>
    <n v="3"/>
    <n v="0"/>
    <n v="11"/>
    <n v="424"/>
    <n v="294"/>
    <s v=""/>
  </r>
  <r>
    <x v="2"/>
    <n v="6"/>
    <x v="0"/>
    <m/>
    <x v="96"/>
    <s v="CCV-5B_SL"/>
    <s v="5B_SL"/>
    <m/>
    <s v="5B_SL-06:30-06:45"/>
    <n v="0"/>
    <n v="15"/>
    <n v="52"/>
    <n v="170"/>
    <n v="26"/>
    <n v="4"/>
    <n v="1"/>
    <n v="11"/>
    <n v="451"/>
    <n v="312"/>
    <s v=""/>
  </r>
  <r>
    <x v="3"/>
    <n v="6"/>
    <x v="0"/>
    <m/>
    <x v="96"/>
    <s v="CCV-5B_SL"/>
    <s v="5B_SL"/>
    <m/>
    <s v="5B_SL-06:45-07:00"/>
    <n v="0"/>
    <n v="16"/>
    <n v="53"/>
    <n v="176"/>
    <n v="27"/>
    <n v="4"/>
    <n v="1"/>
    <n v="12"/>
    <n v="466"/>
    <n v="322"/>
    <s v=""/>
  </r>
  <r>
    <x v="4"/>
    <n v="7"/>
    <x v="0"/>
    <m/>
    <x v="96"/>
    <s v="CCV-5B_SL"/>
    <s v="5B_SL"/>
    <m/>
    <s v="5B_SL-07:00-07:15"/>
    <n v="0"/>
    <n v="16"/>
    <n v="56"/>
    <n v="183"/>
    <n v="28"/>
    <n v="4"/>
    <n v="1"/>
    <n v="12"/>
    <n v="485"/>
    <n v="336"/>
    <s v=""/>
  </r>
  <r>
    <x v="5"/>
    <n v="7"/>
    <x v="0"/>
    <m/>
    <x v="96"/>
    <s v="CCV-5B_SL"/>
    <s v="5B_SL"/>
    <m/>
    <s v="5B_SL-07:15-07:30"/>
    <n v="0"/>
    <n v="14"/>
    <n v="48"/>
    <n v="158"/>
    <n v="25"/>
    <n v="3"/>
    <n v="0"/>
    <n v="11"/>
    <n v="418"/>
    <n v="289"/>
    <s v=""/>
  </r>
  <r>
    <x v="6"/>
    <n v="7"/>
    <x v="0"/>
    <m/>
    <x v="96"/>
    <s v="CCV-5B_SL"/>
    <s v="5B_SL"/>
    <m/>
    <s v="5B_SL-07:30-07:45"/>
    <n v="0"/>
    <n v="15"/>
    <n v="50"/>
    <n v="163"/>
    <n v="25"/>
    <n v="3"/>
    <n v="1"/>
    <n v="11"/>
    <n v="435"/>
    <n v="300"/>
    <s v=""/>
  </r>
  <r>
    <x v="7"/>
    <n v="7"/>
    <x v="0"/>
    <m/>
    <x v="96"/>
    <s v="CCV-5B_SL"/>
    <s v="5B_SL"/>
    <m/>
    <s v="5B_SL-07:45-08:00"/>
    <n v="0"/>
    <n v="16"/>
    <n v="55"/>
    <n v="182"/>
    <n v="28"/>
    <n v="4"/>
    <n v="1"/>
    <n v="12"/>
    <n v="480"/>
    <n v="333"/>
    <s v=""/>
  </r>
  <r>
    <x v="8"/>
    <n v="8"/>
    <x v="0"/>
    <m/>
    <x v="96"/>
    <s v="CCV-5B_SL"/>
    <s v="5B_SL"/>
    <m/>
    <s v="5B_SL-08:00-08:15"/>
    <n v="0"/>
    <n v="15"/>
    <n v="50"/>
    <n v="163"/>
    <n v="25"/>
    <n v="3"/>
    <n v="1"/>
    <n v="11"/>
    <n v="435"/>
    <n v="300"/>
    <s v=""/>
  </r>
  <r>
    <x v="9"/>
    <n v="8"/>
    <x v="0"/>
    <m/>
    <x v="96"/>
    <s v="CCV-5B_SL"/>
    <s v="5B_SL"/>
    <m/>
    <s v="5B_SL-08:15-08:30"/>
    <n v="0"/>
    <n v="12"/>
    <n v="41"/>
    <n v="134"/>
    <n v="21"/>
    <n v="3"/>
    <n v="0"/>
    <n v="9"/>
    <n v="355"/>
    <n v="246"/>
    <s v=""/>
  </r>
  <r>
    <x v="10"/>
    <n v="8"/>
    <x v="0"/>
    <m/>
    <x v="96"/>
    <s v="CCV-5B_SL"/>
    <s v="5B_SL"/>
    <m/>
    <s v="5B_SL-08:30-08:45"/>
    <n v="0"/>
    <n v="12"/>
    <n v="42"/>
    <n v="140"/>
    <n v="22"/>
    <n v="3"/>
    <n v="0"/>
    <n v="9"/>
    <n v="367"/>
    <n v="254"/>
    <s v=""/>
  </r>
  <r>
    <x v="11"/>
    <n v="8"/>
    <x v="0"/>
    <m/>
    <x v="96"/>
    <s v="CCV-5B_SL"/>
    <s v="5B_SL"/>
    <m/>
    <s v="5B_SL-08:45-09:00"/>
    <n v="0"/>
    <n v="15"/>
    <n v="50"/>
    <n v="164"/>
    <n v="25"/>
    <n v="3"/>
    <n v="1"/>
    <n v="11"/>
    <n v="436"/>
    <n v="301"/>
    <s v=""/>
  </r>
  <r>
    <x v="12"/>
    <n v="9"/>
    <x v="0"/>
    <m/>
    <x v="96"/>
    <s v="CCV-5B_SL"/>
    <s v="5B_SL"/>
    <m/>
    <s v="5B_SL-09:00-09:15"/>
    <n v="0"/>
    <n v="15"/>
    <n v="50"/>
    <n v="165"/>
    <n v="26"/>
    <n v="3"/>
    <n v="1"/>
    <n v="11"/>
    <n v="438"/>
    <n v="302"/>
    <s v=""/>
  </r>
  <r>
    <x v="13"/>
    <n v="9"/>
    <x v="0"/>
    <m/>
    <x v="96"/>
    <s v="CCV-5B_SL"/>
    <s v="5B_SL"/>
    <m/>
    <s v="5B_SL-09:15-09:30"/>
    <n v="0"/>
    <n v="14"/>
    <n v="48"/>
    <n v="159"/>
    <n v="25"/>
    <n v="3"/>
    <n v="0"/>
    <n v="11"/>
    <n v="419"/>
    <n v="290"/>
    <s v=""/>
  </r>
  <r>
    <x v="14"/>
    <n v="9"/>
    <x v="0"/>
    <m/>
    <x v="96"/>
    <s v="CCV-5B_SL"/>
    <s v="5B_SL"/>
    <m/>
    <s v="5B_SL-09:30-09:45"/>
    <n v="0"/>
    <n v="15"/>
    <n v="53"/>
    <n v="173"/>
    <n v="27"/>
    <n v="4"/>
    <n v="1"/>
    <n v="12"/>
    <n v="459"/>
    <n v="319"/>
    <s v=""/>
  </r>
  <r>
    <x v="15"/>
    <n v="9"/>
    <x v="0"/>
    <m/>
    <x v="96"/>
    <s v="CCV-5B_SL"/>
    <s v="5B_SL"/>
    <m/>
    <s v="5B_SL-09:45-10:00"/>
    <n v="0"/>
    <n v="15"/>
    <n v="50"/>
    <n v="163"/>
    <n v="25"/>
    <n v="3"/>
    <n v="1"/>
    <n v="11"/>
    <n v="435"/>
    <n v="300"/>
    <s v=""/>
  </r>
  <r>
    <x v="16"/>
    <n v="10"/>
    <x v="0"/>
    <m/>
    <x v="96"/>
    <s v="CCV-5B_SL"/>
    <s v="5B_SL"/>
    <m/>
    <s v="5B_SL-10:00-10:15"/>
    <n v="0"/>
    <n v="14"/>
    <n v="49"/>
    <n v="162"/>
    <n v="25"/>
    <n v="3"/>
    <n v="0"/>
    <n v="11"/>
    <n v="426"/>
    <n v="296"/>
    <s v=""/>
  </r>
  <r>
    <x v="17"/>
    <n v="10"/>
    <x v="0"/>
    <m/>
    <x v="96"/>
    <s v="CCV-5B_SL"/>
    <s v="5B_SL"/>
    <m/>
    <s v="5B_SL-10:15-10:30"/>
    <n v="0"/>
    <n v="15"/>
    <n v="52"/>
    <n v="172"/>
    <n v="27"/>
    <n v="4"/>
    <n v="1"/>
    <n v="11"/>
    <n v="454"/>
    <n v="314"/>
    <s v=""/>
  </r>
  <r>
    <x v="18"/>
    <n v="10"/>
    <x v="0"/>
    <m/>
    <x v="96"/>
    <s v="CCV-5B_SL"/>
    <s v="5B_SL"/>
    <m/>
    <s v="5B_SL-10:30-10:45"/>
    <n v="0"/>
    <n v="10"/>
    <n v="35"/>
    <n v="115"/>
    <n v="18"/>
    <n v="2"/>
    <n v="0"/>
    <n v="8"/>
    <n v="304"/>
    <n v="211"/>
    <s v=""/>
  </r>
  <r>
    <x v="19"/>
    <n v="10"/>
    <x v="0"/>
    <m/>
    <x v="96"/>
    <s v="CCV-5B_SL"/>
    <s v="5B_SL"/>
    <m/>
    <s v="5B_SL-10:45-11:00"/>
    <n v="0"/>
    <n v="12"/>
    <n v="41"/>
    <n v="135"/>
    <n v="21"/>
    <n v="3"/>
    <n v="0"/>
    <n v="9"/>
    <n v="357"/>
    <n v="247"/>
    <s v=""/>
  </r>
  <r>
    <x v="20"/>
    <n v="11"/>
    <x v="0"/>
    <m/>
    <x v="96"/>
    <s v="CCV-5B_SL"/>
    <s v="5B_SL"/>
    <m/>
    <s v="5B_SL-11:00-11:15"/>
    <n v="0"/>
    <n v="17"/>
    <n v="56"/>
    <n v="185"/>
    <n v="29"/>
    <n v="4"/>
    <n v="1"/>
    <n v="12"/>
    <n v="490"/>
    <n v="338"/>
    <s v=""/>
  </r>
  <r>
    <x v="21"/>
    <n v="11"/>
    <x v="0"/>
    <m/>
    <x v="96"/>
    <s v="CCV-5B_SL"/>
    <s v="5B_SL"/>
    <m/>
    <s v="5B_SL-11:15-11:30"/>
    <n v="0"/>
    <n v="16"/>
    <n v="54"/>
    <n v="179"/>
    <n v="28"/>
    <n v="4"/>
    <n v="1"/>
    <n v="12"/>
    <n v="473"/>
    <n v="327"/>
    <s v=""/>
  </r>
  <r>
    <x v="22"/>
    <n v="11"/>
    <x v="0"/>
    <m/>
    <x v="96"/>
    <s v="CCV-5B_SL"/>
    <s v="5B_SL"/>
    <m/>
    <s v="5B_SL-11:30-11:45"/>
    <n v="0"/>
    <n v="14"/>
    <n v="48"/>
    <n v="158"/>
    <n v="25"/>
    <n v="3"/>
    <n v="0"/>
    <n v="11"/>
    <n v="418"/>
    <n v="289"/>
    <s v=""/>
  </r>
  <r>
    <x v="23"/>
    <n v="11"/>
    <x v="0"/>
    <m/>
    <x v="96"/>
    <s v="CCV-5B_SL"/>
    <s v="5B_SL"/>
    <m/>
    <s v="5B_SL-11:45-12:00"/>
    <n v="0"/>
    <n v="14"/>
    <n v="49"/>
    <n v="160"/>
    <n v="25"/>
    <n v="3"/>
    <n v="0"/>
    <n v="11"/>
    <n v="424"/>
    <n v="294"/>
    <s v=""/>
  </r>
  <r>
    <x v="24"/>
    <n v="12"/>
    <x v="1"/>
    <m/>
    <x v="96"/>
    <s v="CCV-5B_SL"/>
    <s v="5B_SL"/>
    <m/>
    <s v="5B_SL-12:00-12:15"/>
    <n v="0"/>
    <n v="14"/>
    <n v="48"/>
    <n v="159"/>
    <n v="25"/>
    <n v="3"/>
    <n v="0"/>
    <n v="11"/>
    <n v="419"/>
    <n v="290"/>
    <s v=""/>
  </r>
  <r>
    <x v="25"/>
    <n v="12"/>
    <x v="1"/>
    <m/>
    <x v="96"/>
    <s v="CCV-5B_SL"/>
    <s v="5B_SL"/>
    <m/>
    <s v="5B_SL-12:15-12:30"/>
    <n v="0"/>
    <n v="13"/>
    <n v="43"/>
    <n v="142"/>
    <n v="22"/>
    <n v="3"/>
    <n v="0"/>
    <n v="9"/>
    <n v="375"/>
    <n v="259"/>
    <s v=""/>
  </r>
  <r>
    <x v="26"/>
    <n v="12"/>
    <x v="1"/>
    <m/>
    <x v="96"/>
    <s v="CCV-5B_SL"/>
    <s v="5B_SL"/>
    <m/>
    <s v="5B_SL-12:30-12:45"/>
    <n v="0"/>
    <n v="11"/>
    <n v="39"/>
    <n v="127"/>
    <n v="20"/>
    <n v="3"/>
    <n v="0"/>
    <n v="8"/>
    <n v="336"/>
    <n v="233"/>
    <s v=""/>
  </r>
  <r>
    <x v="27"/>
    <n v="12"/>
    <x v="1"/>
    <m/>
    <x v="96"/>
    <s v="CCV-5B_SL"/>
    <s v="5B_SL"/>
    <m/>
    <s v="5B_SL-12:45-13:00"/>
    <n v="0"/>
    <n v="13"/>
    <n v="44"/>
    <n v="143"/>
    <n v="22"/>
    <n v="3"/>
    <n v="0"/>
    <n v="10"/>
    <n v="381"/>
    <n v="263"/>
    <s v=""/>
  </r>
  <r>
    <x v="28"/>
    <n v="13"/>
    <x v="1"/>
    <m/>
    <x v="96"/>
    <s v="CCV-5B_SL"/>
    <s v="5B_SL"/>
    <m/>
    <s v="5B_SL-13:00-13:15"/>
    <n v="0"/>
    <n v="14"/>
    <n v="48"/>
    <n v="158"/>
    <n v="25"/>
    <n v="3"/>
    <n v="0"/>
    <n v="11"/>
    <n v="418"/>
    <n v="289"/>
    <s v=""/>
  </r>
  <r>
    <x v="29"/>
    <n v="13"/>
    <x v="1"/>
    <m/>
    <x v="96"/>
    <s v="CCV-5B_SL"/>
    <s v="5B_SL"/>
    <m/>
    <s v="5B_SL-13:15-13:30"/>
    <n v="0"/>
    <n v="16"/>
    <n v="53"/>
    <n v="175"/>
    <n v="27"/>
    <n v="4"/>
    <n v="1"/>
    <n v="12"/>
    <n v="465"/>
    <n v="321"/>
    <s v=""/>
  </r>
  <r>
    <x v="30"/>
    <n v="13"/>
    <x v="1"/>
    <m/>
    <x v="96"/>
    <s v="CCV-5B_SL"/>
    <s v="5B_SL"/>
    <m/>
    <s v="5B_SL-13:30-13:45"/>
    <n v="0"/>
    <n v="16"/>
    <n v="56"/>
    <n v="184"/>
    <n v="29"/>
    <n v="4"/>
    <n v="1"/>
    <n v="12"/>
    <n v="486"/>
    <n v="337"/>
    <s v=""/>
  </r>
  <r>
    <x v="31"/>
    <n v="13"/>
    <x v="1"/>
    <m/>
    <x v="96"/>
    <s v="CCV-5B_SL"/>
    <s v="5B_SL"/>
    <m/>
    <s v="5B_SL-13:45-14:00"/>
    <n v="0"/>
    <n v="15"/>
    <n v="51"/>
    <n v="167"/>
    <n v="26"/>
    <n v="3"/>
    <n v="1"/>
    <n v="11"/>
    <n v="444"/>
    <n v="307"/>
    <s v=""/>
  </r>
  <r>
    <x v="32"/>
    <n v="14"/>
    <x v="1"/>
    <m/>
    <x v="96"/>
    <s v="CCV-5B_SL"/>
    <s v="5B_SL"/>
    <m/>
    <s v="5B_SL-14:00-14:15"/>
    <n v="0"/>
    <n v="15"/>
    <n v="51"/>
    <n v="167"/>
    <n v="26"/>
    <n v="4"/>
    <n v="1"/>
    <n v="11"/>
    <n v="444"/>
    <n v="307"/>
    <s v=""/>
  </r>
  <r>
    <x v="33"/>
    <n v="14"/>
    <x v="1"/>
    <m/>
    <x v="96"/>
    <s v="CCV-5B_SL"/>
    <s v="5B_SL"/>
    <m/>
    <s v="5B_SL-14:15-14:30"/>
    <n v="0"/>
    <n v="15"/>
    <n v="53"/>
    <n v="173"/>
    <n v="27"/>
    <n v="4"/>
    <n v="1"/>
    <n v="12"/>
    <n v="459"/>
    <n v="319"/>
    <s v=""/>
  </r>
  <r>
    <x v="34"/>
    <n v="14"/>
    <x v="1"/>
    <m/>
    <x v="96"/>
    <s v="CCV-5B_SL"/>
    <s v="5B_SL"/>
    <m/>
    <s v="5B_SL-14:30-14:45"/>
    <n v="0"/>
    <n v="14"/>
    <n v="46"/>
    <n v="152"/>
    <n v="24"/>
    <n v="3"/>
    <n v="0"/>
    <n v="10"/>
    <n v="402"/>
    <n v="277"/>
    <s v=""/>
  </r>
  <r>
    <x v="35"/>
    <n v="14"/>
    <x v="1"/>
    <m/>
    <x v="96"/>
    <s v="CCV-5B_SL"/>
    <s v="5B_SL"/>
    <m/>
    <s v="5B_SL-14:45-15:00"/>
    <n v="0"/>
    <n v="13"/>
    <n v="45"/>
    <n v="149"/>
    <n v="23"/>
    <n v="3"/>
    <n v="0"/>
    <n v="10"/>
    <n v="392"/>
    <n v="272"/>
    <s v=""/>
  </r>
  <r>
    <x v="36"/>
    <n v="15"/>
    <x v="1"/>
    <m/>
    <x v="96"/>
    <s v="CCV-5B_SL"/>
    <s v="5B_SL"/>
    <m/>
    <s v="5B_SL-15:00-15:15"/>
    <n v="0"/>
    <n v="14"/>
    <n v="48"/>
    <n v="156"/>
    <n v="24"/>
    <n v="3"/>
    <n v="0"/>
    <n v="10"/>
    <n v="414"/>
    <n v="286"/>
    <s v=""/>
  </r>
  <r>
    <x v="37"/>
    <n v="15"/>
    <x v="1"/>
    <m/>
    <x v="96"/>
    <s v="CCV-5B_SL"/>
    <s v="5B_SL"/>
    <m/>
    <s v="5B_SL-15:15-15:30"/>
    <n v="0"/>
    <n v="15"/>
    <n v="51"/>
    <n v="169"/>
    <n v="26"/>
    <n v="4"/>
    <n v="1"/>
    <n v="11"/>
    <n v="446"/>
    <n v="309"/>
    <s v=""/>
  </r>
  <r>
    <x v="38"/>
    <n v="15"/>
    <x v="1"/>
    <m/>
    <x v="96"/>
    <s v="CCV-5B_SL"/>
    <s v="5B_SL"/>
    <m/>
    <s v="5B_SL-15:30-15:45"/>
    <n v="0"/>
    <n v="13"/>
    <n v="45"/>
    <n v="147"/>
    <n v="23"/>
    <n v="3"/>
    <n v="0"/>
    <n v="10"/>
    <n v="390"/>
    <n v="270"/>
    <s v=""/>
  </r>
  <r>
    <x v="39"/>
    <n v="15"/>
    <x v="1"/>
    <m/>
    <x v="96"/>
    <s v="CCV-5B_SL"/>
    <s v="5B_SL"/>
    <m/>
    <s v="5B_SL-15:45-16:00"/>
    <n v="0"/>
    <n v="15"/>
    <n v="50"/>
    <n v="165"/>
    <n v="26"/>
    <n v="3"/>
    <n v="1"/>
    <n v="11"/>
    <n v="438"/>
    <n v="302"/>
    <s v=""/>
  </r>
  <r>
    <x v="40"/>
    <n v="16"/>
    <x v="1"/>
    <m/>
    <x v="96"/>
    <s v="CCV-5B_SL"/>
    <s v="5B_SL"/>
    <m/>
    <s v="5B_SL-16:00-16:15"/>
    <n v="0"/>
    <n v="15"/>
    <n v="51"/>
    <n v="168"/>
    <n v="26"/>
    <n v="4"/>
    <n v="1"/>
    <n v="11"/>
    <n v="445"/>
    <n v="308"/>
    <s v=""/>
  </r>
  <r>
    <x v="41"/>
    <n v="16"/>
    <x v="1"/>
    <m/>
    <x v="96"/>
    <s v="CCV-5B_SL"/>
    <s v="5B_SL"/>
    <m/>
    <s v="5B_SL-16:15-16:30"/>
    <n v="0"/>
    <n v="11"/>
    <n v="39"/>
    <n v="129"/>
    <n v="20"/>
    <n v="3"/>
    <n v="0"/>
    <n v="9"/>
    <n v="340"/>
    <n v="236"/>
    <s v=""/>
  </r>
  <r>
    <x v="42"/>
    <n v="16"/>
    <x v="1"/>
    <m/>
    <x v="96"/>
    <s v="CCV-5B_SL"/>
    <s v="5B_SL"/>
    <m/>
    <s v="5B_SL-16:30-16:45"/>
    <n v="0"/>
    <n v="18"/>
    <n v="60"/>
    <n v="199"/>
    <n v="31"/>
    <n v="4"/>
    <n v="1"/>
    <n v="13"/>
    <n v="526"/>
    <n v="363"/>
    <s v=""/>
  </r>
  <r>
    <x v="43"/>
    <n v="16"/>
    <x v="1"/>
    <m/>
    <x v="96"/>
    <s v="CCV-5B_SL"/>
    <s v="5B_SL"/>
    <m/>
    <s v="5B_SL-16:45-17:00"/>
    <n v="0"/>
    <n v="16"/>
    <n v="56"/>
    <n v="183"/>
    <n v="28"/>
    <n v="4"/>
    <n v="1"/>
    <n v="12"/>
    <n v="485"/>
    <n v="336"/>
    <s v=""/>
  </r>
  <r>
    <x v="44"/>
    <n v="17"/>
    <x v="1"/>
    <m/>
    <x v="96"/>
    <s v="CCV-5B_SL"/>
    <s v="5B_SL"/>
    <m/>
    <s v="5B_SL-17:00-17:15"/>
    <n v="0"/>
    <n v="16"/>
    <n v="56"/>
    <n v="184"/>
    <n v="29"/>
    <n v="4"/>
    <n v="1"/>
    <n v="12"/>
    <n v="486"/>
    <n v="337"/>
    <s v=""/>
  </r>
  <r>
    <x v="45"/>
    <n v="17"/>
    <x v="1"/>
    <m/>
    <x v="96"/>
    <s v="CCV-5B_SL"/>
    <s v="5B_SL"/>
    <m/>
    <s v="5B_SL-17:15-17:30"/>
    <n v="0"/>
    <n v="17"/>
    <n v="57"/>
    <n v="188"/>
    <n v="29"/>
    <n v="4"/>
    <n v="1"/>
    <n v="13"/>
    <n v="499"/>
    <n v="345"/>
    <s v=""/>
  </r>
  <r>
    <x v="46"/>
    <n v="17"/>
    <x v="1"/>
    <m/>
    <x v="96"/>
    <s v="CCV-5B_SL"/>
    <s v="5B_SL"/>
    <m/>
    <s v="5B_SL-17:30-17:45"/>
    <n v="0"/>
    <n v="15"/>
    <n v="50"/>
    <n v="163"/>
    <n v="25"/>
    <n v="3"/>
    <n v="0"/>
    <n v="11"/>
    <n v="434"/>
    <n v="299"/>
    <s v=""/>
  </r>
  <r>
    <x v="47"/>
    <n v="17"/>
    <x v="1"/>
    <m/>
    <x v="96"/>
    <s v="CCV-5B_SL"/>
    <s v="5B_SL"/>
    <m/>
    <s v="5B_SL-17:45-18:00"/>
    <n v="0"/>
    <n v="13"/>
    <n v="45"/>
    <n v="148"/>
    <n v="23"/>
    <n v="3"/>
    <n v="0"/>
    <n v="10"/>
    <n v="391"/>
    <n v="271"/>
    <s v=""/>
  </r>
  <r>
    <x v="48"/>
    <n v="18"/>
    <x v="1"/>
    <m/>
    <x v="96"/>
    <s v="CCV-5B_SL"/>
    <s v="5B_SL"/>
    <m/>
    <s v="5B_SL-18:00-18:15"/>
    <n v="0"/>
    <n v="17"/>
    <n v="57"/>
    <n v="186"/>
    <n v="29"/>
    <n v="4"/>
    <n v="1"/>
    <n v="12"/>
    <n v="495"/>
    <n v="342"/>
    <s v=""/>
  </r>
  <r>
    <x v="49"/>
    <n v="18"/>
    <x v="1"/>
    <m/>
    <x v="96"/>
    <s v="CCV-5B_SL"/>
    <s v="5B_SL"/>
    <m/>
    <s v="5B_SL-18:15-18:30"/>
    <n v="0"/>
    <n v="18"/>
    <n v="63"/>
    <n v="207"/>
    <n v="32"/>
    <n v="4"/>
    <n v="1"/>
    <n v="14"/>
    <n v="548"/>
    <n v="380"/>
    <s v=""/>
  </r>
  <r>
    <x v="50"/>
    <n v="18"/>
    <x v="1"/>
    <m/>
    <x v="96"/>
    <s v="CCV-5B_SL"/>
    <s v="5B_SL"/>
    <m/>
    <s v="5B_SL-18:30-18:45"/>
    <n v="0"/>
    <n v="13"/>
    <n v="45"/>
    <n v="148"/>
    <n v="23"/>
    <n v="3"/>
    <n v="0"/>
    <n v="10"/>
    <n v="391"/>
    <n v="271"/>
    <s v=""/>
  </r>
  <r>
    <x v="51"/>
    <n v="18"/>
    <x v="1"/>
    <m/>
    <x v="96"/>
    <s v="CCV-5B_SL"/>
    <s v="5B_SL"/>
    <m/>
    <s v="5B_SL-18:45-19:00"/>
    <n v="0"/>
    <n v="13"/>
    <n v="45"/>
    <n v="148"/>
    <n v="23"/>
    <n v="3"/>
    <n v="0"/>
    <n v="10"/>
    <n v="391"/>
    <n v="271"/>
    <s v=""/>
  </r>
  <r>
    <x v="52"/>
    <n v="19"/>
    <x v="2"/>
    <m/>
    <x v="96"/>
    <s v="CCV-5B_SL"/>
    <s v="5B_SL"/>
    <m/>
    <s v="5B_SL-19:00-19:15"/>
    <n v="0"/>
    <n v="12"/>
    <n v="43"/>
    <n v="140"/>
    <n v="22"/>
    <n v="3"/>
    <n v="0"/>
    <n v="9"/>
    <n v="370"/>
    <n v="257"/>
    <s v=""/>
  </r>
  <r>
    <x v="53"/>
    <n v="19"/>
    <x v="2"/>
    <m/>
    <x v="96"/>
    <s v="CCV-5B_SL"/>
    <s v="5B_SL"/>
    <m/>
    <s v="5B_SL-19:15-19:30"/>
    <n v="0"/>
    <n v="13"/>
    <n v="43"/>
    <n v="143"/>
    <n v="22"/>
    <n v="3"/>
    <n v="0"/>
    <n v="10"/>
    <n v="378"/>
    <n v="261"/>
    <s v=""/>
  </r>
  <r>
    <x v="54"/>
    <n v="19"/>
    <x v="2"/>
    <m/>
    <x v="96"/>
    <s v="CCV-5B_SL"/>
    <s v="5B_SL"/>
    <m/>
    <s v="5B_SL-19:30-19:45"/>
    <n v="0"/>
    <n v="12"/>
    <n v="40"/>
    <n v="132"/>
    <n v="20"/>
    <n v="3"/>
    <n v="0"/>
    <n v="9"/>
    <n v="349"/>
    <n v="241"/>
    <s v=""/>
  </r>
  <r>
    <x v="55"/>
    <n v="19"/>
    <x v="2"/>
    <m/>
    <x v="96"/>
    <s v="CCV-5B_SL"/>
    <s v="5B_SL"/>
    <m/>
    <s v="5B_SL-19:45-20:00"/>
    <n v="0"/>
    <n v="12"/>
    <n v="42"/>
    <n v="140"/>
    <n v="22"/>
    <n v="3"/>
    <n v="0"/>
    <n v="9"/>
    <n v="367"/>
    <n v="254"/>
    <s v=""/>
  </r>
  <r>
    <x v="1"/>
    <n v="6"/>
    <x v="0"/>
    <m/>
    <x v="97"/>
    <s v="CCV-5B"/>
    <s v="5B"/>
    <m/>
    <s v="5B-06:15-06:30"/>
    <n v="1"/>
    <n v="0"/>
    <n v="0"/>
    <n v="7"/>
    <n v="2"/>
    <n v="0"/>
    <n v="0"/>
    <n v="2"/>
    <n v="13"/>
    <n v="9"/>
    <s v=""/>
  </r>
  <r>
    <x v="2"/>
    <n v="6"/>
    <x v="0"/>
    <m/>
    <x v="97"/>
    <s v="CCV-5B"/>
    <s v="5B"/>
    <m/>
    <s v="5B-06:30-06:45"/>
    <n v="4"/>
    <n v="1"/>
    <n v="0"/>
    <n v="30"/>
    <n v="8"/>
    <n v="1"/>
    <n v="0"/>
    <n v="3"/>
    <n v="48"/>
    <n v="33"/>
    <s v=""/>
  </r>
  <r>
    <x v="3"/>
    <n v="6"/>
    <x v="0"/>
    <m/>
    <x v="97"/>
    <s v="CCV-5B"/>
    <s v="5B"/>
    <m/>
    <s v="5B-06:45-07:00"/>
    <n v="6"/>
    <n v="0"/>
    <n v="0"/>
    <n v="51"/>
    <n v="15"/>
    <n v="0"/>
    <n v="0"/>
    <n v="2"/>
    <n v="73"/>
    <n v="53"/>
    <s v=""/>
  </r>
  <r>
    <x v="4"/>
    <n v="7"/>
    <x v="0"/>
    <m/>
    <x v="97"/>
    <s v="CCV-5B"/>
    <s v="5B"/>
    <m/>
    <s v="5B-07:00-07:15"/>
    <n v="6"/>
    <n v="1"/>
    <n v="1"/>
    <n v="59"/>
    <n v="12"/>
    <n v="2"/>
    <n v="0"/>
    <n v="3"/>
    <n v="90"/>
    <n v="65"/>
    <s v=""/>
  </r>
  <r>
    <x v="5"/>
    <n v="7"/>
    <x v="0"/>
    <m/>
    <x v="97"/>
    <s v="CCV-5B"/>
    <s v="5B"/>
    <m/>
    <s v="5B-07:15-07:30"/>
    <n v="10"/>
    <n v="1"/>
    <n v="0"/>
    <n v="89"/>
    <n v="10"/>
    <n v="0"/>
    <n v="0"/>
    <n v="2"/>
    <n v="124"/>
    <n v="91"/>
    <s v=""/>
  </r>
  <r>
    <x v="6"/>
    <n v="7"/>
    <x v="0"/>
    <m/>
    <x v="97"/>
    <s v="CCV-5B"/>
    <s v="5B"/>
    <m/>
    <s v="5B-07:30-07:45"/>
    <n v="5"/>
    <n v="2"/>
    <n v="0"/>
    <n v="111"/>
    <n v="13"/>
    <n v="0"/>
    <n v="0"/>
    <n v="2"/>
    <n v="155"/>
    <n v="113"/>
    <s v=""/>
  </r>
  <r>
    <x v="7"/>
    <n v="7"/>
    <x v="0"/>
    <m/>
    <x v="97"/>
    <s v="CCV-5B"/>
    <s v="5B"/>
    <m/>
    <s v="5B-07:45-08:00"/>
    <n v="2"/>
    <n v="3"/>
    <n v="0"/>
    <n v="94"/>
    <n v="24"/>
    <n v="0"/>
    <n v="0"/>
    <n v="3"/>
    <n v="140"/>
    <n v="97"/>
    <s v=""/>
  </r>
  <r>
    <x v="8"/>
    <n v="8"/>
    <x v="0"/>
    <m/>
    <x v="97"/>
    <s v="CCV-5B"/>
    <s v="5B"/>
    <m/>
    <s v="5B-08:00-08:15"/>
    <n v="6"/>
    <n v="4"/>
    <n v="0"/>
    <n v="100"/>
    <n v="12"/>
    <n v="1"/>
    <n v="1"/>
    <n v="8"/>
    <n v="155"/>
    <n v="109"/>
    <s v=""/>
  </r>
  <r>
    <x v="9"/>
    <n v="8"/>
    <x v="0"/>
    <m/>
    <x v="97"/>
    <s v="CCV-5B"/>
    <s v="5B"/>
    <m/>
    <s v="5B-08:15-08:30"/>
    <n v="11"/>
    <n v="6"/>
    <n v="0"/>
    <n v="74"/>
    <n v="12"/>
    <n v="1"/>
    <n v="0"/>
    <n v="5"/>
    <n v="121"/>
    <n v="79"/>
    <s v=""/>
  </r>
  <r>
    <x v="10"/>
    <n v="8"/>
    <x v="0"/>
    <m/>
    <x v="97"/>
    <s v="CCV-5B"/>
    <s v="5B"/>
    <m/>
    <s v="5B-08:30-08:45"/>
    <n v="6"/>
    <n v="1"/>
    <n v="0"/>
    <n v="48"/>
    <n v="10"/>
    <n v="0"/>
    <n v="0"/>
    <n v="3"/>
    <n v="72"/>
    <n v="51"/>
    <s v=""/>
  </r>
  <r>
    <x v="11"/>
    <n v="8"/>
    <x v="0"/>
    <m/>
    <x v="97"/>
    <s v="CCV-5B"/>
    <s v="5B"/>
    <m/>
    <s v="5B-08:45-09:00"/>
    <n v="7"/>
    <n v="2"/>
    <n v="0"/>
    <n v="53"/>
    <n v="20"/>
    <n v="1"/>
    <n v="0"/>
    <n v="6"/>
    <n v="87"/>
    <n v="59"/>
    <s v=""/>
  </r>
  <r>
    <x v="12"/>
    <n v="9"/>
    <x v="0"/>
    <m/>
    <x v="97"/>
    <s v="CCV-5B"/>
    <s v="5B"/>
    <m/>
    <s v="5B-09:00-09:15"/>
    <n v="5"/>
    <n v="5"/>
    <n v="0"/>
    <n v="28"/>
    <n v="7"/>
    <n v="0"/>
    <n v="0"/>
    <n v="5"/>
    <n v="58"/>
    <n v="33"/>
    <s v=""/>
  </r>
  <r>
    <x v="13"/>
    <n v="9"/>
    <x v="0"/>
    <m/>
    <x v="97"/>
    <s v="CCV-5B"/>
    <s v="5B"/>
    <m/>
    <s v="5B-09:15-09:30"/>
    <n v="4"/>
    <n v="1"/>
    <n v="0"/>
    <n v="50"/>
    <n v="7"/>
    <n v="0"/>
    <n v="0"/>
    <n v="3"/>
    <n v="74"/>
    <n v="53"/>
    <s v=""/>
  </r>
  <r>
    <x v="14"/>
    <n v="9"/>
    <x v="0"/>
    <m/>
    <x v="97"/>
    <s v="CCV-5B"/>
    <s v="5B"/>
    <m/>
    <s v="5B-09:30-09:45"/>
    <n v="3"/>
    <n v="3"/>
    <n v="0"/>
    <n v="37"/>
    <n v="14"/>
    <n v="1"/>
    <n v="0"/>
    <n v="5"/>
    <n v="66"/>
    <n v="42"/>
    <s v=""/>
  </r>
  <r>
    <x v="15"/>
    <n v="9"/>
    <x v="0"/>
    <m/>
    <x v="97"/>
    <s v="CCV-5B"/>
    <s v="5B"/>
    <m/>
    <s v="5B-09:45-10:00"/>
    <n v="5"/>
    <n v="1"/>
    <n v="0"/>
    <n v="47"/>
    <n v="8"/>
    <n v="1"/>
    <n v="0"/>
    <n v="4"/>
    <n v="71"/>
    <n v="51"/>
    <s v=""/>
  </r>
  <r>
    <x v="16"/>
    <n v="10"/>
    <x v="0"/>
    <m/>
    <x v="97"/>
    <s v="CCV-5B"/>
    <s v="5B"/>
    <m/>
    <s v="5B-10:00-10:15"/>
    <n v="3"/>
    <n v="5"/>
    <n v="0"/>
    <n v="45"/>
    <n v="8"/>
    <n v="0"/>
    <n v="0"/>
    <n v="5"/>
    <n v="80"/>
    <n v="50"/>
    <s v=""/>
  </r>
  <r>
    <x v="17"/>
    <n v="10"/>
    <x v="0"/>
    <m/>
    <x v="97"/>
    <s v="CCV-5B"/>
    <s v="5B"/>
    <m/>
    <s v="5B-10:15-10:30"/>
    <n v="0"/>
    <n v="1"/>
    <n v="0"/>
    <n v="2"/>
    <n v="0"/>
    <n v="0"/>
    <n v="0"/>
    <n v="0"/>
    <n v="6"/>
    <n v="2"/>
    <s v=""/>
  </r>
  <r>
    <x v="37"/>
    <n v="15"/>
    <x v="1"/>
    <m/>
    <x v="97"/>
    <s v="CCV-5B"/>
    <s v="5B"/>
    <m/>
    <s v="5B-15:15-15:30"/>
    <n v="2"/>
    <n v="0"/>
    <n v="0"/>
    <n v="57"/>
    <n v="7"/>
    <n v="0"/>
    <n v="0"/>
    <n v="9"/>
    <n v="88"/>
    <n v="66"/>
    <s v=""/>
  </r>
  <r>
    <x v="38"/>
    <n v="15"/>
    <x v="1"/>
    <m/>
    <x v="97"/>
    <s v="CCV-5B"/>
    <s v="5B"/>
    <m/>
    <s v="5B-15:30-15:45"/>
    <n v="1"/>
    <n v="2"/>
    <n v="0"/>
    <n v="48"/>
    <n v="9"/>
    <n v="0"/>
    <n v="0"/>
    <n v="4"/>
    <n v="75"/>
    <n v="52"/>
    <s v=""/>
  </r>
  <r>
    <x v="39"/>
    <n v="15"/>
    <x v="1"/>
    <m/>
    <x v="97"/>
    <s v="CCV-5B"/>
    <s v="5B"/>
    <m/>
    <s v="5B-15:45-16:00"/>
    <n v="4"/>
    <n v="3"/>
    <n v="0"/>
    <n v="37"/>
    <n v="9"/>
    <n v="0"/>
    <n v="1"/>
    <n v="1"/>
    <n v="61"/>
    <n v="39"/>
    <s v=""/>
  </r>
  <r>
    <x v="40"/>
    <n v="16"/>
    <x v="1"/>
    <m/>
    <x v="97"/>
    <s v="CCV-5B"/>
    <s v="5B"/>
    <m/>
    <s v="5B-16:00-16:15"/>
    <n v="9"/>
    <n v="4"/>
    <n v="0"/>
    <n v="41"/>
    <n v="5"/>
    <n v="0"/>
    <n v="1"/>
    <n v="3"/>
    <n v="70"/>
    <n v="45"/>
    <s v=""/>
  </r>
  <r>
    <x v="41"/>
    <n v="16"/>
    <x v="1"/>
    <m/>
    <x v="97"/>
    <s v="CCV-5B"/>
    <s v="5B"/>
    <m/>
    <s v="5B-16:15-16:30"/>
    <n v="2"/>
    <n v="3"/>
    <n v="0"/>
    <n v="45"/>
    <n v="5"/>
    <n v="1"/>
    <n v="0"/>
    <n v="4"/>
    <n v="73"/>
    <n v="49"/>
    <s v=""/>
  </r>
  <r>
    <x v="42"/>
    <n v="16"/>
    <x v="1"/>
    <m/>
    <x v="97"/>
    <s v="CCV-5B"/>
    <s v="5B"/>
    <m/>
    <s v="5B-16:30-16:45"/>
    <n v="9"/>
    <n v="1"/>
    <n v="0"/>
    <n v="40"/>
    <n v="7"/>
    <n v="0"/>
    <n v="0"/>
    <n v="2"/>
    <n v="59"/>
    <n v="42"/>
    <s v=""/>
  </r>
  <r>
    <x v="43"/>
    <n v="16"/>
    <x v="1"/>
    <m/>
    <x v="97"/>
    <s v="CCV-5B"/>
    <s v="5B"/>
    <m/>
    <s v="5B-16:45-17:00"/>
    <n v="11"/>
    <n v="1"/>
    <n v="1"/>
    <n v="38"/>
    <n v="4"/>
    <n v="0"/>
    <n v="0"/>
    <n v="3"/>
    <n v="61"/>
    <n v="44"/>
    <s v=""/>
  </r>
  <r>
    <x v="44"/>
    <n v="17"/>
    <x v="1"/>
    <m/>
    <x v="97"/>
    <s v="CCV-5B"/>
    <s v="5B"/>
    <m/>
    <s v="5B-17:00-17:15"/>
    <n v="16"/>
    <n v="1"/>
    <n v="0"/>
    <n v="62"/>
    <n v="7"/>
    <n v="0"/>
    <n v="0"/>
    <n v="4"/>
    <n v="90"/>
    <n v="66"/>
    <s v=""/>
  </r>
  <r>
    <x v="45"/>
    <n v="17"/>
    <x v="1"/>
    <m/>
    <x v="97"/>
    <s v="CCV-5B"/>
    <s v="5B"/>
    <m/>
    <s v="5B-17:15-17:30"/>
    <n v="8"/>
    <n v="0"/>
    <n v="0"/>
    <n v="48"/>
    <n v="11"/>
    <n v="1"/>
    <n v="0"/>
    <n v="5"/>
    <n v="72"/>
    <n v="53"/>
    <s v=""/>
  </r>
  <r>
    <x v="46"/>
    <n v="17"/>
    <x v="1"/>
    <m/>
    <x v="97"/>
    <s v="CCV-5B"/>
    <s v="5B"/>
    <m/>
    <s v="5B-17:30-17:45"/>
    <n v="8"/>
    <n v="1"/>
    <n v="0"/>
    <n v="69"/>
    <n v="12"/>
    <n v="1"/>
    <n v="0"/>
    <n v="6"/>
    <n v="103"/>
    <n v="75"/>
    <s v=""/>
  </r>
  <r>
    <x v="47"/>
    <n v="17"/>
    <x v="1"/>
    <m/>
    <x v="97"/>
    <s v="CCV-5B"/>
    <s v="5B"/>
    <m/>
    <s v="5B-17:45-18:00"/>
    <n v="15"/>
    <n v="4"/>
    <n v="0"/>
    <n v="77"/>
    <n v="1"/>
    <n v="0"/>
    <n v="0"/>
    <n v="6"/>
    <n v="119"/>
    <n v="83"/>
    <s v=""/>
  </r>
  <r>
    <x v="48"/>
    <n v="18"/>
    <x v="1"/>
    <m/>
    <x v="97"/>
    <s v="CCV-5B"/>
    <s v="5B"/>
    <m/>
    <s v="5B-18:00-18:15"/>
    <n v="10"/>
    <n v="0"/>
    <n v="0"/>
    <n v="77"/>
    <n v="19"/>
    <n v="1"/>
    <n v="0"/>
    <n v="5"/>
    <n v="111"/>
    <n v="82"/>
    <s v=""/>
  </r>
  <r>
    <x v="49"/>
    <n v="18"/>
    <x v="1"/>
    <m/>
    <x v="97"/>
    <s v="CCV-5B"/>
    <s v="5B"/>
    <m/>
    <s v="5B-18:15-18:30"/>
    <n v="13"/>
    <n v="1"/>
    <n v="0"/>
    <n v="53"/>
    <n v="13"/>
    <n v="0"/>
    <n v="0"/>
    <n v="2"/>
    <n v="77"/>
    <n v="55"/>
    <s v=""/>
  </r>
  <r>
    <x v="50"/>
    <n v="18"/>
    <x v="1"/>
    <m/>
    <x v="97"/>
    <s v="CCV-5B"/>
    <s v="5B"/>
    <m/>
    <s v="5B-18:30-18:45"/>
    <n v="5"/>
    <n v="1"/>
    <n v="0"/>
    <n v="54"/>
    <n v="9"/>
    <n v="0"/>
    <n v="0"/>
    <n v="2"/>
    <n v="78"/>
    <n v="56"/>
    <s v=""/>
  </r>
  <r>
    <x v="51"/>
    <n v="18"/>
    <x v="1"/>
    <m/>
    <x v="97"/>
    <s v="CCV-5B"/>
    <s v="5B"/>
    <m/>
    <s v="5B-18:45-19:00"/>
    <n v="5"/>
    <n v="1"/>
    <n v="1"/>
    <n v="53"/>
    <n v="9"/>
    <n v="1"/>
    <n v="0"/>
    <n v="5"/>
    <n v="84"/>
    <n v="61"/>
    <s v=""/>
  </r>
  <r>
    <x v="52"/>
    <n v="19"/>
    <x v="2"/>
    <m/>
    <x v="97"/>
    <s v="CCV-5B"/>
    <s v="5B"/>
    <m/>
    <s v="5B-19:00-19:15"/>
    <n v="6"/>
    <n v="0"/>
    <n v="0"/>
    <n v="44"/>
    <n v="10"/>
    <n v="2"/>
    <n v="0"/>
    <n v="3"/>
    <n v="64"/>
    <n v="47"/>
    <s v=""/>
  </r>
  <r>
    <x v="53"/>
    <n v="19"/>
    <x v="2"/>
    <m/>
    <x v="97"/>
    <s v="CCV-5B"/>
    <s v="5B"/>
    <m/>
    <s v="5B-19:15-19:30"/>
    <n v="5"/>
    <n v="0"/>
    <n v="0"/>
    <n v="38"/>
    <n v="9"/>
    <n v="0"/>
    <n v="0"/>
    <n v="1"/>
    <n v="53"/>
    <n v="39"/>
    <s v=""/>
  </r>
  <r>
    <x v="54"/>
    <n v="19"/>
    <x v="2"/>
    <m/>
    <x v="97"/>
    <s v="CCV-5B"/>
    <s v="5B"/>
    <m/>
    <s v="5B-19:30-19:45"/>
    <n v="2"/>
    <n v="0"/>
    <n v="0"/>
    <n v="7"/>
    <n v="2"/>
    <n v="0"/>
    <n v="0"/>
    <n v="0"/>
    <n v="10"/>
    <n v="7"/>
    <s v=""/>
  </r>
  <r>
    <x v="0"/>
    <n v="6"/>
    <x v="0"/>
    <s v="RUA PREFEITO DIB CHEREM, altura do no. 2756_x0009_"/>
    <x v="98"/>
    <s v="CCV-61A"/>
    <s v="61A"/>
    <m/>
    <s v="61A-06:00-06:15"/>
    <n v="0"/>
    <n v="0"/>
    <n v="0"/>
    <n v="6"/>
    <n v="1"/>
    <n v="0"/>
    <n v="3"/>
    <n v="1"/>
    <n v="11"/>
    <n v="10"/>
    <n v="6764"/>
  </r>
  <r>
    <x v="1"/>
    <n v="6"/>
    <x v="0"/>
    <s v="RUA PREFEITO DIB CHEREM, altura do no. 2756_x0009_"/>
    <x v="98"/>
    <s v="CCV-61A"/>
    <s v="61A"/>
    <m/>
    <s v="61A-06:15-06:30"/>
    <n v="0"/>
    <n v="1"/>
    <n v="0"/>
    <n v="42"/>
    <n v="6"/>
    <n v="0"/>
    <n v="8"/>
    <n v="5"/>
    <n v="58"/>
    <n v="55"/>
    <n v="6764"/>
  </r>
  <r>
    <x v="2"/>
    <n v="6"/>
    <x v="0"/>
    <s v="RUA PREFEITO DIB CHEREM, altura do no. 2756_x0009_"/>
    <x v="98"/>
    <s v="CCV-61A"/>
    <s v="61A"/>
    <m/>
    <s v="61A-06:30-06:45"/>
    <n v="1"/>
    <n v="2"/>
    <n v="0"/>
    <n v="159"/>
    <n v="20"/>
    <n v="2"/>
    <n v="4"/>
    <n v="6"/>
    <n v="177"/>
    <n v="169"/>
    <n v="6764"/>
  </r>
  <r>
    <x v="3"/>
    <n v="6"/>
    <x v="0"/>
    <s v="RUA PREFEITO DIB CHEREM, altura do no. 2756_x0009_"/>
    <x v="98"/>
    <s v="CCV-61A"/>
    <s v="61A"/>
    <m/>
    <s v="61A-06:45-07:00"/>
    <n v="1"/>
    <n v="2"/>
    <n v="0"/>
    <n v="169"/>
    <n v="32"/>
    <n v="1"/>
    <n v="7"/>
    <n v="11"/>
    <n v="197"/>
    <n v="187"/>
    <n v="6764"/>
  </r>
  <r>
    <x v="4"/>
    <n v="7"/>
    <x v="0"/>
    <s v="RUA PREFEITO DIB CHEREM, altura do no. 2756_x0009_"/>
    <x v="98"/>
    <s v="CCV-61A"/>
    <s v="61A"/>
    <m/>
    <s v="61A-07:00-07:15"/>
    <n v="1"/>
    <n v="1"/>
    <n v="2"/>
    <n v="148"/>
    <n v="16"/>
    <n v="1"/>
    <n v="8"/>
    <n v="4"/>
    <n v="170"/>
    <n v="165"/>
    <n v="6764"/>
  </r>
  <r>
    <x v="5"/>
    <n v="7"/>
    <x v="0"/>
    <s v="RUA PREFEITO DIB CHEREM, altura do no. 2756_x0009_"/>
    <x v="98"/>
    <s v="CCV-61A"/>
    <s v="61A"/>
    <m/>
    <s v="61A-07:15-07:30"/>
    <n v="0"/>
    <n v="3"/>
    <n v="0"/>
    <n v="119"/>
    <n v="22"/>
    <n v="2"/>
    <n v="2"/>
    <n v="4"/>
    <n v="135"/>
    <n v="125"/>
    <n v="6764"/>
  </r>
  <r>
    <x v="6"/>
    <n v="7"/>
    <x v="0"/>
    <s v="RUA PREFEITO DIB CHEREM, altura do no. 2756_x0009_"/>
    <x v="98"/>
    <s v="CCV-61A"/>
    <s v="61A"/>
    <m/>
    <s v="61A-07:30-07:45"/>
    <n v="0"/>
    <n v="3"/>
    <n v="1"/>
    <n v="128"/>
    <n v="26"/>
    <n v="0"/>
    <n v="0"/>
    <n v="4"/>
    <n v="145"/>
    <n v="135"/>
    <n v="6764"/>
  </r>
  <r>
    <x v="7"/>
    <n v="7"/>
    <x v="0"/>
    <s v="RUA PREFEITO DIB CHEREM, altura do no. 2756_x0009_"/>
    <x v="98"/>
    <s v="CCV-61A"/>
    <s v="61A"/>
    <m/>
    <s v="61A-07:45-08:00"/>
    <n v="4"/>
    <n v="7"/>
    <n v="0"/>
    <n v="109"/>
    <n v="32"/>
    <n v="1"/>
    <n v="4"/>
    <n v="3"/>
    <n v="136"/>
    <n v="116"/>
    <n v="6764"/>
  </r>
  <r>
    <x v="8"/>
    <n v="8"/>
    <x v="0"/>
    <s v="RUA PREFEITO DIB CHEREM, altura do no. 2756_x0009_"/>
    <x v="98"/>
    <s v="CCV-61A"/>
    <s v="61A"/>
    <m/>
    <s v="61A-08:00-08:15"/>
    <n v="0"/>
    <n v="3"/>
    <n v="0"/>
    <n v="137"/>
    <n v="31"/>
    <n v="0"/>
    <n v="6"/>
    <n v="7"/>
    <n v="162"/>
    <n v="150"/>
    <n v="6764"/>
  </r>
  <r>
    <x v="9"/>
    <n v="8"/>
    <x v="0"/>
    <s v="RUA PREFEITO DIB CHEREM, altura do no. 2756_x0009_"/>
    <x v="98"/>
    <s v="CCV-61A"/>
    <s v="61A"/>
    <m/>
    <s v="61A-08:15-08:30"/>
    <n v="0"/>
    <n v="4"/>
    <n v="0"/>
    <n v="157"/>
    <n v="20"/>
    <n v="1"/>
    <n v="2"/>
    <n v="7"/>
    <n v="178"/>
    <n v="166"/>
    <n v="6764"/>
  </r>
  <r>
    <x v="10"/>
    <n v="8"/>
    <x v="0"/>
    <s v="RUA PREFEITO DIB CHEREM, altura do no. 2756_x0009_"/>
    <x v="98"/>
    <s v="CCV-61A"/>
    <s v="61A"/>
    <m/>
    <s v="61A-08:30-08:45"/>
    <n v="2"/>
    <n v="9"/>
    <n v="3"/>
    <n v="151"/>
    <n v="27"/>
    <n v="0"/>
    <n v="2"/>
    <n v="10"/>
    <n v="193"/>
    <n v="171"/>
    <n v="6764"/>
  </r>
  <r>
    <x v="11"/>
    <n v="8"/>
    <x v="0"/>
    <s v="RUA PREFEITO DIB CHEREM, altura do no. 2756_x0009_"/>
    <x v="98"/>
    <s v="CCV-61A"/>
    <s v="61A"/>
    <m/>
    <s v="61A-08:45-09:00"/>
    <n v="1"/>
    <n v="9"/>
    <n v="1"/>
    <n v="164"/>
    <n v="42"/>
    <n v="1"/>
    <n v="3"/>
    <n v="17"/>
    <n v="212"/>
    <n v="187"/>
    <n v="6764"/>
  </r>
  <r>
    <x v="12"/>
    <n v="9"/>
    <x v="0"/>
    <s v="RUA PREFEITO DIB CHEREM, altura do no. 2756_x0009_"/>
    <x v="98"/>
    <s v="CCV-61A"/>
    <s v="61A"/>
    <m/>
    <s v="61A-09:00-09:15"/>
    <n v="0"/>
    <n v="9"/>
    <n v="2"/>
    <n v="120"/>
    <n v="19"/>
    <n v="1"/>
    <n v="2"/>
    <n v="8"/>
    <n v="157"/>
    <n v="135"/>
    <n v="6764"/>
  </r>
  <r>
    <x v="13"/>
    <n v="9"/>
    <x v="0"/>
    <s v="RUA PREFEITO DIB CHEREM, altura do no. 2756_x0009_"/>
    <x v="98"/>
    <s v="CCV-61A"/>
    <s v="61A"/>
    <m/>
    <s v="61A-09:15-09:30"/>
    <n v="0"/>
    <n v="7"/>
    <n v="0"/>
    <n v="118"/>
    <n v="19"/>
    <n v="1"/>
    <n v="6"/>
    <n v="9"/>
    <n v="151"/>
    <n v="133"/>
    <n v="6764"/>
  </r>
  <r>
    <x v="14"/>
    <n v="9"/>
    <x v="0"/>
    <s v="RUA PREFEITO DIB CHEREM, altura do no. 2756_x0009_"/>
    <x v="98"/>
    <s v="CCV-61A"/>
    <s v="61A"/>
    <m/>
    <s v="61A-09:30-09:45"/>
    <n v="1"/>
    <n v="4"/>
    <n v="1"/>
    <n v="133"/>
    <n v="27"/>
    <n v="2"/>
    <n v="3"/>
    <n v="6"/>
    <n v="157"/>
    <n v="145"/>
    <n v="6764"/>
  </r>
  <r>
    <x v="15"/>
    <n v="9"/>
    <x v="0"/>
    <s v="RUA PREFEITO DIB CHEREM, altura do no. 2756_x0009_"/>
    <x v="98"/>
    <s v="CCV-61A"/>
    <s v="61A"/>
    <m/>
    <s v="61A-09:45-10:00"/>
    <n v="0"/>
    <n v="8"/>
    <n v="2"/>
    <n v="139"/>
    <n v="26"/>
    <n v="4"/>
    <n v="9"/>
    <n v="8"/>
    <n v="182"/>
    <n v="161"/>
    <n v="6764"/>
  </r>
  <r>
    <x v="16"/>
    <n v="10"/>
    <x v="0"/>
    <s v="RUA PREFEITO DIB CHEREM, altura do no. 2756_x0009_"/>
    <x v="98"/>
    <s v="CCV-61A"/>
    <s v="61A"/>
    <m/>
    <s v="61A-10:00-10:15"/>
    <n v="0"/>
    <n v="0"/>
    <n v="3"/>
    <n v="11"/>
    <n v="1"/>
    <n v="0"/>
    <n v="1"/>
    <n v="1"/>
    <n v="21"/>
    <n v="21"/>
    <n v="6764"/>
  </r>
  <r>
    <x v="39"/>
    <n v="15"/>
    <x v="1"/>
    <s v="RUA PREFEITO DIB CHEREM, altura do no. 2756_x0009_"/>
    <x v="98"/>
    <s v="CCV-61A"/>
    <s v="61A"/>
    <m/>
    <s v="61A-15:45-16:00"/>
    <n v="0"/>
    <n v="0"/>
    <n v="0"/>
    <n v="34"/>
    <n v="1"/>
    <n v="0"/>
    <n v="4"/>
    <n v="2"/>
    <n v="41"/>
    <n v="40"/>
    <n v="6764"/>
  </r>
  <r>
    <x v="40"/>
    <n v="16"/>
    <x v="1"/>
    <s v="RUA PREFEITO DIB CHEREM, altura do no. 2756_x0009_"/>
    <x v="98"/>
    <s v="CCV-61A"/>
    <s v="61A"/>
    <m/>
    <s v="61A-16:00-16:15"/>
    <n v="2"/>
    <n v="2"/>
    <n v="0"/>
    <n v="89"/>
    <n v="19"/>
    <n v="0"/>
    <n v="3"/>
    <n v="4"/>
    <n v="104"/>
    <n v="96"/>
    <n v="6764"/>
  </r>
  <r>
    <x v="41"/>
    <n v="16"/>
    <x v="1"/>
    <s v="RUA PREFEITO DIB CHEREM, altura do no. 2756_x0009_"/>
    <x v="98"/>
    <s v="CCV-61A"/>
    <s v="61A"/>
    <m/>
    <s v="61A-16:15-16:30"/>
    <n v="0"/>
    <n v="2"/>
    <n v="4"/>
    <n v="135"/>
    <n v="14"/>
    <n v="0"/>
    <n v="2"/>
    <n v="7"/>
    <n v="161"/>
    <n v="154"/>
    <n v="6764"/>
  </r>
  <r>
    <x v="42"/>
    <n v="16"/>
    <x v="1"/>
    <s v="RUA PREFEITO DIB CHEREM, altura do no. 2756_x0009_"/>
    <x v="98"/>
    <s v="CCV-61A"/>
    <s v="61A"/>
    <m/>
    <s v="61A-16:30-16:45"/>
    <n v="0"/>
    <n v="5"/>
    <n v="2"/>
    <n v="129"/>
    <n v="10"/>
    <n v="2"/>
    <n v="1"/>
    <n v="6"/>
    <n v="153"/>
    <n v="141"/>
    <n v="6764"/>
  </r>
  <r>
    <x v="43"/>
    <n v="16"/>
    <x v="1"/>
    <s v="RUA PREFEITO DIB CHEREM, altura do no. 2756_x0009_"/>
    <x v="98"/>
    <s v="CCV-61A"/>
    <s v="61A"/>
    <m/>
    <s v="61A-16:45-17:00"/>
    <n v="0"/>
    <n v="3"/>
    <n v="0"/>
    <n v="94"/>
    <n v="12"/>
    <n v="0"/>
    <n v="2"/>
    <n v="6"/>
    <n v="110"/>
    <n v="102"/>
    <n v="6764"/>
  </r>
  <r>
    <x v="44"/>
    <n v="17"/>
    <x v="1"/>
    <s v="RUA PREFEITO DIB CHEREM, altura do no. 2756_x0009_"/>
    <x v="98"/>
    <s v="CCV-61A"/>
    <s v="61A"/>
    <m/>
    <s v="61A-17:00-17:15"/>
    <n v="0"/>
    <n v="5"/>
    <n v="2"/>
    <n v="138"/>
    <n v="25"/>
    <n v="2"/>
    <n v="4"/>
    <n v="7"/>
    <n v="169"/>
    <n v="154"/>
    <n v="6764"/>
  </r>
  <r>
    <x v="45"/>
    <n v="17"/>
    <x v="1"/>
    <s v="RUA PREFEITO DIB CHEREM, altura do no. 2756_x0009_"/>
    <x v="98"/>
    <s v="CCV-61A"/>
    <s v="61A"/>
    <m/>
    <s v="61A-17:15-17:30"/>
    <n v="0"/>
    <n v="2"/>
    <n v="0"/>
    <n v="138"/>
    <n v="19"/>
    <n v="1"/>
    <n v="0"/>
    <n v="4"/>
    <n v="150"/>
    <n v="142"/>
    <n v="6764"/>
  </r>
  <r>
    <x v="46"/>
    <n v="17"/>
    <x v="1"/>
    <s v="RUA PREFEITO DIB CHEREM, altura do no. 2756_x0009_"/>
    <x v="98"/>
    <s v="CCV-61A"/>
    <s v="61A"/>
    <m/>
    <s v="61A-17:30-17:45"/>
    <n v="0"/>
    <n v="5"/>
    <n v="0"/>
    <n v="154"/>
    <n v="21"/>
    <n v="2"/>
    <n v="1"/>
    <n v="3"/>
    <n v="172"/>
    <n v="158"/>
    <n v="6764"/>
  </r>
  <r>
    <x v="47"/>
    <n v="17"/>
    <x v="1"/>
    <s v="RUA PREFEITO DIB CHEREM, altura do no. 2756_x0009_"/>
    <x v="98"/>
    <s v="CCV-61A"/>
    <s v="61A"/>
    <m/>
    <s v="61A-17:45-18:00"/>
    <n v="0"/>
    <n v="2"/>
    <n v="1"/>
    <n v="155"/>
    <n v="21"/>
    <n v="1"/>
    <n v="4"/>
    <n v="2"/>
    <n v="171"/>
    <n v="164"/>
    <n v="6764"/>
  </r>
  <r>
    <x v="48"/>
    <n v="18"/>
    <x v="1"/>
    <s v="RUA PREFEITO DIB CHEREM, altura do no. 2756_x0009_"/>
    <x v="98"/>
    <s v="CCV-61A"/>
    <s v="61A"/>
    <m/>
    <s v="61A-18:00-18:15"/>
    <n v="1"/>
    <n v="1"/>
    <n v="0"/>
    <n v="166"/>
    <n v="24"/>
    <n v="1"/>
    <n v="7"/>
    <n v="5"/>
    <n v="184"/>
    <n v="178"/>
    <n v="6764"/>
  </r>
  <r>
    <x v="49"/>
    <n v="18"/>
    <x v="1"/>
    <s v="RUA PREFEITO DIB CHEREM, altura do no. 2756_x0009_"/>
    <x v="98"/>
    <s v="CCV-61A"/>
    <s v="61A"/>
    <m/>
    <s v="61A-18:15-18:30"/>
    <n v="0"/>
    <n v="1"/>
    <n v="0"/>
    <n v="172"/>
    <n v="27"/>
    <n v="1"/>
    <n v="6"/>
    <n v="6"/>
    <n v="191"/>
    <n v="184"/>
    <n v="6764"/>
  </r>
  <r>
    <x v="50"/>
    <n v="18"/>
    <x v="1"/>
    <s v="RUA PREFEITO DIB CHEREM, altura do no. 2756_x0009_"/>
    <x v="98"/>
    <s v="CCV-61A"/>
    <s v="61A"/>
    <m/>
    <s v="61A-18:30-18:45"/>
    <n v="0"/>
    <n v="1"/>
    <n v="1"/>
    <n v="130"/>
    <n v="25"/>
    <n v="3"/>
    <n v="3"/>
    <n v="2"/>
    <n v="144"/>
    <n v="138"/>
    <n v="6764"/>
  </r>
  <r>
    <x v="51"/>
    <n v="18"/>
    <x v="1"/>
    <s v="RUA PREFEITO DIB CHEREM, altura do no. 2756_x0009_"/>
    <x v="98"/>
    <s v="CCV-61A"/>
    <s v="61A"/>
    <m/>
    <s v="61A-18:45-19:00"/>
    <n v="0"/>
    <n v="1"/>
    <n v="0"/>
    <n v="125"/>
    <n v="8"/>
    <n v="2"/>
    <n v="2"/>
    <n v="2"/>
    <n v="133"/>
    <n v="129"/>
    <n v="6764"/>
  </r>
  <r>
    <x v="52"/>
    <n v="19"/>
    <x v="2"/>
    <s v="RUA PREFEITO DIB CHEREM, altura do no. 2756_x0009_"/>
    <x v="98"/>
    <s v="CCV-61A"/>
    <s v="61A"/>
    <m/>
    <s v="61A-19:00-19:15"/>
    <n v="1"/>
    <n v="0"/>
    <n v="0"/>
    <n v="114"/>
    <n v="9"/>
    <n v="1"/>
    <n v="2"/>
    <n v="1"/>
    <n v="119"/>
    <n v="117"/>
    <n v="6764"/>
  </r>
  <r>
    <x v="53"/>
    <n v="19"/>
    <x v="2"/>
    <s v="RUA PREFEITO DIB CHEREM, altura do no. 2756_x0009_"/>
    <x v="98"/>
    <s v="CCV-61A"/>
    <s v="61A"/>
    <m/>
    <s v="61A-19:15-19:30"/>
    <n v="0"/>
    <n v="2"/>
    <n v="2"/>
    <n v="84"/>
    <n v="5"/>
    <n v="2"/>
    <n v="4"/>
    <n v="1"/>
    <n v="99"/>
    <n v="94"/>
    <n v="6764"/>
  </r>
  <r>
    <x v="54"/>
    <n v="19"/>
    <x v="2"/>
    <s v="RUA PREFEITO DIB CHEREM, altura do no. 2756_x0009_"/>
    <x v="98"/>
    <s v="CCV-61A"/>
    <s v="61A"/>
    <m/>
    <s v="61A-19:30-19:45"/>
    <n v="0"/>
    <n v="0"/>
    <n v="0"/>
    <n v="7"/>
    <n v="0"/>
    <n v="0"/>
    <n v="0"/>
    <n v="0"/>
    <n v="7"/>
    <n v="7"/>
    <n v="6764"/>
  </r>
  <r>
    <x v="0"/>
    <n v="6"/>
    <x v="0"/>
    <m/>
    <x v="99"/>
    <s v="CCV-61B"/>
    <s v="61B"/>
    <m/>
    <s v="61B-06:00-06:15"/>
    <n v="0"/>
    <n v="0"/>
    <n v="0"/>
    <n v="3"/>
    <n v="0"/>
    <n v="0"/>
    <n v="0"/>
    <n v="0"/>
    <n v="4"/>
    <n v="3"/>
    <s v=""/>
  </r>
  <r>
    <x v="1"/>
    <n v="6"/>
    <x v="0"/>
    <m/>
    <x v="99"/>
    <s v="CCV-61B"/>
    <s v="61B"/>
    <m/>
    <s v="61B-06:15-06:30"/>
    <n v="0"/>
    <n v="0"/>
    <n v="0"/>
    <n v="12"/>
    <n v="1"/>
    <n v="0"/>
    <n v="5"/>
    <n v="0"/>
    <n v="23"/>
    <n v="17"/>
    <s v=""/>
  </r>
  <r>
    <x v="2"/>
    <n v="6"/>
    <x v="0"/>
    <m/>
    <x v="99"/>
    <s v="CCV-61B"/>
    <s v="61B"/>
    <m/>
    <s v="61B-06:30-06:45"/>
    <n v="1"/>
    <n v="0"/>
    <n v="0"/>
    <n v="19"/>
    <n v="7"/>
    <n v="0"/>
    <n v="4"/>
    <n v="3"/>
    <n v="36"/>
    <n v="26"/>
    <s v=""/>
  </r>
  <r>
    <x v="3"/>
    <n v="6"/>
    <x v="0"/>
    <m/>
    <x v="99"/>
    <s v="CCV-61B"/>
    <s v="61B"/>
    <m/>
    <s v="61B-06:45-07:00"/>
    <n v="0"/>
    <n v="1"/>
    <n v="0"/>
    <n v="30"/>
    <n v="10"/>
    <n v="1"/>
    <n v="2"/>
    <n v="1"/>
    <n v="48"/>
    <n v="33"/>
    <s v=""/>
  </r>
  <r>
    <x v="4"/>
    <n v="7"/>
    <x v="0"/>
    <m/>
    <x v="99"/>
    <s v="CCV-61B"/>
    <s v="61B"/>
    <m/>
    <s v="61B-07:00-07:15"/>
    <n v="0"/>
    <n v="0"/>
    <n v="1"/>
    <n v="54"/>
    <n v="14"/>
    <n v="1"/>
    <n v="1"/>
    <n v="2"/>
    <n v="81"/>
    <n v="60"/>
    <s v=""/>
  </r>
  <r>
    <x v="5"/>
    <n v="7"/>
    <x v="0"/>
    <m/>
    <x v="99"/>
    <s v="CCV-61B"/>
    <s v="61B"/>
    <m/>
    <s v="61B-07:15-07:30"/>
    <n v="0"/>
    <n v="2"/>
    <n v="0"/>
    <n v="74"/>
    <n v="9"/>
    <n v="0"/>
    <n v="3"/>
    <n v="2"/>
    <n v="110"/>
    <n v="79"/>
    <s v=""/>
  </r>
  <r>
    <x v="6"/>
    <n v="7"/>
    <x v="0"/>
    <m/>
    <x v="99"/>
    <s v="CCV-61B"/>
    <s v="61B"/>
    <m/>
    <s v="61B-07:30-07:45"/>
    <n v="1"/>
    <n v="0"/>
    <n v="0"/>
    <n v="77"/>
    <n v="15"/>
    <n v="1"/>
    <n v="3"/>
    <n v="1"/>
    <n v="109"/>
    <n v="81"/>
    <s v=""/>
  </r>
  <r>
    <x v="7"/>
    <n v="7"/>
    <x v="0"/>
    <m/>
    <x v="99"/>
    <s v="CCV-61B"/>
    <s v="61B"/>
    <m/>
    <s v="61B-07:45-08:00"/>
    <n v="0"/>
    <n v="1"/>
    <n v="0"/>
    <n v="117"/>
    <n v="35"/>
    <n v="0"/>
    <n v="5"/>
    <n v="7"/>
    <n v="178"/>
    <n v="129"/>
    <s v=""/>
  </r>
  <r>
    <x v="8"/>
    <n v="8"/>
    <x v="0"/>
    <m/>
    <x v="99"/>
    <s v="CCV-61B"/>
    <s v="61B"/>
    <m/>
    <s v="61B-08:00-08:15"/>
    <n v="0"/>
    <n v="2"/>
    <n v="0"/>
    <n v="92"/>
    <n v="19"/>
    <n v="3"/>
    <n v="3"/>
    <n v="6"/>
    <n v="141"/>
    <n v="101"/>
    <s v=""/>
  </r>
  <r>
    <x v="9"/>
    <n v="8"/>
    <x v="0"/>
    <m/>
    <x v="99"/>
    <s v="CCV-61B"/>
    <s v="61B"/>
    <m/>
    <s v="61B-08:15-08:30"/>
    <n v="0"/>
    <n v="2"/>
    <n v="0"/>
    <n v="105"/>
    <n v="15"/>
    <n v="2"/>
    <n v="2"/>
    <n v="3"/>
    <n v="152"/>
    <n v="110"/>
    <s v=""/>
  </r>
  <r>
    <x v="10"/>
    <n v="8"/>
    <x v="0"/>
    <m/>
    <x v="99"/>
    <s v="CCV-61B"/>
    <s v="61B"/>
    <m/>
    <s v="61B-08:30-08:45"/>
    <n v="0"/>
    <n v="2"/>
    <n v="0"/>
    <n v="83"/>
    <n v="15"/>
    <n v="3"/>
    <n v="6"/>
    <n v="2"/>
    <n v="127"/>
    <n v="91"/>
    <s v=""/>
  </r>
  <r>
    <x v="11"/>
    <n v="8"/>
    <x v="0"/>
    <m/>
    <x v="99"/>
    <s v="CCV-61B"/>
    <s v="61B"/>
    <m/>
    <s v="61B-08:45-09:00"/>
    <n v="0"/>
    <n v="0"/>
    <n v="0"/>
    <n v="86"/>
    <n v="18"/>
    <n v="1"/>
    <n v="4"/>
    <n v="7"/>
    <n v="130"/>
    <n v="97"/>
    <s v=""/>
  </r>
  <r>
    <x v="12"/>
    <n v="9"/>
    <x v="0"/>
    <m/>
    <x v="99"/>
    <s v="CCV-61B"/>
    <s v="61B"/>
    <m/>
    <s v="61B-09:00-09:15"/>
    <n v="1"/>
    <n v="1"/>
    <n v="0"/>
    <n v="94"/>
    <n v="15"/>
    <n v="2"/>
    <n v="3"/>
    <n v="4"/>
    <n v="138"/>
    <n v="101"/>
    <s v=""/>
  </r>
  <r>
    <x v="13"/>
    <n v="9"/>
    <x v="0"/>
    <m/>
    <x v="99"/>
    <s v="CCV-61B"/>
    <s v="61B"/>
    <m/>
    <s v="61B-09:15-09:30"/>
    <n v="0"/>
    <n v="0"/>
    <n v="0"/>
    <n v="103"/>
    <n v="12"/>
    <n v="0"/>
    <n v="1"/>
    <n v="4"/>
    <n v="143"/>
    <n v="108"/>
    <s v=""/>
  </r>
  <r>
    <x v="14"/>
    <n v="9"/>
    <x v="0"/>
    <m/>
    <x v="99"/>
    <s v="CCV-61B"/>
    <s v="61B"/>
    <m/>
    <s v="61B-09:30-09:45"/>
    <n v="0"/>
    <n v="3"/>
    <n v="0"/>
    <n v="108"/>
    <n v="23"/>
    <n v="2"/>
    <n v="0"/>
    <n v="8"/>
    <n v="164"/>
    <n v="116"/>
    <s v=""/>
  </r>
  <r>
    <x v="15"/>
    <n v="9"/>
    <x v="0"/>
    <m/>
    <x v="99"/>
    <s v="CCV-61B"/>
    <s v="61B"/>
    <m/>
    <s v="61B-09:45-10:00"/>
    <n v="1"/>
    <n v="1"/>
    <n v="0"/>
    <n v="83"/>
    <n v="18"/>
    <n v="0"/>
    <n v="4"/>
    <n v="5"/>
    <n v="127"/>
    <n v="92"/>
    <s v=""/>
  </r>
  <r>
    <x v="16"/>
    <n v="10"/>
    <x v="0"/>
    <m/>
    <x v="99"/>
    <s v="CCV-61B"/>
    <s v="61B"/>
    <m/>
    <s v="61B-10:00-10:15"/>
    <n v="0"/>
    <n v="0"/>
    <n v="1"/>
    <n v="14"/>
    <n v="4"/>
    <n v="0"/>
    <n v="0"/>
    <n v="0"/>
    <n v="23"/>
    <n v="17"/>
    <s v=""/>
  </r>
  <r>
    <x v="39"/>
    <n v="15"/>
    <x v="1"/>
    <m/>
    <x v="99"/>
    <s v="CCV-61B"/>
    <s v="61B"/>
    <m/>
    <s v="61B-15:45-16:00"/>
    <n v="0"/>
    <n v="0"/>
    <n v="1"/>
    <n v="24"/>
    <n v="5"/>
    <n v="0"/>
    <n v="1"/>
    <n v="0"/>
    <n v="37"/>
    <n v="28"/>
    <s v=""/>
  </r>
  <r>
    <x v="40"/>
    <n v="16"/>
    <x v="1"/>
    <m/>
    <x v="99"/>
    <s v="CCV-61B"/>
    <s v="61B"/>
    <m/>
    <s v="61B-16:00-16:15"/>
    <n v="0"/>
    <n v="4"/>
    <n v="0"/>
    <n v="95"/>
    <n v="17"/>
    <n v="0"/>
    <n v="0"/>
    <n v="15"/>
    <n v="158"/>
    <n v="110"/>
    <s v=""/>
  </r>
  <r>
    <x v="41"/>
    <n v="16"/>
    <x v="1"/>
    <m/>
    <x v="99"/>
    <s v="CCV-61B"/>
    <s v="61B"/>
    <m/>
    <s v="61B-16:15-16:30"/>
    <n v="0"/>
    <n v="2"/>
    <n v="1"/>
    <n v="104"/>
    <n v="13"/>
    <n v="0"/>
    <n v="4"/>
    <n v="10"/>
    <n v="165"/>
    <n v="121"/>
    <s v=""/>
  </r>
  <r>
    <x v="42"/>
    <n v="16"/>
    <x v="1"/>
    <m/>
    <x v="99"/>
    <s v="CCV-61B"/>
    <s v="61B"/>
    <m/>
    <s v="61B-16:30-16:45"/>
    <n v="1"/>
    <n v="1"/>
    <n v="0"/>
    <n v="76"/>
    <n v="11"/>
    <n v="0"/>
    <n v="4"/>
    <n v="10"/>
    <n v="122"/>
    <n v="90"/>
    <s v=""/>
  </r>
  <r>
    <x v="43"/>
    <n v="16"/>
    <x v="1"/>
    <m/>
    <x v="99"/>
    <s v="CCV-61B"/>
    <s v="61B"/>
    <m/>
    <s v="61B-16:45-17:00"/>
    <n v="0"/>
    <n v="3"/>
    <n v="0"/>
    <n v="95"/>
    <n v="13"/>
    <n v="0"/>
    <n v="5"/>
    <n v="12"/>
    <n v="157"/>
    <n v="112"/>
    <s v=""/>
  </r>
  <r>
    <x v="44"/>
    <n v="17"/>
    <x v="1"/>
    <m/>
    <x v="99"/>
    <s v="CCV-61B"/>
    <s v="61B"/>
    <m/>
    <s v="61B-17:00-17:15"/>
    <n v="1"/>
    <n v="2"/>
    <n v="0"/>
    <n v="105"/>
    <n v="21"/>
    <n v="0"/>
    <n v="1"/>
    <n v="8"/>
    <n v="158"/>
    <n v="114"/>
    <s v=""/>
  </r>
  <r>
    <x v="45"/>
    <n v="17"/>
    <x v="1"/>
    <m/>
    <x v="99"/>
    <s v="CCV-61B"/>
    <s v="61B"/>
    <m/>
    <s v="61B-17:15-17:30"/>
    <n v="0"/>
    <n v="2"/>
    <n v="0"/>
    <n v="105"/>
    <n v="19"/>
    <n v="0"/>
    <n v="3"/>
    <n v="5"/>
    <n v="157"/>
    <n v="113"/>
    <s v=""/>
  </r>
  <r>
    <x v="46"/>
    <n v="17"/>
    <x v="1"/>
    <m/>
    <x v="99"/>
    <s v="CCV-61B"/>
    <s v="61B"/>
    <m/>
    <s v="61B-17:30-17:45"/>
    <n v="0"/>
    <n v="2"/>
    <n v="0"/>
    <n v="114"/>
    <n v="27"/>
    <n v="1"/>
    <n v="3"/>
    <n v="6"/>
    <n v="171"/>
    <n v="123"/>
    <s v=""/>
  </r>
  <r>
    <x v="47"/>
    <n v="17"/>
    <x v="1"/>
    <m/>
    <x v="99"/>
    <s v="CCV-61B"/>
    <s v="61B"/>
    <m/>
    <s v="61B-17:45-18:00"/>
    <n v="0"/>
    <n v="0"/>
    <n v="0"/>
    <n v="128"/>
    <n v="19"/>
    <n v="0"/>
    <n v="5"/>
    <n v="10"/>
    <n v="191"/>
    <n v="143"/>
    <s v=""/>
  </r>
  <r>
    <x v="48"/>
    <n v="18"/>
    <x v="1"/>
    <m/>
    <x v="99"/>
    <s v="CCV-61B"/>
    <s v="61B"/>
    <m/>
    <s v="61B-18:00-18:15"/>
    <n v="1"/>
    <n v="0"/>
    <n v="1"/>
    <n v="121"/>
    <n v="21"/>
    <n v="0"/>
    <n v="8"/>
    <n v="8"/>
    <n v="186"/>
    <n v="140"/>
    <s v=""/>
  </r>
  <r>
    <x v="49"/>
    <n v="18"/>
    <x v="1"/>
    <m/>
    <x v="99"/>
    <s v="CCV-61B"/>
    <s v="61B"/>
    <m/>
    <s v="61B-18:15-18:30"/>
    <n v="0"/>
    <n v="4"/>
    <n v="1"/>
    <n v="122"/>
    <n v="23"/>
    <n v="0"/>
    <n v="5"/>
    <n v="3"/>
    <n v="188"/>
    <n v="133"/>
    <s v=""/>
  </r>
  <r>
    <x v="50"/>
    <n v="18"/>
    <x v="1"/>
    <m/>
    <x v="99"/>
    <s v="CCV-61B"/>
    <s v="61B"/>
    <m/>
    <s v="61B-18:30-18:45"/>
    <n v="0"/>
    <n v="0"/>
    <n v="0"/>
    <n v="138"/>
    <n v="17"/>
    <n v="1"/>
    <n v="1"/>
    <n v="7"/>
    <n v="194"/>
    <n v="146"/>
    <s v=""/>
  </r>
  <r>
    <x v="51"/>
    <n v="18"/>
    <x v="1"/>
    <m/>
    <x v="99"/>
    <s v="CCV-61B"/>
    <s v="61B"/>
    <m/>
    <s v="61B-18:45-19:00"/>
    <n v="0"/>
    <n v="0"/>
    <n v="0"/>
    <n v="138"/>
    <n v="17"/>
    <n v="0"/>
    <n v="3"/>
    <n v="8"/>
    <n v="198"/>
    <n v="149"/>
    <s v=""/>
  </r>
  <r>
    <x v="52"/>
    <n v="19"/>
    <x v="2"/>
    <m/>
    <x v="99"/>
    <s v="CCV-61B"/>
    <s v="61B"/>
    <m/>
    <s v="61B-19:00-19:15"/>
    <n v="1"/>
    <n v="1"/>
    <n v="0"/>
    <n v="117"/>
    <n v="24"/>
    <n v="0"/>
    <n v="1"/>
    <n v="5"/>
    <n v="168"/>
    <n v="123"/>
    <s v=""/>
  </r>
  <r>
    <x v="53"/>
    <n v="19"/>
    <x v="2"/>
    <m/>
    <x v="99"/>
    <s v="CCV-61B"/>
    <s v="61B"/>
    <m/>
    <s v="61B-19:15-19:30"/>
    <n v="0"/>
    <n v="2"/>
    <n v="0"/>
    <n v="105"/>
    <n v="16"/>
    <n v="0"/>
    <n v="3"/>
    <n v="5"/>
    <n v="156"/>
    <n v="113"/>
    <s v=""/>
  </r>
  <r>
    <x v="54"/>
    <n v="19"/>
    <x v="2"/>
    <m/>
    <x v="99"/>
    <s v="CCV-61B"/>
    <s v="61B"/>
    <m/>
    <s v="61B-19:30-19:45"/>
    <n v="0"/>
    <n v="0"/>
    <n v="0"/>
    <n v="10"/>
    <n v="0"/>
    <n v="0"/>
    <n v="0"/>
    <n v="0"/>
    <n v="13"/>
    <n v="10"/>
    <s v=""/>
  </r>
  <r>
    <x v="1"/>
    <n v="6"/>
    <x v="0"/>
    <s v="RUA PREFEITO DIB CHEREM, altura do no. 2756_x0009_"/>
    <x v="100"/>
    <s v="CCV-62A"/>
    <s v="62A"/>
    <m/>
    <s v="62A-06:15-06:30"/>
    <n v="0"/>
    <n v="20"/>
    <n v="7"/>
    <n v="132"/>
    <n v="49"/>
    <n v="2"/>
    <n v="0"/>
    <n v="11"/>
    <n v="209"/>
    <n v="161"/>
    <n v="6760"/>
  </r>
  <r>
    <x v="2"/>
    <n v="6"/>
    <x v="0"/>
    <s v="RUA PREFEITO DIB CHEREM, altura do no. 2756_x0009_"/>
    <x v="100"/>
    <s v="CCV-62A"/>
    <s v="62A"/>
    <m/>
    <s v="62A-06:30-06:45"/>
    <n v="0"/>
    <n v="53"/>
    <n v="23"/>
    <n v="669"/>
    <n v="311"/>
    <n v="22"/>
    <n v="3"/>
    <n v="47"/>
    <n v="935"/>
    <n v="777"/>
    <n v="6760"/>
  </r>
  <r>
    <x v="3"/>
    <n v="6"/>
    <x v="0"/>
    <s v="RUA PREFEITO DIB CHEREM, altura do no. 2756_x0009_"/>
    <x v="100"/>
    <s v="CCV-62A"/>
    <s v="62A"/>
    <m/>
    <s v="62A-06:45-07:00"/>
    <n v="0"/>
    <n v="36"/>
    <n v="13"/>
    <n v="530"/>
    <n v="312"/>
    <n v="17"/>
    <n v="6"/>
    <n v="29"/>
    <n v="722"/>
    <n v="598"/>
    <n v="6760"/>
  </r>
  <r>
    <x v="4"/>
    <n v="7"/>
    <x v="0"/>
    <s v="RUA PREFEITO DIB CHEREM, altura do no. 2756_x0009_"/>
    <x v="100"/>
    <s v="CCV-62A"/>
    <s v="62A"/>
    <m/>
    <s v="62A-07:00-07:15"/>
    <n v="1"/>
    <n v="27"/>
    <n v="11"/>
    <n v="496"/>
    <n v="254"/>
    <n v="14"/>
    <n v="8"/>
    <n v="31"/>
    <n v="659"/>
    <n v="563"/>
    <n v="6760"/>
  </r>
  <r>
    <x v="5"/>
    <n v="7"/>
    <x v="0"/>
    <s v="RUA PREFEITO DIB CHEREM, altura do no. 2756_x0009_"/>
    <x v="100"/>
    <s v="CCV-62A"/>
    <s v="62A"/>
    <m/>
    <s v="62A-07:15-07:30"/>
    <n v="0"/>
    <n v="33"/>
    <n v="11"/>
    <n v="512"/>
    <n v="266"/>
    <n v="14"/>
    <n v="8"/>
    <n v="30"/>
    <n v="688"/>
    <n v="578"/>
    <n v="6760"/>
  </r>
  <r>
    <x v="6"/>
    <n v="7"/>
    <x v="0"/>
    <s v="RUA PREFEITO DIB CHEREM, altura do no. 2756_x0009_"/>
    <x v="100"/>
    <s v="CCV-62A"/>
    <s v="62A"/>
    <m/>
    <s v="62A-07:30-07:45"/>
    <n v="0"/>
    <n v="29"/>
    <n v="8"/>
    <n v="473"/>
    <n v="362"/>
    <n v="7"/>
    <n v="11"/>
    <n v="27"/>
    <n v="650"/>
    <n v="531"/>
    <n v="6760"/>
  </r>
  <r>
    <x v="7"/>
    <n v="7"/>
    <x v="0"/>
    <s v="RUA PREFEITO DIB CHEREM, altura do no. 2756_x0009_"/>
    <x v="100"/>
    <s v="CCV-62A"/>
    <s v="62A"/>
    <m/>
    <s v="62A-07:45-08:00"/>
    <n v="1"/>
    <n v="20"/>
    <n v="8"/>
    <n v="523"/>
    <n v="451"/>
    <n v="11"/>
    <n v="14"/>
    <n v="37"/>
    <n v="710"/>
    <n v="594"/>
    <n v="6760"/>
  </r>
  <r>
    <x v="8"/>
    <n v="8"/>
    <x v="0"/>
    <s v="RUA PREFEITO DIB CHEREM, altura do no. 2756_x0009_"/>
    <x v="100"/>
    <s v="CCV-62A"/>
    <s v="62A"/>
    <m/>
    <s v="62A-08:00-08:15"/>
    <n v="1"/>
    <n v="42"/>
    <n v="21"/>
    <n v="495"/>
    <n v="329"/>
    <n v="19"/>
    <n v="20"/>
    <n v="42"/>
    <n v="749"/>
    <n v="610"/>
    <n v="6760"/>
  </r>
  <r>
    <x v="9"/>
    <n v="8"/>
    <x v="0"/>
    <s v="RUA PREFEITO DIB CHEREM, altura do no. 2756_x0009_"/>
    <x v="100"/>
    <s v="CCV-62A"/>
    <s v="62A"/>
    <m/>
    <s v="62A-08:15-08:30"/>
    <n v="2"/>
    <n v="41"/>
    <n v="21"/>
    <n v="497"/>
    <n v="244"/>
    <n v="17"/>
    <n v="10"/>
    <n v="39"/>
    <n v="722"/>
    <n v="599"/>
    <n v="6760"/>
  </r>
  <r>
    <x v="10"/>
    <n v="8"/>
    <x v="0"/>
    <s v="RUA PREFEITO DIB CHEREM, altura do no. 2756_x0009_"/>
    <x v="100"/>
    <s v="CCV-62A"/>
    <s v="62A"/>
    <m/>
    <s v="62A-08:30-08:45"/>
    <n v="0"/>
    <n v="44"/>
    <n v="26"/>
    <n v="442"/>
    <n v="184"/>
    <n v="11"/>
    <n v="4"/>
    <n v="32"/>
    <n v="662"/>
    <n v="543"/>
    <n v="6760"/>
  </r>
  <r>
    <x v="11"/>
    <n v="8"/>
    <x v="0"/>
    <s v="RUA PREFEITO DIB CHEREM, altura do no. 2756_x0009_"/>
    <x v="100"/>
    <s v="CCV-62A"/>
    <s v="62A"/>
    <m/>
    <s v="62A-08:45-09:00"/>
    <n v="0"/>
    <n v="25"/>
    <n v="14"/>
    <n v="456"/>
    <n v="163"/>
    <n v="16"/>
    <n v="13"/>
    <n v="57"/>
    <n v="639"/>
    <n v="561"/>
    <n v="6760"/>
  </r>
  <r>
    <x v="12"/>
    <n v="9"/>
    <x v="0"/>
    <s v="RUA PREFEITO DIB CHEREM, altura do no. 2756_x0009_"/>
    <x v="100"/>
    <s v="CCV-62A"/>
    <s v="62A"/>
    <m/>
    <s v="62A-09:00-09:15"/>
    <n v="0"/>
    <n v="34"/>
    <n v="20"/>
    <n v="463"/>
    <n v="143"/>
    <n v="16"/>
    <n v="8"/>
    <n v="46"/>
    <n v="659"/>
    <n v="567"/>
    <n v="6760"/>
  </r>
  <r>
    <x v="13"/>
    <n v="9"/>
    <x v="0"/>
    <s v="RUA PREFEITO DIB CHEREM, altura do no. 2756_x0009_"/>
    <x v="100"/>
    <s v="CCV-62A"/>
    <s v="62A"/>
    <m/>
    <s v="62A-09:15-09:30"/>
    <n v="1"/>
    <n v="48"/>
    <n v="10"/>
    <n v="605"/>
    <n v="99"/>
    <n v="14"/>
    <n v="7"/>
    <n v="39"/>
    <n v="789"/>
    <n v="676"/>
    <n v="6760"/>
  </r>
  <r>
    <x v="14"/>
    <n v="9"/>
    <x v="0"/>
    <s v="RUA PREFEITO DIB CHEREM, altura do no. 2756_x0009_"/>
    <x v="100"/>
    <s v="CCV-62A"/>
    <s v="62A"/>
    <m/>
    <s v="62A-09:30-09:45"/>
    <n v="1"/>
    <n v="49"/>
    <n v="19"/>
    <n v="613"/>
    <n v="128"/>
    <n v="10"/>
    <n v="8"/>
    <n v="41"/>
    <n v="829"/>
    <n v="710"/>
    <n v="6760"/>
  </r>
  <r>
    <x v="15"/>
    <n v="9"/>
    <x v="0"/>
    <s v="RUA PREFEITO DIB CHEREM, altura do no. 2756_x0009_"/>
    <x v="100"/>
    <s v="CCV-62A"/>
    <s v="62A"/>
    <m/>
    <s v="62A-09:45-10:00"/>
    <n v="1"/>
    <n v="38"/>
    <n v="25"/>
    <n v="570"/>
    <n v="139"/>
    <n v="9"/>
    <n v="11"/>
    <n v="44"/>
    <n v="787"/>
    <n v="688"/>
    <n v="6760"/>
  </r>
  <r>
    <x v="16"/>
    <n v="10"/>
    <x v="0"/>
    <s v="RUA PREFEITO DIB CHEREM, altura do no. 2756_x0009_"/>
    <x v="100"/>
    <s v="CCV-62A"/>
    <s v="62A"/>
    <m/>
    <s v="62A-10:00-10:15"/>
    <n v="0"/>
    <n v="5"/>
    <n v="2"/>
    <n v="35"/>
    <n v="14"/>
    <n v="1"/>
    <n v="0"/>
    <n v="1"/>
    <n v="54"/>
    <n v="41"/>
    <n v="6760"/>
  </r>
  <r>
    <x v="40"/>
    <n v="16"/>
    <x v="1"/>
    <s v="RUA PREFEITO DIB CHEREM, altura do no. 2756_x0009_"/>
    <x v="100"/>
    <s v="CCV-62A"/>
    <s v="62A"/>
    <m/>
    <s v="62A-16:00-16:15"/>
    <n v="0"/>
    <n v="22"/>
    <n v="10"/>
    <n v="644"/>
    <n v="48"/>
    <n v="15"/>
    <n v="10"/>
    <n v="29"/>
    <n v="760"/>
    <n v="708"/>
    <n v="6760"/>
  </r>
  <r>
    <x v="41"/>
    <n v="16"/>
    <x v="1"/>
    <s v="RUA PREFEITO DIB CHEREM, altura do no. 2756_x0009_"/>
    <x v="100"/>
    <s v="CCV-62A"/>
    <s v="62A"/>
    <m/>
    <s v="62A-16:15-16:30"/>
    <n v="0"/>
    <n v="16"/>
    <n v="15"/>
    <n v="713"/>
    <n v="102"/>
    <n v="13"/>
    <n v="11"/>
    <n v="33"/>
    <n v="844"/>
    <n v="795"/>
    <n v="6760"/>
  </r>
  <r>
    <x v="42"/>
    <n v="16"/>
    <x v="1"/>
    <s v="RUA PREFEITO DIB CHEREM, altura do no. 2756_x0009_"/>
    <x v="100"/>
    <s v="CCV-62A"/>
    <s v="62A"/>
    <m/>
    <s v="62A-16:30-16:45"/>
    <n v="1"/>
    <n v="18"/>
    <n v="13"/>
    <n v="619"/>
    <n v="72"/>
    <n v="14"/>
    <n v="4"/>
    <n v="24"/>
    <n v="728"/>
    <n v="680"/>
    <n v="6760"/>
  </r>
  <r>
    <x v="43"/>
    <n v="16"/>
    <x v="1"/>
    <s v="RUA PREFEITO DIB CHEREM, altura do no. 2756_x0009_"/>
    <x v="100"/>
    <s v="CCV-62A"/>
    <s v="62A"/>
    <m/>
    <s v="62A-16:45-17:00"/>
    <n v="1"/>
    <n v="24"/>
    <n v="9"/>
    <n v="739"/>
    <n v="110"/>
    <n v="13"/>
    <n v="10"/>
    <n v="35"/>
    <n v="873"/>
    <n v="807"/>
    <n v="6760"/>
  </r>
  <r>
    <x v="44"/>
    <n v="17"/>
    <x v="1"/>
    <s v="RUA PREFEITO DIB CHEREM, altura do no. 2756_x0009_"/>
    <x v="100"/>
    <s v="CCV-62A"/>
    <s v="62A"/>
    <m/>
    <s v="62A-17:00-17:15"/>
    <n v="0"/>
    <n v="9"/>
    <n v="11"/>
    <n v="636"/>
    <n v="99"/>
    <n v="22"/>
    <n v="8"/>
    <n v="24"/>
    <n v="730"/>
    <n v="696"/>
    <n v="6760"/>
  </r>
  <r>
    <x v="45"/>
    <n v="17"/>
    <x v="1"/>
    <s v="RUA PREFEITO DIB CHEREM, altura do no. 2756_x0009_"/>
    <x v="100"/>
    <s v="CCV-62A"/>
    <s v="62A"/>
    <m/>
    <s v="62A-17:15-17:30"/>
    <n v="0"/>
    <n v="14"/>
    <n v="6"/>
    <n v="774"/>
    <n v="117"/>
    <n v="13"/>
    <n v="9"/>
    <n v="30"/>
    <n v="876"/>
    <n v="828"/>
    <n v="6760"/>
  </r>
  <r>
    <x v="46"/>
    <n v="17"/>
    <x v="1"/>
    <s v="RUA PREFEITO DIB CHEREM, altura do no. 2756_x0009_"/>
    <x v="100"/>
    <s v="CCV-62A"/>
    <s v="62A"/>
    <m/>
    <s v="62A-17:30-17:45"/>
    <n v="0"/>
    <n v="9"/>
    <n v="7"/>
    <n v="759"/>
    <n v="96"/>
    <n v="13"/>
    <n v="5"/>
    <n v="18"/>
    <n v="834"/>
    <n v="800"/>
    <n v="6760"/>
  </r>
  <r>
    <x v="47"/>
    <n v="17"/>
    <x v="1"/>
    <s v="RUA PREFEITO DIB CHEREM, altura do no. 2756_x0009_"/>
    <x v="100"/>
    <s v="CCV-62A"/>
    <s v="62A"/>
    <m/>
    <s v="62A-17:45-18:00"/>
    <n v="0"/>
    <n v="11"/>
    <n v="3"/>
    <n v="726"/>
    <n v="111"/>
    <n v="20"/>
    <n v="11"/>
    <n v="23"/>
    <n v="808"/>
    <n v="768"/>
    <n v="6760"/>
  </r>
  <r>
    <x v="48"/>
    <n v="18"/>
    <x v="1"/>
    <s v="RUA PREFEITO DIB CHEREM, altura do no. 2756_x0009_"/>
    <x v="100"/>
    <s v="CCV-62A"/>
    <s v="62A"/>
    <m/>
    <s v="62A-18:00-18:15"/>
    <n v="0"/>
    <n v="9"/>
    <n v="0"/>
    <n v="758"/>
    <n v="145"/>
    <n v="22"/>
    <n v="3"/>
    <n v="8"/>
    <n v="812"/>
    <n v="769"/>
    <n v="6760"/>
  </r>
  <r>
    <x v="49"/>
    <n v="18"/>
    <x v="1"/>
    <s v="RUA PREFEITO DIB CHEREM, altura do no. 2756_x0009_"/>
    <x v="100"/>
    <s v="CCV-62A"/>
    <s v="62A"/>
    <m/>
    <s v="62A-18:15-18:30"/>
    <n v="0"/>
    <n v="7"/>
    <n v="4"/>
    <n v="761"/>
    <n v="143"/>
    <n v="9"/>
    <n v="3"/>
    <n v="23"/>
    <n v="835"/>
    <n v="797"/>
    <n v="6760"/>
  </r>
  <r>
    <x v="50"/>
    <n v="18"/>
    <x v="1"/>
    <s v="RUA PREFEITO DIB CHEREM, altura do no. 2756_x0009_"/>
    <x v="100"/>
    <s v="CCV-62A"/>
    <s v="62A"/>
    <m/>
    <s v="62A-18:30-18:45"/>
    <n v="1"/>
    <n v="7"/>
    <n v="1"/>
    <n v="679"/>
    <n v="111"/>
    <n v="9"/>
    <n v="10"/>
    <n v="16"/>
    <n v="740"/>
    <n v="708"/>
    <n v="6760"/>
  </r>
  <r>
    <x v="51"/>
    <n v="18"/>
    <x v="1"/>
    <s v="RUA PREFEITO DIB CHEREM, altura do no. 2756_x0009_"/>
    <x v="100"/>
    <s v="CCV-62A"/>
    <s v="62A"/>
    <m/>
    <s v="62A-18:45-19:00"/>
    <n v="1"/>
    <n v="10"/>
    <n v="5"/>
    <n v="731"/>
    <n v="116"/>
    <n v="18"/>
    <n v="4"/>
    <n v="19"/>
    <n v="806"/>
    <n v="767"/>
    <n v="6760"/>
  </r>
  <r>
    <x v="52"/>
    <n v="19"/>
    <x v="2"/>
    <s v="RUA PREFEITO DIB CHEREM, altura do no. 2756_x0009_"/>
    <x v="100"/>
    <s v="CCV-62A"/>
    <s v="62A"/>
    <m/>
    <s v="62A-19:00-19:15"/>
    <n v="1"/>
    <n v="11"/>
    <n v="7"/>
    <n v="700"/>
    <n v="83"/>
    <n v="21"/>
    <n v="6"/>
    <n v="16"/>
    <n v="776"/>
    <n v="740"/>
    <n v="6760"/>
  </r>
  <r>
    <x v="53"/>
    <n v="19"/>
    <x v="2"/>
    <s v="RUA PREFEITO DIB CHEREM, altura do no. 2756_x0009_"/>
    <x v="100"/>
    <s v="CCV-62A"/>
    <s v="62A"/>
    <m/>
    <s v="62A-19:15-19:30"/>
    <n v="0"/>
    <n v="19"/>
    <n v="7"/>
    <n v="598"/>
    <n v="86"/>
    <n v="24"/>
    <n v="19"/>
    <n v="23"/>
    <n v="710"/>
    <n v="658"/>
    <n v="6760"/>
  </r>
  <r>
    <x v="54"/>
    <n v="19"/>
    <x v="2"/>
    <s v="RUA PREFEITO DIB CHEREM, altura do no. 2756_x0009_"/>
    <x v="100"/>
    <s v="CCV-62A"/>
    <s v="62A"/>
    <m/>
    <s v="62A-19:30-19:45"/>
    <n v="0"/>
    <n v="3"/>
    <n v="1"/>
    <n v="32"/>
    <n v="6"/>
    <n v="0"/>
    <n v="5"/>
    <n v="2"/>
    <n v="49"/>
    <n v="42"/>
    <n v="6760"/>
  </r>
  <r>
    <x v="2"/>
    <n v="6"/>
    <x v="0"/>
    <m/>
    <x v="101"/>
    <s v="CCV-62B"/>
    <s v="62B"/>
    <m/>
    <s v="62B-06:30-06:45"/>
    <n v="0"/>
    <n v="5"/>
    <n v="5"/>
    <n v="299"/>
    <n v="60"/>
    <n v="25"/>
    <n v="3"/>
    <n v="12"/>
    <n v="451"/>
    <n v="327"/>
    <s v=""/>
  </r>
  <r>
    <x v="3"/>
    <n v="6"/>
    <x v="0"/>
    <m/>
    <x v="101"/>
    <s v="CCV-62B"/>
    <s v="62B"/>
    <m/>
    <s v="62B-06:45-07:00"/>
    <n v="0"/>
    <n v="4"/>
    <n v="3"/>
    <n v="514"/>
    <n v="91"/>
    <n v="25"/>
    <n v="12"/>
    <n v="15"/>
    <n v="744"/>
    <n v="549"/>
    <s v=""/>
  </r>
  <r>
    <x v="4"/>
    <n v="7"/>
    <x v="0"/>
    <m/>
    <x v="101"/>
    <s v="CCV-62B"/>
    <s v="62B"/>
    <m/>
    <s v="62B-07:00-07:15"/>
    <n v="1"/>
    <n v="13"/>
    <n v="8"/>
    <n v="595"/>
    <n v="121"/>
    <n v="26"/>
    <n v="9"/>
    <n v="18"/>
    <n v="895"/>
    <n v="642"/>
    <s v=""/>
  </r>
  <r>
    <x v="5"/>
    <n v="7"/>
    <x v="0"/>
    <m/>
    <x v="101"/>
    <s v="CCV-62B"/>
    <s v="62B"/>
    <m/>
    <s v="62B-07:15-07:30"/>
    <n v="0"/>
    <n v="11"/>
    <n v="4"/>
    <n v="855"/>
    <n v="129"/>
    <n v="22"/>
    <n v="4"/>
    <n v="21"/>
    <n v="1214"/>
    <n v="890"/>
    <s v=""/>
  </r>
  <r>
    <x v="6"/>
    <n v="7"/>
    <x v="0"/>
    <m/>
    <x v="101"/>
    <s v="CCV-62B"/>
    <s v="62B"/>
    <m/>
    <s v="62B-07:30-07:45"/>
    <n v="0"/>
    <n v="13"/>
    <n v="11"/>
    <n v="966"/>
    <n v="122"/>
    <n v="21"/>
    <n v="12"/>
    <n v="24"/>
    <n v="1399"/>
    <n v="1030"/>
    <s v=""/>
  </r>
  <r>
    <x v="7"/>
    <n v="7"/>
    <x v="0"/>
    <m/>
    <x v="101"/>
    <s v="CCV-62B"/>
    <s v="62B"/>
    <m/>
    <s v="62B-07:45-08:00"/>
    <n v="0"/>
    <n v="7"/>
    <n v="13"/>
    <n v="815"/>
    <n v="135"/>
    <n v="14"/>
    <n v="12"/>
    <n v="29"/>
    <n v="1203"/>
    <n v="889"/>
    <s v=""/>
  </r>
  <r>
    <x v="8"/>
    <n v="8"/>
    <x v="0"/>
    <m/>
    <x v="101"/>
    <s v="CCV-62B"/>
    <s v="62B"/>
    <m/>
    <s v="62B-08:00-08:15"/>
    <n v="0"/>
    <n v="8"/>
    <n v="22"/>
    <n v="752"/>
    <n v="92"/>
    <n v="25"/>
    <n v="11"/>
    <n v="32"/>
    <n v="1146"/>
    <n v="850"/>
    <s v=""/>
  </r>
  <r>
    <x v="9"/>
    <n v="8"/>
    <x v="0"/>
    <m/>
    <x v="101"/>
    <s v="CCV-62B"/>
    <s v="62B"/>
    <m/>
    <s v="62B-08:15-08:30"/>
    <n v="0"/>
    <n v="13"/>
    <n v="16"/>
    <n v="646"/>
    <n v="84"/>
    <n v="22"/>
    <n v="13"/>
    <n v="19"/>
    <n v="986"/>
    <n v="718"/>
    <s v=""/>
  </r>
  <r>
    <x v="10"/>
    <n v="8"/>
    <x v="0"/>
    <m/>
    <x v="101"/>
    <s v="CCV-62B"/>
    <s v="62B"/>
    <m/>
    <s v="62B-08:30-08:45"/>
    <n v="0"/>
    <n v="13"/>
    <n v="11"/>
    <n v="557"/>
    <n v="77"/>
    <n v="23"/>
    <n v="13"/>
    <n v="24"/>
    <n v="859"/>
    <n v="622"/>
    <s v=""/>
  </r>
  <r>
    <x v="11"/>
    <n v="8"/>
    <x v="0"/>
    <m/>
    <x v="101"/>
    <s v="CCV-62B"/>
    <s v="62B"/>
    <m/>
    <s v="62B-08:45-09:00"/>
    <n v="0"/>
    <n v="21"/>
    <n v="9"/>
    <n v="656"/>
    <n v="93"/>
    <n v="15"/>
    <n v="8"/>
    <n v="24"/>
    <n v="999"/>
    <n v="711"/>
    <s v=""/>
  </r>
  <r>
    <x v="12"/>
    <n v="9"/>
    <x v="0"/>
    <m/>
    <x v="101"/>
    <s v="CCV-62B"/>
    <s v="62B"/>
    <m/>
    <s v="62B-09:00-09:15"/>
    <n v="0"/>
    <n v="21"/>
    <n v="8"/>
    <n v="612"/>
    <n v="63"/>
    <n v="22"/>
    <n v="14"/>
    <n v="33"/>
    <n v="951"/>
    <n v="679"/>
    <s v=""/>
  </r>
  <r>
    <x v="13"/>
    <n v="9"/>
    <x v="0"/>
    <m/>
    <x v="101"/>
    <s v="CCV-62B"/>
    <s v="62B"/>
    <m/>
    <s v="62B-09:15-09:30"/>
    <n v="0"/>
    <n v="32"/>
    <n v="18"/>
    <n v="570"/>
    <n v="83"/>
    <n v="11"/>
    <n v="12"/>
    <n v="28"/>
    <n v="953"/>
    <n v="655"/>
    <s v=""/>
  </r>
  <r>
    <x v="14"/>
    <n v="9"/>
    <x v="0"/>
    <m/>
    <x v="101"/>
    <s v="CCV-62B"/>
    <s v="62B"/>
    <m/>
    <s v="62B-09:30-09:45"/>
    <n v="1"/>
    <n v="32"/>
    <n v="31"/>
    <n v="591"/>
    <n v="77"/>
    <n v="20"/>
    <n v="14"/>
    <n v="36"/>
    <n v="1034"/>
    <n v="719"/>
    <s v=""/>
  </r>
  <r>
    <x v="15"/>
    <n v="9"/>
    <x v="0"/>
    <m/>
    <x v="101"/>
    <s v="CCV-62B"/>
    <s v="62B"/>
    <m/>
    <s v="62B-09:45-10:00"/>
    <n v="0"/>
    <n v="36"/>
    <n v="22"/>
    <n v="600"/>
    <n v="80"/>
    <n v="13"/>
    <n v="16"/>
    <n v="44"/>
    <n v="1041"/>
    <n v="715"/>
    <s v=""/>
  </r>
  <r>
    <x v="16"/>
    <n v="10"/>
    <x v="0"/>
    <m/>
    <x v="101"/>
    <s v="CCV-62B"/>
    <s v="62B"/>
    <m/>
    <s v="62B-10:00-10:15"/>
    <n v="0"/>
    <n v="4"/>
    <n v="2"/>
    <n v="53"/>
    <n v="8"/>
    <n v="0"/>
    <n v="0"/>
    <n v="8"/>
    <n v="98"/>
    <n v="66"/>
    <s v=""/>
  </r>
  <r>
    <x v="40"/>
    <n v="16"/>
    <x v="1"/>
    <m/>
    <x v="101"/>
    <s v="CCV-62B"/>
    <s v="62B"/>
    <m/>
    <s v="62B-16:00-16:15"/>
    <n v="0"/>
    <n v="33"/>
    <n v="10"/>
    <n v="421"/>
    <n v="84"/>
    <n v="6"/>
    <n v="9"/>
    <n v="34"/>
    <n v="740"/>
    <n v="489"/>
    <s v=""/>
  </r>
  <r>
    <x v="41"/>
    <n v="16"/>
    <x v="1"/>
    <m/>
    <x v="101"/>
    <s v="CCV-62B"/>
    <s v="62B"/>
    <m/>
    <s v="62B-16:15-16:30"/>
    <n v="0"/>
    <n v="41"/>
    <n v="18"/>
    <n v="690"/>
    <n v="150"/>
    <n v="9"/>
    <n v="10"/>
    <n v="44"/>
    <n v="1165"/>
    <n v="789"/>
    <s v=""/>
  </r>
  <r>
    <x v="42"/>
    <n v="16"/>
    <x v="1"/>
    <m/>
    <x v="101"/>
    <s v="CCV-62B"/>
    <s v="62B"/>
    <m/>
    <s v="62B-16:30-16:45"/>
    <n v="0"/>
    <n v="33"/>
    <n v="18"/>
    <n v="629"/>
    <n v="176"/>
    <n v="16"/>
    <n v="10"/>
    <n v="50"/>
    <n v="1079"/>
    <n v="734"/>
    <s v=""/>
  </r>
  <r>
    <x v="43"/>
    <n v="16"/>
    <x v="1"/>
    <m/>
    <x v="101"/>
    <s v="CCV-62B"/>
    <s v="62B"/>
    <m/>
    <s v="62B-16:45-17:00"/>
    <n v="0"/>
    <n v="43"/>
    <n v="19"/>
    <n v="711"/>
    <n v="205"/>
    <n v="13"/>
    <n v="9"/>
    <n v="36"/>
    <n v="1201"/>
    <n v="804"/>
    <s v=""/>
  </r>
  <r>
    <x v="44"/>
    <n v="17"/>
    <x v="1"/>
    <m/>
    <x v="101"/>
    <s v="CCV-62B"/>
    <s v="62B"/>
    <m/>
    <s v="62B-17:00-17:15"/>
    <n v="0"/>
    <n v="20"/>
    <n v="20"/>
    <n v="669"/>
    <n v="341"/>
    <n v="16"/>
    <n v="10"/>
    <n v="34"/>
    <n v="1118"/>
    <n v="763"/>
    <s v=""/>
  </r>
  <r>
    <x v="45"/>
    <n v="17"/>
    <x v="1"/>
    <m/>
    <x v="101"/>
    <s v="CCV-62B"/>
    <s v="62B"/>
    <m/>
    <s v="62B-17:15-17:30"/>
    <n v="0"/>
    <n v="24"/>
    <n v="8"/>
    <n v="645"/>
    <n v="385"/>
    <n v="12"/>
    <n v="5"/>
    <n v="29"/>
    <n v="1055"/>
    <n v="699"/>
    <s v=""/>
  </r>
  <r>
    <x v="46"/>
    <n v="17"/>
    <x v="1"/>
    <m/>
    <x v="101"/>
    <s v="CCV-62B"/>
    <s v="62B"/>
    <m/>
    <s v="62B-17:30-17:45"/>
    <n v="0"/>
    <n v="27"/>
    <n v="19"/>
    <n v="505"/>
    <n v="350"/>
    <n v="13"/>
    <n v="4"/>
    <n v="60"/>
    <n v="948"/>
    <n v="617"/>
    <s v=""/>
  </r>
  <r>
    <x v="47"/>
    <n v="17"/>
    <x v="1"/>
    <m/>
    <x v="101"/>
    <s v="CCV-62B"/>
    <s v="62B"/>
    <m/>
    <s v="62B-17:45-18:00"/>
    <n v="0"/>
    <n v="12"/>
    <n v="11"/>
    <n v="471"/>
    <n v="297"/>
    <n v="18"/>
    <n v="10"/>
    <n v="47"/>
    <n v="818"/>
    <n v="556"/>
    <s v=""/>
  </r>
  <r>
    <x v="48"/>
    <n v="18"/>
    <x v="1"/>
    <m/>
    <x v="101"/>
    <s v="CCV-62B"/>
    <s v="62B"/>
    <m/>
    <s v="62B-18:00-18:15"/>
    <n v="0"/>
    <n v="12"/>
    <n v="3"/>
    <n v="403"/>
    <n v="358"/>
    <n v="9"/>
    <n v="0"/>
    <n v="38"/>
    <n v="692"/>
    <n v="449"/>
    <s v=""/>
  </r>
  <r>
    <x v="49"/>
    <n v="18"/>
    <x v="1"/>
    <m/>
    <x v="101"/>
    <s v="CCV-62B"/>
    <s v="62B"/>
    <m/>
    <s v="62B-18:15-18:30"/>
    <n v="0"/>
    <n v="12"/>
    <n v="9"/>
    <n v="415"/>
    <n v="469"/>
    <n v="16"/>
    <n v="0"/>
    <n v="34"/>
    <n v="746"/>
    <n v="472"/>
    <s v=""/>
  </r>
  <r>
    <x v="50"/>
    <n v="18"/>
    <x v="1"/>
    <m/>
    <x v="101"/>
    <s v="CCV-62B"/>
    <s v="62B"/>
    <m/>
    <s v="62B-18:30-18:45"/>
    <n v="0"/>
    <n v="17"/>
    <n v="10"/>
    <n v="427"/>
    <n v="315"/>
    <n v="18"/>
    <n v="0"/>
    <n v="36"/>
    <n v="747"/>
    <n v="488"/>
    <s v=""/>
  </r>
  <r>
    <x v="51"/>
    <n v="18"/>
    <x v="1"/>
    <m/>
    <x v="101"/>
    <s v="CCV-62B"/>
    <s v="62B"/>
    <m/>
    <s v="62B-18:45-19:00"/>
    <n v="1"/>
    <n v="12"/>
    <n v="7"/>
    <n v="512"/>
    <n v="266"/>
    <n v="13"/>
    <n v="4"/>
    <n v="30"/>
    <n v="822"/>
    <n v="564"/>
    <s v=""/>
  </r>
  <r>
    <x v="52"/>
    <n v="19"/>
    <x v="2"/>
    <m/>
    <x v="101"/>
    <s v="CCV-62B"/>
    <s v="62B"/>
    <m/>
    <s v="62B-19:00-19:15"/>
    <n v="0"/>
    <n v="11"/>
    <n v="6"/>
    <n v="498"/>
    <n v="202"/>
    <n v="19"/>
    <n v="4"/>
    <n v="19"/>
    <n v="770"/>
    <n v="536"/>
    <s v=""/>
  </r>
  <r>
    <x v="53"/>
    <n v="19"/>
    <x v="2"/>
    <m/>
    <x v="101"/>
    <s v="CCV-62B"/>
    <s v="62B"/>
    <m/>
    <s v="62B-19:15-19:30"/>
    <n v="0"/>
    <n v="21"/>
    <n v="10"/>
    <n v="579"/>
    <n v="219"/>
    <n v="12"/>
    <n v="2"/>
    <n v="23"/>
    <n v="920"/>
    <n v="629"/>
    <s v=""/>
  </r>
  <r>
    <x v="54"/>
    <n v="19"/>
    <x v="2"/>
    <m/>
    <x v="101"/>
    <s v="CCV-62B"/>
    <s v="62B"/>
    <m/>
    <s v="62B-19:30-19:45"/>
    <n v="0"/>
    <n v="2"/>
    <n v="3"/>
    <n v="44"/>
    <n v="18"/>
    <n v="3"/>
    <n v="0"/>
    <n v="2"/>
    <n v="79"/>
    <n v="54"/>
    <s v=""/>
  </r>
  <r>
    <x v="4"/>
    <n v="7"/>
    <x v="0"/>
    <m/>
    <x v="102"/>
    <s v="CCV-6A_LC"/>
    <s v="6A_LC"/>
    <m/>
    <s v="6A_LC-07:00-07:15"/>
    <n v="1"/>
    <n v="14"/>
    <n v="32"/>
    <n v="183"/>
    <n v="58"/>
    <n v="3"/>
    <n v="0"/>
    <n v="11"/>
    <n v="406"/>
    <n v="274"/>
    <s v=""/>
  </r>
  <r>
    <x v="5"/>
    <n v="7"/>
    <x v="0"/>
    <m/>
    <x v="102"/>
    <s v="CCV-6A_LC"/>
    <s v="6A_LC"/>
    <m/>
    <s v="6A_LC-07:15-07:30"/>
    <n v="0"/>
    <n v="8"/>
    <n v="41"/>
    <n v="149"/>
    <n v="51"/>
    <n v="3"/>
    <n v="0"/>
    <n v="10"/>
    <n v="372"/>
    <n v="262"/>
    <s v=""/>
  </r>
  <r>
    <x v="6"/>
    <n v="7"/>
    <x v="0"/>
    <m/>
    <x v="102"/>
    <s v="CCV-6A_LC"/>
    <s v="6A_LC"/>
    <m/>
    <s v="6A_LC-07:30-07:45"/>
    <n v="0"/>
    <n v="15"/>
    <n v="51"/>
    <n v="159"/>
    <n v="61"/>
    <n v="4"/>
    <n v="0"/>
    <n v="12"/>
    <n v="441"/>
    <n v="299"/>
    <s v=""/>
  </r>
  <r>
    <x v="7"/>
    <n v="7"/>
    <x v="0"/>
    <m/>
    <x v="102"/>
    <s v="CCV-6A_LC"/>
    <s v="6A_LC"/>
    <m/>
    <s v="6A_LC-07:45-08:00"/>
    <n v="0"/>
    <n v="7"/>
    <n v="59"/>
    <n v="151"/>
    <n v="42"/>
    <n v="5"/>
    <n v="0"/>
    <n v="16"/>
    <n v="437"/>
    <n v="315"/>
    <s v=""/>
  </r>
  <r>
    <x v="8"/>
    <n v="8"/>
    <x v="0"/>
    <m/>
    <x v="102"/>
    <s v="CCV-6A_LC"/>
    <s v="6A_LC"/>
    <m/>
    <s v="6A_LC-08:00-08:15"/>
    <n v="3"/>
    <n v="15"/>
    <n v="41"/>
    <n v="143"/>
    <n v="29"/>
    <n v="4"/>
    <n v="1"/>
    <n v="14"/>
    <n v="384"/>
    <n v="261"/>
    <s v=""/>
  </r>
  <r>
    <x v="9"/>
    <n v="8"/>
    <x v="0"/>
    <m/>
    <x v="102"/>
    <s v="CCV-6A_LC"/>
    <s v="6A_LC"/>
    <m/>
    <s v="6A_LC-08:15-08:30"/>
    <n v="1"/>
    <n v="12"/>
    <n v="44"/>
    <n v="137"/>
    <n v="20"/>
    <n v="1"/>
    <n v="1"/>
    <n v="9"/>
    <n v="370"/>
    <n v="257"/>
    <s v=""/>
  </r>
  <r>
    <x v="10"/>
    <n v="8"/>
    <x v="0"/>
    <m/>
    <x v="102"/>
    <s v="CCV-6A_LC"/>
    <s v="6A_LC"/>
    <m/>
    <s v="6A_LC-08:30-08:45"/>
    <n v="1"/>
    <n v="12"/>
    <n v="39"/>
    <n v="155"/>
    <n v="18"/>
    <n v="5"/>
    <n v="0"/>
    <n v="11"/>
    <n v="378"/>
    <n v="264"/>
    <s v=""/>
  </r>
  <r>
    <x v="11"/>
    <n v="8"/>
    <x v="0"/>
    <m/>
    <x v="102"/>
    <s v="CCV-6A_LC"/>
    <s v="6A_LC"/>
    <m/>
    <s v="6A_LC-08:45-09:00"/>
    <n v="3"/>
    <n v="13"/>
    <n v="56"/>
    <n v="128"/>
    <n v="16"/>
    <n v="1"/>
    <n v="2"/>
    <n v="13"/>
    <n v="406"/>
    <n v="283"/>
    <s v=""/>
  </r>
  <r>
    <x v="12"/>
    <n v="9"/>
    <x v="0"/>
    <m/>
    <x v="102"/>
    <s v="CCV-6A_LC"/>
    <s v="6A_LC"/>
    <m/>
    <s v="6A_LC-09:00-09:15"/>
    <n v="1"/>
    <n v="9"/>
    <n v="59"/>
    <n v="146"/>
    <n v="16"/>
    <n v="3"/>
    <n v="0"/>
    <n v="12"/>
    <n v="425"/>
    <n v="306"/>
    <s v=""/>
  </r>
  <r>
    <x v="13"/>
    <n v="9"/>
    <x v="0"/>
    <m/>
    <x v="102"/>
    <s v="CCV-6A_LC"/>
    <s v="6A_LC"/>
    <m/>
    <s v="6A_LC-09:15-09:30"/>
    <n v="0"/>
    <n v="9"/>
    <n v="58"/>
    <n v="148"/>
    <n v="12"/>
    <n v="1"/>
    <n v="0"/>
    <n v="11"/>
    <n v="422"/>
    <n v="304"/>
    <s v=""/>
  </r>
  <r>
    <x v="14"/>
    <n v="9"/>
    <x v="0"/>
    <m/>
    <x v="102"/>
    <s v="CCV-6A_LC"/>
    <s v="6A_LC"/>
    <m/>
    <s v="6A_LC-09:30-09:45"/>
    <n v="0"/>
    <n v="4"/>
    <n v="62"/>
    <n v="138"/>
    <n v="16"/>
    <n v="3"/>
    <n v="1"/>
    <n v="5"/>
    <n v="403"/>
    <n v="299"/>
    <s v=""/>
  </r>
  <r>
    <x v="15"/>
    <n v="9"/>
    <x v="0"/>
    <m/>
    <x v="102"/>
    <s v="CCV-6A_LC"/>
    <s v="6A_LC"/>
    <m/>
    <s v="6A_LC-09:45-10:00"/>
    <n v="0"/>
    <n v="14"/>
    <n v="49"/>
    <n v="138"/>
    <n v="12"/>
    <n v="3"/>
    <n v="1"/>
    <n v="4"/>
    <n v="385"/>
    <n v="266"/>
    <s v=""/>
  </r>
  <r>
    <x v="16"/>
    <n v="10"/>
    <x v="0"/>
    <m/>
    <x v="102"/>
    <s v="CCV-6A_LC"/>
    <s v="6A_LC"/>
    <m/>
    <s v="6A_LC-10:00-10:15"/>
    <n v="1"/>
    <n v="5"/>
    <n v="67"/>
    <n v="129"/>
    <n v="9"/>
    <n v="9"/>
    <n v="0"/>
    <n v="13"/>
    <n v="418"/>
    <n v="310"/>
    <s v=""/>
  </r>
  <r>
    <x v="17"/>
    <n v="10"/>
    <x v="0"/>
    <m/>
    <x v="102"/>
    <s v="CCV-6A_LC"/>
    <s v="6A_LC"/>
    <m/>
    <s v="6A_LC-10:15-10:30"/>
    <n v="1"/>
    <n v="11"/>
    <n v="65"/>
    <n v="164"/>
    <n v="9"/>
    <n v="3"/>
    <n v="1"/>
    <n v="13"/>
    <n v="474"/>
    <n v="341"/>
    <s v=""/>
  </r>
  <r>
    <x v="18"/>
    <n v="10"/>
    <x v="0"/>
    <m/>
    <x v="102"/>
    <s v="CCV-6A_LC"/>
    <s v="6A_LC"/>
    <m/>
    <s v="6A_LC-10:30-10:45"/>
    <n v="0"/>
    <n v="22"/>
    <n v="87"/>
    <n v="183"/>
    <n v="10"/>
    <n v="1"/>
    <n v="1"/>
    <n v="9"/>
    <n v="594"/>
    <n v="411"/>
    <s v=""/>
  </r>
  <r>
    <x v="19"/>
    <n v="10"/>
    <x v="0"/>
    <m/>
    <x v="102"/>
    <s v="CCV-6A_LC"/>
    <s v="6A_LC"/>
    <m/>
    <s v="6A_LC-10:45-11:00"/>
    <n v="0"/>
    <n v="12"/>
    <n v="65"/>
    <n v="134"/>
    <n v="10"/>
    <n v="3"/>
    <n v="1"/>
    <n v="1"/>
    <n v="422"/>
    <n v="299"/>
    <s v=""/>
  </r>
  <r>
    <x v="20"/>
    <n v="11"/>
    <x v="0"/>
    <m/>
    <x v="102"/>
    <s v="CCV-6A_LC"/>
    <s v="6A_LC"/>
    <m/>
    <s v="6A_LC-11:00-11:15"/>
    <n v="2"/>
    <n v="8"/>
    <n v="56"/>
    <n v="122"/>
    <n v="9"/>
    <n v="0"/>
    <n v="0"/>
    <n v="6"/>
    <n v="372"/>
    <n v="268"/>
    <s v=""/>
  </r>
  <r>
    <x v="21"/>
    <n v="11"/>
    <x v="0"/>
    <m/>
    <x v="102"/>
    <s v="CCV-6A_LC"/>
    <s v="6A_LC"/>
    <m/>
    <s v="6A_LC-11:15-11:30"/>
    <n v="0"/>
    <n v="5"/>
    <n v="40"/>
    <n v="81"/>
    <n v="9"/>
    <n v="1"/>
    <n v="1"/>
    <n v="7"/>
    <n v="261"/>
    <n v="189"/>
    <s v=""/>
  </r>
  <r>
    <x v="22"/>
    <n v="11"/>
    <x v="0"/>
    <m/>
    <x v="102"/>
    <s v="CCV-6A_LC"/>
    <s v="6A_LC"/>
    <m/>
    <s v="6A_LC-11:30-11:45"/>
    <n v="0"/>
    <n v="16"/>
    <n v="58"/>
    <n v="116"/>
    <n v="10"/>
    <n v="0"/>
    <n v="0"/>
    <n v="10"/>
    <n v="397"/>
    <n v="271"/>
    <s v=""/>
  </r>
  <r>
    <x v="23"/>
    <n v="11"/>
    <x v="0"/>
    <m/>
    <x v="102"/>
    <s v="CCV-6A_LC"/>
    <s v="6A_LC"/>
    <m/>
    <s v="6A_LC-11:45-12:00"/>
    <n v="0"/>
    <n v="12"/>
    <n v="49"/>
    <n v="145"/>
    <n v="16"/>
    <n v="3"/>
    <n v="0"/>
    <n v="6"/>
    <n v="391"/>
    <n v="274"/>
    <s v=""/>
  </r>
  <r>
    <x v="24"/>
    <n v="12"/>
    <x v="1"/>
    <m/>
    <x v="102"/>
    <s v="CCV-6A_LC"/>
    <s v="6A_LC"/>
    <m/>
    <s v="6A_LC-12:00-12:15"/>
    <n v="2"/>
    <n v="16"/>
    <n v="63"/>
    <n v="137"/>
    <n v="16"/>
    <n v="1"/>
    <n v="1"/>
    <n v="12"/>
    <n v="445"/>
    <n v="308"/>
    <s v=""/>
  </r>
  <r>
    <x v="25"/>
    <n v="12"/>
    <x v="1"/>
    <m/>
    <x v="102"/>
    <s v="CCV-6A_LC"/>
    <s v="6A_LC"/>
    <m/>
    <s v="6A_LC-12:15-12:30"/>
    <n v="0"/>
    <n v="17"/>
    <n v="48"/>
    <n v="133"/>
    <n v="14"/>
    <n v="5"/>
    <n v="1"/>
    <n v="6"/>
    <n v="386"/>
    <n v="260"/>
    <s v=""/>
  </r>
  <r>
    <x v="26"/>
    <n v="12"/>
    <x v="1"/>
    <m/>
    <x v="102"/>
    <s v="CCV-6A_LC"/>
    <s v="6A_LC"/>
    <m/>
    <s v="6A_LC-12:30-12:45"/>
    <n v="0"/>
    <n v="12"/>
    <n v="58"/>
    <n v="145"/>
    <n v="16"/>
    <n v="3"/>
    <n v="1"/>
    <n v="19"/>
    <n v="438"/>
    <n v="310"/>
    <s v=""/>
  </r>
  <r>
    <x v="27"/>
    <n v="12"/>
    <x v="1"/>
    <m/>
    <x v="102"/>
    <s v="CCV-6A_LC"/>
    <s v="6A_LC"/>
    <m/>
    <s v="6A_LC-12:45-13:00"/>
    <n v="1"/>
    <n v="18"/>
    <n v="57"/>
    <n v="167"/>
    <n v="23"/>
    <n v="1"/>
    <n v="1"/>
    <n v="12"/>
    <n v="472"/>
    <n v="323"/>
    <s v=""/>
  </r>
  <r>
    <x v="28"/>
    <n v="13"/>
    <x v="1"/>
    <m/>
    <x v="102"/>
    <s v="CCV-6A_LC"/>
    <s v="6A_LC"/>
    <m/>
    <s v="6A_LC-13:00-13:15"/>
    <n v="2"/>
    <n v="14"/>
    <n v="50"/>
    <n v="126"/>
    <n v="18"/>
    <n v="2"/>
    <n v="1"/>
    <n v="7"/>
    <n v="377"/>
    <n v="259"/>
    <s v=""/>
  </r>
  <r>
    <x v="29"/>
    <n v="13"/>
    <x v="1"/>
    <m/>
    <x v="102"/>
    <s v="CCV-6A_LC"/>
    <s v="6A_LC"/>
    <m/>
    <s v="6A_LC-13:15-13:30"/>
    <n v="1"/>
    <n v="11"/>
    <n v="58"/>
    <n v="175"/>
    <n v="27"/>
    <n v="0"/>
    <n v="1"/>
    <n v="6"/>
    <n v="460"/>
    <n v="327"/>
    <s v=""/>
  </r>
  <r>
    <x v="30"/>
    <n v="13"/>
    <x v="1"/>
    <m/>
    <x v="102"/>
    <s v="CCV-6A_LC"/>
    <s v="6A_LC"/>
    <m/>
    <s v="6A_LC-13:30-13:45"/>
    <n v="0"/>
    <n v="13"/>
    <n v="53"/>
    <n v="169"/>
    <n v="8"/>
    <n v="4"/>
    <n v="0"/>
    <n v="9"/>
    <n v="440"/>
    <n v="311"/>
    <s v=""/>
  </r>
  <r>
    <x v="31"/>
    <n v="13"/>
    <x v="1"/>
    <m/>
    <x v="102"/>
    <s v="CCV-6A_LC"/>
    <s v="6A_LC"/>
    <m/>
    <s v="6A_LC-13:45-14:00"/>
    <n v="0"/>
    <n v="10"/>
    <n v="42"/>
    <n v="188"/>
    <n v="13"/>
    <n v="0"/>
    <n v="0"/>
    <n v="14"/>
    <n v="428"/>
    <n v="307"/>
    <s v=""/>
  </r>
  <r>
    <x v="32"/>
    <n v="14"/>
    <x v="1"/>
    <m/>
    <x v="102"/>
    <s v="CCV-6A_LC"/>
    <s v="6A_LC"/>
    <m/>
    <s v="6A_LC-14:00-14:15"/>
    <n v="1"/>
    <n v="13"/>
    <n v="48"/>
    <n v="187"/>
    <n v="14"/>
    <n v="5"/>
    <n v="0"/>
    <n v="9"/>
    <n v="448"/>
    <n v="316"/>
    <s v=""/>
  </r>
  <r>
    <x v="33"/>
    <n v="14"/>
    <x v="1"/>
    <m/>
    <x v="102"/>
    <s v="CCV-6A_LC"/>
    <s v="6A_LC"/>
    <m/>
    <s v="6A_LC-14:15-14:30"/>
    <n v="0"/>
    <n v="2"/>
    <n v="49"/>
    <n v="159"/>
    <n v="8"/>
    <n v="2"/>
    <n v="1"/>
    <n v="10"/>
    <n v="388"/>
    <n v="293"/>
    <s v=""/>
  </r>
  <r>
    <x v="34"/>
    <n v="14"/>
    <x v="1"/>
    <m/>
    <x v="102"/>
    <s v="CCV-6A_LC"/>
    <s v="6A_LC"/>
    <m/>
    <s v="6A_LC-14:30-14:45"/>
    <n v="2"/>
    <n v="13"/>
    <n v="33"/>
    <n v="100"/>
    <n v="9"/>
    <n v="2"/>
    <n v="0"/>
    <n v="8"/>
    <n v="284"/>
    <n v="191"/>
    <s v=""/>
  </r>
  <r>
    <x v="35"/>
    <n v="14"/>
    <x v="1"/>
    <m/>
    <x v="102"/>
    <s v="CCV-6A_LC"/>
    <s v="6A_LC"/>
    <m/>
    <s v="6A_LC-14:45-15:00"/>
    <n v="0"/>
    <n v="8"/>
    <n v="48"/>
    <n v="147"/>
    <n v="11"/>
    <n v="3"/>
    <n v="9"/>
    <n v="19"/>
    <n v="407"/>
    <n v="295"/>
    <s v=""/>
  </r>
  <r>
    <x v="36"/>
    <n v="15"/>
    <x v="1"/>
    <m/>
    <x v="102"/>
    <s v="CCV-6A_LC"/>
    <s v="6A_LC"/>
    <m/>
    <s v="6A_LC-15:00-15:15"/>
    <n v="1"/>
    <n v="8"/>
    <n v="65"/>
    <n v="163"/>
    <n v="6"/>
    <n v="2"/>
    <n v="0"/>
    <n v="12"/>
    <n v="461"/>
    <n v="338"/>
    <s v=""/>
  </r>
  <r>
    <x v="37"/>
    <n v="15"/>
    <x v="1"/>
    <m/>
    <x v="102"/>
    <s v="CCV-6A_LC"/>
    <s v="6A_LC"/>
    <m/>
    <s v="6A_LC-15:15-15:30"/>
    <n v="0"/>
    <n v="9"/>
    <n v="41"/>
    <n v="162"/>
    <n v="13"/>
    <n v="0"/>
    <n v="0"/>
    <n v="9"/>
    <n v="382"/>
    <n v="274"/>
    <s v=""/>
  </r>
  <r>
    <x v="38"/>
    <n v="15"/>
    <x v="1"/>
    <m/>
    <x v="102"/>
    <s v="CCV-6A_LC"/>
    <s v="6A_LC"/>
    <m/>
    <s v="6A_LC-15:30-15:45"/>
    <n v="0"/>
    <n v="20"/>
    <n v="40"/>
    <n v="157"/>
    <n v="12"/>
    <n v="2"/>
    <n v="1"/>
    <n v="16"/>
    <n v="411"/>
    <n v="274"/>
    <s v=""/>
  </r>
  <r>
    <x v="39"/>
    <n v="15"/>
    <x v="1"/>
    <m/>
    <x v="102"/>
    <s v="CCV-6A_LC"/>
    <s v="6A_LC"/>
    <m/>
    <s v="6A_LC-15:45-16:00"/>
    <n v="0"/>
    <n v="16"/>
    <n v="53"/>
    <n v="141"/>
    <n v="9"/>
    <n v="2"/>
    <n v="0"/>
    <n v="11"/>
    <n v="414"/>
    <n v="285"/>
    <s v=""/>
  </r>
  <r>
    <x v="40"/>
    <n v="16"/>
    <x v="1"/>
    <m/>
    <x v="102"/>
    <s v="CCV-6A_LC"/>
    <s v="6A_LC"/>
    <m/>
    <s v="6A_LC-16:00-16:15"/>
    <n v="0"/>
    <n v="15"/>
    <n v="40"/>
    <n v="106"/>
    <n v="17"/>
    <n v="1"/>
    <n v="1"/>
    <n v="16"/>
    <n v="333"/>
    <n v="223"/>
    <s v=""/>
  </r>
  <r>
    <x v="41"/>
    <n v="16"/>
    <x v="1"/>
    <m/>
    <x v="102"/>
    <s v="CCV-6A_LC"/>
    <s v="6A_LC"/>
    <m/>
    <s v="6A_LC-16:15-16:30"/>
    <n v="2"/>
    <n v="15"/>
    <n v="42"/>
    <n v="109"/>
    <n v="3"/>
    <n v="2"/>
    <n v="1"/>
    <n v="9"/>
    <n v="331"/>
    <n v="224"/>
    <s v=""/>
  </r>
  <r>
    <x v="42"/>
    <n v="16"/>
    <x v="1"/>
    <m/>
    <x v="102"/>
    <s v="CCV-6A_LC"/>
    <s v="6A_LC"/>
    <m/>
    <s v="6A_LC-16:30-16:45"/>
    <n v="0"/>
    <n v="13"/>
    <n v="29"/>
    <n v="123"/>
    <n v="5"/>
    <n v="1"/>
    <n v="1"/>
    <n v="9"/>
    <n v="303"/>
    <n v="206"/>
    <s v=""/>
  </r>
  <r>
    <x v="43"/>
    <n v="16"/>
    <x v="1"/>
    <m/>
    <x v="102"/>
    <s v="CCV-6A_LC"/>
    <s v="6A_LC"/>
    <m/>
    <s v="6A_LC-16:45-17:00"/>
    <n v="0"/>
    <n v="20"/>
    <n v="36"/>
    <n v="133"/>
    <n v="12"/>
    <n v="3"/>
    <n v="0"/>
    <n v="11"/>
    <n v="359"/>
    <n v="234"/>
    <s v=""/>
  </r>
  <r>
    <x v="44"/>
    <n v="17"/>
    <x v="1"/>
    <m/>
    <x v="102"/>
    <s v="CCV-6A_LC"/>
    <s v="6A_LC"/>
    <m/>
    <s v="6A_LC-17:00-17:15"/>
    <n v="0"/>
    <n v="9"/>
    <n v="27"/>
    <n v="162"/>
    <n v="16"/>
    <n v="1"/>
    <n v="0"/>
    <n v="16"/>
    <n v="347"/>
    <n v="246"/>
    <s v=""/>
  </r>
  <r>
    <x v="45"/>
    <n v="17"/>
    <x v="1"/>
    <m/>
    <x v="102"/>
    <s v="CCV-6A_LC"/>
    <s v="6A_LC"/>
    <m/>
    <s v="6A_LC-17:15-17:30"/>
    <n v="1"/>
    <n v="18"/>
    <n v="22"/>
    <n v="145"/>
    <n v="12"/>
    <n v="4"/>
    <n v="0"/>
    <n v="12"/>
    <n v="325"/>
    <n v="212"/>
    <s v=""/>
  </r>
  <r>
    <x v="46"/>
    <n v="17"/>
    <x v="1"/>
    <m/>
    <x v="102"/>
    <s v="CCV-6A_LC"/>
    <s v="6A_LC"/>
    <m/>
    <s v="6A_LC-17:30-17:45"/>
    <n v="0"/>
    <n v="20"/>
    <n v="10"/>
    <n v="188"/>
    <n v="19"/>
    <n v="3"/>
    <n v="0"/>
    <n v="11"/>
    <n v="348"/>
    <n v="224"/>
    <s v=""/>
  </r>
  <r>
    <x v="47"/>
    <n v="17"/>
    <x v="1"/>
    <m/>
    <x v="102"/>
    <s v="CCV-6A_LC"/>
    <s v="6A_LC"/>
    <m/>
    <s v="6A_LC-17:45-18:00"/>
    <n v="0"/>
    <n v="24"/>
    <n v="26"/>
    <n v="229"/>
    <n v="31"/>
    <n v="6"/>
    <n v="0"/>
    <n v="18"/>
    <n v="475"/>
    <n v="312"/>
    <s v=""/>
  </r>
  <r>
    <x v="48"/>
    <n v="18"/>
    <x v="1"/>
    <m/>
    <x v="102"/>
    <s v="CCV-6A_LC"/>
    <s v="6A_LC"/>
    <m/>
    <s v="6A_LC-18:00-18:15"/>
    <n v="0"/>
    <n v="19"/>
    <n v="23"/>
    <n v="43"/>
    <n v="5"/>
    <n v="0"/>
    <n v="0"/>
    <n v="1"/>
    <n v="183"/>
    <n v="102"/>
    <s v=""/>
  </r>
  <r>
    <x v="4"/>
    <n v="7"/>
    <x v="0"/>
    <m/>
    <x v="103"/>
    <s v="CCV-6B_LC"/>
    <s v="6B_LC"/>
    <m/>
    <s v="6B_LC-07:00-07:15"/>
    <n v="0"/>
    <n v="13"/>
    <n v="43"/>
    <n v="85"/>
    <n v="9"/>
    <n v="1"/>
    <n v="0"/>
    <n v="7"/>
    <n v="296"/>
    <n v="200"/>
    <s v=""/>
  </r>
  <r>
    <x v="5"/>
    <n v="7"/>
    <x v="0"/>
    <m/>
    <x v="103"/>
    <s v="CCV-6B_LC"/>
    <s v="6B_LC"/>
    <m/>
    <s v="6B_LC-07:15-07:30"/>
    <n v="0"/>
    <n v="7"/>
    <n v="32"/>
    <n v="121"/>
    <n v="24"/>
    <n v="4"/>
    <n v="0"/>
    <n v="9"/>
    <n v="297"/>
    <n v="210"/>
    <s v=""/>
  </r>
  <r>
    <x v="6"/>
    <n v="7"/>
    <x v="0"/>
    <m/>
    <x v="103"/>
    <s v="CCV-6B_LC"/>
    <s v="6B_LC"/>
    <m/>
    <s v="6B_LC-07:30-07:45"/>
    <n v="0"/>
    <n v="20"/>
    <n v="39"/>
    <n v="152"/>
    <n v="15"/>
    <n v="1"/>
    <n v="0"/>
    <n v="14"/>
    <n v="398"/>
    <n v="264"/>
    <s v=""/>
  </r>
  <r>
    <x v="7"/>
    <n v="7"/>
    <x v="0"/>
    <m/>
    <x v="103"/>
    <s v="CCV-6B_LC"/>
    <s v="6B_LC"/>
    <m/>
    <s v="6B_LC-07:45-08:00"/>
    <n v="1"/>
    <n v="11"/>
    <n v="36"/>
    <n v="185"/>
    <n v="26"/>
    <n v="6"/>
    <n v="1"/>
    <n v="17"/>
    <n v="416"/>
    <n v="293"/>
    <s v=""/>
  </r>
  <r>
    <x v="8"/>
    <n v="8"/>
    <x v="0"/>
    <m/>
    <x v="103"/>
    <s v="CCV-6B_LC"/>
    <s v="6B_LC"/>
    <m/>
    <s v="6B_LC-08:00-08:15"/>
    <n v="2"/>
    <n v="13"/>
    <n v="51"/>
    <n v="140"/>
    <n v="20"/>
    <n v="2"/>
    <n v="0"/>
    <n v="9"/>
    <n v="398"/>
    <n v="277"/>
    <s v=""/>
  </r>
  <r>
    <x v="9"/>
    <n v="8"/>
    <x v="0"/>
    <m/>
    <x v="103"/>
    <s v="CCV-6B_LC"/>
    <s v="6B_LC"/>
    <m/>
    <s v="6B_LC-08:15-08:30"/>
    <n v="0"/>
    <n v="14"/>
    <n v="50"/>
    <n v="175"/>
    <n v="13"/>
    <n v="3"/>
    <n v="0"/>
    <n v="13"/>
    <n v="447"/>
    <n v="313"/>
    <s v=""/>
  </r>
  <r>
    <x v="10"/>
    <n v="8"/>
    <x v="0"/>
    <m/>
    <x v="103"/>
    <s v="CCV-6B_LC"/>
    <s v="6B_LC"/>
    <m/>
    <s v="6B_LC-08:30-08:45"/>
    <n v="0"/>
    <n v="24"/>
    <n v="55"/>
    <n v="173"/>
    <n v="7"/>
    <n v="5"/>
    <n v="0"/>
    <n v="14"/>
    <n v="486"/>
    <n v="325"/>
    <s v=""/>
  </r>
  <r>
    <x v="11"/>
    <n v="8"/>
    <x v="0"/>
    <m/>
    <x v="103"/>
    <s v="CCV-6B_LC"/>
    <s v="6B_LC"/>
    <m/>
    <s v="6B_LC-08:45-09:00"/>
    <n v="0"/>
    <n v="19"/>
    <n v="48"/>
    <n v="154"/>
    <n v="11"/>
    <n v="2"/>
    <n v="0"/>
    <n v="13"/>
    <n v="425"/>
    <n v="287"/>
    <s v=""/>
  </r>
  <r>
    <x v="12"/>
    <n v="9"/>
    <x v="0"/>
    <m/>
    <x v="103"/>
    <s v="CCV-6B_LC"/>
    <s v="6B_LC"/>
    <m/>
    <s v="6B_LC-09:00-09:15"/>
    <n v="0"/>
    <n v="22"/>
    <n v="46"/>
    <n v="163"/>
    <n v="12"/>
    <n v="4"/>
    <n v="0"/>
    <n v="10"/>
    <n v="435"/>
    <n v="288"/>
    <s v=""/>
  </r>
  <r>
    <x v="13"/>
    <n v="9"/>
    <x v="0"/>
    <m/>
    <x v="103"/>
    <s v="CCV-6B_LC"/>
    <s v="6B_LC"/>
    <m/>
    <s v="6B_LC-09:15-09:30"/>
    <n v="0"/>
    <n v="16"/>
    <n v="56"/>
    <n v="113"/>
    <n v="12"/>
    <n v="3"/>
    <n v="0"/>
    <n v="13"/>
    <n v="390"/>
    <n v="266"/>
    <s v=""/>
  </r>
  <r>
    <x v="14"/>
    <n v="9"/>
    <x v="0"/>
    <m/>
    <x v="103"/>
    <s v="CCV-6B_LC"/>
    <s v="6B_LC"/>
    <m/>
    <s v="6B_LC-09:30-09:45"/>
    <n v="0"/>
    <n v="19"/>
    <n v="60"/>
    <n v="145"/>
    <n v="8"/>
    <n v="1"/>
    <n v="1"/>
    <n v="14"/>
    <n v="455"/>
    <n v="310"/>
    <s v=""/>
  </r>
  <r>
    <x v="15"/>
    <n v="9"/>
    <x v="0"/>
    <m/>
    <x v="103"/>
    <s v="CCV-6B_LC"/>
    <s v="6B_LC"/>
    <m/>
    <s v="6B_LC-09:45-10:00"/>
    <n v="2"/>
    <n v="12"/>
    <n v="62"/>
    <n v="171"/>
    <n v="10"/>
    <n v="3"/>
    <n v="2"/>
    <n v="8"/>
    <n v="471"/>
    <n v="336"/>
    <s v=""/>
  </r>
  <r>
    <x v="16"/>
    <n v="10"/>
    <x v="0"/>
    <m/>
    <x v="103"/>
    <s v="CCV-6B_LC"/>
    <s v="6B_LC"/>
    <m/>
    <s v="6B_LC-10:00-10:15"/>
    <n v="0"/>
    <n v="17"/>
    <n v="62"/>
    <n v="140"/>
    <n v="12"/>
    <n v="2"/>
    <n v="0"/>
    <n v="7"/>
    <n v="440"/>
    <n v="302"/>
    <s v=""/>
  </r>
  <r>
    <x v="17"/>
    <n v="10"/>
    <x v="0"/>
    <m/>
    <x v="103"/>
    <s v="CCV-6B_LC"/>
    <s v="6B_LC"/>
    <m/>
    <s v="6B_LC-10:15-10:30"/>
    <n v="2"/>
    <n v="26"/>
    <n v="61"/>
    <n v="121"/>
    <n v="15"/>
    <n v="5"/>
    <n v="2"/>
    <n v="13"/>
    <n v="446"/>
    <n v="289"/>
    <s v=""/>
  </r>
  <r>
    <x v="18"/>
    <n v="10"/>
    <x v="0"/>
    <m/>
    <x v="103"/>
    <s v="CCV-6B_LC"/>
    <s v="6B_LC"/>
    <m/>
    <s v="6B_LC-10:30-10:45"/>
    <n v="0"/>
    <n v="11"/>
    <n v="50"/>
    <n v="128"/>
    <n v="14"/>
    <n v="2"/>
    <n v="1"/>
    <n v="7"/>
    <n v="371"/>
    <n v="261"/>
    <s v=""/>
  </r>
  <r>
    <x v="19"/>
    <n v="10"/>
    <x v="0"/>
    <m/>
    <x v="103"/>
    <s v="CCV-6B_LC"/>
    <s v="6B_LC"/>
    <m/>
    <s v="6B_LC-10:45-11:00"/>
    <n v="0"/>
    <n v="13"/>
    <n v="55"/>
    <n v="142"/>
    <n v="11"/>
    <n v="4"/>
    <n v="1"/>
    <n v="10"/>
    <n v="414"/>
    <n v="291"/>
    <s v=""/>
  </r>
  <r>
    <x v="20"/>
    <n v="11"/>
    <x v="0"/>
    <m/>
    <x v="103"/>
    <s v="CCV-6B_LC"/>
    <s v="6B_LC"/>
    <m/>
    <s v="6B_LC-11:00-11:15"/>
    <n v="0"/>
    <n v="15"/>
    <n v="53"/>
    <n v="117"/>
    <n v="17"/>
    <n v="7"/>
    <n v="0"/>
    <n v="10"/>
    <n v="381"/>
    <n v="260"/>
    <s v=""/>
  </r>
  <r>
    <x v="21"/>
    <n v="11"/>
    <x v="0"/>
    <m/>
    <x v="103"/>
    <s v="CCV-6B_LC"/>
    <s v="6B_LC"/>
    <m/>
    <s v="6B_LC-11:15-11:30"/>
    <n v="0"/>
    <n v="10"/>
    <n v="65"/>
    <n v="114"/>
    <n v="14"/>
    <n v="1"/>
    <n v="1"/>
    <n v="12"/>
    <n v="406"/>
    <n v="290"/>
    <s v=""/>
  </r>
  <r>
    <x v="22"/>
    <n v="11"/>
    <x v="0"/>
    <m/>
    <x v="103"/>
    <s v="CCV-6B_LC"/>
    <s v="6B_LC"/>
    <m/>
    <s v="6B_LC-11:30-11:45"/>
    <n v="0"/>
    <n v="13"/>
    <n v="58"/>
    <n v="133"/>
    <n v="10"/>
    <n v="1"/>
    <n v="0"/>
    <n v="10"/>
    <n v="411"/>
    <n v="288"/>
    <s v=""/>
  </r>
  <r>
    <x v="23"/>
    <n v="11"/>
    <x v="0"/>
    <m/>
    <x v="103"/>
    <s v="CCV-6B_LC"/>
    <s v="6B_LC"/>
    <m/>
    <s v="6B_LC-11:45-12:00"/>
    <n v="0"/>
    <n v="9"/>
    <n v="47"/>
    <n v="128"/>
    <n v="17"/>
    <n v="6"/>
    <n v="2"/>
    <n v="12"/>
    <n v="365"/>
    <n v="260"/>
    <s v=""/>
  </r>
  <r>
    <x v="24"/>
    <n v="12"/>
    <x v="1"/>
    <m/>
    <x v="103"/>
    <s v="CCV-6B_LC"/>
    <s v="6B_LC"/>
    <m/>
    <s v="6B_LC-12:00-12:15"/>
    <n v="1"/>
    <n v="11"/>
    <n v="43"/>
    <n v="124"/>
    <n v="14"/>
    <n v="1"/>
    <n v="0"/>
    <n v="10"/>
    <n v="346"/>
    <n v="242"/>
    <s v=""/>
  </r>
  <r>
    <x v="25"/>
    <n v="12"/>
    <x v="1"/>
    <m/>
    <x v="103"/>
    <s v="CCV-6B_LC"/>
    <s v="6B_LC"/>
    <m/>
    <s v="6B_LC-12:15-12:30"/>
    <n v="0"/>
    <n v="8"/>
    <n v="47"/>
    <n v="109"/>
    <n v="18"/>
    <n v="1"/>
    <n v="0"/>
    <n v="9"/>
    <n v="331"/>
    <n v="236"/>
    <s v=""/>
  </r>
  <r>
    <x v="26"/>
    <n v="12"/>
    <x v="1"/>
    <m/>
    <x v="103"/>
    <s v="CCV-6B_LC"/>
    <s v="6B_LC"/>
    <m/>
    <s v="6B_LC-12:30-12:45"/>
    <n v="0"/>
    <n v="8"/>
    <n v="49"/>
    <n v="119"/>
    <n v="4"/>
    <n v="2"/>
    <n v="1"/>
    <n v="9"/>
    <n v="349"/>
    <n v="252"/>
    <s v=""/>
  </r>
  <r>
    <x v="27"/>
    <n v="12"/>
    <x v="1"/>
    <m/>
    <x v="103"/>
    <s v="CCV-6B_LC"/>
    <s v="6B_LC"/>
    <m/>
    <s v="6B_LC-12:45-13:00"/>
    <n v="0"/>
    <n v="17"/>
    <n v="37"/>
    <n v="127"/>
    <n v="15"/>
    <n v="8"/>
    <n v="0"/>
    <n v="9"/>
    <n v="345"/>
    <n v="229"/>
    <s v=""/>
  </r>
  <r>
    <x v="28"/>
    <n v="13"/>
    <x v="1"/>
    <m/>
    <x v="103"/>
    <s v="CCV-6B_LC"/>
    <s v="6B_LC"/>
    <m/>
    <s v="6B_LC-13:00-13:15"/>
    <n v="0"/>
    <n v="12"/>
    <n v="50"/>
    <n v="133"/>
    <n v="14"/>
    <n v="3"/>
    <n v="0"/>
    <n v="10"/>
    <n v="383"/>
    <n v="268"/>
    <s v=""/>
  </r>
  <r>
    <x v="29"/>
    <n v="13"/>
    <x v="1"/>
    <m/>
    <x v="103"/>
    <s v="CCV-6B_LC"/>
    <s v="6B_LC"/>
    <m/>
    <s v="6B_LC-13:15-13:30"/>
    <n v="0"/>
    <n v="14"/>
    <n v="41"/>
    <n v="148"/>
    <n v="9"/>
    <n v="2"/>
    <n v="1"/>
    <n v="14"/>
    <n v="384"/>
    <n v="266"/>
    <s v=""/>
  </r>
  <r>
    <x v="30"/>
    <n v="13"/>
    <x v="1"/>
    <m/>
    <x v="103"/>
    <s v="CCV-6B_LC"/>
    <s v="6B_LC"/>
    <m/>
    <s v="6B_LC-13:30-13:45"/>
    <n v="1"/>
    <n v="16"/>
    <n v="43"/>
    <n v="128"/>
    <n v="11"/>
    <n v="0"/>
    <n v="0"/>
    <n v="10"/>
    <n v="364"/>
    <n v="246"/>
    <s v=""/>
  </r>
  <r>
    <x v="31"/>
    <n v="13"/>
    <x v="1"/>
    <m/>
    <x v="103"/>
    <s v="CCV-6B_LC"/>
    <s v="6B_LC"/>
    <m/>
    <s v="6B_LC-13:45-14:00"/>
    <n v="0"/>
    <n v="10"/>
    <n v="36"/>
    <n v="112"/>
    <n v="13"/>
    <n v="2"/>
    <n v="0"/>
    <n v="9"/>
    <n v="304"/>
    <n v="211"/>
    <s v=""/>
  </r>
  <r>
    <x v="32"/>
    <n v="14"/>
    <x v="1"/>
    <m/>
    <x v="103"/>
    <s v="CCV-6B_LC"/>
    <s v="6B_LC"/>
    <m/>
    <s v="6B_LC-14:00-14:15"/>
    <n v="0"/>
    <n v="14"/>
    <n v="39"/>
    <n v="105"/>
    <n v="8"/>
    <n v="5"/>
    <n v="0"/>
    <n v="1"/>
    <n v="303"/>
    <n v="204"/>
    <s v=""/>
  </r>
  <r>
    <x v="33"/>
    <n v="14"/>
    <x v="1"/>
    <m/>
    <x v="103"/>
    <s v="CCV-6B_LC"/>
    <s v="6B_LC"/>
    <m/>
    <s v="6B_LC-14:15-14:30"/>
    <n v="1"/>
    <n v="13"/>
    <n v="38"/>
    <n v="92"/>
    <n v="6"/>
    <n v="1"/>
    <n v="0"/>
    <n v="7"/>
    <n v="288"/>
    <n v="194"/>
    <s v=""/>
  </r>
  <r>
    <x v="34"/>
    <n v="14"/>
    <x v="1"/>
    <m/>
    <x v="103"/>
    <s v="CCV-6B_LC"/>
    <s v="6B_LC"/>
    <m/>
    <s v="6B_LC-14:30-14:45"/>
    <n v="0"/>
    <n v="18"/>
    <n v="44"/>
    <n v="102"/>
    <n v="10"/>
    <n v="3"/>
    <n v="1"/>
    <n v="5"/>
    <n v="333"/>
    <n v="218"/>
    <s v=""/>
  </r>
  <r>
    <x v="35"/>
    <n v="14"/>
    <x v="1"/>
    <m/>
    <x v="103"/>
    <s v="CCV-6B_LC"/>
    <s v="6B_LC"/>
    <m/>
    <s v="6B_LC-14:45-15:00"/>
    <n v="2"/>
    <n v="9"/>
    <n v="62"/>
    <n v="103"/>
    <n v="4"/>
    <n v="3"/>
    <n v="0"/>
    <n v="6"/>
    <n v="368"/>
    <n v="264"/>
    <s v=""/>
  </r>
  <r>
    <x v="36"/>
    <n v="15"/>
    <x v="1"/>
    <m/>
    <x v="103"/>
    <s v="CCV-6B_LC"/>
    <s v="6B_LC"/>
    <m/>
    <s v="6B_LC-15:00-15:15"/>
    <n v="4"/>
    <n v="14"/>
    <n v="37"/>
    <n v="98"/>
    <n v="5"/>
    <n v="3"/>
    <n v="0"/>
    <n v="5"/>
    <n v="292"/>
    <n v="196"/>
    <s v=""/>
  </r>
  <r>
    <x v="37"/>
    <n v="15"/>
    <x v="1"/>
    <m/>
    <x v="103"/>
    <s v="CCV-6B_LC"/>
    <s v="6B_LC"/>
    <m/>
    <s v="6B_LC-15:15-15:30"/>
    <n v="3"/>
    <n v="9"/>
    <n v="55"/>
    <n v="114"/>
    <n v="9"/>
    <n v="2"/>
    <n v="1"/>
    <n v="5"/>
    <n v="361"/>
    <n v="258"/>
    <s v=""/>
  </r>
  <r>
    <x v="38"/>
    <n v="15"/>
    <x v="1"/>
    <m/>
    <x v="103"/>
    <s v="CCV-6B_LC"/>
    <s v="6B_LC"/>
    <m/>
    <s v="6B_LC-15:30-15:45"/>
    <n v="0"/>
    <n v="17"/>
    <n v="86"/>
    <n v="159"/>
    <n v="10"/>
    <n v="3"/>
    <n v="1"/>
    <n v="7"/>
    <n v="543"/>
    <n v="382"/>
    <s v=""/>
  </r>
  <r>
    <x v="39"/>
    <n v="15"/>
    <x v="1"/>
    <m/>
    <x v="103"/>
    <s v="CCV-6B_LC"/>
    <s v="6B_LC"/>
    <m/>
    <s v="6B_LC-15:45-16:00"/>
    <n v="2"/>
    <n v="6"/>
    <n v="35"/>
    <n v="147"/>
    <n v="5"/>
    <n v="3"/>
    <n v="0"/>
    <n v="13"/>
    <n v="339"/>
    <n v="248"/>
    <s v=""/>
  </r>
  <r>
    <x v="40"/>
    <n v="16"/>
    <x v="1"/>
    <m/>
    <x v="103"/>
    <s v="CCV-6B_LC"/>
    <s v="6B_LC"/>
    <m/>
    <s v="6B_LC-16:00-16:15"/>
    <n v="2"/>
    <n v="15"/>
    <n v="66"/>
    <n v="134"/>
    <n v="20"/>
    <n v="1"/>
    <n v="1"/>
    <n v="11"/>
    <n v="448"/>
    <n v="311"/>
    <s v=""/>
  </r>
  <r>
    <x v="41"/>
    <n v="16"/>
    <x v="1"/>
    <m/>
    <x v="103"/>
    <s v="CCV-6B_LC"/>
    <s v="6B_LC"/>
    <m/>
    <s v="6B_LC-16:15-16:30"/>
    <n v="1"/>
    <n v="8"/>
    <n v="69"/>
    <n v="147"/>
    <n v="11"/>
    <n v="2"/>
    <n v="1"/>
    <n v="9"/>
    <n v="452"/>
    <n v="330"/>
    <s v=""/>
  </r>
  <r>
    <x v="42"/>
    <n v="16"/>
    <x v="1"/>
    <m/>
    <x v="103"/>
    <s v="CCV-6B_LC"/>
    <s v="6B_LC"/>
    <m/>
    <s v="6B_LC-16:30-16:45"/>
    <n v="2"/>
    <n v="15"/>
    <n v="66"/>
    <n v="134"/>
    <n v="14"/>
    <n v="2"/>
    <n v="0"/>
    <n v="10"/>
    <n v="444"/>
    <n v="309"/>
    <s v=""/>
  </r>
  <r>
    <x v="43"/>
    <n v="16"/>
    <x v="1"/>
    <m/>
    <x v="103"/>
    <s v="CCV-6B_LC"/>
    <s v="6B_LC"/>
    <m/>
    <s v="6B_LC-16:45-17:00"/>
    <n v="0"/>
    <n v="8"/>
    <n v="63"/>
    <n v="160"/>
    <n v="19"/>
    <n v="3"/>
    <n v="1"/>
    <n v="9"/>
    <n v="451"/>
    <n v="328"/>
    <s v=""/>
  </r>
  <r>
    <x v="44"/>
    <n v="17"/>
    <x v="1"/>
    <m/>
    <x v="103"/>
    <s v="CCV-6B_LC"/>
    <s v="6B_LC"/>
    <m/>
    <s v="6B_LC-17:00-17:15"/>
    <n v="1"/>
    <n v="14"/>
    <n v="54"/>
    <n v="160"/>
    <n v="41"/>
    <n v="5"/>
    <n v="1"/>
    <n v="15"/>
    <n v="450"/>
    <n v="311"/>
    <s v=""/>
  </r>
  <r>
    <x v="45"/>
    <n v="17"/>
    <x v="1"/>
    <m/>
    <x v="103"/>
    <s v="CCV-6B_LC"/>
    <s v="6B_LC"/>
    <m/>
    <s v="6B_LC-17:15-17:30"/>
    <n v="0"/>
    <n v="7"/>
    <n v="67"/>
    <n v="213"/>
    <n v="37"/>
    <n v="4"/>
    <n v="0"/>
    <n v="15"/>
    <n v="541"/>
    <n v="396"/>
    <s v=""/>
  </r>
  <r>
    <x v="46"/>
    <n v="17"/>
    <x v="1"/>
    <m/>
    <x v="103"/>
    <s v="CCV-6B_LC"/>
    <s v="6B_LC"/>
    <m/>
    <s v="6B_LC-17:30-17:45"/>
    <n v="0"/>
    <n v="23"/>
    <n v="56"/>
    <n v="160"/>
    <n v="40"/>
    <n v="2"/>
    <n v="0"/>
    <n v="12"/>
    <n v="475"/>
    <n v="312"/>
    <s v=""/>
  </r>
  <r>
    <x v="47"/>
    <n v="17"/>
    <x v="1"/>
    <m/>
    <x v="103"/>
    <s v="CCV-6B_LC"/>
    <s v="6B_LC"/>
    <m/>
    <s v="6B_LC-17:45-18:00"/>
    <n v="0"/>
    <n v="13"/>
    <n v="41"/>
    <n v="178"/>
    <n v="41"/>
    <n v="2"/>
    <n v="0"/>
    <n v="17"/>
    <n v="430"/>
    <n v="298"/>
    <s v=""/>
  </r>
  <r>
    <x v="48"/>
    <n v="18"/>
    <x v="1"/>
    <m/>
    <x v="103"/>
    <s v="CCV-6B_LC"/>
    <s v="6B_LC"/>
    <m/>
    <s v="6B_LC-18:00-18:15"/>
    <n v="0"/>
    <n v="3"/>
    <n v="17"/>
    <n v="81"/>
    <n v="10"/>
    <n v="2"/>
    <n v="0"/>
    <n v="4"/>
    <n v="176"/>
    <n v="128"/>
    <s v=""/>
  </r>
  <r>
    <x v="2"/>
    <n v="6"/>
    <x v="0"/>
    <m/>
    <x v="104"/>
    <s v="CCV-8A"/>
    <s v="8A"/>
    <m/>
    <s v="8A-06:30-06:45"/>
    <n v="1"/>
    <n v="7"/>
    <n v="6"/>
    <n v="425"/>
    <n v="66"/>
    <n v="32"/>
    <n v="1"/>
    <n v="17"/>
    <n v="628"/>
    <n v="458"/>
    <s v=""/>
  </r>
  <r>
    <x v="3"/>
    <n v="6"/>
    <x v="0"/>
    <m/>
    <x v="104"/>
    <s v="CCV-8A"/>
    <s v="8A"/>
    <m/>
    <s v="8A-06:45-07:00"/>
    <n v="1"/>
    <n v="7"/>
    <n v="6"/>
    <n v="800"/>
    <n v="76"/>
    <n v="37"/>
    <n v="5"/>
    <n v="29"/>
    <n v="1139"/>
    <n v="849"/>
    <s v=""/>
  </r>
  <r>
    <x v="4"/>
    <n v="7"/>
    <x v="0"/>
    <m/>
    <x v="104"/>
    <s v="CCV-8A"/>
    <s v="8A"/>
    <m/>
    <s v="8A-07:00-07:15"/>
    <n v="1"/>
    <n v="11"/>
    <n v="12"/>
    <n v="1135"/>
    <n v="93"/>
    <n v="25"/>
    <n v="8"/>
    <n v="27"/>
    <n v="1609"/>
    <n v="1200"/>
    <s v=""/>
  </r>
  <r>
    <x v="5"/>
    <n v="7"/>
    <x v="0"/>
    <m/>
    <x v="104"/>
    <s v="CCV-8A"/>
    <s v="8A"/>
    <m/>
    <s v="8A-07:15-07:30"/>
    <n v="3"/>
    <n v="19"/>
    <n v="10"/>
    <n v="1096"/>
    <n v="97"/>
    <n v="32"/>
    <n v="6"/>
    <n v="21"/>
    <n v="1563"/>
    <n v="1148"/>
    <s v=""/>
  </r>
  <r>
    <x v="6"/>
    <n v="7"/>
    <x v="0"/>
    <m/>
    <x v="104"/>
    <s v="CCV-8A"/>
    <s v="8A"/>
    <m/>
    <s v="8A-07:30-07:45"/>
    <n v="1"/>
    <n v="13"/>
    <n v="7"/>
    <n v="1095"/>
    <n v="82"/>
    <n v="16"/>
    <n v="7"/>
    <n v="21"/>
    <n v="1535"/>
    <n v="1141"/>
    <s v=""/>
  </r>
  <r>
    <x v="7"/>
    <n v="7"/>
    <x v="0"/>
    <m/>
    <x v="104"/>
    <s v="CCV-8A"/>
    <s v="8A"/>
    <m/>
    <s v="8A-07:45-08:00"/>
    <n v="4"/>
    <n v="12"/>
    <n v="6"/>
    <n v="1120"/>
    <n v="94"/>
    <n v="29"/>
    <n v="3"/>
    <n v="20"/>
    <n v="1557"/>
    <n v="1158"/>
    <s v=""/>
  </r>
  <r>
    <x v="8"/>
    <n v="8"/>
    <x v="0"/>
    <m/>
    <x v="104"/>
    <s v="CCV-8A"/>
    <s v="8A"/>
    <m/>
    <s v="8A-08:00-08:15"/>
    <n v="2"/>
    <n v="7"/>
    <n v="8"/>
    <n v="1084"/>
    <n v="54"/>
    <n v="29"/>
    <n v="7"/>
    <n v="24"/>
    <n v="1506"/>
    <n v="1135"/>
    <s v=""/>
  </r>
  <r>
    <x v="9"/>
    <n v="8"/>
    <x v="0"/>
    <m/>
    <x v="104"/>
    <s v="CCV-8A"/>
    <s v="8A"/>
    <m/>
    <s v="8A-08:15-08:30"/>
    <n v="1"/>
    <n v="14"/>
    <n v="9"/>
    <n v="802"/>
    <n v="61"/>
    <n v="18"/>
    <n v="12"/>
    <n v="15"/>
    <n v="1157"/>
    <n v="852"/>
    <s v=""/>
  </r>
  <r>
    <x v="10"/>
    <n v="8"/>
    <x v="0"/>
    <m/>
    <x v="104"/>
    <s v="CCV-8A"/>
    <s v="8A"/>
    <m/>
    <s v="8A-08:30-08:45"/>
    <n v="0"/>
    <n v="14"/>
    <n v="6"/>
    <n v="677"/>
    <n v="56"/>
    <n v="27"/>
    <n v="10"/>
    <n v="27"/>
    <n v="997"/>
    <n v="729"/>
    <s v=""/>
  </r>
  <r>
    <x v="11"/>
    <n v="8"/>
    <x v="0"/>
    <m/>
    <x v="104"/>
    <s v="CCV-8A"/>
    <s v="8A"/>
    <m/>
    <s v="8A-08:45-09:00"/>
    <n v="6"/>
    <n v="24"/>
    <n v="9"/>
    <n v="922"/>
    <n v="60"/>
    <n v="19"/>
    <n v="6"/>
    <n v="31"/>
    <n v="1352"/>
    <n v="982"/>
    <s v=""/>
  </r>
  <r>
    <x v="12"/>
    <n v="9"/>
    <x v="0"/>
    <m/>
    <x v="104"/>
    <s v="CCV-8A"/>
    <s v="8A"/>
    <m/>
    <s v="8A-09:00-09:15"/>
    <n v="0"/>
    <n v="31"/>
    <n v="11"/>
    <n v="899"/>
    <n v="60"/>
    <n v="20"/>
    <n v="16"/>
    <n v="36"/>
    <n v="1366"/>
    <n v="979"/>
    <s v=""/>
  </r>
  <r>
    <x v="13"/>
    <n v="9"/>
    <x v="0"/>
    <m/>
    <x v="104"/>
    <s v="CCV-8A"/>
    <s v="8A"/>
    <m/>
    <s v="8A-09:15-09:30"/>
    <n v="0"/>
    <n v="15"/>
    <n v="9"/>
    <n v="793"/>
    <n v="33"/>
    <n v="4"/>
    <n v="12"/>
    <n v="23"/>
    <n v="1152"/>
    <n v="851"/>
    <s v=""/>
  </r>
  <r>
    <x v="14"/>
    <n v="9"/>
    <x v="0"/>
    <m/>
    <x v="104"/>
    <s v="CCV-8A"/>
    <s v="8A"/>
    <m/>
    <s v="8A-09:30-09:45"/>
    <n v="2"/>
    <n v="26"/>
    <n v="8"/>
    <n v="893"/>
    <n v="62"/>
    <n v="18"/>
    <n v="12"/>
    <n v="24"/>
    <n v="1315"/>
    <n v="949"/>
    <s v=""/>
  </r>
  <r>
    <x v="15"/>
    <n v="9"/>
    <x v="0"/>
    <m/>
    <x v="104"/>
    <s v="CCV-8A"/>
    <s v="8A"/>
    <m/>
    <s v="8A-09:45-10:00"/>
    <n v="4"/>
    <n v="28"/>
    <n v="13"/>
    <n v="784"/>
    <n v="57"/>
    <n v="13"/>
    <n v="11"/>
    <n v="44"/>
    <n v="1219"/>
    <n v="872"/>
    <s v=""/>
  </r>
  <r>
    <x v="16"/>
    <n v="10"/>
    <x v="0"/>
    <m/>
    <x v="104"/>
    <s v="CCV-8A"/>
    <s v="8A"/>
    <m/>
    <s v="8A-10:00-10:15"/>
    <n v="0"/>
    <n v="2"/>
    <n v="1"/>
    <n v="85"/>
    <n v="25"/>
    <n v="0"/>
    <n v="1"/>
    <n v="20"/>
    <n v="152"/>
    <n v="109"/>
    <s v=""/>
  </r>
  <r>
    <x v="38"/>
    <n v="15"/>
    <x v="1"/>
    <m/>
    <x v="104"/>
    <s v="CCV-8A"/>
    <s v="8A"/>
    <m/>
    <s v="8A-15:30-15:45"/>
    <n v="0"/>
    <n v="3"/>
    <n v="0"/>
    <n v="41"/>
    <n v="1"/>
    <n v="0"/>
    <n v="1"/>
    <n v="3"/>
    <n v="67"/>
    <n v="45"/>
    <s v=""/>
  </r>
  <r>
    <x v="39"/>
    <n v="15"/>
    <x v="1"/>
    <m/>
    <x v="104"/>
    <s v="CCV-8A"/>
    <s v="8A"/>
    <m/>
    <s v="8A-15:45-16:00"/>
    <n v="0"/>
    <n v="27"/>
    <n v="6"/>
    <n v="634"/>
    <n v="41"/>
    <n v="14"/>
    <n v="11"/>
    <n v="31"/>
    <n v="978"/>
    <n v="691"/>
    <s v=""/>
  </r>
  <r>
    <x v="40"/>
    <n v="16"/>
    <x v="1"/>
    <m/>
    <x v="104"/>
    <s v="CCV-8A"/>
    <s v="8A"/>
    <m/>
    <s v="8A-16:00-16:15"/>
    <n v="1"/>
    <n v="33"/>
    <n v="22"/>
    <n v="665"/>
    <n v="70"/>
    <n v="9"/>
    <n v="12"/>
    <n v="29"/>
    <n v="1091"/>
    <n v="761"/>
    <s v=""/>
  </r>
  <r>
    <x v="41"/>
    <n v="16"/>
    <x v="1"/>
    <m/>
    <x v="104"/>
    <s v="CCV-8A"/>
    <s v="8A"/>
    <m/>
    <s v="8A-16:15-16:30"/>
    <n v="2"/>
    <n v="30"/>
    <n v="12"/>
    <n v="607"/>
    <n v="44"/>
    <n v="14"/>
    <n v="9"/>
    <n v="25"/>
    <n v="960"/>
    <n v="671"/>
    <s v=""/>
  </r>
  <r>
    <x v="42"/>
    <n v="16"/>
    <x v="1"/>
    <m/>
    <x v="104"/>
    <s v="CCV-8A"/>
    <s v="8A"/>
    <m/>
    <s v="8A-16:30-16:45"/>
    <n v="2"/>
    <n v="36"/>
    <n v="22"/>
    <n v="711"/>
    <n v="72"/>
    <n v="16"/>
    <n v="13"/>
    <n v="45"/>
    <n v="1181"/>
    <n v="824"/>
    <s v=""/>
  </r>
  <r>
    <x v="43"/>
    <n v="16"/>
    <x v="1"/>
    <m/>
    <x v="104"/>
    <s v="CCV-8A"/>
    <s v="8A"/>
    <m/>
    <s v="8A-16:45-17:00"/>
    <n v="9"/>
    <n v="19"/>
    <n v="8"/>
    <n v="1097"/>
    <n v="74"/>
    <n v="14"/>
    <n v="5"/>
    <n v="32"/>
    <n v="1566"/>
    <n v="1154"/>
    <s v=""/>
  </r>
  <r>
    <x v="44"/>
    <n v="17"/>
    <x v="1"/>
    <m/>
    <x v="104"/>
    <s v="CCV-8A"/>
    <s v="8A"/>
    <m/>
    <s v="8A-17:00-17:15"/>
    <n v="7"/>
    <n v="31"/>
    <n v="9"/>
    <n v="1231"/>
    <n v="136"/>
    <n v="10"/>
    <n v="16"/>
    <n v="45"/>
    <n v="1819"/>
    <n v="1315"/>
    <s v=""/>
  </r>
  <r>
    <x v="45"/>
    <n v="17"/>
    <x v="1"/>
    <m/>
    <x v="104"/>
    <s v="CCV-8A"/>
    <s v="8A"/>
    <m/>
    <s v="8A-17:15-17:30"/>
    <n v="6"/>
    <n v="25"/>
    <n v="6"/>
    <n v="1245"/>
    <n v="122"/>
    <n v="12"/>
    <n v="9"/>
    <n v="42"/>
    <n v="1796"/>
    <n v="1311"/>
    <s v=""/>
  </r>
  <r>
    <x v="46"/>
    <n v="17"/>
    <x v="1"/>
    <m/>
    <x v="104"/>
    <s v="CCV-8A"/>
    <s v="8A"/>
    <m/>
    <s v="8A-17:30-17:45"/>
    <n v="8"/>
    <n v="10"/>
    <n v="4"/>
    <n v="1032"/>
    <n v="80"/>
    <n v="3"/>
    <n v="11"/>
    <n v="31"/>
    <n v="1453"/>
    <n v="1084"/>
    <s v=""/>
  </r>
  <r>
    <x v="47"/>
    <n v="17"/>
    <x v="1"/>
    <m/>
    <x v="104"/>
    <s v="CCV-8A"/>
    <s v="8A"/>
    <m/>
    <s v="8A-17:45-18:00"/>
    <n v="3"/>
    <n v="12"/>
    <n v="5"/>
    <n v="894"/>
    <n v="79"/>
    <n v="10"/>
    <n v="4"/>
    <n v="25"/>
    <n v="1265"/>
    <n v="936"/>
    <s v=""/>
  </r>
  <r>
    <x v="48"/>
    <n v="18"/>
    <x v="1"/>
    <m/>
    <x v="104"/>
    <s v="CCV-8A"/>
    <s v="8A"/>
    <m/>
    <s v="8A-18:00-18:15"/>
    <n v="13"/>
    <n v="14"/>
    <n v="6"/>
    <n v="1247"/>
    <n v="130"/>
    <n v="18"/>
    <n v="8"/>
    <n v="36"/>
    <n v="1763"/>
    <n v="1306"/>
    <s v=""/>
  </r>
  <r>
    <x v="49"/>
    <n v="18"/>
    <x v="1"/>
    <m/>
    <x v="104"/>
    <s v="CCV-8A"/>
    <s v="8A"/>
    <m/>
    <s v="8A-18:15-18:30"/>
    <n v="4"/>
    <n v="14"/>
    <n v="10"/>
    <n v="1122"/>
    <n v="104"/>
    <n v="32"/>
    <n v="10"/>
    <n v="25"/>
    <n v="1596"/>
    <n v="1182"/>
    <s v=""/>
  </r>
  <r>
    <x v="50"/>
    <n v="18"/>
    <x v="1"/>
    <m/>
    <x v="104"/>
    <s v="CCV-8A"/>
    <s v="8A"/>
    <m/>
    <s v="8A-18:30-18:45"/>
    <n v="19"/>
    <n v="11"/>
    <n v="1"/>
    <n v="1419"/>
    <n v="79"/>
    <n v="12"/>
    <n v="7"/>
    <n v="9"/>
    <n v="1915"/>
    <n v="1438"/>
    <s v=""/>
  </r>
  <r>
    <x v="51"/>
    <n v="18"/>
    <x v="1"/>
    <m/>
    <x v="104"/>
    <s v="CCV-8A"/>
    <s v="8A"/>
    <m/>
    <s v="8A-18:45-19:00"/>
    <n v="10"/>
    <n v="12"/>
    <n v="5"/>
    <n v="1333"/>
    <n v="78"/>
    <n v="17"/>
    <n v="7"/>
    <n v="13"/>
    <n v="1824"/>
    <n v="1366"/>
    <s v=""/>
  </r>
  <r>
    <x v="52"/>
    <n v="19"/>
    <x v="2"/>
    <m/>
    <x v="104"/>
    <s v="CCV-8A"/>
    <s v="8A"/>
    <m/>
    <s v="8A-19:00-19:15"/>
    <n v="10"/>
    <n v="11"/>
    <n v="1"/>
    <n v="987"/>
    <n v="62"/>
    <n v="21"/>
    <n v="7"/>
    <n v="11"/>
    <n v="1352"/>
    <n v="1008"/>
    <s v=""/>
  </r>
  <r>
    <x v="53"/>
    <n v="19"/>
    <x v="2"/>
    <m/>
    <x v="104"/>
    <s v="CCV-8A"/>
    <s v="8A"/>
    <m/>
    <s v="8A-19:15-19:30"/>
    <n v="4"/>
    <n v="3"/>
    <n v="3"/>
    <n v="998"/>
    <n v="31"/>
    <n v="14"/>
    <n v="4"/>
    <n v="8"/>
    <n v="1338"/>
    <n v="1018"/>
    <s v=""/>
  </r>
  <r>
    <x v="54"/>
    <n v="19"/>
    <x v="2"/>
    <m/>
    <x v="104"/>
    <s v="CCV-8A"/>
    <s v="8A"/>
    <m/>
    <s v="8A-19:30-19:45"/>
    <n v="3"/>
    <n v="1"/>
    <n v="1"/>
    <n v="138"/>
    <n v="3"/>
    <n v="3"/>
    <n v="0"/>
    <n v="1"/>
    <n v="188"/>
    <n v="142"/>
    <s v=""/>
  </r>
  <r>
    <x v="2"/>
    <n v="6"/>
    <x v="0"/>
    <m/>
    <x v="105"/>
    <s v="CCV-8B"/>
    <s v="8B"/>
    <m/>
    <s v="8B-06:30-06:45"/>
    <n v="1"/>
    <n v="21"/>
    <n v="4"/>
    <n v="268"/>
    <n v="67"/>
    <n v="10"/>
    <n v="2"/>
    <n v="33"/>
    <n v="477"/>
    <n v="313"/>
    <s v=""/>
  </r>
  <r>
    <x v="3"/>
    <n v="6"/>
    <x v="0"/>
    <m/>
    <x v="105"/>
    <s v="CCV-8B"/>
    <s v="8B"/>
    <m/>
    <s v="8B-06:45-07:00"/>
    <n v="0"/>
    <n v="28"/>
    <n v="9"/>
    <n v="414"/>
    <n v="67"/>
    <n v="19"/>
    <n v="8"/>
    <n v="33"/>
    <n v="709"/>
    <n v="478"/>
    <s v=""/>
  </r>
  <r>
    <x v="4"/>
    <n v="7"/>
    <x v="0"/>
    <m/>
    <x v="105"/>
    <s v="CCV-8B"/>
    <s v="8B"/>
    <m/>
    <s v="8B-07:00-07:15"/>
    <n v="3"/>
    <n v="21"/>
    <n v="3"/>
    <n v="527"/>
    <n v="93"/>
    <n v="21"/>
    <n v="5"/>
    <n v="27"/>
    <n v="812"/>
    <n v="567"/>
    <s v=""/>
  </r>
  <r>
    <x v="5"/>
    <n v="7"/>
    <x v="0"/>
    <m/>
    <x v="105"/>
    <s v="CCV-8B"/>
    <s v="8B"/>
    <m/>
    <s v="8B-07:15-07:30"/>
    <n v="9"/>
    <n v="25"/>
    <n v="2"/>
    <n v="630"/>
    <n v="102"/>
    <n v="18"/>
    <n v="4"/>
    <n v="21"/>
    <n v="946"/>
    <n v="660"/>
    <s v=""/>
  </r>
  <r>
    <x v="6"/>
    <n v="7"/>
    <x v="0"/>
    <m/>
    <x v="105"/>
    <s v="CCV-8B"/>
    <s v="8B"/>
    <m/>
    <s v="8B-07:30-07:45"/>
    <n v="1"/>
    <n v="17"/>
    <n v="4"/>
    <n v="777"/>
    <n v="131"/>
    <n v="20"/>
    <n v="4"/>
    <n v="34"/>
    <n v="1146"/>
    <n v="825"/>
    <s v=""/>
  </r>
  <r>
    <x v="7"/>
    <n v="7"/>
    <x v="0"/>
    <m/>
    <x v="105"/>
    <s v="CCV-8B"/>
    <s v="8B"/>
    <m/>
    <s v="8B-07:45-08:00"/>
    <n v="2"/>
    <n v="19"/>
    <n v="5"/>
    <n v="703"/>
    <n v="134"/>
    <n v="17"/>
    <n v="8"/>
    <n v="17"/>
    <n v="1042"/>
    <n v="741"/>
    <s v=""/>
  </r>
  <r>
    <x v="8"/>
    <n v="8"/>
    <x v="0"/>
    <m/>
    <x v="105"/>
    <s v="CCV-8B"/>
    <s v="8B"/>
    <m/>
    <s v="8B-08:00-08:15"/>
    <n v="2"/>
    <n v="31"/>
    <n v="12"/>
    <n v="652"/>
    <n v="90"/>
    <n v="14"/>
    <n v="21"/>
    <n v="51"/>
    <n v="1081"/>
    <n v="754"/>
    <s v=""/>
  </r>
  <r>
    <x v="9"/>
    <n v="8"/>
    <x v="0"/>
    <m/>
    <x v="105"/>
    <s v="CCV-8B"/>
    <s v="8B"/>
    <m/>
    <s v="8B-08:15-08:30"/>
    <n v="3"/>
    <n v="25"/>
    <n v="8"/>
    <n v="657"/>
    <n v="76"/>
    <n v="16"/>
    <n v="15"/>
    <n v="41"/>
    <n v="1035"/>
    <n v="733"/>
    <s v=""/>
  </r>
  <r>
    <x v="10"/>
    <n v="8"/>
    <x v="0"/>
    <m/>
    <x v="105"/>
    <s v="CCV-8B"/>
    <s v="8B"/>
    <m/>
    <s v="8B-08:30-08:45"/>
    <n v="1"/>
    <n v="25"/>
    <n v="7"/>
    <n v="539"/>
    <n v="77"/>
    <n v="15"/>
    <n v="10"/>
    <n v="27"/>
    <n v="854"/>
    <n v="594"/>
    <s v=""/>
  </r>
  <r>
    <x v="11"/>
    <n v="8"/>
    <x v="0"/>
    <m/>
    <x v="105"/>
    <s v="CCV-8B"/>
    <s v="8B"/>
    <m/>
    <s v="8B-08:45-09:00"/>
    <n v="4"/>
    <n v="30"/>
    <n v="6"/>
    <n v="707"/>
    <n v="93"/>
    <n v="15"/>
    <n v="14"/>
    <n v="35"/>
    <n v="1101"/>
    <n v="771"/>
    <s v=""/>
  </r>
  <r>
    <x v="12"/>
    <n v="9"/>
    <x v="0"/>
    <m/>
    <x v="105"/>
    <s v="CCV-8B"/>
    <s v="8B"/>
    <m/>
    <s v="8B-09:00-09:15"/>
    <n v="4"/>
    <n v="20"/>
    <n v="12"/>
    <n v="548"/>
    <n v="89"/>
    <n v="13"/>
    <n v="18"/>
    <n v="25"/>
    <n v="879"/>
    <n v="621"/>
    <s v=""/>
  </r>
  <r>
    <x v="13"/>
    <n v="9"/>
    <x v="0"/>
    <m/>
    <x v="105"/>
    <s v="CCV-8B"/>
    <s v="8B"/>
    <m/>
    <s v="8B-09:15-09:30"/>
    <n v="1"/>
    <n v="14"/>
    <n v="9"/>
    <n v="525"/>
    <n v="62"/>
    <n v="13"/>
    <n v="15"/>
    <n v="36"/>
    <n v="828"/>
    <n v="599"/>
    <s v=""/>
  </r>
  <r>
    <x v="14"/>
    <n v="9"/>
    <x v="0"/>
    <m/>
    <x v="105"/>
    <s v="CCV-8B"/>
    <s v="8B"/>
    <m/>
    <s v="8B-09:30-09:45"/>
    <n v="0"/>
    <n v="28"/>
    <n v="10"/>
    <n v="520"/>
    <n v="64"/>
    <n v="3"/>
    <n v="21"/>
    <n v="38"/>
    <n v="872"/>
    <n v="604"/>
    <s v=""/>
  </r>
  <r>
    <x v="15"/>
    <n v="9"/>
    <x v="0"/>
    <m/>
    <x v="105"/>
    <s v="CCV-8B"/>
    <s v="8B"/>
    <m/>
    <s v="8B-09:45-10:00"/>
    <n v="0"/>
    <n v="18"/>
    <n v="9"/>
    <n v="504"/>
    <n v="77"/>
    <n v="15"/>
    <n v="8"/>
    <n v="39"/>
    <n v="810"/>
    <n v="574"/>
    <s v=""/>
  </r>
  <r>
    <x v="16"/>
    <n v="10"/>
    <x v="0"/>
    <m/>
    <x v="105"/>
    <s v="CCV-8B"/>
    <s v="8B"/>
    <m/>
    <s v="8B-10:00-10:15"/>
    <n v="0"/>
    <n v="4"/>
    <n v="0"/>
    <n v="18"/>
    <n v="0"/>
    <n v="0"/>
    <n v="0"/>
    <n v="1"/>
    <n v="36"/>
    <n v="19"/>
    <s v=""/>
  </r>
  <r>
    <x v="39"/>
    <n v="15"/>
    <x v="1"/>
    <m/>
    <x v="105"/>
    <s v="CCV-8B"/>
    <s v="8B"/>
    <m/>
    <s v="8B-15:45-16:00"/>
    <n v="1"/>
    <n v="8"/>
    <n v="3"/>
    <n v="511"/>
    <n v="72"/>
    <n v="11"/>
    <n v="13"/>
    <n v="24"/>
    <n v="759"/>
    <n v="556"/>
    <s v=""/>
  </r>
  <r>
    <x v="40"/>
    <n v="16"/>
    <x v="1"/>
    <m/>
    <x v="105"/>
    <s v="CCV-8B"/>
    <s v="8B"/>
    <m/>
    <s v="8B-16:00-16:15"/>
    <n v="11"/>
    <n v="11"/>
    <n v="9"/>
    <n v="551"/>
    <n v="61"/>
    <n v="9"/>
    <n v="11"/>
    <n v="33"/>
    <n v="845"/>
    <n v="618"/>
    <s v=""/>
  </r>
  <r>
    <x v="41"/>
    <n v="16"/>
    <x v="1"/>
    <m/>
    <x v="105"/>
    <s v="CCV-8B"/>
    <s v="8B"/>
    <m/>
    <s v="8B-16:15-16:30"/>
    <n v="5"/>
    <n v="15"/>
    <n v="8"/>
    <n v="670"/>
    <n v="57"/>
    <n v="17"/>
    <n v="17"/>
    <n v="43"/>
    <n v="1027"/>
    <n v="750"/>
    <s v=""/>
  </r>
  <r>
    <x v="42"/>
    <n v="16"/>
    <x v="1"/>
    <m/>
    <x v="105"/>
    <s v="CCV-8B"/>
    <s v="8B"/>
    <m/>
    <s v="8B-16:30-16:45"/>
    <n v="1"/>
    <n v="8"/>
    <n v="6"/>
    <n v="652"/>
    <n v="69"/>
    <n v="12"/>
    <n v="15"/>
    <n v="25"/>
    <n v="955"/>
    <n v="707"/>
    <s v=""/>
  </r>
  <r>
    <x v="43"/>
    <n v="16"/>
    <x v="1"/>
    <m/>
    <x v="105"/>
    <s v="CCV-8B"/>
    <s v="8B"/>
    <m/>
    <s v="8B-16:45-17:00"/>
    <n v="3"/>
    <n v="12"/>
    <n v="11"/>
    <n v="731"/>
    <n v="79"/>
    <n v="16"/>
    <n v="19"/>
    <n v="26"/>
    <n v="1093"/>
    <n v="804"/>
    <s v=""/>
  </r>
  <r>
    <x v="44"/>
    <n v="17"/>
    <x v="1"/>
    <m/>
    <x v="105"/>
    <s v="CCV-8B"/>
    <s v="8B"/>
    <m/>
    <s v="8B-17:00-17:15"/>
    <n v="5"/>
    <n v="20"/>
    <n v="10"/>
    <n v="933"/>
    <n v="82"/>
    <n v="10"/>
    <n v="10"/>
    <n v="25"/>
    <n v="1361"/>
    <n v="993"/>
    <s v=""/>
  </r>
  <r>
    <x v="45"/>
    <n v="17"/>
    <x v="1"/>
    <m/>
    <x v="105"/>
    <s v="CCV-8B"/>
    <s v="8B"/>
    <m/>
    <s v="8B-17:15-17:30"/>
    <n v="2"/>
    <n v="9"/>
    <n v="5"/>
    <n v="883"/>
    <n v="78"/>
    <n v="12"/>
    <n v="8"/>
    <n v="23"/>
    <n v="1245"/>
    <n v="927"/>
    <s v=""/>
  </r>
  <r>
    <x v="46"/>
    <n v="17"/>
    <x v="1"/>
    <m/>
    <x v="105"/>
    <s v="CCV-8B"/>
    <s v="8B"/>
    <m/>
    <s v="8B-17:30-17:45"/>
    <n v="4"/>
    <n v="10"/>
    <n v="5"/>
    <n v="983"/>
    <n v="105"/>
    <n v="17"/>
    <n v="14"/>
    <n v="28"/>
    <n v="1398"/>
    <n v="1038"/>
    <s v=""/>
  </r>
  <r>
    <x v="47"/>
    <n v="17"/>
    <x v="1"/>
    <m/>
    <x v="105"/>
    <s v="CCV-8B"/>
    <s v="8B"/>
    <m/>
    <s v="8B-17:45-18:00"/>
    <n v="4"/>
    <n v="6"/>
    <n v="3"/>
    <n v="1086"/>
    <n v="82"/>
    <n v="22"/>
    <n v="14"/>
    <n v="19"/>
    <n v="1498"/>
    <n v="1127"/>
    <s v=""/>
  </r>
  <r>
    <x v="48"/>
    <n v="18"/>
    <x v="1"/>
    <m/>
    <x v="105"/>
    <s v="CCV-8B"/>
    <s v="8B"/>
    <m/>
    <s v="8B-18:00-18:15"/>
    <n v="14"/>
    <n v="7"/>
    <n v="0"/>
    <n v="926"/>
    <n v="102"/>
    <n v="8"/>
    <n v="13"/>
    <n v="11"/>
    <n v="1276"/>
    <n v="950"/>
    <s v=""/>
  </r>
  <r>
    <x v="49"/>
    <n v="18"/>
    <x v="1"/>
    <m/>
    <x v="105"/>
    <s v="CCV-8B"/>
    <s v="8B"/>
    <m/>
    <s v="8B-18:15-18:30"/>
    <n v="17"/>
    <n v="7"/>
    <n v="4"/>
    <n v="766"/>
    <n v="87"/>
    <n v="20"/>
    <n v="4"/>
    <n v="18"/>
    <n v="1075"/>
    <n v="798"/>
    <s v=""/>
  </r>
  <r>
    <x v="50"/>
    <n v="18"/>
    <x v="1"/>
    <m/>
    <x v="105"/>
    <s v="CCV-8B"/>
    <s v="8B"/>
    <m/>
    <s v="8B-18:30-18:45"/>
    <n v="23"/>
    <n v="8"/>
    <n v="1"/>
    <n v="920"/>
    <n v="111"/>
    <n v="13"/>
    <n v="10"/>
    <n v="12"/>
    <n v="1273"/>
    <n v="945"/>
    <s v=""/>
  </r>
  <r>
    <x v="51"/>
    <n v="18"/>
    <x v="1"/>
    <m/>
    <x v="105"/>
    <s v="CCV-8B"/>
    <s v="8B"/>
    <m/>
    <s v="8B-18:45-19:00"/>
    <n v="14"/>
    <n v="6"/>
    <n v="4"/>
    <n v="773"/>
    <n v="102"/>
    <n v="21"/>
    <n v="11"/>
    <n v="10"/>
    <n v="1083"/>
    <n v="804"/>
    <s v=""/>
  </r>
  <r>
    <x v="52"/>
    <n v="19"/>
    <x v="2"/>
    <m/>
    <x v="105"/>
    <s v="CCV-8B"/>
    <s v="8B"/>
    <m/>
    <s v="8B-19:00-19:15"/>
    <n v="15"/>
    <n v="3"/>
    <n v="1"/>
    <n v="792"/>
    <n v="90"/>
    <n v="21"/>
    <n v="9"/>
    <n v="16"/>
    <n v="1093"/>
    <n v="820"/>
    <s v=""/>
  </r>
  <r>
    <x v="53"/>
    <n v="19"/>
    <x v="2"/>
    <m/>
    <x v="105"/>
    <s v="CCV-8B"/>
    <s v="8B"/>
    <m/>
    <s v="8B-19:15-19:30"/>
    <n v="17"/>
    <n v="7"/>
    <n v="6"/>
    <n v="942"/>
    <n v="70"/>
    <n v="18"/>
    <n v="17"/>
    <n v="14"/>
    <n v="1318"/>
    <n v="988"/>
    <s v=""/>
  </r>
  <r>
    <x v="54"/>
    <n v="19"/>
    <x v="2"/>
    <m/>
    <x v="105"/>
    <s v="CCV-8B"/>
    <s v="8B"/>
    <m/>
    <s v="8B-19:30-19:45"/>
    <n v="0"/>
    <n v="0"/>
    <n v="0"/>
    <n v="68"/>
    <n v="8"/>
    <n v="1"/>
    <n v="0"/>
    <n v="1"/>
    <n v="92"/>
    <n v="69"/>
    <s v=""/>
  </r>
  <r>
    <x v="2"/>
    <n v="6"/>
    <x v="0"/>
    <m/>
    <x v="106"/>
    <s v="CCV-9A"/>
    <s v="9A"/>
    <s v="Mestre"/>
    <s v="9A-06:30-06:45"/>
    <n v="0"/>
    <n v="16"/>
    <n v="4"/>
    <n v="566"/>
    <n v="113"/>
    <n v="2"/>
    <n v="8"/>
    <n v="33"/>
    <n v="869"/>
    <n v="617"/>
    <s v=""/>
  </r>
  <r>
    <x v="3"/>
    <n v="6"/>
    <x v="0"/>
    <m/>
    <x v="106"/>
    <s v="CCV-9A"/>
    <s v="9A"/>
    <s v="Mestre"/>
    <s v="9A-06:45-07:00"/>
    <n v="0"/>
    <n v="11"/>
    <n v="8"/>
    <n v="699"/>
    <n v="173"/>
    <n v="2"/>
    <n v="7"/>
    <n v="18"/>
    <n v="1034"/>
    <n v="744"/>
    <s v=""/>
  </r>
  <r>
    <x v="4"/>
    <n v="7"/>
    <x v="0"/>
    <m/>
    <x v="106"/>
    <s v="CCV-9A"/>
    <s v="9A"/>
    <s v="Mestre"/>
    <s v="9A-07:00-07:15"/>
    <n v="1"/>
    <n v="10"/>
    <n v="4"/>
    <n v="622"/>
    <n v="155"/>
    <n v="1"/>
    <n v="1"/>
    <n v="22"/>
    <n v="912"/>
    <n v="655"/>
    <s v=""/>
  </r>
  <r>
    <x v="5"/>
    <n v="7"/>
    <x v="0"/>
    <m/>
    <x v="106"/>
    <s v="CCV-9A"/>
    <s v="9A"/>
    <s v="Mestre"/>
    <s v="9A-07:15-07:30"/>
    <n v="2"/>
    <n v="9"/>
    <n v="3"/>
    <n v="587"/>
    <n v="149"/>
    <n v="0"/>
    <n v="7"/>
    <n v="27"/>
    <n v="873"/>
    <n v="629"/>
    <s v=""/>
  </r>
  <r>
    <x v="6"/>
    <n v="7"/>
    <x v="0"/>
    <m/>
    <x v="106"/>
    <s v="CCV-9A"/>
    <s v="9A"/>
    <s v="Mestre"/>
    <s v="9A-07:30-07:45"/>
    <n v="1"/>
    <n v="14"/>
    <n v="5"/>
    <n v="541"/>
    <n v="207"/>
    <n v="1"/>
    <n v="10"/>
    <n v="11"/>
    <n v="829"/>
    <n v="575"/>
    <s v=""/>
  </r>
  <r>
    <x v="7"/>
    <n v="7"/>
    <x v="0"/>
    <m/>
    <x v="106"/>
    <s v="CCV-9A"/>
    <s v="9A"/>
    <s v="Mestre"/>
    <s v="9A-07:45-08:00"/>
    <n v="4"/>
    <n v="6"/>
    <n v="2"/>
    <n v="564"/>
    <n v="317"/>
    <n v="2"/>
    <n v="12"/>
    <n v="12"/>
    <n v="856"/>
    <n v="593"/>
    <s v=""/>
  </r>
  <r>
    <x v="8"/>
    <n v="8"/>
    <x v="0"/>
    <m/>
    <x v="106"/>
    <s v="CCV-9A"/>
    <s v="9A"/>
    <s v="Mestre"/>
    <s v="9A-08:00-08:15"/>
    <n v="3"/>
    <n v="8"/>
    <n v="7"/>
    <n v="584"/>
    <n v="203"/>
    <n v="1"/>
    <n v="11"/>
    <n v="12"/>
    <n v="877"/>
    <n v="625"/>
    <s v=""/>
  </r>
  <r>
    <x v="9"/>
    <n v="8"/>
    <x v="0"/>
    <m/>
    <x v="106"/>
    <s v="CCV-9A"/>
    <s v="9A"/>
    <s v="Mestre"/>
    <s v="9A-08:15-08:30"/>
    <n v="5"/>
    <n v="13"/>
    <n v="13"/>
    <n v="527"/>
    <n v="111"/>
    <n v="1"/>
    <n v="11"/>
    <n v="24"/>
    <n v="831"/>
    <n v="595"/>
    <s v=""/>
  </r>
  <r>
    <x v="10"/>
    <n v="8"/>
    <x v="0"/>
    <m/>
    <x v="106"/>
    <s v="CCV-9A"/>
    <s v="9A"/>
    <s v="Mestre"/>
    <s v="9A-08:30-08:45"/>
    <n v="2"/>
    <n v="34"/>
    <n v="8"/>
    <n v="535"/>
    <n v="106"/>
    <n v="4"/>
    <n v="7"/>
    <n v="36"/>
    <n v="889"/>
    <n v="598"/>
    <s v=""/>
  </r>
  <r>
    <x v="11"/>
    <n v="8"/>
    <x v="0"/>
    <m/>
    <x v="106"/>
    <s v="CCV-9A"/>
    <s v="9A"/>
    <s v="Mestre"/>
    <s v="9A-08:45-09:00"/>
    <n v="13"/>
    <n v="17"/>
    <n v="5"/>
    <n v="985"/>
    <n v="96"/>
    <n v="2"/>
    <n v="9"/>
    <n v="29"/>
    <n v="1412"/>
    <n v="1036"/>
    <s v=""/>
  </r>
  <r>
    <x v="12"/>
    <n v="9"/>
    <x v="0"/>
    <m/>
    <x v="106"/>
    <s v="CCV-9A"/>
    <s v="9A"/>
    <s v="Mestre"/>
    <s v="9A-09:00-09:15"/>
    <n v="0"/>
    <n v="25"/>
    <n v="21"/>
    <n v="936"/>
    <n v="99"/>
    <n v="4"/>
    <n v="11"/>
    <n v="51"/>
    <n v="1453"/>
    <n v="1051"/>
    <s v=""/>
  </r>
  <r>
    <x v="13"/>
    <n v="9"/>
    <x v="0"/>
    <m/>
    <x v="106"/>
    <s v="CCV-9A"/>
    <s v="9A"/>
    <s v="Mestre"/>
    <s v="9A-09:15-09:30"/>
    <n v="1"/>
    <n v="27"/>
    <n v="15"/>
    <n v="677"/>
    <n v="89"/>
    <n v="1"/>
    <n v="12"/>
    <n v="43"/>
    <n v="1090"/>
    <n v="770"/>
    <s v=""/>
  </r>
  <r>
    <x v="14"/>
    <n v="9"/>
    <x v="0"/>
    <m/>
    <x v="106"/>
    <s v="CCV-9A"/>
    <s v="9A"/>
    <s v="Mestre"/>
    <s v="9A-09:30-09:45"/>
    <n v="2"/>
    <n v="29"/>
    <n v="23"/>
    <n v="872"/>
    <n v="80"/>
    <n v="0"/>
    <n v="8"/>
    <n v="35"/>
    <n v="1357"/>
    <n v="973"/>
    <s v=""/>
  </r>
  <r>
    <x v="15"/>
    <n v="9"/>
    <x v="0"/>
    <m/>
    <x v="106"/>
    <s v="CCV-9A"/>
    <s v="9A"/>
    <s v="Mestre"/>
    <s v="9A-09:45-10:00"/>
    <n v="1"/>
    <n v="28"/>
    <n v="6"/>
    <n v="769"/>
    <n v="75"/>
    <n v="4"/>
    <n v="11"/>
    <n v="33"/>
    <n v="1166"/>
    <n v="828"/>
    <s v=""/>
  </r>
  <r>
    <x v="16"/>
    <n v="10"/>
    <x v="0"/>
    <m/>
    <x v="106"/>
    <s v="CCV-9A"/>
    <s v="9A"/>
    <s v="Mestre"/>
    <s v="9A-10:00-10:15"/>
    <n v="0"/>
    <n v="23"/>
    <n v="2"/>
    <n v="538"/>
    <n v="76"/>
    <n v="0"/>
    <n v="12"/>
    <n v="30"/>
    <n v="837"/>
    <n v="585"/>
    <s v=""/>
  </r>
  <r>
    <x v="17"/>
    <n v="10"/>
    <x v="0"/>
    <m/>
    <x v="106"/>
    <s v="CCV-9A"/>
    <s v="9A"/>
    <s v="Mestre"/>
    <s v="9A-10:15-10:30"/>
    <n v="1"/>
    <n v="23"/>
    <n v="8"/>
    <n v="462"/>
    <n v="64"/>
    <n v="1"/>
    <n v="11"/>
    <n v="50"/>
    <n v="780"/>
    <n v="543"/>
    <s v=""/>
  </r>
  <r>
    <x v="18"/>
    <n v="10"/>
    <x v="0"/>
    <m/>
    <x v="106"/>
    <s v="CCV-9A"/>
    <s v="9A"/>
    <s v="Mestre"/>
    <s v="9A-10:30-10:45"/>
    <n v="0"/>
    <n v="17"/>
    <n v="5"/>
    <n v="454"/>
    <n v="63"/>
    <n v="1"/>
    <n v="14"/>
    <n v="58"/>
    <n v="758"/>
    <n v="539"/>
    <s v=""/>
  </r>
  <r>
    <x v="19"/>
    <n v="10"/>
    <x v="0"/>
    <m/>
    <x v="106"/>
    <s v="CCV-9A"/>
    <s v="9A"/>
    <s v="Mestre"/>
    <s v="9A-10:45-11:00"/>
    <n v="0"/>
    <n v="20"/>
    <n v="6"/>
    <n v="454"/>
    <n v="54"/>
    <n v="1"/>
    <n v="10"/>
    <n v="29"/>
    <n v="725"/>
    <n v="508"/>
    <s v=""/>
  </r>
  <r>
    <x v="20"/>
    <n v="11"/>
    <x v="0"/>
    <m/>
    <x v="106"/>
    <s v="CCV-9A"/>
    <s v="9A"/>
    <s v="Mestre"/>
    <s v="9A-11:00-11:15"/>
    <n v="0"/>
    <n v="10"/>
    <n v="8"/>
    <n v="479"/>
    <n v="43"/>
    <n v="1"/>
    <n v="8"/>
    <n v="45"/>
    <n v="753"/>
    <n v="552"/>
    <s v=""/>
  </r>
  <r>
    <x v="21"/>
    <n v="11"/>
    <x v="0"/>
    <m/>
    <x v="106"/>
    <s v="CCV-9A"/>
    <s v="9A"/>
    <s v="Mestre"/>
    <s v="9A-11:15-11:30"/>
    <n v="0"/>
    <n v="22"/>
    <n v="6"/>
    <n v="456"/>
    <n v="44"/>
    <n v="0"/>
    <n v="14"/>
    <n v="31"/>
    <n v="738"/>
    <n v="516"/>
    <s v=""/>
  </r>
  <r>
    <x v="22"/>
    <n v="11"/>
    <x v="0"/>
    <m/>
    <x v="106"/>
    <s v="CCV-9A"/>
    <s v="9A"/>
    <s v="Mestre"/>
    <s v="9A-11:30-11:45"/>
    <n v="3"/>
    <n v="13"/>
    <n v="7"/>
    <n v="479"/>
    <n v="96"/>
    <n v="0"/>
    <n v="13"/>
    <n v="39"/>
    <n v="768"/>
    <n v="549"/>
    <s v=""/>
  </r>
  <r>
    <x v="23"/>
    <n v="11"/>
    <x v="0"/>
    <m/>
    <x v="106"/>
    <s v="CCV-9A"/>
    <s v="9A"/>
    <s v="Mestre"/>
    <s v="9A-11:45-12:00"/>
    <n v="1"/>
    <n v="18"/>
    <n v="6"/>
    <n v="500"/>
    <n v="93"/>
    <n v="2"/>
    <n v="10"/>
    <n v="34"/>
    <n v="794"/>
    <n v="559"/>
    <s v=""/>
  </r>
  <r>
    <x v="24"/>
    <n v="12"/>
    <x v="1"/>
    <m/>
    <x v="106"/>
    <s v="CCV-9A"/>
    <s v="9A"/>
    <s v="Mestre"/>
    <s v="9A-12:00-12:15"/>
    <n v="3"/>
    <n v="13"/>
    <n v="10"/>
    <n v="614"/>
    <n v="92"/>
    <n v="2"/>
    <n v="8"/>
    <n v="20"/>
    <n v="921"/>
    <n v="667"/>
    <s v=""/>
  </r>
  <r>
    <x v="25"/>
    <n v="12"/>
    <x v="1"/>
    <m/>
    <x v="106"/>
    <s v="CCV-9A"/>
    <s v="9A"/>
    <s v="Mestre"/>
    <s v="9A-12:15-12:30"/>
    <n v="0"/>
    <n v="12"/>
    <n v="5"/>
    <n v="561"/>
    <n v="81"/>
    <n v="1"/>
    <n v="5"/>
    <n v="31"/>
    <n v="842"/>
    <n v="610"/>
    <s v=""/>
  </r>
  <r>
    <x v="26"/>
    <n v="12"/>
    <x v="1"/>
    <m/>
    <x v="106"/>
    <s v="CCV-9A"/>
    <s v="9A"/>
    <s v="Mestre"/>
    <s v="9A-12:30-12:45"/>
    <n v="0"/>
    <n v="15"/>
    <n v="8"/>
    <n v="558"/>
    <n v="65"/>
    <n v="0"/>
    <n v="7"/>
    <n v="17"/>
    <n v="836"/>
    <n v="602"/>
    <s v=""/>
  </r>
  <r>
    <x v="27"/>
    <n v="12"/>
    <x v="1"/>
    <m/>
    <x v="106"/>
    <s v="CCV-9A"/>
    <s v="9A"/>
    <s v="Mestre"/>
    <s v="9A-12:45-13:00"/>
    <n v="0"/>
    <n v="9"/>
    <n v="4"/>
    <n v="566"/>
    <n v="85"/>
    <n v="0"/>
    <n v="8"/>
    <n v="19"/>
    <n v="826"/>
    <n v="603"/>
    <s v=""/>
  </r>
  <r>
    <x v="28"/>
    <n v="13"/>
    <x v="1"/>
    <m/>
    <x v="106"/>
    <s v="CCV-9A"/>
    <s v="9A"/>
    <s v="Mestre"/>
    <s v="9A-13:00-13:15"/>
    <n v="1"/>
    <n v="12"/>
    <n v="4"/>
    <n v="609"/>
    <n v="91"/>
    <n v="0"/>
    <n v="3"/>
    <n v="22"/>
    <n v="889"/>
    <n v="644"/>
    <s v=""/>
  </r>
  <r>
    <x v="29"/>
    <n v="13"/>
    <x v="1"/>
    <m/>
    <x v="106"/>
    <s v="CCV-9A"/>
    <s v="9A"/>
    <s v="Mestre"/>
    <s v="9A-13:15-13:30"/>
    <n v="0"/>
    <n v="11"/>
    <n v="3"/>
    <n v="566"/>
    <n v="116"/>
    <n v="0"/>
    <n v="6"/>
    <n v="25"/>
    <n v="840"/>
    <n v="605"/>
    <s v=""/>
  </r>
  <r>
    <x v="30"/>
    <n v="13"/>
    <x v="1"/>
    <m/>
    <x v="106"/>
    <s v="CCV-9A"/>
    <s v="9A"/>
    <s v="Mestre"/>
    <s v="9A-13:30-13:45"/>
    <n v="0"/>
    <n v="12"/>
    <n v="5"/>
    <n v="571"/>
    <n v="90"/>
    <n v="0"/>
    <n v="7"/>
    <n v="42"/>
    <n v="873"/>
    <n v="633"/>
    <s v=""/>
  </r>
  <r>
    <x v="31"/>
    <n v="13"/>
    <x v="1"/>
    <m/>
    <x v="106"/>
    <s v="CCV-9A"/>
    <s v="9A"/>
    <s v="Mestre"/>
    <s v="9A-13:45-14:00"/>
    <n v="2"/>
    <n v="26"/>
    <n v="4"/>
    <n v="543"/>
    <n v="93"/>
    <n v="0"/>
    <n v="4"/>
    <n v="34"/>
    <n v="857"/>
    <n v="591"/>
    <s v=""/>
  </r>
  <r>
    <x v="32"/>
    <n v="14"/>
    <x v="1"/>
    <m/>
    <x v="106"/>
    <s v="CCV-9A"/>
    <s v="9A"/>
    <s v="Mestre"/>
    <s v="9A-14:00-14:15"/>
    <n v="0"/>
    <n v="12"/>
    <n v="11"/>
    <n v="521"/>
    <n v="64"/>
    <n v="0"/>
    <n v="8"/>
    <n v="17"/>
    <n v="791"/>
    <n v="574"/>
    <s v=""/>
  </r>
  <r>
    <x v="33"/>
    <n v="14"/>
    <x v="1"/>
    <m/>
    <x v="106"/>
    <s v="CCV-9A"/>
    <s v="9A"/>
    <s v="Mestre"/>
    <s v="9A-14:15-14:30"/>
    <n v="1"/>
    <n v="10"/>
    <n v="9"/>
    <n v="433"/>
    <n v="62"/>
    <n v="0"/>
    <n v="12"/>
    <n v="15"/>
    <n v="667"/>
    <n v="483"/>
    <s v=""/>
  </r>
  <r>
    <x v="34"/>
    <n v="14"/>
    <x v="1"/>
    <m/>
    <x v="106"/>
    <s v="CCV-9A"/>
    <s v="9A"/>
    <s v="Mestre"/>
    <s v="9A-14:30-14:45"/>
    <n v="3"/>
    <n v="10"/>
    <n v="18"/>
    <n v="499"/>
    <n v="77"/>
    <n v="2"/>
    <n v="4"/>
    <n v="22"/>
    <n v="784"/>
    <n v="570"/>
    <s v=""/>
  </r>
  <r>
    <x v="35"/>
    <n v="14"/>
    <x v="1"/>
    <m/>
    <x v="106"/>
    <s v="CCV-9A"/>
    <s v="9A"/>
    <s v="Mestre"/>
    <s v="9A-14:45-15:00"/>
    <n v="0"/>
    <n v="8"/>
    <n v="6"/>
    <n v="512"/>
    <n v="62"/>
    <n v="0"/>
    <n v="4"/>
    <n v="15"/>
    <n v="745"/>
    <n v="546"/>
    <s v=""/>
  </r>
  <r>
    <x v="36"/>
    <n v="15"/>
    <x v="1"/>
    <m/>
    <x v="106"/>
    <s v="CCV-9A"/>
    <s v="9A"/>
    <s v="Mestre"/>
    <s v="9A-15:00-15:15"/>
    <n v="2"/>
    <n v="14"/>
    <n v="14"/>
    <n v="459"/>
    <n v="97"/>
    <n v="3"/>
    <n v="10"/>
    <n v="31"/>
    <n v="753"/>
    <n v="535"/>
    <s v=""/>
  </r>
  <r>
    <x v="37"/>
    <n v="15"/>
    <x v="1"/>
    <m/>
    <x v="106"/>
    <s v="CCV-9A"/>
    <s v="9A"/>
    <s v="Mestre"/>
    <s v="9A-15:15-15:30"/>
    <n v="2"/>
    <n v="31"/>
    <n v="40"/>
    <n v="449"/>
    <n v="198"/>
    <n v="2"/>
    <n v="11"/>
    <n v="41"/>
    <n v="905"/>
    <n v="601"/>
    <s v=""/>
  </r>
  <r>
    <x v="38"/>
    <n v="15"/>
    <x v="1"/>
    <m/>
    <x v="106"/>
    <s v="CCV-9A"/>
    <s v="9A"/>
    <s v="Mestre"/>
    <s v="9A-15:30-15:45"/>
    <n v="1"/>
    <n v="7"/>
    <n v="10"/>
    <n v="554"/>
    <n v="74"/>
    <n v="1"/>
    <n v="7"/>
    <n v="7"/>
    <n v="806"/>
    <n v="593"/>
    <s v=""/>
  </r>
  <r>
    <x v="39"/>
    <n v="15"/>
    <x v="1"/>
    <m/>
    <x v="106"/>
    <s v="CCV-9A"/>
    <s v="9A"/>
    <s v="Mestre"/>
    <s v="9A-15:45-16:00"/>
    <n v="1"/>
    <n v="9"/>
    <n v="10"/>
    <n v="528"/>
    <n v="49"/>
    <n v="2"/>
    <n v="3"/>
    <n v="17"/>
    <n v="779"/>
    <n v="573"/>
    <s v=""/>
  </r>
  <r>
    <x v="40"/>
    <n v="16"/>
    <x v="1"/>
    <m/>
    <x v="106"/>
    <s v="CCV-9A"/>
    <s v="9A"/>
    <s v="Mestre"/>
    <s v="9A-16:00-16:15"/>
    <n v="3"/>
    <n v="9"/>
    <n v="4"/>
    <n v="433"/>
    <n v="76"/>
    <n v="0"/>
    <n v="4"/>
    <n v="21"/>
    <n v="649"/>
    <n v="468"/>
    <s v=""/>
  </r>
  <r>
    <x v="41"/>
    <n v="16"/>
    <x v="1"/>
    <m/>
    <x v="106"/>
    <s v="CCV-9A"/>
    <s v="9A"/>
    <s v="Mestre"/>
    <s v="9A-16:15-16:30"/>
    <n v="0"/>
    <n v="10"/>
    <n v="13"/>
    <n v="434"/>
    <n v="74"/>
    <n v="0"/>
    <n v="4"/>
    <n v="21"/>
    <n v="681"/>
    <n v="492"/>
    <s v=""/>
  </r>
  <r>
    <x v="42"/>
    <n v="16"/>
    <x v="1"/>
    <m/>
    <x v="106"/>
    <s v="CCV-9A"/>
    <s v="9A"/>
    <s v="Mestre"/>
    <s v="9A-16:30-16:45"/>
    <n v="0"/>
    <n v="6"/>
    <n v="8"/>
    <n v="470"/>
    <n v="85"/>
    <n v="2"/>
    <n v="6"/>
    <n v="10"/>
    <n v="692"/>
    <n v="506"/>
    <s v=""/>
  </r>
  <r>
    <x v="43"/>
    <n v="16"/>
    <x v="1"/>
    <m/>
    <x v="106"/>
    <s v="CCV-9A"/>
    <s v="9A"/>
    <s v="Mestre"/>
    <s v="9A-16:45-17:00"/>
    <n v="8"/>
    <n v="6"/>
    <n v="3"/>
    <n v="468"/>
    <n v="144"/>
    <n v="0"/>
    <n v="11"/>
    <n v="21"/>
    <n v="707"/>
    <n v="508"/>
    <s v=""/>
  </r>
  <r>
    <x v="44"/>
    <n v="17"/>
    <x v="1"/>
    <m/>
    <x v="106"/>
    <s v="CCV-9A"/>
    <s v="9A"/>
    <s v="Mestre"/>
    <s v="9A-17:00-17:15"/>
    <n v="2"/>
    <n v="12"/>
    <n v="14"/>
    <n v="493"/>
    <n v="259"/>
    <n v="0"/>
    <n v="7"/>
    <n v="39"/>
    <n v="834"/>
    <n v="574"/>
    <s v=""/>
  </r>
  <r>
    <x v="45"/>
    <n v="17"/>
    <x v="1"/>
    <m/>
    <x v="106"/>
    <s v="CCV-9A"/>
    <s v="9A"/>
    <s v="Mestre"/>
    <s v="9A-17:15-17:30"/>
    <n v="1"/>
    <n v="7"/>
    <n v="2"/>
    <n v="496"/>
    <n v="112"/>
    <n v="2"/>
    <n v="6"/>
    <n v="28"/>
    <n v="738"/>
    <n v="535"/>
    <s v=""/>
  </r>
  <r>
    <x v="46"/>
    <n v="17"/>
    <x v="1"/>
    <m/>
    <x v="106"/>
    <s v="CCV-9A"/>
    <s v="9A"/>
    <s v="Mestre"/>
    <s v="9A-17:30-17:45"/>
    <n v="3"/>
    <n v="8"/>
    <n v="8"/>
    <n v="531"/>
    <n v="113"/>
    <n v="1"/>
    <n v="3"/>
    <n v="12"/>
    <n v="782"/>
    <n v="566"/>
    <s v=""/>
  </r>
  <r>
    <x v="47"/>
    <n v="17"/>
    <x v="1"/>
    <m/>
    <x v="106"/>
    <s v="CCV-9A"/>
    <s v="9A"/>
    <s v="Mestre"/>
    <s v="9A-17:45-18:00"/>
    <n v="2"/>
    <n v="5"/>
    <n v="1"/>
    <n v="631"/>
    <n v="86"/>
    <n v="1"/>
    <n v="2"/>
    <n v="6"/>
    <n v="866"/>
    <n v="642"/>
    <s v=""/>
  </r>
  <r>
    <x v="48"/>
    <n v="18"/>
    <x v="1"/>
    <m/>
    <x v="106"/>
    <s v="CCV-9A"/>
    <s v="9A"/>
    <s v="Mestre"/>
    <s v="9A-18:00-18:15"/>
    <n v="5"/>
    <n v="5"/>
    <n v="0"/>
    <n v="743"/>
    <n v="138"/>
    <n v="1"/>
    <n v="7"/>
    <n v="7"/>
    <n v="1027"/>
    <n v="757"/>
    <s v=""/>
  </r>
  <r>
    <x v="49"/>
    <n v="18"/>
    <x v="1"/>
    <m/>
    <x v="106"/>
    <s v="CCV-9A"/>
    <s v="9A"/>
    <s v="Mestre"/>
    <s v="9A-18:15-18:30"/>
    <n v="1"/>
    <n v="4"/>
    <n v="2"/>
    <n v="625"/>
    <n v="149"/>
    <n v="0"/>
    <n v="6"/>
    <n v="19"/>
    <n v="895"/>
    <n v="655"/>
    <s v=""/>
  </r>
  <r>
    <x v="50"/>
    <n v="18"/>
    <x v="1"/>
    <m/>
    <x v="106"/>
    <s v="CCV-9A"/>
    <s v="9A"/>
    <s v="Mestre"/>
    <s v="9A-18:30-18:45"/>
    <n v="0"/>
    <n v="9"/>
    <n v="1"/>
    <n v="624"/>
    <n v="133"/>
    <n v="0"/>
    <n v="7"/>
    <n v="14"/>
    <n v="894"/>
    <n v="648"/>
    <s v=""/>
  </r>
  <r>
    <x v="51"/>
    <n v="18"/>
    <x v="1"/>
    <m/>
    <x v="106"/>
    <s v="CCV-9A"/>
    <s v="9A"/>
    <s v="Mestre"/>
    <s v="9A-18:45-19:00"/>
    <n v="5"/>
    <n v="3"/>
    <n v="2"/>
    <n v="627"/>
    <n v="82"/>
    <n v="0"/>
    <n v="9"/>
    <n v="14"/>
    <n v="878"/>
    <n v="655"/>
    <s v=""/>
  </r>
  <r>
    <x v="52"/>
    <n v="19"/>
    <x v="2"/>
    <m/>
    <x v="106"/>
    <s v="CCV-9A"/>
    <s v="9A"/>
    <s v="Mestre"/>
    <s v="9A-19:00-19:15"/>
    <n v="5"/>
    <n v="4"/>
    <n v="0"/>
    <n v="499"/>
    <n v="88"/>
    <n v="0"/>
    <n v="3"/>
    <n v="15"/>
    <n v="702"/>
    <n v="517"/>
    <s v=""/>
  </r>
  <r>
    <x v="53"/>
    <n v="19"/>
    <x v="2"/>
    <m/>
    <x v="106"/>
    <s v="CCV-9A"/>
    <s v="9A"/>
    <s v="Mestre"/>
    <s v="9A-19:15-19:30"/>
    <n v="1"/>
    <n v="1"/>
    <n v="5"/>
    <n v="453"/>
    <n v="59"/>
    <n v="0"/>
    <n v="0"/>
    <n v="8"/>
    <n v="631"/>
    <n v="474"/>
    <s v=""/>
  </r>
  <r>
    <x v="54"/>
    <n v="19"/>
    <x v="2"/>
    <m/>
    <x v="106"/>
    <s v="CCV-9A"/>
    <s v="9A"/>
    <s v="Mestre"/>
    <s v="9A-19:30-19:45"/>
    <n v="5"/>
    <n v="2"/>
    <n v="2"/>
    <n v="358"/>
    <n v="44"/>
    <n v="1"/>
    <n v="1"/>
    <n v="17"/>
    <n v="511"/>
    <n v="381"/>
    <s v=""/>
  </r>
  <r>
    <x v="55"/>
    <n v="19"/>
    <x v="2"/>
    <m/>
    <x v="106"/>
    <s v="CCV-9A"/>
    <s v="9A"/>
    <s v="Mestre"/>
    <s v="9A-19:45-20:00"/>
    <n v="5"/>
    <n v="1"/>
    <n v="3"/>
    <n v="394"/>
    <n v="35"/>
    <n v="0"/>
    <n v="10"/>
    <n v="8"/>
    <n v="556"/>
    <n v="420"/>
    <s v=""/>
  </r>
  <r>
    <x v="56"/>
    <n v="20"/>
    <x v="2"/>
    <m/>
    <x v="106"/>
    <s v="CCV-9A"/>
    <s v="9A"/>
    <s v="Mestre"/>
    <s v="9A-20:00-20:15"/>
    <n v="1"/>
    <n v="2"/>
    <n v="5"/>
    <n v="343"/>
    <n v="39"/>
    <n v="0"/>
    <n v="9"/>
    <n v="19"/>
    <n v="513"/>
    <n v="384"/>
    <s v=""/>
  </r>
  <r>
    <x v="57"/>
    <n v="20"/>
    <x v="2"/>
    <m/>
    <x v="106"/>
    <s v="CCV-9A"/>
    <s v="9A"/>
    <s v="Mestre"/>
    <s v="9A-20:15-20:30"/>
    <n v="0"/>
    <n v="1"/>
    <n v="2"/>
    <n v="298"/>
    <n v="30"/>
    <n v="0"/>
    <n v="1"/>
    <n v="5"/>
    <n v="411"/>
    <n v="309"/>
    <s v=""/>
  </r>
  <r>
    <x v="58"/>
    <n v="20"/>
    <x v="2"/>
    <m/>
    <x v="106"/>
    <s v="CCV-9A"/>
    <s v="9A"/>
    <s v="Mestre"/>
    <s v="9A-20:30-20:45"/>
    <n v="2"/>
    <n v="0"/>
    <n v="1"/>
    <n v="294"/>
    <n v="44"/>
    <n v="1"/>
    <n v="5"/>
    <n v="9"/>
    <n v="414"/>
    <n v="311"/>
    <s v=""/>
  </r>
  <r>
    <x v="59"/>
    <n v="20"/>
    <x v="2"/>
    <m/>
    <x v="106"/>
    <s v="CCV-9A"/>
    <s v="9A"/>
    <s v="Mestre"/>
    <s v="9A-20:45-21:00"/>
    <n v="0"/>
    <n v="4"/>
    <n v="0"/>
    <n v="423"/>
    <n v="31"/>
    <n v="0"/>
    <n v="5"/>
    <n v="7"/>
    <n v="583"/>
    <n v="435"/>
    <s v=""/>
  </r>
  <r>
    <x v="60"/>
    <n v="21"/>
    <x v="2"/>
    <m/>
    <x v="106"/>
    <s v="CCV-9A"/>
    <s v="9A"/>
    <s v="Mestre"/>
    <s v="9A-21:00-21:15"/>
    <n v="17"/>
    <n v="0"/>
    <n v="6"/>
    <n v="430"/>
    <n v="15"/>
    <n v="2"/>
    <n v="4"/>
    <n v="3"/>
    <n v="591"/>
    <n v="452"/>
    <s v=""/>
  </r>
  <r>
    <x v="61"/>
    <n v="21"/>
    <x v="2"/>
    <m/>
    <x v="106"/>
    <s v="CCV-9A"/>
    <s v="9A"/>
    <s v="Mestre"/>
    <s v="9A-21:15-21:30"/>
    <n v="0"/>
    <n v="3"/>
    <n v="3"/>
    <n v="418"/>
    <n v="27"/>
    <n v="0"/>
    <n v="5"/>
    <n v="4"/>
    <n v="579"/>
    <n v="435"/>
    <s v=""/>
  </r>
  <r>
    <x v="62"/>
    <n v="21"/>
    <x v="2"/>
    <m/>
    <x v="106"/>
    <s v="CCV-9A"/>
    <s v="9A"/>
    <s v="Mestre"/>
    <s v="9A-21:30-21:45"/>
    <n v="0"/>
    <n v="1"/>
    <n v="4"/>
    <n v="249"/>
    <n v="28"/>
    <n v="0"/>
    <n v="1"/>
    <n v="4"/>
    <n v="352"/>
    <n v="264"/>
    <s v=""/>
  </r>
  <r>
    <x v="63"/>
    <n v="21"/>
    <x v="2"/>
    <m/>
    <x v="106"/>
    <s v="CCV-9A"/>
    <s v="9A"/>
    <s v="Mestre"/>
    <s v="9A-21:45-22:00"/>
    <n v="0"/>
    <n v="4"/>
    <n v="2"/>
    <n v="291"/>
    <n v="35"/>
    <n v="0"/>
    <n v="3"/>
    <n v="4"/>
    <n v="412"/>
    <n v="303"/>
    <s v=""/>
  </r>
  <r>
    <x v="64"/>
    <n v="22"/>
    <x v="2"/>
    <m/>
    <x v="106"/>
    <s v="CCV-9A"/>
    <s v="9A"/>
    <s v="Mestre"/>
    <s v="9A-22:00-22:15"/>
    <n v="0"/>
    <n v="1"/>
    <n v="0"/>
    <n v="25"/>
    <n v="0"/>
    <n v="0"/>
    <n v="0"/>
    <n v="0"/>
    <n v="36"/>
    <n v="25"/>
    <s v=""/>
  </r>
  <r>
    <x v="1"/>
    <n v="6"/>
    <x v="0"/>
    <m/>
    <x v="107"/>
    <s v="CCV-9B"/>
    <s v="9B"/>
    <s v="Mestre"/>
    <s v="9B-06:15-06:30"/>
    <n v="1"/>
    <n v="0"/>
    <n v="0"/>
    <n v="0"/>
    <n v="0"/>
    <n v="0"/>
    <n v="0"/>
    <n v="0"/>
    <n v="0"/>
    <n v="0"/>
    <s v=""/>
  </r>
  <r>
    <x v="2"/>
    <n v="6"/>
    <x v="0"/>
    <m/>
    <x v="107"/>
    <s v="CCV-9B"/>
    <s v="9B"/>
    <s v="Mestre"/>
    <s v="9B-06:30-06:45"/>
    <n v="0"/>
    <n v="5"/>
    <n v="3"/>
    <n v="256"/>
    <n v="57"/>
    <n v="3"/>
    <n v="22"/>
    <n v="9"/>
    <n v="409"/>
    <n v="295"/>
    <s v=""/>
  </r>
  <r>
    <x v="3"/>
    <n v="6"/>
    <x v="0"/>
    <m/>
    <x v="107"/>
    <s v="CCV-9B"/>
    <s v="9B"/>
    <s v="Mestre"/>
    <s v="9B-06:45-07:00"/>
    <n v="0"/>
    <n v="1"/>
    <n v="0"/>
    <n v="348"/>
    <n v="95"/>
    <n v="1"/>
    <n v="14"/>
    <n v="10"/>
    <n v="507"/>
    <n v="372"/>
    <s v=""/>
  </r>
  <r>
    <x v="4"/>
    <n v="7"/>
    <x v="0"/>
    <m/>
    <x v="107"/>
    <s v="CCV-9B"/>
    <s v="9B"/>
    <s v="Mestre"/>
    <s v="9B-07:00-07:15"/>
    <n v="0"/>
    <n v="5"/>
    <n v="2"/>
    <n v="388"/>
    <n v="85"/>
    <n v="1"/>
    <n v="14"/>
    <n v="8"/>
    <n v="571"/>
    <n v="415"/>
    <s v=""/>
  </r>
  <r>
    <x v="5"/>
    <n v="7"/>
    <x v="0"/>
    <m/>
    <x v="107"/>
    <s v="CCV-9B"/>
    <s v="9B"/>
    <s v="Mestre"/>
    <s v="9B-07:15-07:30"/>
    <n v="0"/>
    <n v="4"/>
    <n v="0"/>
    <n v="502"/>
    <n v="90"/>
    <n v="0"/>
    <n v="15"/>
    <n v="10"/>
    <n v="715"/>
    <n v="527"/>
    <s v=""/>
  </r>
  <r>
    <x v="6"/>
    <n v="7"/>
    <x v="0"/>
    <m/>
    <x v="107"/>
    <s v="CCV-9B"/>
    <s v="9B"/>
    <s v="Mestre"/>
    <s v="9B-07:30-07:45"/>
    <n v="0"/>
    <n v="12"/>
    <n v="3"/>
    <n v="569"/>
    <n v="125"/>
    <n v="1"/>
    <n v="16"/>
    <n v="10"/>
    <n v="842"/>
    <n v="603"/>
    <s v=""/>
  </r>
  <r>
    <x v="7"/>
    <n v="7"/>
    <x v="0"/>
    <m/>
    <x v="107"/>
    <s v="CCV-9B"/>
    <s v="9B"/>
    <s v="Mestre"/>
    <s v="9B-07:45-08:00"/>
    <n v="0"/>
    <n v="8"/>
    <n v="0"/>
    <n v="582"/>
    <n v="138"/>
    <n v="0"/>
    <n v="12"/>
    <n v="26"/>
    <n v="857"/>
    <n v="620"/>
    <s v=""/>
  </r>
  <r>
    <x v="8"/>
    <n v="8"/>
    <x v="0"/>
    <m/>
    <x v="107"/>
    <s v="CCV-9B"/>
    <s v="9B"/>
    <s v="Mestre"/>
    <s v="9B-08:00-08:15"/>
    <n v="0"/>
    <n v="8"/>
    <n v="1"/>
    <n v="554"/>
    <n v="79"/>
    <n v="1"/>
    <n v="17"/>
    <n v="15"/>
    <n v="803"/>
    <n v="589"/>
    <s v=""/>
  </r>
  <r>
    <x v="9"/>
    <n v="8"/>
    <x v="0"/>
    <m/>
    <x v="107"/>
    <s v="CCV-9B"/>
    <s v="9B"/>
    <s v="Mestre"/>
    <s v="9B-08:15-08:30"/>
    <n v="0"/>
    <n v="7"/>
    <n v="1"/>
    <n v="408"/>
    <n v="82"/>
    <n v="0"/>
    <n v="10"/>
    <n v="16"/>
    <n v="604"/>
    <n v="437"/>
    <s v=""/>
  </r>
  <r>
    <x v="10"/>
    <n v="8"/>
    <x v="0"/>
    <m/>
    <x v="107"/>
    <s v="CCV-9B"/>
    <s v="9B"/>
    <s v="Mestre"/>
    <s v="9B-08:30-08:45"/>
    <n v="0"/>
    <n v="6"/>
    <n v="3"/>
    <n v="403"/>
    <n v="80"/>
    <n v="1"/>
    <n v="18"/>
    <n v="15"/>
    <n v="610"/>
    <n v="444"/>
    <s v=""/>
  </r>
  <r>
    <x v="11"/>
    <n v="8"/>
    <x v="0"/>
    <m/>
    <x v="107"/>
    <s v="CCV-9B"/>
    <s v="9B"/>
    <s v="Mestre"/>
    <s v="9B-08:45-09:00"/>
    <n v="0"/>
    <n v="10"/>
    <n v="3"/>
    <n v="400"/>
    <n v="53"/>
    <n v="0"/>
    <n v="13"/>
    <n v="7"/>
    <n v="594"/>
    <n v="428"/>
    <s v=""/>
  </r>
  <r>
    <x v="12"/>
    <n v="9"/>
    <x v="0"/>
    <m/>
    <x v="107"/>
    <s v="CCV-9B"/>
    <s v="9B"/>
    <s v="Mestre"/>
    <s v="9B-09:00-09:15"/>
    <n v="0"/>
    <n v="9"/>
    <n v="7"/>
    <n v="369"/>
    <n v="62"/>
    <n v="3"/>
    <n v="10"/>
    <n v="4"/>
    <n v="558"/>
    <n v="401"/>
    <s v=""/>
  </r>
  <r>
    <x v="13"/>
    <n v="9"/>
    <x v="0"/>
    <m/>
    <x v="107"/>
    <s v="CCV-9B"/>
    <s v="9B"/>
    <s v="Mestre"/>
    <s v="9B-09:15-09:30"/>
    <n v="0"/>
    <n v="9"/>
    <n v="4"/>
    <n v="393"/>
    <n v="58"/>
    <n v="3"/>
    <n v="18"/>
    <n v="10"/>
    <n v="597"/>
    <n v="431"/>
    <s v=""/>
  </r>
  <r>
    <x v="14"/>
    <n v="9"/>
    <x v="0"/>
    <m/>
    <x v="107"/>
    <s v="CCV-9B"/>
    <s v="9B"/>
    <s v="Mestre"/>
    <s v="9B-09:30-09:45"/>
    <n v="0"/>
    <n v="16"/>
    <n v="12"/>
    <n v="310"/>
    <n v="42"/>
    <n v="1"/>
    <n v="20"/>
    <n v="14"/>
    <n v="537"/>
    <n v="374"/>
    <s v=""/>
  </r>
  <r>
    <x v="15"/>
    <n v="9"/>
    <x v="0"/>
    <m/>
    <x v="107"/>
    <s v="CCV-9B"/>
    <s v="9B"/>
    <s v="Mestre"/>
    <s v="9B-09:45-10:00"/>
    <n v="0"/>
    <n v="14"/>
    <n v="15"/>
    <n v="367"/>
    <n v="38"/>
    <n v="1"/>
    <n v="22"/>
    <n v="17"/>
    <n v="622"/>
    <n v="444"/>
    <s v=""/>
  </r>
  <r>
    <x v="16"/>
    <n v="10"/>
    <x v="0"/>
    <m/>
    <x v="107"/>
    <s v="CCV-9B"/>
    <s v="9B"/>
    <s v="Mestre"/>
    <s v="9B-10:00-10:15"/>
    <n v="0"/>
    <n v="18"/>
    <n v="12"/>
    <n v="316"/>
    <n v="47"/>
    <n v="1"/>
    <n v="21"/>
    <n v="6"/>
    <n v="542"/>
    <n v="373"/>
    <s v=""/>
  </r>
  <r>
    <x v="17"/>
    <n v="10"/>
    <x v="0"/>
    <m/>
    <x v="107"/>
    <s v="CCV-9B"/>
    <s v="9B"/>
    <s v="Mestre"/>
    <s v="9B-10:15-10:30"/>
    <n v="0"/>
    <n v="24"/>
    <n v="6"/>
    <n v="291"/>
    <n v="44"/>
    <n v="3"/>
    <n v="8"/>
    <n v="15"/>
    <n v="500"/>
    <n v="329"/>
    <s v=""/>
  </r>
  <r>
    <x v="18"/>
    <n v="10"/>
    <x v="0"/>
    <m/>
    <x v="107"/>
    <s v="CCV-9B"/>
    <s v="9B"/>
    <s v="Mestre"/>
    <s v="9B-10:30-10:45"/>
    <n v="0"/>
    <n v="23"/>
    <n v="1"/>
    <n v="259"/>
    <n v="27"/>
    <n v="0"/>
    <n v="19"/>
    <n v="18"/>
    <n v="454"/>
    <n v="299"/>
    <s v=""/>
  </r>
  <r>
    <x v="19"/>
    <n v="10"/>
    <x v="0"/>
    <m/>
    <x v="107"/>
    <s v="CCV-9B"/>
    <s v="9B"/>
    <s v="Mestre"/>
    <s v="9B-10:45-11:00"/>
    <n v="0"/>
    <n v="21"/>
    <n v="1"/>
    <n v="257"/>
    <n v="49"/>
    <n v="0"/>
    <n v="10"/>
    <n v="15"/>
    <n v="436"/>
    <n v="285"/>
    <s v=""/>
  </r>
  <r>
    <x v="20"/>
    <n v="11"/>
    <x v="0"/>
    <m/>
    <x v="107"/>
    <s v="CCV-9B"/>
    <s v="9B"/>
    <s v="Mestre"/>
    <s v="9B-11:00-11:15"/>
    <n v="0"/>
    <n v="22"/>
    <n v="6"/>
    <n v="246"/>
    <n v="45"/>
    <n v="0"/>
    <n v="16"/>
    <n v="29"/>
    <n v="465"/>
    <n v="306"/>
    <s v=""/>
  </r>
  <r>
    <x v="21"/>
    <n v="11"/>
    <x v="0"/>
    <m/>
    <x v="107"/>
    <s v="CCV-9B"/>
    <s v="9B"/>
    <s v="Mestre"/>
    <s v="9B-11:15-11:30"/>
    <n v="0"/>
    <n v="28"/>
    <n v="7"/>
    <n v="329"/>
    <n v="46"/>
    <n v="1"/>
    <n v="18"/>
    <n v="19"/>
    <n v="582"/>
    <n v="384"/>
    <s v=""/>
  </r>
  <r>
    <x v="22"/>
    <n v="11"/>
    <x v="0"/>
    <m/>
    <x v="107"/>
    <s v="CCV-9B"/>
    <s v="9B"/>
    <s v="Mestre"/>
    <s v="9B-11:30-11:45"/>
    <n v="0"/>
    <n v="14"/>
    <n v="4"/>
    <n v="284"/>
    <n v="46"/>
    <n v="1"/>
    <n v="18"/>
    <n v="13"/>
    <n v="469"/>
    <n v="325"/>
    <s v=""/>
  </r>
  <r>
    <x v="23"/>
    <n v="11"/>
    <x v="0"/>
    <m/>
    <x v="107"/>
    <s v="CCV-9B"/>
    <s v="9B"/>
    <s v="Mestre"/>
    <s v="9B-11:45-12:00"/>
    <n v="0"/>
    <n v="23"/>
    <n v="3"/>
    <n v="356"/>
    <n v="49"/>
    <n v="1"/>
    <n v="14"/>
    <n v="17"/>
    <n v="584"/>
    <n v="395"/>
    <s v=""/>
  </r>
  <r>
    <x v="24"/>
    <n v="12"/>
    <x v="1"/>
    <m/>
    <x v="107"/>
    <s v="CCV-9B"/>
    <s v="9B"/>
    <s v="Mestre"/>
    <s v="9B-12:00-12:15"/>
    <n v="0"/>
    <n v="14"/>
    <n v="2"/>
    <n v="306"/>
    <n v="48"/>
    <n v="1"/>
    <n v="12"/>
    <n v="14"/>
    <n v="485"/>
    <n v="337"/>
    <s v=""/>
  </r>
  <r>
    <x v="25"/>
    <n v="12"/>
    <x v="1"/>
    <m/>
    <x v="107"/>
    <s v="CCV-9B"/>
    <s v="9B"/>
    <s v="Mestre"/>
    <s v="9B-12:15-12:30"/>
    <n v="0"/>
    <n v="14"/>
    <n v="9"/>
    <n v="266"/>
    <n v="38"/>
    <n v="1"/>
    <n v="13"/>
    <n v="13"/>
    <n v="454"/>
    <n v="315"/>
    <s v=""/>
  </r>
  <r>
    <x v="26"/>
    <n v="12"/>
    <x v="1"/>
    <m/>
    <x v="107"/>
    <s v="CCV-9B"/>
    <s v="9B"/>
    <s v="Mestre"/>
    <s v="9B-12:30-12:45"/>
    <n v="2"/>
    <n v="11"/>
    <n v="2"/>
    <n v="345"/>
    <n v="43"/>
    <n v="2"/>
    <n v="20"/>
    <n v="15"/>
    <n v="539"/>
    <n v="385"/>
    <s v=""/>
  </r>
  <r>
    <x v="27"/>
    <n v="12"/>
    <x v="1"/>
    <m/>
    <x v="107"/>
    <s v="CCV-9B"/>
    <s v="9B"/>
    <s v="Mestre"/>
    <s v="9B-12:45-13:00"/>
    <n v="0"/>
    <n v="8"/>
    <n v="5"/>
    <n v="348"/>
    <n v="59"/>
    <n v="3"/>
    <n v="4"/>
    <n v="7"/>
    <n v="517"/>
    <n v="372"/>
    <s v=""/>
  </r>
  <r>
    <x v="28"/>
    <n v="13"/>
    <x v="1"/>
    <m/>
    <x v="107"/>
    <s v="CCV-9B"/>
    <s v="9B"/>
    <s v="Mestre"/>
    <s v="9B-13:00-13:15"/>
    <n v="0"/>
    <n v="13"/>
    <n v="3"/>
    <n v="313"/>
    <n v="59"/>
    <n v="0"/>
    <n v="8"/>
    <n v="12"/>
    <n v="490"/>
    <n v="341"/>
    <s v=""/>
  </r>
  <r>
    <x v="29"/>
    <n v="13"/>
    <x v="1"/>
    <m/>
    <x v="107"/>
    <s v="CCV-9B"/>
    <s v="9B"/>
    <s v="Mestre"/>
    <s v="9B-13:15-13:30"/>
    <n v="0"/>
    <n v="7"/>
    <n v="10"/>
    <n v="315"/>
    <n v="88"/>
    <n v="0"/>
    <n v="8"/>
    <n v="13"/>
    <n v="507"/>
    <n v="361"/>
    <s v=""/>
  </r>
  <r>
    <x v="30"/>
    <n v="13"/>
    <x v="1"/>
    <m/>
    <x v="107"/>
    <s v="CCV-9B"/>
    <s v="9B"/>
    <s v="Mestre"/>
    <s v="9B-13:30-13:45"/>
    <n v="0"/>
    <n v="10"/>
    <n v="10"/>
    <n v="346"/>
    <n v="70"/>
    <n v="0"/>
    <n v="13"/>
    <n v="8"/>
    <n v="551"/>
    <n v="392"/>
    <s v=""/>
  </r>
  <r>
    <x v="31"/>
    <n v="13"/>
    <x v="1"/>
    <m/>
    <x v="107"/>
    <s v="CCV-9B"/>
    <s v="9B"/>
    <s v="Mestre"/>
    <s v="9B-13:45-14:00"/>
    <n v="1"/>
    <n v="7"/>
    <n v="5"/>
    <n v="376"/>
    <n v="54"/>
    <n v="5"/>
    <n v="15"/>
    <n v="9"/>
    <n v="567"/>
    <n v="413"/>
    <s v=""/>
  </r>
  <r>
    <x v="32"/>
    <n v="14"/>
    <x v="1"/>
    <m/>
    <x v="107"/>
    <s v="CCV-9B"/>
    <s v="9B"/>
    <s v="Mestre"/>
    <s v="9B-14:00-14:15"/>
    <n v="0"/>
    <n v="10"/>
    <n v="5"/>
    <n v="343"/>
    <n v="47"/>
    <n v="0"/>
    <n v="12"/>
    <n v="11"/>
    <n v="529"/>
    <n v="379"/>
    <s v=""/>
  </r>
  <r>
    <x v="33"/>
    <n v="14"/>
    <x v="1"/>
    <m/>
    <x v="107"/>
    <s v="CCV-9B"/>
    <s v="9B"/>
    <s v="Mestre"/>
    <s v="9B-14:15-14:30"/>
    <n v="0"/>
    <n v="13"/>
    <n v="5"/>
    <n v="318"/>
    <n v="58"/>
    <n v="2"/>
    <n v="15"/>
    <n v="20"/>
    <n v="522"/>
    <n v="366"/>
    <s v=""/>
  </r>
  <r>
    <x v="34"/>
    <n v="14"/>
    <x v="1"/>
    <m/>
    <x v="107"/>
    <s v="CCV-9B"/>
    <s v="9B"/>
    <s v="Mestre"/>
    <s v="9B-14:30-14:45"/>
    <n v="0"/>
    <n v="14"/>
    <n v="11"/>
    <n v="301"/>
    <n v="66"/>
    <n v="1"/>
    <n v="13"/>
    <n v="17"/>
    <n v="517"/>
    <n v="359"/>
    <s v=""/>
  </r>
  <r>
    <x v="35"/>
    <n v="14"/>
    <x v="1"/>
    <m/>
    <x v="107"/>
    <s v="CCV-9B"/>
    <s v="9B"/>
    <s v="Mestre"/>
    <s v="9B-14:45-15:00"/>
    <n v="0"/>
    <n v="15"/>
    <n v="10"/>
    <n v="307"/>
    <n v="60"/>
    <n v="0"/>
    <n v="4"/>
    <n v="17"/>
    <n v="511"/>
    <n v="353"/>
    <s v=""/>
  </r>
  <r>
    <x v="36"/>
    <n v="15"/>
    <x v="1"/>
    <m/>
    <x v="107"/>
    <s v="CCV-9B"/>
    <s v="9B"/>
    <s v="Mestre"/>
    <s v="9B-15:00-15:15"/>
    <n v="0"/>
    <n v="9"/>
    <n v="10"/>
    <n v="247"/>
    <n v="39"/>
    <n v="1"/>
    <n v="11"/>
    <n v="16"/>
    <n v="421"/>
    <n v="299"/>
    <s v=""/>
  </r>
  <r>
    <x v="37"/>
    <n v="15"/>
    <x v="1"/>
    <m/>
    <x v="107"/>
    <s v="CCV-9B"/>
    <s v="9B"/>
    <s v="Mestre"/>
    <s v="9B-15:15-15:30"/>
    <n v="1"/>
    <n v="9"/>
    <n v="14"/>
    <n v="286"/>
    <n v="43"/>
    <n v="1"/>
    <n v="13"/>
    <n v="13"/>
    <n v="484"/>
    <n v="347"/>
    <s v=""/>
  </r>
  <r>
    <x v="38"/>
    <n v="15"/>
    <x v="1"/>
    <m/>
    <x v="107"/>
    <s v="CCV-9B"/>
    <s v="9B"/>
    <s v="Mestre"/>
    <s v="9B-15:30-15:45"/>
    <n v="0"/>
    <n v="12"/>
    <n v="14"/>
    <n v="305"/>
    <n v="50"/>
    <n v="1"/>
    <n v="8"/>
    <n v="13"/>
    <n v="512"/>
    <n v="361"/>
    <s v=""/>
  </r>
  <r>
    <x v="39"/>
    <n v="15"/>
    <x v="1"/>
    <m/>
    <x v="107"/>
    <s v="CCV-9B"/>
    <s v="9B"/>
    <s v="Mestre"/>
    <s v="9B-15:45-16:00"/>
    <n v="0"/>
    <n v="16"/>
    <n v="12"/>
    <n v="269"/>
    <n v="45"/>
    <n v="3"/>
    <n v="5"/>
    <n v="19"/>
    <n v="472"/>
    <n v="323"/>
    <s v=""/>
  </r>
  <r>
    <x v="40"/>
    <n v="16"/>
    <x v="1"/>
    <m/>
    <x v="107"/>
    <s v="CCV-9B"/>
    <s v="9B"/>
    <s v="Mestre"/>
    <s v="9B-16:00-16:15"/>
    <n v="0"/>
    <n v="26"/>
    <n v="7"/>
    <n v="250"/>
    <n v="55"/>
    <n v="2"/>
    <n v="4"/>
    <n v="25"/>
    <n v="465"/>
    <n v="297"/>
    <s v=""/>
  </r>
  <r>
    <x v="41"/>
    <n v="16"/>
    <x v="1"/>
    <m/>
    <x v="107"/>
    <s v="CCV-9B"/>
    <s v="9B"/>
    <s v="Mestre"/>
    <s v="9B-16:15-16:30"/>
    <n v="0"/>
    <n v="20"/>
    <n v="7"/>
    <n v="246"/>
    <n v="55"/>
    <n v="0"/>
    <n v="10"/>
    <n v="24"/>
    <n v="451"/>
    <n v="298"/>
    <s v=""/>
  </r>
  <r>
    <x v="42"/>
    <n v="16"/>
    <x v="1"/>
    <m/>
    <x v="107"/>
    <s v="CCV-9B"/>
    <s v="9B"/>
    <s v="Mestre"/>
    <s v="9B-16:30-16:45"/>
    <n v="0"/>
    <n v="14"/>
    <n v="16"/>
    <n v="279"/>
    <n v="73"/>
    <n v="4"/>
    <n v="10"/>
    <n v="17"/>
    <n v="503"/>
    <n v="346"/>
    <s v=""/>
  </r>
  <r>
    <x v="43"/>
    <n v="16"/>
    <x v="1"/>
    <m/>
    <x v="107"/>
    <s v="CCV-9B"/>
    <s v="9B"/>
    <s v="Mestre"/>
    <s v="9B-16:45-17:00"/>
    <n v="1"/>
    <n v="11"/>
    <n v="11"/>
    <n v="279"/>
    <n v="83"/>
    <n v="1"/>
    <n v="10"/>
    <n v="23"/>
    <n v="488"/>
    <n v="340"/>
    <s v=""/>
  </r>
  <r>
    <x v="44"/>
    <n v="17"/>
    <x v="1"/>
    <m/>
    <x v="107"/>
    <s v="CCV-9B"/>
    <s v="9B"/>
    <s v="Mestre"/>
    <s v="9B-17:00-17:15"/>
    <n v="0"/>
    <n v="13"/>
    <n v="14"/>
    <n v="271"/>
    <n v="109"/>
    <n v="0"/>
    <n v="13"/>
    <n v="19"/>
    <n v="497"/>
    <n v="338"/>
    <s v=""/>
  </r>
  <r>
    <x v="45"/>
    <n v="17"/>
    <x v="1"/>
    <m/>
    <x v="107"/>
    <s v="CCV-9B"/>
    <s v="9B"/>
    <s v="Mestre"/>
    <s v="9B-17:15-17:30"/>
    <n v="0"/>
    <n v="6"/>
    <n v="21"/>
    <n v="279"/>
    <n v="113"/>
    <n v="2"/>
    <n v="17"/>
    <n v="26"/>
    <n v="527"/>
    <n v="375"/>
    <s v=""/>
  </r>
  <r>
    <x v="46"/>
    <n v="17"/>
    <x v="1"/>
    <m/>
    <x v="107"/>
    <s v="CCV-9B"/>
    <s v="9B"/>
    <s v="Mestre"/>
    <s v="9B-17:30-17:45"/>
    <n v="0"/>
    <n v="15"/>
    <n v="14"/>
    <n v="324"/>
    <n v="81"/>
    <n v="0"/>
    <n v="7"/>
    <n v="10"/>
    <n v="546"/>
    <n v="376"/>
    <s v=""/>
  </r>
  <r>
    <x v="47"/>
    <n v="17"/>
    <x v="1"/>
    <m/>
    <x v="107"/>
    <s v="CCV-9B"/>
    <s v="9B"/>
    <s v="Mestre"/>
    <s v="9B-17:45-18:00"/>
    <n v="0"/>
    <n v="9"/>
    <n v="10"/>
    <n v="226"/>
    <n v="91"/>
    <n v="5"/>
    <n v="7"/>
    <n v="13"/>
    <n v="396"/>
    <n v="271"/>
    <s v=""/>
  </r>
  <r>
    <x v="48"/>
    <n v="18"/>
    <x v="1"/>
    <m/>
    <x v="107"/>
    <s v="CCV-9B"/>
    <s v="9B"/>
    <s v="Mestre"/>
    <s v="9B-18:00-18:15"/>
    <n v="0"/>
    <n v="4"/>
    <n v="9"/>
    <n v="204"/>
    <n v="93"/>
    <n v="1"/>
    <n v="4"/>
    <n v="10"/>
    <n v="344"/>
    <n v="241"/>
    <s v=""/>
  </r>
  <r>
    <x v="49"/>
    <n v="18"/>
    <x v="1"/>
    <m/>
    <x v="107"/>
    <s v="CCV-9B"/>
    <s v="9B"/>
    <s v="Mestre"/>
    <s v="9B-18:15-18:30"/>
    <n v="0"/>
    <n v="6"/>
    <n v="4"/>
    <n v="234"/>
    <n v="103"/>
    <n v="0"/>
    <n v="6"/>
    <n v="7"/>
    <n v="373"/>
    <n v="257"/>
    <s v=""/>
  </r>
  <r>
    <x v="50"/>
    <n v="18"/>
    <x v="1"/>
    <m/>
    <x v="107"/>
    <s v="CCV-9B"/>
    <s v="9B"/>
    <s v="Mestre"/>
    <s v="9B-18:30-18:45"/>
    <n v="0"/>
    <n v="3"/>
    <n v="6"/>
    <n v="248"/>
    <n v="82"/>
    <n v="1"/>
    <n v="11"/>
    <n v="12"/>
    <n v="398"/>
    <n v="286"/>
    <s v=""/>
  </r>
  <r>
    <x v="51"/>
    <n v="18"/>
    <x v="1"/>
    <m/>
    <x v="107"/>
    <s v="CCV-9B"/>
    <s v="9B"/>
    <s v="Mestre"/>
    <s v="9B-18:45-19:00"/>
    <n v="0"/>
    <n v="2"/>
    <n v="0"/>
    <n v="192"/>
    <n v="60"/>
    <n v="1"/>
    <n v="7"/>
    <n v="7"/>
    <n v="286"/>
    <n v="206"/>
    <s v=""/>
  </r>
  <r>
    <x v="52"/>
    <n v="19"/>
    <x v="2"/>
    <m/>
    <x v="107"/>
    <s v="CCV-9B"/>
    <s v="9B"/>
    <s v="Mestre"/>
    <s v="9B-19:00-19:15"/>
    <n v="1"/>
    <n v="4"/>
    <n v="0"/>
    <n v="177"/>
    <n v="58"/>
    <n v="0"/>
    <n v="1"/>
    <n v="6"/>
    <n v="263"/>
    <n v="184"/>
    <s v=""/>
  </r>
  <r>
    <x v="53"/>
    <n v="19"/>
    <x v="2"/>
    <m/>
    <x v="107"/>
    <s v="CCV-9B"/>
    <s v="9B"/>
    <s v="Mestre"/>
    <s v="9B-19:15-19:30"/>
    <n v="1"/>
    <n v="6"/>
    <n v="2"/>
    <n v="233"/>
    <n v="38"/>
    <n v="0"/>
    <n v="3"/>
    <n v="1"/>
    <n v="339"/>
    <n v="242"/>
    <s v=""/>
  </r>
  <r>
    <x v="54"/>
    <n v="19"/>
    <x v="2"/>
    <m/>
    <x v="107"/>
    <s v="CCV-9B"/>
    <s v="9B"/>
    <s v="Mestre"/>
    <s v="9B-19:30-19:45"/>
    <n v="4"/>
    <n v="4"/>
    <n v="2"/>
    <n v="262"/>
    <n v="35"/>
    <n v="0"/>
    <n v="10"/>
    <n v="3"/>
    <n v="382"/>
    <n v="280"/>
    <s v=""/>
  </r>
  <r>
    <x v="55"/>
    <n v="19"/>
    <x v="2"/>
    <m/>
    <x v="107"/>
    <s v="CCV-9B"/>
    <s v="9B"/>
    <s v="Mestre"/>
    <s v="9B-19:45-20:00"/>
    <n v="2"/>
    <n v="4"/>
    <n v="0"/>
    <n v="263"/>
    <n v="32"/>
    <n v="0"/>
    <n v="13"/>
    <n v="4"/>
    <n v="382"/>
    <n v="280"/>
    <s v=""/>
  </r>
  <r>
    <x v="56"/>
    <n v="20"/>
    <x v="2"/>
    <m/>
    <x v="107"/>
    <s v="CCV-9B"/>
    <s v="9B"/>
    <s v="Mestre"/>
    <s v="9B-20:00-20:15"/>
    <n v="1"/>
    <n v="4"/>
    <n v="0"/>
    <n v="279"/>
    <n v="33"/>
    <n v="0"/>
    <n v="6"/>
    <n v="5"/>
    <n v="395"/>
    <n v="290"/>
    <s v=""/>
  </r>
  <r>
    <x v="57"/>
    <n v="20"/>
    <x v="2"/>
    <m/>
    <x v="107"/>
    <s v="CCV-9B"/>
    <s v="9B"/>
    <s v="Mestre"/>
    <s v="9B-20:15-20:30"/>
    <n v="1"/>
    <n v="1"/>
    <n v="1"/>
    <n v="286"/>
    <n v="29"/>
    <n v="0"/>
    <n v="5"/>
    <n v="5"/>
    <n v="397"/>
    <n v="299"/>
    <s v=""/>
  </r>
  <r>
    <x v="58"/>
    <n v="20"/>
    <x v="2"/>
    <m/>
    <x v="107"/>
    <s v="CCV-9B"/>
    <s v="9B"/>
    <s v="Mestre"/>
    <s v="9B-20:30-20:45"/>
    <n v="1"/>
    <n v="3"/>
    <n v="5"/>
    <n v="252"/>
    <n v="23"/>
    <n v="0"/>
    <n v="6"/>
    <n v="5"/>
    <n v="371"/>
    <n v="276"/>
    <s v=""/>
  </r>
  <r>
    <x v="59"/>
    <n v="20"/>
    <x v="2"/>
    <m/>
    <x v="107"/>
    <s v="CCV-9B"/>
    <s v="9B"/>
    <s v="Mestre"/>
    <s v="9B-20:45-21:00"/>
    <n v="11"/>
    <n v="1"/>
    <n v="6"/>
    <n v="175"/>
    <n v="12"/>
    <n v="0"/>
    <n v="6"/>
    <n v="5"/>
    <n v="267"/>
    <n v="201"/>
    <s v=""/>
  </r>
  <r>
    <x v="60"/>
    <n v="21"/>
    <x v="2"/>
    <m/>
    <x v="107"/>
    <s v="CCV-9B"/>
    <s v="9B"/>
    <s v="Mestre"/>
    <s v="9B-21:00-21:15"/>
    <n v="4"/>
    <n v="9"/>
    <n v="7"/>
    <n v="102"/>
    <n v="13"/>
    <n v="1"/>
    <n v="6"/>
    <n v="4"/>
    <n v="195"/>
    <n v="130"/>
    <s v=""/>
  </r>
  <r>
    <x v="61"/>
    <n v="21"/>
    <x v="2"/>
    <m/>
    <x v="107"/>
    <s v="CCV-9B"/>
    <s v="9B"/>
    <s v="Mestre"/>
    <s v="9B-21:15-21:30"/>
    <n v="1"/>
    <n v="3"/>
    <n v="7"/>
    <n v="182"/>
    <n v="16"/>
    <n v="3"/>
    <n v="5"/>
    <n v="7"/>
    <n v="287"/>
    <n v="212"/>
    <s v=""/>
  </r>
  <r>
    <x v="62"/>
    <n v="21"/>
    <x v="2"/>
    <m/>
    <x v="107"/>
    <s v="CCV-9B"/>
    <s v="9B"/>
    <s v="Mestre"/>
    <s v="9B-21:30-21:45"/>
    <n v="0"/>
    <n v="5"/>
    <n v="8"/>
    <n v="186"/>
    <n v="48"/>
    <n v="0"/>
    <n v="8"/>
    <n v="6"/>
    <n v="310"/>
    <n v="220"/>
    <s v=""/>
  </r>
  <r>
    <x v="63"/>
    <n v="21"/>
    <x v="2"/>
    <m/>
    <x v="107"/>
    <s v="CCV-9B"/>
    <s v="9B"/>
    <s v="Mestre"/>
    <s v="9B-21:45-22:00"/>
    <n v="2"/>
    <n v="0"/>
    <n v="4"/>
    <n v="220"/>
    <n v="35"/>
    <n v="0"/>
    <n v="7"/>
    <n v="2"/>
    <n v="319"/>
    <n v="239"/>
    <s v=""/>
  </r>
  <r>
    <x v="64"/>
    <n v="22"/>
    <x v="2"/>
    <m/>
    <x v="107"/>
    <s v="CCV-9B"/>
    <s v="9B"/>
    <s v="Mestre"/>
    <s v="9B-22:00-22:15"/>
    <n v="0"/>
    <n v="1"/>
    <n v="0"/>
    <n v="16"/>
    <n v="3"/>
    <n v="0"/>
    <n v="0"/>
    <n v="0"/>
    <n v="25"/>
    <n v="16"/>
    <s v=""/>
  </r>
  <r>
    <x v="65"/>
    <m/>
    <x v="3"/>
    <m/>
    <x v="108"/>
    <m/>
    <m/>
    <m/>
    <m/>
    <m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8877">
  <r>
    <n v="5085"/>
    <n v="2959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5"/>
    <n v="3659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5"/>
    <n v="4524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5"/>
    <n v="4953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5"/>
    <n v="4954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5"/>
    <n v="6357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5"/>
    <n v="6368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5"/>
    <n v="6639"/>
    <m/>
    <x v="0"/>
    <n v="1"/>
    <n v="0"/>
    <n v="-1"/>
    <n v="0"/>
    <n v="-1"/>
    <n v="-1"/>
    <n v="-1"/>
    <n v="0"/>
    <n v="-1"/>
    <n v="0"/>
    <n v="-1"/>
    <n v="-1"/>
    <n v="-1"/>
    <x v="0"/>
    <x v="1"/>
    <x v="0"/>
  </r>
  <r>
    <n v="5085"/>
    <n v="6640"/>
    <m/>
    <x v="0"/>
    <n v="1"/>
    <n v="0"/>
    <n v="-1"/>
    <n v="0"/>
    <n v="-1"/>
    <n v="-1"/>
    <n v="-1"/>
    <n v="0"/>
    <n v="-1"/>
    <n v="0"/>
    <n v="-1"/>
    <n v="-1"/>
    <n v="-1"/>
    <x v="0"/>
    <x v="2"/>
    <x v="0"/>
  </r>
  <r>
    <n v="5085"/>
    <n v="6641"/>
    <m/>
    <x v="0"/>
    <n v="1"/>
    <n v="0"/>
    <n v="-1"/>
    <n v="0"/>
    <n v="-1"/>
    <n v="-1"/>
    <n v="-1"/>
    <n v="0"/>
    <n v="-1"/>
    <n v="0"/>
    <n v="-1"/>
    <n v="-1"/>
    <n v="-1"/>
    <x v="0"/>
    <x v="3"/>
    <x v="0"/>
  </r>
  <r>
    <n v="5085"/>
    <n v="6642"/>
    <m/>
    <x v="0"/>
    <n v="1"/>
    <n v="0"/>
    <n v="-1"/>
    <n v="0"/>
    <n v="-1"/>
    <n v="-1"/>
    <n v="-1"/>
    <n v="0"/>
    <n v="-1"/>
    <n v="0"/>
    <n v="-1"/>
    <n v="-1"/>
    <n v="-1"/>
    <x v="0"/>
    <x v="4"/>
    <x v="0"/>
  </r>
  <r>
    <n v="5085"/>
    <n v="6643"/>
    <m/>
    <x v="0"/>
    <n v="1"/>
    <n v="0"/>
    <n v="-1"/>
    <n v="0"/>
    <n v="-1"/>
    <n v="-1"/>
    <n v="-1"/>
    <n v="0"/>
    <n v="-1"/>
    <n v="0"/>
    <n v="-1"/>
    <n v="-1"/>
    <n v="-1"/>
    <x v="0"/>
    <x v="5"/>
    <x v="0"/>
  </r>
  <r>
    <n v="5085"/>
    <n v="6762"/>
    <m/>
    <x v="0"/>
    <n v="1"/>
    <n v="0"/>
    <n v="-1"/>
    <n v="0"/>
    <n v="-1"/>
    <n v="-1"/>
    <n v="-1"/>
    <n v="0"/>
    <n v="-1"/>
    <n v="0"/>
    <n v="-1"/>
    <n v="-1"/>
    <n v="-1"/>
    <x v="0"/>
    <x v="6"/>
    <x v="0"/>
  </r>
  <r>
    <n v="5085"/>
    <n v="6763"/>
    <m/>
    <x v="0"/>
    <n v="1"/>
    <n v="0"/>
    <n v="-1"/>
    <n v="0"/>
    <n v="-1"/>
    <n v="-1"/>
    <n v="-1"/>
    <n v="0"/>
    <n v="-1"/>
    <n v="0"/>
    <n v="-1"/>
    <n v="-1"/>
    <n v="-1"/>
    <x v="0"/>
    <x v="7"/>
    <x v="0"/>
  </r>
  <r>
    <n v="5085"/>
    <n v="6764"/>
    <m/>
    <x v="0"/>
    <n v="1"/>
    <n v="0"/>
    <n v="-1"/>
    <n v="0"/>
    <n v="-1"/>
    <n v="-1"/>
    <n v="-1"/>
    <n v="0"/>
    <n v="-1"/>
    <n v="0"/>
    <n v="-1"/>
    <n v="-1"/>
    <n v="-1"/>
    <x v="0"/>
    <x v="8"/>
    <x v="0"/>
  </r>
  <r>
    <n v="5085"/>
    <n v="6765"/>
    <m/>
    <x v="0"/>
    <n v="1"/>
    <n v="0"/>
    <n v="-1"/>
    <n v="0"/>
    <n v="-1"/>
    <n v="-1"/>
    <n v="-1"/>
    <n v="0"/>
    <n v="-1"/>
    <n v="0"/>
    <n v="-1"/>
    <n v="-1"/>
    <n v="-1"/>
    <x v="0"/>
    <x v="9"/>
    <x v="0"/>
  </r>
  <r>
    <n v="5085"/>
    <n v="6767"/>
    <m/>
    <x v="0"/>
    <n v="1"/>
    <n v="0"/>
    <n v="-1"/>
    <n v="0"/>
    <n v="-1"/>
    <n v="-1"/>
    <n v="-1"/>
    <n v="0"/>
    <n v="-1"/>
    <n v="0"/>
    <n v="-1"/>
    <n v="-1"/>
    <n v="-1"/>
    <x v="0"/>
    <x v="10"/>
    <x v="0"/>
  </r>
  <r>
    <n v="5085"/>
    <n v="6768"/>
    <m/>
    <x v="0"/>
    <n v="1"/>
    <n v="0"/>
    <n v="-1"/>
    <n v="0"/>
    <n v="-1"/>
    <n v="-1"/>
    <n v="-1"/>
    <n v="0"/>
    <n v="-1"/>
    <n v="0"/>
    <n v="-1"/>
    <n v="-1"/>
    <n v="-1"/>
    <x v="0"/>
    <x v="11"/>
    <x v="0"/>
  </r>
  <r>
    <n v="5085"/>
    <n v="6775"/>
    <m/>
    <x v="0"/>
    <n v="1"/>
    <n v="0"/>
    <n v="-1"/>
    <n v="0"/>
    <n v="-1"/>
    <n v="-1"/>
    <n v="-1"/>
    <n v="0"/>
    <n v="-1"/>
    <n v="0"/>
    <n v="-1"/>
    <n v="-1"/>
    <n v="-1"/>
    <x v="0"/>
    <x v="12"/>
    <x v="0"/>
  </r>
  <r>
    <n v="5085"/>
    <n v="6776"/>
    <m/>
    <x v="0"/>
    <n v="1"/>
    <n v="0"/>
    <n v="-1"/>
    <n v="0"/>
    <n v="-1"/>
    <n v="-1"/>
    <n v="-1"/>
    <n v="0"/>
    <n v="-1"/>
    <n v="0"/>
    <n v="-1"/>
    <n v="-1"/>
    <n v="-1"/>
    <x v="0"/>
    <x v="13"/>
    <x v="0"/>
  </r>
  <r>
    <n v="5085"/>
    <n v="6777"/>
    <m/>
    <x v="0"/>
    <n v="1"/>
    <n v="0"/>
    <n v="-1"/>
    <n v="0"/>
    <n v="-1"/>
    <n v="-1"/>
    <n v="-1"/>
    <n v="0"/>
    <n v="-1"/>
    <n v="0"/>
    <n v="-1"/>
    <n v="-1"/>
    <n v="-1"/>
    <x v="0"/>
    <x v="14"/>
    <x v="0"/>
  </r>
  <r>
    <n v="5085"/>
    <n v="2959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5"/>
    <n v="3659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5"/>
    <n v="4524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5"/>
    <n v="4953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5"/>
    <n v="4954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5"/>
    <n v="6357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5"/>
    <n v="6368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5"/>
    <n v="6639"/>
    <m/>
    <x v="0"/>
    <n v="2"/>
    <n v="0"/>
    <n v="-1"/>
    <n v="0"/>
    <n v="-1"/>
    <n v="-1"/>
    <n v="-1"/>
    <n v="0"/>
    <n v="-1"/>
    <n v="0"/>
    <n v="-1"/>
    <n v="-1"/>
    <n v="-1"/>
    <x v="1"/>
    <x v="1"/>
    <x v="0"/>
  </r>
  <r>
    <n v="5085"/>
    <n v="6640"/>
    <m/>
    <x v="0"/>
    <n v="2"/>
    <n v="0"/>
    <n v="-1"/>
    <n v="0"/>
    <n v="-1"/>
    <n v="-1"/>
    <n v="-1"/>
    <n v="0"/>
    <n v="-1"/>
    <n v="0"/>
    <n v="-1"/>
    <n v="-1"/>
    <n v="-1"/>
    <x v="1"/>
    <x v="2"/>
    <x v="0"/>
  </r>
  <r>
    <n v="5085"/>
    <n v="6641"/>
    <m/>
    <x v="0"/>
    <n v="2"/>
    <n v="0"/>
    <n v="-1"/>
    <n v="0"/>
    <n v="-1"/>
    <n v="-1"/>
    <n v="-1"/>
    <n v="0"/>
    <n v="-1"/>
    <n v="0"/>
    <n v="-1"/>
    <n v="-1"/>
    <n v="-1"/>
    <x v="1"/>
    <x v="3"/>
    <x v="0"/>
  </r>
  <r>
    <n v="5085"/>
    <n v="6642"/>
    <m/>
    <x v="0"/>
    <n v="2"/>
    <n v="0"/>
    <n v="-1"/>
    <n v="0"/>
    <n v="-1"/>
    <n v="-1"/>
    <n v="-1"/>
    <n v="0"/>
    <n v="-1"/>
    <n v="0"/>
    <n v="-1"/>
    <n v="-1"/>
    <n v="-1"/>
    <x v="1"/>
    <x v="4"/>
    <x v="0"/>
  </r>
  <r>
    <n v="5085"/>
    <n v="6643"/>
    <m/>
    <x v="0"/>
    <n v="2"/>
    <n v="0"/>
    <n v="-1"/>
    <n v="0"/>
    <n v="-1"/>
    <n v="-1"/>
    <n v="-1"/>
    <n v="0"/>
    <n v="-1"/>
    <n v="0"/>
    <n v="-1"/>
    <n v="-1"/>
    <n v="-1"/>
    <x v="1"/>
    <x v="5"/>
    <x v="0"/>
  </r>
  <r>
    <n v="5085"/>
    <n v="6762"/>
    <m/>
    <x v="0"/>
    <n v="2"/>
    <n v="0"/>
    <n v="-1"/>
    <n v="0"/>
    <n v="-1"/>
    <n v="-1"/>
    <n v="-1"/>
    <n v="0"/>
    <n v="-1"/>
    <n v="0"/>
    <n v="-1"/>
    <n v="-1"/>
    <n v="-1"/>
    <x v="1"/>
    <x v="6"/>
    <x v="0"/>
  </r>
  <r>
    <n v="5085"/>
    <n v="6763"/>
    <m/>
    <x v="0"/>
    <n v="2"/>
    <n v="0"/>
    <n v="-1"/>
    <n v="0"/>
    <n v="-1"/>
    <n v="-1"/>
    <n v="-1"/>
    <n v="0"/>
    <n v="-1"/>
    <n v="0"/>
    <n v="-1"/>
    <n v="-1"/>
    <n v="-1"/>
    <x v="1"/>
    <x v="7"/>
    <x v="0"/>
  </r>
  <r>
    <n v="5085"/>
    <n v="6764"/>
    <m/>
    <x v="0"/>
    <n v="2"/>
    <n v="0"/>
    <n v="-1"/>
    <n v="0"/>
    <n v="-1"/>
    <n v="-1"/>
    <n v="-1"/>
    <n v="0"/>
    <n v="-1"/>
    <n v="0"/>
    <n v="-1"/>
    <n v="-1"/>
    <n v="-1"/>
    <x v="1"/>
    <x v="8"/>
    <x v="0"/>
  </r>
  <r>
    <n v="5085"/>
    <n v="6765"/>
    <m/>
    <x v="0"/>
    <n v="2"/>
    <n v="0"/>
    <n v="-1"/>
    <n v="0"/>
    <n v="-1"/>
    <n v="-1"/>
    <n v="-1"/>
    <n v="0"/>
    <n v="-1"/>
    <n v="0"/>
    <n v="-1"/>
    <n v="-1"/>
    <n v="-1"/>
    <x v="1"/>
    <x v="9"/>
    <x v="0"/>
  </r>
  <r>
    <n v="5085"/>
    <n v="6767"/>
    <m/>
    <x v="0"/>
    <n v="2"/>
    <n v="0"/>
    <n v="-1"/>
    <n v="0"/>
    <n v="-1"/>
    <n v="-1"/>
    <n v="-1"/>
    <n v="0"/>
    <n v="-1"/>
    <n v="0"/>
    <n v="-1"/>
    <n v="-1"/>
    <n v="-1"/>
    <x v="1"/>
    <x v="10"/>
    <x v="0"/>
  </r>
  <r>
    <n v="5085"/>
    <n v="6768"/>
    <m/>
    <x v="0"/>
    <n v="2"/>
    <n v="0"/>
    <n v="-1"/>
    <n v="0"/>
    <n v="-1"/>
    <n v="-1"/>
    <n v="-1"/>
    <n v="0"/>
    <n v="-1"/>
    <n v="0"/>
    <n v="-1"/>
    <n v="-1"/>
    <n v="-1"/>
    <x v="1"/>
    <x v="11"/>
    <x v="0"/>
  </r>
  <r>
    <n v="5085"/>
    <n v="6775"/>
    <m/>
    <x v="0"/>
    <n v="2"/>
    <n v="0"/>
    <n v="-1"/>
    <n v="0"/>
    <n v="-1"/>
    <n v="-1"/>
    <n v="-1"/>
    <n v="0"/>
    <n v="-1"/>
    <n v="0"/>
    <n v="-1"/>
    <n v="-1"/>
    <n v="-1"/>
    <x v="1"/>
    <x v="12"/>
    <x v="0"/>
  </r>
  <r>
    <n v="5085"/>
    <n v="6776"/>
    <m/>
    <x v="0"/>
    <n v="2"/>
    <n v="0"/>
    <n v="-1"/>
    <n v="0"/>
    <n v="-1"/>
    <n v="-1"/>
    <n v="-1"/>
    <n v="0"/>
    <n v="-1"/>
    <n v="0"/>
    <n v="-1"/>
    <n v="-1"/>
    <n v="-1"/>
    <x v="1"/>
    <x v="13"/>
    <x v="0"/>
  </r>
  <r>
    <n v="5085"/>
    <n v="6777"/>
    <m/>
    <x v="0"/>
    <n v="2"/>
    <n v="0"/>
    <n v="-1"/>
    <n v="0"/>
    <n v="-1"/>
    <n v="-1"/>
    <n v="-1"/>
    <n v="0"/>
    <n v="-1"/>
    <n v="0"/>
    <n v="-1"/>
    <n v="-1"/>
    <n v="-1"/>
    <x v="1"/>
    <x v="14"/>
    <x v="0"/>
  </r>
  <r>
    <n v="5085"/>
    <n v="2959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5"/>
    <n v="3659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5"/>
    <n v="4524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5"/>
    <n v="4953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5"/>
    <n v="4954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5"/>
    <n v="6357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5"/>
    <n v="6368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5"/>
    <n v="6639"/>
    <m/>
    <x v="0"/>
    <n v="3"/>
    <n v="0"/>
    <n v="-1"/>
    <n v="0"/>
    <n v="-1"/>
    <n v="-1"/>
    <n v="-1"/>
    <n v="0"/>
    <n v="-1"/>
    <n v="0"/>
    <n v="-1"/>
    <n v="-1"/>
    <n v="-1"/>
    <x v="2"/>
    <x v="1"/>
    <x v="0"/>
  </r>
  <r>
    <n v="5085"/>
    <n v="6640"/>
    <m/>
    <x v="0"/>
    <n v="3"/>
    <n v="0"/>
    <n v="-1"/>
    <n v="0"/>
    <n v="-1"/>
    <n v="-1"/>
    <n v="-1"/>
    <n v="0"/>
    <n v="-1"/>
    <n v="0"/>
    <n v="-1"/>
    <n v="-1"/>
    <n v="-1"/>
    <x v="2"/>
    <x v="2"/>
    <x v="0"/>
  </r>
  <r>
    <n v="5085"/>
    <n v="6641"/>
    <m/>
    <x v="0"/>
    <n v="3"/>
    <n v="0"/>
    <n v="-1"/>
    <n v="0"/>
    <n v="-1"/>
    <n v="-1"/>
    <n v="-1"/>
    <n v="0"/>
    <n v="-1"/>
    <n v="0"/>
    <n v="-1"/>
    <n v="-1"/>
    <n v="-1"/>
    <x v="2"/>
    <x v="3"/>
    <x v="0"/>
  </r>
  <r>
    <n v="5085"/>
    <n v="6642"/>
    <m/>
    <x v="0"/>
    <n v="3"/>
    <n v="0"/>
    <n v="-1"/>
    <n v="0"/>
    <n v="-1"/>
    <n v="-1"/>
    <n v="-1"/>
    <n v="0"/>
    <n v="-1"/>
    <n v="0"/>
    <n v="-1"/>
    <n v="-1"/>
    <n v="-1"/>
    <x v="2"/>
    <x v="4"/>
    <x v="0"/>
  </r>
  <r>
    <n v="5085"/>
    <n v="6643"/>
    <m/>
    <x v="0"/>
    <n v="3"/>
    <n v="0"/>
    <n v="-1"/>
    <n v="0"/>
    <n v="-1"/>
    <n v="-1"/>
    <n v="-1"/>
    <n v="0"/>
    <n v="-1"/>
    <n v="0"/>
    <n v="-1"/>
    <n v="-1"/>
    <n v="-1"/>
    <x v="2"/>
    <x v="5"/>
    <x v="0"/>
  </r>
  <r>
    <n v="5085"/>
    <n v="6762"/>
    <m/>
    <x v="0"/>
    <n v="3"/>
    <n v="0"/>
    <n v="-1"/>
    <n v="0"/>
    <n v="-1"/>
    <n v="-1"/>
    <n v="-1"/>
    <n v="0"/>
    <n v="-1"/>
    <n v="0"/>
    <n v="-1"/>
    <n v="-1"/>
    <n v="-1"/>
    <x v="2"/>
    <x v="6"/>
    <x v="0"/>
  </r>
  <r>
    <n v="5085"/>
    <n v="6763"/>
    <m/>
    <x v="0"/>
    <n v="3"/>
    <n v="0"/>
    <n v="-1"/>
    <n v="0"/>
    <n v="-1"/>
    <n v="-1"/>
    <n v="-1"/>
    <n v="0"/>
    <n v="-1"/>
    <n v="0"/>
    <n v="-1"/>
    <n v="-1"/>
    <n v="-1"/>
    <x v="2"/>
    <x v="7"/>
    <x v="0"/>
  </r>
  <r>
    <n v="5085"/>
    <n v="6764"/>
    <m/>
    <x v="0"/>
    <n v="3"/>
    <n v="0"/>
    <n v="-1"/>
    <n v="0"/>
    <n v="-1"/>
    <n v="-1"/>
    <n v="-1"/>
    <n v="0"/>
    <n v="-1"/>
    <n v="0"/>
    <n v="-1"/>
    <n v="-1"/>
    <n v="-1"/>
    <x v="2"/>
    <x v="8"/>
    <x v="0"/>
  </r>
  <r>
    <n v="5085"/>
    <n v="6765"/>
    <m/>
    <x v="0"/>
    <n v="3"/>
    <n v="0"/>
    <n v="-1"/>
    <n v="0"/>
    <n v="-1"/>
    <n v="-1"/>
    <n v="-1"/>
    <n v="0"/>
    <n v="-1"/>
    <n v="0"/>
    <n v="-1"/>
    <n v="-1"/>
    <n v="-1"/>
    <x v="2"/>
    <x v="9"/>
    <x v="0"/>
  </r>
  <r>
    <n v="5085"/>
    <n v="6767"/>
    <m/>
    <x v="0"/>
    <n v="3"/>
    <n v="0"/>
    <n v="-1"/>
    <n v="0"/>
    <n v="-1"/>
    <n v="-1"/>
    <n v="-1"/>
    <n v="0"/>
    <n v="-1"/>
    <n v="0"/>
    <n v="-1"/>
    <n v="-1"/>
    <n v="-1"/>
    <x v="2"/>
    <x v="10"/>
    <x v="0"/>
  </r>
  <r>
    <n v="5085"/>
    <n v="6768"/>
    <m/>
    <x v="0"/>
    <n v="3"/>
    <n v="0"/>
    <n v="-1"/>
    <n v="0"/>
    <n v="-1"/>
    <n v="-1"/>
    <n v="-1"/>
    <n v="0"/>
    <n v="-1"/>
    <n v="0"/>
    <n v="-1"/>
    <n v="-1"/>
    <n v="-1"/>
    <x v="2"/>
    <x v="11"/>
    <x v="0"/>
  </r>
  <r>
    <n v="5085"/>
    <n v="6775"/>
    <m/>
    <x v="0"/>
    <n v="3"/>
    <n v="0"/>
    <n v="-1"/>
    <n v="0"/>
    <n v="-1"/>
    <n v="-1"/>
    <n v="-1"/>
    <n v="0"/>
    <n v="-1"/>
    <n v="0"/>
    <n v="-1"/>
    <n v="-1"/>
    <n v="-1"/>
    <x v="2"/>
    <x v="12"/>
    <x v="0"/>
  </r>
  <r>
    <n v="5085"/>
    <n v="6776"/>
    <m/>
    <x v="0"/>
    <n v="3"/>
    <n v="0"/>
    <n v="-1"/>
    <n v="0"/>
    <n v="-1"/>
    <n v="-1"/>
    <n v="-1"/>
    <n v="0"/>
    <n v="-1"/>
    <n v="0"/>
    <n v="-1"/>
    <n v="-1"/>
    <n v="-1"/>
    <x v="2"/>
    <x v="13"/>
    <x v="0"/>
  </r>
  <r>
    <n v="5085"/>
    <n v="6777"/>
    <m/>
    <x v="0"/>
    <n v="3"/>
    <n v="0"/>
    <n v="-1"/>
    <n v="0"/>
    <n v="-1"/>
    <n v="-1"/>
    <n v="-1"/>
    <n v="0"/>
    <n v="-1"/>
    <n v="0"/>
    <n v="-1"/>
    <n v="-1"/>
    <n v="-1"/>
    <x v="2"/>
    <x v="14"/>
    <x v="0"/>
  </r>
  <r>
    <n v="5085"/>
    <n v="2959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5"/>
    <n v="3659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5"/>
    <n v="4524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5"/>
    <n v="4954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5"/>
    <n v="6357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5"/>
    <n v="6368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5"/>
    <n v="6639"/>
    <m/>
    <x v="0"/>
    <n v="4"/>
    <n v="0"/>
    <n v="-1"/>
    <n v="0"/>
    <n v="-1"/>
    <n v="-1"/>
    <n v="-1"/>
    <n v="0"/>
    <n v="-1"/>
    <n v="0"/>
    <n v="-1"/>
    <n v="-1"/>
    <n v="-1"/>
    <x v="3"/>
    <x v="1"/>
    <x v="0"/>
  </r>
  <r>
    <n v="5085"/>
    <n v="6640"/>
    <m/>
    <x v="0"/>
    <n v="4"/>
    <n v="0"/>
    <n v="-1"/>
    <n v="0"/>
    <n v="-1"/>
    <n v="-1"/>
    <n v="-1"/>
    <n v="0"/>
    <n v="-1"/>
    <n v="0"/>
    <n v="-1"/>
    <n v="-1"/>
    <n v="-1"/>
    <x v="3"/>
    <x v="2"/>
    <x v="0"/>
  </r>
  <r>
    <n v="5085"/>
    <n v="6641"/>
    <m/>
    <x v="0"/>
    <n v="4"/>
    <n v="0"/>
    <n v="-1"/>
    <n v="0"/>
    <n v="-1"/>
    <n v="-1"/>
    <n v="-1"/>
    <n v="0"/>
    <n v="-1"/>
    <n v="0"/>
    <n v="-1"/>
    <n v="-1"/>
    <n v="-1"/>
    <x v="3"/>
    <x v="3"/>
    <x v="0"/>
  </r>
  <r>
    <n v="5085"/>
    <n v="6642"/>
    <m/>
    <x v="0"/>
    <n v="4"/>
    <n v="0"/>
    <n v="-1"/>
    <n v="0"/>
    <n v="-1"/>
    <n v="-1"/>
    <n v="-1"/>
    <n v="0"/>
    <n v="-1"/>
    <n v="0"/>
    <n v="-1"/>
    <n v="-1"/>
    <n v="-1"/>
    <x v="3"/>
    <x v="4"/>
    <x v="0"/>
  </r>
  <r>
    <n v="5085"/>
    <n v="6643"/>
    <m/>
    <x v="0"/>
    <n v="4"/>
    <n v="0"/>
    <n v="-1"/>
    <n v="0"/>
    <n v="-1"/>
    <n v="-1"/>
    <n v="-1"/>
    <n v="0"/>
    <n v="-1"/>
    <n v="0"/>
    <n v="-1"/>
    <n v="-1"/>
    <n v="-1"/>
    <x v="3"/>
    <x v="5"/>
    <x v="0"/>
  </r>
  <r>
    <n v="5085"/>
    <n v="6762"/>
    <m/>
    <x v="0"/>
    <n v="4"/>
    <n v="0"/>
    <n v="-1"/>
    <n v="0"/>
    <n v="-1"/>
    <n v="-1"/>
    <n v="-1"/>
    <n v="0"/>
    <n v="-1"/>
    <n v="0"/>
    <n v="-1"/>
    <n v="-1"/>
    <n v="-1"/>
    <x v="3"/>
    <x v="6"/>
    <x v="0"/>
  </r>
  <r>
    <n v="5085"/>
    <n v="6763"/>
    <m/>
    <x v="0"/>
    <n v="4"/>
    <n v="0"/>
    <n v="-1"/>
    <n v="0"/>
    <n v="-1"/>
    <n v="-1"/>
    <n v="-1"/>
    <n v="0"/>
    <n v="-1"/>
    <n v="0"/>
    <n v="-1"/>
    <n v="-1"/>
    <n v="-1"/>
    <x v="3"/>
    <x v="7"/>
    <x v="0"/>
  </r>
  <r>
    <n v="5085"/>
    <n v="6764"/>
    <m/>
    <x v="0"/>
    <n v="4"/>
    <n v="0"/>
    <n v="-1"/>
    <n v="0"/>
    <n v="-1"/>
    <n v="-1"/>
    <n v="-1"/>
    <n v="0"/>
    <n v="-1"/>
    <n v="0"/>
    <n v="-1"/>
    <n v="-1"/>
    <n v="-1"/>
    <x v="3"/>
    <x v="8"/>
    <x v="0"/>
  </r>
  <r>
    <n v="5085"/>
    <n v="6765"/>
    <m/>
    <x v="0"/>
    <n v="4"/>
    <n v="0"/>
    <n v="-1"/>
    <n v="0"/>
    <n v="-1"/>
    <n v="-1"/>
    <n v="-1"/>
    <n v="0"/>
    <n v="-1"/>
    <n v="0"/>
    <n v="-1"/>
    <n v="-1"/>
    <n v="-1"/>
    <x v="3"/>
    <x v="9"/>
    <x v="0"/>
  </r>
  <r>
    <n v="5085"/>
    <n v="6767"/>
    <m/>
    <x v="0"/>
    <n v="4"/>
    <n v="0"/>
    <n v="-1"/>
    <n v="0"/>
    <n v="-1"/>
    <n v="-1"/>
    <n v="-1"/>
    <n v="0"/>
    <n v="-1"/>
    <n v="0"/>
    <n v="-1"/>
    <n v="-1"/>
    <n v="-1"/>
    <x v="3"/>
    <x v="10"/>
    <x v="0"/>
  </r>
  <r>
    <n v="5085"/>
    <n v="6775"/>
    <m/>
    <x v="0"/>
    <n v="4"/>
    <n v="0"/>
    <n v="-1"/>
    <n v="0"/>
    <n v="-1"/>
    <n v="-1"/>
    <n v="-1"/>
    <n v="0"/>
    <n v="-1"/>
    <n v="0"/>
    <n v="-1"/>
    <n v="-1"/>
    <n v="-1"/>
    <x v="3"/>
    <x v="12"/>
    <x v="0"/>
  </r>
  <r>
    <n v="5085"/>
    <n v="6776"/>
    <m/>
    <x v="0"/>
    <n v="4"/>
    <n v="0"/>
    <n v="-1"/>
    <n v="0"/>
    <n v="-1"/>
    <n v="-1"/>
    <n v="-1"/>
    <n v="0"/>
    <n v="-1"/>
    <n v="0"/>
    <n v="-1"/>
    <n v="-1"/>
    <n v="-1"/>
    <x v="3"/>
    <x v="13"/>
    <x v="0"/>
  </r>
  <r>
    <n v="5085"/>
    <n v="2959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5"/>
    <n v="3659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5"/>
    <n v="4524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5"/>
    <n v="4953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5"/>
    <n v="4954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5"/>
    <n v="6357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5"/>
    <n v="6368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5"/>
    <n v="6639"/>
    <m/>
    <x v="0"/>
    <n v="5"/>
    <n v="0"/>
    <n v="-1"/>
    <n v="0"/>
    <n v="-1"/>
    <n v="-1"/>
    <n v="-1"/>
    <n v="0"/>
    <n v="-1"/>
    <n v="0"/>
    <n v="-1"/>
    <n v="-1"/>
    <n v="-1"/>
    <x v="4"/>
    <x v="1"/>
    <x v="0"/>
  </r>
  <r>
    <n v="5085"/>
    <n v="6640"/>
    <m/>
    <x v="0"/>
    <n v="5"/>
    <n v="0"/>
    <n v="-1"/>
    <n v="0"/>
    <n v="-1"/>
    <n v="-1"/>
    <n v="-1"/>
    <n v="0"/>
    <n v="-1"/>
    <n v="0"/>
    <n v="-1"/>
    <n v="-1"/>
    <n v="-1"/>
    <x v="4"/>
    <x v="2"/>
    <x v="0"/>
  </r>
  <r>
    <n v="5085"/>
    <n v="6641"/>
    <m/>
    <x v="0"/>
    <n v="5"/>
    <n v="0"/>
    <n v="-1"/>
    <n v="0"/>
    <n v="-1"/>
    <n v="-1"/>
    <n v="-1"/>
    <n v="0"/>
    <n v="-1"/>
    <n v="0"/>
    <n v="-1"/>
    <n v="-1"/>
    <n v="-1"/>
    <x v="4"/>
    <x v="3"/>
    <x v="0"/>
  </r>
  <r>
    <n v="5085"/>
    <n v="6642"/>
    <m/>
    <x v="0"/>
    <n v="5"/>
    <n v="0"/>
    <n v="-1"/>
    <n v="0"/>
    <n v="-1"/>
    <n v="-1"/>
    <n v="-1"/>
    <n v="0"/>
    <n v="-1"/>
    <n v="0"/>
    <n v="-1"/>
    <n v="-1"/>
    <n v="-1"/>
    <x v="4"/>
    <x v="4"/>
    <x v="0"/>
  </r>
  <r>
    <n v="5085"/>
    <n v="6643"/>
    <m/>
    <x v="0"/>
    <n v="5"/>
    <n v="0"/>
    <n v="-1"/>
    <n v="0"/>
    <n v="-1"/>
    <n v="-1"/>
    <n v="-1"/>
    <n v="0"/>
    <n v="-1"/>
    <n v="0"/>
    <n v="-1"/>
    <n v="-1"/>
    <n v="-1"/>
    <x v="4"/>
    <x v="5"/>
    <x v="0"/>
  </r>
  <r>
    <n v="5085"/>
    <n v="6762"/>
    <m/>
    <x v="0"/>
    <n v="5"/>
    <n v="0"/>
    <n v="-1"/>
    <n v="0"/>
    <n v="-1"/>
    <n v="-1"/>
    <n v="-1"/>
    <n v="0"/>
    <n v="-1"/>
    <n v="0"/>
    <n v="-1"/>
    <n v="-1"/>
    <n v="-1"/>
    <x v="4"/>
    <x v="6"/>
    <x v="0"/>
  </r>
  <r>
    <n v="5085"/>
    <n v="6763"/>
    <m/>
    <x v="0"/>
    <n v="5"/>
    <n v="0"/>
    <n v="-1"/>
    <n v="0"/>
    <n v="-1"/>
    <n v="-1"/>
    <n v="-1"/>
    <n v="0"/>
    <n v="-1"/>
    <n v="0"/>
    <n v="-1"/>
    <n v="-1"/>
    <n v="-1"/>
    <x v="4"/>
    <x v="7"/>
    <x v="0"/>
  </r>
  <r>
    <n v="5085"/>
    <n v="6764"/>
    <m/>
    <x v="0"/>
    <n v="5"/>
    <n v="0"/>
    <n v="-1"/>
    <n v="0"/>
    <n v="-1"/>
    <n v="-1"/>
    <n v="-1"/>
    <n v="0"/>
    <n v="-1"/>
    <n v="0"/>
    <n v="-1"/>
    <n v="-1"/>
    <n v="-1"/>
    <x v="4"/>
    <x v="8"/>
    <x v="0"/>
  </r>
  <r>
    <n v="5085"/>
    <n v="6765"/>
    <m/>
    <x v="0"/>
    <n v="5"/>
    <n v="0"/>
    <n v="-1"/>
    <n v="0"/>
    <n v="-1"/>
    <n v="-1"/>
    <n v="-1"/>
    <n v="0"/>
    <n v="-1"/>
    <n v="0"/>
    <n v="-1"/>
    <n v="-1"/>
    <n v="-1"/>
    <x v="4"/>
    <x v="9"/>
    <x v="0"/>
  </r>
  <r>
    <n v="5085"/>
    <n v="6767"/>
    <m/>
    <x v="0"/>
    <n v="5"/>
    <n v="0"/>
    <n v="-1"/>
    <n v="0"/>
    <n v="-1"/>
    <n v="-1"/>
    <n v="-1"/>
    <n v="0"/>
    <n v="-1"/>
    <n v="0"/>
    <n v="-1"/>
    <n v="-1"/>
    <n v="-1"/>
    <x v="4"/>
    <x v="10"/>
    <x v="0"/>
  </r>
  <r>
    <n v="5085"/>
    <n v="6768"/>
    <m/>
    <x v="0"/>
    <n v="5"/>
    <n v="0"/>
    <n v="-1"/>
    <n v="0"/>
    <n v="-1"/>
    <n v="-1"/>
    <n v="-1"/>
    <n v="0"/>
    <n v="-1"/>
    <n v="0"/>
    <n v="-1"/>
    <n v="-1"/>
    <n v="-1"/>
    <x v="4"/>
    <x v="11"/>
    <x v="0"/>
  </r>
  <r>
    <n v="5085"/>
    <n v="6775"/>
    <m/>
    <x v="0"/>
    <n v="5"/>
    <n v="0"/>
    <n v="-1"/>
    <n v="0"/>
    <n v="-1"/>
    <n v="-1"/>
    <n v="-1"/>
    <n v="0"/>
    <n v="-1"/>
    <n v="0"/>
    <n v="-1"/>
    <n v="-1"/>
    <n v="-1"/>
    <x v="4"/>
    <x v="12"/>
    <x v="0"/>
  </r>
  <r>
    <n v="5085"/>
    <n v="6776"/>
    <m/>
    <x v="0"/>
    <n v="5"/>
    <n v="0"/>
    <n v="-1"/>
    <n v="0"/>
    <n v="-1"/>
    <n v="-1"/>
    <n v="-1"/>
    <n v="0"/>
    <n v="-1"/>
    <n v="0"/>
    <n v="-1"/>
    <n v="-1"/>
    <n v="-1"/>
    <x v="4"/>
    <x v="13"/>
    <x v="0"/>
  </r>
  <r>
    <n v="5085"/>
    <n v="6777"/>
    <m/>
    <x v="0"/>
    <n v="5"/>
    <n v="0"/>
    <n v="-1"/>
    <n v="0"/>
    <n v="-1"/>
    <n v="-1"/>
    <n v="-1"/>
    <n v="0"/>
    <n v="-1"/>
    <n v="0"/>
    <n v="-1"/>
    <n v="-1"/>
    <n v="-1"/>
    <x v="4"/>
    <x v="14"/>
    <x v="0"/>
  </r>
  <r>
    <n v="5085"/>
    <n v="2959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5"/>
    <n v="3659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5"/>
    <n v="4524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5"/>
    <n v="4953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5"/>
    <n v="4954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5"/>
    <n v="6357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5"/>
    <n v="6368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5"/>
    <n v="6639"/>
    <m/>
    <x v="0"/>
    <n v="6"/>
    <n v="0"/>
    <n v="-1"/>
    <n v="0"/>
    <n v="-1"/>
    <n v="-1"/>
    <n v="-1"/>
    <n v="0"/>
    <n v="-1"/>
    <n v="0"/>
    <n v="-1"/>
    <n v="-1"/>
    <n v="-1"/>
    <x v="5"/>
    <x v="1"/>
    <x v="0"/>
  </r>
  <r>
    <n v="5085"/>
    <n v="6640"/>
    <m/>
    <x v="0"/>
    <n v="6"/>
    <n v="0"/>
    <n v="-1"/>
    <n v="0"/>
    <n v="-1"/>
    <n v="-1"/>
    <n v="-1"/>
    <n v="0"/>
    <n v="-1"/>
    <n v="0"/>
    <n v="-1"/>
    <n v="-1"/>
    <n v="-1"/>
    <x v="5"/>
    <x v="2"/>
    <x v="0"/>
  </r>
  <r>
    <n v="5085"/>
    <n v="6641"/>
    <m/>
    <x v="0"/>
    <n v="6"/>
    <n v="0"/>
    <n v="-1"/>
    <n v="0"/>
    <n v="-1"/>
    <n v="-1"/>
    <n v="-1"/>
    <n v="0"/>
    <n v="-1"/>
    <n v="0"/>
    <n v="-1"/>
    <n v="-1"/>
    <n v="-1"/>
    <x v="5"/>
    <x v="3"/>
    <x v="0"/>
  </r>
  <r>
    <n v="5085"/>
    <n v="6642"/>
    <m/>
    <x v="0"/>
    <n v="6"/>
    <n v="0"/>
    <n v="-1"/>
    <n v="0"/>
    <n v="-1"/>
    <n v="-1"/>
    <n v="-1"/>
    <n v="0"/>
    <n v="-1"/>
    <n v="0"/>
    <n v="-1"/>
    <n v="-1"/>
    <n v="-1"/>
    <x v="5"/>
    <x v="4"/>
    <x v="0"/>
  </r>
  <r>
    <n v="5085"/>
    <n v="6643"/>
    <m/>
    <x v="0"/>
    <n v="6"/>
    <n v="0"/>
    <n v="-1"/>
    <n v="0"/>
    <n v="-1"/>
    <n v="-1"/>
    <n v="-1"/>
    <n v="0"/>
    <n v="-1"/>
    <n v="0"/>
    <n v="-1"/>
    <n v="-1"/>
    <n v="-1"/>
    <x v="5"/>
    <x v="5"/>
    <x v="0"/>
  </r>
  <r>
    <n v="5085"/>
    <n v="6762"/>
    <m/>
    <x v="0"/>
    <n v="6"/>
    <n v="0"/>
    <n v="-1"/>
    <n v="0"/>
    <n v="-1"/>
    <n v="-1"/>
    <n v="-1"/>
    <n v="0"/>
    <n v="-1"/>
    <n v="0"/>
    <n v="-1"/>
    <n v="-1"/>
    <n v="-1"/>
    <x v="5"/>
    <x v="6"/>
    <x v="0"/>
  </r>
  <r>
    <n v="5085"/>
    <n v="6763"/>
    <m/>
    <x v="0"/>
    <n v="6"/>
    <n v="0"/>
    <n v="-1"/>
    <n v="0"/>
    <n v="-1"/>
    <n v="-1"/>
    <n v="-1"/>
    <n v="0"/>
    <n v="-1"/>
    <n v="0"/>
    <n v="-1"/>
    <n v="-1"/>
    <n v="-1"/>
    <x v="5"/>
    <x v="7"/>
    <x v="0"/>
  </r>
  <r>
    <n v="5085"/>
    <n v="6764"/>
    <m/>
    <x v="0"/>
    <n v="6"/>
    <n v="0"/>
    <n v="-1"/>
    <n v="0"/>
    <n v="-1"/>
    <n v="-1"/>
    <n v="-1"/>
    <n v="0"/>
    <n v="-1"/>
    <n v="0"/>
    <n v="-1"/>
    <n v="-1"/>
    <n v="-1"/>
    <x v="5"/>
    <x v="8"/>
    <x v="0"/>
  </r>
  <r>
    <n v="5085"/>
    <n v="6765"/>
    <m/>
    <x v="0"/>
    <n v="6"/>
    <n v="0"/>
    <n v="-1"/>
    <n v="0"/>
    <n v="-1"/>
    <n v="-1"/>
    <n v="-1"/>
    <n v="0"/>
    <n v="-1"/>
    <n v="0"/>
    <n v="-1"/>
    <n v="-1"/>
    <n v="-1"/>
    <x v="5"/>
    <x v="9"/>
    <x v="0"/>
  </r>
  <r>
    <n v="5085"/>
    <n v="6767"/>
    <m/>
    <x v="0"/>
    <n v="6"/>
    <n v="0"/>
    <n v="-1"/>
    <n v="0"/>
    <n v="-1"/>
    <n v="-1"/>
    <n v="-1"/>
    <n v="0"/>
    <n v="-1"/>
    <n v="0"/>
    <n v="-1"/>
    <n v="-1"/>
    <n v="-1"/>
    <x v="5"/>
    <x v="10"/>
    <x v="0"/>
  </r>
  <r>
    <n v="5085"/>
    <n v="6768"/>
    <m/>
    <x v="0"/>
    <n v="6"/>
    <n v="0"/>
    <n v="-1"/>
    <n v="0"/>
    <n v="-1"/>
    <n v="-1"/>
    <n v="-1"/>
    <n v="0"/>
    <n v="-1"/>
    <n v="0"/>
    <n v="-1"/>
    <n v="-1"/>
    <n v="-1"/>
    <x v="5"/>
    <x v="11"/>
    <x v="0"/>
  </r>
  <r>
    <n v="5085"/>
    <n v="6775"/>
    <m/>
    <x v="0"/>
    <n v="6"/>
    <n v="0"/>
    <n v="-1"/>
    <n v="0"/>
    <n v="-1"/>
    <n v="-1"/>
    <n v="-1"/>
    <n v="0"/>
    <n v="-1"/>
    <n v="0"/>
    <n v="-1"/>
    <n v="-1"/>
    <n v="-1"/>
    <x v="5"/>
    <x v="12"/>
    <x v="0"/>
  </r>
  <r>
    <n v="5085"/>
    <n v="6776"/>
    <m/>
    <x v="0"/>
    <n v="6"/>
    <n v="0"/>
    <n v="-1"/>
    <n v="0"/>
    <n v="-1"/>
    <n v="-1"/>
    <n v="-1"/>
    <n v="0"/>
    <n v="-1"/>
    <n v="0"/>
    <n v="-1"/>
    <n v="-1"/>
    <n v="-1"/>
    <x v="5"/>
    <x v="13"/>
    <x v="0"/>
  </r>
  <r>
    <n v="5085"/>
    <n v="6777"/>
    <m/>
    <x v="0"/>
    <n v="6"/>
    <n v="0"/>
    <n v="-1"/>
    <n v="0"/>
    <n v="-1"/>
    <n v="-1"/>
    <n v="-1"/>
    <n v="0"/>
    <n v="-1"/>
    <n v="0"/>
    <n v="-1"/>
    <n v="-1"/>
    <n v="-1"/>
    <x v="5"/>
    <x v="14"/>
    <x v="0"/>
  </r>
  <r>
    <n v="5085"/>
    <n v="2959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5"/>
    <n v="3659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5"/>
    <n v="4524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5"/>
    <n v="4953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5"/>
    <n v="4954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5"/>
    <n v="6357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5"/>
    <n v="6368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5"/>
    <n v="6639"/>
    <m/>
    <x v="0"/>
    <n v="7"/>
    <n v="0"/>
    <n v="-1"/>
    <n v="0"/>
    <n v="-1"/>
    <n v="-1"/>
    <n v="-1"/>
    <n v="0"/>
    <n v="-1"/>
    <n v="0"/>
    <n v="-1"/>
    <n v="-1"/>
    <n v="-1"/>
    <x v="6"/>
    <x v="1"/>
    <x v="0"/>
  </r>
  <r>
    <n v="5085"/>
    <n v="6640"/>
    <m/>
    <x v="0"/>
    <n v="7"/>
    <n v="0"/>
    <n v="-1"/>
    <n v="0"/>
    <n v="-1"/>
    <n v="-1"/>
    <n v="-1"/>
    <n v="0"/>
    <n v="-1"/>
    <n v="0"/>
    <n v="-1"/>
    <n v="-1"/>
    <n v="-1"/>
    <x v="6"/>
    <x v="2"/>
    <x v="0"/>
  </r>
  <r>
    <n v="5085"/>
    <n v="6641"/>
    <m/>
    <x v="0"/>
    <n v="7"/>
    <n v="0"/>
    <n v="-1"/>
    <n v="0"/>
    <n v="-1"/>
    <n v="-1"/>
    <n v="-1"/>
    <n v="0"/>
    <n v="-1"/>
    <n v="0"/>
    <n v="-1"/>
    <n v="-1"/>
    <n v="-1"/>
    <x v="6"/>
    <x v="3"/>
    <x v="0"/>
  </r>
  <r>
    <n v="5085"/>
    <n v="6642"/>
    <m/>
    <x v="0"/>
    <n v="7"/>
    <n v="0"/>
    <n v="-1"/>
    <n v="0"/>
    <n v="-1"/>
    <n v="-1"/>
    <n v="-1"/>
    <n v="0"/>
    <n v="-1"/>
    <n v="0"/>
    <n v="-1"/>
    <n v="-1"/>
    <n v="-1"/>
    <x v="6"/>
    <x v="4"/>
    <x v="0"/>
  </r>
  <r>
    <n v="5085"/>
    <n v="6643"/>
    <m/>
    <x v="0"/>
    <n v="7"/>
    <n v="0"/>
    <n v="-1"/>
    <n v="0"/>
    <n v="-1"/>
    <n v="-1"/>
    <n v="-1"/>
    <n v="0"/>
    <n v="-1"/>
    <n v="0"/>
    <n v="-1"/>
    <n v="-1"/>
    <n v="-1"/>
    <x v="6"/>
    <x v="5"/>
    <x v="0"/>
  </r>
  <r>
    <n v="5085"/>
    <n v="6762"/>
    <m/>
    <x v="0"/>
    <n v="7"/>
    <n v="0"/>
    <n v="-1"/>
    <n v="0"/>
    <n v="-1"/>
    <n v="-1"/>
    <n v="-1"/>
    <n v="0"/>
    <n v="-1"/>
    <n v="0"/>
    <n v="-1"/>
    <n v="-1"/>
    <n v="-1"/>
    <x v="6"/>
    <x v="6"/>
    <x v="0"/>
  </r>
  <r>
    <n v="5085"/>
    <n v="6763"/>
    <m/>
    <x v="0"/>
    <n v="7"/>
    <n v="0"/>
    <n v="-1"/>
    <n v="0"/>
    <n v="-1"/>
    <n v="-1"/>
    <n v="-1"/>
    <n v="0"/>
    <n v="-1"/>
    <n v="0"/>
    <n v="-1"/>
    <n v="-1"/>
    <n v="-1"/>
    <x v="6"/>
    <x v="7"/>
    <x v="0"/>
  </r>
  <r>
    <n v="5085"/>
    <n v="6764"/>
    <m/>
    <x v="0"/>
    <n v="7"/>
    <n v="0"/>
    <n v="-1"/>
    <n v="0"/>
    <n v="-1"/>
    <n v="-1"/>
    <n v="-1"/>
    <n v="0"/>
    <n v="-1"/>
    <n v="0"/>
    <n v="-1"/>
    <n v="-1"/>
    <n v="-1"/>
    <x v="6"/>
    <x v="8"/>
    <x v="0"/>
  </r>
  <r>
    <n v="5085"/>
    <n v="6765"/>
    <m/>
    <x v="0"/>
    <n v="7"/>
    <n v="0"/>
    <n v="-1"/>
    <n v="0"/>
    <n v="-1"/>
    <n v="-1"/>
    <n v="-1"/>
    <n v="0"/>
    <n v="-1"/>
    <n v="0"/>
    <n v="-1"/>
    <n v="-1"/>
    <n v="-1"/>
    <x v="6"/>
    <x v="9"/>
    <x v="0"/>
  </r>
  <r>
    <n v="5085"/>
    <n v="6767"/>
    <m/>
    <x v="0"/>
    <n v="7"/>
    <n v="0"/>
    <n v="-1"/>
    <n v="0"/>
    <n v="-1"/>
    <n v="-1"/>
    <n v="-1"/>
    <n v="0"/>
    <n v="-1"/>
    <n v="0"/>
    <n v="-1"/>
    <n v="-1"/>
    <n v="-1"/>
    <x v="6"/>
    <x v="10"/>
    <x v="0"/>
  </r>
  <r>
    <n v="5085"/>
    <n v="6768"/>
    <m/>
    <x v="0"/>
    <n v="7"/>
    <n v="0"/>
    <n v="-1"/>
    <n v="0"/>
    <n v="-1"/>
    <n v="-1"/>
    <n v="-1"/>
    <n v="0"/>
    <n v="-1"/>
    <n v="0"/>
    <n v="-1"/>
    <n v="-1"/>
    <n v="-1"/>
    <x v="6"/>
    <x v="11"/>
    <x v="0"/>
  </r>
  <r>
    <n v="5085"/>
    <n v="6775"/>
    <m/>
    <x v="0"/>
    <n v="7"/>
    <n v="0"/>
    <n v="-1"/>
    <n v="0"/>
    <n v="-1"/>
    <n v="-1"/>
    <n v="-1"/>
    <n v="0"/>
    <n v="-1"/>
    <n v="0"/>
    <n v="-1"/>
    <n v="-1"/>
    <n v="-1"/>
    <x v="6"/>
    <x v="12"/>
    <x v="0"/>
  </r>
  <r>
    <n v="5085"/>
    <n v="6776"/>
    <m/>
    <x v="0"/>
    <n v="7"/>
    <n v="0"/>
    <n v="-1"/>
    <n v="0"/>
    <n v="-1"/>
    <n v="-1"/>
    <n v="-1"/>
    <n v="0"/>
    <n v="-1"/>
    <n v="0"/>
    <n v="-1"/>
    <n v="-1"/>
    <n v="-1"/>
    <x v="6"/>
    <x v="13"/>
    <x v="0"/>
  </r>
  <r>
    <n v="5085"/>
    <n v="6777"/>
    <m/>
    <x v="0"/>
    <n v="7"/>
    <n v="0"/>
    <n v="-1"/>
    <n v="0"/>
    <n v="-1"/>
    <n v="-1"/>
    <n v="-1"/>
    <n v="0"/>
    <n v="-1"/>
    <n v="0"/>
    <n v="-1"/>
    <n v="-1"/>
    <n v="-1"/>
    <x v="6"/>
    <x v="14"/>
    <x v="0"/>
  </r>
  <r>
    <n v="5085"/>
    <n v="2959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5"/>
    <n v="3659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5"/>
    <n v="4524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5"/>
    <n v="4953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5"/>
    <n v="4954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5"/>
    <n v="6357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5"/>
    <n v="6368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5"/>
    <n v="6639"/>
    <m/>
    <x v="0"/>
    <n v="8"/>
    <n v="0"/>
    <n v="-1"/>
    <n v="0"/>
    <n v="-1"/>
    <n v="-1"/>
    <n v="-1"/>
    <n v="0"/>
    <n v="-1"/>
    <n v="0"/>
    <n v="-1"/>
    <n v="-1"/>
    <n v="-1"/>
    <x v="7"/>
    <x v="1"/>
    <x v="0"/>
  </r>
  <r>
    <n v="5085"/>
    <n v="6640"/>
    <m/>
    <x v="0"/>
    <n v="8"/>
    <n v="0"/>
    <n v="-1"/>
    <n v="0"/>
    <n v="-1"/>
    <n v="-1"/>
    <n v="-1"/>
    <n v="0"/>
    <n v="-1"/>
    <n v="0"/>
    <n v="-1"/>
    <n v="-1"/>
    <n v="-1"/>
    <x v="7"/>
    <x v="2"/>
    <x v="0"/>
  </r>
  <r>
    <n v="5085"/>
    <n v="6641"/>
    <m/>
    <x v="0"/>
    <n v="8"/>
    <n v="0"/>
    <n v="-1"/>
    <n v="0"/>
    <n v="-1"/>
    <n v="-1"/>
    <n v="-1"/>
    <n v="0"/>
    <n v="-1"/>
    <n v="0"/>
    <n v="-1"/>
    <n v="-1"/>
    <n v="-1"/>
    <x v="7"/>
    <x v="3"/>
    <x v="0"/>
  </r>
  <r>
    <n v="5085"/>
    <n v="6642"/>
    <m/>
    <x v="0"/>
    <n v="8"/>
    <n v="0"/>
    <n v="-1"/>
    <n v="0"/>
    <n v="-1"/>
    <n v="-1"/>
    <n v="-1"/>
    <n v="0"/>
    <n v="-1"/>
    <n v="0"/>
    <n v="-1"/>
    <n v="-1"/>
    <n v="-1"/>
    <x v="7"/>
    <x v="4"/>
    <x v="0"/>
  </r>
  <r>
    <n v="5085"/>
    <n v="6643"/>
    <m/>
    <x v="0"/>
    <n v="8"/>
    <n v="0"/>
    <n v="-1"/>
    <n v="0"/>
    <n v="-1"/>
    <n v="-1"/>
    <n v="-1"/>
    <n v="0"/>
    <n v="-1"/>
    <n v="0"/>
    <n v="-1"/>
    <n v="-1"/>
    <n v="-1"/>
    <x v="7"/>
    <x v="5"/>
    <x v="0"/>
  </r>
  <r>
    <n v="5085"/>
    <n v="6762"/>
    <m/>
    <x v="0"/>
    <n v="8"/>
    <n v="0"/>
    <n v="-1"/>
    <n v="0"/>
    <n v="-1"/>
    <n v="-1"/>
    <n v="-1"/>
    <n v="0"/>
    <n v="-1"/>
    <n v="0"/>
    <n v="-1"/>
    <n v="-1"/>
    <n v="-1"/>
    <x v="7"/>
    <x v="6"/>
    <x v="0"/>
  </r>
  <r>
    <n v="5085"/>
    <n v="6763"/>
    <m/>
    <x v="0"/>
    <n v="8"/>
    <n v="0"/>
    <n v="-1"/>
    <n v="0"/>
    <n v="-1"/>
    <n v="-1"/>
    <n v="-1"/>
    <n v="0"/>
    <n v="-1"/>
    <n v="0"/>
    <n v="-1"/>
    <n v="-1"/>
    <n v="-1"/>
    <x v="7"/>
    <x v="7"/>
    <x v="0"/>
  </r>
  <r>
    <n v="5085"/>
    <n v="6764"/>
    <m/>
    <x v="0"/>
    <n v="8"/>
    <n v="0"/>
    <n v="-1"/>
    <n v="0"/>
    <n v="-1"/>
    <n v="-1"/>
    <n v="-1"/>
    <n v="0"/>
    <n v="-1"/>
    <n v="0"/>
    <n v="-1"/>
    <n v="-1"/>
    <n v="-1"/>
    <x v="7"/>
    <x v="8"/>
    <x v="0"/>
  </r>
  <r>
    <n v="5085"/>
    <n v="6765"/>
    <m/>
    <x v="0"/>
    <n v="8"/>
    <n v="0"/>
    <n v="-1"/>
    <n v="0"/>
    <n v="-1"/>
    <n v="-1"/>
    <n v="-1"/>
    <n v="0"/>
    <n v="-1"/>
    <n v="0"/>
    <n v="-1"/>
    <n v="-1"/>
    <n v="-1"/>
    <x v="7"/>
    <x v="9"/>
    <x v="0"/>
  </r>
  <r>
    <n v="5085"/>
    <n v="6767"/>
    <m/>
    <x v="0"/>
    <n v="8"/>
    <n v="0"/>
    <n v="-1"/>
    <n v="0"/>
    <n v="-1"/>
    <n v="-1"/>
    <n v="-1"/>
    <n v="0"/>
    <n v="-1"/>
    <n v="0"/>
    <n v="-1"/>
    <n v="-1"/>
    <n v="-1"/>
    <x v="7"/>
    <x v="10"/>
    <x v="0"/>
  </r>
  <r>
    <n v="5085"/>
    <n v="6768"/>
    <m/>
    <x v="0"/>
    <n v="8"/>
    <n v="0"/>
    <n v="-1"/>
    <n v="0"/>
    <n v="-1"/>
    <n v="-1"/>
    <n v="-1"/>
    <n v="0"/>
    <n v="-1"/>
    <n v="0"/>
    <n v="-1"/>
    <n v="-1"/>
    <n v="-1"/>
    <x v="7"/>
    <x v="11"/>
    <x v="0"/>
  </r>
  <r>
    <n v="5085"/>
    <n v="6775"/>
    <m/>
    <x v="0"/>
    <n v="8"/>
    <n v="0"/>
    <n v="-1"/>
    <n v="0"/>
    <n v="-1"/>
    <n v="-1"/>
    <n v="-1"/>
    <n v="0"/>
    <n v="-1"/>
    <n v="0"/>
    <n v="-1"/>
    <n v="-1"/>
    <n v="-1"/>
    <x v="7"/>
    <x v="12"/>
    <x v="0"/>
  </r>
  <r>
    <n v="5085"/>
    <n v="6776"/>
    <m/>
    <x v="0"/>
    <n v="8"/>
    <n v="0"/>
    <n v="-1"/>
    <n v="0"/>
    <n v="-1"/>
    <n v="-1"/>
    <n v="-1"/>
    <n v="0"/>
    <n v="-1"/>
    <n v="0"/>
    <n v="-1"/>
    <n v="-1"/>
    <n v="-1"/>
    <x v="7"/>
    <x v="13"/>
    <x v="0"/>
  </r>
  <r>
    <n v="5085"/>
    <n v="6777"/>
    <m/>
    <x v="0"/>
    <n v="8"/>
    <n v="0"/>
    <n v="-1"/>
    <n v="0"/>
    <n v="-1"/>
    <n v="-1"/>
    <n v="-1"/>
    <n v="0"/>
    <n v="-1"/>
    <n v="0"/>
    <n v="-1"/>
    <n v="-1"/>
    <n v="-1"/>
    <x v="7"/>
    <x v="14"/>
    <x v="0"/>
  </r>
  <r>
    <n v="5085"/>
    <n v="2959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5"/>
    <n v="3659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5"/>
    <n v="4524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5"/>
    <n v="4954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5"/>
    <n v="6357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5"/>
    <n v="6368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5"/>
    <n v="6639"/>
    <m/>
    <x v="0"/>
    <n v="9"/>
    <n v="0"/>
    <n v="-1"/>
    <n v="0"/>
    <n v="-1"/>
    <n v="-1"/>
    <n v="-1"/>
    <n v="0"/>
    <n v="-1"/>
    <n v="0"/>
    <n v="-1"/>
    <n v="-1"/>
    <n v="-1"/>
    <x v="8"/>
    <x v="1"/>
    <x v="0"/>
  </r>
  <r>
    <n v="5085"/>
    <n v="6640"/>
    <m/>
    <x v="0"/>
    <n v="9"/>
    <n v="0"/>
    <n v="-1"/>
    <n v="0"/>
    <n v="-1"/>
    <n v="-1"/>
    <n v="-1"/>
    <n v="0"/>
    <n v="-1"/>
    <n v="0"/>
    <n v="-1"/>
    <n v="-1"/>
    <n v="-1"/>
    <x v="8"/>
    <x v="2"/>
    <x v="0"/>
  </r>
  <r>
    <n v="5085"/>
    <n v="6641"/>
    <m/>
    <x v="0"/>
    <n v="9"/>
    <n v="0"/>
    <n v="-1"/>
    <n v="0"/>
    <n v="-1"/>
    <n v="-1"/>
    <n v="-1"/>
    <n v="0"/>
    <n v="-1"/>
    <n v="0"/>
    <n v="-1"/>
    <n v="-1"/>
    <n v="-1"/>
    <x v="8"/>
    <x v="3"/>
    <x v="0"/>
  </r>
  <r>
    <n v="5085"/>
    <n v="6642"/>
    <m/>
    <x v="0"/>
    <n v="9"/>
    <n v="0"/>
    <n v="-1"/>
    <n v="0"/>
    <n v="-1"/>
    <n v="-1"/>
    <n v="-1"/>
    <n v="0"/>
    <n v="-1"/>
    <n v="0"/>
    <n v="-1"/>
    <n v="-1"/>
    <n v="-1"/>
    <x v="8"/>
    <x v="4"/>
    <x v="0"/>
  </r>
  <r>
    <n v="5085"/>
    <n v="6643"/>
    <m/>
    <x v="0"/>
    <n v="9"/>
    <n v="0"/>
    <n v="-1"/>
    <n v="0"/>
    <n v="-1"/>
    <n v="-1"/>
    <n v="-1"/>
    <n v="0"/>
    <n v="-1"/>
    <n v="0"/>
    <n v="-1"/>
    <n v="-1"/>
    <n v="-1"/>
    <x v="8"/>
    <x v="5"/>
    <x v="0"/>
  </r>
  <r>
    <n v="5085"/>
    <n v="6762"/>
    <m/>
    <x v="0"/>
    <n v="9"/>
    <n v="0"/>
    <n v="-1"/>
    <n v="0"/>
    <n v="-1"/>
    <n v="-1"/>
    <n v="-1"/>
    <n v="0"/>
    <n v="-1"/>
    <n v="0"/>
    <n v="-1"/>
    <n v="-1"/>
    <n v="-1"/>
    <x v="8"/>
    <x v="6"/>
    <x v="0"/>
  </r>
  <r>
    <n v="5085"/>
    <n v="6763"/>
    <m/>
    <x v="0"/>
    <n v="9"/>
    <n v="0"/>
    <n v="-1"/>
    <n v="0"/>
    <n v="-1"/>
    <n v="-1"/>
    <n v="-1"/>
    <n v="0"/>
    <n v="-1"/>
    <n v="0"/>
    <n v="-1"/>
    <n v="-1"/>
    <n v="-1"/>
    <x v="8"/>
    <x v="7"/>
    <x v="0"/>
  </r>
  <r>
    <n v="5085"/>
    <n v="6764"/>
    <m/>
    <x v="0"/>
    <n v="9"/>
    <n v="0"/>
    <n v="-1"/>
    <n v="0"/>
    <n v="-1"/>
    <n v="-1"/>
    <n v="-1"/>
    <n v="0"/>
    <n v="-1"/>
    <n v="0"/>
    <n v="-1"/>
    <n v="-1"/>
    <n v="-1"/>
    <x v="8"/>
    <x v="8"/>
    <x v="0"/>
  </r>
  <r>
    <n v="5085"/>
    <n v="6765"/>
    <m/>
    <x v="0"/>
    <n v="9"/>
    <n v="0"/>
    <n v="-1"/>
    <n v="0"/>
    <n v="-1"/>
    <n v="-1"/>
    <n v="-1"/>
    <n v="0"/>
    <n v="-1"/>
    <n v="0"/>
    <n v="-1"/>
    <n v="-1"/>
    <n v="-1"/>
    <x v="8"/>
    <x v="9"/>
    <x v="0"/>
  </r>
  <r>
    <n v="5085"/>
    <n v="6767"/>
    <m/>
    <x v="0"/>
    <n v="9"/>
    <n v="0"/>
    <n v="-1"/>
    <n v="0"/>
    <n v="-1"/>
    <n v="-1"/>
    <n v="-1"/>
    <n v="0"/>
    <n v="-1"/>
    <n v="0"/>
    <n v="-1"/>
    <n v="-1"/>
    <n v="-1"/>
    <x v="8"/>
    <x v="10"/>
    <x v="0"/>
  </r>
  <r>
    <n v="5085"/>
    <n v="6775"/>
    <m/>
    <x v="0"/>
    <n v="9"/>
    <n v="0"/>
    <n v="-1"/>
    <n v="0"/>
    <n v="-1"/>
    <n v="-1"/>
    <n v="-1"/>
    <n v="0"/>
    <n v="-1"/>
    <n v="0"/>
    <n v="-1"/>
    <n v="-1"/>
    <n v="-1"/>
    <x v="8"/>
    <x v="12"/>
    <x v="0"/>
  </r>
  <r>
    <n v="5085"/>
    <n v="6776"/>
    <m/>
    <x v="0"/>
    <n v="9"/>
    <n v="0"/>
    <n v="-1"/>
    <n v="0"/>
    <n v="-1"/>
    <n v="-1"/>
    <n v="-1"/>
    <n v="0"/>
    <n v="-1"/>
    <n v="0"/>
    <n v="-1"/>
    <n v="-1"/>
    <n v="-1"/>
    <x v="8"/>
    <x v="13"/>
    <x v="0"/>
  </r>
  <r>
    <n v="5085"/>
    <n v="2959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5"/>
    <n v="3659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5"/>
    <n v="4524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5"/>
    <n v="4953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5"/>
    <n v="4954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5"/>
    <n v="6357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5"/>
    <n v="6368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5"/>
    <n v="6639"/>
    <m/>
    <x v="0"/>
    <n v="10"/>
    <n v="0"/>
    <n v="-1"/>
    <n v="0"/>
    <n v="-1"/>
    <n v="-1"/>
    <n v="-1"/>
    <n v="0"/>
    <n v="-1"/>
    <n v="0"/>
    <n v="-1"/>
    <n v="-1"/>
    <n v="-1"/>
    <x v="9"/>
    <x v="1"/>
    <x v="0"/>
  </r>
  <r>
    <n v="5085"/>
    <n v="6640"/>
    <m/>
    <x v="0"/>
    <n v="10"/>
    <n v="0"/>
    <n v="-1"/>
    <n v="0"/>
    <n v="-1"/>
    <n v="-1"/>
    <n v="-1"/>
    <n v="0"/>
    <n v="-1"/>
    <n v="0"/>
    <n v="-1"/>
    <n v="-1"/>
    <n v="-1"/>
    <x v="9"/>
    <x v="2"/>
    <x v="0"/>
  </r>
  <r>
    <n v="5085"/>
    <n v="6641"/>
    <m/>
    <x v="0"/>
    <n v="10"/>
    <n v="0"/>
    <n v="-1"/>
    <n v="0"/>
    <n v="-1"/>
    <n v="-1"/>
    <n v="-1"/>
    <n v="0"/>
    <n v="-1"/>
    <n v="0"/>
    <n v="-1"/>
    <n v="-1"/>
    <n v="-1"/>
    <x v="9"/>
    <x v="3"/>
    <x v="0"/>
  </r>
  <r>
    <n v="5085"/>
    <n v="6642"/>
    <m/>
    <x v="0"/>
    <n v="10"/>
    <n v="0"/>
    <n v="-1"/>
    <n v="0"/>
    <n v="-1"/>
    <n v="-1"/>
    <n v="-1"/>
    <n v="0"/>
    <n v="-1"/>
    <n v="0"/>
    <n v="-1"/>
    <n v="-1"/>
    <n v="-1"/>
    <x v="9"/>
    <x v="4"/>
    <x v="0"/>
  </r>
  <r>
    <n v="5085"/>
    <n v="6643"/>
    <m/>
    <x v="0"/>
    <n v="10"/>
    <n v="0"/>
    <n v="-1"/>
    <n v="0"/>
    <n v="-1"/>
    <n v="-1"/>
    <n v="-1"/>
    <n v="0"/>
    <n v="-1"/>
    <n v="0"/>
    <n v="-1"/>
    <n v="-1"/>
    <n v="-1"/>
    <x v="9"/>
    <x v="5"/>
    <x v="0"/>
  </r>
  <r>
    <n v="5085"/>
    <n v="6762"/>
    <m/>
    <x v="0"/>
    <n v="10"/>
    <n v="0"/>
    <n v="-1"/>
    <n v="0"/>
    <n v="-1"/>
    <n v="-1"/>
    <n v="-1"/>
    <n v="0"/>
    <n v="-1"/>
    <n v="0"/>
    <n v="-1"/>
    <n v="-1"/>
    <n v="-1"/>
    <x v="9"/>
    <x v="6"/>
    <x v="0"/>
  </r>
  <r>
    <n v="5085"/>
    <n v="6763"/>
    <m/>
    <x v="0"/>
    <n v="10"/>
    <n v="0"/>
    <n v="-1"/>
    <n v="0"/>
    <n v="-1"/>
    <n v="-1"/>
    <n v="-1"/>
    <n v="0"/>
    <n v="-1"/>
    <n v="0"/>
    <n v="-1"/>
    <n v="-1"/>
    <n v="-1"/>
    <x v="9"/>
    <x v="7"/>
    <x v="0"/>
  </r>
  <r>
    <n v="5085"/>
    <n v="6764"/>
    <m/>
    <x v="0"/>
    <n v="10"/>
    <n v="0"/>
    <n v="-1"/>
    <n v="0"/>
    <n v="-1"/>
    <n v="-1"/>
    <n v="-1"/>
    <n v="0"/>
    <n v="-1"/>
    <n v="0"/>
    <n v="-1"/>
    <n v="-1"/>
    <n v="-1"/>
    <x v="9"/>
    <x v="8"/>
    <x v="0"/>
  </r>
  <r>
    <n v="5085"/>
    <n v="6765"/>
    <m/>
    <x v="0"/>
    <n v="10"/>
    <n v="0"/>
    <n v="-1"/>
    <n v="0"/>
    <n v="-1"/>
    <n v="-1"/>
    <n v="-1"/>
    <n v="0"/>
    <n v="-1"/>
    <n v="0"/>
    <n v="-1"/>
    <n v="-1"/>
    <n v="-1"/>
    <x v="9"/>
    <x v="9"/>
    <x v="0"/>
  </r>
  <r>
    <n v="5085"/>
    <n v="6767"/>
    <m/>
    <x v="0"/>
    <n v="10"/>
    <n v="0"/>
    <n v="-1"/>
    <n v="0"/>
    <n v="-1"/>
    <n v="-1"/>
    <n v="-1"/>
    <n v="0"/>
    <n v="-1"/>
    <n v="0"/>
    <n v="-1"/>
    <n v="-1"/>
    <n v="-1"/>
    <x v="9"/>
    <x v="10"/>
    <x v="0"/>
  </r>
  <r>
    <n v="5085"/>
    <n v="6768"/>
    <m/>
    <x v="0"/>
    <n v="10"/>
    <n v="0"/>
    <n v="-1"/>
    <n v="0"/>
    <n v="-1"/>
    <n v="-1"/>
    <n v="-1"/>
    <n v="0"/>
    <n v="-1"/>
    <n v="0"/>
    <n v="-1"/>
    <n v="-1"/>
    <n v="-1"/>
    <x v="9"/>
    <x v="11"/>
    <x v="0"/>
  </r>
  <r>
    <n v="5085"/>
    <n v="6775"/>
    <m/>
    <x v="0"/>
    <n v="10"/>
    <n v="0"/>
    <n v="-1"/>
    <n v="0"/>
    <n v="-1"/>
    <n v="-1"/>
    <n v="-1"/>
    <n v="0"/>
    <n v="-1"/>
    <n v="0"/>
    <n v="-1"/>
    <n v="-1"/>
    <n v="-1"/>
    <x v="9"/>
    <x v="12"/>
    <x v="0"/>
  </r>
  <r>
    <n v="5085"/>
    <n v="6776"/>
    <m/>
    <x v="0"/>
    <n v="10"/>
    <n v="0"/>
    <n v="-1"/>
    <n v="0"/>
    <n v="-1"/>
    <n v="-1"/>
    <n v="-1"/>
    <n v="0"/>
    <n v="-1"/>
    <n v="0"/>
    <n v="-1"/>
    <n v="-1"/>
    <n v="-1"/>
    <x v="9"/>
    <x v="13"/>
    <x v="0"/>
  </r>
  <r>
    <n v="5085"/>
    <n v="6777"/>
    <m/>
    <x v="0"/>
    <n v="10"/>
    <n v="0"/>
    <n v="-1"/>
    <n v="0"/>
    <n v="-1"/>
    <n v="-1"/>
    <n v="-1"/>
    <n v="0"/>
    <n v="-1"/>
    <n v="0"/>
    <n v="-1"/>
    <n v="-1"/>
    <n v="-1"/>
    <x v="9"/>
    <x v="14"/>
    <x v="0"/>
  </r>
  <r>
    <n v="5085"/>
    <n v="2959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5"/>
    <n v="3659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5"/>
    <n v="4524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5"/>
    <n v="4953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5"/>
    <n v="4954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5"/>
    <n v="6357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5"/>
    <n v="6368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5"/>
    <n v="6639"/>
    <m/>
    <x v="0"/>
    <n v="11"/>
    <n v="0"/>
    <n v="-1"/>
    <n v="0"/>
    <n v="-1"/>
    <n v="-1"/>
    <n v="-1"/>
    <n v="0"/>
    <n v="-1"/>
    <n v="0"/>
    <n v="-1"/>
    <n v="-1"/>
    <n v="-1"/>
    <x v="10"/>
    <x v="1"/>
    <x v="0"/>
  </r>
  <r>
    <n v="5085"/>
    <n v="6640"/>
    <m/>
    <x v="0"/>
    <n v="11"/>
    <n v="0"/>
    <n v="-1"/>
    <n v="0"/>
    <n v="-1"/>
    <n v="-1"/>
    <n v="-1"/>
    <n v="0"/>
    <n v="-1"/>
    <n v="0"/>
    <n v="-1"/>
    <n v="-1"/>
    <n v="-1"/>
    <x v="10"/>
    <x v="2"/>
    <x v="0"/>
  </r>
  <r>
    <n v="5085"/>
    <n v="6641"/>
    <m/>
    <x v="0"/>
    <n v="11"/>
    <n v="0"/>
    <n v="-1"/>
    <n v="0"/>
    <n v="-1"/>
    <n v="-1"/>
    <n v="-1"/>
    <n v="0"/>
    <n v="-1"/>
    <n v="0"/>
    <n v="-1"/>
    <n v="-1"/>
    <n v="-1"/>
    <x v="10"/>
    <x v="3"/>
    <x v="0"/>
  </r>
  <r>
    <n v="5085"/>
    <n v="6642"/>
    <m/>
    <x v="0"/>
    <n v="11"/>
    <n v="0"/>
    <n v="-1"/>
    <n v="0"/>
    <n v="-1"/>
    <n v="-1"/>
    <n v="-1"/>
    <n v="0"/>
    <n v="-1"/>
    <n v="0"/>
    <n v="-1"/>
    <n v="-1"/>
    <n v="-1"/>
    <x v="10"/>
    <x v="4"/>
    <x v="0"/>
  </r>
  <r>
    <n v="5085"/>
    <n v="6643"/>
    <m/>
    <x v="0"/>
    <n v="11"/>
    <n v="0"/>
    <n v="-1"/>
    <n v="0"/>
    <n v="-1"/>
    <n v="-1"/>
    <n v="-1"/>
    <n v="0"/>
    <n v="-1"/>
    <n v="0"/>
    <n v="-1"/>
    <n v="-1"/>
    <n v="-1"/>
    <x v="10"/>
    <x v="5"/>
    <x v="0"/>
  </r>
  <r>
    <n v="5085"/>
    <n v="6762"/>
    <m/>
    <x v="0"/>
    <n v="11"/>
    <n v="0"/>
    <n v="-1"/>
    <n v="0"/>
    <n v="-1"/>
    <n v="-1"/>
    <n v="-1"/>
    <n v="0"/>
    <n v="-1"/>
    <n v="0"/>
    <n v="-1"/>
    <n v="-1"/>
    <n v="-1"/>
    <x v="10"/>
    <x v="6"/>
    <x v="0"/>
  </r>
  <r>
    <n v="5085"/>
    <n v="6763"/>
    <m/>
    <x v="0"/>
    <n v="11"/>
    <n v="0"/>
    <n v="-1"/>
    <n v="0"/>
    <n v="-1"/>
    <n v="-1"/>
    <n v="-1"/>
    <n v="0"/>
    <n v="-1"/>
    <n v="0"/>
    <n v="-1"/>
    <n v="-1"/>
    <n v="-1"/>
    <x v="10"/>
    <x v="7"/>
    <x v="0"/>
  </r>
  <r>
    <n v="5085"/>
    <n v="6764"/>
    <m/>
    <x v="0"/>
    <n v="11"/>
    <n v="0"/>
    <n v="-1"/>
    <n v="0"/>
    <n v="-1"/>
    <n v="-1"/>
    <n v="-1"/>
    <n v="0"/>
    <n v="-1"/>
    <n v="0"/>
    <n v="-1"/>
    <n v="-1"/>
    <n v="-1"/>
    <x v="10"/>
    <x v="8"/>
    <x v="0"/>
  </r>
  <r>
    <n v="5085"/>
    <n v="6765"/>
    <m/>
    <x v="0"/>
    <n v="11"/>
    <n v="0"/>
    <n v="-1"/>
    <n v="0"/>
    <n v="-1"/>
    <n v="-1"/>
    <n v="-1"/>
    <n v="0"/>
    <n v="-1"/>
    <n v="0"/>
    <n v="-1"/>
    <n v="-1"/>
    <n v="-1"/>
    <x v="10"/>
    <x v="9"/>
    <x v="0"/>
  </r>
  <r>
    <n v="5085"/>
    <n v="6767"/>
    <m/>
    <x v="0"/>
    <n v="11"/>
    <n v="0"/>
    <n v="-1"/>
    <n v="0"/>
    <n v="-1"/>
    <n v="-1"/>
    <n v="-1"/>
    <n v="0"/>
    <n v="-1"/>
    <n v="0"/>
    <n v="-1"/>
    <n v="-1"/>
    <n v="-1"/>
    <x v="10"/>
    <x v="10"/>
    <x v="0"/>
  </r>
  <r>
    <n v="5085"/>
    <n v="6768"/>
    <m/>
    <x v="0"/>
    <n v="11"/>
    <n v="0"/>
    <n v="-1"/>
    <n v="0"/>
    <n v="-1"/>
    <n v="-1"/>
    <n v="-1"/>
    <n v="0"/>
    <n v="-1"/>
    <n v="0"/>
    <n v="-1"/>
    <n v="-1"/>
    <n v="-1"/>
    <x v="10"/>
    <x v="11"/>
    <x v="0"/>
  </r>
  <r>
    <n v="5085"/>
    <n v="6775"/>
    <m/>
    <x v="0"/>
    <n v="11"/>
    <n v="0"/>
    <n v="-1"/>
    <n v="0"/>
    <n v="-1"/>
    <n v="-1"/>
    <n v="-1"/>
    <n v="0"/>
    <n v="-1"/>
    <n v="0"/>
    <n v="-1"/>
    <n v="-1"/>
    <n v="-1"/>
    <x v="10"/>
    <x v="12"/>
    <x v="0"/>
  </r>
  <r>
    <n v="5085"/>
    <n v="6776"/>
    <m/>
    <x v="0"/>
    <n v="11"/>
    <n v="0"/>
    <n v="-1"/>
    <n v="0"/>
    <n v="-1"/>
    <n v="-1"/>
    <n v="-1"/>
    <n v="0"/>
    <n v="-1"/>
    <n v="0"/>
    <n v="-1"/>
    <n v="-1"/>
    <n v="-1"/>
    <x v="10"/>
    <x v="13"/>
    <x v="0"/>
  </r>
  <r>
    <n v="5085"/>
    <n v="6777"/>
    <m/>
    <x v="0"/>
    <n v="11"/>
    <n v="0"/>
    <n v="-1"/>
    <n v="0"/>
    <n v="-1"/>
    <n v="-1"/>
    <n v="-1"/>
    <n v="0"/>
    <n v="-1"/>
    <n v="0"/>
    <n v="-1"/>
    <n v="-1"/>
    <n v="-1"/>
    <x v="10"/>
    <x v="14"/>
    <x v="0"/>
  </r>
  <r>
    <n v="5085"/>
    <n v="2959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5"/>
    <n v="3659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5"/>
    <n v="4524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5"/>
    <n v="4953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5"/>
    <n v="4954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5"/>
    <n v="6357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5"/>
    <n v="6368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5"/>
    <n v="6639"/>
    <m/>
    <x v="0"/>
    <n v="12"/>
    <n v="0"/>
    <n v="-1"/>
    <n v="0"/>
    <n v="-1"/>
    <n v="-1"/>
    <n v="-1"/>
    <n v="0"/>
    <n v="-1"/>
    <n v="0"/>
    <n v="-1"/>
    <n v="-1"/>
    <n v="-1"/>
    <x v="11"/>
    <x v="1"/>
    <x v="0"/>
  </r>
  <r>
    <n v="5085"/>
    <n v="6640"/>
    <m/>
    <x v="0"/>
    <n v="12"/>
    <n v="0"/>
    <n v="-1"/>
    <n v="0"/>
    <n v="-1"/>
    <n v="-1"/>
    <n v="-1"/>
    <n v="0"/>
    <n v="-1"/>
    <n v="0"/>
    <n v="-1"/>
    <n v="-1"/>
    <n v="-1"/>
    <x v="11"/>
    <x v="2"/>
    <x v="0"/>
  </r>
  <r>
    <n v="5085"/>
    <n v="6641"/>
    <m/>
    <x v="0"/>
    <n v="12"/>
    <n v="0"/>
    <n v="-1"/>
    <n v="0"/>
    <n v="-1"/>
    <n v="-1"/>
    <n v="-1"/>
    <n v="0"/>
    <n v="-1"/>
    <n v="0"/>
    <n v="-1"/>
    <n v="-1"/>
    <n v="-1"/>
    <x v="11"/>
    <x v="3"/>
    <x v="0"/>
  </r>
  <r>
    <n v="5085"/>
    <n v="6642"/>
    <m/>
    <x v="0"/>
    <n v="12"/>
    <n v="0"/>
    <n v="-1"/>
    <n v="0"/>
    <n v="-1"/>
    <n v="-1"/>
    <n v="-1"/>
    <n v="0"/>
    <n v="-1"/>
    <n v="0"/>
    <n v="-1"/>
    <n v="-1"/>
    <n v="-1"/>
    <x v="11"/>
    <x v="4"/>
    <x v="0"/>
  </r>
  <r>
    <n v="5085"/>
    <n v="6643"/>
    <m/>
    <x v="0"/>
    <n v="12"/>
    <n v="0"/>
    <n v="-1"/>
    <n v="0"/>
    <n v="-1"/>
    <n v="-1"/>
    <n v="-1"/>
    <n v="0"/>
    <n v="-1"/>
    <n v="0"/>
    <n v="-1"/>
    <n v="-1"/>
    <n v="-1"/>
    <x v="11"/>
    <x v="5"/>
    <x v="0"/>
  </r>
  <r>
    <n v="5085"/>
    <n v="6762"/>
    <m/>
    <x v="0"/>
    <n v="12"/>
    <n v="0"/>
    <n v="-1"/>
    <n v="0"/>
    <n v="-1"/>
    <n v="-1"/>
    <n v="-1"/>
    <n v="0"/>
    <n v="-1"/>
    <n v="0"/>
    <n v="-1"/>
    <n v="-1"/>
    <n v="-1"/>
    <x v="11"/>
    <x v="6"/>
    <x v="0"/>
  </r>
  <r>
    <n v="5085"/>
    <n v="6763"/>
    <m/>
    <x v="0"/>
    <n v="12"/>
    <n v="0"/>
    <n v="-1"/>
    <n v="0"/>
    <n v="-1"/>
    <n v="-1"/>
    <n v="-1"/>
    <n v="0"/>
    <n v="-1"/>
    <n v="0"/>
    <n v="-1"/>
    <n v="-1"/>
    <n v="-1"/>
    <x v="11"/>
    <x v="7"/>
    <x v="0"/>
  </r>
  <r>
    <n v="5085"/>
    <n v="6764"/>
    <m/>
    <x v="0"/>
    <n v="12"/>
    <n v="0"/>
    <n v="-1"/>
    <n v="0"/>
    <n v="-1"/>
    <n v="-1"/>
    <n v="-1"/>
    <n v="0"/>
    <n v="-1"/>
    <n v="0"/>
    <n v="-1"/>
    <n v="-1"/>
    <n v="-1"/>
    <x v="11"/>
    <x v="8"/>
    <x v="0"/>
  </r>
  <r>
    <n v="5085"/>
    <n v="6765"/>
    <m/>
    <x v="0"/>
    <n v="12"/>
    <n v="0"/>
    <n v="-1"/>
    <n v="0"/>
    <n v="-1"/>
    <n v="-1"/>
    <n v="-1"/>
    <n v="0"/>
    <n v="-1"/>
    <n v="0"/>
    <n v="-1"/>
    <n v="-1"/>
    <n v="-1"/>
    <x v="11"/>
    <x v="9"/>
    <x v="0"/>
  </r>
  <r>
    <n v="5085"/>
    <n v="6767"/>
    <m/>
    <x v="0"/>
    <n v="12"/>
    <n v="0"/>
    <n v="-1"/>
    <n v="0"/>
    <n v="-1"/>
    <n v="-1"/>
    <n v="-1"/>
    <n v="0"/>
    <n v="-1"/>
    <n v="0"/>
    <n v="-1"/>
    <n v="-1"/>
    <n v="-1"/>
    <x v="11"/>
    <x v="10"/>
    <x v="0"/>
  </r>
  <r>
    <n v="5085"/>
    <n v="6768"/>
    <m/>
    <x v="0"/>
    <n v="12"/>
    <n v="0"/>
    <n v="-1"/>
    <n v="0"/>
    <n v="-1"/>
    <n v="-1"/>
    <n v="-1"/>
    <n v="0"/>
    <n v="-1"/>
    <n v="0"/>
    <n v="-1"/>
    <n v="-1"/>
    <n v="-1"/>
    <x v="11"/>
    <x v="11"/>
    <x v="0"/>
  </r>
  <r>
    <n v="5085"/>
    <n v="6775"/>
    <m/>
    <x v="0"/>
    <n v="12"/>
    <n v="0"/>
    <n v="-1"/>
    <n v="0"/>
    <n v="-1"/>
    <n v="-1"/>
    <n v="-1"/>
    <n v="0"/>
    <n v="-1"/>
    <n v="0"/>
    <n v="-1"/>
    <n v="-1"/>
    <n v="-1"/>
    <x v="11"/>
    <x v="12"/>
    <x v="0"/>
  </r>
  <r>
    <n v="5085"/>
    <n v="6776"/>
    <m/>
    <x v="0"/>
    <n v="12"/>
    <n v="0"/>
    <n v="-1"/>
    <n v="0"/>
    <n v="-1"/>
    <n v="-1"/>
    <n v="-1"/>
    <n v="0"/>
    <n v="-1"/>
    <n v="0"/>
    <n v="-1"/>
    <n v="-1"/>
    <n v="-1"/>
    <x v="11"/>
    <x v="13"/>
    <x v="0"/>
  </r>
  <r>
    <n v="5085"/>
    <n v="6777"/>
    <m/>
    <x v="0"/>
    <n v="12"/>
    <n v="0"/>
    <n v="-1"/>
    <n v="0"/>
    <n v="-1"/>
    <n v="-1"/>
    <n v="-1"/>
    <n v="0"/>
    <n v="-1"/>
    <n v="0"/>
    <n v="-1"/>
    <n v="-1"/>
    <n v="-1"/>
    <x v="11"/>
    <x v="14"/>
    <x v="0"/>
  </r>
  <r>
    <n v="5084"/>
    <n v="2959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4"/>
    <n v="3659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4"/>
    <n v="4524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4"/>
    <n v="4953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4"/>
    <n v="4954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4"/>
    <n v="6357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4"/>
    <n v="6368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4"/>
    <n v="6639"/>
    <m/>
    <x v="0"/>
    <n v="1"/>
    <n v="0"/>
    <n v="-1"/>
    <n v="0"/>
    <n v="-1"/>
    <n v="-1"/>
    <n v="-1"/>
    <n v="0"/>
    <n v="-1"/>
    <n v="0"/>
    <n v="-1"/>
    <n v="-1"/>
    <n v="-1"/>
    <x v="0"/>
    <x v="1"/>
    <x v="0"/>
  </r>
  <r>
    <n v="5084"/>
    <n v="6640"/>
    <m/>
    <x v="0"/>
    <n v="1"/>
    <n v="0"/>
    <n v="-1"/>
    <n v="0"/>
    <n v="-1"/>
    <n v="-1"/>
    <n v="-1"/>
    <n v="0"/>
    <n v="-1"/>
    <n v="0"/>
    <n v="-1"/>
    <n v="-1"/>
    <n v="-1"/>
    <x v="0"/>
    <x v="2"/>
    <x v="0"/>
  </r>
  <r>
    <n v="5084"/>
    <n v="6641"/>
    <m/>
    <x v="0"/>
    <n v="1"/>
    <n v="0"/>
    <n v="-1"/>
    <n v="0"/>
    <n v="-1"/>
    <n v="-1"/>
    <n v="-1"/>
    <n v="0"/>
    <n v="-1"/>
    <n v="0"/>
    <n v="-1"/>
    <n v="-1"/>
    <n v="-1"/>
    <x v="0"/>
    <x v="3"/>
    <x v="0"/>
  </r>
  <r>
    <n v="5084"/>
    <n v="6642"/>
    <m/>
    <x v="0"/>
    <n v="1"/>
    <n v="0"/>
    <n v="-1"/>
    <n v="0"/>
    <n v="-1"/>
    <n v="-1"/>
    <n v="-1"/>
    <n v="0"/>
    <n v="-1"/>
    <n v="0"/>
    <n v="-1"/>
    <n v="-1"/>
    <n v="-1"/>
    <x v="0"/>
    <x v="4"/>
    <x v="0"/>
  </r>
  <r>
    <n v="5084"/>
    <n v="6643"/>
    <m/>
    <x v="0"/>
    <n v="1"/>
    <n v="0"/>
    <n v="-1"/>
    <n v="0"/>
    <n v="-1"/>
    <n v="-1"/>
    <n v="-1"/>
    <n v="0"/>
    <n v="-1"/>
    <n v="0"/>
    <n v="-1"/>
    <n v="-1"/>
    <n v="-1"/>
    <x v="0"/>
    <x v="5"/>
    <x v="0"/>
  </r>
  <r>
    <n v="5084"/>
    <n v="6762"/>
    <m/>
    <x v="0"/>
    <n v="1"/>
    <n v="0"/>
    <n v="-1"/>
    <n v="0"/>
    <n v="-1"/>
    <n v="-1"/>
    <n v="-1"/>
    <n v="0"/>
    <n v="-1"/>
    <n v="0"/>
    <n v="-1"/>
    <n v="-1"/>
    <n v="-1"/>
    <x v="0"/>
    <x v="6"/>
    <x v="0"/>
  </r>
  <r>
    <n v="5084"/>
    <n v="6763"/>
    <m/>
    <x v="0"/>
    <n v="1"/>
    <n v="0"/>
    <n v="-1"/>
    <n v="0"/>
    <n v="-1"/>
    <n v="-1"/>
    <n v="-1"/>
    <n v="0"/>
    <n v="-1"/>
    <n v="0"/>
    <n v="-1"/>
    <n v="-1"/>
    <n v="-1"/>
    <x v="0"/>
    <x v="7"/>
    <x v="0"/>
  </r>
  <r>
    <n v="5084"/>
    <n v="6764"/>
    <m/>
    <x v="0"/>
    <n v="1"/>
    <n v="0"/>
    <n v="-1"/>
    <n v="0"/>
    <n v="-1"/>
    <n v="-1"/>
    <n v="-1"/>
    <n v="0"/>
    <n v="-1"/>
    <n v="0"/>
    <n v="-1"/>
    <n v="-1"/>
    <n v="-1"/>
    <x v="0"/>
    <x v="8"/>
    <x v="0"/>
  </r>
  <r>
    <n v="5084"/>
    <n v="6765"/>
    <m/>
    <x v="0"/>
    <n v="1"/>
    <n v="0"/>
    <n v="-1"/>
    <n v="0"/>
    <n v="-1"/>
    <n v="-1"/>
    <n v="-1"/>
    <n v="0"/>
    <n v="-1"/>
    <n v="0"/>
    <n v="-1"/>
    <n v="-1"/>
    <n v="-1"/>
    <x v="0"/>
    <x v="9"/>
    <x v="0"/>
  </r>
  <r>
    <n v="5084"/>
    <n v="6767"/>
    <m/>
    <x v="0"/>
    <n v="1"/>
    <n v="0"/>
    <n v="-1"/>
    <n v="0"/>
    <n v="-1"/>
    <n v="-1"/>
    <n v="-1"/>
    <n v="0"/>
    <n v="-1"/>
    <n v="0"/>
    <n v="-1"/>
    <n v="-1"/>
    <n v="-1"/>
    <x v="0"/>
    <x v="10"/>
    <x v="0"/>
  </r>
  <r>
    <n v="5084"/>
    <n v="6768"/>
    <m/>
    <x v="0"/>
    <n v="1"/>
    <n v="0"/>
    <n v="-1"/>
    <n v="0"/>
    <n v="-1"/>
    <n v="-1"/>
    <n v="-1"/>
    <n v="0"/>
    <n v="-1"/>
    <n v="0"/>
    <n v="-1"/>
    <n v="-1"/>
    <n v="-1"/>
    <x v="0"/>
    <x v="11"/>
    <x v="0"/>
  </r>
  <r>
    <n v="5084"/>
    <n v="6775"/>
    <m/>
    <x v="0"/>
    <n v="1"/>
    <n v="0"/>
    <n v="-1"/>
    <n v="0"/>
    <n v="-1"/>
    <n v="-1"/>
    <n v="-1"/>
    <n v="0"/>
    <n v="-1"/>
    <n v="0"/>
    <n v="-1"/>
    <n v="-1"/>
    <n v="-1"/>
    <x v="0"/>
    <x v="12"/>
    <x v="0"/>
  </r>
  <r>
    <n v="5084"/>
    <n v="6776"/>
    <m/>
    <x v="0"/>
    <n v="1"/>
    <n v="0"/>
    <n v="-1"/>
    <n v="0"/>
    <n v="-1"/>
    <n v="-1"/>
    <n v="-1"/>
    <n v="0"/>
    <n v="-1"/>
    <n v="0"/>
    <n v="-1"/>
    <n v="-1"/>
    <n v="-1"/>
    <x v="0"/>
    <x v="13"/>
    <x v="0"/>
  </r>
  <r>
    <n v="5084"/>
    <n v="6777"/>
    <m/>
    <x v="0"/>
    <n v="1"/>
    <n v="0"/>
    <n v="-1"/>
    <n v="0"/>
    <n v="-1"/>
    <n v="-1"/>
    <n v="-1"/>
    <n v="0"/>
    <n v="-1"/>
    <n v="0"/>
    <n v="-1"/>
    <n v="-1"/>
    <n v="-1"/>
    <x v="0"/>
    <x v="14"/>
    <x v="0"/>
  </r>
  <r>
    <n v="5084"/>
    <n v="2959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4"/>
    <n v="3659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4"/>
    <n v="4524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4"/>
    <n v="4953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4"/>
    <n v="4954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4"/>
    <n v="6357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4"/>
    <n v="6368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4"/>
    <n v="6639"/>
    <m/>
    <x v="0"/>
    <n v="2"/>
    <n v="0"/>
    <n v="-1"/>
    <n v="0"/>
    <n v="-1"/>
    <n v="-1"/>
    <n v="-1"/>
    <n v="0"/>
    <n v="-1"/>
    <n v="0"/>
    <n v="-1"/>
    <n v="-1"/>
    <n v="-1"/>
    <x v="1"/>
    <x v="1"/>
    <x v="0"/>
  </r>
  <r>
    <n v="5084"/>
    <n v="6640"/>
    <m/>
    <x v="0"/>
    <n v="2"/>
    <n v="0"/>
    <n v="-1"/>
    <n v="0"/>
    <n v="-1"/>
    <n v="-1"/>
    <n v="-1"/>
    <n v="0"/>
    <n v="-1"/>
    <n v="0"/>
    <n v="-1"/>
    <n v="-1"/>
    <n v="-1"/>
    <x v="1"/>
    <x v="2"/>
    <x v="0"/>
  </r>
  <r>
    <n v="5084"/>
    <n v="6641"/>
    <m/>
    <x v="0"/>
    <n v="2"/>
    <n v="0"/>
    <n v="-1"/>
    <n v="0"/>
    <n v="-1"/>
    <n v="-1"/>
    <n v="-1"/>
    <n v="0"/>
    <n v="-1"/>
    <n v="0"/>
    <n v="-1"/>
    <n v="-1"/>
    <n v="-1"/>
    <x v="1"/>
    <x v="3"/>
    <x v="0"/>
  </r>
  <r>
    <n v="5084"/>
    <n v="6642"/>
    <m/>
    <x v="0"/>
    <n v="2"/>
    <n v="0"/>
    <n v="-1"/>
    <n v="0"/>
    <n v="-1"/>
    <n v="-1"/>
    <n v="-1"/>
    <n v="0"/>
    <n v="-1"/>
    <n v="0"/>
    <n v="-1"/>
    <n v="-1"/>
    <n v="-1"/>
    <x v="1"/>
    <x v="4"/>
    <x v="0"/>
  </r>
  <r>
    <n v="5084"/>
    <n v="6643"/>
    <m/>
    <x v="0"/>
    <n v="2"/>
    <n v="0"/>
    <n v="-1"/>
    <n v="0"/>
    <n v="-1"/>
    <n v="-1"/>
    <n v="-1"/>
    <n v="0"/>
    <n v="-1"/>
    <n v="0"/>
    <n v="-1"/>
    <n v="-1"/>
    <n v="-1"/>
    <x v="1"/>
    <x v="5"/>
    <x v="0"/>
  </r>
  <r>
    <n v="5084"/>
    <n v="6762"/>
    <m/>
    <x v="0"/>
    <n v="2"/>
    <n v="0"/>
    <n v="-1"/>
    <n v="0"/>
    <n v="-1"/>
    <n v="-1"/>
    <n v="-1"/>
    <n v="0"/>
    <n v="-1"/>
    <n v="0"/>
    <n v="-1"/>
    <n v="-1"/>
    <n v="-1"/>
    <x v="1"/>
    <x v="6"/>
    <x v="0"/>
  </r>
  <r>
    <n v="5084"/>
    <n v="6763"/>
    <m/>
    <x v="0"/>
    <n v="2"/>
    <n v="0"/>
    <n v="-1"/>
    <n v="0"/>
    <n v="-1"/>
    <n v="-1"/>
    <n v="-1"/>
    <n v="0"/>
    <n v="-1"/>
    <n v="0"/>
    <n v="-1"/>
    <n v="-1"/>
    <n v="-1"/>
    <x v="1"/>
    <x v="7"/>
    <x v="0"/>
  </r>
  <r>
    <n v="5084"/>
    <n v="6764"/>
    <m/>
    <x v="0"/>
    <n v="2"/>
    <n v="0"/>
    <n v="-1"/>
    <n v="0"/>
    <n v="-1"/>
    <n v="-1"/>
    <n v="-1"/>
    <n v="0"/>
    <n v="-1"/>
    <n v="0"/>
    <n v="-1"/>
    <n v="-1"/>
    <n v="-1"/>
    <x v="1"/>
    <x v="8"/>
    <x v="0"/>
  </r>
  <r>
    <n v="5084"/>
    <n v="6765"/>
    <m/>
    <x v="0"/>
    <n v="2"/>
    <n v="0"/>
    <n v="-1"/>
    <n v="0"/>
    <n v="-1"/>
    <n v="-1"/>
    <n v="-1"/>
    <n v="0"/>
    <n v="-1"/>
    <n v="0"/>
    <n v="-1"/>
    <n v="-1"/>
    <n v="-1"/>
    <x v="1"/>
    <x v="9"/>
    <x v="0"/>
  </r>
  <r>
    <n v="5084"/>
    <n v="6767"/>
    <m/>
    <x v="0"/>
    <n v="2"/>
    <n v="0"/>
    <n v="-1"/>
    <n v="0"/>
    <n v="-1"/>
    <n v="-1"/>
    <n v="-1"/>
    <n v="0"/>
    <n v="-1"/>
    <n v="0"/>
    <n v="-1"/>
    <n v="-1"/>
    <n v="-1"/>
    <x v="1"/>
    <x v="10"/>
    <x v="0"/>
  </r>
  <r>
    <n v="5084"/>
    <n v="6768"/>
    <m/>
    <x v="0"/>
    <n v="2"/>
    <n v="0"/>
    <n v="-1"/>
    <n v="0"/>
    <n v="-1"/>
    <n v="-1"/>
    <n v="-1"/>
    <n v="0"/>
    <n v="-1"/>
    <n v="0"/>
    <n v="-1"/>
    <n v="-1"/>
    <n v="-1"/>
    <x v="1"/>
    <x v="11"/>
    <x v="0"/>
  </r>
  <r>
    <n v="5084"/>
    <n v="6775"/>
    <m/>
    <x v="0"/>
    <n v="2"/>
    <n v="0"/>
    <n v="-1"/>
    <n v="0"/>
    <n v="-1"/>
    <n v="-1"/>
    <n v="-1"/>
    <n v="0"/>
    <n v="-1"/>
    <n v="0"/>
    <n v="-1"/>
    <n v="-1"/>
    <n v="-1"/>
    <x v="1"/>
    <x v="12"/>
    <x v="0"/>
  </r>
  <r>
    <n v="5084"/>
    <n v="6776"/>
    <m/>
    <x v="0"/>
    <n v="2"/>
    <n v="0"/>
    <n v="-1"/>
    <n v="0"/>
    <n v="-1"/>
    <n v="-1"/>
    <n v="-1"/>
    <n v="0"/>
    <n v="-1"/>
    <n v="0"/>
    <n v="-1"/>
    <n v="-1"/>
    <n v="-1"/>
    <x v="1"/>
    <x v="13"/>
    <x v="0"/>
  </r>
  <r>
    <n v="5084"/>
    <n v="6777"/>
    <m/>
    <x v="0"/>
    <n v="2"/>
    <n v="0"/>
    <n v="-1"/>
    <n v="0"/>
    <n v="-1"/>
    <n v="-1"/>
    <n v="-1"/>
    <n v="0"/>
    <n v="-1"/>
    <n v="0"/>
    <n v="-1"/>
    <n v="-1"/>
    <n v="-1"/>
    <x v="1"/>
    <x v="14"/>
    <x v="0"/>
  </r>
  <r>
    <n v="5084"/>
    <n v="2959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4"/>
    <n v="3659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4"/>
    <n v="4524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4"/>
    <n v="4953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4"/>
    <n v="4954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4"/>
    <n v="6357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4"/>
    <n v="6368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4"/>
    <n v="6639"/>
    <m/>
    <x v="0"/>
    <n v="3"/>
    <n v="0"/>
    <n v="-1"/>
    <n v="0"/>
    <n v="-1"/>
    <n v="-1"/>
    <n v="-1"/>
    <n v="0"/>
    <n v="-1"/>
    <n v="0"/>
    <n v="-1"/>
    <n v="-1"/>
    <n v="-1"/>
    <x v="2"/>
    <x v="1"/>
    <x v="0"/>
  </r>
  <r>
    <n v="5084"/>
    <n v="6640"/>
    <m/>
    <x v="0"/>
    <n v="3"/>
    <n v="0"/>
    <n v="-1"/>
    <n v="0"/>
    <n v="-1"/>
    <n v="-1"/>
    <n v="-1"/>
    <n v="0"/>
    <n v="-1"/>
    <n v="0"/>
    <n v="-1"/>
    <n v="-1"/>
    <n v="-1"/>
    <x v="2"/>
    <x v="2"/>
    <x v="0"/>
  </r>
  <r>
    <n v="5084"/>
    <n v="6641"/>
    <m/>
    <x v="0"/>
    <n v="3"/>
    <n v="0"/>
    <n v="-1"/>
    <n v="0"/>
    <n v="-1"/>
    <n v="-1"/>
    <n v="-1"/>
    <n v="0"/>
    <n v="-1"/>
    <n v="0"/>
    <n v="-1"/>
    <n v="-1"/>
    <n v="-1"/>
    <x v="2"/>
    <x v="3"/>
    <x v="0"/>
  </r>
  <r>
    <n v="5084"/>
    <n v="6642"/>
    <m/>
    <x v="0"/>
    <n v="3"/>
    <n v="0"/>
    <n v="-1"/>
    <n v="0"/>
    <n v="-1"/>
    <n v="-1"/>
    <n v="-1"/>
    <n v="0"/>
    <n v="-1"/>
    <n v="0"/>
    <n v="-1"/>
    <n v="-1"/>
    <n v="-1"/>
    <x v="2"/>
    <x v="4"/>
    <x v="0"/>
  </r>
  <r>
    <n v="5084"/>
    <n v="6643"/>
    <m/>
    <x v="0"/>
    <n v="3"/>
    <n v="0"/>
    <n v="-1"/>
    <n v="0"/>
    <n v="-1"/>
    <n v="-1"/>
    <n v="-1"/>
    <n v="0"/>
    <n v="-1"/>
    <n v="0"/>
    <n v="-1"/>
    <n v="-1"/>
    <n v="-1"/>
    <x v="2"/>
    <x v="5"/>
    <x v="0"/>
  </r>
  <r>
    <n v="5084"/>
    <n v="6762"/>
    <m/>
    <x v="0"/>
    <n v="3"/>
    <n v="0"/>
    <n v="-1"/>
    <n v="0"/>
    <n v="-1"/>
    <n v="-1"/>
    <n v="-1"/>
    <n v="0"/>
    <n v="-1"/>
    <n v="0"/>
    <n v="-1"/>
    <n v="-1"/>
    <n v="-1"/>
    <x v="2"/>
    <x v="6"/>
    <x v="0"/>
  </r>
  <r>
    <n v="5084"/>
    <n v="6763"/>
    <m/>
    <x v="0"/>
    <n v="3"/>
    <n v="0"/>
    <n v="-1"/>
    <n v="0"/>
    <n v="-1"/>
    <n v="-1"/>
    <n v="-1"/>
    <n v="0"/>
    <n v="-1"/>
    <n v="0"/>
    <n v="-1"/>
    <n v="-1"/>
    <n v="-1"/>
    <x v="2"/>
    <x v="7"/>
    <x v="0"/>
  </r>
  <r>
    <n v="5084"/>
    <n v="6764"/>
    <m/>
    <x v="0"/>
    <n v="3"/>
    <n v="0"/>
    <n v="-1"/>
    <n v="0"/>
    <n v="-1"/>
    <n v="-1"/>
    <n v="-1"/>
    <n v="0"/>
    <n v="-1"/>
    <n v="0"/>
    <n v="-1"/>
    <n v="-1"/>
    <n v="-1"/>
    <x v="2"/>
    <x v="8"/>
    <x v="0"/>
  </r>
  <r>
    <n v="5084"/>
    <n v="6765"/>
    <m/>
    <x v="0"/>
    <n v="3"/>
    <n v="0"/>
    <n v="-1"/>
    <n v="0"/>
    <n v="-1"/>
    <n v="-1"/>
    <n v="-1"/>
    <n v="0"/>
    <n v="-1"/>
    <n v="0"/>
    <n v="-1"/>
    <n v="-1"/>
    <n v="-1"/>
    <x v="2"/>
    <x v="9"/>
    <x v="0"/>
  </r>
  <r>
    <n v="5084"/>
    <n v="6767"/>
    <m/>
    <x v="0"/>
    <n v="3"/>
    <n v="0"/>
    <n v="-1"/>
    <n v="0"/>
    <n v="-1"/>
    <n v="-1"/>
    <n v="-1"/>
    <n v="0"/>
    <n v="-1"/>
    <n v="0"/>
    <n v="-1"/>
    <n v="-1"/>
    <n v="-1"/>
    <x v="2"/>
    <x v="10"/>
    <x v="0"/>
  </r>
  <r>
    <n v="5084"/>
    <n v="6768"/>
    <m/>
    <x v="0"/>
    <n v="3"/>
    <n v="0"/>
    <n v="-1"/>
    <n v="0"/>
    <n v="-1"/>
    <n v="-1"/>
    <n v="-1"/>
    <n v="0"/>
    <n v="-1"/>
    <n v="0"/>
    <n v="-1"/>
    <n v="-1"/>
    <n v="-1"/>
    <x v="2"/>
    <x v="11"/>
    <x v="0"/>
  </r>
  <r>
    <n v="5084"/>
    <n v="6775"/>
    <m/>
    <x v="0"/>
    <n v="3"/>
    <n v="0"/>
    <n v="-1"/>
    <n v="0"/>
    <n v="-1"/>
    <n v="-1"/>
    <n v="-1"/>
    <n v="0"/>
    <n v="-1"/>
    <n v="0"/>
    <n v="-1"/>
    <n v="-1"/>
    <n v="-1"/>
    <x v="2"/>
    <x v="12"/>
    <x v="0"/>
  </r>
  <r>
    <n v="5084"/>
    <n v="6776"/>
    <m/>
    <x v="0"/>
    <n v="3"/>
    <n v="0"/>
    <n v="-1"/>
    <n v="0"/>
    <n v="-1"/>
    <n v="-1"/>
    <n v="-1"/>
    <n v="0"/>
    <n v="-1"/>
    <n v="0"/>
    <n v="-1"/>
    <n v="-1"/>
    <n v="-1"/>
    <x v="2"/>
    <x v="13"/>
    <x v="0"/>
  </r>
  <r>
    <n v="5084"/>
    <n v="6777"/>
    <m/>
    <x v="0"/>
    <n v="3"/>
    <n v="0"/>
    <n v="-1"/>
    <n v="0"/>
    <n v="-1"/>
    <n v="-1"/>
    <n v="-1"/>
    <n v="0"/>
    <n v="-1"/>
    <n v="0"/>
    <n v="-1"/>
    <n v="-1"/>
    <n v="-1"/>
    <x v="2"/>
    <x v="14"/>
    <x v="0"/>
  </r>
  <r>
    <n v="5084"/>
    <n v="2959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4"/>
    <n v="3659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4"/>
    <n v="4524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4"/>
    <n v="4953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4"/>
    <n v="4954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4"/>
    <n v="6357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4"/>
    <n v="6368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4"/>
    <n v="6639"/>
    <m/>
    <x v="0"/>
    <n v="4"/>
    <n v="0"/>
    <n v="-1"/>
    <n v="0"/>
    <n v="-1"/>
    <n v="-1"/>
    <n v="-1"/>
    <n v="0"/>
    <n v="-1"/>
    <n v="0"/>
    <n v="-1"/>
    <n v="-1"/>
    <n v="-1"/>
    <x v="3"/>
    <x v="1"/>
    <x v="0"/>
  </r>
  <r>
    <n v="5084"/>
    <n v="6640"/>
    <m/>
    <x v="0"/>
    <n v="4"/>
    <n v="0"/>
    <n v="-1"/>
    <n v="0"/>
    <n v="-1"/>
    <n v="-1"/>
    <n v="-1"/>
    <n v="0"/>
    <n v="-1"/>
    <n v="0"/>
    <n v="-1"/>
    <n v="-1"/>
    <n v="-1"/>
    <x v="3"/>
    <x v="2"/>
    <x v="0"/>
  </r>
  <r>
    <n v="5084"/>
    <n v="6641"/>
    <m/>
    <x v="0"/>
    <n v="4"/>
    <n v="0"/>
    <n v="-1"/>
    <n v="0"/>
    <n v="-1"/>
    <n v="-1"/>
    <n v="-1"/>
    <n v="0"/>
    <n v="-1"/>
    <n v="0"/>
    <n v="-1"/>
    <n v="-1"/>
    <n v="-1"/>
    <x v="3"/>
    <x v="3"/>
    <x v="0"/>
  </r>
  <r>
    <n v="5084"/>
    <n v="6642"/>
    <m/>
    <x v="0"/>
    <n v="4"/>
    <n v="0"/>
    <n v="-1"/>
    <n v="0"/>
    <n v="-1"/>
    <n v="-1"/>
    <n v="-1"/>
    <n v="0"/>
    <n v="-1"/>
    <n v="0"/>
    <n v="-1"/>
    <n v="-1"/>
    <n v="-1"/>
    <x v="3"/>
    <x v="4"/>
    <x v="0"/>
  </r>
  <r>
    <n v="5084"/>
    <n v="6643"/>
    <m/>
    <x v="0"/>
    <n v="4"/>
    <n v="0"/>
    <n v="-1"/>
    <n v="0"/>
    <n v="-1"/>
    <n v="-1"/>
    <n v="-1"/>
    <n v="0"/>
    <n v="-1"/>
    <n v="0"/>
    <n v="-1"/>
    <n v="-1"/>
    <n v="-1"/>
    <x v="3"/>
    <x v="5"/>
    <x v="0"/>
  </r>
  <r>
    <n v="5084"/>
    <n v="6762"/>
    <m/>
    <x v="0"/>
    <n v="4"/>
    <n v="0"/>
    <n v="-1"/>
    <n v="0"/>
    <n v="-1"/>
    <n v="-1"/>
    <n v="-1"/>
    <n v="0"/>
    <n v="-1"/>
    <n v="0"/>
    <n v="-1"/>
    <n v="-1"/>
    <n v="-1"/>
    <x v="3"/>
    <x v="6"/>
    <x v="0"/>
  </r>
  <r>
    <n v="5084"/>
    <n v="6763"/>
    <m/>
    <x v="0"/>
    <n v="4"/>
    <n v="0"/>
    <n v="-1"/>
    <n v="0"/>
    <n v="-1"/>
    <n v="-1"/>
    <n v="-1"/>
    <n v="0"/>
    <n v="-1"/>
    <n v="0"/>
    <n v="-1"/>
    <n v="-1"/>
    <n v="-1"/>
    <x v="3"/>
    <x v="7"/>
    <x v="0"/>
  </r>
  <r>
    <n v="5084"/>
    <n v="6764"/>
    <m/>
    <x v="0"/>
    <n v="4"/>
    <n v="0"/>
    <n v="-1"/>
    <n v="0"/>
    <n v="-1"/>
    <n v="-1"/>
    <n v="-1"/>
    <n v="0"/>
    <n v="-1"/>
    <n v="0"/>
    <n v="-1"/>
    <n v="-1"/>
    <n v="-1"/>
    <x v="3"/>
    <x v="8"/>
    <x v="0"/>
  </r>
  <r>
    <n v="5084"/>
    <n v="6765"/>
    <m/>
    <x v="0"/>
    <n v="4"/>
    <n v="0"/>
    <n v="-1"/>
    <n v="0"/>
    <n v="-1"/>
    <n v="-1"/>
    <n v="-1"/>
    <n v="0"/>
    <n v="-1"/>
    <n v="0"/>
    <n v="-1"/>
    <n v="-1"/>
    <n v="-1"/>
    <x v="3"/>
    <x v="9"/>
    <x v="0"/>
  </r>
  <r>
    <n v="5084"/>
    <n v="6767"/>
    <m/>
    <x v="0"/>
    <n v="4"/>
    <n v="0"/>
    <n v="-1"/>
    <n v="0"/>
    <n v="-1"/>
    <n v="-1"/>
    <n v="-1"/>
    <n v="0"/>
    <n v="-1"/>
    <n v="0"/>
    <n v="-1"/>
    <n v="-1"/>
    <n v="-1"/>
    <x v="3"/>
    <x v="10"/>
    <x v="0"/>
  </r>
  <r>
    <n v="5084"/>
    <n v="6768"/>
    <m/>
    <x v="0"/>
    <n v="4"/>
    <n v="0"/>
    <n v="-1"/>
    <n v="0"/>
    <n v="-1"/>
    <n v="-1"/>
    <n v="-1"/>
    <n v="0"/>
    <n v="-1"/>
    <n v="0"/>
    <n v="-1"/>
    <n v="-1"/>
    <n v="-1"/>
    <x v="3"/>
    <x v="11"/>
    <x v="0"/>
  </r>
  <r>
    <n v="5084"/>
    <n v="6775"/>
    <m/>
    <x v="0"/>
    <n v="4"/>
    <n v="0"/>
    <n v="-1"/>
    <n v="0"/>
    <n v="-1"/>
    <n v="-1"/>
    <n v="-1"/>
    <n v="0"/>
    <n v="-1"/>
    <n v="0"/>
    <n v="-1"/>
    <n v="-1"/>
    <n v="-1"/>
    <x v="3"/>
    <x v="12"/>
    <x v="0"/>
  </r>
  <r>
    <n v="5084"/>
    <n v="6776"/>
    <m/>
    <x v="0"/>
    <n v="4"/>
    <n v="0"/>
    <n v="-1"/>
    <n v="0"/>
    <n v="-1"/>
    <n v="-1"/>
    <n v="-1"/>
    <n v="0"/>
    <n v="-1"/>
    <n v="0"/>
    <n v="-1"/>
    <n v="-1"/>
    <n v="-1"/>
    <x v="3"/>
    <x v="13"/>
    <x v="0"/>
  </r>
  <r>
    <n v="5084"/>
    <n v="6777"/>
    <m/>
    <x v="0"/>
    <n v="4"/>
    <n v="0"/>
    <n v="-1"/>
    <n v="0"/>
    <n v="-1"/>
    <n v="-1"/>
    <n v="-1"/>
    <n v="0"/>
    <n v="-1"/>
    <n v="0"/>
    <n v="-1"/>
    <n v="-1"/>
    <n v="-1"/>
    <x v="3"/>
    <x v="14"/>
    <x v="0"/>
  </r>
  <r>
    <n v="5084"/>
    <n v="2959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4"/>
    <n v="3659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4"/>
    <n v="4524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4"/>
    <n v="4953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4"/>
    <n v="6357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4"/>
    <n v="6368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4"/>
    <n v="6639"/>
    <m/>
    <x v="0"/>
    <n v="5"/>
    <n v="0"/>
    <n v="-1"/>
    <n v="0"/>
    <n v="-1"/>
    <n v="-1"/>
    <n v="-1"/>
    <n v="0"/>
    <n v="-1"/>
    <n v="0"/>
    <n v="-1"/>
    <n v="-1"/>
    <n v="-1"/>
    <x v="4"/>
    <x v="1"/>
    <x v="0"/>
  </r>
  <r>
    <n v="5084"/>
    <n v="6640"/>
    <m/>
    <x v="0"/>
    <n v="5"/>
    <n v="0"/>
    <n v="-1"/>
    <n v="0"/>
    <n v="-1"/>
    <n v="-1"/>
    <n v="-1"/>
    <n v="0"/>
    <n v="-1"/>
    <n v="0"/>
    <n v="-1"/>
    <n v="-1"/>
    <n v="-1"/>
    <x v="4"/>
    <x v="2"/>
    <x v="0"/>
  </r>
  <r>
    <n v="5084"/>
    <n v="6642"/>
    <m/>
    <x v="0"/>
    <n v="5"/>
    <n v="0"/>
    <n v="-1"/>
    <n v="0"/>
    <n v="-1"/>
    <n v="-1"/>
    <n v="-1"/>
    <n v="0"/>
    <n v="-1"/>
    <n v="0"/>
    <n v="-1"/>
    <n v="-1"/>
    <n v="-1"/>
    <x v="4"/>
    <x v="4"/>
    <x v="0"/>
  </r>
  <r>
    <n v="5084"/>
    <n v="6762"/>
    <m/>
    <x v="0"/>
    <n v="5"/>
    <n v="0"/>
    <n v="-1"/>
    <n v="0"/>
    <n v="-1"/>
    <n v="-1"/>
    <n v="-1"/>
    <n v="0"/>
    <n v="-1"/>
    <n v="0"/>
    <n v="-1"/>
    <n v="-1"/>
    <n v="-1"/>
    <x v="4"/>
    <x v="6"/>
    <x v="0"/>
  </r>
  <r>
    <n v="5084"/>
    <n v="6763"/>
    <m/>
    <x v="0"/>
    <n v="5"/>
    <n v="0"/>
    <n v="-1"/>
    <n v="0"/>
    <n v="-1"/>
    <n v="-1"/>
    <n v="-1"/>
    <n v="0"/>
    <n v="-1"/>
    <n v="0"/>
    <n v="-1"/>
    <n v="-1"/>
    <n v="-1"/>
    <x v="4"/>
    <x v="7"/>
    <x v="0"/>
  </r>
  <r>
    <n v="5084"/>
    <n v="6764"/>
    <m/>
    <x v="0"/>
    <n v="5"/>
    <n v="0"/>
    <n v="-1"/>
    <n v="0"/>
    <n v="-1"/>
    <n v="-1"/>
    <n v="-1"/>
    <n v="0"/>
    <n v="-1"/>
    <n v="0"/>
    <n v="-1"/>
    <n v="-1"/>
    <n v="-1"/>
    <x v="4"/>
    <x v="8"/>
    <x v="0"/>
  </r>
  <r>
    <n v="5084"/>
    <n v="6765"/>
    <m/>
    <x v="0"/>
    <n v="5"/>
    <n v="0"/>
    <n v="-1"/>
    <n v="0"/>
    <n v="-1"/>
    <n v="-1"/>
    <n v="-1"/>
    <n v="0"/>
    <n v="-1"/>
    <n v="0"/>
    <n v="-1"/>
    <n v="-1"/>
    <n v="-1"/>
    <x v="4"/>
    <x v="9"/>
    <x v="0"/>
  </r>
  <r>
    <n v="5084"/>
    <n v="6768"/>
    <m/>
    <x v="0"/>
    <n v="5"/>
    <n v="0"/>
    <n v="-1"/>
    <n v="0"/>
    <n v="-1"/>
    <n v="-1"/>
    <n v="-1"/>
    <n v="0"/>
    <n v="-1"/>
    <n v="0"/>
    <n v="-1"/>
    <n v="-1"/>
    <n v="-1"/>
    <x v="4"/>
    <x v="11"/>
    <x v="0"/>
  </r>
  <r>
    <n v="5084"/>
    <n v="6776"/>
    <m/>
    <x v="0"/>
    <n v="5"/>
    <n v="0"/>
    <n v="-1"/>
    <n v="0"/>
    <n v="-1"/>
    <n v="-1"/>
    <n v="-1"/>
    <n v="0"/>
    <n v="-1"/>
    <n v="0"/>
    <n v="-1"/>
    <n v="-1"/>
    <n v="-1"/>
    <x v="4"/>
    <x v="13"/>
    <x v="0"/>
  </r>
  <r>
    <n v="5084"/>
    <n v="6777"/>
    <m/>
    <x v="0"/>
    <n v="5"/>
    <n v="0"/>
    <n v="-1"/>
    <n v="0"/>
    <n v="-1"/>
    <n v="-1"/>
    <n v="-1"/>
    <n v="0"/>
    <n v="-1"/>
    <n v="0"/>
    <n v="-1"/>
    <n v="-1"/>
    <n v="-1"/>
    <x v="4"/>
    <x v="14"/>
    <x v="0"/>
  </r>
  <r>
    <n v="5084"/>
    <n v="2959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4"/>
    <n v="3659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4"/>
    <n v="4524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4"/>
    <n v="4953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4"/>
    <n v="4954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4"/>
    <n v="6357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4"/>
    <n v="6368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4"/>
    <n v="6639"/>
    <m/>
    <x v="0"/>
    <n v="6"/>
    <n v="0"/>
    <n v="-1"/>
    <n v="0"/>
    <n v="-1"/>
    <n v="-1"/>
    <n v="-1"/>
    <n v="0"/>
    <n v="-1"/>
    <n v="0"/>
    <n v="-1"/>
    <n v="-1"/>
    <n v="-1"/>
    <x v="5"/>
    <x v="1"/>
    <x v="0"/>
  </r>
  <r>
    <n v="5084"/>
    <n v="6640"/>
    <m/>
    <x v="0"/>
    <n v="6"/>
    <n v="0"/>
    <n v="-1"/>
    <n v="0"/>
    <n v="-1"/>
    <n v="-1"/>
    <n v="-1"/>
    <n v="0"/>
    <n v="-1"/>
    <n v="0"/>
    <n v="-1"/>
    <n v="-1"/>
    <n v="-1"/>
    <x v="5"/>
    <x v="2"/>
    <x v="0"/>
  </r>
  <r>
    <n v="5084"/>
    <n v="6641"/>
    <m/>
    <x v="0"/>
    <n v="6"/>
    <n v="0"/>
    <n v="-1"/>
    <n v="0"/>
    <n v="-1"/>
    <n v="-1"/>
    <n v="-1"/>
    <n v="0"/>
    <n v="-1"/>
    <n v="0"/>
    <n v="-1"/>
    <n v="-1"/>
    <n v="-1"/>
    <x v="5"/>
    <x v="3"/>
    <x v="0"/>
  </r>
  <r>
    <n v="5084"/>
    <n v="6642"/>
    <m/>
    <x v="0"/>
    <n v="6"/>
    <n v="0"/>
    <n v="-1"/>
    <n v="0"/>
    <n v="-1"/>
    <n v="-1"/>
    <n v="-1"/>
    <n v="0"/>
    <n v="-1"/>
    <n v="0"/>
    <n v="-1"/>
    <n v="-1"/>
    <n v="-1"/>
    <x v="5"/>
    <x v="4"/>
    <x v="0"/>
  </r>
  <r>
    <n v="5084"/>
    <n v="6643"/>
    <m/>
    <x v="0"/>
    <n v="6"/>
    <n v="0"/>
    <n v="-1"/>
    <n v="0"/>
    <n v="-1"/>
    <n v="-1"/>
    <n v="-1"/>
    <n v="0"/>
    <n v="-1"/>
    <n v="0"/>
    <n v="-1"/>
    <n v="-1"/>
    <n v="-1"/>
    <x v="5"/>
    <x v="5"/>
    <x v="0"/>
  </r>
  <r>
    <n v="5084"/>
    <n v="6762"/>
    <m/>
    <x v="0"/>
    <n v="6"/>
    <n v="0"/>
    <n v="-1"/>
    <n v="0"/>
    <n v="-1"/>
    <n v="-1"/>
    <n v="-1"/>
    <n v="0"/>
    <n v="-1"/>
    <n v="0"/>
    <n v="-1"/>
    <n v="-1"/>
    <n v="-1"/>
    <x v="5"/>
    <x v="6"/>
    <x v="0"/>
  </r>
  <r>
    <n v="5084"/>
    <n v="6763"/>
    <m/>
    <x v="0"/>
    <n v="6"/>
    <n v="0"/>
    <n v="-1"/>
    <n v="0"/>
    <n v="-1"/>
    <n v="-1"/>
    <n v="-1"/>
    <n v="0"/>
    <n v="-1"/>
    <n v="0"/>
    <n v="-1"/>
    <n v="-1"/>
    <n v="-1"/>
    <x v="5"/>
    <x v="7"/>
    <x v="0"/>
  </r>
  <r>
    <n v="5084"/>
    <n v="6764"/>
    <m/>
    <x v="0"/>
    <n v="6"/>
    <n v="0"/>
    <n v="-1"/>
    <n v="0"/>
    <n v="-1"/>
    <n v="-1"/>
    <n v="-1"/>
    <n v="0"/>
    <n v="-1"/>
    <n v="0"/>
    <n v="-1"/>
    <n v="-1"/>
    <n v="-1"/>
    <x v="5"/>
    <x v="8"/>
    <x v="0"/>
  </r>
  <r>
    <n v="5084"/>
    <n v="6765"/>
    <m/>
    <x v="0"/>
    <n v="6"/>
    <n v="0"/>
    <n v="-1"/>
    <n v="0"/>
    <n v="-1"/>
    <n v="-1"/>
    <n v="-1"/>
    <n v="0"/>
    <n v="-1"/>
    <n v="0"/>
    <n v="-1"/>
    <n v="-1"/>
    <n v="-1"/>
    <x v="5"/>
    <x v="9"/>
    <x v="0"/>
  </r>
  <r>
    <n v="5084"/>
    <n v="6767"/>
    <m/>
    <x v="0"/>
    <n v="6"/>
    <n v="0"/>
    <n v="-1"/>
    <n v="0"/>
    <n v="-1"/>
    <n v="-1"/>
    <n v="-1"/>
    <n v="0"/>
    <n v="-1"/>
    <n v="0"/>
    <n v="-1"/>
    <n v="-1"/>
    <n v="-1"/>
    <x v="5"/>
    <x v="10"/>
    <x v="0"/>
  </r>
  <r>
    <n v="5084"/>
    <n v="6768"/>
    <m/>
    <x v="0"/>
    <n v="6"/>
    <n v="0"/>
    <n v="-1"/>
    <n v="0"/>
    <n v="-1"/>
    <n v="-1"/>
    <n v="-1"/>
    <n v="0"/>
    <n v="-1"/>
    <n v="0"/>
    <n v="-1"/>
    <n v="-1"/>
    <n v="-1"/>
    <x v="5"/>
    <x v="11"/>
    <x v="0"/>
  </r>
  <r>
    <n v="5084"/>
    <n v="6775"/>
    <m/>
    <x v="0"/>
    <n v="6"/>
    <n v="0"/>
    <n v="-1"/>
    <n v="0"/>
    <n v="-1"/>
    <n v="-1"/>
    <n v="-1"/>
    <n v="0"/>
    <n v="-1"/>
    <n v="0"/>
    <n v="-1"/>
    <n v="-1"/>
    <n v="-1"/>
    <x v="5"/>
    <x v="12"/>
    <x v="0"/>
  </r>
  <r>
    <n v="5084"/>
    <n v="6776"/>
    <m/>
    <x v="0"/>
    <n v="6"/>
    <n v="0"/>
    <n v="-1"/>
    <n v="0"/>
    <n v="-1"/>
    <n v="-1"/>
    <n v="-1"/>
    <n v="0"/>
    <n v="-1"/>
    <n v="0"/>
    <n v="-1"/>
    <n v="-1"/>
    <n v="-1"/>
    <x v="5"/>
    <x v="13"/>
    <x v="0"/>
  </r>
  <r>
    <n v="5084"/>
    <n v="6777"/>
    <m/>
    <x v="0"/>
    <n v="6"/>
    <n v="0"/>
    <n v="-1"/>
    <n v="0"/>
    <n v="-1"/>
    <n v="-1"/>
    <n v="-1"/>
    <n v="0"/>
    <n v="-1"/>
    <n v="0"/>
    <n v="-1"/>
    <n v="-1"/>
    <n v="-1"/>
    <x v="5"/>
    <x v="14"/>
    <x v="0"/>
  </r>
  <r>
    <n v="5084"/>
    <n v="2959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4"/>
    <n v="3659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4"/>
    <n v="4524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4"/>
    <n v="4954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4"/>
    <n v="6357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4"/>
    <n v="6368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4"/>
    <n v="6639"/>
    <m/>
    <x v="0"/>
    <n v="7"/>
    <n v="0"/>
    <n v="-1"/>
    <n v="0"/>
    <n v="-1"/>
    <n v="-1"/>
    <n v="-1"/>
    <n v="0"/>
    <n v="-1"/>
    <n v="0"/>
    <n v="-1"/>
    <n v="-1"/>
    <n v="-1"/>
    <x v="6"/>
    <x v="1"/>
    <x v="0"/>
  </r>
  <r>
    <n v="5084"/>
    <n v="6640"/>
    <m/>
    <x v="0"/>
    <n v="7"/>
    <n v="0"/>
    <n v="-1"/>
    <n v="0"/>
    <n v="-1"/>
    <n v="-1"/>
    <n v="-1"/>
    <n v="0"/>
    <n v="-1"/>
    <n v="0"/>
    <n v="-1"/>
    <n v="-1"/>
    <n v="-1"/>
    <x v="6"/>
    <x v="2"/>
    <x v="0"/>
  </r>
  <r>
    <n v="5084"/>
    <n v="6641"/>
    <m/>
    <x v="0"/>
    <n v="7"/>
    <n v="0"/>
    <n v="-1"/>
    <n v="0"/>
    <n v="-1"/>
    <n v="-1"/>
    <n v="-1"/>
    <n v="0"/>
    <n v="-1"/>
    <n v="0"/>
    <n v="-1"/>
    <n v="-1"/>
    <n v="-1"/>
    <x v="6"/>
    <x v="3"/>
    <x v="0"/>
  </r>
  <r>
    <n v="5084"/>
    <n v="6642"/>
    <m/>
    <x v="0"/>
    <n v="7"/>
    <n v="0"/>
    <n v="-1"/>
    <n v="0"/>
    <n v="-1"/>
    <n v="-1"/>
    <n v="-1"/>
    <n v="0"/>
    <n v="-1"/>
    <n v="0"/>
    <n v="-1"/>
    <n v="-1"/>
    <n v="-1"/>
    <x v="6"/>
    <x v="4"/>
    <x v="0"/>
  </r>
  <r>
    <n v="5084"/>
    <n v="6643"/>
    <m/>
    <x v="0"/>
    <n v="7"/>
    <n v="0"/>
    <n v="-1"/>
    <n v="0"/>
    <n v="-1"/>
    <n v="-1"/>
    <n v="-1"/>
    <n v="0"/>
    <n v="-1"/>
    <n v="0"/>
    <n v="-1"/>
    <n v="-1"/>
    <n v="-1"/>
    <x v="6"/>
    <x v="5"/>
    <x v="0"/>
  </r>
  <r>
    <n v="5084"/>
    <n v="6762"/>
    <m/>
    <x v="0"/>
    <n v="7"/>
    <n v="0"/>
    <n v="-1"/>
    <n v="0"/>
    <n v="-1"/>
    <n v="-1"/>
    <n v="-1"/>
    <n v="0"/>
    <n v="-1"/>
    <n v="0"/>
    <n v="-1"/>
    <n v="-1"/>
    <n v="-1"/>
    <x v="6"/>
    <x v="6"/>
    <x v="0"/>
  </r>
  <r>
    <n v="5084"/>
    <n v="6763"/>
    <m/>
    <x v="0"/>
    <n v="7"/>
    <n v="0"/>
    <n v="-1"/>
    <n v="0"/>
    <n v="-1"/>
    <n v="-1"/>
    <n v="-1"/>
    <n v="0"/>
    <n v="-1"/>
    <n v="0"/>
    <n v="-1"/>
    <n v="-1"/>
    <n v="-1"/>
    <x v="6"/>
    <x v="7"/>
    <x v="0"/>
  </r>
  <r>
    <n v="5084"/>
    <n v="6764"/>
    <m/>
    <x v="0"/>
    <n v="7"/>
    <n v="0"/>
    <n v="-1"/>
    <n v="0"/>
    <n v="-1"/>
    <n v="-1"/>
    <n v="-1"/>
    <n v="0"/>
    <n v="-1"/>
    <n v="0"/>
    <n v="-1"/>
    <n v="-1"/>
    <n v="-1"/>
    <x v="6"/>
    <x v="8"/>
    <x v="0"/>
  </r>
  <r>
    <n v="5084"/>
    <n v="6765"/>
    <m/>
    <x v="0"/>
    <n v="7"/>
    <n v="0"/>
    <n v="-1"/>
    <n v="0"/>
    <n v="-1"/>
    <n v="-1"/>
    <n v="-1"/>
    <n v="0"/>
    <n v="-1"/>
    <n v="0"/>
    <n v="-1"/>
    <n v="-1"/>
    <n v="-1"/>
    <x v="6"/>
    <x v="9"/>
    <x v="0"/>
  </r>
  <r>
    <n v="5084"/>
    <n v="6767"/>
    <m/>
    <x v="0"/>
    <n v="7"/>
    <n v="0"/>
    <n v="-1"/>
    <n v="0"/>
    <n v="-1"/>
    <n v="-1"/>
    <n v="-1"/>
    <n v="0"/>
    <n v="-1"/>
    <n v="0"/>
    <n v="-1"/>
    <n v="-1"/>
    <n v="-1"/>
    <x v="6"/>
    <x v="10"/>
    <x v="0"/>
  </r>
  <r>
    <n v="5084"/>
    <n v="6775"/>
    <m/>
    <x v="0"/>
    <n v="7"/>
    <n v="0"/>
    <n v="-1"/>
    <n v="0"/>
    <n v="-1"/>
    <n v="-1"/>
    <n v="-1"/>
    <n v="0"/>
    <n v="-1"/>
    <n v="0"/>
    <n v="-1"/>
    <n v="-1"/>
    <n v="-1"/>
    <x v="6"/>
    <x v="12"/>
    <x v="0"/>
  </r>
  <r>
    <n v="5084"/>
    <n v="6776"/>
    <m/>
    <x v="0"/>
    <n v="7"/>
    <n v="0"/>
    <n v="-1"/>
    <n v="0"/>
    <n v="-1"/>
    <n v="-1"/>
    <n v="-1"/>
    <n v="0"/>
    <n v="-1"/>
    <n v="0"/>
    <n v="-1"/>
    <n v="-1"/>
    <n v="-1"/>
    <x v="6"/>
    <x v="13"/>
    <x v="0"/>
  </r>
  <r>
    <n v="5084"/>
    <n v="2959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4"/>
    <n v="3659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4"/>
    <n v="4524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4"/>
    <n v="4953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4"/>
    <n v="4954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4"/>
    <n v="6357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4"/>
    <n v="6368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4"/>
    <n v="6639"/>
    <m/>
    <x v="0"/>
    <n v="8"/>
    <n v="0"/>
    <n v="-1"/>
    <n v="0"/>
    <n v="-1"/>
    <n v="-1"/>
    <n v="-1"/>
    <n v="0"/>
    <n v="-1"/>
    <n v="0"/>
    <n v="-1"/>
    <n v="-1"/>
    <n v="-1"/>
    <x v="7"/>
    <x v="1"/>
    <x v="0"/>
  </r>
  <r>
    <n v="5084"/>
    <n v="6640"/>
    <m/>
    <x v="0"/>
    <n v="8"/>
    <n v="0"/>
    <n v="-1"/>
    <n v="0"/>
    <n v="-1"/>
    <n v="-1"/>
    <n v="-1"/>
    <n v="0"/>
    <n v="-1"/>
    <n v="0"/>
    <n v="-1"/>
    <n v="-1"/>
    <n v="-1"/>
    <x v="7"/>
    <x v="2"/>
    <x v="0"/>
  </r>
  <r>
    <n v="5084"/>
    <n v="6641"/>
    <m/>
    <x v="0"/>
    <n v="8"/>
    <n v="0"/>
    <n v="-1"/>
    <n v="0"/>
    <n v="-1"/>
    <n v="-1"/>
    <n v="-1"/>
    <n v="0"/>
    <n v="-1"/>
    <n v="0"/>
    <n v="-1"/>
    <n v="-1"/>
    <n v="-1"/>
    <x v="7"/>
    <x v="3"/>
    <x v="0"/>
  </r>
  <r>
    <n v="5084"/>
    <n v="6642"/>
    <m/>
    <x v="0"/>
    <n v="8"/>
    <n v="0"/>
    <n v="-1"/>
    <n v="0"/>
    <n v="-1"/>
    <n v="-1"/>
    <n v="-1"/>
    <n v="0"/>
    <n v="-1"/>
    <n v="0"/>
    <n v="-1"/>
    <n v="-1"/>
    <n v="-1"/>
    <x v="7"/>
    <x v="4"/>
    <x v="0"/>
  </r>
  <r>
    <n v="5084"/>
    <n v="6643"/>
    <m/>
    <x v="0"/>
    <n v="8"/>
    <n v="0"/>
    <n v="-1"/>
    <n v="0"/>
    <n v="-1"/>
    <n v="-1"/>
    <n v="-1"/>
    <n v="0"/>
    <n v="-1"/>
    <n v="0"/>
    <n v="-1"/>
    <n v="-1"/>
    <n v="-1"/>
    <x v="7"/>
    <x v="5"/>
    <x v="0"/>
  </r>
  <r>
    <n v="5084"/>
    <n v="6762"/>
    <m/>
    <x v="0"/>
    <n v="8"/>
    <n v="0"/>
    <n v="-1"/>
    <n v="0"/>
    <n v="-1"/>
    <n v="-1"/>
    <n v="-1"/>
    <n v="0"/>
    <n v="-1"/>
    <n v="0"/>
    <n v="-1"/>
    <n v="-1"/>
    <n v="-1"/>
    <x v="7"/>
    <x v="6"/>
    <x v="0"/>
  </r>
  <r>
    <n v="5084"/>
    <n v="6763"/>
    <m/>
    <x v="0"/>
    <n v="8"/>
    <n v="0"/>
    <n v="-1"/>
    <n v="0"/>
    <n v="-1"/>
    <n v="-1"/>
    <n v="-1"/>
    <n v="0"/>
    <n v="-1"/>
    <n v="0"/>
    <n v="-1"/>
    <n v="-1"/>
    <n v="-1"/>
    <x v="7"/>
    <x v="7"/>
    <x v="0"/>
  </r>
  <r>
    <n v="5084"/>
    <n v="6764"/>
    <m/>
    <x v="0"/>
    <n v="8"/>
    <n v="0"/>
    <n v="-1"/>
    <n v="0"/>
    <n v="-1"/>
    <n v="-1"/>
    <n v="-1"/>
    <n v="0"/>
    <n v="-1"/>
    <n v="0"/>
    <n v="-1"/>
    <n v="-1"/>
    <n v="-1"/>
    <x v="7"/>
    <x v="8"/>
    <x v="0"/>
  </r>
  <r>
    <n v="5084"/>
    <n v="6765"/>
    <m/>
    <x v="0"/>
    <n v="8"/>
    <n v="0"/>
    <n v="-1"/>
    <n v="0"/>
    <n v="-1"/>
    <n v="-1"/>
    <n v="-1"/>
    <n v="0"/>
    <n v="-1"/>
    <n v="0"/>
    <n v="-1"/>
    <n v="-1"/>
    <n v="-1"/>
    <x v="7"/>
    <x v="9"/>
    <x v="0"/>
  </r>
  <r>
    <n v="5084"/>
    <n v="6767"/>
    <m/>
    <x v="0"/>
    <n v="8"/>
    <n v="0"/>
    <n v="-1"/>
    <n v="0"/>
    <n v="-1"/>
    <n v="-1"/>
    <n v="-1"/>
    <n v="0"/>
    <n v="-1"/>
    <n v="0"/>
    <n v="-1"/>
    <n v="-1"/>
    <n v="-1"/>
    <x v="7"/>
    <x v="10"/>
    <x v="0"/>
  </r>
  <r>
    <n v="5084"/>
    <n v="6768"/>
    <m/>
    <x v="0"/>
    <n v="8"/>
    <n v="0"/>
    <n v="-1"/>
    <n v="0"/>
    <n v="-1"/>
    <n v="-1"/>
    <n v="-1"/>
    <n v="0"/>
    <n v="-1"/>
    <n v="0"/>
    <n v="-1"/>
    <n v="-1"/>
    <n v="-1"/>
    <x v="7"/>
    <x v="11"/>
    <x v="0"/>
  </r>
  <r>
    <n v="5084"/>
    <n v="6775"/>
    <m/>
    <x v="0"/>
    <n v="8"/>
    <n v="0"/>
    <n v="-1"/>
    <n v="0"/>
    <n v="-1"/>
    <n v="-1"/>
    <n v="-1"/>
    <n v="0"/>
    <n v="-1"/>
    <n v="0"/>
    <n v="-1"/>
    <n v="-1"/>
    <n v="-1"/>
    <x v="7"/>
    <x v="12"/>
    <x v="0"/>
  </r>
  <r>
    <n v="5084"/>
    <n v="6776"/>
    <m/>
    <x v="0"/>
    <n v="8"/>
    <n v="0"/>
    <n v="-1"/>
    <n v="0"/>
    <n v="-1"/>
    <n v="-1"/>
    <n v="-1"/>
    <n v="0"/>
    <n v="-1"/>
    <n v="0"/>
    <n v="-1"/>
    <n v="-1"/>
    <n v="-1"/>
    <x v="7"/>
    <x v="13"/>
    <x v="0"/>
  </r>
  <r>
    <n v="5084"/>
    <n v="6777"/>
    <m/>
    <x v="0"/>
    <n v="8"/>
    <n v="0"/>
    <n v="-1"/>
    <n v="0"/>
    <n v="-1"/>
    <n v="-1"/>
    <n v="-1"/>
    <n v="0"/>
    <n v="-1"/>
    <n v="0"/>
    <n v="-1"/>
    <n v="-1"/>
    <n v="-1"/>
    <x v="7"/>
    <x v="14"/>
    <x v="0"/>
  </r>
  <r>
    <n v="5084"/>
    <n v="2959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4"/>
    <n v="3659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4"/>
    <n v="4524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4"/>
    <n v="4954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4"/>
    <n v="6357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4"/>
    <n v="6368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4"/>
    <n v="6639"/>
    <m/>
    <x v="0"/>
    <n v="9"/>
    <n v="0"/>
    <n v="-1"/>
    <n v="0"/>
    <n v="-1"/>
    <n v="-1"/>
    <n v="-1"/>
    <n v="0"/>
    <n v="-1"/>
    <n v="0"/>
    <n v="-1"/>
    <n v="-1"/>
    <n v="-1"/>
    <x v="8"/>
    <x v="1"/>
    <x v="0"/>
  </r>
  <r>
    <n v="5084"/>
    <n v="6640"/>
    <m/>
    <x v="0"/>
    <n v="9"/>
    <n v="0"/>
    <n v="-1"/>
    <n v="0"/>
    <n v="-1"/>
    <n v="-1"/>
    <n v="-1"/>
    <n v="0"/>
    <n v="-1"/>
    <n v="0"/>
    <n v="-1"/>
    <n v="-1"/>
    <n v="-1"/>
    <x v="8"/>
    <x v="2"/>
    <x v="0"/>
  </r>
  <r>
    <n v="5084"/>
    <n v="6641"/>
    <m/>
    <x v="0"/>
    <n v="9"/>
    <n v="0"/>
    <n v="-1"/>
    <n v="0"/>
    <n v="-1"/>
    <n v="-1"/>
    <n v="-1"/>
    <n v="0"/>
    <n v="-1"/>
    <n v="0"/>
    <n v="-1"/>
    <n v="-1"/>
    <n v="-1"/>
    <x v="8"/>
    <x v="3"/>
    <x v="0"/>
  </r>
  <r>
    <n v="5084"/>
    <n v="6642"/>
    <m/>
    <x v="0"/>
    <n v="9"/>
    <n v="0"/>
    <n v="-1"/>
    <n v="0"/>
    <n v="-1"/>
    <n v="-1"/>
    <n v="-1"/>
    <n v="0"/>
    <n v="-1"/>
    <n v="0"/>
    <n v="-1"/>
    <n v="-1"/>
    <n v="-1"/>
    <x v="8"/>
    <x v="4"/>
    <x v="0"/>
  </r>
  <r>
    <n v="5084"/>
    <n v="6643"/>
    <m/>
    <x v="0"/>
    <n v="9"/>
    <n v="0"/>
    <n v="-1"/>
    <n v="0"/>
    <n v="-1"/>
    <n v="-1"/>
    <n v="-1"/>
    <n v="0"/>
    <n v="-1"/>
    <n v="0"/>
    <n v="-1"/>
    <n v="-1"/>
    <n v="-1"/>
    <x v="8"/>
    <x v="5"/>
    <x v="0"/>
  </r>
  <r>
    <n v="5084"/>
    <n v="6762"/>
    <m/>
    <x v="0"/>
    <n v="9"/>
    <n v="0"/>
    <n v="-1"/>
    <n v="0"/>
    <n v="-1"/>
    <n v="-1"/>
    <n v="-1"/>
    <n v="0"/>
    <n v="-1"/>
    <n v="0"/>
    <n v="-1"/>
    <n v="-1"/>
    <n v="-1"/>
    <x v="8"/>
    <x v="6"/>
    <x v="0"/>
  </r>
  <r>
    <n v="5084"/>
    <n v="6763"/>
    <m/>
    <x v="0"/>
    <n v="9"/>
    <n v="0"/>
    <n v="-1"/>
    <n v="0"/>
    <n v="-1"/>
    <n v="-1"/>
    <n v="-1"/>
    <n v="0"/>
    <n v="-1"/>
    <n v="0"/>
    <n v="-1"/>
    <n v="-1"/>
    <n v="-1"/>
    <x v="8"/>
    <x v="7"/>
    <x v="0"/>
  </r>
  <r>
    <n v="5084"/>
    <n v="6764"/>
    <m/>
    <x v="0"/>
    <n v="9"/>
    <n v="0"/>
    <n v="-1"/>
    <n v="0"/>
    <n v="-1"/>
    <n v="-1"/>
    <n v="-1"/>
    <n v="0"/>
    <n v="-1"/>
    <n v="0"/>
    <n v="-1"/>
    <n v="-1"/>
    <n v="-1"/>
    <x v="8"/>
    <x v="8"/>
    <x v="0"/>
  </r>
  <r>
    <n v="5084"/>
    <n v="6765"/>
    <m/>
    <x v="0"/>
    <n v="9"/>
    <n v="0"/>
    <n v="-1"/>
    <n v="0"/>
    <n v="-1"/>
    <n v="-1"/>
    <n v="-1"/>
    <n v="0"/>
    <n v="-1"/>
    <n v="0"/>
    <n v="-1"/>
    <n v="-1"/>
    <n v="-1"/>
    <x v="8"/>
    <x v="9"/>
    <x v="0"/>
  </r>
  <r>
    <n v="5084"/>
    <n v="6767"/>
    <m/>
    <x v="0"/>
    <n v="9"/>
    <n v="0"/>
    <n v="-1"/>
    <n v="0"/>
    <n v="-1"/>
    <n v="-1"/>
    <n v="-1"/>
    <n v="0"/>
    <n v="-1"/>
    <n v="0"/>
    <n v="-1"/>
    <n v="-1"/>
    <n v="-1"/>
    <x v="8"/>
    <x v="10"/>
    <x v="0"/>
  </r>
  <r>
    <n v="5084"/>
    <n v="6775"/>
    <m/>
    <x v="0"/>
    <n v="9"/>
    <n v="0"/>
    <n v="-1"/>
    <n v="0"/>
    <n v="-1"/>
    <n v="-1"/>
    <n v="-1"/>
    <n v="0"/>
    <n v="-1"/>
    <n v="0"/>
    <n v="-1"/>
    <n v="-1"/>
    <n v="-1"/>
    <x v="8"/>
    <x v="12"/>
    <x v="0"/>
  </r>
  <r>
    <n v="5084"/>
    <n v="6776"/>
    <m/>
    <x v="0"/>
    <n v="9"/>
    <n v="0"/>
    <n v="-1"/>
    <n v="0"/>
    <n v="-1"/>
    <n v="-1"/>
    <n v="-1"/>
    <n v="0"/>
    <n v="-1"/>
    <n v="0"/>
    <n v="-1"/>
    <n v="-1"/>
    <n v="-1"/>
    <x v="8"/>
    <x v="13"/>
    <x v="0"/>
  </r>
  <r>
    <n v="5084"/>
    <n v="6777"/>
    <m/>
    <x v="0"/>
    <n v="9"/>
    <n v="0"/>
    <n v="-1"/>
    <n v="0"/>
    <n v="-1"/>
    <n v="-1"/>
    <n v="-1"/>
    <n v="0"/>
    <n v="-1"/>
    <n v="0"/>
    <n v="-1"/>
    <n v="-1"/>
    <n v="-1"/>
    <x v="8"/>
    <x v="14"/>
    <x v="0"/>
  </r>
  <r>
    <n v="5084"/>
    <n v="2959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4"/>
    <n v="3659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4"/>
    <n v="4524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4"/>
    <n v="4954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4"/>
    <n v="6357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4"/>
    <n v="6368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4"/>
    <n v="6639"/>
    <m/>
    <x v="0"/>
    <n v="10"/>
    <n v="0"/>
    <n v="-1"/>
    <n v="0"/>
    <n v="-1"/>
    <n v="-1"/>
    <n v="-1"/>
    <n v="0"/>
    <n v="-1"/>
    <n v="0"/>
    <n v="-1"/>
    <n v="-1"/>
    <n v="-1"/>
    <x v="9"/>
    <x v="1"/>
    <x v="0"/>
  </r>
  <r>
    <n v="5084"/>
    <n v="6640"/>
    <m/>
    <x v="0"/>
    <n v="10"/>
    <n v="0"/>
    <n v="-1"/>
    <n v="0"/>
    <n v="-1"/>
    <n v="-1"/>
    <n v="-1"/>
    <n v="0"/>
    <n v="-1"/>
    <n v="0"/>
    <n v="-1"/>
    <n v="-1"/>
    <n v="-1"/>
    <x v="9"/>
    <x v="2"/>
    <x v="0"/>
  </r>
  <r>
    <n v="5084"/>
    <n v="6641"/>
    <m/>
    <x v="0"/>
    <n v="10"/>
    <n v="0"/>
    <n v="-1"/>
    <n v="0"/>
    <n v="-1"/>
    <n v="-1"/>
    <n v="-1"/>
    <n v="0"/>
    <n v="-1"/>
    <n v="0"/>
    <n v="-1"/>
    <n v="-1"/>
    <n v="-1"/>
    <x v="9"/>
    <x v="3"/>
    <x v="0"/>
  </r>
  <r>
    <n v="5084"/>
    <n v="6642"/>
    <m/>
    <x v="0"/>
    <n v="10"/>
    <n v="0"/>
    <n v="-1"/>
    <n v="0"/>
    <n v="-1"/>
    <n v="-1"/>
    <n v="-1"/>
    <n v="0"/>
    <n v="-1"/>
    <n v="0"/>
    <n v="-1"/>
    <n v="-1"/>
    <n v="-1"/>
    <x v="9"/>
    <x v="4"/>
    <x v="0"/>
  </r>
  <r>
    <n v="5084"/>
    <n v="6643"/>
    <m/>
    <x v="0"/>
    <n v="10"/>
    <n v="0"/>
    <n v="-1"/>
    <n v="0"/>
    <n v="-1"/>
    <n v="-1"/>
    <n v="-1"/>
    <n v="0"/>
    <n v="-1"/>
    <n v="0"/>
    <n v="-1"/>
    <n v="-1"/>
    <n v="-1"/>
    <x v="9"/>
    <x v="5"/>
    <x v="0"/>
  </r>
  <r>
    <n v="5084"/>
    <n v="6762"/>
    <m/>
    <x v="0"/>
    <n v="10"/>
    <n v="0"/>
    <n v="-1"/>
    <n v="0"/>
    <n v="-1"/>
    <n v="-1"/>
    <n v="-1"/>
    <n v="0"/>
    <n v="-1"/>
    <n v="0"/>
    <n v="-1"/>
    <n v="-1"/>
    <n v="-1"/>
    <x v="9"/>
    <x v="6"/>
    <x v="0"/>
  </r>
  <r>
    <n v="5084"/>
    <n v="6763"/>
    <m/>
    <x v="0"/>
    <n v="10"/>
    <n v="0"/>
    <n v="-1"/>
    <n v="0"/>
    <n v="-1"/>
    <n v="-1"/>
    <n v="-1"/>
    <n v="0"/>
    <n v="-1"/>
    <n v="0"/>
    <n v="-1"/>
    <n v="-1"/>
    <n v="-1"/>
    <x v="9"/>
    <x v="7"/>
    <x v="0"/>
  </r>
  <r>
    <n v="5084"/>
    <n v="6764"/>
    <m/>
    <x v="0"/>
    <n v="10"/>
    <n v="0"/>
    <n v="-1"/>
    <n v="0"/>
    <n v="-1"/>
    <n v="-1"/>
    <n v="-1"/>
    <n v="0"/>
    <n v="-1"/>
    <n v="0"/>
    <n v="-1"/>
    <n v="-1"/>
    <n v="-1"/>
    <x v="9"/>
    <x v="8"/>
    <x v="0"/>
  </r>
  <r>
    <n v="5084"/>
    <n v="6765"/>
    <m/>
    <x v="0"/>
    <n v="10"/>
    <n v="0"/>
    <n v="-1"/>
    <n v="0"/>
    <n v="-1"/>
    <n v="-1"/>
    <n v="-1"/>
    <n v="0"/>
    <n v="-1"/>
    <n v="0"/>
    <n v="-1"/>
    <n v="-1"/>
    <n v="-1"/>
    <x v="9"/>
    <x v="9"/>
    <x v="0"/>
  </r>
  <r>
    <n v="5084"/>
    <n v="6767"/>
    <m/>
    <x v="0"/>
    <n v="10"/>
    <n v="0"/>
    <n v="-1"/>
    <n v="0"/>
    <n v="-1"/>
    <n v="-1"/>
    <n v="-1"/>
    <n v="0"/>
    <n v="-1"/>
    <n v="0"/>
    <n v="-1"/>
    <n v="-1"/>
    <n v="-1"/>
    <x v="9"/>
    <x v="10"/>
    <x v="0"/>
  </r>
  <r>
    <n v="5084"/>
    <n v="6775"/>
    <m/>
    <x v="0"/>
    <n v="10"/>
    <n v="0"/>
    <n v="-1"/>
    <n v="0"/>
    <n v="-1"/>
    <n v="-1"/>
    <n v="-1"/>
    <n v="0"/>
    <n v="-1"/>
    <n v="0"/>
    <n v="-1"/>
    <n v="-1"/>
    <n v="-1"/>
    <x v="9"/>
    <x v="12"/>
    <x v="0"/>
  </r>
  <r>
    <n v="5084"/>
    <n v="6776"/>
    <m/>
    <x v="0"/>
    <n v="10"/>
    <n v="0"/>
    <n v="-1"/>
    <n v="0"/>
    <n v="-1"/>
    <n v="-1"/>
    <n v="-1"/>
    <n v="0"/>
    <n v="-1"/>
    <n v="0"/>
    <n v="-1"/>
    <n v="-1"/>
    <n v="-1"/>
    <x v="9"/>
    <x v="13"/>
    <x v="0"/>
  </r>
  <r>
    <n v="5084"/>
    <n v="2959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4"/>
    <n v="3659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4"/>
    <n v="4524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4"/>
    <n v="4953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4"/>
    <n v="4954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4"/>
    <n v="6357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4"/>
    <n v="6368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4"/>
    <n v="6639"/>
    <m/>
    <x v="0"/>
    <n v="11"/>
    <n v="0"/>
    <n v="-1"/>
    <n v="0"/>
    <n v="-1"/>
    <n v="-1"/>
    <n v="-1"/>
    <n v="0"/>
    <n v="-1"/>
    <n v="0"/>
    <n v="-1"/>
    <n v="-1"/>
    <n v="-1"/>
    <x v="10"/>
    <x v="1"/>
    <x v="0"/>
  </r>
  <r>
    <n v="5084"/>
    <n v="6640"/>
    <m/>
    <x v="0"/>
    <n v="11"/>
    <n v="0"/>
    <n v="-1"/>
    <n v="0"/>
    <n v="-1"/>
    <n v="-1"/>
    <n v="-1"/>
    <n v="0"/>
    <n v="-1"/>
    <n v="0"/>
    <n v="-1"/>
    <n v="-1"/>
    <n v="-1"/>
    <x v="10"/>
    <x v="2"/>
    <x v="0"/>
  </r>
  <r>
    <n v="5084"/>
    <n v="6641"/>
    <m/>
    <x v="0"/>
    <n v="11"/>
    <n v="0"/>
    <n v="-1"/>
    <n v="0"/>
    <n v="-1"/>
    <n v="-1"/>
    <n v="-1"/>
    <n v="0"/>
    <n v="-1"/>
    <n v="0"/>
    <n v="-1"/>
    <n v="-1"/>
    <n v="-1"/>
    <x v="10"/>
    <x v="3"/>
    <x v="0"/>
  </r>
  <r>
    <n v="5084"/>
    <n v="6642"/>
    <m/>
    <x v="0"/>
    <n v="11"/>
    <n v="0"/>
    <n v="-1"/>
    <n v="0"/>
    <n v="-1"/>
    <n v="-1"/>
    <n v="-1"/>
    <n v="0"/>
    <n v="-1"/>
    <n v="0"/>
    <n v="-1"/>
    <n v="-1"/>
    <n v="-1"/>
    <x v="10"/>
    <x v="4"/>
    <x v="0"/>
  </r>
  <r>
    <n v="5084"/>
    <n v="6643"/>
    <m/>
    <x v="0"/>
    <n v="11"/>
    <n v="0"/>
    <n v="-1"/>
    <n v="0"/>
    <n v="-1"/>
    <n v="-1"/>
    <n v="-1"/>
    <n v="0"/>
    <n v="-1"/>
    <n v="0"/>
    <n v="-1"/>
    <n v="-1"/>
    <n v="-1"/>
    <x v="10"/>
    <x v="5"/>
    <x v="0"/>
  </r>
  <r>
    <n v="5084"/>
    <n v="6762"/>
    <m/>
    <x v="0"/>
    <n v="11"/>
    <n v="0"/>
    <n v="-1"/>
    <n v="0"/>
    <n v="-1"/>
    <n v="-1"/>
    <n v="-1"/>
    <n v="0"/>
    <n v="-1"/>
    <n v="0"/>
    <n v="-1"/>
    <n v="-1"/>
    <n v="-1"/>
    <x v="10"/>
    <x v="6"/>
    <x v="0"/>
  </r>
  <r>
    <n v="5084"/>
    <n v="6763"/>
    <m/>
    <x v="0"/>
    <n v="11"/>
    <n v="0"/>
    <n v="-1"/>
    <n v="0"/>
    <n v="-1"/>
    <n v="-1"/>
    <n v="-1"/>
    <n v="0"/>
    <n v="-1"/>
    <n v="0"/>
    <n v="-1"/>
    <n v="-1"/>
    <n v="-1"/>
    <x v="10"/>
    <x v="7"/>
    <x v="0"/>
  </r>
  <r>
    <n v="5084"/>
    <n v="6764"/>
    <m/>
    <x v="0"/>
    <n v="11"/>
    <n v="0"/>
    <n v="-1"/>
    <n v="0"/>
    <n v="-1"/>
    <n v="-1"/>
    <n v="-1"/>
    <n v="0"/>
    <n v="-1"/>
    <n v="0"/>
    <n v="-1"/>
    <n v="-1"/>
    <n v="-1"/>
    <x v="10"/>
    <x v="8"/>
    <x v="0"/>
  </r>
  <r>
    <n v="5084"/>
    <n v="6765"/>
    <m/>
    <x v="0"/>
    <n v="11"/>
    <n v="0"/>
    <n v="-1"/>
    <n v="0"/>
    <n v="-1"/>
    <n v="-1"/>
    <n v="-1"/>
    <n v="0"/>
    <n v="-1"/>
    <n v="0"/>
    <n v="-1"/>
    <n v="-1"/>
    <n v="-1"/>
    <x v="10"/>
    <x v="9"/>
    <x v="0"/>
  </r>
  <r>
    <n v="5084"/>
    <n v="6767"/>
    <m/>
    <x v="0"/>
    <n v="11"/>
    <n v="0"/>
    <n v="-1"/>
    <n v="0"/>
    <n v="-1"/>
    <n v="-1"/>
    <n v="-1"/>
    <n v="0"/>
    <n v="-1"/>
    <n v="0"/>
    <n v="-1"/>
    <n v="-1"/>
    <n v="-1"/>
    <x v="10"/>
    <x v="10"/>
    <x v="0"/>
  </r>
  <r>
    <n v="5084"/>
    <n v="6768"/>
    <m/>
    <x v="0"/>
    <n v="11"/>
    <n v="0"/>
    <n v="-1"/>
    <n v="0"/>
    <n v="-1"/>
    <n v="-1"/>
    <n v="-1"/>
    <n v="0"/>
    <n v="-1"/>
    <n v="0"/>
    <n v="-1"/>
    <n v="-1"/>
    <n v="-1"/>
    <x v="10"/>
    <x v="11"/>
    <x v="0"/>
  </r>
  <r>
    <n v="5084"/>
    <n v="6775"/>
    <m/>
    <x v="0"/>
    <n v="11"/>
    <n v="0"/>
    <n v="-1"/>
    <n v="0"/>
    <n v="-1"/>
    <n v="-1"/>
    <n v="-1"/>
    <n v="0"/>
    <n v="-1"/>
    <n v="0"/>
    <n v="-1"/>
    <n v="-1"/>
    <n v="-1"/>
    <x v="10"/>
    <x v="12"/>
    <x v="0"/>
  </r>
  <r>
    <n v="5084"/>
    <n v="6776"/>
    <m/>
    <x v="0"/>
    <n v="11"/>
    <n v="0"/>
    <n v="-1"/>
    <n v="0"/>
    <n v="-1"/>
    <n v="-1"/>
    <n v="-1"/>
    <n v="0"/>
    <n v="-1"/>
    <n v="0"/>
    <n v="-1"/>
    <n v="-1"/>
    <n v="-1"/>
    <x v="10"/>
    <x v="13"/>
    <x v="0"/>
  </r>
  <r>
    <n v="5084"/>
    <n v="6777"/>
    <m/>
    <x v="0"/>
    <n v="11"/>
    <n v="0"/>
    <n v="-1"/>
    <n v="0"/>
    <n v="-1"/>
    <n v="-1"/>
    <n v="-1"/>
    <n v="0"/>
    <n v="-1"/>
    <n v="0"/>
    <n v="-1"/>
    <n v="-1"/>
    <n v="-1"/>
    <x v="10"/>
    <x v="14"/>
    <x v="0"/>
  </r>
  <r>
    <n v="5084"/>
    <n v="2959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4"/>
    <n v="3659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4"/>
    <n v="4524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4"/>
    <n v="4954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4"/>
    <n v="6357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4"/>
    <n v="6368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4"/>
    <n v="6639"/>
    <m/>
    <x v="0"/>
    <n v="12"/>
    <n v="0"/>
    <n v="-1"/>
    <n v="0"/>
    <n v="-1"/>
    <n v="-1"/>
    <n v="-1"/>
    <n v="0"/>
    <n v="-1"/>
    <n v="0"/>
    <n v="-1"/>
    <n v="-1"/>
    <n v="-1"/>
    <x v="11"/>
    <x v="1"/>
    <x v="0"/>
  </r>
  <r>
    <n v="5084"/>
    <n v="6640"/>
    <m/>
    <x v="0"/>
    <n v="12"/>
    <n v="0"/>
    <n v="-1"/>
    <n v="0"/>
    <n v="-1"/>
    <n v="-1"/>
    <n v="-1"/>
    <n v="0"/>
    <n v="-1"/>
    <n v="0"/>
    <n v="-1"/>
    <n v="-1"/>
    <n v="-1"/>
    <x v="11"/>
    <x v="2"/>
    <x v="0"/>
  </r>
  <r>
    <n v="5084"/>
    <n v="6641"/>
    <m/>
    <x v="0"/>
    <n v="12"/>
    <n v="0"/>
    <n v="-1"/>
    <n v="0"/>
    <n v="-1"/>
    <n v="-1"/>
    <n v="-1"/>
    <n v="0"/>
    <n v="-1"/>
    <n v="0"/>
    <n v="-1"/>
    <n v="-1"/>
    <n v="-1"/>
    <x v="11"/>
    <x v="3"/>
    <x v="0"/>
  </r>
  <r>
    <n v="5084"/>
    <n v="6642"/>
    <m/>
    <x v="0"/>
    <n v="12"/>
    <n v="0"/>
    <n v="-1"/>
    <n v="0"/>
    <n v="-1"/>
    <n v="-1"/>
    <n v="-1"/>
    <n v="0"/>
    <n v="-1"/>
    <n v="0"/>
    <n v="-1"/>
    <n v="-1"/>
    <n v="-1"/>
    <x v="11"/>
    <x v="4"/>
    <x v="0"/>
  </r>
  <r>
    <n v="5084"/>
    <n v="6643"/>
    <m/>
    <x v="0"/>
    <n v="12"/>
    <n v="0"/>
    <n v="-1"/>
    <n v="0"/>
    <n v="-1"/>
    <n v="-1"/>
    <n v="-1"/>
    <n v="0"/>
    <n v="-1"/>
    <n v="0"/>
    <n v="-1"/>
    <n v="-1"/>
    <n v="-1"/>
    <x v="11"/>
    <x v="5"/>
    <x v="0"/>
  </r>
  <r>
    <n v="5084"/>
    <n v="6762"/>
    <m/>
    <x v="0"/>
    <n v="12"/>
    <n v="0"/>
    <n v="-1"/>
    <n v="0"/>
    <n v="-1"/>
    <n v="-1"/>
    <n v="-1"/>
    <n v="0"/>
    <n v="-1"/>
    <n v="0"/>
    <n v="-1"/>
    <n v="-1"/>
    <n v="-1"/>
    <x v="11"/>
    <x v="6"/>
    <x v="0"/>
  </r>
  <r>
    <n v="5084"/>
    <n v="6763"/>
    <m/>
    <x v="0"/>
    <n v="12"/>
    <n v="0"/>
    <n v="-1"/>
    <n v="0"/>
    <n v="-1"/>
    <n v="-1"/>
    <n v="-1"/>
    <n v="0"/>
    <n v="-1"/>
    <n v="0"/>
    <n v="-1"/>
    <n v="-1"/>
    <n v="-1"/>
    <x v="11"/>
    <x v="7"/>
    <x v="0"/>
  </r>
  <r>
    <n v="5084"/>
    <n v="6764"/>
    <m/>
    <x v="0"/>
    <n v="12"/>
    <n v="0"/>
    <n v="-1"/>
    <n v="0"/>
    <n v="-1"/>
    <n v="-1"/>
    <n v="-1"/>
    <n v="0"/>
    <n v="-1"/>
    <n v="0"/>
    <n v="-1"/>
    <n v="-1"/>
    <n v="-1"/>
    <x v="11"/>
    <x v="8"/>
    <x v="0"/>
  </r>
  <r>
    <n v="5084"/>
    <n v="6765"/>
    <m/>
    <x v="0"/>
    <n v="12"/>
    <n v="0"/>
    <n v="-1"/>
    <n v="0"/>
    <n v="-1"/>
    <n v="-1"/>
    <n v="-1"/>
    <n v="0"/>
    <n v="-1"/>
    <n v="0"/>
    <n v="-1"/>
    <n v="-1"/>
    <n v="-1"/>
    <x v="11"/>
    <x v="9"/>
    <x v="0"/>
  </r>
  <r>
    <n v="5084"/>
    <n v="6767"/>
    <m/>
    <x v="0"/>
    <n v="12"/>
    <n v="0"/>
    <n v="-1"/>
    <n v="0"/>
    <n v="-1"/>
    <n v="-1"/>
    <n v="-1"/>
    <n v="0"/>
    <n v="-1"/>
    <n v="0"/>
    <n v="-1"/>
    <n v="-1"/>
    <n v="-1"/>
    <x v="11"/>
    <x v="10"/>
    <x v="0"/>
  </r>
  <r>
    <n v="5084"/>
    <n v="6775"/>
    <m/>
    <x v="0"/>
    <n v="12"/>
    <n v="0"/>
    <n v="-1"/>
    <n v="0"/>
    <n v="-1"/>
    <n v="-1"/>
    <n v="-1"/>
    <n v="0"/>
    <n v="-1"/>
    <n v="0"/>
    <n v="-1"/>
    <n v="-1"/>
    <n v="-1"/>
    <x v="11"/>
    <x v="12"/>
    <x v="0"/>
  </r>
  <r>
    <n v="5084"/>
    <n v="6776"/>
    <m/>
    <x v="0"/>
    <n v="12"/>
    <n v="0"/>
    <n v="-1"/>
    <n v="0"/>
    <n v="-1"/>
    <n v="-1"/>
    <n v="-1"/>
    <n v="0"/>
    <n v="-1"/>
    <n v="0"/>
    <n v="-1"/>
    <n v="-1"/>
    <n v="-1"/>
    <x v="11"/>
    <x v="13"/>
    <x v="0"/>
  </r>
  <r>
    <n v="5082"/>
    <n v="2959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2"/>
    <n v="3659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2"/>
    <n v="4524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2"/>
    <n v="4953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2"/>
    <n v="4954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2"/>
    <n v="6357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2"/>
    <n v="6368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2"/>
    <n v="6639"/>
    <m/>
    <x v="0"/>
    <n v="1"/>
    <n v="0"/>
    <n v="-1"/>
    <n v="0"/>
    <n v="-1"/>
    <n v="-1"/>
    <n v="-1"/>
    <n v="0"/>
    <n v="-1"/>
    <n v="0"/>
    <n v="-1"/>
    <n v="-1"/>
    <n v="-1"/>
    <x v="0"/>
    <x v="1"/>
    <x v="0"/>
  </r>
  <r>
    <n v="5082"/>
    <n v="6640"/>
    <m/>
    <x v="0"/>
    <n v="1"/>
    <n v="0"/>
    <n v="-1"/>
    <n v="0"/>
    <n v="-1"/>
    <n v="-1"/>
    <n v="-1"/>
    <n v="0"/>
    <n v="-1"/>
    <n v="0"/>
    <n v="-1"/>
    <n v="-1"/>
    <n v="-1"/>
    <x v="0"/>
    <x v="2"/>
    <x v="0"/>
  </r>
  <r>
    <n v="5082"/>
    <n v="6641"/>
    <m/>
    <x v="0"/>
    <n v="1"/>
    <n v="0"/>
    <n v="-1"/>
    <n v="0"/>
    <n v="-1"/>
    <n v="-1"/>
    <n v="-1"/>
    <n v="0"/>
    <n v="-1"/>
    <n v="0"/>
    <n v="-1"/>
    <n v="-1"/>
    <n v="-1"/>
    <x v="0"/>
    <x v="3"/>
    <x v="0"/>
  </r>
  <r>
    <n v="5082"/>
    <n v="6642"/>
    <m/>
    <x v="0"/>
    <n v="1"/>
    <n v="0"/>
    <n v="-1"/>
    <n v="0"/>
    <n v="-1"/>
    <n v="-1"/>
    <n v="-1"/>
    <n v="0"/>
    <n v="-1"/>
    <n v="0"/>
    <n v="-1"/>
    <n v="-1"/>
    <n v="-1"/>
    <x v="0"/>
    <x v="4"/>
    <x v="0"/>
  </r>
  <r>
    <n v="5082"/>
    <n v="6643"/>
    <m/>
    <x v="0"/>
    <n v="1"/>
    <n v="0"/>
    <n v="-1"/>
    <n v="0"/>
    <n v="-1"/>
    <n v="-1"/>
    <n v="-1"/>
    <n v="0"/>
    <n v="-1"/>
    <n v="0"/>
    <n v="-1"/>
    <n v="-1"/>
    <n v="-1"/>
    <x v="0"/>
    <x v="5"/>
    <x v="0"/>
  </r>
  <r>
    <n v="5082"/>
    <n v="6762"/>
    <m/>
    <x v="0"/>
    <n v="1"/>
    <n v="0"/>
    <n v="-1"/>
    <n v="0"/>
    <n v="-1"/>
    <n v="-1"/>
    <n v="-1"/>
    <n v="0"/>
    <n v="-1"/>
    <n v="0"/>
    <n v="-1"/>
    <n v="-1"/>
    <n v="-1"/>
    <x v="0"/>
    <x v="6"/>
    <x v="0"/>
  </r>
  <r>
    <n v="5082"/>
    <n v="6763"/>
    <m/>
    <x v="0"/>
    <n v="1"/>
    <n v="0"/>
    <n v="-1"/>
    <n v="0"/>
    <n v="-1"/>
    <n v="-1"/>
    <n v="-1"/>
    <n v="0"/>
    <n v="-1"/>
    <n v="0"/>
    <n v="-1"/>
    <n v="-1"/>
    <n v="-1"/>
    <x v="0"/>
    <x v="7"/>
    <x v="0"/>
  </r>
  <r>
    <n v="5082"/>
    <n v="6764"/>
    <m/>
    <x v="0"/>
    <n v="1"/>
    <n v="0"/>
    <n v="-1"/>
    <n v="0"/>
    <n v="-1"/>
    <n v="-1"/>
    <n v="-1"/>
    <n v="0"/>
    <n v="-1"/>
    <n v="0"/>
    <n v="-1"/>
    <n v="-1"/>
    <n v="-1"/>
    <x v="0"/>
    <x v="8"/>
    <x v="0"/>
  </r>
  <r>
    <n v="5082"/>
    <n v="6765"/>
    <m/>
    <x v="0"/>
    <n v="1"/>
    <n v="0"/>
    <n v="-1"/>
    <n v="0"/>
    <n v="-1"/>
    <n v="-1"/>
    <n v="-1"/>
    <n v="0"/>
    <n v="-1"/>
    <n v="0"/>
    <n v="-1"/>
    <n v="-1"/>
    <n v="-1"/>
    <x v="0"/>
    <x v="9"/>
    <x v="0"/>
  </r>
  <r>
    <n v="5082"/>
    <n v="6767"/>
    <m/>
    <x v="0"/>
    <n v="1"/>
    <n v="0"/>
    <n v="-1"/>
    <n v="0"/>
    <n v="-1"/>
    <n v="-1"/>
    <n v="-1"/>
    <n v="0"/>
    <n v="-1"/>
    <n v="0"/>
    <n v="-1"/>
    <n v="-1"/>
    <n v="-1"/>
    <x v="0"/>
    <x v="10"/>
    <x v="0"/>
  </r>
  <r>
    <n v="5082"/>
    <n v="6768"/>
    <m/>
    <x v="0"/>
    <n v="1"/>
    <n v="0"/>
    <n v="-1"/>
    <n v="0"/>
    <n v="-1"/>
    <n v="-1"/>
    <n v="-1"/>
    <n v="0"/>
    <n v="-1"/>
    <n v="0"/>
    <n v="-1"/>
    <n v="-1"/>
    <n v="-1"/>
    <x v="0"/>
    <x v="11"/>
    <x v="0"/>
  </r>
  <r>
    <n v="5082"/>
    <n v="6775"/>
    <m/>
    <x v="0"/>
    <n v="1"/>
    <n v="0"/>
    <n v="-1"/>
    <n v="0"/>
    <n v="-1"/>
    <n v="-1"/>
    <n v="-1"/>
    <n v="0"/>
    <n v="-1"/>
    <n v="0"/>
    <n v="-1"/>
    <n v="-1"/>
    <n v="-1"/>
    <x v="0"/>
    <x v="12"/>
    <x v="0"/>
  </r>
  <r>
    <n v="5082"/>
    <n v="6776"/>
    <m/>
    <x v="0"/>
    <n v="1"/>
    <n v="0"/>
    <n v="-1"/>
    <n v="0"/>
    <n v="-1"/>
    <n v="-1"/>
    <n v="-1"/>
    <n v="0"/>
    <n v="-1"/>
    <n v="0"/>
    <n v="-1"/>
    <n v="-1"/>
    <n v="-1"/>
    <x v="0"/>
    <x v="13"/>
    <x v="0"/>
  </r>
  <r>
    <n v="5082"/>
    <n v="6777"/>
    <m/>
    <x v="0"/>
    <n v="1"/>
    <n v="0"/>
    <n v="-1"/>
    <n v="0"/>
    <n v="-1"/>
    <n v="-1"/>
    <n v="-1"/>
    <n v="0"/>
    <n v="-1"/>
    <n v="0"/>
    <n v="-1"/>
    <n v="-1"/>
    <n v="-1"/>
    <x v="0"/>
    <x v="14"/>
    <x v="0"/>
  </r>
  <r>
    <n v="5082"/>
    <n v="2959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2"/>
    <n v="3659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2"/>
    <n v="4524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2"/>
    <n v="4953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2"/>
    <n v="4954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2"/>
    <n v="6357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2"/>
    <n v="6368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2"/>
    <n v="6639"/>
    <m/>
    <x v="0"/>
    <n v="2"/>
    <n v="0"/>
    <n v="-1"/>
    <n v="0"/>
    <n v="-1"/>
    <n v="-1"/>
    <n v="-1"/>
    <n v="0"/>
    <n v="-1"/>
    <n v="0"/>
    <n v="-1"/>
    <n v="-1"/>
    <n v="-1"/>
    <x v="1"/>
    <x v="1"/>
    <x v="0"/>
  </r>
  <r>
    <n v="5082"/>
    <n v="6640"/>
    <m/>
    <x v="0"/>
    <n v="2"/>
    <n v="0"/>
    <n v="-1"/>
    <n v="0"/>
    <n v="-1"/>
    <n v="-1"/>
    <n v="-1"/>
    <n v="0"/>
    <n v="-1"/>
    <n v="0"/>
    <n v="-1"/>
    <n v="-1"/>
    <n v="-1"/>
    <x v="1"/>
    <x v="2"/>
    <x v="0"/>
  </r>
  <r>
    <n v="5082"/>
    <n v="6641"/>
    <m/>
    <x v="0"/>
    <n v="2"/>
    <n v="0"/>
    <n v="-1"/>
    <n v="0"/>
    <n v="-1"/>
    <n v="-1"/>
    <n v="-1"/>
    <n v="0"/>
    <n v="-1"/>
    <n v="0"/>
    <n v="-1"/>
    <n v="-1"/>
    <n v="-1"/>
    <x v="1"/>
    <x v="3"/>
    <x v="0"/>
  </r>
  <r>
    <n v="5082"/>
    <n v="6642"/>
    <m/>
    <x v="0"/>
    <n v="2"/>
    <n v="0"/>
    <n v="-1"/>
    <n v="0"/>
    <n v="-1"/>
    <n v="-1"/>
    <n v="-1"/>
    <n v="0"/>
    <n v="-1"/>
    <n v="0"/>
    <n v="-1"/>
    <n v="-1"/>
    <n v="-1"/>
    <x v="1"/>
    <x v="4"/>
    <x v="0"/>
  </r>
  <r>
    <n v="5082"/>
    <n v="6643"/>
    <m/>
    <x v="0"/>
    <n v="2"/>
    <n v="0"/>
    <n v="-1"/>
    <n v="0"/>
    <n v="-1"/>
    <n v="-1"/>
    <n v="-1"/>
    <n v="0"/>
    <n v="-1"/>
    <n v="0"/>
    <n v="-1"/>
    <n v="-1"/>
    <n v="-1"/>
    <x v="1"/>
    <x v="5"/>
    <x v="0"/>
  </r>
  <r>
    <n v="5082"/>
    <n v="6762"/>
    <m/>
    <x v="0"/>
    <n v="2"/>
    <n v="0"/>
    <n v="-1"/>
    <n v="0"/>
    <n v="-1"/>
    <n v="-1"/>
    <n v="-1"/>
    <n v="0"/>
    <n v="-1"/>
    <n v="0"/>
    <n v="-1"/>
    <n v="-1"/>
    <n v="-1"/>
    <x v="1"/>
    <x v="6"/>
    <x v="0"/>
  </r>
  <r>
    <n v="5082"/>
    <n v="6763"/>
    <m/>
    <x v="0"/>
    <n v="2"/>
    <n v="0"/>
    <n v="-1"/>
    <n v="0"/>
    <n v="-1"/>
    <n v="-1"/>
    <n v="-1"/>
    <n v="0"/>
    <n v="-1"/>
    <n v="0"/>
    <n v="-1"/>
    <n v="-1"/>
    <n v="-1"/>
    <x v="1"/>
    <x v="7"/>
    <x v="0"/>
  </r>
  <r>
    <n v="5082"/>
    <n v="6764"/>
    <m/>
    <x v="0"/>
    <n v="2"/>
    <n v="0"/>
    <n v="-1"/>
    <n v="0"/>
    <n v="-1"/>
    <n v="-1"/>
    <n v="-1"/>
    <n v="0"/>
    <n v="-1"/>
    <n v="0"/>
    <n v="-1"/>
    <n v="-1"/>
    <n v="-1"/>
    <x v="1"/>
    <x v="8"/>
    <x v="0"/>
  </r>
  <r>
    <n v="5082"/>
    <n v="6765"/>
    <m/>
    <x v="0"/>
    <n v="2"/>
    <n v="0"/>
    <n v="-1"/>
    <n v="0"/>
    <n v="-1"/>
    <n v="-1"/>
    <n v="-1"/>
    <n v="0"/>
    <n v="-1"/>
    <n v="0"/>
    <n v="-1"/>
    <n v="-1"/>
    <n v="-1"/>
    <x v="1"/>
    <x v="9"/>
    <x v="0"/>
  </r>
  <r>
    <n v="5082"/>
    <n v="6767"/>
    <m/>
    <x v="0"/>
    <n v="2"/>
    <n v="0"/>
    <n v="-1"/>
    <n v="0"/>
    <n v="-1"/>
    <n v="-1"/>
    <n v="-1"/>
    <n v="0"/>
    <n v="-1"/>
    <n v="0"/>
    <n v="-1"/>
    <n v="-1"/>
    <n v="-1"/>
    <x v="1"/>
    <x v="10"/>
    <x v="0"/>
  </r>
  <r>
    <n v="5082"/>
    <n v="6768"/>
    <m/>
    <x v="0"/>
    <n v="2"/>
    <n v="0"/>
    <n v="-1"/>
    <n v="0"/>
    <n v="-1"/>
    <n v="-1"/>
    <n v="-1"/>
    <n v="0"/>
    <n v="-1"/>
    <n v="0"/>
    <n v="-1"/>
    <n v="-1"/>
    <n v="-1"/>
    <x v="1"/>
    <x v="11"/>
    <x v="0"/>
  </r>
  <r>
    <n v="5082"/>
    <n v="6775"/>
    <m/>
    <x v="0"/>
    <n v="2"/>
    <n v="0"/>
    <n v="-1"/>
    <n v="0"/>
    <n v="-1"/>
    <n v="-1"/>
    <n v="-1"/>
    <n v="0"/>
    <n v="-1"/>
    <n v="0"/>
    <n v="-1"/>
    <n v="-1"/>
    <n v="-1"/>
    <x v="1"/>
    <x v="12"/>
    <x v="0"/>
  </r>
  <r>
    <n v="5082"/>
    <n v="6776"/>
    <m/>
    <x v="0"/>
    <n v="2"/>
    <n v="0"/>
    <n v="-1"/>
    <n v="0"/>
    <n v="-1"/>
    <n v="-1"/>
    <n v="-1"/>
    <n v="0"/>
    <n v="-1"/>
    <n v="0"/>
    <n v="-1"/>
    <n v="-1"/>
    <n v="-1"/>
    <x v="1"/>
    <x v="13"/>
    <x v="0"/>
  </r>
  <r>
    <n v="5082"/>
    <n v="6777"/>
    <m/>
    <x v="0"/>
    <n v="2"/>
    <n v="0"/>
    <n v="-1"/>
    <n v="0"/>
    <n v="-1"/>
    <n v="-1"/>
    <n v="-1"/>
    <n v="0"/>
    <n v="-1"/>
    <n v="0"/>
    <n v="-1"/>
    <n v="-1"/>
    <n v="-1"/>
    <x v="1"/>
    <x v="14"/>
    <x v="0"/>
  </r>
  <r>
    <n v="5082"/>
    <n v="2959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2"/>
    <n v="3659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2"/>
    <n v="4524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2"/>
    <n v="4953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2"/>
    <n v="4954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2"/>
    <n v="6357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2"/>
    <n v="6368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2"/>
    <n v="6639"/>
    <m/>
    <x v="0"/>
    <n v="3"/>
    <n v="0"/>
    <n v="-1"/>
    <n v="0"/>
    <n v="-1"/>
    <n v="-1"/>
    <n v="-1"/>
    <n v="0"/>
    <n v="-1"/>
    <n v="0"/>
    <n v="-1"/>
    <n v="-1"/>
    <n v="-1"/>
    <x v="2"/>
    <x v="1"/>
    <x v="0"/>
  </r>
  <r>
    <n v="5082"/>
    <n v="6640"/>
    <m/>
    <x v="0"/>
    <n v="3"/>
    <n v="0"/>
    <n v="-1"/>
    <n v="0"/>
    <n v="-1"/>
    <n v="-1"/>
    <n v="-1"/>
    <n v="0"/>
    <n v="-1"/>
    <n v="0"/>
    <n v="-1"/>
    <n v="-1"/>
    <n v="-1"/>
    <x v="2"/>
    <x v="2"/>
    <x v="0"/>
  </r>
  <r>
    <n v="5082"/>
    <n v="6641"/>
    <m/>
    <x v="0"/>
    <n v="3"/>
    <n v="0"/>
    <n v="-1"/>
    <n v="0"/>
    <n v="-1"/>
    <n v="-1"/>
    <n v="-1"/>
    <n v="0"/>
    <n v="-1"/>
    <n v="0"/>
    <n v="-1"/>
    <n v="-1"/>
    <n v="-1"/>
    <x v="2"/>
    <x v="3"/>
    <x v="0"/>
  </r>
  <r>
    <n v="5082"/>
    <n v="6642"/>
    <m/>
    <x v="0"/>
    <n v="3"/>
    <n v="0"/>
    <n v="-1"/>
    <n v="0"/>
    <n v="-1"/>
    <n v="-1"/>
    <n v="-1"/>
    <n v="0"/>
    <n v="-1"/>
    <n v="0"/>
    <n v="-1"/>
    <n v="-1"/>
    <n v="-1"/>
    <x v="2"/>
    <x v="4"/>
    <x v="0"/>
  </r>
  <r>
    <n v="5082"/>
    <n v="6643"/>
    <m/>
    <x v="0"/>
    <n v="3"/>
    <n v="0"/>
    <n v="-1"/>
    <n v="0"/>
    <n v="-1"/>
    <n v="-1"/>
    <n v="-1"/>
    <n v="0"/>
    <n v="-1"/>
    <n v="0"/>
    <n v="-1"/>
    <n v="-1"/>
    <n v="-1"/>
    <x v="2"/>
    <x v="5"/>
    <x v="0"/>
  </r>
  <r>
    <n v="5082"/>
    <n v="6762"/>
    <m/>
    <x v="0"/>
    <n v="3"/>
    <n v="0"/>
    <n v="-1"/>
    <n v="0"/>
    <n v="-1"/>
    <n v="-1"/>
    <n v="-1"/>
    <n v="0"/>
    <n v="-1"/>
    <n v="0"/>
    <n v="-1"/>
    <n v="-1"/>
    <n v="-1"/>
    <x v="2"/>
    <x v="6"/>
    <x v="0"/>
  </r>
  <r>
    <n v="5082"/>
    <n v="6763"/>
    <m/>
    <x v="0"/>
    <n v="3"/>
    <n v="0"/>
    <n v="-1"/>
    <n v="0"/>
    <n v="-1"/>
    <n v="-1"/>
    <n v="-1"/>
    <n v="0"/>
    <n v="-1"/>
    <n v="0"/>
    <n v="-1"/>
    <n v="-1"/>
    <n v="-1"/>
    <x v="2"/>
    <x v="7"/>
    <x v="0"/>
  </r>
  <r>
    <n v="5082"/>
    <n v="6764"/>
    <m/>
    <x v="0"/>
    <n v="3"/>
    <n v="0"/>
    <n v="-1"/>
    <n v="0"/>
    <n v="-1"/>
    <n v="-1"/>
    <n v="-1"/>
    <n v="0"/>
    <n v="-1"/>
    <n v="0"/>
    <n v="-1"/>
    <n v="-1"/>
    <n v="-1"/>
    <x v="2"/>
    <x v="8"/>
    <x v="0"/>
  </r>
  <r>
    <n v="5082"/>
    <n v="6765"/>
    <m/>
    <x v="0"/>
    <n v="3"/>
    <n v="0"/>
    <n v="-1"/>
    <n v="0"/>
    <n v="-1"/>
    <n v="-1"/>
    <n v="-1"/>
    <n v="0"/>
    <n v="-1"/>
    <n v="0"/>
    <n v="-1"/>
    <n v="-1"/>
    <n v="-1"/>
    <x v="2"/>
    <x v="9"/>
    <x v="0"/>
  </r>
  <r>
    <n v="5082"/>
    <n v="6767"/>
    <m/>
    <x v="0"/>
    <n v="3"/>
    <n v="0"/>
    <n v="-1"/>
    <n v="0"/>
    <n v="-1"/>
    <n v="-1"/>
    <n v="-1"/>
    <n v="0"/>
    <n v="-1"/>
    <n v="0"/>
    <n v="-1"/>
    <n v="-1"/>
    <n v="-1"/>
    <x v="2"/>
    <x v="10"/>
    <x v="0"/>
  </r>
  <r>
    <n v="5082"/>
    <n v="6768"/>
    <m/>
    <x v="0"/>
    <n v="3"/>
    <n v="0"/>
    <n v="-1"/>
    <n v="0"/>
    <n v="-1"/>
    <n v="-1"/>
    <n v="-1"/>
    <n v="0"/>
    <n v="-1"/>
    <n v="0"/>
    <n v="-1"/>
    <n v="-1"/>
    <n v="-1"/>
    <x v="2"/>
    <x v="11"/>
    <x v="0"/>
  </r>
  <r>
    <n v="5082"/>
    <n v="6775"/>
    <m/>
    <x v="0"/>
    <n v="3"/>
    <n v="0"/>
    <n v="-1"/>
    <n v="0"/>
    <n v="-1"/>
    <n v="-1"/>
    <n v="-1"/>
    <n v="0"/>
    <n v="-1"/>
    <n v="0"/>
    <n v="-1"/>
    <n v="-1"/>
    <n v="-1"/>
    <x v="2"/>
    <x v="12"/>
    <x v="0"/>
  </r>
  <r>
    <n v="5082"/>
    <n v="6776"/>
    <m/>
    <x v="0"/>
    <n v="3"/>
    <n v="0"/>
    <n v="-1"/>
    <n v="0"/>
    <n v="-1"/>
    <n v="-1"/>
    <n v="-1"/>
    <n v="0"/>
    <n v="-1"/>
    <n v="0"/>
    <n v="-1"/>
    <n v="-1"/>
    <n v="-1"/>
    <x v="2"/>
    <x v="13"/>
    <x v="0"/>
  </r>
  <r>
    <n v="5082"/>
    <n v="6777"/>
    <m/>
    <x v="0"/>
    <n v="3"/>
    <n v="0"/>
    <n v="-1"/>
    <n v="0"/>
    <n v="-1"/>
    <n v="-1"/>
    <n v="-1"/>
    <n v="0"/>
    <n v="-1"/>
    <n v="0"/>
    <n v="-1"/>
    <n v="-1"/>
    <n v="-1"/>
    <x v="2"/>
    <x v="14"/>
    <x v="0"/>
  </r>
  <r>
    <n v="5082"/>
    <n v="2959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2"/>
    <n v="3659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2"/>
    <n v="4524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2"/>
    <n v="4953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2"/>
    <n v="4954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2"/>
    <n v="6357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2"/>
    <n v="6368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2"/>
    <n v="6639"/>
    <m/>
    <x v="0"/>
    <n v="4"/>
    <n v="0"/>
    <n v="-1"/>
    <n v="0"/>
    <n v="-1"/>
    <n v="-1"/>
    <n v="-1"/>
    <n v="0"/>
    <n v="-1"/>
    <n v="0"/>
    <n v="-1"/>
    <n v="-1"/>
    <n v="-1"/>
    <x v="3"/>
    <x v="1"/>
    <x v="0"/>
  </r>
  <r>
    <n v="5082"/>
    <n v="6640"/>
    <m/>
    <x v="0"/>
    <n v="4"/>
    <n v="0"/>
    <n v="-1"/>
    <n v="0"/>
    <n v="-1"/>
    <n v="-1"/>
    <n v="-1"/>
    <n v="0"/>
    <n v="-1"/>
    <n v="0"/>
    <n v="-1"/>
    <n v="-1"/>
    <n v="-1"/>
    <x v="3"/>
    <x v="2"/>
    <x v="0"/>
  </r>
  <r>
    <n v="5082"/>
    <n v="6641"/>
    <m/>
    <x v="0"/>
    <n v="4"/>
    <n v="0"/>
    <n v="-1"/>
    <n v="0"/>
    <n v="-1"/>
    <n v="-1"/>
    <n v="-1"/>
    <n v="0"/>
    <n v="-1"/>
    <n v="0"/>
    <n v="-1"/>
    <n v="-1"/>
    <n v="-1"/>
    <x v="3"/>
    <x v="3"/>
    <x v="0"/>
  </r>
  <r>
    <n v="5082"/>
    <n v="6642"/>
    <m/>
    <x v="0"/>
    <n v="4"/>
    <n v="0"/>
    <n v="-1"/>
    <n v="0"/>
    <n v="-1"/>
    <n v="-1"/>
    <n v="-1"/>
    <n v="0"/>
    <n v="-1"/>
    <n v="0"/>
    <n v="-1"/>
    <n v="-1"/>
    <n v="-1"/>
    <x v="3"/>
    <x v="4"/>
    <x v="0"/>
  </r>
  <r>
    <n v="5082"/>
    <n v="6643"/>
    <m/>
    <x v="0"/>
    <n v="4"/>
    <n v="0"/>
    <n v="-1"/>
    <n v="0"/>
    <n v="-1"/>
    <n v="-1"/>
    <n v="-1"/>
    <n v="0"/>
    <n v="-1"/>
    <n v="0"/>
    <n v="-1"/>
    <n v="-1"/>
    <n v="-1"/>
    <x v="3"/>
    <x v="5"/>
    <x v="0"/>
  </r>
  <r>
    <n v="5082"/>
    <n v="6762"/>
    <m/>
    <x v="0"/>
    <n v="4"/>
    <n v="0"/>
    <n v="-1"/>
    <n v="0"/>
    <n v="-1"/>
    <n v="-1"/>
    <n v="-1"/>
    <n v="0"/>
    <n v="-1"/>
    <n v="0"/>
    <n v="-1"/>
    <n v="-1"/>
    <n v="-1"/>
    <x v="3"/>
    <x v="6"/>
    <x v="0"/>
  </r>
  <r>
    <n v="5082"/>
    <n v="6763"/>
    <m/>
    <x v="0"/>
    <n v="4"/>
    <n v="0"/>
    <n v="-1"/>
    <n v="0"/>
    <n v="-1"/>
    <n v="-1"/>
    <n v="-1"/>
    <n v="0"/>
    <n v="-1"/>
    <n v="0"/>
    <n v="-1"/>
    <n v="-1"/>
    <n v="-1"/>
    <x v="3"/>
    <x v="7"/>
    <x v="0"/>
  </r>
  <r>
    <n v="5082"/>
    <n v="6764"/>
    <m/>
    <x v="0"/>
    <n v="4"/>
    <n v="0"/>
    <n v="-1"/>
    <n v="0"/>
    <n v="-1"/>
    <n v="-1"/>
    <n v="-1"/>
    <n v="0"/>
    <n v="-1"/>
    <n v="0"/>
    <n v="-1"/>
    <n v="-1"/>
    <n v="-1"/>
    <x v="3"/>
    <x v="8"/>
    <x v="0"/>
  </r>
  <r>
    <n v="5082"/>
    <n v="6765"/>
    <m/>
    <x v="0"/>
    <n v="4"/>
    <n v="0"/>
    <n v="-1"/>
    <n v="0"/>
    <n v="-1"/>
    <n v="-1"/>
    <n v="-1"/>
    <n v="0"/>
    <n v="-1"/>
    <n v="0"/>
    <n v="-1"/>
    <n v="-1"/>
    <n v="-1"/>
    <x v="3"/>
    <x v="9"/>
    <x v="0"/>
  </r>
  <r>
    <n v="5082"/>
    <n v="6767"/>
    <m/>
    <x v="0"/>
    <n v="4"/>
    <n v="0"/>
    <n v="-1"/>
    <n v="0"/>
    <n v="-1"/>
    <n v="-1"/>
    <n v="-1"/>
    <n v="0"/>
    <n v="-1"/>
    <n v="0"/>
    <n v="-1"/>
    <n v="-1"/>
    <n v="-1"/>
    <x v="3"/>
    <x v="10"/>
    <x v="0"/>
  </r>
  <r>
    <n v="5082"/>
    <n v="6768"/>
    <m/>
    <x v="0"/>
    <n v="4"/>
    <n v="0"/>
    <n v="-1"/>
    <n v="0"/>
    <n v="-1"/>
    <n v="-1"/>
    <n v="-1"/>
    <n v="0"/>
    <n v="-1"/>
    <n v="0"/>
    <n v="-1"/>
    <n v="-1"/>
    <n v="-1"/>
    <x v="3"/>
    <x v="11"/>
    <x v="0"/>
  </r>
  <r>
    <n v="5082"/>
    <n v="6775"/>
    <m/>
    <x v="0"/>
    <n v="4"/>
    <n v="0"/>
    <n v="-1"/>
    <n v="0"/>
    <n v="-1"/>
    <n v="-1"/>
    <n v="-1"/>
    <n v="0"/>
    <n v="-1"/>
    <n v="0"/>
    <n v="-1"/>
    <n v="-1"/>
    <n v="-1"/>
    <x v="3"/>
    <x v="12"/>
    <x v="0"/>
  </r>
  <r>
    <n v="5082"/>
    <n v="6776"/>
    <m/>
    <x v="0"/>
    <n v="4"/>
    <n v="0"/>
    <n v="-1"/>
    <n v="0"/>
    <n v="-1"/>
    <n v="-1"/>
    <n v="-1"/>
    <n v="0"/>
    <n v="-1"/>
    <n v="0"/>
    <n v="-1"/>
    <n v="-1"/>
    <n v="-1"/>
    <x v="3"/>
    <x v="13"/>
    <x v="0"/>
  </r>
  <r>
    <n v="5082"/>
    <n v="6777"/>
    <m/>
    <x v="0"/>
    <n v="4"/>
    <n v="0"/>
    <n v="-1"/>
    <n v="0"/>
    <n v="-1"/>
    <n v="-1"/>
    <n v="-1"/>
    <n v="0"/>
    <n v="-1"/>
    <n v="0"/>
    <n v="-1"/>
    <n v="-1"/>
    <n v="-1"/>
    <x v="3"/>
    <x v="14"/>
    <x v="0"/>
  </r>
  <r>
    <n v="5082"/>
    <n v="2959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2"/>
    <n v="3659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2"/>
    <n v="4524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2"/>
    <n v="4953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2"/>
    <n v="4954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2"/>
    <n v="6357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2"/>
    <n v="6368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2"/>
    <n v="6639"/>
    <m/>
    <x v="0"/>
    <n v="5"/>
    <n v="0"/>
    <n v="-1"/>
    <n v="0"/>
    <n v="-1"/>
    <n v="-1"/>
    <n v="-1"/>
    <n v="0"/>
    <n v="-1"/>
    <n v="0"/>
    <n v="-1"/>
    <n v="-1"/>
    <n v="-1"/>
    <x v="4"/>
    <x v="1"/>
    <x v="0"/>
  </r>
  <r>
    <n v="5082"/>
    <n v="6640"/>
    <m/>
    <x v="0"/>
    <n v="5"/>
    <n v="0"/>
    <n v="-1"/>
    <n v="0"/>
    <n v="-1"/>
    <n v="-1"/>
    <n v="-1"/>
    <n v="0"/>
    <n v="-1"/>
    <n v="0"/>
    <n v="-1"/>
    <n v="-1"/>
    <n v="-1"/>
    <x v="4"/>
    <x v="2"/>
    <x v="0"/>
  </r>
  <r>
    <n v="5082"/>
    <n v="6641"/>
    <m/>
    <x v="0"/>
    <n v="5"/>
    <n v="0"/>
    <n v="-1"/>
    <n v="0"/>
    <n v="-1"/>
    <n v="-1"/>
    <n v="-1"/>
    <n v="0"/>
    <n v="-1"/>
    <n v="0"/>
    <n v="-1"/>
    <n v="-1"/>
    <n v="-1"/>
    <x v="4"/>
    <x v="3"/>
    <x v="0"/>
  </r>
  <r>
    <n v="5082"/>
    <n v="6642"/>
    <m/>
    <x v="0"/>
    <n v="5"/>
    <n v="0"/>
    <n v="-1"/>
    <n v="0"/>
    <n v="-1"/>
    <n v="-1"/>
    <n v="-1"/>
    <n v="0"/>
    <n v="-1"/>
    <n v="0"/>
    <n v="-1"/>
    <n v="-1"/>
    <n v="-1"/>
    <x v="4"/>
    <x v="4"/>
    <x v="0"/>
  </r>
  <r>
    <n v="5082"/>
    <n v="6643"/>
    <m/>
    <x v="0"/>
    <n v="5"/>
    <n v="0"/>
    <n v="-1"/>
    <n v="0"/>
    <n v="-1"/>
    <n v="-1"/>
    <n v="-1"/>
    <n v="0"/>
    <n v="-1"/>
    <n v="0"/>
    <n v="-1"/>
    <n v="-1"/>
    <n v="-1"/>
    <x v="4"/>
    <x v="5"/>
    <x v="0"/>
  </r>
  <r>
    <n v="5082"/>
    <n v="6762"/>
    <m/>
    <x v="0"/>
    <n v="5"/>
    <n v="0"/>
    <n v="-1"/>
    <n v="0"/>
    <n v="-1"/>
    <n v="-1"/>
    <n v="-1"/>
    <n v="0"/>
    <n v="-1"/>
    <n v="0"/>
    <n v="-1"/>
    <n v="-1"/>
    <n v="-1"/>
    <x v="4"/>
    <x v="6"/>
    <x v="0"/>
  </r>
  <r>
    <n v="5082"/>
    <n v="6763"/>
    <m/>
    <x v="0"/>
    <n v="5"/>
    <n v="0"/>
    <n v="-1"/>
    <n v="0"/>
    <n v="-1"/>
    <n v="-1"/>
    <n v="-1"/>
    <n v="0"/>
    <n v="-1"/>
    <n v="0"/>
    <n v="-1"/>
    <n v="-1"/>
    <n v="-1"/>
    <x v="4"/>
    <x v="7"/>
    <x v="0"/>
  </r>
  <r>
    <n v="5082"/>
    <n v="6764"/>
    <m/>
    <x v="0"/>
    <n v="5"/>
    <n v="0"/>
    <n v="-1"/>
    <n v="0"/>
    <n v="-1"/>
    <n v="-1"/>
    <n v="-1"/>
    <n v="0"/>
    <n v="-1"/>
    <n v="0"/>
    <n v="-1"/>
    <n v="-1"/>
    <n v="-1"/>
    <x v="4"/>
    <x v="8"/>
    <x v="0"/>
  </r>
  <r>
    <n v="5082"/>
    <n v="6765"/>
    <m/>
    <x v="0"/>
    <n v="5"/>
    <n v="0"/>
    <n v="-1"/>
    <n v="0"/>
    <n v="-1"/>
    <n v="-1"/>
    <n v="-1"/>
    <n v="0"/>
    <n v="-1"/>
    <n v="0"/>
    <n v="-1"/>
    <n v="-1"/>
    <n v="-1"/>
    <x v="4"/>
    <x v="9"/>
    <x v="0"/>
  </r>
  <r>
    <n v="5082"/>
    <n v="6767"/>
    <m/>
    <x v="0"/>
    <n v="5"/>
    <n v="0"/>
    <n v="-1"/>
    <n v="0"/>
    <n v="-1"/>
    <n v="-1"/>
    <n v="-1"/>
    <n v="0"/>
    <n v="-1"/>
    <n v="0"/>
    <n v="-1"/>
    <n v="-1"/>
    <n v="-1"/>
    <x v="4"/>
    <x v="10"/>
    <x v="0"/>
  </r>
  <r>
    <n v="5082"/>
    <n v="6768"/>
    <m/>
    <x v="0"/>
    <n v="5"/>
    <n v="0"/>
    <n v="-1"/>
    <n v="0"/>
    <n v="-1"/>
    <n v="-1"/>
    <n v="-1"/>
    <n v="0"/>
    <n v="-1"/>
    <n v="0"/>
    <n v="-1"/>
    <n v="-1"/>
    <n v="-1"/>
    <x v="4"/>
    <x v="11"/>
    <x v="0"/>
  </r>
  <r>
    <n v="5082"/>
    <n v="6775"/>
    <m/>
    <x v="0"/>
    <n v="5"/>
    <n v="0"/>
    <n v="-1"/>
    <n v="0"/>
    <n v="-1"/>
    <n v="-1"/>
    <n v="-1"/>
    <n v="0"/>
    <n v="-1"/>
    <n v="0"/>
    <n v="-1"/>
    <n v="-1"/>
    <n v="-1"/>
    <x v="4"/>
    <x v="12"/>
    <x v="0"/>
  </r>
  <r>
    <n v="5082"/>
    <n v="6776"/>
    <m/>
    <x v="0"/>
    <n v="5"/>
    <n v="0"/>
    <n v="-1"/>
    <n v="0"/>
    <n v="-1"/>
    <n v="-1"/>
    <n v="-1"/>
    <n v="0"/>
    <n v="-1"/>
    <n v="0"/>
    <n v="-1"/>
    <n v="-1"/>
    <n v="-1"/>
    <x v="4"/>
    <x v="13"/>
    <x v="0"/>
  </r>
  <r>
    <n v="5082"/>
    <n v="6777"/>
    <m/>
    <x v="0"/>
    <n v="5"/>
    <n v="0"/>
    <n v="-1"/>
    <n v="0"/>
    <n v="-1"/>
    <n v="-1"/>
    <n v="-1"/>
    <n v="0"/>
    <n v="-1"/>
    <n v="0"/>
    <n v="-1"/>
    <n v="-1"/>
    <n v="-1"/>
    <x v="4"/>
    <x v="14"/>
    <x v="0"/>
  </r>
  <r>
    <n v="5082"/>
    <n v="2959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2"/>
    <n v="3659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2"/>
    <n v="4524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2"/>
    <n v="4953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2"/>
    <n v="4954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2"/>
    <n v="6357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2"/>
    <n v="6368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2"/>
    <n v="6639"/>
    <m/>
    <x v="0"/>
    <n v="6"/>
    <n v="0"/>
    <n v="-1"/>
    <n v="0"/>
    <n v="-1"/>
    <n v="-1"/>
    <n v="-1"/>
    <n v="0"/>
    <n v="-1"/>
    <n v="0"/>
    <n v="-1"/>
    <n v="-1"/>
    <n v="-1"/>
    <x v="5"/>
    <x v="1"/>
    <x v="0"/>
  </r>
  <r>
    <n v="5082"/>
    <n v="6640"/>
    <m/>
    <x v="0"/>
    <n v="6"/>
    <n v="0"/>
    <n v="-1"/>
    <n v="0"/>
    <n v="-1"/>
    <n v="-1"/>
    <n v="-1"/>
    <n v="0"/>
    <n v="-1"/>
    <n v="0"/>
    <n v="-1"/>
    <n v="-1"/>
    <n v="-1"/>
    <x v="5"/>
    <x v="2"/>
    <x v="0"/>
  </r>
  <r>
    <n v="5082"/>
    <n v="6641"/>
    <m/>
    <x v="0"/>
    <n v="6"/>
    <n v="0"/>
    <n v="-1"/>
    <n v="0"/>
    <n v="-1"/>
    <n v="-1"/>
    <n v="-1"/>
    <n v="0"/>
    <n v="-1"/>
    <n v="0"/>
    <n v="-1"/>
    <n v="-1"/>
    <n v="-1"/>
    <x v="5"/>
    <x v="3"/>
    <x v="0"/>
  </r>
  <r>
    <n v="5082"/>
    <n v="6642"/>
    <m/>
    <x v="0"/>
    <n v="6"/>
    <n v="0"/>
    <n v="-1"/>
    <n v="0"/>
    <n v="-1"/>
    <n v="-1"/>
    <n v="-1"/>
    <n v="0"/>
    <n v="-1"/>
    <n v="0"/>
    <n v="-1"/>
    <n v="-1"/>
    <n v="-1"/>
    <x v="5"/>
    <x v="4"/>
    <x v="0"/>
  </r>
  <r>
    <n v="5082"/>
    <n v="6643"/>
    <m/>
    <x v="0"/>
    <n v="6"/>
    <n v="0"/>
    <n v="-1"/>
    <n v="0"/>
    <n v="-1"/>
    <n v="-1"/>
    <n v="-1"/>
    <n v="0"/>
    <n v="-1"/>
    <n v="0"/>
    <n v="-1"/>
    <n v="-1"/>
    <n v="-1"/>
    <x v="5"/>
    <x v="5"/>
    <x v="0"/>
  </r>
  <r>
    <n v="5082"/>
    <n v="6762"/>
    <m/>
    <x v="0"/>
    <n v="6"/>
    <n v="0"/>
    <n v="-1"/>
    <n v="0"/>
    <n v="-1"/>
    <n v="-1"/>
    <n v="-1"/>
    <n v="0"/>
    <n v="-1"/>
    <n v="0"/>
    <n v="-1"/>
    <n v="-1"/>
    <n v="-1"/>
    <x v="5"/>
    <x v="6"/>
    <x v="0"/>
  </r>
  <r>
    <n v="5082"/>
    <n v="6763"/>
    <m/>
    <x v="0"/>
    <n v="6"/>
    <n v="0"/>
    <n v="-1"/>
    <n v="0"/>
    <n v="-1"/>
    <n v="-1"/>
    <n v="-1"/>
    <n v="0"/>
    <n v="-1"/>
    <n v="0"/>
    <n v="-1"/>
    <n v="-1"/>
    <n v="-1"/>
    <x v="5"/>
    <x v="7"/>
    <x v="0"/>
  </r>
  <r>
    <n v="5082"/>
    <n v="6764"/>
    <m/>
    <x v="0"/>
    <n v="6"/>
    <n v="0"/>
    <n v="-1"/>
    <n v="0"/>
    <n v="-1"/>
    <n v="-1"/>
    <n v="-1"/>
    <n v="0"/>
    <n v="-1"/>
    <n v="0"/>
    <n v="-1"/>
    <n v="-1"/>
    <n v="-1"/>
    <x v="5"/>
    <x v="8"/>
    <x v="0"/>
  </r>
  <r>
    <n v="5082"/>
    <n v="6765"/>
    <m/>
    <x v="0"/>
    <n v="6"/>
    <n v="0"/>
    <n v="-1"/>
    <n v="0"/>
    <n v="-1"/>
    <n v="-1"/>
    <n v="-1"/>
    <n v="0"/>
    <n v="-1"/>
    <n v="0"/>
    <n v="-1"/>
    <n v="-1"/>
    <n v="-1"/>
    <x v="5"/>
    <x v="9"/>
    <x v="0"/>
  </r>
  <r>
    <n v="5082"/>
    <n v="6767"/>
    <m/>
    <x v="0"/>
    <n v="6"/>
    <n v="0"/>
    <n v="-1"/>
    <n v="0"/>
    <n v="-1"/>
    <n v="-1"/>
    <n v="-1"/>
    <n v="0"/>
    <n v="-1"/>
    <n v="0"/>
    <n v="-1"/>
    <n v="-1"/>
    <n v="-1"/>
    <x v="5"/>
    <x v="10"/>
    <x v="0"/>
  </r>
  <r>
    <n v="5082"/>
    <n v="6768"/>
    <m/>
    <x v="0"/>
    <n v="6"/>
    <n v="0"/>
    <n v="-1"/>
    <n v="0"/>
    <n v="-1"/>
    <n v="-1"/>
    <n v="-1"/>
    <n v="0"/>
    <n v="-1"/>
    <n v="0"/>
    <n v="-1"/>
    <n v="-1"/>
    <n v="-1"/>
    <x v="5"/>
    <x v="11"/>
    <x v="0"/>
  </r>
  <r>
    <n v="5082"/>
    <n v="6775"/>
    <m/>
    <x v="0"/>
    <n v="6"/>
    <n v="0"/>
    <n v="-1"/>
    <n v="0"/>
    <n v="-1"/>
    <n v="-1"/>
    <n v="-1"/>
    <n v="0"/>
    <n v="-1"/>
    <n v="0"/>
    <n v="-1"/>
    <n v="-1"/>
    <n v="-1"/>
    <x v="5"/>
    <x v="12"/>
    <x v="0"/>
  </r>
  <r>
    <n v="5082"/>
    <n v="6776"/>
    <m/>
    <x v="0"/>
    <n v="6"/>
    <n v="0"/>
    <n v="-1"/>
    <n v="0"/>
    <n v="-1"/>
    <n v="-1"/>
    <n v="-1"/>
    <n v="0"/>
    <n v="-1"/>
    <n v="0"/>
    <n v="-1"/>
    <n v="-1"/>
    <n v="-1"/>
    <x v="5"/>
    <x v="13"/>
    <x v="0"/>
  </r>
  <r>
    <n v="5082"/>
    <n v="6777"/>
    <m/>
    <x v="0"/>
    <n v="6"/>
    <n v="0"/>
    <n v="-1"/>
    <n v="0"/>
    <n v="-1"/>
    <n v="-1"/>
    <n v="-1"/>
    <n v="0"/>
    <n v="-1"/>
    <n v="0"/>
    <n v="-1"/>
    <n v="-1"/>
    <n v="-1"/>
    <x v="5"/>
    <x v="14"/>
    <x v="0"/>
  </r>
  <r>
    <n v="5082"/>
    <n v="2959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2"/>
    <n v="3659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2"/>
    <n v="4524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2"/>
    <n v="4954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2"/>
    <n v="6357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2"/>
    <n v="6368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2"/>
    <n v="6639"/>
    <m/>
    <x v="0"/>
    <n v="7"/>
    <n v="0"/>
    <n v="-1"/>
    <n v="0"/>
    <n v="-1"/>
    <n v="-1"/>
    <n v="-1"/>
    <n v="0"/>
    <n v="-1"/>
    <n v="0"/>
    <n v="-1"/>
    <n v="-1"/>
    <n v="-1"/>
    <x v="6"/>
    <x v="1"/>
    <x v="0"/>
  </r>
  <r>
    <n v="5082"/>
    <n v="6640"/>
    <m/>
    <x v="0"/>
    <n v="7"/>
    <n v="0"/>
    <n v="-1"/>
    <n v="0"/>
    <n v="-1"/>
    <n v="-1"/>
    <n v="-1"/>
    <n v="0"/>
    <n v="-1"/>
    <n v="0"/>
    <n v="-1"/>
    <n v="-1"/>
    <n v="-1"/>
    <x v="6"/>
    <x v="2"/>
    <x v="0"/>
  </r>
  <r>
    <n v="5082"/>
    <n v="6641"/>
    <m/>
    <x v="0"/>
    <n v="7"/>
    <n v="0"/>
    <n v="-1"/>
    <n v="0"/>
    <n v="-1"/>
    <n v="-1"/>
    <n v="-1"/>
    <n v="0"/>
    <n v="-1"/>
    <n v="0"/>
    <n v="-1"/>
    <n v="-1"/>
    <n v="-1"/>
    <x v="6"/>
    <x v="3"/>
    <x v="0"/>
  </r>
  <r>
    <n v="5082"/>
    <n v="6642"/>
    <m/>
    <x v="0"/>
    <n v="7"/>
    <n v="0"/>
    <n v="-1"/>
    <n v="0"/>
    <n v="-1"/>
    <n v="-1"/>
    <n v="-1"/>
    <n v="0"/>
    <n v="-1"/>
    <n v="0"/>
    <n v="-1"/>
    <n v="-1"/>
    <n v="-1"/>
    <x v="6"/>
    <x v="4"/>
    <x v="0"/>
  </r>
  <r>
    <n v="5082"/>
    <n v="6643"/>
    <m/>
    <x v="0"/>
    <n v="7"/>
    <n v="0"/>
    <n v="-1"/>
    <n v="0"/>
    <n v="-1"/>
    <n v="-1"/>
    <n v="-1"/>
    <n v="0"/>
    <n v="-1"/>
    <n v="0"/>
    <n v="-1"/>
    <n v="-1"/>
    <n v="-1"/>
    <x v="6"/>
    <x v="5"/>
    <x v="0"/>
  </r>
  <r>
    <n v="5082"/>
    <n v="6762"/>
    <m/>
    <x v="0"/>
    <n v="7"/>
    <n v="0"/>
    <n v="-1"/>
    <n v="0"/>
    <n v="-1"/>
    <n v="-1"/>
    <n v="-1"/>
    <n v="0"/>
    <n v="-1"/>
    <n v="0"/>
    <n v="-1"/>
    <n v="-1"/>
    <n v="-1"/>
    <x v="6"/>
    <x v="6"/>
    <x v="0"/>
  </r>
  <r>
    <n v="5082"/>
    <n v="6763"/>
    <m/>
    <x v="0"/>
    <n v="7"/>
    <n v="0"/>
    <n v="-1"/>
    <n v="0"/>
    <n v="-1"/>
    <n v="-1"/>
    <n v="-1"/>
    <n v="0"/>
    <n v="-1"/>
    <n v="0"/>
    <n v="-1"/>
    <n v="-1"/>
    <n v="-1"/>
    <x v="6"/>
    <x v="7"/>
    <x v="0"/>
  </r>
  <r>
    <n v="5082"/>
    <n v="6764"/>
    <m/>
    <x v="0"/>
    <n v="7"/>
    <n v="0"/>
    <n v="-1"/>
    <n v="0"/>
    <n v="-1"/>
    <n v="-1"/>
    <n v="-1"/>
    <n v="0"/>
    <n v="-1"/>
    <n v="0"/>
    <n v="-1"/>
    <n v="-1"/>
    <n v="-1"/>
    <x v="6"/>
    <x v="8"/>
    <x v="0"/>
  </r>
  <r>
    <n v="5082"/>
    <n v="6765"/>
    <m/>
    <x v="0"/>
    <n v="7"/>
    <n v="0"/>
    <n v="-1"/>
    <n v="0"/>
    <n v="-1"/>
    <n v="-1"/>
    <n v="-1"/>
    <n v="0"/>
    <n v="-1"/>
    <n v="0"/>
    <n v="-1"/>
    <n v="-1"/>
    <n v="-1"/>
    <x v="6"/>
    <x v="9"/>
    <x v="0"/>
  </r>
  <r>
    <n v="5082"/>
    <n v="6767"/>
    <m/>
    <x v="0"/>
    <n v="7"/>
    <n v="0"/>
    <n v="-1"/>
    <n v="0"/>
    <n v="-1"/>
    <n v="-1"/>
    <n v="-1"/>
    <n v="0"/>
    <n v="-1"/>
    <n v="0"/>
    <n v="-1"/>
    <n v="-1"/>
    <n v="-1"/>
    <x v="6"/>
    <x v="10"/>
    <x v="0"/>
  </r>
  <r>
    <n v="5082"/>
    <n v="6775"/>
    <m/>
    <x v="0"/>
    <n v="7"/>
    <n v="0"/>
    <n v="-1"/>
    <n v="0"/>
    <n v="-1"/>
    <n v="-1"/>
    <n v="-1"/>
    <n v="0"/>
    <n v="-1"/>
    <n v="0"/>
    <n v="-1"/>
    <n v="-1"/>
    <n v="-1"/>
    <x v="6"/>
    <x v="12"/>
    <x v="0"/>
  </r>
  <r>
    <n v="5082"/>
    <n v="6776"/>
    <m/>
    <x v="0"/>
    <n v="7"/>
    <n v="0"/>
    <n v="-1"/>
    <n v="0"/>
    <n v="-1"/>
    <n v="-1"/>
    <n v="-1"/>
    <n v="0"/>
    <n v="-1"/>
    <n v="0"/>
    <n v="-1"/>
    <n v="-1"/>
    <n v="-1"/>
    <x v="6"/>
    <x v="13"/>
    <x v="0"/>
  </r>
  <r>
    <n v="5082"/>
    <n v="6777"/>
    <m/>
    <x v="0"/>
    <n v="7"/>
    <n v="0"/>
    <n v="-1"/>
    <n v="0"/>
    <n v="-1"/>
    <n v="-1"/>
    <n v="-1"/>
    <n v="0"/>
    <n v="-1"/>
    <n v="0"/>
    <n v="-1"/>
    <n v="-1"/>
    <n v="-1"/>
    <x v="6"/>
    <x v="14"/>
    <x v="0"/>
  </r>
  <r>
    <n v="5082"/>
    <n v="2959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2"/>
    <n v="3659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2"/>
    <n v="4524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2"/>
    <n v="4954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2"/>
    <n v="6357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2"/>
    <n v="6368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2"/>
    <n v="6639"/>
    <m/>
    <x v="0"/>
    <n v="8"/>
    <n v="0"/>
    <n v="-1"/>
    <n v="0"/>
    <n v="-1"/>
    <n v="-1"/>
    <n v="-1"/>
    <n v="0"/>
    <n v="-1"/>
    <n v="0"/>
    <n v="-1"/>
    <n v="-1"/>
    <n v="-1"/>
    <x v="7"/>
    <x v="1"/>
    <x v="0"/>
  </r>
  <r>
    <n v="5082"/>
    <n v="6640"/>
    <m/>
    <x v="0"/>
    <n v="8"/>
    <n v="0"/>
    <n v="-1"/>
    <n v="0"/>
    <n v="-1"/>
    <n v="-1"/>
    <n v="-1"/>
    <n v="0"/>
    <n v="-1"/>
    <n v="0"/>
    <n v="-1"/>
    <n v="-1"/>
    <n v="-1"/>
    <x v="7"/>
    <x v="2"/>
    <x v="0"/>
  </r>
  <r>
    <n v="5082"/>
    <n v="6641"/>
    <m/>
    <x v="0"/>
    <n v="8"/>
    <n v="0"/>
    <n v="-1"/>
    <n v="0"/>
    <n v="-1"/>
    <n v="-1"/>
    <n v="-1"/>
    <n v="0"/>
    <n v="-1"/>
    <n v="0"/>
    <n v="-1"/>
    <n v="-1"/>
    <n v="-1"/>
    <x v="7"/>
    <x v="3"/>
    <x v="0"/>
  </r>
  <r>
    <n v="5082"/>
    <n v="6642"/>
    <m/>
    <x v="0"/>
    <n v="8"/>
    <n v="0"/>
    <n v="-1"/>
    <n v="0"/>
    <n v="-1"/>
    <n v="-1"/>
    <n v="-1"/>
    <n v="0"/>
    <n v="-1"/>
    <n v="0"/>
    <n v="-1"/>
    <n v="-1"/>
    <n v="-1"/>
    <x v="7"/>
    <x v="4"/>
    <x v="0"/>
  </r>
  <r>
    <n v="5082"/>
    <n v="6643"/>
    <m/>
    <x v="0"/>
    <n v="8"/>
    <n v="0"/>
    <n v="-1"/>
    <n v="0"/>
    <n v="-1"/>
    <n v="-1"/>
    <n v="-1"/>
    <n v="0"/>
    <n v="-1"/>
    <n v="0"/>
    <n v="-1"/>
    <n v="-1"/>
    <n v="-1"/>
    <x v="7"/>
    <x v="5"/>
    <x v="0"/>
  </r>
  <r>
    <n v="5082"/>
    <n v="6762"/>
    <m/>
    <x v="0"/>
    <n v="8"/>
    <n v="0"/>
    <n v="-1"/>
    <n v="0"/>
    <n v="-1"/>
    <n v="-1"/>
    <n v="-1"/>
    <n v="0"/>
    <n v="-1"/>
    <n v="0"/>
    <n v="-1"/>
    <n v="-1"/>
    <n v="-1"/>
    <x v="7"/>
    <x v="6"/>
    <x v="0"/>
  </r>
  <r>
    <n v="5082"/>
    <n v="6763"/>
    <m/>
    <x v="0"/>
    <n v="8"/>
    <n v="0"/>
    <n v="-1"/>
    <n v="0"/>
    <n v="-1"/>
    <n v="-1"/>
    <n v="-1"/>
    <n v="0"/>
    <n v="-1"/>
    <n v="0"/>
    <n v="-1"/>
    <n v="-1"/>
    <n v="-1"/>
    <x v="7"/>
    <x v="7"/>
    <x v="0"/>
  </r>
  <r>
    <n v="5082"/>
    <n v="6764"/>
    <m/>
    <x v="0"/>
    <n v="8"/>
    <n v="0"/>
    <n v="-1"/>
    <n v="0"/>
    <n v="-1"/>
    <n v="-1"/>
    <n v="-1"/>
    <n v="0"/>
    <n v="-1"/>
    <n v="0"/>
    <n v="-1"/>
    <n v="-1"/>
    <n v="-1"/>
    <x v="7"/>
    <x v="8"/>
    <x v="0"/>
  </r>
  <r>
    <n v="5082"/>
    <n v="6765"/>
    <m/>
    <x v="0"/>
    <n v="8"/>
    <n v="0"/>
    <n v="-1"/>
    <n v="0"/>
    <n v="-1"/>
    <n v="-1"/>
    <n v="-1"/>
    <n v="0"/>
    <n v="-1"/>
    <n v="0"/>
    <n v="-1"/>
    <n v="-1"/>
    <n v="-1"/>
    <x v="7"/>
    <x v="9"/>
    <x v="0"/>
  </r>
  <r>
    <n v="5082"/>
    <n v="6767"/>
    <m/>
    <x v="0"/>
    <n v="8"/>
    <n v="0"/>
    <n v="-1"/>
    <n v="0"/>
    <n v="-1"/>
    <n v="-1"/>
    <n v="-1"/>
    <n v="0"/>
    <n v="-1"/>
    <n v="0"/>
    <n v="-1"/>
    <n v="-1"/>
    <n v="-1"/>
    <x v="7"/>
    <x v="10"/>
    <x v="0"/>
  </r>
  <r>
    <n v="5082"/>
    <n v="6775"/>
    <m/>
    <x v="0"/>
    <n v="8"/>
    <n v="0"/>
    <n v="-1"/>
    <n v="0"/>
    <n v="-1"/>
    <n v="-1"/>
    <n v="-1"/>
    <n v="0"/>
    <n v="-1"/>
    <n v="0"/>
    <n v="-1"/>
    <n v="-1"/>
    <n v="-1"/>
    <x v="7"/>
    <x v="12"/>
    <x v="0"/>
  </r>
  <r>
    <n v="5082"/>
    <n v="6776"/>
    <m/>
    <x v="0"/>
    <n v="8"/>
    <n v="0"/>
    <n v="-1"/>
    <n v="0"/>
    <n v="-1"/>
    <n v="-1"/>
    <n v="-1"/>
    <n v="0"/>
    <n v="-1"/>
    <n v="0"/>
    <n v="-1"/>
    <n v="-1"/>
    <n v="-1"/>
    <x v="7"/>
    <x v="13"/>
    <x v="0"/>
  </r>
  <r>
    <n v="5082"/>
    <n v="2959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2"/>
    <n v="3659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2"/>
    <n v="4524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2"/>
    <n v="4954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2"/>
    <n v="6357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2"/>
    <n v="6368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2"/>
    <n v="6639"/>
    <m/>
    <x v="0"/>
    <n v="9"/>
    <n v="0"/>
    <n v="-1"/>
    <n v="0"/>
    <n v="-1"/>
    <n v="-1"/>
    <n v="-1"/>
    <n v="0"/>
    <n v="-1"/>
    <n v="0"/>
    <n v="-1"/>
    <n v="-1"/>
    <n v="-1"/>
    <x v="8"/>
    <x v="1"/>
    <x v="0"/>
  </r>
  <r>
    <n v="5082"/>
    <n v="6640"/>
    <m/>
    <x v="0"/>
    <n v="9"/>
    <n v="0"/>
    <n v="-1"/>
    <n v="0"/>
    <n v="-1"/>
    <n v="-1"/>
    <n v="-1"/>
    <n v="0"/>
    <n v="-1"/>
    <n v="0"/>
    <n v="-1"/>
    <n v="-1"/>
    <n v="-1"/>
    <x v="8"/>
    <x v="2"/>
    <x v="0"/>
  </r>
  <r>
    <n v="5082"/>
    <n v="6641"/>
    <m/>
    <x v="0"/>
    <n v="9"/>
    <n v="0"/>
    <n v="-1"/>
    <n v="0"/>
    <n v="-1"/>
    <n v="-1"/>
    <n v="-1"/>
    <n v="0"/>
    <n v="-1"/>
    <n v="0"/>
    <n v="-1"/>
    <n v="-1"/>
    <n v="-1"/>
    <x v="8"/>
    <x v="3"/>
    <x v="0"/>
  </r>
  <r>
    <n v="5082"/>
    <n v="6642"/>
    <m/>
    <x v="0"/>
    <n v="9"/>
    <n v="0"/>
    <n v="-1"/>
    <n v="0"/>
    <n v="-1"/>
    <n v="-1"/>
    <n v="-1"/>
    <n v="0"/>
    <n v="-1"/>
    <n v="0"/>
    <n v="-1"/>
    <n v="-1"/>
    <n v="-1"/>
    <x v="8"/>
    <x v="4"/>
    <x v="0"/>
  </r>
  <r>
    <n v="5082"/>
    <n v="6643"/>
    <m/>
    <x v="0"/>
    <n v="9"/>
    <n v="0"/>
    <n v="-1"/>
    <n v="0"/>
    <n v="-1"/>
    <n v="-1"/>
    <n v="-1"/>
    <n v="0"/>
    <n v="-1"/>
    <n v="0"/>
    <n v="-1"/>
    <n v="-1"/>
    <n v="-1"/>
    <x v="8"/>
    <x v="5"/>
    <x v="0"/>
  </r>
  <r>
    <n v="5082"/>
    <n v="6762"/>
    <m/>
    <x v="0"/>
    <n v="9"/>
    <n v="0"/>
    <n v="-1"/>
    <n v="0"/>
    <n v="-1"/>
    <n v="-1"/>
    <n v="-1"/>
    <n v="0"/>
    <n v="-1"/>
    <n v="0"/>
    <n v="-1"/>
    <n v="-1"/>
    <n v="-1"/>
    <x v="8"/>
    <x v="6"/>
    <x v="0"/>
  </r>
  <r>
    <n v="5082"/>
    <n v="6763"/>
    <m/>
    <x v="0"/>
    <n v="9"/>
    <n v="0"/>
    <n v="-1"/>
    <n v="0"/>
    <n v="-1"/>
    <n v="-1"/>
    <n v="-1"/>
    <n v="0"/>
    <n v="-1"/>
    <n v="0"/>
    <n v="-1"/>
    <n v="-1"/>
    <n v="-1"/>
    <x v="8"/>
    <x v="7"/>
    <x v="0"/>
  </r>
  <r>
    <n v="5082"/>
    <n v="6764"/>
    <m/>
    <x v="0"/>
    <n v="9"/>
    <n v="0"/>
    <n v="-1"/>
    <n v="0"/>
    <n v="-1"/>
    <n v="-1"/>
    <n v="-1"/>
    <n v="0"/>
    <n v="-1"/>
    <n v="0"/>
    <n v="-1"/>
    <n v="-1"/>
    <n v="-1"/>
    <x v="8"/>
    <x v="8"/>
    <x v="0"/>
  </r>
  <r>
    <n v="5082"/>
    <n v="6765"/>
    <m/>
    <x v="0"/>
    <n v="9"/>
    <n v="0"/>
    <n v="-1"/>
    <n v="0"/>
    <n v="-1"/>
    <n v="-1"/>
    <n v="-1"/>
    <n v="0"/>
    <n v="-1"/>
    <n v="0"/>
    <n v="-1"/>
    <n v="-1"/>
    <n v="-1"/>
    <x v="8"/>
    <x v="9"/>
    <x v="0"/>
  </r>
  <r>
    <n v="5082"/>
    <n v="6767"/>
    <m/>
    <x v="0"/>
    <n v="9"/>
    <n v="0"/>
    <n v="-1"/>
    <n v="0"/>
    <n v="-1"/>
    <n v="-1"/>
    <n v="-1"/>
    <n v="0"/>
    <n v="-1"/>
    <n v="0"/>
    <n v="-1"/>
    <n v="-1"/>
    <n v="-1"/>
    <x v="8"/>
    <x v="10"/>
    <x v="0"/>
  </r>
  <r>
    <n v="5082"/>
    <n v="6775"/>
    <m/>
    <x v="0"/>
    <n v="9"/>
    <n v="0"/>
    <n v="-1"/>
    <n v="0"/>
    <n v="-1"/>
    <n v="-1"/>
    <n v="-1"/>
    <n v="0"/>
    <n v="-1"/>
    <n v="0"/>
    <n v="-1"/>
    <n v="-1"/>
    <n v="-1"/>
    <x v="8"/>
    <x v="12"/>
    <x v="0"/>
  </r>
  <r>
    <n v="5082"/>
    <n v="6776"/>
    <m/>
    <x v="0"/>
    <n v="9"/>
    <n v="0"/>
    <n v="-1"/>
    <n v="0"/>
    <n v="-1"/>
    <n v="-1"/>
    <n v="-1"/>
    <n v="0"/>
    <n v="-1"/>
    <n v="0"/>
    <n v="-1"/>
    <n v="-1"/>
    <n v="-1"/>
    <x v="8"/>
    <x v="13"/>
    <x v="0"/>
  </r>
  <r>
    <n v="5082"/>
    <n v="2959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2"/>
    <n v="3659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2"/>
    <n v="4524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2"/>
    <n v="4954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2"/>
    <n v="6357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2"/>
    <n v="6368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2"/>
    <n v="6639"/>
    <m/>
    <x v="0"/>
    <n v="10"/>
    <n v="0"/>
    <n v="-1"/>
    <n v="0"/>
    <n v="-1"/>
    <n v="-1"/>
    <n v="-1"/>
    <n v="0"/>
    <n v="-1"/>
    <n v="0"/>
    <n v="-1"/>
    <n v="-1"/>
    <n v="-1"/>
    <x v="9"/>
    <x v="1"/>
    <x v="0"/>
  </r>
  <r>
    <n v="5082"/>
    <n v="6640"/>
    <m/>
    <x v="0"/>
    <n v="10"/>
    <n v="0"/>
    <n v="-1"/>
    <n v="0"/>
    <n v="-1"/>
    <n v="-1"/>
    <n v="-1"/>
    <n v="0"/>
    <n v="-1"/>
    <n v="0"/>
    <n v="-1"/>
    <n v="-1"/>
    <n v="-1"/>
    <x v="9"/>
    <x v="2"/>
    <x v="0"/>
  </r>
  <r>
    <n v="5082"/>
    <n v="6641"/>
    <m/>
    <x v="0"/>
    <n v="10"/>
    <n v="0"/>
    <n v="-1"/>
    <n v="0"/>
    <n v="-1"/>
    <n v="-1"/>
    <n v="-1"/>
    <n v="0"/>
    <n v="-1"/>
    <n v="0"/>
    <n v="-1"/>
    <n v="-1"/>
    <n v="-1"/>
    <x v="9"/>
    <x v="3"/>
    <x v="0"/>
  </r>
  <r>
    <n v="5082"/>
    <n v="6642"/>
    <m/>
    <x v="0"/>
    <n v="10"/>
    <n v="0"/>
    <n v="-1"/>
    <n v="0"/>
    <n v="-1"/>
    <n v="-1"/>
    <n v="-1"/>
    <n v="0"/>
    <n v="-1"/>
    <n v="0"/>
    <n v="-1"/>
    <n v="-1"/>
    <n v="-1"/>
    <x v="9"/>
    <x v="4"/>
    <x v="0"/>
  </r>
  <r>
    <n v="5082"/>
    <n v="6643"/>
    <m/>
    <x v="0"/>
    <n v="10"/>
    <n v="0"/>
    <n v="-1"/>
    <n v="0"/>
    <n v="-1"/>
    <n v="-1"/>
    <n v="-1"/>
    <n v="0"/>
    <n v="-1"/>
    <n v="0"/>
    <n v="-1"/>
    <n v="-1"/>
    <n v="-1"/>
    <x v="9"/>
    <x v="5"/>
    <x v="0"/>
  </r>
  <r>
    <n v="5082"/>
    <n v="6762"/>
    <m/>
    <x v="0"/>
    <n v="10"/>
    <n v="0"/>
    <n v="-1"/>
    <n v="0"/>
    <n v="-1"/>
    <n v="-1"/>
    <n v="-1"/>
    <n v="0"/>
    <n v="-1"/>
    <n v="0"/>
    <n v="-1"/>
    <n v="-1"/>
    <n v="-1"/>
    <x v="9"/>
    <x v="6"/>
    <x v="0"/>
  </r>
  <r>
    <n v="5082"/>
    <n v="6763"/>
    <m/>
    <x v="0"/>
    <n v="10"/>
    <n v="0"/>
    <n v="-1"/>
    <n v="0"/>
    <n v="-1"/>
    <n v="-1"/>
    <n v="-1"/>
    <n v="0"/>
    <n v="-1"/>
    <n v="0"/>
    <n v="-1"/>
    <n v="-1"/>
    <n v="-1"/>
    <x v="9"/>
    <x v="7"/>
    <x v="0"/>
  </r>
  <r>
    <n v="5082"/>
    <n v="6764"/>
    <m/>
    <x v="0"/>
    <n v="10"/>
    <n v="0"/>
    <n v="-1"/>
    <n v="0"/>
    <n v="-1"/>
    <n v="-1"/>
    <n v="-1"/>
    <n v="0"/>
    <n v="-1"/>
    <n v="0"/>
    <n v="-1"/>
    <n v="-1"/>
    <n v="-1"/>
    <x v="9"/>
    <x v="8"/>
    <x v="0"/>
  </r>
  <r>
    <n v="5082"/>
    <n v="6765"/>
    <m/>
    <x v="0"/>
    <n v="10"/>
    <n v="0"/>
    <n v="-1"/>
    <n v="0"/>
    <n v="-1"/>
    <n v="-1"/>
    <n v="-1"/>
    <n v="0"/>
    <n v="-1"/>
    <n v="0"/>
    <n v="-1"/>
    <n v="-1"/>
    <n v="-1"/>
    <x v="9"/>
    <x v="9"/>
    <x v="0"/>
  </r>
  <r>
    <n v="5082"/>
    <n v="6767"/>
    <m/>
    <x v="0"/>
    <n v="10"/>
    <n v="0"/>
    <n v="-1"/>
    <n v="0"/>
    <n v="-1"/>
    <n v="-1"/>
    <n v="-1"/>
    <n v="0"/>
    <n v="-1"/>
    <n v="0"/>
    <n v="-1"/>
    <n v="-1"/>
    <n v="-1"/>
    <x v="9"/>
    <x v="10"/>
    <x v="0"/>
  </r>
  <r>
    <n v="5082"/>
    <n v="6775"/>
    <m/>
    <x v="0"/>
    <n v="10"/>
    <n v="0"/>
    <n v="-1"/>
    <n v="0"/>
    <n v="-1"/>
    <n v="-1"/>
    <n v="-1"/>
    <n v="0"/>
    <n v="-1"/>
    <n v="0"/>
    <n v="-1"/>
    <n v="-1"/>
    <n v="-1"/>
    <x v="9"/>
    <x v="12"/>
    <x v="0"/>
  </r>
  <r>
    <n v="5082"/>
    <n v="6776"/>
    <m/>
    <x v="0"/>
    <n v="10"/>
    <n v="0"/>
    <n v="-1"/>
    <n v="0"/>
    <n v="-1"/>
    <n v="-1"/>
    <n v="-1"/>
    <n v="0"/>
    <n v="-1"/>
    <n v="0"/>
    <n v="-1"/>
    <n v="-1"/>
    <n v="-1"/>
    <x v="9"/>
    <x v="13"/>
    <x v="0"/>
  </r>
  <r>
    <n v="5082"/>
    <n v="2959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2"/>
    <n v="3659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2"/>
    <n v="4524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2"/>
    <n v="4954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2"/>
    <n v="6357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2"/>
    <n v="6368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2"/>
    <n v="6639"/>
    <m/>
    <x v="0"/>
    <n v="11"/>
    <n v="0"/>
    <n v="-1"/>
    <n v="0"/>
    <n v="-1"/>
    <n v="-1"/>
    <n v="-1"/>
    <n v="0"/>
    <n v="-1"/>
    <n v="0"/>
    <n v="-1"/>
    <n v="-1"/>
    <n v="-1"/>
    <x v="10"/>
    <x v="1"/>
    <x v="0"/>
  </r>
  <r>
    <n v="5082"/>
    <n v="6640"/>
    <m/>
    <x v="0"/>
    <n v="11"/>
    <n v="0"/>
    <n v="-1"/>
    <n v="0"/>
    <n v="-1"/>
    <n v="-1"/>
    <n v="-1"/>
    <n v="0"/>
    <n v="-1"/>
    <n v="0"/>
    <n v="-1"/>
    <n v="-1"/>
    <n v="-1"/>
    <x v="10"/>
    <x v="2"/>
    <x v="0"/>
  </r>
  <r>
    <n v="5082"/>
    <n v="6641"/>
    <m/>
    <x v="0"/>
    <n v="11"/>
    <n v="0"/>
    <n v="-1"/>
    <n v="0"/>
    <n v="-1"/>
    <n v="-1"/>
    <n v="-1"/>
    <n v="0"/>
    <n v="-1"/>
    <n v="0"/>
    <n v="-1"/>
    <n v="-1"/>
    <n v="-1"/>
    <x v="10"/>
    <x v="3"/>
    <x v="0"/>
  </r>
  <r>
    <n v="5082"/>
    <n v="6642"/>
    <m/>
    <x v="0"/>
    <n v="11"/>
    <n v="0"/>
    <n v="-1"/>
    <n v="0"/>
    <n v="-1"/>
    <n v="-1"/>
    <n v="-1"/>
    <n v="0"/>
    <n v="-1"/>
    <n v="0"/>
    <n v="-1"/>
    <n v="-1"/>
    <n v="-1"/>
    <x v="10"/>
    <x v="4"/>
    <x v="0"/>
  </r>
  <r>
    <n v="5082"/>
    <n v="6643"/>
    <m/>
    <x v="0"/>
    <n v="11"/>
    <n v="0"/>
    <n v="-1"/>
    <n v="0"/>
    <n v="-1"/>
    <n v="-1"/>
    <n v="-1"/>
    <n v="0"/>
    <n v="-1"/>
    <n v="0"/>
    <n v="-1"/>
    <n v="-1"/>
    <n v="-1"/>
    <x v="10"/>
    <x v="5"/>
    <x v="0"/>
  </r>
  <r>
    <n v="5082"/>
    <n v="6762"/>
    <m/>
    <x v="0"/>
    <n v="11"/>
    <n v="0"/>
    <n v="-1"/>
    <n v="0"/>
    <n v="-1"/>
    <n v="-1"/>
    <n v="-1"/>
    <n v="0"/>
    <n v="-1"/>
    <n v="0"/>
    <n v="-1"/>
    <n v="-1"/>
    <n v="-1"/>
    <x v="10"/>
    <x v="6"/>
    <x v="0"/>
  </r>
  <r>
    <n v="5082"/>
    <n v="6763"/>
    <m/>
    <x v="0"/>
    <n v="11"/>
    <n v="0"/>
    <n v="-1"/>
    <n v="0"/>
    <n v="-1"/>
    <n v="-1"/>
    <n v="-1"/>
    <n v="0"/>
    <n v="-1"/>
    <n v="0"/>
    <n v="-1"/>
    <n v="-1"/>
    <n v="-1"/>
    <x v="10"/>
    <x v="7"/>
    <x v="0"/>
  </r>
  <r>
    <n v="5082"/>
    <n v="6764"/>
    <m/>
    <x v="0"/>
    <n v="11"/>
    <n v="0"/>
    <n v="-1"/>
    <n v="0"/>
    <n v="-1"/>
    <n v="-1"/>
    <n v="-1"/>
    <n v="0"/>
    <n v="-1"/>
    <n v="0"/>
    <n v="-1"/>
    <n v="-1"/>
    <n v="-1"/>
    <x v="10"/>
    <x v="8"/>
    <x v="0"/>
  </r>
  <r>
    <n v="5082"/>
    <n v="6765"/>
    <m/>
    <x v="0"/>
    <n v="11"/>
    <n v="0"/>
    <n v="-1"/>
    <n v="0"/>
    <n v="-1"/>
    <n v="-1"/>
    <n v="-1"/>
    <n v="0"/>
    <n v="-1"/>
    <n v="0"/>
    <n v="-1"/>
    <n v="-1"/>
    <n v="-1"/>
    <x v="10"/>
    <x v="9"/>
    <x v="0"/>
  </r>
  <r>
    <n v="5082"/>
    <n v="6767"/>
    <m/>
    <x v="0"/>
    <n v="11"/>
    <n v="0"/>
    <n v="-1"/>
    <n v="0"/>
    <n v="-1"/>
    <n v="-1"/>
    <n v="-1"/>
    <n v="0"/>
    <n v="-1"/>
    <n v="0"/>
    <n v="-1"/>
    <n v="-1"/>
    <n v="-1"/>
    <x v="10"/>
    <x v="10"/>
    <x v="0"/>
  </r>
  <r>
    <n v="5082"/>
    <n v="6775"/>
    <m/>
    <x v="0"/>
    <n v="11"/>
    <n v="0"/>
    <n v="-1"/>
    <n v="0"/>
    <n v="-1"/>
    <n v="-1"/>
    <n v="-1"/>
    <n v="0"/>
    <n v="-1"/>
    <n v="0"/>
    <n v="-1"/>
    <n v="-1"/>
    <n v="-1"/>
    <x v="10"/>
    <x v="12"/>
    <x v="0"/>
  </r>
  <r>
    <n v="5082"/>
    <n v="6776"/>
    <m/>
    <x v="0"/>
    <n v="11"/>
    <n v="0"/>
    <n v="-1"/>
    <n v="0"/>
    <n v="-1"/>
    <n v="-1"/>
    <n v="-1"/>
    <n v="0"/>
    <n v="-1"/>
    <n v="0"/>
    <n v="-1"/>
    <n v="-1"/>
    <n v="-1"/>
    <x v="10"/>
    <x v="13"/>
    <x v="0"/>
  </r>
  <r>
    <n v="5082"/>
    <n v="6777"/>
    <m/>
    <x v="0"/>
    <n v="11"/>
    <n v="0"/>
    <n v="-1"/>
    <n v="0"/>
    <n v="-1"/>
    <n v="-1"/>
    <n v="-1"/>
    <n v="0"/>
    <n v="-1"/>
    <n v="0"/>
    <n v="-1"/>
    <n v="-1"/>
    <n v="-1"/>
    <x v="10"/>
    <x v="14"/>
    <x v="0"/>
  </r>
  <r>
    <n v="5082"/>
    <n v="2959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2"/>
    <n v="3659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2"/>
    <n v="4524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2"/>
    <n v="4954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2"/>
    <n v="6357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2"/>
    <n v="6368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2"/>
    <n v="6639"/>
    <m/>
    <x v="0"/>
    <n v="12"/>
    <n v="0"/>
    <n v="-1"/>
    <n v="0"/>
    <n v="-1"/>
    <n v="-1"/>
    <n v="-1"/>
    <n v="0"/>
    <n v="-1"/>
    <n v="0"/>
    <n v="-1"/>
    <n v="-1"/>
    <n v="-1"/>
    <x v="11"/>
    <x v="1"/>
    <x v="0"/>
  </r>
  <r>
    <n v="5082"/>
    <n v="6640"/>
    <m/>
    <x v="0"/>
    <n v="12"/>
    <n v="0"/>
    <n v="-1"/>
    <n v="0"/>
    <n v="-1"/>
    <n v="-1"/>
    <n v="-1"/>
    <n v="0"/>
    <n v="-1"/>
    <n v="0"/>
    <n v="-1"/>
    <n v="-1"/>
    <n v="-1"/>
    <x v="11"/>
    <x v="2"/>
    <x v="0"/>
  </r>
  <r>
    <n v="5082"/>
    <n v="6641"/>
    <m/>
    <x v="0"/>
    <n v="12"/>
    <n v="0"/>
    <n v="-1"/>
    <n v="0"/>
    <n v="-1"/>
    <n v="-1"/>
    <n v="-1"/>
    <n v="0"/>
    <n v="-1"/>
    <n v="0"/>
    <n v="-1"/>
    <n v="-1"/>
    <n v="-1"/>
    <x v="11"/>
    <x v="3"/>
    <x v="0"/>
  </r>
  <r>
    <n v="5082"/>
    <n v="6642"/>
    <m/>
    <x v="0"/>
    <n v="12"/>
    <n v="0"/>
    <n v="-1"/>
    <n v="0"/>
    <n v="-1"/>
    <n v="-1"/>
    <n v="-1"/>
    <n v="0"/>
    <n v="-1"/>
    <n v="0"/>
    <n v="-1"/>
    <n v="-1"/>
    <n v="-1"/>
    <x v="11"/>
    <x v="4"/>
    <x v="0"/>
  </r>
  <r>
    <n v="5082"/>
    <n v="6643"/>
    <m/>
    <x v="0"/>
    <n v="12"/>
    <n v="0"/>
    <n v="-1"/>
    <n v="0"/>
    <n v="-1"/>
    <n v="-1"/>
    <n v="-1"/>
    <n v="0"/>
    <n v="-1"/>
    <n v="0"/>
    <n v="-1"/>
    <n v="-1"/>
    <n v="-1"/>
    <x v="11"/>
    <x v="5"/>
    <x v="0"/>
  </r>
  <r>
    <n v="5082"/>
    <n v="6762"/>
    <m/>
    <x v="0"/>
    <n v="12"/>
    <n v="0"/>
    <n v="-1"/>
    <n v="0"/>
    <n v="-1"/>
    <n v="-1"/>
    <n v="-1"/>
    <n v="0"/>
    <n v="-1"/>
    <n v="0"/>
    <n v="-1"/>
    <n v="-1"/>
    <n v="-1"/>
    <x v="11"/>
    <x v="6"/>
    <x v="0"/>
  </r>
  <r>
    <n v="5082"/>
    <n v="6763"/>
    <m/>
    <x v="0"/>
    <n v="12"/>
    <n v="0"/>
    <n v="-1"/>
    <n v="0"/>
    <n v="-1"/>
    <n v="-1"/>
    <n v="-1"/>
    <n v="0"/>
    <n v="-1"/>
    <n v="0"/>
    <n v="-1"/>
    <n v="-1"/>
    <n v="-1"/>
    <x v="11"/>
    <x v="7"/>
    <x v="0"/>
  </r>
  <r>
    <n v="5082"/>
    <n v="6764"/>
    <m/>
    <x v="0"/>
    <n v="12"/>
    <n v="0"/>
    <n v="-1"/>
    <n v="0"/>
    <n v="-1"/>
    <n v="-1"/>
    <n v="-1"/>
    <n v="0"/>
    <n v="-1"/>
    <n v="0"/>
    <n v="-1"/>
    <n v="-1"/>
    <n v="-1"/>
    <x v="11"/>
    <x v="8"/>
    <x v="0"/>
  </r>
  <r>
    <n v="5082"/>
    <n v="6767"/>
    <m/>
    <x v="0"/>
    <n v="12"/>
    <n v="0"/>
    <n v="-1"/>
    <n v="0"/>
    <n v="-1"/>
    <n v="-1"/>
    <n v="-1"/>
    <n v="0"/>
    <n v="-1"/>
    <n v="0"/>
    <n v="-1"/>
    <n v="-1"/>
    <n v="-1"/>
    <x v="11"/>
    <x v="10"/>
    <x v="0"/>
  </r>
  <r>
    <n v="5082"/>
    <n v="6775"/>
    <m/>
    <x v="0"/>
    <n v="12"/>
    <n v="0"/>
    <n v="-1"/>
    <n v="0"/>
    <n v="-1"/>
    <n v="-1"/>
    <n v="-1"/>
    <n v="0"/>
    <n v="-1"/>
    <n v="0"/>
    <n v="-1"/>
    <n v="-1"/>
    <n v="-1"/>
    <x v="11"/>
    <x v="12"/>
    <x v="0"/>
  </r>
  <r>
    <n v="5082"/>
    <n v="6776"/>
    <m/>
    <x v="0"/>
    <n v="12"/>
    <n v="0"/>
    <n v="-1"/>
    <n v="0"/>
    <n v="-1"/>
    <n v="-1"/>
    <n v="-1"/>
    <n v="0"/>
    <n v="-1"/>
    <n v="0"/>
    <n v="-1"/>
    <n v="-1"/>
    <n v="-1"/>
    <x v="11"/>
    <x v="13"/>
    <x v="0"/>
  </r>
  <r>
    <n v="5080"/>
    <n v="2959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0"/>
    <n v="3659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0"/>
    <n v="4524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0"/>
    <n v="4953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0"/>
    <n v="4954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0"/>
    <n v="6357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0"/>
    <n v="6368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0"/>
    <n v="6639"/>
    <m/>
    <x v="0"/>
    <n v="1"/>
    <n v="0"/>
    <n v="-1"/>
    <n v="0"/>
    <n v="-1"/>
    <n v="-1"/>
    <n v="-1"/>
    <n v="0"/>
    <n v="-1"/>
    <n v="0"/>
    <n v="-1"/>
    <n v="-1"/>
    <n v="-1"/>
    <x v="0"/>
    <x v="1"/>
    <x v="0"/>
  </r>
  <r>
    <n v="5080"/>
    <n v="6640"/>
    <m/>
    <x v="0"/>
    <n v="1"/>
    <n v="0"/>
    <n v="-1"/>
    <n v="0"/>
    <n v="-1"/>
    <n v="-1"/>
    <n v="-1"/>
    <n v="0"/>
    <n v="-1"/>
    <n v="0"/>
    <n v="-1"/>
    <n v="-1"/>
    <n v="-1"/>
    <x v="0"/>
    <x v="2"/>
    <x v="0"/>
  </r>
  <r>
    <n v="5080"/>
    <n v="6641"/>
    <m/>
    <x v="0"/>
    <n v="1"/>
    <n v="0"/>
    <n v="-1"/>
    <n v="0"/>
    <n v="-1"/>
    <n v="-1"/>
    <n v="-1"/>
    <n v="0"/>
    <n v="-1"/>
    <n v="0"/>
    <n v="-1"/>
    <n v="-1"/>
    <n v="-1"/>
    <x v="0"/>
    <x v="3"/>
    <x v="0"/>
  </r>
  <r>
    <n v="5080"/>
    <n v="6642"/>
    <m/>
    <x v="0"/>
    <n v="1"/>
    <n v="0"/>
    <n v="-1"/>
    <n v="0"/>
    <n v="-1"/>
    <n v="-1"/>
    <n v="-1"/>
    <n v="0"/>
    <n v="-1"/>
    <n v="0"/>
    <n v="-1"/>
    <n v="-1"/>
    <n v="-1"/>
    <x v="0"/>
    <x v="4"/>
    <x v="0"/>
  </r>
  <r>
    <n v="5080"/>
    <n v="6643"/>
    <m/>
    <x v="0"/>
    <n v="1"/>
    <n v="0"/>
    <n v="-1"/>
    <n v="0"/>
    <n v="-1"/>
    <n v="-1"/>
    <n v="-1"/>
    <n v="0"/>
    <n v="-1"/>
    <n v="0"/>
    <n v="-1"/>
    <n v="-1"/>
    <n v="-1"/>
    <x v="0"/>
    <x v="5"/>
    <x v="0"/>
  </r>
  <r>
    <n v="5080"/>
    <n v="6762"/>
    <m/>
    <x v="0"/>
    <n v="1"/>
    <n v="0"/>
    <n v="-1"/>
    <n v="0"/>
    <n v="-1"/>
    <n v="-1"/>
    <n v="-1"/>
    <n v="0"/>
    <n v="-1"/>
    <n v="0"/>
    <n v="-1"/>
    <n v="-1"/>
    <n v="-1"/>
    <x v="0"/>
    <x v="6"/>
    <x v="0"/>
  </r>
  <r>
    <n v="5080"/>
    <n v="6763"/>
    <m/>
    <x v="0"/>
    <n v="1"/>
    <n v="0"/>
    <n v="-1"/>
    <n v="0"/>
    <n v="-1"/>
    <n v="-1"/>
    <n v="-1"/>
    <n v="0"/>
    <n v="-1"/>
    <n v="0"/>
    <n v="-1"/>
    <n v="-1"/>
    <n v="-1"/>
    <x v="0"/>
    <x v="7"/>
    <x v="0"/>
  </r>
  <r>
    <n v="5080"/>
    <n v="6764"/>
    <m/>
    <x v="0"/>
    <n v="1"/>
    <n v="0"/>
    <n v="-1"/>
    <n v="0"/>
    <n v="-1"/>
    <n v="-1"/>
    <n v="-1"/>
    <n v="0"/>
    <n v="-1"/>
    <n v="0"/>
    <n v="-1"/>
    <n v="-1"/>
    <n v="-1"/>
    <x v="0"/>
    <x v="8"/>
    <x v="0"/>
  </r>
  <r>
    <n v="5080"/>
    <n v="6765"/>
    <m/>
    <x v="0"/>
    <n v="1"/>
    <n v="0"/>
    <n v="-1"/>
    <n v="0"/>
    <n v="-1"/>
    <n v="-1"/>
    <n v="-1"/>
    <n v="0"/>
    <n v="-1"/>
    <n v="0"/>
    <n v="-1"/>
    <n v="-1"/>
    <n v="-1"/>
    <x v="0"/>
    <x v="9"/>
    <x v="0"/>
  </r>
  <r>
    <n v="5080"/>
    <n v="6767"/>
    <m/>
    <x v="0"/>
    <n v="1"/>
    <n v="0"/>
    <n v="-1"/>
    <n v="0"/>
    <n v="-1"/>
    <n v="-1"/>
    <n v="-1"/>
    <n v="0"/>
    <n v="-1"/>
    <n v="0"/>
    <n v="-1"/>
    <n v="-1"/>
    <n v="-1"/>
    <x v="0"/>
    <x v="10"/>
    <x v="0"/>
  </r>
  <r>
    <n v="5080"/>
    <n v="6768"/>
    <m/>
    <x v="0"/>
    <n v="1"/>
    <n v="0"/>
    <n v="-1"/>
    <n v="0"/>
    <n v="-1"/>
    <n v="-1"/>
    <n v="-1"/>
    <n v="0"/>
    <n v="-1"/>
    <n v="0"/>
    <n v="-1"/>
    <n v="-1"/>
    <n v="-1"/>
    <x v="0"/>
    <x v="11"/>
    <x v="0"/>
  </r>
  <r>
    <n v="5080"/>
    <n v="6775"/>
    <m/>
    <x v="0"/>
    <n v="1"/>
    <n v="0"/>
    <n v="-1"/>
    <n v="0"/>
    <n v="-1"/>
    <n v="-1"/>
    <n v="-1"/>
    <n v="0"/>
    <n v="-1"/>
    <n v="0"/>
    <n v="-1"/>
    <n v="-1"/>
    <n v="-1"/>
    <x v="0"/>
    <x v="12"/>
    <x v="0"/>
  </r>
  <r>
    <n v="5080"/>
    <n v="6776"/>
    <m/>
    <x v="0"/>
    <n v="1"/>
    <n v="0"/>
    <n v="-1"/>
    <n v="0"/>
    <n v="-1"/>
    <n v="-1"/>
    <n v="-1"/>
    <n v="0"/>
    <n v="-1"/>
    <n v="0"/>
    <n v="-1"/>
    <n v="-1"/>
    <n v="-1"/>
    <x v="0"/>
    <x v="13"/>
    <x v="0"/>
  </r>
  <r>
    <n v="5080"/>
    <n v="6777"/>
    <m/>
    <x v="0"/>
    <n v="1"/>
    <n v="0"/>
    <n v="-1"/>
    <n v="0"/>
    <n v="-1"/>
    <n v="-1"/>
    <n v="-1"/>
    <n v="0"/>
    <n v="-1"/>
    <n v="0"/>
    <n v="-1"/>
    <n v="-1"/>
    <n v="-1"/>
    <x v="0"/>
    <x v="14"/>
    <x v="0"/>
  </r>
  <r>
    <n v="5080"/>
    <n v="2959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0"/>
    <n v="3659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0"/>
    <n v="4524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0"/>
    <n v="4953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0"/>
    <n v="4954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0"/>
    <n v="6357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0"/>
    <n v="6368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0"/>
    <n v="6639"/>
    <m/>
    <x v="0"/>
    <n v="2"/>
    <n v="0"/>
    <n v="-1"/>
    <n v="0"/>
    <n v="-1"/>
    <n v="-1"/>
    <n v="-1"/>
    <n v="0"/>
    <n v="-1"/>
    <n v="0"/>
    <n v="-1"/>
    <n v="-1"/>
    <n v="-1"/>
    <x v="1"/>
    <x v="1"/>
    <x v="0"/>
  </r>
  <r>
    <n v="5080"/>
    <n v="6640"/>
    <m/>
    <x v="0"/>
    <n v="2"/>
    <n v="0"/>
    <n v="-1"/>
    <n v="0"/>
    <n v="-1"/>
    <n v="-1"/>
    <n v="-1"/>
    <n v="0"/>
    <n v="-1"/>
    <n v="0"/>
    <n v="-1"/>
    <n v="-1"/>
    <n v="-1"/>
    <x v="1"/>
    <x v="2"/>
    <x v="0"/>
  </r>
  <r>
    <n v="5080"/>
    <n v="6641"/>
    <m/>
    <x v="0"/>
    <n v="2"/>
    <n v="0"/>
    <n v="-1"/>
    <n v="0"/>
    <n v="-1"/>
    <n v="-1"/>
    <n v="-1"/>
    <n v="0"/>
    <n v="-1"/>
    <n v="0"/>
    <n v="-1"/>
    <n v="-1"/>
    <n v="-1"/>
    <x v="1"/>
    <x v="3"/>
    <x v="0"/>
  </r>
  <r>
    <n v="5080"/>
    <n v="6642"/>
    <m/>
    <x v="0"/>
    <n v="2"/>
    <n v="0"/>
    <n v="-1"/>
    <n v="0"/>
    <n v="-1"/>
    <n v="-1"/>
    <n v="-1"/>
    <n v="0"/>
    <n v="-1"/>
    <n v="0"/>
    <n v="-1"/>
    <n v="-1"/>
    <n v="-1"/>
    <x v="1"/>
    <x v="4"/>
    <x v="0"/>
  </r>
  <r>
    <n v="5080"/>
    <n v="6643"/>
    <m/>
    <x v="0"/>
    <n v="2"/>
    <n v="0"/>
    <n v="-1"/>
    <n v="0"/>
    <n v="-1"/>
    <n v="-1"/>
    <n v="-1"/>
    <n v="0"/>
    <n v="-1"/>
    <n v="0"/>
    <n v="-1"/>
    <n v="-1"/>
    <n v="-1"/>
    <x v="1"/>
    <x v="5"/>
    <x v="0"/>
  </r>
  <r>
    <n v="5080"/>
    <n v="6762"/>
    <m/>
    <x v="0"/>
    <n v="2"/>
    <n v="0"/>
    <n v="-1"/>
    <n v="0"/>
    <n v="-1"/>
    <n v="-1"/>
    <n v="-1"/>
    <n v="0"/>
    <n v="-1"/>
    <n v="0"/>
    <n v="-1"/>
    <n v="-1"/>
    <n v="-1"/>
    <x v="1"/>
    <x v="6"/>
    <x v="0"/>
  </r>
  <r>
    <n v="5080"/>
    <n v="6763"/>
    <m/>
    <x v="0"/>
    <n v="2"/>
    <n v="0"/>
    <n v="-1"/>
    <n v="0"/>
    <n v="-1"/>
    <n v="-1"/>
    <n v="-1"/>
    <n v="0"/>
    <n v="-1"/>
    <n v="0"/>
    <n v="-1"/>
    <n v="-1"/>
    <n v="-1"/>
    <x v="1"/>
    <x v="7"/>
    <x v="0"/>
  </r>
  <r>
    <n v="5080"/>
    <n v="6764"/>
    <m/>
    <x v="0"/>
    <n v="2"/>
    <n v="0"/>
    <n v="-1"/>
    <n v="0"/>
    <n v="-1"/>
    <n v="-1"/>
    <n v="-1"/>
    <n v="0"/>
    <n v="-1"/>
    <n v="0"/>
    <n v="-1"/>
    <n v="-1"/>
    <n v="-1"/>
    <x v="1"/>
    <x v="8"/>
    <x v="0"/>
  </r>
  <r>
    <n v="5080"/>
    <n v="6765"/>
    <m/>
    <x v="0"/>
    <n v="2"/>
    <n v="0"/>
    <n v="-1"/>
    <n v="0"/>
    <n v="-1"/>
    <n v="-1"/>
    <n v="-1"/>
    <n v="0"/>
    <n v="-1"/>
    <n v="0"/>
    <n v="-1"/>
    <n v="-1"/>
    <n v="-1"/>
    <x v="1"/>
    <x v="9"/>
    <x v="0"/>
  </r>
  <r>
    <n v="5080"/>
    <n v="6767"/>
    <m/>
    <x v="0"/>
    <n v="2"/>
    <n v="0"/>
    <n v="-1"/>
    <n v="0"/>
    <n v="-1"/>
    <n v="-1"/>
    <n v="-1"/>
    <n v="0"/>
    <n v="-1"/>
    <n v="0"/>
    <n v="-1"/>
    <n v="-1"/>
    <n v="-1"/>
    <x v="1"/>
    <x v="10"/>
    <x v="0"/>
  </r>
  <r>
    <n v="5080"/>
    <n v="6768"/>
    <m/>
    <x v="0"/>
    <n v="2"/>
    <n v="0"/>
    <n v="-1"/>
    <n v="0"/>
    <n v="-1"/>
    <n v="-1"/>
    <n v="-1"/>
    <n v="0"/>
    <n v="-1"/>
    <n v="0"/>
    <n v="-1"/>
    <n v="-1"/>
    <n v="-1"/>
    <x v="1"/>
    <x v="11"/>
    <x v="0"/>
  </r>
  <r>
    <n v="5080"/>
    <n v="6775"/>
    <m/>
    <x v="0"/>
    <n v="2"/>
    <n v="0"/>
    <n v="-1"/>
    <n v="0"/>
    <n v="-1"/>
    <n v="-1"/>
    <n v="-1"/>
    <n v="0"/>
    <n v="-1"/>
    <n v="0"/>
    <n v="-1"/>
    <n v="-1"/>
    <n v="-1"/>
    <x v="1"/>
    <x v="12"/>
    <x v="0"/>
  </r>
  <r>
    <n v="5080"/>
    <n v="6776"/>
    <m/>
    <x v="0"/>
    <n v="2"/>
    <n v="0"/>
    <n v="-1"/>
    <n v="0"/>
    <n v="-1"/>
    <n v="-1"/>
    <n v="-1"/>
    <n v="0"/>
    <n v="-1"/>
    <n v="0"/>
    <n v="-1"/>
    <n v="-1"/>
    <n v="-1"/>
    <x v="1"/>
    <x v="13"/>
    <x v="0"/>
  </r>
  <r>
    <n v="5080"/>
    <n v="6777"/>
    <m/>
    <x v="0"/>
    <n v="2"/>
    <n v="0"/>
    <n v="-1"/>
    <n v="0"/>
    <n v="-1"/>
    <n v="-1"/>
    <n v="-1"/>
    <n v="0"/>
    <n v="-1"/>
    <n v="0"/>
    <n v="-1"/>
    <n v="-1"/>
    <n v="-1"/>
    <x v="1"/>
    <x v="14"/>
    <x v="0"/>
  </r>
  <r>
    <n v="5080"/>
    <n v="2959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0"/>
    <n v="3659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0"/>
    <n v="4524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0"/>
    <n v="4953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0"/>
    <n v="4954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0"/>
    <n v="6357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0"/>
    <n v="6368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0"/>
    <n v="6639"/>
    <m/>
    <x v="0"/>
    <n v="3"/>
    <n v="0"/>
    <n v="-1"/>
    <n v="0"/>
    <n v="-1"/>
    <n v="-1"/>
    <n v="-1"/>
    <n v="0"/>
    <n v="-1"/>
    <n v="0"/>
    <n v="-1"/>
    <n v="-1"/>
    <n v="-1"/>
    <x v="2"/>
    <x v="1"/>
    <x v="0"/>
  </r>
  <r>
    <n v="5080"/>
    <n v="6640"/>
    <m/>
    <x v="0"/>
    <n v="3"/>
    <n v="0"/>
    <n v="-1"/>
    <n v="0"/>
    <n v="-1"/>
    <n v="-1"/>
    <n v="-1"/>
    <n v="0"/>
    <n v="-1"/>
    <n v="0"/>
    <n v="-1"/>
    <n v="-1"/>
    <n v="-1"/>
    <x v="2"/>
    <x v="2"/>
    <x v="0"/>
  </r>
  <r>
    <n v="5080"/>
    <n v="6641"/>
    <m/>
    <x v="0"/>
    <n v="3"/>
    <n v="0"/>
    <n v="-1"/>
    <n v="0"/>
    <n v="-1"/>
    <n v="-1"/>
    <n v="-1"/>
    <n v="0"/>
    <n v="-1"/>
    <n v="0"/>
    <n v="-1"/>
    <n v="-1"/>
    <n v="-1"/>
    <x v="2"/>
    <x v="3"/>
    <x v="0"/>
  </r>
  <r>
    <n v="5080"/>
    <n v="6642"/>
    <m/>
    <x v="0"/>
    <n v="3"/>
    <n v="0"/>
    <n v="-1"/>
    <n v="0"/>
    <n v="-1"/>
    <n v="-1"/>
    <n v="-1"/>
    <n v="0"/>
    <n v="-1"/>
    <n v="0"/>
    <n v="-1"/>
    <n v="-1"/>
    <n v="-1"/>
    <x v="2"/>
    <x v="4"/>
    <x v="0"/>
  </r>
  <r>
    <n v="5080"/>
    <n v="6643"/>
    <m/>
    <x v="0"/>
    <n v="3"/>
    <n v="0"/>
    <n v="-1"/>
    <n v="0"/>
    <n v="-1"/>
    <n v="-1"/>
    <n v="-1"/>
    <n v="0"/>
    <n v="-1"/>
    <n v="0"/>
    <n v="-1"/>
    <n v="-1"/>
    <n v="-1"/>
    <x v="2"/>
    <x v="5"/>
    <x v="0"/>
  </r>
  <r>
    <n v="5080"/>
    <n v="6762"/>
    <m/>
    <x v="0"/>
    <n v="3"/>
    <n v="0"/>
    <n v="-1"/>
    <n v="0"/>
    <n v="-1"/>
    <n v="-1"/>
    <n v="-1"/>
    <n v="0"/>
    <n v="-1"/>
    <n v="0"/>
    <n v="-1"/>
    <n v="-1"/>
    <n v="-1"/>
    <x v="2"/>
    <x v="6"/>
    <x v="0"/>
  </r>
  <r>
    <n v="5080"/>
    <n v="6763"/>
    <m/>
    <x v="0"/>
    <n v="3"/>
    <n v="0"/>
    <n v="-1"/>
    <n v="0"/>
    <n v="-1"/>
    <n v="-1"/>
    <n v="-1"/>
    <n v="0"/>
    <n v="-1"/>
    <n v="0"/>
    <n v="-1"/>
    <n v="-1"/>
    <n v="-1"/>
    <x v="2"/>
    <x v="7"/>
    <x v="0"/>
  </r>
  <r>
    <n v="5080"/>
    <n v="6764"/>
    <m/>
    <x v="0"/>
    <n v="3"/>
    <n v="0"/>
    <n v="-1"/>
    <n v="0"/>
    <n v="-1"/>
    <n v="-1"/>
    <n v="-1"/>
    <n v="0"/>
    <n v="-1"/>
    <n v="0"/>
    <n v="-1"/>
    <n v="-1"/>
    <n v="-1"/>
    <x v="2"/>
    <x v="8"/>
    <x v="0"/>
  </r>
  <r>
    <n v="5080"/>
    <n v="6765"/>
    <m/>
    <x v="0"/>
    <n v="3"/>
    <n v="0"/>
    <n v="-1"/>
    <n v="0"/>
    <n v="-1"/>
    <n v="-1"/>
    <n v="-1"/>
    <n v="0"/>
    <n v="-1"/>
    <n v="0"/>
    <n v="-1"/>
    <n v="-1"/>
    <n v="-1"/>
    <x v="2"/>
    <x v="9"/>
    <x v="0"/>
  </r>
  <r>
    <n v="5080"/>
    <n v="6767"/>
    <m/>
    <x v="0"/>
    <n v="3"/>
    <n v="0"/>
    <n v="-1"/>
    <n v="0"/>
    <n v="-1"/>
    <n v="-1"/>
    <n v="-1"/>
    <n v="0"/>
    <n v="-1"/>
    <n v="0"/>
    <n v="-1"/>
    <n v="-1"/>
    <n v="-1"/>
    <x v="2"/>
    <x v="10"/>
    <x v="0"/>
  </r>
  <r>
    <n v="5080"/>
    <n v="6768"/>
    <m/>
    <x v="0"/>
    <n v="3"/>
    <n v="0"/>
    <n v="-1"/>
    <n v="0"/>
    <n v="-1"/>
    <n v="-1"/>
    <n v="-1"/>
    <n v="0"/>
    <n v="-1"/>
    <n v="0"/>
    <n v="-1"/>
    <n v="-1"/>
    <n v="-1"/>
    <x v="2"/>
    <x v="11"/>
    <x v="0"/>
  </r>
  <r>
    <n v="5080"/>
    <n v="6775"/>
    <m/>
    <x v="0"/>
    <n v="3"/>
    <n v="0"/>
    <n v="-1"/>
    <n v="0"/>
    <n v="-1"/>
    <n v="-1"/>
    <n v="-1"/>
    <n v="0"/>
    <n v="-1"/>
    <n v="0"/>
    <n v="-1"/>
    <n v="-1"/>
    <n v="-1"/>
    <x v="2"/>
    <x v="12"/>
    <x v="0"/>
  </r>
  <r>
    <n v="5080"/>
    <n v="6776"/>
    <m/>
    <x v="0"/>
    <n v="3"/>
    <n v="0"/>
    <n v="-1"/>
    <n v="0"/>
    <n v="-1"/>
    <n v="-1"/>
    <n v="-1"/>
    <n v="0"/>
    <n v="-1"/>
    <n v="0"/>
    <n v="-1"/>
    <n v="-1"/>
    <n v="-1"/>
    <x v="2"/>
    <x v="13"/>
    <x v="0"/>
  </r>
  <r>
    <n v="5080"/>
    <n v="6777"/>
    <m/>
    <x v="0"/>
    <n v="3"/>
    <n v="0"/>
    <n v="-1"/>
    <n v="0"/>
    <n v="-1"/>
    <n v="-1"/>
    <n v="-1"/>
    <n v="0"/>
    <n v="-1"/>
    <n v="0"/>
    <n v="-1"/>
    <n v="-1"/>
    <n v="-1"/>
    <x v="2"/>
    <x v="14"/>
    <x v="0"/>
  </r>
  <r>
    <n v="5080"/>
    <n v="2959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0"/>
    <n v="3659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0"/>
    <n v="4524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0"/>
    <n v="4953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0"/>
    <n v="4954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0"/>
    <n v="6357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0"/>
    <n v="6368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0"/>
    <n v="6639"/>
    <m/>
    <x v="0"/>
    <n v="4"/>
    <n v="0"/>
    <n v="-1"/>
    <n v="0"/>
    <n v="-1"/>
    <n v="-1"/>
    <n v="-1"/>
    <n v="0"/>
    <n v="-1"/>
    <n v="0"/>
    <n v="-1"/>
    <n v="-1"/>
    <n v="-1"/>
    <x v="3"/>
    <x v="1"/>
    <x v="0"/>
  </r>
  <r>
    <n v="5080"/>
    <n v="6640"/>
    <m/>
    <x v="0"/>
    <n v="4"/>
    <n v="0"/>
    <n v="-1"/>
    <n v="0"/>
    <n v="-1"/>
    <n v="-1"/>
    <n v="-1"/>
    <n v="0"/>
    <n v="-1"/>
    <n v="0"/>
    <n v="-1"/>
    <n v="-1"/>
    <n v="-1"/>
    <x v="3"/>
    <x v="2"/>
    <x v="0"/>
  </r>
  <r>
    <n v="5080"/>
    <n v="6641"/>
    <m/>
    <x v="0"/>
    <n v="4"/>
    <n v="0"/>
    <n v="-1"/>
    <n v="0"/>
    <n v="-1"/>
    <n v="-1"/>
    <n v="-1"/>
    <n v="0"/>
    <n v="-1"/>
    <n v="0"/>
    <n v="-1"/>
    <n v="-1"/>
    <n v="-1"/>
    <x v="3"/>
    <x v="3"/>
    <x v="0"/>
  </r>
  <r>
    <n v="5080"/>
    <n v="6642"/>
    <m/>
    <x v="0"/>
    <n v="4"/>
    <n v="0"/>
    <n v="-1"/>
    <n v="0"/>
    <n v="-1"/>
    <n v="-1"/>
    <n v="-1"/>
    <n v="0"/>
    <n v="-1"/>
    <n v="0"/>
    <n v="-1"/>
    <n v="-1"/>
    <n v="-1"/>
    <x v="3"/>
    <x v="4"/>
    <x v="0"/>
  </r>
  <r>
    <n v="5080"/>
    <n v="6643"/>
    <m/>
    <x v="0"/>
    <n v="4"/>
    <n v="0"/>
    <n v="-1"/>
    <n v="0"/>
    <n v="-1"/>
    <n v="-1"/>
    <n v="-1"/>
    <n v="0"/>
    <n v="-1"/>
    <n v="0"/>
    <n v="-1"/>
    <n v="-1"/>
    <n v="-1"/>
    <x v="3"/>
    <x v="5"/>
    <x v="0"/>
  </r>
  <r>
    <n v="5080"/>
    <n v="6762"/>
    <m/>
    <x v="0"/>
    <n v="4"/>
    <n v="0"/>
    <n v="-1"/>
    <n v="0"/>
    <n v="-1"/>
    <n v="-1"/>
    <n v="-1"/>
    <n v="0"/>
    <n v="-1"/>
    <n v="0"/>
    <n v="-1"/>
    <n v="-1"/>
    <n v="-1"/>
    <x v="3"/>
    <x v="6"/>
    <x v="0"/>
  </r>
  <r>
    <n v="5080"/>
    <n v="6763"/>
    <m/>
    <x v="0"/>
    <n v="4"/>
    <n v="0"/>
    <n v="-1"/>
    <n v="0"/>
    <n v="-1"/>
    <n v="-1"/>
    <n v="-1"/>
    <n v="0"/>
    <n v="-1"/>
    <n v="0"/>
    <n v="-1"/>
    <n v="-1"/>
    <n v="-1"/>
    <x v="3"/>
    <x v="7"/>
    <x v="0"/>
  </r>
  <r>
    <n v="5080"/>
    <n v="6764"/>
    <m/>
    <x v="0"/>
    <n v="4"/>
    <n v="0"/>
    <n v="-1"/>
    <n v="0"/>
    <n v="-1"/>
    <n v="-1"/>
    <n v="-1"/>
    <n v="0"/>
    <n v="-1"/>
    <n v="0"/>
    <n v="-1"/>
    <n v="-1"/>
    <n v="-1"/>
    <x v="3"/>
    <x v="8"/>
    <x v="0"/>
  </r>
  <r>
    <n v="5080"/>
    <n v="6765"/>
    <m/>
    <x v="0"/>
    <n v="4"/>
    <n v="0"/>
    <n v="-1"/>
    <n v="0"/>
    <n v="-1"/>
    <n v="-1"/>
    <n v="-1"/>
    <n v="0"/>
    <n v="-1"/>
    <n v="0"/>
    <n v="-1"/>
    <n v="-1"/>
    <n v="-1"/>
    <x v="3"/>
    <x v="9"/>
    <x v="0"/>
  </r>
  <r>
    <n v="5080"/>
    <n v="6767"/>
    <m/>
    <x v="0"/>
    <n v="4"/>
    <n v="0"/>
    <n v="-1"/>
    <n v="0"/>
    <n v="-1"/>
    <n v="-1"/>
    <n v="-1"/>
    <n v="0"/>
    <n v="-1"/>
    <n v="0"/>
    <n v="-1"/>
    <n v="-1"/>
    <n v="-1"/>
    <x v="3"/>
    <x v="10"/>
    <x v="0"/>
  </r>
  <r>
    <n v="5080"/>
    <n v="6768"/>
    <m/>
    <x v="0"/>
    <n v="4"/>
    <n v="0"/>
    <n v="-1"/>
    <n v="0"/>
    <n v="-1"/>
    <n v="-1"/>
    <n v="-1"/>
    <n v="0"/>
    <n v="-1"/>
    <n v="0"/>
    <n v="-1"/>
    <n v="-1"/>
    <n v="-1"/>
    <x v="3"/>
    <x v="11"/>
    <x v="0"/>
  </r>
  <r>
    <n v="5080"/>
    <n v="6775"/>
    <m/>
    <x v="0"/>
    <n v="4"/>
    <n v="0"/>
    <n v="-1"/>
    <n v="0"/>
    <n v="-1"/>
    <n v="-1"/>
    <n v="-1"/>
    <n v="0"/>
    <n v="-1"/>
    <n v="0"/>
    <n v="-1"/>
    <n v="-1"/>
    <n v="-1"/>
    <x v="3"/>
    <x v="12"/>
    <x v="0"/>
  </r>
  <r>
    <n v="5080"/>
    <n v="6776"/>
    <m/>
    <x v="0"/>
    <n v="4"/>
    <n v="0"/>
    <n v="-1"/>
    <n v="0"/>
    <n v="-1"/>
    <n v="-1"/>
    <n v="-1"/>
    <n v="0"/>
    <n v="-1"/>
    <n v="0"/>
    <n v="-1"/>
    <n v="-1"/>
    <n v="-1"/>
    <x v="3"/>
    <x v="13"/>
    <x v="0"/>
  </r>
  <r>
    <n v="5080"/>
    <n v="6777"/>
    <m/>
    <x v="0"/>
    <n v="4"/>
    <n v="0"/>
    <n v="-1"/>
    <n v="0"/>
    <n v="-1"/>
    <n v="-1"/>
    <n v="-1"/>
    <n v="0"/>
    <n v="-1"/>
    <n v="0"/>
    <n v="-1"/>
    <n v="-1"/>
    <n v="-1"/>
    <x v="3"/>
    <x v="14"/>
    <x v="0"/>
  </r>
  <r>
    <n v="5080"/>
    <n v="2959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0"/>
    <n v="3659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0"/>
    <n v="4524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0"/>
    <n v="4953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0"/>
    <n v="4954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0"/>
    <n v="6357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0"/>
    <n v="6368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0"/>
    <n v="6639"/>
    <m/>
    <x v="0"/>
    <n v="5"/>
    <n v="0"/>
    <n v="-1"/>
    <n v="0"/>
    <n v="-1"/>
    <n v="-1"/>
    <n v="-1"/>
    <n v="0"/>
    <n v="-1"/>
    <n v="0"/>
    <n v="-1"/>
    <n v="-1"/>
    <n v="-1"/>
    <x v="4"/>
    <x v="1"/>
    <x v="0"/>
  </r>
  <r>
    <n v="5080"/>
    <n v="6640"/>
    <m/>
    <x v="0"/>
    <n v="5"/>
    <n v="0"/>
    <n v="-1"/>
    <n v="0"/>
    <n v="-1"/>
    <n v="-1"/>
    <n v="-1"/>
    <n v="0"/>
    <n v="-1"/>
    <n v="0"/>
    <n v="-1"/>
    <n v="-1"/>
    <n v="-1"/>
    <x v="4"/>
    <x v="2"/>
    <x v="0"/>
  </r>
  <r>
    <n v="5080"/>
    <n v="6641"/>
    <m/>
    <x v="0"/>
    <n v="5"/>
    <n v="0"/>
    <n v="-1"/>
    <n v="0"/>
    <n v="-1"/>
    <n v="-1"/>
    <n v="-1"/>
    <n v="0"/>
    <n v="-1"/>
    <n v="0"/>
    <n v="-1"/>
    <n v="-1"/>
    <n v="-1"/>
    <x v="4"/>
    <x v="3"/>
    <x v="0"/>
  </r>
  <r>
    <n v="5080"/>
    <n v="6642"/>
    <m/>
    <x v="0"/>
    <n v="5"/>
    <n v="0"/>
    <n v="-1"/>
    <n v="0"/>
    <n v="-1"/>
    <n v="-1"/>
    <n v="-1"/>
    <n v="0"/>
    <n v="-1"/>
    <n v="0"/>
    <n v="-1"/>
    <n v="-1"/>
    <n v="-1"/>
    <x v="4"/>
    <x v="4"/>
    <x v="0"/>
  </r>
  <r>
    <n v="5080"/>
    <n v="6643"/>
    <m/>
    <x v="0"/>
    <n v="5"/>
    <n v="0"/>
    <n v="-1"/>
    <n v="0"/>
    <n v="-1"/>
    <n v="-1"/>
    <n v="-1"/>
    <n v="0"/>
    <n v="-1"/>
    <n v="0"/>
    <n v="-1"/>
    <n v="-1"/>
    <n v="-1"/>
    <x v="4"/>
    <x v="5"/>
    <x v="0"/>
  </r>
  <r>
    <n v="5080"/>
    <n v="6762"/>
    <m/>
    <x v="0"/>
    <n v="5"/>
    <n v="0"/>
    <n v="-1"/>
    <n v="0"/>
    <n v="-1"/>
    <n v="-1"/>
    <n v="-1"/>
    <n v="0"/>
    <n v="-1"/>
    <n v="0"/>
    <n v="-1"/>
    <n v="-1"/>
    <n v="-1"/>
    <x v="4"/>
    <x v="6"/>
    <x v="0"/>
  </r>
  <r>
    <n v="5080"/>
    <n v="6763"/>
    <m/>
    <x v="0"/>
    <n v="5"/>
    <n v="0"/>
    <n v="-1"/>
    <n v="0"/>
    <n v="-1"/>
    <n v="-1"/>
    <n v="-1"/>
    <n v="0"/>
    <n v="-1"/>
    <n v="0"/>
    <n v="-1"/>
    <n v="-1"/>
    <n v="-1"/>
    <x v="4"/>
    <x v="7"/>
    <x v="0"/>
  </r>
  <r>
    <n v="5080"/>
    <n v="6764"/>
    <m/>
    <x v="0"/>
    <n v="5"/>
    <n v="0"/>
    <n v="-1"/>
    <n v="0"/>
    <n v="-1"/>
    <n v="-1"/>
    <n v="-1"/>
    <n v="0"/>
    <n v="-1"/>
    <n v="0"/>
    <n v="-1"/>
    <n v="-1"/>
    <n v="-1"/>
    <x v="4"/>
    <x v="8"/>
    <x v="0"/>
  </r>
  <r>
    <n v="5080"/>
    <n v="6765"/>
    <m/>
    <x v="0"/>
    <n v="5"/>
    <n v="0"/>
    <n v="-1"/>
    <n v="0"/>
    <n v="-1"/>
    <n v="-1"/>
    <n v="-1"/>
    <n v="0"/>
    <n v="-1"/>
    <n v="0"/>
    <n v="-1"/>
    <n v="-1"/>
    <n v="-1"/>
    <x v="4"/>
    <x v="9"/>
    <x v="0"/>
  </r>
  <r>
    <n v="5080"/>
    <n v="6767"/>
    <m/>
    <x v="0"/>
    <n v="5"/>
    <n v="0"/>
    <n v="-1"/>
    <n v="0"/>
    <n v="-1"/>
    <n v="-1"/>
    <n v="-1"/>
    <n v="0"/>
    <n v="-1"/>
    <n v="0"/>
    <n v="-1"/>
    <n v="-1"/>
    <n v="-1"/>
    <x v="4"/>
    <x v="10"/>
    <x v="0"/>
  </r>
  <r>
    <n v="5080"/>
    <n v="6768"/>
    <m/>
    <x v="0"/>
    <n v="5"/>
    <n v="0"/>
    <n v="-1"/>
    <n v="0"/>
    <n v="-1"/>
    <n v="-1"/>
    <n v="-1"/>
    <n v="0"/>
    <n v="-1"/>
    <n v="0"/>
    <n v="-1"/>
    <n v="-1"/>
    <n v="-1"/>
    <x v="4"/>
    <x v="11"/>
    <x v="0"/>
  </r>
  <r>
    <n v="5080"/>
    <n v="6775"/>
    <m/>
    <x v="0"/>
    <n v="5"/>
    <n v="0"/>
    <n v="-1"/>
    <n v="0"/>
    <n v="-1"/>
    <n v="-1"/>
    <n v="-1"/>
    <n v="0"/>
    <n v="-1"/>
    <n v="0"/>
    <n v="-1"/>
    <n v="-1"/>
    <n v="-1"/>
    <x v="4"/>
    <x v="12"/>
    <x v="0"/>
  </r>
  <r>
    <n v="5080"/>
    <n v="6776"/>
    <m/>
    <x v="0"/>
    <n v="5"/>
    <n v="0"/>
    <n v="-1"/>
    <n v="0"/>
    <n v="-1"/>
    <n v="-1"/>
    <n v="-1"/>
    <n v="0"/>
    <n v="-1"/>
    <n v="0"/>
    <n v="-1"/>
    <n v="-1"/>
    <n v="-1"/>
    <x v="4"/>
    <x v="13"/>
    <x v="0"/>
  </r>
  <r>
    <n v="5080"/>
    <n v="6777"/>
    <m/>
    <x v="0"/>
    <n v="5"/>
    <n v="0"/>
    <n v="-1"/>
    <n v="0"/>
    <n v="-1"/>
    <n v="-1"/>
    <n v="-1"/>
    <n v="0"/>
    <n v="-1"/>
    <n v="0"/>
    <n v="-1"/>
    <n v="-1"/>
    <n v="-1"/>
    <x v="4"/>
    <x v="14"/>
    <x v="0"/>
  </r>
  <r>
    <n v="5080"/>
    <n v="2959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0"/>
    <n v="3659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0"/>
    <n v="4524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0"/>
    <n v="4953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0"/>
    <n v="4954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0"/>
    <n v="6357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0"/>
    <n v="6368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0"/>
    <n v="6639"/>
    <m/>
    <x v="0"/>
    <n v="6"/>
    <n v="0"/>
    <n v="-1"/>
    <n v="0"/>
    <n v="-1"/>
    <n v="-1"/>
    <n v="-1"/>
    <n v="0"/>
    <n v="-1"/>
    <n v="0"/>
    <n v="-1"/>
    <n v="-1"/>
    <n v="-1"/>
    <x v="5"/>
    <x v="1"/>
    <x v="0"/>
  </r>
  <r>
    <n v="5080"/>
    <n v="6640"/>
    <m/>
    <x v="0"/>
    <n v="6"/>
    <n v="0"/>
    <n v="-1"/>
    <n v="0"/>
    <n v="-1"/>
    <n v="-1"/>
    <n v="-1"/>
    <n v="0"/>
    <n v="-1"/>
    <n v="0"/>
    <n v="-1"/>
    <n v="-1"/>
    <n v="-1"/>
    <x v="5"/>
    <x v="2"/>
    <x v="0"/>
  </r>
  <r>
    <n v="5080"/>
    <n v="6641"/>
    <m/>
    <x v="0"/>
    <n v="6"/>
    <n v="0"/>
    <n v="-1"/>
    <n v="0"/>
    <n v="-1"/>
    <n v="-1"/>
    <n v="-1"/>
    <n v="0"/>
    <n v="-1"/>
    <n v="0"/>
    <n v="-1"/>
    <n v="-1"/>
    <n v="-1"/>
    <x v="5"/>
    <x v="3"/>
    <x v="0"/>
  </r>
  <r>
    <n v="5080"/>
    <n v="6642"/>
    <m/>
    <x v="0"/>
    <n v="6"/>
    <n v="0"/>
    <n v="-1"/>
    <n v="0"/>
    <n v="-1"/>
    <n v="-1"/>
    <n v="-1"/>
    <n v="0"/>
    <n v="-1"/>
    <n v="0"/>
    <n v="-1"/>
    <n v="-1"/>
    <n v="-1"/>
    <x v="5"/>
    <x v="4"/>
    <x v="0"/>
  </r>
  <r>
    <n v="5080"/>
    <n v="6643"/>
    <m/>
    <x v="0"/>
    <n v="6"/>
    <n v="0"/>
    <n v="-1"/>
    <n v="0"/>
    <n v="-1"/>
    <n v="-1"/>
    <n v="-1"/>
    <n v="0"/>
    <n v="-1"/>
    <n v="0"/>
    <n v="-1"/>
    <n v="-1"/>
    <n v="-1"/>
    <x v="5"/>
    <x v="5"/>
    <x v="0"/>
  </r>
  <r>
    <n v="5080"/>
    <n v="6762"/>
    <m/>
    <x v="0"/>
    <n v="6"/>
    <n v="0"/>
    <n v="-1"/>
    <n v="0"/>
    <n v="-1"/>
    <n v="-1"/>
    <n v="-1"/>
    <n v="0"/>
    <n v="-1"/>
    <n v="0"/>
    <n v="-1"/>
    <n v="-1"/>
    <n v="-1"/>
    <x v="5"/>
    <x v="6"/>
    <x v="0"/>
  </r>
  <r>
    <n v="5080"/>
    <n v="6763"/>
    <m/>
    <x v="0"/>
    <n v="6"/>
    <n v="0"/>
    <n v="-1"/>
    <n v="0"/>
    <n v="-1"/>
    <n v="-1"/>
    <n v="-1"/>
    <n v="0"/>
    <n v="-1"/>
    <n v="0"/>
    <n v="-1"/>
    <n v="-1"/>
    <n v="-1"/>
    <x v="5"/>
    <x v="7"/>
    <x v="0"/>
  </r>
  <r>
    <n v="5080"/>
    <n v="6764"/>
    <m/>
    <x v="0"/>
    <n v="6"/>
    <n v="0"/>
    <n v="-1"/>
    <n v="0"/>
    <n v="-1"/>
    <n v="-1"/>
    <n v="-1"/>
    <n v="0"/>
    <n v="-1"/>
    <n v="0"/>
    <n v="-1"/>
    <n v="-1"/>
    <n v="-1"/>
    <x v="5"/>
    <x v="8"/>
    <x v="0"/>
  </r>
  <r>
    <n v="5080"/>
    <n v="6765"/>
    <m/>
    <x v="0"/>
    <n v="6"/>
    <n v="0"/>
    <n v="-1"/>
    <n v="0"/>
    <n v="-1"/>
    <n v="-1"/>
    <n v="-1"/>
    <n v="0"/>
    <n v="-1"/>
    <n v="0"/>
    <n v="-1"/>
    <n v="-1"/>
    <n v="-1"/>
    <x v="5"/>
    <x v="9"/>
    <x v="0"/>
  </r>
  <r>
    <n v="5080"/>
    <n v="6767"/>
    <m/>
    <x v="0"/>
    <n v="6"/>
    <n v="0"/>
    <n v="-1"/>
    <n v="0"/>
    <n v="-1"/>
    <n v="-1"/>
    <n v="-1"/>
    <n v="0"/>
    <n v="-1"/>
    <n v="0"/>
    <n v="-1"/>
    <n v="-1"/>
    <n v="-1"/>
    <x v="5"/>
    <x v="10"/>
    <x v="0"/>
  </r>
  <r>
    <n v="5080"/>
    <n v="6768"/>
    <m/>
    <x v="0"/>
    <n v="6"/>
    <n v="0"/>
    <n v="-1"/>
    <n v="0"/>
    <n v="-1"/>
    <n v="-1"/>
    <n v="-1"/>
    <n v="0"/>
    <n v="-1"/>
    <n v="0"/>
    <n v="-1"/>
    <n v="-1"/>
    <n v="-1"/>
    <x v="5"/>
    <x v="11"/>
    <x v="0"/>
  </r>
  <r>
    <n v="5080"/>
    <n v="6775"/>
    <m/>
    <x v="0"/>
    <n v="6"/>
    <n v="0"/>
    <n v="-1"/>
    <n v="0"/>
    <n v="-1"/>
    <n v="-1"/>
    <n v="-1"/>
    <n v="0"/>
    <n v="-1"/>
    <n v="0"/>
    <n v="-1"/>
    <n v="-1"/>
    <n v="-1"/>
    <x v="5"/>
    <x v="12"/>
    <x v="0"/>
  </r>
  <r>
    <n v="5080"/>
    <n v="6776"/>
    <m/>
    <x v="0"/>
    <n v="6"/>
    <n v="0"/>
    <n v="-1"/>
    <n v="0"/>
    <n v="-1"/>
    <n v="-1"/>
    <n v="-1"/>
    <n v="0"/>
    <n v="-1"/>
    <n v="0"/>
    <n v="-1"/>
    <n v="-1"/>
    <n v="-1"/>
    <x v="5"/>
    <x v="13"/>
    <x v="0"/>
  </r>
  <r>
    <n v="5080"/>
    <n v="6777"/>
    <m/>
    <x v="0"/>
    <n v="6"/>
    <n v="0"/>
    <n v="-1"/>
    <n v="0"/>
    <n v="-1"/>
    <n v="-1"/>
    <n v="-1"/>
    <n v="0"/>
    <n v="-1"/>
    <n v="0"/>
    <n v="-1"/>
    <n v="-1"/>
    <n v="-1"/>
    <x v="5"/>
    <x v="14"/>
    <x v="0"/>
  </r>
  <r>
    <n v="5080"/>
    <n v="2959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0"/>
    <n v="3659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0"/>
    <n v="4524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0"/>
    <n v="4954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0"/>
    <n v="6357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0"/>
    <n v="6368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0"/>
    <n v="6639"/>
    <m/>
    <x v="0"/>
    <n v="7"/>
    <n v="0"/>
    <n v="-1"/>
    <n v="0"/>
    <n v="-1"/>
    <n v="-1"/>
    <n v="-1"/>
    <n v="0"/>
    <n v="-1"/>
    <n v="0"/>
    <n v="-1"/>
    <n v="-1"/>
    <n v="-1"/>
    <x v="6"/>
    <x v="1"/>
    <x v="0"/>
  </r>
  <r>
    <n v="5080"/>
    <n v="6640"/>
    <m/>
    <x v="0"/>
    <n v="7"/>
    <n v="0"/>
    <n v="-1"/>
    <n v="0"/>
    <n v="-1"/>
    <n v="-1"/>
    <n v="-1"/>
    <n v="0"/>
    <n v="-1"/>
    <n v="0"/>
    <n v="-1"/>
    <n v="-1"/>
    <n v="-1"/>
    <x v="6"/>
    <x v="2"/>
    <x v="0"/>
  </r>
  <r>
    <n v="5080"/>
    <n v="6641"/>
    <m/>
    <x v="0"/>
    <n v="7"/>
    <n v="0"/>
    <n v="-1"/>
    <n v="0"/>
    <n v="-1"/>
    <n v="-1"/>
    <n v="-1"/>
    <n v="0"/>
    <n v="-1"/>
    <n v="0"/>
    <n v="-1"/>
    <n v="-1"/>
    <n v="-1"/>
    <x v="6"/>
    <x v="3"/>
    <x v="0"/>
  </r>
  <r>
    <n v="5080"/>
    <n v="6642"/>
    <m/>
    <x v="0"/>
    <n v="7"/>
    <n v="0"/>
    <n v="-1"/>
    <n v="0"/>
    <n v="-1"/>
    <n v="-1"/>
    <n v="-1"/>
    <n v="0"/>
    <n v="-1"/>
    <n v="0"/>
    <n v="-1"/>
    <n v="-1"/>
    <n v="-1"/>
    <x v="6"/>
    <x v="4"/>
    <x v="0"/>
  </r>
  <r>
    <n v="5080"/>
    <n v="6643"/>
    <m/>
    <x v="0"/>
    <n v="7"/>
    <n v="0"/>
    <n v="-1"/>
    <n v="0"/>
    <n v="-1"/>
    <n v="-1"/>
    <n v="-1"/>
    <n v="0"/>
    <n v="-1"/>
    <n v="0"/>
    <n v="-1"/>
    <n v="-1"/>
    <n v="-1"/>
    <x v="6"/>
    <x v="5"/>
    <x v="0"/>
  </r>
  <r>
    <n v="5080"/>
    <n v="6762"/>
    <m/>
    <x v="0"/>
    <n v="7"/>
    <n v="0"/>
    <n v="-1"/>
    <n v="0"/>
    <n v="-1"/>
    <n v="-1"/>
    <n v="-1"/>
    <n v="0"/>
    <n v="-1"/>
    <n v="0"/>
    <n v="-1"/>
    <n v="-1"/>
    <n v="-1"/>
    <x v="6"/>
    <x v="6"/>
    <x v="0"/>
  </r>
  <r>
    <n v="5080"/>
    <n v="6763"/>
    <m/>
    <x v="0"/>
    <n v="7"/>
    <n v="0"/>
    <n v="-1"/>
    <n v="0"/>
    <n v="-1"/>
    <n v="-1"/>
    <n v="-1"/>
    <n v="0"/>
    <n v="-1"/>
    <n v="0"/>
    <n v="-1"/>
    <n v="-1"/>
    <n v="-1"/>
    <x v="6"/>
    <x v="7"/>
    <x v="0"/>
  </r>
  <r>
    <n v="5080"/>
    <n v="6764"/>
    <m/>
    <x v="0"/>
    <n v="7"/>
    <n v="0"/>
    <n v="-1"/>
    <n v="0"/>
    <n v="-1"/>
    <n v="-1"/>
    <n v="-1"/>
    <n v="0"/>
    <n v="-1"/>
    <n v="0"/>
    <n v="-1"/>
    <n v="-1"/>
    <n v="-1"/>
    <x v="6"/>
    <x v="8"/>
    <x v="0"/>
  </r>
  <r>
    <n v="5080"/>
    <n v="6765"/>
    <m/>
    <x v="0"/>
    <n v="7"/>
    <n v="0"/>
    <n v="-1"/>
    <n v="0"/>
    <n v="-1"/>
    <n v="-1"/>
    <n v="-1"/>
    <n v="0"/>
    <n v="-1"/>
    <n v="0"/>
    <n v="-1"/>
    <n v="-1"/>
    <n v="-1"/>
    <x v="6"/>
    <x v="9"/>
    <x v="0"/>
  </r>
  <r>
    <n v="5080"/>
    <n v="6767"/>
    <m/>
    <x v="0"/>
    <n v="7"/>
    <n v="0"/>
    <n v="-1"/>
    <n v="0"/>
    <n v="-1"/>
    <n v="-1"/>
    <n v="-1"/>
    <n v="0"/>
    <n v="-1"/>
    <n v="0"/>
    <n v="-1"/>
    <n v="-1"/>
    <n v="-1"/>
    <x v="6"/>
    <x v="10"/>
    <x v="0"/>
  </r>
  <r>
    <n v="5080"/>
    <n v="6775"/>
    <m/>
    <x v="0"/>
    <n v="7"/>
    <n v="0"/>
    <n v="-1"/>
    <n v="0"/>
    <n v="-1"/>
    <n v="-1"/>
    <n v="-1"/>
    <n v="0"/>
    <n v="-1"/>
    <n v="0"/>
    <n v="-1"/>
    <n v="-1"/>
    <n v="-1"/>
    <x v="6"/>
    <x v="12"/>
    <x v="0"/>
  </r>
  <r>
    <n v="5080"/>
    <n v="6776"/>
    <m/>
    <x v="0"/>
    <n v="7"/>
    <n v="0"/>
    <n v="-1"/>
    <n v="0"/>
    <n v="-1"/>
    <n v="-1"/>
    <n v="-1"/>
    <n v="0"/>
    <n v="-1"/>
    <n v="0"/>
    <n v="-1"/>
    <n v="-1"/>
    <n v="-1"/>
    <x v="6"/>
    <x v="13"/>
    <x v="0"/>
  </r>
  <r>
    <n v="5080"/>
    <n v="6777"/>
    <m/>
    <x v="0"/>
    <n v="7"/>
    <n v="0"/>
    <n v="-1"/>
    <n v="0"/>
    <n v="-1"/>
    <n v="-1"/>
    <n v="-1"/>
    <n v="0"/>
    <n v="-1"/>
    <n v="0"/>
    <n v="-1"/>
    <n v="-1"/>
    <n v="-1"/>
    <x v="6"/>
    <x v="14"/>
    <x v="0"/>
  </r>
  <r>
    <n v="5080"/>
    <n v="2959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0"/>
    <n v="3659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0"/>
    <n v="4524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0"/>
    <n v="4954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0"/>
    <n v="6357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0"/>
    <n v="6368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0"/>
    <n v="6639"/>
    <m/>
    <x v="0"/>
    <n v="8"/>
    <n v="0"/>
    <n v="-1"/>
    <n v="0"/>
    <n v="-1"/>
    <n v="-1"/>
    <n v="-1"/>
    <n v="0"/>
    <n v="-1"/>
    <n v="0"/>
    <n v="-1"/>
    <n v="-1"/>
    <n v="-1"/>
    <x v="7"/>
    <x v="1"/>
    <x v="0"/>
  </r>
  <r>
    <n v="5080"/>
    <n v="6640"/>
    <m/>
    <x v="0"/>
    <n v="8"/>
    <n v="0"/>
    <n v="-1"/>
    <n v="0"/>
    <n v="-1"/>
    <n v="-1"/>
    <n v="-1"/>
    <n v="0"/>
    <n v="-1"/>
    <n v="0"/>
    <n v="-1"/>
    <n v="-1"/>
    <n v="-1"/>
    <x v="7"/>
    <x v="2"/>
    <x v="0"/>
  </r>
  <r>
    <n v="5080"/>
    <n v="6641"/>
    <m/>
    <x v="0"/>
    <n v="8"/>
    <n v="0"/>
    <n v="-1"/>
    <n v="0"/>
    <n v="-1"/>
    <n v="-1"/>
    <n v="-1"/>
    <n v="0"/>
    <n v="-1"/>
    <n v="0"/>
    <n v="-1"/>
    <n v="-1"/>
    <n v="-1"/>
    <x v="7"/>
    <x v="3"/>
    <x v="0"/>
  </r>
  <r>
    <n v="5080"/>
    <n v="6642"/>
    <m/>
    <x v="0"/>
    <n v="8"/>
    <n v="0"/>
    <n v="-1"/>
    <n v="0"/>
    <n v="-1"/>
    <n v="-1"/>
    <n v="-1"/>
    <n v="0"/>
    <n v="-1"/>
    <n v="0"/>
    <n v="-1"/>
    <n v="-1"/>
    <n v="-1"/>
    <x v="7"/>
    <x v="4"/>
    <x v="0"/>
  </r>
  <r>
    <n v="5080"/>
    <n v="6643"/>
    <m/>
    <x v="0"/>
    <n v="8"/>
    <n v="0"/>
    <n v="-1"/>
    <n v="0"/>
    <n v="-1"/>
    <n v="-1"/>
    <n v="-1"/>
    <n v="0"/>
    <n v="-1"/>
    <n v="0"/>
    <n v="-1"/>
    <n v="-1"/>
    <n v="-1"/>
    <x v="7"/>
    <x v="5"/>
    <x v="0"/>
  </r>
  <r>
    <n v="5080"/>
    <n v="6762"/>
    <m/>
    <x v="0"/>
    <n v="8"/>
    <n v="0"/>
    <n v="-1"/>
    <n v="0"/>
    <n v="-1"/>
    <n v="-1"/>
    <n v="-1"/>
    <n v="0"/>
    <n v="-1"/>
    <n v="0"/>
    <n v="-1"/>
    <n v="-1"/>
    <n v="-1"/>
    <x v="7"/>
    <x v="6"/>
    <x v="0"/>
  </r>
  <r>
    <n v="5080"/>
    <n v="6763"/>
    <m/>
    <x v="0"/>
    <n v="8"/>
    <n v="0"/>
    <n v="-1"/>
    <n v="0"/>
    <n v="-1"/>
    <n v="-1"/>
    <n v="-1"/>
    <n v="0"/>
    <n v="-1"/>
    <n v="0"/>
    <n v="-1"/>
    <n v="-1"/>
    <n v="-1"/>
    <x v="7"/>
    <x v="7"/>
    <x v="0"/>
  </r>
  <r>
    <n v="5080"/>
    <n v="6767"/>
    <m/>
    <x v="0"/>
    <n v="8"/>
    <n v="0"/>
    <n v="-1"/>
    <n v="0"/>
    <n v="-1"/>
    <n v="-1"/>
    <n v="-1"/>
    <n v="0"/>
    <n v="-1"/>
    <n v="0"/>
    <n v="-1"/>
    <n v="-1"/>
    <n v="-1"/>
    <x v="7"/>
    <x v="10"/>
    <x v="0"/>
  </r>
  <r>
    <n v="5080"/>
    <n v="6775"/>
    <m/>
    <x v="0"/>
    <n v="8"/>
    <n v="0"/>
    <n v="-1"/>
    <n v="0"/>
    <n v="-1"/>
    <n v="-1"/>
    <n v="-1"/>
    <n v="0"/>
    <n v="-1"/>
    <n v="0"/>
    <n v="-1"/>
    <n v="-1"/>
    <n v="-1"/>
    <x v="7"/>
    <x v="12"/>
    <x v="0"/>
  </r>
  <r>
    <n v="5080"/>
    <n v="2959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0"/>
    <n v="3659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0"/>
    <n v="4524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0"/>
    <n v="4954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0"/>
    <n v="6357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0"/>
    <n v="6368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0"/>
    <n v="6639"/>
    <m/>
    <x v="0"/>
    <n v="9"/>
    <n v="0"/>
    <n v="-1"/>
    <n v="0"/>
    <n v="-1"/>
    <n v="-1"/>
    <n v="-1"/>
    <n v="0"/>
    <n v="-1"/>
    <n v="0"/>
    <n v="-1"/>
    <n v="-1"/>
    <n v="-1"/>
    <x v="8"/>
    <x v="1"/>
    <x v="0"/>
  </r>
  <r>
    <n v="5080"/>
    <n v="6640"/>
    <m/>
    <x v="0"/>
    <n v="9"/>
    <n v="0"/>
    <n v="-1"/>
    <n v="0"/>
    <n v="-1"/>
    <n v="-1"/>
    <n v="-1"/>
    <n v="0"/>
    <n v="-1"/>
    <n v="0"/>
    <n v="-1"/>
    <n v="-1"/>
    <n v="-1"/>
    <x v="8"/>
    <x v="2"/>
    <x v="0"/>
  </r>
  <r>
    <n v="5080"/>
    <n v="6641"/>
    <m/>
    <x v="0"/>
    <n v="9"/>
    <n v="0"/>
    <n v="-1"/>
    <n v="0"/>
    <n v="-1"/>
    <n v="-1"/>
    <n v="-1"/>
    <n v="0"/>
    <n v="-1"/>
    <n v="0"/>
    <n v="-1"/>
    <n v="-1"/>
    <n v="-1"/>
    <x v="8"/>
    <x v="3"/>
    <x v="0"/>
  </r>
  <r>
    <n v="5080"/>
    <n v="6642"/>
    <m/>
    <x v="0"/>
    <n v="9"/>
    <n v="0"/>
    <n v="-1"/>
    <n v="0"/>
    <n v="-1"/>
    <n v="-1"/>
    <n v="-1"/>
    <n v="0"/>
    <n v="-1"/>
    <n v="0"/>
    <n v="-1"/>
    <n v="-1"/>
    <n v="-1"/>
    <x v="8"/>
    <x v="4"/>
    <x v="0"/>
  </r>
  <r>
    <n v="5080"/>
    <n v="6643"/>
    <m/>
    <x v="0"/>
    <n v="9"/>
    <n v="0"/>
    <n v="-1"/>
    <n v="0"/>
    <n v="-1"/>
    <n v="-1"/>
    <n v="-1"/>
    <n v="0"/>
    <n v="-1"/>
    <n v="0"/>
    <n v="-1"/>
    <n v="-1"/>
    <n v="-1"/>
    <x v="8"/>
    <x v="5"/>
    <x v="0"/>
  </r>
  <r>
    <n v="5080"/>
    <n v="6762"/>
    <m/>
    <x v="0"/>
    <n v="9"/>
    <n v="0"/>
    <n v="-1"/>
    <n v="0"/>
    <n v="-1"/>
    <n v="-1"/>
    <n v="-1"/>
    <n v="0"/>
    <n v="-1"/>
    <n v="0"/>
    <n v="-1"/>
    <n v="-1"/>
    <n v="-1"/>
    <x v="8"/>
    <x v="6"/>
    <x v="0"/>
  </r>
  <r>
    <n v="5080"/>
    <n v="6763"/>
    <m/>
    <x v="0"/>
    <n v="9"/>
    <n v="0"/>
    <n v="-1"/>
    <n v="0"/>
    <n v="-1"/>
    <n v="-1"/>
    <n v="-1"/>
    <n v="0"/>
    <n v="-1"/>
    <n v="0"/>
    <n v="-1"/>
    <n v="-1"/>
    <n v="-1"/>
    <x v="8"/>
    <x v="7"/>
    <x v="0"/>
  </r>
  <r>
    <n v="5080"/>
    <n v="6764"/>
    <m/>
    <x v="0"/>
    <n v="9"/>
    <n v="0"/>
    <n v="-1"/>
    <n v="0"/>
    <n v="-1"/>
    <n v="-1"/>
    <n v="-1"/>
    <n v="0"/>
    <n v="-1"/>
    <n v="0"/>
    <n v="-1"/>
    <n v="-1"/>
    <n v="-1"/>
    <x v="8"/>
    <x v="8"/>
    <x v="0"/>
  </r>
  <r>
    <n v="5080"/>
    <n v="6765"/>
    <m/>
    <x v="0"/>
    <n v="9"/>
    <n v="0"/>
    <n v="-1"/>
    <n v="0"/>
    <n v="-1"/>
    <n v="-1"/>
    <n v="-1"/>
    <n v="0"/>
    <n v="-1"/>
    <n v="0"/>
    <n v="-1"/>
    <n v="-1"/>
    <n v="-1"/>
    <x v="8"/>
    <x v="9"/>
    <x v="0"/>
  </r>
  <r>
    <n v="5080"/>
    <n v="6767"/>
    <m/>
    <x v="0"/>
    <n v="9"/>
    <n v="0"/>
    <n v="-1"/>
    <n v="0"/>
    <n v="-1"/>
    <n v="-1"/>
    <n v="-1"/>
    <n v="0"/>
    <n v="-1"/>
    <n v="0"/>
    <n v="-1"/>
    <n v="-1"/>
    <n v="-1"/>
    <x v="8"/>
    <x v="10"/>
    <x v="0"/>
  </r>
  <r>
    <n v="5080"/>
    <n v="6775"/>
    <m/>
    <x v="0"/>
    <n v="9"/>
    <n v="0"/>
    <n v="-1"/>
    <n v="0"/>
    <n v="-1"/>
    <n v="-1"/>
    <n v="-1"/>
    <n v="0"/>
    <n v="-1"/>
    <n v="0"/>
    <n v="-1"/>
    <n v="-1"/>
    <n v="-1"/>
    <x v="8"/>
    <x v="12"/>
    <x v="0"/>
  </r>
  <r>
    <n v="5080"/>
    <n v="6776"/>
    <m/>
    <x v="0"/>
    <n v="9"/>
    <n v="0"/>
    <n v="-1"/>
    <n v="0"/>
    <n v="-1"/>
    <n v="-1"/>
    <n v="-1"/>
    <n v="0"/>
    <n v="-1"/>
    <n v="0"/>
    <n v="-1"/>
    <n v="-1"/>
    <n v="-1"/>
    <x v="8"/>
    <x v="13"/>
    <x v="0"/>
  </r>
  <r>
    <n v="5080"/>
    <n v="2959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0"/>
    <n v="3659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0"/>
    <n v="4524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0"/>
    <n v="4953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0"/>
    <n v="4954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0"/>
    <n v="6357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0"/>
    <n v="6368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0"/>
    <n v="6639"/>
    <m/>
    <x v="0"/>
    <n v="10"/>
    <n v="0"/>
    <n v="-1"/>
    <n v="0"/>
    <n v="-1"/>
    <n v="-1"/>
    <n v="-1"/>
    <n v="0"/>
    <n v="-1"/>
    <n v="0"/>
    <n v="-1"/>
    <n v="-1"/>
    <n v="-1"/>
    <x v="9"/>
    <x v="1"/>
    <x v="0"/>
  </r>
  <r>
    <n v="5080"/>
    <n v="6640"/>
    <m/>
    <x v="0"/>
    <n v="10"/>
    <n v="0"/>
    <n v="-1"/>
    <n v="0"/>
    <n v="-1"/>
    <n v="-1"/>
    <n v="-1"/>
    <n v="0"/>
    <n v="-1"/>
    <n v="0"/>
    <n v="-1"/>
    <n v="-1"/>
    <n v="-1"/>
    <x v="9"/>
    <x v="2"/>
    <x v="0"/>
  </r>
  <r>
    <n v="5080"/>
    <n v="6641"/>
    <m/>
    <x v="0"/>
    <n v="10"/>
    <n v="0"/>
    <n v="-1"/>
    <n v="0"/>
    <n v="-1"/>
    <n v="-1"/>
    <n v="-1"/>
    <n v="0"/>
    <n v="-1"/>
    <n v="0"/>
    <n v="-1"/>
    <n v="-1"/>
    <n v="-1"/>
    <x v="9"/>
    <x v="3"/>
    <x v="0"/>
  </r>
  <r>
    <n v="5080"/>
    <n v="6642"/>
    <m/>
    <x v="0"/>
    <n v="10"/>
    <n v="0"/>
    <n v="-1"/>
    <n v="0"/>
    <n v="-1"/>
    <n v="-1"/>
    <n v="-1"/>
    <n v="0"/>
    <n v="-1"/>
    <n v="0"/>
    <n v="-1"/>
    <n v="-1"/>
    <n v="-1"/>
    <x v="9"/>
    <x v="4"/>
    <x v="0"/>
  </r>
  <r>
    <n v="5080"/>
    <n v="6643"/>
    <m/>
    <x v="0"/>
    <n v="10"/>
    <n v="0"/>
    <n v="-1"/>
    <n v="0"/>
    <n v="-1"/>
    <n v="-1"/>
    <n v="-1"/>
    <n v="0"/>
    <n v="-1"/>
    <n v="0"/>
    <n v="-1"/>
    <n v="-1"/>
    <n v="-1"/>
    <x v="9"/>
    <x v="5"/>
    <x v="0"/>
  </r>
  <r>
    <n v="5080"/>
    <n v="6762"/>
    <m/>
    <x v="0"/>
    <n v="10"/>
    <n v="0"/>
    <n v="-1"/>
    <n v="0"/>
    <n v="-1"/>
    <n v="-1"/>
    <n v="-1"/>
    <n v="0"/>
    <n v="-1"/>
    <n v="0"/>
    <n v="-1"/>
    <n v="-1"/>
    <n v="-1"/>
    <x v="9"/>
    <x v="6"/>
    <x v="0"/>
  </r>
  <r>
    <n v="5080"/>
    <n v="6763"/>
    <m/>
    <x v="0"/>
    <n v="10"/>
    <n v="0"/>
    <n v="-1"/>
    <n v="0"/>
    <n v="-1"/>
    <n v="-1"/>
    <n v="-1"/>
    <n v="0"/>
    <n v="-1"/>
    <n v="0"/>
    <n v="-1"/>
    <n v="-1"/>
    <n v="-1"/>
    <x v="9"/>
    <x v="7"/>
    <x v="0"/>
  </r>
  <r>
    <n v="5080"/>
    <n v="6764"/>
    <m/>
    <x v="0"/>
    <n v="10"/>
    <n v="0"/>
    <n v="-1"/>
    <n v="0"/>
    <n v="-1"/>
    <n v="-1"/>
    <n v="-1"/>
    <n v="0"/>
    <n v="-1"/>
    <n v="0"/>
    <n v="-1"/>
    <n v="-1"/>
    <n v="-1"/>
    <x v="9"/>
    <x v="8"/>
    <x v="0"/>
  </r>
  <r>
    <n v="5080"/>
    <n v="6765"/>
    <m/>
    <x v="0"/>
    <n v="10"/>
    <n v="0"/>
    <n v="-1"/>
    <n v="0"/>
    <n v="-1"/>
    <n v="-1"/>
    <n v="-1"/>
    <n v="0"/>
    <n v="-1"/>
    <n v="0"/>
    <n v="-1"/>
    <n v="-1"/>
    <n v="-1"/>
    <x v="9"/>
    <x v="9"/>
    <x v="0"/>
  </r>
  <r>
    <n v="5080"/>
    <n v="6767"/>
    <m/>
    <x v="0"/>
    <n v="10"/>
    <n v="0"/>
    <n v="-1"/>
    <n v="0"/>
    <n v="-1"/>
    <n v="-1"/>
    <n v="-1"/>
    <n v="0"/>
    <n v="-1"/>
    <n v="0"/>
    <n v="-1"/>
    <n v="-1"/>
    <n v="-1"/>
    <x v="9"/>
    <x v="10"/>
    <x v="0"/>
  </r>
  <r>
    <n v="5080"/>
    <n v="6768"/>
    <m/>
    <x v="0"/>
    <n v="10"/>
    <n v="0"/>
    <n v="-1"/>
    <n v="0"/>
    <n v="-1"/>
    <n v="-1"/>
    <n v="-1"/>
    <n v="0"/>
    <n v="-1"/>
    <n v="0"/>
    <n v="-1"/>
    <n v="-1"/>
    <n v="-1"/>
    <x v="9"/>
    <x v="11"/>
    <x v="0"/>
  </r>
  <r>
    <n v="5080"/>
    <n v="6775"/>
    <m/>
    <x v="0"/>
    <n v="10"/>
    <n v="0"/>
    <n v="-1"/>
    <n v="0"/>
    <n v="-1"/>
    <n v="-1"/>
    <n v="-1"/>
    <n v="0"/>
    <n v="-1"/>
    <n v="0"/>
    <n v="-1"/>
    <n v="-1"/>
    <n v="-1"/>
    <x v="9"/>
    <x v="12"/>
    <x v="0"/>
  </r>
  <r>
    <n v="5080"/>
    <n v="6776"/>
    <m/>
    <x v="0"/>
    <n v="10"/>
    <n v="0"/>
    <n v="-1"/>
    <n v="0"/>
    <n v="-1"/>
    <n v="-1"/>
    <n v="-1"/>
    <n v="0"/>
    <n v="-1"/>
    <n v="0"/>
    <n v="-1"/>
    <n v="-1"/>
    <n v="-1"/>
    <x v="9"/>
    <x v="13"/>
    <x v="0"/>
  </r>
  <r>
    <n v="5080"/>
    <n v="6777"/>
    <m/>
    <x v="0"/>
    <n v="10"/>
    <n v="0"/>
    <n v="-1"/>
    <n v="0"/>
    <n v="-1"/>
    <n v="-1"/>
    <n v="-1"/>
    <n v="0"/>
    <n v="-1"/>
    <n v="0"/>
    <n v="-1"/>
    <n v="-1"/>
    <n v="-1"/>
    <x v="9"/>
    <x v="14"/>
    <x v="0"/>
  </r>
  <r>
    <n v="5080"/>
    <n v="2959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0"/>
    <n v="3659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0"/>
    <n v="4524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0"/>
    <n v="4954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0"/>
    <n v="6357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0"/>
    <n v="6368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0"/>
    <n v="6639"/>
    <m/>
    <x v="0"/>
    <n v="11"/>
    <n v="0"/>
    <n v="-1"/>
    <n v="0"/>
    <n v="-1"/>
    <n v="-1"/>
    <n v="-1"/>
    <n v="0"/>
    <n v="-1"/>
    <n v="0"/>
    <n v="-1"/>
    <n v="-1"/>
    <n v="-1"/>
    <x v="10"/>
    <x v="1"/>
    <x v="0"/>
  </r>
  <r>
    <n v="5080"/>
    <n v="6640"/>
    <m/>
    <x v="0"/>
    <n v="11"/>
    <n v="0"/>
    <n v="-1"/>
    <n v="0"/>
    <n v="-1"/>
    <n v="-1"/>
    <n v="-1"/>
    <n v="0"/>
    <n v="-1"/>
    <n v="0"/>
    <n v="-1"/>
    <n v="-1"/>
    <n v="-1"/>
    <x v="10"/>
    <x v="2"/>
    <x v="0"/>
  </r>
  <r>
    <n v="5080"/>
    <n v="6641"/>
    <m/>
    <x v="0"/>
    <n v="11"/>
    <n v="0"/>
    <n v="-1"/>
    <n v="0"/>
    <n v="-1"/>
    <n v="-1"/>
    <n v="-1"/>
    <n v="0"/>
    <n v="-1"/>
    <n v="0"/>
    <n v="-1"/>
    <n v="-1"/>
    <n v="-1"/>
    <x v="10"/>
    <x v="3"/>
    <x v="0"/>
  </r>
  <r>
    <n v="5080"/>
    <n v="6642"/>
    <m/>
    <x v="0"/>
    <n v="11"/>
    <n v="0"/>
    <n v="-1"/>
    <n v="0"/>
    <n v="-1"/>
    <n v="-1"/>
    <n v="-1"/>
    <n v="0"/>
    <n v="-1"/>
    <n v="0"/>
    <n v="-1"/>
    <n v="-1"/>
    <n v="-1"/>
    <x v="10"/>
    <x v="4"/>
    <x v="0"/>
  </r>
  <r>
    <n v="5080"/>
    <n v="6643"/>
    <m/>
    <x v="0"/>
    <n v="11"/>
    <n v="0"/>
    <n v="-1"/>
    <n v="0"/>
    <n v="-1"/>
    <n v="-1"/>
    <n v="-1"/>
    <n v="0"/>
    <n v="-1"/>
    <n v="0"/>
    <n v="-1"/>
    <n v="-1"/>
    <n v="-1"/>
    <x v="10"/>
    <x v="5"/>
    <x v="0"/>
  </r>
  <r>
    <n v="5080"/>
    <n v="6762"/>
    <m/>
    <x v="0"/>
    <n v="11"/>
    <n v="0"/>
    <n v="-1"/>
    <n v="0"/>
    <n v="-1"/>
    <n v="-1"/>
    <n v="-1"/>
    <n v="0"/>
    <n v="-1"/>
    <n v="0"/>
    <n v="-1"/>
    <n v="-1"/>
    <n v="-1"/>
    <x v="10"/>
    <x v="6"/>
    <x v="0"/>
  </r>
  <r>
    <n v="5080"/>
    <n v="6763"/>
    <m/>
    <x v="0"/>
    <n v="11"/>
    <n v="0"/>
    <n v="-1"/>
    <n v="0"/>
    <n v="-1"/>
    <n v="-1"/>
    <n v="-1"/>
    <n v="0"/>
    <n v="-1"/>
    <n v="0"/>
    <n v="-1"/>
    <n v="-1"/>
    <n v="-1"/>
    <x v="10"/>
    <x v="7"/>
    <x v="0"/>
  </r>
  <r>
    <n v="5080"/>
    <n v="6764"/>
    <m/>
    <x v="0"/>
    <n v="11"/>
    <n v="0"/>
    <n v="-1"/>
    <n v="0"/>
    <n v="-1"/>
    <n v="-1"/>
    <n v="-1"/>
    <n v="0"/>
    <n v="-1"/>
    <n v="0"/>
    <n v="-1"/>
    <n v="-1"/>
    <n v="-1"/>
    <x v="10"/>
    <x v="8"/>
    <x v="0"/>
  </r>
  <r>
    <n v="5080"/>
    <n v="6765"/>
    <m/>
    <x v="0"/>
    <n v="11"/>
    <n v="0"/>
    <n v="-1"/>
    <n v="0"/>
    <n v="-1"/>
    <n v="-1"/>
    <n v="-1"/>
    <n v="0"/>
    <n v="-1"/>
    <n v="0"/>
    <n v="-1"/>
    <n v="-1"/>
    <n v="-1"/>
    <x v="10"/>
    <x v="9"/>
    <x v="0"/>
  </r>
  <r>
    <n v="5080"/>
    <n v="6767"/>
    <m/>
    <x v="0"/>
    <n v="11"/>
    <n v="0"/>
    <n v="-1"/>
    <n v="0"/>
    <n v="-1"/>
    <n v="-1"/>
    <n v="-1"/>
    <n v="0"/>
    <n v="-1"/>
    <n v="0"/>
    <n v="-1"/>
    <n v="-1"/>
    <n v="-1"/>
    <x v="10"/>
    <x v="10"/>
    <x v="0"/>
  </r>
  <r>
    <n v="5080"/>
    <n v="6775"/>
    <m/>
    <x v="0"/>
    <n v="11"/>
    <n v="0"/>
    <n v="-1"/>
    <n v="0"/>
    <n v="-1"/>
    <n v="-1"/>
    <n v="-1"/>
    <n v="0"/>
    <n v="-1"/>
    <n v="0"/>
    <n v="-1"/>
    <n v="-1"/>
    <n v="-1"/>
    <x v="10"/>
    <x v="12"/>
    <x v="0"/>
  </r>
  <r>
    <n v="5080"/>
    <n v="6776"/>
    <m/>
    <x v="0"/>
    <n v="11"/>
    <n v="0"/>
    <n v="-1"/>
    <n v="0"/>
    <n v="-1"/>
    <n v="-1"/>
    <n v="-1"/>
    <n v="0"/>
    <n v="-1"/>
    <n v="0"/>
    <n v="-1"/>
    <n v="-1"/>
    <n v="-1"/>
    <x v="10"/>
    <x v="13"/>
    <x v="0"/>
  </r>
  <r>
    <n v="5080"/>
    <n v="2959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0"/>
    <n v="3659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0"/>
    <n v="4524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0"/>
    <n v="4954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0"/>
    <n v="6357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0"/>
    <n v="6368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0"/>
    <n v="6639"/>
    <m/>
    <x v="0"/>
    <n v="12"/>
    <n v="0"/>
    <n v="-1"/>
    <n v="0"/>
    <n v="-1"/>
    <n v="-1"/>
    <n v="-1"/>
    <n v="0"/>
    <n v="-1"/>
    <n v="0"/>
    <n v="-1"/>
    <n v="-1"/>
    <n v="-1"/>
    <x v="11"/>
    <x v="1"/>
    <x v="0"/>
  </r>
  <r>
    <n v="5080"/>
    <n v="6640"/>
    <m/>
    <x v="0"/>
    <n v="12"/>
    <n v="0"/>
    <n v="-1"/>
    <n v="0"/>
    <n v="-1"/>
    <n v="-1"/>
    <n v="-1"/>
    <n v="0"/>
    <n v="-1"/>
    <n v="0"/>
    <n v="-1"/>
    <n v="-1"/>
    <n v="-1"/>
    <x v="11"/>
    <x v="2"/>
    <x v="0"/>
  </r>
  <r>
    <n v="5080"/>
    <n v="6641"/>
    <m/>
    <x v="0"/>
    <n v="12"/>
    <n v="0"/>
    <n v="-1"/>
    <n v="0"/>
    <n v="-1"/>
    <n v="-1"/>
    <n v="-1"/>
    <n v="0"/>
    <n v="-1"/>
    <n v="0"/>
    <n v="-1"/>
    <n v="-1"/>
    <n v="-1"/>
    <x v="11"/>
    <x v="3"/>
    <x v="0"/>
  </r>
  <r>
    <n v="5080"/>
    <n v="6642"/>
    <m/>
    <x v="0"/>
    <n v="12"/>
    <n v="0"/>
    <n v="-1"/>
    <n v="0"/>
    <n v="-1"/>
    <n v="-1"/>
    <n v="-1"/>
    <n v="0"/>
    <n v="-1"/>
    <n v="0"/>
    <n v="-1"/>
    <n v="-1"/>
    <n v="-1"/>
    <x v="11"/>
    <x v="4"/>
    <x v="0"/>
  </r>
  <r>
    <n v="5080"/>
    <n v="6643"/>
    <m/>
    <x v="0"/>
    <n v="12"/>
    <n v="0"/>
    <n v="-1"/>
    <n v="0"/>
    <n v="-1"/>
    <n v="-1"/>
    <n v="-1"/>
    <n v="0"/>
    <n v="-1"/>
    <n v="0"/>
    <n v="-1"/>
    <n v="-1"/>
    <n v="-1"/>
    <x v="11"/>
    <x v="5"/>
    <x v="0"/>
  </r>
  <r>
    <n v="5080"/>
    <n v="6762"/>
    <m/>
    <x v="0"/>
    <n v="12"/>
    <n v="0"/>
    <n v="-1"/>
    <n v="0"/>
    <n v="-1"/>
    <n v="-1"/>
    <n v="-1"/>
    <n v="0"/>
    <n v="-1"/>
    <n v="0"/>
    <n v="-1"/>
    <n v="-1"/>
    <n v="-1"/>
    <x v="11"/>
    <x v="6"/>
    <x v="0"/>
  </r>
  <r>
    <n v="5080"/>
    <n v="6763"/>
    <m/>
    <x v="0"/>
    <n v="12"/>
    <n v="0"/>
    <n v="-1"/>
    <n v="0"/>
    <n v="-1"/>
    <n v="-1"/>
    <n v="-1"/>
    <n v="0"/>
    <n v="-1"/>
    <n v="0"/>
    <n v="-1"/>
    <n v="-1"/>
    <n v="-1"/>
    <x v="11"/>
    <x v="7"/>
    <x v="0"/>
  </r>
  <r>
    <n v="5080"/>
    <n v="6764"/>
    <m/>
    <x v="0"/>
    <n v="12"/>
    <n v="0"/>
    <n v="-1"/>
    <n v="0"/>
    <n v="-1"/>
    <n v="-1"/>
    <n v="-1"/>
    <n v="0"/>
    <n v="-1"/>
    <n v="0"/>
    <n v="-1"/>
    <n v="-1"/>
    <n v="-1"/>
    <x v="11"/>
    <x v="8"/>
    <x v="0"/>
  </r>
  <r>
    <n v="5080"/>
    <n v="6765"/>
    <m/>
    <x v="0"/>
    <n v="12"/>
    <n v="0"/>
    <n v="-1"/>
    <n v="0"/>
    <n v="-1"/>
    <n v="-1"/>
    <n v="-1"/>
    <n v="0"/>
    <n v="-1"/>
    <n v="0"/>
    <n v="-1"/>
    <n v="-1"/>
    <n v="-1"/>
    <x v="11"/>
    <x v="9"/>
    <x v="0"/>
  </r>
  <r>
    <n v="5080"/>
    <n v="6767"/>
    <m/>
    <x v="0"/>
    <n v="12"/>
    <n v="0"/>
    <n v="-1"/>
    <n v="0"/>
    <n v="-1"/>
    <n v="-1"/>
    <n v="-1"/>
    <n v="0"/>
    <n v="-1"/>
    <n v="0"/>
    <n v="-1"/>
    <n v="-1"/>
    <n v="-1"/>
    <x v="11"/>
    <x v="10"/>
    <x v="0"/>
  </r>
  <r>
    <n v="5080"/>
    <n v="6775"/>
    <m/>
    <x v="0"/>
    <n v="12"/>
    <n v="0"/>
    <n v="-1"/>
    <n v="0"/>
    <n v="-1"/>
    <n v="-1"/>
    <n v="-1"/>
    <n v="0"/>
    <n v="-1"/>
    <n v="0"/>
    <n v="-1"/>
    <n v="-1"/>
    <n v="-1"/>
    <x v="11"/>
    <x v="12"/>
    <x v="0"/>
  </r>
  <r>
    <n v="5080"/>
    <n v="6776"/>
    <m/>
    <x v="0"/>
    <n v="12"/>
    <n v="0"/>
    <n v="-1"/>
    <n v="0"/>
    <n v="-1"/>
    <n v="-1"/>
    <n v="-1"/>
    <n v="0"/>
    <n v="-1"/>
    <n v="0"/>
    <n v="-1"/>
    <n v="-1"/>
    <n v="-1"/>
    <x v="11"/>
    <x v="13"/>
    <x v="0"/>
  </r>
  <r>
    <n v="5083"/>
    <n v="2959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3"/>
    <n v="3659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3"/>
    <n v="4524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3"/>
    <n v="4953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3"/>
    <n v="4954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3"/>
    <n v="6357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3"/>
    <n v="6368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3"/>
    <n v="6639"/>
    <m/>
    <x v="0"/>
    <n v="1"/>
    <n v="0"/>
    <n v="-1"/>
    <n v="0"/>
    <n v="-1"/>
    <n v="-1"/>
    <n v="-1"/>
    <n v="0"/>
    <n v="-1"/>
    <n v="0"/>
    <n v="-1"/>
    <n v="-1"/>
    <n v="-1"/>
    <x v="0"/>
    <x v="1"/>
    <x v="0"/>
  </r>
  <r>
    <n v="5083"/>
    <n v="6640"/>
    <m/>
    <x v="0"/>
    <n v="1"/>
    <n v="0"/>
    <n v="-1"/>
    <n v="0"/>
    <n v="-1"/>
    <n v="-1"/>
    <n v="-1"/>
    <n v="0"/>
    <n v="-1"/>
    <n v="0"/>
    <n v="-1"/>
    <n v="-1"/>
    <n v="-1"/>
    <x v="0"/>
    <x v="2"/>
    <x v="0"/>
  </r>
  <r>
    <n v="5083"/>
    <n v="6641"/>
    <m/>
    <x v="0"/>
    <n v="1"/>
    <n v="0"/>
    <n v="-1"/>
    <n v="0"/>
    <n v="-1"/>
    <n v="-1"/>
    <n v="-1"/>
    <n v="0"/>
    <n v="-1"/>
    <n v="0"/>
    <n v="-1"/>
    <n v="-1"/>
    <n v="-1"/>
    <x v="0"/>
    <x v="3"/>
    <x v="0"/>
  </r>
  <r>
    <n v="5083"/>
    <n v="6642"/>
    <m/>
    <x v="0"/>
    <n v="1"/>
    <n v="0"/>
    <n v="-1"/>
    <n v="0"/>
    <n v="-1"/>
    <n v="-1"/>
    <n v="-1"/>
    <n v="0"/>
    <n v="-1"/>
    <n v="0"/>
    <n v="-1"/>
    <n v="-1"/>
    <n v="-1"/>
    <x v="0"/>
    <x v="4"/>
    <x v="0"/>
  </r>
  <r>
    <n v="5083"/>
    <n v="6643"/>
    <m/>
    <x v="0"/>
    <n v="1"/>
    <n v="0"/>
    <n v="-1"/>
    <n v="0"/>
    <n v="-1"/>
    <n v="-1"/>
    <n v="-1"/>
    <n v="0"/>
    <n v="-1"/>
    <n v="0"/>
    <n v="-1"/>
    <n v="-1"/>
    <n v="-1"/>
    <x v="0"/>
    <x v="5"/>
    <x v="0"/>
  </r>
  <r>
    <n v="5083"/>
    <n v="6762"/>
    <m/>
    <x v="0"/>
    <n v="1"/>
    <n v="0"/>
    <n v="-1"/>
    <n v="0"/>
    <n v="-1"/>
    <n v="-1"/>
    <n v="-1"/>
    <n v="0"/>
    <n v="-1"/>
    <n v="0"/>
    <n v="-1"/>
    <n v="-1"/>
    <n v="-1"/>
    <x v="0"/>
    <x v="6"/>
    <x v="0"/>
  </r>
  <r>
    <n v="5083"/>
    <n v="6763"/>
    <m/>
    <x v="0"/>
    <n v="1"/>
    <n v="0"/>
    <n v="-1"/>
    <n v="0"/>
    <n v="-1"/>
    <n v="-1"/>
    <n v="-1"/>
    <n v="0"/>
    <n v="-1"/>
    <n v="0"/>
    <n v="-1"/>
    <n v="-1"/>
    <n v="-1"/>
    <x v="0"/>
    <x v="7"/>
    <x v="0"/>
  </r>
  <r>
    <n v="5083"/>
    <n v="6764"/>
    <m/>
    <x v="0"/>
    <n v="1"/>
    <n v="0"/>
    <n v="-1"/>
    <n v="0"/>
    <n v="-1"/>
    <n v="-1"/>
    <n v="-1"/>
    <n v="0"/>
    <n v="-1"/>
    <n v="0"/>
    <n v="-1"/>
    <n v="-1"/>
    <n v="-1"/>
    <x v="0"/>
    <x v="8"/>
    <x v="0"/>
  </r>
  <r>
    <n v="5083"/>
    <n v="6765"/>
    <m/>
    <x v="0"/>
    <n v="1"/>
    <n v="0"/>
    <n v="-1"/>
    <n v="0"/>
    <n v="-1"/>
    <n v="-1"/>
    <n v="-1"/>
    <n v="0"/>
    <n v="-1"/>
    <n v="0"/>
    <n v="-1"/>
    <n v="-1"/>
    <n v="-1"/>
    <x v="0"/>
    <x v="9"/>
    <x v="0"/>
  </r>
  <r>
    <n v="5083"/>
    <n v="6767"/>
    <m/>
    <x v="0"/>
    <n v="1"/>
    <n v="0"/>
    <n v="-1"/>
    <n v="0"/>
    <n v="-1"/>
    <n v="-1"/>
    <n v="-1"/>
    <n v="0"/>
    <n v="-1"/>
    <n v="0"/>
    <n v="-1"/>
    <n v="-1"/>
    <n v="-1"/>
    <x v="0"/>
    <x v="10"/>
    <x v="0"/>
  </r>
  <r>
    <n v="5083"/>
    <n v="6768"/>
    <m/>
    <x v="0"/>
    <n v="1"/>
    <n v="0"/>
    <n v="-1"/>
    <n v="0"/>
    <n v="-1"/>
    <n v="-1"/>
    <n v="-1"/>
    <n v="0"/>
    <n v="-1"/>
    <n v="0"/>
    <n v="-1"/>
    <n v="-1"/>
    <n v="-1"/>
    <x v="0"/>
    <x v="11"/>
    <x v="0"/>
  </r>
  <r>
    <n v="5083"/>
    <n v="6775"/>
    <m/>
    <x v="0"/>
    <n v="1"/>
    <n v="0"/>
    <n v="-1"/>
    <n v="0"/>
    <n v="-1"/>
    <n v="-1"/>
    <n v="-1"/>
    <n v="0"/>
    <n v="-1"/>
    <n v="0"/>
    <n v="-1"/>
    <n v="-1"/>
    <n v="-1"/>
    <x v="0"/>
    <x v="12"/>
    <x v="0"/>
  </r>
  <r>
    <n v="5083"/>
    <n v="6776"/>
    <m/>
    <x v="0"/>
    <n v="1"/>
    <n v="0"/>
    <n v="-1"/>
    <n v="0"/>
    <n v="-1"/>
    <n v="-1"/>
    <n v="-1"/>
    <n v="0"/>
    <n v="-1"/>
    <n v="0"/>
    <n v="-1"/>
    <n v="-1"/>
    <n v="-1"/>
    <x v="0"/>
    <x v="13"/>
    <x v="0"/>
  </r>
  <r>
    <n v="5083"/>
    <n v="6777"/>
    <m/>
    <x v="0"/>
    <n v="1"/>
    <n v="0"/>
    <n v="-1"/>
    <n v="0"/>
    <n v="-1"/>
    <n v="-1"/>
    <n v="-1"/>
    <n v="0"/>
    <n v="-1"/>
    <n v="0"/>
    <n v="-1"/>
    <n v="-1"/>
    <n v="-1"/>
    <x v="0"/>
    <x v="14"/>
    <x v="0"/>
  </r>
  <r>
    <n v="5083"/>
    <n v="2959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3"/>
    <n v="3659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3"/>
    <n v="4524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3"/>
    <n v="4953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3"/>
    <n v="4954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3"/>
    <n v="6357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3"/>
    <n v="6368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3"/>
    <n v="6639"/>
    <m/>
    <x v="0"/>
    <n v="2"/>
    <n v="0"/>
    <n v="-1"/>
    <n v="0"/>
    <n v="-1"/>
    <n v="-1"/>
    <n v="-1"/>
    <n v="0"/>
    <n v="-1"/>
    <n v="0"/>
    <n v="-1"/>
    <n v="-1"/>
    <n v="-1"/>
    <x v="1"/>
    <x v="1"/>
    <x v="0"/>
  </r>
  <r>
    <n v="5083"/>
    <n v="6640"/>
    <m/>
    <x v="0"/>
    <n v="2"/>
    <n v="0"/>
    <n v="-1"/>
    <n v="0"/>
    <n v="-1"/>
    <n v="-1"/>
    <n v="-1"/>
    <n v="0"/>
    <n v="-1"/>
    <n v="0"/>
    <n v="-1"/>
    <n v="-1"/>
    <n v="-1"/>
    <x v="1"/>
    <x v="2"/>
    <x v="0"/>
  </r>
  <r>
    <n v="5083"/>
    <n v="6641"/>
    <m/>
    <x v="0"/>
    <n v="2"/>
    <n v="0"/>
    <n v="-1"/>
    <n v="0"/>
    <n v="-1"/>
    <n v="-1"/>
    <n v="-1"/>
    <n v="0"/>
    <n v="-1"/>
    <n v="0"/>
    <n v="-1"/>
    <n v="-1"/>
    <n v="-1"/>
    <x v="1"/>
    <x v="3"/>
    <x v="0"/>
  </r>
  <r>
    <n v="5083"/>
    <n v="6642"/>
    <m/>
    <x v="0"/>
    <n v="2"/>
    <n v="0"/>
    <n v="-1"/>
    <n v="0"/>
    <n v="-1"/>
    <n v="-1"/>
    <n v="-1"/>
    <n v="0"/>
    <n v="-1"/>
    <n v="0"/>
    <n v="-1"/>
    <n v="-1"/>
    <n v="-1"/>
    <x v="1"/>
    <x v="4"/>
    <x v="0"/>
  </r>
  <r>
    <n v="5083"/>
    <n v="6643"/>
    <m/>
    <x v="0"/>
    <n v="2"/>
    <n v="0"/>
    <n v="-1"/>
    <n v="0"/>
    <n v="-1"/>
    <n v="-1"/>
    <n v="-1"/>
    <n v="0"/>
    <n v="-1"/>
    <n v="0"/>
    <n v="-1"/>
    <n v="-1"/>
    <n v="-1"/>
    <x v="1"/>
    <x v="5"/>
    <x v="0"/>
  </r>
  <r>
    <n v="5083"/>
    <n v="6762"/>
    <m/>
    <x v="0"/>
    <n v="2"/>
    <n v="0"/>
    <n v="-1"/>
    <n v="0"/>
    <n v="-1"/>
    <n v="-1"/>
    <n v="-1"/>
    <n v="0"/>
    <n v="-1"/>
    <n v="0"/>
    <n v="-1"/>
    <n v="-1"/>
    <n v="-1"/>
    <x v="1"/>
    <x v="6"/>
    <x v="0"/>
  </r>
  <r>
    <n v="5083"/>
    <n v="6763"/>
    <m/>
    <x v="0"/>
    <n v="2"/>
    <n v="0"/>
    <n v="-1"/>
    <n v="0"/>
    <n v="-1"/>
    <n v="-1"/>
    <n v="-1"/>
    <n v="0"/>
    <n v="-1"/>
    <n v="0"/>
    <n v="-1"/>
    <n v="-1"/>
    <n v="-1"/>
    <x v="1"/>
    <x v="7"/>
    <x v="0"/>
  </r>
  <r>
    <n v="5083"/>
    <n v="6764"/>
    <m/>
    <x v="0"/>
    <n v="2"/>
    <n v="0"/>
    <n v="-1"/>
    <n v="0"/>
    <n v="-1"/>
    <n v="-1"/>
    <n v="-1"/>
    <n v="0"/>
    <n v="-1"/>
    <n v="0"/>
    <n v="-1"/>
    <n v="-1"/>
    <n v="-1"/>
    <x v="1"/>
    <x v="8"/>
    <x v="0"/>
  </r>
  <r>
    <n v="5083"/>
    <n v="6765"/>
    <m/>
    <x v="0"/>
    <n v="2"/>
    <n v="0"/>
    <n v="-1"/>
    <n v="0"/>
    <n v="-1"/>
    <n v="-1"/>
    <n v="-1"/>
    <n v="0"/>
    <n v="-1"/>
    <n v="0"/>
    <n v="-1"/>
    <n v="-1"/>
    <n v="-1"/>
    <x v="1"/>
    <x v="9"/>
    <x v="0"/>
  </r>
  <r>
    <n v="5083"/>
    <n v="6767"/>
    <m/>
    <x v="0"/>
    <n v="2"/>
    <n v="0"/>
    <n v="-1"/>
    <n v="0"/>
    <n v="-1"/>
    <n v="-1"/>
    <n v="-1"/>
    <n v="0"/>
    <n v="-1"/>
    <n v="0"/>
    <n v="-1"/>
    <n v="-1"/>
    <n v="-1"/>
    <x v="1"/>
    <x v="10"/>
    <x v="0"/>
  </r>
  <r>
    <n v="5083"/>
    <n v="6768"/>
    <m/>
    <x v="0"/>
    <n v="2"/>
    <n v="0"/>
    <n v="-1"/>
    <n v="0"/>
    <n v="-1"/>
    <n v="-1"/>
    <n v="-1"/>
    <n v="0"/>
    <n v="-1"/>
    <n v="0"/>
    <n v="-1"/>
    <n v="-1"/>
    <n v="-1"/>
    <x v="1"/>
    <x v="11"/>
    <x v="0"/>
  </r>
  <r>
    <n v="5083"/>
    <n v="6775"/>
    <m/>
    <x v="0"/>
    <n v="2"/>
    <n v="0"/>
    <n v="-1"/>
    <n v="0"/>
    <n v="-1"/>
    <n v="-1"/>
    <n v="-1"/>
    <n v="0"/>
    <n v="-1"/>
    <n v="0"/>
    <n v="-1"/>
    <n v="-1"/>
    <n v="-1"/>
    <x v="1"/>
    <x v="12"/>
    <x v="0"/>
  </r>
  <r>
    <n v="5083"/>
    <n v="6776"/>
    <m/>
    <x v="0"/>
    <n v="2"/>
    <n v="0"/>
    <n v="-1"/>
    <n v="0"/>
    <n v="-1"/>
    <n v="-1"/>
    <n v="-1"/>
    <n v="0"/>
    <n v="-1"/>
    <n v="0"/>
    <n v="-1"/>
    <n v="-1"/>
    <n v="-1"/>
    <x v="1"/>
    <x v="13"/>
    <x v="0"/>
  </r>
  <r>
    <n v="5083"/>
    <n v="6777"/>
    <m/>
    <x v="0"/>
    <n v="2"/>
    <n v="0"/>
    <n v="-1"/>
    <n v="0"/>
    <n v="-1"/>
    <n v="-1"/>
    <n v="-1"/>
    <n v="0"/>
    <n v="-1"/>
    <n v="0"/>
    <n v="-1"/>
    <n v="-1"/>
    <n v="-1"/>
    <x v="1"/>
    <x v="14"/>
    <x v="0"/>
  </r>
  <r>
    <n v="5083"/>
    <n v="2959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3"/>
    <n v="3659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3"/>
    <n v="4524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3"/>
    <n v="4953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3"/>
    <n v="4954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3"/>
    <n v="6357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3"/>
    <n v="6368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3"/>
    <n v="6639"/>
    <m/>
    <x v="0"/>
    <n v="3"/>
    <n v="0"/>
    <n v="-1"/>
    <n v="0"/>
    <n v="-1"/>
    <n v="-1"/>
    <n v="-1"/>
    <n v="0"/>
    <n v="-1"/>
    <n v="0"/>
    <n v="-1"/>
    <n v="-1"/>
    <n v="-1"/>
    <x v="2"/>
    <x v="1"/>
    <x v="0"/>
  </r>
  <r>
    <n v="5083"/>
    <n v="6640"/>
    <m/>
    <x v="0"/>
    <n v="3"/>
    <n v="0"/>
    <n v="-1"/>
    <n v="0"/>
    <n v="-1"/>
    <n v="-1"/>
    <n v="-1"/>
    <n v="0"/>
    <n v="-1"/>
    <n v="0"/>
    <n v="-1"/>
    <n v="-1"/>
    <n v="-1"/>
    <x v="2"/>
    <x v="2"/>
    <x v="0"/>
  </r>
  <r>
    <n v="5083"/>
    <n v="6641"/>
    <m/>
    <x v="0"/>
    <n v="3"/>
    <n v="0"/>
    <n v="-1"/>
    <n v="0"/>
    <n v="-1"/>
    <n v="-1"/>
    <n v="-1"/>
    <n v="0"/>
    <n v="-1"/>
    <n v="0"/>
    <n v="-1"/>
    <n v="-1"/>
    <n v="-1"/>
    <x v="2"/>
    <x v="3"/>
    <x v="0"/>
  </r>
  <r>
    <n v="5083"/>
    <n v="6642"/>
    <m/>
    <x v="0"/>
    <n v="3"/>
    <n v="0"/>
    <n v="-1"/>
    <n v="0"/>
    <n v="-1"/>
    <n v="-1"/>
    <n v="-1"/>
    <n v="0"/>
    <n v="-1"/>
    <n v="0"/>
    <n v="-1"/>
    <n v="-1"/>
    <n v="-1"/>
    <x v="2"/>
    <x v="4"/>
    <x v="0"/>
  </r>
  <r>
    <n v="5083"/>
    <n v="6643"/>
    <m/>
    <x v="0"/>
    <n v="3"/>
    <n v="0"/>
    <n v="-1"/>
    <n v="0"/>
    <n v="-1"/>
    <n v="-1"/>
    <n v="-1"/>
    <n v="0"/>
    <n v="-1"/>
    <n v="0"/>
    <n v="-1"/>
    <n v="-1"/>
    <n v="-1"/>
    <x v="2"/>
    <x v="5"/>
    <x v="0"/>
  </r>
  <r>
    <n v="5083"/>
    <n v="6762"/>
    <m/>
    <x v="0"/>
    <n v="3"/>
    <n v="0"/>
    <n v="-1"/>
    <n v="0"/>
    <n v="-1"/>
    <n v="-1"/>
    <n v="-1"/>
    <n v="0"/>
    <n v="-1"/>
    <n v="0"/>
    <n v="-1"/>
    <n v="-1"/>
    <n v="-1"/>
    <x v="2"/>
    <x v="6"/>
    <x v="0"/>
  </r>
  <r>
    <n v="5083"/>
    <n v="6763"/>
    <m/>
    <x v="0"/>
    <n v="3"/>
    <n v="0"/>
    <n v="-1"/>
    <n v="0"/>
    <n v="-1"/>
    <n v="-1"/>
    <n v="-1"/>
    <n v="0"/>
    <n v="-1"/>
    <n v="0"/>
    <n v="-1"/>
    <n v="-1"/>
    <n v="-1"/>
    <x v="2"/>
    <x v="7"/>
    <x v="0"/>
  </r>
  <r>
    <n v="5083"/>
    <n v="6764"/>
    <m/>
    <x v="0"/>
    <n v="3"/>
    <n v="0"/>
    <n v="-1"/>
    <n v="0"/>
    <n v="-1"/>
    <n v="-1"/>
    <n v="-1"/>
    <n v="0"/>
    <n v="-1"/>
    <n v="0"/>
    <n v="-1"/>
    <n v="-1"/>
    <n v="-1"/>
    <x v="2"/>
    <x v="8"/>
    <x v="0"/>
  </r>
  <r>
    <n v="5083"/>
    <n v="6765"/>
    <m/>
    <x v="0"/>
    <n v="3"/>
    <n v="0"/>
    <n v="-1"/>
    <n v="0"/>
    <n v="-1"/>
    <n v="-1"/>
    <n v="-1"/>
    <n v="0"/>
    <n v="-1"/>
    <n v="0"/>
    <n v="-1"/>
    <n v="-1"/>
    <n v="-1"/>
    <x v="2"/>
    <x v="9"/>
    <x v="0"/>
  </r>
  <r>
    <n v="5083"/>
    <n v="6767"/>
    <m/>
    <x v="0"/>
    <n v="3"/>
    <n v="0"/>
    <n v="-1"/>
    <n v="0"/>
    <n v="-1"/>
    <n v="-1"/>
    <n v="-1"/>
    <n v="0"/>
    <n v="-1"/>
    <n v="0"/>
    <n v="-1"/>
    <n v="-1"/>
    <n v="-1"/>
    <x v="2"/>
    <x v="10"/>
    <x v="0"/>
  </r>
  <r>
    <n v="5083"/>
    <n v="6768"/>
    <m/>
    <x v="0"/>
    <n v="3"/>
    <n v="0"/>
    <n v="-1"/>
    <n v="0"/>
    <n v="-1"/>
    <n v="-1"/>
    <n v="-1"/>
    <n v="0"/>
    <n v="-1"/>
    <n v="0"/>
    <n v="-1"/>
    <n v="-1"/>
    <n v="-1"/>
    <x v="2"/>
    <x v="11"/>
    <x v="0"/>
  </r>
  <r>
    <n v="5083"/>
    <n v="6775"/>
    <m/>
    <x v="0"/>
    <n v="3"/>
    <n v="0"/>
    <n v="-1"/>
    <n v="0"/>
    <n v="-1"/>
    <n v="-1"/>
    <n v="-1"/>
    <n v="0"/>
    <n v="-1"/>
    <n v="0"/>
    <n v="-1"/>
    <n v="-1"/>
    <n v="-1"/>
    <x v="2"/>
    <x v="12"/>
    <x v="0"/>
  </r>
  <r>
    <n v="5083"/>
    <n v="6776"/>
    <m/>
    <x v="0"/>
    <n v="3"/>
    <n v="0"/>
    <n v="-1"/>
    <n v="0"/>
    <n v="-1"/>
    <n v="-1"/>
    <n v="-1"/>
    <n v="0"/>
    <n v="-1"/>
    <n v="0"/>
    <n v="-1"/>
    <n v="-1"/>
    <n v="-1"/>
    <x v="2"/>
    <x v="13"/>
    <x v="0"/>
  </r>
  <r>
    <n v="5083"/>
    <n v="6777"/>
    <m/>
    <x v="0"/>
    <n v="3"/>
    <n v="0"/>
    <n v="-1"/>
    <n v="0"/>
    <n v="-1"/>
    <n v="-1"/>
    <n v="-1"/>
    <n v="0"/>
    <n v="-1"/>
    <n v="0"/>
    <n v="-1"/>
    <n v="-1"/>
    <n v="-1"/>
    <x v="2"/>
    <x v="14"/>
    <x v="0"/>
  </r>
  <r>
    <n v="5083"/>
    <n v="2959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3"/>
    <n v="3659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3"/>
    <n v="4524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3"/>
    <n v="4953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3"/>
    <n v="4954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3"/>
    <n v="6357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3"/>
    <n v="6368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3"/>
    <n v="6639"/>
    <m/>
    <x v="0"/>
    <n v="4"/>
    <n v="0"/>
    <n v="-1"/>
    <n v="0"/>
    <n v="-1"/>
    <n v="-1"/>
    <n v="-1"/>
    <n v="0"/>
    <n v="-1"/>
    <n v="0"/>
    <n v="-1"/>
    <n v="-1"/>
    <n v="-1"/>
    <x v="3"/>
    <x v="1"/>
    <x v="0"/>
  </r>
  <r>
    <n v="5083"/>
    <n v="6640"/>
    <m/>
    <x v="0"/>
    <n v="4"/>
    <n v="0"/>
    <n v="-1"/>
    <n v="0"/>
    <n v="-1"/>
    <n v="-1"/>
    <n v="-1"/>
    <n v="0"/>
    <n v="-1"/>
    <n v="0"/>
    <n v="-1"/>
    <n v="-1"/>
    <n v="-1"/>
    <x v="3"/>
    <x v="2"/>
    <x v="0"/>
  </r>
  <r>
    <n v="5083"/>
    <n v="6641"/>
    <m/>
    <x v="0"/>
    <n v="4"/>
    <n v="0"/>
    <n v="-1"/>
    <n v="0"/>
    <n v="-1"/>
    <n v="-1"/>
    <n v="-1"/>
    <n v="0"/>
    <n v="-1"/>
    <n v="0"/>
    <n v="-1"/>
    <n v="-1"/>
    <n v="-1"/>
    <x v="3"/>
    <x v="3"/>
    <x v="0"/>
  </r>
  <r>
    <n v="5083"/>
    <n v="6642"/>
    <m/>
    <x v="0"/>
    <n v="4"/>
    <n v="0"/>
    <n v="-1"/>
    <n v="0"/>
    <n v="-1"/>
    <n v="-1"/>
    <n v="-1"/>
    <n v="0"/>
    <n v="-1"/>
    <n v="0"/>
    <n v="-1"/>
    <n v="-1"/>
    <n v="-1"/>
    <x v="3"/>
    <x v="4"/>
    <x v="0"/>
  </r>
  <r>
    <n v="5083"/>
    <n v="6643"/>
    <m/>
    <x v="0"/>
    <n v="4"/>
    <n v="0"/>
    <n v="-1"/>
    <n v="0"/>
    <n v="-1"/>
    <n v="-1"/>
    <n v="-1"/>
    <n v="0"/>
    <n v="-1"/>
    <n v="0"/>
    <n v="-1"/>
    <n v="-1"/>
    <n v="-1"/>
    <x v="3"/>
    <x v="5"/>
    <x v="0"/>
  </r>
  <r>
    <n v="5083"/>
    <n v="6762"/>
    <m/>
    <x v="0"/>
    <n v="4"/>
    <n v="0"/>
    <n v="-1"/>
    <n v="0"/>
    <n v="-1"/>
    <n v="-1"/>
    <n v="-1"/>
    <n v="0"/>
    <n v="-1"/>
    <n v="0"/>
    <n v="-1"/>
    <n v="-1"/>
    <n v="-1"/>
    <x v="3"/>
    <x v="6"/>
    <x v="0"/>
  </r>
  <r>
    <n v="5083"/>
    <n v="6763"/>
    <m/>
    <x v="0"/>
    <n v="4"/>
    <n v="0"/>
    <n v="-1"/>
    <n v="0"/>
    <n v="-1"/>
    <n v="-1"/>
    <n v="-1"/>
    <n v="0"/>
    <n v="-1"/>
    <n v="0"/>
    <n v="-1"/>
    <n v="-1"/>
    <n v="-1"/>
    <x v="3"/>
    <x v="7"/>
    <x v="0"/>
  </r>
  <r>
    <n v="5083"/>
    <n v="6764"/>
    <m/>
    <x v="0"/>
    <n v="4"/>
    <n v="0"/>
    <n v="-1"/>
    <n v="0"/>
    <n v="-1"/>
    <n v="-1"/>
    <n v="-1"/>
    <n v="0"/>
    <n v="-1"/>
    <n v="0"/>
    <n v="-1"/>
    <n v="-1"/>
    <n v="-1"/>
    <x v="3"/>
    <x v="8"/>
    <x v="0"/>
  </r>
  <r>
    <n v="5083"/>
    <n v="6765"/>
    <m/>
    <x v="0"/>
    <n v="4"/>
    <n v="0"/>
    <n v="-1"/>
    <n v="0"/>
    <n v="-1"/>
    <n v="-1"/>
    <n v="-1"/>
    <n v="0"/>
    <n v="-1"/>
    <n v="0"/>
    <n v="-1"/>
    <n v="-1"/>
    <n v="-1"/>
    <x v="3"/>
    <x v="9"/>
    <x v="0"/>
  </r>
  <r>
    <n v="5083"/>
    <n v="6767"/>
    <m/>
    <x v="0"/>
    <n v="4"/>
    <n v="0"/>
    <n v="-1"/>
    <n v="0"/>
    <n v="-1"/>
    <n v="-1"/>
    <n v="-1"/>
    <n v="0"/>
    <n v="-1"/>
    <n v="0"/>
    <n v="-1"/>
    <n v="-1"/>
    <n v="-1"/>
    <x v="3"/>
    <x v="10"/>
    <x v="0"/>
  </r>
  <r>
    <n v="5083"/>
    <n v="6768"/>
    <m/>
    <x v="0"/>
    <n v="4"/>
    <n v="0"/>
    <n v="-1"/>
    <n v="0"/>
    <n v="-1"/>
    <n v="-1"/>
    <n v="-1"/>
    <n v="0"/>
    <n v="-1"/>
    <n v="0"/>
    <n v="-1"/>
    <n v="-1"/>
    <n v="-1"/>
    <x v="3"/>
    <x v="11"/>
    <x v="0"/>
  </r>
  <r>
    <n v="5083"/>
    <n v="6775"/>
    <m/>
    <x v="0"/>
    <n v="4"/>
    <n v="0"/>
    <n v="-1"/>
    <n v="0"/>
    <n v="-1"/>
    <n v="-1"/>
    <n v="-1"/>
    <n v="0"/>
    <n v="-1"/>
    <n v="0"/>
    <n v="-1"/>
    <n v="-1"/>
    <n v="-1"/>
    <x v="3"/>
    <x v="12"/>
    <x v="0"/>
  </r>
  <r>
    <n v="5083"/>
    <n v="6776"/>
    <m/>
    <x v="0"/>
    <n v="4"/>
    <n v="0"/>
    <n v="-1"/>
    <n v="0"/>
    <n v="-1"/>
    <n v="-1"/>
    <n v="-1"/>
    <n v="0"/>
    <n v="-1"/>
    <n v="0"/>
    <n v="-1"/>
    <n v="-1"/>
    <n v="-1"/>
    <x v="3"/>
    <x v="13"/>
    <x v="0"/>
  </r>
  <r>
    <n v="5083"/>
    <n v="6777"/>
    <m/>
    <x v="0"/>
    <n v="4"/>
    <n v="0"/>
    <n v="-1"/>
    <n v="0"/>
    <n v="-1"/>
    <n v="-1"/>
    <n v="-1"/>
    <n v="0"/>
    <n v="-1"/>
    <n v="0"/>
    <n v="-1"/>
    <n v="-1"/>
    <n v="-1"/>
    <x v="3"/>
    <x v="14"/>
    <x v="0"/>
  </r>
  <r>
    <n v="5083"/>
    <n v="2959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3"/>
    <n v="3659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3"/>
    <n v="4524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3"/>
    <n v="4953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3"/>
    <n v="4954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3"/>
    <n v="6357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3"/>
    <n v="6368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3"/>
    <n v="6639"/>
    <m/>
    <x v="0"/>
    <n v="5"/>
    <n v="0"/>
    <n v="-1"/>
    <n v="0"/>
    <n v="-1"/>
    <n v="-1"/>
    <n v="-1"/>
    <n v="0"/>
    <n v="-1"/>
    <n v="0"/>
    <n v="-1"/>
    <n v="-1"/>
    <n v="-1"/>
    <x v="4"/>
    <x v="1"/>
    <x v="0"/>
  </r>
  <r>
    <n v="5083"/>
    <n v="6640"/>
    <m/>
    <x v="0"/>
    <n v="5"/>
    <n v="0"/>
    <n v="-1"/>
    <n v="0"/>
    <n v="-1"/>
    <n v="-1"/>
    <n v="-1"/>
    <n v="0"/>
    <n v="-1"/>
    <n v="0"/>
    <n v="-1"/>
    <n v="-1"/>
    <n v="-1"/>
    <x v="4"/>
    <x v="2"/>
    <x v="0"/>
  </r>
  <r>
    <n v="5083"/>
    <n v="6641"/>
    <m/>
    <x v="0"/>
    <n v="5"/>
    <n v="0"/>
    <n v="-1"/>
    <n v="0"/>
    <n v="-1"/>
    <n v="-1"/>
    <n v="-1"/>
    <n v="0"/>
    <n v="-1"/>
    <n v="0"/>
    <n v="-1"/>
    <n v="-1"/>
    <n v="-1"/>
    <x v="4"/>
    <x v="3"/>
    <x v="0"/>
  </r>
  <r>
    <n v="5083"/>
    <n v="6642"/>
    <m/>
    <x v="0"/>
    <n v="5"/>
    <n v="0"/>
    <n v="-1"/>
    <n v="0"/>
    <n v="-1"/>
    <n v="-1"/>
    <n v="-1"/>
    <n v="0"/>
    <n v="-1"/>
    <n v="0"/>
    <n v="-1"/>
    <n v="-1"/>
    <n v="-1"/>
    <x v="4"/>
    <x v="4"/>
    <x v="0"/>
  </r>
  <r>
    <n v="5083"/>
    <n v="6643"/>
    <m/>
    <x v="0"/>
    <n v="5"/>
    <n v="0"/>
    <n v="-1"/>
    <n v="0"/>
    <n v="-1"/>
    <n v="-1"/>
    <n v="-1"/>
    <n v="0"/>
    <n v="-1"/>
    <n v="0"/>
    <n v="-1"/>
    <n v="-1"/>
    <n v="-1"/>
    <x v="4"/>
    <x v="5"/>
    <x v="0"/>
  </r>
  <r>
    <n v="5083"/>
    <n v="6762"/>
    <m/>
    <x v="0"/>
    <n v="5"/>
    <n v="0"/>
    <n v="-1"/>
    <n v="0"/>
    <n v="-1"/>
    <n v="-1"/>
    <n v="-1"/>
    <n v="0"/>
    <n v="-1"/>
    <n v="0"/>
    <n v="-1"/>
    <n v="-1"/>
    <n v="-1"/>
    <x v="4"/>
    <x v="6"/>
    <x v="0"/>
  </r>
  <r>
    <n v="5083"/>
    <n v="6763"/>
    <m/>
    <x v="0"/>
    <n v="5"/>
    <n v="0"/>
    <n v="-1"/>
    <n v="0"/>
    <n v="-1"/>
    <n v="-1"/>
    <n v="-1"/>
    <n v="0"/>
    <n v="-1"/>
    <n v="0"/>
    <n v="-1"/>
    <n v="-1"/>
    <n v="-1"/>
    <x v="4"/>
    <x v="7"/>
    <x v="0"/>
  </r>
  <r>
    <n v="5083"/>
    <n v="6764"/>
    <m/>
    <x v="0"/>
    <n v="5"/>
    <n v="0"/>
    <n v="-1"/>
    <n v="0"/>
    <n v="-1"/>
    <n v="-1"/>
    <n v="-1"/>
    <n v="0"/>
    <n v="-1"/>
    <n v="0"/>
    <n v="-1"/>
    <n v="-1"/>
    <n v="-1"/>
    <x v="4"/>
    <x v="8"/>
    <x v="0"/>
  </r>
  <r>
    <n v="5083"/>
    <n v="6765"/>
    <m/>
    <x v="0"/>
    <n v="5"/>
    <n v="0"/>
    <n v="-1"/>
    <n v="0"/>
    <n v="-1"/>
    <n v="-1"/>
    <n v="-1"/>
    <n v="0"/>
    <n v="-1"/>
    <n v="0"/>
    <n v="-1"/>
    <n v="-1"/>
    <n v="-1"/>
    <x v="4"/>
    <x v="9"/>
    <x v="0"/>
  </r>
  <r>
    <n v="5083"/>
    <n v="6767"/>
    <m/>
    <x v="0"/>
    <n v="5"/>
    <n v="0"/>
    <n v="-1"/>
    <n v="0"/>
    <n v="-1"/>
    <n v="-1"/>
    <n v="-1"/>
    <n v="0"/>
    <n v="-1"/>
    <n v="0"/>
    <n v="-1"/>
    <n v="-1"/>
    <n v="-1"/>
    <x v="4"/>
    <x v="10"/>
    <x v="0"/>
  </r>
  <r>
    <n v="5083"/>
    <n v="6768"/>
    <m/>
    <x v="0"/>
    <n v="5"/>
    <n v="0"/>
    <n v="-1"/>
    <n v="0"/>
    <n v="-1"/>
    <n v="-1"/>
    <n v="-1"/>
    <n v="0"/>
    <n v="-1"/>
    <n v="0"/>
    <n v="-1"/>
    <n v="-1"/>
    <n v="-1"/>
    <x v="4"/>
    <x v="11"/>
    <x v="0"/>
  </r>
  <r>
    <n v="5083"/>
    <n v="6775"/>
    <m/>
    <x v="0"/>
    <n v="5"/>
    <n v="0"/>
    <n v="-1"/>
    <n v="0"/>
    <n v="-1"/>
    <n v="-1"/>
    <n v="-1"/>
    <n v="0"/>
    <n v="-1"/>
    <n v="0"/>
    <n v="-1"/>
    <n v="-1"/>
    <n v="-1"/>
    <x v="4"/>
    <x v="12"/>
    <x v="0"/>
  </r>
  <r>
    <n v="5083"/>
    <n v="6776"/>
    <m/>
    <x v="0"/>
    <n v="5"/>
    <n v="0"/>
    <n v="-1"/>
    <n v="0"/>
    <n v="-1"/>
    <n v="-1"/>
    <n v="-1"/>
    <n v="0"/>
    <n v="-1"/>
    <n v="0"/>
    <n v="-1"/>
    <n v="-1"/>
    <n v="-1"/>
    <x v="4"/>
    <x v="13"/>
    <x v="0"/>
  </r>
  <r>
    <n v="5083"/>
    <n v="6777"/>
    <m/>
    <x v="0"/>
    <n v="5"/>
    <n v="0"/>
    <n v="-1"/>
    <n v="0"/>
    <n v="-1"/>
    <n v="-1"/>
    <n v="-1"/>
    <n v="0"/>
    <n v="-1"/>
    <n v="0"/>
    <n v="-1"/>
    <n v="-1"/>
    <n v="-1"/>
    <x v="4"/>
    <x v="14"/>
    <x v="0"/>
  </r>
  <r>
    <n v="5083"/>
    <n v="2959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3"/>
    <n v="3659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3"/>
    <n v="4524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3"/>
    <n v="4954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3"/>
    <n v="6357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3"/>
    <n v="6368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3"/>
    <n v="6639"/>
    <m/>
    <x v="0"/>
    <n v="6"/>
    <n v="0"/>
    <n v="-1"/>
    <n v="0"/>
    <n v="-1"/>
    <n v="-1"/>
    <n v="-1"/>
    <n v="0"/>
    <n v="-1"/>
    <n v="0"/>
    <n v="-1"/>
    <n v="-1"/>
    <n v="-1"/>
    <x v="5"/>
    <x v="1"/>
    <x v="0"/>
  </r>
  <r>
    <n v="5083"/>
    <n v="6640"/>
    <m/>
    <x v="0"/>
    <n v="6"/>
    <n v="0"/>
    <n v="-1"/>
    <n v="0"/>
    <n v="-1"/>
    <n v="-1"/>
    <n v="-1"/>
    <n v="0"/>
    <n v="-1"/>
    <n v="0"/>
    <n v="-1"/>
    <n v="-1"/>
    <n v="-1"/>
    <x v="5"/>
    <x v="2"/>
    <x v="0"/>
  </r>
  <r>
    <n v="5083"/>
    <n v="6641"/>
    <m/>
    <x v="0"/>
    <n v="6"/>
    <n v="0"/>
    <n v="-1"/>
    <n v="0"/>
    <n v="-1"/>
    <n v="-1"/>
    <n v="-1"/>
    <n v="0"/>
    <n v="-1"/>
    <n v="0"/>
    <n v="-1"/>
    <n v="-1"/>
    <n v="-1"/>
    <x v="5"/>
    <x v="3"/>
    <x v="0"/>
  </r>
  <r>
    <n v="5083"/>
    <n v="6642"/>
    <m/>
    <x v="0"/>
    <n v="6"/>
    <n v="0"/>
    <n v="-1"/>
    <n v="0"/>
    <n v="-1"/>
    <n v="-1"/>
    <n v="-1"/>
    <n v="0"/>
    <n v="-1"/>
    <n v="0"/>
    <n v="-1"/>
    <n v="-1"/>
    <n v="-1"/>
    <x v="5"/>
    <x v="4"/>
    <x v="0"/>
  </r>
  <r>
    <n v="5083"/>
    <n v="6643"/>
    <m/>
    <x v="0"/>
    <n v="6"/>
    <n v="0"/>
    <n v="-1"/>
    <n v="0"/>
    <n v="-1"/>
    <n v="-1"/>
    <n v="-1"/>
    <n v="0"/>
    <n v="-1"/>
    <n v="0"/>
    <n v="-1"/>
    <n v="-1"/>
    <n v="-1"/>
    <x v="5"/>
    <x v="5"/>
    <x v="0"/>
  </r>
  <r>
    <n v="5083"/>
    <n v="6762"/>
    <m/>
    <x v="0"/>
    <n v="6"/>
    <n v="0"/>
    <n v="-1"/>
    <n v="0"/>
    <n v="-1"/>
    <n v="-1"/>
    <n v="-1"/>
    <n v="0"/>
    <n v="-1"/>
    <n v="0"/>
    <n v="-1"/>
    <n v="-1"/>
    <n v="-1"/>
    <x v="5"/>
    <x v="6"/>
    <x v="0"/>
  </r>
  <r>
    <n v="5083"/>
    <n v="6763"/>
    <m/>
    <x v="0"/>
    <n v="6"/>
    <n v="0"/>
    <n v="-1"/>
    <n v="0"/>
    <n v="-1"/>
    <n v="-1"/>
    <n v="-1"/>
    <n v="0"/>
    <n v="-1"/>
    <n v="0"/>
    <n v="-1"/>
    <n v="-1"/>
    <n v="-1"/>
    <x v="5"/>
    <x v="7"/>
    <x v="0"/>
  </r>
  <r>
    <n v="5083"/>
    <n v="6764"/>
    <m/>
    <x v="0"/>
    <n v="6"/>
    <n v="0"/>
    <n v="-1"/>
    <n v="0"/>
    <n v="-1"/>
    <n v="-1"/>
    <n v="-1"/>
    <n v="0"/>
    <n v="-1"/>
    <n v="0"/>
    <n v="-1"/>
    <n v="-1"/>
    <n v="-1"/>
    <x v="5"/>
    <x v="8"/>
    <x v="0"/>
  </r>
  <r>
    <n v="5083"/>
    <n v="6765"/>
    <m/>
    <x v="0"/>
    <n v="6"/>
    <n v="0"/>
    <n v="-1"/>
    <n v="0"/>
    <n v="-1"/>
    <n v="-1"/>
    <n v="-1"/>
    <n v="0"/>
    <n v="-1"/>
    <n v="0"/>
    <n v="-1"/>
    <n v="-1"/>
    <n v="-1"/>
    <x v="5"/>
    <x v="9"/>
    <x v="0"/>
  </r>
  <r>
    <n v="5083"/>
    <n v="6767"/>
    <m/>
    <x v="0"/>
    <n v="6"/>
    <n v="0"/>
    <n v="-1"/>
    <n v="0"/>
    <n v="-1"/>
    <n v="-1"/>
    <n v="-1"/>
    <n v="0"/>
    <n v="-1"/>
    <n v="0"/>
    <n v="-1"/>
    <n v="-1"/>
    <n v="-1"/>
    <x v="5"/>
    <x v="10"/>
    <x v="0"/>
  </r>
  <r>
    <n v="5083"/>
    <n v="6775"/>
    <m/>
    <x v="0"/>
    <n v="6"/>
    <n v="0"/>
    <n v="-1"/>
    <n v="0"/>
    <n v="-1"/>
    <n v="-1"/>
    <n v="-1"/>
    <n v="0"/>
    <n v="-1"/>
    <n v="0"/>
    <n v="-1"/>
    <n v="-1"/>
    <n v="-1"/>
    <x v="5"/>
    <x v="12"/>
    <x v="0"/>
  </r>
  <r>
    <n v="5083"/>
    <n v="6776"/>
    <m/>
    <x v="0"/>
    <n v="6"/>
    <n v="0"/>
    <n v="-1"/>
    <n v="0"/>
    <n v="-1"/>
    <n v="-1"/>
    <n v="-1"/>
    <n v="0"/>
    <n v="-1"/>
    <n v="0"/>
    <n v="-1"/>
    <n v="-1"/>
    <n v="-1"/>
    <x v="5"/>
    <x v="13"/>
    <x v="0"/>
  </r>
  <r>
    <n v="5083"/>
    <n v="6777"/>
    <m/>
    <x v="0"/>
    <n v="6"/>
    <n v="0"/>
    <n v="-1"/>
    <n v="0"/>
    <n v="-1"/>
    <n v="-1"/>
    <n v="-1"/>
    <n v="0"/>
    <n v="-1"/>
    <n v="0"/>
    <n v="-1"/>
    <n v="-1"/>
    <n v="-1"/>
    <x v="5"/>
    <x v="14"/>
    <x v="0"/>
  </r>
  <r>
    <n v="5083"/>
    <n v="2959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3"/>
    <n v="3659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3"/>
    <n v="4524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3"/>
    <n v="4954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3"/>
    <n v="6357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3"/>
    <n v="6368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3"/>
    <n v="6639"/>
    <m/>
    <x v="0"/>
    <n v="7"/>
    <n v="0"/>
    <n v="-1"/>
    <n v="0"/>
    <n v="-1"/>
    <n v="-1"/>
    <n v="-1"/>
    <n v="0"/>
    <n v="-1"/>
    <n v="0"/>
    <n v="-1"/>
    <n v="-1"/>
    <n v="-1"/>
    <x v="6"/>
    <x v="1"/>
    <x v="0"/>
  </r>
  <r>
    <n v="5083"/>
    <n v="6640"/>
    <m/>
    <x v="0"/>
    <n v="7"/>
    <n v="0"/>
    <n v="-1"/>
    <n v="0"/>
    <n v="-1"/>
    <n v="-1"/>
    <n v="-1"/>
    <n v="0"/>
    <n v="-1"/>
    <n v="0"/>
    <n v="-1"/>
    <n v="-1"/>
    <n v="-1"/>
    <x v="6"/>
    <x v="2"/>
    <x v="0"/>
  </r>
  <r>
    <n v="5083"/>
    <n v="6641"/>
    <m/>
    <x v="0"/>
    <n v="7"/>
    <n v="0"/>
    <n v="-1"/>
    <n v="0"/>
    <n v="-1"/>
    <n v="-1"/>
    <n v="-1"/>
    <n v="0"/>
    <n v="-1"/>
    <n v="0"/>
    <n v="-1"/>
    <n v="-1"/>
    <n v="-1"/>
    <x v="6"/>
    <x v="3"/>
    <x v="0"/>
  </r>
  <r>
    <n v="5083"/>
    <n v="6642"/>
    <m/>
    <x v="0"/>
    <n v="7"/>
    <n v="0"/>
    <n v="-1"/>
    <n v="0"/>
    <n v="-1"/>
    <n v="-1"/>
    <n v="-1"/>
    <n v="0"/>
    <n v="-1"/>
    <n v="0"/>
    <n v="-1"/>
    <n v="-1"/>
    <n v="-1"/>
    <x v="6"/>
    <x v="4"/>
    <x v="0"/>
  </r>
  <r>
    <n v="5083"/>
    <n v="6643"/>
    <m/>
    <x v="0"/>
    <n v="7"/>
    <n v="0"/>
    <n v="-1"/>
    <n v="0"/>
    <n v="-1"/>
    <n v="-1"/>
    <n v="-1"/>
    <n v="0"/>
    <n v="-1"/>
    <n v="0"/>
    <n v="-1"/>
    <n v="-1"/>
    <n v="-1"/>
    <x v="6"/>
    <x v="5"/>
    <x v="0"/>
  </r>
  <r>
    <n v="5083"/>
    <n v="6762"/>
    <m/>
    <x v="0"/>
    <n v="7"/>
    <n v="0"/>
    <n v="-1"/>
    <n v="0"/>
    <n v="-1"/>
    <n v="-1"/>
    <n v="-1"/>
    <n v="0"/>
    <n v="-1"/>
    <n v="0"/>
    <n v="-1"/>
    <n v="-1"/>
    <n v="-1"/>
    <x v="6"/>
    <x v="6"/>
    <x v="0"/>
  </r>
  <r>
    <n v="5083"/>
    <n v="6763"/>
    <m/>
    <x v="0"/>
    <n v="7"/>
    <n v="0"/>
    <n v="-1"/>
    <n v="0"/>
    <n v="-1"/>
    <n v="-1"/>
    <n v="-1"/>
    <n v="0"/>
    <n v="-1"/>
    <n v="0"/>
    <n v="-1"/>
    <n v="-1"/>
    <n v="-1"/>
    <x v="6"/>
    <x v="7"/>
    <x v="0"/>
  </r>
  <r>
    <n v="5083"/>
    <n v="6764"/>
    <m/>
    <x v="0"/>
    <n v="7"/>
    <n v="0"/>
    <n v="-1"/>
    <n v="0"/>
    <n v="-1"/>
    <n v="-1"/>
    <n v="-1"/>
    <n v="0"/>
    <n v="-1"/>
    <n v="0"/>
    <n v="-1"/>
    <n v="-1"/>
    <n v="-1"/>
    <x v="6"/>
    <x v="8"/>
    <x v="0"/>
  </r>
  <r>
    <n v="5083"/>
    <n v="6765"/>
    <m/>
    <x v="0"/>
    <n v="7"/>
    <n v="0"/>
    <n v="-1"/>
    <n v="0"/>
    <n v="-1"/>
    <n v="-1"/>
    <n v="-1"/>
    <n v="0"/>
    <n v="-1"/>
    <n v="0"/>
    <n v="-1"/>
    <n v="-1"/>
    <n v="-1"/>
    <x v="6"/>
    <x v="9"/>
    <x v="0"/>
  </r>
  <r>
    <n v="5083"/>
    <n v="6767"/>
    <m/>
    <x v="0"/>
    <n v="7"/>
    <n v="0"/>
    <n v="-1"/>
    <n v="0"/>
    <n v="-1"/>
    <n v="-1"/>
    <n v="-1"/>
    <n v="0"/>
    <n v="-1"/>
    <n v="0"/>
    <n v="-1"/>
    <n v="-1"/>
    <n v="-1"/>
    <x v="6"/>
    <x v="10"/>
    <x v="0"/>
  </r>
  <r>
    <n v="5083"/>
    <n v="6775"/>
    <m/>
    <x v="0"/>
    <n v="7"/>
    <n v="0"/>
    <n v="-1"/>
    <n v="0"/>
    <n v="-1"/>
    <n v="-1"/>
    <n v="-1"/>
    <n v="0"/>
    <n v="-1"/>
    <n v="0"/>
    <n v="-1"/>
    <n v="-1"/>
    <n v="-1"/>
    <x v="6"/>
    <x v="12"/>
    <x v="0"/>
  </r>
  <r>
    <n v="5083"/>
    <n v="6776"/>
    <m/>
    <x v="0"/>
    <n v="7"/>
    <n v="0"/>
    <n v="-1"/>
    <n v="0"/>
    <n v="-1"/>
    <n v="-1"/>
    <n v="-1"/>
    <n v="0"/>
    <n v="-1"/>
    <n v="0"/>
    <n v="-1"/>
    <n v="-1"/>
    <n v="-1"/>
    <x v="6"/>
    <x v="13"/>
    <x v="0"/>
  </r>
  <r>
    <n v="5083"/>
    <n v="2959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3"/>
    <n v="3659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3"/>
    <n v="4524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3"/>
    <n v="4954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3"/>
    <n v="6357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3"/>
    <n v="6368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3"/>
    <n v="6639"/>
    <m/>
    <x v="0"/>
    <n v="8"/>
    <n v="0"/>
    <n v="-1"/>
    <n v="0"/>
    <n v="-1"/>
    <n v="-1"/>
    <n v="-1"/>
    <n v="0"/>
    <n v="-1"/>
    <n v="0"/>
    <n v="-1"/>
    <n v="-1"/>
    <n v="-1"/>
    <x v="7"/>
    <x v="1"/>
    <x v="0"/>
  </r>
  <r>
    <n v="5083"/>
    <n v="6640"/>
    <m/>
    <x v="0"/>
    <n v="8"/>
    <n v="0"/>
    <n v="-1"/>
    <n v="0"/>
    <n v="-1"/>
    <n v="-1"/>
    <n v="-1"/>
    <n v="0"/>
    <n v="-1"/>
    <n v="0"/>
    <n v="-1"/>
    <n v="-1"/>
    <n v="-1"/>
    <x v="7"/>
    <x v="2"/>
    <x v="0"/>
  </r>
  <r>
    <n v="5083"/>
    <n v="6641"/>
    <m/>
    <x v="0"/>
    <n v="8"/>
    <n v="0"/>
    <n v="-1"/>
    <n v="0"/>
    <n v="-1"/>
    <n v="-1"/>
    <n v="-1"/>
    <n v="0"/>
    <n v="-1"/>
    <n v="0"/>
    <n v="-1"/>
    <n v="-1"/>
    <n v="-1"/>
    <x v="7"/>
    <x v="3"/>
    <x v="0"/>
  </r>
  <r>
    <n v="5083"/>
    <n v="6642"/>
    <m/>
    <x v="0"/>
    <n v="8"/>
    <n v="0"/>
    <n v="-1"/>
    <n v="0"/>
    <n v="-1"/>
    <n v="-1"/>
    <n v="-1"/>
    <n v="0"/>
    <n v="-1"/>
    <n v="0"/>
    <n v="-1"/>
    <n v="-1"/>
    <n v="-1"/>
    <x v="7"/>
    <x v="4"/>
    <x v="0"/>
  </r>
  <r>
    <n v="5083"/>
    <n v="6643"/>
    <m/>
    <x v="0"/>
    <n v="8"/>
    <n v="0"/>
    <n v="-1"/>
    <n v="0"/>
    <n v="-1"/>
    <n v="-1"/>
    <n v="-1"/>
    <n v="0"/>
    <n v="-1"/>
    <n v="0"/>
    <n v="-1"/>
    <n v="-1"/>
    <n v="-1"/>
    <x v="7"/>
    <x v="5"/>
    <x v="0"/>
  </r>
  <r>
    <n v="5083"/>
    <n v="6762"/>
    <m/>
    <x v="0"/>
    <n v="8"/>
    <n v="0"/>
    <n v="-1"/>
    <n v="0"/>
    <n v="-1"/>
    <n v="-1"/>
    <n v="-1"/>
    <n v="0"/>
    <n v="-1"/>
    <n v="0"/>
    <n v="-1"/>
    <n v="-1"/>
    <n v="-1"/>
    <x v="7"/>
    <x v="6"/>
    <x v="0"/>
  </r>
  <r>
    <n v="5083"/>
    <n v="6763"/>
    <m/>
    <x v="0"/>
    <n v="8"/>
    <n v="0"/>
    <n v="-1"/>
    <n v="0"/>
    <n v="-1"/>
    <n v="-1"/>
    <n v="-1"/>
    <n v="0"/>
    <n v="-1"/>
    <n v="0"/>
    <n v="-1"/>
    <n v="-1"/>
    <n v="-1"/>
    <x v="7"/>
    <x v="7"/>
    <x v="0"/>
  </r>
  <r>
    <n v="5083"/>
    <n v="6764"/>
    <m/>
    <x v="0"/>
    <n v="8"/>
    <n v="0"/>
    <n v="-1"/>
    <n v="0"/>
    <n v="-1"/>
    <n v="-1"/>
    <n v="-1"/>
    <n v="0"/>
    <n v="-1"/>
    <n v="0"/>
    <n v="-1"/>
    <n v="-1"/>
    <n v="-1"/>
    <x v="7"/>
    <x v="8"/>
    <x v="0"/>
  </r>
  <r>
    <n v="5083"/>
    <n v="6765"/>
    <m/>
    <x v="0"/>
    <n v="8"/>
    <n v="0"/>
    <n v="-1"/>
    <n v="0"/>
    <n v="-1"/>
    <n v="-1"/>
    <n v="-1"/>
    <n v="0"/>
    <n v="-1"/>
    <n v="0"/>
    <n v="-1"/>
    <n v="-1"/>
    <n v="-1"/>
    <x v="7"/>
    <x v="9"/>
    <x v="0"/>
  </r>
  <r>
    <n v="5083"/>
    <n v="6767"/>
    <m/>
    <x v="0"/>
    <n v="8"/>
    <n v="0"/>
    <n v="-1"/>
    <n v="0"/>
    <n v="-1"/>
    <n v="-1"/>
    <n v="-1"/>
    <n v="0"/>
    <n v="-1"/>
    <n v="0"/>
    <n v="-1"/>
    <n v="-1"/>
    <n v="-1"/>
    <x v="7"/>
    <x v="10"/>
    <x v="0"/>
  </r>
  <r>
    <n v="5083"/>
    <n v="6775"/>
    <m/>
    <x v="0"/>
    <n v="8"/>
    <n v="0"/>
    <n v="-1"/>
    <n v="0"/>
    <n v="-1"/>
    <n v="-1"/>
    <n v="-1"/>
    <n v="0"/>
    <n v="-1"/>
    <n v="0"/>
    <n v="-1"/>
    <n v="-1"/>
    <n v="-1"/>
    <x v="7"/>
    <x v="12"/>
    <x v="0"/>
  </r>
  <r>
    <n v="5083"/>
    <n v="6776"/>
    <m/>
    <x v="0"/>
    <n v="8"/>
    <n v="0"/>
    <n v="-1"/>
    <n v="0"/>
    <n v="-1"/>
    <n v="-1"/>
    <n v="-1"/>
    <n v="0"/>
    <n v="-1"/>
    <n v="0"/>
    <n v="-1"/>
    <n v="-1"/>
    <n v="-1"/>
    <x v="7"/>
    <x v="13"/>
    <x v="0"/>
  </r>
  <r>
    <n v="5083"/>
    <n v="2959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3"/>
    <n v="3659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3"/>
    <n v="4524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3"/>
    <n v="4954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3"/>
    <n v="6357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3"/>
    <n v="6368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3"/>
    <n v="6639"/>
    <m/>
    <x v="0"/>
    <n v="9"/>
    <n v="0"/>
    <n v="-1"/>
    <n v="0"/>
    <n v="-1"/>
    <n v="-1"/>
    <n v="-1"/>
    <n v="0"/>
    <n v="-1"/>
    <n v="0"/>
    <n v="-1"/>
    <n v="-1"/>
    <n v="-1"/>
    <x v="8"/>
    <x v="1"/>
    <x v="0"/>
  </r>
  <r>
    <n v="5083"/>
    <n v="6640"/>
    <m/>
    <x v="0"/>
    <n v="9"/>
    <n v="0"/>
    <n v="-1"/>
    <n v="0"/>
    <n v="-1"/>
    <n v="-1"/>
    <n v="-1"/>
    <n v="0"/>
    <n v="-1"/>
    <n v="0"/>
    <n v="-1"/>
    <n v="-1"/>
    <n v="-1"/>
    <x v="8"/>
    <x v="2"/>
    <x v="0"/>
  </r>
  <r>
    <n v="5083"/>
    <n v="6641"/>
    <m/>
    <x v="0"/>
    <n v="9"/>
    <n v="0"/>
    <n v="-1"/>
    <n v="0"/>
    <n v="-1"/>
    <n v="-1"/>
    <n v="-1"/>
    <n v="0"/>
    <n v="-1"/>
    <n v="0"/>
    <n v="-1"/>
    <n v="-1"/>
    <n v="-1"/>
    <x v="8"/>
    <x v="3"/>
    <x v="0"/>
  </r>
  <r>
    <n v="5083"/>
    <n v="6642"/>
    <m/>
    <x v="0"/>
    <n v="9"/>
    <n v="0"/>
    <n v="-1"/>
    <n v="0"/>
    <n v="-1"/>
    <n v="-1"/>
    <n v="-1"/>
    <n v="0"/>
    <n v="-1"/>
    <n v="0"/>
    <n v="-1"/>
    <n v="-1"/>
    <n v="-1"/>
    <x v="8"/>
    <x v="4"/>
    <x v="0"/>
  </r>
  <r>
    <n v="5083"/>
    <n v="6643"/>
    <m/>
    <x v="0"/>
    <n v="9"/>
    <n v="0"/>
    <n v="-1"/>
    <n v="0"/>
    <n v="-1"/>
    <n v="-1"/>
    <n v="-1"/>
    <n v="0"/>
    <n v="-1"/>
    <n v="0"/>
    <n v="-1"/>
    <n v="-1"/>
    <n v="-1"/>
    <x v="8"/>
    <x v="5"/>
    <x v="0"/>
  </r>
  <r>
    <n v="5083"/>
    <n v="6762"/>
    <m/>
    <x v="0"/>
    <n v="9"/>
    <n v="0"/>
    <n v="-1"/>
    <n v="0"/>
    <n v="-1"/>
    <n v="-1"/>
    <n v="-1"/>
    <n v="0"/>
    <n v="-1"/>
    <n v="0"/>
    <n v="-1"/>
    <n v="-1"/>
    <n v="-1"/>
    <x v="8"/>
    <x v="6"/>
    <x v="0"/>
  </r>
  <r>
    <n v="5083"/>
    <n v="6763"/>
    <m/>
    <x v="0"/>
    <n v="9"/>
    <n v="0"/>
    <n v="-1"/>
    <n v="0"/>
    <n v="-1"/>
    <n v="-1"/>
    <n v="-1"/>
    <n v="0"/>
    <n v="-1"/>
    <n v="0"/>
    <n v="-1"/>
    <n v="-1"/>
    <n v="-1"/>
    <x v="8"/>
    <x v="7"/>
    <x v="0"/>
  </r>
  <r>
    <n v="5083"/>
    <n v="6764"/>
    <m/>
    <x v="0"/>
    <n v="9"/>
    <n v="0"/>
    <n v="-1"/>
    <n v="0"/>
    <n v="-1"/>
    <n v="-1"/>
    <n v="-1"/>
    <n v="0"/>
    <n v="-1"/>
    <n v="0"/>
    <n v="-1"/>
    <n v="-1"/>
    <n v="-1"/>
    <x v="8"/>
    <x v="8"/>
    <x v="0"/>
  </r>
  <r>
    <n v="5083"/>
    <n v="6765"/>
    <m/>
    <x v="0"/>
    <n v="9"/>
    <n v="0"/>
    <n v="-1"/>
    <n v="0"/>
    <n v="-1"/>
    <n v="-1"/>
    <n v="-1"/>
    <n v="0"/>
    <n v="-1"/>
    <n v="0"/>
    <n v="-1"/>
    <n v="-1"/>
    <n v="-1"/>
    <x v="8"/>
    <x v="9"/>
    <x v="0"/>
  </r>
  <r>
    <n v="5083"/>
    <n v="6767"/>
    <m/>
    <x v="0"/>
    <n v="9"/>
    <n v="0"/>
    <n v="-1"/>
    <n v="0"/>
    <n v="-1"/>
    <n v="-1"/>
    <n v="-1"/>
    <n v="0"/>
    <n v="-1"/>
    <n v="0"/>
    <n v="-1"/>
    <n v="-1"/>
    <n v="-1"/>
    <x v="8"/>
    <x v="10"/>
    <x v="0"/>
  </r>
  <r>
    <n v="5083"/>
    <n v="6775"/>
    <m/>
    <x v="0"/>
    <n v="9"/>
    <n v="0"/>
    <n v="-1"/>
    <n v="0"/>
    <n v="-1"/>
    <n v="-1"/>
    <n v="-1"/>
    <n v="0"/>
    <n v="-1"/>
    <n v="0"/>
    <n v="-1"/>
    <n v="-1"/>
    <n v="-1"/>
    <x v="8"/>
    <x v="12"/>
    <x v="0"/>
  </r>
  <r>
    <n v="5083"/>
    <n v="6776"/>
    <m/>
    <x v="0"/>
    <n v="9"/>
    <n v="0"/>
    <n v="-1"/>
    <n v="0"/>
    <n v="-1"/>
    <n v="-1"/>
    <n v="-1"/>
    <n v="0"/>
    <n v="-1"/>
    <n v="0"/>
    <n v="-1"/>
    <n v="-1"/>
    <n v="-1"/>
    <x v="8"/>
    <x v="13"/>
    <x v="0"/>
  </r>
  <r>
    <n v="5083"/>
    <n v="6777"/>
    <m/>
    <x v="0"/>
    <n v="9"/>
    <n v="0"/>
    <n v="-1"/>
    <n v="0"/>
    <n v="-1"/>
    <n v="-1"/>
    <n v="-1"/>
    <n v="0"/>
    <n v="-1"/>
    <n v="0"/>
    <n v="-1"/>
    <n v="-1"/>
    <n v="-1"/>
    <x v="8"/>
    <x v="14"/>
    <x v="0"/>
  </r>
  <r>
    <n v="5083"/>
    <n v="2959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3"/>
    <n v="3659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3"/>
    <n v="4524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3"/>
    <n v="4954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3"/>
    <n v="6357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3"/>
    <n v="6368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3"/>
    <n v="6639"/>
    <m/>
    <x v="0"/>
    <n v="10"/>
    <n v="0"/>
    <n v="-1"/>
    <n v="0"/>
    <n v="-1"/>
    <n v="-1"/>
    <n v="-1"/>
    <n v="0"/>
    <n v="-1"/>
    <n v="0"/>
    <n v="-1"/>
    <n v="-1"/>
    <n v="-1"/>
    <x v="9"/>
    <x v="1"/>
    <x v="0"/>
  </r>
  <r>
    <n v="5083"/>
    <n v="6640"/>
    <m/>
    <x v="0"/>
    <n v="10"/>
    <n v="0"/>
    <n v="-1"/>
    <n v="0"/>
    <n v="-1"/>
    <n v="-1"/>
    <n v="-1"/>
    <n v="0"/>
    <n v="-1"/>
    <n v="0"/>
    <n v="-1"/>
    <n v="-1"/>
    <n v="-1"/>
    <x v="9"/>
    <x v="2"/>
    <x v="0"/>
  </r>
  <r>
    <n v="5083"/>
    <n v="6641"/>
    <m/>
    <x v="0"/>
    <n v="10"/>
    <n v="0"/>
    <n v="-1"/>
    <n v="0"/>
    <n v="-1"/>
    <n v="-1"/>
    <n v="-1"/>
    <n v="0"/>
    <n v="-1"/>
    <n v="0"/>
    <n v="-1"/>
    <n v="-1"/>
    <n v="-1"/>
    <x v="9"/>
    <x v="3"/>
    <x v="0"/>
  </r>
  <r>
    <n v="5083"/>
    <n v="6642"/>
    <m/>
    <x v="0"/>
    <n v="10"/>
    <n v="0"/>
    <n v="-1"/>
    <n v="0"/>
    <n v="-1"/>
    <n v="-1"/>
    <n v="-1"/>
    <n v="0"/>
    <n v="-1"/>
    <n v="0"/>
    <n v="-1"/>
    <n v="-1"/>
    <n v="-1"/>
    <x v="9"/>
    <x v="4"/>
    <x v="0"/>
  </r>
  <r>
    <n v="5083"/>
    <n v="6643"/>
    <m/>
    <x v="0"/>
    <n v="10"/>
    <n v="0"/>
    <n v="-1"/>
    <n v="0"/>
    <n v="-1"/>
    <n v="-1"/>
    <n v="-1"/>
    <n v="0"/>
    <n v="-1"/>
    <n v="0"/>
    <n v="-1"/>
    <n v="-1"/>
    <n v="-1"/>
    <x v="9"/>
    <x v="5"/>
    <x v="0"/>
  </r>
  <r>
    <n v="5083"/>
    <n v="6762"/>
    <m/>
    <x v="0"/>
    <n v="10"/>
    <n v="0"/>
    <n v="-1"/>
    <n v="0"/>
    <n v="-1"/>
    <n v="-1"/>
    <n v="-1"/>
    <n v="0"/>
    <n v="-1"/>
    <n v="0"/>
    <n v="-1"/>
    <n v="-1"/>
    <n v="-1"/>
    <x v="9"/>
    <x v="6"/>
    <x v="0"/>
  </r>
  <r>
    <n v="5083"/>
    <n v="6763"/>
    <m/>
    <x v="0"/>
    <n v="10"/>
    <n v="0"/>
    <n v="-1"/>
    <n v="0"/>
    <n v="-1"/>
    <n v="-1"/>
    <n v="-1"/>
    <n v="0"/>
    <n v="-1"/>
    <n v="0"/>
    <n v="-1"/>
    <n v="-1"/>
    <n v="-1"/>
    <x v="9"/>
    <x v="7"/>
    <x v="0"/>
  </r>
  <r>
    <n v="5083"/>
    <n v="6764"/>
    <m/>
    <x v="0"/>
    <n v="10"/>
    <n v="0"/>
    <n v="-1"/>
    <n v="0"/>
    <n v="-1"/>
    <n v="-1"/>
    <n v="-1"/>
    <n v="0"/>
    <n v="-1"/>
    <n v="0"/>
    <n v="-1"/>
    <n v="-1"/>
    <n v="-1"/>
    <x v="9"/>
    <x v="8"/>
    <x v="0"/>
  </r>
  <r>
    <n v="5083"/>
    <n v="6765"/>
    <m/>
    <x v="0"/>
    <n v="10"/>
    <n v="0"/>
    <n v="-1"/>
    <n v="0"/>
    <n v="-1"/>
    <n v="-1"/>
    <n v="-1"/>
    <n v="0"/>
    <n v="-1"/>
    <n v="0"/>
    <n v="-1"/>
    <n v="-1"/>
    <n v="-1"/>
    <x v="9"/>
    <x v="9"/>
    <x v="0"/>
  </r>
  <r>
    <n v="5083"/>
    <n v="6767"/>
    <m/>
    <x v="0"/>
    <n v="10"/>
    <n v="0"/>
    <n v="-1"/>
    <n v="0"/>
    <n v="-1"/>
    <n v="-1"/>
    <n v="-1"/>
    <n v="0"/>
    <n v="-1"/>
    <n v="0"/>
    <n v="-1"/>
    <n v="-1"/>
    <n v="-1"/>
    <x v="9"/>
    <x v="10"/>
    <x v="0"/>
  </r>
  <r>
    <n v="5083"/>
    <n v="6775"/>
    <m/>
    <x v="0"/>
    <n v="10"/>
    <n v="0"/>
    <n v="-1"/>
    <n v="0"/>
    <n v="-1"/>
    <n v="-1"/>
    <n v="-1"/>
    <n v="0"/>
    <n v="-1"/>
    <n v="0"/>
    <n v="-1"/>
    <n v="-1"/>
    <n v="-1"/>
    <x v="9"/>
    <x v="12"/>
    <x v="0"/>
  </r>
  <r>
    <n v="5083"/>
    <n v="6776"/>
    <m/>
    <x v="0"/>
    <n v="10"/>
    <n v="0"/>
    <n v="-1"/>
    <n v="0"/>
    <n v="-1"/>
    <n v="-1"/>
    <n v="-1"/>
    <n v="0"/>
    <n v="-1"/>
    <n v="0"/>
    <n v="-1"/>
    <n v="-1"/>
    <n v="-1"/>
    <x v="9"/>
    <x v="13"/>
    <x v="0"/>
  </r>
  <r>
    <n v="5083"/>
    <n v="6777"/>
    <m/>
    <x v="0"/>
    <n v="10"/>
    <n v="0"/>
    <n v="-1"/>
    <n v="0"/>
    <n v="-1"/>
    <n v="-1"/>
    <n v="-1"/>
    <n v="0"/>
    <n v="-1"/>
    <n v="0"/>
    <n v="-1"/>
    <n v="-1"/>
    <n v="-1"/>
    <x v="9"/>
    <x v="14"/>
    <x v="0"/>
  </r>
  <r>
    <n v="5083"/>
    <n v="2959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3"/>
    <n v="3659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3"/>
    <n v="4524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3"/>
    <n v="4954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3"/>
    <n v="6357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3"/>
    <n v="6368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3"/>
    <n v="6639"/>
    <m/>
    <x v="0"/>
    <n v="11"/>
    <n v="0"/>
    <n v="-1"/>
    <n v="0"/>
    <n v="-1"/>
    <n v="-1"/>
    <n v="-1"/>
    <n v="0"/>
    <n v="-1"/>
    <n v="0"/>
    <n v="-1"/>
    <n v="-1"/>
    <n v="-1"/>
    <x v="10"/>
    <x v="1"/>
    <x v="0"/>
  </r>
  <r>
    <n v="5083"/>
    <n v="6640"/>
    <m/>
    <x v="0"/>
    <n v="11"/>
    <n v="0"/>
    <n v="-1"/>
    <n v="0"/>
    <n v="-1"/>
    <n v="-1"/>
    <n v="-1"/>
    <n v="0"/>
    <n v="-1"/>
    <n v="0"/>
    <n v="-1"/>
    <n v="-1"/>
    <n v="-1"/>
    <x v="10"/>
    <x v="2"/>
    <x v="0"/>
  </r>
  <r>
    <n v="5083"/>
    <n v="6641"/>
    <m/>
    <x v="0"/>
    <n v="11"/>
    <n v="0"/>
    <n v="-1"/>
    <n v="0"/>
    <n v="-1"/>
    <n v="-1"/>
    <n v="-1"/>
    <n v="0"/>
    <n v="-1"/>
    <n v="0"/>
    <n v="-1"/>
    <n v="-1"/>
    <n v="-1"/>
    <x v="10"/>
    <x v="3"/>
    <x v="0"/>
  </r>
  <r>
    <n v="5083"/>
    <n v="6642"/>
    <m/>
    <x v="0"/>
    <n v="11"/>
    <n v="0"/>
    <n v="-1"/>
    <n v="0"/>
    <n v="-1"/>
    <n v="-1"/>
    <n v="-1"/>
    <n v="0"/>
    <n v="-1"/>
    <n v="0"/>
    <n v="-1"/>
    <n v="-1"/>
    <n v="-1"/>
    <x v="10"/>
    <x v="4"/>
    <x v="0"/>
  </r>
  <r>
    <n v="5083"/>
    <n v="6643"/>
    <m/>
    <x v="0"/>
    <n v="11"/>
    <n v="0"/>
    <n v="-1"/>
    <n v="0"/>
    <n v="-1"/>
    <n v="-1"/>
    <n v="-1"/>
    <n v="0"/>
    <n v="-1"/>
    <n v="0"/>
    <n v="-1"/>
    <n v="-1"/>
    <n v="-1"/>
    <x v="10"/>
    <x v="5"/>
    <x v="0"/>
  </r>
  <r>
    <n v="5083"/>
    <n v="6762"/>
    <m/>
    <x v="0"/>
    <n v="11"/>
    <n v="0"/>
    <n v="-1"/>
    <n v="0"/>
    <n v="-1"/>
    <n v="-1"/>
    <n v="-1"/>
    <n v="0"/>
    <n v="-1"/>
    <n v="0"/>
    <n v="-1"/>
    <n v="-1"/>
    <n v="-1"/>
    <x v="10"/>
    <x v="6"/>
    <x v="0"/>
  </r>
  <r>
    <n v="5083"/>
    <n v="6763"/>
    <m/>
    <x v="0"/>
    <n v="11"/>
    <n v="0"/>
    <n v="-1"/>
    <n v="0"/>
    <n v="-1"/>
    <n v="-1"/>
    <n v="-1"/>
    <n v="0"/>
    <n v="-1"/>
    <n v="0"/>
    <n v="-1"/>
    <n v="-1"/>
    <n v="-1"/>
    <x v="10"/>
    <x v="7"/>
    <x v="0"/>
  </r>
  <r>
    <n v="5083"/>
    <n v="6764"/>
    <m/>
    <x v="0"/>
    <n v="11"/>
    <n v="0"/>
    <n v="-1"/>
    <n v="0"/>
    <n v="-1"/>
    <n v="-1"/>
    <n v="-1"/>
    <n v="0"/>
    <n v="-1"/>
    <n v="0"/>
    <n v="-1"/>
    <n v="-1"/>
    <n v="-1"/>
    <x v="10"/>
    <x v="8"/>
    <x v="0"/>
  </r>
  <r>
    <n v="5083"/>
    <n v="6765"/>
    <m/>
    <x v="0"/>
    <n v="11"/>
    <n v="0"/>
    <n v="-1"/>
    <n v="0"/>
    <n v="-1"/>
    <n v="-1"/>
    <n v="-1"/>
    <n v="0"/>
    <n v="-1"/>
    <n v="0"/>
    <n v="-1"/>
    <n v="-1"/>
    <n v="-1"/>
    <x v="10"/>
    <x v="9"/>
    <x v="0"/>
  </r>
  <r>
    <n v="5083"/>
    <n v="6767"/>
    <m/>
    <x v="0"/>
    <n v="11"/>
    <n v="0"/>
    <n v="-1"/>
    <n v="0"/>
    <n v="-1"/>
    <n v="-1"/>
    <n v="-1"/>
    <n v="0"/>
    <n v="-1"/>
    <n v="0"/>
    <n v="-1"/>
    <n v="-1"/>
    <n v="-1"/>
    <x v="10"/>
    <x v="10"/>
    <x v="0"/>
  </r>
  <r>
    <n v="5083"/>
    <n v="6775"/>
    <m/>
    <x v="0"/>
    <n v="11"/>
    <n v="0"/>
    <n v="-1"/>
    <n v="0"/>
    <n v="-1"/>
    <n v="-1"/>
    <n v="-1"/>
    <n v="0"/>
    <n v="-1"/>
    <n v="0"/>
    <n v="-1"/>
    <n v="-1"/>
    <n v="-1"/>
    <x v="10"/>
    <x v="12"/>
    <x v="0"/>
  </r>
  <r>
    <n v="5083"/>
    <n v="6776"/>
    <m/>
    <x v="0"/>
    <n v="11"/>
    <n v="0"/>
    <n v="-1"/>
    <n v="0"/>
    <n v="-1"/>
    <n v="-1"/>
    <n v="-1"/>
    <n v="0"/>
    <n v="-1"/>
    <n v="0"/>
    <n v="-1"/>
    <n v="-1"/>
    <n v="-1"/>
    <x v="10"/>
    <x v="13"/>
    <x v="0"/>
  </r>
  <r>
    <n v="5083"/>
    <n v="2959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3"/>
    <n v="3659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3"/>
    <n v="4524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3"/>
    <n v="4954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3"/>
    <n v="6357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3"/>
    <n v="6368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3"/>
    <n v="6639"/>
    <m/>
    <x v="0"/>
    <n v="12"/>
    <n v="0"/>
    <n v="-1"/>
    <n v="0"/>
    <n v="-1"/>
    <n v="-1"/>
    <n v="-1"/>
    <n v="0"/>
    <n v="-1"/>
    <n v="0"/>
    <n v="-1"/>
    <n v="-1"/>
    <n v="-1"/>
    <x v="11"/>
    <x v="1"/>
    <x v="0"/>
  </r>
  <r>
    <n v="5083"/>
    <n v="6640"/>
    <m/>
    <x v="0"/>
    <n v="12"/>
    <n v="0"/>
    <n v="-1"/>
    <n v="0"/>
    <n v="-1"/>
    <n v="-1"/>
    <n v="-1"/>
    <n v="0"/>
    <n v="-1"/>
    <n v="0"/>
    <n v="-1"/>
    <n v="-1"/>
    <n v="-1"/>
    <x v="11"/>
    <x v="2"/>
    <x v="0"/>
  </r>
  <r>
    <n v="5083"/>
    <n v="6641"/>
    <m/>
    <x v="0"/>
    <n v="12"/>
    <n v="0"/>
    <n v="-1"/>
    <n v="0"/>
    <n v="-1"/>
    <n v="-1"/>
    <n v="-1"/>
    <n v="0"/>
    <n v="-1"/>
    <n v="0"/>
    <n v="-1"/>
    <n v="-1"/>
    <n v="-1"/>
    <x v="11"/>
    <x v="3"/>
    <x v="0"/>
  </r>
  <r>
    <n v="5083"/>
    <n v="6642"/>
    <m/>
    <x v="0"/>
    <n v="12"/>
    <n v="0"/>
    <n v="-1"/>
    <n v="0"/>
    <n v="-1"/>
    <n v="-1"/>
    <n v="-1"/>
    <n v="0"/>
    <n v="-1"/>
    <n v="0"/>
    <n v="-1"/>
    <n v="-1"/>
    <n v="-1"/>
    <x v="11"/>
    <x v="4"/>
    <x v="0"/>
  </r>
  <r>
    <n v="5083"/>
    <n v="6643"/>
    <m/>
    <x v="0"/>
    <n v="12"/>
    <n v="0"/>
    <n v="-1"/>
    <n v="0"/>
    <n v="-1"/>
    <n v="-1"/>
    <n v="-1"/>
    <n v="0"/>
    <n v="-1"/>
    <n v="0"/>
    <n v="-1"/>
    <n v="-1"/>
    <n v="-1"/>
    <x v="11"/>
    <x v="5"/>
    <x v="0"/>
  </r>
  <r>
    <n v="5083"/>
    <n v="6762"/>
    <m/>
    <x v="0"/>
    <n v="12"/>
    <n v="0"/>
    <n v="-1"/>
    <n v="0"/>
    <n v="-1"/>
    <n v="-1"/>
    <n v="-1"/>
    <n v="0"/>
    <n v="-1"/>
    <n v="0"/>
    <n v="-1"/>
    <n v="-1"/>
    <n v="-1"/>
    <x v="11"/>
    <x v="6"/>
    <x v="0"/>
  </r>
  <r>
    <n v="5083"/>
    <n v="6763"/>
    <m/>
    <x v="0"/>
    <n v="12"/>
    <n v="0"/>
    <n v="-1"/>
    <n v="0"/>
    <n v="-1"/>
    <n v="-1"/>
    <n v="-1"/>
    <n v="0"/>
    <n v="-1"/>
    <n v="0"/>
    <n v="-1"/>
    <n v="-1"/>
    <n v="-1"/>
    <x v="11"/>
    <x v="7"/>
    <x v="0"/>
  </r>
  <r>
    <n v="5083"/>
    <n v="6764"/>
    <m/>
    <x v="0"/>
    <n v="12"/>
    <n v="0"/>
    <n v="-1"/>
    <n v="0"/>
    <n v="-1"/>
    <n v="-1"/>
    <n v="-1"/>
    <n v="0"/>
    <n v="-1"/>
    <n v="0"/>
    <n v="-1"/>
    <n v="-1"/>
    <n v="-1"/>
    <x v="11"/>
    <x v="8"/>
    <x v="0"/>
  </r>
  <r>
    <n v="5083"/>
    <n v="6765"/>
    <m/>
    <x v="0"/>
    <n v="12"/>
    <n v="0"/>
    <n v="-1"/>
    <n v="0"/>
    <n v="-1"/>
    <n v="-1"/>
    <n v="-1"/>
    <n v="0"/>
    <n v="-1"/>
    <n v="0"/>
    <n v="-1"/>
    <n v="-1"/>
    <n v="-1"/>
    <x v="11"/>
    <x v="9"/>
    <x v="0"/>
  </r>
  <r>
    <n v="5083"/>
    <n v="6767"/>
    <m/>
    <x v="0"/>
    <n v="12"/>
    <n v="0"/>
    <n v="-1"/>
    <n v="0"/>
    <n v="-1"/>
    <n v="-1"/>
    <n v="-1"/>
    <n v="0"/>
    <n v="-1"/>
    <n v="0"/>
    <n v="-1"/>
    <n v="-1"/>
    <n v="-1"/>
    <x v="11"/>
    <x v="10"/>
    <x v="0"/>
  </r>
  <r>
    <n v="5083"/>
    <n v="6775"/>
    <m/>
    <x v="0"/>
    <n v="12"/>
    <n v="0"/>
    <n v="-1"/>
    <n v="0"/>
    <n v="-1"/>
    <n v="-1"/>
    <n v="-1"/>
    <n v="0"/>
    <n v="-1"/>
    <n v="0"/>
    <n v="-1"/>
    <n v="-1"/>
    <n v="-1"/>
    <x v="11"/>
    <x v="12"/>
    <x v="0"/>
  </r>
  <r>
    <n v="5083"/>
    <n v="6776"/>
    <m/>
    <x v="0"/>
    <n v="12"/>
    <n v="0"/>
    <n v="-1"/>
    <n v="0"/>
    <n v="-1"/>
    <n v="-1"/>
    <n v="-1"/>
    <n v="0"/>
    <n v="-1"/>
    <n v="0"/>
    <n v="-1"/>
    <n v="-1"/>
    <n v="-1"/>
    <x v="11"/>
    <x v="13"/>
    <x v="0"/>
  </r>
  <r>
    <n v="5081"/>
    <n v="2959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1"/>
    <n v="3659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1"/>
    <n v="4524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1"/>
    <n v="4953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1"/>
    <n v="4954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1"/>
    <n v="6357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1"/>
    <n v="6368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1"/>
    <n v="6639"/>
    <m/>
    <x v="0"/>
    <n v="1"/>
    <n v="0"/>
    <n v="-1"/>
    <n v="0"/>
    <n v="-1"/>
    <n v="-1"/>
    <n v="-1"/>
    <n v="0"/>
    <n v="-1"/>
    <n v="0"/>
    <n v="-1"/>
    <n v="-1"/>
    <n v="-1"/>
    <x v="0"/>
    <x v="1"/>
    <x v="0"/>
  </r>
  <r>
    <n v="5081"/>
    <n v="6640"/>
    <m/>
    <x v="0"/>
    <n v="1"/>
    <n v="0"/>
    <n v="-1"/>
    <n v="0"/>
    <n v="-1"/>
    <n v="-1"/>
    <n v="-1"/>
    <n v="0"/>
    <n v="-1"/>
    <n v="0"/>
    <n v="-1"/>
    <n v="-1"/>
    <n v="-1"/>
    <x v="0"/>
    <x v="2"/>
    <x v="0"/>
  </r>
  <r>
    <n v="5081"/>
    <n v="6641"/>
    <m/>
    <x v="0"/>
    <n v="1"/>
    <n v="0"/>
    <n v="-1"/>
    <n v="0"/>
    <n v="-1"/>
    <n v="-1"/>
    <n v="-1"/>
    <n v="0"/>
    <n v="-1"/>
    <n v="0"/>
    <n v="-1"/>
    <n v="-1"/>
    <n v="-1"/>
    <x v="0"/>
    <x v="3"/>
    <x v="0"/>
  </r>
  <r>
    <n v="5081"/>
    <n v="6642"/>
    <m/>
    <x v="0"/>
    <n v="1"/>
    <n v="0"/>
    <n v="-1"/>
    <n v="0"/>
    <n v="-1"/>
    <n v="-1"/>
    <n v="-1"/>
    <n v="0"/>
    <n v="-1"/>
    <n v="0"/>
    <n v="-1"/>
    <n v="-1"/>
    <n v="-1"/>
    <x v="0"/>
    <x v="4"/>
    <x v="0"/>
  </r>
  <r>
    <n v="5081"/>
    <n v="6643"/>
    <m/>
    <x v="0"/>
    <n v="1"/>
    <n v="0"/>
    <n v="-1"/>
    <n v="0"/>
    <n v="-1"/>
    <n v="-1"/>
    <n v="-1"/>
    <n v="0"/>
    <n v="-1"/>
    <n v="0"/>
    <n v="-1"/>
    <n v="-1"/>
    <n v="-1"/>
    <x v="0"/>
    <x v="5"/>
    <x v="0"/>
  </r>
  <r>
    <n v="5081"/>
    <n v="6762"/>
    <m/>
    <x v="0"/>
    <n v="1"/>
    <n v="0"/>
    <n v="-1"/>
    <n v="0"/>
    <n v="-1"/>
    <n v="-1"/>
    <n v="-1"/>
    <n v="0"/>
    <n v="-1"/>
    <n v="0"/>
    <n v="-1"/>
    <n v="-1"/>
    <n v="-1"/>
    <x v="0"/>
    <x v="6"/>
    <x v="0"/>
  </r>
  <r>
    <n v="5081"/>
    <n v="6763"/>
    <m/>
    <x v="0"/>
    <n v="1"/>
    <n v="0"/>
    <n v="-1"/>
    <n v="0"/>
    <n v="-1"/>
    <n v="-1"/>
    <n v="-1"/>
    <n v="0"/>
    <n v="-1"/>
    <n v="0"/>
    <n v="-1"/>
    <n v="-1"/>
    <n v="-1"/>
    <x v="0"/>
    <x v="7"/>
    <x v="0"/>
  </r>
  <r>
    <n v="5081"/>
    <n v="6764"/>
    <m/>
    <x v="0"/>
    <n v="1"/>
    <n v="0"/>
    <n v="-1"/>
    <n v="0"/>
    <n v="-1"/>
    <n v="-1"/>
    <n v="-1"/>
    <n v="0"/>
    <n v="-1"/>
    <n v="0"/>
    <n v="-1"/>
    <n v="-1"/>
    <n v="-1"/>
    <x v="0"/>
    <x v="8"/>
    <x v="0"/>
  </r>
  <r>
    <n v="5081"/>
    <n v="6765"/>
    <m/>
    <x v="0"/>
    <n v="1"/>
    <n v="0"/>
    <n v="-1"/>
    <n v="0"/>
    <n v="-1"/>
    <n v="-1"/>
    <n v="-1"/>
    <n v="0"/>
    <n v="-1"/>
    <n v="0"/>
    <n v="-1"/>
    <n v="-1"/>
    <n v="-1"/>
    <x v="0"/>
    <x v="9"/>
    <x v="0"/>
  </r>
  <r>
    <n v="5081"/>
    <n v="6767"/>
    <m/>
    <x v="0"/>
    <n v="1"/>
    <n v="0"/>
    <n v="-1"/>
    <n v="0"/>
    <n v="-1"/>
    <n v="-1"/>
    <n v="-1"/>
    <n v="0"/>
    <n v="-1"/>
    <n v="0"/>
    <n v="-1"/>
    <n v="-1"/>
    <n v="-1"/>
    <x v="0"/>
    <x v="10"/>
    <x v="0"/>
  </r>
  <r>
    <n v="5081"/>
    <n v="6768"/>
    <m/>
    <x v="0"/>
    <n v="1"/>
    <n v="0"/>
    <n v="-1"/>
    <n v="0"/>
    <n v="-1"/>
    <n v="-1"/>
    <n v="-1"/>
    <n v="0"/>
    <n v="-1"/>
    <n v="0"/>
    <n v="-1"/>
    <n v="-1"/>
    <n v="-1"/>
    <x v="0"/>
    <x v="11"/>
    <x v="0"/>
  </r>
  <r>
    <n v="5081"/>
    <n v="6775"/>
    <m/>
    <x v="0"/>
    <n v="1"/>
    <n v="0"/>
    <n v="-1"/>
    <n v="0"/>
    <n v="-1"/>
    <n v="-1"/>
    <n v="-1"/>
    <n v="0"/>
    <n v="-1"/>
    <n v="0"/>
    <n v="-1"/>
    <n v="-1"/>
    <n v="-1"/>
    <x v="0"/>
    <x v="12"/>
    <x v="0"/>
  </r>
  <r>
    <n v="5081"/>
    <n v="6776"/>
    <m/>
    <x v="0"/>
    <n v="1"/>
    <n v="0"/>
    <n v="-1"/>
    <n v="0"/>
    <n v="-1"/>
    <n v="-1"/>
    <n v="-1"/>
    <n v="0"/>
    <n v="-1"/>
    <n v="0"/>
    <n v="-1"/>
    <n v="-1"/>
    <n v="-1"/>
    <x v="0"/>
    <x v="13"/>
    <x v="0"/>
  </r>
  <r>
    <n v="5081"/>
    <n v="6777"/>
    <m/>
    <x v="0"/>
    <n v="1"/>
    <n v="0"/>
    <n v="-1"/>
    <n v="0"/>
    <n v="-1"/>
    <n v="-1"/>
    <n v="-1"/>
    <n v="0"/>
    <n v="-1"/>
    <n v="0"/>
    <n v="-1"/>
    <n v="-1"/>
    <n v="-1"/>
    <x v="0"/>
    <x v="14"/>
    <x v="0"/>
  </r>
  <r>
    <n v="5081"/>
    <n v="2959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1"/>
    <n v="3659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1"/>
    <n v="4524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1"/>
    <n v="4953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1"/>
    <n v="4954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1"/>
    <n v="6357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1"/>
    <n v="6368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1"/>
    <n v="6639"/>
    <m/>
    <x v="0"/>
    <n v="2"/>
    <n v="0"/>
    <n v="-1"/>
    <n v="0"/>
    <n v="-1"/>
    <n v="-1"/>
    <n v="-1"/>
    <n v="0"/>
    <n v="-1"/>
    <n v="0"/>
    <n v="-1"/>
    <n v="-1"/>
    <n v="-1"/>
    <x v="1"/>
    <x v="1"/>
    <x v="0"/>
  </r>
  <r>
    <n v="5081"/>
    <n v="6640"/>
    <m/>
    <x v="0"/>
    <n v="2"/>
    <n v="0"/>
    <n v="-1"/>
    <n v="0"/>
    <n v="-1"/>
    <n v="-1"/>
    <n v="-1"/>
    <n v="0"/>
    <n v="-1"/>
    <n v="0"/>
    <n v="-1"/>
    <n v="-1"/>
    <n v="-1"/>
    <x v="1"/>
    <x v="2"/>
    <x v="0"/>
  </r>
  <r>
    <n v="5081"/>
    <n v="6641"/>
    <m/>
    <x v="0"/>
    <n v="2"/>
    <n v="0"/>
    <n v="-1"/>
    <n v="0"/>
    <n v="-1"/>
    <n v="-1"/>
    <n v="-1"/>
    <n v="0"/>
    <n v="-1"/>
    <n v="0"/>
    <n v="-1"/>
    <n v="-1"/>
    <n v="-1"/>
    <x v="1"/>
    <x v="3"/>
    <x v="0"/>
  </r>
  <r>
    <n v="5081"/>
    <n v="6642"/>
    <m/>
    <x v="0"/>
    <n v="2"/>
    <n v="0"/>
    <n v="-1"/>
    <n v="0"/>
    <n v="-1"/>
    <n v="-1"/>
    <n v="-1"/>
    <n v="0"/>
    <n v="-1"/>
    <n v="0"/>
    <n v="-1"/>
    <n v="-1"/>
    <n v="-1"/>
    <x v="1"/>
    <x v="4"/>
    <x v="0"/>
  </r>
  <r>
    <n v="5081"/>
    <n v="6643"/>
    <m/>
    <x v="0"/>
    <n v="2"/>
    <n v="0"/>
    <n v="-1"/>
    <n v="0"/>
    <n v="-1"/>
    <n v="-1"/>
    <n v="-1"/>
    <n v="0"/>
    <n v="-1"/>
    <n v="0"/>
    <n v="-1"/>
    <n v="-1"/>
    <n v="-1"/>
    <x v="1"/>
    <x v="5"/>
    <x v="0"/>
  </r>
  <r>
    <n v="5081"/>
    <n v="6762"/>
    <m/>
    <x v="0"/>
    <n v="2"/>
    <n v="0"/>
    <n v="-1"/>
    <n v="0"/>
    <n v="-1"/>
    <n v="-1"/>
    <n v="-1"/>
    <n v="0"/>
    <n v="-1"/>
    <n v="0"/>
    <n v="-1"/>
    <n v="-1"/>
    <n v="-1"/>
    <x v="1"/>
    <x v="6"/>
    <x v="0"/>
  </r>
  <r>
    <n v="5081"/>
    <n v="6763"/>
    <m/>
    <x v="0"/>
    <n v="2"/>
    <n v="0"/>
    <n v="-1"/>
    <n v="0"/>
    <n v="-1"/>
    <n v="-1"/>
    <n v="-1"/>
    <n v="0"/>
    <n v="-1"/>
    <n v="0"/>
    <n v="-1"/>
    <n v="-1"/>
    <n v="-1"/>
    <x v="1"/>
    <x v="7"/>
    <x v="0"/>
  </r>
  <r>
    <n v="5081"/>
    <n v="6764"/>
    <m/>
    <x v="0"/>
    <n v="2"/>
    <n v="0"/>
    <n v="-1"/>
    <n v="0"/>
    <n v="-1"/>
    <n v="-1"/>
    <n v="-1"/>
    <n v="0"/>
    <n v="-1"/>
    <n v="0"/>
    <n v="-1"/>
    <n v="-1"/>
    <n v="-1"/>
    <x v="1"/>
    <x v="8"/>
    <x v="0"/>
  </r>
  <r>
    <n v="5081"/>
    <n v="6765"/>
    <m/>
    <x v="0"/>
    <n v="2"/>
    <n v="0"/>
    <n v="-1"/>
    <n v="0"/>
    <n v="-1"/>
    <n v="-1"/>
    <n v="-1"/>
    <n v="0"/>
    <n v="-1"/>
    <n v="0"/>
    <n v="-1"/>
    <n v="-1"/>
    <n v="-1"/>
    <x v="1"/>
    <x v="9"/>
    <x v="0"/>
  </r>
  <r>
    <n v="5081"/>
    <n v="6767"/>
    <m/>
    <x v="0"/>
    <n v="2"/>
    <n v="0"/>
    <n v="-1"/>
    <n v="0"/>
    <n v="-1"/>
    <n v="-1"/>
    <n v="-1"/>
    <n v="0"/>
    <n v="-1"/>
    <n v="0"/>
    <n v="-1"/>
    <n v="-1"/>
    <n v="-1"/>
    <x v="1"/>
    <x v="10"/>
    <x v="0"/>
  </r>
  <r>
    <n v="5081"/>
    <n v="6768"/>
    <m/>
    <x v="0"/>
    <n v="2"/>
    <n v="0"/>
    <n v="-1"/>
    <n v="0"/>
    <n v="-1"/>
    <n v="-1"/>
    <n v="-1"/>
    <n v="0"/>
    <n v="-1"/>
    <n v="0"/>
    <n v="-1"/>
    <n v="-1"/>
    <n v="-1"/>
    <x v="1"/>
    <x v="11"/>
    <x v="0"/>
  </r>
  <r>
    <n v="5081"/>
    <n v="6775"/>
    <m/>
    <x v="0"/>
    <n v="2"/>
    <n v="0"/>
    <n v="-1"/>
    <n v="0"/>
    <n v="-1"/>
    <n v="-1"/>
    <n v="-1"/>
    <n v="0"/>
    <n v="-1"/>
    <n v="0"/>
    <n v="-1"/>
    <n v="-1"/>
    <n v="-1"/>
    <x v="1"/>
    <x v="12"/>
    <x v="0"/>
  </r>
  <r>
    <n v="5081"/>
    <n v="6776"/>
    <m/>
    <x v="0"/>
    <n v="2"/>
    <n v="0"/>
    <n v="-1"/>
    <n v="0"/>
    <n v="-1"/>
    <n v="-1"/>
    <n v="-1"/>
    <n v="0"/>
    <n v="-1"/>
    <n v="0"/>
    <n v="-1"/>
    <n v="-1"/>
    <n v="-1"/>
    <x v="1"/>
    <x v="13"/>
    <x v="0"/>
  </r>
  <r>
    <n v="5081"/>
    <n v="6777"/>
    <m/>
    <x v="0"/>
    <n v="2"/>
    <n v="0"/>
    <n v="-1"/>
    <n v="0"/>
    <n v="-1"/>
    <n v="-1"/>
    <n v="-1"/>
    <n v="0"/>
    <n v="-1"/>
    <n v="0"/>
    <n v="-1"/>
    <n v="-1"/>
    <n v="-1"/>
    <x v="1"/>
    <x v="14"/>
    <x v="0"/>
  </r>
  <r>
    <n v="5081"/>
    <n v="2959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1"/>
    <n v="3659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1"/>
    <n v="4524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1"/>
    <n v="4953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1"/>
    <n v="4954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1"/>
    <n v="6357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1"/>
    <n v="6368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1"/>
    <n v="6639"/>
    <m/>
    <x v="0"/>
    <n v="3"/>
    <n v="0"/>
    <n v="-1"/>
    <n v="0"/>
    <n v="-1"/>
    <n v="-1"/>
    <n v="-1"/>
    <n v="0"/>
    <n v="-1"/>
    <n v="0"/>
    <n v="-1"/>
    <n v="-1"/>
    <n v="-1"/>
    <x v="2"/>
    <x v="1"/>
    <x v="0"/>
  </r>
  <r>
    <n v="5081"/>
    <n v="6640"/>
    <m/>
    <x v="0"/>
    <n v="3"/>
    <n v="0"/>
    <n v="-1"/>
    <n v="0"/>
    <n v="-1"/>
    <n v="-1"/>
    <n v="-1"/>
    <n v="0"/>
    <n v="-1"/>
    <n v="0"/>
    <n v="-1"/>
    <n v="-1"/>
    <n v="-1"/>
    <x v="2"/>
    <x v="2"/>
    <x v="0"/>
  </r>
  <r>
    <n v="5081"/>
    <n v="6641"/>
    <m/>
    <x v="0"/>
    <n v="3"/>
    <n v="0"/>
    <n v="-1"/>
    <n v="0"/>
    <n v="-1"/>
    <n v="-1"/>
    <n v="-1"/>
    <n v="0"/>
    <n v="-1"/>
    <n v="0"/>
    <n v="-1"/>
    <n v="-1"/>
    <n v="-1"/>
    <x v="2"/>
    <x v="3"/>
    <x v="0"/>
  </r>
  <r>
    <n v="5081"/>
    <n v="6642"/>
    <m/>
    <x v="0"/>
    <n v="3"/>
    <n v="0"/>
    <n v="-1"/>
    <n v="0"/>
    <n v="-1"/>
    <n v="-1"/>
    <n v="-1"/>
    <n v="0"/>
    <n v="-1"/>
    <n v="0"/>
    <n v="-1"/>
    <n v="-1"/>
    <n v="-1"/>
    <x v="2"/>
    <x v="4"/>
    <x v="0"/>
  </r>
  <r>
    <n v="5081"/>
    <n v="6643"/>
    <m/>
    <x v="0"/>
    <n v="3"/>
    <n v="0"/>
    <n v="-1"/>
    <n v="0"/>
    <n v="-1"/>
    <n v="-1"/>
    <n v="-1"/>
    <n v="0"/>
    <n v="-1"/>
    <n v="0"/>
    <n v="-1"/>
    <n v="-1"/>
    <n v="-1"/>
    <x v="2"/>
    <x v="5"/>
    <x v="0"/>
  </r>
  <r>
    <n v="5081"/>
    <n v="6762"/>
    <m/>
    <x v="0"/>
    <n v="3"/>
    <n v="0"/>
    <n v="-1"/>
    <n v="0"/>
    <n v="-1"/>
    <n v="-1"/>
    <n v="-1"/>
    <n v="0"/>
    <n v="-1"/>
    <n v="0"/>
    <n v="-1"/>
    <n v="-1"/>
    <n v="-1"/>
    <x v="2"/>
    <x v="6"/>
    <x v="0"/>
  </r>
  <r>
    <n v="5081"/>
    <n v="6763"/>
    <m/>
    <x v="0"/>
    <n v="3"/>
    <n v="0"/>
    <n v="-1"/>
    <n v="0"/>
    <n v="-1"/>
    <n v="-1"/>
    <n v="-1"/>
    <n v="0"/>
    <n v="-1"/>
    <n v="0"/>
    <n v="-1"/>
    <n v="-1"/>
    <n v="-1"/>
    <x v="2"/>
    <x v="7"/>
    <x v="0"/>
  </r>
  <r>
    <n v="5081"/>
    <n v="6764"/>
    <m/>
    <x v="0"/>
    <n v="3"/>
    <n v="0"/>
    <n v="-1"/>
    <n v="0"/>
    <n v="-1"/>
    <n v="-1"/>
    <n v="-1"/>
    <n v="0"/>
    <n v="-1"/>
    <n v="0"/>
    <n v="-1"/>
    <n v="-1"/>
    <n v="-1"/>
    <x v="2"/>
    <x v="8"/>
    <x v="0"/>
  </r>
  <r>
    <n v="5081"/>
    <n v="6765"/>
    <m/>
    <x v="0"/>
    <n v="3"/>
    <n v="0"/>
    <n v="-1"/>
    <n v="0"/>
    <n v="-1"/>
    <n v="-1"/>
    <n v="-1"/>
    <n v="0"/>
    <n v="-1"/>
    <n v="0"/>
    <n v="-1"/>
    <n v="-1"/>
    <n v="-1"/>
    <x v="2"/>
    <x v="9"/>
    <x v="0"/>
  </r>
  <r>
    <n v="5081"/>
    <n v="6767"/>
    <m/>
    <x v="0"/>
    <n v="3"/>
    <n v="0"/>
    <n v="-1"/>
    <n v="0"/>
    <n v="-1"/>
    <n v="-1"/>
    <n v="-1"/>
    <n v="0"/>
    <n v="-1"/>
    <n v="0"/>
    <n v="-1"/>
    <n v="-1"/>
    <n v="-1"/>
    <x v="2"/>
    <x v="10"/>
    <x v="0"/>
  </r>
  <r>
    <n v="5081"/>
    <n v="6768"/>
    <m/>
    <x v="0"/>
    <n v="3"/>
    <n v="0"/>
    <n v="-1"/>
    <n v="0"/>
    <n v="-1"/>
    <n v="-1"/>
    <n v="-1"/>
    <n v="0"/>
    <n v="-1"/>
    <n v="0"/>
    <n v="-1"/>
    <n v="-1"/>
    <n v="-1"/>
    <x v="2"/>
    <x v="11"/>
    <x v="0"/>
  </r>
  <r>
    <n v="5081"/>
    <n v="6775"/>
    <m/>
    <x v="0"/>
    <n v="3"/>
    <n v="0"/>
    <n v="-1"/>
    <n v="0"/>
    <n v="-1"/>
    <n v="-1"/>
    <n v="-1"/>
    <n v="0"/>
    <n v="-1"/>
    <n v="0"/>
    <n v="-1"/>
    <n v="-1"/>
    <n v="-1"/>
    <x v="2"/>
    <x v="12"/>
    <x v="0"/>
  </r>
  <r>
    <n v="5081"/>
    <n v="6776"/>
    <m/>
    <x v="0"/>
    <n v="3"/>
    <n v="0"/>
    <n v="-1"/>
    <n v="0"/>
    <n v="-1"/>
    <n v="-1"/>
    <n v="-1"/>
    <n v="0"/>
    <n v="-1"/>
    <n v="0"/>
    <n v="-1"/>
    <n v="-1"/>
    <n v="-1"/>
    <x v="2"/>
    <x v="13"/>
    <x v="0"/>
  </r>
  <r>
    <n v="5081"/>
    <n v="6777"/>
    <m/>
    <x v="0"/>
    <n v="3"/>
    <n v="0"/>
    <n v="-1"/>
    <n v="0"/>
    <n v="-1"/>
    <n v="-1"/>
    <n v="-1"/>
    <n v="0"/>
    <n v="-1"/>
    <n v="0"/>
    <n v="-1"/>
    <n v="-1"/>
    <n v="-1"/>
    <x v="2"/>
    <x v="14"/>
    <x v="0"/>
  </r>
  <r>
    <n v="5081"/>
    <n v="2959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1"/>
    <n v="3659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1"/>
    <n v="4524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1"/>
    <n v="4953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1"/>
    <n v="4954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1"/>
    <n v="6357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1"/>
    <n v="6368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1"/>
    <n v="6639"/>
    <m/>
    <x v="0"/>
    <n v="4"/>
    <n v="0"/>
    <n v="-1"/>
    <n v="0"/>
    <n v="-1"/>
    <n v="-1"/>
    <n v="-1"/>
    <n v="0"/>
    <n v="-1"/>
    <n v="0"/>
    <n v="-1"/>
    <n v="-1"/>
    <n v="-1"/>
    <x v="3"/>
    <x v="1"/>
    <x v="0"/>
  </r>
  <r>
    <n v="5081"/>
    <n v="6640"/>
    <m/>
    <x v="0"/>
    <n v="4"/>
    <n v="0"/>
    <n v="-1"/>
    <n v="0"/>
    <n v="-1"/>
    <n v="-1"/>
    <n v="-1"/>
    <n v="0"/>
    <n v="-1"/>
    <n v="0"/>
    <n v="-1"/>
    <n v="-1"/>
    <n v="-1"/>
    <x v="3"/>
    <x v="2"/>
    <x v="0"/>
  </r>
  <r>
    <n v="5081"/>
    <n v="6641"/>
    <m/>
    <x v="0"/>
    <n v="4"/>
    <n v="0"/>
    <n v="-1"/>
    <n v="0"/>
    <n v="-1"/>
    <n v="-1"/>
    <n v="-1"/>
    <n v="0"/>
    <n v="-1"/>
    <n v="0"/>
    <n v="-1"/>
    <n v="-1"/>
    <n v="-1"/>
    <x v="3"/>
    <x v="3"/>
    <x v="0"/>
  </r>
  <r>
    <n v="5081"/>
    <n v="6642"/>
    <m/>
    <x v="0"/>
    <n v="4"/>
    <n v="0"/>
    <n v="-1"/>
    <n v="0"/>
    <n v="-1"/>
    <n v="-1"/>
    <n v="-1"/>
    <n v="0"/>
    <n v="-1"/>
    <n v="0"/>
    <n v="-1"/>
    <n v="-1"/>
    <n v="-1"/>
    <x v="3"/>
    <x v="4"/>
    <x v="0"/>
  </r>
  <r>
    <n v="5081"/>
    <n v="6643"/>
    <m/>
    <x v="0"/>
    <n v="4"/>
    <n v="0"/>
    <n v="-1"/>
    <n v="0"/>
    <n v="-1"/>
    <n v="-1"/>
    <n v="-1"/>
    <n v="0"/>
    <n v="-1"/>
    <n v="0"/>
    <n v="-1"/>
    <n v="-1"/>
    <n v="-1"/>
    <x v="3"/>
    <x v="5"/>
    <x v="0"/>
  </r>
  <r>
    <n v="5081"/>
    <n v="6762"/>
    <m/>
    <x v="0"/>
    <n v="4"/>
    <n v="0"/>
    <n v="-1"/>
    <n v="0"/>
    <n v="-1"/>
    <n v="-1"/>
    <n v="-1"/>
    <n v="0"/>
    <n v="-1"/>
    <n v="0"/>
    <n v="-1"/>
    <n v="-1"/>
    <n v="-1"/>
    <x v="3"/>
    <x v="6"/>
    <x v="0"/>
  </r>
  <r>
    <n v="5081"/>
    <n v="6763"/>
    <m/>
    <x v="0"/>
    <n v="4"/>
    <n v="0"/>
    <n v="-1"/>
    <n v="0"/>
    <n v="-1"/>
    <n v="-1"/>
    <n v="-1"/>
    <n v="0"/>
    <n v="-1"/>
    <n v="0"/>
    <n v="-1"/>
    <n v="-1"/>
    <n v="-1"/>
    <x v="3"/>
    <x v="7"/>
    <x v="0"/>
  </r>
  <r>
    <n v="5081"/>
    <n v="6764"/>
    <m/>
    <x v="0"/>
    <n v="4"/>
    <n v="0"/>
    <n v="-1"/>
    <n v="0"/>
    <n v="-1"/>
    <n v="-1"/>
    <n v="-1"/>
    <n v="0"/>
    <n v="-1"/>
    <n v="0"/>
    <n v="-1"/>
    <n v="-1"/>
    <n v="-1"/>
    <x v="3"/>
    <x v="8"/>
    <x v="0"/>
  </r>
  <r>
    <n v="5081"/>
    <n v="6765"/>
    <m/>
    <x v="0"/>
    <n v="4"/>
    <n v="0"/>
    <n v="-1"/>
    <n v="0"/>
    <n v="-1"/>
    <n v="-1"/>
    <n v="-1"/>
    <n v="0"/>
    <n v="-1"/>
    <n v="0"/>
    <n v="-1"/>
    <n v="-1"/>
    <n v="-1"/>
    <x v="3"/>
    <x v="9"/>
    <x v="0"/>
  </r>
  <r>
    <n v="5081"/>
    <n v="6767"/>
    <m/>
    <x v="0"/>
    <n v="4"/>
    <n v="0"/>
    <n v="-1"/>
    <n v="0"/>
    <n v="-1"/>
    <n v="-1"/>
    <n v="-1"/>
    <n v="0"/>
    <n v="-1"/>
    <n v="0"/>
    <n v="-1"/>
    <n v="-1"/>
    <n v="-1"/>
    <x v="3"/>
    <x v="10"/>
    <x v="0"/>
  </r>
  <r>
    <n v="5081"/>
    <n v="6768"/>
    <m/>
    <x v="0"/>
    <n v="4"/>
    <n v="0"/>
    <n v="-1"/>
    <n v="0"/>
    <n v="-1"/>
    <n v="-1"/>
    <n v="-1"/>
    <n v="0"/>
    <n v="-1"/>
    <n v="0"/>
    <n v="-1"/>
    <n v="-1"/>
    <n v="-1"/>
    <x v="3"/>
    <x v="11"/>
    <x v="0"/>
  </r>
  <r>
    <n v="5081"/>
    <n v="6775"/>
    <m/>
    <x v="0"/>
    <n v="4"/>
    <n v="0"/>
    <n v="-1"/>
    <n v="0"/>
    <n v="-1"/>
    <n v="-1"/>
    <n v="-1"/>
    <n v="0"/>
    <n v="-1"/>
    <n v="0"/>
    <n v="-1"/>
    <n v="-1"/>
    <n v="-1"/>
    <x v="3"/>
    <x v="12"/>
    <x v="0"/>
  </r>
  <r>
    <n v="5081"/>
    <n v="6776"/>
    <m/>
    <x v="0"/>
    <n v="4"/>
    <n v="0"/>
    <n v="-1"/>
    <n v="0"/>
    <n v="-1"/>
    <n v="-1"/>
    <n v="-1"/>
    <n v="0"/>
    <n v="-1"/>
    <n v="0"/>
    <n v="-1"/>
    <n v="-1"/>
    <n v="-1"/>
    <x v="3"/>
    <x v="13"/>
    <x v="0"/>
  </r>
  <r>
    <n v="5081"/>
    <n v="6777"/>
    <m/>
    <x v="0"/>
    <n v="4"/>
    <n v="0"/>
    <n v="-1"/>
    <n v="0"/>
    <n v="-1"/>
    <n v="-1"/>
    <n v="-1"/>
    <n v="0"/>
    <n v="-1"/>
    <n v="0"/>
    <n v="-1"/>
    <n v="-1"/>
    <n v="-1"/>
    <x v="3"/>
    <x v="14"/>
    <x v="0"/>
  </r>
  <r>
    <n v="5081"/>
    <n v="2959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1"/>
    <n v="3659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1"/>
    <n v="4524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1"/>
    <n v="4953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1"/>
    <n v="4954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1"/>
    <n v="6357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1"/>
    <n v="6368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1"/>
    <n v="6639"/>
    <m/>
    <x v="0"/>
    <n v="5"/>
    <n v="0"/>
    <n v="-1"/>
    <n v="0"/>
    <n v="-1"/>
    <n v="-1"/>
    <n v="-1"/>
    <n v="0"/>
    <n v="-1"/>
    <n v="0"/>
    <n v="-1"/>
    <n v="-1"/>
    <n v="-1"/>
    <x v="4"/>
    <x v="1"/>
    <x v="0"/>
  </r>
  <r>
    <n v="5081"/>
    <n v="6640"/>
    <m/>
    <x v="0"/>
    <n v="5"/>
    <n v="0"/>
    <n v="-1"/>
    <n v="0"/>
    <n v="-1"/>
    <n v="-1"/>
    <n v="-1"/>
    <n v="0"/>
    <n v="-1"/>
    <n v="0"/>
    <n v="-1"/>
    <n v="-1"/>
    <n v="-1"/>
    <x v="4"/>
    <x v="2"/>
    <x v="0"/>
  </r>
  <r>
    <n v="5081"/>
    <n v="6641"/>
    <m/>
    <x v="0"/>
    <n v="5"/>
    <n v="0"/>
    <n v="-1"/>
    <n v="0"/>
    <n v="-1"/>
    <n v="-1"/>
    <n v="-1"/>
    <n v="0"/>
    <n v="-1"/>
    <n v="0"/>
    <n v="-1"/>
    <n v="-1"/>
    <n v="-1"/>
    <x v="4"/>
    <x v="3"/>
    <x v="0"/>
  </r>
  <r>
    <n v="5081"/>
    <n v="6642"/>
    <m/>
    <x v="0"/>
    <n v="5"/>
    <n v="0"/>
    <n v="-1"/>
    <n v="0"/>
    <n v="-1"/>
    <n v="-1"/>
    <n v="-1"/>
    <n v="0"/>
    <n v="-1"/>
    <n v="0"/>
    <n v="-1"/>
    <n v="-1"/>
    <n v="-1"/>
    <x v="4"/>
    <x v="4"/>
    <x v="0"/>
  </r>
  <r>
    <n v="5081"/>
    <n v="6643"/>
    <m/>
    <x v="0"/>
    <n v="5"/>
    <n v="0"/>
    <n v="-1"/>
    <n v="0"/>
    <n v="-1"/>
    <n v="-1"/>
    <n v="-1"/>
    <n v="0"/>
    <n v="-1"/>
    <n v="0"/>
    <n v="-1"/>
    <n v="-1"/>
    <n v="-1"/>
    <x v="4"/>
    <x v="5"/>
    <x v="0"/>
  </r>
  <r>
    <n v="5081"/>
    <n v="6762"/>
    <m/>
    <x v="0"/>
    <n v="5"/>
    <n v="0"/>
    <n v="-1"/>
    <n v="0"/>
    <n v="-1"/>
    <n v="-1"/>
    <n v="-1"/>
    <n v="0"/>
    <n v="-1"/>
    <n v="0"/>
    <n v="-1"/>
    <n v="-1"/>
    <n v="-1"/>
    <x v="4"/>
    <x v="6"/>
    <x v="0"/>
  </r>
  <r>
    <n v="5081"/>
    <n v="6763"/>
    <m/>
    <x v="0"/>
    <n v="5"/>
    <n v="0"/>
    <n v="-1"/>
    <n v="0"/>
    <n v="-1"/>
    <n v="-1"/>
    <n v="-1"/>
    <n v="0"/>
    <n v="-1"/>
    <n v="0"/>
    <n v="-1"/>
    <n v="-1"/>
    <n v="-1"/>
    <x v="4"/>
    <x v="7"/>
    <x v="0"/>
  </r>
  <r>
    <n v="5081"/>
    <n v="6764"/>
    <m/>
    <x v="0"/>
    <n v="5"/>
    <n v="0"/>
    <n v="-1"/>
    <n v="0"/>
    <n v="-1"/>
    <n v="-1"/>
    <n v="-1"/>
    <n v="0"/>
    <n v="-1"/>
    <n v="0"/>
    <n v="-1"/>
    <n v="-1"/>
    <n v="-1"/>
    <x v="4"/>
    <x v="8"/>
    <x v="0"/>
  </r>
  <r>
    <n v="5081"/>
    <n v="6765"/>
    <m/>
    <x v="0"/>
    <n v="5"/>
    <n v="0"/>
    <n v="-1"/>
    <n v="0"/>
    <n v="-1"/>
    <n v="-1"/>
    <n v="-1"/>
    <n v="0"/>
    <n v="-1"/>
    <n v="0"/>
    <n v="-1"/>
    <n v="-1"/>
    <n v="-1"/>
    <x v="4"/>
    <x v="9"/>
    <x v="0"/>
  </r>
  <r>
    <n v="5081"/>
    <n v="6767"/>
    <m/>
    <x v="0"/>
    <n v="5"/>
    <n v="0"/>
    <n v="-1"/>
    <n v="0"/>
    <n v="-1"/>
    <n v="-1"/>
    <n v="-1"/>
    <n v="0"/>
    <n v="-1"/>
    <n v="0"/>
    <n v="-1"/>
    <n v="-1"/>
    <n v="-1"/>
    <x v="4"/>
    <x v="10"/>
    <x v="0"/>
  </r>
  <r>
    <n v="5081"/>
    <n v="6768"/>
    <m/>
    <x v="0"/>
    <n v="5"/>
    <n v="0"/>
    <n v="-1"/>
    <n v="0"/>
    <n v="-1"/>
    <n v="-1"/>
    <n v="-1"/>
    <n v="0"/>
    <n v="-1"/>
    <n v="0"/>
    <n v="-1"/>
    <n v="-1"/>
    <n v="-1"/>
    <x v="4"/>
    <x v="11"/>
    <x v="0"/>
  </r>
  <r>
    <n v="5081"/>
    <n v="6775"/>
    <m/>
    <x v="0"/>
    <n v="5"/>
    <n v="0"/>
    <n v="-1"/>
    <n v="0"/>
    <n v="-1"/>
    <n v="-1"/>
    <n v="-1"/>
    <n v="0"/>
    <n v="-1"/>
    <n v="0"/>
    <n v="-1"/>
    <n v="-1"/>
    <n v="-1"/>
    <x v="4"/>
    <x v="12"/>
    <x v="0"/>
  </r>
  <r>
    <n v="5081"/>
    <n v="6776"/>
    <m/>
    <x v="0"/>
    <n v="5"/>
    <n v="0"/>
    <n v="-1"/>
    <n v="0"/>
    <n v="-1"/>
    <n v="-1"/>
    <n v="-1"/>
    <n v="0"/>
    <n v="-1"/>
    <n v="0"/>
    <n v="-1"/>
    <n v="-1"/>
    <n v="-1"/>
    <x v="4"/>
    <x v="13"/>
    <x v="0"/>
  </r>
  <r>
    <n v="5081"/>
    <n v="6777"/>
    <m/>
    <x v="0"/>
    <n v="5"/>
    <n v="0"/>
    <n v="-1"/>
    <n v="0"/>
    <n v="-1"/>
    <n v="-1"/>
    <n v="-1"/>
    <n v="0"/>
    <n v="-1"/>
    <n v="0"/>
    <n v="-1"/>
    <n v="-1"/>
    <n v="-1"/>
    <x v="4"/>
    <x v="14"/>
    <x v="0"/>
  </r>
  <r>
    <n v="5081"/>
    <n v="2959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1"/>
    <n v="3659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1"/>
    <n v="4524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1"/>
    <n v="4954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1"/>
    <n v="6357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1"/>
    <n v="6368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1"/>
    <n v="6639"/>
    <m/>
    <x v="0"/>
    <n v="6"/>
    <n v="0"/>
    <n v="-1"/>
    <n v="0"/>
    <n v="-1"/>
    <n v="-1"/>
    <n v="-1"/>
    <n v="0"/>
    <n v="-1"/>
    <n v="0"/>
    <n v="-1"/>
    <n v="-1"/>
    <n v="-1"/>
    <x v="5"/>
    <x v="1"/>
    <x v="0"/>
  </r>
  <r>
    <n v="5081"/>
    <n v="6640"/>
    <m/>
    <x v="0"/>
    <n v="6"/>
    <n v="0"/>
    <n v="-1"/>
    <n v="0"/>
    <n v="-1"/>
    <n v="-1"/>
    <n v="-1"/>
    <n v="0"/>
    <n v="-1"/>
    <n v="0"/>
    <n v="-1"/>
    <n v="-1"/>
    <n v="-1"/>
    <x v="5"/>
    <x v="2"/>
    <x v="0"/>
  </r>
  <r>
    <n v="5081"/>
    <n v="6641"/>
    <m/>
    <x v="0"/>
    <n v="6"/>
    <n v="0"/>
    <n v="-1"/>
    <n v="0"/>
    <n v="-1"/>
    <n v="-1"/>
    <n v="-1"/>
    <n v="0"/>
    <n v="-1"/>
    <n v="0"/>
    <n v="-1"/>
    <n v="-1"/>
    <n v="-1"/>
    <x v="5"/>
    <x v="3"/>
    <x v="0"/>
  </r>
  <r>
    <n v="5081"/>
    <n v="6642"/>
    <m/>
    <x v="0"/>
    <n v="6"/>
    <n v="0"/>
    <n v="-1"/>
    <n v="0"/>
    <n v="-1"/>
    <n v="-1"/>
    <n v="-1"/>
    <n v="0"/>
    <n v="-1"/>
    <n v="0"/>
    <n v="-1"/>
    <n v="-1"/>
    <n v="-1"/>
    <x v="5"/>
    <x v="4"/>
    <x v="0"/>
  </r>
  <r>
    <n v="5081"/>
    <n v="6643"/>
    <m/>
    <x v="0"/>
    <n v="6"/>
    <n v="0"/>
    <n v="-1"/>
    <n v="0"/>
    <n v="-1"/>
    <n v="-1"/>
    <n v="-1"/>
    <n v="0"/>
    <n v="-1"/>
    <n v="0"/>
    <n v="-1"/>
    <n v="-1"/>
    <n v="-1"/>
    <x v="5"/>
    <x v="5"/>
    <x v="0"/>
  </r>
  <r>
    <n v="5081"/>
    <n v="6762"/>
    <m/>
    <x v="0"/>
    <n v="6"/>
    <n v="0"/>
    <n v="-1"/>
    <n v="0"/>
    <n v="-1"/>
    <n v="-1"/>
    <n v="-1"/>
    <n v="0"/>
    <n v="-1"/>
    <n v="0"/>
    <n v="-1"/>
    <n v="-1"/>
    <n v="-1"/>
    <x v="5"/>
    <x v="6"/>
    <x v="0"/>
  </r>
  <r>
    <n v="5081"/>
    <n v="6763"/>
    <m/>
    <x v="0"/>
    <n v="6"/>
    <n v="0"/>
    <n v="-1"/>
    <n v="0"/>
    <n v="-1"/>
    <n v="-1"/>
    <n v="-1"/>
    <n v="0"/>
    <n v="-1"/>
    <n v="0"/>
    <n v="-1"/>
    <n v="-1"/>
    <n v="-1"/>
    <x v="5"/>
    <x v="7"/>
    <x v="0"/>
  </r>
  <r>
    <n v="5081"/>
    <n v="6764"/>
    <m/>
    <x v="0"/>
    <n v="6"/>
    <n v="0"/>
    <n v="-1"/>
    <n v="0"/>
    <n v="-1"/>
    <n v="-1"/>
    <n v="-1"/>
    <n v="0"/>
    <n v="-1"/>
    <n v="0"/>
    <n v="-1"/>
    <n v="-1"/>
    <n v="-1"/>
    <x v="5"/>
    <x v="8"/>
    <x v="0"/>
  </r>
  <r>
    <n v="5081"/>
    <n v="6765"/>
    <m/>
    <x v="0"/>
    <n v="6"/>
    <n v="0"/>
    <n v="-1"/>
    <n v="0"/>
    <n v="-1"/>
    <n v="-1"/>
    <n v="-1"/>
    <n v="0"/>
    <n v="-1"/>
    <n v="0"/>
    <n v="-1"/>
    <n v="-1"/>
    <n v="-1"/>
    <x v="5"/>
    <x v="9"/>
    <x v="0"/>
  </r>
  <r>
    <n v="5081"/>
    <n v="6767"/>
    <m/>
    <x v="0"/>
    <n v="6"/>
    <n v="0"/>
    <n v="-1"/>
    <n v="0"/>
    <n v="-1"/>
    <n v="-1"/>
    <n v="-1"/>
    <n v="0"/>
    <n v="-1"/>
    <n v="0"/>
    <n v="-1"/>
    <n v="-1"/>
    <n v="-1"/>
    <x v="5"/>
    <x v="10"/>
    <x v="0"/>
  </r>
  <r>
    <n v="5081"/>
    <n v="6775"/>
    <m/>
    <x v="0"/>
    <n v="6"/>
    <n v="0"/>
    <n v="-1"/>
    <n v="0"/>
    <n v="-1"/>
    <n v="-1"/>
    <n v="-1"/>
    <n v="0"/>
    <n v="-1"/>
    <n v="0"/>
    <n v="-1"/>
    <n v="-1"/>
    <n v="-1"/>
    <x v="5"/>
    <x v="12"/>
    <x v="0"/>
  </r>
  <r>
    <n v="5081"/>
    <n v="6776"/>
    <m/>
    <x v="0"/>
    <n v="6"/>
    <n v="0"/>
    <n v="-1"/>
    <n v="0"/>
    <n v="-1"/>
    <n v="-1"/>
    <n v="-1"/>
    <n v="0"/>
    <n v="-1"/>
    <n v="0"/>
    <n v="-1"/>
    <n v="-1"/>
    <n v="-1"/>
    <x v="5"/>
    <x v="13"/>
    <x v="0"/>
  </r>
  <r>
    <n v="5081"/>
    <n v="2959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1"/>
    <n v="3659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1"/>
    <n v="4524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1"/>
    <n v="4954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1"/>
    <n v="6357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1"/>
    <n v="6368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1"/>
    <n v="6639"/>
    <m/>
    <x v="0"/>
    <n v="7"/>
    <n v="0"/>
    <n v="-1"/>
    <n v="0"/>
    <n v="-1"/>
    <n v="-1"/>
    <n v="-1"/>
    <n v="0"/>
    <n v="-1"/>
    <n v="0"/>
    <n v="-1"/>
    <n v="-1"/>
    <n v="-1"/>
    <x v="6"/>
    <x v="1"/>
    <x v="0"/>
  </r>
  <r>
    <n v="5081"/>
    <n v="6640"/>
    <m/>
    <x v="0"/>
    <n v="7"/>
    <n v="0"/>
    <n v="-1"/>
    <n v="0"/>
    <n v="-1"/>
    <n v="-1"/>
    <n v="-1"/>
    <n v="0"/>
    <n v="-1"/>
    <n v="0"/>
    <n v="-1"/>
    <n v="-1"/>
    <n v="-1"/>
    <x v="6"/>
    <x v="2"/>
    <x v="0"/>
  </r>
  <r>
    <n v="5081"/>
    <n v="6641"/>
    <m/>
    <x v="0"/>
    <n v="7"/>
    <n v="0"/>
    <n v="-1"/>
    <n v="0"/>
    <n v="-1"/>
    <n v="-1"/>
    <n v="-1"/>
    <n v="0"/>
    <n v="-1"/>
    <n v="0"/>
    <n v="-1"/>
    <n v="-1"/>
    <n v="-1"/>
    <x v="6"/>
    <x v="3"/>
    <x v="0"/>
  </r>
  <r>
    <n v="5081"/>
    <n v="6642"/>
    <m/>
    <x v="0"/>
    <n v="7"/>
    <n v="0"/>
    <n v="-1"/>
    <n v="0"/>
    <n v="-1"/>
    <n v="-1"/>
    <n v="-1"/>
    <n v="0"/>
    <n v="-1"/>
    <n v="0"/>
    <n v="-1"/>
    <n v="-1"/>
    <n v="-1"/>
    <x v="6"/>
    <x v="4"/>
    <x v="0"/>
  </r>
  <r>
    <n v="5081"/>
    <n v="6643"/>
    <m/>
    <x v="0"/>
    <n v="7"/>
    <n v="0"/>
    <n v="-1"/>
    <n v="0"/>
    <n v="-1"/>
    <n v="-1"/>
    <n v="-1"/>
    <n v="0"/>
    <n v="-1"/>
    <n v="0"/>
    <n v="-1"/>
    <n v="-1"/>
    <n v="-1"/>
    <x v="6"/>
    <x v="5"/>
    <x v="0"/>
  </r>
  <r>
    <n v="5081"/>
    <n v="6762"/>
    <m/>
    <x v="0"/>
    <n v="7"/>
    <n v="0"/>
    <n v="-1"/>
    <n v="0"/>
    <n v="-1"/>
    <n v="-1"/>
    <n v="-1"/>
    <n v="0"/>
    <n v="-1"/>
    <n v="0"/>
    <n v="-1"/>
    <n v="-1"/>
    <n v="-1"/>
    <x v="6"/>
    <x v="6"/>
    <x v="0"/>
  </r>
  <r>
    <n v="5081"/>
    <n v="6763"/>
    <m/>
    <x v="0"/>
    <n v="7"/>
    <n v="0"/>
    <n v="-1"/>
    <n v="0"/>
    <n v="-1"/>
    <n v="-1"/>
    <n v="-1"/>
    <n v="0"/>
    <n v="-1"/>
    <n v="0"/>
    <n v="-1"/>
    <n v="-1"/>
    <n v="-1"/>
    <x v="6"/>
    <x v="7"/>
    <x v="0"/>
  </r>
  <r>
    <n v="5081"/>
    <n v="6764"/>
    <m/>
    <x v="0"/>
    <n v="7"/>
    <n v="0"/>
    <n v="-1"/>
    <n v="0"/>
    <n v="-1"/>
    <n v="-1"/>
    <n v="-1"/>
    <n v="0"/>
    <n v="-1"/>
    <n v="0"/>
    <n v="-1"/>
    <n v="-1"/>
    <n v="-1"/>
    <x v="6"/>
    <x v="8"/>
    <x v="0"/>
  </r>
  <r>
    <n v="5081"/>
    <n v="6765"/>
    <m/>
    <x v="0"/>
    <n v="7"/>
    <n v="0"/>
    <n v="-1"/>
    <n v="0"/>
    <n v="-1"/>
    <n v="-1"/>
    <n v="-1"/>
    <n v="0"/>
    <n v="-1"/>
    <n v="0"/>
    <n v="-1"/>
    <n v="-1"/>
    <n v="-1"/>
    <x v="6"/>
    <x v="9"/>
    <x v="0"/>
  </r>
  <r>
    <n v="5081"/>
    <n v="6767"/>
    <m/>
    <x v="0"/>
    <n v="7"/>
    <n v="0"/>
    <n v="-1"/>
    <n v="0"/>
    <n v="-1"/>
    <n v="-1"/>
    <n v="-1"/>
    <n v="0"/>
    <n v="-1"/>
    <n v="0"/>
    <n v="-1"/>
    <n v="-1"/>
    <n v="-1"/>
    <x v="6"/>
    <x v="10"/>
    <x v="0"/>
  </r>
  <r>
    <n v="5081"/>
    <n v="6775"/>
    <m/>
    <x v="0"/>
    <n v="7"/>
    <n v="0"/>
    <n v="-1"/>
    <n v="0"/>
    <n v="-1"/>
    <n v="-1"/>
    <n v="-1"/>
    <n v="0"/>
    <n v="-1"/>
    <n v="0"/>
    <n v="-1"/>
    <n v="-1"/>
    <n v="-1"/>
    <x v="6"/>
    <x v="12"/>
    <x v="0"/>
  </r>
  <r>
    <n v="5081"/>
    <n v="6776"/>
    <m/>
    <x v="0"/>
    <n v="7"/>
    <n v="0"/>
    <n v="-1"/>
    <n v="0"/>
    <n v="-1"/>
    <n v="-1"/>
    <n v="-1"/>
    <n v="0"/>
    <n v="-1"/>
    <n v="0"/>
    <n v="-1"/>
    <n v="-1"/>
    <n v="-1"/>
    <x v="6"/>
    <x v="13"/>
    <x v="0"/>
  </r>
  <r>
    <n v="5081"/>
    <n v="2959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1"/>
    <n v="3659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1"/>
    <n v="4524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1"/>
    <n v="4953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1"/>
    <n v="4954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1"/>
    <n v="6357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1"/>
    <n v="6368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1"/>
    <n v="6639"/>
    <m/>
    <x v="0"/>
    <n v="8"/>
    <n v="0"/>
    <n v="-1"/>
    <n v="0"/>
    <n v="-1"/>
    <n v="-1"/>
    <n v="-1"/>
    <n v="0"/>
    <n v="-1"/>
    <n v="0"/>
    <n v="-1"/>
    <n v="-1"/>
    <n v="-1"/>
    <x v="7"/>
    <x v="1"/>
    <x v="0"/>
  </r>
  <r>
    <n v="5081"/>
    <n v="6640"/>
    <m/>
    <x v="0"/>
    <n v="8"/>
    <n v="0"/>
    <n v="-1"/>
    <n v="0"/>
    <n v="-1"/>
    <n v="-1"/>
    <n v="-1"/>
    <n v="0"/>
    <n v="-1"/>
    <n v="0"/>
    <n v="-1"/>
    <n v="-1"/>
    <n v="-1"/>
    <x v="7"/>
    <x v="2"/>
    <x v="0"/>
  </r>
  <r>
    <n v="5081"/>
    <n v="6641"/>
    <m/>
    <x v="0"/>
    <n v="8"/>
    <n v="0"/>
    <n v="-1"/>
    <n v="0"/>
    <n v="-1"/>
    <n v="-1"/>
    <n v="-1"/>
    <n v="0"/>
    <n v="-1"/>
    <n v="0"/>
    <n v="-1"/>
    <n v="-1"/>
    <n v="-1"/>
    <x v="7"/>
    <x v="3"/>
    <x v="0"/>
  </r>
  <r>
    <n v="5081"/>
    <n v="6642"/>
    <m/>
    <x v="0"/>
    <n v="8"/>
    <n v="0"/>
    <n v="-1"/>
    <n v="0"/>
    <n v="-1"/>
    <n v="-1"/>
    <n v="-1"/>
    <n v="0"/>
    <n v="-1"/>
    <n v="0"/>
    <n v="-1"/>
    <n v="-1"/>
    <n v="-1"/>
    <x v="7"/>
    <x v="4"/>
    <x v="0"/>
  </r>
  <r>
    <n v="5081"/>
    <n v="6643"/>
    <m/>
    <x v="0"/>
    <n v="8"/>
    <n v="0"/>
    <n v="-1"/>
    <n v="0"/>
    <n v="-1"/>
    <n v="-1"/>
    <n v="-1"/>
    <n v="0"/>
    <n v="-1"/>
    <n v="0"/>
    <n v="-1"/>
    <n v="-1"/>
    <n v="-1"/>
    <x v="7"/>
    <x v="5"/>
    <x v="0"/>
  </r>
  <r>
    <n v="5081"/>
    <n v="6762"/>
    <m/>
    <x v="0"/>
    <n v="8"/>
    <n v="0"/>
    <n v="-1"/>
    <n v="0"/>
    <n v="-1"/>
    <n v="-1"/>
    <n v="-1"/>
    <n v="0"/>
    <n v="-1"/>
    <n v="0"/>
    <n v="-1"/>
    <n v="-1"/>
    <n v="-1"/>
    <x v="7"/>
    <x v="6"/>
    <x v="0"/>
  </r>
  <r>
    <n v="5081"/>
    <n v="6763"/>
    <m/>
    <x v="0"/>
    <n v="8"/>
    <n v="0"/>
    <n v="-1"/>
    <n v="0"/>
    <n v="-1"/>
    <n v="-1"/>
    <n v="-1"/>
    <n v="0"/>
    <n v="-1"/>
    <n v="0"/>
    <n v="-1"/>
    <n v="-1"/>
    <n v="-1"/>
    <x v="7"/>
    <x v="7"/>
    <x v="0"/>
  </r>
  <r>
    <n v="5081"/>
    <n v="6764"/>
    <m/>
    <x v="0"/>
    <n v="8"/>
    <n v="0"/>
    <n v="-1"/>
    <n v="0"/>
    <n v="-1"/>
    <n v="-1"/>
    <n v="-1"/>
    <n v="0"/>
    <n v="-1"/>
    <n v="0"/>
    <n v="-1"/>
    <n v="-1"/>
    <n v="-1"/>
    <x v="7"/>
    <x v="8"/>
    <x v="0"/>
  </r>
  <r>
    <n v="5081"/>
    <n v="6765"/>
    <m/>
    <x v="0"/>
    <n v="8"/>
    <n v="0"/>
    <n v="-1"/>
    <n v="0"/>
    <n v="-1"/>
    <n v="-1"/>
    <n v="-1"/>
    <n v="0"/>
    <n v="-1"/>
    <n v="0"/>
    <n v="-1"/>
    <n v="-1"/>
    <n v="-1"/>
    <x v="7"/>
    <x v="9"/>
    <x v="0"/>
  </r>
  <r>
    <n v="5081"/>
    <n v="6767"/>
    <m/>
    <x v="0"/>
    <n v="8"/>
    <n v="0"/>
    <n v="-1"/>
    <n v="0"/>
    <n v="-1"/>
    <n v="-1"/>
    <n v="-1"/>
    <n v="0"/>
    <n v="-1"/>
    <n v="0"/>
    <n v="-1"/>
    <n v="-1"/>
    <n v="-1"/>
    <x v="7"/>
    <x v="10"/>
    <x v="0"/>
  </r>
  <r>
    <n v="5081"/>
    <n v="6768"/>
    <m/>
    <x v="0"/>
    <n v="8"/>
    <n v="0"/>
    <n v="-1"/>
    <n v="0"/>
    <n v="-1"/>
    <n v="-1"/>
    <n v="-1"/>
    <n v="0"/>
    <n v="-1"/>
    <n v="0"/>
    <n v="-1"/>
    <n v="-1"/>
    <n v="-1"/>
    <x v="7"/>
    <x v="11"/>
    <x v="0"/>
  </r>
  <r>
    <n v="5081"/>
    <n v="6775"/>
    <m/>
    <x v="0"/>
    <n v="8"/>
    <n v="0"/>
    <n v="-1"/>
    <n v="0"/>
    <n v="-1"/>
    <n v="-1"/>
    <n v="-1"/>
    <n v="0"/>
    <n v="-1"/>
    <n v="0"/>
    <n v="-1"/>
    <n v="-1"/>
    <n v="-1"/>
    <x v="7"/>
    <x v="12"/>
    <x v="0"/>
  </r>
  <r>
    <n v="5081"/>
    <n v="6776"/>
    <m/>
    <x v="0"/>
    <n v="8"/>
    <n v="0"/>
    <n v="-1"/>
    <n v="0"/>
    <n v="-1"/>
    <n v="-1"/>
    <n v="-1"/>
    <n v="0"/>
    <n v="-1"/>
    <n v="0"/>
    <n v="-1"/>
    <n v="-1"/>
    <n v="-1"/>
    <x v="7"/>
    <x v="13"/>
    <x v="0"/>
  </r>
  <r>
    <n v="5081"/>
    <n v="6777"/>
    <m/>
    <x v="0"/>
    <n v="8"/>
    <n v="0"/>
    <n v="-1"/>
    <n v="0"/>
    <n v="-1"/>
    <n v="-1"/>
    <n v="-1"/>
    <n v="0"/>
    <n v="-1"/>
    <n v="0"/>
    <n v="-1"/>
    <n v="-1"/>
    <n v="-1"/>
    <x v="7"/>
    <x v="14"/>
    <x v="0"/>
  </r>
  <r>
    <n v="5081"/>
    <n v="2959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1"/>
    <n v="3659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1"/>
    <n v="4524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1"/>
    <n v="4953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1"/>
    <n v="4954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1"/>
    <n v="6357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1"/>
    <n v="6368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1"/>
    <n v="6639"/>
    <m/>
    <x v="0"/>
    <n v="9"/>
    <n v="0"/>
    <n v="-1"/>
    <n v="0"/>
    <n v="-1"/>
    <n v="-1"/>
    <n v="-1"/>
    <n v="0"/>
    <n v="-1"/>
    <n v="0"/>
    <n v="-1"/>
    <n v="-1"/>
    <n v="-1"/>
    <x v="8"/>
    <x v="1"/>
    <x v="0"/>
  </r>
  <r>
    <n v="5081"/>
    <n v="6640"/>
    <m/>
    <x v="0"/>
    <n v="9"/>
    <n v="0"/>
    <n v="-1"/>
    <n v="0"/>
    <n v="-1"/>
    <n v="-1"/>
    <n v="-1"/>
    <n v="0"/>
    <n v="-1"/>
    <n v="0"/>
    <n v="-1"/>
    <n v="-1"/>
    <n v="-1"/>
    <x v="8"/>
    <x v="2"/>
    <x v="0"/>
  </r>
  <r>
    <n v="5081"/>
    <n v="6641"/>
    <m/>
    <x v="0"/>
    <n v="9"/>
    <n v="0"/>
    <n v="-1"/>
    <n v="0"/>
    <n v="-1"/>
    <n v="-1"/>
    <n v="-1"/>
    <n v="0"/>
    <n v="-1"/>
    <n v="0"/>
    <n v="-1"/>
    <n v="-1"/>
    <n v="-1"/>
    <x v="8"/>
    <x v="3"/>
    <x v="0"/>
  </r>
  <r>
    <n v="5081"/>
    <n v="6642"/>
    <m/>
    <x v="0"/>
    <n v="9"/>
    <n v="0"/>
    <n v="-1"/>
    <n v="0"/>
    <n v="-1"/>
    <n v="-1"/>
    <n v="-1"/>
    <n v="0"/>
    <n v="-1"/>
    <n v="0"/>
    <n v="-1"/>
    <n v="-1"/>
    <n v="-1"/>
    <x v="8"/>
    <x v="4"/>
    <x v="0"/>
  </r>
  <r>
    <n v="5081"/>
    <n v="6643"/>
    <m/>
    <x v="0"/>
    <n v="9"/>
    <n v="0"/>
    <n v="-1"/>
    <n v="0"/>
    <n v="-1"/>
    <n v="-1"/>
    <n v="-1"/>
    <n v="0"/>
    <n v="-1"/>
    <n v="0"/>
    <n v="-1"/>
    <n v="-1"/>
    <n v="-1"/>
    <x v="8"/>
    <x v="5"/>
    <x v="0"/>
  </r>
  <r>
    <n v="5081"/>
    <n v="6762"/>
    <m/>
    <x v="0"/>
    <n v="9"/>
    <n v="0"/>
    <n v="-1"/>
    <n v="0"/>
    <n v="-1"/>
    <n v="-1"/>
    <n v="-1"/>
    <n v="0"/>
    <n v="-1"/>
    <n v="0"/>
    <n v="-1"/>
    <n v="-1"/>
    <n v="-1"/>
    <x v="8"/>
    <x v="6"/>
    <x v="0"/>
  </r>
  <r>
    <n v="5081"/>
    <n v="6763"/>
    <m/>
    <x v="0"/>
    <n v="9"/>
    <n v="0"/>
    <n v="-1"/>
    <n v="0"/>
    <n v="-1"/>
    <n v="-1"/>
    <n v="-1"/>
    <n v="0"/>
    <n v="-1"/>
    <n v="0"/>
    <n v="-1"/>
    <n v="-1"/>
    <n v="-1"/>
    <x v="8"/>
    <x v="7"/>
    <x v="0"/>
  </r>
  <r>
    <n v="5081"/>
    <n v="6764"/>
    <m/>
    <x v="0"/>
    <n v="9"/>
    <n v="0"/>
    <n v="-1"/>
    <n v="0"/>
    <n v="-1"/>
    <n v="-1"/>
    <n v="-1"/>
    <n v="0"/>
    <n v="-1"/>
    <n v="0"/>
    <n v="-1"/>
    <n v="-1"/>
    <n v="-1"/>
    <x v="8"/>
    <x v="8"/>
    <x v="0"/>
  </r>
  <r>
    <n v="5081"/>
    <n v="6765"/>
    <m/>
    <x v="0"/>
    <n v="9"/>
    <n v="0"/>
    <n v="-1"/>
    <n v="0"/>
    <n v="-1"/>
    <n v="-1"/>
    <n v="-1"/>
    <n v="0"/>
    <n v="-1"/>
    <n v="0"/>
    <n v="-1"/>
    <n v="-1"/>
    <n v="-1"/>
    <x v="8"/>
    <x v="9"/>
    <x v="0"/>
  </r>
  <r>
    <n v="5081"/>
    <n v="6767"/>
    <m/>
    <x v="0"/>
    <n v="9"/>
    <n v="0"/>
    <n v="-1"/>
    <n v="0"/>
    <n v="-1"/>
    <n v="-1"/>
    <n v="-1"/>
    <n v="0"/>
    <n v="-1"/>
    <n v="0"/>
    <n v="-1"/>
    <n v="-1"/>
    <n v="-1"/>
    <x v="8"/>
    <x v="10"/>
    <x v="0"/>
  </r>
  <r>
    <n v="5081"/>
    <n v="6768"/>
    <m/>
    <x v="0"/>
    <n v="9"/>
    <n v="0"/>
    <n v="-1"/>
    <n v="0"/>
    <n v="-1"/>
    <n v="-1"/>
    <n v="-1"/>
    <n v="0"/>
    <n v="-1"/>
    <n v="0"/>
    <n v="-1"/>
    <n v="-1"/>
    <n v="-1"/>
    <x v="8"/>
    <x v="11"/>
    <x v="0"/>
  </r>
  <r>
    <n v="5081"/>
    <n v="6775"/>
    <m/>
    <x v="0"/>
    <n v="9"/>
    <n v="0"/>
    <n v="-1"/>
    <n v="0"/>
    <n v="-1"/>
    <n v="-1"/>
    <n v="-1"/>
    <n v="0"/>
    <n v="-1"/>
    <n v="0"/>
    <n v="-1"/>
    <n v="-1"/>
    <n v="-1"/>
    <x v="8"/>
    <x v="12"/>
    <x v="0"/>
  </r>
  <r>
    <n v="5081"/>
    <n v="6776"/>
    <m/>
    <x v="0"/>
    <n v="9"/>
    <n v="0"/>
    <n v="-1"/>
    <n v="0"/>
    <n v="-1"/>
    <n v="-1"/>
    <n v="-1"/>
    <n v="0"/>
    <n v="-1"/>
    <n v="0"/>
    <n v="-1"/>
    <n v="-1"/>
    <n v="-1"/>
    <x v="8"/>
    <x v="13"/>
    <x v="0"/>
  </r>
  <r>
    <n v="5081"/>
    <n v="6777"/>
    <m/>
    <x v="0"/>
    <n v="9"/>
    <n v="0"/>
    <n v="-1"/>
    <n v="0"/>
    <n v="-1"/>
    <n v="-1"/>
    <n v="-1"/>
    <n v="0"/>
    <n v="-1"/>
    <n v="0"/>
    <n v="-1"/>
    <n v="-1"/>
    <n v="-1"/>
    <x v="8"/>
    <x v="14"/>
    <x v="0"/>
  </r>
  <r>
    <n v="5081"/>
    <n v="2959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1"/>
    <n v="3659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1"/>
    <n v="4524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1"/>
    <n v="6368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1"/>
    <n v="6639"/>
    <m/>
    <x v="0"/>
    <n v="10"/>
    <n v="0"/>
    <n v="-1"/>
    <n v="0"/>
    <n v="-1"/>
    <n v="-1"/>
    <n v="-1"/>
    <n v="0"/>
    <n v="-1"/>
    <n v="0"/>
    <n v="-1"/>
    <n v="-1"/>
    <n v="-1"/>
    <x v="9"/>
    <x v="1"/>
    <x v="0"/>
  </r>
  <r>
    <n v="5081"/>
    <n v="6640"/>
    <m/>
    <x v="0"/>
    <n v="10"/>
    <n v="0"/>
    <n v="-1"/>
    <n v="0"/>
    <n v="-1"/>
    <n v="-1"/>
    <n v="-1"/>
    <n v="0"/>
    <n v="-1"/>
    <n v="0"/>
    <n v="-1"/>
    <n v="-1"/>
    <n v="-1"/>
    <x v="9"/>
    <x v="2"/>
    <x v="0"/>
  </r>
  <r>
    <n v="5081"/>
    <n v="6642"/>
    <m/>
    <x v="0"/>
    <n v="10"/>
    <n v="0"/>
    <n v="-1"/>
    <n v="0"/>
    <n v="-1"/>
    <n v="-1"/>
    <n v="-1"/>
    <n v="0"/>
    <n v="-1"/>
    <n v="0"/>
    <n v="-1"/>
    <n v="-1"/>
    <n v="-1"/>
    <x v="9"/>
    <x v="4"/>
    <x v="0"/>
  </r>
  <r>
    <n v="5081"/>
    <n v="6643"/>
    <m/>
    <x v="0"/>
    <n v="10"/>
    <n v="0"/>
    <n v="-1"/>
    <n v="0"/>
    <n v="-1"/>
    <n v="-1"/>
    <n v="-1"/>
    <n v="0"/>
    <n v="-1"/>
    <n v="0"/>
    <n v="-1"/>
    <n v="-1"/>
    <n v="-1"/>
    <x v="9"/>
    <x v="5"/>
    <x v="0"/>
  </r>
  <r>
    <n v="5081"/>
    <n v="6762"/>
    <m/>
    <x v="0"/>
    <n v="10"/>
    <n v="0"/>
    <n v="-1"/>
    <n v="0"/>
    <n v="-1"/>
    <n v="-1"/>
    <n v="-1"/>
    <n v="0"/>
    <n v="-1"/>
    <n v="0"/>
    <n v="-1"/>
    <n v="-1"/>
    <n v="-1"/>
    <x v="9"/>
    <x v="6"/>
    <x v="0"/>
  </r>
  <r>
    <n v="5081"/>
    <n v="6763"/>
    <m/>
    <x v="0"/>
    <n v="10"/>
    <n v="0"/>
    <n v="-1"/>
    <n v="0"/>
    <n v="-1"/>
    <n v="-1"/>
    <n v="-1"/>
    <n v="0"/>
    <n v="-1"/>
    <n v="0"/>
    <n v="-1"/>
    <n v="-1"/>
    <n v="-1"/>
    <x v="9"/>
    <x v="7"/>
    <x v="0"/>
  </r>
  <r>
    <n v="5081"/>
    <n v="6764"/>
    <m/>
    <x v="0"/>
    <n v="10"/>
    <n v="0"/>
    <n v="-1"/>
    <n v="0"/>
    <n v="-1"/>
    <n v="-1"/>
    <n v="-1"/>
    <n v="0"/>
    <n v="-1"/>
    <n v="0"/>
    <n v="-1"/>
    <n v="-1"/>
    <n v="-1"/>
    <x v="9"/>
    <x v="8"/>
    <x v="0"/>
  </r>
  <r>
    <n v="5081"/>
    <n v="6775"/>
    <m/>
    <x v="0"/>
    <n v="10"/>
    <n v="0"/>
    <n v="-1"/>
    <n v="0"/>
    <n v="-1"/>
    <n v="-1"/>
    <n v="-1"/>
    <n v="0"/>
    <n v="-1"/>
    <n v="0"/>
    <n v="-1"/>
    <n v="-1"/>
    <n v="-1"/>
    <x v="9"/>
    <x v="12"/>
    <x v="0"/>
  </r>
  <r>
    <n v="5081"/>
    <n v="6776"/>
    <m/>
    <x v="0"/>
    <n v="10"/>
    <n v="0"/>
    <n v="-1"/>
    <n v="0"/>
    <n v="-1"/>
    <n v="-1"/>
    <n v="-1"/>
    <n v="0"/>
    <n v="-1"/>
    <n v="0"/>
    <n v="-1"/>
    <n v="-1"/>
    <n v="-1"/>
    <x v="9"/>
    <x v="13"/>
    <x v="0"/>
  </r>
  <r>
    <n v="5081"/>
    <n v="2959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1"/>
    <n v="3659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1"/>
    <n v="4524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1"/>
    <n v="4954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1"/>
    <n v="6357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1"/>
    <n v="6368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1"/>
    <n v="6639"/>
    <m/>
    <x v="0"/>
    <n v="11"/>
    <n v="0"/>
    <n v="-1"/>
    <n v="0"/>
    <n v="-1"/>
    <n v="-1"/>
    <n v="-1"/>
    <n v="0"/>
    <n v="-1"/>
    <n v="0"/>
    <n v="-1"/>
    <n v="-1"/>
    <n v="-1"/>
    <x v="10"/>
    <x v="1"/>
    <x v="0"/>
  </r>
  <r>
    <n v="5081"/>
    <n v="6640"/>
    <m/>
    <x v="0"/>
    <n v="11"/>
    <n v="0"/>
    <n v="-1"/>
    <n v="0"/>
    <n v="-1"/>
    <n v="-1"/>
    <n v="-1"/>
    <n v="0"/>
    <n v="-1"/>
    <n v="0"/>
    <n v="-1"/>
    <n v="-1"/>
    <n v="-1"/>
    <x v="10"/>
    <x v="2"/>
    <x v="0"/>
  </r>
  <r>
    <n v="5081"/>
    <n v="6641"/>
    <m/>
    <x v="0"/>
    <n v="11"/>
    <n v="0"/>
    <n v="-1"/>
    <n v="0"/>
    <n v="-1"/>
    <n v="-1"/>
    <n v="-1"/>
    <n v="0"/>
    <n v="-1"/>
    <n v="0"/>
    <n v="-1"/>
    <n v="-1"/>
    <n v="-1"/>
    <x v="10"/>
    <x v="3"/>
    <x v="0"/>
  </r>
  <r>
    <n v="5081"/>
    <n v="6642"/>
    <m/>
    <x v="0"/>
    <n v="11"/>
    <n v="0"/>
    <n v="-1"/>
    <n v="0"/>
    <n v="-1"/>
    <n v="-1"/>
    <n v="-1"/>
    <n v="0"/>
    <n v="-1"/>
    <n v="0"/>
    <n v="-1"/>
    <n v="-1"/>
    <n v="-1"/>
    <x v="10"/>
    <x v="4"/>
    <x v="0"/>
  </r>
  <r>
    <n v="5081"/>
    <n v="6643"/>
    <m/>
    <x v="0"/>
    <n v="11"/>
    <n v="0"/>
    <n v="-1"/>
    <n v="0"/>
    <n v="-1"/>
    <n v="-1"/>
    <n v="-1"/>
    <n v="0"/>
    <n v="-1"/>
    <n v="0"/>
    <n v="-1"/>
    <n v="-1"/>
    <n v="-1"/>
    <x v="10"/>
    <x v="5"/>
    <x v="0"/>
  </r>
  <r>
    <n v="5081"/>
    <n v="6762"/>
    <m/>
    <x v="0"/>
    <n v="11"/>
    <n v="0"/>
    <n v="-1"/>
    <n v="0"/>
    <n v="-1"/>
    <n v="-1"/>
    <n v="-1"/>
    <n v="0"/>
    <n v="-1"/>
    <n v="0"/>
    <n v="-1"/>
    <n v="-1"/>
    <n v="-1"/>
    <x v="10"/>
    <x v="6"/>
    <x v="0"/>
  </r>
  <r>
    <n v="5081"/>
    <n v="6763"/>
    <m/>
    <x v="0"/>
    <n v="11"/>
    <n v="0"/>
    <n v="-1"/>
    <n v="0"/>
    <n v="-1"/>
    <n v="-1"/>
    <n v="-1"/>
    <n v="0"/>
    <n v="-1"/>
    <n v="0"/>
    <n v="-1"/>
    <n v="-1"/>
    <n v="-1"/>
    <x v="10"/>
    <x v="7"/>
    <x v="0"/>
  </r>
  <r>
    <n v="5081"/>
    <n v="6764"/>
    <m/>
    <x v="0"/>
    <n v="11"/>
    <n v="0"/>
    <n v="-1"/>
    <n v="0"/>
    <n v="-1"/>
    <n v="-1"/>
    <n v="-1"/>
    <n v="0"/>
    <n v="-1"/>
    <n v="0"/>
    <n v="-1"/>
    <n v="-1"/>
    <n v="-1"/>
    <x v="10"/>
    <x v="8"/>
    <x v="0"/>
  </r>
  <r>
    <n v="5081"/>
    <n v="6765"/>
    <m/>
    <x v="0"/>
    <n v="11"/>
    <n v="0"/>
    <n v="-1"/>
    <n v="0"/>
    <n v="-1"/>
    <n v="-1"/>
    <n v="-1"/>
    <n v="0"/>
    <n v="-1"/>
    <n v="0"/>
    <n v="-1"/>
    <n v="-1"/>
    <n v="-1"/>
    <x v="10"/>
    <x v="9"/>
    <x v="0"/>
  </r>
  <r>
    <n v="5081"/>
    <n v="6767"/>
    <m/>
    <x v="0"/>
    <n v="11"/>
    <n v="0"/>
    <n v="-1"/>
    <n v="0"/>
    <n v="-1"/>
    <n v="-1"/>
    <n v="-1"/>
    <n v="0"/>
    <n v="-1"/>
    <n v="0"/>
    <n v="-1"/>
    <n v="-1"/>
    <n v="-1"/>
    <x v="10"/>
    <x v="10"/>
    <x v="0"/>
  </r>
  <r>
    <n v="5081"/>
    <n v="6775"/>
    <m/>
    <x v="0"/>
    <n v="11"/>
    <n v="0"/>
    <n v="-1"/>
    <n v="0"/>
    <n v="-1"/>
    <n v="-1"/>
    <n v="-1"/>
    <n v="0"/>
    <n v="-1"/>
    <n v="0"/>
    <n v="-1"/>
    <n v="-1"/>
    <n v="-1"/>
    <x v="10"/>
    <x v="12"/>
    <x v="0"/>
  </r>
  <r>
    <n v="5081"/>
    <n v="6776"/>
    <m/>
    <x v="0"/>
    <n v="11"/>
    <n v="0"/>
    <n v="-1"/>
    <n v="0"/>
    <n v="-1"/>
    <n v="-1"/>
    <n v="-1"/>
    <n v="0"/>
    <n v="-1"/>
    <n v="0"/>
    <n v="-1"/>
    <n v="-1"/>
    <n v="-1"/>
    <x v="10"/>
    <x v="13"/>
    <x v="0"/>
  </r>
  <r>
    <n v="5081"/>
    <n v="6777"/>
    <m/>
    <x v="0"/>
    <n v="11"/>
    <n v="0"/>
    <n v="-1"/>
    <n v="0"/>
    <n v="-1"/>
    <n v="-1"/>
    <n v="-1"/>
    <n v="0"/>
    <n v="-1"/>
    <n v="0"/>
    <n v="-1"/>
    <n v="-1"/>
    <n v="-1"/>
    <x v="10"/>
    <x v="14"/>
    <x v="0"/>
  </r>
  <r>
    <n v="5081"/>
    <n v="2959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1"/>
    <n v="3659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1"/>
    <n v="4524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1"/>
    <n v="4954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1"/>
    <n v="6357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1"/>
    <n v="6368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1"/>
    <n v="6639"/>
    <m/>
    <x v="0"/>
    <n v="12"/>
    <n v="0"/>
    <n v="-1"/>
    <n v="0"/>
    <n v="-1"/>
    <n v="-1"/>
    <n v="-1"/>
    <n v="0"/>
    <n v="-1"/>
    <n v="0"/>
    <n v="-1"/>
    <n v="-1"/>
    <n v="-1"/>
    <x v="11"/>
    <x v="1"/>
    <x v="0"/>
  </r>
  <r>
    <n v="5081"/>
    <n v="6640"/>
    <m/>
    <x v="0"/>
    <n v="12"/>
    <n v="0"/>
    <n v="-1"/>
    <n v="0"/>
    <n v="-1"/>
    <n v="-1"/>
    <n v="-1"/>
    <n v="0"/>
    <n v="-1"/>
    <n v="0"/>
    <n v="-1"/>
    <n v="-1"/>
    <n v="-1"/>
    <x v="11"/>
    <x v="2"/>
    <x v="0"/>
  </r>
  <r>
    <n v="5081"/>
    <n v="6641"/>
    <m/>
    <x v="0"/>
    <n v="12"/>
    <n v="0"/>
    <n v="-1"/>
    <n v="0"/>
    <n v="-1"/>
    <n v="-1"/>
    <n v="-1"/>
    <n v="0"/>
    <n v="-1"/>
    <n v="0"/>
    <n v="-1"/>
    <n v="-1"/>
    <n v="-1"/>
    <x v="11"/>
    <x v="3"/>
    <x v="0"/>
  </r>
  <r>
    <n v="5081"/>
    <n v="6642"/>
    <m/>
    <x v="0"/>
    <n v="12"/>
    <n v="0"/>
    <n v="-1"/>
    <n v="0"/>
    <n v="-1"/>
    <n v="-1"/>
    <n v="-1"/>
    <n v="0"/>
    <n v="-1"/>
    <n v="0"/>
    <n v="-1"/>
    <n v="-1"/>
    <n v="-1"/>
    <x v="11"/>
    <x v="4"/>
    <x v="0"/>
  </r>
  <r>
    <n v="5081"/>
    <n v="6643"/>
    <m/>
    <x v="0"/>
    <n v="12"/>
    <n v="0"/>
    <n v="-1"/>
    <n v="0"/>
    <n v="-1"/>
    <n v="-1"/>
    <n v="-1"/>
    <n v="0"/>
    <n v="-1"/>
    <n v="0"/>
    <n v="-1"/>
    <n v="-1"/>
    <n v="-1"/>
    <x v="11"/>
    <x v="5"/>
    <x v="0"/>
  </r>
  <r>
    <n v="5081"/>
    <n v="6762"/>
    <m/>
    <x v="0"/>
    <n v="12"/>
    <n v="0"/>
    <n v="-1"/>
    <n v="0"/>
    <n v="-1"/>
    <n v="-1"/>
    <n v="-1"/>
    <n v="0"/>
    <n v="-1"/>
    <n v="0"/>
    <n v="-1"/>
    <n v="-1"/>
    <n v="-1"/>
    <x v="11"/>
    <x v="6"/>
    <x v="0"/>
  </r>
  <r>
    <n v="5081"/>
    <n v="6763"/>
    <m/>
    <x v="0"/>
    <n v="12"/>
    <n v="0"/>
    <n v="-1"/>
    <n v="0"/>
    <n v="-1"/>
    <n v="-1"/>
    <n v="-1"/>
    <n v="0"/>
    <n v="-1"/>
    <n v="0"/>
    <n v="-1"/>
    <n v="-1"/>
    <n v="-1"/>
    <x v="11"/>
    <x v="7"/>
    <x v="0"/>
  </r>
  <r>
    <n v="5081"/>
    <n v="6764"/>
    <m/>
    <x v="0"/>
    <n v="12"/>
    <n v="0"/>
    <n v="-1"/>
    <n v="0"/>
    <n v="-1"/>
    <n v="-1"/>
    <n v="-1"/>
    <n v="0"/>
    <n v="-1"/>
    <n v="0"/>
    <n v="-1"/>
    <n v="-1"/>
    <n v="-1"/>
    <x v="11"/>
    <x v="8"/>
    <x v="0"/>
  </r>
  <r>
    <n v="5081"/>
    <n v="6765"/>
    <m/>
    <x v="0"/>
    <n v="12"/>
    <n v="0"/>
    <n v="-1"/>
    <n v="0"/>
    <n v="-1"/>
    <n v="-1"/>
    <n v="-1"/>
    <n v="0"/>
    <n v="-1"/>
    <n v="0"/>
    <n v="-1"/>
    <n v="-1"/>
    <n v="-1"/>
    <x v="11"/>
    <x v="9"/>
    <x v="0"/>
  </r>
  <r>
    <n v="5081"/>
    <n v="6767"/>
    <m/>
    <x v="0"/>
    <n v="12"/>
    <n v="0"/>
    <n v="-1"/>
    <n v="0"/>
    <n v="-1"/>
    <n v="-1"/>
    <n v="-1"/>
    <n v="0"/>
    <n v="-1"/>
    <n v="0"/>
    <n v="-1"/>
    <n v="-1"/>
    <n v="-1"/>
    <x v="11"/>
    <x v="10"/>
    <x v="0"/>
  </r>
  <r>
    <n v="5081"/>
    <n v="6775"/>
    <m/>
    <x v="0"/>
    <n v="12"/>
    <n v="0"/>
    <n v="-1"/>
    <n v="0"/>
    <n v="-1"/>
    <n v="-1"/>
    <n v="-1"/>
    <n v="0"/>
    <n v="-1"/>
    <n v="0"/>
    <n v="-1"/>
    <n v="-1"/>
    <n v="-1"/>
    <x v="11"/>
    <x v="12"/>
    <x v="0"/>
  </r>
  <r>
    <n v="5081"/>
    <n v="6776"/>
    <m/>
    <x v="0"/>
    <n v="12"/>
    <n v="0"/>
    <n v="-1"/>
    <n v="0"/>
    <n v="-1"/>
    <n v="-1"/>
    <n v="-1"/>
    <n v="0"/>
    <n v="-1"/>
    <n v="0"/>
    <n v="-1"/>
    <n v="-1"/>
    <n v="-1"/>
    <x v="11"/>
    <x v="13"/>
    <x v="0"/>
  </r>
  <r>
    <n v="5079"/>
    <n v="2959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79"/>
    <n v="3659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79"/>
    <n v="4524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79"/>
    <n v="4953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79"/>
    <n v="4954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79"/>
    <n v="6357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79"/>
    <n v="6368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79"/>
    <n v="6639"/>
    <m/>
    <x v="0"/>
    <n v="1"/>
    <n v="0"/>
    <n v="-1"/>
    <n v="0"/>
    <n v="-1"/>
    <n v="-1"/>
    <n v="-1"/>
    <n v="0"/>
    <n v="-1"/>
    <n v="0"/>
    <n v="-1"/>
    <n v="-1"/>
    <n v="-1"/>
    <x v="0"/>
    <x v="1"/>
    <x v="0"/>
  </r>
  <r>
    <n v="5079"/>
    <n v="6640"/>
    <m/>
    <x v="0"/>
    <n v="1"/>
    <n v="0"/>
    <n v="-1"/>
    <n v="0"/>
    <n v="-1"/>
    <n v="-1"/>
    <n v="-1"/>
    <n v="0"/>
    <n v="-1"/>
    <n v="0"/>
    <n v="-1"/>
    <n v="-1"/>
    <n v="-1"/>
    <x v="0"/>
    <x v="2"/>
    <x v="0"/>
  </r>
  <r>
    <n v="5079"/>
    <n v="6641"/>
    <m/>
    <x v="0"/>
    <n v="1"/>
    <n v="0"/>
    <n v="-1"/>
    <n v="0"/>
    <n v="-1"/>
    <n v="-1"/>
    <n v="-1"/>
    <n v="0"/>
    <n v="-1"/>
    <n v="0"/>
    <n v="-1"/>
    <n v="-1"/>
    <n v="-1"/>
    <x v="0"/>
    <x v="3"/>
    <x v="0"/>
  </r>
  <r>
    <n v="5079"/>
    <n v="6642"/>
    <m/>
    <x v="0"/>
    <n v="1"/>
    <n v="0"/>
    <n v="-1"/>
    <n v="0"/>
    <n v="-1"/>
    <n v="-1"/>
    <n v="-1"/>
    <n v="0"/>
    <n v="-1"/>
    <n v="0"/>
    <n v="-1"/>
    <n v="-1"/>
    <n v="-1"/>
    <x v="0"/>
    <x v="4"/>
    <x v="0"/>
  </r>
  <r>
    <n v="5079"/>
    <n v="6643"/>
    <m/>
    <x v="0"/>
    <n v="1"/>
    <n v="0"/>
    <n v="-1"/>
    <n v="0"/>
    <n v="-1"/>
    <n v="-1"/>
    <n v="-1"/>
    <n v="0"/>
    <n v="-1"/>
    <n v="0"/>
    <n v="-1"/>
    <n v="-1"/>
    <n v="-1"/>
    <x v="0"/>
    <x v="5"/>
    <x v="0"/>
  </r>
  <r>
    <n v="5079"/>
    <n v="6762"/>
    <m/>
    <x v="0"/>
    <n v="1"/>
    <n v="0"/>
    <n v="-1"/>
    <n v="0"/>
    <n v="-1"/>
    <n v="-1"/>
    <n v="-1"/>
    <n v="0"/>
    <n v="-1"/>
    <n v="0"/>
    <n v="-1"/>
    <n v="-1"/>
    <n v="-1"/>
    <x v="0"/>
    <x v="6"/>
    <x v="0"/>
  </r>
  <r>
    <n v="5079"/>
    <n v="6763"/>
    <m/>
    <x v="0"/>
    <n v="1"/>
    <n v="0"/>
    <n v="-1"/>
    <n v="0"/>
    <n v="-1"/>
    <n v="-1"/>
    <n v="-1"/>
    <n v="0"/>
    <n v="-1"/>
    <n v="0"/>
    <n v="-1"/>
    <n v="-1"/>
    <n v="-1"/>
    <x v="0"/>
    <x v="7"/>
    <x v="0"/>
  </r>
  <r>
    <n v="5079"/>
    <n v="6764"/>
    <m/>
    <x v="0"/>
    <n v="1"/>
    <n v="0"/>
    <n v="-1"/>
    <n v="0"/>
    <n v="-1"/>
    <n v="-1"/>
    <n v="-1"/>
    <n v="0"/>
    <n v="-1"/>
    <n v="0"/>
    <n v="-1"/>
    <n v="-1"/>
    <n v="-1"/>
    <x v="0"/>
    <x v="8"/>
    <x v="0"/>
  </r>
  <r>
    <n v="5079"/>
    <n v="6765"/>
    <m/>
    <x v="0"/>
    <n v="1"/>
    <n v="0"/>
    <n v="-1"/>
    <n v="0"/>
    <n v="-1"/>
    <n v="-1"/>
    <n v="-1"/>
    <n v="0"/>
    <n v="-1"/>
    <n v="0"/>
    <n v="-1"/>
    <n v="-1"/>
    <n v="-1"/>
    <x v="0"/>
    <x v="9"/>
    <x v="0"/>
  </r>
  <r>
    <n v="5079"/>
    <n v="6767"/>
    <m/>
    <x v="0"/>
    <n v="1"/>
    <n v="0"/>
    <n v="-1"/>
    <n v="0"/>
    <n v="-1"/>
    <n v="-1"/>
    <n v="-1"/>
    <n v="0"/>
    <n v="-1"/>
    <n v="0"/>
    <n v="-1"/>
    <n v="-1"/>
    <n v="-1"/>
    <x v="0"/>
    <x v="10"/>
    <x v="0"/>
  </r>
  <r>
    <n v="5079"/>
    <n v="6768"/>
    <m/>
    <x v="0"/>
    <n v="1"/>
    <n v="0"/>
    <n v="-1"/>
    <n v="0"/>
    <n v="-1"/>
    <n v="-1"/>
    <n v="-1"/>
    <n v="0"/>
    <n v="-1"/>
    <n v="0"/>
    <n v="-1"/>
    <n v="-1"/>
    <n v="-1"/>
    <x v="0"/>
    <x v="11"/>
    <x v="0"/>
  </r>
  <r>
    <n v="5079"/>
    <n v="6775"/>
    <m/>
    <x v="0"/>
    <n v="1"/>
    <n v="0"/>
    <n v="-1"/>
    <n v="0"/>
    <n v="-1"/>
    <n v="-1"/>
    <n v="-1"/>
    <n v="0"/>
    <n v="-1"/>
    <n v="0"/>
    <n v="-1"/>
    <n v="-1"/>
    <n v="-1"/>
    <x v="0"/>
    <x v="12"/>
    <x v="0"/>
  </r>
  <r>
    <n v="5079"/>
    <n v="6776"/>
    <m/>
    <x v="0"/>
    <n v="1"/>
    <n v="0"/>
    <n v="-1"/>
    <n v="0"/>
    <n v="-1"/>
    <n v="-1"/>
    <n v="-1"/>
    <n v="0"/>
    <n v="-1"/>
    <n v="0"/>
    <n v="-1"/>
    <n v="-1"/>
    <n v="-1"/>
    <x v="0"/>
    <x v="13"/>
    <x v="0"/>
  </r>
  <r>
    <n v="5079"/>
    <n v="6777"/>
    <m/>
    <x v="0"/>
    <n v="1"/>
    <n v="0"/>
    <n v="-1"/>
    <n v="0"/>
    <n v="-1"/>
    <n v="-1"/>
    <n v="-1"/>
    <n v="0"/>
    <n v="-1"/>
    <n v="0"/>
    <n v="-1"/>
    <n v="-1"/>
    <n v="-1"/>
    <x v="0"/>
    <x v="14"/>
    <x v="0"/>
  </r>
  <r>
    <n v="5079"/>
    <n v="2959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79"/>
    <n v="3659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79"/>
    <n v="4524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79"/>
    <n v="4953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79"/>
    <n v="4954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79"/>
    <n v="6357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79"/>
    <n v="6368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79"/>
    <n v="6639"/>
    <m/>
    <x v="0"/>
    <n v="2"/>
    <n v="0"/>
    <n v="-1"/>
    <n v="0"/>
    <n v="-1"/>
    <n v="-1"/>
    <n v="-1"/>
    <n v="0"/>
    <n v="-1"/>
    <n v="0"/>
    <n v="-1"/>
    <n v="-1"/>
    <n v="-1"/>
    <x v="1"/>
    <x v="1"/>
    <x v="0"/>
  </r>
  <r>
    <n v="5079"/>
    <n v="6640"/>
    <m/>
    <x v="0"/>
    <n v="2"/>
    <n v="0"/>
    <n v="-1"/>
    <n v="0"/>
    <n v="-1"/>
    <n v="-1"/>
    <n v="-1"/>
    <n v="0"/>
    <n v="-1"/>
    <n v="0"/>
    <n v="-1"/>
    <n v="-1"/>
    <n v="-1"/>
    <x v="1"/>
    <x v="2"/>
    <x v="0"/>
  </r>
  <r>
    <n v="5079"/>
    <n v="6641"/>
    <m/>
    <x v="0"/>
    <n v="2"/>
    <n v="0"/>
    <n v="-1"/>
    <n v="0"/>
    <n v="-1"/>
    <n v="-1"/>
    <n v="-1"/>
    <n v="0"/>
    <n v="-1"/>
    <n v="0"/>
    <n v="-1"/>
    <n v="-1"/>
    <n v="-1"/>
    <x v="1"/>
    <x v="3"/>
    <x v="0"/>
  </r>
  <r>
    <n v="5079"/>
    <n v="6642"/>
    <m/>
    <x v="0"/>
    <n v="2"/>
    <n v="0"/>
    <n v="-1"/>
    <n v="0"/>
    <n v="-1"/>
    <n v="-1"/>
    <n v="-1"/>
    <n v="0"/>
    <n v="-1"/>
    <n v="0"/>
    <n v="-1"/>
    <n v="-1"/>
    <n v="-1"/>
    <x v="1"/>
    <x v="4"/>
    <x v="0"/>
  </r>
  <r>
    <n v="5079"/>
    <n v="6643"/>
    <m/>
    <x v="0"/>
    <n v="2"/>
    <n v="0"/>
    <n v="-1"/>
    <n v="0"/>
    <n v="-1"/>
    <n v="-1"/>
    <n v="-1"/>
    <n v="0"/>
    <n v="-1"/>
    <n v="0"/>
    <n v="-1"/>
    <n v="-1"/>
    <n v="-1"/>
    <x v="1"/>
    <x v="5"/>
    <x v="0"/>
  </r>
  <r>
    <n v="5079"/>
    <n v="6762"/>
    <m/>
    <x v="0"/>
    <n v="2"/>
    <n v="0"/>
    <n v="-1"/>
    <n v="0"/>
    <n v="-1"/>
    <n v="-1"/>
    <n v="-1"/>
    <n v="0"/>
    <n v="-1"/>
    <n v="0"/>
    <n v="-1"/>
    <n v="-1"/>
    <n v="-1"/>
    <x v="1"/>
    <x v="6"/>
    <x v="0"/>
  </r>
  <r>
    <n v="5079"/>
    <n v="6763"/>
    <m/>
    <x v="0"/>
    <n v="2"/>
    <n v="0"/>
    <n v="-1"/>
    <n v="0"/>
    <n v="-1"/>
    <n v="-1"/>
    <n v="-1"/>
    <n v="0"/>
    <n v="-1"/>
    <n v="0"/>
    <n v="-1"/>
    <n v="-1"/>
    <n v="-1"/>
    <x v="1"/>
    <x v="7"/>
    <x v="0"/>
  </r>
  <r>
    <n v="5079"/>
    <n v="6764"/>
    <m/>
    <x v="0"/>
    <n v="2"/>
    <n v="0"/>
    <n v="-1"/>
    <n v="0"/>
    <n v="-1"/>
    <n v="-1"/>
    <n v="-1"/>
    <n v="0"/>
    <n v="-1"/>
    <n v="0"/>
    <n v="-1"/>
    <n v="-1"/>
    <n v="-1"/>
    <x v="1"/>
    <x v="8"/>
    <x v="0"/>
  </r>
  <r>
    <n v="5079"/>
    <n v="6765"/>
    <m/>
    <x v="0"/>
    <n v="2"/>
    <n v="0"/>
    <n v="-1"/>
    <n v="0"/>
    <n v="-1"/>
    <n v="-1"/>
    <n v="-1"/>
    <n v="0"/>
    <n v="-1"/>
    <n v="0"/>
    <n v="-1"/>
    <n v="-1"/>
    <n v="-1"/>
    <x v="1"/>
    <x v="9"/>
    <x v="0"/>
  </r>
  <r>
    <n v="5079"/>
    <n v="6767"/>
    <m/>
    <x v="0"/>
    <n v="2"/>
    <n v="0"/>
    <n v="-1"/>
    <n v="0"/>
    <n v="-1"/>
    <n v="-1"/>
    <n v="-1"/>
    <n v="0"/>
    <n v="-1"/>
    <n v="0"/>
    <n v="-1"/>
    <n v="-1"/>
    <n v="-1"/>
    <x v="1"/>
    <x v="10"/>
    <x v="0"/>
  </r>
  <r>
    <n v="5079"/>
    <n v="6768"/>
    <m/>
    <x v="0"/>
    <n v="2"/>
    <n v="0"/>
    <n v="-1"/>
    <n v="0"/>
    <n v="-1"/>
    <n v="-1"/>
    <n v="-1"/>
    <n v="0"/>
    <n v="-1"/>
    <n v="0"/>
    <n v="-1"/>
    <n v="-1"/>
    <n v="-1"/>
    <x v="1"/>
    <x v="11"/>
    <x v="0"/>
  </r>
  <r>
    <n v="5079"/>
    <n v="6775"/>
    <m/>
    <x v="0"/>
    <n v="2"/>
    <n v="0"/>
    <n v="-1"/>
    <n v="0"/>
    <n v="-1"/>
    <n v="-1"/>
    <n v="-1"/>
    <n v="0"/>
    <n v="-1"/>
    <n v="0"/>
    <n v="-1"/>
    <n v="-1"/>
    <n v="-1"/>
    <x v="1"/>
    <x v="12"/>
    <x v="0"/>
  </r>
  <r>
    <n v="5079"/>
    <n v="6776"/>
    <m/>
    <x v="0"/>
    <n v="2"/>
    <n v="0"/>
    <n v="-1"/>
    <n v="0"/>
    <n v="-1"/>
    <n v="-1"/>
    <n v="-1"/>
    <n v="0"/>
    <n v="-1"/>
    <n v="0"/>
    <n v="-1"/>
    <n v="-1"/>
    <n v="-1"/>
    <x v="1"/>
    <x v="13"/>
    <x v="0"/>
  </r>
  <r>
    <n v="5079"/>
    <n v="6777"/>
    <m/>
    <x v="0"/>
    <n v="2"/>
    <n v="0"/>
    <n v="-1"/>
    <n v="0"/>
    <n v="-1"/>
    <n v="-1"/>
    <n v="-1"/>
    <n v="0"/>
    <n v="-1"/>
    <n v="0"/>
    <n v="-1"/>
    <n v="-1"/>
    <n v="-1"/>
    <x v="1"/>
    <x v="14"/>
    <x v="0"/>
  </r>
  <r>
    <n v="5079"/>
    <n v="2959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79"/>
    <n v="3659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79"/>
    <n v="4524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79"/>
    <n v="4953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79"/>
    <n v="4954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79"/>
    <n v="6357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79"/>
    <n v="6368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79"/>
    <n v="6639"/>
    <m/>
    <x v="0"/>
    <n v="3"/>
    <n v="0"/>
    <n v="-1"/>
    <n v="0"/>
    <n v="-1"/>
    <n v="-1"/>
    <n v="-1"/>
    <n v="0"/>
    <n v="-1"/>
    <n v="0"/>
    <n v="-1"/>
    <n v="-1"/>
    <n v="-1"/>
    <x v="2"/>
    <x v="1"/>
    <x v="0"/>
  </r>
  <r>
    <n v="5079"/>
    <n v="6640"/>
    <m/>
    <x v="0"/>
    <n v="3"/>
    <n v="0"/>
    <n v="-1"/>
    <n v="0"/>
    <n v="-1"/>
    <n v="-1"/>
    <n v="-1"/>
    <n v="0"/>
    <n v="-1"/>
    <n v="0"/>
    <n v="-1"/>
    <n v="-1"/>
    <n v="-1"/>
    <x v="2"/>
    <x v="2"/>
    <x v="0"/>
  </r>
  <r>
    <n v="5079"/>
    <n v="6641"/>
    <m/>
    <x v="0"/>
    <n v="3"/>
    <n v="0"/>
    <n v="-1"/>
    <n v="0"/>
    <n v="-1"/>
    <n v="-1"/>
    <n v="-1"/>
    <n v="0"/>
    <n v="-1"/>
    <n v="0"/>
    <n v="-1"/>
    <n v="-1"/>
    <n v="-1"/>
    <x v="2"/>
    <x v="3"/>
    <x v="0"/>
  </r>
  <r>
    <n v="5079"/>
    <n v="6642"/>
    <m/>
    <x v="0"/>
    <n v="3"/>
    <n v="0"/>
    <n v="-1"/>
    <n v="0"/>
    <n v="-1"/>
    <n v="-1"/>
    <n v="-1"/>
    <n v="0"/>
    <n v="-1"/>
    <n v="0"/>
    <n v="-1"/>
    <n v="-1"/>
    <n v="-1"/>
    <x v="2"/>
    <x v="4"/>
    <x v="0"/>
  </r>
  <r>
    <n v="5079"/>
    <n v="6643"/>
    <m/>
    <x v="0"/>
    <n v="3"/>
    <n v="0"/>
    <n v="-1"/>
    <n v="0"/>
    <n v="-1"/>
    <n v="-1"/>
    <n v="-1"/>
    <n v="0"/>
    <n v="-1"/>
    <n v="0"/>
    <n v="-1"/>
    <n v="-1"/>
    <n v="-1"/>
    <x v="2"/>
    <x v="5"/>
    <x v="0"/>
  </r>
  <r>
    <n v="5079"/>
    <n v="6762"/>
    <m/>
    <x v="0"/>
    <n v="3"/>
    <n v="0"/>
    <n v="-1"/>
    <n v="0"/>
    <n v="-1"/>
    <n v="-1"/>
    <n v="-1"/>
    <n v="0"/>
    <n v="-1"/>
    <n v="0"/>
    <n v="-1"/>
    <n v="-1"/>
    <n v="-1"/>
    <x v="2"/>
    <x v="6"/>
    <x v="0"/>
  </r>
  <r>
    <n v="5079"/>
    <n v="6763"/>
    <m/>
    <x v="0"/>
    <n v="3"/>
    <n v="0"/>
    <n v="-1"/>
    <n v="0"/>
    <n v="-1"/>
    <n v="-1"/>
    <n v="-1"/>
    <n v="0"/>
    <n v="-1"/>
    <n v="0"/>
    <n v="-1"/>
    <n v="-1"/>
    <n v="-1"/>
    <x v="2"/>
    <x v="7"/>
    <x v="0"/>
  </r>
  <r>
    <n v="5079"/>
    <n v="6764"/>
    <m/>
    <x v="0"/>
    <n v="3"/>
    <n v="0"/>
    <n v="-1"/>
    <n v="0"/>
    <n v="-1"/>
    <n v="-1"/>
    <n v="-1"/>
    <n v="0"/>
    <n v="-1"/>
    <n v="0"/>
    <n v="-1"/>
    <n v="-1"/>
    <n v="-1"/>
    <x v="2"/>
    <x v="8"/>
    <x v="0"/>
  </r>
  <r>
    <n v="5079"/>
    <n v="6765"/>
    <m/>
    <x v="0"/>
    <n v="3"/>
    <n v="0"/>
    <n v="-1"/>
    <n v="0"/>
    <n v="-1"/>
    <n v="-1"/>
    <n v="-1"/>
    <n v="0"/>
    <n v="-1"/>
    <n v="0"/>
    <n v="-1"/>
    <n v="-1"/>
    <n v="-1"/>
    <x v="2"/>
    <x v="9"/>
    <x v="0"/>
  </r>
  <r>
    <n v="5079"/>
    <n v="6767"/>
    <m/>
    <x v="0"/>
    <n v="3"/>
    <n v="0"/>
    <n v="-1"/>
    <n v="0"/>
    <n v="-1"/>
    <n v="-1"/>
    <n v="-1"/>
    <n v="0"/>
    <n v="-1"/>
    <n v="0"/>
    <n v="-1"/>
    <n v="-1"/>
    <n v="-1"/>
    <x v="2"/>
    <x v="10"/>
    <x v="0"/>
  </r>
  <r>
    <n v="5079"/>
    <n v="6768"/>
    <m/>
    <x v="0"/>
    <n v="3"/>
    <n v="0"/>
    <n v="-1"/>
    <n v="0"/>
    <n v="-1"/>
    <n v="-1"/>
    <n v="-1"/>
    <n v="0"/>
    <n v="-1"/>
    <n v="0"/>
    <n v="-1"/>
    <n v="-1"/>
    <n v="-1"/>
    <x v="2"/>
    <x v="11"/>
    <x v="0"/>
  </r>
  <r>
    <n v="5079"/>
    <n v="6775"/>
    <m/>
    <x v="0"/>
    <n v="3"/>
    <n v="0"/>
    <n v="-1"/>
    <n v="0"/>
    <n v="-1"/>
    <n v="-1"/>
    <n v="-1"/>
    <n v="0"/>
    <n v="-1"/>
    <n v="0"/>
    <n v="-1"/>
    <n v="-1"/>
    <n v="-1"/>
    <x v="2"/>
    <x v="12"/>
    <x v="0"/>
  </r>
  <r>
    <n v="5079"/>
    <n v="6776"/>
    <m/>
    <x v="0"/>
    <n v="3"/>
    <n v="0"/>
    <n v="-1"/>
    <n v="0"/>
    <n v="-1"/>
    <n v="-1"/>
    <n v="-1"/>
    <n v="0"/>
    <n v="-1"/>
    <n v="0"/>
    <n v="-1"/>
    <n v="-1"/>
    <n v="-1"/>
    <x v="2"/>
    <x v="13"/>
    <x v="0"/>
  </r>
  <r>
    <n v="5079"/>
    <n v="6777"/>
    <m/>
    <x v="0"/>
    <n v="3"/>
    <n v="0"/>
    <n v="-1"/>
    <n v="0"/>
    <n v="-1"/>
    <n v="-1"/>
    <n v="-1"/>
    <n v="0"/>
    <n v="-1"/>
    <n v="0"/>
    <n v="-1"/>
    <n v="-1"/>
    <n v="-1"/>
    <x v="2"/>
    <x v="14"/>
    <x v="0"/>
  </r>
  <r>
    <n v="5079"/>
    <n v="2959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79"/>
    <n v="3659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79"/>
    <n v="4524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79"/>
    <n v="4954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79"/>
    <n v="6357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79"/>
    <n v="6368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79"/>
    <n v="6639"/>
    <m/>
    <x v="0"/>
    <n v="4"/>
    <n v="0"/>
    <n v="-1"/>
    <n v="0"/>
    <n v="-1"/>
    <n v="-1"/>
    <n v="-1"/>
    <n v="0"/>
    <n v="-1"/>
    <n v="0"/>
    <n v="-1"/>
    <n v="-1"/>
    <n v="-1"/>
    <x v="3"/>
    <x v="1"/>
    <x v="0"/>
  </r>
  <r>
    <n v="5079"/>
    <n v="6640"/>
    <m/>
    <x v="0"/>
    <n v="4"/>
    <n v="0"/>
    <n v="-1"/>
    <n v="0"/>
    <n v="-1"/>
    <n v="-1"/>
    <n v="-1"/>
    <n v="0"/>
    <n v="-1"/>
    <n v="0"/>
    <n v="-1"/>
    <n v="-1"/>
    <n v="-1"/>
    <x v="3"/>
    <x v="2"/>
    <x v="0"/>
  </r>
  <r>
    <n v="5079"/>
    <n v="6641"/>
    <m/>
    <x v="0"/>
    <n v="4"/>
    <n v="0"/>
    <n v="-1"/>
    <n v="0"/>
    <n v="-1"/>
    <n v="-1"/>
    <n v="-1"/>
    <n v="0"/>
    <n v="-1"/>
    <n v="0"/>
    <n v="-1"/>
    <n v="-1"/>
    <n v="-1"/>
    <x v="3"/>
    <x v="3"/>
    <x v="0"/>
  </r>
  <r>
    <n v="5079"/>
    <n v="6642"/>
    <m/>
    <x v="0"/>
    <n v="4"/>
    <n v="0"/>
    <n v="-1"/>
    <n v="0"/>
    <n v="-1"/>
    <n v="-1"/>
    <n v="-1"/>
    <n v="0"/>
    <n v="-1"/>
    <n v="0"/>
    <n v="-1"/>
    <n v="-1"/>
    <n v="-1"/>
    <x v="3"/>
    <x v="4"/>
    <x v="0"/>
  </r>
  <r>
    <n v="5079"/>
    <n v="6643"/>
    <m/>
    <x v="0"/>
    <n v="4"/>
    <n v="0"/>
    <n v="-1"/>
    <n v="0"/>
    <n v="-1"/>
    <n v="-1"/>
    <n v="-1"/>
    <n v="0"/>
    <n v="-1"/>
    <n v="0"/>
    <n v="-1"/>
    <n v="-1"/>
    <n v="-1"/>
    <x v="3"/>
    <x v="5"/>
    <x v="0"/>
  </r>
  <r>
    <n v="5079"/>
    <n v="6762"/>
    <m/>
    <x v="0"/>
    <n v="4"/>
    <n v="0"/>
    <n v="-1"/>
    <n v="0"/>
    <n v="-1"/>
    <n v="-1"/>
    <n v="-1"/>
    <n v="0"/>
    <n v="-1"/>
    <n v="0"/>
    <n v="-1"/>
    <n v="-1"/>
    <n v="-1"/>
    <x v="3"/>
    <x v="6"/>
    <x v="0"/>
  </r>
  <r>
    <n v="5079"/>
    <n v="6763"/>
    <m/>
    <x v="0"/>
    <n v="4"/>
    <n v="0"/>
    <n v="-1"/>
    <n v="0"/>
    <n v="-1"/>
    <n v="-1"/>
    <n v="-1"/>
    <n v="0"/>
    <n v="-1"/>
    <n v="0"/>
    <n v="-1"/>
    <n v="-1"/>
    <n v="-1"/>
    <x v="3"/>
    <x v="7"/>
    <x v="0"/>
  </r>
  <r>
    <n v="5079"/>
    <n v="6764"/>
    <m/>
    <x v="0"/>
    <n v="4"/>
    <n v="0"/>
    <n v="-1"/>
    <n v="0"/>
    <n v="-1"/>
    <n v="-1"/>
    <n v="-1"/>
    <n v="0"/>
    <n v="-1"/>
    <n v="0"/>
    <n v="-1"/>
    <n v="-1"/>
    <n v="-1"/>
    <x v="3"/>
    <x v="8"/>
    <x v="0"/>
  </r>
  <r>
    <n v="5079"/>
    <n v="6765"/>
    <m/>
    <x v="0"/>
    <n v="4"/>
    <n v="0"/>
    <n v="-1"/>
    <n v="0"/>
    <n v="-1"/>
    <n v="-1"/>
    <n v="-1"/>
    <n v="0"/>
    <n v="-1"/>
    <n v="0"/>
    <n v="-1"/>
    <n v="-1"/>
    <n v="-1"/>
    <x v="3"/>
    <x v="9"/>
    <x v="0"/>
  </r>
  <r>
    <n v="5079"/>
    <n v="6767"/>
    <m/>
    <x v="0"/>
    <n v="4"/>
    <n v="0"/>
    <n v="-1"/>
    <n v="0"/>
    <n v="-1"/>
    <n v="-1"/>
    <n v="-1"/>
    <n v="0"/>
    <n v="-1"/>
    <n v="0"/>
    <n v="-1"/>
    <n v="-1"/>
    <n v="-1"/>
    <x v="3"/>
    <x v="10"/>
    <x v="0"/>
  </r>
  <r>
    <n v="5079"/>
    <n v="6775"/>
    <m/>
    <x v="0"/>
    <n v="4"/>
    <n v="0"/>
    <n v="-1"/>
    <n v="0"/>
    <n v="-1"/>
    <n v="-1"/>
    <n v="-1"/>
    <n v="0"/>
    <n v="-1"/>
    <n v="0"/>
    <n v="-1"/>
    <n v="-1"/>
    <n v="-1"/>
    <x v="3"/>
    <x v="12"/>
    <x v="0"/>
  </r>
  <r>
    <n v="5079"/>
    <n v="6776"/>
    <m/>
    <x v="0"/>
    <n v="4"/>
    <n v="0"/>
    <n v="-1"/>
    <n v="0"/>
    <n v="-1"/>
    <n v="-1"/>
    <n v="-1"/>
    <n v="0"/>
    <n v="-1"/>
    <n v="0"/>
    <n v="-1"/>
    <n v="-1"/>
    <n v="-1"/>
    <x v="3"/>
    <x v="13"/>
    <x v="0"/>
  </r>
  <r>
    <n v="5079"/>
    <n v="2959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79"/>
    <n v="3659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79"/>
    <n v="4524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79"/>
    <n v="4953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79"/>
    <n v="4954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79"/>
    <n v="6357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79"/>
    <n v="6368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79"/>
    <n v="6639"/>
    <m/>
    <x v="0"/>
    <n v="5"/>
    <n v="0"/>
    <n v="-1"/>
    <n v="0"/>
    <n v="-1"/>
    <n v="-1"/>
    <n v="-1"/>
    <n v="0"/>
    <n v="-1"/>
    <n v="0"/>
    <n v="-1"/>
    <n v="-1"/>
    <n v="-1"/>
    <x v="4"/>
    <x v="1"/>
    <x v="0"/>
  </r>
  <r>
    <n v="5079"/>
    <n v="6640"/>
    <m/>
    <x v="0"/>
    <n v="5"/>
    <n v="0"/>
    <n v="-1"/>
    <n v="0"/>
    <n v="-1"/>
    <n v="-1"/>
    <n v="-1"/>
    <n v="0"/>
    <n v="-1"/>
    <n v="0"/>
    <n v="-1"/>
    <n v="-1"/>
    <n v="-1"/>
    <x v="4"/>
    <x v="2"/>
    <x v="0"/>
  </r>
  <r>
    <n v="5079"/>
    <n v="6641"/>
    <m/>
    <x v="0"/>
    <n v="5"/>
    <n v="0"/>
    <n v="-1"/>
    <n v="0"/>
    <n v="-1"/>
    <n v="-1"/>
    <n v="-1"/>
    <n v="0"/>
    <n v="-1"/>
    <n v="0"/>
    <n v="-1"/>
    <n v="-1"/>
    <n v="-1"/>
    <x v="4"/>
    <x v="3"/>
    <x v="0"/>
  </r>
  <r>
    <n v="5079"/>
    <n v="6642"/>
    <m/>
    <x v="0"/>
    <n v="5"/>
    <n v="0"/>
    <n v="-1"/>
    <n v="0"/>
    <n v="-1"/>
    <n v="-1"/>
    <n v="-1"/>
    <n v="0"/>
    <n v="-1"/>
    <n v="0"/>
    <n v="-1"/>
    <n v="-1"/>
    <n v="-1"/>
    <x v="4"/>
    <x v="4"/>
    <x v="0"/>
  </r>
  <r>
    <n v="5079"/>
    <n v="6643"/>
    <m/>
    <x v="0"/>
    <n v="5"/>
    <n v="0"/>
    <n v="-1"/>
    <n v="0"/>
    <n v="-1"/>
    <n v="-1"/>
    <n v="-1"/>
    <n v="0"/>
    <n v="-1"/>
    <n v="0"/>
    <n v="-1"/>
    <n v="-1"/>
    <n v="-1"/>
    <x v="4"/>
    <x v="5"/>
    <x v="0"/>
  </r>
  <r>
    <n v="5079"/>
    <n v="6762"/>
    <m/>
    <x v="0"/>
    <n v="5"/>
    <n v="0"/>
    <n v="-1"/>
    <n v="0"/>
    <n v="-1"/>
    <n v="-1"/>
    <n v="-1"/>
    <n v="0"/>
    <n v="-1"/>
    <n v="0"/>
    <n v="-1"/>
    <n v="-1"/>
    <n v="-1"/>
    <x v="4"/>
    <x v="6"/>
    <x v="0"/>
  </r>
  <r>
    <n v="5079"/>
    <n v="6763"/>
    <m/>
    <x v="0"/>
    <n v="5"/>
    <n v="0"/>
    <n v="-1"/>
    <n v="0"/>
    <n v="-1"/>
    <n v="-1"/>
    <n v="-1"/>
    <n v="0"/>
    <n v="-1"/>
    <n v="0"/>
    <n v="-1"/>
    <n v="-1"/>
    <n v="-1"/>
    <x v="4"/>
    <x v="7"/>
    <x v="0"/>
  </r>
  <r>
    <n v="5079"/>
    <n v="6764"/>
    <m/>
    <x v="0"/>
    <n v="5"/>
    <n v="0"/>
    <n v="-1"/>
    <n v="0"/>
    <n v="-1"/>
    <n v="-1"/>
    <n v="-1"/>
    <n v="0"/>
    <n v="-1"/>
    <n v="0"/>
    <n v="-1"/>
    <n v="-1"/>
    <n v="-1"/>
    <x v="4"/>
    <x v="8"/>
    <x v="0"/>
  </r>
  <r>
    <n v="5079"/>
    <n v="6765"/>
    <m/>
    <x v="0"/>
    <n v="5"/>
    <n v="0"/>
    <n v="-1"/>
    <n v="0"/>
    <n v="-1"/>
    <n v="-1"/>
    <n v="-1"/>
    <n v="0"/>
    <n v="-1"/>
    <n v="0"/>
    <n v="-1"/>
    <n v="-1"/>
    <n v="-1"/>
    <x v="4"/>
    <x v="9"/>
    <x v="0"/>
  </r>
  <r>
    <n v="5079"/>
    <n v="6767"/>
    <m/>
    <x v="0"/>
    <n v="5"/>
    <n v="0"/>
    <n v="-1"/>
    <n v="0"/>
    <n v="-1"/>
    <n v="-1"/>
    <n v="-1"/>
    <n v="0"/>
    <n v="-1"/>
    <n v="0"/>
    <n v="-1"/>
    <n v="-1"/>
    <n v="-1"/>
    <x v="4"/>
    <x v="10"/>
    <x v="0"/>
  </r>
  <r>
    <n v="5079"/>
    <n v="6768"/>
    <m/>
    <x v="0"/>
    <n v="5"/>
    <n v="0"/>
    <n v="-1"/>
    <n v="0"/>
    <n v="-1"/>
    <n v="-1"/>
    <n v="-1"/>
    <n v="0"/>
    <n v="-1"/>
    <n v="0"/>
    <n v="-1"/>
    <n v="-1"/>
    <n v="-1"/>
    <x v="4"/>
    <x v="11"/>
    <x v="0"/>
  </r>
  <r>
    <n v="5079"/>
    <n v="6775"/>
    <m/>
    <x v="0"/>
    <n v="5"/>
    <n v="0"/>
    <n v="-1"/>
    <n v="0"/>
    <n v="-1"/>
    <n v="-1"/>
    <n v="-1"/>
    <n v="0"/>
    <n v="-1"/>
    <n v="0"/>
    <n v="-1"/>
    <n v="-1"/>
    <n v="-1"/>
    <x v="4"/>
    <x v="12"/>
    <x v="0"/>
  </r>
  <r>
    <n v="5079"/>
    <n v="6776"/>
    <m/>
    <x v="0"/>
    <n v="5"/>
    <n v="0"/>
    <n v="-1"/>
    <n v="0"/>
    <n v="-1"/>
    <n v="-1"/>
    <n v="-1"/>
    <n v="0"/>
    <n v="-1"/>
    <n v="0"/>
    <n v="-1"/>
    <n v="-1"/>
    <n v="-1"/>
    <x v="4"/>
    <x v="13"/>
    <x v="0"/>
  </r>
  <r>
    <n v="5079"/>
    <n v="6777"/>
    <m/>
    <x v="0"/>
    <n v="5"/>
    <n v="0"/>
    <n v="-1"/>
    <n v="0"/>
    <n v="-1"/>
    <n v="-1"/>
    <n v="-1"/>
    <n v="0"/>
    <n v="-1"/>
    <n v="0"/>
    <n v="-1"/>
    <n v="-1"/>
    <n v="-1"/>
    <x v="4"/>
    <x v="14"/>
    <x v="0"/>
  </r>
  <r>
    <n v="5079"/>
    <n v="2959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79"/>
    <n v="3659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79"/>
    <n v="4524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79"/>
    <n v="4953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79"/>
    <n v="4954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79"/>
    <n v="6357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79"/>
    <n v="6368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79"/>
    <n v="6639"/>
    <m/>
    <x v="0"/>
    <n v="6"/>
    <n v="0"/>
    <n v="-1"/>
    <n v="0"/>
    <n v="-1"/>
    <n v="-1"/>
    <n v="-1"/>
    <n v="0"/>
    <n v="-1"/>
    <n v="0"/>
    <n v="-1"/>
    <n v="-1"/>
    <n v="-1"/>
    <x v="5"/>
    <x v="1"/>
    <x v="0"/>
  </r>
  <r>
    <n v="5079"/>
    <n v="6640"/>
    <m/>
    <x v="0"/>
    <n v="6"/>
    <n v="0"/>
    <n v="-1"/>
    <n v="0"/>
    <n v="-1"/>
    <n v="-1"/>
    <n v="-1"/>
    <n v="0"/>
    <n v="-1"/>
    <n v="0"/>
    <n v="-1"/>
    <n v="-1"/>
    <n v="-1"/>
    <x v="5"/>
    <x v="2"/>
    <x v="0"/>
  </r>
  <r>
    <n v="5079"/>
    <n v="6641"/>
    <m/>
    <x v="0"/>
    <n v="6"/>
    <n v="0"/>
    <n v="-1"/>
    <n v="0"/>
    <n v="-1"/>
    <n v="-1"/>
    <n v="-1"/>
    <n v="0"/>
    <n v="-1"/>
    <n v="0"/>
    <n v="-1"/>
    <n v="-1"/>
    <n v="-1"/>
    <x v="5"/>
    <x v="3"/>
    <x v="0"/>
  </r>
  <r>
    <n v="5079"/>
    <n v="6642"/>
    <m/>
    <x v="0"/>
    <n v="6"/>
    <n v="0"/>
    <n v="-1"/>
    <n v="0"/>
    <n v="-1"/>
    <n v="-1"/>
    <n v="-1"/>
    <n v="0"/>
    <n v="-1"/>
    <n v="0"/>
    <n v="-1"/>
    <n v="-1"/>
    <n v="-1"/>
    <x v="5"/>
    <x v="4"/>
    <x v="0"/>
  </r>
  <r>
    <n v="5079"/>
    <n v="6643"/>
    <m/>
    <x v="0"/>
    <n v="6"/>
    <n v="0"/>
    <n v="-1"/>
    <n v="0"/>
    <n v="-1"/>
    <n v="-1"/>
    <n v="-1"/>
    <n v="0"/>
    <n v="-1"/>
    <n v="0"/>
    <n v="-1"/>
    <n v="-1"/>
    <n v="-1"/>
    <x v="5"/>
    <x v="5"/>
    <x v="0"/>
  </r>
  <r>
    <n v="5079"/>
    <n v="6762"/>
    <m/>
    <x v="0"/>
    <n v="6"/>
    <n v="0"/>
    <n v="-1"/>
    <n v="0"/>
    <n v="-1"/>
    <n v="-1"/>
    <n v="-1"/>
    <n v="0"/>
    <n v="-1"/>
    <n v="0"/>
    <n v="-1"/>
    <n v="-1"/>
    <n v="-1"/>
    <x v="5"/>
    <x v="6"/>
    <x v="0"/>
  </r>
  <r>
    <n v="5079"/>
    <n v="6763"/>
    <m/>
    <x v="0"/>
    <n v="6"/>
    <n v="0"/>
    <n v="-1"/>
    <n v="0"/>
    <n v="-1"/>
    <n v="-1"/>
    <n v="-1"/>
    <n v="0"/>
    <n v="-1"/>
    <n v="0"/>
    <n v="-1"/>
    <n v="-1"/>
    <n v="-1"/>
    <x v="5"/>
    <x v="7"/>
    <x v="0"/>
  </r>
  <r>
    <n v="5079"/>
    <n v="6764"/>
    <m/>
    <x v="0"/>
    <n v="6"/>
    <n v="0"/>
    <n v="-1"/>
    <n v="0"/>
    <n v="-1"/>
    <n v="-1"/>
    <n v="-1"/>
    <n v="0"/>
    <n v="-1"/>
    <n v="0"/>
    <n v="-1"/>
    <n v="-1"/>
    <n v="-1"/>
    <x v="5"/>
    <x v="8"/>
    <x v="0"/>
  </r>
  <r>
    <n v="5079"/>
    <n v="6765"/>
    <m/>
    <x v="0"/>
    <n v="6"/>
    <n v="0"/>
    <n v="-1"/>
    <n v="0"/>
    <n v="-1"/>
    <n v="-1"/>
    <n v="-1"/>
    <n v="0"/>
    <n v="-1"/>
    <n v="0"/>
    <n v="-1"/>
    <n v="-1"/>
    <n v="-1"/>
    <x v="5"/>
    <x v="9"/>
    <x v="0"/>
  </r>
  <r>
    <n v="5079"/>
    <n v="6767"/>
    <m/>
    <x v="0"/>
    <n v="6"/>
    <n v="0"/>
    <n v="-1"/>
    <n v="0"/>
    <n v="-1"/>
    <n v="-1"/>
    <n v="-1"/>
    <n v="0"/>
    <n v="-1"/>
    <n v="0"/>
    <n v="-1"/>
    <n v="-1"/>
    <n v="-1"/>
    <x v="5"/>
    <x v="10"/>
    <x v="0"/>
  </r>
  <r>
    <n v="5079"/>
    <n v="6768"/>
    <m/>
    <x v="0"/>
    <n v="6"/>
    <n v="0"/>
    <n v="-1"/>
    <n v="0"/>
    <n v="-1"/>
    <n v="-1"/>
    <n v="-1"/>
    <n v="0"/>
    <n v="-1"/>
    <n v="0"/>
    <n v="-1"/>
    <n v="-1"/>
    <n v="-1"/>
    <x v="5"/>
    <x v="11"/>
    <x v="0"/>
  </r>
  <r>
    <n v="5079"/>
    <n v="6775"/>
    <m/>
    <x v="0"/>
    <n v="6"/>
    <n v="0"/>
    <n v="-1"/>
    <n v="0"/>
    <n v="-1"/>
    <n v="-1"/>
    <n v="-1"/>
    <n v="0"/>
    <n v="-1"/>
    <n v="0"/>
    <n v="-1"/>
    <n v="-1"/>
    <n v="-1"/>
    <x v="5"/>
    <x v="12"/>
    <x v="0"/>
  </r>
  <r>
    <n v="5079"/>
    <n v="6776"/>
    <m/>
    <x v="0"/>
    <n v="6"/>
    <n v="0"/>
    <n v="-1"/>
    <n v="0"/>
    <n v="-1"/>
    <n v="-1"/>
    <n v="-1"/>
    <n v="0"/>
    <n v="-1"/>
    <n v="0"/>
    <n v="-1"/>
    <n v="-1"/>
    <n v="-1"/>
    <x v="5"/>
    <x v="13"/>
    <x v="0"/>
  </r>
  <r>
    <n v="5079"/>
    <n v="6777"/>
    <m/>
    <x v="0"/>
    <n v="6"/>
    <n v="0"/>
    <n v="-1"/>
    <n v="0"/>
    <n v="-1"/>
    <n v="-1"/>
    <n v="-1"/>
    <n v="0"/>
    <n v="-1"/>
    <n v="0"/>
    <n v="-1"/>
    <n v="-1"/>
    <n v="-1"/>
    <x v="5"/>
    <x v="14"/>
    <x v="0"/>
  </r>
  <r>
    <n v="5079"/>
    <n v="2959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79"/>
    <n v="3659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79"/>
    <n v="4524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79"/>
    <n v="4954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79"/>
    <n v="6357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79"/>
    <n v="6368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79"/>
    <n v="6639"/>
    <m/>
    <x v="0"/>
    <n v="7"/>
    <n v="0"/>
    <n v="-1"/>
    <n v="0"/>
    <n v="-1"/>
    <n v="-1"/>
    <n v="-1"/>
    <n v="0"/>
    <n v="-1"/>
    <n v="0"/>
    <n v="-1"/>
    <n v="-1"/>
    <n v="-1"/>
    <x v="6"/>
    <x v="1"/>
    <x v="0"/>
  </r>
  <r>
    <n v="5079"/>
    <n v="6640"/>
    <m/>
    <x v="0"/>
    <n v="7"/>
    <n v="0"/>
    <n v="-1"/>
    <n v="0"/>
    <n v="-1"/>
    <n v="-1"/>
    <n v="-1"/>
    <n v="0"/>
    <n v="-1"/>
    <n v="0"/>
    <n v="-1"/>
    <n v="-1"/>
    <n v="-1"/>
    <x v="6"/>
    <x v="2"/>
    <x v="0"/>
  </r>
  <r>
    <n v="5079"/>
    <n v="6641"/>
    <m/>
    <x v="0"/>
    <n v="7"/>
    <n v="0"/>
    <n v="-1"/>
    <n v="0"/>
    <n v="-1"/>
    <n v="-1"/>
    <n v="-1"/>
    <n v="0"/>
    <n v="-1"/>
    <n v="0"/>
    <n v="-1"/>
    <n v="-1"/>
    <n v="-1"/>
    <x v="6"/>
    <x v="3"/>
    <x v="0"/>
  </r>
  <r>
    <n v="5079"/>
    <n v="6642"/>
    <m/>
    <x v="0"/>
    <n v="7"/>
    <n v="0"/>
    <n v="-1"/>
    <n v="0"/>
    <n v="-1"/>
    <n v="-1"/>
    <n v="-1"/>
    <n v="0"/>
    <n v="-1"/>
    <n v="0"/>
    <n v="-1"/>
    <n v="-1"/>
    <n v="-1"/>
    <x v="6"/>
    <x v="4"/>
    <x v="0"/>
  </r>
  <r>
    <n v="5079"/>
    <n v="6643"/>
    <m/>
    <x v="0"/>
    <n v="7"/>
    <n v="0"/>
    <n v="-1"/>
    <n v="0"/>
    <n v="-1"/>
    <n v="-1"/>
    <n v="-1"/>
    <n v="0"/>
    <n v="-1"/>
    <n v="0"/>
    <n v="-1"/>
    <n v="-1"/>
    <n v="-1"/>
    <x v="6"/>
    <x v="5"/>
    <x v="0"/>
  </r>
  <r>
    <n v="5079"/>
    <n v="6762"/>
    <m/>
    <x v="0"/>
    <n v="7"/>
    <n v="0"/>
    <n v="-1"/>
    <n v="0"/>
    <n v="-1"/>
    <n v="-1"/>
    <n v="-1"/>
    <n v="0"/>
    <n v="-1"/>
    <n v="0"/>
    <n v="-1"/>
    <n v="-1"/>
    <n v="-1"/>
    <x v="6"/>
    <x v="6"/>
    <x v="0"/>
  </r>
  <r>
    <n v="5079"/>
    <n v="6763"/>
    <m/>
    <x v="0"/>
    <n v="7"/>
    <n v="0"/>
    <n v="-1"/>
    <n v="0"/>
    <n v="-1"/>
    <n v="-1"/>
    <n v="-1"/>
    <n v="0"/>
    <n v="-1"/>
    <n v="0"/>
    <n v="-1"/>
    <n v="-1"/>
    <n v="-1"/>
    <x v="6"/>
    <x v="7"/>
    <x v="0"/>
  </r>
  <r>
    <n v="5079"/>
    <n v="6764"/>
    <m/>
    <x v="0"/>
    <n v="7"/>
    <n v="0"/>
    <n v="-1"/>
    <n v="0"/>
    <n v="-1"/>
    <n v="-1"/>
    <n v="-1"/>
    <n v="0"/>
    <n v="-1"/>
    <n v="0"/>
    <n v="-1"/>
    <n v="-1"/>
    <n v="-1"/>
    <x v="6"/>
    <x v="8"/>
    <x v="0"/>
  </r>
  <r>
    <n v="5079"/>
    <n v="6765"/>
    <m/>
    <x v="0"/>
    <n v="7"/>
    <n v="0"/>
    <n v="-1"/>
    <n v="0"/>
    <n v="-1"/>
    <n v="-1"/>
    <n v="-1"/>
    <n v="0"/>
    <n v="-1"/>
    <n v="0"/>
    <n v="-1"/>
    <n v="-1"/>
    <n v="-1"/>
    <x v="6"/>
    <x v="9"/>
    <x v="0"/>
  </r>
  <r>
    <n v="5079"/>
    <n v="6767"/>
    <m/>
    <x v="0"/>
    <n v="7"/>
    <n v="0"/>
    <n v="-1"/>
    <n v="0"/>
    <n v="-1"/>
    <n v="-1"/>
    <n v="-1"/>
    <n v="0"/>
    <n v="-1"/>
    <n v="0"/>
    <n v="-1"/>
    <n v="-1"/>
    <n v="-1"/>
    <x v="6"/>
    <x v="10"/>
    <x v="0"/>
  </r>
  <r>
    <n v="5079"/>
    <n v="6775"/>
    <m/>
    <x v="0"/>
    <n v="7"/>
    <n v="0"/>
    <n v="-1"/>
    <n v="0"/>
    <n v="-1"/>
    <n v="-1"/>
    <n v="-1"/>
    <n v="0"/>
    <n v="-1"/>
    <n v="0"/>
    <n v="-1"/>
    <n v="-1"/>
    <n v="-1"/>
    <x v="6"/>
    <x v="12"/>
    <x v="0"/>
  </r>
  <r>
    <n v="5079"/>
    <n v="6776"/>
    <m/>
    <x v="0"/>
    <n v="7"/>
    <n v="0"/>
    <n v="-1"/>
    <n v="0"/>
    <n v="-1"/>
    <n v="-1"/>
    <n v="-1"/>
    <n v="0"/>
    <n v="-1"/>
    <n v="0"/>
    <n v="-1"/>
    <n v="-1"/>
    <n v="-1"/>
    <x v="6"/>
    <x v="13"/>
    <x v="0"/>
  </r>
  <r>
    <n v="5079"/>
    <n v="2959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79"/>
    <n v="3659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79"/>
    <n v="4524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79"/>
    <n v="4954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79"/>
    <n v="6357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79"/>
    <n v="6368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79"/>
    <n v="6639"/>
    <m/>
    <x v="0"/>
    <n v="8"/>
    <n v="0"/>
    <n v="-1"/>
    <n v="0"/>
    <n v="-1"/>
    <n v="-1"/>
    <n v="-1"/>
    <n v="0"/>
    <n v="-1"/>
    <n v="0"/>
    <n v="-1"/>
    <n v="-1"/>
    <n v="-1"/>
    <x v="7"/>
    <x v="1"/>
    <x v="0"/>
  </r>
  <r>
    <n v="5079"/>
    <n v="6640"/>
    <m/>
    <x v="0"/>
    <n v="8"/>
    <n v="0"/>
    <n v="-1"/>
    <n v="0"/>
    <n v="-1"/>
    <n v="-1"/>
    <n v="-1"/>
    <n v="0"/>
    <n v="-1"/>
    <n v="0"/>
    <n v="-1"/>
    <n v="-1"/>
    <n v="-1"/>
    <x v="7"/>
    <x v="2"/>
    <x v="0"/>
  </r>
  <r>
    <n v="5079"/>
    <n v="6641"/>
    <m/>
    <x v="0"/>
    <n v="8"/>
    <n v="0"/>
    <n v="-1"/>
    <n v="0"/>
    <n v="-1"/>
    <n v="-1"/>
    <n v="-1"/>
    <n v="0"/>
    <n v="-1"/>
    <n v="0"/>
    <n v="-1"/>
    <n v="-1"/>
    <n v="-1"/>
    <x v="7"/>
    <x v="3"/>
    <x v="0"/>
  </r>
  <r>
    <n v="5079"/>
    <n v="6642"/>
    <m/>
    <x v="0"/>
    <n v="8"/>
    <n v="0"/>
    <n v="-1"/>
    <n v="0"/>
    <n v="-1"/>
    <n v="-1"/>
    <n v="-1"/>
    <n v="0"/>
    <n v="-1"/>
    <n v="0"/>
    <n v="-1"/>
    <n v="-1"/>
    <n v="-1"/>
    <x v="7"/>
    <x v="4"/>
    <x v="0"/>
  </r>
  <r>
    <n v="5079"/>
    <n v="6643"/>
    <m/>
    <x v="0"/>
    <n v="8"/>
    <n v="0"/>
    <n v="-1"/>
    <n v="0"/>
    <n v="-1"/>
    <n v="-1"/>
    <n v="-1"/>
    <n v="0"/>
    <n v="-1"/>
    <n v="0"/>
    <n v="-1"/>
    <n v="-1"/>
    <n v="-1"/>
    <x v="7"/>
    <x v="5"/>
    <x v="0"/>
  </r>
  <r>
    <n v="5079"/>
    <n v="6762"/>
    <m/>
    <x v="0"/>
    <n v="8"/>
    <n v="0"/>
    <n v="-1"/>
    <n v="0"/>
    <n v="-1"/>
    <n v="-1"/>
    <n v="-1"/>
    <n v="0"/>
    <n v="-1"/>
    <n v="0"/>
    <n v="-1"/>
    <n v="-1"/>
    <n v="-1"/>
    <x v="7"/>
    <x v="6"/>
    <x v="0"/>
  </r>
  <r>
    <n v="5079"/>
    <n v="6763"/>
    <m/>
    <x v="0"/>
    <n v="8"/>
    <n v="0"/>
    <n v="-1"/>
    <n v="0"/>
    <n v="-1"/>
    <n v="-1"/>
    <n v="-1"/>
    <n v="0"/>
    <n v="-1"/>
    <n v="0"/>
    <n v="-1"/>
    <n v="-1"/>
    <n v="-1"/>
    <x v="7"/>
    <x v="7"/>
    <x v="0"/>
  </r>
  <r>
    <n v="5079"/>
    <n v="6764"/>
    <m/>
    <x v="0"/>
    <n v="8"/>
    <n v="0"/>
    <n v="-1"/>
    <n v="0"/>
    <n v="-1"/>
    <n v="-1"/>
    <n v="-1"/>
    <n v="0"/>
    <n v="-1"/>
    <n v="0"/>
    <n v="-1"/>
    <n v="-1"/>
    <n v="-1"/>
    <x v="7"/>
    <x v="8"/>
    <x v="0"/>
  </r>
  <r>
    <n v="5079"/>
    <n v="6765"/>
    <m/>
    <x v="0"/>
    <n v="8"/>
    <n v="0"/>
    <n v="-1"/>
    <n v="0"/>
    <n v="-1"/>
    <n v="-1"/>
    <n v="-1"/>
    <n v="0"/>
    <n v="-1"/>
    <n v="0"/>
    <n v="-1"/>
    <n v="-1"/>
    <n v="-1"/>
    <x v="7"/>
    <x v="9"/>
    <x v="0"/>
  </r>
  <r>
    <n v="5079"/>
    <n v="6767"/>
    <m/>
    <x v="0"/>
    <n v="8"/>
    <n v="0"/>
    <n v="-1"/>
    <n v="0"/>
    <n v="-1"/>
    <n v="-1"/>
    <n v="-1"/>
    <n v="0"/>
    <n v="-1"/>
    <n v="0"/>
    <n v="-1"/>
    <n v="-1"/>
    <n v="-1"/>
    <x v="7"/>
    <x v="10"/>
    <x v="0"/>
  </r>
  <r>
    <n v="5079"/>
    <n v="6775"/>
    <m/>
    <x v="0"/>
    <n v="8"/>
    <n v="0"/>
    <n v="-1"/>
    <n v="0"/>
    <n v="-1"/>
    <n v="-1"/>
    <n v="-1"/>
    <n v="0"/>
    <n v="-1"/>
    <n v="0"/>
    <n v="-1"/>
    <n v="-1"/>
    <n v="-1"/>
    <x v="7"/>
    <x v="12"/>
    <x v="0"/>
  </r>
  <r>
    <n v="5079"/>
    <n v="6776"/>
    <m/>
    <x v="0"/>
    <n v="8"/>
    <n v="0"/>
    <n v="-1"/>
    <n v="0"/>
    <n v="-1"/>
    <n v="-1"/>
    <n v="-1"/>
    <n v="0"/>
    <n v="-1"/>
    <n v="0"/>
    <n v="-1"/>
    <n v="-1"/>
    <n v="-1"/>
    <x v="7"/>
    <x v="13"/>
    <x v="0"/>
  </r>
  <r>
    <n v="5079"/>
    <n v="2959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79"/>
    <n v="3659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79"/>
    <n v="4524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79"/>
    <n v="4954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79"/>
    <n v="6357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79"/>
    <n v="6368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79"/>
    <n v="6639"/>
    <m/>
    <x v="0"/>
    <n v="9"/>
    <n v="0"/>
    <n v="-1"/>
    <n v="0"/>
    <n v="-1"/>
    <n v="-1"/>
    <n v="-1"/>
    <n v="0"/>
    <n v="-1"/>
    <n v="0"/>
    <n v="-1"/>
    <n v="-1"/>
    <n v="-1"/>
    <x v="8"/>
    <x v="1"/>
    <x v="0"/>
  </r>
  <r>
    <n v="5079"/>
    <n v="6640"/>
    <m/>
    <x v="0"/>
    <n v="9"/>
    <n v="0"/>
    <n v="-1"/>
    <n v="0"/>
    <n v="-1"/>
    <n v="-1"/>
    <n v="-1"/>
    <n v="0"/>
    <n v="-1"/>
    <n v="0"/>
    <n v="-1"/>
    <n v="-1"/>
    <n v="-1"/>
    <x v="8"/>
    <x v="2"/>
    <x v="0"/>
  </r>
  <r>
    <n v="5079"/>
    <n v="6641"/>
    <m/>
    <x v="0"/>
    <n v="9"/>
    <n v="0"/>
    <n v="-1"/>
    <n v="0"/>
    <n v="-1"/>
    <n v="-1"/>
    <n v="-1"/>
    <n v="0"/>
    <n v="-1"/>
    <n v="0"/>
    <n v="-1"/>
    <n v="-1"/>
    <n v="-1"/>
    <x v="8"/>
    <x v="3"/>
    <x v="0"/>
  </r>
  <r>
    <n v="5079"/>
    <n v="6642"/>
    <m/>
    <x v="0"/>
    <n v="9"/>
    <n v="0"/>
    <n v="-1"/>
    <n v="0"/>
    <n v="-1"/>
    <n v="-1"/>
    <n v="-1"/>
    <n v="0"/>
    <n v="-1"/>
    <n v="0"/>
    <n v="-1"/>
    <n v="-1"/>
    <n v="-1"/>
    <x v="8"/>
    <x v="4"/>
    <x v="0"/>
  </r>
  <r>
    <n v="5079"/>
    <n v="6643"/>
    <m/>
    <x v="0"/>
    <n v="9"/>
    <n v="0"/>
    <n v="-1"/>
    <n v="0"/>
    <n v="-1"/>
    <n v="-1"/>
    <n v="-1"/>
    <n v="0"/>
    <n v="-1"/>
    <n v="0"/>
    <n v="-1"/>
    <n v="-1"/>
    <n v="-1"/>
    <x v="8"/>
    <x v="5"/>
    <x v="0"/>
  </r>
  <r>
    <n v="5079"/>
    <n v="6762"/>
    <m/>
    <x v="0"/>
    <n v="9"/>
    <n v="0"/>
    <n v="-1"/>
    <n v="0"/>
    <n v="-1"/>
    <n v="-1"/>
    <n v="-1"/>
    <n v="0"/>
    <n v="-1"/>
    <n v="0"/>
    <n v="-1"/>
    <n v="-1"/>
    <n v="-1"/>
    <x v="8"/>
    <x v="6"/>
    <x v="0"/>
  </r>
  <r>
    <n v="5079"/>
    <n v="6763"/>
    <m/>
    <x v="0"/>
    <n v="9"/>
    <n v="0"/>
    <n v="-1"/>
    <n v="0"/>
    <n v="-1"/>
    <n v="-1"/>
    <n v="-1"/>
    <n v="0"/>
    <n v="-1"/>
    <n v="0"/>
    <n v="-1"/>
    <n v="-1"/>
    <n v="-1"/>
    <x v="8"/>
    <x v="7"/>
    <x v="0"/>
  </r>
  <r>
    <n v="5079"/>
    <n v="6764"/>
    <m/>
    <x v="0"/>
    <n v="9"/>
    <n v="0"/>
    <n v="-1"/>
    <n v="0"/>
    <n v="-1"/>
    <n v="-1"/>
    <n v="-1"/>
    <n v="0"/>
    <n v="-1"/>
    <n v="0"/>
    <n v="-1"/>
    <n v="-1"/>
    <n v="-1"/>
    <x v="8"/>
    <x v="8"/>
    <x v="0"/>
  </r>
  <r>
    <n v="5079"/>
    <n v="6765"/>
    <m/>
    <x v="0"/>
    <n v="9"/>
    <n v="0"/>
    <n v="-1"/>
    <n v="0"/>
    <n v="-1"/>
    <n v="-1"/>
    <n v="-1"/>
    <n v="0"/>
    <n v="-1"/>
    <n v="0"/>
    <n v="-1"/>
    <n v="-1"/>
    <n v="-1"/>
    <x v="8"/>
    <x v="9"/>
    <x v="0"/>
  </r>
  <r>
    <n v="5079"/>
    <n v="6767"/>
    <m/>
    <x v="0"/>
    <n v="9"/>
    <n v="0"/>
    <n v="-1"/>
    <n v="0"/>
    <n v="-1"/>
    <n v="-1"/>
    <n v="-1"/>
    <n v="0"/>
    <n v="-1"/>
    <n v="0"/>
    <n v="-1"/>
    <n v="-1"/>
    <n v="-1"/>
    <x v="8"/>
    <x v="10"/>
    <x v="0"/>
  </r>
  <r>
    <n v="5079"/>
    <n v="6775"/>
    <m/>
    <x v="0"/>
    <n v="9"/>
    <n v="0"/>
    <n v="-1"/>
    <n v="0"/>
    <n v="-1"/>
    <n v="-1"/>
    <n v="-1"/>
    <n v="0"/>
    <n v="-1"/>
    <n v="0"/>
    <n v="-1"/>
    <n v="-1"/>
    <n v="-1"/>
    <x v="8"/>
    <x v="12"/>
    <x v="0"/>
  </r>
  <r>
    <n v="5079"/>
    <n v="6776"/>
    <m/>
    <x v="0"/>
    <n v="9"/>
    <n v="0"/>
    <n v="-1"/>
    <n v="0"/>
    <n v="-1"/>
    <n v="-1"/>
    <n v="-1"/>
    <n v="0"/>
    <n v="-1"/>
    <n v="0"/>
    <n v="-1"/>
    <n v="-1"/>
    <n v="-1"/>
    <x v="8"/>
    <x v="13"/>
    <x v="0"/>
  </r>
  <r>
    <n v="5079"/>
    <n v="2959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79"/>
    <n v="3659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79"/>
    <n v="4524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79"/>
    <n v="4954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79"/>
    <n v="6357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79"/>
    <n v="6368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79"/>
    <n v="6639"/>
    <m/>
    <x v="0"/>
    <n v="10"/>
    <n v="0"/>
    <n v="-1"/>
    <n v="0"/>
    <n v="-1"/>
    <n v="-1"/>
    <n v="-1"/>
    <n v="0"/>
    <n v="-1"/>
    <n v="0"/>
    <n v="-1"/>
    <n v="-1"/>
    <n v="-1"/>
    <x v="9"/>
    <x v="1"/>
    <x v="0"/>
  </r>
  <r>
    <n v="5079"/>
    <n v="6640"/>
    <m/>
    <x v="0"/>
    <n v="10"/>
    <n v="0"/>
    <n v="-1"/>
    <n v="0"/>
    <n v="-1"/>
    <n v="-1"/>
    <n v="-1"/>
    <n v="0"/>
    <n v="-1"/>
    <n v="0"/>
    <n v="-1"/>
    <n v="-1"/>
    <n v="-1"/>
    <x v="9"/>
    <x v="2"/>
    <x v="0"/>
  </r>
  <r>
    <n v="5079"/>
    <n v="6641"/>
    <m/>
    <x v="0"/>
    <n v="10"/>
    <n v="0"/>
    <n v="-1"/>
    <n v="0"/>
    <n v="-1"/>
    <n v="-1"/>
    <n v="-1"/>
    <n v="0"/>
    <n v="-1"/>
    <n v="0"/>
    <n v="-1"/>
    <n v="-1"/>
    <n v="-1"/>
    <x v="9"/>
    <x v="3"/>
    <x v="0"/>
  </r>
  <r>
    <n v="5079"/>
    <n v="6642"/>
    <m/>
    <x v="0"/>
    <n v="10"/>
    <n v="0"/>
    <n v="-1"/>
    <n v="0"/>
    <n v="-1"/>
    <n v="-1"/>
    <n v="-1"/>
    <n v="0"/>
    <n v="-1"/>
    <n v="0"/>
    <n v="-1"/>
    <n v="-1"/>
    <n v="-1"/>
    <x v="9"/>
    <x v="4"/>
    <x v="0"/>
  </r>
  <r>
    <n v="5079"/>
    <n v="6643"/>
    <m/>
    <x v="0"/>
    <n v="10"/>
    <n v="0"/>
    <n v="-1"/>
    <n v="0"/>
    <n v="-1"/>
    <n v="-1"/>
    <n v="-1"/>
    <n v="0"/>
    <n v="-1"/>
    <n v="0"/>
    <n v="-1"/>
    <n v="-1"/>
    <n v="-1"/>
    <x v="9"/>
    <x v="5"/>
    <x v="0"/>
  </r>
  <r>
    <n v="5079"/>
    <n v="6762"/>
    <m/>
    <x v="0"/>
    <n v="10"/>
    <n v="0"/>
    <n v="-1"/>
    <n v="0"/>
    <n v="-1"/>
    <n v="-1"/>
    <n v="-1"/>
    <n v="0"/>
    <n v="-1"/>
    <n v="0"/>
    <n v="-1"/>
    <n v="-1"/>
    <n v="-1"/>
    <x v="9"/>
    <x v="6"/>
    <x v="0"/>
  </r>
  <r>
    <n v="5079"/>
    <n v="6763"/>
    <m/>
    <x v="0"/>
    <n v="10"/>
    <n v="0"/>
    <n v="-1"/>
    <n v="0"/>
    <n v="-1"/>
    <n v="-1"/>
    <n v="-1"/>
    <n v="0"/>
    <n v="-1"/>
    <n v="0"/>
    <n v="-1"/>
    <n v="-1"/>
    <n v="-1"/>
    <x v="9"/>
    <x v="7"/>
    <x v="0"/>
  </r>
  <r>
    <n v="5079"/>
    <n v="6764"/>
    <m/>
    <x v="0"/>
    <n v="10"/>
    <n v="0"/>
    <n v="-1"/>
    <n v="0"/>
    <n v="-1"/>
    <n v="-1"/>
    <n v="-1"/>
    <n v="0"/>
    <n v="-1"/>
    <n v="0"/>
    <n v="-1"/>
    <n v="-1"/>
    <n v="-1"/>
    <x v="9"/>
    <x v="8"/>
    <x v="0"/>
  </r>
  <r>
    <n v="5079"/>
    <n v="6765"/>
    <m/>
    <x v="0"/>
    <n v="10"/>
    <n v="0"/>
    <n v="-1"/>
    <n v="0"/>
    <n v="-1"/>
    <n v="-1"/>
    <n v="-1"/>
    <n v="0"/>
    <n v="-1"/>
    <n v="0"/>
    <n v="-1"/>
    <n v="-1"/>
    <n v="-1"/>
    <x v="9"/>
    <x v="9"/>
    <x v="0"/>
  </r>
  <r>
    <n v="5079"/>
    <n v="6767"/>
    <m/>
    <x v="0"/>
    <n v="10"/>
    <n v="0"/>
    <n v="-1"/>
    <n v="0"/>
    <n v="-1"/>
    <n v="-1"/>
    <n v="-1"/>
    <n v="0"/>
    <n v="-1"/>
    <n v="0"/>
    <n v="-1"/>
    <n v="-1"/>
    <n v="-1"/>
    <x v="9"/>
    <x v="10"/>
    <x v="0"/>
  </r>
  <r>
    <n v="5079"/>
    <n v="6775"/>
    <m/>
    <x v="0"/>
    <n v="10"/>
    <n v="0"/>
    <n v="-1"/>
    <n v="0"/>
    <n v="-1"/>
    <n v="-1"/>
    <n v="-1"/>
    <n v="0"/>
    <n v="-1"/>
    <n v="0"/>
    <n v="-1"/>
    <n v="-1"/>
    <n v="-1"/>
    <x v="9"/>
    <x v="12"/>
    <x v="0"/>
  </r>
  <r>
    <n v="5079"/>
    <n v="6776"/>
    <m/>
    <x v="0"/>
    <n v="10"/>
    <n v="0"/>
    <n v="-1"/>
    <n v="0"/>
    <n v="-1"/>
    <n v="-1"/>
    <n v="-1"/>
    <n v="0"/>
    <n v="-1"/>
    <n v="0"/>
    <n v="-1"/>
    <n v="-1"/>
    <n v="-1"/>
    <x v="9"/>
    <x v="13"/>
    <x v="0"/>
  </r>
  <r>
    <n v="5079"/>
    <n v="2959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79"/>
    <n v="3659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79"/>
    <n v="4524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79"/>
    <n v="4953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79"/>
    <n v="4954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79"/>
    <n v="6357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79"/>
    <n v="6368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79"/>
    <n v="6639"/>
    <m/>
    <x v="0"/>
    <n v="11"/>
    <n v="0"/>
    <n v="-1"/>
    <n v="0"/>
    <n v="-1"/>
    <n v="-1"/>
    <n v="-1"/>
    <n v="0"/>
    <n v="-1"/>
    <n v="0"/>
    <n v="-1"/>
    <n v="-1"/>
    <n v="-1"/>
    <x v="10"/>
    <x v="1"/>
    <x v="0"/>
  </r>
  <r>
    <n v="5079"/>
    <n v="6640"/>
    <m/>
    <x v="0"/>
    <n v="11"/>
    <n v="0"/>
    <n v="-1"/>
    <n v="0"/>
    <n v="-1"/>
    <n v="-1"/>
    <n v="-1"/>
    <n v="0"/>
    <n v="-1"/>
    <n v="0"/>
    <n v="-1"/>
    <n v="-1"/>
    <n v="-1"/>
    <x v="10"/>
    <x v="2"/>
    <x v="0"/>
  </r>
  <r>
    <n v="5079"/>
    <n v="6641"/>
    <m/>
    <x v="0"/>
    <n v="11"/>
    <n v="0"/>
    <n v="-1"/>
    <n v="0"/>
    <n v="-1"/>
    <n v="-1"/>
    <n v="-1"/>
    <n v="0"/>
    <n v="-1"/>
    <n v="0"/>
    <n v="-1"/>
    <n v="-1"/>
    <n v="-1"/>
    <x v="10"/>
    <x v="3"/>
    <x v="0"/>
  </r>
  <r>
    <n v="5079"/>
    <n v="6642"/>
    <m/>
    <x v="0"/>
    <n v="11"/>
    <n v="0"/>
    <n v="-1"/>
    <n v="0"/>
    <n v="-1"/>
    <n v="-1"/>
    <n v="-1"/>
    <n v="0"/>
    <n v="-1"/>
    <n v="0"/>
    <n v="-1"/>
    <n v="-1"/>
    <n v="-1"/>
    <x v="10"/>
    <x v="4"/>
    <x v="0"/>
  </r>
  <r>
    <n v="5079"/>
    <n v="6643"/>
    <m/>
    <x v="0"/>
    <n v="11"/>
    <n v="0"/>
    <n v="-1"/>
    <n v="0"/>
    <n v="-1"/>
    <n v="-1"/>
    <n v="-1"/>
    <n v="0"/>
    <n v="-1"/>
    <n v="0"/>
    <n v="-1"/>
    <n v="-1"/>
    <n v="-1"/>
    <x v="10"/>
    <x v="5"/>
    <x v="0"/>
  </r>
  <r>
    <n v="5079"/>
    <n v="6762"/>
    <m/>
    <x v="0"/>
    <n v="11"/>
    <n v="0"/>
    <n v="-1"/>
    <n v="0"/>
    <n v="-1"/>
    <n v="-1"/>
    <n v="-1"/>
    <n v="0"/>
    <n v="-1"/>
    <n v="0"/>
    <n v="-1"/>
    <n v="-1"/>
    <n v="-1"/>
    <x v="10"/>
    <x v="6"/>
    <x v="0"/>
  </r>
  <r>
    <n v="5079"/>
    <n v="6763"/>
    <m/>
    <x v="0"/>
    <n v="11"/>
    <n v="0"/>
    <n v="-1"/>
    <n v="0"/>
    <n v="-1"/>
    <n v="-1"/>
    <n v="-1"/>
    <n v="0"/>
    <n v="-1"/>
    <n v="0"/>
    <n v="-1"/>
    <n v="-1"/>
    <n v="-1"/>
    <x v="10"/>
    <x v="7"/>
    <x v="0"/>
  </r>
  <r>
    <n v="5079"/>
    <n v="6764"/>
    <m/>
    <x v="0"/>
    <n v="11"/>
    <n v="0"/>
    <n v="-1"/>
    <n v="0"/>
    <n v="-1"/>
    <n v="-1"/>
    <n v="-1"/>
    <n v="0"/>
    <n v="-1"/>
    <n v="0"/>
    <n v="-1"/>
    <n v="-1"/>
    <n v="-1"/>
    <x v="10"/>
    <x v="8"/>
    <x v="0"/>
  </r>
  <r>
    <n v="5079"/>
    <n v="6765"/>
    <m/>
    <x v="0"/>
    <n v="11"/>
    <n v="0"/>
    <n v="-1"/>
    <n v="0"/>
    <n v="-1"/>
    <n v="-1"/>
    <n v="-1"/>
    <n v="0"/>
    <n v="-1"/>
    <n v="0"/>
    <n v="-1"/>
    <n v="-1"/>
    <n v="-1"/>
    <x v="10"/>
    <x v="9"/>
    <x v="0"/>
  </r>
  <r>
    <n v="5079"/>
    <n v="6767"/>
    <m/>
    <x v="0"/>
    <n v="11"/>
    <n v="0"/>
    <n v="-1"/>
    <n v="0"/>
    <n v="-1"/>
    <n v="-1"/>
    <n v="-1"/>
    <n v="0"/>
    <n v="-1"/>
    <n v="0"/>
    <n v="-1"/>
    <n v="-1"/>
    <n v="-1"/>
    <x v="10"/>
    <x v="10"/>
    <x v="0"/>
  </r>
  <r>
    <n v="5079"/>
    <n v="6768"/>
    <m/>
    <x v="0"/>
    <n v="11"/>
    <n v="0"/>
    <n v="-1"/>
    <n v="0"/>
    <n v="-1"/>
    <n v="-1"/>
    <n v="-1"/>
    <n v="0"/>
    <n v="-1"/>
    <n v="0"/>
    <n v="-1"/>
    <n v="-1"/>
    <n v="-1"/>
    <x v="10"/>
    <x v="11"/>
    <x v="0"/>
  </r>
  <r>
    <n v="5079"/>
    <n v="6775"/>
    <m/>
    <x v="0"/>
    <n v="11"/>
    <n v="0"/>
    <n v="-1"/>
    <n v="0"/>
    <n v="-1"/>
    <n v="-1"/>
    <n v="-1"/>
    <n v="0"/>
    <n v="-1"/>
    <n v="0"/>
    <n v="-1"/>
    <n v="-1"/>
    <n v="-1"/>
    <x v="10"/>
    <x v="12"/>
    <x v="0"/>
  </r>
  <r>
    <n v="5079"/>
    <n v="6776"/>
    <m/>
    <x v="0"/>
    <n v="11"/>
    <n v="0"/>
    <n v="-1"/>
    <n v="0"/>
    <n v="-1"/>
    <n v="-1"/>
    <n v="-1"/>
    <n v="0"/>
    <n v="-1"/>
    <n v="0"/>
    <n v="-1"/>
    <n v="-1"/>
    <n v="-1"/>
    <x v="10"/>
    <x v="13"/>
    <x v="0"/>
  </r>
  <r>
    <n v="5079"/>
    <n v="6777"/>
    <m/>
    <x v="0"/>
    <n v="11"/>
    <n v="0"/>
    <n v="-1"/>
    <n v="0"/>
    <n v="-1"/>
    <n v="-1"/>
    <n v="-1"/>
    <n v="0"/>
    <n v="-1"/>
    <n v="0"/>
    <n v="-1"/>
    <n v="-1"/>
    <n v="-1"/>
    <x v="10"/>
    <x v="14"/>
    <x v="0"/>
  </r>
  <r>
    <n v="5079"/>
    <n v="2959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79"/>
    <n v="3659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79"/>
    <n v="4524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79"/>
    <n v="4953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79"/>
    <n v="6368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79"/>
    <n v="6639"/>
    <m/>
    <x v="0"/>
    <n v="12"/>
    <n v="0"/>
    <n v="-1"/>
    <n v="0"/>
    <n v="-1"/>
    <n v="-1"/>
    <n v="-1"/>
    <n v="0"/>
    <n v="-1"/>
    <n v="0"/>
    <n v="-1"/>
    <n v="-1"/>
    <n v="-1"/>
    <x v="11"/>
    <x v="1"/>
    <x v="0"/>
  </r>
  <r>
    <n v="5079"/>
    <n v="6642"/>
    <m/>
    <x v="0"/>
    <n v="12"/>
    <n v="0"/>
    <n v="-1"/>
    <n v="0"/>
    <n v="-1"/>
    <n v="-1"/>
    <n v="-1"/>
    <n v="0"/>
    <n v="-1"/>
    <n v="0"/>
    <n v="-1"/>
    <n v="-1"/>
    <n v="-1"/>
    <x v="11"/>
    <x v="4"/>
    <x v="0"/>
  </r>
  <r>
    <n v="5079"/>
    <n v="6643"/>
    <m/>
    <x v="0"/>
    <n v="12"/>
    <n v="0"/>
    <n v="-1"/>
    <n v="0"/>
    <n v="-1"/>
    <n v="-1"/>
    <n v="-1"/>
    <n v="0"/>
    <n v="-1"/>
    <n v="0"/>
    <n v="-1"/>
    <n v="-1"/>
    <n v="-1"/>
    <x v="11"/>
    <x v="5"/>
    <x v="0"/>
  </r>
  <r>
    <n v="5079"/>
    <n v="6762"/>
    <m/>
    <x v="0"/>
    <n v="12"/>
    <n v="0"/>
    <n v="-1"/>
    <n v="0"/>
    <n v="-1"/>
    <n v="-1"/>
    <n v="-1"/>
    <n v="0"/>
    <n v="-1"/>
    <n v="0"/>
    <n v="-1"/>
    <n v="-1"/>
    <n v="-1"/>
    <x v="11"/>
    <x v="6"/>
    <x v="0"/>
  </r>
  <r>
    <n v="5079"/>
    <n v="6763"/>
    <m/>
    <x v="0"/>
    <n v="12"/>
    <n v="0"/>
    <n v="-1"/>
    <n v="0"/>
    <n v="-1"/>
    <n v="-1"/>
    <n v="-1"/>
    <n v="0"/>
    <n v="-1"/>
    <n v="0"/>
    <n v="-1"/>
    <n v="-1"/>
    <n v="-1"/>
    <x v="11"/>
    <x v="7"/>
    <x v="0"/>
  </r>
  <r>
    <n v="5079"/>
    <n v="6764"/>
    <m/>
    <x v="0"/>
    <n v="12"/>
    <n v="0"/>
    <n v="-1"/>
    <n v="0"/>
    <n v="-1"/>
    <n v="-1"/>
    <n v="-1"/>
    <n v="0"/>
    <n v="-1"/>
    <n v="0"/>
    <n v="-1"/>
    <n v="-1"/>
    <n v="-1"/>
    <x v="11"/>
    <x v="8"/>
    <x v="0"/>
  </r>
  <r>
    <n v="5079"/>
    <n v="6765"/>
    <m/>
    <x v="0"/>
    <n v="12"/>
    <n v="0"/>
    <n v="-1"/>
    <n v="0"/>
    <n v="-1"/>
    <n v="-1"/>
    <n v="-1"/>
    <n v="0"/>
    <n v="-1"/>
    <n v="0"/>
    <n v="-1"/>
    <n v="-1"/>
    <n v="-1"/>
    <x v="11"/>
    <x v="9"/>
    <x v="0"/>
  </r>
  <r>
    <n v="5079"/>
    <n v="6768"/>
    <m/>
    <x v="0"/>
    <n v="12"/>
    <n v="0"/>
    <n v="-1"/>
    <n v="0"/>
    <n v="-1"/>
    <n v="-1"/>
    <n v="-1"/>
    <n v="0"/>
    <n v="-1"/>
    <n v="0"/>
    <n v="-1"/>
    <n v="-1"/>
    <n v="-1"/>
    <x v="11"/>
    <x v="11"/>
    <x v="0"/>
  </r>
  <r>
    <n v="5079"/>
    <n v="6775"/>
    <m/>
    <x v="0"/>
    <n v="12"/>
    <n v="0"/>
    <n v="-1"/>
    <n v="0"/>
    <n v="-1"/>
    <n v="-1"/>
    <n v="-1"/>
    <n v="0"/>
    <n v="-1"/>
    <n v="0"/>
    <n v="-1"/>
    <n v="-1"/>
    <n v="-1"/>
    <x v="11"/>
    <x v="12"/>
    <x v="0"/>
  </r>
  <r>
    <n v="5079"/>
    <n v="6776"/>
    <m/>
    <x v="0"/>
    <n v="12"/>
    <n v="0"/>
    <n v="-1"/>
    <n v="0"/>
    <n v="-1"/>
    <n v="-1"/>
    <n v="-1"/>
    <n v="0"/>
    <n v="-1"/>
    <n v="0"/>
    <n v="-1"/>
    <n v="-1"/>
    <n v="-1"/>
    <x v="11"/>
    <x v="13"/>
    <x v="0"/>
  </r>
  <r>
    <n v="5079"/>
    <n v="6777"/>
    <m/>
    <x v="0"/>
    <n v="12"/>
    <n v="0"/>
    <n v="-1"/>
    <n v="0"/>
    <n v="-1"/>
    <n v="-1"/>
    <n v="-1"/>
    <n v="0"/>
    <n v="-1"/>
    <n v="0"/>
    <n v="-1"/>
    <n v="-1"/>
    <n v="-1"/>
    <x v="11"/>
    <x v="14"/>
    <x v="0"/>
  </r>
  <r>
    <n v="5086"/>
    <n v="2959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6"/>
    <n v="3659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6"/>
    <n v="4524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6"/>
    <n v="4953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6"/>
    <n v="4954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6"/>
    <n v="6357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6"/>
    <n v="6368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86"/>
    <n v="6639"/>
    <m/>
    <x v="0"/>
    <n v="1"/>
    <n v="0"/>
    <n v="-1"/>
    <n v="0"/>
    <n v="-1"/>
    <n v="-1"/>
    <n v="-1"/>
    <n v="0"/>
    <n v="-1"/>
    <n v="0"/>
    <n v="-1"/>
    <n v="-1"/>
    <n v="-1"/>
    <x v="0"/>
    <x v="1"/>
    <x v="0"/>
  </r>
  <r>
    <n v="5086"/>
    <n v="6640"/>
    <m/>
    <x v="0"/>
    <n v="1"/>
    <n v="0"/>
    <n v="-1"/>
    <n v="0"/>
    <n v="-1"/>
    <n v="-1"/>
    <n v="-1"/>
    <n v="0"/>
    <n v="-1"/>
    <n v="0"/>
    <n v="-1"/>
    <n v="-1"/>
    <n v="-1"/>
    <x v="0"/>
    <x v="2"/>
    <x v="0"/>
  </r>
  <r>
    <n v="5086"/>
    <n v="6641"/>
    <m/>
    <x v="0"/>
    <n v="1"/>
    <n v="0"/>
    <n v="-1"/>
    <n v="0"/>
    <n v="-1"/>
    <n v="-1"/>
    <n v="-1"/>
    <n v="0"/>
    <n v="-1"/>
    <n v="0"/>
    <n v="-1"/>
    <n v="-1"/>
    <n v="-1"/>
    <x v="0"/>
    <x v="3"/>
    <x v="0"/>
  </r>
  <r>
    <n v="5086"/>
    <n v="6642"/>
    <m/>
    <x v="0"/>
    <n v="1"/>
    <n v="0"/>
    <n v="-1"/>
    <n v="0"/>
    <n v="-1"/>
    <n v="-1"/>
    <n v="-1"/>
    <n v="0"/>
    <n v="-1"/>
    <n v="0"/>
    <n v="-1"/>
    <n v="-1"/>
    <n v="-1"/>
    <x v="0"/>
    <x v="4"/>
    <x v="0"/>
  </r>
  <r>
    <n v="5086"/>
    <n v="6643"/>
    <m/>
    <x v="0"/>
    <n v="1"/>
    <n v="0"/>
    <n v="-1"/>
    <n v="0"/>
    <n v="-1"/>
    <n v="-1"/>
    <n v="-1"/>
    <n v="0"/>
    <n v="-1"/>
    <n v="0"/>
    <n v="-1"/>
    <n v="-1"/>
    <n v="-1"/>
    <x v="0"/>
    <x v="5"/>
    <x v="0"/>
  </r>
  <r>
    <n v="5086"/>
    <n v="6762"/>
    <m/>
    <x v="0"/>
    <n v="1"/>
    <n v="0"/>
    <n v="-1"/>
    <n v="0"/>
    <n v="-1"/>
    <n v="-1"/>
    <n v="-1"/>
    <n v="0"/>
    <n v="-1"/>
    <n v="0"/>
    <n v="-1"/>
    <n v="-1"/>
    <n v="-1"/>
    <x v="0"/>
    <x v="6"/>
    <x v="0"/>
  </r>
  <r>
    <n v="5086"/>
    <n v="6763"/>
    <m/>
    <x v="0"/>
    <n v="1"/>
    <n v="0"/>
    <n v="-1"/>
    <n v="0"/>
    <n v="-1"/>
    <n v="-1"/>
    <n v="-1"/>
    <n v="0"/>
    <n v="-1"/>
    <n v="0"/>
    <n v="-1"/>
    <n v="-1"/>
    <n v="-1"/>
    <x v="0"/>
    <x v="7"/>
    <x v="0"/>
  </r>
  <r>
    <n v="5086"/>
    <n v="6764"/>
    <m/>
    <x v="0"/>
    <n v="1"/>
    <n v="0"/>
    <n v="-1"/>
    <n v="0"/>
    <n v="-1"/>
    <n v="-1"/>
    <n v="-1"/>
    <n v="0"/>
    <n v="-1"/>
    <n v="0"/>
    <n v="-1"/>
    <n v="-1"/>
    <n v="-1"/>
    <x v="0"/>
    <x v="8"/>
    <x v="0"/>
  </r>
  <r>
    <n v="5086"/>
    <n v="6765"/>
    <m/>
    <x v="0"/>
    <n v="1"/>
    <n v="0"/>
    <n v="-1"/>
    <n v="0"/>
    <n v="-1"/>
    <n v="-1"/>
    <n v="-1"/>
    <n v="0"/>
    <n v="-1"/>
    <n v="0"/>
    <n v="-1"/>
    <n v="-1"/>
    <n v="-1"/>
    <x v="0"/>
    <x v="9"/>
    <x v="0"/>
  </r>
  <r>
    <n v="5086"/>
    <n v="6767"/>
    <m/>
    <x v="0"/>
    <n v="1"/>
    <n v="0"/>
    <n v="-1"/>
    <n v="0"/>
    <n v="-1"/>
    <n v="-1"/>
    <n v="-1"/>
    <n v="0"/>
    <n v="-1"/>
    <n v="0"/>
    <n v="-1"/>
    <n v="-1"/>
    <n v="-1"/>
    <x v="0"/>
    <x v="10"/>
    <x v="0"/>
  </r>
  <r>
    <n v="5086"/>
    <n v="6768"/>
    <m/>
    <x v="0"/>
    <n v="1"/>
    <n v="0"/>
    <n v="-1"/>
    <n v="0"/>
    <n v="-1"/>
    <n v="-1"/>
    <n v="-1"/>
    <n v="0"/>
    <n v="-1"/>
    <n v="0"/>
    <n v="-1"/>
    <n v="-1"/>
    <n v="-1"/>
    <x v="0"/>
    <x v="11"/>
    <x v="0"/>
  </r>
  <r>
    <n v="5086"/>
    <n v="6775"/>
    <m/>
    <x v="0"/>
    <n v="1"/>
    <n v="0"/>
    <n v="-1"/>
    <n v="0"/>
    <n v="-1"/>
    <n v="-1"/>
    <n v="-1"/>
    <n v="0"/>
    <n v="-1"/>
    <n v="0"/>
    <n v="-1"/>
    <n v="-1"/>
    <n v="-1"/>
    <x v="0"/>
    <x v="12"/>
    <x v="0"/>
  </r>
  <r>
    <n v="5086"/>
    <n v="6776"/>
    <m/>
    <x v="0"/>
    <n v="1"/>
    <n v="0"/>
    <n v="-1"/>
    <n v="0"/>
    <n v="-1"/>
    <n v="-1"/>
    <n v="-1"/>
    <n v="0"/>
    <n v="-1"/>
    <n v="0"/>
    <n v="-1"/>
    <n v="-1"/>
    <n v="-1"/>
    <x v="0"/>
    <x v="13"/>
    <x v="0"/>
  </r>
  <r>
    <n v="5086"/>
    <n v="6777"/>
    <m/>
    <x v="0"/>
    <n v="1"/>
    <n v="0"/>
    <n v="-1"/>
    <n v="0"/>
    <n v="-1"/>
    <n v="-1"/>
    <n v="-1"/>
    <n v="0"/>
    <n v="-1"/>
    <n v="0"/>
    <n v="-1"/>
    <n v="-1"/>
    <n v="-1"/>
    <x v="0"/>
    <x v="14"/>
    <x v="0"/>
  </r>
  <r>
    <n v="5086"/>
    <n v="2959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6"/>
    <n v="3659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6"/>
    <n v="4524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6"/>
    <n v="4954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6"/>
    <n v="6357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6"/>
    <n v="6368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86"/>
    <n v="6639"/>
    <m/>
    <x v="0"/>
    <n v="2"/>
    <n v="0"/>
    <n v="-1"/>
    <n v="0"/>
    <n v="-1"/>
    <n v="-1"/>
    <n v="-1"/>
    <n v="0"/>
    <n v="-1"/>
    <n v="0"/>
    <n v="-1"/>
    <n v="-1"/>
    <n v="-1"/>
    <x v="1"/>
    <x v="1"/>
    <x v="0"/>
  </r>
  <r>
    <n v="5086"/>
    <n v="6640"/>
    <m/>
    <x v="0"/>
    <n v="2"/>
    <n v="0"/>
    <n v="-1"/>
    <n v="0"/>
    <n v="-1"/>
    <n v="-1"/>
    <n v="-1"/>
    <n v="0"/>
    <n v="-1"/>
    <n v="0"/>
    <n v="-1"/>
    <n v="-1"/>
    <n v="-1"/>
    <x v="1"/>
    <x v="2"/>
    <x v="0"/>
  </r>
  <r>
    <n v="5086"/>
    <n v="6641"/>
    <m/>
    <x v="0"/>
    <n v="2"/>
    <n v="0"/>
    <n v="-1"/>
    <n v="0"/>
    <n v="-1"/>
    <n v="-1"/>
    <n v="-1"/>
    <n v="0"/>
    <n v="-1"/>
    <n v="0"/>
    <n v="-1"/>
    <n v="-1"/>
    <n v="-1"/>
    <x v="1"/>
    <x v="3"/>
    <x v="0"/>
  </r>
  <r>
    <n v="5086"/>
    <n v="6642"/>
    <m/>
    <x v="0"/>
    <n v="2"/>
    <n v="0"/>
    <n v="-1"/>
    <n v="0"/>
    <n v="-1"/>
    <n v="-1"/>
    <n v="-1"/>
    <n v="0"/>
    <n v="-1"/>
    <n v="0"/>
    <n v="-1"/>
    <n v="-1"/>
    <n v="-1"/>
    <x v="1"/>
    <x v="4"/>
    <x v="0"/>
  </r>
  <r>
    <n v="5086"/>
    <n v="6643"/>
    <m/>
    <x v="0"/>
    <n v="2"/>
    <n v="0"/>
    <n v="-1"/>
    <n v="0"/>
    <n v="-1"/>
    <n v="-1"/>
    <n v="-1"/>
    <n v="0"/>
    <n v="-1"/>
    <n v="0"/>
    <n v="-1"/>
    <n v="-1"/>
    <n v="-1"/>
    <x v="1"/>
    <x v="5"/>
    <x v="0"/>
  </r>
  <r>
    <n v="5086"/>
    <n v="6762"/>
    <m/>
    <x v="0"/>
    <n v="2"/>
    <n v="0"/>
    <n v="-1"/>
    <n v="0"/>
    <n v="-1"/>
    <n v="-1"/>
    <n v="-1"/>
    <n v="0"/>
    <n v="-1"/>
    <n v="0"/>
    <n v="-1"/>
    <n v="-1"/>
    <n v="-1"/>
    <x v="1"/>
    <x v="6"/>
    <x v="0"/>
  </r>
  <r>
    <n v="5086"/>
    <n v="6763"/>
    <m/>
    <x v="0"/>
    <n v="2"/>
    <n v="0"/>
    <n v="-1"/>
    <n v="0"/>
    <n v="-1"/>
    <n v="-1"/>
    <n v="-1"/>
    <n v="0"/>
    <n v="-1"/>
    <n v="0"/>
    <n v="-1"/>
    <n v="-1"/>
    <n v="-1"/>
    <x v="1"/>
    <x v="7"/>
    <x v="0"/>
  </r>
  <r>
    <n v="5086"/>
    <n v="6764"/>
    <m/>
    <x v="0"/>
    <n v="2"/>
    <n v="0"/>
    <n v="-1"/>
    <n v="0"/>
    <n v="-1"/>
    <n v="-1"/>
    <n v="-1"/>
    <n v="0"/>
    <n v="-1"/>
    <n v="0"/>
    <n v="-1"/>
    <n v="-1"/>
    <n v="-1"/>
    <x v="1"/>
    <x v="8"/>
    <x v="0"/>
  </r>
  <r>
    <n v="5086"/>
    <n v="6765"/>
    <m/>
    <x v="0"/>
    <n v="2"/>
    <n v="0"/>
    <n v="-1"/>
    <n v="0"/>
    <n v="-1"/>
    <n v="-1"/>
    <n v="-1"/>
    <n v="0"/>
    <n v="-1"/>
    <n v="0"/>
    <n v="-1"/>
    <n v="-1"/>
    <n v="-1"/>
    <x v="1"/>
    <x v="9"/>
    <x v="0"/>
  </r>
  <r>
    <n v="5086"/>
    <n v="6767"/>
    <m/>
    <x v="0"/>
    <n v="2"/>
    <n v="0"/>
    <n v="-1"/>
    <n v="0"/>
    <n v="-1"/>
    <n v="-1"/>
    <n v="-1"/>
    <n v="0"/>
    <n v="-1"/>
    <n v="0"/>
    <n v="-1"/>
    <n v="-1"/>
    <n v="-1"/>
    <x v="1"/>
    <x v="10"/>
    <x v="0"/>
  </r>
  <r>
    <n v="5086"/>
    <n v="6775"/>
    <m/>
    <x v="0"/>
    <n v="2"/>
    <n v="0"/>
    <n v="-1"/>
    <n v="0"/>
    <n v="-1"/>
    <n v="-1"/>
    <n v="-1"/>
    <n v="0"/>
    <n v="-1"/>
    <n v="0"/>
    <n v="-1"/>
    <n v="-1"/>
    <n v="-1"/>
    <x v="1"/>
    <x v="12"/>
    <x v="0"/>
  </r>
  <r>
    <n v="5086"/>
    <n v="6776"/>
    <m/>
    <x v="0"/>
    <n v="2"/>
    <n v="0"/>
    <n v="-1"/>
    <n v="0"/>
    <n v="-1"/>
    <n v="-1"/>
    <n v="-1"/>
    <n v="0"/>
    <n v="-1"/>
    <n v="0"/>
    <n v="-1"/>
    <n v="-1"/>
    <n v="-1"/>
    <x v="1"/>
    <x v="13"/>
    <x v="0"/>
  </r>
  <r>
    <n v="5086"/>
    <n v="6777"/>
    <m/>
    <x v="0"/>
    <n v="2"/>
    <n v="0"/>
    <n v="-1"/>
    <n v="0"/>
    <n v="-1"/>
    <n v="-1"/>
    <n v="-1"/>
    <n v="0"/>
    <n v="-1"/>
    <n v="0"/>
    <n v="-1"/>
    <n v="-1"/>
    <n v="-1"/>
    <x v="1"/>
    <x v="14"/>
    <x v="0"/>
  </r>
  <r>
    <n v="5086"/>
    <n v="2959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6"/>
    <n v="3659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6"/>
    <n v="4524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6"/>
    <n v="4954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6"/>
    <n v="6357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6"/>
    <n v="6368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86"/>
    <n v="6639"/>
    <m/>
    <x v="0"/>
    <n v="3"/>
    <n v="0"/>
    <n v="-1"/>
    <n v="0"/>
    <n v="-1"/>
    <n v="-1"/>
    <n v="-1"/>
    <n v="0"/>
    <n v="-1"/>
    <n v="0"/>
    <n v="-1"/>
    <n v="-1"/>
    <n v="-1"/>
    <x v="2"/>
    <x v="1"/>
    <x v="0"/>
  </r>
  <r>
    <n v="5086"/>
    <n v="6640"/>
    <m/>
    <x v="0"/>
    <n v="3"/>
    <n v="0"/>
    <n v="-1"/>
    <n v="0"/>
    <n v="-1"/>
    <n v="-1"/>
    <n v="-1"/>
    <n v="0"/>
    <n v="-1"/>
    <n v="0"/>
    <n v="-1"/>
    <n v="-1"/>
    <n v="-1"/>
    <x v="2"/>
    <x v="2"/>
    <x v="0"/>
  </r>
  <r>
    <n v="5086"/>
    <n v="6641"/>
    <m/>
    <x v="0"/>
    <n v="3"/>
    <n v="0"/>
    <n v="-1"/>
    <n v="0"/>
    <n v="-1"/>
    <n v="-1"/>
    <n v="-1"/>
    <n v="0"/>
    <n v="-1"/>
    <n v="0"/>
    <n v="-1"/>
    <n v="-1"/>
    <n v="-1"/>
    <x v="2"/>
    <x v="3"/>
    <x v="0"/>
  </r>
  <r>
    <n v="5086"/>
    <n v="6642"/>
    <m/>
    <x v="0"/>
    <n v="3"/>
    <n v="0"/>
    <n v="-1"/>
    <n v="0"/>
    <n v="-1"/>
    <n v="-1"/>
    <n v="-1"/>
    <n v="0"/>
    <n v="-1"/>
    <n v="0"/>
    <n v="-1"/>
    <n v="-1"/>
    <n v="-1"/>
    <x v="2"/>
    <x v="4"/>
    <x v="0"/>
  </r>
  <r>
    <n v="5086"/>
    <n v="6643"/>
    <m/>
    <x v="0"/>
    <n v="3"/>
    <n v="0"/>
    <n v="-1"/>
    <n v="0"/>
    <n v="-1"/>
    <n v="-1"/>
    <n v="-1"/>
    <n v="0"/>
    <n v="-1"/>
    <n v="0"/>
    <n v="-1"/>
    <n v="-1"/>
    <n v="-1"/>
    <x v="2"/>
    <x v="5"/>
    <x v="0"/>
  </r>
  <r>
    <n v="5086"/>
    <n v="6762"/>
    <m/>
    <x v="0"/>
    <n v="3"/>
    <n v="0"/>
    <n v="-1"/>
    <n v="0"/>
    <n v="-1"/>
    <n v="-1"/>
    <n v="-1"/>
    <n v="0"/>
    <n v="-1"/>
    <n v="0"/>
    <n v="-1"/>
    <n v="-1"/>
    <n v="-1"/>
    <x v="2"/>
    <x v="6"/>
    <x v="0"/>
  </r>
  <r>
    <n v="5086"/>
    <n v="6763"/>
    <m/>
    <x v="0"/>
    <n v="3"/>
    <n v="0"/>
    <n v="-1"/>
    <n v="0"/>
    <n v="-1"/>
    <n v="-1"/>
    <n v="-1"/>
    <n v="0"/>
    <n v="-1"/>
    <n v="0"/>
    <n v="-1"/>
    <n v="-1"/>
    <n v="-1"/>
    <x v="2"/>
    <x v="7"/>
    <x v="0"/>
  </r>
  <r>
    <n v="5086"/>
    <n v="6764"/>
    <m/>
    <x v="0"/>
    <n v="3"/>
    <n v="0"/>
    <n v="-1"/>
    <n v="0"/>
    <n v="-1"/>
    <n v="-1"/>
    <n v="-1"/>
    <n v="0"/>
    <n v="-1"/>
    <n v="0"/>
    <n v="-1"/>
    <n v="-1"/>
    <n v="-1"/>
    <x v="2"/>
    <x v="8"/>
    <x v="0"/>
  </r>
  <r>
    <n v="5086"/>
    <n v="6765"/>
    <m/>
    <x v="0"/>
    <n v="3"/>
    <n v="0"/>
    <n v="-1"/>
    <n v="0"/>
    <n v="-1"/>
    <n v="-1"/>
    <n v="-1"/>
    <n v="0"/>
    <n v="-1"/>
    <n v="0"/>
    <n v="-1"/>
    <n v="-1"/>
    <n v="-1"/>
    <x v="2"/>
    <x v="9"/>
    <x v="0"/>
  </r>
  <r>
    <n v="5086"/>
    <n v="6767"/>
    <m/>
    <x v="0"/>
    <n v="3"/>
    <n v="0"/>
    <n v="-1"/>
    <n v="0"/>
    <n v="-1"/>
    <n v="-1"/>
    <n v="-1"/>
    <n v="0"/>
    <n v="-1"/>
    <n v="0"/>
    <n v="-1"/>
    <n v="-1"/>
    <n v="-1"/>
    <x v="2"/>
    <x v="10"/>
    <x v="0"/>
  </r>
  <r>
    <n v="5086"/>
    <n v="6775"/>
    <m/>
    <x v="0"/>
    <n v="3"/>
    <n v="0"/>
    <n v="-1"/>
    <n v="0"/>
    <n v="-1"/>
    <n v="-1"/>
    <n v="-1"/>
    <n v="0"/>
    <n v="-1"/>
    <n v="0"/>
    <n v="-1"/>
    <n v="-1"/>
    <n v="-1"/>
    <x v="2"/>
    <x v="12"/>
    <x v="0"/>
  </r>
  <r>
    <n v="5086"/>
    <n v="6776"/>
    <m/>
    <x v="0"/>
    <n v="3"/>
    <n v="0"/>
    <n v="-1"/>
    <n v="0"/>
    <n v="-1"/>
    <n v="-1"/>
    <n v="-1"/>
    <n v="0"/>
    <n v="-1"/>
    <n v="0"/>
    <n v="-1"/>
    <n v="-1"/>
    <n v="-1"/>
    <x v="2"/>
    <x v="13"/>
    <x v="0"/>
  </r>
  <r>
    <n v="5086"/>
    <n v="2959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6"/>
    <n v="3659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6"/>
    <n v="4524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6"/>
    <n v="4953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6"/>
    <n v="4954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6"/>
    <n v="6357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6"/>
    <n v="6368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86"/>
    <n v="6639"/>
    <m/>
    <x v="0"/>
    <n v="4"/>
    <n v="0"/>
    <n v="-1"/>
    <n v="0"/>
    <n v="-1"/>
    <n v="-1"/>
    <n v="-1"/>
    <n v="0"/>
    <n v="-1"/>
    <n v="0"/>
    <n v="-1"/>
    <n v="-1"/>
    <n v="-1"/>
    <x v="3"/>
    <x v="1"/>
    <x v="0"/>
  </r>
  <r>
    <n v="5086"/>
    <n v="6640"/>
    <m/>
    <x v="0"/>
    <n v="4"/>
    <n v="0"/>
    <n v="-1"/>
    <n v="0"/>
    <n v="-1"/>
    <n v="-1"/>
    <n v="-1"/>
    <n v="0"/>
    <n v="-1"/>
    <n v="0"/>
    <n v="-1"/>
    <n v="-1"/>
    <n v="-1"/>
    <x v="3"/>
    <x v="2"/>
    <x v="0"/>
  </r>
  <r>
    <n v="5086"/>
    <n v="6641"/>
    <m/>
    <x v="0"/>
    <n v="4"/>
    <n v="0"/>
    <n v="-1"/>
    <n v="0"/>
    <n v="-1"/>
    <n v="-1"/>
    <n v="-1"/>
    <n v="0"/>
    <n v="-1"/>
    <n v="0"/>
    <n v="-1"/>
    <n v="-1"/>
    <n v="-1"/>
    <x v="3"/>
    <x v="3"/>
    <x v="0"/>
  </r>
  <r>
    <n v="5086"/>
    <n v="6642"/>
    <m/>
    <x v="0"/>
    <n v="4"/>
    <n v="0"/>
    <n v="-1"/>
    <n v="0"/>
    <n v="-1"/>
    <n v="-1"/>
    <n v="-1"/>
    <n v="0"/>
    <n v="-1"/>
    <n v="0"/>
    <n v="-1"/>
    <n v="-1"/>
    <n v="-1"/>
    <x v="3"/>
    <x v="4"/>
    <x v="0"/>
  </r>
  <r>
    <n v="5086"/>
    <n v="6643"/>
    <m/>
    <x v="0"/>
    <n v="4"/>
    <n v="0"/>
    <n v="-1"/>
    <n v="0"/>
    <n v="-1"/>
    <n v="-1"/>
    <n v="-1"/>
    <n v="0"/>
    <n v="-1"/>
    <n v="0"/>
    <n v="-1"/>
    <n v="-1"/>
    <n v="-1"/>
    <x v="3"/>
    <x v="5"/>
    <x v="0"/>
  </r>
  <r>
    <n v="5086"/>
    <n v="6762"/>
    <m/>
    <x v="0"/>
    <n v="4"/>
    <n v="0"/>
    <n v="-1"/>
    <n v="0"/>
    <n v="-1"/>
    <n v="-1"/>
    <n v="-1"/>
    <n v="0"/>
    <n v="-1"/>
    <n v="0"/>
    <n v="-1"/>
    <n v="-1"/>
    <n v="-1"/>
    <x v="3"/>
    <x v="6"/>
    <x v="0"/>
  </r>
  <r>
    <n v="5086"/>
    <n v="6763"/>
    <m/>
    <x v="0"/>
    <n v="4"/>
    <n v="0"/>
    <n v="-1"/>
    <n v="0"/>
    <n v="-1"/>
    <n v="-1"/>
    <n v="-1"/>
    <n v="0"/>
    <n v="-1"/>
    <n v="0"/>
    <n v="-1"/>
    <n v="-1"/>
    <n v="-1"/>
    <x v="3"/>
    <x v="7"/>
    <x v="0"/>
  </r>
  <r>
    <n v="5086"/>
    <n v="6764"/>
    <m/>
    <x v="0"/>
    <n v="4"/>
    <n v="0"/>
    <n v="-1"/>
    <n v="0"/>
    <n v="-1"/>
    <n v="-1"/>
    <n v="-1"/>
    <n v="0"/>
    <n v="-1"/>
    <n v="0"/>
    <n v="-1"/>
    <n v="-1"/>
    <n v="-1"/>
    <x v="3"/>
    <x v="8"/>
    <x v="0"/>
  </r>
  <r>
    <n v="5086"/>
    <n v="6765"/>
    <m/>
    <x v="0"/>
    <n v="4"/>
    <n v="0"/>
    <n v="-1"/>
    <n v="0"/>
    <n v="-1"/>
    <n v="-1"/>
    <n v="-1"/>
    <n v="0"/>
    <n v="-1"/>
    <n v="0"/>
    <n v="-1"/>
    <n v="-1"/>
    <n v="-1"/>
    <x v="3"/>
    <x v="9"/>
    <x v="0"/>
  </r>
  <r>
    <n v="5086"/>
    <n v="6767"/>
    <m/>
    <x v="0"/>
    <n v="4"/>
    <n v="0"/>
    <n v="-1"/>
    <n v="0"/>
    <n v="-1"/>
    <n v="-1"/>
    <n v="-1"/>
    <n v="0"/>
    <n v="-1"/>
    <n v="0"/>
    <n v="-1"/>
    <n v="-1"/>
    <n v="-1"/>
    <x v="3"/>
    <x v="10"/>
    <x v="0"/>
  </r>
  <r>
    <n v="5086"/>
    <n v="6768"/>
    <m/>
    <x v="0"/>
    <n v="4"/>
    <n v="0"/>
    <n v="-1"/>
    <n v="0"/>
    <n v="-1"/>
    <n v="-1"/>
    <n v="-1"/>
    <n v="0"/>
    <n v="-1"/>
    <n v="0"/>
    <n v="-1"/>
    <n v="-1"/>
    <n v="-1"/>
    <x v="3"/>
    <x v="11"/>
    <x v="0"/>
  </r>
  <r>
    <n v="5086"/>
    <n v="6775"/>
    <m/>
    <x v="0"/>
    <n v="4"/>
    <n v="0"/>
    <n v="-1"/>
    <n v="0"/>
    <n v="-1"/>
    <n v="-1"/>
    <n v="-1"/>
    <n v="0"/>
    <n v="-1"/>
    <n v="0"/>
    <n v="-1"/>
    <n v="-1"/>
    <n v="-1"/>
    <x v="3"/>
    <x v="12"/>
    <x v="0"/>
  </r>
  <r>
    <n v="5086"/>
    <n v="6776"/>
    <m/>
    <x v="0"/>
    <n v="4"/>
    <n v="0"/>
    <n v="-1"/>
    <n v="0"/>
    <n v="-1"/>
    <n v="-1"/>
    <n v="-1"/>
    <n v="0"/>
    <n v="-1"/>
    <n v="0"/>
    <n v="-1"/>
    <n v="-1"/>
    <n v="-1"/>
    <x v="3"/>
    <x v="13"/>
    <x v="0"/>
  </r>
  <r>
    <n v="5086"/>
    <n v="6777"/>
    <m/>
    <x v="0"/>
    <n v="4"/>
    <n v="0"/>
    <n v="-1"/>
    <n v="0"/>
    <n v="-1"/>
    <n v="-1"/>
    <n v="-1"/>
    <n v="0"/>
    <n v="-1"/>
    <n v="0"/>
    <n v="-1"/>
    <n v="-1"/>
    <n v="-1"/>
    <x v="3"/>
    <x v="14"/>
    <x v="0"/>
  </r>
  <r>
    <n v="5086"/>
    <n v="2959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6"/>
    <n v="3659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6"/>
    <n v="4524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6"/>
    <n v="4954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6"/>
    <n v="6357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6"/>
    <n v="6368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86"/>
    <n v="6639"/>
    <m/>
    <x v="0"/>
    <n v="5"/>
    <n v="0"/>
    <n v="-1"/>
    <n v="0"/>
    <n v="-1"/>
    <n v="-1"/>
    <n v="-1"/>
    <n v="0"/>
    <n v="-1"/>
    <n v="0"/>
    <n v="-1"/>
    <n v="-1"/>
    <n v="-1"/>
    <x v="4"/>
    <x v="1"/>
    <x v="0"/>
  </r>
  <r>
    <n v="5086"/>
    <n v="6640"/>
    <m/>
    <x v="0"/>
    <n v="5"/>
    <n v="0"/>
    <n v="-1"/>
    <n v="0"/>
    <n v="-1"/>
    <n v="-1"/>
    <n v="-1"/>
    <n v="0"/>
    <n v="-1"/>
    <n v="0"/>
    <n v="-1"/>
    <n v="-1"/>
    <n v="-1"/>
    <x v="4"/>
    <x v="2"/>
    <x v="0"/>
  </r>
  <r>
    <n v="5086"/>
    <n v="6641"/>
    <m/>
    <x v="0"/>
    <n v="5"/>
    <n v="0"/>
    <n v="-1"/>
    <n v="0"/>
    <n v="-1"/>
    <n v="-1"/>
    <n v="-1"/>
    <n v="0"/>
    <n v="-1"/>
    <n v="0"/>
    <n v="-1"/>
    <n v="-1"/>
    <n v="-1"/>
    <x v="4"/>
    <x v="3"/>
    <x v="0"/>
  </r>
  <r>
    <n v="5086"/>
    <n v="6642"/>
    <m/>
    <x v="0"/>
    <n v="5"/>
    <n v="0"/>
    <n v="-1"/>
    <n v="0"/>
    <n v="-1"/>
    <n v="-1"/>
    <n v="-1"/>
    <n v="0"/>
    <n v="-1"/>
    <n v="0"/>
    <n v="-1"/>
    <n v="-1"/>
    <n v="-1"/>
    <x v="4"/>
    <x v="4"/>
    <x v="0"/>
  </r>
  <r>
    <n v="5086"/>
    <n v="6643"/>
    <m/>
    <x v="0"/>
    <n v="5"/>
    <n v="0"/>
    <n v="-1"/>
    <n v="0"/>
    <n v="-1"/>
    <n v="-1"/>
    <n v="-1"/>
    <n v="0"/>
    <n v="-1"/>
    <n v="0"/>
    <n v="-1"/>
    <n v="-1"/>
    <n v="-1"/>
    <x v="4"/>
    <x v="5"/>
    <x v="0"/>
  </r>
  <r>
    <n v="5086"/>
    <n v="6762"/>
    <m/>
    <x v="0"/>
    <n v="5"/>
    <n v="0"/>
    <n v="-1"/>
    <n v="0"/>
    <n v="-1"/>
    <n v="-1"/>
    <n v="-1"/>
    <n v="0"/>
    <n v="-1"/>
    <n v="0"/>
    <n v="-1"/>
    <n v="-1"/>
    <n v="-1"/>
    <x v="4"/>
    <x v="6"/>
    <x v="0"/>
  </r>
  <r>
    <n v="5086"/>
    <n v="6763"/>
    <m/>
    <x v="0"/>
    <n v="5"/>
    <n v="0"/>
    <n v="-1"/>
    <n v="0"/>
    <n v="-1"/>
    <n v="-1"/>
    <n v="-1"/>
    <n v="0"/>
    <n v="-1"/>
    <n v="0"/>
    <n v="-1"/>
    <n v="-1"/>
    <n v="-1"/>
    <x v="4"/>
    <x v="7"/>
    <x v="0"/>
  </r>
  <r>
    <n v="5086"/>
    <n v="6764"/>
    <m/>
    <x v="0"/>
    <n v="5"/>
    <n v="0"/>
    <n v="-1"/>
    <n v="0"/>
    <n v="-1"/>
    <n v="-1"/>
    <n v="-1"/>
    <n v="0"/>
    <n v="-1"/>
    <n v="0"/>
    <n v="-1"/>
    <n v="-1"/>
    <n v="-1"/>
    <x v="4"/>
    <x v="8"/>
    <x v="0"/>
  </r>
  <r>
    <n v="5086"/>
    <n v="6765"/>
    <m/>
    <x v="0"/>
    <n v="5"/>
    <n v="0"/>
    <n v="-1"/>
    <n v="0"/>
    <n v="-1"/>
    <n v="-1"/>
    <n v="-1"/>
    <n v="0"/>
    <n v="-1"/>
    <n v="0"/>
    <n v="-1"/>
    <n v="-1"/>
    <n v="-1"/>
    <x v="4"/>
    <x v="9"/>
    <x v="0"/>
  </r>
  <r>
    <n v="5086"/>
    <n v="6767"/>
    <m/>
    <x v="0"/>
    <n v="5"/>
    <n v="0"/>
    <n v="-1"/>
    <n v="0"/>
    <n v="-1"/>
    <n v="-1"/>
    <n v="-1"/>
    <n v="0"/>
    <n v="-1"/>
    <n v="0"/>
    <n v="-1"/>
    <n v="-1"/>
    <n v="-1"/>
    <x v="4"/>
    <x v="10"/>
    <x v="0"/>
  </r>
  <r>
    <n v="5086"/>
    <n v="6775"/>
    <m/>
    <x v="0"/>
    <n v="5"/>
    <n v="0"/>
    <n v="-1"/>
    <n v="0"/>
    <n v="-1"/>
    <n v="-1"/>
    <n v="-1"/>
    <n v="0"/>
    <n v="-1"/>
    <n v="0"/>
    <n v="-1"/>
    <n v="-1"/>
    <n v="-1"/>
    <x v="4"/>
    <x v="12"/>
    <x v="0"/>
  </r>
  <r>
    <n v="5086"/>
    <n v="6776"/>
    <m/>
    <x v="0"/>
    <n v="5"/>
    <n v="0"/>
    <n v="-1"/>
    <n v="0"/>
    <n v="-1"/>
    <n v="-1"/>
    <n v="-1"/>
    <n v="0"/>
    <n v="-1"/>
    <n v="0"/>
    <n v="-1"/>
    <n v="-1"/>
    <n v="-1"/>
    <x v="4"/>
    <x v="13"/>
    <x v="0"/>
  </r>
  <r>
    <n v="5086"/>
    <n v="6777"/>
    <m/>
    <x v="0"/>
    <n v="5"/>
    <n v="0"/>
    <n v="-1"/>
    <n v="0"/>
    <n v="-1"/>
    <n v="-1"/>
    <n v="-1"/>
    <n v="0"/>
    <n v="-1"/>
    <n v="0"/>
    <n v="-1"/>
    <n v="-1"/>
    <n v="-1"/>
    <x v="4"/>
    <x v="14"/>
    <x v="0"/>
  </r>
  <r>
    <n v="5086"/>
    <n v="2959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6"/>
    <n v="3659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6"/>
    <n v="4524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6"/>
    <n v="4953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6"/>
    <n v="4954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6"/>
    <n v="6357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6"/>
    <n v="6368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86"/>
    <n v="6639"/>
    <m/>
    <x v="0"/>
    <n v="6"/>
    <n v="0"/>
    <n v="-1"/>
    <n v="0"/>
    <n v="-1"/>
    <n v="-1"/>
    <n v="-1"/>
    <n v="0"/>
    <n v="-1"/>
    <n v="0"/>
    <n v="-1"/>
    <n v="-1"/>
    <n v="-1"/>
    <x v="5"/>
    <x v="1"/>
    <x v="0"/>
  </r>
  <r>
    <n v="5086"/>
    <n v="6640"/>
    <m/>
    <x v="0"/>
    <n v="6"/>
    <n v="0"/>
    <n v="-1"/>
    <n v="0"/>
    <n v="-1"/>
    <n v="-1"/>
    <n v="-1"/>
    <n v="0"/>
    <n v="-1"/>
    <n v="0"/>
    <n v="-1"/>
    <n v="-1"/>
    <n v="-1"/>
    <x v="5"/>
    <x v="2"/>
    <x v="0"/>
  </r>
  <r>
    <n v="5086"/>
    <n v="6641"/>
    <m/>
    <x v="0"/>
    <n v="6"/>
    <n v="0"/>
    <n v="-1"/>
    <n v="0"/>
    <n v="-1"/>
    <n v="-1"/>
    <n v="-1"/>
    <n v="0"/>
    <n v="-1"/>
    <n v="0"/>
    <n v="-1"/>
    <n v="-1"/>
    <n v="-1"/>
    <x v="5"/>
    <x v="3"/>
    <x v="0"/>
  </r>
  <r>
    <n v="5086"/>
    <n v="6642"/>
    <m/>
    <x v="0"/>
    <n v="6"/>
    <n v="0"/>
    <n v="-1"/>
    <n v="0"/>
    <n v="-1"/>
    <n v="-1"/>
    <n v="-1"/>
    <n v="0"/>
    <n v="-1"/>
    <n v="0"/>
    <n v="-1"/>
    <n v="-1"/>
    <n v="-1"/>
    <x v="5"/>
    <x v="4"/>
    <x v="0"/>
  </r>
  <r>
    <n v="5086"/>
    <n v="6643"/>
    <m/>
    <x v="0"/>
    <n v="6"/>
    <n v="0"/>
    <n v="-1"/>
    <n v="0"/>
    <n v="-1"/>
    <n v="-1"/>
    <n v="-1"/>
    <n v="0"/>
    <n v="-1"/>
    <n v="0"/>
    <n v="-1"/>
    <n v="-1"/>
    <n v="-1"/>
    <x v="5"/>
    <x v="5"/>
    <x v="0"/>
  </r>
  <r>
    <n v="5086"/>
    <n v="6762"/>
    <m/>
    <x v="0"/>
    <n v="6"/>
    <n v="0"/>
    <n v="-1"/>
    <n v="0"/>
    <n v="-1"/>
    <n v="-1"/>
    <n v="-1"/>
    <n v="0"/>
    <n v="-1"/>
    <n v="0"/>
    <n v="-1"/>
    <n v="-1"/>
    <n v="-1"/>
    <x v="5"/>
    <x v="6"/>
    <x v="0"/>
  </r>
  <r>
    <n v="5086"/>
    <n v="6763"/>
    <m/>
    <x v="0"/>
    <n v="6"/>
    <n v="0"/>
    <n v="-1"/>
    <n v="0"/>
    <n v="-1"/>
    <n v="-1"/>
    <n v="-1"/>
    <n v="0"/>
    <n v="-1"/>
    <n v="0"/>
    <n v="-1"/>
    <n v="-1"/>
    <n v="-1"/>
    <x v="5"/>
    <x v="7"/>
    <x v="0"/>
  </r>
  <r>
    <n v="5086"/>
    <n v="6764"/>
    <m/>
    <x v="0"/>
    <n v="6"/>
    <n v="0"/>
    <n v="-1"/>
    <n v="0"/>
    <n v="-1"/>
    <n v="-1"/>
    <n v="-1"/>
    <n v="0"/>
    <n v="-1"/>
    <n v="0"/>
    <n v="-1"/>
    <n v="-1"/>
    <n v="-1"/>
    <x v="5"/>
    <x v="8"/>
    <x v="0"/>
  </r>
  <r>
    <n v="5086"/>
    <n v="6765"/>
    <m/>
    <x v="0"/>
    <n v="6"/>
    <n v="0"/>
    <n v="-1"/>
    <n v="0"/>
    <n v="-1"/>
    <n v="-1"/>
    <n v="-1"/>
    <n v="0"/>
    <n v="-1"/>
    <n v="0"/>
    <n v="-1"/>
    <n v="-1"/>
    <n v="-1"/>
    <x v="5"/>
    <x v="9"/>
    <x v="0"/>
  </r>
  <r>
    <n v="5086"/>
    <n v="6767"/>
    <m/>
    <x v="0"/>
    <n v="6"/>
    <n v="0"/>
    <n v="-1"/>
    <n v="0"/>
    <n v="-1"/>
    <n v="-1"/>
    <n v="-1"/>
    <n v="0"/>
    <n v="-1"/>
    <n v="0"/>
    <n v="-1"/>
    <n v="-1"/>
    <n v="-1"/>
    <x v="5"/>
    <x v="10"/>
    <x v="0"/>
  </r>
  <r>
    <n v="5086"/>
    <n v="6768"/>
    <m/>
    <x v="0"/>
    <n v="6"/>
    <n v="0"/>
    <n v="-1"/>
    <n v="0"/>
    <n v="-1"/>
    <n v="-1"/>
    <n v="-1"/>
    <n v="0"/>
    <n v="-1"/>
    <n v="0"/>
    <n v="-1"/>
    <n v="-1"/>
    <n v="-1"/>
    <x v="5"/>
    <x v="11"/>
    <x v="0"/>
  </r>
  <r>
    <n v="5086"/>
    <n v="6775"/>
    <m/>
    <x v="0"/>
    <n v="6"/>
    <n v="0"/>
    <n v="-1"/>
    <n v="0"/>
    <n v="-1"/>
    <n v="-1"/>
    <n v="-1"/>
    <n v="0"/>
    <n v="-1"/>
    <n v="0"/>
    <n v="-1"/>
    <n v="-1"/>
    <n v="-1"/>
    <x v="5"/>
    <x v="12"/>
    <x v="0"/>
  </r>
  <r>
    <n v="5086"/>
    <n v="6776"/>
    <m/>
    <x v="0"/>
    <n v="6"/>
    <n v="0"/>
    <n v="-1"/>
    <n v="0"/>
    <n v="-1"/>
    <n v="-1"/>
    <n v="-1"/>
    <n v="0"/>
    <n v="-1"/>
    <n v="0"/>
    <n v="-1"/>
    <n v="-1"/>
    <n v="-1"/>
    <x v="5"/>
    <x v="13"/>
    <x v="0"/>
  </r>
  <r>
    <n v="5086"/>
    <n v="6777"/>
    <m/>
    <x v="0"/>
    <n v="6"/>
    <n v="0"/>
    <n v="-1"/>
    <n v="0"/>
    <n v="-1"/>
    <n v="-1"/>
    <n v="-1"/>
    <n v="0"/>
    <n v="-1"/>
    <n v="0"/>
    <n v="-1"/>
    <n v="-1"/>
    <n v="-1"/>
    <x v="5"/>
    <x v="14"/>
    <x v="0"/>
  </r>
  <r>
    <n v="5086"/>
    <n v="2959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6"/>
    <n v="3659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6"/>
    <n v="4524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6"/>
    <n v="4954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6"/>
    <n v="6357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6"/>
    <n v="6368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86"/>
    <n v="6639"/>
    <m/>
    <x v="0"/>
    <n v="7"/>
    <n v="0"/>
    <n v="-1"/>
    <n v="0"/>
    <n v="-1"/>
    <n v="-1"/>
    <n v="-1"/>
    <n v="0"/>
    <n v="-1"/>
    <n v="0"/>
    <n v="-1"/>
    <n v="-1"/>
    <n v="-1"/>
    <x v="6"/>
    <x v="1"/>
    <x v="0"/>
  </r>
  <r>
    <n v="5086"/>
    <n v="6640"/>
    <m/>
    <x v="0"/>
    <n v="7"/>
    <n v="0"/>
    <n v="-1"/>
    <n v="0"/>
    <n v="-1"/>
    <n v="-1"/>
    <n v="-1"/>
    <n v="0"/>
    <n v="-1"/>
    <n v="0"/>
    <n v="-1"/>
    <n v="-1"/>
    <n v="-1"/>
    <x v="6"/>
    <x v="2"/>
    <x v="0"/>
  </r>
  <r>
    <n v="5086"/>
    <n v="6641"/>
    <m/>
    <x v="0"/>
    <n v="7"/>
    <n v="0"/>
    <n v="-1"/>
    <n v="0"/>
    <n v="-1"/>
    <n v="-1"/>
    <n v="-1"/>
    <n v="0"/>
    <n v="-1"/>
    <n v="0"/>
    <n v="-1"/>
    <n v="-1"/>
    <n v="-1"/>
    <x v="6"/>
    <x v="3"/>
    <x v="0"/>
  </r>
  <r>
    <n v="5086"/>
    <n v="6642"/>
    <m/>
    <x v="0"/>
    <n v="7"/>
    <n v="0"/>
    <n v="-1"/>
    <n v="0"/>
    <n v="-1"/>
    <n v="-1"/>
    <n v="-1"/>
    <n v="0"/>
    <n v="-1"/>
    <n v="0"/>
    <n v="-1"/>
    <n v="-1"/>
    <n v="-1"/>
    <x v="6"/>
    <x v="4"/>
    <x v="0"/>
  </r>
  <r>
    <n v="5086"/>
    <n v="6643"/>
    <m/>
    <x v="0"/>
    <n v="7"/>
    <n v="0"/>
    <n v="-1"/>
    <n v="0"/>
    <n v="-1"/>
    <n v="-1"/>
    <n v="-1"/>
    <n v="0"/>
    <n v="-1"/>
    <n v="0"/>
    <n v="-1"/>
    <n v="-1"/>
    <n v="-1"/>
    <x v="6"/>
    <x v="5"/>
    <x v="0"/>
  </r>
  <r>
    <n v="5086"/>
    <n v="6762"/>
    <m/>
    <x v="0"/>
    <n v="7"/>
    <n v="0"/>
    <n v="-1"/>
    <n v="0"/>
    <n v="-1"/>
    <n v="-1"/>
    <n v="-1"/>
    <n v="0"/>
    <n v="-1"/>
    <n v="0"/>
    <n v="-1"/>
    <n v="-1"/>
    <n v="-1"/>
    <x v="6"/>
    <x v="6"/>
    <x v="0"/>
  </r>
  <r>
    <n v="5086"/>
    <n v="6763"/>
    <m/>
    <x v="0"/>
    <n v="7"/>
    <n v="0"/>
    <n v="-1"/>
    <n v="0"/>
    <n v="-1"/>
    <n v="-1"/>
    <n v="-1"/>
    <n v="0"/>
    <n v="-1"/>
    <n v="0"/>
    <n v="-1"/>
    <n v="-1"/>
    <n v="-1"/>
    <x v="6"/>
    <x v="7"/>
    <x v="0"/>
  </r>
  <r>
    <n v="5086"/>
    <n v="6764"/>
    <m/>
    <x v="0"/>
    <n v="7"/>
    <n v="0"/>
    <n v="-1"/>
    <n v="0"/>
    <n v="-1"/>
    <n v="-1"/>
    <n v="-1"/>
    <n v="0"/>
    <n v="-1"/>
    <n v="0"/>
    <n v="-1"/>
    <n v="-1"/>
    <n v="-1"/>
    <x v="6"/>
    <x v="8"/>
    <x v="0"/>
  </r>
  <r>
    <n v="5086"/>
    <n v="6765"/>
    <m/>
    <x v="0"/>
    <n v="7"/>
    <n v="0"/>
    <n v="-1"/>
    <n v="0"/>
    <n v="-1"/>
    <n v="-1"/>
    <n v="-1"/>
    <n v="0"/>
    <n v="-1"/>
    <n v="0"/>
    <n v="-1"/>
    <n v="-1"/>
    <n v="-1"/>
    <x v="6"/>
    <x v="9"/>
    <x v="0"/>
  </r>
  <r>
    <n v="5086"/>
    <n v="6767"/>
    <m/>
    <x v="0"/>
    <n v="7"/>
    <n v="0"/>
    <n v="-1"/>
    <n v="0"/>
    <n v="-1"/>
    <n v="-1"/>
    <n v="-1"/>
    <n v="0"/>
    <n v="-1"/>
    <n v="0"/>
    <n v="-1"/>
    <n v="-1"/>
    <n v="-1"/>
    <x v="6"/>
    <x v="10"/>
    <x v="0"/>
  </r>
  <r>
    <n v="5086"/>
    <n v="6775"/>
    <m/>
    <x v="0"/>
    <n v="7"/>
    <n v="0"/>
    <n v="-1"/>
    <n v="0"/>
    <n v="-1"/>
    <n v="-1"/>
    <n v="-1"/>
    <n v="0"/>
    <n v="-1"/>
    <n v="0"/>
    <n v="-1"/>
    <n v="-1"/>
    <n v="-1"/>
    <x v="6"/>
    <x v="12"/>
    <x v="0"/>
  </r>
  <r>
    <n v="5086"/>
    <n v="6776"/>
    <m/>
    <x v="0"/>
    <n v="7"/>
    <n v="0"/>
    <n v="-1"/>
    <n v="0"/>
    <n v="-1"/>
    <n v="-1"/>
    <n v="-1"/>
    <n v="0"/>
    <n v="-1"/>
    <n v="0"/>
    <n v="-1"/>
    <n v="-1"/>
    <n v="-1"/>
    <x v="6"/>
    <x v="13"/>
    <x v="0"/>
  </r>
  <r>
    <n v="5086"/>
    <n v="2959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6"/>
    <n v="3659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6"/>
    <n v="4524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6"/>
    <n v="4954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6"/>
    <n v="6357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6"/>
    <n v="6368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86"/>
    <n v="6639"/>
    <m/>
    <x v="0"/>
    <n v="8"/>
    <n v="0"/>
    <n v="-1"/>
    <n v="0"/>
    <n v="-1"/>
    <n v="-1"/>
    <n v="-1"/>
    <n v="0"/>
    <n v="-1"/>
    <n v="0"/>
    <n v="-1"/>
    <n v="-1"/>
    <n v="-1"/>
    <x v="7"/>
    <x v="1"/>
    <x v="0"/>
  </r>
  <r>
    <n v="5086"/>
    <n v="6640"/>
    <m/>
    <x v="0"/>
    <n v="8"/>
    <n v="0"/>
    <n v="-1"/>
    <n v="0"/>
    <n v="-1"/>
    <n v="-1"/>
    <n v="-1"/>
    <n v="0"/>
    <n v="-1"/>
    <n v="0"/>
    <n v="-1"/>
    <n v="-1"/>
    <n v="-1"/>
    <x v="7"/>
    <x v="2"/>
    <x v="0"/>
  </r>
  <r>
    <n v="5086"/>
    <n v="6641"/>
    <m/>
    <x v="0"/>
    <n v="8"/>
    <n v="0"/>
    <n v="-1"/>
    <n v="0"/>
    <n v="-1"/>
    <n v="-1"/>
    <n v="-1"/>
    <n v="0"/>
    <n v="-1"/>
    <n v="0"/>
    <n v="-1"/>
    <n v="-1"/>
    <n v="-1"/>
    <x v="7"/>
    <x v="3"/>
    <x v="0"/>
  </r>
  <r>
    <n v="5086"/>
    <n v="6642"/>
    <m/>
    <x v="0"/>
    <n v="8"/>
    <n v="0"/>
    <n v="-1"/>
    <n v="0"/>
    <n v="-1"/>
    <n v="-1"/>
    <n v="-1"/>
    <n v="0"/>
    <n v="-1"/>
    <n v="0"/>
    <n v="-1"/>
    <n v="-1"/>
    <n v="-1"/>
    <x v="7"/>
    <x v="4"/>
    <x v="0"/>
  </r>
  <r>
    <n v="5086"/>
    <n v="6643"/>
    <m/>
    <x v="0"/>
    <n v="8"/>
    <n v="0"/>
    <n v="-1"/>
    <n v="0"/>
    <n v="-1"/>
    <n v="-1"/>
    <n v="-1"/>
    <n v="0"/>
    <n v="-1"/>
    <n v="0"/>
    <n v="-1"/>
    <n v="-1"/>
    <n v="-1"/>
    <x v="7"/>
    <x v="5"/>
    <x v="0"/>
  </r>
  <r>
    <n v="5086"/>
    <n v="6762"/>
    <m/>
    <x v="0"/>
    <n v="8"/>
    <n v="0"/>
    <n v="-1"/>
    <n v="0"/>
    <n v="-1"/>
    <n v="-1"/>
    <n v="-1"/>
    <n v="0"/>
    <n v="-1"/>
    <n v="0"/>
    <n v="-1"/>
    <n v="-1"/>
    <n v="-1"/>
    <x v="7"/>
    <x v="6"/>
    <x v="0"/>
  </r>
  <r>
    <n v="5086"/>
    <n v="6763"/>
    <m/>
    <x v="0"/>
    <n v="8"/>
    <n v="0"/>
    <n v="-1"/>
    <n v="0"/>
    <n v="-1"/>
    <n v="-1"/>
    <n v="-1"/>
    <n v="0"/>
    <n v="-1"/>
    <n v="0"/>
    <n v="-1"/>
    <n v="-1"/>
    <n v="-1"/>
    <x v="7"/>
    <x v="7"/>
    <x v="0"/>
  </r>
  <r>
    <n v="5086"/>
    <n v="6764"/>
    <m/>
    <x v="0"/>
    <n v="8"/>
    <n v="0"/>
    <n v="-1"/>
    <n v="0"/>
    <n v="-1"/>
    <n v="-1"/>
    <n v="-1"/>
    <n v="0"/>
    <n v="-1"/>
    <n v="0"/>
    <n v="-1"/>
    <n v="-1"/>
    <n v="-1"/>
    <x v="7"/>
    <x v="8"/>
    <x v="0"/>
  </r>
  <r>
    <n v="5086"/>
    <n v="6765"/>
    <m/>
    <x v="0"/>
    <n v="8"/>
    <n v="0"/>
    <n v="-1"/>
    <n v="0"/>
    <n v="-1"/>
    <n v="-1"/>
    <n v="-1"/>
    <n v="0"/>
    <n v="-1"/>
    <n v="0"/>
    <n v="-1"/>
    <n v="-1"/>
    <n v="-1"/>
    <x v="7"/>
    <x v="9"/>
    <x v="0"/>
  </r>
  <r>
    <n v="5086"/>
    <n v="6767"/>
    <m/>
    <x v="0"/>
    <n v="8"/>
    <n v="0"/>
    <n v="-1"/>
    <n v="0"/>
    <n v="-1"/>
    <n v="-1"/>
    <n v="-1"/>
    <n v="0"/>
    <n v="-1"/>
    <n v="0"/>
    <n v="-1"/>
    <n v="-1"/>
    <n v="-1"/>
    <x v="7"/>
    <x v="10"/>
    <x v="0"/>
  </r>
  <r>
    <n v="5086"/>
    <n v="6775"/>
    <m/>
    <x v="0"/>
    <n v="8"/>
    <n v="0"/>
    <n v="-1"/>
    <n v="0"/>
    <n v="-1"/>
    <n v="-1"/>
    <n v="-1"/>
    <n v="0"/>
    <n v="-1"/>
    <n v="0"/>
    <n v="-1"/>
    <n v="-1"/>
    <n v="-1"/>
    <x v="7"/>
    <x v="12"/>
    <x v="0"/>
  </r>
  <r>
    <n v="5086"/>
    <n v="6776"/>
    <m/>
    <x v="0"/>
    <n v="8"/>
    <n v="0"/>
    <n v="-1"/>
    <n v="0"/>
    <n v="-1"/>
    <n v="-1"/>
    <n v="-1"/>
    <n v="0"/>
    <n v="-1"/>
    <n v="0"/>
    <n v="-1"/>
    <n v="-1"/>
    <n v="-1"/>
    <x v="7"/>
    <x v="13"/>
    <x v="0"/>
  </r>
  <r>
    <n v="5086"/>
    <n v="2959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6"/>
    <n v="3659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6"/>
    <n v="4524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6"/>
    <n v="4954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6"/>
    <n v="6357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6"/>
    <n v="6368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86"/>
    <n v="6639"/>
    <m/>
    <x v="0"/>
    <n v="9"/>
    <n v="0"/>
    <n v="-1"/>
    <n v="0"/>
    <n v="-1"/>
    <n v="-1"/>
    <n v="-1"/>
    <n v="0"/>
    <n v="-1"/>
    <n v="0"/>
    <n v="-1"/>
    <n v="-1"/>
    <n v="-1"/>
    <x v="8"/>
    <x v="1"/>
    <x v="0"/>
  </r>
  <r>
    <n v="5086"/>
    <n v="6640"/>
    <m/>
    <x v="0"/>
    <n v="9"/>
    <n v="0"/>
    <n v="-1"/>
    <n v="0"/>
    <n v="-1"/>
    <n v="-1"/>
    <n v="-1"/>
    <n v="0"/>
    <n v="-1"/>
    <n v="0"/>
    <n v="-1"/>
    <n v="-1"/>
    <n v="-1"/>
    <x v="8"/>
    <x v="2"/>
    <x v="0"/>
  </r>
  <r>
    <n v="5086"/>
    <n v="6641"/>
    <m/>
    <x v="0"/>
    <n v="9"/>
    <n v="0"/>
    <n v="-1"/>
    <n v="0"/>
    <n v="-1"/>
    <n v="-1"/>
    <n v="-1"/>
    <n v="0"/>
    <n v="-1"/>
    <n v="0"/>
    <n v="-1"/>
    <n v="-1"/>
    <n v="-1"/>
    <x v="8"/>
    <x v="3"/>
    <x v="0"/>
  </r>
  <r>
    <n v="5086"/>
    <n v="6642"/>
    <m/>
    <x v="0"/>
    <n v="9"/>
    <n v="0"/>
    <n v="-1"/>
    <n v="0"/>
    <n v="-1"/>
    <n v="-1"/>
    <n v="-1"/>
    <n v="0"/>
    <n v="-1"/>
    <n v="0"/>
    <n v="-1"/>
    <n v="-1"/>
    <n v="-1"/>
    <x v="8"/>
    <x v="4"/>
    <x v="0"/>
  </r>
  <r>
    <n v="5086"/>
    <n v="6643"/>
    <m/>
    <x v="0"/>
    <n v="9"/>
    <n v="0"/>
    <n v="-1"/>
    <n v="0"/>
    <n v="-1"/>
    <n v="-1"/>
    <n v="-1"/>
    <n v="0"/>
    <n v="-1"/>
    <n v="0"/>
    <n v="-1"/>
    <n v="-1"/>
    <n v="-1"/>
    <x v="8"/>
    <x v="5"/>
    <x v="0"/>
  </r>
  <r>
    <n v="5086"/>
    <n v="6762"/>
    <m/>
    <x v="0"/>
    <n v="9"/>
    <n v="0"/>
    <n v="-1"/>
    <n v="0"/>
    <n v="-1"/>
    <n v="-1"/>
    <n v="-1"/>
    <n v="0"/>
    <n v="-1"/>
    <n v="0"/>
    <n v="-1"/>
    <n v="-1"/>
    <n v="-1"/>
    <x v="8"/>
    <x v="6"/>
    <x v="0"/>
  </r>
  <r>
    <n v="5086"/>
    <n v="6763"/>
    <m/>
    <x v="0"/>
    <n v="9"/>
    <n v="0"/>
    <n v="-1"/>
    <n v="0"/>
    <n v="-1"/>
    <n v="-1"/>
    <n v="-1"/>
    <n v="0"/>
    <n v="-1"/>
    <n v="0"/>
    <n v="-1"/>
    <n v="-1"/>
    <n v="-1"/>
    <x v="8"/>
    <x v="7"/>
    <x v="0"/>
  </r>
  <r>
    <n v="5086"/>
    <n v="6764"/>
    <m/>
    <x v="0"/>
    <n v="9"/>
    <n v="0"/>
    <n v="-1"/>
    <n v="0"/>
    <n v="-1"/>
    <n v="-1"/>
    <n v="-1"/>
    <n v="0"/>
    <n v="-1"/>
    <n v="0"/>
    <n v="-1"/>
    <n v="-1"/>
    <n v="-1"/>
    <x v="8"/>
    <x v="8"/>
    <x v="0"/>
  </r>
  <r>
    <n v="5086"/>
    <n v="6765"/>
    <m/>
    <x v="0"/>
    <n v="9"/>
    <n v="0"/>
    <n v="-1"/>
    <n v="0"/>
    <n v="-1"/>
    <n v="-1"/>
    <n v="-1"/>
    <n v="0"/>
    <n v="-1"/>
    <n v="0"/>
    <n v="-1"/>
    <n v="-1"/>
    <n v="-1"/>
    <x v="8"/>
    <x v="9"/>
    <x v="0"/>
  </r>
  <r>
    <n v="5086"/>
    <n v="6767"/>
    <m/>
    <x v="0"/>
    <n v="9"/>
    <n v="0"/>
    <n v="-1"/>
    <n v="0"/>
    <n v="-1"/>
    <n v="-1"/>
    <n v="-1"/>
    <n v="0"/>
    <n v="-1"/>
    <n v="0"/>
    <n v="-1"/>
    <n v="-1"/>
    <n v="-1"/>
    <x v="8"/>
    <x v="10"/>
    <x v="0"/>
  </r>
  <r>
    <n v="5086"/>
    <n v="6775"/>
    <m/>
    <x v="0"/>
    <n v="9"/>
    <n v="0"/>
    <n v="-1"/>
    <n v="0"/>
    <n v="-1"/>
    <n v="-1"/>
    <n v="-1"/>
    <n v="0"/>
    <n v="-1"/>
    <n v="0"/>
    <n v="-1"/>
    <n v="-1"/>
    <n v="-1"/>
    <x v="8"/>
    <x v="12"/>
    <x v="0"/>
  </r>
  <r>
    <n v="5086"/>
    <n v="6776"/>
    <m/>
    <x v="0"/>
    <n v="9"/>
    <n v="0"/>
    <n v="-1"/>
    <n v="0"/>
    <n v="-1"/>
    <n v="-1"/>
    <n v="-1"/>
    <n v="0"/>
    <n v="-1"/>
    <n v="0"/>
    <n v="-1"/>
    <n v="-1"/>
    <n v="-1"/>
    <x v="8"/>
    <x v="13"/>
    <x v="0"/>
  </r>
  <r>
    <n v="5086"/>
    <n v="2959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6"/>
    <n v="3659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6"/>
    <n v="4524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6"/>
    <n v="4954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6"/>
    <n v="6357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6"/>
    <n v="6368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86"/>
    <n v="6639"/>
    <m/>
    <x v="0"/>
    <n v="10"/>
    <n v="0"/>
    <n v="-1"/>
    <n v="0"/>
    <n v="-1"/>
    <n v="-1"/>
    <n v="-1"/>
    <n v="0"/>
    <n v="-1"/>
    <n v="0"/>
    <n v="-1"/>
    <n v="-1"/>
    <n v="-1"/>
    <x v="9"/>
    <x v="1"/>
    <x v="0"/>
  </r>
  <r>
    <n v="5086"/>
    <n v="6640"/>
    <m/>
    <x v="0"/>
    <n v="10"/>
    <n v="0"/>
    <n v="-1"/>
    <n v="0"/>
    <n v="-1"/>
    <n v="-1"/>
    <n v="-1"/>
    <n v="0"/>
    <n v="-1"/>
    <n v="0"/>
    <n v="-1"/>
    <n v="-1"/>
    <n v="-1"/>
    <x v="9"/>
    <x v="2"/>
    <x v="0"/>
  </r>
  <r>
    <n v="5086"/>
    <n v="6641"/>
    <m/>
    <x v="0"/>
    <n v="10"/>
    <n v="0"/>
    <n v="-1"/>
    <n v="0"/>
    <n v="-1"/>
    <n v="-1"/>
    <n v="-1"/>
    <n v="0"/>
    <n v="-1"/>
    <n v="0"/>
    <n v="-1"/>
    <n v="-1"/>
    <n v="-1"/>
    <x v="9"/>
    <x v="3"/>
    <x v="0"/>
  </r>
  <r>
    <n v="5086"/>
    <n v="6642"/>
    <m/>
    <x v="0"/>
    <n v="10"/>
    <n v="0"/>
    <n v="-1"/>
    <n v="0"/>
    <n v="-1"/>
    <n v="-1"/>
    <n v="-1"/>
    <n v="0"/>
    <n v="-1"/>
    <n v="0"/>
    <n v="-1"/>
    <n v="-1"/>
    <n v="-1"/>
    <x v="9"/>
    <x v="4"/>
    <x v="0"/>
  </r>
  <r>
    <n v="5086"/>
    <n v="6643"/>
    <m/>
    <x v="0"/>
    <n v="10"/>
    <n v="0"/>
    <n v="-1"/>
    <n v="0"/>
    <n v="-1"/>
    <n v="-1"/>
    <n v="-1"/>
    <n v="0"/>
    <n v="-1"/>
    <n v="0"/>
    <n v="-1"/>
    <n v="-1"/>
    <n v="-1"/>
    <x v="9"/>
    <x v="5"/>
    <x v="0"/>
  </r>
  <r>
    <n v="5086"/>
    <n v="6762"/>
    <m/>
    <x v="0"/>
    <n v="10"/>
    <n v="0"/>
    <n v="-1"/>
    <n v="0"/>
    <n v="-1"/>
    <n v="-1"/>
    <n v="-1"/>
    <n v="0"/>
    <n v="-1"/>
    <n v="0"/>
    <n v="-1"/>
    <n v="-1"/>
    <n v="-1"/>
    <x v="9"/>
    <x v="6"/>
    <x v="0"/>
  </r>
  <r>
    <n v="5086"/>
    <n v="6763"/>
    <m/>
    <x v="0"/>
    <n v="10"/>
    <n v="0"/>
    <n v="-1"/>
    <n v="0"/>
    <n v="-1"/>
    <n v="-1"/>
    <n v="-1"/>
    <n v="0"/>
    <n v="-1"/>
    <n v="0"/>
    <n v="-1"/>
    <n v="-1"/>
    <n v="-1"/>
    <x v="9"/>
    <x v="7"/>
    <x v="0"/>
  </r>
  <r>
    <n v="5086"/>
    <n v="6764"/>
    <m/>
    <x v="0"/>
    <n v="10"/>
    <n v="0"/>
    <n v="-1"/>
    <n v="0"/>
    <n v="-1"/>
    <n v="-1"/>
    <n v="-1"/>
    <n v="0"/>
    <n v="-1"/>
    <n v="0"/>
    <n v="-1"/>
    <n v="-1"/>
    <n v="-1"/>
    <x v="9"/>
    <x v="8"/>
    <x v="0"/>
  </r>
  <r>
    <n v="5086"/>
    <n v="6765"/>
    <m/>
    <x v="0"/>
    <n v="10"/>
    <n v="0"/>
    <n v="-1"/>
    <n v="0"/>
    <n v="-1"/>
    <n v="-1"/>
    <n v="-1"/>
    <n v="0"/>
    <n v="-1"/>
    <n v="0"/>
    <n v="-1"/>
    <n v="-1"/>
    <n v="-1"/>
    <x v="9"/>
    <x v="9"/>
    <x v="0"/>
  </r>
  <r>
    <n v="5086"/>
    <n v="6767"/>
    <m/>
    <x v="0"/>
    <n v="10"/>
    <n v="0"/>
    <n v="-1"/>
    <n v="0"/>
    <n v="-1"/>
    <n v="-1"/>
    <n v="-1"/>
    <n v="0"/>
    <n v="-1"/>
    <n v="0"/>
    <n v="-1"/>
    <n v="-1"/>
    <n v="-1"/>
    <x v="9"/>
    <x v="10"/>
    <x v="0"/>
  </r>
  <r>
    <n v="5086"/>
    <n v="6775"/>
    <m/>
    <x v="0"/>
    <n v="10"/>
    <n v="0"/>
    <n v="-1"/>
    <n v="0"/>
    <n v="-1"/>
    <n v="-1"/>
    <n v="-1"/>
    <n v="0"/>
    <n v="-1"/>
    <n v="0"/>
    <n v="-1"/>
    <n v="-1"/>
    <n v="-1"/>
    <x v="9"/>
    <x v="12"/>
    <x v="0"/>
  </r>
  <r>
    <n v="5086"/>
    <n v="6776"/>
    <m/>
    <x v="0"/>
    <n v="10"/>
    <n v="0"/>
    <n v="-1"/>
    <n v="0"/>
    <n v="-1"/>
    <n v="-1"/>
    <n v="-1"/>
    <n v="0"/>
    <n v="-1"/>
    <n v="0"/>
    <n v="-1"/>
    <n v="-1"/>
    <n v="-1"/>
    <x v="9"/>
    <x v="13"/>
    <x v="0"/>
  </r>
  <r>
    <n v="5086"/>
    <n v="2959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6"/>
    <n v="3659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6"/>
    <n v="4524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6"/>
    <n v="4954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6"/>
    <n v="6357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6"/>
    <n v="6368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6"/>
    <n v="6639"/>
    <m/>
    <x v="0"/>
    <n v="11"/>
    <n v="0"/>
    <n v="-1"/>
    <n v="0"/>
    <n v="-1"/>
    <n v="-1"/>
    <n v="-1"/>
    <n v="0"/>
    <n v="-1"/>
    <n v="0"/>
    <n v="-1"/>
    <n v="-1"/>
    <n v="-1"/>
    <x v="10"/>
    <x v="1"/>
    <x v="0"/>
  </r>
  <r>
    <n v="5086"/>
    <n v="6640"/>
    <m/>
    <x v="0"/>
    <n v="11"/>
    <n v="0"/>
    <n v="-1"/>
    <n v="0"/>
    <n v="-1"/>
    <n v="-1"/>
    <n v="-1"/>
    <n v="0"/>
    <n v="-1"/>
    <n v="0"/>
    <n v="-1"/>
    <n v="-1"/>
    <n v="-1"/>
    <x v="10"/>
    <x v="2"/>
    <x v="0"/>
  </r>
  <r>
    <n v="5086"/>
    <n v="6641"/>
    <m/>
    <x v="0"/>
    <n v="11"/>
    <n v="0"/>
    <n v="-1"/>
    <n v="0"/>
    <n v="-1"/>
    <n v="-1"/>
    <n v="-1"/>
    <n v="0"/>
    <n v="-1"/>
    <n v="0"/>
    <n v="-1"/>
    <n v="-1"/>
    <n v="-1"/>
    <x v="10"/>
    <x v="3"/>
    <x v="0"/>
  </r>
  <r>
    <n v="5086"/>
    <n v="6642"/>
    <m/>
    <x v="0"/>
    <n v="11"/>
    <n v="0"/>
    <n v="-1"/>
    <n v="0"/>
    <n v="-1"/>
    <n v="-1"/>
    <n v="-1"/>
    <n v="0"/>
    <n v="-1"/>
    <n v="0"/>
    <n v="-1"/>
    <n v="-1"/>
    <n v="-1"/>
    <x v="10"/>
    <x v="4"/>
    <x v="0"/>
  </r>
  <r>
    <n v="5086"/>
    <n v="6643"/>
    <m/>
    <x v="0"/>
    <n v="11"/>
    <n v="0"/>
    <n v="-1"/>
    <n v="0"/>
    <n v="-1"/>
    <n v="-1"/>
    <n v="-1"/>
    <n v="0"/>
    <n v="-1"/>
    <n v="0"/>
    <n v="-1"/>
    <n v="-1"/>
    <n v="-1"/>
    <x v="10"/>
    <x v="5"/>
    <x v="0"/>
  </r>
  <r>
    <n v="5086"/>
    <n v="6762"/>
    <m/>
    <x v="0"/>
    <n v="11"/>
    <n v="0"/>
    <n v="-1"/>
    <n v="0"/>
    <n v="-1"/>
    <n v="-1"/>
    <n v="-1"/>
    <n v="0"/>
    <n v="-1"/>
    <n v="0"/>
    <n v="-1"/>
    <n v="-1"/>
    <n v="-1"/>
    <x v="10"/>
    <x v="6"/>
    <x v="0"/>
  </r>
  <r>
    <n v="5086"/>
    <n v="6763"/>
    <m/>
    <x v="0"/>
    <n v="11"/>
    <n v="0"/>
    <n v="-1"/>
    <n v="0"/>
    <n v="-1"/>
    <n v="-1"/>
    <n v="-1"/>
    <n v="0"/>
    <n v="-1"/>
    <n v="0"/>
    <n v="-1"/>
    <n v="-1"/>
    <n v="-1"/>
    <x v="10"/>
    <x v="7"/>
    <x v="0"/>
  </r>
  <r>
    <n v="5086"/>
    <n v="6764"/>
    <m/>
    <x v="0"/>
    <n v="11"/>
    <n v="0"/>
    <n v="-1"/>
    <n v="0"/>
    <n v="-1"/>
    <n v="-1"/>
    <n v="-1"/>
    <n v="0"/>
    <n v="-1"/>
    <n v="0"/>
    <n v="-1"/>
    <n v="-1"/>
    <n v="-1"/>
    <x v="10"/>
    <x v="8"/>
    <x v="0"/>
  </r>
  <r>
    <n v="5086"/>
    <n v="6765"/>
    <m/>
    <x v="0"/>
    <n v="11"/>
    <n v="0"/>
    <n v="-1"/>
    <n v="0"/>
    <n v="-1"/>
    <n v="-1"/>
    <n v="-1"/>
    <n v="0"/>
    <n v="-1"/>
    <n v="0"/>
    <n v="-1"/>
    <n v="-1"/>
    <n v="-1"/>
    <x v="10"/>
    <x v="9"/>
    <x v="0"/>
  </r>
  <r>
    <n v="5086"/>
    <n v="6767"/>
    <m/>
    <x v="0"/>
    <n v="11"/>
    <n v="0"/>
    <n v="-1"/>
    <n v="0"/>
    <n v="-1"/>
    <n v="-1"/>
    <n v="-1"/>
    <n v="0"/>
    <n v="-1"/>
    <n v="0"/>
    <n v="-1"/>
    <n v="-1"/>
    <n v="-1"/>
    <x v="10"/>
    <x v="10"/>
    <x v="0"/>
  </r>
  <r>
    <n v="5086"/>
    <n v="6775"/>
    <m/>
    <x v="0"/>
    <n v="11"/>
    <n v="0"/>
    <n v="-1"/>
    <n v="0"/>
    <n v="-1"/>
    <n v="-1"/>
    <n v="-1"/>
    <n v="0"/>
    <n v="-1"/>
    <n v="0"/>
    <n v="-1"/>
    <n v="-1"/>
    <n v="-1"/>
    <x v="10"/>
    <x v="12"/>
    <x v="0"/>
  </r>
  <r>
    <n v="5086"/>
    <n v="6776"/>
    <m/>
    <x v="0"/>
    <n v="11"/>
    <n v="0"/>
    <n v="-1"/>
    <n v="0"/>
    <n v="-1"/>
    <n v="-1"/>
    <n v="-1"/>
    <n v="0"/>
    <n v="-1"/>
    <n v="0"/>
    <n v="-1"/>
    <n v="-1"/>
    <n v="-1"/>
    <x v="10"/>
    <x v="13"/>
    <x v="0"/>
  </r>
  <r>
    <n v="5086"/>
    <n v="2959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6"/>
    <n v="3659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6"/>
    <n v="4524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6"/>
    <n v="4954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6"/>
    <n v="6357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6"/>
    <n v="6368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6"/>
    <n v="6639"/>
    <m/>
    <x v="0"/>
    <n v="12"/>
    <n v="0"/>
    <n v="-1"/>
    <n v="0"/>
    <n v="-1"/>
    <n v="-1"/>
    <n v="-1"/>
    <n v="0"/>
    <n v="-1"/>
    <n v="0"/>
    <n v="-1"/>
    <n v="-1"/>
    <n v="-1"/>
    <x v="11"/>
    <x v="1"/>
    <x v="0"/>
  </r>
  <r>
    <n v="5086"/>
    <n v="6640"/>
    <m/>
    <x v="0"/>
    <n v="12"/>
    <n v="0"/>
    <n v="-1"/>
    <n v="0"/>
    <n v="-1"/>
    <n v="-1"/>
    <n v="-1"/>
    <n v="0"/>
    <n v="-1"/>
    <n v="0"/>
    <n v="-1"/>
    <n v="-1"/>
    <n v="-1"/>
    <x v="11"/>
    <x v="2"/>
    <x v="0"/>
  </r>
  <r>
    <n v="5086"/>
    <n v="6641"/>
    <m/>
    <x v="0"/>
    <n v="12"/>
    <n v="0"/>
    <n v="-1"/>
    <n v="0"/>
    <n v="-1"/>
    <n v="-1"/>
    <n v="-1"/>
    <n v="0"/>
    <n v="-1"/>
    <n v="0"/>
    <n v="-1"/>
    <n v="-1"/>
    <n v="-1"/>
    <x v="11"/>
    <x v="3"/>
    <x v="0"/>
  </r>
  <r>
    <n v="5086"/>
    <n v="6642"/>
    <m/>
    <x v="0"/>
    <n v="12"/>
    <n v="0"/>
    <n v="-1"/>
    <n v="0"/>
    <n v="-1"/>
    <n v="-1"/>
    <n v="-1"/>
    <n v="0"/>
    <n v="-1"/>
    <n v="0"/>
    <n v="-1"/>
    <n v="-1"/>
    <n v="-1"/>
    <x v="11"/>
    <x v="4"/>
    <x v="0"/>
  </r>
  <r>
    <n v="5086"/>
    <n v="6643"/>
    <m/>
    <x v="0"/>
    <n v="12"/>
    <n v="0"/>
    <n v="-1"/>
    <n v="0"/>
    <n v="-1"/>
    <n v="-1"/>
    <n v="-1"/>
    <n v="0"/>
    <n v="-1"/>
    <n v="0"/>
    <n v="-1"/>
    <n v="-1"/>
    <n v="-1"/>
    <x v="11"/>
    <x v="5"/>
    <x v="0"/>
  </r>
  <r>
    <n v="5086"/>
    <n v="6762"/>
    <m/>
    <x v="0"/>
    <n v="12"/>
    <n v="0"/>
    <n v="-1"/>
    <n v="0"/>
    <n v="-1"/>
    <n v="-1"/>
    <n v="-1"/>
    <n v="0"/>
    <n v="-1"/>
    <n v="0"/>
    <n v="-1"/>
    <n v="-1"/>
    <n v="-1"/>
    <x v="11"/>
    <x v="6"/>
    <x v="0"/>
  </r>
  <r>
    <n v="5086"/>
    <n v="6763"/>
    <m/>
    <x v="0"/>
    <n v="12"/>
    <n v="0"/>
    <n v="-1"/>
    <n v="0"/>
    <n v="-1"/>
    <n v="-1"/>
    <n v="-1"/>
    <n v="0"/>
    <n v="-1"/>
    <n v="0"/>
    <n v="-1"/>
    <n v="-1"/>
    <n v="-1"/>
    <x v="11"/>
    <x v="7"/>
    <x v="0"/>
  </r>
  <r>
    <n v="5086"/>
    <n v="6764"/>
    <m/>
    <x v="0"/>
    <n v="12"/>
    <n v="0"/>
    <n v="-1"/>
    <n v="0"/>
    <n v="-1"/>
    <n v="-1"/>
    <n v="-1"/>
    <n v="0"/>
    <n v="-1"/>
    <n v="0"/>
    <n v="-1"/>
    <n v="-1"/>
    <n v="-1"/>
    <x v="11"/>
    <x v="8"/>
    <x v="0"/>
  </r>
  <r>
    <n v="5086"/>
    <n v="6765"/>
    <m/>
    <x v="0"/>
    <n v="12"/>
    <n v="0"/>
    <n v="-1"/>
    <n v="0"/>
    <n v="-1"/>
    <n v="-1"/>
    <n v="-1"/>
    <n v="0"/>
    <n v="-1"/>
    <n v="0"/>
    <n v="-1"/>
    <n v="-1"/>
    <n v="-1"/>
    <x v="11"/>
    <x v="9"/>
    <x v="0"/>
  </r>
  <r>
    <n v="5086"/>
    <n v="6767"/>
    <m/>
    <x v="0"/>
    <n v="12"/>
    <n v="0"/>
    <n v="-1"/>
    <n v="0"/>
    <n v="-1"/>
    <n v="-1"/>
    <n v="-1"/>
    <n v="0"/>
    <n v="-1"/>
    <n v="0"/>
    <n v="-1"/>
    <n v="-1"/>
    <n v="-1"/>
    <x v="11"/>
    <x v="10"/>
    <x v="0"/>
  </r>
  <r>
    <n v="5086"/>
    <n v="6775"/>
    <m/>
    <x v="0"/>
    <n v="12"/>
    <n v="0"/>
    <n v="-1"/>
    <n v="0"/>
    <n v="-1"/>
    <n v="-1"/>
    <n v="-1"/>
    <n v="0"/>
    <n v="-1"/>
    <n v="0"/>
    <n v="-1"/>
    <n v="-1"/>
    <n v="-1"/>
    <x v="11"/>
    <x v="12"/>
    <x v="0"/>
  </r>
  <r>
    <n v="5086"/>
    <n v="6776"/>
    <m/>
    <x v="0"/>
    <n v="12"/>
    <n v="0"/>
    <n v="-1"/>
    <n v="0"/>
    <n v="-1"/>
    <n v="-1"/>
    <n v="-1"/>
    <n v="0"/>
    <n v="-1"/>
    <n v="0"/>
    <n v="-1"/>
    <n v="-1"/>
    <n v="-1"/>
    <x v="11"/>
    <x v="13"/>
    <x v="0"/>
  </r>
  <r>
    <n v="5078"/>
    <n v="2959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78"/>
    <n v="3659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78"/>
    <n v="4524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78"/>
    <n v="4953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78"/>
    <n v="4954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78"/>
    <n v="6357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78"/>
    <n v="6368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78"/>
    <n v="6639"/>
    <m/>
    <x v="0"/>
    <n v="1"/>
    <n v="0"/>
    <n v="-1"/>
    <n v="0"/>
    <n v="-1"/>
    <n v="-1"/>
    <n v="-1"/>
    <n v="0"/>
    <n v="-1"/>
    <n v="0"/>
    <n v="-1"/>
    <n v="-1"/>
    <n v="-1"/>
    <x v="0"/>
    <x v="1"/>
    <x v="0"/>
  </r>
  <r>
    <n v="5078"/>
    <n v="6640"/>
    <m/>
    <x v="0"/>
    <n v="1"/>
    <n v="0"/>
    <n v="-1"/>
    <n v="0"/>
    <n v="-1"/>
    <n v="-1"/>
    <n v="-1"/>
    <n v="0"/>
    <n v="-1"/>
    <n v="0"/>
    <n v="-1"/>
    <n v="-1"/>
    <n v="-1"/>
    <x v="0"/>
    <x v="2"/>
    <x v="0"/>
  </r>
  <r>
    <n v="5078"/>
    <n v="6641"/>
    <m/>
    <x v="0"/>
    <n v="1"/>
    <n v="0"/>
    <n v="-1"/>
    <n v="0"/>
    <n v="-1"/>
    <n v="-1"/>
    <n v="-1"/>
    <n v="0"/>
    <n v="-1"/>
    <n v="0"/>
    <n v="-1"/>
    <n v="-1"/>
    <n v="-1"/>
    <x v="0"/>
    <x v="3"/>
    <x v="0"/>
  </r>
  <r>
    <n v="5078"/>
    <n v="6642"/>
    <m/>
    <x v="0"/>
    <n v="1"/>
    <n v="0"/>
    <n v="-1"/>
    <n v="0"/>
    <n v="-1"/>
    <n v="-1"/>
    <n v="-1"/>
    <n v="0"/>
    <n v="-1"/>
    <n v="0"/>
    <n v="-1"/>
    <n v="-1"/>
    <n v="-1"/>
    <x v="0"/>
    <x v="4"/>
    <x v="0"/>
  </r>
  <r>
    <n v="5078"/>
    <n v="6643"/>
    <m/>
    <x v="0"/>
    <n v="1"/>
    <n v="0"/>
    <n v="-1"/>
    <n v="0"/>
    <n v="-1"/>
    <n v="-1"/>
    <n v="-1"/>
    <n v="0"/>
    <n v="-1"/>
    <n v="0"/>
    <n v="-1"/>
    <n v="-1"/>
    <n v="-1"/>
    <x v="0"/>
    <x v="5"/>
    <x v="0"/>
  </r>
  <r>
    <n v="5078"/>
    <n v="6762"/>
    <m/>
    <x v="0"/>
    <n v="1"/>
    <n v="0"/>
    <n v="-1"/>
    <n v="0"/>
    <n v="-1"/>
    <n v="-1"/>
    <n v="-1"/>
    <n v="0"/>
    <n v="-1"/>
    <n v="0"/>
    <n v="-1"/>
    <n v="-1"/>
    <n v="-1"/>
    <x v="0"/>
    <x v="6"/>
    <x v="0"/>
  </r>
  <r>
    <n v="5078"/>
    <n v="6763"/>
    <m/>
    <x v="0"/>
    <n v="1"/>
    <n v="0"/>
    <n v="-1"/>
    <n v="0"/>
    <n v="-1"/>
    <n v="-1"/>
    <n v="-1"/>
    <n v="0"/>
    <n v="-1"/>
    <n v="0"/>
    <n v="-1"/>
    <n v="-1"/>
    <n v="-1"/>
    <x v="0"/>
    <x v="7"/>
    <x v="0"/>
  </r>
  <r>
    <n v="5078"/>
    <n v="6764"/>
    <m/>
    <x v="0"/>
    <n v="1"/>
    <n v="0"/>
    <n v="-1"/>
    <n v="0"/>
    <n v="-1"/>
    <n v="-1"/>
    <n v="-1"/>
    <n v="0"/>
    <n v="-1"/>
    <n v="0"/>
    <n v="-1"/>
    <n v="-1"/>
    <n v="-1"/>
    <x v="0"/>
    <x v="8"/>
    <x v="0"/>
  </r>
  <r>
    <n v="5078"/>
    <n v="6765"/>
    <m/>
    <x v="0"/>
    <n v="1"/>
    <n v="0"/>
    <n v="-1"/>
    <n v="0"/>
    <n v="-1"/>
    <n v="-1"/>
    <n v="-1"/>
    <n v="0"/>
    <n v="-1"/>
    <n v="0"/>
    <n v="-1"/>
    <n v="-1"/>
    <n v="-1"/>
    <x v="0"/>
    <x v="9"/>
    <x v="0"/>
  </r>
  <r>
    <n v="5078"/>
    <n v="6767"/>
    <m/>
    <x v="0"/>
    <n v="1"/>
    <n v="0"/>
    <n v="-1"/>
    <n v="0"/>
    <n v="-1"/>
    <n v="-1"/>
    <n v="-1"/>
    <n v="0"/>
    <n v="-1"/>
    <n v="0"/>
    <n v="-1"/>
    <n v="-1"/>
    <n v="-1"/>
    <x v="0"/>
    <x v="10"/>
    <x v="0"/>
  </r>
  <r>
    <n v="5078"/>
    <n v="6768"/>
    <m/>
    <x v="0"/>
    <n v="1"/>
    <n v="0"/>
    <n v="-1"/>
    <n v="0"/>
    <n v="-1"/>
    <n v="-1"/>
    <n v="-1"/>
    <n v="0"/>
    <n v="-1"/>
    <n v="0"/>
    <n v="-1"/>
    <n v="-1"/>
    <n v="-1"/>
    <x v="0"/>
    <x v="11"/>
    <x v="0"/>
  </r>
  <r>
    <n v="5078"/>
    <n v="6776"/>
    <m/>
    <x v="0"/>
    <n v="1"/>
    <n v="0"/>
    <n v="-1"/>
    <n v="0"/>
    <n v="-1"/>
    <n v="-1"/>
    <n v="-1"/>
    <n v="0"/>
    <n v="-1"/>
    <n v="0"/>
    <n v="-1"/>
    <n v="-1"/>
    <n v="-1"/>
    <x v="0"/>
    <x v="13"/>
    <x v="0"/>
  </r>
  <r>
    <n v="5078"/>
    <n v="6777"/>
    <m/>
    <x v="0"/>
    <n v="1"/>
    <n v="0"/>
    <n v="-1"/>
    <n v="0"/>
    <n v="-1"/>
    <n v="-1"/>
    <n v="-1"/>
    <n v="0"/>
    <n v="-1"/>
    <n v="0"/>
    <n v="-1"/>
    <n v="-1"/>
    <n v="-1"/>
    <x v="0"/>
    <x v="14"/>
    <x v="0"/>
  </r>
  <r>
    <n v="5078"/>
    <n v="2959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78"/>
    <n v="3659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78"/>
    <n v="4524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78"/>
    <n v="4953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78"/>
    <n v="4954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78"/>
    <n v="6357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78"/>
    <n v="6639"/>
    <m/>
    <x v="0"/>
    <n v="2"/>
    <n v="0"/>
    <n v="-1"/>
    <n v="0"/>
    <n v="-1"/>
    <n v="-1"/>
    <n v="-1"/>
    <n v="0"/>
    <n v="-1"/>
    <n v="0"/>
    <n v="-1"/>
    <n v="-1"/>
    <n v="-1"/>
    <x v="1"/>
    <x v="1"/>
    <x v="0"/>
  </r>
  <r>
    <n v="5078"/>
    <n v="6641"/>
    <m/>
    <x v="0"/>
    <n v="2"/>
    <n v="0"/>
    <n v="-1"/>
    <n v="0"/>
    <n v="-1"/>
    <n v="-1"/>
    <n v="-1"/>
    <n v="0"/>
    <n v="-1"/>
    <n v="0"/>
    <n v="-1"/>
    <n v="-1"/>
    <n v="-1"/>
    <x v="1"/>
    <x v="3"/>
    <x v="0"/>
  </r>
  <r>
    <n v="5078"/>
    <n v="6643"/>
    <m/>
    <x v="0"/>
    <n v="2"/>
    <n v="0"/>
    <n v="-1"/>
    <n v="0"/>
    <n v="-1"/>
    <n v="-1"/>
    <n v="-1"/>
    <n v="0"/>
    <n v="-1"/>
    <n v="0"/>
    <n v="-1"/>
    <n v="-1"/>
    <n v="-1"/>
    <x v="1"/>
    <x v="5"/>
    <x v="0"/>
  </r>
  <r>
    <n v="5078"/>
    <n v="6762"/>
    <m/>
    <x v="0"/>
    <n v="2"/>
    <n v="0"/>
    <n v="-1"/>
    <n v="0"/>
    <n v="-1"/>
    <n v="-1"/>
    <n v="-1"/>
    <n v="0"/>
    <n v="-1"/>
    <n v="0"/>
    <n v="-1"/>
    <n v="-1"/>
    <n v="-1"/>
    <x v="1"/>
    <x v="6"/>
    <x v="0"/>
  </r>
  <r>
    <n v="5078"/>
    <n v="6763"/>
    <m/>
    <x v="0"/>
    <n v="2"/>
    <n v="0"/>
    <n v="-1"/>
    <n v="0"/>
    <n v="-1"/>
    <n v="-1"/>
    <n v="-1"/>
    <n v="0"/>
    <n v="-1"/>
    <n v="0"/>
    <n v="-1"/>
    <n v="-1"/>
    <n v="-1"/>
    <x v="1"/>
    <x v="7"/>
    <x v="0"/>
  </r>
  <r>
    <n v="5078"/>
    <n v="6767"/>
    <m/>
    <x v="0"/>
    <n v="2"/>
    <n v="0"/>
    <n v="-1"/>
    <n v="0"/>
    <n v="-1"/>
    <n v="-1"/>
    <n v="-1"/>
    <n v="0"/>
    <n v="-1"/>
    <n v="0"/>
    <n v="-1"/>
    <n v="-1"/>
    <n v="-1"/>
    <x v="1"/>
    <x v="10"/>
    <x v="0"/>
  </r>
  <r>
    <n v="5078"/>
    <n v="6768"/>
    <m/>
    <x v="0"/>
    <n v="2"/>
    <n v="0"/>
    <n v="-1"/>
    <n v="0"/>
    <n v="-1"/>
    <n v="-1"/>
    <n v="-1"/>
    <n v="0"/>
    <n v="-1"/>
    <n v="0"/>
    <n v="-1"/>
    <n v="-1"/>
    <n v="-1"/>
    <x v="1"/>
    <x v="11"/>
    <x v="0"/>
  </r>
  <r>
    <n v="5078"/>
    <n v="6775"/>
    <m/>
    <x v="0"/>
    <n v="2"/>
    <n v="0"/>
    <n v="-1"/>
    <n v="0"/>
    <n v="-1"/>
    <n v="-1"/>
    <n v="-1"/>
    <n v="0"/>
    <n v="-1"/>
    <n v="0"/>
    <n v="-1"/>
    <n v="-1"/>
    <n v="-1"/>
    <x v="1"/>
    <x v="12"/>
    <x v="0"/>
  </r>
  <r>
    <n v="5078"/>
    <n v="6777"/>
    <m/>
    <x v="0"/>
    <n v="2"/>
    <n v="0"/>
    <n v="-1"/>
    <n v="0"/>
    <n v="-1"/>
    <n v="-1"/>
    <n v="-1"/>
    <n v="0"/>
    <n v="-1"/>
    <n v="0"/>
    <n v="-1"/>
    <n v="-1"/>
    <n v="-1"/>
    <x v="1"/>
    <x v="14"/>
    <x v="0"/>
  </r>
  <r>
    <n v="5078"/>
    <n v="2959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78"/>
    <n v="3659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78"/>
    <n v="4524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78"/>
    <n v="4953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78"/>
    <n v="4954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78"/>
    <n v="6357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78"/>
    <n v="6368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78"/>
    <n v="6639"/>
    <m/>
    <x v="0"/>
    <n v="3"/>
    <n v="0"/>
    <n v="-1"/>
    <n v="0"/>
    <n v="-1"/>
    <n v="-1"/>
    <n v="-1"/>
    <n v="0"/>
    <n v="-1"/>
    <n v="0"/>
    <n v="-1"/>
    <n v="-1"/>
    <n v="-1"/>
    <x v="2"/>
    <x v="1"/>
    <x v="0"/>
  </r>
  <r>
    <n v="5078"/>
    <n v="6640"/>
    <m/>
    <x v="0"/>
    <n v="3"/>
    <n v="0"/>
    <n v="-1"/>
    <n v="0"/>
    <n v="-1"/>
    <n v="-1"/>
    <n v="-1"/>
    <n v="0"/>
    <n v="-1"/>
    <n v="0"/>
    <n v="-1"/>
    <n v="-1"/>
    <n v="-1"/>
    <x v="2"/>
    <x v="2"/>
    <x v="0"/>
  </r>
  <r>
    <n v="5078"/>
    <n v="6641"/>
    <m/>
    <x v="0"/>
    <n v="3"/>
    <n v="0"/>
    <n v="-1"/>
    <n v="0"/>
    <n v="-1"/>
    <n v="-1"/>
    <n v="-1"/>
    <n v="0"/>
    <n v="-1"/>
    <n v="0"/>
    <n v="-1"/>
    <n v="-1"/>
    <n v="-1"/>
    <x v="2"/>
    <x v="3"/>
    <x v="0"/>
  </r>
  <r>
    <n v="5078"/>
    <n v="6642"/>
    <m/>
    <x v="0"/>
    <n v="3"/>
    <n v="0"/>
    <n v="-1"/>
    <n v="0"/>
    <n v="-1"/>
    <n v="-1"/>
    <n v="-1"/>
    <n v="0"/>
    <n v="-1"/>
    <n v="0"/>
    <n v="-1"/>
    <n v="-1"/>
    <n v="-1"/>
    <x v="2"/>
    <x v="4"/>
    <x v="0"/>
  </r>
  <r>
    <n v="5078"/>
    <n v="6643"/>
    <m/>
    <x v="0"/>
    <n v="3"/>
    <n v="0"/>
    <n v="-1"/>
    <n v="0"/>
    <n v="-1"/>
    <n v="-1"/>
    <n v="-1"/>
    <n v="0"/>
    <n v="-1"/>
    <n v="0"/>
    <n v="-1"/>
    <n v="-1"/>
    <n v="-1"/>
    <x v="2"/>
    <x v="5"/>
    <x v="0"/>
  </r>
  <r>
    <n v="5078"/>
    <n v="6762"/>
    <m/>
    <x v="0"/>
    <n v="3"/>
    <n v="0"/>
    <n v="-1"/>
    <n v="0"/>
    <n v="-1"/>
    <n v="-1"/>
    <n v="-1"/>
    <n v="0"/>
    <n v="-1"/>
    <n v="0"/>
    <n v="-1"/>
    <n v="-1"/>
    <n v="-1"/>
    <x v="2"/>
    <x v="6"/>
    <x v="0"/>
  </r>
  <r>
    <n v="5078"/>
    <n v="6763"/>
    <m/>
    <x v="0"/>
    <n v="3"/>
    <n v="0"/>
    <n v="-1"/>
    <n v="0"/>
    <n v="-1"/>
    <n v="-1"/>
    <n v="-1"/>
    <n v="0"/>
    <n v="-1"/>
    <n v="0"/>
    <n v="-1"/>
    <n v="-1"/>
    <n v="-1"/>
    <x v="2"/>
    <x v="7"/>
    <x v="0"/>
  </r>
  <r>
    <n v="5078"/>
    <n v="6764"/>
    <m/>
    <x v="0"/>
    <n v="3"/>
    <n v="0"/>
    <n v="-1"/>
    <n v="0"/>
    <n v="-1"/>
    <n v="-1"/>
    <n v="-1"/>
    <n v="0"/>
    <n v="-1"/>
    <n v="0"/>
    <n v="-1"/>
    <n v="-1"/>
    <n v="-1"/>
    <x v="2"/>
    <x v="8"/>
    <x v="0"/>
  </r>
  <r>
    <n v="5078"/>
    <n v="6765"/>
    <m/>
    <x v="0"/>
    <n v="3"/>
    <n v="0"/>
    <n v="-1"/>
    <n v="0"/>
    <n v="-1"/>
    <n v="-1"/>
    <n v="-1"/>
    <n v="0"/>
    <n v="-1"/>
    <n v="0"/>
    <n v="-1"/>
    <n v="-1"/>
    <n v="-1"/>
    <x v="2"/>
    <x v="9"/>
    <x v="0"/>
  </r>
  <r>
    <n v="5078"/>
    <n v="6767"/>
    <m/>
    <x v="0"/>
    <n v="3"/>
    <n v="0"/>
    <n v="-1"/>
    <n v="0"/>
    <n v="-1"/>
    <n v="-1"/>
    <n v="-1"/>
    <n v="0"/>
    <n v="-1"/>
    <n v="0"/>
    <n v="-1"/>
    <n v="-1"/>
    <n v="-1"/>
    <x v="2"/>
    <x v="10"/>
    <x v="0"/>
  </r>
  <r>
    <n v="5078"/>
    <n v="6768"/>
    <m/>
    <x v="0"/>
    <n v="3"/>
    <n v="0"/>
    <n v="-1"/>
    <n v="0"/>
    <n v="-1"/>
    <n v="-1"/>
    <n v="-1"/>
    <n v="0"/>
    <n v="-1"/>
    <n v="0"/>
    <n v="-1"/>
    <n v="-1"/>
    <n v="-1"/>
    <x v="2"/>
    <x v="11"/>
    <x v="0"/>
  </r>
  <r>
    <n v="5078"/>
    <n v="6775"/>
    <m/>
    <x v="0"/>
    <n v="3"/>
    <n v="0"/>
    <n v="-1"/>
    <n v="0"/>
    <n v="-1"/>
    <n v="-1"/>
    <n v="-1"/>
    <n v="0"/>
    <n v="-1"/>
    <n v="0"/>
    <n v="-1"/>
    <n v="-1"/>
    <n v="-1"/>
    <x v="2"/>
    <x v="12"/>
    <x v="0"/>
  </r>
  <r>
    <n v="5078"/>
    <n v="6776"/>
    <m/>
    <x v="0"/>
    <n v="3"/>
    <n v="0"/>
    <n v="-1"/>
    <n v="0"/>
    <n v="-1"/>
    <n v="-1"/>
    <n v="-1"/>
    <n v="0"/>
    <n v="-1"/>
    <n v="0"/>
    <n v="-1"/>
    <n v="-1"/>
    <n v="-1"/>
    <x v="2"/>
    <x v="13"/>
    <x v="0"/>
  </r>
  <r>
    <n v="5078"/>
    <n v="6777"/>
    <m/>
    <x v="0"/>
    <n v="3"/>
    <n v="0"/>
    <n v="-1"/>
    <n v="0"/>
    <n v="-1"/>
    <n v="-1"/>
    <n v="-1"/>
    <n v="0"/>
    <n v="-1"/>
    <n v="0"/>
    <n v="-1"/>
    <n v="-1"/>
    <n v="-1"/>
    <x v="2"/>
    <x v="14"/>
    <x v="0"/>
  </r>
  <r>
    <n v="5078"/>
    <n v="2959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78"/>
    <n v="3659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78"/>
    <n v="4524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78"/>
    <n v="4953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78"/>
    <n v="4954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78"/>
    <n v="6357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78"/>
    <n v="6368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78"/>
    <n v="6639"/>
    <m/>
    <x v="0"/>
    <n v="4"/>
    <n v="0"/>
    <n v="-1"/>
    <n v="0"/>
    <n v="-1"/>
    <n v="-1"/>
    <n v="-1"/>
    <n v="0"/>
    <n v="-1"/>
    <n v="0"/>
    <n v="-1"/>
    <n v="-1"/>
    <n v="-1"/>
    <x v="3"/>
    <x v="1"/>
    <x v="0"/>
  </r>
  <r>
    <n v="5078"/>
    <n v="6640"/>
    <m/>
    <x v="0"/>
    <n v="4"/>
    <n v="0"/>
    <n v="-1"/>
    <n v="0"/>
    <n v="-1"/>
    <n v="-1"/>
    <n v="-1"/>
    <n v="0"/>
    <n v="-1"/>
    <n v="0"/>
    <n v="-1"/>
    <n v="-1"/>
    <n v="-1"/>
    <x v="3"/>
    <x v="2"/>
    <x v="0"/>
  </r>
  <r>
    <n v="5078"/>
    <n v="6641"/>
    <m/>
    <x v="0"/>
    <n v="4"/>
    <n v="0"/>
    <n v="-1"/>
    <n v="0"/>
    <n v="-1"/>
    <n v="-1"/>
    <n v="-1"/>
    <n v="0"/>
    <n v="-1"/>
    <n v="0"/>
    <n v="-1"/>
    <n v="-1"/>
    <n v="-1"/>
    <x v="3"/>
    <x v="3"/>
    <x v="0"/>
  </r>
  <r>
    <n v="5078"/>
    <n v="6642"/>
    <m/>
    <x v="0"/>
    <n v="4"/>
    <n v="0"/>
    <n v="-1"/>
    <n v="0"/>
    <n v="-1"/>
    <n v="-1"/>
    <n v="-1"/>
    <n v="0"/>
    <n v="-1"/>
    <n v="0"/>
    <n v="-1"/>
    <n v="-1"/>
    <n v="-1"/>
    <x v="3"/>
    <x v="4"/>
    <x v="0"/>
  </r>
  <r>
    <n v="5078"/>
    <n v="6643"/>
    <m/>
    <x v="0"/>
    <n v="4"/>
    <n v="0"/>
    <n v="-1"/>
    <n v="0"/>
    <n v="-1"/>
    <n v="-1"/>
    <n v="-1"/>
    <n v="0"/>
    <n v="-1"/>
    <n v="0"/>
    <n v="-1"/>
    <n v="-1"/>
    <n v="-1"/>
    <x v="3"/>
    <x v="5"/>
    <x v="0"/>
  </r>
  <r>
    <n v="5078"/>
    <n v="6762"/>
    <m/>
    <x v="0"/>
    <n v="4"/>
    <n v="0"/>
    <n v="-1"/>
    <n v="0"/>
    <n v="-1"/>
    <n v="-1"/>
    <n v="-1"/>
    <n v="0"/>
    <n v="-1"/>
    <n v="0"/>
    <n v="-1"/>
    <n v="-1"/>
    <n v="-1"/>
    <x v="3"/>
    <x v="6"/>
    <x v="0"/>
  </r>
  <r>
    <n v="5078"/>
    <n v="6763"/>
    <m/>
    <x v="0"/>
    <n v="4"/>
    <n v="0"/>
    <n v="-1"/>
    <n v="0"/>
    <n v="-1"/>
    <n v="-1"/>
    <n v="-1"/>
    <n v="0"/>
    <n v="-1"/>
    <n v="0"/>
    <n v="-1"/>
    <n v="-1"/>
    <n v="-1"/>
    <x v="3"/>
    <x v="7"/>
    <x v="0"/>
  </r>
  <r>
    <n v="5078"/>
    <n v="6764"/>
    <m/>
    <x v="0"/>
    <n v="4"/>
    <n v="0"/>
    <n v="-1"/>
    <n v="0"/>
    <n v="-1"/>
    <n v="-1"/>
    <n v="-1"/>
    <n v="0"/>
    <n v="-1"/>
    <n v="0"/>
    <n v="-1"/>
    <n v="-1"/>
    <n v="-1"/>
    <x v="3"/>
    <x v="8"/>
    <x v="0"/>
  </r>
  <r>
    <n v="5078"/>
    <n v="6765"/>
    <m/>
    <x v="0"/>
    <n v="4"/>
    <n v="0"/>
    <n v="-1"/>
    <n v="0"/>
    <n v="-1"/>
    <n v="-1"/>
    <n v="-1"/>
    <n v="0"/>
    <n v="-1"/>
    <n v="0"/>
    <n v="-1"/>
    <n v="-1"/>
    <n v="-1"/>
    <x v="3"/>
    <x v="9"/>
    <x v="0"/>
  </r>
  <r>
    <n v="5078"/>
    <n v="6767"/>
    <m/>
    <x v="0"/>
    <n v="4"/>
    <n v="0"/>
    <n v="-1"/>
    <n v="0"/>
    <n v="-1"/>
    <n v="-1"/>
    <n v="-1"/>
    <n v="0"/>
    <n v="-1"/>
    <n v="0"/>
    <n v="-1"/>
    <n v="-1"/>
    <n v="-1"/>
    <x v="3"/>
    <x v="10"/>
    <x v="0"/>
  </r>
  <r>
    <n v="5078"/>
    <n v="6768"/>
    <m/>
    <x v="0"/>
    <n v="4"/>
    <n v="0"/>
    <n v="-1"/>
    <n v="0"/>
    <n v="-1"/>
    <n v="-1"/>
    <n v="-1"/>
    <n v="0"/>
    <n v="-1"/>
    <n v="0"/>
    <n v="-1"/>
    <n v="-1"/>
    <n v="-1"/>
    <x v="3"/>
    <x v="11"/>
    <x v="0"/>
  </r>
  <r>
    <n v="5078"/>
    <n v="6775"/>
    <m/>
    <x v="0"/>
    <n v="4"/>
    <n v="0"/>
    <n v="-1"/>
    <n v="0"/>
    <n v="-1"/>
    <n v="-1"/>
    <n v="-1"/>
    <n v="0"/>
    <n v="-1"/>
    <n v="0"/>
    <n v="-1"/>
    <n v="-1"/>
    <n v="-1"/>
    <x v="3"/>
    <x v="12"/>
    <x v="0"/>
  </r>
  <r>
    <n v="5078"/>
    <n v="6776"/>
    <m/>
    <x v="0"/>
    <n v="4"/>
    <n v="0"/>
    <n v="-1"/>
    <n v="0"/>
    <n v="-1"/>
    <n v="-1"/>
    <n v="-1"/>
    <n v="0"/>
    <n v="-1"/>
    <n v="0"/>
    <n v="-1"/>
    <n v="-1"/>
    <n v="-1"/>
    <x v="3"/>
    <x v="13"/>
    <x v="0"/>
  </r>
  <r>
    <n v="5078"/>
    <n v="6777"/>
    <m/>
    <x v="0"/>
    <n v="4"/>
    <n v="0"/>
    <n v="-1"/>
    <n v="0"/>
    <n v="-1"/>
    <n v="-1"/>
    <n v="-1"/>
    <n v="0"/>
    <n v="-1"/>
    <n v="0"/>
    <n v="-1"/>
    <n v="-1"/>
    <n v="-1"/>
    <x v="3"/>
    <x v="14"/>
    <x v="0"/>
  </r>
  <r>
    <n v="5078"/>
    <n v="2959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78"/>
    <n v="3659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78"/>
    <n v="4524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78"/>
    <n v="4953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78"/>
    <n v="4954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78"/>
    <n v="6368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78"/>
    <n v="6639"/>
    <m/>
    <x v="0"/>
    <n v="5"/>
    <n v="0"/>
    <n v="-1"/>
    <n v="0"/>
    <n v="-1"/>
    <n v="-1"/>
    <n v="-1"/>
    <n v="0"/>
    <n v="-1"/>
    <n v="0"/>
    <n v="-1"/>
    <n v="-1"/>
    <n v="-1"/>
    <x v="4"/>
    <x v="1"/>
    <x v="0"/>
  </r>
  <r>
    <n v="5078"/>
    <n v="6641"/>
    <m/>
    <x v="0"/>
    <n v="5"/>
    <n v="0"/>
    <n v="-1"/>
    <n v="0"/>
    <n v="-1"/>
    <n v="-1"/>
    <n v="-1"/>
    <n v="0"/>
    <n v="-1"/>
    <n v="0"/>
    <n v="-1"/>
    <n v="-1"/>
    <n v="-1"/>
    <x v="4"/>
    <x v="3"/>
    <x v="0"/>
  </r>
  <r>
    <n v="5078"/>
    <n v="6642"/>
    <m/>
    <x v="0"/>
    <n v="5"/>
    <n v="0"/>
    <n v="-1"/>
    <n v="0"/>
    <n v="-1"/>
    <n v="-1"/>
    <n v="-1"/>
    <n v="0"/>
    <n v="-1"/>
    <n v="0"/>
    <n v="-1"/>
    <n v="-1"/>
    <n v="-1"/>
    <x v="4"/>
    <x v="4"/>
    <x v="0"/>
  </r>
  <r>
    <n v="5078"/>
    <n v="6643"/>
    <m/>
    <x v="0"/>
    <n v="5"/>
    <n v="0"/>
    <n v="-1"/>
    <n v="0"/>
    <n v="-1"/>
    <n v="-1"/>
    <n v="-1"/>
    <n v="0"/>
    <n v="-1"/>
    <n v="0"/>
    <n v="-1"/>
    <n v="-1"/>
    <n v="-1"/>
    <x v="4"/>
    <x v="5"/>
    <x v="0"/>
  </r>
  <r>
    <n v="5078"/>
    <n v="6762"/>
    <m/>
    <x v="0"/>
    <n v="5"/>
    <n v="0"/>
    <n v="-1"/>
    <n v="0"/>
    <n v="-1"/>
    <n v="-1"/>
    <n v="-1"/>
    <n v="0"/>
    <n v="-1"/>
    <n v="0"/>
    <n v="-1"/>
    <n v="-1"/>
    <n v="-1"/>
    <x v="4"/>
    <x v="6"/>
    <x v="0"/>
  </r>
  <r>
    <n v="5078"/>
    <n v="6763"/>
    <m/>
    <x v="0"/>
    <n v="5"/>
    <n v="0"/>
    <n v="-1"/>
    <n v="0"/>
    <n v="-1"/>
    <n v="-1"/>
    <n v="-1"/>
    <n v="0"/>
    <n v="-1"/>
    <n v="0"/>
    <n v="-1"/>
    <n v="-1"/>
    <n v="-1"/>
    <x v="4"/>
    <x v="7"/>
    <x v="0"/>
  </r>
  <r>
    <n v="5078"/>
    <n v="6767"/>
    <m/>
    <x v="0"/>
    <n v="5"/>
    <n v="0"/>
    <n v="-1"/>
    <n v="0"/>
    <n v="-1"/>
    <n v="-1"/>
    <n v="-1"/>
    <n v="0"/>
    <n v="-1"/>
    <n v="0"/>
    <n v="-1"/>
    <n v="-1"/>
    <n v="-1"/>
    <x v="4"/>
    <x v="10"/>
    <x v="0"/>
  </r>
  <r>
    <n v="5078"/>
    <n v="6768"/>
    <m/>
    <x v="0"/>
    <n v="5"/>
    <n v="0"/>
    <n v="-1"/>
    <n v="0"/>
    <n v="-1"/>
    <n v="-1"/>
    <n v="-1"/>
    <n v="0"/>
    <n v="-1"/>
    <n v="0"/>
    <n v="-1"/>
    <n v="-1"/>
    <n v="-1"/>
    <x v="4"/>
    <x v="11"/>
    <x v="0"/>
  </r>
  <r>
    <n v="5078"/>
    <n v="6775"/>
    <m/>
    <x v="0"/>
    <n v="5"/>
    <n v="0"/>
    <n v="-1"/>
    <n v="0"/>
    <n v="-1"/>
    <n v="-1"/>
    <n v="-1"/>
    <n v="0"/>
    <n v="-1"/>
    <n v="0"/>
    <n v="-1"/>
    <n v="-1"/>
    <n v="-1"/>
    <x v="4"/>
    <x v="12"/>
    <x v="0"/>
  </r>
  <r>
    <n v="5078"/>
    <n v="6777"/>
    <m/>
    <x v="0"/>
    <n v="5"/>
    <n v="0"/>
    <n v="-1"/>
    <n v="0"/>
    <n v="-1"/>
    <n v="-1"/>
    <n v="-1"/>
    <n v="0"/>
    <n v="-1"/>
    <n v="0"/>
    <n v="-1"/>
    <n v="-1"/>
    <n v="-1"/>
    <x v="4"/>
    <x v="14"/>
    <x v="0"/>
  </r>
  <r>
    <n v="5078"/>
    <n v="2959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78"/>
    <n v="3659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78"/>
    <n v="4524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78"/>
    <n v="4953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78"/>
    <n v="4954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78"/>
    <n v="6357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78"/>
    <n v="6368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78"/>
    <n v="6639"/>
    <m/>
    <x v="0"/>
    <n v="6"/>
    <n v="0"/>
    <n v="-1"/>
    <n v="0"/>
    <n v="-1"/>
    <n v="-1"/>
    <n v="-1"/>
    <n v="0"/>
    <n v="-1"/>
    <n v="0"/>
    <n v="-1"/>
    <n v="-1"/>
    <n v="-1"/>
    <x v="5"/>
    <x v="1"/>
    <x v="0"/>
  </r>
  <r>
    <n v="5078"/>
    <n v="6640"/>
    <m/>
    <x v="0"/>
    <n v="6"/>
    <n v="0"/>
    <n v="-1"/>
    <n v="0"/>
    <n v="-1"/>
    <n v="-1"/>
    <n v="-1"/>
    <n v="0"/>
    <n v="-1"/>
    <n v="0"/>
    <n v="-1"/>
    <n v="-1"/>
    <n v="-1"/>
    <x v="5"/>
    <x v="2"/>
    <x v="0"/>
  </r>
  <r>
    <n v="5078"/>
    <n v="6641"/>
    <m/>
    <x v="0"/>
    <n v="6"/>
    <n v="0"/>
    <n v="-1"/>
    <n v="0"/>
    <n v="-1"/>
    <n v="-1"/>
    <n v="-1"/>
    <n v="0"/>
    <n v="-1"/>
    <n v="0"/>
    <n v="-1"/>
    <n v="-1"/>
    <n v="-1"/>
    <x v="5"/>
    <x v="3"/>
    <x v="0"/>
  </r>
  <r>
    <n v="5078"/>
    <n v="6642"/>
    <m/>
    <x v="0"/>
    <n v="6"/>
    <n v="0"/>
    <n v="-1"/>
    <n v="0"/>
    <n v="-1"/>
    <n v="-1"/>
    <n v="-1"/>
    <n v="0"/>
    <n v="-1"/>
    <n v="0"/>
    <n v="-1"/>
    <n v="-1"/>
    <n v="-1"/>
    <x v="5"/>
    <x v="4"/>
    <x v="0"/>
  </r>
  <r>
    <n v="5078"/>
    <n v="6643"/>
    <m/>
    <x v="0"/>
    <n v="6"/>
    <n v="0"/>
    <n v="-1"/>
    <n v="0"/>
    <n v="-1"/>
    <n v="-1"/>
    <n v="-1"/>
    <n v="0"/>
    <n v="-1"/>
    <n v="0"/>
    <n v="-1"/>
    <n v="-1"/>
    <n v="-1"/>
    <x v="5"/>
    <x v="5"/>
    <x v="0"/>
  </r>
  <r>
    <n v="5078"/>
    <n v="6762"/>
    <m/>
    <x v="0"/>
    <n v="6"/>
    <n v="0"/>
    <n v="-1"/>
    <n v="0"/>
    <n v="-1"/>
    <n v="-1"/>
    <n v="-1"/>
    <n v="0"/>
    <n v="-1"/>
    <n v="0"/>
    <n v="-1"/>
    <n v="-1"/>
    <n v="-1"/>
    <x v="5"/>
    <x v="6"/>
    <x v="0"/>
  </r>
  <r>
    <n v="5078"/>
    <n v="6763"/>
    <m/>
    <x v="0"/>
    <n v="6"/>
    <n v="0"/>
    <n v="-1"/>
    <n v="0"/>
    <n v="-1"/>
    <n v="-1"/>
    <n v="-1"/>
    <n v="0"/>
    <n v="-1"/>
    <n v="0"/>
    <n v="-1"/>
    <n v="-1"/>
    <n v="-1"/>
    <x v="5"/>
    <x v="7"/>
    <x v="0"/>
  </r>
  <r>
    <n v="5078"/>
    <n v="6764"/>
    <m/>
    <x v="0"/>
    <n v="6"/>
    <n v="0"/>
    <n v="-1"/>
    <n v="0"/>
    <n v="-1"/>
    <n v="-1"/>
    <n v="-1"/>
    <n v="0"/>
    <n v="-1"/>
    <n v="0"/>
    <n v="-1"/>
    <n v="-1"/>
    <n v="-1"/>
    <x v="5"/>
    <x v="8"/>
    <x v="0"/>
  </r>
  <r>
    <n v="5078"/>
    <n v="6765"/>
    <m/>
    <x v="0"/>
    <n v="6"/>
    <n v="0"/>
    <n v="-1"/>
    <n v="0"/>
    <n v="-1"/>
    <n v="-1"/>
    <n v="-1"/>
    <n v="0"/>
    <n v="-1"/>
    <n v="0"/>
    <n v="-1"/>
    <n v="-1"/>
    <n v="-1"/>
    <x v="5"/>
    <x v="9"/>
    <x v="0"/>
  </r>
  <r>
    <n v="5078"/>
    <n v="6767"/>
    <m/>
    <x v="0"/>
    <n v="6"/>
    <n v="0"/>
    <n v="-1"/>
    <n v="0"/>
    <n v="-1"/>
    <n v="-1"/>
    <n v="-1"/>
    <n v="0"/>
    <n v="-1"/>
    <n v="0"/>
    <n v="-1"/>
    <n v="-1"/>
    <n v="-1"/>
    <x v="5"/>
    <x v="10"/>
    <x v="0"/>
  </r>
  <r>
    <n v="5078"/>
    <n v="6768"/>
    <m/>
    <x v="0"/>
    <n v="6"/>
    <n v="0"/>
    <n v="-1"/>
    <n v="0"/>
    <n v="-1"/>
    <n v="-1"/>
    <n v="-1"/>
    <n v="0"/>
    <n v="-1"/>
    <n v="0"/>
    <n v="-1"/>
    <n v="-1"/>
    <n v="-1"/>
    <x v="5"/>
    <x v="11"/>
    <x v="0"/>
  </r>
  <r>
    <n v="5078"/>
    <n v="6775"/>
    <m/>
    <x v="0"/>
    <n v="6"/>
    <n v="0"/>
    <n v="-1"/>
    <n v="0"/>
    <n v="-1"/>
    <n v="-1"/>
    <n v="-1"/>
    <n v="0"/>
    <n v="-1"/>
    <n v="0"/>
    <n v="-1"/>
    <n v="-1"/>
    <n v="-1"/>
    <x v="5"/>
    <x v="12"/>
    <x v="0"/>
  </r>
  <r>
    <n v="5078"/>
    <n v="6776"/>
    <m/>
    <x v="0"/>
    <n v="6"/>
    <n v="0"/>
    <n v="-1"/>
    <n v="0"/>
    <n v="-1"/>
    <n v="-1"/>
    <n v="-1"/>
    <n v="0"/>
    <n v="-1"/>
    <n v="0"/>
    <n v="-1"/>
    <n v="-1"/>
    <n v="-1"/>
    <x v="5"/>
    <x v="13"/>
    <x v="0"/>
  </r>
  <r>
    <n v="5078"/>
    <n v="6777"/>
    <m/>
    <x v="0"/>
    <n v="6"/>
    <n v="0"/>
    <n v="-1"/>
    <n v="0"/>
    <n v="-1"/>
    <n v="-1"/>
    <n v="-1"/>
    <n v="0"/>
    <n v="-1"/>
    <n v="0"/>
    <n v="-1"/>
    <n v="-1"/>
    <n v="-1"/>
    <x v="5"/>
    <x v="14"/>
    <x v="0"/>
  </r>
  <r>
    <n v="5078"/>
    <n v="2959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78"/>
    <n v="3659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78"/>
    <n v="4524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78"/>
    <n v="4953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78"/>
    <n v="4954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78"/>
    <n v="6357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78"/>
    <n v="6368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78"/>
    <n v="6639"/>
    <m/>
    <x v="0"/>
    <n v="7"/>
    <n v="0"/>
    <n v="-1"/>
    <n v="0"/>
    <n v="-1"/>
    <n v="-1"/>
    <n v="-1"/>
    <n v="0"/>
    <n v="-1"/>
    <n v="0"/>
    <n v="-1"/>
    <n v="-1"/>
    <n v="-1"/>
    <x v="6"/>
    <x v="1"/>
    <x v="0"/>
  </r>
  <r>
    <n v="5078"/>
    <n v="6640"/>
    <m/>
    <x v="0"/>
    <n v="7"/>
    <n v="0"/>
    <n v="-1"/>
    <n v="0"/>
    <n v="-1"/>
    <n v="-1"/>
    <n v="-1"/>
    <n v="0"/>
    <n v="-1"/>
    <n v="0"/>
    <n v="-1"/>
    <n v="-1"/>
    <n v="-1"/>
    <x v="6"/>
    <x v="2"/>
    <x v="0"/>
  </r>
  <r>
    <n v="5078"/>
    <n v="6641"/>
    <m/>
    <x v="0"/>
    <n v="7"/>
    <n v="0"/>
    <n v="-1"/>
    <n v="0"/>
    <n v="-1"/>
    <n v="-1"/>
    <n v="-1"/>
    <n v="0"/>
    <n v="-1"/>
    <n v="0"/>
    <n v="-1"/>
    <n v="-1"/>
    <n v="-1"/>
    <x v="6"/>
    <x v="3"/>
    <x v="0"/>
  </r>
  <r>
    <n v="5078"/>
    <n v="6642"/>
    <m/>
    <x v="0"/>
    <n v="7"/>
    <n v="0"/>
    <n v="-1"/>
    <n v="0"/>
    <n v="-1"/>
    <n v="-1"/>
    <n v="-1"/>
    <n v="0"/>
    <n v="-1"/>
    <n v="0"/>
    <n v="-1"/>
    <n v="-1"/>
    <n v="-1"/>
    <x v="6"/>
    <x v="4"/>
    <x v="0"/>
  </r>
  <r>
    <n v="5078"/>
    <n v="6643"/>
    <m/>
    <x v="0"/>
    <n v="7"/>
    <n v="0"/>
    <n v="-1"/>
    <n v="0"/>
    <n v="-1"/>
    <n v="-1"/>
    <n v="-1"/>
    <n v="0"/>
    <n v="-1"/>
    <n v="0"/>
    <n v="-1"/>
    <n v="-1"/>
    <n v="-1"/>
    <x v="6"/>
    <x v="5"/>
    <x v="0"/>
  </r>
  <r>
    <n v="5078"/>
    <n v="6762"/>
    <m/>
    <x v="0"/>
    <n v="7"/>
    <n v="0"/>
    <n v="-1"/>
    <n v="0"/>
    <n v="-1"/>
    <n v="-1"/>
    <n v="-1"/>
    <n v="0"/>
    <n v="-1"/>
    <n v="0"/>
    <n v="-1"/>
    <n v="-1"/>
    <n v="-1"/>
    <x v="6"/>
    <x v="6"/>
    <x v="0"/>
  </r>
  <r>
    <n v="5078"/>
    <n v="6763"/>
    <m/>
    <x v="0"/>
    <n v="7"/>
    <n v="0"/>
    <n v="-1"/>
    <n v="0"/>
    <n v="-1"/>
    <n v="-1"/>
    <n v="-1"/>
    <n v="0"/>
    <n v="-1"/>
    <n v="0"/>
    <n v="-1"/>
    <n v="-1"/>
    <n v="-1"/>
    <x v="6"/>
    <x v="7"/>
    <x v="0"/>
  </r>
  <r>
    <n v="5078"/>
    <n v="6764"/>
    <m/>
    <x v="0"/>
    <n v="7"/>
    <n v="0"/>
    <n v="-1"/>
    <n v="0"/>
    <n v="-1"/>
    <n v="-1"/>
    <n v="-1"/>
    <n v="0"/>
    <n v="-1"/>
    <n v="0"/>
    <n v="-1"/>
    <n v="-1"/>
    <n v="-1"/>
    <x v="6"/>
    <x v="8"/>
    <x v="0"/>
  </r>
  <r>
    <n v="5078"/>
    <n v="6765"/>
    <m/>
    <x v="0"/>
    <n v="7"/>
    <n v="0"/>
    <n v="-1"/>
    <n v="0"/>
    <n v="-1"/>
    <n v="-1"/>
    <n v="-1"/>
    <n v="0"/>
    <n v="-1"/>
    <n v="0"/>
    <n v="-1"/>
    <n v="-1"/>
    <n v="-1"/>
    <x v="6"/>
    <x v="9"/>
    <x v="0"/>
  </r>
  <r>
    <n v="5078"/>
    <n v="6767"/>
    <m/>
    <x v="0"/>
    <n v="7"/>
    <n v="0"/>
    <n v="-1"/>
    <n v="0"/>
    <n v="-1"/>
    <n v="-1"/>
    <n v="-1"/>
    <n v="0"/>
    <n v="-1"/>
    <n v="0"/>
    <n v="-1"/>
    <n v="-1"/>
    <n v="-1"/>
    <x v="6"/>
    <x v="10"/>
    <x v="0"/>
  </r>
  <r>
    <n v="5078"/>
    <n v="6768"/>
    <m/>
    <x v="0"/>
    <n v="7"/>
    <n v="0"/>
    <n v="-1"/>
    <n v="0"/>
    <n v="-1"/>
    <n v="-1"/>
    <n v="-1"/>
    <n v="0"/>
    <n v="-1"/>
    <n v="0"/>
    <n v="-1"/>
    <n v="-1"/>
    <n v="-1"/>
    <x v="6"/>
    <x v="11"/>
    <x v="0"/>
  </r>
  <r>
    <n v="5078"/>
    <n v="6775"/>
    <m/>
    <x v="0"/>
    <n v="7"/>
    <n v="0"/>
    <n v="-1"/>
    <n v="0"/>
    <n v="-1"/>
    <n v="-1"/>
    <n v="-1"/>
    <n v="0"/>
    <n v="-1"/>
    <n v="0"/>
    <n v="-1"/>
    <n v="-1"/>
    <n v="-1"/>
    <x v="6"/>
    <x v="12"/>
    <x v="0"/>
  </r>
  <r>
    <n v="5078"/>
    <n v="6776"/>
    <m/>
    <x v="0"/>
    <n v="7"/>
    <n v="0"/>
    <n v="-1"/>
    <n v="0"/>
    <n v="-1"/>
    <n v="-1"/>
    <n v="-1"/>
    <n v="0"/>
    <n v="-1"/>
    <n v="0"/>
    <n v="-1"/>
    <n v="-1"/>
    <n v="-1"/>
    <x v="6"/>
    <x v="13"/>
    <x v="0"/>
  </r>
  <r>
    <n v="5078"/>
    <n v="6777"/>
    <m/>
    <x v="0"/>
    <n v="7"/>
    <n v="0"/>
    <n v="-1"/>
    <n v="0"/>
    <n v="-1"/>
    <n v="-1"/>
    <n v="-1"/>
    <n v="0"/>
    <n v="-1"/>
    <n v="0"/>
    <n v="-1"/>
    <n v="-1"/>
    <n v="-1"/>
    <x v="6"/>
    <x v="14"/>
    <x v="0"/>
  </r>
  <r>
    <n v="5078"/>
    <n v="2959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78"/>
    <n v="3659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78"/>
    <n v="4524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78"/>
    <n v="6368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78"/>
    <n v="6639"/>
    <m/>
    <x v="0"/>
    <n v="8"/>
    <n v="0"/>
    <n v="-1"/>
    <n v="0"/>
    <n v="-1"/>
    <n v="-1"/>
    <n v="-1"/>
    <n v="0"/>
    <n v="-1"/>
    <n v="0"/>
    <n v="-1"/>
    <n v="-1"/>
    <n v="-1"/>
    <x v="7"/>
    <x v="1"/>
    <x v="0"/>
  </r>
  <r>
    <n v="5078"/>
    <n v="6642"/>
    <m/>
    <x v="0"/>
    <n v="8"/>
    <n v="0"/>
    <n v="-1"/>
    <n v="0"/>
    <n v="-1"/>
    <n v="-1"/>
    <n v="-1"/>
    <n v="0"/>
    <n v="-1"/>
    <n v="0"/>
    <n v="-1"/>
    <n v="-1"/>
    <n v="-1"/>
    <x v="7"/>
    <x v="4"/>
    <x v="0"/>
  </r>
  <r>
    <n v="5078"/>
    <n v="6643"/>
    <m/>
    <x v="0"/>
    <n v="8"/>
    <n v="0"/>
    <n v="-1"/>
    <n v="0"/>
    <n v="-1"/>
    <n v="-1"/>
    <n v="-1"/>
    <n v="0"/>
    <n v="-1"/>
    <n v="0"/>
    <n v="-1"/>
    <n v="-1"/>
    <n v="-1"/>
    <x v="7"/>
    <x v="5"/>
    <x v="0"/>
  </r>
  <r>
    <n v="5078"/>
    <n v="6762"/>
    <m/>
    <x v="0"/>
    <n v="8"/>
    <n v="0"/>
    <n v="-1"/>
    <n v="0"/>
    <n v="-1"/>
    <n v="-1"/>
    <n v="-1"/>
    <n v="0"/>
    <n v="-1"/>
    <n v="0"/>
    <n v="-1"/>
    <n v="-1"/>
    <n v="-1"/>
    <x v="7"/>
    <x v="6"/>
    <x v="0"/>
  </r>
  <r>
    <n v="5078"/>
    <n v="6763"/>
    <m/>
    <x v="0"/>
    <n v="8"/>
    <n v="0"/>
    <n v="-1"/>
    <n v="0"/>
    <n v="-1"/>
    <n v="-1"/>
    <n v="-1"/>
    <n v="0"/>
    <n v="-1"/>
    <n v="0"/>
    <n v="-1"/>
    <n v="-1"/>
    <n v="-1"/>
    <x v="7"/>
    <x v="7"/>
    <x v="0"/>
  </r>
  <r>
    <n v="5078"/>
    <n v="6764"/>
    <m/>
    <x v="0"/>
    <n v="8"/>
    <n v="0"/>
    <n v="-1"/>
    <n v="0"/>
    <n v="-1"/>
    <n v="-1"/>
    <n v="-1"/>
    <n v="0"/>
    <n v="-1"/>
    <n v="0"/>
    <n v="-1"/>
    <n v="-1"/>
    <n v="-1"/>
    <x v="7"/>
    <x v="8"/>
    <x v="0"/>
  </r>
  <r>
    <n v="5078"/>
    <n v="6765"/>
    <m/>
    <x v="0"/>
    <n v="8"/>
    <n v="0"/>
    <n v="-1"/>
    <n v="0"/>
    <n v="-1"/>
    <n v="-1"/>
    <n v="-1"/>
    <n v="0"/>
    <n v="-1"/>
    <n v="0"/>
    <n v="-1"/>
    <n v="-1"/>
    <n v="-1"/>
    <x v="7"/>
    <x v="9"/>
    <x v="0"/>
  </r>
  <r>
    <n v="5078"/>
    <n v="6775"/>
    <m/>
    <x v="0"/>
    <n v="8"/>
    <n v="0"/>
    <n v="-1"/>
    <n v="0"/>
    <n v="-1"/>
    <n v="-1"/>
    <n v="-1"/>
    <n v="0"/>
    <n v="-1"/>
    <n v="0"/>
    <n v="-1"/>
    <n v="-1"/>
    <n v="-1"/>
    <x v="7"/>
    <x v="12"/>
    <x v="0"/>
  </r>
  <r>
    <n v="5078"/>
    <n v="6776"/>
    <m/>
    <x v="0"/>
    <n v="8"/>
    <n v="0"/>
    <n v="-1"/>
    <n v="0"/>
    <n v="-1"/>
    <n v="-1"/>
    <n v="-1"/>
    <n v="0"/>
    <n v="-1"/>
    <n v="0"/>
    <n v="-1"/>
    <n v="-1"/>
    <n v="-1"/>
    <x v="7"/>
    <x v="13"/>
    <x v="0"/>
  </r>
  <r>
    <n v="5078"/>
    <n v="2959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78"/>
    <n v="3659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78"/>
    <n v="4524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78"/>
    <n v="4954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78"/>
    <n v="6357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78"/>
    <n v="6368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78"/>
    <n v="6639"/>
    <m/>
    <x v="0"/>
    <n v="9"/>
    <n v="0"/>
    <n v="-1"/>
    <n v="0"/>
    <n v="-1"/>
    <n v="-1"/>
    <n v="-1"/>
    <n v="0"/>
    <n v="-1"/>
    <n v="0"/>
    <n v="-1"/>
    <n v="-1"/>
    <n v="-1"/>
    <x v="8"/>
    <x v="1"/>
    <x v="0"/>
  </r>
  <r>
    <n v="5078"/>
    <n v="6640"/>
    <m/>
    <x v="0"/>
    <n v="9"/>
    <n v="0"/>
    <n v="-1"/>
    <n v="0"/>
    <n v="-1"/>
    <n v="-1"/>
    <n v="-1"/>
    <n v="0"/>
    <n v="-1"/>
    <n v="0"/>
    <n v="-1"/>
    <n v="-1"/>
    <n v="-1"/>
    <x v="8"/>
    <x v="2"/>
    <x v="0"/>
  </r>
  <r>
    <n v="5078"/>
    <n v="6641"/>
    <m/>
    <x v="0"/>
    <n v="9"/>
    <n v="0"/>
    <n v="-1"/>
    <n v="0"/>
    <n v="-1"/>
    <n v="-1"/>
    <n v="-1"/>
    <n v="0"/>
    <n v="-1"/>
    <n v="0"/>
    <n v="-1"/>
    <n v="-1"/>
    <n v="-1"/>
    <x v="8"/>
    <x v="3"/>
    <x v="0"/>
  </r>
  <r>
    <n v="5078"/>
    <n v="6642"/>
    <m/>
    <x v="0"/>
    <n v="9"/>
    <n v="0"/>
    <n v="-1"/>
    <n v="0"/>
    <n v="-1"/>
    <n v="-1"/>
    <n v="-1"/>
    <n v="0"/>
    <n v="-1"/>
    <n v="0"/>
    <n v="-1"/>
    <n v="-1"/>
    <n v="-1"/>
    <x v="8"/>
    <x v="4"/>
    <x v="0"/>
  </r>
  <r>
    <n v="5078"/>
    <n v="6643"/>
    <m/>
    <x v="0"/>
    <n v="9"/>
    <n v="0"/>
    <n v="-1"/>
    <n v="0"/>
    <n v="-1"/>
    <n v="-1"/>
    <n v="-1"/>
    <n v="0"/>
    <n v="-1"/>
    <n v="0"/>
    <n v="-1"/>
    <n v="-1"/>
    <n v="-1"/>
    <x v="8"/>
    <x v="5"/>
    <x v="0"/>
  </r>
  <r>
    <n v="5078"/>
    <n v="6762"/>
    <m/>
    <x v="0"/>
    <n v="9"/>
    <n v="0"/>
    <n v="-1"/>
    <n v="0"/>
    <n v="-1"/>
    <n v="-1"/>
    <n v="-1"/>
    <n v="0"/>
    <n v="-1"/>
    <n v="0"/>
    <n v="-1"/>
    <n v="-1"/>
    <n v="-1"/>
    <x v="8"/>
    <x v="6"/>
    <x v="0"/>
  </r>
  <r>
    <n v="5078"/>
    <n v="6763"/>
    <m/>
    <x v="0"/>
    <n v="9"/>
    <n v="0"/>
    <n v="-1"/>
    <n v="0"/>
    <n v="-1"/>
    <n v="-1"/>
    <n v="-1"/>
    <n v="0"/>
    <n v="-1"/>
    <n v="0"/>
    <n v="-1"/>
    <n v="-1"/>
    <n v="-1"/>
    <x v="8"/>
    <x v="7"/>
    <x v="0"/>
  </r>
  <r>
    <n v="5078"/>
    <n v="6764"/>
    <m/>
    <x v="0"/>
    <n v="9"/>
    <n v="0"/>
    <n v="-1"/>
    <n v="0"/>
    <n v="-1"/>
    <n v="-1"/>
    <n v="-1"/>
    <n v="0"/>
    <n v="-1"/>
    <n v="0"/>
    <n v="-1"/>
    <n v="-1"/>
    <n v="-1"/>
    <x v="8"/>
    <x v="8"/>
    <x v="0"/>
  </r>
  <r>
    <n v="5078"/>
    <n v="6765"/>
    <m/>
    <x v="0"/>
    <n v="9"/>
    <n v="0"/>
    <n v="-1"/>
    <n v="0"/>
    <n v="-1"/>
    <n v="-1"/>
    <n v="-1"/>
    <n v="0"/>
    <n v="-1"/>
    <n v="0"/>
    <n v="-1"/>
    <n v="-1"/>
    <n v="-1"/>
    <x v="8"/>
    <x v="9"/>
    <x v="0"/>
  </r>
  <r>
    <n v="5078"/>
    <n v="6767"/>
    <m/>
    <x v="0"/>
    <n v="9"/>
    <n v="0"/>
    <n v="-1"/>
    <n v="0"/>
    <n v="-1"/>
    <n v="-1"/>
    <n v="-1"/>
    <n v="0"/>
    <n v="-1"/>
    <n v="0"/>
    <n v="-1"/>
    <n v="-1"/>
    <n v="-1"/>
    <x v="8"/>
    <x v="10"/>
    <x v="0"/>
  </r>
  <r>
    <n v="5078"/>
    <n v="6775"/>
    <m/>
    <x v="0"/>
    <n v="9"/>
    <n v="0"/>
    <n v="-1"/>
    <n v="0"/>
    <n v="-1"/>
    <n v="-1"/>
    <n v="-1"/>
    <n v="0"/>
    <n v="-1"/>
    <n v="0"/>
    <n v="-1"/>
    <n v="-1"/>
    <n v="-1"/>
    <x v="8"/>
    <x v="12"/>
    <x v="0"/>
  </r>
  <r>
    <n v="5078"/>
    <n v="6776"/>
    <m/>
    <x v="0"/>
    <n v="9"/>
    <n v="0"/>
    <n v="-1"/>
    <n v="0"/>
    <n v="-1"/>
    <n v="-1"/>
    <n v="-1"/>
    <n v="0"/>
    <n v="-1"/>
    <n v="0"/>
    <n v="-1"/>
    <n v="-1"/>
    <n v="-1"/>
    <x v="8"/>
    <x v="13"/>
    <x v="0"/>
  </r>
  <r>
    <n v="5078"/>
    <n v="2959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78"/>
    <n v="3659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78"/>
    <n v="4524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78"/>
    <n v="4953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78"/>
    <n v="4954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78"/>
    <n v="6357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78"/>
    <n v="6368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78"/>
    <n v="6639"/>
    <m/>
    <x v="0"/>
    <n v="10"/>
    <n v="0"/>
    <n v="-1"/>
    <n v="0"/>
    <n v="-1"/>
    <n v="-1"/>
    <n v="-1"/>
    <n v="0"/>
    <n v="-1"/>
    <n v="0"/>
    <n v="-1"/>
    <n v="-1"/>
    <n v="-1"/>
    <x v="9"/>
    <x v="1"/>
    <x v="0"/>
  </r>
  <r>
    <n v="5078"/>
    <n v="6640"/>
    <m/>
    <x v="0"/>
    <n v="10"/>
    <n v="0"/>
    <n v="-1"/>
    <n v="0"/>
    <n v="-1"/>
    <n v="-1"/>
    <n v="-1"/>
    <n v="0"/>
    <n v="-1"/>
    <n v="0"/>
    <n v="-1"/>
    <n v="-1"/>
    <n v="-1"/>
    <x v="9"/>
    <x v="2"/>
    <x v="0"/>
  </r>
  <r>
    <n v="5078"/>
    <n v="6641"/>
    <m/>
    <x v="0"/>
    <n v="10"/>
    <n v="0"/>
    <n v="-1"/>
    <n v="0"/>
    <n v="-1"/>
    <n v="-1"/>
    <n v="-1"/>
    <n v="0"/>
    <n v="-1"/>
    <n v="0"/>
    <n v="-1"/>
    <n v="-1"/>
    <n v="-1"/>
    <x v="9"/>
    <x v="3"/>
    <x v="0"/>
  </r>
  <r>
    <n v="5078"/>
    <n v="6642"/>
    <m/>
    <x v="0"/>
    <n v="10"/>
    <n v="0"/>
    <n v="-1"/>
    <n v="0"/>
    <n v="-1"/>
    <n v="-1"/>
    <n v="-1"/>
    <n v="0"/>
    <n v="-1"/>
    <n v="0"/>
    <n v="-1"/>
    <n v="-1"/>
    <n v="-1"/>
    <x v="9"/>
    <x v="4"/>
    <x v="0"/>
  </r>
  <r>
    <n v="5078"/>
    <n v="6643"/>
    <m/>
    <x v="0"/>
    <n v="10"/>
    <n v="0"/>
    <n v="-1"/>
    <n v="0"/>
    <n v="-1"/>
    <n v="-1"/>
    <n v="-1"/>
    <n v="0"/>
    <n v="-1"/>
    <n v="0"/>
    <n v="-1"/>
    <n v="-1"/>
    <n v="-1"/>
    <x v="9"/>
    <x v="5"/>
    <x v="0"/>
  </r>
  <r>
    <n v="5078"/>
    <n v="6762"/>
    <m/>
    <x v="0"/>
    <n v="10"/>
    <n v="0"/>
    <n v="-1"/>
    <n v="0"/>
    <n v="-1"/>
    <n v="-1"/>
    <n v="-1"/>
    <n v="0"/>
    <n v="-1"/>
    <n v="0"/>
    <n v="-1"/>
    <n v="-1"/>
    <n v="-1"/>
    <x v="9"/>
    <x v="6"/>
    <x v="0"/>
  </r>
  <r>
    <n v="5078"/>
    <n v="6763"/>
    <m/>
    <x v="0"/>
    <n v="10"/>
    <n v="0"/>
    <n v="-1"/>
    <n v="0"/>
    <n v="-1"/>
    <n v="-1"/>
    <n v="-1"/>
    <n v="0"/>
    <n v="-1"/>
    <n v="0"/>
    <n v="-1"/>
    <n v="-1"/>
    <n v="-1"/>
    <x v="9"/>
    <x v="7"/>
    <x v="0"/>
  </r>
  <r>
    <n v="5078"/>
    <n v="6764"/>
    <m/>
    <x v="0"/>
    <n v="10"/>
    <n v="0"/>
    <n v="-1"/>
    <n v="0"/>
    <n v="-1"/>
    <n v="-1"/>
    <n v="-1"/>
    <n v="0"/>
    <n v="-1"/>
    <n v="0"/>
    <n v="-1"/>
    <n v="-1"/>
    <n v="-1"/>
    <x v="9"/>
    <x v="8"/>
    <x v="0"/>
  </r>
  <r>
    <n v="5078"/>
    <n v="6765"/>
    <m/>
    <x v="0"/>
    <n v="10"/>
    <n v="0"/>
    <n v="-1"/>
    <n v="0"/>
    <n v="-1"/>
    <n v="-1"/>
    <n v="-1"/>
    <n v="0"/>
    <n v="-1"/>
    <n v="0"/>
    <n v="-1"/>
    <n v="-1"/>
    <n v="-1"/>
    <x v="9"/>
    <x v="9"/>
    <x v="0"/>
  </r>
  <r>
    <n v="5078"/>
    <n v="6767"/>
    <m/>
    <x v="0"/>
    <n v="10"/>
    <n v="0"/>
    <n v="-1"/>
    <n v="0"/>
    <n v="-1"/>
    <n v="-1"/>
    <n v="-1"/>
    <n v="0"/>
    <n v="-1"/>
    <n v="0"/>
    <n v="-1"/>
    <n v="-1"/>
    <n v="-1"/>
    <x v="9"/>
    <x v="10"/>
    <x v="0"/>
  </r>
  <r>
    <n v="5078"/>
    <n v="6768"/>
    <m/>
    <x v="0"/>
    <n v="10"/>
    <n v="0"/>
    <n v="-1"/>
    <n v="0"/>
    <n v="-1"/>
    <n v="-1"/>
    <n v="-1"/>
    <n v="0"/>
    <n v="-1"/>
    <n v="0"/>
    <n v="-1"/>
    <n v="-1"/>
    <n v="-1"/>
    <x v="9"/>
    <x v="11"/>
    <x v="0"/>
  </r>
  <r>
    <n v="5078"/>
    <n v="6775"/>
    <m/>
    <x v="0"/>
    <n v="10"/>
    <n v="0"/>
    <n v="-1"/>
    <n v="0"/>
    <n v="-1"/>
    <n v="-1"/>
    <n v="-1"/>
    <n v="0"/>
    <n v="-1"/>
    <n v="0"/>
    <n v="-1"/>
    <n v="-1"/>
    <n v="-1"/>
    <x v="9"/>
    <x v="12"/>
    <x v="0"/>
  </r>
  <r>
    <n v="5078"/>
    <n v="6776"/>
    <m/>
    <x v="0"/>
    <n v="10"/>
    <n v="0"/>
    <n v="-1"/>
    <n v="0"/>
    <n v="-1"/>
    <n v="-1"/>
    <n v="-1"/>
    <n v="0"/>
    <n v="-1"/>
    <n v="0"/>
    <n v="-1"/>
    <n v="-1"/>
    <n v="-1"/>
    <x v="9"/>
    <x v="13"/>
    <x v="0"/>
  </r>
  <r>
    <n v="5078"/>
    <n v="6777"/>
    <m/>
    <x v="0"/>
    <n v="10"/>
    <n v="0"/>
    <n v="-1"/>
    <n v="0"/>
    <n v="-1"/>
    <n v="-1"/>
    <n v="-1"/>
    <n v="0"/>
    <n v="-1"/>
    <n v="0"/>
    <n v="-1"/>
    <n v="-1"/>
    <n v="-1"/>
    <x v="9"/>
    <x v="14"/>
    <x v="0"/>
  </r>
  <r>
    <n v="5078"/>
    <n v="2959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78"/>
    <n v="3659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78"/>
    <n v="4524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78"/>
    <n v="4954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78"/>
    <n v="6357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78"/>
    <n v="6368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78"/>
    <n v="6639"/>
    <m/>
    <x v="0"/>
    <n v="11"/>
    <n v="0"/>
    <n v="-1"/>
    <n v="0"/>
    <n v="-1"/>
    <n v="-1"/>
    <n v="-1"/>
    <n v="0"/>
    <n v="-1"/>
    <n v="0"/>
    <n v="-1"/>
    <n v="-1"/>
    <n v="-1"/>
    <x v="10"/>
    <x v="1"/>
    <x v="0"/>
  </r>
  <r>
    <n v="5078"/>
    <n v="6640"/>
    <m/>
    <x v="0"/>
    <n v="11"/>
    <n v="0"/>
    <n v="-1"/>
    <n v="0"/>
    <n v="-1"/>
    <n v="-1"/>
    <n v="-1"/>
    <n v="0"/>
    <n v="-1"/>
    <n v="0"/>
    <n v="-1"/>
    <n v="-1"/>
    <n v="-1"/>
    <x v="10"/>
    <x v="2"/>
    <x v="0"/>
  </r>
  <r>
    <n v="5078"/>
    <n v="6641"/>
    <m/>
    <x v="0"/>
    <n v="11"/>
    <n v="0"/>
    <n v="-1"/>
    <n v="0"/>
    <n v="-1"/>
    <n v="-1"/>
    <n v="-1"/>
    <n v="0"/>
    <n v="-1"/>
    <n v="0"/>
    <n v="-1"/>
    <n v="-1"/>
    <n v="-1"/>
    <x v="10"/>
    <x v="3"/>
    <x v="0"/>
  </r>
  <r>
    <n v="5078"/>
    <n v="6642"/>
    <m/>
    <x v="0"/>
    <n v="11"/>
    <n v="0"/>
    <n v="-1"/>
    <n v="0"/>
    <n v="-1"/>
    <n v="-1"/>
    <n v="-1"/>
    <n v="0"/>
    <n v="-1"/>
    <n v="0"/>
    <n v="-1"/>
    <n v="-1"/>
    <n v="-1"/>
    <x v="10"/>
    <x v="4"/>
    <x v="0"/>
  </r>
  <r>
    <n v="5078"/>
    <n v="6643"/>
    <m/>
    <x v="0"/>
    <n v="11"/>
    <n v="0"/>
    <n v="-1"/>
    <n v="0"/>
    <n v="-1"/>
    <n v="-1"/>
    <n v="-1"/>
    <n v="0"/>
    <n v="-1"/>
    <n v="0"/>
    <n v="-1"/>
    <n v="-1"/>
    <n v="-1"/>
    <x v="10"/>
    <x v="5"/>
    <x v="0"/>
  </r>
  <r>
    <n v="5078"/>
    <n v="6762"/>
    <m/>
    <x v="0"/>
    <n v="11"/>
    <n v="0"/>
    <n v="-1"/>
    <n v="0"/>
    <n v="-1"/>
    <n v="-1"/>
    <n v="-1"/>
    <n v="0"/>
    <n v="-1"/>
    <n v="0"/>
    <n v="-1"/>
    <n v="-1"/>
    <n v="-1"/>
    <x v="10"/>
    <x v="6"/>
    <x v="0"/>
  </r>
  <r>
    <n v="5078"/>
    <n v="6763"/>
    <m/>
    <x v="0"/>
    <n v="11"/>
    <n v="0"/>
    <n v="-1"/>
    <n v="0"/>
    <n v="-1"/>
    <n v="-1"/>
    <n v="-1"/>
    <n v="0"/>
    <n v="-1"/>
    <n v="0"/>
    <n v="-1"/>
    <n v="-1"/>
    <n v="-1"/>
    <x v="10"/>
    <x v="7"/>
    <x v="0"/>
  </r>
  <r>
    <n v="5078"/>
    <n v="6764"/>
    <m/>
    <x v="0"/>
    <n v="11"/>
    <n v="0"/>
    <n v="-1"/>
    <n v="0"/>
    <n v="-1"/>
    <n v="-1"/>
    <n v="-1"/>
    <n v="0"/>
    <n v="-1"/>
    <n v="0"/>
    <n v="-1"/>
    <n v="-1"/>
    <n v="-1"/>
    <x v="10"/>
    <x v="8"/>
    <x v="0"/>
  </r>
  <r>
    <n v="5078"/>
    <n v="6765"/>
    <m/>
    <x v="0"/>
    <n v="11"/>
    <n v="0"/>
    <n v="-1"/>
    <n v="0"/>
    <n v="-1"/>
    <n v="-1"/>
    <n v="-1"/>
    <n v="0"/>
    <n v="-1"/>
    <n v="0"/>
    <n v="-1"/>
    <n v="-1"/>
    <n v="-1"/>
    <x v="10"/>
    <x v="9"/>
    <x v="0"/>
  </r>
  <r>
    <n v="5078"/>
    <n v="6767"/>
    <m/>
    <x v="0"/>
    <n v="11"/>
    <n v="0"/>
    <n v="-1"/>
    <n v="0"/>
    <n v="-1"/>
    <n v="-1"/>
    <n v="-1"/>
    <n v="0"/>
    <n v="-1"/>
    <n v="0"/>
    <n v="-1"/>
    <n v="-1"/>
    <n v="-1"/>
    <x v="10"/>
    <x v="10"/>
    <x v="0"/>
  </r>
  <r>
    <n v="5078"/>
    <n v="6775"/>
    <m/>
    <x v="0"/>
    <n v="11"/>
    <n v="0"/>
    <n v="-1"/>
    <n v="0"/>
    <n v="-1"/>
    <n v="-1"/>
    <n v="-1"/>
    <n v="0"/>
    <n v="-1"/>
    <n v="0"/>
    <n v="-1"/>
    <n v="-1"/>
    <n v="-1"/>
    <x v="10"/>
    <x v="12"/>
    <x v="0"/>
  </r>
  <r>
    <n v="5078"/>
    <n v="6776"/>
    <m/>
    <x v="0"/>
    <n v="11"/>
    <n v="0"/>
    <n v="-1"/>
    <n v="0"/>
    <n v="-1"/>
    <n v="-1"/>
    <n v="-1"/>
    <n v="0"/>
    <n v="-1"/>
    <n v="0"/>
    <n v="-1"/>
    <n v="-1"/>
    <n v="-1"/>
    <x v="10"/>
    <x v="13"/>
    <x v="0"/>
  </r>
  <r>
    <n v="5078"/>
    <n v="2959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78"/>
    <n v="3659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78"/>
    <n v="4524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78"/>
    <n v="4954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78"/>
    <n v="6357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78"/>
    <n v="6368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78"/>
    <n v="6639"/>
    <m/>
    <x v="0"/>
    <n v="12"/>
    <n v="0"/>
    <n v="-1"/>
    <n v="0"/>
    <n v="-1"/>
    <n v="-1"/>
    <n v="-1"/>
    <n v="0"/>
    <n v="-1"/>
    <n v="0"/>
    <n v="-1"/>
    <n v="-1"/>
    <n v="-1"/>
    <x v="11"/>
    <x v="1"/>
    <x v="0"/>
  </r>
  <r>
    <n v="5078"/>
    <n v="6640"/>
    <m/>
    <x v="0"/>
    <n v="12"/>
    <n v="0"/>
    <n v="-1"/>
    <n v="0"/>
    <n v="-1"/>
    <n v="-1"/>
    <n v="-1"/>
    <n v="0"/>
    <n v="-1"/>
    <n v="0"/>
    <n v="-1"/>
    <n v="-1"/>
    <n v="-1"/>
    <x v="11"/>
    <x v="2"/>
    <x v="0"/>
  </r>
  <r>
    <n v="5078"/>
    <n v="6641"/>
    <m/>
    <x v="0"/>
    <n v="12"/>
    <n v="0"/>
    <n v="-1"/>
    <n v="0"/>
    <n v="-1"/>
    <n v="-1"/>
    <n v="-1"/>
    <n v="0"/>
    <n v="-1"/>
    <n v="0"/>
    <n v="-1"/>
    <n v="-1"/>
    <n v="-1"/>
    <x v="11"/>
    <x v="3"/>
    <x v="0"/>
  </r>
  <r>
    <n v="5078"/>
    <n v="6642"/>
    <m/>
    <x v="0"/>
    <n v="12"/>
    <n v="0"/>
    <n v="-1"/>
    <n v="0"/>
    <n v="-1"/>
    <n v="-1"/>
    <n v="-1"/>
    <n v="0"/>
    <n v="-1"/>
    <n v="0"/>
    <n v="-1"/>
    <n v="-1"/>
    <n v="-1"/>
    <x v="11"/>
    <x v="4"/>
    <x v="0"/>
  </r>
  <r>
    <n v="5078"/>
    <n v="6643"/>
    <m/>
    <x v="0"/>
    <n v="12"/>
    <n v="0"/>
    <n v="-1"/>
    <n v="0"/>
    <n v="-1"/>
    <n v="-1"/>
    <n v="-1"/>
    <n v="0"/>
    <n v="-1"/>
    <n v="0"/>
    <n v="-1"/>
    <n v="-1"/>
    <n v="-1"/>
    <x v="11"/>
    <x v="5"/>
    <x v="0"/>
  </r>
  <r>
    <n v="5078"/>
    <n v="6762"/>
    <m/>
    <x v="0"/>
    <n v="12"/>
    <n v="0"/>
    <n v="-1"/>
    <n v="0"/>
    <n v="-1"/>
    <n v="-1"/>
    <n v="-1"/>
    <n v="0"/>
    <n v="-1"/>
    <n v="0"/>
    <n v="-1"/>
    <n v="-1"/>
    <n v="-1"/>
    <x v="11"/>
    <x v="6"/>
    <x v="0"/>
  </r>
  <r>
    <n v="5078"/>
    <n v="6763"/>
    <m/>
    <x v="0"/>
    <n v="12"/>
    <n v="0"/>
    <n v="-1"/>
    <n v="0"/>
    <n v="-1"/>
    <n v="-1"/>
    <n v="-1"/>
    <n v="0"/>
    <n v="-1"/>
    <n v="0"/>
    <n v="-1"/>
    <n v="-1"/>
    <n v="-1"/>
    <x v="11"/>
    <x v="7"/>
    <x v="0"/>
  </r>
  <r>
    <n v="5078"/>
    <n v="6764"/>
    <m/>
    <x v="0"/>
    <n v="12"/>
    <n v="0"/>
    <n v="-1"/>
    <n v="0"/>
    <n v="-1"/>
    <n v="-1"/>
    <n v="-1"/>
    <n v="0"/>
    <n v="-1"/>
    <n v="0"/>
    <n v="-1"/>
    <n v="-1"/>
    <n v="-1"/>
    <x v="11"/>
    <x v="8"/>
    <x v="0"/>
  </r>
  <r>
    <n v="5078"/>
    <n v="6765"/>
    <m/>
    <x v="0"/>
    <n v="12"/>
    <n v="0"/>
    <n v="-1"/>
    <n v="0"/>
    <n v="-1"/>
    <n v="-1"/>
    <n v="-1"/>
    <n v="0"/>
    <n v="-1"/>
    <n v="0"/>
    <n v="-1"/>
    <n v="-1"/>
    <n v="-1"/>
    <x v="11"/>
    <x v="9"/>
    <x v="0"/>
  </r>
  <r>
    <n v="5078"/>
    <n v="6767"/>
    <m/>
    <x v="0"/>
    <n v="12"/>
    <n v="0"/>
    <n v="-1"/>
    <n v="0"/>
    <n v="-1"/>
    <n v="-1"/>
    <n v="-1"/>
    <n v="0"/>
    <n v="-1"/>
    <n v="0"/>
    <n v="-1"/>
    <n v="-1"/>
    <n v="-1"/>
    <x v="11"/>
    <x v="10"/>
    <x v="0"/>
  </r>
  <r>
    <n v="5078"/>
    <n v="6775"/>
    <m/>
    <x v="0"/>
    <n v="12"/>
    <n v="0"/>
    <n v="-1"/>
    <n v="0"/>
    <n v="-1"/>
    <n v="-1"/>
    <n v="-1"/>
    <n v="0"/>
    <n v="-1"/>
    <n v="0"/>
    <n v="-1"/>
    <n v="-1"/>
    <n v="-1"/>
    <x v="11"/>
    <x v="12"/>
    <x v="0"/>
  </r>
  <r>
    <n v="5078"/>
    <n v="6776"/>
    <m/>
    <x v="0"/>
    <n v="12"/>
    <n v="0"/>
    <n v="-1"/>
    <n v="0"/>
    <n v="-1"/>
    <n v="-1"/>
    <n v="-1"/>
    <n v="0"/>
    <n v="-1"/>
    <n v="0"/>
    <n v="-1"/>
    <n v="-1"/>
    <n v="-1"/>
    <x v="11"/>
    <x v="13"/>
    <x v="0"/>
  </r>
  <r>
    <n v="5078"/>
    <n v="6777"/>
    <m/>
    <x v="0"/>
    <n v="12"/>
    <n v="0"/>
    <n v="-1"/>
    <n v="0"/>
    <n v="-1"/>
    <n v="-1"/>
    <n v="-1"/>
    <n v="0"/>
    <n v="-1"/>
    <n v="0"/>
    <n v="-1"/>
    <n v="-1"/>
    <n v="-1"/>
    <x v="11"/>
    <x v="14"/>
    <x v="0"/>
  </r>
  <r>
    <n v="5077"/>
    <n v="2959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77"/>
    <n v="3659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77"/>
    <n v="4524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77"/>
    <n v="6357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77"/>
    <n v="6368"/>
    <m/>
    <x v="0"/>
    <n v="1"/>
    <n v="0"/>
    <n v="-1"/>
    <n v="0"/>
    <n v="-1"/>
    <n v="-1"/>
    <n v="-1"/>
    <n v="0"/>
    <n v="-1"/>
    <n v="0"/>
    <n v="-1"/>
    <n v="-1"/>
    <n v="-1"/>
    <x v="0"/>
    <x v="0"/>
    <x v="0"/>
  </r>
  <r>
    <n v="5077"/>
    <n v="6639"/>
    <m/>
    <x v="0"/>
    <n v="1"/>
    <n v="0"/>
    <n v="-1"/>
    <n v="0"/>
    <n v="-1"/>
    <n v="-1"/>
    <n v="-1"/>
    <n v="0"/>
    <n v="-1"/>
    <n v="0"/>
    <n v="-1"/>
    <n v="-1"/>
    <n v="-1"/>
    <x v="0"/>
    <x v="1"/>
    <x v="0"/>
  </r>
  <r>
    <n v="5077"/>
    <n v="6640"/>
    <m/>
    <x v="0"/>
    <n v="1"/>
    <n v="0"/>
    <n v="-1"/>
    <n v="0"/>
    <n v="-1"/>
    <n v="-1"/>
    <n v="-1"/>
    <n v="0"/>
    <n v="-1"/>
    <n v="0"/>
    <n v="-1"/>
    <n v="-1"/>
    <n v="-1"/>
    <x v="0"/>
    <x v="2"/>
    <x v="0"/>
  </r>
  <r>
    <n v="5077"/>
    <n v="6641"/>
    <m/>
    <x v="0"/>
    <n v="1"/>
    <n v="0"/>
    <n v="-1"/>
    <n v="0"/>
    <n v="-1"/>
    <n v="-1"/>
    <n v="-1"/>
    <n v="0"/>
    <n v="-1"/>
    <n v="0"/>
    <n v="-1"/>
    <n v="-1"/>
    <n v="-1"/>
    <x v="0"/>
    <x v="3"/>
    <x v="0"/>
  </r>
  <r>
    <n v="5077"/>
    <n v="6642"/>
    <m/>
    <x v="0"/>
    <n v="1"/>
    <n v="0"/>
    <n v="-1"/>
    <n v="0"/>
    <n v="-1"/>
    <n v="-1"/>
    <n v="-1"/>
    <n v="0"/>
    <n v="-1"/>
    <n v="0"/>
    <n v="-1"/>
    <n v="-1"/>
    <n v="-1"/>
    <x v="0"/>
    <x v="4"/>
    <x v="0"/>
  </r>
  <r>
    <n v="5077"/>
    <n v="6643"/>
    <m/>
    <x v="0"/>
    <n v="1"/>
    <n v="0"/>
    <n v="-1"/>
    <n v="0"/>
    <n v="-1"/>
    <n v="-1"/>
    <n v="-1"/>
    <n v="0"/>
    <n v="-1"/>
    <n v="0"/>
    <n v="-1"/>
    <n v="-1"/>
    <n v="-1"/>
    <x v="0"/>
    <x v="5"/>
    <x v="0"/>
  </r>
  <r>
    <n v="5077"/>
    <n v="6762"/>
    <m/>
    <x v="0"/>
    <n v="1"/>
    <n v="0"/>
    <n v="-1"/>
    <n v="0"/>
    <n v="-1"/>
    <n v="-1"/>
    <n v="-1"/>
    <n v="0"/>
    <n v="-1"/>
    <n v="0"/>
    <n v="-1"/>
    <n v="-1"/>
    <n v="-1"/>
    <x v="0"/>
    <x v="6"/>
    <x v="0"/>
  </r>
  <r>
    <n v="5077"/>
    <n v="6764"/>
    <m/>
    <x v="0"/>
    <n v="1"/>
    <n v="0"/>
    <n v="-1"/>
    <n v="0"/>
    <n v="-1"/>
    <n v="-1"/>
    <n v="-1"/>
    <n v="0"/>
    <n v="-1"/>
    <n v="0"/>
    <n v="-1"/>
    <n v="-1"/>
    <n v="-1"/>
    <x v="0"/>
    <x v="8"/>
    <x v="0"/>
  </r>
  <r>
    <n v="5077"/>
    <n v="6775"/>
    <m/>
    <x v="0"/>
    <n v="1"/>
    <n v="0"/>
    <n v="-1"/>
    <n v="0"/>
    <n v="-1"/>
    <n v="-1"/>
    <n v="-1"/>
    <n v="0"/>
    <n v="-1"/>
    <n v="0"/>
    <n v="-1"/>
    <n v="-1"/>
    <n v="-1"/>
    <x v="0"/>
    <x v="12"/>
    <x v="0"/>
  </r>
  <r>
    <n v="5077"/>
    <n v="6776"/>
    <m/>
    <x v="0"/>
    <n v="1"/>
    <n v="0"/>
    <n v="-1"/>
    <n v="0"/>
    <n v="-1"/>
    <n v="-1"/>
    <n v="-1"/>
    <n v="0"/>
    <n v="-1"/>
    <n v="0"/>
    <n v="-1"/>
    <n v="-1"/>
    <n v="-1"/>
    <x v="0"/>
    <x v="13"/>
    <x v="0"/>
  </r>
  <r>
    <n v="5077"/>
    <n v="6777"/>
    <m/>
    <x v="0"/>
    <n v="1"/>
    <n v="0"/>
    <n v="-1"/>
    <n v="0"/>
    <n v="-1"/>
    <n v="-1"/>
    <n v="-1"/>
    <n v="0"/>
    <n v="-1"/>
    <n v="0"/>
    <n v="-1"/>
    <n v="-1"/>
    <n v="-1"/>
    <x v="0"/>
    <x v="14"/>
    <x v="0"/>
  </r>
  <r>
    <n v="5077"/>
    <n v="2959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77"/>
    <n v="4524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77"/>
    <n v="4953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77"/>
    <n v="4954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77"/>
    <n v="6368"/>
    <m/>
    <x v="0"/>
    <n v="2"/>
    <n v="0"/>
    <n v="-1"/>
    <n v="0"/>
    <n v="-1"/>
    <n v="-1"/>
    <n v="-1"/>
    <n v="0"/>
    <n v="-1"/>
    <n v="0"/>
    <n v="-1"/>
    <n v="-1"/>
    <n v="-1"/>
    <x v="1"/>
    <x v="0"/>
    <x v="0"/>
  </r>
  <r>
    <n v="5077"/>
    <n v="6639"/>
    <m/>
    <x v="0"/>
    <n v="2"/>
    <n v="0"/>
    <n v="-1"/>
    <n v="0"/>
    <n v="-1"/>
    <n v="-1"/>
    <n v="-1"/>
    <n v="0"/>
    <n v="-1"/>
    <n v="0"/>
    <n v="-1"/>
    <n v="-1"/>
    <n v="-1"/>
    <x v="1"/>
    <x v="1"/>
    <x v="0"/>
  </r>
  <r>
    <n v="5077"/>
    <n v="6762"/>
    <m/>
    <x v="0"/>
    <n v="2"/>
    <n v="0"/>
    <n v="-1"/>
    <n v="0"/>
    <n v="-1"/>
    <n v="-1"/>
    <n v="-1"/>
    <n v="0"/>
    <n v="-1"/>
    <n v="0"/>
    <n v="-1"/>
    <n v="-1"/>
    <n v="-1"/>
    <x v="1"/>
    <x v="6"/>
    <x v="0"/>
  </r>
  <r>
    <n v="5077"/>
    <n v="6764"/>
    <m/>
    <x v="0"/>
    <n v="2"/>
    <n v="0"/>
    <n v="-1"/>
    <n v="0"/>
    <n v="-1"/>
    <n v="-1"/>
    <n v="-1"/>
    <n v="0"/>
    <n v="-1"/>
    <n v="0"/>
    <n v="-1"/>
    <n v="-1"/>
    <n v="-1"/>
    <x v="1"/>
    <x v="8"/>
    <x v="0"/>
  </r>
  <r>
    <n v="5077"/>
    <n v="6767"/>
    <m/>
    <x v="0"/>
    <n v="2"/>
    <n v="0"/>
    <n v="-1"/>
    <n v="0"/>
    <n v="-1"/>
    <n v="-1"/>
    <n v="-1"/>
    <n v="0"/>
    <n v="-1"/>
    <n v="0"/>
    <n v="-1"/>
    <n v="-1"/>
    <n v="-1"/>
    <x v="1"/>
    <x v="10"/>
    <x v="0"/>
  </r>
  <r>
    <n v="5077"/>
    <n v="6768"/>
    <m/>
    <x v="0"/>
    <n v="2"/>
    <n v="0"/>
    <n v="-1"/>
    <n v="0"/>
    <n v="-1"/>
    <n v="-1"/>
    <n v="-1"/>
    <n v="0"/>
    <n v="-1"/>
    <n v="0"/>
    <n v="-1"/>
    <n v="-1"/>
    <n v="-1"/>
    <x v="1"/>
    <x v="11"/>
    <x v="0"/>
  </r>
  <r>
    <n v="5077"/>
    <n v="6775"/>
    <m/>
    <x v="0"/>
    <n v="2"/>
    <n v="0"/>
    <n v="-1"/>
    <n v="0"/>
    <n v="-1"/>
    <n v="-1"/>
    <n v="-1"/>
    <n v="0"/>
    <n v="-1"/>
    <n v="0"/>
    <n v="-1"/>
    <n v="-1"/>
    <n v="-1"/>
    <x v="1"/>
    <x v="12"/>
    <x v="0"/>
  </r>
  <r>
    <n v="5077"/>
    <n v="6776"/>
    <m/>
    <x v="0"/>
    <n v="2"/>
    <n v="0"/>
    <n v="-1"/>
    <n v="0"/>
    <n v="-1"/>
    <n v="-1"/>
    <n v="-1"/>
    <n v="0"/>
    <n v="-1"/>
    <n v="0"/>
    <n v="-1"/>
    <n v="-1"/>
    <n v="-1"/>
    <x v="1"/>
    <x v="13"/>
    <x v="0"/>
  </r>
  <r>
    <n v="5077"/>
    <n v="6777"/>
    <m/>
    <x v="0"/>
    <n v="2"/>
    <n v="0"/>
    <n v="-1"/>
    <n v="0"/>
    <n v="-1"/>
    <n v="-1"/>
    <n v="-1"/>
    <n v="0"/>
    <n v="-1"/>
    <n v="0"/>
    <n v="-1"/>
    <n v="-1"/>
    <n v="-1"/>
    <x v="1"/>
    <x v="14"/>
    <x v="0"/>
  </r>
  <r>
    <n v="5077"/>
    <n v="2959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77"/>
    <n v="3659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77"/>
    <n v="4524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77"/>
    <n v="4953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77"/>
    <n v="4954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77"/>
    <n v="6357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77"/>
    <n v="6368"/>
    <m/>
    <x v="0"/>
    <n v="3"/>
    <n v="0"/>
    <n v="-1"/>
    <n v="0"/>
    <n v="-1"/>
    <n v="-1"/>
    <n v="-1"/>
    <n v="0"/>
    <n v="-1"/>
    <n v="0"/>
    <n v="-1"/>
    <n v="-1"/>
    <n v="-1"/>
    <x v="2"/>
    <x v="0"/>
    <x v="0"/>
  </r>
  <r>
    <n v="5077"/>
    <n v="6639"/>
    <m/>
    <x v="0"/>
    <n v="3"/>
    <n v="0"/>
    <n v="-1"/>
    <n v="0"/>
    <n v="-1"/>
    <n v="-1"/>
    <n v="-1"/>
    <n v="0"/>
    <n v="-1"/>
    <n v="0"/>
    <n v="-1"/>
    <n v="-1"/>
    <n v="-1"/>
    <x v="2"/>
    <x v="1"/>
    <x v="0"/>
  </r>
  <r>
    <n v="5077"/>
    <n v="6640"/>
    <m/>
    <x v="0"/>
    <n v="3"/>
    <n v="0"/>
    <n v="-1"/>
    <n v="0"/>
    <n v="-1"/>
    <n v="-1"/>
    <n v="-1"/>
    <n v="0"/>
    <n v="-1"/>
    <n v="0"/>
    <n v="-1"/>
    <n v="-1"/>
    <n v="-1"/>
    <x v="2"/>
    <x v="2"/>
    <x v="0"/>
  </r>
  <r>
    <n v="5077"/>
    <n v="6641"/>
    <m/>
    <x v="0"/>
    <n v="3"/>
    <n v="0"/>
    <n v="-1"/>
    <n v="0"/>
    <n v="-1"/>
    <n v="-1"/>
    <n v="-1"/>
    <n v="0"/>
    <n v="-1"/>
    <n v="0"/>
    <n v="-1"/>
    <n v="-1"/>
    <n v="-1"/>
    <x v="2"/>
    <x v="3"/>
    <x v="0"/>
  </r>
  <r>
    <n v="5077"/>
    <n v="6642"/>
    <m/>
    <x v="0"/>
    <n v="3"/>
    <n v="0"/>
    <n v="-1"/>
    <n v="0"/>
    <n v="-1"/>
    <n v="-1"/>
    <n v="-1"/>
    <n v="0"/>
    <n v="-1"/>
    <n v="0"/>
    <n v="-1"/>
    <n v="-1"/>
    <n v="-1"/>
    <x v="2"/>
    <x v="4"/>
    <x v="0"/>
  </r>
  <r>
    <n v="5077"/>
    <n v="6643"/>
    <m/>
    <x v="0"/>
    <n v="3"/>
    <n v="0"/>
    <n v="-1"/>
    <n v="0"/>
    <n v="-1"/>
    <n v="-1"/>
    <n v="-1"/>
    <n v="0"/>
    <n v="-1"/>
    <n v="0"/>
    <n v="-1"/>
    <n v="-1"/>
    <n v="-1"/>
    <x v="2"/>
    <x v="5"/>
    <x v="0"/>
  </r>
  <r>
    <n v="5077"/>
    <n v="6762"/>
    <m/>
    <x v="0"/>
    <n v="3"/>
    <n v="0"/>
    <n v="-1"/>
    <n v="0"/>
    <n v="-1"/>
    <n v="-1"/>
    <n v="-1"/>
    <n v="0"/>
    <n v="-1"/>
    <n v="0"/>
    <n v="-1"/>
    <n v="-1"/>
    <n v="-1"/>
    <x v="2"/>
    <x v="6"/>
    <x v="0"/>
  </r>
  <r>
    <n v="5077"/>
    <n v="6763"/>
    <m/>
    <x v="0"/>
    <n v="3"/>
    <n v="0"/>
    <n v="-1"/>
    <n v="0"/>
    <n v="-1"/>
    <n v="-1"/>
    <n v="-1"/>
    <n v="0"/>
    <n v="-1"/>
    <n v="0"/>
    <n v="-1"/>
    <n v="-1"/>
    <n v="-1"/>
    <x v="2"/>
    <x v="7"/>
    <x v="0"/>
  </r>
  <r>
    <n v="5077"/>
    <n v="6764"/>
    <m/>
    <x v="0"/>
    <n v="3"/>
    <n v="0"/>
    <n v="-1"/>
    <n v="0"/>
    <n v="-1"/>
    <n v="-1"/>
    <n v="-1"/>
    <n v="0"/>
    <n v="-1"/>
    <n v="0"/>
    <n v="-1"/>
    <n v="-1"/>
    <n v="-1"/>
    <x v="2"/>
    <x v="8"/>
    <x v="0"/>
  </r>
  <r>
    <n v="5077"/>
    <n v="6765"/>
    <m/>
    <x v="0"/>
    <n v="3"/>
    <n v="0"/>
    <n v="-1"/>
    <n v="0"/>
    <n v="-1"/>
    <n v="-1"/>
    <n v="-1"/>
    <n v="0"/>
    <n v="-1"/>
    <n v="0"/>
    <n v="-1"/>
    <n v="-1"/>
    <n v="-1"/>
    <x v="2"/>
    <x v="9"/>
    <x v="0"/>
  </r>
  <r>
    <n v="5077"/>
    <n v="6767"/>
    <m/>
    <x v="0"/>
    <n v="3"/>
    <n v="0"/>
    <n v="-1"/>
    <n v="0"/>
    <n v="-1"/>
    <n v="-1"/>
    <n v="-1"/>
    <n v="0"/>
    <n v="-1"/>
    <n v="0"/>
    <n v="-1"/>
    <n v="-1"/>
    <n v="-1"/>
    <x v="2"/>
    <x v="10"/>
    <x v="0"/>
  </r>
  <r>
    <n v="5077"/>
    <n v="6768"/>
    <m/>
    <x v="0"/>
    <n v="3"/>
    <n v="0"/>
    <n v="-1"/>
    <n v="0"/>
    <n v="-1"/>
    <n v="-1"/>
    <n v="-1"/>
    <n v="0"/>
    <n v="-1"/>
    <n v="0"/>
    <n v="-1"/>
    <n v="-1"/>
    <n v="-1"/>
    <x v="2"/>
    <x v="11"/>
    <x v="0"/>
  </r>
  <r>
    <n v="5077"/>
    <n v="6775"/>
    <m/>
    <x v="0"/>
    <n v="3"/>
    <n v="0"/>
    <n v="-1"/>
    <n v="0"/>
    <n v="-1"/>
    <n v="-1"/>
    <n v="-1"/>
    <n v="0"/>
    <n v="-1"/>
    <n v="0"/>
    <n v="-1"/>
    <n v="-1"/>
    <n v="-1"/>
    <x v="2"/>
    <x v="12"/>
    <x v="0"/>
  </r>
  <r>
    <n v="5077"/>
    <n v="6776"/>
    <m/>
    <x v="0"/>
    <n v="3"/>
    <n v="0"/>
    <n v="-1"/>
    <n v="0"/>
    <n v="-1"/>
    <n v="-1"/>
    <n v="-1"/>
    <n v="0"/>
    <n v="-1"/>
    <n v="0"/>
    <n v="-1"/>
    <n v="-1"/>
    <n v="-1"/>
    <x v="2"/>
    <x v="13"/>
    <x v="0"/>
  </r>
  <r>
    <n v="5077"/>
    <n v="6777"/>
    <m/>
    <x v="0"/>
    <n v="3"/>
    <n v="0"/>
    <n v="-1"/>
    <n v="0"/>
    <n v="-1"/>
    <n v="-1"/>
    <n v="-1"/>
    <n v="0"/>
    <n v="-1"/>
    <n v="0"/>
    <n v="-1"/>
    <n v="-1"/>
    <n v="-1"/>
    <x v="2"/>
    <x v="14"/>
    <x v="0"/>
  </r>
  <r>
    <n v="5077"/>
    <n v="2959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77"/>
    <n v="3659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77"/>
    <n v="4524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77"/>
    <n v="4953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77"/>
    <n v="4954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77"/>
    <n v="6357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77"/>
    <n v="6368"/>
    <m/>
    <x v="0"/>
    <n v="4"/>
    <n v="0"/>
    <n v="-1"/>
    <n v="0"/>
    <n v="-1"/>
    <n v="-1"/>
    <n v="-1"/>
    <n v="0"/>
    <n v="-1"/>
    <n v="0"/>
    <n v="-1"/>
    <n v="-1"/>
    <n v="-1"/>
    <x v="3"/>
    <x v="0"/>
    <x v="0"/>
  </r>
  <r>
    <n v="5077"/>
    <n v="6639"/>
    <m/>
    <x v="0"/>
    <n v="4"/>
    <n v="0"/>
    <n v="-1"/>
    <n v="0"/>
    <n v="-1"/>
    <n v="-1"/>
    <n v="-1"/>
    <n v="0"/>
    <n v="-1"/>
    <n v="0"/>
    <n v="-1"/>
    <n v="-1"/>
    <n v="-1"/>
    <x v="3"/>
    <x v="1"/>
    <x v="0"/>
  </r>
  <r>
    <n v="5077"/>
    <n v="6640"/>
    <m/>
    <x v="0"/>
    <n v="4"/>
    <n v="0"/>
    <n v="-1"/>
    <n v="0"/>
    <n v="-1"/>
    <n v="-1"/>
    <n v="-1"/>
    <n v="0"/>
    <n v="-1"/>
    <n v="0"/>
    <n v="-1"/>
    <n v="-1"/>
    <n v="-1"/>
    <x v="3"/>
    <x v="2"/>
    <x v="0"/>
  </r>
  <r>
    <n v="5077"/>
    <n v="6641"/>
    <m/>
    <x v="0"/>
    <n v="4"/>
    <n v="0"/>
    <n v="-1"/>
    <n v="0"/>
    <n v="-1"/>
    <n v="-1"/>
    <n v="-1"/>
    <n v="0"/>
    <n v="-1"/>
    <n v="0"/>
    <n v="-1"/>
    <n v="-1"/>
    <n v="-1"/>
    <x v="3"/>
    <x v="3"/>
    <x v="0"/>
  </r>
  <r>
    <n v="5077"/>
    <n v="6642"/>
    <m/>
    <x v="0"/>
    <n v="4"/>
    <n v="0"/>
    <n v="-1"/>
    <n v="0"/>
    <n v="-1"/>
    <n v="-1"/>
    <n v="-1"/>
    <n v="0"/>
    <n v="-1"/>
    <n v="0"/>
    <n v="-1"/>
    <n v="-1"/>
    <n v="-1"/>
    <x v="3"/>
    <x v="4"/>
    <x v="0"/>
  </r>
  <r>
    <n v="5077"/>
    <n v="6643"/>
    <m/>
    <x v="0"/>
    <n v="4"/>
    <n v="0"/>
    <n v="-1"/>
    <n v="0"/>
    <n v="-1"/>
    <n v="-1"/>
    <n v="-1"/>
    <n v="0"/>
    <n v="-1"/>
    <n v="0"/>
    <n v="-1"/>
    <n v="-1"/>
    <n v="-1"/>
    <x v="3"/>
    <x v="5"/>
    <x v="0"/>
  </r>
  <r>
    <n v="5077"/>
    <n v="6762"/>
    <m/>
    <x v="0"/>
    <n v="4"/>
    <n v="0"/>
    <n v="-1"/>
    <n v="0"/>
    <n v="-1"/>
    <n v="-1"/>
    <n v="-1"/>
    <n v="0"/>
    <n v="-1"/>
    <n v="0"/>
    <n v="-1"/>
    <n v="-1"/>
    <n v="-1"/>
    <x v="3"/>
    <x v="6"/>
    <x v="0"/>
  </r>
  <r>
    <n v="5077"/>
    <n v="6763"/>
    <m/>
    <x v="0"/>
    <n v="4"/>
    <n v="0"/>
    <n v="-1"/>
    <n v="0"/>
    <n v="-1"/>
    <n v="-1"/>
    <n v="-1"/>
    <n v="0"/>
    <n v="-1"/>
    <n v="0"/>
    <n v="-1"/>
    <n v="-1"/>
    <n v="-1"/>
    <x v="3"/>
    <x v="7"/>
    <x v="0"/>
  </r>
  <r>
    <n v="5077"/>
    <n v="6764"/>
    <m/>
    <x v="0"/>
    <n v="4"/>
    <n v="0"/>
    <n v="-1"/>
    <n v="0"/>
    <n v="-1"/>
    <n v="-1"/>
    <n v="-1"/>
    <n v="0"/>
    <n v="-1"/>
    <n v="0"/>
    <n v="-1"/>
    <n v="-1"/>
    <n v="-1"/>
    <x v="3"/>
    <x v="8"/>
    <x v="0"/>
  </r>
  <r>
    <n v="5077"/>
    <n v="6765"/>
    <m/>
    <x v="0"/>
    <n v="4"/>
    <n v="0"/>
    <n v="-1"/>
    <n v="0"/>
    <n v="-1"/>
    <n v="-1"/>
    <n v="-1"/>
    <n v="0"/>
    <n v="-1"/>
    <n v="0"/>
    <n v="-1"/>
    <n v="-1"/>
    <n v="-1"/>
    <x v="3"/>
    <x v="9"/>
    <x v="0"/>
  </r>
  <r>
    <n v="5077"/>
    <n v="6767"/>
    <m/>
    <x v="0"/>
    <n v="4"/>
    <n v="0"/>
    <n v="-1"/>
    <n v="0"/>
    <n v="-1"/>
    <n v="-1"/>
    <n v="-1"/>
    <n v="0"/>
    <n v="-1"/>
    <n v="0"/>
    <n v="-1"/>
    <n v="-1"/>
    <n v="-1"/>
    <x v="3"/>
    <x v="10"/>
    <x v="0"/>
  </r>
  <r>
    <n v="5077"/>
    <n v="6768"/>
    <m/>
    <x v="0"/>
    <n v="4"/>
    <n v="0"/>
    <n v="-1"/>
    <n v="0"/>
    <n v="-1"/>
    <n v="-1"/>
    <n v="-1"/>
    <n v="0"/>
    <n v="-1"/>
    <n v="0"/>
    <n v="-1"/>
    <n v="-1"/>
    <n v="-1"/>
    <x v="3"/>
    <x v="11"/>
    <x v="0"/>
  </r>
  <r>
    <n v="5077"/>
    <n v="6775"/>
    <m/>
    <x v="0"/>
    <n v="4"/>
    <n v="0"/>
    <n v="-1"/>
    <n v="0"/>
    <n v="-1"/>
    <n v="-1"/>
    <n v="-1"/>
    <n v="0"/>
    <n v="-1"/>
    <n v="0"/>
    <n v="-1"/>
    <n v="-1"/>
    <n v="-1"/>
    <x v="3"/>
    <x v="12"/>
    <x v="0"/>
  </r>
  <r>
    <n v="5077"/>
    <n v="6776"/>
    <m/>
    <x v="0"/>
    <n v="4"/>
    <n v="0"/>
    <n v="-1"/>
    <n v="0"/>
    <n v="-1"/>
    <n v="-1"/>
    <n v="-1"/>
    <n v="0"/>
    <n v="-1"/>
    <n v="0"/>
    <n v="-1"/>
    <n v="-1"/>
    <n v="-1"/>
    <x v="3"/>
    <x v="13"/>
    <x v="0"/>
  </r>
  <r>
    <n v="5077"/>
    <n v="6777"/>
    <m/>
    <x v="0"/>
    <n v="4"/>
    <n v="0"/>
    <n v="-1"/>
    <n v="0"/>
    <n v="-1"/>
    <n v="-1"/>
    <n v="-1"/>
    <n v="0"/>
    <n v="-1"/>
    <n v="0"/>
    <n v="-1"/>
    <n v="-1"/>
    <n v="-1"/>
    <x v="3"/>
    <x v="14"/>
    <x v="0"/>
  </r>
  <r>
    <n v="5077"/>
    <n v="2959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77"/>
    <n v="3659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77"/>
    <n v="4524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77"/>
    <n v="4953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77"/>
    <n v="4954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77"/>
    <n v="6357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77"/>
    <n v="6368"/>
    <m/>
    <x v="0"/>
    <n v="5"/>
    <n v="0"/>
    <n v="-1"/>
    <n v="0"/>
    <n v="-1"/>
    <n v="-1"/>
    <n v="-1"/>
    <n v="0"/>
    <n v="-1"/>
    <n v="0"/>
    <n v="-1"/>
    <n v="-1"/>
    <n v="-1"/>
    <x v="4"/>
    <x v="0"/>
    <x v="0"/>
  </r>
  <r>
    <n v="5077"/>
    <n v="6639"/>
    <m/>
    <x v="0"/>
    <n v="5"/>
    <n v="0"/>
    <n v="-1"/>
    <n v="0"/>
    <n v="-1"/>
    <n v="-1"/>
    <n v="-1"/>
    <n v="0"/>
    <n v="-1"/>
    <n v="0"/>
    <n v="-1"/>
    <n v="-1"/>
    <n v="-1"/>
    <x v="4"/>
    <x v="1"/>
    <x v="0"/>
  </r>
  <r>
    <n v="5077"/>
    <n v="6640"/>
    <m/>
    <x v="0"/>
    <n v="5"/>
    <n v="0"/>
    <n v="-1"/>
    <n v="0"/>
    <n v="-1"/>
    <n v="-1"/>
    <n v="-1"/>
    <n v="0"/>
    <n v="-1"/>
    <n v="0"/>
    <n v="-1"/>
    <n v="-1"/>
    <n v="-1"/>
    <x v="4"/>
    <x v="2"/>
    <x v="0"/>
  </r>
  <r>
    <n v="5077"/>
    <n v="6641"/>
    <m/>
    <x v="0"/>
    <n v="5"/>
    <n v="0"/>
    <n v="-1"/>
    <n v="0"/>
    <n v="-1"/>
    <n v="-1"/>
    <n v="-1"/>
    <n v="0"/>
    <n v="-1"/>
    <n v="0"/>
    <n v="-1"/>
    <n v="-1"/>
    <n v="-1"/>
    <x v="4"/>
    <x v="3"/>
    <x v="0"/>
  </r>
  <r>
    <n v="5077"/>
    <n v="6642"/>
    <m/>
    <x v="0"/>
    <n v="5"/>
    <n v="0"/>
    <n v="-1"/>
    <n v="0"/>
    <n v="-1"/>
    <n v="-1"/>
    <n v="-1"/>
    <n v="0"/>
    <n v="-1"/>
    <n v="0"/>
    <n v="-1"/>
    <n v="-1"/>
    <n v="-1"/>
    <x v="4"/>
    <x v="4"/>
    <x v="0"/>
  </r>
  <r>
    <n v="5077"/>
    <n v="6643"/>
    <m/>
    <x v="0"/>
    <n v="5"/>
    <n v="0"/>
    <n v="-1"/>
    <n v="0"/>
    <n v="-1"/>
    <n v="-1"/>
    <n v="-1"/>
    <n v="0"/>
    <n v="-1"/>
    <n v="0"/>
    <n v="-1"/>
    <n v="-1"/>
    <n v="-1"/>
    <x v="4"/>
    <x v="5"/>
    <x v="0"/>
  </r>
  <r>
    <n v="5077"/>
    <n v="6762"/>
    <m/>
    <x v="0"/>
    <n v="5"/>
    <n v="0"/>
    <n v="-1"/>
    <n v="0"/>
    <n v="-1"/>
    <n v="-1"/>
    <n v="-1"/>
    <n v="0"/>
    <n v="-1"/>
    <n v="0"/>
    <n v="-1"/>
    <n v="-1"/>
    <n v="-1"/>
    <x v="4"/>
    <x v="6"/>
    <x v="0"/>
  </r>
  <r>
    <n v="5077"/>
    <n v="6763"/>
    <m/>
    <x v="0"/>
    <n v="5"/>
    <n v="0"/>
    <n v="-1"/>
    <n v="0"/>
    <n v="-1"/>
    <n v="-1"/>
    <n v="-1"/>
    <n v="0"/>
    <n v="-1"/>
    <n v="0"/>
    <n v="-1"/>
    <n v="-1"/>
    <n v="-1"/>
    <x v="4"/>
    <x v="7"/>
    <x v="0"/>
  </r>
  <r>
    <n v="5077"/>
    <n v="6764"/>
    <m/>
    <x v="0"/>
    <n v="5"/>
    <n v="0"/>
    <n v="-1"/>
    <n v="0"/>
    <n v="-1"/>
    <n v="-1"/>
    <n v="-1"/>
    <n v="0"/>
    <n v="-1"/>
    <n v="0"/>
    <n v="-1"/>
    <n v="-1"/>
    <n v="-1"/>
    <x v="4"/>
    <x v="8"/>
    <x v="0"/>
  </r>
  <r>
    <n v="5077"/>
    <n v="6765"/>
    <m/>
    <x v="0"/>
    <n v="5"/>
    <n v="0"/>
    <n v="-1"/>
    <n v="0"/>
    <n v="-1"/>
    <n v="-1"/>
    <n v="-1"/>
    <n v="0"/>
    <n v="-1"/>
    <n v="0"/>
    <n v="-1"/>
    <n v="-1"/>
    <n v="-1"/>
    <x v="4"/>
    <x v="9"/>
    <x v="0"/>
  </r>
  <r>
    <n v="5077"/>
    <n v="6767"/>
    <m/>
    <x v="0"/>
    <n v="5"/>
    <n v="0"/>
    <n v="-1"/>
    <n v="0"/>
    <n v="-1"/>
    <n v="-1"/>
    <n v="-1"/>
    <n v="0"/>
    <n v="-1"/>
    <n v="0"/>
    <n v="-1"/>
    <n v="-1"/>
    <n v="-1"/>
    <x v="4"/>
    <x v="10"/>
    <x v="0"/>
  </r>
  <r>
    <n v="5077"/>
    <n v="6768"/>
    <m/>
    <x v="0"/>
    <n v="5"/>
    <n v="0"/>
    <n v="-1"/>
    <n v="0"/>
    <n v="-1"/>
    <n v="-1"/>
    <n v="-1"/>
    <n v="0"/>
    <n v="-1"/>
    <n v="0"/>
    <n v="-1"/>
    <n v="-1"/>
    <n v="-1"/>
    <x v="4"/>
    <x v="11"/>
    <x v="0"/>
  </r>
  <r>
    <n v="5077"/>
    <n v="6775"/>
    <m/>
    <x v="0"/>
    <n v="5"/>
    <n v="0"/>
    <n v="-1"/>
    <n v="0"/>
    <n v="-1"/>
    <n v="-1"/>
    <n v="-1"/>
    <n v="0"/>
    <n v="-1"/>
    <n v="0"/>
    <n v="-1"/>
    <n v="-1"/>
    <n v="-1"/>
    <x v="4"/>
    <x v="12"/>
    <x v="0"/>
  </r>
  <r>
    <n v="5077"/>
    <n v="6776"/>
    <m/>
    <x v="0"/>
    <n v="5"/>
    <n v="0"/>
    <n v="-1"/>
    <n v="0"/>
    <n v="-1"/>
    <n v="-1"/>
    <n v="-1"/>
    <n v="0"/>
    <n v="-1"/>
    <n v="0"/>
    <n v="-1"/>
    <n v="-1"/>
    <n v="-1"/>
    <x v="4"/>
    <x v="13"/>
    <x v="0"/>
  </r>
  <r>
    <n v="5077"/>
    <n v="6777"/>
    <m/>
    <x v="0"/>
    <n v="5"/>
    <n v="0"/>
    <n v="-1"/>
    <n v="0"/>
    <n v="-1"/>
    <n v="-1"/>
    <n v="-1"/>
    <n v="0"/>
    <n v="-1"/>
    <n v="0"/>
    <n v="-1"/>
    <n v="-1"/>
    <n v="-1"/>
    <x v="4"/>
    <x v="14"/>
    <x v="0"/>
  </r>
  <r>
    <n v="5077"/>
    <n v="2959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77"/>
    <n v="3659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77"/>
    <n v="4524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77"/>
    <n v="4953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77"/>
    <n v="4954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77"/>
    <n v="6357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77"/>
    <n v="6368"/>
    <m/>
    <x v="0"/>
    <n v="6"/>
    <n v="0"/>
    <n v="-1"/>
    <n v="0"/>
    <n v="-1"/>
    <n v="-1"/>
    <n v="-1"/>
    <n v="0"/>
    <n v="-1"/>
    <n v="0"/>
    <n v="-1"/>
    <n v="-1"/>
    <n v="-1"/>
    <x v="5"/>
    <x v="0"/>
    <x v="0"/>
  </r>
  <r>
    <n v="5077"/>
    <n v="6639"/>
    <m/>
    <x v="0"/>
    <n v="6"/>
    <n v="0"/>
    <n v="-1"/>
    <n v="0"/>
    <n v="-1"/>
    <n v="-1"/>
    <n v="-1"/>
    <n v="0"/>
    <n v="-1"/>
    <n v="0"/>
    <n v="-1"/>
    <n v="-1"/>
    <n v="-1"/>
    <x v="5"/>
    <x v="1"/>
    <x v="0"/>
  </r>
  <r>
    <n v="5077"/>
    <n v="6640"/>
    <m/>
    <x v="0"/>
    <n v="6"/>
    <n v="0"/>
    <n v="-1"/>
    <n v="0"/>
    <n v="-1"/>
    <n v="-1"/>
    <n v="-1"/>
    <n v="0"/>
    <n v="-1"/>
    <n v="0"/>
    <n v="-1"/>
    <n v="-1"/>
    <n v="-1"/>
    <x v="5"/>
    <x v="2"/>
    <x v="0"/>
  </r>
  <r>
    <n v="5077"/>
    <n v="6641"/>
    <m/>
    <x v="0"/>
    <n v="6"/>
    <n v="0"/>
    <n v="-1"/>
    <n v="0"/>
    <n v="-1"/>
    <n v="-1"/>
    <n v="-1"/>
    <n v="0"/>
    <n v="-1"/>
    <n v="0"/>
    <n v="-1"/>
    <n v="-1"/>
    <n v="-1"/>
    <x v="5"/>
    <x v="3"/>
    <x v="0"/>
  </r>
  <r>
    <n v="5077"/>
    <n v="6642"/>
    <m/>
    <x v="0"/>
    <n v="6"/>
    <n v="0"/>
    <n v="-1"/>
    <n v="0"/>
    <n v="-1"/>
    <n v="-1"/>
    <n v="-1"/>
    <n v="0"/>
    <n v="-1"/>
    <n v="0"/>
    <n v="-1"/>
    <n v="-1"/>
    <n v="-1"/>
    <x v="5"/>
    <x v="4"/>
    <x v="0"/>
  </r>
  <r>
    <n v="5077"/>
    <n v="6643"/>
    <m/>
    <x v="0"/>
    <n v="6"/>
    <n v="0"/>
    <n v="-1"/>
    <n v="0"/>
    <n v="-1"/>
    <n v="-1"/>
    <n v="-1"/>
    <n v="0"/>
    <n v="-1"/>
    <n v="0"/>
    <n v="-1"/>
    <n v="-1"/>
    <n v="-1"/>
    <x v="5"/>
    <x v="5"/>
    <x v="0"/>
  </r>
  <r>
    <n v="5077"/>
    <n v="6762"/>
    <m/>
    <x v="0"/>
    <n v="6"/>
    <n v="0"/>
    <n v="-1"/>
    <n v="0"/>
    <n v="-1"/>
    <n v="-1"/>
    <n v="-1"/>
    <n v="0"/>
    <n v="-1"/>
    <n v="0"/>
    <n v="-1"/>
    <n v="-1"/>
    <n v="-1"/>
    <x v="5"/>
    <x v="6"/>
    <x v="0"/>
  </r>
  <r>
    <n v="5077"/>
    <n v="6763"/>
    <m/>
    <x v="0"/>
    <n v="6"/>
    <n v="0"/>
    <n v="-1"/>
    <n v="0"/>
    <n v="-1"/>
    <n v="-1"/>
    <n v="-1"/>
    <n v="0"/>
    <n v="-1"/>
    <n v="0"/>
    <n v="-1"/>
    <n v="-1"/>
    <n v="-1"/>
    <x v="5"/>
    <x v="7"/>
    <x v="0"/>
  </r>
  <r>
    <n v="5077"/>
    <n v="6764"/>
    <m/>
    <x v="0"/>
    <n v="6"/>
    <n v="0"/>
    <n v="-1"/>
    <n v="0"/>
    <n v="-1"/>
    <n v="-1"/>
    <n v="-1"/>
    <n v="0"/>
    <n v="-1"/>
    <n v="0"/>
    <n v="-1"/>
    <n v="-1"/>
    <n v="-1"/>
    <x v="5"/>
    <x v="8"/>
    <x v="0"/>
  </r>
  <r>
    <n v="5077"/>
    <n v="6765"/>
    <m/>
    <x v="0"/>
    <n v="6"/>
    <n v="0"/>
    <n v="-1"/>
    <n v="0"/>
    <n v="-1"/>
    <n v="-1"/>
    <n v="-1"/>
    <n v="0"/>
    <n v="-1"/>
    <n v="0"/>
    <n v="-1"/>
    <n v="-1"/>
    <n v="-1"/>
    <x v="5"/>
    <x v="9"/>
    <x v="0"/>
  </r>
  <r>
    <n v="5077"/>
    <n v="6767"/>
    <m/>
    <x v="0"/>
    <n v="6"/>
    <n v="0"/>
    <n v="-1"/>
    <n v="0"/>
    <n v="-1"/>
    <n v="-1"/>
    <n v="-1"/>
    <n v="0"/>
    <n v="-1"/>
    <n v="0"/>
    <n v="-1"/>
    <n v="-1"/>
    <n v="-1"/>
    <x v="5"/>
    <x v="10"/>
    <x v="0"/>
  </r>
  <r>
    <n v="5077"/>
    <n v="6768"/>
    <m/>
    <x v="0"/>
    <n v="6"/>
    <n v="0"/>
    <n v="-1"/>
    <n v="0"/>
    <n v="-1"/>
    <n v="-1"/>
    <n v="-1"/>
    <n v="0"/>
    <n v="-1"/>
    <n v="0"/>
    <n v="-1"/>
    <n v="-1"/>
    <n v="-1"/>
    <x v="5"/>
    <x v="11"/>
    <x v="0"/>
  </r>
  <r>
    <n v="5077"/>
    <n v="6775"/>
    <m/>
    <x v="0"/>
    <n v="6"/>
    <n v="0"/>
    <n v="-1"/>
    <n v="0"/>
    <n v="-1"/>
    <n v="-1"/>
    <n v="-1"/>
    <n v="0"/>
    <n v="-1"/>
    <n v="0"/>
    <n v="-1"/>
    <n v="-1"/>
    <n v="-1"/>
    <x v="5"/>
    <x v="12"/>
    <x v="0"/>
  </r>
  <r>
    <n v="5077"/>
    <n v="6776"/>
    <m/>
    <x v="0"/>
    <n v="6"/>
    <n v="0"/>
    <n v="-1"/>
    <n v="0"/>
    <n v="-1"/>
    <n v="-1"/>
    <n v="-1"/>
    <n v="0"/>
    <n v="-1"/>
    <n v="0"/>
    <n v="-1"/>
    <n v="-1"/>
    <n v="-1"/>
    <x v="5"/>
    <x v="13"/>
    <x v="0"/>
  </r>
  <r>
    <n v="5077"/>
    <n v="6777"/>
    <m/>
    <x v="0"/>
    <n v="6"/>
    <n v="0"/>
    <n v="-1"/>
    <n v="0"/>
    <n v="-1"/>
    <n v="-1"/>
    <n v="-1"/>
    <n v="0"/>
    <n v="-1"/>
    <n v="0"/>
    <n v="-1"/>
    <n v="-1"/>
    <n v="-1"/>
    <x v="5"/>
    <x v="14"/>
    <x v="0"/>
  </r>
  <r>
    <n v="5077"/>
    <n v="2959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77"/>
    <n v="3659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77"/>
    <n v="4524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77"/>
    <n v="4954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77"/>
    <n v="6357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77"/>
    <n v="6368"/>
    <m/>
    <x v="0"/>
    <n v="7"/>
    <n v="0"/>
    <n v="-1"/>
    <n v="0"/>
    <n v="-1"/>
    <n v="-1"/>
    <n v="-1"/>
    <n v="0"/>
    <n v="-1"/>
    <n v="0"/>
    <n v="-1"/>
    <n v="-1"/>
    <n v="-1"/>
    <x v="6"/>
    <x v="0"/>
    <x v="0"/>
  </r>
  <r>
    <n v="5077"/>
    <n v="6639"/>
    <m/>
    <x v="0"/>
    <n v="7"/>
    <n v="0"/>
    <n v="-1"/>
    <n v="0"/>
    <n v="-1"/>
    <n v="-1"/>
    <n v="-1"/>
    <n v="0"/>
    <n v="-1"/>
    <n v="0"/>
    <n v="-1"/>
    <n v="-1"/>
    <n v="-1"/>
    <x v="6"/>
    <x v="1"/>
    <x v="0"/>
  </r>
  <r>
    <n v="5077"/>
    <n v="6640"/>
    <m/>
    <x v="0"/>
    <n v="7"/>
    <n v="0"/>
    <n v="-1"/>
    <n v="0"/>
    <n v="-1"/>
    <n v="-1"/>
    <n v="-1"/>
    <n v="0"/>
    <n v="-1"/>
    <n v="0"/>
    <n v="-1"/>
    <n v="-1"/>
    <n v="-1"/>
    <x v="6"/>
    <x v="2"/>
    <x v="0"/>
  </r>
  <r>
    <n v="5077"/>
    <n v="6641"/>
    <m/>
    <x v="0"/>
    <n v="7"/>
    <n v="0"/>
    <n v="-1"/>
    <n v="0"/>
    <n v="-1"/>
    <n v="-1"/>
    <n v="-1"/>
    <n v="0"/>
    <n v="-1"/>
    <n v="0"/>
    <n v="-1"/>
    <n v="-1"/>
    <n v="-1"/>
    <x v="6"/>
    <x v="3"/>
    <x v="0"/>
  </r>
  <r>
    <n v="5077"/>
    <n v="6642"/>
    <m/>
    <x v="0"/>
    <n v="7"/>
    <n v="0"/>
    <n v="-1"/>
    <n v="0"/>
    <n v="-1"/>
    <n v="-1"/>
    <n v="-1"/>
    <n v="0"/>
    <n v="-1"/>
    <n v="0"/>
    <n v="-1"/>
    <n v="-1"/>
    <n v="-1"/>
    <x v="6"/>
    <x v="4"/>
    <x v="0"/>
  </r>
  <r>
    <n v="5077"/>
    <n v="6643"/>
    <m/>
    <x v="0"/>
    <n v="7"/>
    <n v="0"/>
    <n v="-1"/>
    <n v="0"/>
    <n v="-1"/>
    <n v="-1"/>
    <n v="-1"/>
    <n v="0"/>
    <n v="-1"/>
    <n v="0"/>
    <n v="-1"/>
    <n v="-1"/>
    <n v="-1"/>
    <x v="6"/>
    <x v="5"/>
    <x v="0"/>
  </r>
  <r>
    <n v="5077"/>
    <n v="6762"/>
    <m/>
    <x v="0"/>
    <n v="7"/>
    <n v="0"/>
    <n v="-1"/>
    <n v="0"/>
    <n v="-1"/>
    <n v="-1"/>
    <n v="-1"/>
    <n v="0"/>
    <n v="-1"/>
    <n v="0"/>
    <n v="-1"/>
    <n v="-1"/>
    <n v="-1"/>
    <x v="6"/>
    <x v="6"/>
    <x v="0"/>
  </r>
  <r>
    <n v="5077"/>
    <n v="6763"/>
    <m/>
    <x v="0"/>
    <n v="7"/>
    <n v="0"/>
    <n v="-1"/>
    <n v="0"/>
    <n v="-1"/>
    <n v="-1"/>
    <n v="-1"/>
    <n v="0"/>
    <n v="-1"/>
    <n v="0"/>
    <n v="-1"/>
    <n v="-1"/>
    <n v="-1"/>
    <x v="6"/>
    <x v="7"/>
    <x v="0"/>
  </r>
  <r>
    <n v="5077"/>
    <n v="6764"/>
    <m/>
    <x v="0"/>
    <n v="7"/>
    <n v="0"/>
    <n v="-1"/>
    <n v="0"/>
    <n v="-1"/>
    <n v="-1"/>
    <n v="-1"/>
    <n v="0"/>
    <n v="-1"/>
    <n v="0"/>
    <n v="-1"/>
    <n v="-1"/>
    <n v="-1"/>
    <x v="6"/>
    <x v="8"/>
    <x v="0"/>
  </r>
  <r>
    <n v="5077"/>
    <n v="6765"/>
    <m/>
    <x v="0"/>
    <n v="7"/>
    <n v="0"/>
    <n v="-1"/>
    <n v="0"/>
    <n v="-1"/>
    <n v="-1"/>
    <n v="-1"/>
    <n v="0"/>
    <n v="-1"/>
    <n v="0"/>
    <n v="-1"/>
    <n v="-1"/>
    <n v="-1"/>
    <x v="6"/>
    <x v="9"/>
    <x v="0"/>
  </r>
  <r>
    <n v="5077"/>
    <n v="6767"/>
    <m/>
    <x v="0"/>
    <n v="7"/>
    <n v="0"/>
    <n v="-1"/>
    <n v="0"/>
    <n v="-1"/>
    <n v="-1"/>
    <n v="-1"/>
    <n v="0"/>
    <n v="-1"/>
    <n v="0"/>
    <n v="-1"/>
    <n v="-1"/>
    <n v="-1"/>
    <x v="6"/>
    <x v="10"/>
    <x v="0"/>
  </r>
  <r>
    <n v="5077"/>
    <n v="6775"/>
    <m/>
    <x v="0"/>
    <n v="7"/>
    <n v="0"/>
    <n v="-1"/>
    <n v="0"/>
    <n v="-1"/>
    <n v="-1"/>
    <n v="-1"/>
    <n v="0"/>
    <n v="-1"/>
    <n v="0"/>
    <n v="-1"/>
    <n v="-1"/>
    <n v="-1"/>
    <x v="6"/>
    <x v="12"/>
    <x v="0"/>
  </r>
  <r>
    <n v="5077"/>
    <n v="6776"/>
    <m/>
    <x v="0"/>
    <n v="7"/>
    <n v="0"/>
    <n v="-1"/>
    <n v="0"/>
    <n v="-1"/>
    <n v="-1"/>
    <n v="-1"/>
    <n v="0"/>
    <n v="-1"/>
    <n v="0"/>
    <n v="-1"/>
    <n v="-1"/>
    <n v="-1"/>
    <x v="6"/>
    <x v="13"/>
    <x v="0"/>
  </r>
  <r>
    <n v="5077"/>
    <n v="6777"/>
    <m/>
    <x v="0"/>
    <n v="7"/>
    <n v="0"/>
    <n v="-1"/>
    <n v="0"/>
    <n v="-1"/>
    <n v="-1"/>
    <n v="-1"/>
    <n v="0"/>
    <n v="-1"/>
    <n v="0"/>
    <n v="-1"/>
    <n v="-1"/>
    <n v="-1"/>
    <x v="6"/>
    <x v="14"/>
    <x v="0"/>
  </r>
  <r>
    <n v="5077"/>
    <n v="2959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77"/>
    <n v="3659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77"/>
    <n v="4524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77"/>
    <n v="4954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77"/>
    <n v="6357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77"/>
    <n v="6368"/>
    <m/>
    <x v="0"/>
    <n v="8"/>
    <n v="0"/>
    <n v="-1"/>
    <n v="0"/>
    <n v="-1"/>
    <n v="-1"/>
    <n v="-1"/>
    <n v="0"/>
    <n v="-1"/>
    <n v="0"/>
    <n v="-1"/>
    <n v="-1"/>
    <n v="-1"/>
    <x v="7"/>
    <x v="0"/>
    <x v="0"/>
  </r>
  <r>
    <n v="5077"/>
    <n v="6639"/>
    <m/>
    <x v="0"/>
    <n v="8"/>
    <n v="0"/>
    <n v="-1"/>
    <n v="0"/>
    <n v="-1"/>
    <n v="-1"/>
    <n v="-1"/>
    <n v="0"/>
    <n v="-1"/>
    <n v="0"/>
    <n v="-1"/>
    <n v="-1"/>
    <n v="-1"/>
    <x v="7"/>
    <x v="1"/>
    <x v="0"/>
  </r>
  <r>
    <n v="5077"/>
    <n v="6640"/>
    <m/>
    <x v="0"/>
    <n v="8"/>
    <n v="0"/>
    <n v="-1"/>
    <n v="0"/>
    <n v="-1"/>
    <n v="-1"/>
    <n v="-1"/>
    <n v="0"/>
    <n v="-1"/>
    <n v="0"/>
    <n v="-1"/>
    <n v="-1"/>
    <n v="-1"/>
    <x v="7"/>
    <x v="2"/>
    <x v="0"/>
  </r>
  <r>
    <n v="5077"/>
    <n v="6641"/>
    <m/>
    <x v="0"/>
    <n v="8"/>
    <n v="0"/>
    <n v="-1"/>
    <n v="0"/>
    <n v="-1"/>
    <n v="-1"/>
    <n v="-1"/>
    <n v="0"/>
    <n v="-1"/>
    <n v="0"/>
    <n v="-1"/>
    <n v="-1"/>
    <n v="-1"/>
    <x v="7"/>
    <x v="3"/>
    <x v="0"/>
  </r>
  <r>
    <n v="5077"/>
    <n v="6642"/>
    <m/>
    <x v="0"/>
    <n v="8"/>
    <n v="0"/>
    <n v="-1"/>
    <n v="0"/>
    <n v="-1"/>
    <n v="-1"/>
    <n v="-1"/>
    <n v="0"/>
    <n v="-1"/>
    <n v="0"/>
    <n v="-1"/>
    <n v="-1"/>
    <n v="-1"/>
    <x v="7"/>
    <x v="4"/>
    <x v="0"/>
  </r>
  <r>
    <n v="5077"/>
    <n v="6643"/>
    <m/>
    <x v="0"/>
    <n v="8"/>
    <n v="0"/>
    <n v="-1"/>
    <n v="0"/>
    <n v="-1"/>
    <n v="-1"/>
    <n v="-1"/>
    <n v="0"/>
    <n v="-1"/>
    <n v="0"/>
    <n v="-1"/>
    <n v="-1"/>
    <n v="-1"/>
    <x v="7"/>
    <x v="5"/>
    <x v="0"/>
  </r>
  <r>
    <n v="5077"/>
    <n v="6762"/>
    <m/>
    <x v="0"/>
    <n v="8"/>
    <n v="0"/>
    <n v="-1"/>
    <n v="0"/>
    <n v="-1"/>
    <n v="-1"/>
    <n v="-1"/>
    <n v="0"/>
    <n v="-1"/>
    <n v="0"/>
    <n v="-1"/>
    <n v="-1"/>
    <n v="-1"/>
    <x v="7"/>
    <x v="6"/>
    <x v="0"/>
  </r>
  <r>
    <n v="5077"/>
    <n v="6763"/>
    <m/>
    <x v="0"/>
    <n v="8"/>
    <n v="0"/>
    <n v="-1"/>
    <n v="0"/>
    <n v="-1"/>
    <n v="-1"/>
    <n v="-1"/>
    <n v="0"/>
    <n v="-1"/>
    <n v="0"/>
    <n v="-1"/>
    <n v="-1"/>
    <n v="-1"/>
    <x v="7"/>
    <x v="7"/>
    <x v="0"/>
  </r>
  <r>
    <n v="5077"/>
    <n v="6764"/>
    <m/>
    <x v="0"/>
    <n v="8"/>
    <n v="0"/>
    <n v="-1"/>
    <n v="0"/>
    <n v="-1"/>
    <n v="-1"/>
    <n v="-1"/>
    <n v="0"/>
    <n v="-1"/>
    <n v="0"/>
    <n v="-1"/>
    <n v="-1"/>
    <n v="-1"/>
    <x v="7"/>
    <x v="8"/>
    <x v="0"/>
  </r>
  <r>
    <n v="5077"/>
    <n v="6765"/>
    <m/>
    <x v="0"/>
    <n v="8"/>
    <n v="0"/>
    <n v="-1"/>
    <n v="0"/>
    <n v="-1"/>
    <n v="-1"/>
    <n v="-1"/>
    <n v="0"/>
    <n v="-1"/>
    <n v="0"/>
    <n v="-1"/>
    <n v="-1"/>
    <n v="-1"/>
    <x v="7"/>
    <x v="9"/>
    <x v="0"/>
  </r>
  <r>
    <n v="5077"/>
    <n v="6767"/>
    <m/>
    <x v="0"/>
    <n v="8"/>
    <n v="0"/>
    <n v="-1"/>
    <n v="0"/>
    <n v="-1"/>
    <n v="-1"/>
    <n v="-1"/>
    <n v="0"/>
    <n v="-1"/>
    <n v="0"/>
    <n v="-1"/>
    <n v="-1"/>
    <n v="-1"/>
    <x v="7"/>
    <x v="10"/>
    <x v="0"/>
  </r>
  <r>
    <n v="5077"/>
    <n v="6775"/>
    <m/>
    <x v="0"/>
    <n v="8"/>
    <n v="0"/>
    <n v="-1"/>
    <n v="0"/>
    <n v="-1"/>
    <n v="-1"/>
    <n v="-1"/>
    <n v="0"/>
    <n v="-1"/>
    <n v="0"/>
    <n v="-1"/>
    <n v="-1"/>
    <n v="-1"/>
    <x v="7"/>
    <x v="12"/>
    <x v="0"/>
  </r>
  <r>
    <n v="5077"/>
    <n v="6776"/>
    <m/>
    <x v="0"/>
    <n v="8"/>
    <n v="0"/>
    <n v="-1"/>
    <n v="0"/>
    <n v="-1"/>
    <n v="-1"/>
    <n v="-1"/>
    <n v="0"/>
    <n v="-1"/>
    <n v="0"/>
    <n v="-1"/>
    <n v="-1"/>
    <n v="-1"/>
    <x v="7"/>
    <x v="13"/>
    <x v="0"/>
  </r>
  <r>
    <n v="5077"/>
    <n v="6777"/>
    <m/>
    <x v="0"/>
    <n v="8"/>
    <n v="0"/>
    <n v="-1"/>
    <n v="0"/>
    <n v="-1"/>
    <n v="-1"/>
    <n v="-1"/>
    <n v="0"/>
    <n v="-1"/>
    <n v="0"/>
    <n v="-1"/>
    <n v="-1"/>
    <n v="-1"/>
    <x v="7"/>
    <x v="14"/>
    <x v="0"/>
  </r>
  <r>
    <n v="5077"/>
    <n v="2959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77"/>
    <n v="3659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77"/>
    <n v="4524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77"/>
    <n v="4954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77"/>
    <n v="6357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77"/>
    <n v="6368"/>
    <m/>
    <x v="0"/>
    <n v="9"/>
    <n v="0"/>
    <n v="-1"/>
    <n v="0"/>
    <n v="-1"/>
    <n v="-1"/>
    <n v="-1"/>
    <n v="0"/>
    <n v="-1"/>
    <n v="0"/>
    <n v="-1"/>
    <n v="-1"/>
    <n v="-1"/>
    <x v="8"/>
    <x v="0"/>
    <x v="0"/>
  </r>
  <r>
    <n v="5077"/>
    <n v="6639"/>
    <m/>
    <x v="0"/>
    <n v="9"/>
    <n v="0"/>
    <n v="-1"/>
    <n v="0"/>
    <n v="-1"/>
    <n v="-1"/>
    <n v="-1"/>
    <n v="0"/>
    <n v="-1"/>
    <n v="0"/>
    <n v="-1"/>
    <n v="-1"/>
    <n v="-1"/>
    <x v="8"/>
    <x v="1"/>
    <x v="0"/>
  </r>
  <r>
    <n v="5077"/>
    <n v="6640"/>
    <m/>
    <x v="0"/>
    <n v="9"/>
    <n v="0"/>
    <n v="-1"/>
    <n v="0"/>
    <n v="-1"/>
    <n v="-1"/>
    <n v="-1"/>
    <n v="0"/>
    <n v="-1"/>
    <n v="0"/>
    <n v="-1"/>
    <n v="-1"/>
    <n v="-1"/>
    <x v="8"/>
    <x v="2"/>
    <x v="0"/>
  </r>
  <r>
    <n v="5077"/>
    <n v="6641"/>
    <m/>
    <x v="0"/>
    <n v="9"/>
    <n v="0"/>
    <n v="-1"/>
    <n v="0"/>
    <n v="-1"/>
    <n v="-1"/>
    <n v="-1"/>
    <n v="0"/>
    <n v="-1"/>
    <n v="0"/>
    <n v="-1"/>
    <n v="-1"/>
    <n v="-1"/>
    <x v="8"/>
    <x v="3"/>
    <x v="0"/>
  </r>
  <r>
    <n v="5077"/>
    <n v="6642"/>
    <m/>
    <x v="0"/>
    <n v="9"/>
    <n v="0"/>
    <n v="-1"/>
    <n v="0"/>
    <n v="-1"/>
    <n v="-1"/>
    <n v="-1"/>
    <n v="0"/>
    <n v="-1"/>
    <n v="0"/>
    <n v="-1"/>
    <n v="-1"/>
    <n v="-1"/>
    <x v="8"/>
    <x v="4"/>
    <x v="0"/>
  </r>
  <r>
    <n v="5077"/>
    <n v="6643"/>
    <m/>
    <x v="0"/>
    <n v="9"/>
    <n v="0"/>
    <n v="-1"/>
    <n v="0"/>
    <n v="-1"/>
    <n v="-1"/>
    <n v="-1"/>
    <n v="0"/>
    <n v="-1"/>
    <n v="0"/>
    <n v="-1"/>
    <n v="-1"/>
    <n v="-1"/>
    <x v="8"/>
    <x v="5"/>
    <x v="0"/>
  </r>
  <r>
    <n v="5077"/>
    <n v="6762"/>
    <m/>
    <x v="0"/>
    <n v="9"/>
    <n v="0"/>
    <n v="-1"/>
    <n v="0"/>
    <n v="-1"/>
    <n v="-1"/>
    <n v="-1"/>
    <n v="0"/>
    <n v="-1"/>
    <n v="0"/>
    <n v="-1"/>
    <n v="-1"/>
    <n v="-1"/>
    <x v="8"/>
    <x v="6"/>
    <x v="0"/>
  </r>
  <r>
    <n v="5077"/>
    <n v="6763"/>
    <m/>
    <x v="0"/>
    <n v="9"/>
    <n v="0"/>
    <n v="-1"/>
    <n v="0"/>
    <n v="-1"/>
    <n v="-1"/>
    <n v="-1"/>
    <n v="0"/>
    <n v="-1"/>
    <n v="0"/>
    <n v="-1"/>
    <n v="-1"/>
    <n v="-1"/>
    <x v="8"/>
    <x v="7"/>
    <x v="0"/>
  </r>
  <r>
    <n v="5077"/>
    <n v="6764"/>
    <m/>
    <x v="0"/>
    <n v="9"/>
    <n v="0"/>
    <n v="-1"/>
    <n v="0"/>
    <n v="-1"/>
    <n v="-1"/>
    <n v="-1"/>
    <n v="0"/>
    <n v="-1"/>
    <n v="0"/>
    <n v="-1"/>
    <n v="-1"/>
    <n v="-1"/>
    <x v="8"/>
    <x v="8"/>
    <x v="0"/>
  </r>
  <r>
    <n v="5077"/>
    <n v="6765"/>
    <m/>
    <x v="0"/>
    <n v="9"/>
    <n v="0"/>
    <n v="-1"/>
    <n v="0"/>
    <n v="-1"/>
    <n v="-1"/>
    <n v="-1"/>
    <n v="0"/>
    <n v="-1"/>
    <n v="0"/>
    <n v="-1"/>
    <n v="-1"/>
    <n v="-1"/>
    <x v="8"/>
    <x v="9"/>
    <x v="0"/>
  </r>
  <r>
    <n v="5077"/>
    <n v="6767"/>
    <m/>
    <x v="0"/>
    <n v="9"/>
    <n v="0"/>
    <n v="-1"/>
    <n v="0"/>
    <n v="-1"/>
    <n v="-1"/>
    <n v="-1"/>
    <n v="0"/>
    <n v="-1"/>
    <n v="0"/>
    <n v="-1"/>
    <n v="-1"/>
    <n v="-1"/>
    <x v="8"/>
    <x v="10"/>
    <x v="0"/>
  </r>
  <r>
    <n v="5077"/>
    <n v="6775"/>
    <m/>
    <x v="0"/>
    <n v="9"/>
    <n v="0"/>
    <n v="-1"/>
    <n v="0"/>
    <n v="-1"/>
    <n v="-1"/>
    <n v="-1"/>
    <n v="0"/>
    <n v="-1"/>
    <n v="0"/>
    <n v="-1"/>
    <n v="-1"/>
    <n v="-1"/>
    <x v="8"/>
    <x v="12"/>
    <x v="0"/>
  </r>
  <r>
    <n v="5077"/>
    <n v="6776"/>
    <m/>
    <x v="0"/>
    <n v="9"/>
    <n v="0"/>
    <n v="-1"/>
    <n v="0"/>
    <n v="-1"/>
    <n v="-1"/>
    <n v="-1"/>
    <n v="0"/>
    <n v="-1"/>
    <n v="0"/>
    <n v="-1"/>
    <n v="-1"/>
    <n v="-1"/>
    <x v="8"/>
    <x v="13"/>
    <x v="0"/>
  </r>
  <r>
    <n v="5077"/>
    <n v="2959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77"/>
    <n v="3659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77"/>
    <n v="4524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77"/>
    <n v="4954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77"/>
    <n v="6357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77"/>
    <n v="6368"/>
    <m/>
    <x v="0"/>
    <n v="10"/>
    <n v="0"/>
    <n v="-1"/>
    <n v="0"/>
    <n v="-1"/>
    <n v="-1"/>
    <n v="-1"/>
    <n v="0"/>
    <n v="-1"/>
    <n v="0"/>
    <n v="-1"/>
    <n v="-1"/>
    <n v="-1"/>
    <x v="9"/>
    <x v="0"/>
    <x v="0"/>
  </r>
  <r>
    <n v="5077"/>
    <n v="6639"/>
    <m/>
    <x v="0"/>
    <n v="10"/>
    <n v="0"/>
    <n v="-1"/>
    <n v="0"/>
    <n v="-1"/>
    <n v="-1"/>
    <n v="-1"/>
    <n v="0"/>
    <n v="-1"/>
    <n v="0"/>
    <n v="-1"/>
    <n v="-1"/>
    <n v="-1"/>
    <x v="9"/>
    <x v="1"/>
    <x v="0"/>
  </r>
  <r>
    <n v="5077"/>
    <n v="6640"/>
    <m/>
    <x v="0"/>
    <n v="10"/>
    <n v="0"/>
    <n v="-1"/>
    <n v="0"/>
    <n v="-1"/>
    <n v="-1"/>
    <n v="-1"/>
    <n v="0"/>
    <n v="-1"/>
    <n v="0"/>
    <n v="-1"/>
    <n v="-1"/>
    <n v="-1"/>
    <x v="9"/>
    <x v="2"/>
    <x v="0"/>
  </r>
  <r>
    <n v="5077"/>
    <n v="6641"/>
    <m/>
    <x v="0"/>
    <n v="10"/>
    <n v="0"/>
    <n v="-1"/>
    <n v="0"/>
    <n v="-1"/>
    <n v="-1"/>
    <n v="-1"/>
    <n v="0"/>
    <n v="-1"/>
    <n v="0"/>
    <n v="-1"/>
    <n v="-1"/>
    <n v="-1"/>
    <x v="9"/>
    <x v="3"/>
    <x v="0"/>
  </r>
  <r>
    <n v="5077"/>
    <n v="6642"/>
    <m/>
    <x v="0"/>
    <n v="10"/>
    <n v="0"/>
    <n v="-1"/>
    <n v="0"/>
    <n v="-1"/>
    <n v="-1"/>
    <n v="-1"/>
    <n v="0"/>
    <n v="-1"/>
    <n v="0"/>
    <n v="-1"/>
    <n v="-1"/>
    <n v="-1"/>
    <x v="9"/>
    <x v="4"/>
    <x v="0"/>
  </r>
  <r>
    <n v="5077"/>
    <n v="6643"/>
    <m/>
    <x v="0"/>
    <n v="10"/>
    <n v="0"/>
    <n v="-1"/>
    <n v="0"/>
    <n v="-1"/>
    <n v="-1"/>
    <n v="-1"/>
    <n v="0"/>
    <n v="-1"/>
    <n v="0"/>
    <n v="-1"/>
    <n v="-1"/>
    <n v="-1"/>
    <x v="9"/>
    <x v="5"/>
    <x v="0"/>
  </r>
  <r>
    <n v="5077"/>
    <n v="6762"/>
    <m/>
    <x v="0"/>
    <n v="10"/>
    <n v="0"/>
    <n v="-1"/>
    <n v="0"/>
    <n v="-1"/>
    <n v="-1"/>
    <n v="-1"/>
    <n v="0"/>
    <n v="-1"/>
    <n v="0"/>
    <n v="-1"/>
    <n v="-1"/>
    <n v="-1"/>
    <x v="9"/>
    <x v="6"/>
    <x v="0"/>
  </r>
  <r>
    <n v="5077"/>
    <n v="6763"/>
    <m/>
    <x v="0"/>
    <n v="10"/>
    <n v="0"/>
    <n v="-1"/>
    <n v="0"/>
    <n v="-1"/>
    <n v="-1"/>
    <n v="-1"/>
    <n v="0"/>
    <n v="-1"/>
    <n v="0"/>
    <n v="-1"/>
    <n v="-1"/>
    <n v="-1"/>
    <x v="9"/>
    <x v="7"/>
    <x v="0"/>
  </r>
  <r>
    <n v="5077"/>
    <n v="6764"/>
    <m/>
    <x v="0"/>
    <n v="10"/>
    <n v="0"/>
    <n v="-1"/>
    <n v="0"/>
    <n v="-1"/>
    <n v="-1"/>
    <n v="-1"/>
    <n v="0"/>
    <n v="-1"/>
    <n v="0"/>
    <n v="-1"/>
    <n v="-1"/>
    <n v="-1"/>
    <x v="9"/>
    <x v="8"/>
    <x v="0"/>
  </r>
  <r>
    <n v="5077"/>
    <n v="6765"/>
    <m/>
    <x v="0"/>
    <n v="10"/>
    <n v="0"/>
    <n v="-1"/>
    <n v="0"/>
    <n v="-1"/>
    <n v="-1"/>
    <n v="-1"/>
    <n v="0"/>
    <n v="-1"/>
    <n v="0"/>
    <n v="-1"/>
    <n v="-1"/>
    <n v="-1"/>
    <x v="9"/>
    <x v="9"/>
    <x v="0"/>
  </r>
  <r>
    <n v="5077"/>
    <n v="6767"/>
    <m/>
    <x v="0"/>
    <n v="10"/>
    <n v="0"/>
    <n v="-1"/>
    <n v="0"/>
    <n v="-1"/>
    <n v="-1"/>
    <n v="-1"/>
    <n v="0"/>
    <n v="-1"/>
    <n v="0"/>
    <n v="-1"/>
    <n v="-1"/>
    <n v="-1"/>
    <x v="9"/>
    <x v="10"/>
    <x v="0"/>
  </r>
  <r>
    <n v="5077"/>
    <n v="6775"/>
    <m/>
    <x v="0"/>
    <n v="10"/>
    <n v="0"/>
    <n v="-1"/>
    <n v="0"/>
    <n v="-1"/>
    <n v="-1"/>
    <n v="-1"/>
    <n v="0"/>
    <n v="-1"/>
    <n v="0"/>
    <n v="-1"/>
    <n v="-1"/>
    <n v="-1"/>
    <x v="9"/>
    <x v="12"/>
    <x v="0"/>
  </r>
  <r>
    <n v="5077"/>
    <n v="6776"/>
    <m/>
    <x v="0"/>
    <n v="10"/>
    <n v="0"/>
    <n v="-1"/>
    <n v="0"/>
    <n v="-1"/>
    <n v="-1"/>
    <n v="-1"/>
    <n v="0"/>
    <n v="-1"/>
    <n v="0"/>
    <n v="-1"/>
    <n v="-1"/>
    <n v="-1"/>
    <x v="9"/>
    <x v="13"/>
    <x v="0"/>
  </r>
  <r>
    <n v="5077"/>
    <n v="2959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77"/>
    <n v="3659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77"/>
    <n v="4524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77"/>
    <n v="4954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77"/>
    <n v="6357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77"/>
    <n v="6368"/>
    <m/>
    <x v="0"/>
    <n v="11"/>
    <n v="0"/>
    <n v="-1"/>
    <n v="0"/>
    <n v="-1"/>
    <n v="-1"/>
    <n v="-1"/>
    <n v="0"/>
    <n v="-1"/>
    <n v="0"/>
    <n v="-1"/>
    <n v="-1"/>
    <n v="-1"/>
    <x v="10"/>
    <x v="0"/>
    <x v="0"/>
  </r>
  <r>
    <n v="5077"/>
    <n v="6639"/>
    <m/>
    <x v="0"/>
    <n v="11"/>
    <n v="0"/>
    <n v="-1"/>
    <n v="0"/>
    <n v="-1"/>
    <n v="-1"/>
    <n v="-1"/>
    <n v="0"/>
    <n v="-1"/>
    <n v="0"/>
    <n v="-1"/>
    <n v="-1"/>
    <n v="-1"/>
    <x v="10"/>
    <x v="1"/>
    <x v="0"/>
  </r>
  <r>
    <n v="5077"/>
    <n v="6640"/>
    <m/>
    <x v="0"/>
    <n v="11"/>
    <n v="0"/>
    <n v="-1"/>
    <n v="0"/>
    <n v="-1"/>
    <n v="-1"/>
    <n v="-1"/>
    <n v="0"/>
    <n v="-1"/>
    <n v="0"/>
    <n v="-1"/>
    <n v="-1"/>
    <n v="-1"/>
    <x v="10"/>
    <x v="2"/>
    <x v="0"/>
  </r>
  <r>
    <n v="5077"/>
    <n v="6641"/>
    <m/>
    <x v="0"/>
    <n v="11"/>
    <n v="0"/>
    <n v="-1"/>
    <n v="0"/>
    <n v="-1"/>
    <n v="-1"/>
    <n v="-1"/>
    <n v="0"/>
    <n v="-1"/>
    <n v="0"/>
    <n v="-1"/>
    <n v="-1"/>
    <n v="-1"/>
    <x v="10"/>
    <x v="3"/>
    <x v="0"/>
  </r>
  <r>
    <n v="5077"/>
    <n v="6642"/>
    <m/>
    <x v="0"/>
    <n v="11"/>
    <n v="0"/>
    <n v="-1"/>
    <n v="0"/>
    <n v="-1"/>
    <n v="-1"/>
    <n v="-1"/>
    <n v="0"/>
    <n v="-1"/>
    <n v="0"/>
    <n v="-1"/>
    <n v="-1"/>
    <n v="-1"/>
    <x v="10"/>
    <x v="4"/>
    <x v="0"/>
  </r>
  <r>
    <n v="5077"/>
    <n v="6643"/>
    <m/>
    <x v="0"/>
    <n v="11"/>
    <n v="0"/>
    <n v="-1"/>
    <n v="0"/>
    <n v="-1"/>
    <n v="-1"/>
    <n v="-1"/>
    <n v="0"/>
    <n v="-1"/>
    <n v="0"/>
    <n v="-1"/>
    <n v="-1"/>
    <n v="-1"/>
    <x v="10"/>
    <x v="5"/>
    <x v="0"/>
  </r>
  <r>
    <n v="5077"/>
    <n v="6762"/>
    <m/>
    <x v="0"/>
    <n v="11"/>
    <n v="0"/>
    <n v="-1"/>
    <n v="0"/>
    <n v="-1"/>
    <n v="-1"/>
    <n v="-1"/>
    <n v="0"/>
    <n v="-1"/>
    <n v="0"/>
    <n v="-1"/>
    <n v="-1"/>
    <n v="-1"/>
    <x v="10"/>
    <x v="6"/>
    <x v="0"/>
  </r>
  <r>
    <n v="5077"/>
    <n v="6763"/>
    <m/>
    <x v="0"/>
    <n v="11"/>
    <n v="0"/>
    <n v="-1"/>
    <n v="0"/>
    <n v="-1"/>
    <n v="-1"/>
    <n v="-1"/>
    <n v="0"/>
    <n v="-1"/>
    <n v="0"/>
    <n v="-1"/>
    <n v="-1"/>
    <n v="-1"/>
    <x v="10"/>
    <x v="7"/>
    <x v="0"/>
  </r>
  <r>
    <n v="5077"/>
    <n v="6764"/>
    <m/>
    <x v="0"/>
    <n v="11"/>
    <n v="0"/>
    <n v="-1"/>
    <n v="0"/>
    <n v="-1"/>
    <n v="-1"/>
    <n v="-1"/>
    <n v="0"/>
    <n v="-1"/>
    <n v="0"/>
    <n v="-1"/>
    <n v="-1"/>
    <n v="-1"/>
    <x v="10"/>
    <x v="8"/>
    <x v="0"/>
  </r>
  <r>
    <n v="5077"/>
    <n v="6765"/>
    <m/>
    <x v="0"/>
    <n v="11"/>
    <n v="0"/>
    <n v="-1"/>
    <n v="0"/>
    <n v="-1"/>
    <n v="-1"/>
    <n v="-1"/>
    <n v="0"/>
    <n v="-1"/>
    <n v="0"/>
    <n v="-1"/>
    <n v="-1"/>
    <n v="-1"/>
    <x v="10"/>
    <x v="9"/>
    <x v="0"/>
  </r>
  <r>
    <n v="5077"/>
    <n v="6767"/>
    <m/>
    <x v="0"/>
    <n v="11"/>
    <n v="0"/>
    <n v="-1"/>
    <n v="0"/>
    <n v="-1"/>
    <n v="-1"/>
    <n v="-1"/>
    <n v="0"/>
    <n v="-1"/>
    <n v="0"/>
    <n v="-1"/>
    <n v="-1"/>
    <n v="-1"/>
    <x v="10"/>
    <x v="10"/>
    <x v="0"/>
  </r>
  <r>
    <n v="5077"/>
    <n v="6775"/>
    <m/>
    <x v="0"/>
    <n v="11"/>
    <n v="0"/>
    <n v="-1"/>
    <n v="0"/>
    <n v="-1"/>
    <n v="-1"/>
    <n v="-1"/>
    <n v="0"/>
    <n v="-1"/>
    <n v="0"/>
    <n v="-1"/>
    <n v="-1"/>
    <n v="-1"/>
    <x v="10"/>
    <x v="12"/>
    <x v="0"/>
  </r>
  <r>
    <n v="5077"/>
    <n v="6776"/>
    <m/>
    <x v="0"/>
    <n v="11"/>
    <n v="0"/>
    <n v="-1"/>
    <n v="0"/>
    <n v="-1"/>
    <n v="-1"/>
    <n v="-1"/>
    <n v="0"/>
    <n v="-1"/>
    <n v="0"/>
    <n v="-1"/>
    <n v="-1"/>
    <n v="-1"/>
    <x v="10"/>
    <x v="13"/>
    <x v="0"/>
  </r>
  <r>
    <n v="5077"/>
    <n v="2959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77"/>
    <n v="3659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77"/>
    <n v="4524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77"/>
    <n v="4954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77"/>
    <n v="6357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77"/>
    <n v="6368"/>
    <m/>
    <x v="0"/>
    <n v="12"/>
    <n v="0"/>
    <n v="-1"/>
    <n v="0"/>
    <n v="-1"/>
    <n v="-1"/>
    <n v="-1"/>
    <n v="0"/>
    <n v="-1"/>
    <n v="0"/>
    <n v="-1"/>
    <n v="-1"/>
    <n v="-1"/>
    <x v="11"/>
    <x v="0"/>
    <x v="0"/>
  </r>
  <r>
    <n v="5077"/>
    <n v="6639"/>
    <m/>
    <x v="0"/>
    <n v="12"/>
    <n v="0"/>
    <n v="-1"/>
    <n v="0"/>
    <n v="-1"/>
    <n v="-1"/>
    <n v="-1"/>
    <n v="0"/>
    <n v="-1"/>
    <n v="0"/>
    <n v="-1"/>
    <n v="-1"/>
    <n v="-1"/>
    <x v="11"/>
    <x v="1"/>
    <x v="0"/>
  </r>
  <r>
    <n v="5077"/>
    <n v="6640"/>
    <m/>
    <x v="0"/>
    <n v="12"/>
    <n v="0"/>
    <n v="-1"/>
    <n v="0"/>
    <n v="-1"/>
    <n v="-1"/>
    <n v="-1"/>
    <n v="0"/>
    <n v="-1"/>
    <n v="0"/>
    <n v="-1"/>
    <n v="-1"/>
    <n v="-1"/>
    <x v="11"/>
    <x v="2"/>
    <x v="0"/>
  </r>
  <r>
    <n v="5077"/>
    <n v="6641"/>
    <m/>
    <x v="0"/>
    <n v="12"/>
    <n v="0"/>
    <n v="-1"/>
    <n v="0"/>
    <n v="-1"/>
    <n v="-1"/>
    <n v="-1"/>
    <n v="0"/>
    <n v="-1"/>
    <n v="0"/>
    <n v="-1"/>
    <n v="-1"/>
    <n v="-1"/>
    <x v="11"/>
    <x v="3"/>
    <x v="0"/>
  </r>
  <r>
    <n v="5077"/>
    <n v="6642"/>
    <m/>
    <x v="0"/>
    <n v="12"/>
    <n v="0"/>
    <n v="-1"/>
    <n v="0"/>
    <n v="-1"/>
    <n v="-1"/>
    <n v="-1"/>
    <n v="0"/>
    <n v="-1"/>
    <n v="0"/>
    <n v="-1"/>
    <n v="-1"/>
    <n v="-1"/>
    <x v="11"/>
    <x v="4"/>
    <x v="0"/>
  </r>
  <r>
    <n v="5077"/>
    <n v="6643"/>
    <m/>
    <x v="0"/>
    <n v="12"/>
    <n v="0"/>
    <n v="-1"/>
    <n v="0"/>
    <n v="-1"/>
    <n v="-1"/>
    <n v="-1"/>
    <n v="0"/>
    <n v="-1"/>
    <n v="0"/>
    <n v="-1"/>
    <n v="-1"/>
    <n v="-1"/>
    <x v="11"/>
    <x v="5"/>
    <x v="0"/>
  </r>
  <r>
    <n v="5077"/>
    <n v="6762"/>
    <m/>
    <x v="0"/>
    <n v="12"/>
    <n v="0"/>
    <n v="-1"/>
    <n v="0"/>
    <n v="-1"/>
    <n v="-1"/>
    <n v="-1"/>
    <n v="0"/>
    <n v="-1"/>
    <n v="0"/>
    <n v="-1"/>
    <n v="-1"/>
    <n v="-1"/>
    <x v="11"/>
    <x v="6"/>
    <x v="0"/>
  </r>
  <r>
    <n v="5077"/>
    <n v="6763"/>
    <m/>
    <x v="0"/>
    <n v="12"/>
    <n v="0"/>
    <n v="-1"/>
    <n v="0"/>
    <n v="-1"/>
    <n v="-1"/>
    <n v="-1"/>
    <n v="0"/>
    <n v="-1"/>
    <n v="0"/>
    <n v="-1"/>
    <n v="-1"/>
    <n v="-1"/>
    <x v="11"/>
    <x v="7"/>
    <x v="0"/>
  </r>
  <r>
    <n v="5077"/>
    <n v="6764"/>
    <m/>
    <x v="0"/>
    <n v="12"/>
    <n v="0"/>
    <n v="-1"/>
    <n v="0"/>
    <n v="-1"/>
    <n v="-1"/>
    <n v="-1"/>
    <n v="0"/>
    <n v="-1"/>
    <n v="0"/>
    <n v="-1"/>
    <n v="-1"/>
    <n v="-1"/>
    <x v="11"/>
    <x v="8"/>
    <x v="0"/>
  </r>
  <r>
    <n v="5077"/>
    <n v="6765"/>
    <m/>
    <x v="0"/>
    <n v="12"/>
    <n v="0"/>
    <n v="-1"/>
    <n v="0"/>
    <n v="-1"/>
    <n v="-1"/>
    <n v="-1"/>
    <n v="0"/>
    <n v="-1"/>
    <n v="0"/>
    <n v="-1"/>
    <n v="-1"/>
    <n v="-1"/>
    <x v="11"/>
    <x v="9"/>
    <x v="0"/>
  </r>
  <r>
    <n v="5077"/>
    <n v="6767"/>
    <m/>
    <x v="0"/>
    <n v="12"/>
    <n v="0"/>
    <n v="-1"/>
    <n v="0"/>
    <n v="-1"/>
    <n v="-1"/>
    <n v="-1"/>
    <n v="0"/>
    <n v="-1"/>
    <n v="0"/>
    <n v="-1"/>
    <n v="-1"/>
    <n v="-1"/>
    <x v="11"/>
    <x v="10"/>
    <x v="0"/>
  </r>
  <r>
    <n v="5077"/>
    <n v="6775"/>
    <m/>
    <x v="0"/>
    <n v="12"/>
    <n v="0"/>
    <n v="-1"/>
    <n v="0"/>
    <n v="-1"/>
    <n v="-1"/>
    <n v="-1"/>
    <n v="0"/>
    <n v="-1"/>
    <n v="0"/>
    <n v="-1"/>
    <n v="-1"/>
    <n v="-1"/>
    <x v="11"/>
    <x v="12"/>
    <x v="0"/>
  </r>
  <r>
    <n v="5077"/>
    <n v="6776"/>
    <m/>
    <x v="0"/>
    <n v="12"/>
    <n v="0"/>
    <n v="-1"/>
    <n v="0"/>
    <n v="-1"/>
    <n v="-1"/>
    <n v="-1"/>
    <n v="0"/>
    <n v="-1"/>
    <n v="0"/>
    <n v="-1"/>
    <n v="-1"/>
    <n v="-1"/>
    <x v="11"/>
    <x v="13"/>
    <x v="0"/>
  </r>
  <r>
    <n v="5084"/>
    <n v="4949"/>
    <m/>
    <x v="1"/>
    <n v="7"/>
    <n v="0"/>
    <n v="-1"/>
    <n v="0"/>
    <n v="-1"/>
    <n v="-1"/>
    <n v="-1"/>
    <n v="0"/>
    <n v="-1"/>
    <n v="0"/>
    <n v="-1"/>
    <n v="-1"/>
    <n v="-1"/>
    <x v="6"/>
    <x v="0"/>
    <x v="0"/>
  </r>
  <r>
    <n v="5084"/>
    <n v="6770"/>
    <m/>
    <x v="1"/>
    <n v="7"/>
    <n v="0"/>
    <n v="-1"/>
    <n v="0"/>
    <n v="-1"/>
    <n v="-1"/>
    <n v="-1"/>
    <n v="0"/>
    <n v="-1"/>
    <n v="0"/>
    <n v="-1"/>
    <n v="-1"/>
    <n v="-1"/>
    <x v="6"/>
    <x v="15"/>
    <x v="0"/>
  </r>
  <r>
    <n v="5084"/>
    <n v="6775"/>
    <m/>
    <x v="1"/>
    <n v="8"/>
    <n v="0"/>
    <n v="-1"/>
    <n v="0"/>
    <n v="-1"/>
    <n v="-1"/>
    <n v="-1"/>
    <n v="0"/>
    <n v="-1"/>
    <n v="0"/>
    <n v="-1"/>
    <n v="-1"/>
    <n v="-1"/>
    <x v="7"/>
    <x v="12"/>
    <x v="0"/>
  </r>
  <r>
    <n v="5084"/>
    <n v="4949"/>
    <m/>
    <x v="1"/>
    <n v="10"/>
    <n v="0"/>
    <n v="-1"/>
    <n v="0"/>
    <n v="-1"/>
    <n v="-1"/>
    <n v="-1"/>
    <n v="0"/>
    <n v="-1"/>
    <n v="0"/>
    <n v="-1"/>
    <n v="-1"/>
    <n v="-1"/>
    <x v="9"/>
    <x v="0"/>
    <x v="0"/>
  </r>
  <r>
    <n v="5084"/>
    <n v="6765"/>
    <m/>
    <x v="1"/>
    <n v="10"/>
    <n v="0"/>
    <n v="-1"/>
    <n v="0"/>
    <n v="-1"/>
    <n v="-1"/>
    <n v="-1"/>
    <n v="0"/>
    <n v="-1"/>
    <n v="0"/>
    <n v="-1"/>
    <n v="-1"/>
    <n v="-1"/>
    <x v="9"/>
    <x v="9"/>
    <x v="0"/>
  </r>
  <r>
    <n v="5084"/>
    <n v="6770"/>
    <m/>
    <x v="1"/>
    <n v="10"/>
    <n v="0"/>
    <n v="-1"/>
    <n v="0"/>
    <n v="-1"/>
    <n v="-1"/>
    <n v="-1"/>
    <n v="0"/>
    <n v="-1"/>
    <n v="0"/>
    <n v="-1"/>
    <n v="-1"/>
    <n v="-1"/>
    <x v="9"/>
    <x v="15"/>
    <x v="0"/>
  </r>
  <r>
    <n v="5084"/>
    <n v="4949"/>
    <m/>
    <x v="1"/>
    <n v="11"/>
    <n v="0"/>
    <n v="-1"/>
    <n v="0"/>
    <n v="-1"/>
    <n v="-1"/>
    <n v="-1"/>
    <n v="0"/>
    <n v="-1"/>
    <n v="0"/>
    <n v="-1"/>
    <n v="-1"/>
    <n v="-1"/>
    <x v="10"/>
    <x v="0"/>
    <x v="0"/>
  </r>
  <r>
    <n v="5084"/>
    <n v="6770"/>
    <m/>
    <x v="1"/>
    <n v="11"/>
    <n v="0"/>
    <n v="-1"/>
    <n v="0"/>
    <n v="-1"/>
    <n v="-1"/>
    <n v="-1"/>
    <n v="0"/>
    <n v="-1"/>
    <n v="0"/>
    <n v="-1"/>
    <n v="-1"/>
    <n v="-1"/>
    <x v="10"/>
    <x v="15"/>
    <x v="0"/>
  </r>
  <r>
    <n v="5084"/>
    <n v="6775"/>
    <m/>
    <x v="1"/>
    <n v="11"/>
    <n v="0"/>
    <n v="-1"/>
    <n v="0"/>
    <n v="-1"/>
    <n v="-1"/>
    <n v="-1"/>
    <n v="0"/>
    <n v="-1"/>
    <n v="0"/>
    <n v="-1"/>
    <n v="-1"/>
    <n v="-1"/>
    <x v="10"/>
    <x v="12"/>
    <x v="0"/>
  </r>
  <r>
    <n v="5084"/>
    <n v="6765"/>
    <m/>
    <x v="1"/>
    <n v="12"/>
    <n v="0"/>
    <n v="-1"/>
    <n v="0"/>
    <n v="-1"/>
    <n v="-1"/>
    <n v="-1"/>
    <n v="0"/>
    <n v="-1"/>
    <n v="0"/>
    <n v="-1"/>
    <n v="-1"/>
    <n v="-1"/>
    <x v="11"/>
    <x v="9"/>
    <x v="0"/>
  </r>
  <r>
    <n v="5082"/>
    <n v="6770"/>
    <m/>
    <x v="1"/>
    <n v="7"/>
    <n v="0"/>
    <n v="-1"/>
    <n v="0"/>
    <n v="-1"/>
    <n v="-1"/>
    <n v="-1"/>
    <n v="0"/>
    <n v="-1"/>
    <n v="0"/>
    <n v="-1"/>
    <n v="-1"/>
    <n v="-1"/>
    <x v="6"/>
    <x v="15"/>
    <x v="0"/>
  </r>
  <r>
    <n v="5082"/>
    <n v="6775"/>
    <m/>
    <x v="1"/>
    <n v="8"/>
    <n v="0"/>
    <n v="-1"/>
    <n v="0"/>
    <n v="-1"/>
    <n v="-1"/>
    <n v="-1"/>
    <n v="0"/>
    <n v="-1"/>
    <n v="0"/>
    <n v="-1"/>
    <n v="-1"/>
    <n v="-1"/>
    <x v="7"/>
    <x v="12"/>
    <x v="0"/>
  </r>
  <r>
    <n v="5082"/>
    <n v="6765"/>
    <m/>
    <x v="1"/>
    <n v="9"/>
    <n v="0"/>
    <n v="-1"/>
    <n v="0"/>
    <n v="-1"/>
    <n v="-1"/>
    <n v="-1"/>
    <n v="0"/>
    <n v="-1"/>
    <n v="0"/>
    <n v="-1"/>
    <n v="-1"/>
    <n v="-1"/>
    <x v="8"/>
    <x v="9"/>
    <x v="0"/>
  </r>
  <r>
    <n v="5082"/>
    <n v="6770"/>
    <m/>
    <x v="1"/>
    <n v="9"/>
    <n v="0"/>
    <n v="-1"/>
    <n v="0"/>
    <n v="-1"/>
    <n v="-1"/>
    <n v="-1"/>
    <n v="0"/>
    <n v="-1"/>
    <n v="0"/>
    <n v="-1"/>
    <n v="-1"/>
    <n v="-1"/>
    <x v="8"/>
    <x v="15"/>
    <x v="0"/>
  </r>
  <r>
    <n v="5082"/>
    <n v="6765"/>
    <m/>
    <x v="1"/>
    <n v="11"/>
    <n v="0"/>
    <n v="-1"/>
    <n v="0"/>
    <n v="-1"/>
    <n v="-1"/>
    <n v="-1"/>
    <n v="0"/>
    <n v="-1"/>
    <n v="0"/>
    <n v="-1"/>
    <n v="-1"/>
    <n v="-1"/>
    <x v="10"/>
    <x v="9"/>
    <x v="0"/>
  </r>
  <r>
    <n v="5082"/>
    <n v="6775"/>
    <m/>
    <x v="1"/>
    <n v="11"/>
    <n v="0"/>
    <n v="-1"/>
    <n v="0"/>
    <n v="-1"/>
    <n v="-1"/>
    <n v="-1"/>
    <n v="0"/>
    <n v="-1"/>
    <n v="0"/>
    <n v="-1"/>
    <n v="-1"/>
    <n v="-1"/>
    <x v="10"/>
    <x v="12"/>
    <x v="0"/>
  </r>
  <r>
    <n v="5082"/>
    <n v="6770"/>
    <m/>
    <x v="1"/>
    <n v="12"/>
    <n v="0"/>
    <n v="-1"/>
    <n v="0"/>
    <n v="-1"/>
    <n v="-1"/>
    <n v="-1"/>
    <n v="0"/>
    <n v="-1"/>
    <n v="0"/>
    <n v="-1"/>
    <n v="-1"/>
    <n v="-1"/>
    <x v="11"/>
    <x v="15"/>
    <x v="0"/>
  </r>
  <r>
    <n v="5079"/>
    <n v="6775"/>
    <m/>
    <x v="1"/>
    <n v="8"/>
    <n v="0"/>
    <n v="-1"/>
    <n v="0"/>
    <n v="-1"/>
    <n v="-1"/>
    <n v="-1"/>
    <n v="0"/>
    <n v="-1"/>
    <n v="0"/>
    <n v="-1"/>
    <n v="-1"/>
    <n v="-1"/>
    <x v="7"/>
    <x v="12"/>
    <x v="0"/>
  </r>
  <r>
    <n v="5079"/>
    <n v="4949"/>
    <m/>
    <x v="1"/>
    <n v="9"/>
    <n v="0"/>
    <n v="-1"/>
    <n v="0"/>
    <n v="-1"/>
    <n v="-1"/>
    <n v="-1"/>
    <n v="0"/>
    <n v="-1"/>
    <n v="0"/>
    <n v="-1"/>
    <n v="-1"/>
    <n v="-1"/>
    <x v="8"/>
    <x v="0"/>
    <x v="0"/>
  </r>
  <r>
    <n v="5079"/>
    <n v="6770"/>
    <m/>
    <x v="1"/>
    <n v="9"/>
    <n v="0"/>
    <n v="-1"/>
    <n v="0"/>
    <n v="-1"/>
    <n v="-1"/>
    <n v="-1"/>
    <n v="0"/>
    <n v="-1"/>
    <n v="0"/>
    <n v="-1"/>
    <n v="-1"/>
    <n v="-1"/>
    <x v="8"/>
    <x v="15"/>
    <x v="0"/>
  </r>
  <r>
    <n v="5079"/>
    <n v="6765"/>
    <m/>
    <x v="1"/>
    <n v="10"/>
    <n v="0"/>
    <n v="-1"/>
    <n v="0"/>
    <n v="-1"/>
    <n v="-1"/>
    <n v="-1"/>
    <n v="0"/>
    <n v="-1"/>
    <n v="0"/>
    <n v="-1"/>
    <n v="-1"/>
    <n v="-1"/>
    <x v="9"/>
    <x v="9"/>
    <x v="0"/>
  </r>
  <r>
    <n v="5079"/>
    <n v="6775"/>
    <m/>
    <x v="1"/>
    <n v="11"/>
    <n v="0"/>
    <n v="-1"/>
    <n v="0"/>
    <n v="-1"/>
    <n v="-1"/>
    <n v="-1"/>
    <n v="0"/>
    <n v="-1"/>
    <n v="0"/>
    <n v="-1"/>
    <n v="-1"/>
    <n v="-1"/>
    <x v="10"/>
    <x v="12"/>
    <x v="0"/>
  </r>
  <r>
    <n v="5079"/>
    <n v="6765"/>
    <m/>
    <x v="1"/>
    <n v="12"/>
    <n v="0"/>
    <n v="-1"/>
    <n v="0"/>
    <n v="-1"/>
    <n v="-1"/>
    <n v="-1"/>
    <n v="0"/>
    <n v="-1"/>
    <n v="0"/>
    <n v="-1"/>
    <n v="-1"/>
    <n v="-1"/>
    <x v="11"/>
    <x v="9"/>
    <x v="0"/>
  </r>
  <r>
    <n v="5083"/>
    <n v="6770"/>
    <m/>
    <x v="1"/>
    <n v="8"/>
    <n v="0"/>
    <n v="-1"/>
    <n v="0"/>
    <n v="-1"/>
    <n v="-1"/>
    <n v="-1"/>
    <n v="0"/>
    <n v="-1"/>
    <n v="0"/>
    <n v="-1"/>
    <n v="-1"/>
    <n v="-1"/>
    <x v="7"/>
    <x v="15"/>
    <x v="0"/>
  </r>
  <r>
    <n v="5083"/>
    <n v="6775"/>
    <m/>
    <x v="1"/>
    <n v="8"/>
    <n v="0"/>
    <n v="-1"/>
    <n v="0"/>
    <n v="-1"/>
    <n v="-1"/>
    <n v="-1"/>
    <n v="0"/>
    <n v="-1"/>
    <n v="0"/>
    <n v="-1"/>
    <n v="-1"/>
    <n v="-1"/>
    <x v="7"/>
    <x v="12"/>
    <x v="0"/>
  </r>
  <r>
    <n v="5083"/>
    <n v="6765"/>
    <m/>
    <x v="1"/>
    <n v="10"/>
    <n v="0"/>
    <n v="-1"/>
    <n v="0"/>
    <n v="-1"/>
    <n v="-1"/>
    <n v="-1"/>
    <n v="0"/>
    <n v="-1"/>
    <n v="0"/>
    <n v="-1"/>
    <n v="-1"/>
    <n v="-1"/>
    <x v="9"/>
    <x v="9"/>
    <x v="0"/>
  </r>
  <r>
    <n v="5083"/>
    <n v="6775"/>
    <m/>
    <x v="1"/>
    <n v="11"/>
    <n v="0"/>
    <n v="-1"/>
    <n v="0"/>
    <n v="-1"/>
    <n v="-1"/>
    <n v="-1"/>
    <n v="0"/>
    <n v="-1"/>
    <n v="0"/>
    <n v="-1"/>
    <n v="-1"/>
    <n v="-1"/>
    <x v="10"/>
    <x v="12"/>
    <x v="0"/>
  </r>
  <r>
    <n v="5083"/>
    <n v="4949"/>
    <m/>
    <x v="1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3"/>
    <n v="6765"/>
    <m/>
    <x v="1"/>
    <n v="12"/>
    <n v="0"/>
    <n v="-1"/>
    <n v="0"/>
    <n v="-1"/>
    <n v="-1"/>
    <n v="-1"/>
    <n v="0"/>
    <n v="-1"/>
    <n v="0"/>
    <n v="-1"/>
    <n v="-1"/>
    <n v="-1"/>
    <x v="11"/>
    <x v="9"/>
    <x v="0"/>
  </r>
  <r>
    <n v="5083"/>
    <n v="6770"/>
    <m/>
    <x v="1"/>
    <n v="12"/>
    <n v="0"/>
    <n v="-1"/>
    <n v="0"/>
    <n v="-1"/>
    <n v="-1"/>
    <n v="-1"/>
    <n v="0"/>
    <n v="-1"/>
    <n v="0"/>
    <n v="-1"/>
    <n v="-1"/>
    <n v="-1"/>
    <x v="11"/>
    <x v="15"/>
    <x v="0"/>
  </r>
  <r>
    <n v="5086"/>
    <n v="6775"/>
    <m/>
    <x v="1"/>
    <n v="8"/>
    <n v="0"/>
    <n v="-1"/>
    <n v="0"/>
    <n v="-1"/>
    <n v="-1"/>
    <n v="-1"/>
    <n v="0"/>
    <n v="-1"/>
    <n v="0"/>
    <n v="-1"/>
    <n v="-1"/>
    <n v="-1"/>
    <x v="7"/>
    <x v="12"/>
    <x v="0"/>
  </r>
  <r>
    <n v="5086"/>
    <n v="4949"/>
    <m/>
    <x v="1"/>
    <n v="9"/>
    <n v="0"/>
    <n v="-1"/>
    <n v="0"/>
    <n v="-1"/>
    <n v="-1"/>
    <n v="-1"/>
    <n v="0"/>
    <n v="-1"/>
    <n v="0"/>
    <n v="-1"/>
    <n v="-1"/>
    <n v="-1"/>
    <x v="8"/>
    <x v="0"/>
    <x v="0"/>
  </r>
  <r>
    <n v="5086"/>
    <n v="6770"/>
    <m/>
    <x v="1"/>
    <n v="9"/>
    <n v="0"/>
    <n v="-1"/>
    <n v="0"/>
    <n v="-1"/>
    <n v="-1"/>
    <n v="-1"/>
    <n v="0"/>
    <n v="-1"/>
    <n v="0"/>
    <n v="-1"/>
    <n v="-1"/>
    <n v="-1"/>
    <x v="8"/>
    <x v="15"/>
    <x v="0"/>
  </r>
  <r>
    <n v="5086"/>
    <n v="4949"/>
    <m/>
    <x v="1"/>
    <n v="10"/>
    <n v="0"/>
    <n v="-1"/>
    <n v="0"/>
    <n v="-1"/>
    <n v="-1"/>
    <n v="-1"/>
    <n v="0"/>
    <n v="-1"/>
    <n v="0"/>
    <n v="-1"/>
    <n v="-1"/>
    <n v="-1"/>
    <x v="9"/>
    <x v="0"/>
    <x v="0"/>
  </r>
  <r>
    <n v="5086"/>
    <n v="6765"/>
    <m/>
    <x v="1"/>
    <n v="10"/>
    <n v="0"/>
    <n v="-1"/>
    <n v="0"/>
    <n v="-1"/>
    <n v="-1"/>
    <n v="-1"/>
    <n v="0"/>
    <n v="-1"/>
    <n v="0"/>
    <n v="-1"/>
    <n v="-1"/>
    <n v="-1"/>
    <x v="9"/>
    <x v="9"/>
    <x v="0"/>
  </r>
  <r>
    <n v="5086"/>
    <n v="6770"/>
    <m/>
    <x v="1"/>
    <n v="10"/>
    <n v="0"/>
    <n v="-1"/>
    <n v="0"/>
    <n v="-1"/>
    <n v="-1"/>
    <n v="-1"/>
    <n v="0"/>
    <n v="-1"/>
    <n v="0"/>
    <n v="-1"/>
    <n v="-1"/>
    <n v="-1"/>
    <x v="9"/>
    <x v="15"/>
    <x v="0"/>
  </r>
  <r>
    <n v="5086"/>
    <n v="6775"/>
    <m/>
    <x v="1"/>
    <n v="11"/>
    <n v="0"/>
    <n v="-1"/>
    <n v="0"/>
    <n v="-1"/>
    <n v="-1"/>
    <n v="-1"/>
    <n v="0"/>
    <n v="-1"/>
    <n v="0"/>
    <n v="-1"/>
    <n v="-1"/>
    <n v="-1"/>
    <x v="10"/>
    <x v="12"/>
    <x v="0"/>
  </r>
  <r>
    <n v="5086"/>
    <n v="6760"/>
    <m/>
    <x v="1"/>
    <n v="12"/>
    <n v="0"/>
    <n v="-1"/>
    <n v="0"/>
    <n v="-1"/>
    <n v="-1"/>
    <n v="-1"/>
    <n v="0"/>
    <n v="-1"/>
    <n v="0"/>
    <n v="-1"/>
    <n v="-1"/>
    <n v="-1"/>
    <x v="11"/>
    <x v="16"/>
    <x v="0"/>
  </r>
  <r>
    <n v="5086"/>
    <n v="6765"/>
    <m/>
    <x v="1"/>
    <n v="12"/>
    <n v="0"/>
    <n v="-1"/>
    <n v="0"/>
    <n v="-1"/>
    <n v="-1"/>
    <n v="-1"/>
    <n v="0"/>
    <n v="-1"/>
    <n v="0"/>
    <n v="-1"/>
    <n v="-1"/>
    <n v="-1"/>
    <x v="11"/>
    <x v="9"/>
    <x v="0"/>
  </r>
  <r>
    <n v="5085"/>
    <n v="4949"/>
    <m/>
    <x v="1"/>
    <n v="8"/>
    <n v="0"/>
    <n v="-1"/>
    <n v="0"/>
    <n v="-1"/>
    <n v="-1"/>
    <n v="-1"/>
    <n v="0"/>
    <n v="-1"/>
    <n v="0"/>
    <n v="-1"/>
    <n v="-1"/>
    <n v="-1"/>
    <x v="7"/>
    <x v="0"/>
    <x v="0"/>
  </r>
  <r>
    <n v="5085"/>
    <n v="6775"/>
    <m/>
    <x v="1"/>
    <n v="8"/>
    <n v="0"/>
    <n v="-1"/>
    <n v="0"/>
    <n v="-1"/>
    <n v="-1"/>
    <n v="-1"/>
    <n v="0"/>
    <n v="-1"/>
    <n v="0"/>
    <n v="-1"/>
    <n v="-1"/>
    <n v="-1"/>
    <x v="7"/>
    <x v="12"/>
    <x v="0"/>
  </r>
  <r>
    <n v="5085"/>
    <n v="6765"/>
    <m/>
    <x v="1"/>
    <n v="10"/>
    <n v="0"/>
    <n v="-1"/>
    <n v="0"/>
    <n v="-1"/>
    <n v="-1"/>
    <n v="-1"/>
    <n v="0"/>
    <n v="-1"/>
    <n v="0"/>
    <n v="-1"/>
    <n v="-1"/>
    <n v="-1"/>
    <x v="9"/>
    <x v="9"/>
    <x v="0"/>
  </r>
  <r>
    <n v="5085"/>
    <n v="6775"/>
    <m/>
    <x v="1"/>
    <n v="11"/>
    <n v="0"/>
    <n v="-1"/>
    <n v="0"/>
    <n v="-1"/>
    <n v="-1"/>
    <n v="-1"/>
    <n v="0"/>
    <n v="-1"/>
    <n v="0"/>
    <n v="-1"/>
    <n v="-1"/>
    <n v="-1"/>
    <x v="10"/>
    <x v="12"/>
    <x v="0"/>
  </r>
  <r>
    <n v="5085"/>
    <n v="4949"/>
    <m/>
    <x v="1"/>
    <n v="12"/>
    <n v="0"/>
    <n v="-1"/>
    <n v="0"/>
    <n v="-1"/>
    <n v="-1"/>
    <n v="-1"/>
    <n v="0"/>
    <n v="-1"/>
    <n v="0"/>
    <n v="-1"/>
    <n v="-1"/>
    <n v="-1"/>
    <x v="11"/>
    <x v="0"/>
    <x v="0"/>
  </r>
  <r>
    <n v="5085"/>
    <n v="6765"/>
    <m/>
    <x v="1"/>
    <n v="12"/>
    <n v="0"/>
    <n v="-1"/>
    <n v="0"/>
    <n v="-1"/>
    <n v="-1"/>
    <n v="-1"/>
    <n v="0"/>
    <n v="-1"/>
    <n v="0"/>
    <n v="-1"/>
    <n v="-1"/>
    <n v="-1"/>
    <x v="11"/>
    <x v="9"/>
    <x v="0"/>
  </r>
  <r>
    <n v="5081"/>
    <n v="6775"/>
    <m/>
    <x v="1"/>
    <n v="8"/>
    <n v="0"/>
    <n v="-1"/>
    <n v="0"/>
    <n v="-1"/>
    <n v="-1"/>
    <n v="-1"/>
    <n v="0"/>
    <n v="-1"/>
    <n v="0"/>
    <n v="-1"/>
    <n v="-1"/>
    <n v="-1"/>
    <x v="7"/>
    <x v="12"/>
    <x v="0"/>
  </r>
  <r>
    <n v="5081"/>
    <n v="6765"/>
    <m/>
    <x v="1"/>
    <n v="10"/>
    <n v="0"/>
    <n v="-1"/>
    <n v="0"/>
    <n v="-1"/>
    <n v="-1"/>
    <n v="-1"/>
    <n v="0"/>
    <n v="-1"/>
    <n v="0"/>
    <n v="-1"/>
    <n v="-1"/>
    <n v="-1"/>
    <x v="9"/>
    <x v="9"/>
    <x v="0"/>
  </r>
  <r>
    <n v="5081"/>
    <n v="6775"/>
    <m/>
    <x v="1"/>
    <n v="11"/>
    <n v="0"/>
    <n v="-1"/>
    <n v="0"/>
    <n v="-1"/>
    <n v="-1"/>
    <n v="-1"/>
    <n v="0"/>
    <n v="-1"/>
    <n v="0"/>
    <n v="-1"/>
    <n v="-1"/>
    <n v="-1"/>
    <x v="10"/>
    <x v="12"/>
    <x v="0"/>
  </r>
  <r>
    <n v="5081"/>
    <n v="6765"/>
    <m/>
    <x v="1"/>
    <n v="12"/>
    <n v="0"/>
    <n v="-1"/>
    <n v="0"/>
    <n v="-1"/>
    <n v="-1"/>
    <n v="-1"/>
    <n v="0"/>
    <n v="-1"/>
    <n v="0"/>
    <n v="-1"/>
    <n v="-1"/>
    <n v="-1"/>
    <x v="11"/>
    <x v="9"/>
    <x v="0"/>
  </r>
  <r>
    <n v="5080"/>
    <n v="6770"/>
    <m/>
    <x v="1"/>
    <n v="8"/>
    <n v="0"/>
    <n v="-1"/>
    <n v="0"/>
    <n v="-1"/>
    <n v="-1"/>
    <n v="-1"/>
    <n v="0"/>
    <n v="-1"/>
    <n v="0"/>
    <n v="-1"/>
    <n v="-1"/>
    <n v="-1"/>
    <x v="7"/>
    <x v="15"/>
    <x v="0"/>
  </r>
  <r>
    <n v="5080"/>
    <n v="6775"/>
    <m/>
    <x v="1"/>
    <n v="8"/>
    <n v="0"/>
    <n v="-1"/>
    <n v="0"/>
    <n v="-1"/>
    <n v="-1"/>
    <n v="-1"/>
    <n v="0"/>
    <n v="-1"/>
    <n v="0"/>
    <n v="-1"/>
    <n v="-1"/>
    <n v="-1"/>
    <x v="7"/>
    <x v="12"/>
    <x v="0"/>
  </r>
  <r>
    <n v="5080"/>
    <n v="6765"/>
    <m/>
    <x v="1"/>
    <n v="10"/>
    <n v="0"/>
    <n v="-1"/>
    <n v="0"/>
    <n v="-1"/>
    <n v="-1"/>
    <n v="-1"/>
    <n v="0"/>
    <n v="-1"/>
    <n v="0"/>
    <n v="-1"/>
    <n v="-1"/>
    <n v="-1"/>
    <x v="9"/>
    <x v="9"/>
    <x v="0"/>
  </r>
  <r>
    <n v="5080"/>
    <n v="6775"/>
    <m/>
    <x v="1"/>
    <n v="11"/>
    <n v="0"/>
    <n v="-1"/>
    <n v="0"/>
    <n v="-1"/>
    <n v="-1"/>
    <n v="-1"/>
    <n v="0"/>
    <n v="-1"/>
    <n v="0"/>
    <n v="-1"/>
    <n v="-1"/>
    <n v="-1"/>
    <x v="10"/>
    <x v="12"/>
    <x v="0"/>
  </r>
  <r>
    <n v="5080"/>
    <n v="6765"/>
    <m/>
    <x v="1"/>
    <n v="12"/>
    <n v="0"/>
    <n v="-1"/>
    <n v="0"/>
    <n v="-1"/>
    <n v="-1"/>
    <n v="-1"/>
    <n v="0"/>
    <n v="-1"/>
    <n v="0"/>
    <n v="-1"/>
    <n v="-1"/>
    <n v="-1"/>
    <x v="11"/>
    <x v="9"/>
    <x v="0"/>
  </r>
  <r>
    <n v="5077"/>
    <n v="6775"/>
    <m/>
    <x v="1"/>
    <n v="8"/>
    <n v="0"/>
    <n v="-1"/>
    <n v="0"/>
    <n v="-1"/>
    <n v="-1"/>
    <n v="-1"/>
    <n v="0"/>
    <n v="-1"/>
    <n v="0"/>
    <n v="-1"/>
    <n v="-1"/>
    <n v="-1"/>
    <x v="7"/>
    <x v="12"/>
    <x v="0"/>
  </r>
  <r>
    <n v="5077"/>
    <n v="4949"/>
    <m/>
    <x v="1"/>
    <n v="9"/>
    <n v="0"/>
    <n v="-1"/>
    <n v="0"/>
    <n v="-1"/>
    <n v="-1"/>
    <n v="-1"/>
    <n v="0"/>
    <n v="-1"/>
    <n v="0"/>
    <n v="-1"/>
    <n v="-1"/>
    <n v="-1"/>
    <x v="8"/>
    <x v="0"/>
    <x v="0"/>
  </r>
  <r>
    <n v="5077"/>
    <n v="6770"/>
    <m/>
    <x v="1"/>
    <n v="9"/>
    <n v="0"/>
    <n v="-1"/>
    <n v="0"/>
    <n v="-1"/>
    <n v="-1"/>
    <n v="-1"/>
    <n v="0"/>
    <n v="-1"/>
    <n v="0"/>
    <n v="-1"/>
    <n v="-1"/>
    <n v="-1"/>
    <x v="8"/>
    <x v="15"/>
    <x v="0"/>
  </r>
  <r>
    <n v="5077"/>
    <n v="6765"/>
    <m/>
    <x v="1"/>
    <n v="10"/>
    <n v="0"/>
    <n v="-1"/>
    <n v="0"/>
    <n v="-1"/>
    <n v="-1"/>
    <n v="-1"/>
    <n v="0"/>
    <n v="-1"/>
    <n v="0"/>
    <n v="-1"/>
    <n v="-1"/>
    <n v="-1"/>
    <x v="9"/>
    <x v="9"/>
    <x v="0"/>
  </r>
  <r>
    <n v="5077"/>
    <n v="6775"/>
    <m/>
    <x v="1"/>
    <n v="11"/>
    <n v="0"/>
    <n v="-1"/>
    <n v="0"/>
    <n v="-1"/>
    <n v="-1"/>
    <n v="-1"/>
    <n v="0"/>
    <n v="-1"/>
    <n v="0"/>
    <n v="-1"/>
    <n v="-1"/>
    <n v="-1"/>
    <x v="10"/>
    <x v="12"/>
    <x v="0"/>
  </r>
  <r>
    <n v="5077"/>
    <n v="6760"/>
    <m/>
    <x v="1"/>
    <n v="12"/>
    <n v="0"/>
    <n v="-1"/>
    <n v="0"/>
    <n v="-1"/>
    <n v="-1"/>
    <n v="-1"/>
    <n v="0"/>
    <n v="-1"/>
    <n v="0"/>
    <n v="-1"/>
    <n v="-1"/>
    <n v="-1"/>
    <x v="11"/>
    <x v="16"/>
    <x v="0"/>
  </r>
  <r>
    <n v="5077"/>
    <n v="6765"/>
    <m/>
    <x v="1"/>
    <n v="12"/>
    <n v="0"/>
    <n v="-1"/>
    <n v="0"/>
    <n v="-1"/>
    <n v="-1"/>
    <n v="-1"/>
    <n v="0"/>
    <n v="-1"/>
    <n v="0"/>
    <n v="-1"/>
    <n v="-1"/>
    <n v="-1"/>
    <x v="11"/>
    <x v="9"/>
    <x v="0"/>
  </r>
  <r>
    <n v="5078"/>
    <n v="6775"/>
    <m/>
    <x v="1"/>
    <n v="8"/>
    <n v="0"/>
    <n v="-1"/>
    <n v="0"/>
    <n v="-1"/>
    <n v="-1"/>
    <n v="-1"/>
    <n v="0"/>
    <n v="-1"/>
    <n v="0"/>
    <n v="-1"/>
    <n v="-1"/>
    <n v="-1"/>
    <x v="7"/>
    <x v="12"/>
    <x v="0"/>
  </r>
  <r>
    <n v="5078"/>
    <n v="6770"/>
    <m/>
    <x v="1"/>
    <n v="9"/>
    <n v="0"/>
    <n v="-1"/>
    <n v="0"/>
    <n v="-1"/>
    <n v="-1"/>
    <n v="-1"/>
    <n v="0"/>
    <n v="-1"/>
    <n v="0"/>
    <n v="-1"/>
    <n v="-1"/>
    <n v="-1"/>
    <x v="8"/>
    <x v="15"/>
    <x v="0"/>
  </r>
  <r>
    <n v="5078"/>
    <n v="6765"/>
    <m/>
    <x v="1"/>
    <n v="10"/>
    <n v="0"/>
    <n v="-1"/>
    <n v="0"/>
    <n v="-1"/>
    <n v="-1"/>
    <n v="-1"/>
    <n v="0"/>
    <n v="-1"/>
    <n v="0"/>
    <n v="-1"/>
    <n v="-1"/>
    <n v="-1"/>
    <x v="9"/>
    <x v="9"/>
    <x v="0"/>
  </r>
  <r>
    <n v="5078"/>
    <n v="6775"/>
    <m/>
    <x v="1"/>
    <n v="11"/>
    <n v="0"/>
    <n v="-1"/>
    <n v="0"/>
    <n v="-1"/>
    <n v="-1"/>
    <n v="-1"/>
    <n v="0"/>
    <n v="-1"/>
    <n v="0"/>
    <n v="-1"/>
    <n v="-1"/>
    <n v="-1"/>
    <x v="10"/>
    <x v="12"/>
    <x v="0"/>
  </r>
  <r>
    <n v="5078"/>
    <n v="4949"/>
    <m/>
    <x v="1"/>
    <n v="12"/>
    <n v="0"/>
    <n v="-1"/>
    <n v="0"/>
    <n v="-1"/>
    <n v="-1"/>
    <n v="-1"/>
    <n v="0"/>
    <n v="-1"/>
    <n v="0"/>
    <n v="-1"/>
    <n v="-1"/>
    <n v="-1"/>
    <x v="11"/>
    <x v="0"/>
    <x v="0"/>
  </r>
  <r>
    <n v="5078"/>
    <n v="6765"/>
    <m/>
    <x v="1"/>
    <n v="12"/>
    <n v="0"/>
    <n v="-1"/>
    <n v="0"/>
    <n v="-1"/>
    <n v="-1"/>
    <n v="-1"/>
    <n v="0"/>
    <n v="-1"/>
    <n v="0"/>
    <n v="-1"/>
    <n v="-1"/>
    <n v="-1"/>
    <x v="11"/>
    <x v="9"/>
    <x v="0"/>
  </r>
  <r>
    <n v="5084"/>
    <n v="6776"/>
    <m/>
    <x v="1"/>
    <n v="1"/>
    <n v="0"/>
    <n v="-1"/>
    <n v="0"/>
    <n v="-1"/>
    <n v="-1"/>
    <n v="-1"/>
    <n v="0"/>
    <n v="-1"/>
    <n v="0"/>
    <n v="-1"/>
    <n v="-1"/>
    <n v="-1"/>
    <x v="0"/>
    <x v="13"/>
    <x v="0"/>
  </r>
  <r>
    <n v="5084"/>
    <n v="6776"/>
    <m/>
    <x v="1"/>
    <n v="2"/>
    <n v="0"/>
    <n v="-1"/>
    <n v="0"/>
    <n v="-1"/>
    <n v="-1"/>
    <n v="-1"/>
    <n v="0"/>
    <n v="-1"/>
    <n v="0"/>
    <n v="-1"/>
    <n v="-1"/>
    <n v="-1"/>
    <x v="1"/>
    <x v="13"/>
    <x v="0"/>
  </r>
  <r>
    <n v="5084"/>
    <n v="6776"/>
    <m/>
    <x v="1"/>
    <n v="3"/>
    <n v="0"/>
    <n v="-1"/>
    <n v="0"/>
    <n v="-1"/>
    <n v="-1"/>
    <n v="-1"/>
    <n v="0"/>
    <n v="-1"/>
    <n v="0"/>
    <n v="-1"/>
    <n v="-1"/>
    <n v="-1"/>
    <x v="2"/>
    <x v="13"/>
    <x v="0"/>
  </r>
  <r>
    <n v="5084"/>
    <n v="6776"/>
    <m/>
    <x v="1"/>
    <n v="4"/>
    <n v="0"/>
    <n v="-1"/>
    <n v="0"/>
    <n v="-1"/>
    <n v="-1"/>
    <n v="-1"/>
    <n v="0"/>
    <n v="-1"/>
    <n v="0"/>
    <n v="-1"/>
    <n v="-1"/>
    <n v="-1"/>
    <x v="3"/>
    <x v="13"/>
    <x v="0"/>
  </r>
  <r>
    <n v="5084"/>
    <n v="6776"/>
    <m/>
    <x v="1"/>
    <n v="5"/>
    <n v="0"/>
    <n v="-1"/>
    <n v="0"/>
    <n v="-1"/>
    <n v="-1"/>
    <n v="-1"/>
    <n v="0"/>
    <n v="-1"/>
    <n v="0"/>
    <n v="-1"/>
    <n v="-1"/>
    <n v="-1"/>
    <x v="4"/>
    <x v="13"/>
    <x v="0"/>
  </r>
  <r>
    <n v="5084"/>
    <n v="6776"/>
    <m/>
    <x v="1"/>
    <n v="6"/>
    <n v="0"/>
    <n v="-1"/>
    <n v="0"/>
    <n v="-1"/>
    <n v="-1"/>
    <n v="-1"/>
    <n v="0"/>
    <n v="-1"/>
    <n v="0"/>
    <n v="-1"/>
    <n v="-1"/>
    <n v="-1"/>
    <x v="5"/>
    <x v="13"/>
    <x v="0"/>
  </r>
  <r>
    <n v="5084"/>
    <n v="6776"/>
    <m/>
    <x v="1"/>
    <n v="7"/>
    <n v="0"/>
    <n v="-1"/>
    <n v="0"/>
    <n v="-1"/>
    <n v="-1"/>
    <n v="-1"/>
    <n v="0"/>
    <n v="-1"/>
    <n v="0"/>
    <n v="-1"/>
    <n v="-1"/>
    <n v="-1"/>
    <x v="6"/>
    <x v="13"/>
    <x v="0"/>
  </r>
  <r>
    <n v="5084"/>
    <n v="6776"/>
    <m/>
    <x v="1"/>
    <n v="8"/>
    <n v="0"/>
    <n v="-1"/>
    <n v="0"/>
    <n v="-1"/>
    <n v="-1"/>
    <n v="-1"/>
    <n v="0"/>
    <n v="-1"/>
    <n v="0"/>
    <n v="-1"/>
    <n v="-1"/>
    <n v="-1"/>
    <x v="7"/>
    <x v="13"/>
    <x v="0"/>
  </r>
  <r>
    <n v="5084"/>
    <n v="6776"/>
    <m/>
    <x v="1"/>
    <n v="9"/>
    <n v="0"/>
    <n v="-1"/>
    <n v="0"/>
    <n v="-1"/>
    <n v="-1"/>
    <n v="-1"/>
    <n v="0"/>
    <n v="-1"/>
    <n v="0"/>
    <n v="-1"/>
    <n v="-1"/>
    <n v="-1"/>
    <x v="8"/>
    <x v="13"/>
    <x v="0"/>
  </r>
  <r>
    <n v="5084"/>
    <n v="6776"/>
    <m/>
    <x v="1"/>
    <n v="10"/>
    <n v="0"/>
    <n v="-1"/>
    <n v="0"/>
    <n v="-1"/>
    <n v="-1"/>
    <n v="-1"/>
    <n v="0"/>
    <n v="-1"/>
    <n v="0"/>
    <n v="-1"/>
    <n v="-1"/>
    <n v="-1"/>
    <x v="9"/>
    <x v="13"/>
    <x v="0"/>
  </r>
  <r>
    <n v="5084"/>
    <n v="6776"/>
    <m/>
    <x v="1"/>
    <n v="11"/>
    <n v="0"/>
    <n v="-1"/>
    <n v="0"/>
    <n v="-1"/>
    <n v="-1"/>
    <n v="-1"/>
    <n v="0"/>
    <n v="-1"/>
    <n v="0"/>
    <n v="-1"/>
    <n v="-1"/>
    <n v="-1"/>
    <x v="10"/>
    <x v="13"/>
    <x v="0"/>
  </r>
  <r>
    <n v="5084"/>
    <n v="6776"/>
    <m/>
    <x v="1"/>
    <n v="12"/>
    <n v="0"/>
    <n v="-1"/>
    <n v="0"/>
    <n v="-1"/>
    <n v="-1"/>
    <n v="-1"/>
    <n v="0"/>
    <n v="-1"/>
    <n v="0"/>
    <n v="-1"/>
    <n v="-1"/>
    <n v="-1"/>
    <x v="11"/>
    <x v="13"/>
    <x v="0"/>
  </r>
  <r>
    <n v="5082"/>
    <n v="6776"/>
    <m/>
    <x v="1"/>
    <n v="1"/>
    <n v="0"/>
    <n v="-1"/>
    <n v="0"/>
    <n v="-1"/>
    <n v="-1"/>
    <n v="-1"/>
    <n v="0"/>
    <n v="-1"/>
    <n v="0"/>
    <n v="-1"/>
    <n v="-1"/>
    <n v="-1"/>
    <x v="0"/>
    <x v="13"/>
    <x v="0"/>
  </r>
  <r>
    <n v="5082"/>
    <n v="6776"/>
    <m/>
    <x v="1"/>
    <n v="2"/>
    <n v="0"/>
    <n v="-1"/>
    <n v="0"/>
    <n v="-1"/>
    <n v="-1"/>
    <n v="-1"/>
    <n v="0"/>
    <n v="-1"/>
    <n v="0"/>
    <n v="-1"/>
    <n v="-1"/>
    <n v="-1"/>
    <x v="1"/>
    <x v="13"/>
    <x v="0"/>
  </r>
  <r>
    <n v="5082"/>
    <n v="6776"/>
    <m/>
    <x v="1"/>
    <n v="3"/>
    <n v="0"/>
    <n v="-1"/>
    <n v="0"/>
    <n v="-1"/>
    <n v="-1"/>
    <n v="-1"/>
    <n v="0"/>
    <n v="-1"/>
    <n v="0"/>
    <n v="-1"/>
    <n v="-1"/>
    <n v="-1"/>
    <x v="2"/>
    <x v="13"/>
    <x v="0"/>
  </r>
  <r>
    <n v="5082"/>
    <n v="6776"/>
    <m/>
    <x v="1"/>
    <n v="4"/>
    <n v="0"/>
    <n v="-1"/>
    <n v="0"/>
    <n v="-1"/>
    <n v="-1"/>
    <n v="-1"/>
    <n v="0"/>
    <n v="-1"/>
    <n v="0"/>
    <n v="-1"/>
    <n v="-1"/>
    <n v="-1"/>
    <x v="3"/>
    <x v="13"/>
    <x v="0"/>
  </r>
  <r>
    <n v="5082"/>
    <n v="6776"/>
    <m/>
    <x v="1"/>
    <n v="5"/>
    <n v="0"/>
    <n v="-1"/>
    <n v="0"/>
    <n v="-1"/>
    <n v="-1"/>
    <n v="-1"/>
    <n v="0"/>
    <n v="-1"/>
    <n v="0"/>
    <n v="-1"/>
    <n v="-1"/>
    <n v="-1"/>
    <x v="4"/>
    <x v="13"/>
    <x v="0"/>
  </r>
  <r>
    <n v="5082"/>
    <n v="6776"/>
    <m/>
    <x v="1"/>
    <n v="6"/>
    <n v="0"/>
    <n v="-1"/>
    <n v="0"/>
    <n v="-1"/>
    <n v="-1"/>
    <n v="-1"/>
    <n v="0"/>
    <n v="-1"/>
    <n v="0"/>
    <n v="-1"/>
    <n v="-1"/>
    <n v="-1"/>
    <x v="5"/>
    <x v="13"/>
    <x v="0"/>
  </r>
  <r>
    <n v="5082"/>
    <n v="6776"/>
    <m/>
    <x v="1"/>
    <n v="7"/>
    <n v="0"/>
    <n v="-1"/>
    <n v="0"/>
    <n v="-1"/>
    <n v="-1"/>
    <n v="-1"/>
    <n v="0"/>
    <n v="-1"/>
    <n v="0"/>
    <n v="-1"/>
    <n v="-1"/>
    <n v="-1"/>
    <x v="6"/>
    <x v="13"/>
    <x v="0"/>
  </r>
  <r>
    <n v="5082"/>
    <n v="6776"/>
    <m/>
    <x v="1"/>
    <n v="8"/>
    <n v="0"/>
    <n v="-1"/>
    <n v="0"/>
    <n v="-1"/>
    <n v="-1"/>
    <n v="-1"/>
    <n v="0"/>
    <n v="-1"/>
    <n v="0"/>
    <n v="-1"/>
    <n v="-1"/>
    <n v="-1"/>
    <x v="7"/>
    <x v="13"/>
    <x v="0"/>
  </r>
  <r>
    <n v="5082"/>
    <n v="6776"/>
    <m/>
    <x v="1"/>
    <n v="9"/>
    <n v="0"/>
    <n v="-1"/>
    <n v="0"/>
    <n v="-1"/>
    <n v="-1"/>
    <n v="-1"/>
    <n v="0"/>
    <n v="-1"/>
    <n v="0"/>
    <n v="-1"/>
    <n v="-1"/>
    <n v="-1"/>
    <x v="8"/>
    <x v="13"/>
    <x v="0"/>
  </r>
  <r>
    <n v="5082"/>
    <n v="6776"/>
    <m/>
    <x v="1"/>
    <n v="10"/>
    <n v="0"/>
    <n v="-1"/>
    <n v="0"/>
    <n v="-1"/>
    <n v="-1"/>
    <n v="-1"/>
    <n v="0"/>
    <n v="-1"/>
    <n v="0"/>
    <n v="-1"/>
    <n v="-1"/>
    <n v="-1"/>
    <x v="9"/>
    <x v="13"/>
    <x v="0"/>
  </r>
  <r>
    <n v="5082"/>
    <n v="6776"/>
    <m/>
    <x v="1"/>
    <n v="11"/>
    <n v="0"/>
    <n v="-1"/>
    <n v="0"/>
    <n v="-1"/>
    <n v="-1"/>
    <n v="-1"/>
    <n v="0"/>
    <n v="-1"/>
    <n v="0"/>
    <n v="-1"/>
    <n v="-1"/>
    <n v="-1"/>
    <x v="10"/>
    <x v="13"/>
    <x v="0"/>
  </r>
  <r>
    <n v="5082"/>
    <n v="6776"/>
    <m/>
    <x v="1"/>
    <n v="12"/>
    <n v="0"/>
    <n v="-1"/>
    <n v="0"/>
    <n v="-1"/>
    <n v="-1"/>
    <n v="-1"/>
    <n v="0"/>
    <n v="-1"/>
    <n v="0"/>
    <n v="-1"/>
    <n v="-1"/>
    <n v="-1"/>
    <x v="11"/>
    <x v="13"/>
    <x v="0"/>
  </r>
  <r>
    <n v="5079"/>
    <n v="6776"/>
    <m/>
    <x v="1"/>
    <n v="1"/>
    <n v="0"/>
    <n v="-1"/>
    <n v="0"/>
    <n v="-1"/>
    <n v="-1"/>
    <n v="-1"/>
    <n v="0"/>
    <n v="-1"/>
    <n v="0"/>
    <n v="-1"/>
    <n v="-1"/>
    <n v="-1"/>
    <x v="0"/>
    <x v="13"/>
    <x v="0"/>
  </r>
  <r>
    <n v="5079"/>
    <n v="6776"/>
    <m/>
    <x v="1"/>
    <n v="2"/>
    <n v="0"/>
    <n v="-1"/>
    <n v="0"/>
    <n v="-1"/>
    <n v="-1"/>
    <n v="-1"/>
    <n v="0"/>
    <n v="-1"/>
    <n v="0"/>
    <n v="-1"/>
    <n v="-1"/>
    <n v="-1"/>
    <x v="1"/>
    <x v="13"/>
    <x v="0"/>
  </r>
  <r>
    <n v="5079"/>
    <n v="6776"/>
    <m/>
    <x v="1"/>
    <n v="3"/>
    <n v="0"/>
    <n v="-1"/>
    <n v="0"/>
    <n v="-1"/>
    <n v="-1"/>
    <n v="-1"/>
    <n v="0"/>
    <n v="-1"/>
    <n v="0"/>
    <n v="-1"/>
    <n v="-1"/>
    <n v="-1"/>
    <x v="2"/>
    <x v="13"/>
    <x v="0"/>
  </r>
  <r>
    <n v="5079"/>
    <n v="6776"/>
    <m/>
    <x v="1"/>
    <n v="4"/>
    <n v="0"/>
    <n v="-1"/>
    <n v="0"/>
    <n v="-1"/>
    <n v="-1"/>
    <n v="-1"/>
    <n v="0"/>
    <n v="-1"/>
    <n v="0"/>
    <n v="-1"/>
    <n v="-1"/>
    <n v="-1"/>
    <x v="3"/>
    <x v="13"/>
    <x v="0"/>
  </r>
  <r>
    <n v="5079"/>
    <n v="6776"/>
    <m/>
    <x v="1"/>
    <n v="5"/>
    <n v="0"/>
    <n v="-1"/>
    <n v="0"/>
    <n v="-1"/>
    <n v="-1"/>
    <n v="-1"/>
    <n v="0"/>
    <n v="-1"/>
    <n v="0"/>
    <n v="-1"/>
    <n v="-1"/>
    <n v="-1"/>
    <x v="4"/>
    <x v="13"/>
    <x v="0"/>
  </r>
  <r>
    <n v="5079"/>
    <n v="6776"/>
    <m/>
    <x v="1"/>
    <n v="6"/>
    <n v="0"/>
    <n v="-1"/>
    <n v="0"/>
    <n v="-1"/>
    <n v="-1"/>
    <n v="-1"/>
    <n v="0"/>
    <n v="-1"/>
    <n v="0"/>
    <n v="-1"/>
    <n v="-1"/>
    <n v="-1"/>
    <x v="5"/>
    <x v="13"/>
    <x v="0"/>
  </r>
  <r>
    <n v="5079"/>
    <n v="6776"/>
    <m/>
    <x v="1"/>
    <n v="7"/>
    <n v="0"/>
    <n v="-1"/>
    <n v="0"/>
    <n v="-1"/>
    <n v="-1"/>
    <n v="-1"/>
    <n v="0"/>
    <n v="-1"/>
    <n v="0"/>
    <n v="-1"/>
    <n v="-1"/>
    <n v="-1"/>
    <x v="6"/>
    <x v="13"/>
    <x v="0"/>
  </r>
  <r>
    <n v="5079"/>
    <n v="6776"/>
    <m/>
    <x v="1"/>
    <n v="8"/>
    <n v="0"/>
    <n v="-1"/>
    <n v="0"/>
    <n v="-1"/>
    <n v="-1"/>
    <n v="-1"/>
    <n v="0"/>
    <n v="-1"/>
    <n v="0"/>
    <n v="-1"/>
    <n v="-1"/>
    <n v="-1"/>
    <x v="7"/>
    <x v="13"/>
    <x v="0"/>
  </r>
  <r>
    <n v="5079"/>
    <n v="6776"/>
    <m/>
    <x v="1"/>
    <n v="9"/>
    <n v="0"/>
    <n v="-1"/>
    <n v="0"/>
    <n v="-1"/>
    <n v="-1"/>
    <n v="-1"/>
    <n v="0"/>
    <n v="-1"/>
    <n v="0"/>
    <n v="-1"/>
    <n v="-1"/>
    <n v="-1"/>
    <x v="8"/>
    <x v="13"/>
    <x v="0"/>
  </r>
  <r>
    <n v="5079"/>
    <n v="6776"/>
    <m/>
    <x v="1"/>
    <n v="10"/>
    <n v="0"/>
    <n v="-1"/>
    <n v="0"/>
    <n v="-1"/>
    <n v="-1"/>
    <n v="-1"/>
    <n v="0"/>
    <n v="-1"/>
    <n v="0"/>
    <n v="-1"/>
    <n v="-1"/>
    <n v="-1"/>
    <x v="9"/>
    <x v="13"/>
    <x v="0"/>
  </r>
  <r>
    <n v="5079"/>
    <n v="6776"/>
    <m/>
    <x v="1"/>
    <n v="11"/>
    <n v="0"/>
    <n v="-1"/>
    <n v="0"/>
    <n v="-1"/>
    <n v="-1"/>
    <n v="-1"/>
    <n v="0"/>
    <n v="-1"/>
    <n v="0"/>
    <n v="-1"/>
    <n v="-1"/>
    <n v="-1"/>
    <x v="10"/>
    <x v="13"/>
    <x v="0"/>
  </r>
  <r>
    <n v="5079"/>
    <n v="6776"/>
    <m/>
    <x v="1"/>
    <n v="12"/>
    <n v="0"/>
    <n v="-1"/>
    <n v="0"/>
    <n v="-1"/>
    <n v="-1"/>
    <n v="-1"/>
    <n v="0"/>
    <n v="-1"/>
    <n v="0"/>
    <n v="-1"/>
    <n v="-1"/>
    <n v="-1"/>
    <x v="11"/>
    <x v="13"/>
    <x v="0"/>
  </r>
  <r>
    <n v="5083"/>
    <n v="6776"/>
    <m/>
    <x v="1"/>
    <n v="1"/>
    <n v="0"/>
    <n v="-1"/>
    <n v="0"/>
    <n v="-1"/>
    <n v="-1"/>
    <n v="-1"/>
    <n v="0"/>
    <n v="-1"/>
    <n v="0"/>
    <n v="-1"/>
    <n v="-1"/>
    <n v="-1"/>
    <x v="0"/>
    <x v="13"/>
    <x v="0"/>
  </r>
  <r>
    <n v="5083"/>
    <n v="6776"/>
    <m/>
    <x v="1"/>
    <n v="2"/>
    <n v="0"/>
    <n v="-1"/>
    <n v="0"/>
    <n v="-1"/>
    <n v="-1"/>
    <n v="-1"/>
    <n v="0"/>
    <n v="-1"/>
    <n v="0"/>
    <n v="-1"/>
    <n v="-1"/>
    <n v="-1"/>
    <x v="1"/>
    <x v="13"/>
    <x v="0"/>
  </r>
  <r>
    <n v="5083"/>
    <n v="6776"/>
    <m/>
    <x v="1"/>
    <n v="3"/>
    <n v="0"/>
    <n v="-1"/>
    <n v="0"/>
    <n v="-1"/>
    <n v="-1"/>
    <n v="-1"/>
    <n v="0"/>
    <n v="-1"/>
    <n v="0"/>
    <n v="-1"/>
    <n v="-1"/>
    <n v="-1"/>
    <x v="2"/>
    <x v="13"/>
    <x v="0"/>
  </r>
  <r>
    <n v="5083"/>
    <n v="6776"/>
    <m/>
    <x v="1"/>
    <n v="4"/>
    <n v="0"/>
    <n v="-1"/>
    <n v="0"/>
    <n v="-1"/>
    <n v="-1"/>
    <n v="-1"/>
    <n v="0"/>
    <n v="-1"/>
    <n v="0"/>
    <n v="-1"/>
    <n v="-1"/>
    <n v="-1"/>
    <x v="3"/>
    <x v="13"/>
    <x v="0"/>
  </r>
  <r>
    <n v="5083"/>
    <n v="6776"/>
    <m/>
    <x v="1"/>
    <n v="5"/>
    <n v="0"/>
    <n v="-1"/>
    <n v="0"/>
    <n v="-1"/>
    <n v="-1"/>
    <n v="-1"/>
    <n v="0"/>
    <n v="-1"/>
    <n v="0"/>
    <n v="-1"/>
    <n v="-1"/>
    <n v="-1"/>
    <x v="4"/>
    <x v="13"/>
    <x v="0"/>
  </r>
  <r>
    <n v="5083"/>
    <n v="6776"/>
    <m/>
    <x v="1"/>
    <n v="6"/>
    <n v="0"/>
    <n v="-1"/>
    <n v="0"/>
    <n v="-1"/>
    <n v="-1"/>
    <n v="-1"/>
    <n v="0"/>
    <n v="-1"/>
    <n v="0"/>
    <n v="-1"/>
    <n v="-1"/>
    <n v="-1"/>
    <x v="5"/>
    <x v="13"/>
    <x v="0"/>
  </r>
  <r>
    <n v="5083"/>
    <n v="6776"/>
    <m/>
    <x v="1"/>
    <n v="7"/>
    <n v="0"/>
    <n v="-1"/>
    <n v="0"/>
    <n v="-1"/>
    <n v="-1"/>
    <n v="-1"/>
    <n v="0"/>
    <n v="-1"/>
    <n v="0"/>
    <n v="-1"/>
    <n v="-1"/>
    <n v="-1"/>
    <x v="6"/>
    <x v="13"/>
    <x v="0"/>
  </r>
  <r>
    <n v="5083"/>
    <n v="6776"/>
    <m/>
    <x v="1"/>
    <n v="8"/>
    <n v="0"/>
    <n v="-1"/>
    <n v="0"/>
    <n v="-1"/>
    <n v="-1"/>
    <n v="-1"/>
    <n v="0"/>
    <n v="-1"/>
    <n v="0"/>
    <n v="-1"/>
    <n v="-1"/>
    <n v="-1"/>
    <x v="7"/>
    <x v="13"/>
    <x v="0"/>
  </r>
  <r>
    <n v="5083"/>
    <n v="6776"/>
    <m/>
    <x v="1"/>
    <n v="9"/>
    <n v="0"/>
    <n v="-1"/>
    <n v="0"/>
    <n v="-1"/>
    <n v="-1"/>
    <n v="-1"/>
    <n v="0"/>
    <n v="-1"/>
    <n v="0"/>
    <n v="-1"/>
    <n v="-1"/>
    <n v="-1"/>
    <x v="8"/>
    <x v="13"/>
    <x v="0"/>
  </r>
  <r>
    <n v="5083"/>
    <n v="6776"/>
    <m/>
    <x v="1"/>
    <n v="10"/>
    <n v="0"/>
    <n v="-1"/>
    <n v="0"/>
    <n v="-1"/>
    <n v="-1"/>
    <n v="-1"/>
    <n v="0"/>
    <n v="-1"/>
    <n v="0"/>
    <n v="-1"/>
    <n v="-1"/>
    <n v="-1"/>
    <x v="9"/>
    <x v="13"/>
    <x v="0"/>
  </r>
  <r>
    <n v="5083"/>
    <n v="6776"/>
    <m/>
    <x v="1"/>
    <n v="11"/>
    <n v="0"/>
    <n v="-1"/>
    <n v="0"/>
    <n v="-1"/>
    <n v="-1"/>
    <n v="-1"/>
    <n v="0"/>
    <n v="-1"/>
    <n v="0"/>
    <n v="-1"/>
    <n v="-1"/>
    <n v="-1"/>
    <x v="10"/>
    <x v="13"/>
    <x v="0"/>
  </r>
  <r>
    <n v="5083"/>
    <n v="6776"/>
    <m/>
    <x v="1"/>
    <n v="12"/>
    <n v="0"/>
    <n v="-1"/>
    <n v="0"/>
    <n v="-1"/>
    <n v="-1"/>
    <n v="-1"/>
    <n v="0"/>
    <n v="-1"/>
    <n v="0"/>
    <n v="-1"/>
    <n v="-1"/>
    <n v="-1"/>
    <x v="11"/>
    <x v="13"/>
    <x v="0"/>
  </r>
  <r>
    <n v="5086"/>
    <n v="6776"/>
    <m/>
    <x v="1"/>
    <n v="1"/>
    <n v="0"/>
    <n v="-1"/>
    <n v="0"/>
    <n v="-1"/>
    <n v="-1"/>
    <n v="-1"/>
    <n v="0"/>
    <n v="-1"/>
    <n v="0"/>
    <n v="-1"/>
    <n v="-1"/>
    <n v="-1"/>
    <x v="0"/>
    <x v="13"/>
    <x v="0"/>
  </r>
  <r>
    <n v="5086"/>
    <n v="6776"/>
    <m/>
    <x v="1"/>
    <n v="2"/>
    <n v="0"/>
    <n v="-1"/>
    <n v="0"/>
    <n v="-1"/>
    <n v="-1"/>
    <n v="-1"/>
    <n v="0"/>
    <n v="-1"/>
    <n v="0"/>
    <n v="-1"/>
    <n v="-1"/>
    <n v="-1"/>
    <x v="1"/>
    <x v="13"/>
    <x v="0"/>
  </r>
  <r>
    <n v="5086"/>
    <n v="6776"/>
    <m/>
    <x v="1"/>
    <n v="3"/>
    <n v="0"/>
    <n v="-1"/>
    <n v="0"/>
    <n v="-1"/>
    <n v="-1"/>
    <n v="-1"/>
    <n v="0"/>
    <n v="-1"/>
    <n v="0"/>
    <n v="-1"/>
    <n v="-1"/>
    <n v="-1"/>
    <x v="2"/>
    <x v="13"/>
    <x v="0"/>
  </r>
  <r>
    <n v="5086"/>
    <n v="6776"/>
    <m/>
    <x v="1"/>
    <n v="4"/>
    <n v="0"/>
    <n v="-1"/>
    <n v="0"/>
    <n v="-1"/>
    <n v="-1"/>
    <n v="-1"/>
    <n v="0"/>
    <n v="-1"/>
    <n v="0"/>
    <n v="-1"/>
    <n v="-1"/>
    <n v="-1"/>
    <x v="3"/>
    <x v="13"/>
    <x v="0"/>
  </r>
  <r>
    <n v="5086"/>
    <n v="6776"/>
    <m/>
    <x v="1"/>
    <n v="5"/>
    <n v="0"/>
    <n v="-1"/>
    <n v="0"/>
    <n v="-1"/>
    <n v="-1"/>
    <n v="-1"/>
    <n v="0"/>
    <n v="-1"/>
    <n v="0"/>
    <n v="-1"/>
    <n v="-1"/>
    <n v="-1"/>
    <x v="4"/>
    <x v="13"/>
    <x v="0"/>
  </r>
  <r>
    <n v="5086"/>
    <n v="6776"/>
    <m/>
    <x v="1"/>
    <n v="6"/>
    <n v="0"/>
    <n v="-1"/>
    <n v="0"/>
    <n v="-1"/>
    <n v="-1"/>
    <n v="-1"/>
    <n v="0"/>
    <n v="-1"/>
    <n v="0"/>
    <n v="-1"/>
    <n v="-1"/>
    <n v="-1"/>
    <x v="5"/>
    <x v="13"/>
    <x v="0"/>
  </r>
  <r>
    <n v="5086"/>
    <n v="6776"/>
    <m/>
    <x v="1"/>
    <n v="7"/>
    <n v="0"/>
    <n v="-1"/>
    <n v="0"/>
    <n v="-1"/>
    <n v="-1"/>
    <n v="-1"/>
    <n v="0"/>
    <n v="-1"/>
    <n v="0"/>
    <n v="-1"/>
    <n v="-1"/>
    <n v="-1"/>
    <x v="6"/>
    <x v="13"/>
    <x v="0"/>
  </r>
  <r>
    <n v="5086"/>
    <n v="6776"/>
    <m/>
    <x v="1"/>
    <n v="8"/>
    <n v="0"/>
    <n v="-1"/>
    <n v="0"/>
    <n v="-1"/>
    <n v="-1"/>
    <n v="-1"/>
    <n v="0"/>
    <n v="-1"/>
    <n v="0"/>
    <n v="-1"/>
    <n v="-1"/>
    <n v="-1"/>
    <x v="7"/>
    <x v="13"/>
    <x v="0"/>
  </r>
  <r>
    <n v="5086"/>
    <n v="6776"/>
    <m/>
    <x v="1"/>
    <n v="9"/>
    <n v="0"/>
    <n v="-1"/>
    <n v="0"/>
    <n v="-1"/>
    <n v="-1"/>
    <n v="-1"/>
    <n v="0"/>
    <n v="-1"/>
    <n v="0"/>
    <n v="-1"/>
    <n v="-1"/>
    <n v="-1"/>
    <x v="8"/>
    <x v="13"/>
    <x v="0"/>
  </r>
  <r>
    <n v="5086"/>
    <n v="6776"/>
    <m/>
    <x v="1"/>
    <n v="10"/>
    <n v="0"/>
    <n v="-1"/>
    <n v="0"/>
    <n v="-1"/>
    <n v="-1"/>
    <n v="-1"/>
    <n v="0"/>
    <n v="-1"/>
    <n v="0"/>
    <n v="-1"/>
    <n v="-1"/>
    <n v="-1"/>
    <x v="9"/>
    <x v="13"/>
    <x v="0"/>
  </r>
  <r>
    <n v="5086"/>
    <n v="6776"/>
    <m/>
    <x v="1"/>
    <n v="11"/>
    <n v="0"/>
    <n v="-1"/>
    <n v="0"/>
    <n v="-1"/>
    <n v="-1"/>
    <n v="-1"/>
    <n v="0"/>
    <n v="-1"/>
    <n v="0"/>
    <n v="-1"/>
    <n v="-1"/>
    <n v="-1"/>
    <x v="10"/>
    <x v="13"/>
    <x v="0"/>
  </r>
  <r>
    <n v="5086"/>
    <n v="6776"/>
    <m/>
    <x v="1"/>
    <n v="12"/>
    <n v="0"/>
    <n v="-1"/>
    <n v="0"/>
    <n v="-1"/>
    <n v="-1"/>
    <n v="-1"/>
    <n v="0"/>
    <n v="-1"/>
    <n v="0"/>
    <n v="-1"/>
    <n v="-1"/>
    <n v="-1"/>
    <x v="11"/>
    <x v="13"/>
    <x v="0"/>
  </r>
  <r>
    <n v="5085"/>
    <n v="6776"/>
    <m/>
    <x v="1"/>
    <n v="1"/>
    <n v="0"/>
    <n v="-1"/>
    <n v="0"/>
    <n v="-1"/>
    <n v="-1"/>
    <n v="-1"/>
    <n v="0"/>
    <n v="-1"/>
    <n v="0"/>
    <n v="-1"/>
    <n v="-1"/>
    <n v="-1"/>
    <x v="0"/>
    <x v="13"/>
    <x v="0"/>
  </r>
  <r>
    <n v="5085"/>
    <n v="6776"/>
    <m/>
    <x v="1"/>
    <n v="2"/>
    <n v="0"/>
    <n v="-1"/>
    <n v="0"/>
    <n v="-1"/>
    <n v="-1"/>
    <n v="-1"/>
    <n v="0"/>
    <n v="-1"/>
    <n v="0"/>
    <n v="-1"/>
    <n v="-1"/>
    <n v="-1"/>
    <x v="1"/>
    <x v="13"/>
    <x v="0"/>
  </r>
  <r>
    <n v="5085"/>
    <n v="6776"/>
    <m/>
    <x v="1"/>
    <n v="3"/>
    <n v="0"/>
    <n v="-1"/>
    <n v="0"/>
    <n v="-1"/>
    <n v="-1"/>
    <n v="-1"/>
    <n v="0"/>
    <n v="-1"/>
    <n v="0"/>
    <n v="-1"/>
    <n v="-1"/>
    <n v="-1"/>
    <x v="2"/>
    <x v="13"/>
    <x v="0"/>
  </r>
  <r>
    <n v="5085"/>
    <n v="6776"/>
    <m/>
    <x v="1"/>
    <n v="4"/>
    <n v="0"/>
    <n v="-1"/>
    <n v="0"/>
    <n v="-1"/>
    <n v="-1"/>
    <n v="-1"/>
    <n v="0"/>
    <n v="-1"/>
    <n v="0"/>
    <n v="-1"/>
    <n v="-1"/>
    <n v="-1"/>
    <x v="3"/>
    <x v="13"/>
    <x v="0"/>
  </r>
  <r>
    <n v="5085"/>
    <n v="6776"/>
    <m/>
    <x v="1"/>
    <n v="5"/>
    <n v="0"/>
    <n v="-1"/>
    <n v="0"/>
    <n v="-1"/>
    <n v="-1"/>
    <n v="-1"/>
    <n v="0"/>
    <n v="-1"/>
    <n v="0"/>
    <n v="-1"/>
    <n v="-1"/>
    <n v="-1"/>
    <x v="4"/>
    <x v="13"/>
    <x v="0"/>
  </r>
  <r>
    <n v="5085"/>
    <n v="6776"/>
    <m/>
    <x v="1"/>
    <n v="6"/>
    <n v="0"/>
    <n v="-1"/>
    <n v="0"/>
    <n v="-1"/>
    <n v="-1"/>
    <n v="-1"/>
    <n v="0"/>
    <n v="-1"/>
    <n v="0"/>
    <n v="-1"/>
    <n v="-1"/>
    <n v="-1"/>
    <x v="5"/>
    <x v="13"/>
    <x v="0"/>
  </r>
  <r>
    <n v="5085"/>
    <n v="6776"/>
    <m/>
    <x v="1"/>
    <n v="7"/>
    <n v="0"/>
    <n v="-1"/>
    <n v="0"/>
    <n v="-1"/>
    <n v="-1"/>
    <n v="-1"/>
    <n v="0"/>
    <n v="-1"/>
    <n v="0"/>
    <n v="-1"/>
    <n v="-1"/>
    <n v="-1"/>
    <x v="6"/>
    <x v="13"/>
    <x v="0"/>
  </r>
  <r>
    <n v="5085"/>
    <n v="6776"/>
    <m/>
    <x v="1"/>
    <n v="8"/>
    <n v="0"/>
    <n v="-1"/>
    <n v="0"/>
    <n v="-1"/>
    <n v="-1"/>
    <n v="-1"/>
    <n v="0"/>
    <n v="-1"/>
    <n v="0"/>
    <n v="-1"/>
    <n v="-1"/>
    <n v="-1"/>
    <x v="7"/>
    <x v="13"/>
    <x v="0"/>
  </r>
  <r>
    <n v="5085"/>
    <n v="6776"/>
    <m/>
    <x v="1"/>
    <n v="9"/>
    <n v="0"/>
    <n v="-1"/>
    <n v="0"/>
    <n v="-1"/>
    <n v="-1"/>
    <n v="-1"/>
    <n v="0"/>
    <n v="-1"/>
    <n v="0"/>
    <n v="-1"/>
    <n v="-1"/>
    <n v="-1"/>
    <x v="8"/>
    <x v="13"/>
    <x v="0"/>
  </r>
  <r>
    <n v="5085"/>
    <n v="6776"/>
    <m/>
    <x v="1"/>
    <n v="10"/>
    <n v="0"/>
    <n v="-1"/>
    <n v="0"/>
    <n v="-1"/>
    <n v="-1"/>
    <n v="-1"/>
    <n v="0"/>
    <n v="-1"/>
    <n v="0"/>
    <n v="-1"/>
    <n v="-1"/>
    <n v="-1"/>
    <x v="9"/>
    <x v="13"/>
    <x v="0"/>
  </r>
  <r>
    <n v="5085"/>
    <n v="6776"/>
    <m/>
    <x v="1"/>
    <n v="11"/>
    <n v="0"/>
    <n v="-1"/>
    <n v="0"/>
    <n v="-1"/>
    <n v="-1"/>
    <n v="-1"/>
    <n v="0"/>
    <n v="-1"/>
    <n v="0"/>
    <n v="-1"/>
    <n v="-1"/>
    <n v="-1"/>
    <x v="10"/>
    <x v="13"/>
    <x v="0"/>
  </r>
  <r>
    <n v="5085"/>
    <n v="6776"/>
    <m/>
    <x v="1"/>
    <n v="12"/>
    <n v="0"/>
    <n v="-1"/>
    <n v="0"/>
    <n v="-1"/>
    <n v="-1"/>
    <n v="-1"/>
    <n v="0"/>
    <n v="-1"/>
    <n v="0"/>
    <n v="-1"/>
    <n v="-1"/>
    <n v="-1"/>
    <x v="11"/>
    <x v="13"/>
    <x v="0"/>
  </r>
  <r>
    <n v="5081"/>
    <n v="6776"/>
    <m/>
    <x v="1"/>
    <n v="1"/>
    <n v="0"/>
    <n v="-1"/>
    <n v="0"/>
    <n v="-1"/>
    <n v="-1"/>
    <n v="-1"/>
    <n v="0"/>
    <n v="-1"/>
    <n v="0"/>
    <n v="-1"/>
    <n v="-1"/>
    <n v="-1"/>
    <x v="0"/>
    <x v="13"/>
    <x v="0"/>
  </r>
  <r>
    <n v="5081"/>
    <n v="6776"/>
    <m/>
    <x v="1"/>
    <n v="2"/>
    <n v="0"/>
    <n v="-1"/>
    <n v="0"/>
    <n v="-1"/>
    <n v="-1"/>
    <n v="-1"/>
    <n v="0"/>
    <n v="-1"/>
    <n v="0"/>
    <n v="-1"/>
    <n v="-1"/>
    <n v="-1"/>
    <x v="1"/>
    <x v="13"/>
    <x v="0"/>
  </r>
  <r>
    <n v="5081"/>
    <n v="6776"/>
    <m/>
    <x v="1"/>
    <n v="3"/>
    <n v="0"/>
    <n v="-1"/>
    <n v="0"/>
    <n v="-1"/>
    <n v="-1"/>
    <n v="-1"/>
    <n v="0"/>
    <n v="-1"/>
    <n v="0"/>
    <n v="-1"/>
    <n v="-1"/>
    <n v="-1"/>
    <x v="2"/>
    <x v="13"/>
    <x v="0"/>
  </r>
  <r>
    <n v="5081"/>
    <n v="6776"/>
    <m/>
    <x v="1"/>
    <n v="4"/>
    <n v="0"/>
    <n v="-1"/>
    <n v="0"/>
    <n v="-1"/>
    <n v="-1"/>
    <n v="-1"/>
    <n v="0"/>
    <n v="-1"/>
    <n v="0"/>
    <n v="-1"/>
    <n v="-1"/>
    <n v="-1"/>
    <x v="3"/>
    <x v="13"/>
    <x v="0"/>
  </r>
  <r>
    <n v="5081"/>
    <n v="6776"/>
    <m/>
    <x v="1"/>
    <n v="5"/>
    <n v="0"/>
    <n v="-1"/>
    <n v="0"/>
    <n v="-1"/>
    <n v="-1"/>
    <n v="-1"/>
    <n v="0"/>
    <n v="-1"/>
    <n v="0"/>
    <n v="-1"/>
    <n v="-1"/>
    <n v="-1"/>
    <x v="4"/>
    <x v="13"/>
    <x v="0"/>
  </r>
  <r>
    <n v="5081"/>
    <n v="6776"/>
    <m/>
    <x v="1"/>
    <n v="6"/>
    <n v="0"/>
    <n v="-1"/>
    <n v="0"/>
    <n v="-1"/>
    <n v="-1"/>
    <n v="-1"/>
    <n v="0"/>
    <n v="-1"/>
    <n v="0"/>
    <n v="-1"/>
    <n v="-1"/>
    <n v="-1"/>
    <x v="5"/>
    <x v="13"/>
    <x v="0"/>
  </r>
  <r>
    <n v="5081"/>
    <n v="6776"/>
    <m/>
    <x v="1"/>
    <n v="7"/>
    <n v="0"/>
    <n v="-1"/>
    <n v="0"/>
    <n v="-1"/>
    <n v="-1"/>
    <n v="-1"/>
    <n v="0"/>
    <n v="-1"/>
    <n v="0"/>
    <n v="-1"/>
    <n v="-1"/>
    <n v="-1"/>
    <x v="6"/>
    <x v="13"/>
    <x v="0"/>
  </r>
  <r>
    <n v="5081"/>
    <n v="6776"/>
    <m/>
    <x v="1"/>
    <n v="8"/>
    <n v="0"/>
    <n v="-1"/>
    <n v="0"/>
    <n v="-1"/>
    <n v="-1"/>
    <n v="-1"/>
    <n v="0"/>
    <n v="-1"/>
    <n v="0"/>
    <n v="-1"/>
    <n v="-1"/>
    <n v="-1"/>
    <x v="7"/>
    <x v="13"/>
    <x v="0"/>
  </r>
  <r>
    <n v="5081"/>
    <n v="6776"/>
    <m/>
    <x v="1"/>
    <n v="9"/>
    <n v="0"/>
    <n v="-1"/>
    <n v="0"/>
    <n v="-1"/>
    <n v="-1"/>
    <n v="-1"/>
    <n v="0"/>
    <n v="-1"/>
    <n v="0"/>
    <n v="-1"/>
    <n v="-1"/>
    <n v="-1"/>
    <x v="8"/>
    <x v="13"/>
    <x v="0"/>
  </r>
  <r>
    <n v="5081"/>
    <n v="6776"/>
    <m/>
    <x v="1"/>
    <n v="10"/>
    <n v="0"/>
    <n v="-1"/>
    <n v="0"/>
    <n v="-1"/>
    <n v="-1"/>
    <n v="-1"/>
    <n v="0"/>
    <n v="-1"/>
    <n v="0"/>
    <n v="-1"/>
    <n v="-1"/>
    <n v="-1"/>
    <x v="9"/>
    <x v="13"/>
    <x v="0"/>
  </r>
  <r>
    <n v="5081"/>
    <n v="6776"/>
    <m/>
    <x v="1"/>
    <n v="11"/>
    <n v="0"/>
    <n v="-1"/>
    <n v="0"/>
    <n v="-1"/>
    <n v="-1"/>
    <n v="-1"/>
    <n v="0"/>
    <n v="-1"/>
    <n v="0"/>
    <n v="-1"/>
    <n v="-1"/>
    <n v="-1"/>
    <x v="10"/>
    <x v="13"/>
    <x v="0"/>
  </r>
  <r>
    <n v="5081"/>
    <n v="6776"/>
    <m/>
    <x v="1"/>
    <n v="12"/>
    <n v="0"/>
    <n v="-1"/>
    <n v="0"/>
    <n v="-1"/>
    <n v="-1"/>
    <n v="-1"/>
    <n v="0"/>
    <n v="-1"/>
    <n v="0"/>
    <n v="-1"/>
    <n v="-1"/>
    <n v="-1"/>
    <x v="11"/>
    <x v="13"/>
    <x v="0"/>
  </r>
  <r>
    <n v="5080"/>
    <n v="6776"/>
    <m/>
    <x v="1"/>
    <n v="1"/>
    <n v="0"/>
    <n v="-1"/>
    <n v="0"/>
    <n v="-1"/>
    <n v="-1"/>
    <n v="-1"/>
    <n v="0"/>
    <n v="-1"/>
    <n v="0"/>
    <n v="-1"/>
    <n v="-1"/>
    <n v="-1"/>
    <x v="0"/>
    <x v="13"/>
    <x v="0"/>
  </r>
  <r>
    <n v="5080"/>
    <n v="6776"/>
    <m/>
    <x v="1"/>
    <n v="2"/>
    <n v="0"/>
    <n v="-1"/>
    <n v="0"/>
    <n v="-1"/>
    <n v="-1"/>
    <n v="-1"/>
    <n v="0"/>
    <n v="-1"/>
    <n v="0"/>
    <n v="-1"/>
    <n v="-1"/>
    <n v="-1"/>
    <x v="1"/>
    <x v="13"/>
    <x v="0"/>
  </r>
  <r>
    <n v="5080"/>
    <n v="6776"/>
    <m/>
    <x v="1"/>
    <n v="3"/>
    <n v="0"/>
    <n v="-1"/>
    <n v="0"/>
    <n v="-1"/>
    <n v="-1"/>
    <n v="-1"/>
    <n v="0"/>
    <n v="-1"/>
    <n v="0"/>
    <n v="-1"/>
    <n v="-1"/>
    <n v="-1"/>
    <x v="2"/>
    <x v="13"/>
    <x v="0"/>
  </r>
  <r>
    <n v="5080"/>
    <n v="6776"/>
    <m/>
    <x v="1"/>
    <n v="4"/>
    <n v="0"/>
    <n v="-1"/>
    <n v="0"/>
    <n v="-1"/>
    <n v="-1"/>
    <n v="-1"/>
    <n v="0"/>
    <n v="-1"/>
    <n v="0"/>
    <n v="-1"/>
    <n v="-1"/>
    <n v="-1"/>
    <x v="3"/>
    <x v="13"/>
    <x v="0"/>
  </r>
  <r>
    <n v="5080"/>
    <n v="6776"/>
    <m/>
    <x v="1"/>
    <n v="5"/>
    <n v="0"/>
    <n v="-1"/>
    <n v="0"/>
    <n v="-1"/>
    <n v="-1"/>
    <n v="-1"/>
    <n v="0"/>
    <n v="-1"/>
    <n v="0"/>
    <n v="-1"/>
    <n v="-1"/>
    <n v="-1"/>
    <x v="4"/>
    <x v="13"/>
    <x v="0"/>
  </r>
  <r>
    <n v="5080"/>
    <n v="6776"/>
    <m/>
    <x v="1"/>
    <n v="6"/>
    <n v="0"/>
    <n v="-1"/>
    <n v="0"/>
    <n v="-1"/>
    <n v="-1"/>
    <n v="-1"/>
    <n v="0"/>
    <n v="-1"/>
    <n v="0"/>
    <n v="-1"/>
    <n v="-1"/>
    <n v="-1"/>
    <x v="5"/>
    <x v="13"/>
    <x v="0"/>
  </r>
  <r>
    <n v="5080"/>
    <n v="6776"/>
    <m/>
    <x v="1"/>
    <n v="7"/>
    <n v="0"/>
    <n v="-1"/>
    <n v="0"/>
    <n v="-1"/>
    <n v="-1"/>
    <n v="-1"/>
    <n v="0"/>
    <n v="-1"/>
    <n v="0"/>
    <n v="-1"/>
    <n v="-1"/>
    <n v="-1"/>
    <x v="6"/>
    <x v="13"/>
    <x v="0"/>
  </r>
  <r>
    <n v="5080"/>
    <n v="6776"/>
    <m/>
    <x v="1"/>
    <n v="8"/>
    <n v="0"/>
    <n v="-1"/>
    <n v="0"/>
    <n v="-1"/>
    <n v="-1"/>
    <n v="-1"/>
    <n v="0"/>
    <n v="-1"/>
    <n v="0"/>
    <n v="-1"/>
    <n v="-1"/>
    <n v="-1"/>
    <x v="7"/>
    <x v="13"/>
    <x v="0"/>
  </r>
  <r>
    <n v="5080"/>
    <n v="6776"/>
    <m/>
    <x v="1"/>
    <n v="9"/>
    <n v="0"/>
    <n v="-1"/>
    <n v="0"/>
    <n v="-1"/>
    <n v="-1"/>
    <n v="-1"/>
    <n v="0"/>
    <n v="-1"/>
    <n v="0"/>
    <n v="-1"/>
    <n v="-1"/>
    <n v="-1"/>
    <x v="8"/>
    <x v="13"/>
    <x v="0"/>
  </r>
  <r>
    <n v="5080"/>
    <n v="6776"/>
    <m/>
    <x v="1"/>
    <n v="10"/>
    <n v="0"/>
    <n v="-1"/>
    <n v="0"/>
    <n v="-1"/>
    <n v="-1"/>
    <n v="-1"/>
    <n v="0"/>
    <n v="-1"/>
    <n v="0"/>
    <n v="-1"/>
    <n v="-1"/>
    <n v="-1"/>
    <x v="9"/>
    <x v="13"/>
    <x v="0"/>
  </r>
  <r>
    <n v="5080"/>
    <n v="6776"/>
    <m/>
    <x v="1"/>
    <n v="11"/>
    <n v="0"/>
    <n v="-1"/>
    <n v="0"/>
    <n v="-1"/>
    <n v="-1"/>
    <n v="-1"/>
    <n v="0"/>
    <n v="-1"/>
    <n v="0"/>
    <n v="-1"/>
    <n v="-1"/>
    <n v="-1"/>
    <x v="10"/>
    <x v="13"/>
    <x v="0"/>
  </r>
  <r>
    <n v="5080"/>
    <n v="6776"/>
    <m/>
    <x v="1"/>
    <n v="12"/>
    <n v="0"/>
    <n v="-1"/>
    <n v="0"/>
    <n v="-1"/>
    <n v="-1"/>
    <n v="-1"/>
    <n v="0"/>
    <n v="-1"/>
    <n v="0"/>
    <n v="-1"/>
    <n v="-1"/>
    <n v="-1"/>
    <x v="11"/>
    <x v="13"/>
    <x v="0"/>
  </r>
  <r>
    <n v="5077"/>
    <n v="6776"/>
    <m/>
    <x v="1"/>
    <n v="1"/>
    <n v="0"/>
    <n v="-1"/>
    <n v="0"/>
    <n v="-1"/>
    <n v="-1"/>
    <n v="-1"/>
    <n v="0"/>
    <n v="-1"/>
    <n v="0"/>
    <n v="-1"/>
    <n v="-1"/>
    <n v="-1"/>
    <x v="0"/>
    <x v="13"/>
    <x v="0"/>
  </r>
  <r>
    <n v="5077"/>
    <n v="6776"/>
    <m/>
    <x v="1"/>
    <n v="2"/>
    <n v="0"/>
    <n v="-1"/>
    <n v="0"/>
    <n v="-1"/>
    <n v="-1"/>
    <n v="-1"/>
    <n v="0"/>
    <n v="-1"/>
    <n v="0"/>
    <n v="-1"/>
    <n v="-1"/>
    <n v="-1"/>
    <x v="1"/>
    <x v="13"/>
    <x v="0"/>
  </r>
  <r>
    <n v="5077"/>
    <n v="6776"/>
    <m/>
    <x v="1"/>
    <n v="3"/>
    <n v="0"/>
    <n v="-1"/>
    <n v="0"/>
    <n v="-1"/>
    <n v="-1"/>
    <n v="-1"/>
    <n v="0"/>
    <n v="-1"/>
    <n v="0"/>
    <n v="-1"/>
    <n v="-1"/>
    <n v="-1"/>
    <x v="2"/>
    <x v="13"/>
    <x v="0"/>
  </r>
  <r>
    <n v="5077"/>
    <n v="6776"/>
    <m/>
    <x v="1"/>
    <n v="4"/>
    <n v="0"/>
    <n v="-1"/>
    <n v="0"/>
    <n v="-1"/>
    <n v="-1"/>
    <n v="-1"/>
    <n v="0"/>
    <n v="-1"/>
    <n v="0"/>
    <n v="-1"/>
    <n v="-1"/>
    <n v="-1"/>
    <x v="3"/>
    <x v="13"/>
    <x v="0"/>
  </r>
  <r>
    <n v="5077"/>
    <n v="6776"/>
    <m/>
    <x v="1"/>
    <n v="5"/>
    <n v="0"/>
    <n v="-1"/>
    <n v="0"/>
    <n v="-1"/>
    <n v="-1"/>
    <n v="-1"/>
    <n v="0"/>
    <n v="-1"/>
    <n v="0"/>
    <n v="-1"/>
    <n v="-1"/>
    <n v="-1"/>
    <x v="4"/>
    <x v="13"/>
    <x v="0"/>
  </r>
  <r>
    <n v="5077"/>
    <n v="6776"/>
    <m/>
    <x v="1"/>
    <n v="6"/>
    <n v="0"/>
    <n v="-1"/>
    <n v="0"/>
    <n v="-1"/>
    <n v="-1"/>
    <n v="-1"/>
    <n v="0"/>
    <n v="-1"/>
    <n v="0"/>
    <n v="-1"/>
    <n v="-1"/>
    <n v="-1"/>
    <x v="5"/>
    <x v="13"/>
    <x v="0"/>
  </r>
  <r>
    <n v="5077"/>
    <n v="6776"/>
    <m/>
    <x v="1"/>
    <n v="7"/>
    <n v="0"/>
    <n v="-1"/>
    <n v="0"/>
    <n v="-1"/>
    <n v="-1"/>
    <n v="-1"/>
    <n v="0"/>
    <n v="-1"/>
    <n v="0"/>
    <n v="-1"/>
    <n v="-1"/>
    <n v="-1"/>
    <x v="6"/>
    <x v="13"/>
    <x v="0"/>
  </r>
  <r>
    <n v="5077"/>
    <n v="6776"/>
    <m/>
    <x v="1"/>
    <n v="8"/>
    <n v="0"/>
    <n v="-1"/>
    <n v="0"/>
    <n v="-1"/>
    <n v="-1"/>
    <n v="-1"/>
    <n v="0"/>
    <n v="-1"/>
    <n v="0"/>
    <n v="-1"/>
    <n v="-1"/>
    <n v="-1"/>
    <x v="7"/>
    <x v="13"/>
    <x v="0"/>
  </r>
  <r>
    <n v="5077"/>
    <n v="6776"/>
    <m/>
    <x v="1"/>
    <n v="9"/>
    <n v="0"/>
    <n v="-1"/>
    <n v="0"/>
    <n v="-1"/>
    <n v="-1"/>
    <n v="-1"/>
    <n v="0"/>
    <n v="-1"/>
    <n v="0"/>
    <n v="-1"/>
    <n v="-1"/>
    <n v="-1"/>
    <x v="8"/>
    <x v="13"/>
    <x v="0"/>
  </r>
  <r>
    <n v="5077"/>
    <n v="6776"/>
    <m/>
    <x v="1"/>
    <n v="10"/>
    <n v="0"/>
    <n v="-1"/>
    <n v="0"/>
    <n v="-1"/>
    <n v="-1"/>
    <n v="-1"/>
    <n v="0"/>
    <n v="-1"/>
    <n v="0"/>
    <n v="-1"/>
    <n v="-1"/>
    <n v="-1"/>
    <x v="9"/>
    <x v="13"/>
    <x v="0"/>
  </r>
  <r>
    <n v="5077"/>
    <n v="6776"/>
    <m/>
    <x v="1"/>
    <n v="11"/>
    <n v="0"/>
    <n v="-1"/>
    <n v="0"/>
    <n v="-1"/>
    <n v="-1"/>
    <n v="-1"/>
    <n v="0"/>
    <n v="-1"/>
    <n v="0"/>
    <n v="-1"/>
    <n v="-1"/>
    <n v="-1"/>
    <x v="10"/>
    <x v="13"/>
    <x v="0"/>
  </r>
  <r>
    <n v="5077"/>
    <n v="6776"/>
    <m/>
    <x v="1"/>
    <n v="12"/>
    <n v="0"/>
    <n v="-1"/>
    <n v="0"/>
    <n v="-1"/>
    <n v="-1"/>
    <n v="-1"/>
    <n v="0"/>
    <n v="-1"/>
    <n v="0"/>
    <n v="-1"/>
    <n v="-1"/>
    <n v="-1"/>
    <x v="11"/>
    <x v="13"/>
    <x v="0"/>
  </r>
  <r>
    <n v="5078"/>
    <n v="6776"/>
    <m/>
    <x v="1"/>
    <n v="1"/>
    <n v="0"/>
    <n v="-1"/>
    <n v="0"/>
    <n v="-1"/>
    <n v="-1"/>
    <n v="-1"/>
    <n v="0"/>
    <n v="-1"/>
    <n v="0"/>
    <n v="-1"/>
    <n v="-1"/>
    <n v="-1"/>
    <x v="0"/>
    <x v="13"/>
    <x v="0"/>
  </r>
  <r>
    <n v="5078"/>
    <n v="6776"/>
    <m/>
    <x v="1"/>
    <n v="2"/>
    <n v="0"/>
    <n v="-1"/>
    <n v="0"/>
    <n v="-1"/>
    <n v="-1"/>
    <n v="-1"/>
    <n v="0"/>
    <n v="-1"/>
    <n v="0"/>
    <n v="-1"/>
    <n v="-1"/>
    <n v="-1"/>
    <x v="1"/>
    <x v="13"/>
    <x v="0"/>
  </r>
  <r>
    <n v="5078"/>
    <n v="6776"/>
    <m/>
    <x v="1"/>
    <n v="3"/>
    <n v="0"/>
    <n v="-1"/>
    <n v="0"/>
    <n v="-1"/>
    <n v="-1"/>
    <n v="-1"/>
    <n v="0"/>
    <n v="-1"/>
    <n v="0"/>
    <n v="-1"/>
    <n v="-1"/>
    <n v="-1"/>
    <x v="2"/>
    <x v="13"/>
    <x v="0"/>
  </r>
  <r>
    <n v="5078"/>
    <n v="6776"/>
    <m/>
    <x v="1"/>
    <n v="4"/>
    <n v="0"/>
    <n v="-1"/>
    <n v="0"/>
    <n v="-1"/>
    <n v="-1"/>
    <n v="-1"/>
    <n v="0"/>
    <n v="-1"/>
    <n v="0"/>
    <n v="-1"/>
    <n v="-1"/>
    <n v="-1"/>
    <x v="3"/>
    <x v="13"/>
    <x v="0"/>
  </r>
  <r>
    <n v="5078"/>
    <n v="6776"/>
    <m/>
    <x v="1"/>
    <n v="5"/>
    <n v="0"/>
    <n v="-1"/>
    <n v="0"/>
    <n v="-1"/>
    <n v="-1"/>
    <n v="-1"/>
    <n v="0"/>
    <n v="-1"/>
    <n v="0"/>
    <n v="-1"/>
    <n v="-1"/>
    <n v="-1"/>
    <x v="4"/>
    <x v="13"/>
    <x v="0"/>
  </r>
  <r>
    <n v="5078"/>
    <n v="6776"/>
    <m/>
    <x v="1"/>
    <n v="6"/>
    <n v="0"/>
    <n v="-1"/>
    <n v="0"/>
    <n v="-1"/>
    <n v="-1"/>
    <n v="-1"/>
    <n v="0"/>
    <n v="-1"/>
    <n v="0"/>
    <n v="-1"/>
    <n v="-1"/>
    <n v="-1"/>
    <x v="5"/>
    <x v="13"/>
    <x v="0"/>
  </r>
  <r>
    <n v="5078"/>
    <n v="6776"/>
    <m/>
    <x v="1"/>
    <n v="7"/>
    <n v="0"/>
    <n v="-1"/>
    <n v="0"/>
    <n v="-1"/>
    <n v="-1"/>
    <n v="-1"/>
    <n v="0"/>
    <n v="-1"/>
    <n v="0"/>
    <n v="-1"/>
    <n v="-1"/>
    <n v="-1"/>
    <x v="6"/>
    <x v="13"/>
    <x v="0"/>
  </r>
  <r>
    <n v="5078"/>
    <n v="6776"/>
    <m/>
    <x v="1"/>
    <n v="8"/>
    <n v="0"/>
    <n v="-1"/>
    <n v="0"/>
    <n v="-1"/>
    <n v="-1"/>
    <n v="-1"/>
    <n v="0"/>
    <n v="-1"/>
    <n v="0"/>
    <n v="-1"/>
    <n v="-1"/>
    <n v="-1"/>
    <x v="7"/>
    <x v="13"/>
    <x v="0"/>
  </r>
  <r>
    <n v="5078"/>
    <n v="6776"/>
    <m/>
    <x v="1"/>
    <n v="9"/>
    <n v="0"/>
    <n v="-1"/>
    <n v="0"/>
    <n v="-1"/>
    <n v="-1"/>
    <n v="-1"/>
    <n v="0"/>
    <n v="-1"/>
    <n v="0"/>
    <n v="-1"/>
    <n v="-1"/>
    <n v="-1"/>
    <x v="8"/>
    <x v="13"/>
    <x v="0"/>
  </r>
  <r>
    <n v="5078"/>
    <n v="6776"/>
    <m/>
    <x v="1"/>
    <n v="10"/>
    <n v="0"/>
    <n v="-1"/>
    <n v="0"/>
    <n v="-1"/>
    <n v="-1"/>
    <n v="-1"/>
    <n v="0"/>
    <n v="-1"/>
    <n v="0"/>
    <n v="-1"/>
    <n v="-1"/>
    <n v="-1"/>
    <x v="9"/>
    <x v="13"/>
    <x v="0"/>
  </r>
  <r>
    <n v="5078"/>
    <n v="6776"/>
    <m/>
    <x v="1"/>
    <n v="11"/>
    <n v="0"/>
    <n v="-1"/>
    <n v="0"/>
    <n v="-1"/>
    <n v="-1"/>
    <n v="-1"/>
    <n v="0"/>
    <n v="-1"/>
    <n v="0"/>
    <n v="-1"/>
    <n v="-1"/>
    <n v="-1"/>
    <x v="10"/>
    <x v="13"/>
    <x v="0"/>
  </r>
  <r>
    <n v="5078"/>
    <n v="6776"/>
    <m/>
    <x v="1"/>
    <n v="12"/>
    <n v="0"/>
    <n v="-1"/>
    <n v="0"/>
    <n v="-1"/>
    <n v="-1"/>
    <n v="-1"/>
    <n v="0"/>
    <n v="-1"/>
    <n v="0"/>
    <n v="-1"/>
    <n v="-1"/>
    <n v="-1"/>
    <x v="11"/>
    <x v="13"/>
    <x v="0"/>
  </r>
  <r>
    <n v="5084"/>
    <n v="6764"/>
    <m/>
    <x v="1"/>
    <n v="1"/>
    <n v="0"/>
    <n v="-1"/>
    <n v="0"/>
    <n v="-1"/>
    <n v="-1"/>
    <n v="-1"/>
    <n v="0"/>
    <n v="-1"/>
    <n v="0"/>
    <n v="-1"/>
    <n v="-1"/>
    <n v="-1"/>
    <x v="0"/>
    <x v="8"/>
    <x v="0"/>
  </r>
  <r>
    <n v="5084"/>
    <n v="6764"/>
    <m/>
    <x v="1"/>
    <n v="2"/>
    <n v="0"/>
    <n v="-1"/>
    <n v="0"/>
    <n v="-1"/>
    <n v="-1"/>
    <n v="-1"/>
    <n v="0"/>
    <n v="-1"/>
    <n v="0"/>
    <n v="-1"/>
    <n v="-1"/>
    <n v="-1"/>
    <x v="1"/>
    <x v="8"/>
    <x v="0"/>
  </r>
  <r>
    <n v="5084"/>
    <n v="6764"/>
    <m/>
    <x v="1"/>
    <n v="3"/>
    <n v="0"/>
    <n v="-1"/>
    <n v="0"/>
    <n v="-1"/>
    <n v="-1"/>
    <n v="-1"/>
    <n v="0"/>
    <n v="-1"/>
    <n v="0"/>
    <n v="-1"/>
    <n v="-1"/>
    <n v="-1"/>
    <x v="2"/>
    <x v="8"/>
    <x v="0"/>
  </r>
  <r>
    <n v="5084"/>
    <n v="6764"/>
    <m/>
    <x v="1"/>
    <n v="4"/>
    <n v="0"/>
    <n v="-1"/>
    <n v="0"/>
    <n v="-1"/>
    <n v="-1"/>
    <n v="-1"/>
    <n v="0"/>
    <n v="-1"/>
    <n v="0"/>
    <n v="-1"/>
    <n v="-1"/>
    <n v="-1"/>
    <x v="3"/>
    <x v="8"/>
    <x v="0"/>
  </r>
  <r>
    <n v="5084"/>
    <n v="6764"/>
    <m/>
    <x v="1"/>
    <n v="5"/>
    <n v="0"/>
    <n v="-1"/>
    <n v="0"/>
    <n v="-1"/>
    <n v="-1"/>
    <n v="-1"/>
    <n v="0"/>
    <n v="-1"/>
    <n v="0"/>
    <n v="-1"/>
    <n v="-1"/>
    <n v="-1"/>
    <x v="4"/>
    <x v="8"/>
    <x v="0"/>
  </r>
  <r>
    <n v="5084"/>
    <n v="6764"/>
    <m/>
    <x v="1"/>
    <n v="6"/>
    <n v="0"/>
    <n v="-1"/>
    <n v="0"/>
    <n v="-1"/>
    <n v="-1"/>
    <n v="-1"/>
    <n v="0"/>
    <n v="-1"/>
    <n v="0"/>
    <n v="-1"/>
    <n v="-1"/>
    <n v="-1"/>
    <x v="5"/>
    <x v="8"/>
    <x v="0"/>
  </r>
  <r>
    <n v="5084"/>
    <n v="6764"/>
    <m/>
    <x v="1"/>
    <n v="7"/>
    <n v="0"/>
    <n v="-1"/>
    <n v="0"/>
    <n v="-1"/>
    <n v="-1"/>
    <n v="-1"/>
    <n v="0"/>
    <n v="-1"/>
    <n v="0"/>
    <n v="-1"/>
    <n v="-1"/>
    <n v="-1"/>
    <x v="6"/>
    <x v="8"/>
    <x v="0"/>
  </r>
  <r>
    <n v="5084"/>
    <n v="6764"/>
    <m/>
    <x v="1"/>
    <n v="8"/>
    <n v="0"/>
    <n v="-1"/>
    <n v="0"/>
    <n v="-1"/>
    <n v="-1"/>
    <n v="-1"/>
    <n v="0"/>
    <n v="-1"/>
    <n v="0"/>
    <n v="-1"/>
    <n v="-1"/>
    <n v="-1"/>
    <x v="7"/>
    <x v="8"/>
    <x v="0"/>
  </r>
  <r>
    <n v="5084"/>
    <n v="6764"/>
    <m/>
    <x v="1"/>
    <n v="9"/>
    <n v="0"/>
    <n v="-1"/>
    <n v="0"/>
    <n v="-1"/>
    <n v="-1"/>
    <n v="-1"/>
    <n v="0"/>
    <n v="-1"/>
    <n v="0"/>
    <n v="-1"/>
    <n v="-1"/>
    <n v="-1"/>
    <x v="8"/>
    <x v="8"/>
    <x v="0"/>
  </r>
  <r>
    <n v="5084"/>
    <n v="6764"/>
    <m/>
    <x v="1"/>
    <n v="10"/>
    <n v="0"/>
    <n v="-1"/>
    <n v="0"/>
    <n v="-1"/>
    <n v="-1"/>
    <n v="-1"/>
    <n v="0"/>
    <n v="-1"/>
    <n v="0"/>
    <n v="-1"/>
    <n v="-1"/>
    <n v="-1"/>
    <x v="9"/>
    <x v="8"/>
    <x v="0"/>
  </r>
  <r>
    <n v="5084"/>
    <n v="6764"/>
    <m/>
    <x v="1"/>
    <n v="11"/>
    <n v="0"/>
    <n v="-1"/>
    <n v="0"/>
    <n v="-1"/>
    <n v="-1"/>
    <n v="-1"/>
    <n v="0"/>
    <n v="-1"/>
    <n v="0"/>
    <n v="-1"/>
    <n v="-1"/>
    <n v="-1"/>
    <x v="10"/>
    <x v="8"/>
    <x v="0"/>
  </r>
  <r>
    <n v="5084"/>
    <n v="6764"/>
    <m/>
    <x v="1"/>
    <n v="12"/>
    <n v="0"/>
    <n v="-1"/>
    <n v="0"/>
    <n v="-1"/>
    <n v="-1"/>
    <n v="-1"/>
    <n v="0"/>
    <n v="-1"/>
    <n v="0"/>
    <n v="-1"/>
    <n v="-1"/>
    <n v="-1"/>
    <x v="11"/>
    <x v="8"/>
    <x v="0"/>
  </r>
  <r>
    <n v="5082"/>
    <n v="6764"/>
    <m/>
    <x v="1"/>
    <n v="1"/>
    <n v="0"/>
    <n v="-1"/>
    <n v="0"/>
    <n v="-1"/>
    <n v="-1"/>
    <n v="-1"/>
    <n v="0"/>
    <n v="-1"/>
    <n v="0"/>
    <n v="-1"/>
    <n v="-1"/>
    <n v="-1"/>
    <x v="0"/>
    <x v="8"/>
    <x v="0"/>
  </r>
  <r>
    <n v="5082"/>
    <n v="6764"/>
    <m/>
    <x v="1"/>
    <n v="2"/>
    <n v="0"/>
    <n v="-1"/>
    <n v="0"/>
    <n v="-1"/>
    <n v="-1"/>
    <n v="-1"/>
    <n v="0"/>
    <n v="-1"/>
    <n v="0"/>
    <n v="-1"/>
    <n v="-1"/>
    <n v="-1"/>
    <x v="1"/>
    <x v="8"/>
    <x v="0"/>
  </r>
  <r>
    <n v="5082"/>
    <n v="6764"/>
    <m/>
    <x v="1"/>
    <n v="3"/>
    <n v="0"/>
    <n v="-1"/>
    <n v="0"/>
    <n v="-1"/>
    <n v="-1"/>
    <n v="-1"/>
    <n v="0"/>
    <n v="-1"/>
    <n v="0"/>
    <n v="-1"/>
    <n v="-1"/>
    <n v="-1"/>
    <x v="2"/>
    <x v="8"/>
    <x v="0"/>
  </r>
  <r>
    <n v="5082"/>
    <n v="6764"/>
    <m/>
    <x v="1"/>
    <n v="4"/>
    <n v="0"/>
    <n v="-1"/>
    <n v="0"/>
    <n v="-1"/>
    <n v="-1"/>
    <n v="-1"/>
    <n v="0"/>
    <n v="-1"/>
    <n v="0"/>
    <n v="-1"/>
    <n v="-1"/>
    <n v="-1"/>
    <x v="3"/>
    <x v="8"/>
    <x v="0"/>
  </r>
  <r>
    <n v="5082"/>
    <n v="6764"/>
    <m/>
    <x v="1"/>
    <n v="5"/>
    <n v="0"/>
    <n v="-1"/>
    <n v="0"/>
    <n v="-1"/>
    <n v="-1"/>
    <n v="-1"/>
    <n v="0"/>
    <n v="-1"/>
    <n v="0"/>
    <n v="-1"/>
    <n v="-1"/>
    <n v="-1"/>
    <x v="4"/>
    <x v="8"/>
    <x v="0"/>
  </r>
  <r>
    <n v="5082"/>
    <n v="6764"/>
    <m/>
    <x v="1"/>
    <n v="6"/>
    <n v="0"/>
    <n v="-1"/>
    <n v="0"/>
    <n v="-1"/>
    <n v="-1"/>
    <n v="-1"/>
    <n v="0"/>
    <n v="-1"/>
    <n v="0"/>
    <n v="-1"/>
    <n v="-1"/>
    <n v="-1"/>
    <x v="5"/>
    <x v="8"/>
    <x v="0"/>
  </r>
  <r>
    <n v="5082"/>
    <n v="6764"/>
    <m/>
    <x v="1"/>
    <n v="7"/>
    <n v="0"/>
    <n v="-1"/>
    <n v="0"/>
    <n v="-1"/>
    <n v="-1"/>
    <n v="-1"/>
    <n v="0"/>
    <n v="-1"/>
    <n v="0"/>
    <n v="-1"/>
    <n v="-1"/>
    <n v="-1"/>
    <x v="6"/>
    <x v="8"/>
    <x v="0"/>
  </r>
  <r>
    <n v="5082"/>
    <n v="6764"/>
    <m/>
    <x v="1"/>
    <n v="8"/>
    <n v="0"/>
    <n v="-1"/>
    <n v="0"/>
    <n v="-1"/>
    <n v="-1"/>
    <n v="-1"/>
    <n v="0"/>
    <n v="-1"/>
    <n v="0"/>
    <n v="-1"/>
    <n v="-1"/>
    <n v="-1"/>
    <x v="7"/>
    <x v="8"/>
    <x v="0"/>
  </r>
  <r>
    <n v="5082"/>
    <n v="6764"/>
    <m/>
    <x v="1"/>
    <n v="9"/>
    <n v="0"/>
    <n v="-1"/>
    <n v="0"/>
    <n v="-1"/>
    <n v="-1"/>
    <n v="-1"/>
    <n v="0"/>
    <n v="-1"/>
    <n v="0"/>
    <n v="-1"/>
    <n v="-1"/>
    <n v="-1"/>
    <x v="8"/>
    <x v="8"/>
    <x v="0"/>
  </r>
  <r>
    <n v="5082"/>
    <n v="6764"/>
    <m/>
    <x v="1"/>
    <n v="10"/>
    <n v="0"/>
    <n v="-1"/>
    <n v="0"/>
    <n v="-1"/>
    <n v="-1"/>
    <n v="-1"/>
    <n v="0"/>
    <n v="-1"/>
    <n v="0"/>
    <n v="-1"/>
    <n v="-1"/>
    <n v="-1"/>
    <x v="9"/>
    <x v="8"/>
    <x v="0"/>
  </r>
  <r>
    <n v="5082"/>
    <n v="6764"/>
    <m/>
    <x v="1"/>
    <n v="11"/>
    <n v="0"/>
    <n v="-1"/>
    <n v="0"/>
    <n v="-1"/>
    <n v="-1"/>
    <n v="-1"/>
    <n v="0"/>
    <n v="-1"/>
    <n v="0"/>
    <n v="-1"/>
    <n v="-1"/>
    <n v="-1"/>
    <x v="10"/>
    <x v="8"/>
    <x v="0"/>
  </r>
  <r>
    <n v="5082"/>
    <n v="6764"/>
    <m/>
    <x v="1"/>
    <n v="12"/>
    <n v="0"/>
    <n v="-1"/>
    <n v="0"/>
    <n v="-1"/>
    <n v="-1"/>
    <n v="-1"/>
    <n v="0"/>
    <n v="-1"/>
    <n v="0"/>
    <n v="-1"/>
    <n v="-1"/>
    <n v="-1"/>
    <x v="11"/>
    <x v="8"/>
    <x v="0"/>
  </r>
  <r>
    <n v="5079"/>
    <n v="6764"/>
    <m/>
    <x v="1"/>
    <n v="1"/>
    <n v="0"/>
    <n v="-1"/>
    <n v="0"/>
    <n v="-1"/>
    <n v="-1"/>
    <n v="-1"/>
    <n v="0"/>
    <n v="-1"/>
    <n v="0"/>
    <n v="-1"/>
    <n v="-1"/>
    <n v="-1"/>
    <x v="0"/>
    <x v="8"/>
    <x v="0"/>
  </r>
  <r>
    <n v="5079"/>
    <n v="6764"/>
    <m/>
    <x v="1"/>
    <n v="2"/>
    <n v="0"/>
    <n v="-1"/>
    <n v="0"/>
    <n v="-1"/>
    <n v="-1"/>
    <n v="-1"/>
    <n v="0"/>
    <n v="-1"/>
    <n v="0"/>
    <n v="-1"/>
    <n v="-1"/>
    <n v="-1"/>
    <x v="1"/>
    <x v="8"/>
    <x v="0"/>
  </r>
  <r>
    <n v="5079"/>
    <n v="6764"/>
    <m/>
    <x v="1"/>
    <n v="3"/>
    <n v="0"/>
    <n v="-1"/>
    <n v="0"/>
    <n v="-1"/>
    <n v="-1"/>
    <n v="-1"/>
    <n v="0"/>
    <n v="-1"/>
    <n v="0"/>
    <n v="-1"/>
    <n v="-1"/>
    <n v="-1"/>
    <x v="2"/>
    <x v="8"/>
    <x v="0"/>
  </r>
  <r>
    <n v="5079"/>
    <n v="6764"/>
    <m/>
    <x v="1"/>
    <n v="4"/>
    <n v="0"/>
    <n v="-1"/>
    <n v="0"/>
    <n v="-1"/>
    <n v="-1"/>
    <n v="-1"/>
    <n v="0"/>
    <n v="-1"/>
    <n v="0"/>
    <n v="-1"/>
    <n v="-1"/>
    <n v="-1"/>
    <x v="3"/>
    <x v="8"/>
    <x v="0"/>
  </r>
  <r>
    <n v="5079"/>
    <n v="6764"/>
    <m/>
    <x v="1"/>
    <n v="5"/>
    <n v="0"/>
    <n v="-1"/>
    <n v="0"/>
    <n v="-1"/>
    <n v="-1"/>
    <n v="-1"/>
    <n v="0"/>
    <n v="-1"/>
    <n v="0"/>
    <n v="-1"/>
    <n v="-1"/>
    <n v="-1"/>
    <x v="4"/>
    <x v="8"/>
    <x v="0"/>
  </r>
  <r>
    <n v="5079"/>
    <n v="6764"/>
    <m/>
    <x v="1"/>
    <n v="6"/>
    <n v="0"/>
    <n v="-1"/>
    <n v="0"/>
    <n v="-1"/>
    <n v="-1"/>
    <n v="-1"/>
    <n v="0"/>
    <n v="-1"/>
    <n v="0"/>
    <n v="-1"/>
    <n v="-1"/>
    <n v="-1"/>
    <x v="5"/>
    <x v="8"/>
    <x v="0"/>
  </r>
  <r>
    <n v="5079"/>
    <n v="6764"/>
    <m/>
    <x v="1"/>
    <n v="7"/>
    <n v="0"/>
    <n v="-1"/>
    <n v="0"/>
    <n v="-1"/>
    <n v="-1"/>
    <n v="-1"/>
    <n v="0"/>
    <n v="-1"/>
    <n v="0"/>
    <n v="-1"/>
    <n v="-1"/>
    <n v="-1"/>
    <x v="6"/>
    <x v="8"/>
    <x v="0"/>
  </r>
  <r>
    <n v="5079"/>
    <n v="6764"/>
    <m/>
    <x v="1"/>
    <n v="8"/>
    <n v="0"/>
    <n v="-1"/>
    <n v="0"/>
    <n v="-1"/>
    <n v="-1"/>
    <n v="-1"/>
    <n v="0"/>
    <n v="-1"/>
    <n v="0"/>
    <n v="-1"/>
    <n v="-1"/>
    <n v="-1"/>
    <x v="7"/>
    <x v="8"/>
    <x v="0"/>
  </r>
  <r>
    <n v="5079"/>
    <n v="6764"/>
    <m/>
    <x v="1"/>
    <n v="9"/>
    <n v="0"/>
    <n v="-1"/>
    <n v="0"/>
    <n v="-1"/>
    <n v="-1"/>
    <n v="-1"/>
    <n v="0"/>
    <n v="-1"/>
    <n v="0"/>
    <n v="-1"/>
    <n v="-1"/>
    <n v="-1"/>
    <x v="8"/>
    <x v="8"/>
    <x v="0"/>
  </r>
  <r>
    <n v="5079"/>
    <n v="6764"/>
    <m/>
    <x v="1"/>
    <n v="10"/>
    <n v="0"/>
    <n v="-1"/>
    <n v="0"/>
    <n v="-1"/>
    <n v="-1"/>
    <n v="-1"/>
    <n v="0"/>
    <n v="-1"/>
    <n v="0"/>
    <n v="-1"/>
    <n v="-1"/>
    <n v="-1"/>
    <x v="9"/>
    <x v="8"/>
    <x v="0"/>
  </r>
  <r>
    <n v="5079"/>
    <n v="6764"/>
    <m/>
    <x v="1"/>
    <n v="11"/>
    <n v="0"/>
    <n v="-1"/>
    <n v="0"/>
    <n v="-1"/>
    <n v="-1"/>
    <n v="-1"/>
    <n v="0"/>
    <n v="-1"/>
    <n v="0"/>
    <n v="-1"/>
    <n v="-1"/>
    <n v="-1"/>
    <x v="10"/>
    <x v="8"/>
    <x v="0"/>
  </r>
  <r>
    <n v="5079"/>
    <n v="6764"/>
    <m/>
    <x v="1"/>
    <n v="12"/>
    <n v="0"/>
    <n v="-1"/>
    <n v="0"/>
    <n v="-1"/>
    <n v="-1"/>
    <n v="-1"/>
    <n v="0"/>
    <n v="-1"/>
    <n v="0"/>
    <n v="-1"/>
    <n v="-1"/>
    <n v="-1"/>
    <x v="11"/>
    <x v="8"/>
    <x v="0"/>
  </r>
  <r>
    <n v="5083"/>
    <n v="6764"/>
    <m/>
    <x v="1"/>
    <n v="1"/>
    <n v="0"/>
    <n v="-1"/>
    <n v="0"/>
    <n v="-1"/>
    <n v="-1"/>
    <n v="-1"/>
    <n v="0"/>
    <n v="-1"/>
    <n v="0"/>
    <n v="-1"/>
    <n v="-1"/>
    <n v="-1"/>
    <x v="0"/>
    <x v="8"/>
    <x v="0"/>
  </r>
  <r>
    <n v="5083"/>
    <n v="6764"/>
    <m/>
    <x v="1"/>
    <n v="2"/>
    <n v="0"/>
    <n v="-1"/>
    <n v="0"/>
    <n v="-1"/>
    <n v="-1"/>
    <n v="-1"/>
    <n v="0"/>
    <n v="-1"/>
    <n v="0"/>
    <n v="-1"/>
    <n v="-1"/>
    <n v="-1"/>
    <x v="1"/>
    <x v="8"/>
    <x v="0"/>
  </r>
  <r>
    <n v="5083"/>
    <n v="6764"/>
    <m/>
    <x v="1"/>
    <n v="3"/>
    <n v="0"/>
    <n v="-1"/>
    <n v="0"/>
    <n v="-1"/>
    <n v="-1"/>
    <n v="-1"/>
    <n v="0"/>
    <n v="-1"/>
    <n v="0"/>
    <n v="-1"/>
    <n v="-1"/>
    <n v="-1"/>
    <x v="2"/>
    <x v="8"/>
    <x v="0"/>
  </r>
  <r>
    <n v="5083"/>
    <n v="6764"/>
    <m/>
    <x v="1"/>
    <n v="4"/>
    <n v="0"/>
    <n v="-1"/>
    <n v="0"/>
    <n v="-1"/>
    <n v="-1"/>
    <n v="-1"/>
    <n v="0"/>
    <n v="-1"/>
    <n v="0"/>
    <n v="-1"/>
    <n v="-1"/>
    <n v="-1"/>
    <x v="3"/>
    <x v="8"/>
    <x v="0"/>
  </r>
  <r>
    <n v="5083"/>
    <n v="6764"/>
    <m/>
    <x v="1"/>
    <n v="5"/>
    <n v="0"/>
    <n v="-1"/>
    <n v="0"/>
    <n v="-1"/>
    <n v="-1"/>
    <n v="-1"/>
    <n v="0"/>
    <n v="-1"/>
    <n v="0"/>
    <n v="-1"/>
    <n v="-1"/>
    <n v="-1"/>
    <x v="4"/>
    <x v="8"/>
    <x v="0"/>
  </r>
  <r>
    <n v="5083"/>
    <n v="6764"/>
    <m/>
    <x v="1"/>
    <n v="6"/>
    <n v="0"/>
    <n v="-1"/>
    <n v="0"/>
    <n v="-1"/>
    <n v="-1"/>
    <n v="-1"/>
    <n v="0"/>
    <n v="-1"/>
    <n v="0"/>
    <n v="-1"/>
    <n v="-1"/>
    <n v="-1"/>
    <x v="5"/>
    <x v="8"/>
    <x v="0"/>
  </r>
  <r>
    <n v="5083"/>
    <n v="6764"/>
    <m/>
    <x v="1"/>
    <n v="7"/>
    <n v="0"/>
    <n v="-1"/>
    <n v="0"/>
    <n v="-1"/>
    <n v="-1"/>
    <n v="-1"/>
    <n v="0"/>
    <n v="-1"/>
    <n v="0"/>
    <n v="-1"/>
    <n v="-1"/>
    <n v="-1"/>
    <x v="6"/>
    <x v="8"/>
    <x v="0"/>
  </r>
  <r>
    <n v="5083"/>
    <n v="6764"/>
    <m/>
    <x v="1"/>
    <n v="8"/>
    <n v="0"/>
    <n v="-1"/>
    <n v="0"/>
    <n v="-1"/>
    <n v="-1"/>
    <n v="-1"/>
    <n v="0"/>
    <n v="-1"/>
    <n v="0"/>
    <n v="-1"/>
    <n v="-1"/>
    <n v="-1"/>
    <x v="7"/>
    <x v="8"/>
    <x v="0"/>
  </r>
  <r>
    <n v="5083"/>
    <n v="6764"/>
    <m/>
    <x v="1"/>
    <n v="9"/>
    <n v="0"/>
    <n v="-1"/>
    <n v="0"/>
    <n v="-1"/>
    <n v="-1"/>
    <n v="-1"/>
    <n v="0"/>
    <n v="-1"/>
    <n v="0"/>
    <n v="-1"/>
    <n v="-1"/>
    <n v="-1"/>
    <x v="8"/>
    <x v="8"/>
    <x v="0"/>
  </r>
  <r>
    <n v="5083"/>
    <n v="6764"/>
    <m/>
    <x v="1"/>
    <n v="10"/>
    <n v="0"/>
    <n v="-1"/>
    <n v="0"/>
    <n v="-1"/>
    <n v="-1"/>
    <n v="-1"/>
    <n v="0"/>
    <n v="-1"/>
    <n v="0"/>
    <n v="-1"/>
    <n v="-1"/>
    <n v="-1"/>
    <x v="9"/>
    <x v="8"/>
    <x v="0"/>
  </r>
  <r>
    <n v="5083"/>
    <n v="6764"/>
    <m/>
    <x v="1"/>
    <n v="11"/>
    <n v="0"/>
    <n v="-1"/>
    <n v="0"/>
    <n v="-1"/>
    <n v="-1"/>
    <n v="-1"/>
    <n v="0"/>
    <n v="-1"/>
    <n v="0"/>
    <n v="-1"/>
    <n v="-1"/>
    <n v="-1"/>
    <x v="10"/>
    <x v="8"/>
    <x v="0"/>
  </r>
  <r>
    <n v="5083"/>
    <n v="6764"/>
    <m/>
    <x v="1"/>
    <n v="12"/>
    <n v="0"/>
    <n v="-1"/>
    <n v="0"/>
    <n v="-1"/>
    <n v="-1"/>
    <n v="-1"/>
    <n v="0"/>
    <n v="-1"/>
    <n v="0"/>
    <n v="-1"/>
    <n v="-1"/>
    <n v="-1"/>
    <x v="11"/>
    <x v="8"/>
    <x v="0"/>
  </r>
  <r>
    <n v="5086"/>
    <n v="6764"/>
    <m/>
    <x v="1"/>
    <n v="1"/>
    <n v="0"/>
    <n v="-1"/>
    <n v="0"/>
    <n v="-1"/>
    <n v="-1"/>
    <n v="-1"/>
    <n v="0"/>
    <n v="-1"/>
    <n v="0"/>
    <n v="-1"/>
    <n v="-1"/>
    <n v="-1"/>
    <x v="0"/>
    <x v="8"/>
    <x v="0"/>
  </r>
  <r>
    <n v="5086"/>
    <n v="6764"/>
    <m/>
    <x v="1"/>
    <n v="2"/>
    <n v="0"/>
    <n v="-1"/>
    <n v="0"/>
    <n v="-1"/>
    <n v="-1"/>
    <n v="-1"/>
    <n v="0"/>
    <n v="-1"/>
    <n v="0"/>
    <n v="-1"/>
    <n v="-1"/>
    <n v="-1"/>
    <x v="1"/>
    <x v="8"/>
    <x v="0"/>
  </r>
  <r>
    <n v="5086"/>
    <n v="6764"/>
    <m/>
    <x v="1"/>
    <n v="3"/>
    <n v="0"/>
    <n v="-1"/>
    <n v="0"/>
    <n v="-1"/>
    <n v="-1"/>
    <n v="-1"/>
    <n v="0"/>
    <n v="-1"/>
    <n v="0"/>
    <n v="-1"/>
    <n v="-1"/>
    <n v="-1"/>
    <x v="2"/>
    <x v="8"/>
    <x v="0"/>
  </r>
  <r>
    <n v="5086"/>
    <n v="6764"/>
    <m/>
    <x v="1"/>
    <n v="4"/>
    <n v="0"/>
    <n v="-1"/>
    <n v="0"/>
    <n v="-1"/>
    <n v="-1"/>
    <n v="-1"/>
    <n v="0"/>
    <n v="-1"/>
    <n v="0"/>
    <n v="-1"/>
    <n v="-1"/>
    <n v="-1"/>
    <x v="3"/>
    <x v="8"/>
    <x v="0"/>
  </r>
  <r>
    <n v="5086"/>
    <n v="6764"/>
    <m/>
    <x v="1"/>
    <n v="5"/>
    <n v="0"/>
    <n v="-1"/>
    <n v="0"/>
    <n v="-1"/>
    <n v="-1"/>
    <n v="-1"/>
    <n v="0"/>
    <n v="-1"/>
    <n v="0"/>
    <n v="-1"/>
    <n v="-1"/>
    <n v="-1"/>
    <x v="4"/>
    <x v="8"/>
    <x v="0"/>
  </r>
  <r>
    <n v="5086"/>
    <n v="6764"/>
    <m/>
    <x v="1"/>
    <n v="6"/>
    <n v="0"/>
    <n v="-1"/>
    <n v="0"/>
    <n v="-1"/>
    <n v="-1"/>
    <n v="-1"/>
    <n v="0"/>
    <n v="-1"/>
    <n v="0"/>
    <n v="-1"/>
    <n v="-1"/>
    <n v="-1"/>
    <x v="5"/>
    <x v="8"/>
    <x v="0"/>
  </r>
  <r>
    <n v="5086"/>
    <n v="6764"/>
    <m/>
    <x v="1"/>
    <n v="7"/>
    <n v="0"/>
    <n v="-1"/>
    <n v="0"/>
    <n v="-1"/>
    <n v="-1"/>
    <n v="-1"/>
    <n v="0"/>
    <n v="-1"/>
    <n v="0"/>
    <n v="-1"/>
    <n v="-1"/>
    <n v="-1"/>
    <x v="6"/>
    <x v="8"/>
    <x v="0"/>
  </r>
  <r>
    <n v="5086"/>
    <n v="6764"/>
    <m/>
    <x v="1"/>
    <n v="8"/>
    <n v="0"/>
    <n v="-1"/>
    <n v="0"/>
    <n v="-1"/>
    <n v="-1"/>
    <n v="-1"/>
    <n v="0"/>
    <n v="-1"/>
    <n v="0"/>
    <n v="-1"/>
    <n v="-1"/>
    <n v="-1"/>
    <x v="7"/>
    <x v="8"/>
    <x v="0"/>
  </r>
  <r>
    <n v="5086"/>
    <n v="6764"/>
    <m/>
    <x v="1"/>
    <n v="9"/>
    <n v="0"/>
    <n v="-1"/>
    <n v="0"/>
    <n v="-1"/>
    <n v="-1"/>
    <n v="-1"/>
    <n v="0"/>
    <n v="-1"/>
    <n v="0"/>
    <n v="-1"/>
    <n v="-1"/>
    <n v="-1"/>
    <x v="8"/>
    <x v="8"/>
    <x v="0"/>
  </r>
  <r>
    <n v="5086"/>
    <n v="6764"/>
    <m/>
    <x v="1"/>
    <n v="10"/>
    <n v="0"/>
    <n v="-1"/>
    <n v="0"/>
    <n v="-1"/>
    <n v="-1"/>
    <n v="-1"/>
    <n v="0"/>
    <n v="-1"/>
    <n v="0"/>
    <n v="-1"/>
    <n v="-1"/>
    <n v="-1"/>
    <x v="9"/>
    <x v="8"/>
    <x v="0"/>
  </r>
  <r>
    <n v="5086"/>
    <n v="6764"/>
    <m/>
    <x v="1"/>
    <n v="11"/>
    <n v="0"/>
    <n v="-1"/>
    <n v="0"/>
    <n v="-1"/>
    <n v="-1"/>
    <n v="-1"/>
    <n v="0"/>
    <n v="-1"/>
    <n v="0"/>
    <n v="-1"/>
    <n v="-1"/>
    <n v="-1"/>
    <x v="10"/>
    <x v="8"/>
    <x v="0"/>
  </r>
  <r>
    <n v="5086"/>
    <n v="6764"/>
    <m/>
    <x v="1"/>
    <n v="12"/>
    <n v="0"/>
    <n v="-1"/>
    <n v="0"/>
    <n v="-1"/>
    <n v="-1"/>
    <n v="-1"/>
    <n v="0"/>
    <n v="-1"/>
    <n v="0"/>
    <n v="-1"/>
    <n v="-1"/>
    <n v="-1"/>
    <x v="11"/>
    <x v="8"/>
    <x v="0"/>
  </r>
  <r>
    <n v="5085"/>
    <n v="6764"/>
    <m/>
    <x v="1"/>
    <n v="1"/>
    <n v="0"/>
    <n v="-1"/>
    <n v="0"/>
    <n v="-1"/>
    <n v="-1"/>
    <n v="-1"/>
    <n v="0"/>
    <n v="-1"/>
    <n v="0"/>
    <n v="-1"/>
    <n v="-1"/>
    <n v="-1"/>
    <x v="0"/>
    <x v="8"/>
    <x v="0"/>
  </r>
  <r>
    <n v="5085"/>
    <n v="6764"/>
    <m/>
    <x v="1"/>
    <n v="2"/>
    <n v="0"/>
    <n v="-1"/>
    <n v="0"/>
    <n v="-1"/>
    <n v="-1"/>
    <n v="-1"/>
    <n v="0"/>
    <n v="-1"/>
    <n v="0"/>
    <n v="-1"/>
    <n v="-1"/>
    <n v="-1"/>
    <x v="1"/>
    <x v="8"/>
    <x v="0"/>
  </r>
  <r>
    <n v="5085"/>
    <n v="6764"/>
    <m/>
    <x v="1"/>
    <n v="3"/>
    <n v="0"/>
    <n v="-1"/>
    <n v="0"/>
    <n v="-1"/>
    <n v="-1"/>
    <n v="-1"/>
    <n v="0"/>
    <n v="-1"/>
    <n v="0"/>
    <n v="-1"/>
    <n v="-1"/>
    <n v="-1"/>
    <x v="2"/>
    <x v="8"/>
    <x v="0"/>
  </r>
  <r>
    <n v="5085"/>
    <n v="6764"/>
    <m/>
    <x v="1"/>
    <n v="4"/>
    <n v="0"/>
    <n v="-1"/>
    <n v="0"/>
    <n v="-1"/>
    <n v="-1"/>
    <n v="-1"/>
    <n v="0"/>
    <n v="-1"/>
    <n v="0"/>
    <n v="-1"/>
    <n v="-1"/>
    <n v="-1"/>
    <x v="3"/>
    <x v="8"/>
    <x v="0"/>
  </r>
  <r>
    <n v="5085"/>
    <n v="6764"/>
    <m/>
    <x v="1"/>
    <n v="5"/>
    <n v="0"/>
    <n v="-1"/>
    <n v="0"/>
    <n v="-1"/>
    <n v="-1"/>
    <n v="-1"/>
    <n v="0"/>
    <n v="-1"/>
    <n v="0"/>
    <n v="-1"/>
    <n v="-1"/>
    <n v="-1"/>
    <x v="4"/>
    <x v="8"/>
    <x v="0"/>
  </r>
  <r>
    <n v="5085"/>
    <n v="6764"/>
    <m/>
    <x v="1"/>
    <n v="6"/>
    <n v="0"/>
    <n v="-1"/>
    <n v="0"/>
    <n v="-1"/>
    <n v="-1"/>
    <n v="-1"/>
    <n v="0"/>
    <n v="-1"/>
    <n v="0"/>
    <n v="-1"/>
    <n v="-1"/>
    <n v="-1"/>
    <x v="5"/>
    <x v="8"/>
    <x v="0"/>
  </r>
  <r>
    <n v="5085"/>
    <n v="6764"/>
    <m/>
    <x v="1"/>
    <n v="7"/>
    <n v="0"/>
    <n v="-1"/>
    <n v="0"/>
    <n v="-1"/>
    <n v="-1"/>
    <n v="-1"/>
    <n v="0"/>
    <n v="-1"/>
    <n v="0"/>
    <n v="-1"/>
    <n v="-1"/>
    <n v="-1"/>
    <x v="6"/>
    <x v="8"/>
    <x v="0"/>
  </r>
  <r>
    <n v="5085"/>
    <n v="6764"/>
    <m/>
    <x v="1"/>
    <n v="8"/>
    <n v="0"/>
    <n v="-1"/>
    <n v="0"/>
    <n v="-1"/>
    <n v="-1"/>
    <n v="-1"/>
    <n v="0"/>
    <n v="-1"/>
    <n v="0"/>
    <n v="-1"/>
    <n v="-1"/>
    <n v="-1"/>
    <x v="7"/>
    <x v="8"/>
    <x v="0"/>
  </r>
  <r>
    <n v="5085"/>
    <n v="6764"/>
    <m/>
    <x v="1"/>
    <n v="9"/>
    <n v="0"/>
    <n v="-1"/>
    <n v="0"/>
    <n v="-1"/>
    <n v="-1"/>
    <n v="-1"/>
    <n v="0"/>
    <n v="-1"/>
    <n v="0"/>
    <n v="-1"/>
    <n v="-1"/>
    <n v="-1"/>
    <x v="8"/>
    <x v="8"/>
    <x v="0"/>
  </r>
  <r>
    <n v="5085"/>
    <n v="6764"/>
    <m/>
    <x v="1"/>
    <n v="10"/>
    <n v="0"/>
    <n v="-1"/>
    <n v="0"/>
    <n v="-1"/>
    <n v="-1"/>
    <n v="-1"/>
    <n v="0"/>
    <n v="-1"/>
    <n v="0"/>
    <n v="-1"/>
    <n v="-1"/>
    <n v="-1"/>
    <x v="9"/>
    <x v="8"/>
    <x v="0"/>
  </r>
  <r>
    <n v="5085"/>
    <n v="6764"/>
    <m/>
    <x v="1"/>
    <n v="11"/>
    <n v="0"/>
    <n v="-1"/>
    <n v="0"/>
    <n v="-1"/>
    <n v="-1"/>
    <n v="-1"/>
    <n v="0"/>
    <n v="-1"/>
    <n v="0"/>
    <n v="-1"/>
    <n v="-1"/>
    <n v="-1"/>
    <x v="10"/>
    <x v="8"/>
    <x v="0"/>
  </r>
  <r>
    <n v="5085"/>
    <n v="6764"/>
    <m/>
    <x v="1"/>
    <n v="12"/>
    <n v="0"/>
    <n v="-1"/>
    <n v="0"/>
    <n v="-1"/>
    <n v="-1"/>
    <n v="-1"/>
    <n v="0"/>
    <n v="-1"/>
    <n v="0"/>
    <n v="-1"/>
    <n v="-1"/>
    <n v="-1"/>
    <x v="11"/>
    <x v="8"/>
    <x v="0"/>
  </r>
  <r>
    <n v="5081"/>
    <n v="6764"/>
    <m/>
    <x v="1"/>
    <n v="1"/>
    <n v="0"/>
    <n v="-1"/>
    <n v="0"/>
    <n v="-1"/>
    <n v="-1"/>
    <n v="-1"/>
    <n v="0"/>
    <n v="-1"/>
    <n v="0"/>
    <n v="-1"/>
    <n v="-1"/>
    <n v="-1"/>
    <x v="0"/>
    <x v="8"/>
    <x v="0"/>
  </r>
  <r>
    <n v="5081"/>
    <n v="6764"/>
    <m/>
    <x v="1"/>
    <n v="2"/>
    <n v="0"/>
    <n v="-1"/>
    <n v="0"/>
    <n v="-1"/>
    <n v="-1"/>
    <n v="-1"/>
    <n v="0"/>
    <n v="-1"/>
    <n v="0"/>
    <n v="-1"/>
    <n v="-1"/>
    <n v="-1"/>
    <x v="1"/>
    <x v="8"/>
    <x v="0"/>
  </r>
  <r>
    <n v="5081"/>
    <n v="6764"/>
    <m/>
    <x v="1"/>
    <n v="3"/>
    <n v="0"/>
    <n v="-1"/>
    <n v="0"/>
    <n v="-1"/>
    <n v="-1"/>
    <n v="-1"/>
    <n v="0"/>
    <n v="-1"/>
    <n v="0"/>
    <n v="-1"/>
    <n v="-1"/>
    <n v="-1"/>
    <x v="2"/>
    <x v="8"/>
    <x v="0"/>
  </r>
  <r>
    <n v="5081"/>
    <n v="6764"/>
    <m/>
    <x v="1"/>
    <n v="4"/>
    <n v="0"/>
    <n v="-1"/>
    <n v="0"/>
    <n v="-1"/>
    <n v="-1"/>
    <n v="-1"/>
    <n v="0"/>
    <n v="-1"/>
    <n v="0"/>
    <n v="-1"/>
    <n v="-1"/>
    <n v="-1"/>
    <x v="3"/>
    <x v="8"/>
    <x v="0"/>
  </r>
  <r>
    <n v="5081"/>
    <n v="6764"/>
    <m/>
    <x v="1"/>
    <n v="5"/>
    <n v="0"/>
    <n v="-1"/>
    <n v="0"/>
    <n v="-1"/>
    <n v="-1"/>
    <n v="-1"/>
    <n v="0"/>
    <n v="-1"/>
    <n v="0"/>
    <n v="-1"/>
    <n v="-1"/>
    <n v="-1"/>
    <x v="4"/>
    <x v="8"/>
    <x v="0"/>
  </r>
  <r>
    <n v="5081"/>
    <n v="6764"/>
    <m/>
    <x v="1"/>
    <n v="6"/>
    <n v="0"/>
    <n v="-1"/>
    <n v="0"/>
    <n v="-1"/>
    <n v="-1"/>
    <n v="-1"/>
    <n v="0"/>
    <n v="-1"/>
    <n v="0"/>
    <n v="-1"/>
    <n v="-1"/>
    <n v="-1"/>
    <x v="5"/>
    <x v="8"/>
    <x v="0"/>
  </r>
  <r>
    <n v="5081"/>
    <n v="6764"/>
    <m/>
    <x v="1"/>
    <n v="7"/>
    <n v="0"/>
    <n v="-1"/>
    <n v="0"/>
    <n v="-1"/>
    <n v="-1"/>
    <n v="-1"/>
    <n v="0"/>
    <n v="-1"/>
    <n v="0"/>
    <n v="-1"/>
    <n v="-1"/>
    <n v="-1"/>
    <x v="6"/>
    <x v="8"/>
    <x v="0"/>
  </r>
  <r>
    <n v="5081"/>
    <n v="6764"/>
    <m/>
    <x v="1"/>
    <n v="8"/>
    <n v="0"/>
    <n v="-1"/>
    <n v="0"/>
    <n v="-1"/>
    <n v="-1"/>
    <n v="-1"/>
    <n v="0"/>
    <n v="-1"/>
    <n v="0"/>
    <n v="-1"/>
    <n v="-1"/>
    <n v="-1"/>
    <x v="7"/>
    <x v="8"/>
    <x v="0"/>
  </r>
  <r>
    <n v="5081"/>
    <n v="6764"/>
    <m/>
    <x v="1"/>
    <n v="9"/>
    <n v="0"/>
    <n v="-1"/>
    <n v="0"/>
    <n v="-1"/>
    <n v="-1"/>
    <n v="-1"/>
    <n v="0"/>
    <n v="-1"/>
    <n v="0"/>
    <n v="-1"/>
    <n v="-1"/>
    <n v="-1"/>
    <x v="8"/>
    <x v="8"/>
    <x v="0"/>
  </r>
  <r>
    <n v="5081"/>
    <n v="6764"/>
    <m/>
    <x v="1"/>
    <n v="10"/>
    <n v="0"/>
    <n v="-1"/>
    <n v="0"/>
    <n v="-1"/>
    <n v="-1"/>
    <n v="-1"/>
    <n v="0"/>
    <n v="-1"/>
    <n v="0"/>
    <n v="-1"/>
    <n v="-1"/>
    <n v="-1"/>
    <x v="9"/>
    <x v="8"/>
    <x v="0"/>
  </r>
  <r>
    <n v="5081"/>
    <n v="6764"/>
    <m/>
    <x v="1"/>
    <n v="11"/>
    <n v="0"/>
    <n v="-1"/>
    <n v="0"/>
    <n v="-1"/>
    <n v="-1"/>
    <n v="-1"/>
    <n v="0"/>
    <n v="-1"/>
    <n v="0"/>
    <n v="-1"/>
    <n v="-1"/>
    <n v="-1"/>
    <x v="10"/>
    <x v="8"/>
    <x v="0"/>
  </r>
  <r>
    <n v="5081"/>
    <n v="6764"/>
    <m/>
    <x v="1"/>
    <n v="12"/>
    <n v="0"/>
    <n v="-1"/>
    <n v="0"/>
    <n v="-1"/>
    <n v="-1"/>
    <n v="-1"/>
    <n v="0"/>
    <n v="-1"/>
    <n v="0"/>
    <n v="-1"/>
    <n v="-1"/>
    <n v="-1"/>
    <x v="11"/>
    <x v="8"/>
    <x v="0"/>
  </r>
  <r>
    <n v="5080"/>
    <n v="6764"/>
    <m/>
    <x v="1"/>
    <n v="1"/>
    <n v="0"/>
    <n v="-1"/>
    <n v="0"/>
    <n v="-1"/>
    <n v="-1"/>
    <n v="-1"/>
    <n v="0"/>
    <n v="-1"/>
    <n v="0"/>
    <n v="-1"/>
    <n v="-1"/>
    <n v="-1"/>
    <x v="0"/>
    <x v="8"/>
    <x v="0"/>
  </r>
  <r>
    <n v="5080"/>
    <n v="6764"/>
    <m/>
    <x v="1"/>
    <n v="2"/>
    <n v="0"/>
    <n v="-1"/>
    <n v="0"/>
    <n v="-1"/>
    <n v="-1"/>
    <n v="-1"/>
    <n v="0"/>
    <n v="-1"/>
    <n v="0"/>
    <n v="-1"/>
    <n v="-1"/>
    <n v="-1"/>
    <x v="1"/>
    <x v="8"/>
    <x v="0"/>
  </r>
  <r>
    <n v="5080"/>
    <n v="6764"/>
    <m/>
    <x v="1"/>
    <n v="3"/>
    <n v="0"/>
    <n v="-1"/>
    <n v="0"/>
    <n v="-1"/>
    <n v="-1"/>
    <n v="-1"/>
    <n v="0"/>
    <n v="-1"/>
    <n v="0"/>
    <n v="-1"/>
    <n v="-1"/>
    <n v="-1"/>
    <x v="2"/>
    <x v="8"/>
    <x v="0"/>
  </r>
  <r>
    <n v="5080"/>
    <n v="6764"/>
    <m/>
    <x v="1"/>
    <n v="4"/>
    <n v="0"/>
    <n v="-1"/>
    <n v="0"/>
    <n v="-1"/>
    <n v="-1"/>
    <n v="-1"/>
    <n v="0"/>
    <n v="-1"/>
    <n v="0"/>
    <n v="-1"/>
    <n v="-1"/>
    <n v="-1"/>
    <x v="3"/>
    <x v="8"/>
    <x v="0"/>
  </r>
  <r>
    <n v="5080"/>
    <n v="6764"/>
    <m/>
    <x v="1"/>
    <n v="5"/>
    <n v="0"/>
    <n v="-1"/>
    <n v="0"/>
    <n v="-1"/>
    <n v="-1"/>
    <n v="-1"/>
    <n v="0"/>
    <n v="-1"/>
    <n v="0"/>
    <n v="-1"/>
    <n v="-1"/>
    <n v="-1"/>
    <x v="4"/>
    <x v="8"/>
    <x v="0"/>
  </r>
  <r>
    <n v="5080"/>
    <n v="6764"/>
    <m/>
    <x v="1"/>
    <n v="6"/>
    <n v="0"/>
    <n v="-1"/>
    <n v="0"/>
    <n v="-1"/>
    <n v="-1"/>
    <n v="-1"/>
    <n v="0"/>
    <n v="-1"/>
    <n v="0"/>
    <n v="-1"/>
    <n v="-1"/>
    <n v="-1"/>
    <x v="5"/>
    <x v="8"/>
    <x v="0"/>
  </r>
  <r>
    <n v="5080"/>
    <n v="6764"/>
    <m/>
    <x v="1"/>
    <n v="7"/>
    <n v="0"/>
    <n v="-1"/>
    <n v="0"/>
    <n v="-1"/>
    <n v="-1"/>
    <n v="-1"/>
    <n v="0"/>
    <n v="-1"/>
    <n v="0"/>
    <n v="-1"/>
    <n v="-1"/>
    <n v="-1"/>
    <x v="6"/>
    <x v="8"/>
    <x v="0"/>
  </r>
  <r>
    <n v="5080"/>
    <n v="6764"/>
    <m/>
    <x v="1"/>
    <n v="8"/>
    <n v="0"/>
    <n v="-1"/>
    <n v="0"/>
    <n v="-1"/>
    <n v="-1"/>
    <n v="-1"/>
    <n v="0"/>
    <n v="-1"/>
    <n v="0"/>
    <n v="-1"/>
    <n v="-1"/>
    <n v="-1"/>
    <x v="7"/>
    <x v="8"/>
    <x v="0"/>
  </r>
  <r>
    <n v="5080"/>
    <n v="6764"/>
    <m/>
    <x v="1"/>
    <n v="9"/>
    <n v="0"/>
    <n v="-1"/>
    <n v="0"/>
    <n v="-1"/>
    <n v="-1"/>
    <n v="-1"/>
    <n v="0"/>
    <n v="-1"/>
    <n v="0"/>
    <n v="-1"/>
    <n v="-1"/>
    <n v="-1"/>
    <x v="8"/>
    <x v="8"/>
    <x v="0"/>
  </r>
  <r>
    <n v="5080"/>
    <n v="6764"/>
    <m/>
    <x v="1"/>
    <n v="10"/>
    <n v="0"/>
    <n v="-1"/>
    <n v="0"/>
    <n v="-1"/>
    <n v="-1"/>
    <n v="-1"/>
    <n v="0"/>
    <n v="-1"/>
    <n v="0"/>
    <n v="-1"/>
    <n v="-1"/>
    <n v="-1"/>
    <x v="9"/>
    <x v="8"/>
    <x v="0"/>
  </r>
  <r>
    <n v="5080"/>
    <n v="6764"/>
    <m/>
    <x v="1"/>
    <n v="11"/>
    <n v="0"/>
    <n v="-1"/>
    <n v="0"/>
    <n v="-1"/>
    <n v="-1"/>
    <n v="-1"/>
    <n v="0"/>
    <n v="-1"/>
    <n v="0"/>
    <n v="-1"/>
    <n v="-1"/>
    <n v="-1"/>
    <x v="10"/>
    <x v="8"/>
    <x v="0"/>
  </r>
  <r>
    <n v="5080"/>
    <n v="6764"/>
    <m/>
    <x v="1"/>
    <n v="12"/>
    <n v="0"/>
    <n v="-1"/>
    <n v="0"/>
    <n v="-1"/>
    <n v="-1"/>
    <n v="-1"/>
    <n v="0"/>
    <n v="-1"/>
    <n v="0"/>
    <n v="-1"/>
    <n v="-1"/>
    <n v="-1"/>
    <x v="11"/>
    <x v="8"/>
    <x v="0"/>
  </r>
  <r>
    <n v="5077"/>
    <n v="6764"/>
    <m/>
    <x v="1"/>
    <n v="1"/>
    <n v="0"/>
    <n v="-1"/>
    <n v="0"/>
    <n v="-1"/>
    <n v="-1"/>
    <n v="-1"/>
    <n v="0"/>
    <n v="-1"/>
    <n v="0"/>
    <n v="-1"/>
    <n v="-1"/>
    <n v="-1"/>
    <x v="0"/>
    <x v="8"/>
    <x v="0"/>
  </r>
  <r>
    <n v="5077"/>
    <n v="6764"/>
    <m/>
    <x v="1"/>
    <n v="2"/>
    <n v="0"/>
    <n v="-1"/>
    <n v="0"/>
    <n v="-1"/>
    <n v="-1"/>
    <n v="-1"/>
    <n v="0"/>
    <n v="-1"/>
    <n v="0"/>
    <n v="-1"/>
    <n v="-1"/>
    <n v="-1"/>
    <x v="1"/>
    <x v="8"/>
    <x v="0"/>
  </r>
  <r>
    <n v="5077"/>
    <n v="6764"/>
    <m/>
    <x v="1"/>
    <n v="3"/>
    <n v="0"/>
    <n v="-1"/>
    <n v="0"/>
    <n v="-1"/>
    <n v="-1"/>
    <n v="-1"/>
    <n v="0"/>
    <n v="-1"/>
    <n v="0"/>
    <n v="-1"/>
    <n v="-1"/>
    <n v="-1"/>
    <x v="2"/>
    <x v="8"/>
    <x v="0"/>
  </r>
  <r>
    <n v="5077"/>
    <n v="6764"/>
    <m/>
    <x v="1"/>
    <n v="4"/>
    <n v="0"/>
    <n v="-1"/>
    <n v="0"/>
    <n v="-1"/>
    <n v="-1"/>
    <n v="-1"/>
    <n v="0"/>
    <n v="-1"/>
    <n v="0"/>
    <n v="-1"/>
    <n v="-1"/>
    <n v="-1"/>
    <x v="3"/>
    <x v="8"/>
    <x v="0"/>
  </r>
  <r>
    <n v="5077"/>
    <n v="6764"/>
    <m/>
    <x v="1"/>
    <n v="5"/>
    <n v="0"/>
    <n v="-1"/>
    <n v="0"/>
    <n v="-1"/>
    <n v="-1"/>
    <n v="-1"/>
    <n v="0"/>
    <n v="-1"/>
    <n v="0"/>
    <n v="-1"/>
    <n v="-1"/>
    <n v="-1"/>
    <x v="4"/>
    <x v="8"/>
    <x v="0"/>
  </r>
  <r>
    <n v="5077"/>
    <n v="6764"/>
    <m/>
    <x v="1"/>
    <n v="6"/>
    <n v="0"/>
    <n v="-1"/>
    <n v="0"/>
    <n v="-1"/>
    <n v="-1"/>
    <n v="-1"/>
    <n v="0"/>
    <n v="-1"/>
    <n v="0"/>
    <n v="-1"/>
    <n v="-1"/>
    <n v="-1"/>
    <x v="5"/>
    <x v="8"/>
    <x v="0"/>
  </r>
  <r>
    <n v="5077"/>
    <n v="6764"/>
    <m/>
    <x v="1"/>
    <n v="7"/>
    <n v="0"/>
    <n v="-1"/>
    <n v="0"/>
    <n v="-1"/>
    <n v="-1"/>
    <n v="-1"/>
    <n v="0"/>
    <n v="-1"/>
    <n v="0"/>
    <n v="-1"/>
    <n v="-1"/>
    <n v="-1"/>
    <x v="6"/>
    <x v="8"/>
    <x v="0"/>
  </r>
  <r>
    <n v="5077"/>
    <n v="6764"/>
    <m/>
    <x v="1"/>
    <n v="8"/>
    <n v="0"/>
    <n v="-1"/>
    <n v="0"/>
    <n v="-1"/>
    <n v="-1"/>
    <n v="-1"/>
    <n v="0"/>
    <n v="-1"/>
    <n v="0"/>
    <n v="-1"/>
    <n v="-1"/>
    <n v="-1"/>
    <x v="7"/>
    <x v="8"/>
    <x v="0"/>
  </r>
  <r>
    <n v="5077"/>
    <n v="6764"/>
    <m/>
    <x v="1"/>
    <n v="9"/>
    <n v="0"/>
    <n v="-1"/>
    <n v="0"/>
    <n v="-1"/>
    <n v="-1"/>
    <n v="-1"/>
    <n v="0"/>
    <n v="-1"/>
    <n v="0"/>
    <n v="-1"/>
    <n v="-1"/>
    <n v="-1"/>
    <x v="8"/>
    <x v="8"/>
    <x v="0"/>
  </r>
  <r>
    <n v="5077"/>
    <n v="6764"/>
    <m/>
    <x v="1"/>
    <n v="10"/>
    <n v="0"/>
    <n v="-1"/>
    <n v="0"/>
    <n v="-1"/>
    <n v="-1"/>
    <n v="-1"/>
    <n v="0"/>
    <n v="-1"/>
    <n v="0"/>
    <n v="-1"/>
    <n v="-1"/>
    <n v="-1"/>
    <x v="9"/>
    <x v="8"/>
    <x v="0"/>
  </r>
  <r>
    <n v="5077"/>
    <n v="6764"/>
    <m/>
    <x v="1"/>
    <n v="11"/>
    <n v="0"/>
    <n v="-1"/>
    <n v="0"/>
    <n v="-1"/>
    <n v="-1"/>
    <n v="-1"/>
    <n v="0"/>
    <n v="-1"/>
    <n v="0"/>
    <n v="-1"/>
    <n v="-1"/>
    <n v="-1"/>
    <x v="10"/>
    <x v="8"/>
    <x v="0"/>
  </r>
  <r>
    <n v="5077"/>
    <n v="6764"/>
    <m/>
    <x v="1"/>
    <n v="12"/>
    <n v="0"/>
    <n v="-1"/>
    <n v="0"/>
    <n v="-1"/>
    <n v="-1"/>
    <n v="-1"/>
    <n v="0"/>
    <n v="-1"/>
    <n v="0"/>
    <n v="-1"/>
    <n v="-1"/>
    <n v="-1"/>
    <x v="11"/>
    <x v="8"/>
    <x v="0"/>
  </r>
  <r>
    <n v="5078"/>
    <n v="6764"/>
    <m/>
    <x v="1"/>
    <n v="1"/>
    <n v="0"/>
    <n v="-1"/>
    <n v="0"/>
    <n v="-1"/>
    <n v="-1"/>
    <n v="-1"/>
    <n v="0"/>
    <n v="-1"/>
    <n v="0"/>
    <n v="-1"/>
    <n v="-1"/>
    <n v="-1"/>
    <x v="0"/>
    <x v="8"/>
    <x v="0"/>
  </r>
  <r>
    <n v="5078"/>
    <n v="6764"/>
    <m/>
    <x v="1"/>
    <n v="2"/>
    <n v="0"/>
    <n v="-1"/>
    <n v="0"/>
    <n v="-1"/>
    <n v="-1"/>
    <n v="-1"/>
    <n v="0"/>
    <n v="-1"/>
    <n v="0"/>
    <n v="-1"/>
    <n v="-1"/>
    <n v="-1"/>
    <x v="1"/>
    <x v="8"/>
    <x v="0"/>
  </r>
  <r>
    <n v="5078"/>
    <n v="6764"/>
    <m/>
    <x v="1"/>
    <n v="3"/>
    <n v="0"/>
    <n v="-1"/>
    <n v="0"/>
    <n v="-1"/>
    <n v="-1"/>
    <n v="-1"/>
    <n v="0"/>
    <n v="-1"/>
    <n v="0"/>
    <n v="-1"/>
    <n v="-1"/>
    <n v="-1"/>
    <x v="2"/>
    <x v="8"/>
    <x v="0"/>
  </r>
  <r>
    <n v="5078"/>
    <n v="6764"/>
    <m/>
    <x v="1"/>
    <n v="4"/>
    <n v="0"/>
    <n v="-1"/>
    <n v="0"/>
    <n v="-1"/>
    <n v="-1"/>
    <n v="-1"/>
    <n v="0"/>
    <n v="-1"/>
    <n v="0"/>
    <n v="-1"/>
    <n v="-1"/>
    <n v="-1"/>
    <x v="3"/>
    <x v="8"/>
    <x v="0"/>
  </r>
  <r>
    <n v="5078"/>
    <n v="6764"/>
    <m/>
    <x v="1"/>
    <n v="5"/>
    <n v="0"/>
    <n v="-1"/>
    <n v="0"/>
    <n v="-1"/>
    <n v="-1"/>
    <n v="-1"/>
    <n v="0"/>
    <n v="-1"/>
    <n v="0"/>
    <n v="-1"/>
    <n v="-1"/>
    <n v="-1"/>
    <x v="4"/>
    <x v="8"/>
    <x v="0"/>
  </r>
  <r>
    <n v="5078"/>
    <n v="6764"/>
    <m/>
    <x v="1"/>
    <n v="6"/>
    <n v="0"/>
    <n v="-1"/>
    <n v="0"/>
    <n v="-1"/>
    <n v="-1"/>
    <n v="-1"/>
    <n v="0"/>
    <n v="-1"/>
    <n v="0"/>
    <n v="-1"/>
    <n v="-1"/>
    <n v="-1"/>
    <x v="5"/>
    <x v="8"/>
    <x v="0"/>
  </r>
  <r>
    <n v="5078"/>
    <n v="6764"/>
    <m/>
    <x v="1"/>
    <n v="7"/>
    <n v="0"/>
    <n v="-1"/>
    <n v="0"/>
    <n v="-1"/>
    <n v="-1"/>
    <n v="-1"/>
    <n v="0"/>
    <n v="-1"/>
    <n v="0"/>
    <n v="-1"/>
    <n v="-1"/>
    <n v="-1"/>
    <x v="6"/>
    <x v="8"/>
    <x v="0"/>
  </r>
  <r>
    <n v="5078"/>
    <n v="6764"/>
    <m/>
    <x v="1"/>
    <n v="8"/>
    <n v="0"/>
    <n v="-1"/>
    <n v="0"/>
    <n v="-1"/>
    <n v="-1"/>
    <n v="-1"/>
    <n v="0"/>
    <n v="-1"/>
    <n v="0"/>
    <n v="-1"/>
    <n v="-1"/>
    <n v="-1"/>
    <x v="7"/>
    <x v="8"/>
    <x v="0"/>
  </r>
  <r>
    <n v="5078"/>
    <n v="6764"/>
    <m/>
    <x v="1"/>
    <n v="9"/>
    <n v="0"/>
    <n v="-1"/>
    <n v="0"/>
    <n v="-1"/>
    <n v="-1"/>
    <n v="-1"/>
    <n v="0"/>
    <n v="-1"/>
    <n v="0"/>
    <n v="-1"/>
    <n v="-1"/>
    <n v="-1"/>
    <x v="8"/>
    <x v="8"/>
    <x v="0"/>
  </r>
  <r>
    <n v="5078"/>
    <n v="6764"/>
    <m/>
    <x v="1"/>
    <n v="10"/>
    <n v="0"/>
    <n v="-1"/>
    <n v="0"/>
    <n v="-1"/>
    <n v="-1"/>
    <n v="-1"/>
    <n v="0"/>
    <n v="-1"/>
    <n v="0"/>
    <n v="-1"/>
    <n v="-1"/>
    <n v="-1"/>
    <x v="9"/>
    <x v="8"/>
    <x v="0"/>
  </r>
  <r>
    <n v="5078"/>
    <n v="6764"/>
    <m/>
    <x v="1"/>
    <n v="11"/>
    <n v="0"/>
    <n v="-1"/>
    <n v="0"/>
    <n v="-1"/>
    <n v="-1"/>
    <n v="-1"/>
    <n v="0"/>
    <n v="-1"/>
    <n v="0"/>
    <n v="-1"/>
    <n v="-1"/>
    <n v="-1"/>
    <x v="10"/>
    <x v="8"/>
    <x v="0"/>
  </r>
  <r>
    <n v="5078"/>
    <n v="6764"/>
    <m/>
    <x v="1"/>
    <n v="12"/>
    <n v="0"/>
    <n v="-1"/>
    <n v="0"/>
    <n v="-1"/>
    <n v="-1"/>
    <n v="-1"/>
    <n v="0"/>
    <n v="-1"/>
    <n v="0"/>
    <n v="-1"/>
    <n v="-1"/>
    <n v="-1"/>
    <x v="11"/>
    <x v="8"/>
    <x v="0"/>
  </r>
  <r>
    <n v="5084"/>
    <n v="6762"/>
    <m/>
    <x v="1"/>
    <n v="1"/>
    <n v="0"/>
    <n v="-1"/>
    <n v="0"/>
    <n v="-1"/>
    <n v="-1"/>
    <n v="-1"/>
    <n v="0"/>
    <n v="-1"/>
    <n v="0"/>
    <n v="-1"/>
    <n v="-1"/>
    <n v="-1"/>
    <x v="0"/>
    <x v="6"/>
    <x v="0"/>
  </r>
  <r>
    <n v="5084"/>
    <n v="6762"/>
    <m/>
    <x v="1"/>
    <n v="2"/>
    <n v="0"/>
    <n v="-1"/>
    <n v="0"/>
    <n v="-1"/>
    <n v="-1"/>
    <n v="-1"/>
    <n v="0"/>
    <n v="-1"/>
    <n v="0"/>
    <n v="-1"/>
    <n v="-1"/>
    <n v="-1"/>
    <x v="1"/>
    <x v="6"/>
    <x v="0"/>
  </r>
  <r>
    <n v="5084"/>
    <n v="6762"/>
    <m/>
    <x v="1"/>
    <n v="3"/>
    <n v="0"/>
    <n v="-1"/>
    <n v="0"/>
    <n v="-1"/>
    <n v="-1"/>
    <n v="-1"/>
    <n v="0"/>
    <n v="-1"/>
    <n v="0"/>
    <n v="-1"/>
    <n v="-1"/>
    <n v="-1"/>
    <x v="2"/>
    <x v="6"/>
    <x v="0"/>
  </r>
  <r>
    <n v="5084"/>
    <n v="6762"/>
    <m/>
    <x v="1"/>
    <n v="4"/>
    <n v="0"/>
    <n v="-1"/>
    <n v="0"/>
    <n v="-1"/>
    <n v="-1"/>
    <n v="-1"/>
    <n v="0"/>
    <n v="-1"/>
    <n v="0"/>
    <n v="-1"/>
    <n v="-1"/>
    <n v="-1"/>
    <x v="3"/>
    <x v="6"/>
    <x v="0"/>
  </r>
  <r>
    <n v="5084"/>
    <n v="6762"/>
    <m/>
    <x v="1"/>
    <n v="5"/>
    <n v="0"/>
    <n v="-1"/>
    <n v="0"/>
    <n v="-1"/>
    <n v="-1"/>
    <n v="-1"/>
    <n v="0"/>
    <n v="-1"/>
    <n v="0"/>
    <n v="-1"/>
    <n v="-1"/>
    <n v="-1"/>
    <x v="4"/>
    <x v="6"/>
    <x v="0"/>
  </r>
  <r>
    <n v="5084"/>
    <n v="6762"/>
    <m/>
    <x v="1"/>
    <n v="6"/>
    <n v="0"/>
    <n v="-1"/>
    <n v="0"/>
    <n v="-1"/>
    <n v="-1"/>
    <n v="-1"/>
    <n v="0"/>
    <n v="-1"/>
    <n v="0"/>
    <n v="-1"/>
    <n v="-1"/>
    <n v="-1"/>
    <x v="5"/>
    <x v="6"/>
    <x v="0"/>
  </r>
  <r>
    <n v="5084"/>
    <n v="6762"/>
    <m/>
    <x v="1"/>
    <n v="7"/>
    <n v="0"/>
    <n v="-1"/>
    <n v="0"/>
    <n v="-1"/>
    <n v="-1"/>
    <n v="-1"/>
    <n v="0"/>
    <n v="-1"/>
    <n v="0"/>
    <n v="-1"/>
    <n v="-1"/>
    <n v="-1"/>
    <x v="6"/>
    <x v="6"/>
    <x v="0"/>
  </r>
  <r>
    <n v="5084"/>
    <n v="6762"/>
    <m/>
    <x v="1"/>
    <n v="8"/>
    <n v="0"/>
    <n v="-1"/>
    <n v="0"/>
    <n v="-1"/>
    <n v="-1"/>
    <n v="-1"/>
    <n v="0"/>
    <n v="-1"/>
    <n v="0"/>
    <n v="-1"/>
    <n v="-1"/>
    <n v="-1"/>
    <x v="7"/>
    <x v="6"/>
    <x v="0"/>
  </r>
  <r>
    <n v="5084"/>
    <n v="6762"/>
    <m/>
    <x v="1"/>
    <n v="9"/>
    <n v="0"/>
    <n v="-1"/>
    <n v="0"/>
    <n v="-1"/>
    <n v="-1"/>
    <n v="-1"/>
    <n v="0"/>
    <n v="-1"/>
    <n v="0"/>
    <n v="-1"/>
    <n v="-1"/>
    <n v="-1"/>
    <x v="8"/>
    <x v="6"/>
    <x v="0"/>
  </r>
  <r>
    <n v="5084"/>
    <n v="6762"/>
    <m/>
    <x v="1"/>
    <n v="10"/>
    <n v="0"/>
    <n v="-1"/>
    <n v="0"/>
    <n v="-1"/>
    <n v="-1"/>
    <n v="-1"/>
    <n v="0"/>
    <n v="-1"/>
    <n v="0"/>
    <n v="-1"/>
    <n v="-1"/>
    <n v="-1"/>
    <x v="9"/>
    <x v="6"/>
    <x v="0"/>
  </r>
  <r>
    <n v="5084"/>
    <n v="6762"/>
    <m/>
    <x v="1"/>
    <n v="11"/>
    <n v="0"/>
    <n v="-1"/>
    <n v="0"/>
    <n v="-1"/>
    <n v="-1"/>
    <n v="-1"/>
    <n v="0"/>
    <n v="-1"/>
    <n v="0"/>
    <n v="-1"/>
    <n v="-1"/>
    <n v="-1"/>
    <x v="10"/>
    <x v="6"/>
    <x v="0"/>
  </r>
  <r>
    <n v="5084"/>
    <n v="6762"/>
    <m/>
    <x v="1"/>
    <n v="12"/>
    <n v="0"/>
    <n v="-1"/>
    <n v="0"/>
    <n v="-1"/>
    <n v="-1"/>
    <n v="-1"/>
    <n v="0"/>
    <n v="-1"/>
    <n v="0"/>
    <n v="-1"/>
    <n v="-1"/>
    <n v="-1"/>
    <x v="11"/>
    <x v="6"/>
    <x v="0"/>
  </r>
  <r>
    <n v="5082"/>
    <n v="6762"/>
    <m/>
    <x v="1"/>
    <n v="1"/>
    <n v="0"/>
    <n v="-1"/>
    <n v="0"/>
    <n v="-1"/>
    <n v="-1"/>
    <n v="-1"/>
    <n v="0"/>
    <n v="-1"/>
    <n v="0"/>
    <n v="-1"/>
    <n v="-1"/>
    <n v="-1"/>
    <x v="0"/>
    <x v="6"/>
    <x v="0"/>
  </r>
  <r>
    <n v="5082"/>
    <n v="6762"/>
    <m/>
    <x v="1"/>
    <n v="2"/>
    <n v="0"/>
    <n v="-1"/>
    <n v="0"/>
    <n v="-1"/>
    <n v="-1"/>
    <n v="-1"/>
    <n v="0"/>
    <n v="-1"/>
    <n v="0"/>
    <n v="-1"/>
    <n v="-1"/>
    <n v="-1"/>
    <x v="1"/>
    <x v="6"/>
    <x v="0"/>
  </r>
  <r>
    <n v="5082"/>
    <n v="6762"/>
    <m/>
    <x v="1"/>
    <n v="3"/>
    <n v="0"/>
    <n v="-1"/>
    <n v="0"/>
    <n v="-1"/>
    <n v="-1"/>
    <n v="-1"/>
    <n v="0"/>
    <n v="-1"/>
    <n v="0"/>
    <n v="-1"/>
    <n v="-1"/>
    <n v="-1"/>
    <x v="2"/>
    <x v="6"/>
    <x v="0"/>
  </r>
  <r>
    <n v="5082"/>
    <n v="6762"/>
    <m/>
    <x v="1"/>
    <n v="4"/>
    <n v="0"/>
    <n v="-1"/>
    <n v="0"/>
    <n v="-1"/>
    <n v="-1"/>
    <n v="-1"/>
    <n v="0"/>
    <n v="-1"/>
    <n v="0"/>
    <n v="-1"/>
    <n v="-1"/>
    <n v="-1"/>
    <x v="3"/>
    <x v="6"/>
    <x v="0"/>
  </r>
  <r>
    <n v="5082"/>
    <n v="6762"/>
    <m/>
    <x v="1"/>
    <n v="5"/>
    <n v="0"/>
    <n v="-1"/>
    <n v="0"/>
    <n v="-1"/>
    <n v="-1"/>
    <n v="-1"/>
    <n v="0"/>
    <n v="-1"/>
    <n v="0"/>
    <n v="-1"/>
    <n v="-1"/>
    <n v="-1"/>
    <x v="4"/>
    <x v="6"/>
    <x v="0"/>
  </r>
  <r>
    <n v="5082"/>
    <n v="6762"/>
    <m/>
    <x v="1"/>
    <n v="6"/>
    <n v="0"/>
    <n v="-1"/>
    <n v="0"/>
    <n v="-1"/>
    <n v="-1"/>
    <n v="-1"/>
    <n v="0"/>
    <n v="-1"/>
    <n v="0"/>
    <n v="-1"/>
    <n v="-1"/>
    <n v="-1"/>
    <x v="5"/>
    <x v="6"/>
    <x v="0"/>
  </r>
  <r>
    <n v="5082"/>
    <n v="6762"/>
    <m/>
    <x v="1"/>
    <n v="7"/>
    <n v="0"/>
    <n v="-1"/>
    <n v="0"/>
    <n v="-1"/>
    <n v="-1"/>
    <n v="-1"/>
    <n v="0"/>
    <n v="-1"/>
    <n v="0"/>
    <n v="-1"/>
    <n v="-1"/>
    <n v="-1"/>
    <x v="6"/>
    <x v="6"/>
    <x v="0"/>
  </r>
  <r>
    <n v="5082"/>
    <n v="6762"/>
    <m/>
    <x v="1"/>
    <n v="8"/>
    <n v="0"/>
    <n v="-1"/>
    <n v="0"/>
    <n v="-1"/>
    <n v="-1"/>
    <n v="-1"/>
    <n v="0"/>
    <n v="-1"/>
    <n v="0"/>
    <n v="-1"/>
    <n v="-1"/>
    <n v="-1"/>
    <x v="7"/>
    <x v="6"/>
    <x v="0"/>
  </r>
  <r>
    <n v="5082"/>
    <n v="6762"/>
    <m/>
    <x v="1"/>
    <n v="9"/>
    <n v="0"/>
    <n v="-1"/>
    <n v="0"/>
    <n v="-1"/>
    <n v="-1"/>
    <n v="-1"/>
    <n v="0"/>
    <n v="-1"/>
    <n v="0"/>
    <n v="-1"/>
    <n v="-1"/>
    <n v="-1"/>
    <x v="8"/>
    <x v="6"/>
    <x v="0"/>
  </r>
  <r>
    <n v="5082"/>
    <n v="6762"/>
    <m/>
    <x v="1"/>
    <n v="10"/>
    <n v="0"/>
    <n v="-1"/>
    <n v="0"/>
    <n v="-1"/>
    <n v="-1"/>
    <n v="-1"/>
    <n v="0"/>
    <n v="-1"/>
    <n v="0"/>
    <n v="-1"/>
    <n v="-1"/>
    <n v="-1"/>
    <x v="9"/>
    <x v="6"/>
    <x v="0"/>
  </r>
  <r>
    <n v="5082"/>
    <n v="6762"/>
    <m/>
    <x v="1"/>
    <n v="11"/>
    <n v="0"/>
    <n v="-1"/>
    <n v="0"/>
    <n v="-1"/>
    <n v="-1"/>
    <n v="-1"/>
    <n v="0"/>
    <n v="-1"/>
    <n v="0"/>
    <n v="-1"/>
    <n v="-1"/>
    <n v="-1"/>
    <x v="10"/>
    <x v="6"/>
    <x v="0"/>
  </r>
  <r>
    <n v="5082"/>
    <n v="6762"/>
    <m/>
    <x v="1"/>
    <n v="12"/>
    <n v="0"/>
    <n v="-1"/>
    <n v="0"/>
    <n v="-1"/>
    <n v="-1"/>
    <n v="-1"/>
    <n v="0"/>
    <n v="-1"/>
    <n v="0"/>
    <n v="-1"/>
    <n v="-1"/>
    <n v="-1"/>
    <x v="11"/>
    <x v="6"/>
    <x v="0"/>
  </r>
  <r>
    <n v="5079"/>
    <n v="6762"/>
    <m/>
    <x v="1"/>
    <n v="1"/>
    <n v="0"/>
    <n v="-1"/>
    <n v="0"/>
    <n v="-1"/>
    <n v="-1"/>
    <n v="-1"/>
    <n v="0"/>
    <n v="-1"/>
    <n v="0"/>
    <n v="-1"/>
    <n v="-1"/>
    <n v="-1"/>
    <x v="0"/>
    <x v="6"/>
    <x v="0"/>
  </r>
  <r>
    <n v="5079"/>
    <n v="6762"/>
    <m/>
    <x v="1"/>
    <n v="2"/>
    <n v="0"/>
    <n v="-1"/>
    <n v="0"/>
    <n v="-1"/>
    <n v="-1"/>
    <n v="-1"/>
    <n v="0"/>
    <n v="-1"/>
    <n v="0"/>
    <n v="-1"/>
    <n v="-1"/>
    <n v="-1"/>
    <x v="1"/>
    <x v="6"/>
    <x v="0"/>
  </r>
  <r>
    <n v="5079"/>
    <n v="6762"/>
    <m/>
    <x v="1"/>
    <n v="3"/>
    <n v="0"/>
    <n v="-1"/>
    <n v="0"/>
    <n v="-1"/>
    <n v="-1"/>
    <n v="-1"/>
    <n v="0"/>
    <n v="-1"/>
    <n v="0"/>
    <n v="-1"/>
    <n v="-1"/>
    <n v="-1"/>
    <x v="2"/>
    <x v="6"/>
    <x v="0"/>
  </r>
  <r>
    <n v="5079"/>
    <n v="6762"/>
    <m/>
    <x v="1"/>
    <n v="4"/>
    <n v="0"/>
    <n v="-1"/>
    <n v="0"/>
    <n v="-1"/>
    <n v="-1"/>
    <n v="-1"/>
    <n v="0"/>
    <n v="-1"/>
    <n v="0"/>
    <n v="-1"/>
    <n v="-1"/>
    <n v="-1"/>
    <x v="3"/>
    <x v="6"/>
    <x v="0"/>
  </r>
  <r>
    <n v="5079"/>
    <n v="6762"/>
    <m/>
    <x v="1"/>
    <n v="5"/>
    <n v="0"/>
    <n v="-1"/>
    <n v="0"/>
    <n v="-1"/>
    <n v="-1"/>
    <n v="-1"/>
    <n v="0"/>
    <n v="-1"/>
    <n v="0"/>
    <n v="-1"/>
    <n v="-1"/>
    <n v="-1"/>
    <x v="4"/>
    <x v="6"/>
    <x v="0"/>
  </r>
  <r>
    <n v="5079"/>
    <n v="6762"/>
    <m/>
    <x v="1"/>
    <n v="6"/>
    <n v="0"/>
    <n v="-1"/>
    <n v="0"/>
    <n v="-1"/>
    <n v="-1"/>
    <n v="-1"/>
    <n v="0"/>
    <n v="-1"/>
    <n v="0"/>
    <n v="-1"/>
    <n v="-1"/>
    <n v="-1"/>
    <x v="5"/>
    <x v="6"/>
    <x v="0"/>
  </r>
  <r>
    <n v="5079"/>
    <n v="6762"/>
    <m/>
    <x v="1"/>
    <n v="7"/>
    <n v="0"/>
    <n v="-1"/>
    <n v="0"/>
    <n v="-1"/>
    <n v="-1"/>
    <n v="-1"/>
    <n v="0"/>
    <n v="-1"/>
    <n v="0"/>
    <n v="-1"/>
    <n v="-1"/>
    <n v="-1"/>
    <x v="6"/>
    <x v="6"/>
    <x v="0"/>
  </r>
  <r>
    <n v="5079"/>
    <n v="6762"/>
    <m/>
    <x v="1"/>
    <n v="8"/>
    <n v="0"/>
    <n v="-1"/>
    <n v="0"/>
    <n v="-1"/>
    <n v="-1"/>
    <n v="-1"/>
    <n v="0"/>
    <n v="-1"/>
    <n v="0"/>
    <n v="-1"/>
    <n v="-1"/>
    <n v="-1"/>
    <x v="7"/>
    <x v="6"/>
    <x v="0"/>
  </r>
  <r>
    <n v="5079"/>
    <n v="6762"/>
    <m/>
    <x v="1"/>
    <n v="9"/>
    <n v="0"/>
    <n v="-1"/>
    <n v="0"/>
    <n v="-1"/>
    <n v="-1"/>
    <n v="-1"/>
    <n v="0"/>
    <n v="-1"/>
    <n v="0"/>
    <n v="-1"/>
    <n v="-1"/>
    <n v="-1"/>
    <x v="8"/>
    <x v="6"/>
    <x v="0"/>
  </r>
  <r>
    <n v="5079"/>
    <n v="6762"/>
    <m/>
    <x v="1"/>
    <n v="10"/>
    <n v="0"/>
    <n v="-1"/>
    <n v="0"/>
    <n v="-1"/>
    <n v="-1"/>
    <n v="-1"/>
    <n v="0"/>
    <n v="-1"/>
    <n v="0"/>
    <n v="-1"/>
    <n v="-1"/>
    <n v="-1"/>
    <x v="9"/>
    <x v="6"/>
    <x v="0"/>
  </r>
  <r>
    <n v="5079"/>
    <n v="6762"/>
    <m/>
    <x v="1"/>
    <n v="11"/>
    <n v="0"/>
    <n v="-1"/>
    <n v="0"/>
    <n v="-1"/>
    <n v="-1"/>
    <n v="-1"/>
    <n v="0"/>
    <n v="-1"/>
    <n v="0"/>
    <n v="-1"/>
    <n v="-1"/>
    <n v="-1"/>
    <x v="10"/>
    <x v="6"/>
    <x v="0"/>
  </r>
  <r>
    <n v="5079"/>
    <n v="6762"/>
    <m/>
    <x v="1"/>
    <n v="12"/>
    <n v="0"/>
    <n v="-1"/>
    <n v="0"/>
    <n v="-1"/>
    <n v="-1"/>
    <n v="-1"/>
    <n v="0"/>
    <n v="-1"/>
    <n v="0"/>
    <n v="-1"/>
    <n v="-1"/>
    <n v="-1"/>
    <x v="11"/>
    <x v="6"/>
    <x v="0"/>
  </r>
  <r>
    <n v="5083"/>
    <n v="6762"/>
    <m/>
    <x v="1"/>
    <n v="1"/>
    <n v="0"/>
    <n v="-1"/>
    <n v="0"/>
    <n v="-1"/>
    <n v="-1"/>
    <n v="-1"/>
    <n v="0"/>
    <n v="-1"/>
    <n v="0"/>
    <n v="-1"/>
    <n v="-1"/>
    <n v="-1"/>
    <x v="0"/>
    <x v="6"/>
    <x v="0"/>
  </r>
  <r>
    <n v="5083"/>
    <n v="6762"/>
    <m/>
    <x v="1"/>
    <n v="2"/>
    <n v="0"/>
    <n v="-1"/>
    <n v="0"/>
    <n v="-1"/>
    <n v="-1"/>
    <n v="-1"/>
    <n v="0"/>
    <n v="-1"/>
    <n v="0"/>
    <n v="-1"/>
    <n v="-1"/>
    <n v="-1"/>
    <x v="1"/>
    <x v="6"/>
    <x v="0"/>
  </r>
  <r>
    <n v="5083"/>
    <n v="6762"/>
    <m/>
    <x v="1"/>
    <n v="3"/>
    <n v="0"/>
    <n v="-1"/>
    <n v="0"/>
    <n v="-1"/>
    <n v="-1"/>
    <n v="-1"/>
    <n v="0"/>
    <n v="-1"/>
    <n v="0"/>
    <n v="-1"/>
    <n v="-1"/>
    <n v="-1"/>
    <x v="2"/>
    <x v="6"/>
    <x v="0"/>
  </r>
  <r>
    <n v="5083"/>
    <n v="6762"/>
    <m/>
    <x v="1"/>
    <n v="4"/>
    <n v="0"/>
    <n v="-1"/>
    <n v="0"/>
    <n v="-1"/>
    <n v="-1"/>
    <n v="-1"/>
    <n v="0"/>
    <n v="-1"/>
    <n v="0"/>
    <n v="-1"/>
    <n v="-1"/>
    <n v="-1"/>
    <x v="3"/>
    <x v="6"/>
    <x v="0"/>
  </r>
  <r>
    <n v="5083"/>
    <n v="6762"/>
    <m/>
    <x v="1"/>
    <n v="5"/>
    <n v="0"/>
    <n v="-1"/>
    <n v="0"/>
    <n v="-1"/>
    <n v="-1"/>
    <n v="-1"/>
    <n v="0"/>
    <n v="-1"/>
    <n v="0"/>
    <n v="-1"/>
    <n v="-1"/>
    <n v="-1"/>
    <x v="4"/>
    <x v="6"/>
    <x v="0"/>
  </r>
  <r>
    <n v="5083"/>
    <n v="6762"/>
    <m/>
    <x v="1"/>
    <n v="6"/>
    <n v="0"/>
    <n v="-1"/>
    <n v="0"/>
    <n v="-1"/>
    <n v="-1"/>
    <n v="-1"/>
    <n v="0"/>
    <n v="-1"/>
    <n v="0"/>
    <n v="-1"/>
    <n v="-1"/>
    <n v="-1"/>
    <x v="5"/>
    <x v="6"/>
    <x v="0"/>
  </r>
  <r>
    <n v="5083"/>
    <n v="6762"/>
    <m/>
    <x v="1"/>
    <n v="7"/>
    <n v="0"/>
    <n v="-1"/>
    <n v="0"/>
    <n v="-1"/>
    <n v="-1"/>
    <n v="-1"/>
    <n v="0"/>
    <n v="-1"/>
    <n v="0"/>
    <n v="-1"/>
    <n v="-1"/>
    <n v="-1"/>
    <x v="6"/>
    <x v="6"/>
    <x v="0"/>
  </r>
  <r>
    <n v="5083"/>
    <n v="6762"/>
    <m/>
    <x v="1"/>
    <n v="8"/>
    <n v="0"/>
    <n v="-1"/>
    <n v="0"/>
    <n v="-1"/>
    <n v="-1"/>
    <n v="-1"/>
    <n v="0"/>
    <n v="-1"/>
    <n v="0"/>
    <n v="-1"/>
    <n v="-1"/>
    <n v="-1"/>
    <x v="7"/>
    <x v="6"/>
    <x v="0"/>
  </r>
  <r>
    <n v="5083"/>
    <n v="6762"/>
    <m/>
    <x v="1"/>
    <n v="9"/>
    <n v="0"/>
    <n v="-1"/>
    <n v="0"/>
    <n v="-1"/>
    <n v="-1"/>
    <n v="-1"/>
    <n v="0"/>
    <n v="-1"/>
    <n v="0"/>
    <n v="-1"/>
    <n v="-1"/>
    <n v="-1"/>
    <x v="8"/>
    <x v="6"/>
    <x v="0"/>
  </r>
  <r>
    <n v="5083"/>
    <n v="6762"/>
    <m/>
    <x v="1"/>
    <n v="10"/>
    <n v="0"/>
    <n v="-1"/>
    <n v="0"/>
    <n v="-1"/>
    <n v="-1"/>
    <n v="-1"/>
    <n v="0"/>
    <n v="-1"/>
    <n v="0"/>
    <n v="-1"/>
    <n v="-1"/>
    <n v="-1"/>
    <x v="9"/>
    <x v="6"/>
    <x v="0"/>
  </r>
  <r>
    <n v="5083"/>
    <n v="6762"/>
    <m/>
    <x v="1"/>
    <n v="11"/>
    <n v="0"/>
    <n v="-1"/>
    <n v="0"/>
    <n v="-1"/>
    <n v="-1"/>
    <n v="-1"/>
    <n v="0"/>
    <n v="-1"/>
    <n v="0"/>
    <n v="-1"/>
    <n v="-1"/>
    <n v="-1"/>
    <x v="10"/>
    <x v="6"/>
    <x v="0"/>
  </r>
  <r>
    <n v="5083"/>
    <n v="6762"/>
    <m/>
    <x v="1"/>
    <n v="12"/>
    <n v="0"/>
    <n v="-1"/>
    <n v="0"/>
    <n v="-1"/>
    <n v="-1"/>
    <n v="-1"/>
    <n v="0"/>
    <n v="-1"/>
    <n v="0"/>
    <n v="-1"/>
    <n v="-1"/>
    <n v="-1"/>
    <x v="11"/>
    <x v="6"/>
    <x v="0"/>
  </r>
  <r>
    <n v="5086"/>
    <n v="6762"/>
    <m/>
    <x v="1"/>
    <n v="1"/>
    <n v="0"/>
    <n v="-1"/>
    <n v="0"/>
    <n v="-1"/>
    <n v="-1"/>
    <n v="-1"/>
    <n v="0"/>
    <n v="-1"/>
    <n v="0"/>
    <n v="-1"/>
    <n v="-1"/>
    <n v="-1"/>
    <x v="0"/>
    <x v="6"/>
    <x v="0"/>
  </r>
  <r>
    <n v="5086"/>
    <n v="6762"/>
    <m/>
    <x v="1"/>
    <n v="2"/>
    <n v="0"/>
    <n v="-1"/>
    <n v="0"/>
    <n v="-1"/>
    <n v="-1"/>
    <n v="-1"/>
    <n v="0"/>
    <n v="-1"/>
    <n v="0"/>
    <n v="-1"/>
    <n v="-1"/>
    <n v="-1"/>
    <x v="1"/>
    <x v="6"/>
    <x v="0"/>
  </r>
  <r>
    <n v="5086"/>
    <n v="6762"/>
    <m/>
    <x v="1"/>
    <n v="3"/>
    <n v="0"/>
    <n v="-1"/>
    <n v="0"/>
    <n v="-1"/>
    <n v="-1"/>
    <n v="-1"/>
    <n v="0"/>
    <n v="-1"/>
    <n v="0"/>
    <n v="-1"/>
    <n v="-1"/>
    <n v="-1"/>
    <x v="2"/>
    <x v="6"/>
    <x v="0"/>
  </r>
  <r>
    <n v="5086"/>
    <n v="6762"/>
    <m/>
    <x v="1"/>
    <n v="4"/>
    <n v="0"/>
    <n v="-1"/>
    <n v="0"/>
    <n v="-1"/>
    <n v="-1"/>
    <n v="-1"/>
    <n v="0"/>
    <n v="-1"/>
    <n v="0"/>
    <n v="-1"/>
    <n v="-1"/>
    <n v="-1"/>
    <x v="3"/>
    <x v="6"/>
    <x v="0"/>
  </r>
  <r>
    <n v="5086"/>
    <n v="6762"/>
    <m/>
    <x v="1"/>
    <n v="5"/>
    <n v="0"/>
    <n v="-1"/>
    <n v="0"/>
    <n v="-1"/>
    <n v="-1"/>
    <n v="-1"/>
    <n v="0"/>
    <n v="-1"/>
    <n v="0"/>
    <n v="-1"/>
    <n v="-1"/>
    <n v="-1"/>
    <x v="4"/>
    <x v="6"/>
    <x v="0"/>
  </r>
  <r>
    <n v="5086"/>
    <n v="6762"/>
    <m/>
    <x v="1"/>
    <n v="6"/>
    <n v="0"/>
    <n v="-1"/>
    <n v="0"/>
    <n v="-1"/>
    <n v="-1"/>
    <n v="-1"/>
    <n v="0"/>
    <n v="-1"/>
    <n v="0"/>
    <n v="-1"/>
    <n v="-1"/>
    <n v="-1"/>
    <x v="5"/>
    <x v="6"/>
    <x v="0"/>
  </r>
  <r>
    <n v="5086"/>
    <n v="6762"/>
    <m/>
    <x v="1"/>
    <n v="7"/>
    <n v="0"/>
    <n v="-1"/>
    <n v="0"/>
    <n v="-1"/>
    <n v="-1"/>
    <n v="-1"/>
    <n v="0"/>
    <n v="-1"/>
    <n v="0"/>
    <n v="-1"/>
    <n v="-1"/>
    <n v="-1"/>
    <x v="6"/>
    <x v="6"/>
    <x v="0"/>
  </r>
  <r>
    <n v="5086"/>
    <n v="6762"/>
    <m/>
    <x v="1"/>
    <n v="8"/>
    <n v="0"/>
    <n v="-1"/>
    <n v="0"/>
    <n v="-1"/>
    <n v="-1"/>
    <n v="-1"/>
    <n v="0"/>
    <n v="-1"/>
    <n v="0"/>
    <n v="-1"/>
    <n v="-1"/>
    <n v="-1"/>
    <x v="7"/>
    <x v="6"/>
    <x v="0"/>
  </r>
  <r>
    <n v="5086"/>
    <n v="6762"/>
    <m/>
    <x v="1"/>
    <n v="9"/>
    <n v="0"/>
    <n v="-1"/>
    <n v="0"/>
    <n v="-1"/>
    <n v="-1"/>
    <n v="-1"/>
    <n v="0"/>
    <n v="-1"/>
    <n v="0"/>
    <n v="-1"/>
    <n v="-1"/>
    <n v="-1"/>
    <x v="8"/>
    <x v="6"/>
    <x v="0"/>
  </r>
  <r>
    <n v="5086"/>
    <n v="6762"/>
    <m/>
    <x v="1"/>
    <n v="10"/>
    <n v="0"/>
    <n v="-1"/>
    <n v="0"/>
    <n v="-1"/>
    <n v="-1"/>
    <n v="-1"/>
    <n v="0"/>
    <n v="-1"/>
    <n v="0"/>
    <n v="-1"/>
    <n v="-1"/>
    <n v="-1"/>
    <x v="9"/>
    <x v="6"/>
    <x v="0"/>
  </r>
  <r>
    <n v="5086"/>
    <n v="6762"/>
    <m/>
    <x v="1"/>
    <n v="11"/>
    <n v="0"/>
    <n v="-1"/>
    <n v="0"/>
    <n v="-1"/>
    <n v="-1"/>
    <n v="-1"/>
    <n v="0"/>
    <n v="-1"/>
    <n v="0"/>
    <n v="-1"/>
    <n v="-1"/>
    <n v="-1"/>
    <x v="10"/>
    <x v="6"/>
    <x v="0"/>
  </r>
  <r>
    <n v="5086"/>
    <n v="6762"/>
    <m/>
    <x v="1"/>
    <n v="12"/>
    <n v="0"/>
    <n v="-1"/>
    <n v="0"/>
    <n v="-1"/>
    <n v="-1"/>
    <n v="-1"/>
    <n v="0"/>
    <n v="-1"/>
    <n v="0"/>
    <n v="-1"/>
    <n v="-1"/>
    <n v="-1"/>
    <x v="11"/>
    <x v="6"/>
    <x v="0"/>
  </r>
  <r>
    <n v="5085"/>
    <n v="6762"/>
    <m/>
    <x v="1"/>
    <n v="1"/>
    <n v="0"/>
    <n v="-1"/>
    <n v="0"/>
    <n v="-1"/>
    <n v="-1"/>
    <n v="-1"/>
    <n v="0"/>
    <n v="-1"/>
    <n v="0"/>
    <n v="-1"/>
    <n v="-1"/>
    <n v="-1"/>
    <x v="0"/>
    <x v="6"/>
    <x v="0"/>
  </r>
  <r>
    <n v="5085"/>
    <n v="6762"/>
    <m/>
    <x v="1"/>
    <n v="2"/>
    <n v="0"/>
    <n v="-1"/>
    <n v="0"/>
    <n v="-1"/>
    <n v="-1"/>
    <n v="-1"/>
    <n v="0"/>
    <n v="-1"/>
    <n v="0"/>
    <n v="-1"/>
    <n v="-1"/>
    <n v="-1"/>
    <x v="1"/>
    <x v="6"/>
    <x v="0"/>
  </r>
  <r>
    <n v="5085"/>
    <n v="6762"/>
    <m/>
    <x v="1"/>
    <n v="3"/>
    <n v="0"/>
    <n v="-1"/>
    <n v="0"/>
    <n v="-1"/>
    <n v="-1"/>
    <n v="-1"/>
    <n v="0"/>
    <n v="-1"/>
    <n v="0"/>
    <n v="-1"/>
    <n v="-1"/>
    <n v="-1"/>
    <x v="2"/>
    <x v="6"/>
    <x v="0"/>
  </r>
  <r>
    <n v="5085"/>
    <n v="6762"/>
    <m/>
    <x v="1"/>
    <n v="4"/>
    <n v="0"/>
    <n v="-1"/>
    <n v="0"/>
    <n v="-1"/>
    <n v="-1"/>
    <n v="-1"/>
    <n v="0"/>
    <n v="-1"/>
    <n v="0"/>
    <n v="-1"/>
    <n v="-1"/>
    <n v="-1"/>
    <x v="3"/>
    <x v="6"/>
    <x v="0"/>
  </r>
  <r>
    <n v="5085"/>
    <n v="6762"/>
    <m/>
    <x v="1"/>
    <n v="5"/>
    <n v="0"/>
    <n v="-1"/>
    <n v="0"/>
    <n v="-1"/>
    <n v="-1"/>
    <n v="-1"/>
    <n v="0"/>
    <n v="-1"/>
    <n v="0"/>
    <n v="-1"/>
    <n v="-1"/>
    <n v="-1"/>
    <x v="4"/>
    <x v="6"/>
    <x v="0"/>
  </r>
  <r>
    <n v="5085"/>
    <n v="6762"/>
    <m/>
    <x v="1"/>
    <n v="6"/>
    <n v="0"/>
    <n v="-1"/>
    <n v="0"/>
    <n v="-1"/>
    <n v="-1"/>
    <n v="-1"/>
    <n v="0"/>
    <n v="-1"/>
    <n v="0"/>
    <n v="-1"/>
    <n v="-1"/>
    <n v="-1"/>
    <x v="5"/>
    <x v="6"/>
    <x v="0"/>
  </r>
  <r>
    <n v="5085"/>
    <n v="6762"/>
    <m/>
    <x v="1"/>
    <n v="7"/>
    <n v="0"/>
    <n v="-1"/>
    <n v="0"/>
    <n v="-1"/>
    <n v="-1"/>
    <n v="-1"/>
    <n v="0"/>
    <n v="-1"/>
    <n v="0"/>
    <n v="-1"/>
    <n v="-1"/>
    <n v="-1"/>
    <x v="6"/>
    <x v="6"/>
    <x v="0"/>
  </r>
  <r>
    <n v="5085"/>
    <n v="6762"/>
    <m/>
    <x v="1"/>
    <n v="8"/>
    <n v="0"/>
    <n v="-1"/>
    <n v="0"/>
    <n v="-1"/>
    <n v="-1"/>
    <n v="-1"/>
    <n v="0"/>
    <n v="-1"/>
    <n v="0"/>
    <n v="-1"/>
    <n v="-1"/>
    <n v="-1"/>
    <x v="7"/>
    <x v="6"/>
    <x v="0"/>
  </r>
  <r>
    <n v="5085"/>
    <n v="6762"/>
    <m/>
    <x v="1"/>
    <n v="9"/>
    <n v="0"/>
    <n v="-1"/>
    <n v="0"/>
    <n v="-1"/>
    <n v="-1"/>
    <n v="-1"/>
    <n v="0"/>
    <n v="-1"/>
    <n v="0"/>
    <n v="-1"/>
    <n v="-1"/>
    <n v="-1"/>
    <x v="8"/>
    <x v="6"/>
    <x v="0"/>
  </r>
  <r>
    <n v="5085"/>
    <n v="6762"/>
    <m/>
    <x v="1"/>
    <n v="10"/>
    <n v="0"/>
    <n v="-1"/>
    <n v="0"/>
    <n v="-1"/>
    <n v="-1"/>
    <n v="-1"/>
    <n v="0"/>
    <n v="-1"/>
    <n v="0"/>
    <n v="-1"/>
    <n v="-1"/>
    <n v="-1"/>
    <x v="9"/>
    <x v="6"/>
    <x v="0"/>
  </r>
  <r>
    <n v="5085"/>
    <n v="6762"/>
    <m/>
    <x v="1"/>
    <n v="11"/>
    <n v="0"/>
    <n v="-1"/>
    <n v="0"/>
    <n v="-1"/>
    <n v="-1"/>
    <n v="-1"/>
    <n v="0"/>
    <n v="-1"/>
    <n v="0"/>
    <n v="-1"/>
    <n v="-1"/>
    <n v="-1"/>
    <x v="10"/>
    <x v="6"/>
    <x v="0"/>
  </r>
  <r>
    <n v="5085"/>
    <n v="6762"/>
    <m/>
    <x v="1"/>
    <n v="12"/>
    <n v="0"/>
    <n v="-1"/>
    <n v="0"/>
    <n v="-1"/>
    <n v="-1"/>
    <n v="-1"/>
    <n v="0"/>
    <n v="-1"/>
    <n v="0"/>
    <n v="-1"/>
    <n v="-1"/>
    <n v="-1"/>
    <x v="11"/>
    <x v="6"/>
    <x v="0"/>
  </r>
  <r>
    <n v="5081"/>
    <n v="6762"/>
    <m/>
    <x v="1"/>
    <n v="1"/>
    <n v="0"/>
    <n v="-1"/>
    <n v="0"/>
    <n v="-1"/>
    <n v="-1"/>
    <n v="-1"/>
    <n v="0"/>
    <n v="-1"/>
    <n v="0"/>
    <n v="-1"/>
    <n v="-1"/>
    <n v="-1"/>
    <x v="0"/>
    <x v="6"/>
    <x v="0"/>
  </r>
  <r>
    <n v="5081"/>
    <n v="6762"/>
    <m/>
    <x v="1"/>
    <n v="2"/>
    <n v="0"/>
    <n v="-1"/>
    <n v="0"/>
    <n v="-1"/>
    <n v="-1"/>
    <n v="-1"/>
    <n v="0"/>
    <n v="-1"/>
    <n v="0"/>
    <n v="-1"/>
    <n v="-1"/>
    <n v="-1"/>
    <x v="1"/>
    <x v="6"/>
    <x v="0"/>
  </r>
  <r>
    <n v="5081"/>
    <n v="6762"/>
    <m/>
    <x v="1"/>
    <n v="3"/>
    <n v="0"/>
    <n v="-1"/>
    <n v="0"/>
    <n v="-1"/>
    <n v="-1"/>
    <n v="-1"/>
    <n v="0"/>
    <n v="-1"/>
    <n v="0"/>
    <n v="-1"/>
    <n v="-1"/>
    <n v="-1"/>
    <x v="2"/>
    <x v="6"/>
    <x v="0"/>
  </r>
  <r>
    <n v="5081"/>
    <n v="6762"/>
    <m/>
    <x v="1"/>
    <n v="4"/>
    <n v="0"/>
    <n v="-1"/>
    <n v="0"/>
    <n v="-1"/>
    <n v="-1"/>
    <n v="-1"/>
    <n v="0"/>
    <n v="-1"/>
    <n v="0"/>
    <n v="-1"/>
    <n v="-1"/>
    <n v="-1"/>
    <x v="3"/>
    <x v="6"/>
    <x v="0"/>
  </r>
  <r>
    <n v="5081"/>
    <n v="6762"/>
    <m/>
    <x v="1"/>
    <n v="5"/>
    <n v="0"/>
    <n v="-1"/>
    <n v="0"/>
    <n v="-1"/>
    <n v="-1"/>
    <n v="-1"/>
    <n v="0"/>
    <n v="-1"/>
    <n v="0"/>
    <n v="-1"/>
    <n v="-1"/>
    <n v="-1"/>
    <x v="4"/>
    <x v="6"/>
    <x v="0"/>
  </r>
  <r>
    <n v="5081"/>
    <n v="6762"/>
    <m/>
    <x v="1"/>
    <n v="6"/>
    <n v="0"/>
    <n v="-1"/>
    <n v="0"/>
    <n v="-1"/>
    <n v="-1"/>
    <n v="-1"/>
    <n v="0"/>
    <n v="-1"/>
    <n v="0"/>
    <n v="-1"/>
    <n v="-1"/>
    <n v="-1"/>
    <x v="5"/>
    <x v="6"/>
    <x v="0"/>
  </r>
  <r>
    <n v="5081"/>
    <n v="6762"/>
    <m/>
    <x v="1"/>
    <n v="7"/>
    <n v="0"/>
    <n v="-1"/>
    <n v="0"/>
    <n v="-1"/>
    <n v="-1"/>
    <n v="-1"/>
    <n v="0"/>
    <n v="-1"/>
    <n v="0"/>
    <n v="-1"/>
    <n v="-1"/>
    <n v="-1"/>
    <x v="6"/>
    <x v="6"/>
    <x v="0"/>
  </r>
  <r>
    <n v="5081"/>
    <n v="6762"/>
    <m/>
    <x v="1"/>
    <n v="8"/>
    <n v="0"/>
    <n v="-1"/>
    <n v="0"/>
    <n v="-1"/>
    <n v="-1"/>
    <n v="-1"/>
    <n v="0"/>
    <n v="-1"/>
    <n v="0"/>
    <n v="-1"/>
    <n v="-1"/>
    <n v="-1"/>
    <x v="7"/>
    <x v="6"/>
    <x v="0"/>
  </r>
  <r>
    <n v="5081"/>
    <n v="6762"/>
    <m/>
    <x v="1"/>
    <n v="9"/>
    <n v="0"/>
    <n v="-1"/>
    <n v="0"/>
    <n v="-1"/>
    <n v="-1"/>
    <n v="-1"/>
    <n v="0"/>
    <n v="-1"/>
    <n v="0"/>
    <n v="-1"/>
    <n v="-1"/>
    <n v="-1"/>
    <x v="8"/>
    <x v="6"/>
    <x v="0"/>
  </r>
  <r>
    <n v="5081"/>
    <n v="6762"/>
    <m/>
    <x v="1"/>
    <n v="10"/>
    <n v="0"/>
    <n v="-1"/>
    <n v="0"/>
    <n v="-1"/>
    <n v="-1"/>
    <n v="-1"/>
    <n v="0"/>
    <n v="-1"/>
    <n v="0"/>
    <n v="-1"/>
    <n v="-1"/>
    <n v="-1"/>
    <x v="9"/>
    <x v="6"/>
    <x v="0"/>
  </r>
  <r>
    <n v="5081"/>
    <n v="6762"/>
    <m/>
    <x v="1"/>
    <n v="11"/>
    <n v="0"/>
    <n v="-1"/>
    <n v="0"/>
    <n v="-1"/>
    <n v="-1"/>
    <n v="-1"/>
    <n v="0"/>
    <n v="-1"/>
    <n v="0"/>
    <n v="-1"/>
    <n v="-1"/>
    <n v="-1"/>
    <x v="10"/>
    <x v="6"/>
    <x v="0"/>
  </r>
  <r>
    <n v="5081"/>
    <n v="6762"/>
    <m/>
    <x v="1"/>
    <n v="12"/>
    <n v="0"/>
    <n v="-1"/>
    <n v="0"/>
    <n v="-1"/>
    <n v="-1"/>
    <n v="-1"/>
    <n v="0"/>
    <n v="-1"/>
    <n v="0"/>
    <n v="-1"/>
    <n v="-1"/>
    <n v="-1"/>
    <x v="11"/>
    <x v="6"/>
    <x v="0"/>
  </r>
  <r>
    <n v="5080"/>
    <n v="6762"/>
    <m/>
    <x v="1"/>
    <n v="1"/>
    <n v="0"/>
    <n v="-1"/>
    <n v="0"/>
    <n v="-1"/>
    <n v="-1"/>
    <n v="-1"/>
    <n v="0"/>
    <n v="-1"/>
    <n v="0"/>
    <n v="-1"/>
    <n v="-1"/>
    <n v="-1"/>
    <x v="0"/>
    <x v="6"/>
    <x v="0"/>
  </r>
  <r>
    <n v="5080"/>
    <n v="6762"/>
    <m/>
    <x v="1"/>
    <n v="2"/>
    <n v="0"/>
    <n v="-1"/>
    <n v="0"/>
    <n v="-1"/>
    <n v="-1"/>
    <n v="-1"/>
    <n v="0"/>
    <n v="-1"/>
    <n v="0"/>
    <n v="-1"/>
    <n v="-1"/>
    <n v="-1"/>
    <x v="1"/>
    <x v="6"/>
    <x v="0"/>
  </r>
  <r>
    <n v="5080"/>
    <n v="6762"/>
    <m/>
    <x v="1"/>
    <n v="3"/>
    <n v="0"/>
    <n v="-1"/>
    <n v="0"/>
    <n v="-1"/>
    <n v="-1"/>
    <n v="-1"/>
    <n v="0"/>
    <n v="-1"/>
    <n v="0"/>
    <n v="-1"/>
    <n v="-1"/>
    <n v="-1"/>
    <x v="2"/>
    <x v="6"/>
    <x v="0"/>
  </r>
  <r>
    <n v="5080"/>
    <n v="6762"/>
    <m/>
    <x v="1"/>
    <n v="4"/>
    <n v="0"/>
    <n v="-1"/>
    <n v="0"/>
    <n v="-1"/>
    <n v="-1"/>
    <n v="-1"/>
    <n v="0"/>
    <n v="-1"/>
    <n v="0"/>
    <n v="-1"/>
    <n v="-1"/>
    <n v="-1"/>
    <x v="3"/>
    <x v="6"/>
    <x v="0"/>
  </r>
  <r>
    <n v="5080"/>
    <n v="6762"/>
    <m/>
    <x v="1"/>
    <n v="5"/>
    <n v="0"/>
    <n v="-1"/>
    <n v="0"/>
    <n v="-1"/>
    <n v="-1"/>
    <n v="-1"/>
    <n v="0"/>
    <n v="-1"/>
    <n v="0"/>
    <n v="-1"/>
    <n v="-1"/>
    <n v="-1"/>
    <x v="4"/>
    <x v="6"/>
    <x v="0"/>
  </r>
  <r>
    <n v="5080"/>
    <n v="6762"/>
    <m/>
    <x v="1"/>
    <n v="6"/>
    <n v="0"/>
    <n v="-1"/>
    <n v="0"/>
    <n v="-1"/>
    <n v="-1"/>
    <n v="-1"/>
    <n v="0"/>
    <n v="-1"/>
    <n v="0"/>
    <n v="-1"/>
    <n v="-1"/>
    <n v="-1"/>
    <x v="5"/>
    <x v="6"/>
    <x v="0"/>
  </r>
  <r>
    <n v="5080"/>
    <n v="6762"/>
    <m/>
    <x v="1"/>
    <n v="7"/>
    <n v="0"/>
    <n v="-1"/>
    <n v="0"/>
    <n v="-1"/>
    <n v="-1"/>
    <n v="-1"/>
    <n v="0"/>
    <n v="-1"/>
    <n v="0"/>
    <n v="-1"/>
    <n v="-1"/>
    <n v="-1"/>
    <x v="6"/>
    <x v="6"/>
    <x v="0"/>
  </r>
  <r>
    <n v="5080"/>
    <n v="6762"/>
    <m/>
    <x v="1"/>
    <n v="8"/>
    <n v="0"/>
    <n v="-1"/>
    <n v="0"/>
    <n v="-1"/>
    <n v="-1"/>
    <n v="-1"/>
    <n v="0"/>
    <n v="-1"/>
    <n v="0"/>
    <n v="-1"/>
    <n v="-1"/>
    <n v="-1"/>
    <x v="7"/>
    <x v="6"/>
    <x v="0"/>
  </r>
  <r>
    <n v="5080"/>
    <n v="6762"/>
    <m/>
    <x v="1"/>
    <n v="9"/>
    <n v="0"/>
    <n v="-1"/>
    <n v="0"/>
    <n v="-1"/>
    <n v="-1"/>
    <n v="-1"/>
    <n v="0"/>
    <n v="-1"/>
    <n v="0"/>
    <n v="-1"/>
    <n v="-1"/>
    <n v="-1"/>
    <x v="8"/>
    <x v="6"/>
    <x v="0"/>
  </r>
  <r>
    <n v="5080"/>
    <n v="6762"/>
    <m/>
    <x v="1"/>
    <n v="10"/>
    <n v="0"/>
    <n v="-1"/>
    <n v="0"/>
    <n v="-1"/>
    <n v="-1"/>
    <n v="-1"/>
    <n v="0"/>
    <n v="-1"/>
    <n v="0"/>
    <n v="-1"/>
    <n v="-1"/>
    <n v="-1"/>
    <x v="9"/>
    <x v="6"/>
    <x v="0"/>
  </r>
  <r>
    <n v="5080"/>
    <n v="6762"/>
    <m/>
    <x v="1"/>
    <n v="11"/>
    <n v="0"/>
    <n v="-1"/>
    <n v="0"/>
    <n v="-1"/>
    <n v="-1"/>
    <n v="-1"/>
    <n v="0"/>
    <n v="-1"/>
    <n v="0"/>
    <n v="-1"/>
    <n v="-1"/>
    <n v="-1"/>
    <x v="10"/>
    <x v="6"/>
    <x v="0"/>
  </r>
  <r>
    <n v="5080"/>
    <n v="6762"/>
    <m/>
    <x v="1"/>
    <n v="12"/>
    <n v="0"/>
    <n v="-1"/>
    <n v="0"/>
    <n v="-1"/>
    <n v="-1"/>
    <n v="-1"/>
    <n v="0"/>
    <n v="-1"/>
    <n v="0"/>
    <n v="-1"/>
    <n v="-1"/>
    <n v="-1"/>
    <x v="11"/>
    <x v="6"/>
    <x v="0"/>
  </r>
  <r>
    <n v="5077"/>
    <n v="6762"/>
    <m/>
    <x v="1"/>
    <n v="1"/>
    <n v="0"/>
    <n v="-1"/>
    <n v="0"/>
    <n v="-1"/>
    <n v="-1"/>
    <n v="-1"/>
    <n v="0"/>
    <n v="-1"/>
    <n v="0"/>
    <n v="-1"/>
    <n v="-1"/>
    <n v="-1"/>
    <x v="0"/>
    <x v="6"/>
    <x v="0"/>
  </r>
  <r>
    <n v="5077"/>
    <n v="6762"/>
    <m/>
    <x v="1"/>
    <n v="2"/>
    <n v="0"/>
    <n v="-1"/>
    <n v="0"/>
    <n v="-1"/>
    <n v="-1"/>
    <n v="-1"/>
    <n v="0"/>
    <n v="-1"/>
    <n v="0"/>
    <n v="-1"/>
    <n v="-1"/>
    <n v="-1"/>
    <x v="1"/>
    <x v="6"/>
    <x v="0"/>
  </r>
  <r>
    <n v="5077"/>
    <n v="6762"/>
    <m/>
    <x v="1"/>
    <n v="3"/>
    <n v="0"/>
    <n v="-1"/>
    <n v="0"/>
    <n v="-1"/>
    <n v="-1"/>
    <n v="-1"/>
    <n v="0"/>
    <n v="-1"/>
    <n v="0"/>
    <n v="-1"/>
    <n v="-1"/>
    <n v="-1"/>
    <x v="2"/>
    <x v="6"/>
    <x v="0"/>
  </r>
  <r>
    <n v="5077"/>
    <n v="6762"/>
    <m/>
    <x v="1"/>
    <n v="4"/>
    <n v="0"/>
    <n v="-1"/>
    <n v="0"/>
    <n v="-1"/>
    <n v="-1"/>
    <n v="-1"/>
    <n v="0"/>
    <n v="-1"/>
    <n v="0"/>
    <n v="-1"/>
    <n v="-1"/>
    <n v="-1"/>
    <x v="3"/>
    <x v="6"/>
    <x v="0"/>
  </r>
  <r>
    <n v="5077"/>
    <n v="6762"/>
    <m/>
    <x v="1"/>
    <n v="5"/>
    <n v="0"/>
    <n v="-1"/>
    <n v="0"/>
    <n v="-1"/>
    <n v="-1"/>
    <n v="-1"/>
    <n v="0"/>
    <n v="-1"/>
    <n v="0"/>
    <n v="-1"/>
    <n v="-1"/>
    <n v="-1"/>
    <x v="4"/>
    <x v="6"/>
    <x v="0"/>
  </r>
  <r>
    <n v="5077"/>
    <n v="6762"/>
    <m/>
    <x v="1"/>
    <n v="6"/>
    <n v="0"/>
    <n v="-1"/>
    <n v="0"/>
    <n v="-1"/>
    <n v="-1"/>
    <n v="-1"/>
    <n v="0"/>
    <n v="-1"/>
    <n v="0"/>
    <n v="-1"/>
    <n v="-1"/>
    <n v="-1"/>
    <x v="5"/>
    <x v="6"/>
    <x v="0"/>
  </r>
  <r>
    <n v="5077"/>
    <n v="6762"/>
    <m/>
    <x v="1"/>
    <n v="7"/>
    <n v="0"/>
    <n v="-1"/>
    <n v="0"/>
    <n v="-1"/>
    <n v="-1"/>
    <n v="-1"/>
    <n v="0"/>
    <n v="-1"/>
    <n v="0"/>
    <n v="-1"/>
    <n v="-1"/>
    <n v="-1"/>
    <x v="6"/>
    <x v="6"/>
    <x v="0"/>
  </r>
  <r>
    <n v="5077"/>
    <n v="6762"/>
    <m/>
    <x v="1"/>
    <n v="8"/>
    <n v="0"/>
    <n v="-1"/>
    <n v="0"/>
    <n v="-1"/>
    <n v="-1"/>
    <n v="-1"/>
    <n v="0"/>
    <n v="-1"/>
    <n v="0"/>
    <n v="-1"/>
    <n v="-1"/>
    <n v="-1"/>
    <x v="7"/>
    <x v="6"/>
    <x v="0"/>
  </r>
  <r>
    <n v="5077"/>
    <n v="6762"/>
    <m/>
    <x v="1"/>
    <n v="9"/>
    <n v="0"/>
    <n v="-1"/>
    <n v="0"/>
    <n v="-1"/>
    <n v="-1"/>
    <n v="-1"/>
    <n v="0"/>
    <n v="-1"/>
    <n v="0"/>
    <n v="-1"/>
    <n v="-1"/>
    <n v="-1"/>
    <x v="8"/>
    <x v="6"/>
    <x v="0"/>
  </r>
  <r>
    <n v="5077"/>
    <n v="6762"/>
    <m/>
    <x v="1"/>
    <n v="10"/>
    <n v="0"/>
    <n v="-1"/>
    <n v="0"/>
    <n v="-1"/>
    <n v="-1"/>
    <n v="-1"/>
    <n v="0"/>
    <n v="-1"/>
    <n v="0"/>
    <n v="-1"/>
    <n v="-1"/>
    <n v="-1"/>
    <x v="9"/>
    <x v="6"/>
    <x v="0"/>
  </r>
  <r>
    <n v="5077"/>
    <n v="6762"/>
    <m/>
    <x v="1"/>
    <n v="11"/>
    <n v="0"/>
    <n v="-1"/>
    <n v="0"/>
    <n v="-1"/>
    <n v="-1"/>
    <n v="-1"/>
    <n v="0"/>
    <n v="-1"/>
    <n v="0"/>
    <n v="-1"/>
    <n v="-1"/>
    <n v="-1"/>
    <x v="10"/>
    <x v="6"/>
    <x v="0"/>
  </r>
  <r>
    <n v="5077"/>
    <n v="6762"/>
    <m/>
    <x v="1"/>
    <n v="12"/>
    <n v="0"/>
    <n v="-1"/>
    <n v="0"/>
    <n v="-1"/>
    <n v="-1"/>
    <n v="-1"/>
    <n v="0"/>
    <n v="-1"/>
    <n v="0"/>
    <n v="-1"/>
    <n v="-1"/>
    <n v="-1"/>
    <x v="11"/>
    <x v="6"/>
    <x v="0"/>
  </r>
  <r>
    <n v="5078"/>
    <n v="6762"/>
    <m/>
    <x v="1"/>
    <n v="1"/>
    <n v="0"/>
    <n v="-1"/>
    <n v="0"/>
    <n v="-1"/>
    <n v="-1"/>
    <n v="-1"/>
    <n v="0"/>
    <n v="-1"/>
    <n v="0"/>
    <n v="-1"/>
    <n v="-1"/>
    <n v="-1"/>
    <x v="0"/>
    <x v="6"/>
    <x v="0"/>
  </r>
  <r>
    <n v="5078"/>
    <n v="6762"/>
    <m/>
    <x v="1"/>
    <n v="2"/>
    <n v="0"/>
    <n v="-1"/>
    <n v="0"/>
    <n v="-1"/>
    <n v="-1"/>
    <n v="-1"/>
    <n v="0"/>
    <n v="-1"/>
    <n v="0"/>
    <n v="-1"/>
    <n v="-1"/>
    <n v="-1"/>
    <x v="1"/>
    <x v="6"/>
    <x v="0"/>
  </r>
  <r>
    <n v="5078"/>
    <n v="6762"/>
    <m/>
    <x v="1"/>
    <n v="3"/>
    <n v="0"/>
    <n v="-1"/>
    <n v="0"/>
    <n v="-1"/>
    <n v="-1"/>
    <n v="-1"/>
    <n v="0"/>
    <n v="-1"/>
    <n v="0"/>
    <n v="-1"/>
    <n v="-1"/>
    <n v="-1"/>
    <x v="2"/>
    <x v="6"/>
    <x v="0"/>
  </r>
  <r>
    <n v="5078"/>
    <n v="6762"/>
    <m/>
    <x v="1"/>
    <n v="4"/>
    <n v="0"/>
    <n v="-1"/>
    <n v="0"/>
    <n v="-1"/>
    <n v="-1"/>
    <n v="-1"/>
    <n v="0"/>
    <n v="-1"/>
    <n v="0"/>
    <n v="-1"/>
    <n v="-1"/>
    <n v="-1"/>
    <x v="3"/>
    <x v="6"/>
    <x v="0"/>
  </r>
  <r>
    <n v="5078"/>
    <n v="6762"/>
    <m/>
    <x v="1"/>
    <n v="5"/>
    <n v="0"/>
    <n v="-1"/>
    <n v="0"/>
    <n v="-1"/>
    <n v="-1"/>
    <n v="-1"/>
    <n v="0"/>
    <n v="-1"/>
    <n v="0"/>
    <n v="-1"/>
    <n v="-1"/>
    <n v="-1"/>
    <x v="4"/>
    <x v="6"/>
    <x v="0"/>
  </r>
  <r>
    <n v="5078"/>
    <n v="6762"/>
    <m/>
    <x v="1"/>
    <n v="6"/>
    <n v="0"/>
    <n v="-1"/>
    <n v="0"/>
    <n v="-1"/>
    <n v="-1"/>
    <n v="-1"/>
    <n v="0"/>
    <n v="-1"/>
    <n v="0"/>
    <n v="-1"/>
    <n v="-1"/>
    <n v="-1"/>
    <x v="5"/>
    <x v="6"/>
    <x v="0"/>
  </r>
  <r>
    <n v="5078"/>
    <n v="6762"/>
    <m/>
    <x v="1"/>
    <n v="7"/>
    <n v="0"/>
    <n v="-1"/>
    <n v="0"/>
    <n v="-1"/>
    <n v="-1"/>
    <n v="-1"/>
    <n v="0"/>
    <n v="-1"/>
    <n v="0"/>
    <n v="-1"/>
    <n v="-1"/>
    <n v="-1"/>
    <x v="6"/>
    <x v="6"/>
    <x v="0"/>
  </r>
  <r>
    <n v="5078"/>
    <n v="6762"/>
    <m/>
    <x v="1"/>
    <n v="8"/>
    <n v="0"/>
    <n v="-1"/>
    <n v="0"/>
    <n v="-1"/>
    <n v="-1"/>
    <n v="-1"/>
    <n v="0"/>
    <n v="-1"/>
    <n v="0"/>
    <n v="-1"/>
    <n v="-1"/>
    <n v="-1"/>
    <x v="7"/>
    <x v="6"/>
    <x v="0"/>
  </r>
  <r>
    <n v="5078"/>
    <n v="6762"/>
    <m/>
    <x v="1"/>
    <n v="9"/>
    <n v="0"/>
    <n v="-1"/>
    <n v="0"/>
    <n v="-1"/>
    <n v="-1"/>
    <n v="-1"/>
    <n v="0"/>
    <n v="-1"/>
    <n v="0"/>
    <n v="-1"/>
    <n v="-1"/>
    <n v="-1"/>
    <x v="8"/>
    <x v="6"/>
    <x v="0"/>
  </r>
  <r>
    <n v="5078"/>
    <n v="6762"/>
    <m/>
    <x v="1"/>
    <n v="10"/>
    <n v="0"/>
    <n v="-1"/>
    <n v="0"/>
    <n v="-1"/>
    <n v="-1"/>
    <n v="-1"/>
    <n v="0"/>
    <n v="-1"/>
    <n v="0"/>
    <n v="-1"/>
    <n v="-1"/>
    <n v="-1"/>
    <x v="9"/>
    <x v="6"/>
    <x v="0"/>
  </r>
  <r>
    <n v="5078"/>
    <n v="6762"/>
    <m/>
    <x v="1"/>
    <n v="11"/>
    <n v="0"/>
    <n v="-1"/>
    <n v="0"/>
    <n v="-1"/>
    <n v="-1"/>
    <n v="-1"/>
    <n v="0"/>
    <n v="-1"/>
    <n v="0"/>
    <n v="-1"/>
    <n v="-1"/>
    <n v="-1"/>
    <x v="10"/>
    <x v="6"/>
    <x v="0"/>
  </r>
  <r>
    <n v="5078"/>
    <n v="6762"/>
    <m/>
    <x v="1"/>
    <n v="12"/>
    <n v="0"/>
    <n v="-1"/>
    <n v="0"/>
    <n v="-1"/>
    <n v="-1"/>
    <n v="-1"/>
    <n v="0"/>
    <n v="-1"/>
    <n v="0"/>
    <n v="-1"/>
    <n v="-1"/>
    <n v="-1"/>
    <x v="11"/>
    <x v="6"/>
    <x v="0"/>
  </r>
  <r>
    <n v="5084"/>
    <n v="6647"/>
    <m/>
    <x v="1"/>
    <n v="1"/>
    <n v="0"/>
    <n v="-1"/>
    <n v="0"/>
    <n v="-1"/>
    <n v="-1"/>
    <n v="-1"/>
    <n v="0"/>
    <n v="-1"/>
    <n v="0"/>
    <n v="-1"/>
    <n v="-1"/>
    <n v="-1"/>
    <x v="0"/>
    <x v="17"/>
    <x v="0"/>
  </r>
  <r>
    <n v="5084"/>
    <n v="6647"/>
    <m/>
    <x v="1"/>
    <n v="2"/>
    <n v="0"/>
    <n v="-1"/>
    <n v="0"/>
    <n v="-1"/>
    <n v="-1"/>
    <n v="-1"/>
    <n v="0"/>
    <n v="-1"/>
    <n v="0"/>
    <n v="-1"/>
    <n v="-1"/>
    <n v="-1"/>
    <x v="1"/>
    <x v="17"/>
    <x v="0"/>
  </r>
  <r>
    <n v="5084"/>
    <n v="6647"/>
    <m/>
    <x v="1"/>
    <n v="3"/>
    <n v="0"/>
    <n v="-1"/>
    <n v="0"/>
    <n v="-1"/>
    <n v="-1"/>
    <n v="-1"/>
    <n v="0"/>
    <n v="-1"/>
    <n v="0"/>
    <n v="-1"/>
    <n v="-1"/>
    <n v="-1"/>
    <x v="2"/>
    <x v="17"/>
    <x v="0"/>
  </r>
  <r>
    <n v="5084"/>
    <n v="6647"/>
    <m/>
    <x v="1"/>
    <n v="4"/>
    <n v="0"/>
    <n v="-1"/>
    <n v="0"/>
    <n v="-1"/>
    <n v="-1"/>
    <n v="-1"/>
    <n v="0"/>
    <n v="-1"/>
    <n v="0"/>
    <n v="-1"/>
    <n v="-1"/>
    <n v="-1"/>
    <x v="3"/>
    <x v="17"/>
    <x v="0"/>
  </r>
  <r>
    <n v="5084"/>
    <n v="6647"/>
    <m/>
    <x v="1"/>
    <n v="5"/>
    <n v="0"/>
    <n v="-1"/>
    <n v="0"/>
    <n v="-1"/>
    <n v="-1"/>
    <n v="-1"/>
    <n v="0"/>
    <n v="-1"/>
    <n v="0"/>
    <n v="-1"/>
    <n v="-1"/>
    <n v="-1"/>
    <x v="4"/>
    <x v="17"/>
    <x v="0"/>
  </r>
  <r>
    <n v="5084"/>
    <n v="6647"/>
    <m/>
    <x v="1"/>
    <n v="6"/>
    <n v="0"/>
    <n v="-1"/>
    <n v="0"/>
    <n v="-1"/>
    <n v="-1"/>
    <n v="-1"/>
    <n v="0"/>
    <n v="-1"/>
    <n v="0"/>
    <n v="-1"/>
    <n v="-1"/>
    <n v="-1"/>
    <x v="5"/>
    <x v="17"/>
    <x v="0"/>
  </r>
  <r>
    <n v="5084"/>
    <n v="6647"/>
    <m/>
    <x v="1"/>
    <n v="7"/>
    <n v="0"/>
    <n v="-1"/>
    <n v="0"/>
    <n v="-1"/>
    <n v="-1"/>
    <n v="-1"/>
    <n v="0"/>
    <n v="-1"/>
    <n v="0"/>
    <n v="-1"/>
    <n v="-1"/>
    <n v="-1"/>
    <x v="6"/>
    <x v="17"/>
    <x v="0"/>
  </r>
  <r>
    <n v="5084"/>
    <n v="6647"/>
    <m/>
    <x v="1"/>
    <n v="8"/>
    <n v="0"/>
    <n v="-1"/>
    <n v="0"/>
    <n v="-1"/>
    <n v="-1"/>
    <n v="-1"/>
    <n v="0"/>
    <n v="-1"/>
    <n v="0"/>
    <n v="-1"/>
    <n v="-1"/>
    <n v="-1"/>
    <x v="7"/>
    <x v="17"/>
    <x v="0"/>
  </r>
  <r>
    <n v="5084"/>
    <n v="6647"/>
    <m/>
    <x v="1"/>
    <n v="9"/>
    <n v="0"/>
    <n v="-1"/>
    <n v="0"/>
    <n v="-1"/>
    <n v="-1"/>
    <n v="-1"/>
    <n v="0"/>
    <n v="-1"/>
    <n v="0"/>
    <n v="-1"/>
    <n v="-1"/>
    <n v="-1"/>
    <x v="8"/>
    <x v="17"/>
    <x v="0"/>
  </r>
  <r>
    <n v="5084"/>
    <n v="6647"/>
    <m/>
    <x v="1"/>
    <n v="10"/>
    <n v="0"/>
    <n v="-1"/>
    <n v="0"/>
    <n v="-1"/>
    <n v="-1"/>
    <n v="-1"/>
    <n v="0"/>
    <n v="-1"/>
    <n v="0"/>
    <n v="-1"/>
    <n v="-1"/>
    <n v="-1"/>
    <x v="9"/>
    <x v="17"/>
    <x v="0"/>
  </r>
  <r>
    <n v="5084"/>
    <n v="6647"/>
    <m/>
    <x v="1"/>
    <n v="11"/>
    <n v="0"/>
    <n v="-1"/>
    <n v="0"/>
    <n v="-1"/>
    <n v="-1"/>
    <n v="-1"/>
    <n v="0"/>
    <n v="-1"/>
    <n v="0"/>
    <n v="-1"/>
    <n v="-1"/>
    <n v="-1"/>
    <x v="10"/>
    <x v="17"/>
    <x v="0"/>
  </r>
  <r>
    <n v="5084"/>
    <n v="6647"/>
    <m/>
    <x v="1"/>
    <n v="12"/>
    <n v="0"/>
    <n v="-1"/>
    <n v="0"/>
    <n v="-1"/>
    <n v="-1"/>
    <n v="-1"/>
    <n v="0"/>
    <n v="-1"/>
    <n v="0"/>
    <n v="-1"/>
    <n v="-1"/>
    <n v="-1"/>
    <x v="11"/>
    <x v="17"/>
    <x v="0"/>
  </r>
  <r>
    <n v="5082"/>
    <n v="6647"/>
    <m/>
    <x v="1"/>
    <n v="1"/>
    <n v="0"/>
    <n v="-1"/>
    <n v="0"/>
    <n v="-1"/>
    <n v="-1"/>
    <n v="-1"/>
    <n v="0"/>
    <n v="-1"/>
    <n v="0"/>
    <n v="-1"/>
    <n v="-1"/>
    <n v="-1"/>
    <x v="0"/>
    <x v="17"/>
    <x v="0"/>
  </r>
  <r>
    <n v="5082"/>
    <n v="6647"/>
    <m/>
    <x v="1"/>
    <n v="2"/>
    <n v="0"/>
    <n v="-1"/>
    <n v="0"/>
    <n v="-1"/>
    <n v="-1"/>
    <n v="-1"/>
    <n v="0"/>
    <n v="-1"/>
    <n v="0"/>
    <n v="-1"/>
    <n v="-1"/>
    <n v="-1"/>
    <x v="1"/>
    <x v="17"/>
    <x v="0"/>
  </r>
  <r>
    <n v="5082"/>
    <n v="6647"/>
    <m/>
    <x v="1"/>
    <n v="3"/>
    <n v="0"/>
    <n v="-1"/>
    <n v="0"/>
    <n v="-1"/>
    <n v="-1"/>
    <n v="-1"/>
    <n v="0"/>
    <n v="-1"/>
    <n v="0"/>
    <n v="-1"/>
    <n v="-1"/>
    <n v="-1"/>
    <x v="2"/>
    <x v="17"/>
    <x v="0"/>
  </r>
  <r>
    <n v="5082"/>
    <n v="6647"/>
    <m/>
    <x v="1"/>
    <n v="4"/>
    <n v="0"/>
    <n v="-1"/>
    <n v="0"/>
    <n v="-1"/>
    <n v="-1"/>
    <n v="-1"/>
    <n v="0"/>
    <n v="-1"/>
    <n v="0"/>
    <n v="-1"/>
    <n v="-1"/>
    <n v="-1"/>
    <x v="3"/>
    <x v="17"/>
    <x v="0"/>
  </r>
  <r>
    <n v="5082"/>
    <n v="6647"/>
    <m/>
    <x v="1"/>
    <n v="5"/>
    <n v="0"/>
    <n v="-1"/>
    <n v="0"/>
    <n v="-1"/>
    <n v="-1"/>
    <n v="-1"/>
    <n v="0"/>
    <n v="-1"/>
    <n v="0"/>
    <n v="-1"/>
    <n v="-1"/>
    <n v="-1"/>
    <x v="4"/>
    <x v="17"/>
    <x v="0"/>
  </r>
  <r>
    <n v="5082"/>
    <n v="6647"/>
    <m/>
    <x v="1"/>
    <n v="6"/>
    <n v="0"/>
    <n v="-1"/>
    <n v="0"/>
    <n v="-1"/>
    <n v="-1"/>
    <n v="-1"/>
    <n v="0"/>
    <n v="-1"/>
    <n v="0"/>
    <n v="-1"/>
    <n v="-1"/>
    <n v="-1"/>
    <x v="5"/>
    <x v="17"/>
    <x v="0"/>
  </r>
  <r>
    <n v="5082"/>
    <n v="6647"/>
    <m/>
    <x v="1"/>
    <n v="7"/>
    <n v="0"/>
    <n v="-1"/>
    <n v="0"/>
    <n v="-1"/>
    <n v="-1"/>
    <n v="-1"/>
    <n v="0"/>
    <n v="-1"/>
    <n v="0"/>
    <n v="-1"/>
    <n v="-1"/>
    <n v="-1"/>
    <x v="6"/>
    <x v="17"/>
    <x v="0"/>
  </r>
  <r>
    <n v="5082"/>
    <n v="6647"/>
    <m/>
    <x v="1"/>
    <n v="8"/>
    <n v="0"/>
    <n v="-1"/>
    <n v="0"/>
    <n v="-1"/>
    <n v="-1"/>
    <n v="-1"/>
    <n v="0"/>
    <n v="-1"/>
    <n v="0"/>
    <n v="-1"/>
    <n v="-1"/>
    <n v="-1"/>
    <x v="7"/>
    <x v="17"/>
    <x v="0"/>
  </r>
  <r>
    <n v="5082"/>
    <n v="6647"/>
    <m/>
    <x v="1"/>
    <n v="9"/>
    <n v="0"/>
    <n v="-1"/>
    <n v="0"/>
    <n v="-1"/>
    <n v="-1"/>
    <n v="-1"/>
    <n v="0"/>
    <n v="-1"/>
    <n v="0"/>
    <n v="-1"/>
    <n v="-1"/>
    <n v="-1"/>
    <x v="8"/>
    <x v="17"/>
    <x v="0"/>
  </r>
  <r>
    <n v="5082"/>
    <n v="6647"/>
    <m/>
    <x v="1"/>
    <n v="10"/>
    <n v="0"/>
    <n v="-1"/>
    <n v="0"/>
    <n v="-1"/>
    <n v="-1"/>
    <n v="-1"/>
    <n v="0"/>
    <n v="-1"/>
    <n v="0"/>
    <n v="-1"/>
    <n v="-1"/>
    <n v="-1"/>
    <x v="9"/>
    <x v="17"/>
    <x v="0"/>
  </r>
  <r>
    <n v="5082"/>
    <n v="6647"/>
    <m/>
    <x v="1"/>
    <n v="11"/>
    <n v="0"/>
    <n v="-1"/>
    <n v="0"/>
    <n v="-1"/>
    <n v="-1"/>
    <n v="-1"/>
    <n v="0"/>
    <n v="-1"/>
    <n v="0"/>
    <n v="-1"/>
    <n v="-1"/>
    <n v="-1"/>
    <x v="10"/>
    <x v="17"/>
    <x v="0"/>
  </r>
  <r>
    <n v="5082"/>
    <n v="6647"/>
    <m/>
    <x v="1"/>
    <n v="12"/>
    <n v="0"/>
    <n v="-1"/>
    <n v="0"/>
    <n v="-1"/>
    <n v="-1"/>
    <n v="-1"/>
    <n v="0"/>
    <n v="-1"/>
    <n v="0"/>
    <n v="-1"/>
    <n v="-1"/>
    <n v="-1"/>
    <x v="11"/>
    <x v="17"/>
    <x v="0"/>
  </r>
  <r>
    <n v="5079"/>
    <n v="6647"/>
    <m/>
    <x v="1"/>
    <n v="1"/>
    <n v="0"/>
    <n v="-1"/>
    <n v="0"/>
    <n v="-1"/>
    <n v="-1"/>
    <n v="-1"/>
    <n v="0"/>
    <n v="-1"/>
    <n v="0"/>
    <n v="-1"/>
    <n v="-1"/>
    <n v="-1"/>
    <x v="0"/>
    <x v="17"/>
    <x v="0"/>
  </r>
  <r>
    <n v="5079"/>
    <n v="6647"/>
    <m/>
    <x v="1"/>
    <n v="2"/>
    <n v="0"/>
    <n v="-1"/>
    <n v="0"/>
    <n v="-1"/>
    <n v="-1"/>
    <n v="-1"/>
    <n v="0"/>
    <n v="-1"/>
    <n v="0"/>
    <n v="-1"/>
    <n v="-1"/>
    <n v="-1"/>
    <x v="1"/>
    <x v="17"/>
    <x v="0"/>
  </r>
  <r>
    <n v="5079"/>
    <n v="6647"/>
    <m/>
    <x v="1"/>
    <n v="3"/>
    <n v="0"/>
    <n v="-1"/>
    <n v="0"/>
    <n v="-1"/>
    <n v="-1"/>
    <n v="-1"/>
    <n v="0"/>
    <n v="-1"/>
    <n v="0"/>
    <n v="-1"/>
    <n v="-1"/>
    <n v="-1"/>
    <x v="2"/>
    <x v="17"/>
    <x v="0"/>
  </r>
  <r>
    <n v="5079"/>
    <n v="6647"/>
    <m/>
    <x v="1"/>
    <n v="4"/>
    <n v="0"/>
    <n v="-1"/>
    <n v="0"/>
    <n v="-1"/>
    <n v="-1"/>
    <n v="-1"/>
    <n v="0"/>
    <n v="-1"/>
    <n v="0"/>
    <n v="-1"/>
    <n v="-1"/>
    <n v="-1"/>
    <x v="3"/>
    <x v="17"/>
    <x v="0"/>
  </r>
  <r>
    <n v="5079"/>
    <n v="6647"/>
    <m/>
    <x v="1"/>
    <n v="5"/>
    <n v="0"/>
    <n v="-1"/>
    <n v="0"/>
    <n v="-1"/>
    <n v="-1"/>
    <n v="-1"/>
    <n v="0"/>
    <n v="-1"/>
    <n v="0"/>
    <n v="-1"/>
    <n v="-1"/>
    <n v="-1"/>
    <x v="4"/>
    <x v="17"/>
    <x v="0"/>
  </r>
  <r>
    <n v="5079"/>
    <n v="6647"/>
    <m/>
    <x v="1"/>
    <n v="6"/>
    <n v="0"/>
    <n v="-1"/>
    <n v="0"/>
    <n v="-1"/>
    <n v="-1"/>
    <n v="-1"/>
    <n v="0"/>
    <n v="-1"/>
    <n v="0"/>
    <n v="-1"/>
    <n v="-1"/>
    <n v="-1"/>
    <x v="5"/>
    <x v="17"/>
    <x v="0"/>
  </r>
  <r>
    <n v="5079"/>
    <n v="6647"/>
    <m/>
    <x v="1"/>
    <n v="7"/>
    <n v="0"/>
    <n v="-1"/>
    <n v="0"/>
    <n v="-1"/>
    <n v="-1"/>
    <n v="-1"/>
    <n v="0"/>
    <n v="-1"/>
    <n v="0"/>
    <n v="-1"/>
    <n v="-1"/>
    <n v="-1"/>
    <x v="6"/>
    <x v="17"/>
    <x v="0"/>
  </r>
  <r>
    <n v="5079"/>
    <n v="6647"/>
    <m/>
    <x v="1"/>
    <n v="8"/>
    <n v="0"/>
    <n v="-1"/>
    <n v="0"/>
    <n v="-1"/>
    <n v="-1"/>
    <n v="-1"/>
    <n v="0"/>
    <n v="-1"/>
    <n v="0"/>
    <n v="-1"/>
    <n v="-1"/>
    <n v="-1"/>
    <x v="7"/>
    <x v="17"/>
    <x v="0"/>
  </r>
  <r>
    <n v="5079"/>
    <n v="6647"/>
    <m/>
    <x v="1"/>
    <n v="9"/>
    <n v="0"/>
    <n v="-1"/>
    <n v="0"/>
    <n v="-1"/>
    <n v="-1"/>
    <n v="-1"/>
    <n v="0"/>
    <n v="-1"/>
    <n v="0"/>
    <n v="-1"/>
    <n v="-1"/>
    <n v="-1"/>
    <x v="8"/>
    <x v="17"/>
    <x v="0"/>
  </r>
  <r>
    <n v="5079"/>
    <n v="6647"/>
    <m/>
    <x v="1"/>
    <n v="10"/>
    <n v="0"/>
    <n v="-1"/>
    <n v="0"/>
    <n v="-1"/>
    <n v="-1"/>
    <n v="-1"/>
    <n v="0"/>
    <n v="-1"/>
    <n v="0"/>
    <n v="-1"/>
    <n v="-1"/>
    <n v="-1"/>
    <x v="9"/>
    <x v="17"/>
    <x v="0"/>
  </r>
  <r>
    <n v="5079"/>
    <n v="6647"/>
    <m/>
    <x v="1"/>
    <n v="11"/>
    <n v="0"/>
    <n v="-1"/>
    <n v="0"/>
    <n v="-1"/>
    <n v="-1"/>
    <n v="-1"/>
    <n v="0"/>
    <n v="-1"/>
    <n v="0"/>
    <n v="-1"/>
    <n v="-1"/>
    <n v="-1"/>
    <x v="10"/>
    <x v="17"/>
    <x v="0"/>
  </r>
  <r>
    <n v="5079"/>
    <n v="6647"/>
    <m/>
    <x v="1"/>
    <n v="12"/>
    <n v="0"/>
    <n v="-1"/>
    <n v="0"/>
    <n v="-1"/>
    <n v="-1"/>
    <n v="-1"/>
    <n v="0"/>
    <n v="-1"/>
    <n v="0"/>
    <n v="-1"/>
    <n v="-1"/>
    <n v="-1"/>
    <x v="11"/>
    <x v="17"/>
    <x v="0"/>
  </r>
  <r>
    <n v="5083"/>
    <n v="6647"/>
    <m/>
    <x v="1"/>
    <n v="1"/>
    <n v="0"/>
    <n v="-1"/>
    <n v="0"/>
    <n v="-1"/>
    <n v="-1"/>
    <n v="-1"/>
    <n v="0"/>
    <n v="-1"/>
    <n v="0"/>
    <n v="-1"/>
    <n v="-1"/>
    <n v="-1"/>
    <x v="0"/>
    <x v="17"/>
    <x v="0"/>
  </r>
  <r>
    <n v="5083"/>
    <n v="6647"/>
    <m/>
    <x v="1"/>
    <n v="2"/>
    <n v="0"/>
    <n v="-1"/>
    <n v="0"/>
    <n v="-1"/>
    <n v="-1"/>
    <n v="-1"/>
    <n v="0"/>
    <n v="-1"/>
    <n v="0"/>
    <n v="-1"/>
    <n v="-1"/>
    <n v="-1"/>
    <x v="1"/>
    <x v="17"/>
    <x v="0"/>
  </r>
  <r>
    <n v="5083"/>
    <n v="6647"/>
    <m/>
    <x v="1"/>
    <n v="3"/>
    <n v="0"/>
    <n v="-1"/>
    <n v="0"/>
    <n v="-1"/>
    <n v="-1"/>
    <n v="-1"/>
    <n v="0"/>
    <n v="-1"/>
    <n v="0"/>
    <n v="-1"/>
    <n v="-1"/>
    <n v="-1"/>
    <x v="2"/>
    <x v="17"/>
    <x v="0"/>
  </r>
  <r>
    <n v="5083"/>
    <n v="6647"/>
    <m/>
    <x v="1"/>
    <n v="4"/>
    <n v="0"/>
    <n v="-1"/>
    <n v="0"/>
    <n v="-1"/>
    <n v="-1"/>
    <n v="-1"/>
    <n v="0"/>
    <n v="-1"/>
    <n v="0"/>
    <n v="-1"/>
    <n v="-1"/>
    <n v="-1"/>
    <x v="3"/>
    <x v="17"/>
    <x v="0"/>
  </r>
  <r>
    <n v="5083"/>
    <n v="6647"/>
    <m/>
    <x v="1"/>
    <n v="5"/>
    <n v="0"/>
    <n v="-1"/>
    <n v="0"/>
    <n v="-1"/>
    <n v="-1"/>
    <n v="-1"/>
    <n v="0"/>
    <n v="-1"/>
    <n v="0"/>
    <n v="-1"/>
    <n v="-1"/>
    <n v="-1"/>
    <x v="4"/>
    <x v="17"/>
    <x v="0"/>
  </r>
  <r>
    <n v="5083"/>
    <n v="6647"/>
    <m/>
    <x v="1"/>
    <n v="6"/>
    <n v="0"/>
    <n v="-1"/>
    <n v="0"/>
    <n v="-1"/>
    <n v="-1"/>
    <n v="-1"/>
    <n v="0"/>
    <n v="-1"/>
    <n v="0"/>
    <n v="-1"/>
    <n v="-1"/>
    <n v="-1"/>
    <x v="5"/>
    <x v="17"/>
    <x v="0"/>
  </r>
  <r>
    <n v="5083"/>
    <n v="6647"/>
    <m/>
    <x v="1"/>
    <n v="7"/>
    <n v="0"/>
    <n v="-1"/>
    <n v="0"/>
    <n v="-1"/>
    <n v="-1"/>
    <n v="-1"/>
    <n v="0"/>
    <n v="-1"/>
    <n v="0"/>
    <n v="-1"/>
    <n v="-1"/>
    <n v="-1"/>
    <x v="6"/>
    <x v="17"/>
    <x v="0"/>
  </r>
  <r>
    <n v="5083"/>
    <n v="6647"/>
    <m/>
    <x v="1"/>
    <n v="8"/>
    <n v="0"/>
    <n v="-1"/>
    <n v="0"/>
    <n v="-1"/>
    <n v="-1"/>
    <n v="-1"/>
    <n v="0"/>
    <n v="-1"/>
    <n v="0"/>
    <n v="-1"/>
    <n v="-1"/>
    <n v="-1"/>
    <x v="7"/>
    <x v="17"/>
    <x v="0"/>
  </r>
  <r>
    <n v="5083"/>
    <n v="6647"/>
    <m/>
    <x v="1"/>
    <n v="9"/>
    <n v="0"/>
    <n v="-1"/>
    <n v="0"/>
    <n v="-1"/>
    <n v="-1"/>
    <n v="-1"/>
    <n v="0"/>
    <n v="-1"/>
    <n v="0"/>
    <n v="-1"/>
    <n v="-1"/>
    <n v="-1"/>
    <x v="8"/>
    <x v="17"/>
    <x v="0"/>
  </r>
  <r>
    <n v="5083"/>
    <n v="6647"/>
    <m/>
    <x v="1"/>
    <n v="10"/>
    <n v="0"/>
    <n v="-1"/>
    <n v="0"/>
    <n v="-1"/>
    <n v="-1"/>
    <n v="-1"/>
    <n v="0"/>
    <n v="-1"/>
    <n v="0"/>
    <n v="-1"/>
    <n v="-1"/>
    <n v="-1"/>
    <x v="9"/>
    <x v="17"/>
    <x v="0"/>
  </r>
  <r>
    <n v="5083"/>
    <n v="6647"/>
    <m/>
    <x v="1"/>
    <n v="11"/>
    <n v="0"/>
    <n v="-1"/>
    <n v="0"/>
    <n v="-1"/>
    <n v="-1"/>
    <n v="-1"/>
    <n v="0"/>
    <n v="-1"/>
    <n v="0"/>
    <n v="-1"/>
    <n v="-1"/>
    <n v="-1"/>
    <x v="10"/>
    <x v="17"/>
    <x v="0"/>
  </r>
  <r>
    <n v="5083"/>
    <n v="6647"/>
    <m/>
    <x v="1"/>
    <n v="12"/>
    <n v="0"/>
    <n v="-1"/>
    <n v="0"/>
    <n v="-1"/>
    <n v="-1"/>
    <n v="-1"/>
    <n v="0"/>
    <n v="-1"/>
    <n v="0"/>
    <n v="-1"/>
    <n v="-1"/>
    <n v="-1"/>
    <x v="11"/>
    <x v="17"/>
    <x v="0"/>
  </r>
  <r>
    <n v="5086"/>
    <n v="6647"/>
    <m/>
    <x v="1"/>
    <n v="1"/>
    <n v="0"/>
    <n v="-1"/>
    <n v="0"/>
    <n v="-1"/>
    <n v="-1"/>
    <n v="-1"/>
    <n v="0"/>
    <n v="-1"/>
    <n v="0"/>
    <n v="-1"/>
    <n v="-1"/>
    <n v="-1"/>
    <x v="0"/>
    <x v="17"/>
    <x v="0"/>
  </r>
  <r>
    <n v="5086"/>
    <n v="6647"/>
    <m/>
    <x v="1"/>
    <n v="2"/>
    <n v="0"/>
    <n v="-1"/>
    <n v="0"/>
    <n v="-1"/>
    <n v="-1"/>
    <n v="-1"/>
    <n v="0"/>
    <n v="-1"/>
    <n v="0"/>
    <n v="-1"/>
    <n v="-1"/>
    <n v="-1"/>
    <x v="1"/>
    <x v="17"/>
    <x v="0"/>
  </r>
  <r>
    <n v="5086"/>
    <n v="6647"/>
    <m/>
    <x v="1"/>
    <n v="3"/>
    <n v="0"/>
    <n v="-1"/>
    <n v="0"/>
    <n v="-1"/>
    <n v="-1"/>
    <n v="-1"/>
    <n v="0"/>
    <n v="-1"/>
    <n v="0"/>
    <n v="-1"/>
    <n v="-1"/>
    <n v="-1"/>
    <x v="2"/>
    <x v="17"/>
    <x v="0"/>
  </r>
  <r>
    <n v="5086"/>
    <n v="6647"/>
    <m/>
    <x v="1"/>
    <n v="4"/>
    <n v="0"/>
    <n v="-1"/>
    <n v="0"/>
    <n v="-1"/>
    <n v="-1"/>
    <n v="-1"/>
    <n v="0"/>
    <n v="-1"/>
    <n v="0"/>
    <n v="-1"/>
    <n v="-1"/>
    <n v="-1"/>
    <x v="3"/>
    <x v="17"/>
    <x v="0"/>
  </r>
  <r>
    <n v="5086"/>
    <n v="6647"/>
    <m/>
    <x v="1"/>
    <n v="5"/>
    <n v="0"/>
    <n v="-1"/>
    <n v="0"/>
    <n v="-1"/>
    <n v="-1"/>
    <n v="-1"/>
    <n v="0"/>
    <n v="-1"/>
    <n v="0"/>
    <n v="-1"/>
    <n v="-1"/>
    <n v="-1"/>
    <x v="4"/>
    <x v="17"/>
    <x v="0"/>
  </r>
  <r>
    <n v="5086"/>
    <n v="6647"/>
    <m/>
    <x v="1"/>
    <n v="6"/>
    <n v="0"/>
    <n v="-1"/>
    <n v="0"/>
    <n v="-1"/>
    <n v="-1"/>
    <n v="-1"/>
    <n v="0"/>
    <n v="-1"/>
    <n v="0"/>
    <n v="-1"/>
    <n v="-1"/>
    <n v="-1"/>
    <x v="5"/>
    <x v="17"/>
    <x v="0"/>
  </r>
  <r>
    <n v="5086"/>
    <n v="6647"/>
    <m/>
    <x v="1"/>
    <n v="7"/>
    <n v="0"/>
    <n v="-1"/>
    <n v="0"/>
    <n v="-1"/>
    <n v="-1"/>
    <n v="-1"/>
    <n v="0"/>
    <n v="-1"/>
    <n v="0"/>
    <n v="-1"/>
    <n v="-1"/>
    <n v="-1"/>
    <x v="6"/>
    <x v="17"/>
    <x v="0"/>
  </r>
  <r>
    <n v="5086"/>
    <n v="6647"/>
    <m/>
    <x v="1"/>
    <n v="8"/>
    <n v="0"/>
    <n v="-1"/>
    <n v="0"/>
    <n v="-1"/>
    <n v="-1"/>
    <n v="-1"/>
    <n v="0"/>
    <n v="-1"/>
    <n v="0"/>
    <n v="-1"/>
    <n v="-1"/>
    <n v="-1"/>
    <x v="7"/>
    <x v="17"/>
    <x v="0"/>
  </r>
  <r>
    <n v="5086"/>
    <n v="6647"/>
    <m/>
    <x v="1"/>
    <n v="9"/>
    <n v="0"/>
    <n v="-1"/>
    <n v="0"/>
    <n v="-1"/>
    <n v="-1"/>
    <n v="-1"/>
    <n v="0"/>
    <n v="-1"/>
    <n v="0"/>
    <n v="-1"/>
    <n v="-1"/>
    <n v="-1"/>
    <x v="8"/>
    <x v="17"/>
    <x v="0"/>
  </r>
  <r>
    <n v="5086"/>
    <n v="6647"/>
    <m/>
    <x v="1"/>
    <n v="10"/>
    <n v="0"/>
    <n v="-1"/>
    <n v="0"/>
    <n v="-1"/>
    <n v="-1"/>
    <n v="-1"/>
    <n v="0"/>
    <n v="-1"/>
    <n v="0"/>
    <n v="-1"/>
    <n v="-1"/>
    <n v="-1"/>
    <x v="9"/>
    <x v="17"/>
    <x v="0"/>
  </r>
  <r>
    <n v="5086"/>
    <n v="6647"/>
    <m/>
    <x v="1"/>
    <n v="11"/>
    <n v="0"/>
    <n v="-1"/>
    <n v="0"/>
    <n v="-1"/>
    <n v="-1"/>
    <n v="-1"/>
    <n v="0"/>
    <n v="-1"/>
    <n v="0"/>
    <n v="-1"/>
    <n v="-1"/>
    <n v="-1"/>
    <x v="10"/>
    <x v="17"/>
    <x v="0"/>
  </r>
  <r>
    <n v="5086"/>
    <n v="6647"/>
    <m/>
    <x v="1"/>
    <n v="12"/>
    <n v="0"/>
    <n v="-1"/>
    <n v="0"/>
    <n v="-1"/>
    <n v="-1"/>
    <n v="-1"/>
    <n v="0"/>
    <n v="-1"/>
    <n v="0"/>
    <n v="-1"/>
    <n v="-1"/>
    <n v="-1"/>
    <x v="11"/>
    <x v="17"/>
    <x v="0"/>
  </r>
  <r>
    <n v="5085"/>
    <n v="6647"/>
    <m/>
    <x v="1"/>
    <n v="1"/>
    <n v="0"/>
    <n v="-1"/>
    <n v="0"/>
    <n v="-1"/>
    <n v="-1"/>
    <n v="-1"/>
    <n v="0"/>
    <n v="-1"/>
    <n v="0"/>
    <n v="-1"/>
    <n v="-1"/>
    <n v="-1"/>
    <x v="0"/>
    <x v="17"/>
    <x v="0"/>
  </r>
  <r>
    <n v="5085"/>
    <n v="6647"/>
    <m/>
    <x v="1"/>
    <n v="2"/>
    <n v="0"/>
    <n v="-1"/>
    <n v="0"/>
    <n v="-1"/>
    <n v="-1"/>
    <n v="-1"/>
    <n v="0"/>
    <n v="-1"/>
    <n v="0"/>
    <n v="-1"/>
    <n v="-1"/>
    <n v="-1"/>
    <x v="1"/>
    <x v="17"/>
    <x v="0"/>
  </r>
  <r>
    <n v="5085"/>
    <n v="6647"/>
    <m/>
    <x v="1"/>
    <n v="3"/>
    <n v="0"/>
    <n v="-1"/>
    <n v="0"/>
    <n v="-1"/>
    <n v="-1"/>
    <n v="-1"/>
    <n v="0"/>
    <n v="-1"/>
    <n v="0"/>
    <n v="-1"/>
    <n v="-1"/>
    <n v="-1"/>
    <x v="2"/>
    <x v="17"/>
    <x v="0"/>
  </r>
  <r>
    <n v="5085"/>
    <n v="6647"/>
    <m/>
    <x v="1"/>
    <n v="4"/>
    <n v="0"/>
    <n v="-1"/>
    <n v="0"/>
    <n v="-1"/>
    <n v="-1"/>
    <n v="-1"/>
    <n v="0"/>
    <n v="-1"/>
    <n v="0"/>
    <n v="-1"/>
    <n v="-1"/>
    <n v="-1"/>
    <x v="3"/>
    <x v="17"/>
    <x v="0"/>
  </r>
  <r>
    <n v="5085"/>
    <n v="6647"/>
    <m/>
    <x v="1"/>
    <n v="5"/>
    <n v="0"/>
    <n v="-1"/>
    <n v="0"/>
    <n v="-1"/>
    <n v="-1"/>
    <n v="-1"/>
    <n v="0"/>
    <n v="-1"/>
    <n v="0"/>
    <n v="-1"/>
    <n v="-1"/>
    <n v="-1"/>
    <x v="4"/>
    <x v="17"/>
    <x v="0"/>
  </r>
  <r>
    <n v="5085"/>
    <n v="6647"/>
    <m/>
    <x v="1"/>
    <n v="6"/>
    <n v="0"/>
    <n v="-1"/>
    <n v="0"/>
    <n v="-1"/>
    <n v="-1"/>
    <n v="-1"/>
    <n v="0"/>
    <n v="-1"/>
    <n v="0"/>
    <n v="-1"/>
    <n v="-1"/>
    <n v="-1"/>
    <x v="5"/>
    <x v="17"/>
    <x v="0"/>
  </r>
  <r>
    <n v="5085"/>
    <n v="6647"/>
    <m/>
    <x v="1"/>
    <n v="7"/>
    <n v="0"/>
    <n v="-1"/>
    <n v="0"/>
    <n v="-1"/>
    <n v="-1"/>
    <n v="-1"/>
    <n v="0"/>
    <n v="-1"/>
    <n v="0"/>
    <n v="-1"/>
    <n v="-1"/>
    <n v="-1"/>
    <x v="6"/>
    <x v="17"/>
    <x v="0"/>
  </r>
  <r>
    <n v="5085"/>
    <n v="6647"/>
    <m/>
    <x v="1"/>
    <n v="8"/>
    <n v="0"/>
    <n v="-1"/>
    <n v="0"/>
    <n v="-1"/>
    <n v="-1"/>
    <n v="-1"/>
    <n v="0"/>
    <n v="-1"/>
    <n v="0"/>
    <n v="-1"/>
    <n v="-1"/>
    <n v="-1"/>
    <x v="7"/>
    <x v="17"/>
    <x v="0"/>
  </r>
  <r>
    <n v="5085"/>
    <n v="6647"/>
    <m/>
    <x v="1"/>
    <n v="9"/>
    <n v="0"/>
    <n v="-1"/>
    <n v="0"/>
    <n v="-1"/>
    <n v="-1"/>
    <n v="-1"/>
    <n v="0"/>
    <n v="-1"/>
    <n v="0"/>
    <n v="-1"/>
    <n v="-1"/>
    <n v="-1"/>
    <x v="8"/>
    <x v="17"/>
    <x v="0"/>
  </r>
  <r>
    <n v="5085"/>
    <n v="6647"/>
    <m/>
    <x v="1"/>
    <n v="10"/>
    <n v="0"/>
    <n v="-1"/>
    <n v="0"/>
    <n v="-1"/>
    <n v="-1"/>
    <n v="-1"/>
    <n v="0"/>
    <n v="-1"/>
    <n v="0"/>
    <n v="-1"/>
    <n v="-1"/>
    <n v="-1"/>
    <x v="9"/>
    <x v="17"/>
    <x v="0"/>
  </r>
  <r>
    <n v="5085"/>
    <n v="6647"/>
    <m/>
    <x v="1"/>
    <n v="11"/>
    <n v="0"/>
    <n v="-1"/>
    <n v="0"/>
    <n v="-1"/>
    <n v="-1"/>
    <n v="-1"/>
    <n v="0"/>
    <n v="-1"/>
    <n v="0"/>
    <n v="-1"/>
    <n v="-1"/>
    <n v="-1"/>
    <x v="10"/>
    <x v="17"/>
    <x v="0"/>
  </r>
  <r>
    <n v="5085"/>
    <n v="6647"/>
    <m/>
    <x v="1"/>
    <n v="12"/>
    <n v="0"/>
    <n v="-1"/>
    <n v="0"/>
    <n v="-1"/>
    <n v="-1"/>
    <n v="-1"/>
    <n v="0"/>
    <n v="-1"/>
    <n v="0"/>
    <n v="-1"/>
    <n v="-1"/>
    <n v="-1"/>
    <x v="11"/>
    <x v="17"/>
    <x v="0"/>
  </r>
  <r>
    <n v="5081"/>
    <n v="6647"/>
    <m/>
    <x v="1"/>
    <n v="1"/>
    <n v="0"/>
    <n v="-1"/>
    <n v="0"/>
    <n v="-1"/>
    <n v="-1"/>
    <n v="-1"/>
    <n v="0"/>
    <n v="-1"/>
    <n v="0"/>
    <n v="-1"/>
    <n v="-1"/>
    <n v="-1"/>
    <x v="0"/>
    <x v="17"/>
    <x v="0"/>
  </r>
  <r>
    <n v="5081"/>
    <n v="6647"/>
    <m/>
    <x v="1"/>
    <n v="2"/>
    <n v="0"/>
    <n v="-1"/>
    <n v="0"/>
    <n v="-1"/>
    <n v="-1"/>
    <n v="-1"/>
    <n v="0"/>
    <n v="-1"/>
    <n v="0"/>
    <n v="-1"/>
    <n v="-1"/>
    <n v="-1"/>
    <x v="1"/>
    <x v="17"/>
    <x v="0"/>
  </r>
  <r>
    <n v="5081"/>
    <n v="6647"/>
    <m/>
    <x v="1"/>
    <n v="3"/>
    <n v="0"/>
    <n v="-1"/>
    <n v="0"/>
    <n v="-1"/>
    <n v="-1"/>
    <n v="-1"/>
    <n v="0"/>
    <n v="-1"/>
    <n v="0"/>
    <n v="-1"/>
    <n v="-1"/>
    <n v="-1"/>
    <x v="2"/>
    <x v="17"/>
    <x v="0"/>
  </r>
  <r>
    <n v="5081"/>
    <n v="6647"/>
    <m/>
    <x v="1"/>
    <n v="4"/>
    <n v="0"/>
    <n v="-1"/>
    <n v="0"/>
    <n v="-1"/>
    <n v="-1"/>
    <n v="-1"/>
    <n v="0"/>
    <n v="-1"/>
    <n v="0"/>
    <n v="-1"/>
    <n v="-1"/>
    <n v="-1"/>
    <x v="3"/>
    <x v="17"/>
    <x v="0"/>
  </r>
  <r>
    <n v="5081"/>
    <n v="6647"/>
    <m/>
    <x v="1"/>
    <n v="5"/>
    <n v="0"/>
    <n v="-1"/>
    <n v="0"/>
    <n v="-1"/>
    <n v="-1"/>
    <n v="-1"/>
    <n v="0"/>
    <n v="-1"/>
    <n v="0"/>
    <n v="-1"/>
    <n v="-1"/>
    <n v="-1"/>
    <x v="4"/>
    <x v="17"/>
    <x v="0"/>
  </r>
  <r>
    <n v="5081"/>
    <n v="6647"/>
    <m/>
    <x v="1"/>
    <n v="6"/>
    <n v="0"/>
    <n v="-1"/>
    <n v="0"/>
    <n v="-1"/>
    <n v="-1"/>
    <n v="-1"/>
    <n v="0"/>
    <n v="-1"/>
    <n v="0"/>
    <n v="-1"/>
    <n v="-1"/>
    <n v="-1"/>
    <x v="5"/>
    <x v="17"/>
    <x v="0"/>
  </r>
  <r>
    <n v="5081"/>
    <n v="6647"/>
    <m/>
    <x v="1"/>
    <n v="7"/>
    <n v="0"/>
    <n v="-1"/>
    <n v="0"/>
    <n v="-1"/>
    <n v="-1"/>
    <n v="-1"/>
    <n v="0"/>
    <n v="-1"/>
    <n v="0"/>
    <n v="-1"/>
    <n v="-1"/>
    <n v="-1"/>
    <x v="6"/>
    <x v="17"/>
    <x v="0"/>
  </r>
  <r>
    <n v="5081"/>
    <n v="6647"/>
    <m/>
    <x v="1"/>
    <n v="8"/>
    <n v="0"/>
    <n v="-1"/>
    <n v="0"/>
    <n v="-1"/>
    <n v="-1"/>
    <n v="-1"/>
    <n v="0"/>
    <n v="-1"/>
    <n v="0"/>
    <n v="-1"/>
    <n v="-1"/>
    <n v="-1"/>
    <x v="7"/>
    <x v="17"/>
    <x v="0"/>
  </r>
  <r>
    <n v="5081"/>
    <n v="6647"/>
    <m/>
    <x v="1"/>
    <n v="9"/>
    <n v="0"/>
    <n v="-1"/>
    <n v="0"/>
    <n v="-1"/>
    <n v="-1"/>
    <n v="-1"/>
    <n v="0"/>
    <n v="-1"/>
    <n v="0"/>
    <n v="-1"/>
    <n v="-1"/>
    <n v="-1"/>
    <x v="8"/>
    <x v="17"/>
    <x v="0"/>
  </r>
  <r>
    <n v="5081"/>
    <n v="6647"/>
    <m/>
    <x v="1"/>
    <n v="10"/>
    <n v="0"/>
    <n v="-1"/>
    <n v="0"/>
    <n v="-1"/>
    <n v="-1"/>
    <n v="-1"/>
    <n v="0"/>
    <n v="-1"/>
    <n v="0"/>
    <n v="-1"/>
    <n v="-1"/>
    <n v="-1"/>
    <x v="9"/>
    <x v="17"/>
    <x v="0"/>
  </r>
  <r>
    <n v="5081"/>
    <n v="6647"/>
    <m/>
    <x v="1"/>
    <n v="11"/>
    <n v="0"/>
    <n v="-1"/>
    <n v="0"/>
    <n v="-1"/>
    <n v="-1"/>
    <n v="-1"/>
    <n v="0"/>
    <n v="-1"/>
    <n v="0"/>
    <n v="-1"/>
    <n v="-1"/>
    <n v="-1"/>
    <x v="10"/>
    <x v="17"/>
    <x v="0"/>
  </r>
  <r>
    <n v="5081"/>
    <n v="6647"/>
    <m/>
    <x v="1"/>
    <n v="12"/>
    <n v="0"/>
    <n v="-1"/>
    <n v="0"/>
    <n v="-1"/>
    <n v="-1"/>
    <n v="-1"/>
    <n v="0"/>
    <n v="-1"/>
    <n v="0"/>
    <n v="-1"/>
    <n v="-1"/>
    <n v="-1"/>
    <x v="11"/>
    <x v="17"/>
    <x v="0"/>
  </r>
  <r>
    <n v="5080"/>
    <n v="6647"/>
    <m/>
    <x v="1"/>
    <n v="1"/>
    <n v="0"/>
    <n v="-1"/>
    <n v="0"/>
    <n v="-1"/>
    <n v="-1"/>
    <n v="-1"/>
    <n v="0"/>
    <n v="-1"/>
    <n v="0"/>
    <n v="-1"/>
    <n v="-1"/>
    <n v="-1"/>
    <x v="0"/>
    <x v="17"/>
    <x v="0"/>
  </r>
  <r>
    <n v="5080"/>
    <n v="6647"/>
    <m/>
    <x v="1"/>
    <n v="2"/>
    <n v="0"/>
    <n v="-1"/>
    <n v="0"/>
    <n v="-1"/>
    <n v="-1"/>
    <n v="-1"/>
    <n v="0"/>
    <n v="-1"/>
    <n v="0"/>
    <n v="-1"/>
    <n v="-1"/>
    <n v="-1"/>
    <x v="1"/>
    <x v="17"/>
    <x v="0"/>
  </r>
  <r>
    <n v="5080"/>
    <n v="6647"/>
    <m/>
    <x v="1"/>
    <n v="3"/>
    <n v="0"/>
    <n v="-1"/>
    <n v="0"/>
    <n v="-1"/>
    <n v="-1"/>
    <n v="-1"/>
    <n v="0"/>
    <n v="-1"/>
    <n v="0"/>
    <n v="-1"/>
    <n v="-1"/>
    <n v="-1"/>
    <x v="2"/>
    <x v="17"/>
    <x v="0"/>
  </r>
  <r>
    <n v="5080"/>
    <n v="6647"/>
    <m/>
    <x v="1"/>
    <n v="4"/>
    <n v="0"/>
    <n v="-1"/>
    <n v="0"/>
    <n v="-1"/>
    <n v="-1"/>
    <n v="-1"/>
    <n v="0"/>
    <n v="-1"/>
    <n v="0"/>
    <n v="-1"/>
    <n v="-1"/>
    <n v="-1"/>
    <x v="3"/>
    <x v="17"/>
    <x v="0"/>
  </r>
  <r>
    <n v="5080"/>
    <n v="6647"/>
    <m/>
    <x v="1"/>
    <n v="5"/>
    <n v="0"/>
    <n v="-1"/>
    <n v="0"/>
    <n v="-1"/>
    <n v="-1"/>
    <n v="-1"/>
    <n v="0"/>
    <n v="-1"/>
    <n v="0"/>
    <n v="-1"/>
    <n v="-1"/>
    <n v="-1"/>
    <x v="4"/>
    <x v="17"/>
    <x v="0"/>
  </r>
  <r>
    <n v="5080"/>
    <n v="6647"/>
    <m/>
    <x v="1"/>
    <n v="6"/>
    <n v="0"/>
    <n v="-1"/>
    <n v="0"/>
    <n v="-1"/>
    <n v="-1"/>
    <n v="-1"/>
    <n v="0"/>
    <n v="-1"/>
    <n v="0"/>
    <n v="-1"/>
    <n v="-1"/>
    <n v="-1"/>
    <x v="5"/>
    <x v="17"/>
    <x v="0"/>
  </r>
  <r>
    <n v="5080"/>
    <n v="6647"/>
    <m/>
    <x v="1"/>
    <n v="7"/>
    <n v="0"/>
    <n v="-1"/>
    <n v="0"/>
    <n v="-1"/>
    <n v="-1"/>
    <n v="-1"/>
    <n v="0"/>
    <n v="-1"/>
    <n v="0"/>
    <n v="-1"/>
    <n v="-1"/>
    <n v="-1"/>
    <x v="6"/>
    <x v="17"/>
    <x v="0"/>
  </r>
  <r>
    <n v="5080"/>
    <n v="6647"/>
    <m/>
    <x v="1"/>
    <n v="8"/>
    <n v="0"/>
    <n v="-1"/>
    <n v="0"/>
    <n v="-1"/>
    <n v="-1"/>
    <n v="-1"/>
    <n v="0"/>
    <n v="-1"/>
    <n v="0"/>
    <n v="-1"/>
    <n v="-1"/>
    <n v="-1"/>
    <x v="7"/>
    <x v="17"/>
    <x v="0"/>
  </r>
  <r>
    <n v="5080"/>
    <n v="6647"/>
    <m/>
    <x v="1"/>
    <n v="9"/>
    <n v="0"/>
    <n v="-1"/>
    <n v="0"/>
    <n v="-1"/>
    <n v="-1"/>
    <n v="-1"/>
    <n v="0"/>
    <n v="-1"/>
    <n v="0"/>
    <n v="-1"/>
    <n v="-1"/>
    <n v="-1"/>
    <x v="8"/>
    <x v="17"/>
    <x v="0"/>
  </r>
  <r>
    <n v="5080"/>
    <n v="6647"/>
    <m/>
    <x v="1"/>
    <n v="10"/>
    <n v="0"/>
    <n v="-1"/>
    <n v="0"/>
    <n v="-1"/>
    <n v="-1"/>
    <n v="-1"/>
    <n v="0"/>
    <n v="-1"/>
    <n v="0"/>
    <n v="-1"/>
    <n v="-1"/>
    <n v="-1"/>
    <x v="9"/>
    <x v="17"/>
    <x v="0"/>
  </r>
  <r>
    <n v="5080"/>
    <n v="6647"/>
    <m/>
    <x v="1"/>
    <n v="11"/>
    <n v="0"/>
    <n v="-1"/>
    <n v="0"/>
    <n v="-1"/>
    <n v="-1"/>
    <n v="-1"/>
    <n v="0"/>
    <n v="-1"/>
    <n v="0"/>
    <n v="-1"/>
    <n v="-1"/>
    <n v="-1"/>
    <x v="10"/>
    <x v="17"/>
    <x v="0"/>
  </r>
  <r>
    <n v="5080"/>
    <n v="6647"/>
    <m/>
    <x v="1"/>
    <n v="12"/>
    <n v="0"/>
    <n v="-1"/>
    <n v="0"/>
    <n v="-1"/>
    <n v="-1"/>
    <n v="-1"/>
    <n v="0"/>
    <n v="-1"/>
    <n v="0"/>
    <n v="-1"/>
    <n v="-1"/>
    <n v="-1"/>
    <x v="11"/>
    <x v="17"/>
    <x v="0"/>
  </r>
  <r>
    <n v="5077"/>
    <n v="6647"/>
    <m/>
    <x v="1"/>
    <n v="1"/>
    <n v="0"/>
    <n v="-1"/>
    <n v="0"/>
    <n v="-1"/>
    <n v="-1"/>
    <n v="-1"/>
    <n v="0"/>
    <n v="-1"/>
    <n v="0"/>
    <n v="-1"/>
    <n v="-1"/>
    <n v="-1"/>
    <x v="0"/>
    <x v="17"/>
    <x v="0"/>
  </r>
  <r>
    <n v="5077"/>
    <n v="6647"/>
    <m/>
    <x v="1"/>
    <n v="2"/>
    <n v="0"/>
    <n v="-1"/>
    <n v="0"/>
    <n v="-1"/>
    <n v="-1"/>
    <n v="-1"/>
    <n v="0"/>
    <n v="-1"/>
    <n v="0"/>
    <n v="-1"/>
    <n v="-1"/>
    <n v="-1"/>
    <x v="1"/>
    <x v="17"/>
    <x v="0"/>
  </r>
  <r>
    <n v="5077"/>
    <n v="6647"/>
    <m/>
    <x v="1"/>
    <n v="3"/>
    <n v="0"/>
    <n v="-1"/>
    <n v="0"/>
    <n v="-1"/>
    <n v="-1"/>
    <n v="-1"/>
    <n v="0"/>
    <n v="-1"/>
    <n v="0"/>
    <n v="-1"/>
    <n v="-1"/>
    <n v="-1"/>
    <x v="2"/>
    <x v="17"/>
    <x v="0"/>
  </r>
  <r>
    <n v="5077"/>
    <n v="6647"/>
    <m/>
    <x v="1"/>
    <n v="4"/>
    <n v="0"/>
    <n v="-1"/>
    <n v="0"/>
    <n v="-1"/>
    <n v="-1"/>
    <n v="-1"/>
    <n v="0"/>
    <n v="-1"/>
    <n v="0"/>
    <n v="-1"/>
    <n v="-1"/>
    <n v="-1"/>
    <x v="3"/>
    <x v="17"/>
    <x v="0"/>
  </r>
  <r>
    <n v="5077"/>
    <n v="6647"/>
    <m/>
    <x v="1"/>
    <n v="5"/>
    <n v="0"/>
    <n v="-1"/>
    <n v="0"/>
    <n v="-1"/>
    <n v="-1"/>
    <n v="-1"/>
    <n v="0"/>
    <n v="-1"/>
    <n v="0"/>
    <n v="-1"/>
    <n v="-1"/>
    <n v="-1"/>
    <x v="4"/>
    <x v="17"/>
    <x v="0"/>
  </r>
  <r>
    <n v="5077"/>
    <n v="6647"/>
    <m/>
    <x v="1"/>
    <n v="6"/>
    <n v="0"/>
    <n v="-1"/>
    <n v="0"/>
    <n v="-1"/>
    <n v="-1"/>
    <n v="-1"/>
    <n v="0"/>
    <n v="-1"/>
    <n v="0"/>
    <n v="-1"/>
    <n v="-1"/>
    <n v="-1"/>
    <x v="5"/>
    <x v="17"/>
    <x v="0"/>
  </r>
  <r>
    <n v="5077"/>
    <n v="6647"/>
    <m/>
    <x v="1"/>
    <n v="7"/>
    <n v="0"/>
    <n v="-1"/>
    <n v="0"/>
    <n v="-1"/>
    <n v="-1"/>
    <n v="-1"/>
    <n v="0"/>
    <n v="-1"/>
    <n v="0"/>
    <n v="-1"/>
    <n v="-1"/>
    <n v="-1"/>
    <x v="6"/>
    <x v="17"/>
    <x v="0"/>
  </r>
  <r>
    <n v="5077"/>
    <n v="6647"/>
    <m/>
    <x v="1"/>
    <n v="8"/>
    <n v="0"/>
    <n v="-1"/>
    <n v="0"/>
    <n v="-1"/>
    <n v="-1"/>
    <n v="-1"/>
    <n v="0"/>
    <n v="-1"/>
    <n v="0"/>
    <n v="-1"/>
    <n v="-1"/>
    <n v="-1"/>
    <x v="7"/>
    <x v="17"/>
    <x v="0"/>
  </r>
  <r>
    <n v="5077"/>
    <n v="6647"/>
    <m/>
    <x v="1"/>
    <n v="9"/>
    <n v="0"/>
    <n v="-1"/>
    <n v="0"/>
    <n v="-1"/>
    <n v="-1"/>
    <n v="-1"/>
    <n v="0"/>
    <n v="-1"/>
    <n v="0"/>
    <n v="-1"/>
    <n v="-1"/>
    <n v="-1"/>
    <x v="8"/>
    <x v="17"/>
    <x v="0"/>
  </r>
  <r>
    <n v="5077"/>
    <n v="6647"/>
    <m/>
    <x v="1"/>
    <n v="10"/>
    <n v="0"/>
    <n v="-1"/>
    <n v="0"/>
    <n v="-1"/>
    <n v="-1"/>
    <n v="-1"/>
    <n v="0"/>
    <n v="-1"/>
    <n v="0"/>
    <n v="-1"/>
    <n v="-1"/>
    <n v="-1"/>
    <x v="9"/>
    <x v="17"/>
    <x v="0"/>
  </r>
  <r>
    <n v="5077"/>
    <n v="6647"/>
    <m/>
    <x v="1"/>
    <n v="11"/>
    <n v="0"/>
    <n v="-1"/>
    <n v="0"/>
    <n v="-1"/>
    <n v="-1"/>
    <n v="-1"/>
    <n v="0"/>
    <n v="-1"/>
    <n v="0"/>
    <n v="-1"/>
    <n v="-1"/>
    <n v="-1"/>
    <x v="10"/>
    <x v="17"/>
    <x v="0"/>
  </r>
  <r>
    <n v="5077"/>
    <n v="6647"/>
    <m/>
    <x v="1"/>
    <n v="12"/>
    <n v="0"/>
    <n v="-1"/>
    <n v="0"/>
    <n v="-1"/>
    <n v="-1"/>
    <n v="-1"/>
    <n v="0"/>
    <n v="-1"/>
    <n v="0"/>
    <n v="-1"/>
    <n v="-1"/>
    <n v="-1"/>
    <x v="11"/>
    <x v="17"/>
    <x v="0"/>
  </r>
  <r>
    <n v="5078"/>
    <n v="6647"/>
    <m/>
    <x v="1"/>
    <n v="1"/>
    <n v="0"/>
    <n v="-1"/>
    <n v="0"/>
    <n v="-1"/>
    <n v="-1"/>
    <n v="-1"/>
    <n v="0"/>
    <n v="-1"/>
    <n v="0"/>
    <n v="-1"/>
    <n v="-1"/>
    <n v="-1"/>
    <x v="0"/>
    <x v="17"/>
    <x v="0"/>
  </r>
  <r>
    <n v="5078"/>
    <n v="6647"/>
    <m/>
    <x v="1"/>
    <n v="2"/>
    <n v="0"/>
    <n v="-1"/>
    <n v="0"/>
    <n v="-1"/>
    <n v="-1"/>
    <n v="-1"/>
    <n v="0"/>
    <n v="-1"/>
    <n v="0"/>
    <n v="-1"/>
    <n v="-1"/>
    <n v="-1"/>
    <x v="1"/>
    <x v="17"/>
    <x v="0"/>
  </r>
  <r>
    <n v="5078"/>
    <n v="6647"/>
    <m/>
    <x v="1"/>
    <n v="3"/>
    <n v="0"/>
    <n v="-1"/>
    <n v="0"/>
    <n v="-1"/>
    <n v="-1"/>
    <n v="-1"/>
    <n v="0"/>
    <n v="-1"/>
    <n v="0"/>
    <n v="-1"/>
    <n v="-1"/>
    <n v="-1"/>
    <x v="2"/>
    <x v="17"/>
    <x v="0"/>
  </r>
  <r>
    <n v="5078"/>
    <n v="6647"/>
    <m/>
    <x v="1"/>
    <n v="4"/>
    <n v="0"/>
    <n v="-1"/>
    <n v="0"/>
    <n v="-1"/>
    <n v="-1"/>
    <n v="-1"/>
    <n v="0"/>
    <n v="-1"/>
    <n v="0"/>
    <n v="-1"/>
    <n v="-1"/>
    <n v="-1"/>
    <x v="3"/>
    <x v="17"/>
    <x v="0"/>
  </r>
  <r>
    <n v="5078"/>
    <n v="6647"/>
    <m/>
    <x v="1"/>
    <n v="5"/>
    <n v="0"/>
    <n v="-1"/>
    <n v="0"/>
    <n v="-1"/>
    <n v="-1"/>
    <n v="-1"/>
    <n v="0"/>
    <n v="-1"/>
    <n v="0"/>
    <n v="-1"/>
    <n v="-1"/>
    <n v="-1"/>
    <x v="4"/>
    <x v="17"/>
    <x v="0"/>
  </r>
  <r>
    <n v="5078"/>
    <n v="6647"/>
    <m/>
    <x v="1"/>
    <n v="6"/>
    <n v="0"/>
    <n v="-1"/>
    <n v="0"/>
    <n v="-1"/>
    <n v="-1"/>
    <n v="-1"/>
    <n v="0"/>
    <n v="-1"/>
    <n v="0"/>
    <n v="-1"/>
    <n v="-1"/>
    <n v="-1"/>
    <x v="5"/>
    <x v="17"/>
    <x v="0"/>
  </r>
  <r>
    <n v="5078"/>
    <n v="6647"/>
    <m/>
    <x v="1"/>
    <n v="7"/>
    <n v="0"/>
    <n v="-1"/>
    <n v="0"/>
    <n v="-1"/>
    <n v="-1"/>
    <n v="-1"/>
    <n v="0"/>
    <n v="-1"/>
    <n v="0"/>
    <n v="-1"/>
    <n v="-1"/>
    <n v="-1"/>
    <x v="6"/>
    <x v="17"/>
    <x v="0"/>
  </r>
  <r>
    <n v="5078"/>
    <n v="6647"/>
    <m/>
    <x v="1"/>
    <n v="8"/>
    <n v="0"/>
    <n v="-1"/>
    <n v="0"/>
    <n v="-1"/>
    <n v="-1"/>
    <n v="-1"/>
    <n v="0"/>
    <n v="-1"/>
    <n v="0"/>
    <n v="-1"/>
    <n v="-1"/>
    <n v="-1"/>
    <x v="7"/>
    <x v="17"/>
    <x v="0"/>
  </r>
  <r>
    <n v="5078"/>
    <n v="6647"/>
    <m/>
    <x v="1"/>
    <n v="9"/>
    <n v="0"/>
    <n v="-1"/>
    <n v="0"/>
    <n v="-1"/>
    <n v="-1"/>
    <n v="-1"/>
    <n v="0"/>
    <n v="-1"/>
    <n v="0"/>
    <n v="-1"/>
    <n v="-1"/>
    <n v="-1"/>
    <x v="8"/>
    <x v="17"/>
    <x v="0"/>
  </r>
  <r>
    <n v="5078"/>
    <n v="6647"/>
    <m/>
    <x v="1"/>
    <n v="10"/>
    <n v="0"/>
    <n v="-1"/>
    <n v="0"/>
    <n v="-1"/>
    <n v="-1"/>
    <n v="-1"/>
    <n v="0"/>
    <n v="-1"/>
    <n v="0"/>
    <n v="-1"/>
    <n v="-1"/>
    <n v="-1"/>
    <x v="9"/>
    <x v="17"/>
    <x v="0"/>
  </r>
  <r>
    <n v="5078"/>
    <n v="6647"/>
    <m/>
    <x v="1"/>
    <n v="11"/>
    <n v="0"/>
    <n v="-1"/>
    <n v="0"/>
    <n v="-1"/>
    <n v="-1"/>
    <n v="-1"/>
    <n v="0"/>
    <n v="-1"/>
    <n v="0"/>
    <n v="-1"/>
    <n v="-1"/>
    <n v="-1"/>
    <x v="10"/>
    <x v="17"/>
    <x v="0"/>
  </r>
  <r>
    <n v="5078"/>
    <n v="6647"/>
    <m/>
    <x v="1"/>
    <n v="12"/>
    <n v="0"/>
    <n v="-1"/>
    <n v="0"/>
    <n v="-1"/>
    <n v="-1"/>
    <n v="-1"/>
    <n v="0"/>
    <n v="-1"/>
    <n v="0"/>
    <n v="-1"/>
    <n v="-1"/>
    <n v="-1"/>
    <x v="11"/>
    <x v="17"/>
    <x v="0"/>
  </r>
  <r>
    <n v="5084"/>
    <n v="6646"/>
    <m/>
    <x v="1"/>
    <n v="1"/>
    <n v="0"/>
    <n v="-1"/>
    <n v="0"/>
    <n v="-1"/>
    <n v="-1"/>
    <n v="-1"/>
    <n v="0"/>
    <n v="-1"/>
    <n v="0"/>
    <n v="-1"/>
    <n v="-1"/>
    <n v="-1"/>
    <x v="0"/>
    <x v="18"/>
    <x v="0"/>
  </r>
  <r>
    <n v="5084"/>
    <n v="6646"/>
    <m/>
    <x v="1"/>
    <n v="2"/>
    <n v="0"/>
    <n v="-1"/>
    <n v="0"/>
    <n v="-1"/>
    <n v="-1"/>
    <n v="-1"/>
    <n v="0"/>
    <n v="-1"/>
    <n v="0"/>
    <n v="-1"/>
    <n v="-1"/>
    <n v="-1"/>
    <x v="1"/>
    <x v="18"/>
    <x v="0"/>
  </r>
  <r>
    <n v="5084"/>
    <n v="6646"/>
    <m/>
    <x v="1"/>
    <n v="3"/>
    <n v="0"/>
    <n v="-1"/>
    <n v="0"/>
    <n v="-1"/>
    <n v="-1"/>
    <n v="-1"/>
    <n v="0"/>
    <n v="-1"/>
    <n v="0"/>
    <n v="-1"/>
    <n v="-1"/>
    <n v="-1"/>
    <x v="2"/>
    <x v="18"/>
    <x v="0"/>
  </r>
  <r>
    <n v="5084"/>
    <n v="6646"/>
    <m/>
    <x v="1"/>
    <n v="4"/>
    <n v="0"/>
    <n v="-1"/>
    <n v="0"/>
    <n v="-1"/>
    <n v="-1"/>
    <n v="-1"/>
    <n v="0"/>
    <n v="-1"/>
    <n v="0"/>
    <n v="-1"/>
    <n v="-1"/>
    <n v="-1"/>
    <x v="3"/>
    <x v="18"/>
    <x v="0"/>
  </r>
  <r>
    <n v="5084"/>
    <n v="6646"/>
    <m/>
    <x v="1"/>
    <n v="5"/>
    <n v="0"/>
    <n v="-1"/>
    <n v="0"/>
    <n v="-1"/>
    <n v="-1"/>
    <n v="-1"/>
    <n v="0"/>
    <n v="-1"/>
    <n v="0"/>
    <n v="-1"/>
    <n v="-1"/>
    <n v="-1"/>
    <x v="4"/>
    <x v="18"/>
    <x v="0"/>
  </r>
  <r>
    <n v="5084"/>
    <n v="6646"/>
    <m/>
    <x v="1"/>
    <n v="6"/>
    <n v="0"/>
    <n v="-1"/>
    <n v="0"/>
    <n v="-1"/>
    <n v="-1"/>
    <n v="-1"/>
    <n v="0"/>
    <n v="-1"/>
    <n v="0"/>
    <n v="-1"/>
    <n v="-1"/>
    <n v="-1"/>
    <x v="5"/>
    <x v="18"/>
    <x v="0"/>
  </r>
  <r>
    <n v="5084"/>
    <n v="6646"/>
    <m/>
    <x v="1"/>
    <n v="7"/>
    <n v="0"/>
    <n v="-1"/>
    <n v="0"/>
    <n v="-1"/>
    <n v="-1"/>
    <n v="-1"/>
    <n v="0"/>
    <n v="-1"/>
    <n v="0"/>
    <n v="-1"/>
    <n v="-1"/>
    <n v="-1"/>
    <x v="6"/>
    <x v="18"/>
    <x v="0"/>
  </r>
  <r>
    <n v="5084"/>
    <n v="6646"/>
    <m/>
    <x v="1"/>
    <n v="8"/>
    <n v="0"/>
    <n v="-1"/>
    <n v="0"/>
    <n v="-1"/>
    <n v="-1"/>
    <n v="-1"/>
    <n v="0"/>
    <n v="-1"/>
    <n v="0"/>
    <n v="-1"/>
    <n v="-1"/>
    <n v="-1"/>
    <x v="7"/>
    <x v="18"/>
    <x v="0"/>
  </r>
  <r>
    <n v="5084"/>
    <n v="6646"/>
    <m/>
    <x v="1"/>
    <n v="9"/>
    <n v="0"/>
    <n v="-1"/>
    <n v="0"/>
    <n v="-1"/>
    <n v="-1"/>
    <n v="-1"/>
    <n v="0"/>
    <n v="-1"/>
    <n v="0"/>
    <n v="-1"/>
    <n v="-1"/>
    <n v="-1"/>
    <x v="8"/>
    <x v="18"/>
    <x v="0"/>
  </r>
  <r>
    <n v="5084"/>
    <n v="6646"/>
    <m/>
    <x v="1"/>
    <n v="10"/>
    <n v="0"/>
    <n v="-1"/>
    <n v="0"/>
    <n v="-1"/>
    <n v="-1"/>
    <n v="-1"/>
    <n v="0"/>
    <n v="-1"/>
    <n v="0"/>
    <n v="-1"/>
    <n v="-1"/>
    <n v="-1"/>
    <x v="9"/>
    <x v="18"/>
    <x v="0"/>
  </r>
  <r>
    <n v="5084"/>
    <n v="6646"/>
    <m/>
    <x v="1"/>
    <n v="11"/>
    <n v="0"/>
    <n v="-1"/>
    <n v="0"/>
    <n v="-1"/>
    <n v="-1"/>
    <n v="-1"/>
    <n v="0"/>
    <n v="-1"/>
    <n v="0"/>
    <n v="-1"/>
    <n v="-1"/>
    <n v="-1"/>
    <x v="10"/>
    <x v="18"/>
    <x v="0"/>
  </r>
  <r>
    <n v="5084"/>
    <n v="6646"/>
    <m/>
    <x v="1"/>
    <n v="12"/>
    <n v="0"/>
    <n v="-1"/>
    <n v="0"/>
    <n v="-1"/>
    <n v="-1"/>
    <n v="-1"/>
    <n v="0"/>
    <n v="-1"/>
    <n v="0"/>
    <n v="-1"/>
    <n v="-1"/>
    <n v="-1"/>
    <x v="11"/>
    <x v="18"/>
    <x v="0"/>
  </r>
  <r>
    <n v="5082"/>
    <n v="6646"/>
    <m/>
    <x v="1"/>
    <n v="1"/>
    <n v="0"/>
    <n v="-1"/>
    <n v="0"/>
    <n v="-1"/>
    <n v="-1"/>
    <n v="-1"/>
    <n v="0"/>
    <n v="-1"/>
    <n v="0"/>
    <n v="-1"/>
    <n v="-1"/>
    <n v="-1"/>
    <x v="0"/>
    <x v="18"/>
    <x v="0"/>
  </r>
  <r>
    <n v="5082"/>
    <n v="6646"/>
    <m/>
    <x v="1"/>
    <n v="2"/>
    <n v="0"/>
    <n v="-1"/>
    <n v="0"/>
    <n v="-1"/>
    <n v="-1"/>
    <n v="-1"/>
    <n v="0"/>
    <n v="-1"/>
    <n v="0"/>
    <n v="-1"/>
    <n v="-1"/>
    <n v="-1"/>
    <x v="1"/>
    <x v="18"/>
    <x v="0"/>
  </r>
  <r>
    <n v="5082"/>
    <n v="6646"/>
    <m/>
    <x v="1"/>
    <n v="3"/>
    <n v="0"/>
    <n v="-1"/>
    <n v="0"/>
    <n v="-1"/>
    <n v="-1"/>
    <n v="-1"/>
    <n v="0"/>
    <n v="-1"/>
    <n v="0"/>
    <n v="-1"/>
    <n v="-1"/>
    <n v="-1"/>
    <x v="2"/>
    <x v="18"/>
    <x v="0"/>
  </r>
  <r>
    <n v="5082"/>
    <n v="6646"/>
    <m/>
    <x v="1"/>
    <n v="4"/>
    <n v="0"/>
    <n v="-1"/>
    <n v="0"/>
    <n v="-1"/>
    <n v="-1"/>
    <n v="-1"/>
    <n v="0"/>
    <n v="-1"/>
    <n v="0"/>
    <n v="-1"/>
    <n v="-1"/>
    <n v="-1"/>
    <x v="3"/>
    <x v="18"/>
    <x v="0"/>
  </r>
  <r>
    <n v="5082"/>
    <n v="6646"/>
    <m/>
    <x v="1"/>
    <n v="5"/>
    <n v="0"/>
    <n v="-1"/>
    <n v="0"/>
    <n v="-1"/>
    <n v="-1"/>
    <n v="-1"/>
    <n v="0"/>
    <n v="-1"/>
    <n v="0"/>
    <n v="-1"/>
    <n v="-1"/>
    <n v="-1"/>
    <x v="4"/>
    <x v="18"/>
    <x v="0"/>
  </r>
  <r>
    <n v="5082"/>
    <n v="6646"/>
    <m/>
    <x v="1"/>
    <n v="6"/>
    <n v="0"/>
    <n v="-1"/>
    <n v="0"/>
    <n v="-1"/>
    <n v="-1"/>
    <n v="-1"/>
    <n v="0"/>
    <n v="-1"/>
    <n v="0"/>
    <n v="-1"/>
    <n v="-1"/>
    <n v="-1"/>
    <x v="5"/>
    <x v="18"/>
    <x v="0"/>
  </r>
  <r>
    <n v="5082"/>
    <n v="6646"/>
    <m/>
    <x v="1"/>
    <n v="7"/>
    <n v="0"/>
    <n v="-1"/>
    <n v="0"/>
    <n v="-1"/>
    <n v="-1"/>
    <n v="-1"/>
    <n v="0"/>
    <n v="-1"/>
    <n v="0"/>
    <n v="-1"/>
    <n v="-1"/>
    <n v="-1"/>
    <x v="6"/>
    <x v="18"/>
    <x v="0"/>
  </r>
  <r>
    <n v="5082"/>
    <n v="6646"/>
    <m/>
    <x v="1"/>
    <n v="8"/>
    <n v="0"/>
    <n v="-1"/>
    <n v="0"/>
    <n v="-1"/>
    <n v="-1"/>
    <n v="-1"/>
    <n v="0"/>
    <n v="-1"/>
    <n v="0"/>
    <n v="-1"/>
    <n v="-1"/>
    <n v="-1"/>
    <x v="7"/>
    <x v="18"/>
    <x v="0"/>
  </r>
  <r>
    <n v="5082"/>
    <n v="6646"/>
    <m/>
    <x v="1"/>
    <n v="9"/>
    <n v="0"/>
    <n v="-1"/>
    <n v="0"/>
    <n v="-1"/>
    <n v="-1"/>
    <n v="-1"/>
    <n v="0"/>
    <n v="-1"/>
    <n v="0"/>
    <n v="-1"/>
    <n v="-1"/>
    <n v="-1"/>
    <x v="8"/>
    <x v="18"/>
    <x v="0"/>
  </r>
  <r>
    <n v="5082"/>
    <n v="6646"/>
    <m/>
    <x v="1"/>
    <n v="10"/>
    <n v="0"/>
    <n v="-1"/>
    <n v="0"/>
    <n v="-1"/>
    <n v="-1"/>
    <n v="-1"/>
    <n v="0"/>
    <n v="-1"/>
    <n v="0"/>
    <n v="-1"/>
    <n v="-1"/>
    <n v="-1"/>
    <x v="9"/>
    <x v="18"/>
    <x v="0"/>
  </r>
  <r>
    <n v="5082"/>
    <n v="6646"/>
    <m/>
    <x v="1"/>
    <n v="11"/>
    <n v="0"/>
    <n v="-1"/>
    <n v="0"/>
    <n v="-1"/>
    <n v="-1"/>
    <n v="-1"/>
    <n v="0"/>
    <n v="-1"/>
    <n v="0"/>
    <n v="-1"/>
    <n v="-1"/>
    <n v="-1"/>
    <x v="10"/>
    <x v="18"/>
    <x v="0"/>
  </r>
  <r>
    <n v="5082"/>
    <n v="6646"/>
    <m/>
    <x v="1"/>
    <n v="12"/>
    <n v="0"/>
    <n v="-1"/>
    <n v="0"/>
    <n v="-1"/>
    <n v="-1"/>
    <n v="-1"/>
    <n v="0"/>
    <n v="-1"/>
    <n v="0"/>
    <n v="-1"/>
    <n v="-1"/>
    <n v="-1"/>
    <x v="11"/>
    <x v="18"/>
    <x v="0"/>
  </r>
  <r>
    <n v="5079"/>
    <n v="6646"/>
    <m/>
    <x v="1"/>
    <n v="1"/>
    <n v="0"/>
    <n v="-1"/>
    <n v="0"/>
    <n v="-1"/>
    <n v="-1"/>
    <n v="-1"/>
    <n v="0"/>
    <n v="-1"/>
    <n v="0"/>
    <n v="-1"/>
    <n v="-1"/>
    <n v="-1"/>
    <x v="0"/>
    <x v="18"/>
    <x v="0"/>
  </r>
  <r>
    <n v="5079"/>
    <n v="6646"/>
    <m/>
    <x v="1"/>
    <n v="2"/>
    <n v="0"/>
    <n v="-1"/>
    <n v="0"/>
    <n v="-1"/>
    <n v="-1"/>
    <n v="-1"/>
    <n v="0"/>
    <n v="-1"/>
    <n v="0"/>
    <n v="-1"/>
    <n v="-1"/>
    <n v="-1"/>
    <x v="1"/>
    <x v="18"/>
    <x v="0"/>
  </r>
  <r>
    <n v="5079"/>
    <n v="6646"/>
    <m/>
    <x v="1"/>
    <n v="3"/>
    <n v="0"/>
    <n v="-1"/>
    <n v="0"/>
    <n v="-1"/>
    <n v="-1"/>
    <n v="-1"/>
    <n v="0"/>
    <n v="-1"/>
    <n v="0"/>
    <n v="-1"/>
    <n v="-1"/>
    <n v="-1"/>
    <x v="2"/>
    <x v="18"/>
    <x v="0"/>
  </r>
  <r>
    <n v="5079"/>
    <n v="6646"/>
    <m/>
    <x v="1"/>
    <n v="4"/>
    <n v="0"/>
    <n v="-1"/>
    <n v="0"/>
    <n v="-1"/>
    <n v="-1"/>
    <n v="-1"/>
    <n v="0"/>
    <n v="-1"/>
    <n v="0"/>
    <n v="-1"/>
    <n v="-1"/>
    <n v="-1"/>
    <x v="3"/>
    <x v="18"/>
    <x v="0"/>
  </r>
  <r>
    <n v="5079"/>
    <n v="6646"/>
    <m/>
    <x v="1"/>
    <n v="5"/>
    <n v="0"/>
    <n v="-1"/>
    <n v="0"/>
    <n v="-1"/>
    <n v="-1"/>
    <n v="-1"/>
    <n v="0"/>
    <n v="-1"/>
    <n v="0"/>
    <n v="-1"/>
    <n v="-1"/>
    <n v="-1"/>
    <x v="4"/>
    <x v="18"/>
    <x v="0"/>
  </r>
  <r>
    <n v="5079"/>
    <n v="6646"/>
    <m/>
    <x v="1"/>
    <n v="6"/>
    <n v="0"/>
    <n v="-1"/>
    <n v="0"/>
    <n v="-1"/>
    <n v="-1"/>
    <n v="-1"/>
    <n v="0"/>
    <n v="-1"/>
    <n v="0"/>
    <n v="-1"/>
    <n v="-1"/>
    <n v="-1"/>
    <x v="5"/>
    <x v="18"/>
    <x v="0"/>
  </r>
  <r>
    <n v="5079"/>
    <n v="6646"/>
    <m/>
    <x v="1"/>
    <n v="7"/>
    <n v="0"/>
    <n v="-1"/>
    <n v="0"/>
    <n v="-1"/>
    <n v="-1"/>
    <n v="-1"/>
    <n v="0"/>
    <n v="-1"/>
    <n v="0"/>
    <n v="-1"/>
    <n v="-1"/>
    <n v="-1"/>
    <x v="6"/>
    <x v="18"/>
    <x v="0"/>
  </r>
  <r>
    <n v="5079"/>
    <n v="6646"/>
    <m/>
    <x v="1"/>
    <n v="8"/>
    <n v="0"/>
    <n v="-1"/>
    <n v="0"/>
    <n v="-1"/>
    <n v="-1"/>
    <n v="-1"/>
    <n v="0"/>
    <n v="-1"/>
    <n v="0"/>
    <n v="-1"/>
    <n v="-1"/>
    <n v="-1"/>
    <x v="7"/>
    <x v="18"/>
    <x v="0"/>
  </r>
  <r>
    <n v="5079"/>
    <n v="6646"/>
    <m/>
    <x v="1"/>
    <n v="9"/>
    <n v="0"/>
    <n v="-1"/>
    <n v="0"/>
    <n v="-1"/>
    <n v="-1"/>
    <n v="-1"/>
    <n v="0"/>
    <n v="-1"/>
    <n v="0"/>
    <n v="-1"/>
    <n v="-1"/>
    <n v="-1"/>
    <x v="8"/>
    <x v="18"/>
    <x v="0"/>
  </r>
  <r>
    <n v="5079"/>
    <n v="6646"/>
    <m/>
    <x v="1"/>
    <n v="10"/>
    <n v="0"/>
    <n v="-1"/>
    <n v="0"/>
    <n v="-1"/>
    <n v="-1"/>
    <n v="-1"/>
    <n v="0"/>
    <n v="-1"/>
    <n v="0"/>
    <n v="-1"/>
    <n v="-1"/>
    <n v="-1"/>
    <x v="9"/>
    <x v="18"/>
    <x v="0"/>
  </r>
  <r>
    <n v="5079"/>
    <n v="6646"/>
    <m/>
    <x v="1"/>
    <n v="11"/>
    <n v="0"/>
    <n v="-1"/>
    <n v="0"/>
    <n v="-1"/>
    <n v="-1"/>
    <n v="-1"/>
    <n v="0"/>
    <n v="-1"/>
    <n v="0"/>
    <n v="-1"/>
    <n v="-1"/>
    <n v="-1"/>
    <x v="10"/>
    <x v="18"/>
    <x v="0"/>
  </r>
  <r>
    <n v="5079"/>
    <n v="6646"/>
    <m/>
    <x v="1"/>
    <n v="12"/>
    <n v="0"/>
    <n v="-1"/>
    <n v="0"/>
    <n v="-1"/>
    <n v="-1"/>
    <n v="-1"/>
    <n v="0"/>
    <n v="-1"/>
    <n v="0"/>
    <n v="-1"/>
    <n v="-1"/>
    <n v="-1"/>
    <x v="11"/>
    <x v="18"/>
    <x v="0"/>
  </r>
  <r>
    <n v="5083"/>
    <n v="6646"/>
    <m/>
    <x v="1"/>
    <n v="1"/>
    <n v="0"/>
    <n v="-1"/>
    <n v="0"/>
    <n v="-1"/>
    <n v="-1"/>
    <n v="-1"/>
    <n v="0"/>
    <n v="-1"/>
    <n v="0"/>
    <n v="-1"/>
    <n v="-1"/>
    <n v="-1"/>
    <x v="0"/>
    <x v="18"/>
    <x v="0"/>
  </r>
  <r>
    <n v="5083"/>
    <n v="6646"/>
    <m/>
    <x v="1"/>
    <n v="2"/>
    <n v="0"/>
    <n v="-1"/>
    <n v="0"/>
    <n v="-1"/>
    <n v="-1"/>
    <n v="-1"/>
    <n v="0"/>
    <n v="-1"/>
    <n v="0"/>
    <n v="-1"/>
    <n v="-1"/>
    <n v="-1"/>
    <x v="1"/>
    <x v="18"/>
    <x v="0"/>
  </r>
  <r>
    <n v="5083"/>
    <n v="6646"/>
    <m/>
    <x v="1"/>
    <n v="3"/>
    <n v="0"/>
    <n v="-1"/>
    <n v="0"/>
    <n v="-1"/>
    <n v="-1"/>
    <n v="-1"/>
    <n v="0"/>
    <n v="-1"/>
    <n v="0"/>
    <n v="-1"/>
    <n v="-1"/>
    <n v="-1"/>
    <x v="2"/>
    <x v="18"/>
    <x v="0"/>
  </r>
  <r>
    <n v="5083"/>
    <n v="6646"/>
    <m/>
    <x v="1"/>
    <n v="4"/>
    <n v="0"/>
    <n v="-1"/>
    <n v="0"/>
    <n v="-1"/>
    <n v="-1"/>
    <n v="-1"/>
    <n v="0"/>
    <n v="-1"/>
    <n v="0"/>
    <n v="-1"/>
    <n v="-1"/>
    <n v="-1"/>
    <x v="3"/>
    <x v="18"/>
    <x v="0"/>
  </r>
  <r>
    <n v="5083"/>
    <n v="6646"/>
    <m/>
    <x v="1"/>
    <n v="5"/>
    <n v="0"/>
    <n v="-1"/>
    <n v="0"/>
    <n v="-1"/>
    <n v="-1"/>
    <n v="-1"/>
    <n v="0"/>
    <n v="-1"/>
    <n v="0"/>
    <n v="-1"/>
    <n v="-1"/>
    <n v="-1"/>
    <x v="4"/>
    <x v="18"/>
    <x v="0"/>
  </r>
  <r>
    <n v="5083"/>
    <n v="6646"/>
    <m/>
    <x v="1"/>
    <n v="6"/>
    <n v="0"/>
    <n v="-1"/>
    <n v="0"/>
    <n v="-1"/>
    <n v="-1"/>
    <n v="-1"/>
    <n v="0"/>
    <n v="-1"/>
    <n v="0"/>
    <n v="-1"/>
    <n v="-1"/>
    <n v="-1"/>
    <x v="5"/>
    <x v="18"/>
    <x v="0"/>
  </r>
  <r>
    <n v="5083"/>
    <n v="6646"/>
    <m/>
    <x v="1"/>
    <n v="7"/>
    <n v="0"/>
    <n v="-1"/>
    <n v="0"/>
    <n v="-1"/>
    <n v="-1"/>
    <n v="-1"/>
    <n v="0"/>
    <n v="-1"/>
    <n v="0"/>
    <n v="-1"/>
    <n v="-1"/>
    <n v="-1"/>
    <x v="6"/>
    <x v="18"/>
    <x v="0"/>
  </r>
  <r>
    <n v="5083"/>
    <n v="6646"/>
    <m/>
    <x v="1"/>
    <n v="8"/>
    <n v="0"/>
    <n v="-1"/>
    <n v="0"/>
    <n v="-1"/>
    <n v="-1"/>
    <n v="-1"/>
    <n v="0"/>
    <n v="-1"/>
    <n v="0"/>
    <n v="-1"/>
    <n v="-1"/>
    <n v="-1"/>
    <x v="7"/>
    <x v="18"/>
    <x v="0"/>
  </r>
  <r>
    <n v="5083"/>
    <n v="6646"/>
    <m/>
    <x v="1"/>
    <n v="9"/>
    <n v="0"/>
    <n v="-1"/>
    <n v="0"/>
    <n v="-1"/>
    <n v="-1"/>
    <n v="-1"/>
    <n v="0"/>
    <n v="-1"/>
    <n v="0"/>
    <n v="-1"/>
    <n v="-1"/>
    <n v="-1"/>
    <x v="8"/>
    <x v="18"/>
    <x v="0"/>
  </r>
  <r>
    <n v="5083"/>
    <n v="6646"/>
    <m/>
    <x v="1"/>
    <n v="10"/>
    <n v="0"/>
    <n v="-1"/>
    <n v="0"/>
    <n v="-1"/>
    <n v="-1"/>
    <n v="-1"/>
    <n v="0"/>
    <n v="-1"/>
    <n v="0"/>
    <n v="-1"/>
    <n v="-1"/>
    <n v="-1"/>
    <x v="9"/>
    <x v="18"/>
    <x v="0"/>
  </r>
  <r>
    <n v="5083"/>
    <n v="6646"/>
    <m/>
    <x v="1"/>
    <n v="11"/>
    <n v="0"/>
    <n v="-1"/>
    <n v="0"/>
    <n v="-1"/>
    <n v="-1"/>
    <n v="-1"/>
    <n v="0"/>
    <n v="-1"/>
    <n v="0"/>
    <n v="-1"/>
    <n v="-1"/>
    <n v="-1"/>
    <x v="10"/>
    <x v="18"/>
    <x v="0"/>
  </r>
  <r>
    <n v="5083"/>
    <n v="6646"/>
    <m/>
    <x v="1"/>
    <n v="12"/>
    <n v="0"/>
    <n v="-1"/>
    <n v="0"/>
    <n v="-1"/>
    <n v="-1"/>
    <n v="-1"/>
    <n v="0"/>
    <n v="-1"/>
    <n v="0"/>
    <n v="-1"/>
    <n v="-1"/>
    <n v="-1"/>
    <x v="11"/>
    <x v="18"/>
    <x v="0"/>
  </r>
  <r>
    <n v="5086"/>
    <n v="6646"/>
    <m/>
    <x v="1"/>
    <n v="1"/>
    <n v="0"/>
    <n v="-1"/>
    <n v="0"/>
    <n v="-1"/>
    <n v="-1"/>
    <n v="-1"/>
    <n v="0"/>
    <n v="-1"/>
    <n v="0"/>
    <n v="-1"/>
    <n v="-1"/>
    <n v="-1"/>
    <x v="0"/>
    <x v="18"/>
    <x v="0"/>
  </r>
  <r>
    <n v="5086"/>
    <n v="6646"/>
    <m/>
    <x v="1"/>
    <n v="2"/>
    <n v="0"/>
    <n v="-1"/>
    <n v="0"/>
    <n v="-1"/>
    <n v="-1"/>
    <n v="-1"/>
    <n v="0"/>
    <n v="-1"/>
    <n v="0"/>
    <n v="-1"/>
    <n v="-1"/>
    <n v="-1"/>
    <x v="1"/>
    <x v="18"/>
    <x v="0"/>
  </r>
  <r>
    <n v="5086"/>
    <n v="6646"/>
    <m/>
    <x v="1"/>
    <n v="3"/>
    <n v="0"/>
    <n v="-1"/>
    <n v="0"/>
    <n v="-1"/>
    <n v="-1"/>
    <n v="-1"/>
    <n v="0"/>
    <n v="-1"/>
    <n v="0"/>
    <n v="-1"/>
    <n v="-1"/>
    <n v="-1"/>
    <x v="2"/>
    <x v="18"/>
    <x v="0"/>
  </r>
  <r>
    <n v="5086"/>
    <n v="6646"/>
    <m/>
    <x v="1"/>
    <n v="4"/>
    <n v="0"/>
    <n v="-1"/>
    <n v="0"/>
    <n v="-1"/>
    <n v="-1"/>
    <n v="-1"/>
    <n v="0"/>
    <n v="-1"/>
    <n v="0"/>
    <n v="-1"/>
    <n v="-1"/>
    <n v="-1"/>
    <x v="3"/>
    <x v="18"/>
    <x v="0"/>
  </r>
  <r>
    <n v="5086"/>
    <n v="6646"/>
    <m/>
    <x v="1"/>
    <n v="5"/>
    <n v="0"/>
    <n v="-1"/>
    <n v="0"/>
    <n v="-1"/>
    <n v="-1"/>
    <n v="-1"/>
    <n v="0"/>
    <n v="-1"/>
    <n v="0"/>
    <n v="-1"/>
    <n v="-1"/>
    <n v="-1"/>
    <x v="4"/>
    <x v="18"/>
    <x v="0"/>
  </r>
  <r>
    <n v="5086"/>
    <n v="6646"/>
    <m/>
    <x v="1"/>
    <n v="6"/>
    <n v="0"/>
    <n v="-1"/>
    <n v="0"/>
    <n v="-1"/>
    <n v="-1"/>
    <n v="-1"/>
    <n v="0"/>
    <n v="-1"/>
    <n v="0"/>
    <n v="-1"/>
    <n v="-1"/>
    <n v="-1"/>
    <x v="5"/>
    <x v="18"/>
    <x v="0"/>
  </r>
  <r>
    <n v="5086"/>
    <n v="6646"/>
    <m/>
    <x v="1"/>
    <n v="7"/>
    <n v="0"/>
    <n v="-1"/>
    <n v="0"/>
    <n v="-1"/>
    <n v="-1"/>
    <n v="-1"/>
    <n v="0"/>
    <n v="-1"/>
    <n v="0"/>
    <n v="-1"/>
    <n v="-1"/>
    <n v="-1"/>
    <x v="6"/>
    <x v="18"/>
    <x v="0"/>
  </r>
  <r>
    <n v="5086"/>
    <n v="6646"/>
    <m/>
    <x v="1"/>
    <n v="8"/>
    <n v="0"/>
    <n v="-1"/>
    <n v="0"/>
    <n v="-1"/>
    <n v="-1"/>
    <n v="-1"/>
    <n v="0"/>
    <n v="-1"/>
    <n v="0"/>
    <n v="-1"/>
    <n v="-1"/>
    <n v="-1"/>
    <x v="7"/>
    <x v="18"/>
    <x v="0"/>
  </r>
  <r>
    <n v="5086"/>
    <n v="6646"/>
    <m/>
    <x v="1"/>
    <n v="9"/>
    <n v="0"/>
    <n v="-1"/>
    <n v="0"/>
    <n v="-1"/>
    <n v="-1"/>
    <n v="-1"/>
    <n v="0"/>
    <n v="-1"/>
    <n v="0"/>
    <n v="-1"/>
    <n v="-1"/>
    <n v="-1"/>
    <x v="8"/>
    <x v="18"/>
    <x v="0"/>
  </r>
  <r>
    <n v="5086"/>
    <n v="6646"/>
    <m/>
    <x v="1"/>
    <n v="10"/>
    <n v="0"/>
    <n v="-1"/>
    <n v="0"/>
    <n v="-1"/>
    <n v="-1"/>
    <n v="-1"/>
    <n v="0"/>
    <n v="-1"/>
    <n v="0"/>
    <n v="-1"/>
    <n v="-1"/>
    <n v="-1"/>
    <x v="9"/>
    <x v="18"/>
    <x v="0"/>
  </r>
  <r>
    <n v="5086"/>
    <n v="6646"/>
    <m/>
    <x v="1"/>
    <n v="11"/>
    <n v="0"/>
    <n v="-1"/>
    <n v="0"/>
    <n v="-1"/>
    <n v="-1"/>
    <n v="-1"/>
    <n v="0"/>
    <n v="-1"/>
    <n v="0"/>
    <n v="-1"/>
    <n v="-1"/>
    <n v="-1"/>
    <x v="10"/>
    <x v="18"/>
    <x v="0"/>
  </r>
  <r>
    <n v="5086"/>
    <n v="6646"/>
    <m/>
    <x v="1"/>
    <n v="12"/>
    <n v="0"/>
    <n v="-1"/>
    <n v="0"/>
    <n v="-1"/>
    <n v="-1"/>
    <n v="-1"/>
    <n v="0"/>
    <n v="-1"/>
    <n v="0"/>
    <n v="-1"/>
    <n v="-1"/>
    <n v="-1"/>
    <x v="11"/>
    <x v="18"/>
    <x v="0"/>
  </r>
  <r>
    <n v="5085"/>
    <n v="6646"/>
    <m/>
    <x v="1"/>
    <n v="1"/>
    <n v="0"/>
    <n v="-1"/>
    <n v="0"/>
    <n v="-1"/>
    <n v="-1"/>
    <n v="-1"/>
    <n v="0"/>
    <n v="-1"/>
    <n v="0"/>
    <n v="-1"/>
    <n v="-1"/>
    <n v="-1"/>
    <x v="0"/>
    <x v="18"/>
    <x v="0"/>
  </r>
  <r>
    <n v="5085"/>
    <n v="6646"/>
    <m/>
    <x v="1"/>
    <n v="2"/>
    <n v="0"/>
    <n v="-1"/>
    <n v="0"/>
    <n v="-1"/>
    <n v="-1"/>
    <n v="-1"/>
    <n v="0"/>
    <n v="-1"/>
    <n v="0"/>
    <n v="-1"/>
    <n v="-1"/>
    <n v="-1"/>
    <x v="1"/>
    <x v="18"/>
    <x v="0"/>
  </r>
  <r>
    <n v="5085"/>
    <n v="6646"/>
    <m/>
    <x v="1"/>
    <n v="3"/>
    <n v="0"/>
    <n v="-1"/>
    <n v="0"/>
    <n v="-1"/>
    <n v="-1"/>
    <n v="-1"/>
    <n v="0"/>
    <n v="-1"/>
    <n v="0"/>
    <n v="-1"/>
    <n v="-1"/>
    <n v="-1"/>
    <x v="2"/>
    <x v="18"/>
    <x v="0"/>
  </r>
  <r>
    <n v="5085"/>
    <n v="6646"/>
    <m/>
    <x v="1"/>
    <n v="4"/>
    <n v="0"/>
    <n v="-1"/>
    <n v="0"/>
    <n v="-1"/>
    <n v="-1"/>
    <n v="-1"/>
    <n v="0"/>
    <n v="-1"/>
    <n v="0"/>
    <n v="-1"/>
    <n v="-1"/>
    <n v="-1"/>
    <x v="3"/>
    <x v="18"/>
    <x v="0"/>
  </r>
  <r>
    <n v="5085"/>
    <n v="6646"/>
    <m/>
    <x v="1"/>
    <n v="5"/>
    <n v="0"/>
    <n v="-1"/>
    <n v="0"/>
    <n v="-1"/>
    <n v="-1"/>
    <n v="-1"/>
    <n v="0"/>
    <n v="-1"/>
    <n v="0"/>
    <n v="-1"/>
    <n v="-1"/>
    <n v="-1"/>
    <x v="4"/>
    <x v="18"/>
    <x v="0"/>
  </r>
  <r>
    <n v="5085"/>
    <n v="6646"/>
    <m/>
    <x v="1"/>
    <n v="6"/>
    <n v="0"/>
    <n v="-1"/>
    <n v="0"/>
    <n v="-1"/>
    <n v="-1"/>
    <n v="-1"/>
    <n v="0"/>
    <n v="-1"/>
    <n v="0"/>
    <n v="-1"/>
    <n v="-1"/>
    <n v="-1"/>
    <x v="5"/>
    <x v="18"/>
    <x v="0"/>
  </r>
  <r>
    <n v="5085"/>
    <n v="6646"/>
    <m/>
    <x v="1"/>
    <n v="7"/>
    <n v="0"/>
    <n v="-1"/>
    <n v="0"/>
    <n v="-1"/>
    <n v="-1"/>
    <n v="-1"/>
    <n v="0"/>
    <n v="-1"/>
    <n v="0"/>
    <n v="-1"/>
    <n v="-1"/>
    <n v="-1"/>
    <x v="6"/>
    <x v="18"/>
    <x v="0"/>
  </r>
  <r>
    <n v="5085"/>
    <n v="6646"/>
    <m/>
    <x v="1"/>
    <n v="8"/>
    <n v="0"/>
    <n v="-1"/>
    <n v="0"/>
    <n v="-1"/>
    <n v="-1"/>
    <n v="-1"/>
    <n v="0"/>
    <n v="-1"/>
    <n v="0"/>
    <n v="-1"/>
    <n v="-1"/>
    <n v="-1"/>
    <x v="7"/>
    <x v="18"/>
    <x v="0"/>
  </r>
  <r>
    <n v="5085"/>
    <n v="6646"/>
    <m/>
    <x v="1"/>
    <n v="9"/>
    <n v="0"/>
    <n v="-1"/>
    <n v="0"/>
    <n v="-1"/>
    <n v="-1"/>
    <n v="-1"/>
    <n v="0"/>
    <n v="-1"/>
    <n v="0"/>
    <n v="-1"/>
    <n v="-1"/>
    <n v="-1"/>
    <x v="8"/>
    <x v="18"/>
    <x v="0"/>
  </r>
  <r>
    <n v="5085"/>
    <n v="6646"/>
    <m/>
    <x v="1"/>
    <n v="10"/>
    <n v="0"/>
    <n v="-1"/>
    <n v="0"/>
    <n v="-1"/>
    <n v="-1"/>
    <n v="-1"/>
    <n v="0"/>
    <n v="-1"/>
    <n v="0"/>
    <n v="-1"/>
    <n v="-1"/>
    <n v="-1"/>
    <x v="9"/>
    <x v="18"/>
    <x v="0"/>
  </r>
  <r>
    <n v="5085"/>
    <n v="6646"/>
    <m/>
    <x v="1"/>
    <n v="11"/>
    <n v="0"/>
    <n v="-1"/>
    <n v="0"/>
    <n v="-1"/>
    <n v="-1"/>
    <n v="-1"/>
    <n v="0"/>
    <n v="-1"/>
    <n v="0"/>
    <n v="-1"/>
    <n v="-1"/>
    <n v="-1"/>
    <x v="10"/>
    <x v="18"/>
    <x v="0"/>
  </r>
  <r>
    <n v="5085"/>
    <n v="6646"/>
    <m/>
    <x v="1"/>
    <n v="12"/>
    <n v="0"/>
    <n v="-1"/>
    <n v="0"/>
    <n v="-1"/>
    <n v="-1"/>
    <n v="-1"/>
    <n v="0"/>
    <n v="-1"/>
    <n v="0"/>
    <n v="-1"/>
    <n v="-1"/>
    <n v="-1"/>
    <x v="11"/>
    <x v="18"/>
    <x v="0"/>
  </r>
  <r>
    <n v="5081"/>
    <n v="6646"/>
    <m/>
    <x v="1"/>
    <n v="1"/>
    <n v="0"/>
    <n v="-1"/>
    <n v="0"/>
    <n v="-1"/>
    <n v="-1"/>
    <n v="-1"/>
    <n v="0"/>
    <n v="-1"/>
    <n v="0"/>
    <n v="-1"/>
    <n v="-1"/>
    <n v="-1"/>
    <x v="0"/>
    <x v="18"/>
    <x v="0"/>
  </r>
  <r>
    <n v="5081"/>
    <n v="6646"/>
    <m/>
    <x v="1"/>
    <n v="2"/>
    <n v="0"/>
    <n v="-1"/>
    <n v="0"/>
    <n v="-1"/>
    <n v="-1"/>
    <n v="-1"/>
    <n v="0"/>
    <n v="-1"/>
    <n v="0"/>
    <n v="-1"/>
    <n v="-1"/>
    <n v="-1"/>
    <x v="1"/>
    <x v="18"/>
    <x v="0"/>
  </r>
  <r>
    <n v="5081"/>
    <n v="6646"/>
    <m/>
    <x v="1"/>
    <n v="3"/>
    <n v="0"/>
    <n v="-1"/>
    <n v="0"/>
    <n v="-1"/>
    <n v="-1"/>
    <n v="-1"/>
    <n v="0"/>
    <n v="-1"/>
    <n v="0"/>
    <n v="-1"/>
    <n v="-1"/>
    <n v="-1"/>
    <x v="2"/>
    <x v="18"/>
    <x v="0"/>
  </r>
  <r>
    <n v="5081"/>
    <n v="6646"/>
    <m/>
    <x v="1"/>
    <n v="4"/>
    <n v="0"/>
    <n v="-1"/>
    <n v="0"/>
    <n v="-1"/>
    <n v="-1"/>
    <n v="-1"/>
    <n v="0"/>
    <n v="-1"/>
    <n v="0"/>
    <n v="-1"/>
    <n v="-1"/>
    <n v="-1"/>
    <x v="3"/>
    <x v="18"/>
    <x v="0"/>
  </r>
  <r>
    <n v="5081"/>
    <n v="6646"/>
    <m/>
    <x v="1"/>
    <n v="5"/>
    <n v="0"/>
    <n v="-1"/>
    <n v="0"/>
    <n v="-1"/>
    <n v="-1"/>
    <n v="-1"/>
    <n v="0"/>
    <n v="-1"/>
    <n v="0"/>
    <n v="-1"/>
    <n v="-1"/>
    <n v="-1"/>
    <x v="4"/>
    <x v="18"/>
    <x v="0"/>
  </r>
  <r>
    <n v="5081"/>
    <n v="6646"/>
    <m/>
    <x v="1"/>
    <n v="6"/>
    <n v="0"/>
    <n v="-1"/>
    <n v="0"/>
    <n v="-1"/>
    <n v="-1"/>
    <n v="-1"/>
    <n v="0"/>
    <n v="-1"/>
    <n v="0"/>
    <n v="-1"/>
    <n v="-1"/>
    <n v="-1"/>
    <x v="5"/>
    <x v="18"/>
    <x v="0"/>
  </r>
  <r>
    <n v="5081"/>
    <n v="6646"/>
    <m/>
    <x v="1"/>
    <n v="7"/>
    <n v="0"/>
    <n v="-1"/>
    <n v="0"/>
    <n v="-1"/>
    <n v="-1"/>
    <n v="-1"/>
    <n v="0"/>
    <n v="-1"/>
    <n v="0"/>
    <n v="-1"/>
    <n v="-1"/>
    <n v="-1"/>
    <x v="6"/>
    <x v="18"/>
    <x v="0"/>
  </r>
  <r>
    <n v="5081"/>
    <n v="6646"/>
    <m/>
    <x v="1"/>
    <n v="8"/>
    <n v="0"/>
    <n v="-1"/>
    <n v="0"/>
    <n v="-1"/>
    <n v="-1"/>
    <n v="-1"/>
    <n v="0"/>
    <n v="-1"/>
    <n v="0"/>
    <n v="-1"/>
    <n v="-1"/>
    <n v="-1"/>
    <x v="7"/>
    <x v="18"/>
    <x v="0"/>
  </r>
  <r>
    <n v="5081"/>
    <n v="6646"/>
    <m/>
    <x v="1"/>
    <n v="9"/>
    <n v="0"/>
    <n v="-1"/>
    <n v="0"/>
    <n v="-1"/>
    <n v="-1"/>
    <n v="-1"/>
    <n v="0"/>
    <n v="-1"/>
    <n v="0"/>
    <n v="-1"/>
    <n v="-1"/>
    <n v="-1"/>
    <x v="8"/>
    <x v="18"/>
    <x v="0"/>
  </r>
  <r>
    <n v="5081"/>
    <n v="6646"/>
    <m/>
    <x v="1"/>
    <n v="10"/>
    <n v="0"/>
    <n v="-1"/>
    <n v="0"/>
    <n v="-1"/>
    <n v="-1"/>
    <n v="-1"/>
    <n v="0"/>
    <n v="-1"/>
    <n v="0"/>
    <n v="-1"/>
    <n v="-1"/>
    <n v="-1"/>
    <x v="9"/>
    <x v="18"/>
    <x v="0"/>
  </r>
  <r>
    <n v="5081"/>
    <n v="6646"/>
    <m/>
    <x v="1"/>
    <n v="11"/>
    <n v="0"/>
    <n v="-1"/>
    <n v="0"/>
    <n v="-1"/>
    <n v="-1"/>
    <n v="-1"/>
    <n v="0"/>
    <n v="-1"/>
    <n v="0"/>
    <n v="-1"/>
    <n v="-1"/>
    <n v="-1"/>
    <x v="10"/>
    <x v="18"/>
    <x v="0"/>
  </r>
  <r>
    <n v="5081"/>
    <n v="6646"/>
    <m/>
    <x v="1"/>
    <n v="12"/>
    <n v="0"/>
    <n v="-1"/>
    <n v="0"/>
    <n v="-1"/>
    <n v="-1"/>
    <n v="-1"/>
    <n v="0"/>
    <n v="-1"/>
    <n v="0"/>
    <n v="-1"/>
    <n v="-1"/>
    <n v="-1"/>
    <x v="11"/>
    <x v="18"/>
    <x v="0"/>
  </r>
  <r>
    <n v="5080"/>
    <n v="6646"/>
    <m/>
    <x v="1"/>
    <n v="1"/>
    <n v="0"/>
    <n v="-1"/>
    <n v="0"/>
    <n v="-1"/>
    <n v="-1"/>
    <n v="-1"/>
    <n v="0"/>
    <n v="-1"/>
    <n v="0"/>
    <n v="-1"/>
    <n v="-1"/>
    <n v="-1"/>
    <x v="0"/>
    <x v="18"/>
    <x v="0"/>
  </r>
  <r>
    <n v="5080"/>
    <n v="6646"/>
    <m/>
    <x v="1"/>
    <n v="2"/>
    <n v="0"/>
    <n v="-1"/>
    <n v="0"/>
    <n v="-1"/>
    <n v="-1"/>
    <n v="-1"/>
    <n v="0"/>
    <n v="-1"/>
    <n v="0"/>
    <n v="-1"/>
    <n v="-1"/>
    <n v="-1"/>
    <x v="1"/>
    <x v="18"/>
    <x v="0"/>
  </r>
  <r>
    <n v="5080"/>
    <n v="6646"/>
    <m/>
    <x v="1"/>
    <n v="3"/>
    <n v="0"/>
    <n v="-1"/>
    <n v="0"/>
    <n v="-1"/>
    <n v="-1"/>
    <n v="-1"/>
    <n v="0"/>
    <n v="-1"/>
    <n v="0"/>
    <n v="-1"/>
    <n v="-1"/>
    <n v="-1"/>
    <x v="2"/>
    <x v="18"/>
    <x v="0"/>
  </r>
  <r>
    <n v="5080"/>
    <n v="6646"/>
    <m/>
    <x v="1"/>
    <n v="4"/>
    <n v="0"/>
    <n v="-1"/>
    <n v="0"/>
    <n v="-1"/>
    <n v="-1"/>
    <n v="-1"/>
    <n v="0"/>
    <n v="-1"/>
    <n v="0"/>
    <n v="-1"/>
    <n v="-1"/>
    <n v="-1"/>
    <x v="3"/>
    <x v="18"/>
    <x v="0"/>
  </r>
  <r>
    <n v="5080"/>
    <n v="6646"/>
    <m/>
    <x v="1"/>
    <n v="5"/>
    <n v="0"/>
    <n v="-1"/>
    <n v="0"/>
    <n v="-1"/>
    <n v="-1"/>
    <n v="-1"/>
    <n v="0"/>
    <n v="-1"/>
    <n v="0"/>
    <n v="-1"/>
    <n v="-1"/>
    <n v="-1"/>
    <x v="4"/>
    <x v="18"/>
    <x v="0"/>
  </r>
  <r>
    <n v="5080"/>
    <n v="6646"/>
    <m/>
    <x v="1"/>
    <n v="6"/>
    <n v="0"/>
    <n v="-1"/>
    <n v="0"/>
    <n v="-1"/>
    <n v="-1"/>
    <n v="-1"/>
    <n v="0"/>
    <n v="-1"/>
    <n v="0"/>
    <n v="-1"/>
    <n v="-1"/>
    <n v="-1"/>
    <x v="5"/>
    <x v="18"/>
    <x v="0"/>
  </r>
  <r>
    <n v="5080"/>
    <n v="6646"/>
    <m/>
    <x v="1"/>
    <n v="7"/>
    <n v="0"/>
    <n v="-1"/>
    <n v="0"/>
    <n v="-1"/>
    <n v="-1"/>
    <n v="-1"/>
    <n v="0"/>
    <n v="-1"/>
    <n v="0"/>
    <n v="-1"/>
    <n v="-1"/>
    <n v="-1"/>
    <x v="6"/>
    <x v="18"/>
    <x v="0"/>
  </r>
  <r>
    <n v="5080"/>
    <n v="6646"/>
    <m/>
    <x v="1"/>
    <n v="8"/>
    <n v="0"/>
    <n v="-1"/>
    <n v="0"/>
    <n v="-1"/>
    <n v="-1"/>
    <n v="-1"/>
    <n v="0"/>
    <n v="-1"/>
    <n v="0"/>
    <n v="-1"/>
    <n v="-1"/>
    <n v="-1"/>
    <x v="7"/>
    <x v="18"/>
    <x v="0"/>
  </r>
  <r>
    <n v="5080"/>
    <n v="6646"/>
    <m/>
    <x v="1"/>
    <n v="9"/>
    <n v="0"/>
    <n v="-1"/>
    <n v="0"/>
    <n v="-1"/>
    <n v="-1"/>
    <n v="-1"/>
    <n v="0"/>
    <n v="-1"/>
    <n v="0"/>
    <n v="-1"/>
    <n v="-1"/>
    <n v="-1"/>
    <x v="8"/>
    <x v="18"/>
    <x v="0"/>
  </r>
  <r>
    <n v="5080"/>
    <n v="6646"/>
    <m/>
    <x v="1"/>
    <n v="10"/>
    <n v="0"/>
    <n v="-1"/>
    <n v="0"/>
    <n v="-1"/>
    <n v="-1"/>
    <n v="-1"/>
    <n v="0"/>
    <n v="-1"/>
    <n v="0"/>
    <n v="-1"/>
    <n v="-1"/>
    <n v="-1"/>
    <x v="9"/>
    <x v="18"/>
    <x v="0"/>
  </r>
  <r>
    <n v="5080"/>
    <n v="6646"/>
    <m/>
    <x v="1"/>
    <n v="11"/>
    <n v="0"/>
    <n v="-1"/>
    <n v="0"/>
    <n v="-1"/>
    <n v="-1"/>
    <n v="-1"/>
    <n v="0"/>
    <n v="-1"/>
    <n v="0"/>
    <n v="-1"/>
    <n v="-1"/>
    <n v="-1"/>
    <x v="10"/>
    <x v="18"/>
    <x v="0"/>
  </r>
  <r>
    <n v="5080"/>
    <n v="6646"/>
    <m/>
    <x v="1"/>
    <n v="12"/>
    <n v="0"/>
    <n v="-1"/>
    <n v="0"/>
    <n v="-1"/>
    <n v="-1"/>
    <n v="-1"/>
    <n v="0"/>
    <n v="-1"/>
    <n v="0"/>
    <n v="-1"/>
    <n v="-1"/>
    <n v="-1"/>
    <x v="11"/>
    <x v="18"/>
    <x v="0"/>
  </r>
  <r>
    <n v="5077"/>
    <n v="6646"/>
    <m/>
    <x v="1"/>
    <n v="1"/>
    <n v="0"/>
    <n v="-1"/>
    <n v="0"/>
    <n v="-1"/>
    <n v="-1"/>
    <n v="-1"/>
    <n v="0"/>
    <n v="-1"/>
    <n v="0"/>
    <n v="-1"/>
    <n v="-1"/>
    <n v="-1"/>
    <x v="0"/>
    <x v="18"/>
    <x v="0"/>
  </r>
  <r>
    <n v="5077"/>
    <n v="6646"/>
    <m/>
    <x v="1"/>
    <n v="2"/>
    <n v="0"/>
    <n v="-1"/>
    <n v="0"/>
    <n v="-1"/>
    <n v="-1"/>
    <n v="-1"/>
    <n v="0"/>
    <n v="-1"/>
    <n v="0"/>
    <n v="-1"/>
    <n v="-1"/>
    <n v="-1"/>
    <x v="1"/>
    <x v="18"/>
    <x v="0"/>
  </r>
  <r>
    <n v="5077"/>
    <n v="6646"/>
    <m/>
    <x v="1"/>
    <n v="3"/>
    <n v="0"/>
    <n v="-1"/>
    <n v="0"/>
    <n v="-1"/>
    <n v="-1"/>
    <n v="-1"/>
    <n v="0"/>
    <n v="-1"/>
    <n v="0"/>
    <n v="-1"/>
    <n v="-1"/>
    <n v="-1"/>
    <x v="2"/>
    <x v="18"/>
    <x v="0"/>
  </r>
  <r>
    <n v="5077"/>
    <n v="6646"/>
    <m/>
    <x v="1"/>
    <n v="4"/>
    <n v="0"/>
    <n v="-1"/>
    <n v="0"/>
    <n v="-1"/>
    <n v="-1"/>
    <n v="-1"/>
    <n v="0"/>
    <n v="-1"/>
    <n v="0"/>
    <n v="-1"/>
    <n v="-1"/>
    <n v="-1"/>
    <x v="3"/>
    <x v="18"/>
    <x v="0"/>
  </r>
  <r>
    <n v="5077"/>
    <n v="6646"/>
    <m/>
    <x v="1"/>
    <n v="5"/>
    <n v="0"/>
    <n v="-1"/>
    <n v="0"/>
    <n v="-1"/>
    <n v="-1"/>
    <n v="-1"/>
    <n v="0"/>
    <n v="-1"/>
    <n v="0"/>
    <n v="-1"/>
    <n v="-1"/>
    <n v="-1"/>
    <x v="4"/>
    <x v="18"/>
    <x v="0"/>
  </r>
  <r>
    <n v="5077"/>
    <n v="6646"/>
    <m/>
    <x v="1"/>
    <n v="6"/>
    <n v="0"/>
    <n v="-1"/>
    <n v="0"/>
    <n v="-1"/>
    <n v="-1"/>
    <n v="-1"/>
    <n v="0"/>
    <n v="-1"/>
    <n v="0"/>
    <n v="-1"/>
    <n v="-1"/>
    <n v="-1"/>
    <x v="5"/>
    <x v="18"/>
    <x v="0"/>
  </r>
  <r>
    <n v="5077"/>
    <n v="6646"/>
    <m/>
    <x v="1"/>
    <n v="7"/>
    <n v="0"/>
    <n v="-1"/>
    <n v="0"/>
    <n v="-1"/>
    <n v="-1"/>
    <n v="-1"/>
    <n v="0"/>
    <n v="-1"/>
    <n v="0"/>
    <n v="-1"/>
    <n v="-1"/>
    <n v="-1"/>
    <x v="6"/>
    <x v="18"/>
    <x v="0"/>
  </r>
  <r>
    <n v="5077"/>
    <n v="6646"/>
    <m/>
    <x v="1"/>
    <n v="8"/>
    <n v="0"/>
    <n v="-1"/>
    <n v="0"/>
    <n v="-1"/>
    <n v="-1"/>
    <n v="-1"/>
    <n v="0"/>
    <n v="-1"/>
    <n v="0"/>
    <n v="-1"/>
    <n v="-1"/>
    <n v="-1"/>
    <x v="7"/>
    <x v="18"/>
    <x v="0"/>
  </r>
  <r>
    <n v="5077"/>
    <n v="6646"/>
    <m/>
    <x v="1"/>
    <n v="9"/>
    <n v="0"/>
    <n v="-1"/>
    <n v="0"/>
    <n v="-1"/>
    <n v="-1"/>
    <n v="-1"/>
    <n v="0"/>
    <n v="-1"/>
    <n v="0"/>
    <n v="-1"/>
    <n v="-1"/>
    <n v="-1"/>
    <x v="8"/>
    <x v="18"/>
    <x v="0"/>
  </r>
  <r>
    <n v="5077"/>
    <n v="6646"/>
    <m/>
    <x v="1"/>
    <n v="10"/>
    <n v="0"/>
    <n v="-1"/>
    <n v="0"/>
    <n v="-1"/>
    <n v="-1"/>
    <n v="-1"/>
    <n v="0"/>
    <n v="-1"/>
    <n v="0"/>
    <n v="-1"/>
    <n v="-1"/>
    <n v="-1"/>
    <x v="9"/>
    <x v="18"/>
    <x v="0"/>
  </r>
  <r>
    <n v="5077"/>
    <n v="6646"/>
    <m/>
    <x v="1"/>
    <n v="11"/>
    <n v="0"/>
    <n v="-1"/>
    <n v="0"/>
    <n v="-1"/>
    <n v="-1"/>
    <n v="-1"/>
    <n v="0"/>
    <n v="-1"/>
    <n v="0"/>
    <n v="-1"/>
    <n v="-1"/>
    <n v="-1"/>
    <x v="10"/>
    <x v="18"/>
    <x v="0"/>
  </r>
  <r>
    <n v="5077"/>
    <n v="6646"/>
    <m/>
    <x v="1"/>
    <n v="12"/>
    <n v="0"/>
    <n v="-1"/>
    <n v="0"/>
    <n v="-1"/>
    <n v="-1"/>
    <n v="-1"/>
    <n v="0"/>
    <n v="-1"/>
    <n v="0"/>
    <n v="-1"/>
    <n v="-1"/>
    <n v="-1"/>
    <x v="11"/>
    <x v="18"/>
    <x v="0"/>
  </r>
  <r>
    <n v="5078"/>
    <n v="6646"/>
    <m/>
    <x v="1"/>
    <n v="1"/>
    <n v="0"/>
    <n v="-1"/>
    <n v="0"/>
    <n v="-1"/>
    <n v="-1"/>
    <n v="-1"/>
    <n v="0"/>
    <n v="-1"/>
    <n v="0"/>
    <n v="-1"/>
    <n v="-1"/>
    <n v="-1"/>
    <x v="0"/>
    <x v="18"/>
    <x v="0"/>
  </r>
  <r>
    <n v="5078"/>
    <n v="6646"/>
    <m/>
    <x v="1"/>
    <n v="2"/>
    <n v="0"/>
    <n v="-1"/>
    <n v="0"/>
    <n v="-1"/>
    <n v="-1"/>
    <n v="-1"/>
    <n v="0"/>
    <n v="-1"/>
    <n v="0"/>
    <n v="-1"/>
    <n v="-1"/>
    <n v="-1"/>
    <x v="1"/>
    <x v="18"/>
    <x v="0"/>
  </r>
  <r>
    <n v="5078"/>
    <n v="6646"/>
    <m/>
    <x v="1"/>
    <n v="3"/>
    <n v="0"/>
    <n v="-1"/>
    <n v="0"/>
    <n v="-1"/>
    <n v="-1"/>
    <n v="-1"/>
    <n v="0"/>
    <n v="-1"/>
    <n v="0"/>
    <n v="-1"/>
    <n v="-1"/>
    <n v="-1"/>
    <x v="2"/>
    <x v="18"/>
    <x v="0"/>
  </r>
  <r>
    <n v="5078"/>
    <n v="6646"/>
    <m/>
    <x v="1"/>
    <n v="4"/>
    <n v="0"/>
    <n v="-1"/>
    <n v="0"/>
    <n v="-1"/>
    <n v="-1"/>
    <n v="-1"/>
    <n v="0"/>
    <n v="-1"/>
    <n v="0"/>
    <n v="-1"/>
    <n v="-1"/>
    <n v="-1"/>
    <x v="3"/>
    <x v="18"/>
    <x v="0"/>
  </r>
  <r>
    <n v="5078"/>
    <n v="6646"/>
    <m/>
    <x v="1"/>
    <n v="5"/>
    <n v="0"/>
    <n v="-1"/>
    <n v="0"/>
    <n v="-1"/>
    <n v="-1"/>
    <n v="-1"/>
    <n v="0"/>
    <n v="-1"/>
    <n v="0"/>
    <n v="-1"/>
    <n v="-1"/>
    <n v="-1"/>
    <x v="4"/>
    <x v="18"/>
    <x v="0"/>
  </r>
  <r>
    <n v="5078"/>
    <n v="6646"/>
    <m/>
    <x v="1"/>
    <n v="6"/>
    <n v="0"/>
    <n v="-1"/>
    <n v="0"/>
    <n v="-1"/>
    <n v="-1"/>
    <n v="-1"/>
    <n v="0"/>
    <n v="-1"/>
    <n v="0"/>
    <n v="-1"/>
    <n v="-1"/>
    <n v="-1"/>
    <x v="5"/>
    <x v="18"/>
    <x v="0"/>
  </r>
  <r>
    <n v="5078"/>
    <n v="6646"/>
    <m/>
    <x v="1"/>
    <n v="7"/>
    <n v="0"/>
    <n v="-1"/>
    <n v="0"/>
    <n v="-1"/>
    <n v="-1"/>
    <n v="-1"/>
    <n v="0"/>
    <n v="-1"/>
    <n v="0"/>
    <n v="-1"/>
    <n v="-1"/>
    <n v="-1"/>
    <x v="6"/>
    <x v="18"/>
    <x v="0"/>
  </r>
  <r>
    <n v="5078"/>
    <n v="6646"/>
    <m/>
    <x v="1"/>
    <n v="8"/>
    <n v="0"/>
    <n v="-1"/>
    <n v="0"/>
    <n v="-1"/>
    <n v="-1"/>
    <n v="-1"/>
    <n v="0"/>
    <n v="-1"/>
    <n v="0"/>
    <n v="-1"/>
    <n v="-1"/>
    <n v="-1"/>
    <x v="7"/>
    <x v="18"/>
    <x v="0"/>
  </r>
  <r>
    <n v="5078"/>
    <n v="6646"/>
    <m/>
    <x v="1"/>
    <n v="9"/>
    <n v="0"/>
    <n v="-1"/>
    <n v="0"/>
    <n v="-1"/>
    <n v="-1"/>
    <n v="-1"/>
    <n v="0"/>
    <n v="-1"/>
    <n v="0"/>
    <n v="-1"/>
    <n v="-1"/>
    <n v="-1"/>
    <x v="8"/>
    <x v="18"/>
    <x v="0"/>
  </r>
  <r>
    <n v="5078"/>
    <n v="6646"/>
    <m/>
    <x v="1"/>
    <n v="10"/>
    <n v="0"/>
    <n v="-1"/>
    <n v="0"/>
    <n v="-1"/>
    <n v="-1"/>
    <n v="-1"/>
    <n v="0"/>
    <n v="-1"/>
    <n v="0"/>
    <n v="-1"/>
    <n v="-1"/>
    <n v="-1"/>
    <x v="9"/>
    <x v="18"/>
    <x v="0"/>
  </r>
  <r>
    <n v="5078"/>
    <n v="6646"/>
    <m/>
    <x v="1"/>
    <n v="11"/>
    <n v="0"/>
    <n v="-1"/>
    <n v="0"/>
    <n v="-1"/>
    <n v="-1"/>
    <n v="-1"/>
    <n v="0"/>
    <n v="-1"/>
    <n v="0"/>
    <n v="-1"/>
    <n v="-1"/>
    <n v="-1"/>
    <x v="10"/>
    <x v="18"/>
    <x v="0"/>
  </r>
  <r>
    <n v="5078"/>
    <n v="6646"/>
    <m/>
    <x v="1"/>
    <n v="12"/>
    <n v="0"/>
    <n v="-1"/>
    <n v="0"/>
    <n v="-1"/>
    <n v="-1"/>
    <n v="-1"/>
    <n v="0"/>
    <n v="-1"/>
    <n v="0"/>
    <n v="-1"/>
    <n v="-1"/>
    <n v="-1"/>
    <x v="11"/>
    <x v="18"/>
    <x v="0"/>
  </r>
  <r>
    <n v="5084"/>
    <n v="6644"/>
    <m/>
    <x v="1"/>
    <n v="1"/>
    <n v="0"/>
    <n v="-1"/>
    <n v="0"/>
    <n v="-1"/>
    <n v="-1"/>
    <n v="-1"/>
    <n v="0"/>
    <n v="-1"/>
    <n v="0"/>
    <n v="-1"/>
    <n v="-1"/>
    <n v="-1"/>
    <x v="0"/>
    <x v="19"/>
    <x v="0"/>
  </r>
  <r>
    <n v="5084"/>
    <n v="6644"/>
    <m/>
    <x v="1"/>
    <n v="2"/>
    <n v="0"/>
    <n v="-1"/>
    <n v="0"/>
    <n v="-1"/>
    <n v="-1"/>
    <n v="-1"/>
    <n v="0"/>
    <n v="-1"/>
    <n v="0"/>
    <n v="-1"/>
    <n v="-1"/>
    <n v="-1"/>
    <x v="1"/>
    <x v="19"/>
    <x v="0"/>
  </r>
  <r>
    <n v="5084"/>
    <n v="6644"/>
    <m/>
    <x v="1"/>
    <n v="3"/>
    <n v="0"/>
    <n v="-1"/>
    <n v="0"/>
    <n v="-1"/>
    <n v="-1"/>
    <n v="-1"/>
    <n v="0"/>
    <n v="-1"/>
    <n v="0"/>
    <n v="-1"/>
    <n v="-1"/>
    <n v="-1"/>
    <x v="2"/>
    <x v="19"/>
    <x v="0"/>
  </r>
  <r>
    <n v="5084"/>
    <n v="6644"/>
    <m/>
    <x v="1"/>
    <n v="4"/>
    <n v="0"/>
    <n v="-1"/>
    <n v="0"/>
    <n v="-1"/>
    <n v="-1"/>
    <n v="-1"/>
    <n v="0"/>
    <n v="-1"/>
    <n v="0"/>
    <n v="-1"/>
    <n v="-1"/>
    <n v="-1"/>
    <x v="3"/>
    <x v="19"/>
    <x v="0"/>
  </r>
  <r>
    <n v="5084"/>
    <n v="6644"/>
    <m/>
    <x v="1"/>
    <n v="5"/>
    <n v="0"/>
    <n v="-1"/>
    <n v="0"/>
    <n v="-1"/>
    <n v="-1"/>
    <n v="-1"/>
    <n v="0"/>
    <n v="-1"/>
    <n v="0"/>
    <n v="-1"/>
    <n v="-1"/>
    <n v="-1"/>
    <x v="4"/>
    <x v="19"/>
    <x v="0"/>
  </r>
  <r>
    <n v="5084"/>
    <n v="6644"/>
    <m/>
    <x v="1"/>
    <n v="6"/>
    <n v="0"/>
    <n v="-1"/>
    <n v="0"/>
    <n v="-1"/>
    <n v="-1"/>
    <n v="-1"/>
    <n v="0"/>
    <n v="-1"/>
    <n v="0"/>
    <n v="-1"/>
    <n v="-1"/>
    <n v="-1"/>
    <x v="5"/>
    <x v="19"/>
    <x v="0"/>
  </r>
  <r>
    <n v="5084"/>
    <n v="6644"/>
    <m/>
    <x v="1"/>
    <n v="7"/>
    <n v="0"/>
    <n v="-1"/>
    <n v="0"/>
    <n v="-1"/>
    <n v="-1"/>
    <n v="-1"/>
    <n v="0"/>
    <n v="-1"/>
    <n v="0"/>
    <n v="-1"/>
    <n v="-1"/>
    <n v="-1"/>
    <x v="6"/>
    <x v="19"/>
    <x v="0"/>
  </r>
  <r>
    <n v="5084"/>
    <n v="6644"/>
    <m/>
    <x v="1"/>
    <n v="8"/>
    <n v="0"/>
    <n v="-1"/>
    <n v="0"/>
    <n v="-1"/>
    <n v="-1"/>
    <n v="-1"/>
    <n v="0"/>
    <n v="-1"/>
    <n v="0"/>
    <n v="-1"/>
    <n v="-1"/>
    <n v="-1"/>
    <x v="7"/>
    <x v="19"/>
    <x v="0"/>
  </r>
  <r>
    <n v="5084"/>
    <n v="6644"/>
    <m/>
    <x v="1"/>
    <n v="9"/>
    <n v="0"/>
    <n v="-1"/>
    <n v="0"/>
    <n v="-1"/>
    <n v="-1"/>
    <n v="-1"/>
    <n v="0"/>
    <n v="-1"/>
    <n v="0"/>
    <n v="-1"/>
    <n v="-1"/>
    <n v="-1"/>
    <x v="8"/>
    <x v="19"/>
    <x v="0"/>
  </r>
  <r>
    <n v="5084"/>
    <n v="6644"/>
    <m/>
    <x v="1"/>
    <n v="10"/>
    <n v="0"/>
    <n v="-1"/>
    <n v="0"/>
    <n v="-1"/>
    <n v="-1"/>
    <n v="-1"/>
    <n v="0"/>
    <n v="-1"/>
    <n v="0"/>
    <n v="-1"/>
    <n v="-1"/>
    <n v="-1"/>
    <x v="9"/>
    <x v="19"/>
    <x v="0"/>
  </r>
  <r>
    <n v="5084"/>
    <n v="6644"/>
    <m/>
    <x v="1"/>
    <n v="11"/>
    <n v="0"/>
    <n v="-1"/>
    <n v="0"/>
    <n v="-1"/>
    <n v="-1"/>
    <n v="-1"/>
    <n v="0"/>
    <n v="-1"/>
    <n v="0"/>
    <n v="-1"/>
    <n v="-1"/>
    <n v="-1"/>
    <x v="10"/>
    <x v="19"/>
    <x v="0"/>
  </r>
  <r>
    <n v="5084"/>
    <n v="6644"/>
    <m/>
    <x v="1"/>
    <n v="12"/>
    <n v="0"/>
    <n v="-1"/>
    <n v="0"/>
    <n v="-1"/>
    <n v="-1"/>
    <n v="-1"/>
    <n v="0"/>
    <n v="-1"/>
    <n v="0"/>
    <n v="-1"/>
    <n v="-1"/>
    <n v="-1"/>
    <x v="11"/>
    <x v="19"/>
    <x v="0"/>
  </r>
  <r>
    <n v="5082"/>
    <n v="6644"/>
    <m/>
    <x v="1"/>
    <n v="1"/>
    <n v="0"/>
    <n v="-1"/>
    <n v="0"/>
    <n v="-1"/>
    <n v="-1"/>
    <n v="-1"/>
    <n v="0"/>
    <n v="-1"/>
    <n v="0"/>
    <n v="-1"/>
    <n v="-1"/>
    <n v="-1"/>
    <x v="0"/>
    <x v="19"/>
    <x v="0"/>
  </r>
  <r>
    <n v="5082"/>
    <n v="6644"/>
    <m/>
    <x v="1"/>
    <n v="2"/>
    <n v="0"/>
    <n v="-1"/>
    <n v="0"/>
    <n v="-1"/>
    <n v="-1"/>
    <n v="-1"/>
    <n v="0"/>
    <n v="-1"/>
    <n v="0"/>
    <n v="-1"/>
    <n v="-1"/>
    <n v="-1"/>
    <x v="1"/>
    <x v="19"/>
    <x v="0"/>
  </r>
  <r>
    <n v="5082"/>
    <n v="6644"/>
    <m/>
    <x v="1"/>
    <n v="3"/>
    <n v="0"/>
    <n v="-1"/>
    <n v="0"/>
    <n v="-1"/>
    <n v="-1"/>
    <n v="-1"/>
    <n v="0"/>
    <n v="-1"/>
    <n v="0"/>
    <n v="-1"/>
    <n v="-1"/>
    <n v="-1"/>
    <x v="2"/>
    <x v="19"/>
    <x v="0"/>
  </r>
  <r>
    <n v="5082"/>
    <n v="6644"/>
    <m/>
    <x v="1"/>
    <n v="4"/>
    <n v="0"/>
    <n v="-1"/>
    <n v="0"/>
    <n v="-1"/>
    <n v="-1"/>
    <n v="-1"/>
    <n v="0"/>
    <n v="-1"/>
    <n v="0"/>
    <n v="-1"/>
    <n v="-1"/>
    <n v="-1"/>
    <x v="3"/>
    <x v="19"/>
    <x v="0"/>
  </r>
  <r>
    <n v="5082"/>
    <n v="6644"/>
    <m/>
    <x v="1"/>
    <n v="5"/>
    <n v="0"/>
    <n v="-1"/>
    <n v="0"/>
    <n v="-1"/>
    <n v="-1"/>
    <n v="-1"/>
    <n v="0"/>
    <n v="-1"/>
    <n v="0"/>
    <n v="-1"/>
    <n v="-1"/>
    <n v="-1"/>
    <x v="4"/>
    <x v="19"/>
    <x v="0"/>
  </r>
  <r>
    <n v="5082"/>
    <n v="6644"/>
    <m/>
    <x v="1"/>
    <n v="6"/>
    <n v="0"/>
    <n v="-1"/>
    <n v="0"/>
    <n v="-1"/>
    <n v="-1"/>
    <n v="-1"/>
    <n v="0"/>
    <n v="-1"/>
    <n v="0"/>
    <n v="-1"/>
    <n v="-1"/>
    <n v="-1"/>
    <x v="5"/>
    <x v="19"/>
    <x v="0"/>
  </r>
  <r>
    <n v="5082"/>
    <n v="6644"/>
    <m/>
    <x v="1"/>
    <n v="7"/>
    <n v="0"/>
    <n v="-1"/>
    <n v="0"/>
    <n v="-1"/>
    <n v="-1"/>
    <n v="-1"/>
    <n v="0"/>
    <n v="-1"/>
    <n v="0"/>
    <n v="-1"/>
    <n v="-1"/>
    <n v="-1"/>
    <x v="6"/>
    <x v="19"/>
    <x v="0"/>
  </r>
  <r>
    <n v="5082"/>
    <n v="6644"/>
    <m/>
    <x v="1"/>
    <n v="8"/>
    <n v="0"/>
    <n v="-1"/>
    <n v="0"/>
    <n v="-1"/>
    <n v="-1"/>
    <n v="-1"/>
    <n v="0"/>
    <n v="-1"/>
    <n v="0"/>
    <n v="-1"/>
    <n v="-1"/>
    <n v="-1"/>
    <x v="7"/>
    <x v="19"/>
    <x v="0"/>
  </r>
  <r>
    <n v="5082"/>
    <n v="6644"/>
    <m/>
    <x v="1"/>
    <n v="9"/>
    <n v="0"/>
    <n v="-1"/>
    <n v="0"/>
    <n v="-1"/>
    <n v="-1"/>
    <n v="-1"/>
    <n v="0"/>
    <n v="-1"/>
    <n v="0"/>
    <n v="-1"/>
    <n v="-1"/>
    <n v="-1"/>
    <x v="8"/>
    <x v="19"/>
    <x v="0"/>
  </r>
  <r>
    <n v="5082"/>
    <n v="6644"/>
    <m/>
    <x v="1"/>
    <n v="10"/>
    <n v="0"/>
    <n v="-1"/>
    <n v="0"/>
    <n v="-1"/>
    <n v="-1"/>
    <n v="-1"/>
    <n v="0"/>
    <n v="-1"/>
    <n v="0"/>
    <n v="-1"/>
    <n v="-1"/>
    <n v="-1"/>
    <x v="9"/>
    <x v="19"/>
    <x v="0"/>
  </r>
  <r>
    <n v="5082"/>
    <n v="6644"/>
    <m/>
    <x v="1"/>
    <n v="11"/>
    <n v="0"/>
    <n v="-1"/>
    <n v="0"/>
    <n v="-1"/>
    <n v="-1"/>
    <n v="-1"/>
    <n v="0"/>
    <n v="-1"/>
    <n v="0"/>
    <n v="-1"/>
    <n v="-1"/>
    <n v="-1"/>
    <x v="10"/>
    <x v="19"/>
    <x v="0"/>
  </r>
  <r>
    <n v="5082"/>
    <n v="6644"/>
    <m/>
    <x v="1"/>
    <n v="12"/>
    <n v="0"/>
    <n v="-1"/>
    <n v="0"/>
    <n v="-1"/>
    <n v="-1"/>
    <n v="-1"/>
    <n v="0"/>
    <n v="-1"/>
    <n v="0"/>
    <n v="-1"/>
    <n v="-1"/>
    <n v="-1"/>
    <x v="11"/>
    <x v="19"/>
    <x v="0"/>
  </r>
  <r>
    <n v="5079"/>
    <n v="6644"/>
    <m/>
    <x v="1"/>
    <n v="1"/>
    <n v="0"/>
    <n v="-1"/>
    <n v="0"/>
    <n v="-1"/>
    <n v="-1"/>
    <n v="-1"/>
    <n v="0"/>
    <n v="-1"/>
    <n v="0"/>
    <n v="-1"/>
    <n v="-1"/>
    <n v="-1"/>
    <x v="0"/>
    <x v="19"/>
    <x v="0"/>
  </r>
  <r>
    <n v="5079"/>
    <n v="6644"/>
    <m/>
    <x v="1"/>
    <n v="2"/>
    <n v="0"/>
    <n v="-1"/>
    <n v="0"/>
    <n v="-1"/>
    <n v="-1"/>
    <n v="-1"/>
    <n v="0"/>
    <n v="-1"/>
    <n v="0"/>
    <n v="-1"/>
    <n v="-1"/>
    <n v="-1"/>
    <x v="1"/>
    <x v="19"/>
    <x v="0"/>
  </r>
  <r>
    <n v="5079"/>
    <n v="6644"/>
    <m/>
    <x v="1"/>
    <n v="3"/>
    <n v="0"/>
    <n v="-1"/>
    <n v="0"/>
    <n v="-1"/>
    <n v="-1"/>
    <n v="-1"/>
    <n v="0"/>
    <n v="-1"/>
    <n v="0"/>
    <n v="-1"/>
    <n v="-1"/>
    <n v="-1"/>
    <x v="2"/>
    <x v="19"/>
    <x v="0"/>
  </r>
  <r>
    <n v="5079"/>
    <n v="6644"/>
    <m/>
    <x v="1"/>
    <n v="4"/>
    <n v="0"/>
    <n v="-1"/>
    <n v="0"/>
    <n v="-1"/>
    <n v="-1"/>
    <n v="-1"/>
    <n v="0"/>
    <n v="-1"/>
    <n v="0"/>
    <n v="-1"/>
    <n v="-1"/>
    <n v="-1"/>
    <x v="3"/>
    <x v="19"/>
    <x v="0"/>
  </r>
  <r>
    <n v="5079"/>
    <n v="6644"/>
    <m/>
    <x v="1"/>
    <n v="5"/>
    <n v="0"/>
    <n v="-1"/>
    <n v="0"/>
    <n v="-1"/>
    <n v="-1"/>
    <n v="-1"/>
    <n v="0"/>
    <n v="-1"/>
    <n v="0"/>
    <n v="-1"/>
    <n v="-1"/>
    <n v="-1"/>
    <x v="4"/>
    <x v="19"/>
    <x v="0"/>
  </r>
  <r>
    <n v="5079"/>
    <n v="6644"/>
    <m/>
    <x v="1"/>
    <n v="6"/>
    <n v="0"/>
    <n v="-1"/>
    <n v="0"/>
    <n v="-1"/>
    <n v="-1"/>
    <n v="-1"/>
    <n v="0"/>
    <n v="-1"/>
    <n v="0"/>
    <n v="-1"/>
    <n v="-1"/>
    <n v="-1"/>
    <x v="5"/>
    <x v="19"/>
    <x v="0"/>
  </r>
  <r>
    <n v="5079"/>
    <n v="6644"/>
    <m/>
    <x v="1"/>
    <n v="7"/>
    <n v="0"/>
    <n v="-1"/>
    <n v="0"/>
    <n v="-1"/>
    <n v="-1"/>
    <n v="-1"/>
    <n v="0"/>
    <n v="-1"/>
    <n v="0"/>
    <n v="-1"/>
    <n v="-1"/>
    <n v="-1"/>
    <x v="6"/>
    <x v="19"/>
    <x v="0"/>
  </r>
  <r>
    <n v="5079"/>
    <n v="6644"/>
    <m/>
    <x v="1"/>
    <n v="8"/>
    <n v="0"/>
    <n v="-1"/>
    <n v="0"/>
    <n v="-1"/>
    <n v="-1"/>
    <n v="-1"/>
    <n v="0"/>
    <n v="-1"/>
    <n v="0"/>
    <n v="-1"/>
    <n v="-1"/>
    <n v="-1"/>
    <x v="7"/>
    <x v="19"/>
    <x v="0"/>
  </r>
  <r>
    <n v="5079"/>
    <n v="6644"/>
    <m/>
    <x v="1"/>
    <n v="9"/>
    <n v="0"/>
    <n v="-1"/>
    <n v="0"/>
    <n v="-1"/>
    <n v="-1"/>
    <n v="-1"/>
    <n v="0"/>
    <n v="-1"/>
    <n v="0"/>
    <n v="-1"/>
    <n v="-1"/>
    <n v="-1"/>
    <x v="8"/>
    <x v="19"/>
    <x v="0"/>
  </r>
  <r>
    <n v="5079"/>
    <n v="6644"/>
    <m/>
    <x v="1"/>
    <n v="10"/>
    <n v="0"/>
    <n v="-1"/>
    <n v="0"/>
    <n v="-1"/>
    <n v="-1"/>
    <n v="-1"/>
    <n v="0"/>
    <n v="-1"/>
    <n v="0"/>
    <n v="-1"/>
    <n v="-1"/>
    <n v="-1"/>
    <x v="9"/>
    <x v="19"/>
    <x v="0"/>
  </r>
  <r>
    <n v="5079"/>
    <n v="6644"/>
    <m/>
    <x v="1"/>
    <n v="11"/>
    <n v="0"/>
    <n v="-1"/>
    <n v="0"/>
    <n v="-1"/>
    <n v="-1"/>
    <n v="-1"/>
    <n v="0"/>
    <n v="-1"/>
    <n v="0"/>
    <n v="-1"/>
    <n v="-1"/>
    <n v="-1"/>
    <x v="10"/>
    <x v="19"/>
    <x v="0"/>
  </r>
  <r>
    <n v="5079"/>
    <n v="6644"/>
    <m/>
    <x v="1"/>
    <n v="12"/>
    <n v="0"/>
    <n v="-1"/>
    <n v="0"/>
    <n v="-1"/>
    <n v="-1"/>
    <n v="-1"/>
    <n v="0"/>
    <n v="-1"/>
    <n v="0"/>
    <n v="-1"/>
    <n v="-1"/>
    <n v="-1"/>
    <x v="11"/>
    <x v="19"/>
    <x v="0"/>
  </r>
  <r>
    <n v="5083"/>
    <n v="6644"/>
    <m/>
    <x v="1"/>
    <n v="1"/>
    <n v="0"/>
    <n v="-1"/>
    <n v="0"/>
    <n v="-1"/>
    <n v="-1"/>
    <n v="-1"/>
    <n v="0"/>
    <n v="-1"/>
    <n v="0"/>
    <n v="-1"/>
    <n v="-1"/>
    <n v="-1"/>
    <x v="0"/>
    <x v="19"/>
    <x v="0"/>
  </r>
  <r>
    <n v="5083"/>
    <n v="6644"/>
    <m/>
    <x v="1"/>
    <n v="2"/>
    <n v="0"/>
    <n v="-1"/>
    <n v="0"/>
    <n v="-1"/>
    <n v="-1"/>
    <n v="-1"/>
    <n v="0"/>
    <n v="-1"/>
    <n v="0"/>
    <n v="-1"/>
    <n v="-1"/>
    <n v="-1"/>
    <x v="1"/>
    <x v="19"/>
    <x v="0"/>
  </r>
  <r>
    <n v="5083"/>
    <n v="6644"/>
    <m/>
    <x v="1"/>
    <n v="3"/>
    <n v="0"/>
    <n v="-1"/>
    <n v="0"/>
    <n v="-1"/>
    <n v="-1"/>
    <n v="-1"/>
    <n v="0"/>
    <n v="-1"/>
    <n v="0"/>
    <n v="-1"/>
    <n v="-1"/>
    <n v="-1"/>
    <x v="2"/>
    <x v="19"/>
    <x v="0"/>
  </r>
  <r>
    <n v="5083"/>
    <n v="6644"/>
    <m/>
    <x v="1"/>
    <n v="4"/>
    <n v="0"/>
    <n v="-1"/>
    <n v="0"/>
    <n v="-1"/>
    <n v="-1"/>
    <n v="-1"/>
    <n v="0"/>
    <n v="-1"/>
    <n v="0"/>
    <n v="-1"/>
    <n v="-1"/>
    <n v="-1"/>
    <x v="3"/>
    <x v="19"/>
    <x v="0"/>
  </r>
  <r>
    <n v="5083"/>
    <n v="6644"/>
    <m/>
    <x v="1"/>
    <n v="5"/>
    <n v="0"/>
    <n v="-1"/>
    <n v="0"/>
    <n v="-1"/>
    <n v="-1"/>
    <n v="-1"/>
    <n v="0"/>
    <n v="-1"/>
    <n v="0"/>
    <n v="-1"/>
    <n v="-1"/>
    <n v="-1"/>
    <x v="4"/>
    <x v="19"/>
    <x v="0"/>
  </r>
  <r>
    <n v="5083"/>
    <n v="6644"/>
    <m/>
    <x v="1"/>
    <n v="6"/>
    <n v="0"/>
    <n v="-1"/>
    <n v="0"/>
    <n v="-1"/>
    <n v="-1"/>
    <n v="-1"/>
    <n v="0"/>
    <n v="-1"/>
    <n v="0"/>
    <n v="-1"/>
    <n v="-1"/>
    <n v="-1"/>
    <x v="5"/>
    <x v="19"/>
    <x v="0"/>
  </r>
  <r>
    <n v="5083"/>
    <n v="6644"/>
    <m/>
    <x v="1"/>
    <n v="7"/>
    <n v="0"/>
    <n v="-1"/>
    <n v="0"/>
    <n v="-1"/>
    <n v="-1"/>
    <n v="-1"/>
    <n v="0"/>
    <n v="-1"/>
    <n v="0"/>
    <n v="-1"/>
    <n v="-1"/>
    <n v="-1"/>
    <x v="6"/>
    <x v="19"/>
    <x v="0"/>
  </r>
  <r>
    <n v="5083"/>
    <n v="6644"/>
    <m/>
    <x v="1"/>
    <n v="8"/>
    <n v="0"/>
    <n v="-1"/>
    <n v="0"/>
    <n v="-1"/>
    <n v="-1"/>
    <n v="-1"/>
    <n v="0"/>
    <n v="-1"/>
    <n v="0"/>
    <n v="-1"/>
    <n v="-1"/>
    <n v="-1"/>
    <x v="7"/>
    <x v="19"/>
    <x v="0"/>
  </r>
  <r>
    <n v="5083"/>
    <n v="6644"/>
    <m/>
    <x v="1"/>
    <n v="9"/>
    <n v="0"/>
    <n v="-1"/>
    <n v="0"/>
    <n v="-1"/>
    <n v="-1"/>
    <n v="-1"/>
    <n v="0"/>
    <n v="-1"/>
    <n v="0"/>
    <n v="-1"/>
    <n v="-1"/>
    <n v="-1"/>
    <x v="8"/>
    <x v="19"/>
    <x v="0"/>
  </r>
  <r>
    <n v="5083"/>
    <n v="6644"/>
    <m/>
    <x v="1"/>
    <n v="10"/>
    <n v="0"/>
    <n v="-1"/>
    <n v="0"/>
    <n v="-1"/>
    <n v="-1"/>
    <n v="-1"/>
    <n v="0"/>
    <n v="-1"/>
    <n v="0"/>
    <n v="-1"/>
    <n v="-1"/>
    <n v="-1"/>
    <x v="9"/>
    <x v="19"/>
    <x v="0"/>
  </r>
  <r>
    <n v="5083"/>
    <n v="6644"/>
    <m/>
    <x v="1"/>
    <n v="11"/>
    <n v="0"/>
    <n v="-1"/>
    <n v="0"/>
    <n v="-1"/>
    <n v="-1"/>
    <n v="-1"/>
    <n v="0"/>
    <n v="-1"/>
    <n v="0"/>
    <n v="-1"/>
    <n v="-1"/>
    <n v="-1"/>
    <x v="10"/>
    <x v="19"/>
    <x v="0"/>
  </r>
  <r>
    <n v="5083"/>
    <n v="6644"/>
    <m/>
    <x v="1"/>
    <n v="12"/>
    <n v="0"/>
    <n v="-1"/>
    <n v="0"/>
    <n v="-1"/>
    <n v="-1"/>
    <n v="-1"/>
    <n v="0"/>
    <n v="-1"/>
    <n v="0"/>
    <n v="-1"/>
    <n v="-1"/>
    <n v="-1"/>
    <x v="11"/>
    <x v="19"/>
    <x v="0"/>
  </r>
  <r>
    <n v="5086"/>
    <n v="6644"/>
    <m/>
    <x v="1"/>
    <n v="1"/>
    <n v="0"/>
    <n v="-1"/>
    <n v="0"/>
    <n v="-1"/>
    <n v="-1"/>
    <n v="-1"/>
    <n v="0"/>
    <n v="-1"/>
    <n v="0"/>
    <n v="-1"/>
    <n v="-1"/>
    <n v="-1"/>
    <x v="0"/>
    <x v="19"/>
    <x v="0"/>
  </r>
  <r>
    <n v="5086"/>
    <n v="6644"/>
    <m/>
    <x v="1"/>
    <n v="2"/>
    <n v="0"/>
    <n v="-1"/>
    <n v="0"/>
    <n v="-1"/>
    <n v="-1"/>
    <n v="-1"/>
    <n v="0"/>
    <n v="-1"/>
    <n v="0"/>
    <n v="-1"/>
    <n v="-1"/>
    <n v="-1"/>
    <x v="1"/>
    <x v="19"/>
    <x v="0"/>
  </r>
  <r>
    <n v="5086"/>
    <n v="6644"/>
    <m/>
    <x v="1"/>
    <n v="3"/>
    <n v="0"/>
    <n v="-1"/>
    <n v="0"/>
    <n v="-1"/>
    <n v="-1"/>
    <n v="-1"/>
    <n v="0"/>
    <n v="-1"/>
    <n v="0"/>
    <n v="-1"/>
    <n v="-1"/>
    <n v="-1"/>
    <x v="2"/>
    <x v="19"/>
    <x v="0"/>
  </r>
  <r>
    <n v="5086"/>
    <n v="6644"/>
    <m/>
    <x v="1"/>
    <n v="4"/>
    <n v="0"/>
    <n v="-1"/>
    <n v="0"/>
    <n v="-1"/>
    <n v="-1"/>
    <n v="-1"/>
    <n v="0"/>
    <n v="-1"/>
    <n v="0"/>
    <n v="-1"/>
    <n v="-1"/>
    <n v="-1"/>
    <x v="3"/>
    <x v="19"/>
    <x v="0"/>
  </r>
  <r>
    <n v="5086"/>
    <n v="6644"/>
    <m/>
    <x v="1"/>
    <n v="5"/>
    <n v="0"/>
    <n v="-1"/>
    <n v="0"/>
    <n v="-1"/>
    <n v="-1"/>
    <n v="-1"/>
    <n v="0"/>
    <n v="-1"/>
    <n v="0"/>
    <n v="-1"/>
    <n v="-1"/>
    <n v="-1"/>
    <x v="4"/>
    <x v="19"/>
    <x v="0"/>
  </r>
  <r>
    <n v="5086"/>
    <n v="6644"/>
    <m/>
    <x v="1"/>
    <n v="6"/>
    <n v="0"/>
    <n v="-1"/>
    <n v="0"/>
    <n v="-1"/>
    <n v="-1"/>
    <n v="-1"/>
    <n v="0"/>
    <n v="-1"/>
    <n v="0"/>
    <n v="-1"/>
    <n v="-1"/>
    <n v="-1"/>
    <x v="5"/>
    <x v="19"/>
    <x v="0"/>
  </r>
  <r>
    <n v="5086"/>
    <n v="6644"/>
    <m/>
    <x v="1"/>
    <n v="7"/>
    <n v="0"/>
    <n v="-1"/>
    <n v="0"/>
    <n v="-1"/>
    <n v="-1"/>
    <n v="-1"/>
    <n v="0"/>
    <n v="-1"/>
    <n v="0"/>
    <n v="-1"/>
    <n v="-1"/>
    <n v="-1"/>
    <x v="6"/>
    <x v="19"/>
    <x v="0"/>
  </r>
  <r>
    <n v="5086"/>
    <n v="6644"/>
    <m/>
    <x v="1"/>
    <n v="8"/>
    <n v="0"/>
    <n v="-1"/>
    <n v="0"/>
    <n v="-1"/>
    <n v="-1"/>
    <n v="-1"/>
    <n v="0"/>
    <n v="-1"/>
    <n v="0"/>
    <n v="-1"/>
    <n v="-1"/>
    <n v="-1"/>
    <x v="7"/>
    <x v="19"/>
    <x v="0"/>
  </r>
  <r>
    <n v="5086"/>
    <n v="6644"/>
    <m/>
    <x v="1"/>
    <n v="9"/>
    <n v="0"/>
    <n v="-1"/>
    <n v="0"/>
    <n v="-1"/>
    <n v="-1"/>
    <n v="-1"/>
    <n v="0"/>
    <n v="-1"/>
    <n v="0"/>
    <n v="-1"/>
    <n v="-1"/>
    <n v="-1"/>
    <x v="8"/>
    <x v="19"/>
    <x v="0"/>
  </r>
  <r>
    <n v="5086"/>
    <n v="6644"/>
    <m/>
    <x v="1"/>
    <n v="10"/>
    <n v="0"/>
    <n v="-1"/>
    <n v="0"/>
    <n v="-1"/>
    <n v="-1"/>
    <n v="-1"/>
    <n v="0"/>
    <n v="-1"/>
    <n v="0"/>
    <n v="-1"/>
    <n v="-1"/>
    <n v="-1"/>
    <x v="9"/>
    <x v="19"/>
    <x v="0"/>
  </r>
  <r>
    <n v="5086"/>
    <n v="6644"/>
    <m/>
    <x v="1"/>
    <n v="11"/>
    <n v="0"/>
    <n v="-1"/>
    <n v="0"/>
    <n v="-1"/>
    <n v="-1"/>
    <n v="-1"/>
    <n v="0"/>
    <n v="-1"/>
    <n v="0"/>
    <n v="-1"/>
    <n v="-1"/>
    <n v="-1"/>
    <x v="10"/>
    <x v="19"/>
    <x v="0"/>
  </r>
  <r>
    <n v="5086"/>
    <n v="6644"/>
    <m/>
    <x v="1"/>
    <n v="12"/>
    <n v="0"/>
    <n v="-1"/>
    <n v="0"/>
    <n v="-1"/>
    <n v="-1"/>
    <n v="-1"/>
    <n v="0"/>
    <n v="-1"/>
    <n v="0"/>
    <n v="-1"/>
    <n v="-1"/>
    <n v="-1"/>
    <x v="11"/>
    <x v="19"/>
    <x v="0"/>
  </r>
  <r>
    <n v="5085"/>
    <n v="6644"/>
    <m/>
    <x v="1"/>
    <n v="1"/>
    <n v="0"/>
    <n v="-1"/>
    <n v="0"/>
    <n v="-1"/>
    <n v="-1"/>
    <n v="-1"/>
    <n v="0"/>
    <n v="-1"/>
    <n v="0"/>
    <n v="-1"/>
    <n v="-1"/>
    <n v="-1"/>
    <x v="0"/>
    <x v="19"/>
    <x v="0"/>
  </r>
  <r>
    <n v="5085"/>
    <n v="6644"/>
    <m/>
    <x v="1"/>
    <n v="2"/>
    <n v="0"/>
    <n v="-1"/>
    <n v="0"/>
    <n v="-1"/>
    <n v="-1"/>
    <n v="-1"/>
    <n v="0"/>
    <n v="-1"/>
    <n v="0"/>
    <n v="-1"/>
    <n v="-1"/>
    <n v="-1"/>
    <x v="1"/>
    <x v="19"/>
    <x v="0"/>
  </r>
  <r>
    <n v="5085"/>
    <n v="6644"/>
    <m/>
    <x v="1"/>
    <n v="3"/>
    <n v="0"/>
    <n v="-1"/>
    <n v="0"/>
    <n v="-1"/>
    <n v="-1"/>
    <n v="-1"/>
    <n v="0"/>
    <n v="-1"/>
    <n v="0"/>
    <n v="-1"/>
    <n v="-1"/>
    <n v="-1"/>
    <x v="2"/>
    <x v="19"/>
    <x v="0"/>
  </r>
  <r>
    <n v="5085"/>
    <n v="6644"/>
    <m/>
    <x v="1"/>
    <n v="4"/>
    <n v="0"/>
    <n v="-1"/>
    <n v="0"/>
    <n v="-1"/>
    <n v="-1"/>
    <n v="-1"/>
    <n v="0"/>
    <n v="-1"/>
    <n v="0"/>
    <n v="-1"/>
    <n v="-1"/>
    <n v="-1"/>
    <x v="3"/>
    <x v="19"/>
    <x v="0"/>
  </r>
  <r>
    <n v="5085"/>
    <n v="6644"/>
    <m/>
    <x v="1"/>
    <n v="5"/>
    <n v="0"/>
    <n v="-1"/>
    <n v="0"/>
    <n v="-1"/>
    <n v="-1"/>
    <n v="-1"/>
    <n v="0"/>
    <n v="-1"/>
    <n v="0"/>
    <n v="-1"/>
    <n v="-1"/>
    <n v="-1"/>
    <x v="4"/>
    <x v="19"/>
    <x v="0"/>
  </r>
  <r>
    <n v="5085"/>
    <n v="6644"/>
    <m/>
    <x v="1"/>
    <n v="6"/>
    <n v="0"/>
    <n v="-1"/>
    <n v="0"/>
    <n v="-1"/>
    <n v="-1"/>
    <n v="-1"/>
    <n v="0"/>
    <n v="-1"/>
    <n v="0"/>
    <n v="-1"/>
    <n v="-1"/>
    <n v="-1"/>
    <x v="5"/>
    <x v="19"/>
    <x v="0"/>
  </r>
  <r>
    <n v="5085"/>
    <n v="6644"/>
    <m/>
    <x v="1"/>
    <n v="7"/>
    <n v="0"/>
    <n v="-1"/>
    <n v="0"/>
    <n v="-1"/>
    <n v="-1"/>
    <n v="-1"/>
    <n v="0"/>
    <n v="-1"/>
    <n v="0"/>
    <n v="-1"/>
    <n v="-1"/>
    <n v="-1"/>
    <x v="6"/>
    <x v="19"/>
    <x v="0"/>
  </r>
  <r>
    <n v="5085"/>
    <n v="6644"/>
    <m/>
    <x v="1"/>
    <n v="8"/>
    <n v="0"/>
    <n v="-1"/>
    <n v="0"/>
    <n v="-1"/>
    <n v="-1"/>
    <n v="-1"/>
    <n v="0"/>
    <n v="-1"/>
    <n v="0"/>
    <n v="-1"/>
    <n v="-1"/>
    <n v="-1"/>
    <x v="7"/>
    <x v="19"/>
    <x v="0"/>
  </r>
  <r>
    <n v="5085"/>
    <n v="6644"/>
    <m/>
    <x v="1"/>
    <n v="9"/>
    <n v="0"/>
    <n v="-1"/>
    <n v="0"/>
    <n v="-1"/>
    <n v="-1"/>
    <n v="-1"/>
    <n v="0"/>
    <n v="-1"/>
    <n v="0"/>
    <n v="-1"/>
    <n v="-1"/>
    <n v="-1"/>
    <x v="8"/>
    <x v="19"/>
    <x v="0"/>
  </r>
  <r>
    <n v="5085"/>
    <n v="6644"/>
    <m/>
    <x v="1"/>
    <n v="10"/>
    <n v="0"/>
    <n v="-1"/>
    <n v="0"/>
    <n v="-1"/>
    <n v="-1"/>
    <n v="-1"/>
    <n v="0"/>
    <n v="-1"/>
    <n v="0"/>
    <n v="-1"/>
    <n v="-1"/>
    <n v="-1"/>
    <x v="9"/>
    <x v="19"/>
    <x v="0"/>
  </r>
  <r>
    <n v="5085"/>
    <n v="6644"/>
    <m/>
    <x v="1"/>
    <n v="11"/>
    <n v="0"/>
    <n v="-1"/>
    <n v="0"/>
    <n v="-1"/>
    <n v="-1"/>
    <n v="-1"/>
    <n v="0"/>
    <n v="-1"/>
    <n v="0"/>
    <n v="-1"/>
    <n v="-1"/>
    <n v="-1"/>
    <x v="10"/>
    <x v="19"/>
    <x v="0"/>
  </r>
  <r>
    <n v="5085"/>
    <n v="6644"/>
    <m/>
    <x v="1"/>
    <n v="12"/>
    <n v="0"/>
    <n v="-1"/>
    <n v="0"/>
    <n v="-1"/>
    <n v="-1"/>
    <n v="-1"/>
    <n v="0"/>
    <n v="-1"/>
    <n v="0"/>
    <n v="-1"/>
    <n v="-1"/>
    <n v="-1"/>
    <x v="11"/>
    <x v="19"/>
    <x v="0"/>
  </r>
  <r>
    <n v="5081"/>
    <n v="6644"/>
    <m/>
    <x v="1"/>
    <n v="1"/>
    <n v="0"/>
    <n v="-1"/>
    <n v="0"/>
    <n v="-1"/>
    <n v="-1"/>
    <n v="-1"/>
    <n v="0"/>
    <n v="-1"/>
    <n v="0"/>
    <n v="-1"/>
    <n v="-1"/>
    <n v="-1"/>
    <x v="0"/>
    <x v="19"/>
    <x v="0"/>
  </r>
  <r>
    <n v="5081"/>
    <n v="6644"/>
    <m/>
    <x v="1"/>
    <n v="2"/>
    <n v="0"/>
    <n v="-1"/>
    <n v="0"/>
    <n v="-1"/>
    <n v="-1"/>
    <n v="-1"/>
    <n v="0"/>
    <n v="-1"/>
    <n v="0"/>
    <n v="-1"/>
    <n v="-1"/>
    <n v="-1"/>
    <x v="1"/>
    <x v="19"/>
    <x v="0"/>
  </r>
  <r>
    <n v="5081"/>
    <n v="6644"/>
    <m/>
    <x v="1"/>
    <n v="3"/>
    <n v="0"/>
    <n v="-1"/>
    <n v="0"/>
    <n v="-1"/>
    <n v="-1"/>
    <n v="-1"/>
    <n v="0"/>
    <n v="-1"/>
    <n v="0"/>
    <n v="-1"/>
    <n v="-1"/>
    <n v="-1"/>
    <x v="2"/>
    <x v="19"/>
    <x v="0"/>
  </r>
  <r>
    <n v="5081"/>
    <n v="6644"/>
    <m/>
    <x v="1"/>
    <n v="4"/>
    <n v="0"/>
    <n v="-1"/>
    <n v="0"/>
    <n v="-1"/>
    <n v="-1"/>
    <n v="-1"/>
    <n v="0"/>
    <n v="-1"/>
    <n v="0"/>
    <n v="-1"/>
    <n v="-1"/>
    <n v="-1"/>
    <x v="3"/>
    <x v="19"/>
    <x v="0"/>
  </r>
  <r>
    <n v="5081"/>
    <n v="6644"/>
    <m/>
    <x v="1"/>
    <n v="5"/>
    <n v="0"/>
    <n v="-1"/>
    <n v="0"/>
    <n v="-1"/>
    <n v="-1"/>
    <n v="-1"/>
    <n v="0"/>
    <n v="-1"/>
    <n v="0"/>
    <n v="-1"/>
    <n v="-1"/>
    <n v="-1"/>
    <x v="4"/>
    <x v="19"/>
    <x v="0"/>
  </r>
  <r>
    <n v="5081"/>
    <n v="6644"/>
    <m/>
    <x v="1"/>
    <n v="6"/>
    <n v="0"/>
    <n v="-1"/>
    <n v="0"/>
    <n v="-1"/>
    <n v="-1"/>
    <n v="-1"/>
    <n v="0"/>
    <n v="-1"/>
    <n v="0"/>
    <n v="-1"/>
    <n v="-1"/>
    <n v="-1"/>
    <x v="5"/>
    <x v="19"/>
    <x v="0"/>
  </r>
  <r>
    <n v="5081"/>
    <n v="6644"/>
    <m/>
    <x v="1"/>
    <n v="7"/>
    <n v="0"/>
    <n v="-1"/>
    <n v="0"/>
    <n v="-1"/>
    <n v="-1"/>
    <n v="-1"/>
    <n v="0"/>
    <n v="-1"/>
    <n v="0"/>
    <n v="-1"/>
    <n v="-1"/>
    <n v="-1"/>
    <x v="6"/>
    <x v="19"/>
    <x v="0"/>
  </r>
  <r>
    <n v="5081"/>
    <n v="6644"/>
    <m/>
    <x v="1"/>
    <n v="8"/>
    <n v="0"/>
    <n v="-1"/>
    <n v="0"/>
    <n v="-1"/>
    <n v="-1"/>
    <n v="-1"/>
    <n v="0"/>
    <n v="-1"/>
    <n v="0"/>
    <n v="-1"/>
    <n v="-1"/>
    <n v="-1"/>
    <x v="7"/>
    <x v="19"/>
    <x v="0"/>
  </r>
  <r>
    <n v="5081"/>
    <n v="6644"/>
    <m/>
    <x v="1"/>
    <n v="9"/>
    <n v="0"/>
    <n v="-1"/>
    <n v="0"/>
    <n v="-1"/>
    <n v="-1"/>
    <n v="-1"/>
    <n v="0"/>
    <n v="-1"/>
    <n v="0"/>
    <n v="-1"/>
    <n v="-1"/>
    <n v="-1"/>
    <x v="8"/>
    <x v="19"/>
    <x v="0"/>
  </r>
  <r>
    <n v="5081"/>
    <n v="6644"/>
    <m/>
    <x v="1"/>
    <n v="10"/>
    <n v="0"/>
    <n v="-1"/>
    <n v="0"/>
    <n v="-1"/>
    <n v="-1"/>
    <n v="-1"/>
    <n v="0"/>
    <n v="-1"/>
    <n v="0"/>
    <n v="-1"/>
    <n v="-1"/>
    <n v="-1"/>
    <x v="9"/>
    <x v="19"/>
    <x v="0"/>
  </r>
  <r>
    <n v="5081"/>
    <n v="6644"/>
    <m/>
    <x v="1"/>
    <n v="11"/>
    <n v="0"/>
    <n v="-1"/>
    <n v="0"/>
    <n v="-1"/>
    <n v="-1"/>
    <n v="-1"/>
    <n v="0"/>
    <n v="-1"/>
    <n v="0"/>
    <n v="-1"/>
    <n v="-1"/>
    <n v="-1"/>
    <x v="10"/>
    <x v="19"/>
    <x v="0"/>
  </r>
  <r>
    <n v="5081"/>
    <n v="6644"/>
    <m/>
    <x v="1"/>
    <n v="12"/>
    <n v="0"/>
    <n v="-1"/>
    <n v="0"/>
    <n v="-1"/>
    <n v="-1"/>
    <n v="-1"/>
    <n v="0"/>
    <n v="-1"/>
    <n v="0"/>
    <n v="-1"/>
    <n v="-1"/>
    <n v="-1"/>
    <x v="11"/>
    <x v="19"/>
    <x v="0"/>
  </r>
  <r>
    <n v="5080"/>
    <n v="6644"/>
    <m/>
    <x v="1"/>
    <n v="1"/>
    <n v="0"/>
    <n v="-1"/>
    <n v="0"/>
    <n v="-1"/>
    <n v="-1"/>
    <n v="-1"/>
    <n v="0"/>
    <n v="-1"/>
    <n v="0"/>
    <n v="-1"/>
    <n v="-1"/>
    <n v="-1"/>
    <x v="0"/>
    <x v="19"/>
    <x v="0"/>
  </r>
  <r>
    <n v="5080"/>
    <n v="6644"/>
    <m/>
    <x v="1"/>
    <n v="2"/>
    <n v="0"/>
    <n v="-1"/>
    <n v="0"/>
    <n v="-1"/>
    <n v="-1"/>
    <n v="-1"/>
    <n v="0"/>
    <n v="-1"/>
    <n v="0"/>
    <n v="-1"/>
    <n v="-1"/>
    <n v="-1"/>
    <x v="1"/>
    <x v="19"/>
    <x v="0"/>
  </r>
  <r>
    <n v="5080"/>
    <n v="6644"/>
    <m/>
    <x v="1"/>
    <n v="3"/>
    <n v="0"/>
    <n v="-1"/>
    <n v="0"/>
    <n v="-1"/>
    <n v="-1"/>
    <n v="-1"/>
    <n v="0"/>
    <n v="-1"/>
    <n v="0"/>
    <n v="-1"/>
    <n v="-1"/>
    <n v="-1"/>
    <x v="2"/>
    <x v="19"/>
    <x v="0"/>
  </r>
  <r>
    <n v="5080"/>
    <n v="6644"/>
    <m/>
    <x v="1"/>
    <n v="4"/>
    <n v="0"/>
    <n v="-1"/>
    <n v="0"/>
    <n v="-1"/>
    <n v="-1"/>
    <n v="-1"/>
    <n v="0"/>
    <n v="-1"/>
    <n v="0"/>
    <n v="-1"/>
    <n v="-1"/>
    <n v="-1"/>
    <x v="3"/>
    <x v="19"/>
    <x v="0"/>
  </r>
  <r>
    <n v="5080"/>
    <n v="6644"/>
    <m/>
    <x v="1"/>
    <n v="5"/>
    <n v="0"/>
    <n v="-1"/>
    <n v="0"/>
    <n v="-1"/>
    <n v="-1"/>
    <n v="-1"/>
    <n v="0"/>
    <n v="-1"/>
    <n v="0"/>
    <n v="-1"/>
    <n v="-1"/>
    <n v="-1"/>
    <x v="4"/>
    <x v="19"/>
    <x v="0"/>
  </r>
  <r>
    <n v="5080"/>
    <n v="6644"/>
    <m/>
    <x v="1"/>
    <n v="6"/>
    <n v="0"/>
    <n v="-1"/>
    <n v="0"/>
    <n v="-1"/>
    <n v="-1"/>
    <n v="-1"/>
    <n v="0"/>
    <n v="-1"/>
    <n v="0"/>
    <n v="-1"/>
    <n v="-1"/>
    <n v="-1"/>
    <x v="5"/>
    <x v="19"/>
    <x v="0"/>
  </r>
  <r>
    <n v="5080"/>
    <n v="6644"/>
    <m/>
    <x v="1"/>
    <n v="7"/>
    <n v="0"/>
    <n v="-1"/>
    <n v="0"/>
    <n v="-1"/>
    <n v="-1"/>
    <n v="-1"/>
    <n v="0"/>
    <n v="-1"/>
    <n v="0"/>
    <n v="-1"/>
    <n v="-1"/>
    <n v="-1"/>
    <x v="6"/>
    <x v="19"/>
    <x v="0"/>
  </r>
  <r>
    <n v="5080"/>
    <n v="6644"/>
    <m/>
    <x v="1"/>
    <n v="8"/>
    <n v="0"/>
    <n v="-1"/>
    <n v="0"/>
    <n v="-1"/>
    <n v="-1"/>
    <n v="-1"/>
    <n v="0"/>
    <n v="-1"/>
    <n v="0"/>
    <n v="-1"/>
    <n v="-1"/>
    <n v="-1"/>
    <x v="7"/>
    <x v="19"/>
    <x v="0"/>
  </r>
  <r>
    <n v="5080"/>
    <n v="6644"/>
    <m/>
    <x v="1"/>
    <n v="9"/>
    <n v="0"/>
    <n v="-1"/>
    <n v="0"/>
    <n v="-1"/>
    <n v="-1"/>
    <n v="-1"/>
    <n v="0"/>
    <n v="-1"/>
    <n v="0"/>
    <n v="-1"/>
    <n v="-1"/>
    <n v="-1"/>
    <x v="8"/>
    <x v="19"/>
    <x v="0"/>
  </r>
  <r>
    <n v="5080"/>
    <n v="6644"/>
    <m/>
    <x v="1"/>
    <n v="10"/>
    <n v="0"/>
    <n v="-1"/>
    <n v="0"/>
    <n v="-1"/>
    <n v="-1"/>
    <n v="-1"/>
    <n v="0"/>
    <n v="-1"/>
    <n v="0"/>
    <n v="-1"/>
    <n v="-1"/>
    <n v="-1"/>
    <x v="9"/>
    <x v="19"/>
    <x v="0"/>
  </r>
  <r>
    <n v="5080"/>
    <n v="6644"/>
    <m/>
    <x v="1"/>
    <n v="11"/>
    <n v="0"/>
    <n v="-1"/>
    <n v="0"/>
    <n v="-1"/>
    <n v="-1"/>
    <n v="-1"/>
    <n v="0"/>
    <n v="-1"/>
    <n v="0"/>
    <n v="-1"/>
    <n v="-1"/>
    <n v="-1"/>
    <x v="10"/>
    <x v="19"/>
    <x v="0"/>
  </r>
  <r>
    <n v="5080"/>
    <n v="6644"/>
    <m/>
    <x v="1"/>
    <n v="12"/>
    <n v="0"/>
    <n v="-1"/>
    <n v="0"/>
    <n v="-1"/>
    <n v="-1"/>
    <n v="-1"/>
    <n v="0"/>
    <n v="-1"/>
    <n v="0"/>
    <n v="-1"/>
    <n v="-1"/>
    <n v="-1"/>
    <x v="11"/>
    <x v="19"/>
    <x v="0"/>
  </r>
  <r>
    <n v="5077"/>
    <n v="6644"/>
    <m/>
    <x v="1"/>
    <n v="1"/>
    <n v="0"/>
    <n v="-1"/>
    <n v="0"/>
    <n v="-1"/>
    <n v="-1"/>
    <n v="-1"/>
    <n v="0"/>
    <n v="-1"/>
    <n v="0"/>
    <n v="-1"/>
    <n v="-1"/>
    <n v="-1"/>
    <x v="0"/>
    <x v="19"/>
    <x v="0"/>
  </r>
  <r>
    <n v="5077"/>
    <n v="6644"/>
    <m/>
    <x v="1"/>
    <n v="2"/>
    <n v="0"/>
    <n v="-1"/>
    <n v="0"/>
    <n v="-1"/>
    <n v="-1"/>
    <n v="-1"/>
    <n v="0"/>
    <n v="-1"/>
    <n v="0"/>
    <n v="-1"/>
    <n v="-1"/>
    <n v="-1"/>
    <x v="1"/>
    <x v="19"/>
    <x v="0"/>
  </r>
  <r>
    <n v="5077"/>
    <n v="6644"/>
    <m/>
    <x v="1"/>
    <n v="3"/>
    <n v="0"/>
    <n v="-1"/>
    <n v="0"/>
    <n v="-1"/>
    <n v="-1"/>
    <n v="-1"/>
    <n v="0"/>
    <n v="-1"/>
    <n v="0"/>
    <n v="-1"/>
    <n v="-1"/>
    <n v="-1"/>
    <x v="2"/>
    <x v="19"/>
    <x v="0"/>
  </r>
  <r>
    <n v="5077"/>
    <n v="6644"/>
    <m/>
    <x v="1"/>
    <n v="4"/>
    <n v="0"/>
    <n v="-1"/>
    <n v="0"/>
    <n v="-1"/>
    <n v="-1"/>
    <n v="-1"/>
    <n v="0"/>
    <n v="-1"/>
    <n v="0"/>
    <n v="-1"/>
    <n v="-1"/>
    <n v="-1"/>
    <x v="3"/>
    <x v="19"/>
    <x v="0"/>
  </r>
  <r>
    <n v="5077"/>
    <n v="6644"/>
    <m/>
    <x v="1"/>
    <n v="5"/>
    <n v="0"/>
    <n v="-1"/>
    <n v="0"/>
    <n v="-1"/>
    <n v="-1"/>
    <n v="-1"/>
    <n v="0"/>
    <n v="-1"/>
    <n v="0"/>
    <n v="-1"/>
    <n v="-1"/>
    <n v="-1"/>
    <x v="4"/>
    <x v="19"/>
    <x v="0"/>
  </r>
  <r>
    <n v="5077"/>
    <n v="6644"/>
    <m/>
    <x v="1"/>
    <n v="6"/>
    <n v="0"/>
    <n v="-1"/>
    <n v="0"/>
    <n v="-1"/>
    <n v="-1"/>
    <n v="-1"/>
    <n v="0"/>
    <n v="-1"/>
    <n v="0"/>
    <n v="-1"/>
    <n v="-1"/>
    <n v="-1"/>
    <x v="5"/>
    <x v="19"/>
    <x v="0"/>
  </r>
  <r>
    <n v="5077"/>
    <n v="6644"/>
    <m/>
    <x v="1"/>
    <n v="7"/>
    <n v="0"/>
    <n v="-1"/>
    <n v="0"/>
    <n v="-1"/>
    <n v="-1"/>
    <n v="-1"/>
    <n v="0"/>
    <n v="-1"/>
    <n v="0"/>
    <n v="-1"/>
    <n v="-1"/>
    <n v="-1"/>
    <x v="6"/>
    <x v="19"/>
    <x v="0"/>
  </r>
  <r>
    <n v="5077"/>
    <n v="6644"/>
    <m/>
    <x v="1"/>
    <n v="8"/>
    <n v="0"/>
    <n v="-1"/>
    <n v="0"/>
    <n v="-1"/>
    <n v="-1"/>
    <n v="-1"/>
    <n v="0"/>
    <n v="-1"/>
    <n v="0"/>
    <n v="-1"/>
    <n v="-1"/>
    <n v="-1"/>
    <x v="7"/>
    <x v="19"/>
    <x v="0"/>
  </r>
  <r>
    <n v="5077"/>
    <n v="6644"/>
    <m/>
    <x v="1"/>
    <n v="9"/>
    <n v="0"/>
    <n v="-1"/>
    <n v="0"/>
    <n v="-1"/>
    <n v="-1"/>
    <n v="-1"/>
    <n v="0"/>
    <n v="-1"/>
    <n v="0"/>
    <n v="-1"/>
    <n v="-1"/>
    <n v="-1"/>
    <x v="8"/>
    <x v="19"/>
    <x v="0"/>
  </r>
  <r>
    <n v="5077"/>
    <n v="6644"/>
    <m/>
    <x v="1"/>
    <n v="10"/>
    <n v="0"/>
    <n v="-1"/>
    <n v="0"/>
    <n v="-1"/>
    <n v="-1"/>
    <n v="-1"/>
    <n v="0"/>
    <n v="-1"/>
    <n v="0"/>
    <n v="-1"/>
    <n v="-1"/>
    <n v="-1"/>
    <x v="9"/>
    <x v="19"/>
    <x v="0"/>
  </r>
  <r>
    <n v="5077"/>
    <n v="6644"/>
    <m/>
    <x v="1"/>
    <n v="11"/>
    <n v="0"/>
    <n v="-1"/>
    <n v="0"/>
    <n v="-1"/>
    <n v="-1"/>
    <n v="-1"/>
    <n v="0"/>
    <n v="-1"/>
    <n v="0"/>
    <n v="-1"/>
    <n v="-1"/>
    <n v="-1"/>
    <x v="10"/>
    <x v="19"/>
    <x v="0"/>
  </r>
  <r>
    <n v="5077"/>
    <n v="6644"/>
    <m/>
    <x v="1"/>
    <n v="12"/>
    <n v="0"/>
    <n v="-1"/>
    <n v="0"/>
    <n v="-1"/>
    <n v="-1"/>
    <n v="-1"/>
    <n v="0"/>
    <n v="-1"/>
    <n v="0"/>
    <n v="-1"/>
    <n v="-1"/>
    <n v="-1"/>
    <x v="11"/>
    <x v="19"/>
    <x v="0"/>
  </r>
  <r>
    <n v="5078"/>
    <n v="6644"/>
    <m/>
    <x v="1"/>
    <n v="1"/>
    <n v="0"/>
    <n v="-1"/>
    <n v="0"/>
    <n v="-1"/>
    <n v="-1"/>
    <n v="-1"/>
    <n v="0"/>
    <n v="-1"/>
    <n v="0"/>
    <n v="-1"/>
    <n v="-1"/>
    <n v="-1"/>
    <x v="0"/>
    <x v="19"/>
    <x v="0"/>
  </r>
  <r>
    <n v="5078"/>
    <n v="6644"/>
    <m/>
    <x v="1"/>
    <n v="2"/>
    <n v="0"/>
    <n v="-1"/>
    <n v="0"/>
    <n v="-1"/>
    <n v="-1"/>
    <n v="-1"/>
    <n v="0"/>
    <n v="-1"/>
    <n v="0"/>
    <n v="-1"/>
    <n v="-1"/>
    <n v="-1"/>
    <x v="1"/>
    <x v="19"/>
    <x v="0"/>
  </r>
  <r>
    <n v="5078"/>
    <n v="6644"/>
    <m/>
    <x v="1"/>
    <n v="3"/>
    <n v="0"/>
    <n v="-1"/>
    <n v="0"/>
    <n v="-1"/>
    <n v="-1"/>
    <n v="-1"/>
    <n v="0"/>
    <n v="-1"/>
    <n v="0"/>
    <n v="-1"/>
    <n v="-1"/>
    <n v="-1"/>
    <x v="2"/>
    <x v="19"/>
    <x v="0"/>
  </r>
  <r>
    <n v="5078"/>
    <n v="6644"/>
    <m/>
    <x v="1"/>
    <n v="4"/>
    <n v="0"/>
    <n v="-1"/>
    <n v="0"/>
    <n v="-1"/>
    <n v="-1"/>
    <n v="-1"/>
    <n v="0"/>
    <n v="-1"/>
    <n v="0"/>
    <n v="-1"/>
    <n v="-1"/>
    <n v="-1"/>
    <x v="3"/>
    <x v="19"/>
    <x v="0"/>
  </r>
  <r>
    <n v="5078"/>
    <n v="6644"/>
    <m/>
    <x v="1"/>
    <n v="5"/>
    <n v="0"/>
    <n v="-1"/>
    <n v="0"/>
    <n v="-1"/>
    <n v="-1"/>
    <n v="-1"/>
    <n v="0"/>
    <n v="-1"/>
    <n v="0"/>
    <n v="-1"/>
    <n v="-1"/>
    <n v="-1"/>
    <x v="4"/>
    <x v="19"/>
    <x v="0"/>
  </r>
  <r>
    <n v="5078"/>
    <n v="6644"/>
    <m/>
    <x v="1"/>
    <n v="6"/>
    <n v="0"/>
    <n v="-1"/>
    <n v="0"/>
    <n v="-1"/>
    <n v="-1"/>
    <n v="-1"/>
    <n v="0"/>
    <n v="-1"/>
    <n v="0"/>
    <n v="-1"/>
    <n v="-1"/>
    <n v="-1"/>
    <x v="5"/>
    <x v="19"/>
    <x v="0"/>
  </r>
  <r>
    <n v="5078"/>
    <n v="6644"/>
    <m/>
    <x v="1"/>
    <n v="7"/>
    <n v="0"/>
    <n v="-1"/>
    <n v="0"/>
    <n v="-1"/>
    <n v="-1"/>
    <n v="-1"/>
    <n v="0"/>
    <n v="-1"/>
    <n v="0"/>
    <n v="-1"/>
    <n v="-1"/>
    <n v="-1"/>
    <x v="6"/>
    <x v="19"/>
    <x v="0"/>
  </r>
  <r>
    <n v="5078"/>
    <n v="6644"/>
    <m/>
    <x v="1"/>
    <n v="8"/>
    <n v="0"/>
    <n v="-1"/>
    <n v="0"/>
    <n v="-1"/>
    <n v="-1"/>
    <n v="-1"/>
    <n v="0"/>
    <n v="-1"/>
    <n v="0"/>
    <n v="-1"/>
    <n v="-1"/>
    <n v="-1"/>
    <x v="7"/>
    <x v="19"/>
    <x v="0"/>
  </r>
  <r>
    <n v="5078"/>
    <n v="6644"/>
    <m/>
    <x v="1"/>
    <n v="9"/>
    <n v="0"/>
    <n v="-1"/>
    <n v="0"/>
    <n v="-1"/>
    <n v="-1"/>
    <n v="-1"/>
    <n v="0"/>
    <n v="-1"/>
    <n v="0"/>
    <n v="-1"/>
    <n v="-1"/>
    <n v="-1"/>
    <x v="8"/>
    <x v="19"/>
    <x v="0"/>
  </r>
  <r>
    <n v="5078"/>
    <n v="6644"/>
    <m/>
    <x v="1"/>
    <n v="10"/>
    <n v="0"/>
    <n v="-1"/>
    <n v="0"/>
    <n v="-1"/>
    <n v="-1"/>
    <n v="-1"/>
    <n v="0"/>
    <n v="-1"/>
    <n v="0"/>
    <n v="-1"/>
    <n v="-1"/>
    <n v="-1"/>
    <x v="9"/>
    <x v="19"/>
    <x v="0"/>
  </r>
  <r>
    <n v="5078"/>
    <n v="6644"/>
    <m/>
    <x v="1"/>
    <n v="11"/>
    <n v="0"/>
    <n v="-1"/>
    <n v="0"/>
    <n v="-1"/>
    <n v="-1"/>
    <n v="-1"/>
    <n v="0"/>
    <n v="-1"/>
    <n v="0"/>
    <n v="-1"/>
    <n v="-1"/>
    <n v="-1"/>
    <x v="10"/>
    <x v="19"/>
    <x v="0"/>
  </r>
  <r>
    <n v="5078"/>
    <n v="6644"/>
    <m/>
    <x v="1"/>
    <n v="12"/>
    <n v="0"/>
    <n v="-1"/>
    <n v="0"/>
    <n v="-1"/>
    <n v="-1"/>
    <n v="-1"/>
    <n v="0"/>
    <n v="-1"/>
    <n v="0"/>
    <n v="-1"/>
    <n v="-1"/>
    <n v="-1"/>
    <x v="11"/>
    <x v="19"/>
    <x v="0"/>
  </r>
  <r>
    <n v="5084"/>
    <n v="6639"/>
    <m/>
    <x v="1"/>
    <n v="1"/>
    <n v="0"/>
    <n v="-1"/>
    <n v="0"/>
    <n v="-1"/>
    <n v="-1"/>
    <n v="-1"/>
    <n v="0"/>
    <n v="-1"/>
    <n v="0"/>
    <n v="-1"/>
    <n v="-1"/>
    <n v="-1"/>
    <x v="0"/>
    <x v="1"/>
    <x v="0"/>
  </r>
  <r>
    <n v="5084"/>
    <n v="6639"/>
    <m/>
    <x v="1"/>
    <n v="2"/>
    <n v="0"/>
    <n v="-1"/>
    <n v="0"/>
    <n v="-1"/>
    <n v="-1"/>
    <n v="-1"/>
    <n v="0"/>
    <n v="-1"/>
    <n v="0"/>
    <n v="-1"/>
    <n v="-1"/>
    <n v="-1"/>
    <x v="1"/>
    <x v="1"/>
    <x v="0"/>
  </r>
  <r>
    <n v="5084"/>
    <n v="6639"/>
    <m/>
    <x v="1"/>
    <n v="3"/>
    <n v="0"/>
    <n v="-1"/>
    <n v="0"/>
    <n v="-1"/>
    <n v="-1"/>
    <n v="-1"/>
    <n v="0"/>
    <n v="-1"/>
    <n v="0"/>
    <n v="-1"/>
    <n v="-1"/>
    <n v="-1"/>
    <x v="2"/>
    <x v="1"/>
    <x v="0"/>
  </r>
  <r>
    <n v="5084"/>
    <n v="6639"/>
    <m/>
    <x v="1"/>
    <n v="4"/>
    <n v="0"/>
    <n v="-1"/>
    <n v="0"/>
    <n v="-1"/>
    <n v="-1"/>
    <n v="-1"/>
    <n v="0"/>
    <n v="-1"/>
    <n v="0"/>
    <n v="-1"/>
    <n v="-1"/>
    <n v="-1"/>
    <x v="3"/>
    <x v="1"/>
    <x v="0"/>
  </r>
  <r>
    <n v="5084"/>
    <n v="6639"/>
    <m/>
    <x v="1"/>
    <n v="5"/>
    <n v="0"/>
    <n v="-1"/>
    <n v="0"/>
    <n v="-1"/>
    <n v="-1"/>
    <n v="-1"/>
    <n v="0"/>
    <n v="-1"/>
    <n v="0"/>
    <n v="-1"/>
    <n v="-1"/>
    <n v="-1"/>
    <x v="4"/>
    <x v="1"/>
    <x v="0"/>
  </r>
  <r>
    <n v="5084"/>
    <n v="6639"/>
    <m/>
    <x v="1"/>
    <n v="6"/>
    <n v="0"/>
    <n v="-1"/>
    <n v="0"/>
    <n v="-1"/>
    <n v="-1"/>
    <n v="-1"/>
    <n v="0"/>
    <n v="-1"/>
    <n v="0"/>
    <n v="-1"/>
    <n v="-1"/>
    <n v="-1"/>
    <x v="5"/>
    <x v="1"/>
    <x v="0"/>
  </r>
  <r>
    <n v="5084"/>
    <n v="6639"/>
    <m/>
    <x v="1"/>
    <n v="7"/>
    <n v="0"/>
    <n v="-1"/>
    <n v="0"/>
    <n v="-1"/>
    <n v="-1"/>
    <n v="-1"/>
    <n v="0"/>
    <n v="-1"/>
    <n v="0"/>
    <n v="-1"/>
    <n v="-1"/>
    <n v="-1"/>
    <x v="6"/>
    <x v="1"/>
    <x v="0"/>
  </r>
  <r>
    <n v="5084"/>
    <n v="6639"/>
    <m/>
    <x v="1"/>
    <n v="8"/>
    <n v="0"/>
    <n v="-1"/>
    <n v="0"/>
    <n v="-1"/>
    <n v="-1"/>
    <n v="-1"/>
    <n v="0"/>
    <n v="-1"/>
    <n v="0"/>
    <n v="-1"/>
    <n v="-1"/>
    <n v="-1"/>
    <x v="7"/>
    <x v="1"/>
    <x v="0"/>
  </r>
  <r>
    <n v="5084"/>
    <n v="6639"/>
    <m/>
    <x v="1"/>
    <n v="9"/>
    <n v="0"/>
    <n v="-1"/>
    <n v="0"/>
    <n v="-1"/>
    <n v="-1"/>
    <n v="-1"/>
    <n v="0"/>
    <n v="-1"/>
    <n v="0"/>
    <n v="-1"/>
    <n v="-1"/>
    <n v="-1"/>
    <x v="8"/>
    <x v="1"/>
    <x v="0"/>
  </r>
  <r>
    <n v="5084"/>
    <n v="6639"/>
    <m/>
    <x v="1"/>
    <n v="10"/>
    <n v="0"/>
    <n v="-1"/>
    <n v="0"/>
    <n v="-1"/>
    <n v="-1"/>
    <n v="-1"/>
    <n v="0"/>
    <n v="-1"/>
    <n v="0"/>
    <n v="-1"/>
    <n v="-1"/>
    <n v="-1"/>
    <x v="9"/>
    <x v="1"/>
    <x v="0"/>
  </r>
  <r>
    <n v="5084"/>
    <n v="6639"/>
    <m/>
    <x v="1"/>
    <n v="11"/>
    <n v="0"/>
    <n v="-1"/>
    <n v="0"/>
    <n v="-1"/>
    <n v="-1"/>
    <n v="-1"/>
    <n v="0"/>
    <n v="-1"/>
    <n v="0"/>
    <n v="-1"/>
    <n v="-1"/>
    <n v="-1"/>
    <x v="10"/>
    <x v="1"/>
    <x v="0"/>
  </r>
  <r>
    <n v="5084"/>
    <n v="6639"/>
    <m/>
    <x v="1"/>
    <n v="12"/>
    <n v="0"/>
    <n v="-1"/>
    <n v="0"/>
    <n v="-1"/>
    <n v="-1"/>
    <n v="-1"/>
    <n v="0"/>
    <n v="-1"/>
    <n v="0"/>
    <n v="-1"/>
    <n v="-1"/>
    <n v="-1"/>
    <x v="11"/>
    <x v="1"/>
    <x v="0"/>
  </r>
  <r>
    <n v="5082"/>
    <n v="6639"/>
    <m/>
    <x v="1"/>
    <n v="1"/>
    <n v="0"/>
    <n v="-1"/>
    <n v="0"/>
    <n v="-1"/>
    <n v="-1"/>
    <n v="-1"/>
    <n v="0"/>
    <n v="-1"/>
    <n v="0"/>
    <n v="-1"/>
    <n v="-1"/>
    <n v="-1"/>
    <x v="0"/>
    <x v="1"/>
    <x v="0"/>
  </r>
  <r>
    <n v="5082"/>
    <n v="6639"/>
    <m/>
    <x v="1"/>
    <n v="2"/>
    <n v="0"/>
    <n v="-1"/>
    <n v="0"/>
    <n v="-1"/>
    <n v="-1"/>
    <n v="-1"/>
    <n v="0"/>
    <n v="-1"/>
    <n v="0"/>
    <n v="-1"/>
    <n v="-1"/>
    <n v="-1"/>
    <x v="1"/>
    <x v="1"/>
    <x v="0"/>
  </r>
  <r>
    <n v="5082"/>
    <n v="6639"/>
    <m/>
    <x v="1"/>
    <n v="3"/>
    <n v="0"/>
    <n v="-1"/>
    <n v="0"/>
    <n v="-1"/>
    <n v="-1"/>
    <n v="-1"/>
    <n v="0"/>
    <n v="-1"/>
    <n v="0"/>
    <n v="-1"/>
    <n v="-1"/>
    <n v="-1"/>
    <x v="2"/>
    <x v="1"/>
    <x v="0"/>
  </r>
  <r>
    <n v="5082"/>
    <n v="6639"/>
    <m/>
    <x v="1"/>
    <n v="4"/>
    <n v="0"/>
    <n v="-1"/>
    <n v="0"/>
    <n v="-1"/>
    <n v="-1"/>
    <n v="-1"/>
    <n v="0"/>
    <n v="-1"/>
    <n v="0"/>
    <n v="-1"/>
    <n v="-1"/>
    <n v="-1"/>
    <x v="3"/>
    <x v="1"/>
    <x v="0"/>
  </r>
  <r>
    <n v="5082"/>
    <n v="6639"/>
    <m/>
    <x v="1"/>
    <n v="5"/>
    <n v="0"/>
    <n v="-1"/>
    <n v="0"/>
    <n v="-1"/>
    <n v="-1"/>
    <n v="-1"/>
    <n v="0"/>
    <n v="-1"/>
    <n v="0"/>
    <n v="-1"/>
    <n v="-1"/>
    <n v="-1"/>
    <x v="4"/>
    <x v="1"/>
    <x v="0"/>
  </r>
  <r>
    <n v="5082"/>
    <n v="6639"/>
    <m/>
    <x v="1"/>
    <n v="6"/>
    <n v="0"/>
    <n v="-1"/>
    <n v="0"/>
    <n v="-1"/>
    <n v="-1"/>
    <n v="-1"/>
    <n v="0"/>
    <n v="-1"/>
    <n v="0"/>
    <n v="-1"/>
    <n v="-1"/>
    <n v="-1"/>
    <x v="5"/>
    <x v="1"/>
    <x v="0"/>
  </r>
  <r>
    <n v="5082"/>
    <n v="6639"/>
    <m/>
    <x v="1"/>
    <n v="7"/>
    <n v="0"/>
    <n v="-1"/>
    <n v="0"/>
    <n v="-1"/>
    <n v="-1"/>
    <n v="-1"/>
    <n v="0"/>
    <n v="-1"/>
    <n v="0"/>
    <n v="-1"/>
    <n v="-1"/>
    <n v="-1"/>
    <x v="6"/>
    <x v="1"/>
    <x v="0"/>
  </r>
  <r>
    <n v="5082"/>
    <n v="6639"/>
    <m/>
    <x v="1"/>
    <n v="8"/>
    <n v="0"/>
    <n v="-1"/>
    <n v="0"/>
    <n v="-1"/>
    <n v="-1"/>
    <n v="-1"/>
    <n v="0"/>
    <n v="-1"/>
    <n v="0"/>
    <n v="-1"/>
    <n v="-1"/>
    <n v="-1"/>
    <x v="7"/>
    <x v="1"/>
    <x v="0"/>
  </r>
  <r>
    <n v="5082"/>
    <n v="6639"/>
    <m/>
    <x v="1"/>
    <n v="9"/>
    <n v="0"/>
    <n v="-1"/>
    <n v="0"/>
    <n v="-1"/>
    <n v="-1"/>
    <n v="-1"/>
    <n v="0"/>
    <n v="-1"/>
    <n v="0"/>
    <n v="-1"/>
    <n v="-1"/>
    <n v="-1"/>
    <x v="8"/>
    <x v="1"/>
    <x v="0"/>
  </r>
  <r>
    <n v="5082"/>
    <n v="6639"/>
    <m/>
    <x v="1"/>
    <n v="10"/>
    <n v="0"/>
    <n v="-1"/>
    <n v="0"/>
    <n v="-1"/>
    <n v="-1"/>
    <n v="-1"/>
    <n v="0"/>
    <n v="-1"/>
    <n v="0"/>
    <n v="-1"/>
    <n v="-1"/>
    <n v="-1"/>
    <x v="9"/>
    <x v="1"/>
    <x v="0"/>
  </r>
  <r>
    <n v="5082"/>
    <n v="6639"/>
    <m/>
    <x v="1"/>
    <n v="11"/>
    <n v="0"/>
    <n v="-1"/>
    <n v="0"/>
    <n v="-1"/>
    <n v="-1"/>
    <n v="-1"/>
    <n v="0"/>
    <n v="-1"/>
    <n v="0"/>
    <n v="-1"/>
    <n v="-1"/>
    <n v="-1"/>
    <x v="10"/>
    <x v="1"/>
    <x v="0"/>
  </r>
  <r>
    <n v="5082"/>
    <n v="6639"/>
    <m/>
    <x v="1"/>
    <n v="12"/>
    <n v="0"/>
    <n v="-1"/>
    <n v="0"/>
    <n v="-1"/>
    <n v="-1"/>
    <n v="-1"/>
    <n v="0"/>
    <n v="-1"/>
    <n v="0"/>
    <n v="-1"/>
    <n v="-1"/>
    <n v="-1"/>
    <x v="11"/>
    <x v="1"/>
    <x v="0"/>
  </r>
  <r>
    <n v="5079"/>
    <n v="6639"/>
    <m/>
    <x v="1"/>
    <n v="1"/>
    <n v="0"/>
    <n v="-1"/>
    <n v="0"/>
    <n v="-1"/>
    <n v="-1"/>
    <n v="-1"/>
    <n v="0"/>
    <n v="-1"/>
    <n v="0"/>
    <n v="-1"/>
    <n v="-1"/>
    <n v="-1"/>
    <x v="0"/>
    <x v="1"/>
    <x v="0"/>
  </r>
  <r>
    <n v="5079"/>
    <n v="6639"/>
    <m/>
    <x v="1"/>
    <n v="2"/>
    <n v="0"/>
    <n v="-1"/>
    <n v="0"/>
    <n v="-1"/>
    <n v="-1"/>
    <n v="-1"/>
    <n v="0"/>
    <n v="-1"/>
    <n v="0"/>
    <n v="-1"/>
    <n v="-1"/>
    <n v="-1"/>
    <x v="1"/>
    <x v="1"/>
    <x v="0"/>
  </r>
  <r>
    <n v="5079"/>
    <n v="6639"/>
    <m/>
    <x v="1"/>
    <n v="3"/>
    <n v="0"/>
    <n v="-1"/>
    <n v="0"/>
    <n v="-1"/>
    <n v="-1"/>
    <n v="-1"/>
    <n v="0"/>
    <n v="-1"/>
    <n v="0"/>
    <n v="-1"/>
    <n v="-1"/>
    <n v="-1"/>
    <x v="2"/>
    <x v="1"/>
    <x v="0"/>
  </r>
  <r>
    <n v="5079"/>
    <n v="6639"/>
    <m/>
    <x v="1"/>
    <n v="4"/>
    <n v="0"/>
    <n v="-1"/>
    <n v="0"/>
    <n v="-1"/>
    <n v="-1"/>
    <n v="-1"/>
    <n v="0"/>
    <n v="-1"/>
    <n v="0"/>
    <n v="-1"/>
    <n v="-1"/>
    <n v="-1"/>
    <x v="3"/>
    <x v="1"/>
    <x v="0"/>
  </r>
  <r>
    <n v="5079"/>
    <n v="6639"/>
    <m/>
    <x v="1"/>
    <n v="5"/>
    <n v="0"/>
    <n v="-1"/>
    <n v="0"/>
    <n v="-1"/>
    <n v="-1"/>
    <n v="-1"/>
    <n v="0"/>
    <n v="-1"/>
    <n v="0"/>
    <n v="-1"/>
    <n v="-1"/>
    <n v="-1"/>
    <x v="4"/>
    <x v="1"/>
    <x v="0"/>
  </r>
  <r>
    <n v="5079"/>
    <n v="6639"/>
    <m/>
    <x v="1"/>
    <n v="6"/>
    <n v="0"/>
    <n v="-1"/>
    <n v="0"/>
    <n v="-1"/>
    <n v="-1"/>
    <n v="-1"/>
    <n v="0"/>
    <n v="-1"/>
    <n v="0"/>
    <n v="-1"/>
    <n v="-1"/>
    <n v="-1"/>
    <x v="5"/>
    <x v="1"/>
    <x v="0"/>
  </r>
  <r>
    <n v="5079"/>
    <n v="6639"/>
    <m/>
    <x v="1"/>
    <n v="7"/>
    <n v="0"/>
    <n v="-1"/>
    <n v="0"/>
    <n v="-1"/>
    <n v="-1"/>
    <n v="-1"/>
    <n v="0"/>
    <n v="-1"/>
    <n v="0"/>
    <n v="-1"/>
    <n v="-1"/>
    <n v="-1"/>
    <x v="6"/>
    <x v="1"/>
    <x v="0"/>
  </r>
  <r>
    <n v="5079"/>
    <n v="6639"/>
    <m/>
    <x v="1"/>
    <n v="8"/>
    <n v="0"/>
    <n v="-1"/>
    <n v="0"/>
    <n v="-1"/>
    <n v="-1"/>
    <n v="-1"/>
    <n v="0"/>
    <n v="-1"/>
    <n v="0"/>
    <n v="-1"/>
    <n v="-1"/>
    <n v="-1"/>
    <x v="7"/>
    <x v="1"/>
    <x v="0"/>
  </r>
  <r>
    <n v="5079"/>
    <n v="6639"/>
    <m/>
    <x v="1"/>
    <n v="9"/>
    <n v="0"/>
    <n v="-1"/>
    <n v="0"/>
    <n v="-1"/>
    <n v="-1"/>
    <n v="-1"/>
    <n v="0"/>
    <n v="-1"/>
    <n v="0"/>
    <n v="-1"/>
    <n v="-1"/>
    <n v="-1"/>
    <x v="8"/>
    <x v="1"/>
    <x v="0"/>
  </r>
  <r>
    <n v="5079"/>
    <n v="6639"/>
    <m/>
    <x v="1"/>
    <n v="10"/>
    <n v="0"/>
    <n v="-1"/>
    <n v="0"/>
    <n v="-1"/>
    <n v="-1"/>
    <n v="-1"/>
    <n v="0"/>
    <n v="-1"/>
    <n v="0"/>
    <n v="-1"/>
    <n v="-1"/>
    <n v="-1"/>
    <x v="9"/>
    <x v="1"/>
    <x v="0"/>
  </r>
  <r>
    <n v="5079"/>
    <n v="6639"/>
    <m/>
    <x v="1"/>
    <n v="11"/>
    <n v="0"/>
    <n v="-1"/>
    <n v="0"/>
    <n v="-1"/>
    <n v="-1"/>
    <n v="-1"/>
    <n v="0"/>
    <n v="-1"/>
    <n v="0"/>
    <n v="-1"/>
    <n v="-1"/>
    <n v="-1"/>
    <x v="10"/>
    <x v="1"/>
    <x v="0"/>
  </r>
  <r>
    <n v="5079"/>
    <n v="6639"/>
    <m/>
    <x v="1"/>
    <n v="12"/>
    <n v="0"/>
    <n v="-1"/>
    <n v="0"/>
    <n v="-1"/>
    <n v="-1"/>
    <n v="-1"/>
    <n v="0"/>
    <n v="-1"/>
    <n v="0"/>
    <n v="-1"/>
    <n v="-1"/>
    <n v="-1"/>
    <x v="11"/>
    <x v="1"/>
    <x v="0"/>
  </r>
  <r>
    <n v="5083"/>
    <n v="6639"/>
    <m/>
    <x v="1"/>
    <n v="1"/>
    <n v="0"/>
    <n v="-1"/>
    <n v="0"/>
    <n v="-1"/>
    <n v="-1"/>
    <n v="-1"/>
    <n v="0"/>
    <n v="-1"/>
    <n v="0"/>
    <n v="-1"/>
    <n v="-1"/>
    <n v="-1"/>
    <x v="0"/>
    <x v="1"/>
    <x v="0"/>
  </r>
  <r>
    <n v="5083"/>
    <n v="6639"/>
    <m/>
    <x v="1"/>
    <n v="2"/>
    <n v="0"/>
    <n v="-1"/>
    <n v="0"/>
    <n v="-1"/>
    <n v="-1"/>
    <n v="-1"/>
    <n v="0"/>
    <n v="-1"/>
    <n v="0"/>
    <n v="-1"/>
    <n v="-1"/>
    <n v="-1"/>
    <x v="1"/>
    <x v="1"/>
    <x v="0"/>
  </r>
  <r>
    <n v="5083"/>
    <n v="6639"/>
    <m/>
    <x v="1"/>
    <n v="3"/>
    <n v="0"/>
    <n v="-1"/>
    <n v="0"/>
    <n v="-1"/>
    <n v="-1"/>
    <n v="-1"/>
    <n v="0"/>
    <n v="-1"/>
    <n v="0"/>
    <n v="-1"/>
    <n v="-1"/>
    <n v="-1"/>
    <x v="2"/>
    <x v="1"/>
    <x v="0"/>
  </r>
  <r>
    <n v="5083"/>
    <n v="6639"/>
    <m/>
    <x v="1"/>
    <n v="4"/>
    <n v="0"/>
    <n v="-1"/>
    <n v="0"/>
    <n v="-1"/>
    <n v="-1"/>
    <n v="-1"/>
    <n v="0"/>
    <n v="-1"/>
    <n v="0"/>
    <n v="-1"/>
    <n v="-1"/>
    <n v="-1"/>
    <x v="3"/>
    <x v="1"/>
    <x v="0"/>
  </r>
  <r>
    <n v="5083"/>
    <n v="6639"/>
    <m/>
    <x v="1"/>
    <n v="5"/>
    <n v="0"/>
    <n v="-1"/>
    <n v="0"/>
    <n v="-1"/>
    <n v="-1"/>
    <n v="-1"/>
    <n v="0"/>
    <n v="-1"/>
    <n v="0"/>
    <n v="-1"/>
    <n v="-1"/>
    <n v="-1"/>
    <x v="4"/>
    <x v="1"/>
    <x v="0"/>
  </r>
  <r>
    <n v="5083"/>
    <n v="6639"/>
    <m/>
    <x v="1"/>
    <n v="6"/>
    <n v="0"/>
    <n v="-1"/>
    <n v="0"/>
    <n v="-1"/>
    <n v="-1"/>
    <n v="-1"/>
    <n v="0"/>
    <n v="-1"/>
    <n v="0"/>
    <n v="-1"/>
    <n v="-1"/>
    <n v="-1"/>
    <x v="5"/>
    <x v="1"/>
    <x v="0"/>
  </r>
  <r>
    <n v="5083"/>
    <n v="6639"/>
    <m/>
    <x v="1"/>
    <n v="7"/>
    <n v="0"/>
    <n v="-1"/>
    <n v="0"/>
    <n v="-1"/>
    <n v="-1"/>
    <n v="-1"/>
    <n v="0"/>
    <n v="-1"/>
    <n v="0"/>
    <n v="-1"/>
    <n v="-1"/>
    <n v="-1"/>
    <x v="6"/>
    <x v="1"/>
    <x v="0"/>
  </r>
  <r>
    <n v="5083"/>
    <n v="6639"/>
    <m/>
    <x v="1"/>
    <n v="8"/>
    <n v="0"/>
    <n v="-1"/>
    <n v="0"/>
    <n v="-1"/>
    <n v="-1"/>
    <n v="-1"/>
    <n v="0"/>
    <n v="-1"/>
    <n v="0"/>
    <n v="-1"/>
    <n v="-1"/>
    <n v="-1"/>
    <x v="7"/>
    <x v="1"/>
    <x v="0"/>
  </r>
  <r>
    <n v="5083"/>
    <n v="6639"/>
    <m/>
    <x v="1"/>
    <n v="9"/>
    <n v="0"/>
    <n v="-1"/>
    <n v="0"/>
    <n v="-1"/>
    <n v="-1"/>
    <n v="-1"/>
    <n v="0"/>
    <n v="-1"/>
    <n v="0"/>
    <n v="-1"/>
    <n v="-1"/>
    <n v="-1"/>
    <x v="8"/>
    <x v="1"/>
    <x v="0"/>
  </r>
  <r>
    <n v="5083"/>
    <n v="6639"/>
    <m/>
    <x v="1"/>
    <n v="10"/>
    <n v="0"/>
    <n v="-1"/>
    <n v="0"/>
    <n v="-1"/>
    <n v="-1"/>
    <n v="-1"/>
    <n v="0"/>
    <n v="-1"/>
    <n v="0"/>
    <n v="-1"/>
    <n v="-1"/>
    <n v="-1"/>
    <x v="9"/>
    <x v="1"/>
    <x v="0"/>
  </r>
  <r>
    <n v="5083"/>
    <n v="6639"/>
    <m/>
    <x v="1"/>
    <n v="11"/>
    <n v="0"/>
    <n v="-1"/>
    <n v="0"/>
    <n v="-1"/>
    <n v="-1"/>
    <n v="-1"/>
    <n v="0"/>
    <n v="-1"/>
    <n v="0"/>
    <n v="-1"/>
    <n v="-1"/>
    <n v="-1"/>
    <x v="10"/>
    <x v="1"/>
    <x v="0"/>
  </r>
  <r>
    <n v="5083"/>
    <n v="6639"/>
    <m/>
    <x v="1"/>
    <n v="12"/>
    <n v="0"/>
    <n v="-1"/>
    <n v="0"/>
    <n v="-1"/>
    <n v="-1"/>
    <n v="-1"/>
    <n v="0"/>
    <n v="-1"/>
    <n v="0"/>
    <n v="-1"/>
    <n v="-1"/>
    <n v="-1"/>
    <x v="11"/>
    <x v="1"/>
    <x v="0"/>
  </r>
  <r>
    <n v="5086"/>
    <n v="6639"/>
    <m/>
    <x v="1"/>
    <n v="1"/>
    <n v="0"/>
    <n v="-1"/>
    <n v="0"/>
    <n v="-1"/>
    <n v="-1"/>
    <n v="-1"/>
    <n v="0"/>
    <n v="-1"/>
    <n v="0"/>
    <n v="-1"/>
    <n v="-1"/>
    <n v="-1"/>
    <x v="0"/>
    <x v="1"/>
    <x v="0"/>
  </r>
  <r>
    <n v="5086"/>
    <n v="6639"/>
    <m/>
    <x v="1"/>
    <n v="2"/>
    <n v="0"/>
    <n v="-1"/>
    <n v="0"/>
    <n v="-1"/>
    <n v="-1"/>
    <n v="-1"/>
    <n v="0"/>
    <n v="-1"/>
    <n v="0"/>
    <n v="-1"/>
    <n v="-1"/>
    <n v="-1"/>
    <x v="1"/>
    <x v="1"/>
    <x v="0"/>
  </r>
  <r>
    <n v="5086"/>
    <n v="6639"/>
    <m/>
    <x v="1"/>
    <n v="3"/>
    <n v="0"/>
    <n v="-1"/>
    <n v="0"/>
    <n v="-1"/>
    <n v="-1"/>
    <n v="-1"/>
    <n v="0"/>
    <n v="-1"/>
    <n v="0"/>
    <n v="-1"/>
    <n v="-1"/>
    <n v="-1"/>
    <x v="2"/>
    <x v="1"/>
    <x v="0"/>
  </r>
  <r>
    <n v="5086"/>
    <n v="6639"/>
    <m/>
    <x v="1"/>
    <n v="4"/>
    <n v="0"/>
    <n v="-1"/>
    <n v="0"/>
    <n v="-1"/>
    <n v="-1"/>
    <n v="-1"/>
    <n v="0"/>
    <n v="-1"/>
    <n v="0"/>
    <n v="-1"/>
    <n v="-1"/>
    <n v="-1"/>
    <x v="3"/>
    <x v="1"/>
    <x v="0"/>
  </r>
  <r>
    <n v="5086"/>
    <n v="6639"/>
    <m/>
    <x v="1"/>
    <n v="5"/>
    <n v="0"/>
    <n v="-1"/>
    <n v="0"/>
    <n v="-1"/>
    <n v="-1"/>
    <n v="-1"/>
    <n v="0"/>
    <n v="-1"/>
    <n v="0"/>
    <n v="-1"/>
    <n v="-1"/>
    <n v="-1"/>
    <x v="4"/>
    <x v="1"/>
    <x v="0"/>
  </r>
  <r>
    <n v="5086"/>
    <n v="6639"/>
    <m/>
    <x v="1"/>
    <n v="6"/>
    <n v="0"/>
    <n v="-1"/>
    <n v="0"/>
    <n v="-1"/>
    <n v="-1"/>
    <n v="-1"/>
    <n v="0"/>
    <n v="-1"/>
    <n v="0"/>
    <n v="-1"/>
    <n v="-1"/>
    <n v="-1"/>
    <x v="5"/>
    <x v="1"/>
    <x v="0"/>
  </r>
  <r>
    <n v="5086"/>
    <n v="6639"/>
    <m/>
    <x v="1"/>
    <n v="7"/>
    <n v="0"/>
    <n v="-1"/>
    <n v="0"/>
    <n v="-1"/>
    <n v="-1"/>
    <n v="-1"/>
    <n v="0"/>
    <n v="-1"/>
    <n v="0"/>
    <n v="-1"/>
    <n v="-1"/>
    <n v="-1"/>
    <x v="6"/>
    <x v="1"/>
    <x v="0"/>
  </r>
  <r>
    <n v="5086"/>
    <n v="6639"/>
    <m/>
    <x v="1"/>
    <n v="8"/>
    <n v="0"/>
    <n v="-1"/>
    <n v="0"/>
    <n v="-1"/>
    <n v="-1"/>
    <n v="-1"/>
    <n v="0"/>
    <n v="-1"/>
    <n v="0"/>
    <n v="-1"/>
    <n v="-1"/>
    <n v="-1"/>
    <x v="7"/>
    <x v="1"/>
    <x v="0"/>
  </r>
  <r>
    <n v="5086"/>
    <n v="6639"/>
    <m/>
    <x v="1"/>
    <n v="9"/>
    <n v="0"/>
    <n v="-1"/>
    <n v="0"/>
    <n v="-1"/>
    <n v="-1"/>
    <n v="-1"/>
    <n v="0"/>
    <n v="-1"/>
    <n v="0"/>
    <n v="-1"/>
    <n v="-1"/>
    <n v="-1"/>
    <x v="8"/>
    <x v="1"/>
    <x v="0"/>
  </r>
  <r>
    <n v="5086"/>
    <n v="6639"/>
    <m/>
    <x v="1"/>
    <n v="10"/>
    <n v="0"/>
    <n v="-1"/>
    <n v="0"/>
    <n v="-1"/>
    <n v="-1"/>
    <n v="-1"/>
    <n v="0"/>
    <n v="-1"/>
    <n v="0"/>
    <n v="-1"/>
    <n v="-1"/>
    <n v="-1"/>
    <x v="9"/>
    <x v="1"/>
    <x v="0"/>
  </r>
  <r>
    <n v="5086"/>
    <n v="6639"/>
    <m/>
    <x v="1"/>
    <n v="11"/>
    <n v="0"/>
    <n v="-1"/>
    <n v="0"/>
    <n v="-1"/>
    <n v="-1"/>
    <n v="-1"/>
    <n v="0"/>
    <n v="-1"/>
    <n v="0"/>
    <n v="-1"/>
    <n v="-1"/>
    <n v="-1"/>
    <x v="10"/>
    <x v="1"/>
    <x v="0"/>
  </r>
  <r>
    <n v="5086"/>
    <n v="6639"/>
    <m/>
    <x v="1"/>
    <n v="12"/>
    <n v="0"/>
    <n v="-1"/>
    <n v="0"/>
    <n v="-1"/>
    <n v="-1"/>
    <n v="-1"/>
    <n v="0"/>
    <n v="-1"/>
    <n v="0"/>
    <n v="-1"/>
    <n v="-1"/>
    <n v="-1"/>
    <x v="11"/>
    <x v="1"/>
    <x v="0"/>
  </r>
  <r>
    <n v="5085"/>
    <n v="6639"/>
    <m/>
    <x v="1"/>
    <n v="1"/>
    <n v="0"/>
    <n v="-1"/>
    <n v="0"/>
    <n v="-1"/>
    <n v="-1"/>
    <n v="-1"/>
    <n v="0"/>
    <n v="-1"/>
    <n v="0"/>
    <n v="-1"/>
    <n v="-1"/>
    <n v="-1"/>
    <x v="0"/>
    <x v="1"/>
    <x v="0"/>
  </r>
  <r>
    <n v="5085"/>
    <n v="6639"/>
    <m/>
    <x v="1"/>
    <n v="2"/>
    <n v="0"/>
    <n v="-1"/>
    <n v="0"/>
    <n v="-1"/>
    <n v="-1"/>
    <n v="-1"/>
    <n v="0"/>
    <n v="-1"/>
    <n v="0"/>
    <n v="-1"/>
    <n v="-1"/>
    <n v="-1"/>
    <x v="1"/>
    <x v="1"/>
    <x v="0"/>
  </r>
  <r>
    <n v="5085"/>
    <n v="6639"/>
    <m/>
    <x v="1"/>
    <n v="3"/>
    <n v="0"/>
    <n v="-1"/>
    <n v="0"/>
    <n v="-1"/>
    <n v="-1"/>
    <n v="-1"/>
    <n v="0"/>
    <n v="-1"/>
    <n v="0"/>
    <n v="-1"/>
    <n v="-1"/>
    <n v="-1"/>
    <x v="2"/>
    <x v="1"/>
    <x v="0"/>
  </r>
  <r>
    <n v="5085"/>
    <n v="6639"/>
    <m/>
    <x v="1"/>
    <n v="4"/>
    <n v="0"/>
    <n v="-1"/>
    <n v="0"/>
    <n v="-1"/>
    <n v="-1"/>
    <n v="-1"/>
    <n v="0"/>
    <n v="-1"/>
    <n v="0"/>
    <n v="-1"/>
    <n v="-1"/>
    <n v="-1"/>
    <x v="3"/>
    <x v="1"/>
    <x v="0"/>
  </r>
  <r>
    <n v="5085"/>
    <n v="6639"/>
    <m/>
    <x v="1"/>
    <n v="5"/>
    <n v="0"/>
    <n v="-1"/>
    <n v="0"/>
    <n v="-1"/>
    <n v="-1"/>
    <n v="-1"/>
    <n v="0"/>
    <n v="-1"/>
    <n v="0"/>
    <n v="-1"/>
    <n v="-1"/>
    <n v="-1"/>
    <x v="4"/>
    <x v="1"/>
    <x v="0"/>
  </r>
  <r>
    <n v="5085"/>
    <n v="6639"/>
    <m/>
    <x v="1"/>
    <n v="6"/>
    <n v="0"/>
    <n v="-1"/>
    <n v="0"/>
    <n v="-1"/>
    <n v="-1"/>
    <n v="-1"/>
    <n v="0"/>
    <n v="-1"/>
    <n v="0"/>
    <n v="-1"/>
    <n v="-1"/>
    <n v="-1"/>
    <x v="5"/>
    <x v="1"/>
    <x v="0"/>
  </r>
  <r>
    <n v="5085"/>
    <n v="6639"/>
    <m/>
    <x v="1"/>
    <n v="7"/>
    <n v="0"/>
    <n v="-1"/>
    <n v="0"/>
    <n v="-1"/>
    <n v="-1"/>
    <n v="-1"/>
    <n v="0"/>
    <n v="-1"/>
    <n v="0"/>
    <n v="-1"/>
    <n v="-1"/>
    <n v="-1"/>
    <x v="6"/>
    <x v="1"/>
    <x v="0"/>
  </r>
  <r>
    <n v="5085"/>
    <n v="6639"/>
    <m/>
    <x v="1"/>
    <n v="8"/>
    <n v="0"/>
    <n v="-1"/>
    <n v="0"/>
    <n v="-1"/>
    <n v="-1"/>
    <n v="-1"/>
    <n v="0"/>
    <n v="-1"/>
    <n v="0"/>
    <n v="-1"/>
    <n v="-1"/>
    <n v="-1"/>
    <x v="7"/>
    <x v="1"/>
    <x v="0"/>
  </r>
  <r>
    <n v="5085"/>
    <n v="6639"/>
    <m/>
    <x v="1"/>
    <n v="9"/>
    <n v="0"/>
    <n v="-1"/>
    <n v="0"/>
    <n v="-1"/>
    <n v="-1"/>
    <n v="-1"/>
    <n v="0"/>
    <n v="-1"/>
    <n v="0"/>
    <n v="-1"/>
    <n v="-1"/>
    <n v="-1"/>
    <x v="8"/>
    <x v="1"/>
    <x v="0"/>
  </r>
  <r>
    <n v="5085"/>
    <n v="6639"/>
    <m/>
    <x v="1"/>
    <n v="10"/>
    <n v="0"/>
    <n v="-1"/>
    <n v="0"/>
    <n v="-1"/>
    <n v="-1"/>
    <n v="-1"/>
    <n v="0"/>
    <n v="-1"/>
    <n v="0"/>
    <n v="-1"/>
    <n v="-1"/>
    <n v="-1"/>
    <x v="9"/>
    <x v="1"/>
    <x v="0"/>
  </r>
  <r>
    <n v="5085"/>
    <n v="6639"/>
    <m/>
    <x v="1"/>
    <n v="11"/>
    <n v="0"/>
    <n v="-1"/>
    <n v="0"/>
    <n v="-1"/>
    <n v="-1"/>
    <n v="-1"/>
    <n v="0"/>
    <n v="-1"/>
    <n v="0"/>
    <n v="-1"/>
    <n v="-1"/>
    <n v="-1"/>
    <x v="10"/>
    <x v="1"/>
    <x v="0"/>
  </r>
  <r>
    <n v="5085"/>
    <n v="6639"/>
    <m/>
    <x v="1"/>
    <n v="12"/>
    <n v="0"/>
    <n v="-1"/>
    <n v="0"/>
    <n v="-1"/>
    <n v="-1"/>
    <n v="-1"/>
    <n v="0"/>
    <n v="-1"/>
    <n v="0"/>
    <n v="-1"/>
    <n v="-1"/>
    <n v="-1"/>
    <x v="11"/>
    <x v="1"/>
    <x v="0"/>
  </r>
  <r>
    <n v="5081"/>
    <n v="6639"/>
    <m/>
    <x v="1"/>
    <n v="1"/>
    <n v="0"/>
    <n v="-1"/>
    <n v="0"/>
    <n v="-1"/>
    <n v="-1"/>
    <n v="-1"/>
    <n v="0"/>
    <n v="-1"/>
    <n v="0"/>
    <n v="-1"/>
    <n v="-1"/>
    <n v="-1"/>
    <x v="0"/>
    <x v="1"/>
    <x v="0"/>
  </r>
  <r>
    <n v="5081"/>
    <n v="6639"/>
    <m/>
    <x v="1"/>
    <n v="2"/>
    <n v="0"/>
    <n v="-1"/>
    <n v="0"/>
    <n v="-1"/>
    <n v="-1"/>
    <n v="-1"/>
    <n v="0"/>
    <n v="-1"/>
    <n v="0"/>
    <n v="-1"/>
    <n v="-1"/>
    <n v="-1"/>
    <x v="1"/>
    <x v="1"/>
    <x v="0"/>
  </r>
  <r>
    <n v="5081"/>
    <n v="6639"/>
    <m/>
    <x v="1"/>
    <n v="3"/>
    <n v="0"/>
    <n v="-1"/>
    <n v="0"/>
    <n v="-1"/>
    <n v="-1"/>
    <n v="-1"/>
    <n v="0"/>
    <n v="-1"/>
    <n v="0"/>
    <n v="-1"/>
    <n v="-1"/>
    <n v="-1"/>
    <x v="2"/>
    <x v="1"/>
    <x v="0"/>
  </r>
  <r>
    <n v="5081"/>
    <n v="6639"/>
    <m/>
    <x v="1"/>
    <n v="4"/>
    <n v="0"/>
    <n v="-1"/>
    <n v="0"/>
    <n v="-1"/>
    <n v="-1"/>
    <n v="-1"/>
    <n v="0"/>
    <n v="-1"/>
    <n v="0"/>
    <n v="-1"/>
    <n v="-1"/>
    <n v="-1"/>
    <x v="3"/>
    <x v="1"/>
    <x v="0"/>
  </r>
  <r>
    <n v="5081"/>
    <n v="6639"/>
    <m/>
    <x v="1"/>
    <n v="5"/>
    <n v="0"/>
    <n v="-1"/>
    <n v="0"/>
    <n v="-1"/>
    <n v="-1"/>
    <n v="-1"/>
    <n v="0"/>
    <n v="-1"/>
    <n v="0"/>
    <n v="-1"/>
    <n v="-1"/>
    <n v="-1"/>
    <x v="4"/>
    <x v="1"/>
    <x v="0"/>
  </r>
  <r>
    <n v="5081"/>
    <n v="6639"/>
    <m/>
    <x v="1"/>
    <n v="6"/>
    <n v="0"/>
    <n v="-1"/>
    <n v="0"/>
    <n v="-1"/>
    <n v="-1"/>
    <n v="-1"/>
    <n v="0"/>
    <n v="-1"/>
    <n v="0"/>
    <n v="-1"/>
    <n v="-1"/>
    <n v="-1"/>
    <x v="5"/>
    <x v="1"/>
    <x v="0"/>
  </r>
  <r>
    <n v="5081"/>
    <n v="6639"/>
    <m/>
    <x v="1"/>
    <n v="7"/>
    <n v="0"/>
    <n v="-1"/>
    <n v="0"/>
    <n v="-1"/>
    <n v="-1"/>
    <n v="-1"/>
    <n v="0"/>
    <n v="-1"/>
    <n v="0"/>
    <n v="-1"/>
    <n v="-1"/>
    <n v="-1"/>
    <x v="6"/>
    <x v="1"/>
    <x v="0"/>
  </r>
  <r>
    <n v="5081"/>
    <n v="6639"/>
    <m/>
    <x v="1"/>
    <n v="8"/>
    <n v="0"/>
    <n v="-1"/>
    <n v="0"/>
    <n v="-1"/>
    <n v="-1"/>
    <n v="-1"/>
    <n v="0"/>
    <n v="-1"/>
    <n v="0"/>
    <n v="-1"/>
    <n v="-1"/>
    <n v="-1"/>
    <x v="7"/>
    <x v="1"/>
    <x v="0"/>
  </r>
  <r>
    <n v="5081"/>
    <n v="6639"/>
    <m/>
    <x v="1"/>
    <n v="9"/>
    <n v="0"/>
    <n v="-1"/>
    <n v="0"/>
    <n v="-1"/>
    <n v="-1"/>
    <n v="-1"/>
    <n v="0"/>
    <n v="-1"/>
    <n v="0"/>
    <n v="-1"/>
    <n v="-1"/>
    <n v="-1"/>
    <x v="8"/>
    <x v="1"/>
    <x v="0"/>
  </r>
  <r>
    <n v="5081"/>
    <n v="6639"/>
    <m/>
    <x v="1"/>
    <n v="10"/>
    <n v="0"/>
    <n v="-1"/>
    <n v="0"/>
    <n v="-1"/>
    <n v="-1"/>
    <n v="-1"/>
    <n v="0"/>
    <n v="-1"/>
    <n v="0"/>
    <n v="-1"/>
    <n v="-1"/>
    <n v="-1"/>
    <x v="9"/>
    <x v="1"/>
    <x v="0"/>
  </r>
  <r>
    <n v="5081"/>
    <n v="6639"/>
    <m/>
    <x v="1"/>
    <n v="11"/>
    <n v="0"/>
    <n v="-1"/>
    <n v="0"/>
    <n v="-1"/>
    <n v="-1"/>
    <n v="-1"/>
    <n v="0"/>
    <n v="-1"/>
    <n v="0"/>
    <n v="-1"/>
    <n v="-1"/>
    <n v="-1"/>
    <x v="10"/>
    <x v="1"/>
    <x v="0"/>
  </r>
  <r>
    <n v="5081"/>
    <n v="6639"/>
    <m/>
    <x v="1"/>
    <n v="12"/>
    <n v="0"/>
    <n v="-1"/>
    <n v="0"/>
    <n v="-1"/>
    <n v="-1"/>
    <n v="-1"/>
    <n v="0"/>
    <n v="-1"/>
    <n v="0"/>
    <n v="-1"/>
    <n v="-1"/>
    <n v="-1"/>
    <x v="11"/>
    <x v="1"/>
    <x v="0"/>
  </r>
  <r>
    <n v="5080"/>
    <n v="6639"/>
    <m/>
    <x v="1"/>
    <n v="1"/>
    <n v="0"/>
    <n v="-1"/>
    <n v="0"/>
    <n v="-1"/>
    <n v="-1"/>
    <n v="-1"/>
    <n v="0"/>
    <n v="-1"/>
    <n v="0"/>
    <n v="-1"/>
    <n v="-1"/>
    <n v="-1"/>
    <x v="0"/>
    <x v="1"/>
    <x v="0"/>
  </r>
  <r>
    <n v="5080"/>
    <n v="6639"/>
    <m/>
    <x v="1"/>
    <n v="2"/>
    <n v="0"/>
    <n v="-1"/>
    <n v="0"/>
    <n v="-1"/>
    <n v="-1"/>
    <n v="-1"/>
    <n v="0"/>
    <n v="-1"/>
    <n v="0"/>
    <n v="-1"/>
    <n v="-1"/>
    <n v="-1"/>
    <x v="1"/>
    <x v="1"/>
    <x v="0"/>
  </r>
  <r>
    <n v="5080"/>
    <n v="6639"/>
    <m/>
    <x v="1"/>
    <n v="3"/>
    <n v="0"/>
    <n v="-1"/>
    <n v="0"/>
    <n v="-1"/>
    <n v="-1"/>
    <n v="-1"/>
    <n v="0"/>
    <n v="-1"/>
    <n v="0"/>
    <n v="-1"/>
    <n v="-1"/>
    <n v="-1"/>
    <x v="2"/>
    <x v="1"/>
    <x v="0"/>
  </r>
  <r>
    <n v="5080"/>
    <n v="6639"/>
    <m/>
    <x v="1"/>
    <n v="4"/>
    <n v="0"/>
    <n v="-1"/>
    <n v="0"/>
    <n v="-1"/>
    <n v="-1"/>
    <n v="-1"/>
    <n v="0"/>
    <n v="-1"/>
    <n v="0"/>
    <n v="-1"/>
    <n v="-1"/>
    <n v="-1"/>
    <x v="3"/>
    <x v="1"/>
    <x v="0"/>
  </r>
  <r>
    <n v="5080"/>
    <n v="6639"/>
    <m/>
    <x v="1"/>
    <n v="5"/>
    <n v="0"/>
    <n v="-1"/>
    <n v="0"/>
    <n v="-1"/>
    <n v="-1"/>
    <n v="-1"/>
    <n v="0"/>
    <n v="-1"/>
    <n v="0"/>
    <n v="-1"/>
    <n v="-1"/>
    <n v="-1"/>
    <x v="4"/>
    <x v="1"/>
    <x v="0"/>
  </r>
  <r>
    <n v="5080"/>
    <n v="6639"/>
    <m/>
    <x v="1"/>
    <n v="6"/>
    <n v="0"/>
    <n v="-1"/>
    <n v="0"/>
    <n v="-1"/>
    <n v="-1"/>
    <n v="-1"/>
    <n v="0"/>
    <n v="-1"/>
    <n v="0"/>
    <n v="-1"/>
    <n v="-1"/>
    <n v="-1"/>
    <x v="5"/>
    <x v="1"/>
    <x v="0"/>
  </r>
  <r>
    <n v="5080"/>
    <n v="6639"/>
    <m/>
    <x v="1"/>
    <n v="7"/>
    <n v="0"/>
    <n v="-1"/>
    <n v="0"/>
    <n v="-1"/>
    <n v="-1"/>
    <n v="-1"/>
    <n v="0"/>
    <n v="-1"/>
    <n v="0"/>
    <n v="-1"/>
    <n v="-1"/>
    <n v="-1"/>
    <x v="6"/>
    <x v="1"/>
    <x v="0"/>
  </r>
  <r>
    <n v="5080"/>
    <n v="6639"/>
    <m/>
    <x v="1"/>
    <n v="8"/>
    <n v="0"/>
    <n v="-1"/>
    <n v="0"/>
    <n v="-1"/>
    <n v="-1"/>
    <n v="-1"/>
    <n v="0"/>
    <n v="-1"/>
    <n v="0"/>
    <n v="-1"/>
    <n v="-1"/>
    <n v="-1"/>
    <x v="7"/>
    <x v="1"/>
    <x v="0"/>
  </r>
  <r>
    <n v="5080"/>
    <n v="6639"/>
    <m/>
    <x v="1"/>
    <n v="9"/>
    <n v="0"/>
    <n v="-1"/>
    <n v="0"/>
    <n v="-1"/>
    <n v="-1"/>
    <n v="-1"/>
    <n v="0"/>
    <n v="-1"/>
    <n v="0"/>
    <n v="-1"/>
    <n v="-1"/>
    <n v="-1"/>
    <x v="8"/>
    <x v="1"/>
    <x v="0"/>
  </r>
  <r>
    <n v="5080"/>
    <n v="6639"/>
    <m/>
    <x v="1"/>
    <n v="10"/>
    <n v="0"/>
    <n v="-1"/>
    <n v="0"/>
    <n v="-1"/>
    <n v="-1"/>
    <n v="-1"/>
    <n v="0"/>
    <n v="-1"/>
    <n v="0"/>
    <n v="-1"/>
    <n v="-1"/>
    <n v="-1"/>
    <x v="9"/>
    <x v="1"/>
    <x v="0"/>
  </r>
  <r>
    <n v="5080"/>
    <n v="6639"/>
    <m/>
    <x v="1"/>
    <n v="11"/>
    <n v="0"/>
    <n v="-1"/>
    <n v="0"/>
    <n v="-1"/>
    <n v="-1"/>
    <n v="-1"/>
    <n v="0"/>
    <n v="-1"/>
    <n v="0"/>
    <n v="-1"/>
    <n v="-1"/>
    <n v="-1"/>
    <x v="10"/>
    <x v="1"/>
    <x v="0"/>
  </r>
  <r>
    <n v="5080"/>
    <n v="6639"/>
    <m/>
    <x v="1"/>
    <n v="12"/>
    <n v="0"/>
    <n v="-1"/>
    <n v="0"/>
    <n v="-1"/>
    <n v="-1"/>
    <n v="-1"/>
    <n v="0"/>
    <n v="-1"/>
    <n v="0"/>
    <n v="-1"/>
    <n v="-1"/>
    <n v="-1"/>
    <x v="11"/>
    <x v="1"/>
    <x v="0"/>
  </r>
  <r>
    <n v="5077"/>
    <n v="6639"/>
    <m/>
    <x v="1"/>
    <n v="1"/>
    <n v="0"/>
    <n v="-1"/>
    <n v="0"/>
    <n v="-1"/>
    <n v="-1"/>
    <n v="-1"/>
    <n v="0"/>
    <n v="-1"/>
    <n v="0"/>
    <n v="-1"/>
    <n v="-1"/>
    <n v="-1"/>
    <x v="0"/>
    <x v="1"/>
    <x v="0"/>
  </r>
  <r>
    <n v="5077"/>
    <n v="6639"/>
    <m/>
    <x v="1"/>
    <n v="2"/>
    <n v="0"/>
    <n v="-1"/>
    <n v="0"/>
    <n v="-1"/>
    <n v="-1"/>
    <n v="-1"/>
    <n v="0"/>
    <n v="-1"/>
    <n v="0"/>
    <n v="-1"/>
    <n v="-1"/>
    <n v="-1"/>
    <x v="1"/>
    <x v="1"/>
    <x v="0"/>
  </r>
  <r>
    <n v="5077"/>
    <n v="6639"/>
    <m/>
    <x v="1"/>
    <n v="3"/>
    <n v="0"/>
    <n v="-1"/>
    <n v="0"/>
    <n v="-1"/>
    <n v="-1"/>
    <n v="-1"/>
    <n v="0"/>
    <n v="-1"/>
    <n v="0"/>
    <n v="-1"/>
    <n v="-1"/>
    <n v="-1"/>
    <x v="2"/>
    <x v="1"/>
    <x v="0"/>
  </r>
  <r>
    <n v="5077"/>
    <n v="6639"/>
    <m/>
    <x v="1"/>
    <n v="4"/>
    <n v="0"/>
    <n v="-1"/>
    <n v="0"/>
    <n v="-1"/>
    <n v="-1"/>
    <n v="-1"/>
    <n v="0"/>
    <n v="-1"/>
    <n v="0"/>
    <n v="-1"/>
    <n v="-1"/>
    <n v="-1"/>
    <x v="3"/>
    <x v="1"/>
    <x v="0"/>
  </r>
  <r>
    <n v="5077"/>
    <n v="6639"/>
    <m/>
    <x v="1"/>
    <n v="5"/>
    <n v="0"/>
    <n v="-1"/>
    <n v="0"/>
    <n v="-1"/>
    <n v="-1"/>
    <n v="-1"/>
    <n v="0"/>
    <n v="-1"/>
    <n v="0"/>
    <n v="-1"/>
    <n v="-1"/>
    <n v="-1"/>
    <x v="4"/>
    <x v="1"/>
    <x v="0"/>
  </r>
  <r>
    <n v="5077"/>
    <n v="6639"/>
    <m/>
    <x v="1"/>
    <n v="6"/>
    <n v="0"/>
    <n v="-1"/>
    <n v="0"/>
    <n v="-1"/>
    <n v="-1"/>
    <n v="-1"/>
    <n v="0"/>
    <n v="-1"/>
    <n v="0"/>
    <n v="-1"/>
    <n v="-1"/>
    <n v="-1"/>
    <x v="5"/>
    <x v="1"/>
    <x v="0"/>
  </r>
  <r>
    <n v="5077"/>
    <n v="6639"/>
    <m/>
    <x v="1"/>
    <n v="7"/>
    <n v="0"/>
    <n v="-1"/>
    <n v="0"/>
    <n v="-1"/>
    <n v="-1"/>
    <n v="-1"/>
    <n v="0"/>
    <n v="-1"/>
    <n v="0"/>
    <n v="-1"/>
    <n v="-1"/>
    <n v="-1"/>
    <x v="6"/>
    <x v="1"/>
    <x v="0"/>
  </r>
  <r>
    <n v="5077"/>
    <n v="6639"/>
    <m/>
    <x v="1"/>
    <n v="8"/>
    <n v="0"/>
    <n v="-1"/>
    <n v="0"/>
    <n v="-1"/>
    <n v="-1"/>
    <n v="-1"/>
    <n v="0"/>
    <n v="-1"/>
    <n v="0"/>
    <n v="-1"/>
    <n v="-1"/>
    <n v="-1"/>
    <x v="7"/>
    <x v="1"/>
    <x v="0"/>
  </r>
  <r>
    <n v="5077"/>
    <n v="6639"/>
    <m/>
    <x v="1"/>
    <n v="9"/>
    <n v="0"/>
    <n v="-1"/>
    <n v="0"/>
    <n v="-1"/>
    <n v="-1"/>
    <n v="-1"/>
    <n v="0"/>
    <n v="-1"/>
    <n v="0"/>
    <n v="-1"/>
    <n v="-1"/>
    <n v="-1"/>
    <x v="8"/>
    <x v="1"/>
    <x v="0"/>
  </r>
  <r>
    <n v="5077"/>
    <n v="6639"/>
    <m/>
    <x v="1"/>
    <n v="10"/>
    <n v="0"/>
    <n v="-1"/>
    <n v="0"/>
    <n v="-1"/>
    <n v="-1"/>
    <n v="-1"/>
    <n v="0"/>
    <n v="-1"/>
    <n v="0"/>
    <n v="-1"/>
    <n v="-1"/>
    <n v="-1"/>
    <x v="9"/>
    <x v="1"/>
    <x v="0"/>
  </r>
  <r>
    <n v="5077"/>
    <n v="6639"/>
    <m/>
    <x v="1"/>
    <n v="11"/>
    <n v="0"/>
    <n v="-1"/>
    <n v="0"/>
    <n v="-1"/>
    <n v="-1"/>
    <n v="-1"/>
    <n v="0"/>
    <n v="-1"/>
    <n v="0"/>
    <n v="-1"/>
    <n v="-1"/>
    <n v="-1"/>
    <x v="10"/>
    <x v="1"/>
    <x v="0"/>
  </r>
  <r>
    <n v="5077"/>
    <n v="6639"/>
    <m/>
    <x v="1"/>
    <n v="12"/>
    <n v="0"/>
    <n v="-1"/>
    <n v="0"/>
    <n v="-1"/>
    <n v="-1"/>
    <n v="-1"/>
    <n v="0"/>
    <n v="-1"/>
    <n v="0"/>
    <n v="-1"/>
    <n v="-1"/>
    <n v="-1"/>
    <x v="11"/>
    <x v="1"/>
    <x v="0"/>
  </r>
  <r>
    <n v="5078"/>
    <n v="6639"/>
    <m/>
    <x v="1"/>
    <n v="1"/>
    <n v="0"/>
    <n v="-1"/>
    <n v="0"/>
    <n v="-1"/>
    <n v="-1"/>
    <n v="-1"/>
    <n v="0"/>
    <n v="-1"/>
    <n v="0"/>
    <n v="-1"/>
    <n v="-1"/>
    <n v="-1"/>
    <x v="0"/>
    <x v="1"/>
    <x v="0"/>
  </r>
  <r>
    <n v="5078"/>
    <n v="6639"/>
    <m/>
    <x v="1"/>
    <n v="2"/>
    <n v="0"/>
    <n v="-1"/>
    <n v="0"/>
    <n v="-1"/>
    <n v="-1"/>
    <n v="-1"/>
    <n v="0"/>
    <n v="-1"/>
    <n v="0"/>
    <n v="-1"/>
    <n v="-1"/>
    <n v="-1"/>
    <x v="1"/>
    <x v="1"/>
    <x v="0"/>
  </r>
  <r>
    <n v="5078"/>
    <n v="6639"/>
    <m/>
    <x v="1"/>
    <n v="3"/>
    <n v="0"/>
    <n v="-1"/>
    <n v="0"/>
    <n v="-1"/>
    <n v="-1"/>
    <n v="-1"/>
    <n v="0"/>
    <n v="-1"/>
    <n v="0"/>
    <n v="-1"/>
    <n v="-1"/>
    <n v="-1"/>
    <x v="2"/>
    <x v="1"/>
    <x v="0"/>
  </r>
  <r>
    <n v="5078"/>
    <n v="6639"/>
    <m/>
    <x v="1"/>
    <n v="4"/>
    <n v="0"/>
    <n v="-1"/>
    <n v="0"/>
    <n v="-1"/>
    <n v="-1"/>
    <n v="-1"/>
    <n v="0"/>
    <n v="-1"/>
    <n v="0"/>
    <n v="-1"/>
    <n v="-1"/>
    <n v="-1"/>
    <x v="3"/>
    <x v="1"/>
    <x v="0"/>
  </r>
  <r>
    <n v="5078"/>
    <n v="6639"/>
    <m/>
    <x v="1"/>
    <n v="5"/>
    <n v="0"/>
    <n v="-1"/>
    <n v="0"/>
    <n v="-1"/>
    <n v="-1"/>
    <n v="-1"/>
    <n v="0"/>
    <n v="-1"/>
    <n v="0"/>
    <n v="-1"/>
    <n v="-1"/>
    <n v="-1"/>
    <x v="4"/>
    <x v="1"/>
    <x v="0"/>
  </r>
  <r>
    <n v="5078"/>
    <n v="6639"/>
    <m/>
    <x v="1"/>
    <n v="6"/>
    <n v="0"/>
    <n v="-1"/>
    <n v="0"/>
    <n v="-1"/>
    <n v="-1"/>
    <n v="-1"/>
    <n v="0"/>
    <n v="-1"/>
    <n v="0"/>
    <n v="-1"/>
    <n v="-1"/>
    <n v="-1"/>
    <x v="5"/>
    <x v="1"/>
    <x v="0"/>
  </r>
  <r>
    <n v="5078"/>
    <n v="6639"/>
    <m/>
    <x v="1"/>
    <n v="7"/>
    <n v="0"/>
    <n v="-1"/>
    <n v="0"/>
    <n v="-1"/>
    <n v="-1"/>
    <n v="-1"/>
    <n v="0"/>
    <n v="-1"/>
    <n v="0"/>
    <n v="-1"/>
    <n v="-1"/>
    <n v="-1"/>
    <x v="6"/>
    <x v="1"/>
    <x v="0"/>
  </r>
  <r>
    <n v="5078"/>
    <n v="6639"/>
    <m/>
    <x v="1"/>
    <n v="8"/>
    <n v="0"/>
    <n v="-1"/>
    <n v="0"/>
    <n v="-1"/>
    <n v="-1"/>
    <n v="-1"/>
    <n v="0"/>
    <n v="-1"/>
    <n v="0"/>
    <n v="-1"/>
    <n v="-1"/>
    <n v="-1"/>
    <x v="7"/>
    <x v="1"/>
    <x v="0"/>
  </r>
  <r>
    <n v="5078"/>
    <n v="6639"/>
    <m/>
    <x v="1"/>
    <n v="9"/>
    <n v="0"/>
    <n v="-1"/>
    <n v="0"/>
    <n v="-1"/>
    <n v="-1"/>
    <n v="-1"/>
    <n v="0"/>
    <n v="-1"/>
    <n v="0"/>
    <n v="-1"/>
    <n v="-1"/>
    <n v="-1"/>
    <x v="8"/>
    <x v="1"/>
    <x v="0"/>
  </r>
  <r>
    <n v="5078"/>
    <n v="6639"/>
    <m/>
    <x v="1"/>
    <n v="10"/>
    <n v="0"/>
    <n v="-1"/>
    <n v="0"/>
    <n v="-1"/>
    <n v="-1"/>
    <n v="-1"/>
    <n v="0"/>
    <n v="-1"/>
    <n v="0"/>
    <n v="-1"/>
    <n v="-1"/>
    <n v="-1"/>
    <x v="9"/>
    <x v="1"/>
    <x v="0"/>
  </r>
  <r>
    <n v="5078"/>
    <n v="6639"/>
    <m/>
    <x v="1"/>
    <n v="11"/>
    <n v="0"/>
    <n v="-1"/>
    <n v="0"/>
    <n v="-1"/>
    <n v="-1"/>
    <n v="-1"/>
    <n v="0"/>
    <n v="-1"/>
    <n v="0"/>
    <n v="-1"/>
    <n v="-1"/>
    <n v="-1"/>
    <x v="10"/>
    <x v="1"/>
    <x v="0"/>
  </r>
  <r>
    <n v="5078"/>
    <n v="6639"/>
    <m/>
    <x v="1"/>
    <n v="12"/>
    <n v="0"/>
    <n v="-1"/>
    <n v="0"/>
    <n v="-1"/>
    <n v="-1"/>
    <n v="-1"/>
    <n v="0"/>
    <n v="-1"/>
    <n v="0"/>
    <n v="-1"/>
    <n v="-1"/>
    <n v="-1"/>
    <x v="11"/>
    <x v="1"/>
    <x v="0"/>
  </r>
  <r>
    <n v="5084"/>
    <n v="6643"/>
    <m/>
    <x v="2"/>
    <n v="1"/>
    <n v="0"/>
    <n v="-1"/>
    <n v="0"/>
    <n v="-1"/>
    <n v="-1"/>
    <n v="-1"/>
    <n v="0"/>
    <n v="-1"/>
    <n v="0"/>
    <n v="-1"/>
    <n v="-1"/>
    <n v="-1"/>
    <x v="0"/>
    <x v="5"/>
    <x v="0"/>
  </r>
  <r>
    <n v="5084"/>
    <n v="6643"/>
    <m/>
    <x v="2"/>
    <n v="2"/>
    <n v="0"/>
    <n v="-1"/>
    <n v="0"/>
    <n v="-1"/>
    <n v="-1"/>
    <n v="-1"/>
    <n v="0"/>
    <n v="-1"/>
    <n v="0"/>
    <n v="-1"/>
    <n v="-1"/>
    <n v="-1"/>
    <x v="1"/>
    <x v="5"/>
    <x v="0"/>
  </r>
  <r>
    <n v="5084"/>
    <n v="6643"/>
    <m/>
    <x v="2"/>
    <n v="3"/>
    <n v="0"/>
    <n v="-1"/>
    <n v="0"/>
    <n v="-1"/>
    <n v="-1"/>
    <n v="-1"/>
    <n v="0"/>
    <n v="-1"/>
    <n v="0"/>
    <n v="-1"/>
    <n v="-1"/>
    <n v="-1"/>
    <x v="2"/>
    <x v="5"/>
    <x v="0"/>
  </r>
  <r>
    <n v="5084"/>
    <n v="6643"/>
    <m/>
    <x v="2"/>
    <n v="4"/>
    <n v="0"/>
    <n v="-1"/>
    <n v="0"/>
    <n v="-1"/>
    <n v="-1"/>
    <n v="-1"/>
    <n v="0"/>
    <n v="-1"/>
    <n v="0"/>
    <n v="-1"/>
    <n v="-1"/>
    <n v="-1"/>
    <x v="3"/>
    <x v="5"/>
    <x v="0"/>
  </r>
  <r>
    <n v="5084"/>
    <n v="6643"/>
    <m/>
    <x v="2"/>
    <n v="5"/>
    <n v="0"/>
    <n v="-1"/>
    <n v="0"/>
    <n v="-1"/>
    <n v="-1"/>
    <n v="-1"/>
    <n v="0"/>
    <n v="-1"/>
    <n v="0"/>
    <n v="-1"/>
    <n v="-1"/>
    <n v="-1"/>
    <x v="4"/>
    <x v="5"/>
    <x v="0"/>
  </r>
  <r>
    <n v="5084"/>
    <n v="6643"/>
    <m/>
    <x v="2"/>
    <n v="6"/>
    <n v="0"/>
    <n v="-1"/>
    <n v="0"/>
    <n v="-1"/>
    <n v="-1"/>
    <n v="-1"/>
    <n v="0"/>
    <n v="-1"/>
    <n v="0"/>
    <n v="-1"/>
    <n v="-1"/>
    <n v="-1"/>
    <x v="5"/>
    <x v="5"/>
    <x v="0"/>
  </r>
  <r>
    <n v="5084"/>
    <n v="6643"/>
    <m/>
    <x v="2"/>
    <n v="7"/>
    <n v="0"/>
    <n v="-1"/>
    <n v="0"/>
    <n v="-1"/>
    <n v="-1"/>
    <n v="-1"/>
    <n v="0"/>
    <n v="-1"/>
    <n v="0"/>
    <n v="-1"/>
    <n v="-1"/>
    <n v="-1"/>
    <x v="6"/>
    <x v="5"/>
    <x v="0"/>
  </r>
  <r>
    <n v="5084"/>
    <n v="6643"/>
    <m/>
    <x v="2"/>
    <n v="8"/>
    <n v="0"/>
    <n v="-1"/>
    <n v="0"/>
    <n v="-1"/>
    <n v="-1"/>
    <n v="-1"/>
    <n v="0"/>
    <n v="-1"/>
    <n v="0"/>
    <n v="-1"/>
    <n v="-1"/>
    <n v="-1"/>
    <x v="7"/>
    <x v="5"/>
    <x v="0"/>
  </r>
  <r>
    <n v="5084"/>
    <n v="6643"/>
    <m/>
    <x v="2"/>
    <n v="9"/>
    <n v="0"/>
    <n v="-1"/>
    <n v="0"/>
    <n v="-1"/>
    <n v="-1"/>
    <n v="-1"/>
    <n v="0"/>
    <n v="-1"/>
    <n v="0"/>
    <n v="-1"/>
    <n v="-1"/>
    <n v="-1"/>
    <x v="8"/>
    <x v="5"/>
    <x v="0"/>
  </r>
  <r>
    <n v="5084"/>
    <n v="6643"/>
    <m/>
    <x v="2"/>
    <n v="10"/>
    <n v="0"/>
    <n v="-1"/>
    <n v="0"/>
    <n v="-1"/>
    <n v="-1"/>
    <n v="-1"/>
    <n v="0"/>
    <n v="-1"/>
    <n v="0"/>
    <n v="-1"/>
    <n v="-1"/>
    <n v="-1"/>
    <x v="9"/>
    <x v="5"/>
    <x v="0"/>
  </r>
  <r>
    <n v="5084"/>
    <n v="6643"/>
    <m/>
    <x v="2"/>
    <n v="11"/>
    <n v="0"/>
    <n v="-1"/>
    <n v="0"/>
    <n v="-1"/>
    <n v="-1"/>
    <n v="-1"/>
    <n v="0"/>
    <n v="-1"/>
    <n v="0"/>
    <n v="-1"/>
    <n v="-1"/>
    <n v="-1"/>
    <x v="10"/>
    <x v="5"/>
    <x v="0"/>
  </r>
  <r>
    <n v="5084"/>
    <n v="6643"/>
    <m/>
    <x v="2"/>
    <n v="12"/>
    <n v="0"/>
    <n v="-1"/>
    <n v="0"/>
    <n v="-1"/>
    <n v="-1"/>
    <n v="-1"/>
    <n v="0"/>
    <n v="-1"/>
    <n v="0"/>
    <n v="-1"/>
    <n v="-1"/>
    <n v="-1"/>
    <x v="11"/>
    <x v="5"/>
    <x v="0"/>
  </r>
  <r>
    <n v="5082"/>
    <n v="6643"/>
    <m/>
    <x v="2"/>
    <n v="1"/>
    <n v="0"/>
    <n v="-1"/>
    <n v="0"/>
    <n v="-1"/>
    <n v="-1"/>
    <n v="-1"/>
    <n v="0"/>
    <n v="-1"/>
    <n v="0"/>
    <n v="-1"/>
    <n v="-1"/>
    <n v="-1"/>
    <x v="0"/>
    <x v="5"/>
    <x v="0"/>
  </r>
  <r>
    <n v="5082"/>
    <n v="6643"/>
    <m/>
    <x v="2"/>
    <n v="2"/>
    <n v="0"/>
    <n v="-1"/>
    <n v="0"/>
    <n v="-1"/>
    <n v="-1"/>
    <n v="-1"/>
    <n v="0"/>
    <n v="-1"/>
    <n v="0"/>
    <n v="-1"/>
    <n v="-1"/>
    <n v="-1"/>
    <x v="1"/>
    <x v="5"/>
    <x v="0"/>
  </r>
  <r>
    <n v="5082"/>
    <n v="6643"/>
    <m/>
    <x v="2"/>
    <n v="3"/>
    <n v="0"/>
    <n v="-1"/>
    <n v="0"/>
    <n v="-1"/>
    <n v="-1"/>
    <n v="-1"/>
    <n v="0"/>
    <n v="-1"/>
    <n v="0"/>
    <n v="-1"/>
    <n v="-1"/>
    <n v="-1"/>
    <x v="2"/>
    <x v="5"/>
    <x v="0"/>
  </r>
  <r>
    <n v="5082"/>
    <n v="6643"/>
    <m/>
    <x v="2"/>
    <n v="4"/>
    <n v="0"/>
    <n v="-1"/>
    <n v="0"/>
    <n v="-1"/>
    <n v="-1"/>
    <n v="-1"/>
    <n v="0"/>
    <n v="-1"/>
    <n v="0"/>
    <n v="-1"/>
    <n v="-1"/>
    <n v="-1"/>
    <x v="3"/>
    <x v="5"/>
    <x v="0"/>
  </r>
  <r>
    <n v="5082"/>
    <n v="6643"/>
    <m/>
    <x v="2"/>
    <n v="5"/>
    <n v="0"/>
    <n v="-1"/>
    <n v="0"/>
    <n v="-1"/>
    <n v="-1"/>
    <n v="-1"/>
    <n v="0"/>
    <n v="-1"/>
    <n v="0"/>
    <n v="-1"/>
    <n v="-1"/>
    <n v="-1"/>
    <x v="4"/>
    <x v="5"/>
    <x v="0"/>
  </r>
  <r>
    <n v="5082"/>
    <n v="6643"/>
    <m/>
    <x v="2"/>
    <n v="6"/>
    <n v="0"/>
    <n v="-1"/>
    <n v="0"/>
    <n v="-1"/>
    <n v="-1"/>
    <n v="-1"/>
    <n v="0"/>
    <n v="-1"/>
    <n v="0"/>
    <n v="-1"/>
    <n v="-1"/>
    <n v="-1"/>
    <x v="5"/>
    <x v="5"/>
    <x v="0"/>
  </r>
  <r>
    <n v="5082"/>
    <n v="6643"/>
    <m/>
    <x v="2"/>
    <n v="7"/>
    <n v="0"/>
    <n v="-1"/>
    <n v="0"/>
    <n v="-1"/>
    <n v="-1"/>
    <n v="-1"/>
    <n v="0"/>
    <n v="-1"/>
    <n v="0"/>
    <n v="-1"/>
    <n v="-1"/>
    <n v="-1"/>
    <x v="6"/>
    <x v="5"/>
    <x v="0"/>
  </r>
  <r>
    <n v="5082"/>
    <n v="6643"/>
    <m/>
    <x v="2"/>
    <n v="8"/>
    <n v="0"/>
    <n v="-1"/>
    <n v="0"/>
    <n v="-1"/>
    <n v="-1"/>
    <n v="-1"/>
    <n v="0"/>
    <n v="-1"/>
    <n v="0"/>
    <n v="-1"/>
    <n v="-1"/>
    <n v="-1"/>
    <x v="7"/>
    <x v="5"/>
    <x v="0"/>
  </r>
  <r>
    <n v="5082"/>
    <n v="6643"/>
    <m/>
    <x v="2"/>
    <n v="9"/>
    <n v="0"/>
    <n v="-1"/>
    <n v="0"/>
    <n v="-1"/>
    <n v="-1"/>
    <n v="-1"/>
    <n v="0"/>
    <n v="-1"/>
    <n v="0"/>
    <n v="-1"/>
    <n v="-1"/>
    <n v="-1"/>
    <x v="8"/>
    <x v="5"/>
    <x v="0"/>
  </r>
  <r>
    <n v="5082"/>
    <n v="6643"/>
    <m/>
    <x v="2"/>
    <n v="10"/>
    <n v="0"/>
    <n v="-1"/>
    <n v="0"/>
    <n v="-1"/>
    <n v="-1"/>
    <n v="-1"/>
    <n v="0"/>
    <n v="-1"/>
    <n v="0"/>
    <n v="-1"/>
    <n v="-1"/>
    <n v="-1"/>
    <x v="9"/>
    <x v="5"/>
    <x v="0"/>
  </r>
  <r>
    <n v="5082"/>
    <n v="6643"/>
    <m/>
    <x v="2"/>
    <n v="11"/>
    <n v="0"/>
    <n v="-1"/>
    <n v="0"/>
    <n v="-1"/>
    <n v="-1"/>
    <n v="-1"/>
    <n v="0"/>
    <n v="-1"/>
    <n v="0"/>
    <n v="-1"/>
    <n v="-1"/>
    <n v="-1"/>
    <x v="10"/>
    <x v="5"/>
    <x v="0"/>
  </r>
  <r>
    <n v="5082"/>
    <n v="6643"/>
    <m/>
    <x v="2"/>
    <n v="12"/>
    <n v="0"/>
    <n v="-1"/>
    <n v="0"/>
    <n v="-1"/>
    <n v="-1"/>
    <n v="-1"/>
    <n v="0"/>
    <n v="-1"/>
    <n v="0"/>
    <n v="-1"/>
    <n v="-1"/>
    <n v="-1"/>
    <x v="11"/>
    <x v="5"/>
    <x v="0"/>
  </r>
  <r>
    <n v="5079"/>
    <n v="6643"/>
    <m/>
    <x v="2"/>
    <n v="1"/>
    <n v="0"/>
    <n v="-1"/>
    <n v="0"/>
    <n v="-1"/>
    <n v="-1"/>
    <n v="-1"/>
    <n v="0"/>
    <n v="-1"/>
    <n v="0"/>
    <n v="-1"/>
    <n v="-1"/>
    <n v="-1"/>
    <x v="0"/>
    <x v="5"/>
    <x v="0"/>
  </r>
  <r>
    <n v="5079"/>
    <n v="6643"/>
    <m/>
    <x v="2"/>
    <n v="2"/>
    <n v="0"/>
    <n v="-1"/>
    <n v="0"/>
    <n v="-1"/>
    <n v="-1"/>
    <n v="-1"/>
    <n v="0"/>
    <n v="-1"/>
    <n v="0"/>
    <n v="-1"/>
    <n v="-1"/>
    <n v="-1"/>
    <x v="1"/>
    <x v="5"/>
    <x v="0"/>
  </r>
  <r>
    <n v="5079"/>
    <n v="6643"/>
    <m/>
    <x v="2"/>
    <n v="3"/>
    <n v="0"/>
    <n v="-1"/>
    <n v="0"/>
    <n v="-1"/>
    <n v="-1"/>
    <n v="-1"/>
    <n v="0"/>
    <n v="-1"/>
    <n v="0"/>
    <n v="-1"/>
    <n v="-1"/>
    <n v="-1"/>
    <x v="2"/>
    <x v="5"/>
    <x v="0"/>
  </r>
  <r>
    <n v="5079"/>
    <n v="6643"/>
    <m/>
    <x v="2"/>
    <n v="4"/>
    <n v="0"/>
    <n v="-1"/>
    <n v="0"/>
    <n v="-1"/>
    <n v="-1"/>
    <n v="-1"/>
    <n v="0"/>
    <n v="-1"/>
    <n v="0"/>
    <n v="-1"/>
    <n v="-1"/>
    <n v="-1"/>
    <x v="3"/>
    <x v="5"/>
    <x v="0"/>
  </r>
  <r>
    <n v="5079"/>
    <n v="6643"/>
    <m/>
    <x v="2"/>
    <n v="5"/>
    <n v="0"/>
    <n v="-1"/>
    <n v="0"/>
    <n v="-1"/>
    <n v="-1"/>
    <n v="-1"/>
    <n v="0"/>
    <n v="-1"/>
    <n v="0"/>
    <n v="-1"/>
    <n v="-1"/>
    <n v="-1"/>
    <x v="4"/>
    <x v="5"/>
    <x v="0"/>
  </r>
  <r>
    <n v="5079"/>
    <n v="6643"/>
    <m/>
    <x v="2"/>
    <n v="6"/>
    <n v="0"/>
    <n v="-1"/>
    <n v="0"/>
    <n v="-1"/>
    <n v="-1"/>
    <n v="-1"/>
    <n v="0"/>
    <n v="-1"/>
    <n v="0"/>
    <n v="-1"/>
    <n v="-1"/>
    <n v="-1"/>
    <x v="5"/>
    <x v="5"/>
    <x v="0"/>
  </r>
  <r>
    <n v="5079"/>
    <n v="6643"/>
    <m/>
    <x v="2"/>
    <n v="7"/>
    <n v="0"/>
    <n v="-1"/>
    <n v="0"/>
    <n v="-1"/>
    <n v="-1"/>
    <n v="-1"/>
    <n v="0"/>
    <n v="-1"/>
    <n v="0"/>
    <n v="-1"/>
    <n v="-1"/>
    <n v="-1"/>
    <x v="6"/>
    <x v="5"/>
    <x v="0"/>
  </r>
  <r>
    <n v="5079"/>
    <n v="6643"/>
    <m/>
    <x v="2"/>
    <n v="8"/>
    <n v="0"/>
    <n v="-1"/>
    <n v="0"/>
    <n v="-1"/>
    <n v="-1"/>
    <n v="-1"/>
    <n v="0"/>
    <n v="-1"/>
    <n v="0"/>
    <n v="-1"/>
    <n v="-1"/>
    <n v="-1"/>
    <x v="7"/>
    <x v="5"/>
    <x v="0"/>
  </r>
  <r>
    <n v="5079"/>
    <n v="6643"/>
    <m/>
    <x v="2"/>
    <n v="9"/>
    <n v="0"/>
    <n v="-1"/>
    <n v="0"/>
    <n v="-1"/>
    <n v="-1"/>
    <n v="-1"/>
    <n v="0"/>
    <n v="-1"/>
    <n v="0"/>
    <n v="-1"/>
    <n v="-1"/>
    <n v="-1"/>
    <x v="8"/>
    <x v="5"/>
    <x v="0"/>
  </r>
  <r>
    <n v="5079"/>
    <n v="6643"/>
    <m/>
    <x v="2"/>
    <n v="10"/>
    <n v="0"/>
    <n v="-1"/>
    <n v="0"/>
    <n v="-1"/>
    <n v="-1"/>
    <n v="-1"/>
    <n v="0"/>
    <n v="-1"/>
    <n v="0"/>
    <n v="-1"/>
    <n v="-1"/>
    <n v="-1"/>
    <x v="9"/>
    <x v="5"/>
    <x v="0"/>
  </r>
  <r>
    <n v="5079"/>
    <n v="6643"/>
    <m/>
    <x v="2"/>
    <n v="11"/>
    <n v="0"/>
    <n v="-1"/>
    <n v="0"/>
    <n v="-1"/>
    <n v="-1"/>
    <n v="-1"/>
    <n v="0"/>
    <n v="-1"/>
    <n v="0"/>
    <n v="-1"/>
    <n v="-1"/>
    <n v="-1"/>
    <x v="10"/>
    <x v="5"/>
    <x v="0"/>
  </r>
  <r>
    <n v="5079"/>
    <n v="6643"/>
    <m/>
    <x v="2"/>
    <n v="12"/>
    <n v="0"/>
    <n v="-1"/>
    <n v="0"/>
    <n v="-1"/>
    <n v="-1"/>
    <n v="-1"/>
    <n v="0"/>
    <n v="-1"/>
    <n v="0"/>
    <n v="-1"/>
    <n v="-1"/>
    <n v="-1"/>
    <x v="11"/>
    <x v="5"/>
    <x v="0"/>
  </r>
  <r>
    <n v="5083"/>
    <n v="6643"/>
    <m/>
    <x v="2"/>
    <n v="1"/>
    <n v="0"/>
    <n v="-1"/>
    <n v="0"/>
    <n v="-1"/>
    <n v="-1"/>
    <n v="-1"/>
    <n v="0"/>
    <n v="-1"/>
    <n v="0"/>
    <n v="-1"/>
    <n v="-1"/>
    <n v="-1"/>
    <x v="0"/>
    <x v="5"/>
    <x v="0"/>
  </r>
  <r>
    <n v="5083"/>
    <n v="6643"/>
    <m/>
    <x v="2"/>
    <n v="2"/>
    <n v="0"/>
    <n v="-1"/>
    <n v="0"/>
    <n v="-1"/>
    <n v="-1"/>
    <n v="-1"/>
    <n v="0"/>
    <n v="-1"/>
    <n v="0"/>
    <n v="-1"/>
    <n v="-1"/>
    <n v="-1"/>
    <x v="1"/>
    <x v="5"/>
    <x v="0"/>
  </r>
  <r>
    <n v="5083"/>
    <n v="6643"/>
    <m/>
    <x v="2"/>
    <n v="3"/>
    <n v="0"/>
    <n v="-1"/>
    <n v="0"/>
    <n v="-1"/>
    <n v="-1"/>
    <n v="-1"/>
    <n v="0"/>
    <n v="-1"/>
    <n v="0"/>
    <n v="-1"/>
    <n v="-1"/>
    <n v="-1"/>
    <x v="2"/>
    <x v="5"/>
    <x v="0"/>
  </r>
  <r>
    <n v="5083"/>
    <n v="6643"/>
    <m/>
    <x v="2"/>
    <n v="4"/>
    <n v="0"/>
    <n v="-1"/>
    <n v="0"/>
    <n v="-1"/>
    <n v="-1"/>
    <n v="-1"/>
    <n v="0"/>
    <n v="-1"/>
    <n v="0"/>
    <n v="-1"/>
    <n v="-1"/>
    <n v="-1"/>
    <x v="3"/>
    <x v="5"/>
    <x v="0"/>
  </r>
  <r>
    <n v="5083"/>
    <n v="6643"/>
    <m/>
    <x v="2"/>
    <n v="5"/>
    <n v="0"/>
    <n v="-1"/>
    <n v="0"/>
    <n v="-1"/>
    <n v="-1"/>
    <n v="-1"/>
    <n v="0"/>
    <n v="-1"/>
    <n v="0"/>
    <n v="-1"/>
    <n v="-1"/>
    <n v="-1"/>
    <x v="4"/>
    <x v="5"/>
    <x v="0"/>
  </r>
  <r>
    <n v="5083"/>
    <n v="6643"/>
    <m/>
    <x v="2"/>
    <n v="6"/>
    <n v="0"/>
    <n v="-1"/>
    <n v="0"/>
    <n v="-1"/>
    <n v="-1"/>
    <n v="-1"/>
    <n v="0"/>
    <n v="-1"/>
    <n v="0"/>
    <n v="-1"/>
    <n v="-1"/>
    <n v="-1"/>
    <x v="5"/>
    <x v="5"/>
    <x v="0"/>
  </r>
  <r>
    <n v="5083"/>
    <n v="6643"/>
    <m/>
    <x v="2"/>
    <n v="7"/>
    <n v="0"/>
    <n v="-1"/>
    <n v="0"/>
    <n v="-1"/>
    <n v="-1"/>
    <n v="-1"/>
    <n v="0"/>
    <n v="-1"/>
    <n v="0"/>
    <n v="-1"/>
    <n v="-1"/>
    <n v="-1"/>
    <x v="6"/>
    <x v="5"/>
    <x v="0"/>
  </r>
  <r>
    <n v="5083"/>
    <n v="6643"/>
    <m/>
    <x v="2"/>
    <n v="8"/>
    <n v="0"/>
    <n v="-1"/>
    <n v="0"/>
    <n v="-1"/>
    <n v="-1"/>
    <n v="-1"/>
    <n v="0"/>
    <n v="-1"/>
    <n v="0"/>
    <n v="-1"/>
    <n v="-1"/>
    <n v="-1"/>
    <x v="7"/>
    <x v="5"/>
    <x v="0"/>
  </r>
  <r>
    <n v="5083"/>
    <n v="6643"/>
    <m/>
    <x v="2"/>
    <n v="9"/>
    <n v="0"/>
    <n v="-1"/>
    <n v="0"/>
    <n v="-1"/>
    <n v="-1"/>
    <n v="-1"/>
    <n v="0"/>
    <n v="-1"/>
    <n v="0"/>
    <n v="-1"/>
    <n v="-1"/>
    <n v="-1"/>
    <x v="8"/>
    <x v="5"/>
    <x v="0"/>
  </r>
  <r>
    <n v="5083"/>
    <n v="6643"/>
    <m/>
    <x v="2"/>
    <n v="10"/>
    <n v="0"/>
    <n v="-1"/>
    <n v="0"/>
    <n v="-1"/>
    <n v="-1"/>
    <n v="-1"/>
    <n v="0"/>
    <n v="-1"/>
    <n v="0"/>
    <n v="-1"/>
    <n v="-1"/>
    <n v="-1"/>
    <x v="9"/>
    <x v="5"/>
    <x v="0"/>
  </r>
  <r>
    <n v="5083"/>
    <n v="6643"/>
    <m/>
    <x v="2"/>
    <n v="11"/>
    <n v="0"/>
    <n v="-1"/>
    <n v="0"/>
    <n v="-1"/>
    <n v="-1"/>
    <n v="-1"/>
    <n v="0"/>
    <n v="-1"/>
    <n v="0"/>
    <n v="-1"/>
    <n v="-1"/>
    <n v="-1"/>
    <x v="10"/>
    <x v="5"/>
    <x v="0"/>
  </r>
  <r>
    <n v="5083"/>
    <n v="6643"/>
    <m/>
    <x v="2"/>
    <n v="12"/>
    <n v="0"/>
    <n v="-1"/>
    <n v="0"/>
    <n v="-1"/>
    <n v="-1"/>
    <n v="-1"/>
    <n v="0"/>
    <n v="-1"/>
    <n v="0"/>
    <n v="-1"/>
    <n v="-1"/>
    <n v="-1"/>
    <x v="11"/>
    <x v="5"/>
    <x v="0"/>
  </r>
  <r>
    <n v="5086"/>
    <n v="6643"/>
    <m/>
    <x v="2"/>
    <n v="1"/>
    <n v="0"/>
    <n v="-1"/>
    <n v="0"/>
    <n v="-1"/>
    <n v="-1"/>
    <n v="-1"/>
    <n v="0"/>
    <n v="-1"/>
    <n v="0"/>
    <n v="-1"/>
    <n v="-1"/>
    <n v="-1"/>
    <x v="0"/>
    <x v="5"/>
    <x v="0"/>
  </r>
  <r>
    <n v="5086"/>
    <n v="6643"/>
    <m/>
    <x v="2"/>
    <n v="2"/>
    <n v="0"/>
    <n v="-1"/>
    <n v="0"/>
    <n v="-1"/>
    <n v="-1"/>
    <n v="-1"/>
    <n v="0"/>
    <n v="-1"/>
    <n v="0"/>
    <n v="-1"/>
    <n v="-1"/>
    <n v="-1"/>
    <x v="1"/>
    <x v="5"/>
    <x v="0"/>
  </r>
  <r>
    <n v="5086"/>
    <n v="6643"/>
    <m/>
    <x v="2"/>
    <n v="3"/>
    <n v="0"/>
    <n v="-1"/>
    <n v="0"/>
    <n v="-1"/>
    <n v="-1"/>
    <n v="-1"/>
    <n v="0"/>
    <n v="-1"/>
    <n v="0"/>
    <n v="-1"/>
    <n v="-1"/>
    <n v="-1"/>
    <x v="2"/>
    <x v="5"/>
    <x v="0"/>
  </r>
  <r>
    <n v="5086"/>
    <n v="6643"/>
    <m/>
    <x v="2"/>
    <n v="4"/>
    <n v="0"/>
    <n v="-1"/>
    <n v="0"/>
    <n v="-1"/>
    <n v="-1"/>
    <n v="-1"/>
    <n v="0"/>
    <n v="-1"/>
    <n v="0"/>
    <n v="-1"/>
    <n v="-1"/>
    <n v="-1"/>
    <x v="3"/>
    <x v="5"/>
    <x v="0"/>
  </r>
  <r>
    <n v="5086"/>
    <n v="6643"/>
    <m/>
    <x v="2"/>
    <n v="5"/>
    <n v="0"/>
    <n v="-1"/>
    <n v="0"/>
    <n v="-1"/>
    <n v="-1"/>
    <n v="-1"/>
    <n v="0"/>
    <n v="-1"/>
    <n v="0"/>
    <n v="-1"/>
    <n v="-1"/>
    <n v="-1"/>
    <x v="4"/>
    <x v="5"/>
    <x v="0"/>
  </r>
  <r>
    <n v="5086"/>
    <n v="6643"/>
    <m/>
    <x v="2"/>
    <n v="6"/>
    <n v="0"/>
    <n v="-1"/>
    <n v="0"/>
    <n v="-1"/>
    <n v="-1"/>
    <n v="-1"/>
    <n v="0"/>
    <n v="-1"/>
    <n v="0"/>
    <n v="-1"/>
    <n v="-1"/>
    <n v="-1"/>
    <x v="5"/>
    <x v="5"/>
    <x v="0"/>
  </r>
  <r>
    <n v="5086"/>
    <n v="6643"/>
    <m/>
    <x v="2"/>
    <n v="7"/>
    <n v="0"/>
    <n v="-1"/>
    <n v="0"/>
    <n v="-1"/>
    <n v="-1"/>
    <n v="-1"/>
    <n v="0"/>
    <n v="-1"/>
    <n v="0"/>
    <n v="-1"/>
    <n v="-1"/>
    <n v="-1"/>
    <x v="6"/>
    <x v="5"/>
    <x v="0"/>
  </r>
  <r>
    <n v="5086"/>
    <n v="6643"/>
    <m/>
    <x v="2"/>
    <n v="8"/>
    <n v="0"/>
    <n v="-1"/>
    <n v="0"/>
    <n v="-1"/>
    <n v="-1"/>
    <n v="-1"/>
    <n v="0"/>
    <n v="-1"/>
    <n v="0"/>
    <n v="-1"/>
    <n v="-1"/>
    <n v="-1"/>
    <x v="7"/>
    <x v="5"/>
    <x v="0"/>
  </r>
  <r>
    <n v="5086"/>
    <n v="6643"/>
    <m/>
    <x v="2"/>
    <n v="9"/>
    <n v="0"/>
    <n v="-1"/>
    <n v="0"/>
    <n v="-1"/>
    <n v="-1"/>
    <n v="-1"/>
    <n v="0"/>
    <n v="-1"/>
    <n v="0"/>
    <n v="-1"/>
    <n v="-1"/>
    <n v="-1"/>
    <x v="8"/>
    <x v="5"/>
    <x v="0"/>
  </r>
  <r>
    <n v="5086"/>
    <n v="6643"/>
    <m/>
    <x v="2"/>
    <n v="10"/>
    <n v="0"/>
    <n v="-1"/>
    <n v="0"/>
    <n v="-1"/>
    <n v="-1"/>
    <n v="-1"/>
    <n v="0"/>
    <n v="-1"/>
    <n v="0"/>
    <n v="-1"/>
    <n v="-1"/>
    <n v="-1"/>
    <x v="9"/>
    <x v="5"/>
    <x v="0"/>
  </r>
  <r>
    <n v="5086"/>
    <n v="6643"/>
    <m/>
    <x v="2"/>
    <n v="11"/>
    <n v="0"/>
    <n v="-1"/>
    <n v="0"/>
    <n v="-1"/>
    <n v="-1"/>
    <n v="-1"/>
    <n v="0"/>
    <n v="-1"/>
    <n v="0"/>
    <n v="-1"/>
    <n v="-1"/>
    <n v="-1"/>
    <x v="10"/>
    <x v="5"/>
    <x v="0"/>
  </r>
  <r>
    <n v="5086"/>
    <n v="6643"/>
    <m/>
    <x v="2"/>
    <n v="12"/>
    <n v="0"/>
    <n v="-1"/>
    <n v="0"/>
    <n v="-1"/>
    <n v="-1"/>
    <n v="-1"/>
    <n v="0"/>
    <n v="-1"/>
    <n v="0"/>
    <n v="-1"/>
    <n v="-1"/>
    <n v="-1"/>
    <x v="11"/>
    <x v="5"/>
    <x v="0"/>
  </r>
  <r>
    <n v="5085"/>
    <n v="6643"/>
    <m/>
    <x v="2"/>
    <n v="1"/>
    <n v="0"/>
    <n v="-1"/>
    <n v="0"/>
    <n v="-1"/>
    <n v="-1"/>
    <n v="-1"/>
    <n v="0"/>
    <n v="-1"/>
    <n v="0"/>
    <n v="-1"/>
    <n v="-1"/>
    <n v="-1"/>
    <x v="0"/>
    <x v="5"/>
    <x v="0"/>
  </r>
  <r>
    <n v="5085"/>
    <n v="6643"/>
    <m/>
    <x v="2"/>
    <n v="2"/>
    <n v="0"/>
    <n v="-1"/>
    <n v="0"/>
    <n v="-1"/>
    <n v="-1"/>
    <n v="-1"/>
    <n v="0"/>
    <n v="-1"/>
    <n v="0"/>
    <n v="-1"/>
    <n v="-1"/>
    <n v="-1"/>
    <x v="1"/>
    <x v="5"/>
    <x v="0"/>
  </r>
  <r>
    <n v="5085"/>
    <n v="6643"/>
    <m/>
    <x v="2"/>
    <n v="3"/>
    <n v="0"/>
    <n v="-1"/>
    <n v="0"/>
    <n v="-1"/>
    <n v="-1"/>
    <n v="-1"/>
    <n v="0"/>
    <n v="-1"/>
    <n v="0"/>
    <n v="-1"/>
    <n v="-1"/>
    <n v="-1"/>
    <x v="2"/>
    <x v="5"/>
    <x v="0"/>
  </r>
  <r>
    <n v="5085"/>
    <n v="6643"/>
    <m/>
    <x v="2"/>
    <n v="4"/>
    <n v="0"/>
    <n v="-1"/>
    <n v="0"/>
    <n v="-1"/>
    <n v="-1"/>
    <n v="-1"/>
    <n v="0"/>
    <n v="-1"/>
    <n v="0"/>
    <n v="-1"/>
    <n v="-1"/>
    <n v="-1"/>
    <x v="3"/>
    <x v="5"/>
    <x v="0"/>
  </r>
  <r>
    <n v="5085"/>
    <n v="6643"/>
    <m/>
    <x v="2"/>
    <n v="5"/>
    <n v="0"/>
    <n v="-1"/>
    <n v="0"/>
    <n v="-1"/>
    <n v="-1"/>
    <n v="-1"/>
    <n v="0"/>
    <n v="-1"/>
    <n v="0"/>
    <n v="-1"/>
    <n v="-1"/>
    <n v="-1"/>
    <x v="4"/>
    <x v="5"/>
    <x v="0"/>
  </r>
  <r>
    <n v="5085"/>
    <n v="6643"/>
    <m/>
    <x v="2"/>
    <n v="6"/>
    <n v="0"/>
    <n v="-1"/>
    <n v="0"/>
    <n v="-1"/>
    <n v="-1"/>
    <n v="-1"/>
    <n v="0"/>
    <n v="-1"/>
    <n v="0"/>
    <n v="-1"/>
    <n v="-1"/>
    <n v="-1"/>
    <x v="5"/>
    <x v="5"/>
    <x v="0"/>
  </r>
  <r>
    <n v="5085"/>
    <n v="6643"/>
    <m/>
    <x v="2"/>
    <n v="7"/>
    <n v="0"/>
    <n v="-1"/>
    <n v="0"/>
    <n v="-1"/>
    <n v="-1"/>
    <n v="-1"/>
    <n v="0"/>
    <n v="-1"/>
    <n v="0"/>
    <n v="-1"/>
    <n v="-1"/>
    <n v="-1"/>
    <x v="6"/>
    <x v="5"/>
    <x v="0"/>
  </r>
  <r>
    <n v="5085"/>
    <n v="6643"/>
    <m/>
    <x v="2"/>
    <n v="8"/>
    <n v="0"/>
    <n v="-1"/>
    <n v="0"/>
    <n v="-1"/>
    <n v="-1"/>
    <n v="-1"/>
    <n v="0"/>
    <n v="-1"/>
    <n v="0"/>
    <n v="-1"/>
    <n v="-1"/>
    <n v="-1"/>
    <x v="7"/>
    <x v="5"/>
    <x v="0"/>
  </r>
  <r>
    <n v="5085"/>
    <n v="6643"/>
    <m/>
    <x v="2"/>
    <n v="9"/>
    <n v="0"/>
    <n v="-1"/>
    <n v="0"/>
    <n v="-1"/>
    <n v="-1"/>
    <n v="-1"/>
    <n v="0"/>
    <n v="-1"/>
    <n v="0"/>
    <n v="-1"/>
    <n v="-1"/>
    <n v="-1"/>
    <x v="8"/>
    <x v="5"/>
    <x v="0"/>
  </r>
  <r>
    <n v="5085"/>
    <n v="6643"/>
    <m/>
    <x v="2"/>
    <n v="10"/>
    <n v="0"/>
    <n v="-1"/>
    <n v="0"/>
    <n v="-1"/>
    <n v="-1"/>
    <n v="-1"/>
    <n v="0"/>
    <n v="-1"/>
    <n v="0"/>
    <n v="-1"/>
    <n v="-1"/>
    <n v="-1"/>
    <x v="9"/>
    <x v="5"/>
    <x v="0"/>
  </r>
  <r>
    <n v="5085"/>
    <n v="6643"/>
    <m/>
    <x v="2"/>
    <n v="11"/>
    <n v="0"/>
    <n v="-1"/>
    <n v="0"/>
    <n v="-1"/>
    <n v="-1"/>
    <n v="-1"/>
    <n v="0"/>
    <n v="-1"/>
    <n v="0"/>
    <n v="-1"/>
    <n v="-1"/>
    <n v="-1"/>
    <x v="10"/>
    <x v="5"/>
    <x v="0"/>
  </r>
  <r>
    <n v="5085"/>
    <n v="6643"/>
    <m/>
    <x v="2"/>
    <n v="12"/>
    <n v="0"/>
    <n v="-1"/>
    <n v="0"/>
    <n v="-1"/>
    <n v="-1"/>
    <n v="-1"/>
    <n v="0"/>
    <n v="-1"/>
    <n v="0"/>
    <n v="-1"/>
    <n v="-1"/>
    <n v="-1"/>
    <x v="11"/>
    <x v="5"/>
    <x v="0"/>
  </r>
  <r>
    <n v="5081"/>
    <n v="6643"/>
    <m/>
    <x v="2"/>
    <n v="1"/>
    <n v="0"/>
    <n v="-1"/>
    <n v="0"/>
    <n v="-1"/>
    <n v="-1"/>
    <n v="-1"/>
    <n v="0"/>
    <n v="-1"/>
    <n v="0"/>
    <n v="-1"/>
    <n v="-1"/>
    <n v="-1"/>
    <x v="0"/>
    <x v="5"/>
    <x v="0"/>
  </r>
  <r>
    <n v="5081"/>
    <n v="6643"/>
    <m/>
    <x v="2"/>
    <n v="2"/>
    <n v="0"/>
    <n v="-1"/>
    <n v="0"/>
    <n v="-1"/>
    <n v="-1"/>
    <n v="-1"/>
    <n v="0"/>
    <n v="-1"/>
    <n v="0"/>
    <n v="-1"/>
    <n v="-1"/>
    <n v="-1"/>
    <x v="1"/>
    <x v="5"/>
    <x v="0"/>
  </r>
  <r>
    <n v="5081"/>
    <n v="6643"/>
    <m/>
    <x v="2"/>
    <n v="3"/>
    <n v="0"/>
    <n v="-1"/>
    <n v="0"/>
    <n v="-1"/>
    <n v="-1"/>
    <n v="-1"/>
    <n v="0"/>
    <n v="-1"/>
    <n v="0"/>
    <n v="-1"/>
    <n v="-1"/>
    <n v="-1"/>
    <x v="2"/>
    <x v="5"/>
    <x v="0"/>
  </r>
  <r>
    <n v="5081"/>
    <n v="6643"/>
    <m/>
    <x v="2"/>
    <n v="4"/>
    <n v="0"/>
    <n v="-1"/>
    <n v="0"/>
    <n v="-1"/>
    <n v="-1"/>
    <n v="-1"/>
    <n v="0"/>
    <n v="-1"/>
    <n v="0"/>
    <n v="-1"/>
    <n v="-1"/>
    <n v="-1"/>
    <x v="3"/>
    <x v="5"/>
    <x v="0"/>
  </r>
  <r>
    <n v="5081"/>
    <n v="6643"/>
    <m/>
    <x v="2"/>
    <n v="5"/>
    <n v="0"/>
    <n v="-1"/>
    <n v="0"/>
    <n v="-1"/>
    <n v="-1"/>
    <n v="-1"/>
    <n v="0"/>
    <n v="-1"/>
    <n v="0"/>
    <n v="-1"/>
    <n v="-1"/>
    <n v="-1"/>
    <x v="4"/>
    <x v="5"/>
    <x v="0"/>
  </r>
  <r>
    <n v="5081"/>
    <n v="6643"/>
    <m/>
    <x v="2"/>
    <n v="6"/>
    <n v="0"/>
    <n v="-1"/>
    <n v="0"/>
    <n v="-1"/>
    <n v="-1"/>
    <n v="-1"/>
    <n v="0"/>
    <n v="-1"/>
    <n v="0"/>
    <n v="-1"/>
    <n v="-1"/>
    <n v="-1"/>
    <x v="5"/>
    <x v="5"/>
    <x v="0"/>
  </r>
  <r>
    <n v="5081"/>
    <n v="6643"/>
    <m/>
    <x v="2"/>
    <n v="7"/>
    <n v="0"/>
    <n v="-1"/>
    <n v="0"/>
    <n v="-1"/>
    <n v="-1"/>
    <n v="-1"/>
    <n v="0"/>
    <n v="-1"/>
    <n v="0"/>
    <n v="-1"/>
    <n v="-1"/>
    <n v="-1"/>
    <x v="6"/>
    <x v="5"/>
    <x v="0"/>
  </r>
  <r>
    <n v="5081"/>
    <n v="6643"/>
    <m/>
    <x v="2"/>
    <n v="8"/>
    <n v="0"/>
    <n v="-1"/>
    <n v="0"/>
    <n v="-1"/>
    <n v="-1"/>
    <n v="-1"/>
    <n v="0"/>
    <n v="-1"/>
    <n v="0"/>
    <n v="-1"/>
    <n v="-1"/>
    <n v="-1"/>
    <x v="7"/>
    <x v="5"/>
    <x v="0"/>
  </r>
  <r>
    <n v="5081"/>
    <n v="6643"/>
    <m/>
    <x v="2"/>
    <n v="9"/>
    <n v="0"/>
    <n v="-1"/>
    <n v="0"/>
    <n v="-1"/>
    <n v="-1"/>
    <n v="-1"/>
    <n v="0"/>
    <n v="-1"/>
    <n v="0"/>
    <n v="-1"/>
    <n v="-1"/>
    <n v="-1"/>
    <x v="8"/>
    <x v="5"/>
    <x v="0"/>
  </r>
  <r>
    <n v="5081"/>
    <n v="6643"/>
    <m/>
    <x v="2"/>
    <n v="10"/>
    <n v="0"/>
    <n v="-1"/>
    <n v="0"/>
    <n v="-1"/>
    <n v="-1"/>
    <n v="-1"/>
    <n v="0"/>
    <n v="-1"/>
    <n v="0"/>
    <n v="-1"/>
    <n v="-1"/>
    <n v="-1"/>
    <x v="9"/>
    <x v="5"/>
    <x v="0"/>
  </r>
  <r>
    <n v="5081"/>
    <n v="6643"/>
    <m/>
    <x v="2"/>
    <n v="11"/>
    <n v="0"/>
    <n v="-1"/>
    <n v="0"/>
    <n v="-1"/>
    <n v="-1"/>
    <n v="-1"/>
    <n v="0"/>
    <n v="-1"/>
    <n v="0"/>
    <n v="-1"/>
    <n v="-1"/>
    <n v="-1"/>
    <x v="10"/>
    <x v="5"/>
    <x v="0"/>
  </r>
  <r>
    <n v="5081"/>
    <n v="6643"/>
    <m/>
    <x v="2"/>
    <n v="12"/>
    <n v="0"/>
    <n v="-1"/>
    <n v="0"/>
    <n v="-1"/>
    <n v="-1"/>
    <n v="-1"/>
    <n v="0"/>
    <n v="-1"/>
    <n v="0"/>
    <n v="-1"/>
    <n v="-1"/>
    <n v="-1"/>
    <x v="11"/>
    <x v="5"/>
    <x v="0"/>
  </r>
  <r>
    <n v="5080"/>
    <n v="6643"/>
    <m/>
    <x v="2"/>
    <n v="1"/>
    <n v="0"/>
    <n v="-1"/>
    <n v="0"/>
    <n v="-1"/>
    <n v="-1"/>
    <n v="-1"/>
    <n v="0"/>
    <n v="-1"/>
    <n v="0"/>
    <n v="-1"/>
    <n v="-1"/>
    <n v="-1"/>
    <x v="0"/>
    <x v="5"/>
    <x v="0"/>
  </r>
  <r>
    <n v="5080"/>
    <n v="6643"/>
    <m/>
    <x v="2"/>
    <n v="2"/>
    <n v="0"/>
    <n v="-1"/>
    <n v="0"/>
    <n v="-1"/>
    <n v="-1"/>
    <n v="-1"/>
    <n v="0"/>
    <n v="-1"/>
    <n v="0"/>
    <n v="-1"/>
    <n v="-1"/>
    <n v="-1"/>
    <x v="1"/>
    <x v="5"/>
    <x v="0"/>
  </r>
  <r>
    <n v="5080"/>
    <n v="6643"/>
    <m/>
    <x v="2"/>
    <n v="3"/>
    <n v="0"/>
    <n v="-1"/>
    <n v="0"/>
    <n v="-1"/>
    <n v="-1"/>
    <n v="-1"/>
    <n v="0"/>
    <n v="-1"/>
    <n v="0"/>
    <n v="-1"/>
    <n v="-1"/>
    <n v="-1"/>
    <x v="2"/>
    <x v="5"/>
    <x v="0"/>
  </r>
  <r>
    <n v="5080"/>
    <n v="6643"/>
    <m/>
    <x v="2"/>
    <n v="4"/>
    <n v="0"/>
    <n v="-1"/>
    <n v="0"/>
    <n v="-1"/>
    <n v="-1"/>
    <n v="-1"/>
    <n v="0"/>
    <n v="-1"/>
    <n v="0"/>
    <n v="-1"/>
    <n v="-1"/>
    <n v="-1"/>
    <x v="3"/>
    <x v="5"/>
    <x v="0"/>
  </r>
  <r>
    <n v="5080"/>
    <n v="6643"/>
    <m/>
    <x v="2"/>
    <n v="5"/>
    <n v="0"/>
    <n v="-1"/>
    <n v="0"/>
    <n v="-1"/>
    <n v="-1"/>
    <n v="-1"/>
    <n v="0"/>
    <n v="-1"/>
    <n v="0"/>
    <n v="-1"/>
    <n v="-1"/>
    <n v="-1"/>
    <x v="4"/>
    <x v="5"/>
    <x v="0"/>
  </r>
  <r>
    <n v="5080"/>
    <n v="6643"/>
    <m/>
    <x v="2"/>
    <n v="6"/>
    <n v="0"/>
    <n v="-1"/>
    <n v="0"/>
    <n v="-1"/>
    <n v="-1"/>
    <n v="-1"/>
    <n v="0"/>
    <n v="-1"/>
    <n v="0"/>
    <n v="-1"/>
    <n v="-1"/>
    <n v="-1"/>
    <x v="5"/>
    <x v="5"/>
    <x v="0"/>
  </r>
  <r>
    <n v="5080"/>
    <n v="6643"/>
    <m/>
    <x v="2"/>
    <n v="7"/>
    <n v="0"/>
    <n v="-1"/>
    <n v="0"/>
    <n v="-1"/>
    <n v="-1"/>
    <n v="-1"/>
    <n v="0"/>
    <n v="-1"/>
    <n v="0"/>
    <n v="-1"/>
    <n v="-1"/>
    <n v="-1"/>
    <x v="6"/>
    <x v="5"/>
    <x v="0"/>
  </r>
  <r>
    <n v="5080"/>
    <n v="6643"/>
    <m/>
    <x v="2"/>
    <n v="8"/>
    <n v="0"/>
    <n v="-1"/>
    <n v="0"/>
    <n v="-1"/>
    <n v="-1"/>
    <n v="-1"/>
    <n v="0"/>
    <n v="-1"/>
    <n v="0"/>
    <n v="-1"/>
    <n v="-1"/>
    <n v="-1"/>
    <x v="7"/>
    <x v="5"/>
    <x v="0"/>
  </r>
  <r>
    <n v="5080"/>
    <n v="6643"/>
    <m/>
    <x v="2"/>
    <n v="9"/>
    <n v="0"/>
    <n v="-1"/>
    <n v="0"/>
    <n v="-1"/>
    <n v="-1"/>
    <n v="-1"/>
    <n v="0"/>
    <n v="-1"/>
    <n v="0"/>
    <n v="-1"/>
    <n v="-1"/>
    <n v="-1"/>
    <x v="8"/>
    <x v="5"/>
    <x v="0"/>
  </r>
  <r>
    <n v="5080"/>
    <n v="6643"/>
    <m/>
    <x v="2"/>
    <n v="10"/>
    <n v="0"/>
    <n v="-1"/>
    <n v="0"/>
    <n v="-1"/>
    <n v="-1"/>
    <n v="-1"/>
    <n v="0"/>
    <n v="-1"/>
    <n v="0"/>
    <n v="-1"/>
    <n v="-1"/>
    <n v="-1"/>
    <x v="9"/>
    <x v="5"/>
    <x v="0"/>
  </r>
  <r>
    <n v="5080"/>
    <n v="6643"/>
    <m/>
    <x v="2"/>
    <n v="11"/>
    <n v="0"/>
    <n v="-1"/>
    <n v="0"/>
    <n v="-1"/>
    <n v="-1"/>
    <n v="-1"/>
    <n v="0"/>
    <n v="-1"/>
    <n v="0"/>
    <n v="-1"/>
    <n v="-1"/>
    <n v="-1"/>
    <x v="10"/>
    <x v="5"/>
    <x v="0"/>
  </r>
  <r>
    <n v="5080"/>
    <n v="6643"/>
    <m/>
    <x v="2"/>
    <n v="12"/>
    <n v="0"/>
    <n v="-1"/>
    <n v="0"/>
    <n v="-1"/>
    <n v="-1"/>
    <n v="-1"/>
    <n v="0"/>
    <n v="-1"/>
    <n v="0"/>
    <n v="-1"/>
    <n v="-1"/>
    <n v="-1"/>
    <x v="11"/>
    <x v="5"/>
    <x v="0"/>
  </r>
  <r>
    <n v="5077"/>
    <n v="6643"/>
    <m/>
    <x v="2"/>
    <n v="1"/>
    <n v="0"/>
    <n v="-1"/>
    <n v="0"/>
    <n v="-1"/>
    <n v="-1"/>
    <n v="-1"/>
    <n v="0"/>
    <n v="-1"/>
    <n v="0"/>
    <n v="-1"/>
    <n v="-1"/>
    <n v="-1"/>
    <x v="0"/>
    <x v="5"/>
    <x v="0"/>
  </r>
  <r>
    <n v="5077"/>
    <n v="6643"/>
    <m/>
    <x v="2"/>
    <n v="2"/>
    <n v="0"/>
    <n v="-1"/>
    <n v="0"/>
    <n v="-1"/>
    <n v="-1"/>
    <n v="-1"/>
    <n v="0"/>
    <n v="-1"/>
    <n v="0"/>
    <n v="-1"/>
    <n v="-1"/>
    <n v="-1"/>
    <x v="1"/>
    <x v="5"/>
    <x v="0"/>
  </r>
  <r>
    <n v="5077"/>
    <n v="6643"/>
    <m/>
    <x v="2"/>
    <n v="3"/>
    <n v="0"/>
    <n v="-1"/>
    <n v="0"/>
    <n v="-1"/>
    <n v="-1"/>
    <n v="-1"/>
    <n v="0"/>
    <n v="-1"/>
    <n v="0"/>
    <n v="-1"/>
    <n v="-1"/>
    <n v="-1"/>
    <x v="2"/>
    <x v="5"/>
    <x v="0"/>
  </r>
  <r>
    <n v="5077"/>
    <n v="6643"/>
    <m/>
    <x v="2"/>
    <n v="4"/>
    <n v="0"/>
    <n v="-1"/>
    <n v="0"/>
    <n v="-1"/>
    <n v="-1"/>
    <n v="-1"/>
    <n v="0"/>
    <n v="-1"/>
    <n v="0"/>
    <n v="-1"/>
    <n v="-1"/>
    <n v="-1"/>
    <x v="3"/>
    <x v="5"/>
    <x v="0"/>
  </r>
  <r>
    <n v="5077"/>
    <n v="6643"/>
    <m/>
    <x v="2"/>
    <n v="5"/>
    <n v="0"/>
    <n v="-1"/>
    <n v="0"/>
    <n v="-1"/>
    <n v="-1"/>
    <n v="-1"/>
    <n v="0"/>
    <n v="-1"/>
    <n v="0"/>
    <n v="-1"/>
    <n v="-1"/>
    <n v="-1"/>
    <x v="4"/>
    <x v="5"/>
    <x v="0"/>
  </r>
  <r>
    <n v="5077"/>
    <n v="6643"/>
    <m/>
    <x v="2"/>
    <n v="6"/>
    <n v="0"/>
    <n v="-1"/>
    <n v="0"/>
    <n v="-1"/>
    <n v="-1"/>
    <n v="-1"/>
    <n v="0"/>
    <n v="-1"/>
    <n v="0"/>
    <n v="-1"/>
    <n v="-1"/>
    <n v="-1"/>
    <x v="5"/>
    <x v="5"/>
    <x v="0"/>
  </r>
  <r>
    <n v="5077"/>
    <n v="6643"/>
    <m/>
    <x v="2"/>
    <n v="7"/>
    <n v="0"/>
    <n v="-1"/>
    <n v="0"/>
    <n v="-1"/>
    <n v="-1"/>
    <n v="-1"/>
    <n v="0"/>
    <n v="-1"/>
    <n v="0"/>
    <n v="-1"/>
    <n v="-1"/>
    <n v="-1"/>
    <x v="6"/>
    <x v="5"/>
    <x v="0"/>
  </r>
  <r>
    <n v="5077"/>
    <n v="6643"/>
    <m/>
    <x v="2"/>
    <n v="8"/>
    <n v="0"/>
    <n v="-1"/>
    <n v="0"/>
    <n v="-1"/>
    <n v="-1"/>
    <n v="-1"/>
    <n v="0"/>
    <n v="-1"/>
    <n v="0"/>
    <n v="-1"/>
    <n v="-1"/>
    <n v="-1"/>
    <x v="7"/>
    <x v="5"/>
    <x v="0"/>
  </r>
  <r>
    <n v="5077"/>
    <n v="6643"/>
    <m/>
    <x v="2"/>
    <n v="9"/>
    <n v="0"/>
    <n v="-1"/>
    <n v="0"/>
    <n v="-1"/>
    <n v="-1"/>
    <n v="-1"/>
    <n v="0"/>
    <n v="-1"/>
    <n v="0"/>
    <n v="-1"/>
    <n v="-1"/>
    <n v="-1"/>
    <x v="8"/>
    <x v="5"/>
    <x v="0"/>
  </r>
  <r>
    <n v="5077"/>
    <n v="6643"/>
    <m/>
    <x v="2"/>
    <n v="10"/>
    <n v="0"/>
    <n v="-1"/>
    <n v="0"/>
    <n v="-1"/>
    <n v="-1"/>
    <n v="-1"/>
    <n v="0"/>
    <n v="-1"/>
    <n v="0"/>
    <n v="-1"/>
    <n v="-1"/>
    <n v="-1"/>
    <x v="9"/>
    <x v="5"/>
    <x v="0"/>
  </r>
  <r>
    <n v="5077"/>
    <n v="6643"/>
    <m/>
    <x v="2"/>
    <n v="11"/>
    <n v="0"/>
    <n v="-1"/>
    <n v="0"/>
    <n v="-1"/>
    <n v="-1"/>
    <n v="-1"/>
    <n v="0"/>
    <n v="-1"/>
    <n v="0"/>
    <n v="-1"/>
    <n v="-1"/>
    <n v="-1"/>
    <x v="10"/>
    <x v="5"/>
    <x v="0"/>
  </r>
  <r>
    <n v="5077"/>
    <n v="6643"/>
    <m/>
    <x v="2"/>
    <n v="12"/>
    <n v="0"/>
    <n v="-1"/>
    <n v="0"/>
    <n v="-1"/>
    <n v="-1"/>
    <n v="-1"/>
    <n v="0"/>
    <n v="-1"/>
    <n v="0"/>
    <n v="-1"/>
    <n v="-1"/>
    <n v="-1"/>
    <x v="11"/>
    <x v="5"/>
    <x v="0"/>
  </r>
  <r>
    <n v="5078"/>
    <n v="6643"/>
    <m/>
    <x v="2"/>
    <n v="1"/>
    <n v="0"/>
    <n v="-1"/>
    <n v="0"/>
    <n v="-1"/>
    <n v="-1"/>
    <n v="-1"/>
    <n v="0"/>
    <n v="-1"/>
    <n v="0"/>
    <n v="-1"/>
    <n v="-1"/>
    <n v="-1"/>
    <x v="0"/>
    <x v="5"/>
    <x v="0"/>
  </r>
  <r>
    <n v="5078"/>
    <n v="6643"/>
    <m/>
    <x v="2"/>
    <n v="2"/>
    <n v="0"/>
    <n v="-1"/>
    <n v="0"/>
    <n v="-1"/>
    <n v="-1"/>
    <n v="-1"/>
    <n v="0"/>
    <n v="-1"/>
    <n v="0"/>
    <n v="-1"/>
    <n v="-1"/>
    <n v="-1"/>
    <x v="1"/>
    <x v="5"/>
    <x v="0"/>
  </r>
  <r>
    <n v="5078"/>
    <n v="6643"/>
    <m/>
    <x v="2"/>
    <n v="3"/>
    <n v="0"/>
    <n v="-1"/>
    <n v="0"/>
    <n v="-1"/>
    <n v="-1"/>
    <n v="-1"/>
    <n v="0"/>
    <n v="-1"/>
    <n v="0"/>
    <n v="-1"/>
    <n v="-1"/>
    <n v="-1"/>
    <x v="2"/>
    <x v="5"/>
    <x v="0"/>
  </r>
  <r>
    <n v="5078"/>
    <n v="6643"/>
    <m/>
    <x v="2"/>
    <n v="4"/>
    <n v="0"/>
    <n v="-1"/>
    <n v="0"/>
    <n v="-1"/>
    <n v="-1"/>
    <n v="-1"/>
    <n v="0"/>
    <n v="-1"/>
    <n v="0"/>
    <n v="-1"/>
    <n v="-1"/>
    <n v="-1"/>
    <x v="3"/>
    <x v="5"/>
    <x v="0"/>
  </r>
  <r>
    <n v="5078"/>
    <n v="6643"/>
    <m/>
    <x v="2"/>
    <n v="5"/>
    <n v="0"/>
    <n v="-1"/>
    <n v="0"/>
    <n v="-1"/>
    <n v="-1"/>
    <n v="-1"/>
    <n v="0"/>
    <n v="-1"/>
    <n v="0"/>
    <n v="-1"/>
    <n v="-1"/>
    <n v="-1"/>
    <x v="4"/>
    <x v="5"/>
    <x v="0"/>
  </r>
  <r>
    <n v="5078"/>
    <n v="6643"/>
    <m/>
    <x v="2"/>
    <n v="6"/>
    <n v="0"/>
    <n v="-1"/>
    <n v="0"/>
    <n v="-1"/>
    <n v="-1"/>
    <n v="-1"/>
    <n v="0"/>
    <n v="-1"/>
    <n v="0"/>
    <n v="-1"/>
    <n v="-1"/>
    <n v="-1"/>
    <x v="5"/>
    <x v="5"/>
    <x v="0"/>
  </r>
  <r>
    <n v="5078"/>
    <n v="6643"/>
    <m/>
    <x v="2"/>
    <n v="7"/>
    <n v="0"/>
    <n v="-1"/>
    <n v="0"/>
    <n v="-1"/>
    <n v="-1"/>
    <n v="-1"/>
    <n v="0"/>
    <n v="-1"/>
    <n v="0"/>
    <n v="-1"/>
    <n v="-1"/>
    <n v="-1"/>
    <x v="6"/>
    <x v="5"/>
    <x v="0"/>
  </r>
  <r>
    <n v="5078"/>
    <n v="6643"/>
    <m/>
    <x v="2"/>
    <n v="8"/>
    <n v="0"/>
    <n v="-1"/>
    <n v="0"/>
    <n v="-1"/>
    <n v="-1"/>
    <n v="-1"/>
    <n v="0"/>
    <n v="-1"/>
    <n v="0"/>
    <n v="-1"/>
    <n v="-1"/>
    <n v="-1"/>
    <x v="7"/>
    <x v="5"/>
    <x v="0"/>
  </r>
  <r>
    <n v="5078"/>
    <n v="6643"/>
    <m/>
    <x v="2"/>
    <n v="9"/>
    <n v="0"/>
    <n v="-1"/>
    <n v="0"/>
    <n v="-1"/>
    <n v="-1"/>
    <n v="-1"/>
    <n v="0"/>
    <n v="-1"/>
    <n v="0"/>
    <n v="-1"/>
    <n v="-1"/>
    <n v="-1"/>
    <x v="8"/>
    <x v="5"/>
    <x v="0"/>
  </r>
  <r>
    <n v="5078"/>
    <n v="6643"/>
    <m/>
    <x v="2"/>
    <n v="10"/>
    <n v="0"/>
    <n v="-1"/>
    <n v="0"/>
    <n v="-1"/>
    <n v="-1"/>
    <n v="-1"/>
    <n v="0"/>
    <n v="-1"/>
    <n v="0"/>
    <n v="-1"/>
    <n v="-1"/>
    <n v="-1"/>
    <x v="9"/>
    <x v="5"/>
    <x v="0"/>
  </r>
  <r>
    <n v="5078"/>
    <n v="6643"/>
    <m/>
    <x v="2"/>
    <n v="11"/>
    <n v="0"/>
    <n v="-1"/>
    <n v="0"/>
    <n v="-1"/>
    <n v="-1"/>
    <n v="-1"/>
    <n v="0"/>
    <n v="-1"/>
    <n v="0"/>
    <n v="-1"/>
    <n v="-1"/>
    <n v="-1"/>
    <x v="10"/>
    <x v="5"/>
    <x v="0"/>
  </r>
  <r>
    <n v="5078"/>
    <n v="6643"/>
    <m/>
    <x v="2"/>
    <n v="12"/>
    <n v="0"/>
    <n v="-1"/>
    <n v="0"/>
    <n v="-1"/>
    <n v="-1"/>
    <n v="-1"/>
    <n v="0"/>
    <n v="-1"/>
    <n v="0"/>
    <n v="-1"/>
    <n v="-1"/>
    <n v="-1"/>
    <x v="11"/>
    <x v="5"/>
    <x v="0"/>
  </r>
  <r>
    <n v="5084"/>
    <n v="6643"/>
    <m/>
    <x v="1"/>
    <n v="1"/>
    <n v="0"/>
    <n v="-1"/>
    <n v="0"/>
    <n v="-1"/>
    <n v="-1"/>
    <n v="-1"/>
    <n v="0"/>
    <n v="-1"/>
    <n v="0"/>
    <n v="-1"/>
    <n v="-1"/>
    <n v="-1"/>
    <x v="0"/>
    <x v="5"/>
    <x v="0"/>
  </r>
  <r>
    <n v="5084"/>
    <n v="6643"/>
    <m/>
    <x v="1"/>
    <n v="2"/>
    <n v="0"/>
    <n v="-1"/>
    <n v="0"/>
    <n v="-1"/>
    <n v="-1"/>
    <n v="-1"/>
    <n v="0"/>
    <n v="-1"/>
    <n v="0"/>
    <n v="-1"/>
    <n v="-1"/>
    <n v="-1"/>
    <x v="1"/>
    <x v="5"/>
    <x v="0"/>
  </r>
  <r>
    <n v="5084"/>
    <n v="6643"/>
    <m/>
    <x v="1"/>
    <n v="3"/>
    <n v="0"/>
    <n v="-1"/>
    <n v="0"/>
    <n v="-1"/>
    <n v="-1"/>
    <n v="-1"/>
    <n v="0"/>
    <n v="-1"/>
    <n v="0"/>
    <n v="-1"/>
    <n v="-1"/>
    <n v="-1"/>
    <x v="2"/>
    <x v="5"/>
    <x v="0"/>
  </r>
  <r>
    <n v="5084"/>
    <n v="6643"/>
    <m/>
    <x v="1"/>
    <n v="4"/>
    <n v="0"/>
    <n v="-1"/>
    <n v="0"/>
    <n v="-1"/>
    <n v="-1"/>
    <n v="-1"/>
    <n v="0"/>
    <n v="-1"/>
    <n v="0"/>
    <n v="-1"/>
    <n v="-1"/>
    <n v="-1"/>
    <x v="3"/>
    <x v="5"/>
    <x v="0"/>
  </r>
  <r>
    <n v="5084"/>
    <n v="6643"/>
    <m/>
    <x v="1"/>
    <n v="5"/>
    <n v="0"/>
    <n v="-1"/>
    <n v="0"/>
    <n v="-1"/>
    <n v="-1"/>
    <n v="-1"/>
    <n v="0"/>
    <n v="-1"/>
    <n v="0"/>
    <n v="-1"/>
    <n v="-1"/>
    <n v="-1"/>
    <x v="4"/>
    <x v="5"/>
    <x v="0"/>
  </r>
  <r>
    <n v="5084"/>
    <n v="6643"/>
    <m/>
    <x v="1"/>
    <n v="6"/>
    <n v="0"/>
    <n v="-1"/>
    <n v="0"/>
    <n v="-1"/>
    <n v="-1"/>
    <n v="-1"/>
    <n v="0"/>
    <n v="-1"/>
    <n v="0"/>
    <n v="-1"/>
    <n v="-1"/>
    <n v="-1"/>
    <x v="5"/>
    <x v="5"/>
    <x v="0"/>
  </r>
  <r>
    <n v="5084"/>
    <n v="6643"/>
    <m/>
    <x v="1"/>
    <n v="7"/>
    <n v="0"/>
    <n v="-1"/>
    <n v="0"/>
    <n v="-1"/>
    <n v="-1"/>
    <n v="-1"/>
    <n v="0"/>
    <n v="-1"/>
    <n v="0"/>
    <n v="-1"/>
    <n v="-1"/>
    <n v="-1"/>
    <x v="6"/>
    <x v="5"/>
    <x v="0"/>
  </r>
  <r>
    <n v="5084"/>
    <n v="6643"/>
    <m/>
    <x v="1"/>
    <n v="8"/>
    <n v="0"/>
    <n v="-1"/>
    <n v="0"/>
    <n v="-1"/>
    <n v="-1"/>
    <n v="-1"/>
    <n v="0"/>
    <n v="-1"/>
    <n v="0"/>
    <n v="-1"/>
    <n v="-1"/>
    <n v="-1"/>
    <x v="7"/>
    <x v="5"/>
    <x v="0"/>
  </r>
  <r>
    <n v="5084"/>
    <n v="6643"/>
    <m/>
    <x v="1"/>
    <n v="9"/>
    <n v="0"/>
    <n v="-1"/>
    <n v="0"/>
    <n v="-1"/>
    <n v="-1"/>
    <n v="-1"/>
    <n v="0"/>
    <n v="-1"/>
    <n v="0"/>
    <n v="-1"/>
    <n v="-1"/>
    <n v="-1"/>
    <x v="8"/>
    <x v="5"/>
    <x v="0"/>
  </r>
  <r>
    <n v="5084"/>
    <n v="6643"/>
    <m/>
    <x v="1"/>
    <n v="10"/>
    <n v="0"/>
    <n v="-1"/>
    <n v="0"/>
    <n v="-1"/>
    <n v="-1"/>
    <n v="-1"/>
    <n v="0"/>
    <n v="-1"/>
    <n v="0"/>
    <n v="-1"/>
    <n v="-1"/>
    <n v="-1"/>
    <x v="9"/>
    <x v="5"/>
    <x v="0"/>
  </r>
  <r>
    <n v="5084"/>
    <n v="6643"/>
    <m/>
    <x v="1"/>
    <n v="11"/>
    <n v="0"/>
    <n v="-1"/>
    <n v="0"/>
    <n v="-1"/>
    <n v="-1"/>
    <n v="-1"/>
    <n v="0"/>
    <n v="-1"/>
    <n v="0"/>
    <n v="-1"/>
    <n v="-1"/>
    <n v="-1"/>
    <x v="10"/>
    <x v="5"/>
    <x v="0"/>
  </r>
  <r>
    <n v="5084"/>
    <n v="6643"/>
    <m/>
    <x v="1"/>
    <n v="12"/>
    <n v="0"/>
    <n v="-1"/>
    <n v="0"/>
    <n v="-1"/>
    <n v="-1"/>
    <n v="-1"/>
    <n v="0"/>
    <n v="-1"/>
    <n v="0"/>
    <n v="-1"/>
    <n v="-1"/>
    <n v="-1"/>
    <x v="11"/>
    <x v="5"/>
    <x v="0"/>
  </r>
  <r>
    <n v="5082"/>
    <n v="6643"/>
    <m/>
    <x v="1"/>
    <n v="1"/>
    <n v="0"/>
    <n v="-1"/>
    <n v="0"/>
    <n v="-1"/>
    <n v="-1"/>
    <n v="-1"/>
    <n v="0"/>
    <n v="-1"/>
    <n v="0"/>
    <n v="-1"/>
    <n v="-1"/>
    <n v="-1"/>
    <x v="0"/>
    <x v="5"/>
    <x v="0"/>
  </r>
  <r>
    <n v="5082"/>
    <n v="6643"/>
    <m/>
    <x v="1"/>
    <n v="2"/>
    <n v="0"/>
    <n v="-1"/>
    <n v="0"/>
    <n v="-1"/>
    <n v="-1"/>
    <n v="-1"/>
    <n v="0"/>
    <n v="-1"/>
    <n v="0"/>
    <n v="-1"/>
    <n v="-1"/>
    <n v="-1"/>
    <x v="1"/>
    <x v="5"/>
    <x v="0"/>
  </r>
  <r>
    <n v="5082"/>
    <n v="6643"/>
    <m/>
    <x v="1"/>
    <n v="3"/>
    <n v="0"/>
    <n v="-1"/>
    <n v="0"/>
    <n v="-1"/>
    <n v="-1"/>
    <n v="-1"/>
    <n v="0"/>
    <n v="-1"/>
    <n v="0"/>
    <n v="-1"/>
    <n v="-1"/>
    <n v="-1"/>
    <x v="2"/>
    <x v="5"/>
    <x v="0"/>
  </r>
  <r>
    <n v="5082"/>
    <n v="6643"/>
    <m/>
    <x v="1"/>
    <n v="4"/>
    <n v="0"/>
    <n v="-1"/>
    <n v="0"/>
    <n v="-1"/>
    <n v="-1"/>
    <n v="-1"/>
    <n v="0"/>
    <n v="-1"/>
    <n v="0"/>
    <n v="-1"/>
    <n v="-1"/>
    <n v="-1"/>
    <x v="3"/>
    <x v="5"/>
    <x v="0"/>
  </r>
  <r>
    <n v="5082"/>
    <n v="6643"/>
    <m/>
    <x v="1"/>
    <n v="5"/>
    <n v="0"/>
    <n v="-1"/>
    <n v="0"/>
    <n v="-1"/>
    <n v="-1"/>
    <n v="-1"/>
    <n v="0"/>
    <n v="-1"/>
    <n v="0"/>
    <n v="-1"/>
    <n v="-1"/>
    <n v="-1"/>
    <x v="4"/>
    <x v="5"/>
    <x v="0"/>
  </r>
  <r>
    <n v="5082"/>
    <n v="6643"/>
    <m/>
    <x v="1"/>
    <n v="6"/>
    <n v="0"/>
    <n v="-1"/>
    <n v="0"/>
    <n v="-1"/>
    <n v="-1"/>
    <n v="-1"/>
    <n v="0"/>
    <n v="-1"/>
    <n v="0"/>
    <n v="-1"/>
    <n v="-1"/>
    <n v="-1"/>
    <x v="5"/>
    <x v="5"/>
    <x v="0"/>
  </r>
  <r>
    <n v="5082"/>
    <n v="6643"/>
    <m/>
    <x v="1"/>
    <n v="7"/>
    <n v="0"/>
    <n v="-1"/>
    <n v="0"/>
    <n v="-1"/>
    <n v="-1"/>
    <n v="-1"/>
    <n v="0"/>
    <n v="-1"/>
    <n v="0"/>
    <n v="-1"/>
    <n v="-1"/>
    <n v="-1"/>
    <x v="6"/>
    <x v="5"/>
    <x v="0"/>
  </r>
  <r>
    <n v="5082"/>
    <n v="6643"/>
    <m/>
    <x v="1"/>
    <n v="8"/>
    <n v="0"/>
    <n v="-1"/>
    <n v="0"/>
    <n v="-1"/>
    <n v="-1"/>
    <n v="-1"/>
    <n v="0"/>
    <n v="-1"/>
    <n v="0"/>
    <n v="-1"/>
    <n v="-1"/>
    <n v="-1"/>
    <x v="7"/>
    <x v="5"/>
    <x v="0"/>
  </r>
  <r>
    <n v="5082"/>
    <n v="6643"/>
    <m/>
    <x v="1"/>
    <n v="9"/>
    <n v="0"/>
    <n v="-1"/>
    <n v="0"/>
    <n v="-1"/>
    <n v="-1"/>
    <n v="-1"/>
    <n v="0"/>
    <n v="-1"/>
    <n v="0"/>
    <n v="-1"/>
    <n v="-1"/>
    <n v="-1"/>
    <x v="8"/>
    <x v="5"/>
    <x v="0"/>
  </r>
  <r>
    <n v="5082"/>
    <n v="6643"/>
    <m/>
    <x v="1"/>
    <n v="10"/>
    <n v="0"/>
    <n v="-1"/>
    <n v="0"/>
    <n v="-1"/>
    <n v="-1"/>
    <n v="-1"/>
    <n v="0"/>
    <n v="-1"/>
    <n v="0"/>
    <n v="-1"/>
    <n v="-1"/>
    <n v="-1"/>
    <x v="9"/>
    <x v="5"/>
    <x v="0"/>
  </r>
  <r>
    <n v="5082"/>
    <n v="6643"/>
    <m/>
    <x v="1"/>
    <n v="11"/>
    <n v="0"/>
    <n v="-1"/>
    <n v="0"/>
    <n v="-1"/>
    <n v="-1"/>
    <n v="-1"/>
    <n v="0"/>
    <n v="-1"/>
    <n v="0"/>
    <n v="-1"/>
    <n v="-1"/>
    <n v="-1"/>
    <x v="10"/>
    <x v="5"/>
    <x v="0"/>
  </r>
  <r>
    <n v="5082"/>
    <n v="6643"/>
    <m/>
    <x v="1"/>
    <n v="12"/>
    <n v="0"/>
    <n v="-1"/>
    <n v="0"/>
    <n v="-1"/>
    <n v="-1"/>
    <n v="-1"/>
    <n v="0"/>
    <n v="-1"/>
    <n v="0"/>
    <n v="-1"/>
    <n v="-1"/>
    <n v="-1"/>
    <x v="11"/>
    <x v="5"/>
    <x v="0"/>
  </r>
  <r>
    <n v="5079"/>
    <n v="6643"/>
    <m/>
    <x v="1"/>
    <n v="1"/>
    <n v="0"/>
    <n v="-1"/>
    <n v="0"/>
    <n v="-1"/>
    <n v="-1"/>
    <n v="-1"/>
    <n v="0"/>
    <n v="-1"/>
    <n v="0"/>
    <n v="-1"/>
    <n v="-1"/>
    <n v="-1"/>
    <x v="0"/>
    <x v="5"/>
    <x v="0"/>
  </r>
  <r>
    <n v="5079"/>
    <n v="6643"/>
    <m/>
    <x v="1"/>
    <n v="2"/>
    <n v="0"/>
    <n v="-1"/>
    <n v="0"/>
    <n v="-1"/>
    <n v="-1"/>
    <n v="-1"/>
    <n v="0"/>
    <n v="-1"/>
    <n v="0"/>
    <n v="-1"/>
    <n v="-1"/>
    <n v="-1"/>
    <x v="1"/>
    <x v="5"/>
    <x v="0"/>
  </r>
  <r>
    <n v="5079"/>
    <n v="6643"/>
    <m/>
    <x v="1"/>
    <n v="3"/>
    <n v="0"/>
    <n v="-1"/>
    <n v="0"/>
    <n v="-1"/>
    <n v="-1"/>
    <n v="-1"/>
    <n v="0"/>
    <n v="-1"/>
    <n v="0"/>
    <n v="-1"/>
    <n v="-1"/>
    <n v="-1"/>
    <x v="2"/>
    <x v="5"/>
    <x v="0"/>
  </r>
  <r>
    <n v="5079"/>
    <n v="6643"/>
    <m/>
    <x v="1"/>
    <n v="4"/>
    <n v="0"/>
    <n v="-1"/>
    <n v="0"/>
    <n v="-1"/>
    <n v="-1"/>
    <n v="-1"/>
    <n v="0"/>
    <n v="-1"/>
    <n v="0"/>
    <n v="-1"/>
    <n v="-1"/>
    <n v="-1"/>
    <x v="3"/>
    <x v="5"/>
    <x v="0"/>
  </r>
  <r>
    <n v="5079"/>
    <n v="6643"/>
    <m/>
    <x v="1"/>
    <n v="5"/>
    <n v="0"/>
    <n v="-1"/>
    <n v="0"/>
    <n v="-1"/>
    <n v="-1"/>
    <n v="-1"/>
    <n v="0"/>
    <n v="-1"/>
    <n v="0"/>
    <n v="-1"/>
    <n v="-1"/>
    <n v="-1"/>
    <x v="4"/>
    <x v="5"/>
    <x v="0"/>
  </r>
  <r>
    <n v="5079"/>
    <n v="6643"/>
    <m/>
    <x v="1"/>
    <n v="6"/>
    <n v="0"/>
    <n v="-1"/>
    <n v="0"/>
    <n v="-1"/>
    <n v="-1"/>
    <n v="-1"/>
    <n v="0"/>
    <n v="-1"/>
    <n v="0"/>
    <n v="-1"/>
    <n v="-1"/>
    <n v="-1"/>
    <x v="5"/>
    <x v="5"/>
    <x v="0"/>
  </r>
  <r>
    <n v="5079"/>
    <n v="6643"/>
    <m/>
    <x v="1"/>
    <n v="7"/>
    <n v="0"/>
    <n v="-1"/>
    <n v="0"/>
    <n v="-1"/>
    <n v="-1"/>
    <n v="-1"/>
    <n v="0"/>
    <n v="-1"/>
    <n v="0"/>
    <n v="-1"/>
    <n v="-1"/>
    <n v="-1"/>
    <x v="6"/>
    <x v="5"/>
    <x v="0"/>
  </r>
  <r>
    <n v="5079"/>
    <n v="6643"/>
    <m/>
    <x v="1"/>
    <n v="8"/>
    <n v="0"/>
    <n v="-1"/>
    <n v="0"/>
    <n v="-1"/>
    <n v="-1"/>
    <n v="-1"/>
    <n v="0"/>
    <n v="-1"/>
    <n v="0"/>
    <n v="-1"/>
    <n v="-1"/>
    <n v="-1"/>
    <x v="7"/>
    <x v="5"/>
    <x v="0"/>
  </r>
  <r>
    <n v="5079"/>
    <n v="6643"/>
    <m/>
    <x v="1"/>
    <n v="9"/>
    <n v="0"/>
    <n v="-1"/>
    <n v="0"/>
    <n v="-1"/>
    <n v="-1"/>
    <n v="-1"/>
    <n v="0"/>
    <n v="-1"/>
    <n v="0"/>
    <n v="-1"/>
    <n v="-1"/>
    <n v="-1"/>
    <x v="8"/>
    <x v="5"/>
    <x v="0"/>
  </r>
  <r>
    <n v="5079"/>
    <n v="6643"/>
    <m/>
    <x v="1"/>
    <n v="10"/>
    <n v="0"/>
    <n v="-1"/>
    <n v="0"/>
    <n v="-1"/>
    <n v="-1"/>
    <n v="-1"/>
    <n v="0"/>
    <n v="-1"/>
    <n v="0"/>
    <n v="-1"/>
    <n v="-1"/>
    <n v="-1"/>
    <x v="9"/>
    <x v="5"/>
    <x v="0"/>
  </r>
  <r>
    <n v="5079"/>
    <n v="6643"/>
    <m/>
    <x v="1"/>
    <n v="11"/>
    <n v="0"/>
    <n v="-1"/>
    <n v="0"/>
    <n v="-1"/>
    <n v="-1"/>
    <n v="-1"/>
    <n v="0"/>
    <n v="-1"/>
    <n v="0"/>
    <n v="-1"/>
    <n v="-1"/>
    <n v="-1"/>
    <x v="10"/>
    <x v="5"/>
    <x v="0"/>
  </r>
  <r>
    <n v="5079"/>
    <n v="6643"/>
    <m/>
    <x v="1"/>
    <n v="12"/>
    <n v="0"/>
    <n v="-1"/>
    <n v="0"/>
    <n v="-1"/>
    <n v="-1"/>
    <n v="-1"/>
    <n v="0"/>
    <n v="-1"/>
    <n v="0"/>
    <n v="-1"/>
    <n v="-1"/>
    <n v="-1"/>
    <x v="11"/>
    <x v="5"/>
    <x v="0"/>
  </r>
  <r>
    <n v="5083"/>
    <n v="6643"/>
    <m/>
    <x v="1"/>
    <n v="1"/>
    <n v="0"/>
    <n v="-1"/>
    <n v="0"/>
    <n v="-1"/>
    <n v="-1"/>
    <n v="-1"/>
    <n v="0"/>
    <n v="-1"/>
    <n v="0"/>
    <n v="-1"/>
    <n v="-1"/>
    <n v="-1"/>
    <x v="0"/>
    <x v="5"/>
    <x v="0"/>
  </r>
  <r>
    <n v="5083"/>
    <n v="6643"/>
    <m/>
    <x v="1"/>
    <n v="2"/>
    <n v="0"/>
    <n v="-1"/>
    <n v="0"/>
    <n v="-1"/>
    <n v="-1"/>
    <n v="-1"/>
    <n v="0"/>
    <n v="-1"/>
    <n v="0"/>
    <n v="-1"/>
    <n v="-1"/>
    <n v="-1"/>
    <x v="1"/>
    <x v="5"/>
    <x v="0"/>
  </r>
  <r>
    <n v="5083"/>
    <n v="6643"/>
    <m/>
    <x v="1"/>
    <n v="3"/>
    <n v="0"/>
    <n v="-1"/>
    <n v="0"/>
    <n v="-1"/>
    <n v="-1"/>
    <n v="-1"/>
    <n v="0"/>
    <n v="-1"/>
    <n v="0"/>
    <n v="-1"/>
    <n v="-1"/>
    <n v="-1"/>
    <x v="2"/>
    <x v="5"/>
    <x v="0"/>
  </r>
  <r>
    <n v="5083"/>
    <n v="6643"/>
    <m/>
    <x v="1"/>
    <n v="4"/>
    <n v="0"/>
    <n v="-1"/>
    <n v="0"/>
    <n v="-1"/>
    <n v="-1"/>
    <n v="-1"/>
    <n v="0"/>
    <n v="-1"/>
    <n v="0"/>
    <n v="-1"/>
    <n v="-1"/>
    <n v="-1"/>
    <x v="3"/>
    <x v="5"/>
    <x v="0"/>
  </r>
  <r>
    <n v="5083"/>
    <n v="6643"/>
    <m/>
    <x v="1"/>
    <n v="5"/>
    <n v="0"/>
    <n v="-1"/>
    <n v="0"/>
    <n v="-1"/>
    <n v="-1"/>
    <n v="-1"/>
    <n v="0"/>
    <n v="-1"/>
    <n v="0"/>
    <n v="-1"/>
    <n v="-1"/>
    <n v="-1"/>
    <x v="4"/>
    <x v="5"/>
    <x v="0"/>
  </r>
  <r>
    <n v="5083"/>
    <n v="6643"/>
    <m/>
    <x v="1"/>
    <n v="6"/>
    <n v="0"/>
    <n v="-1"/>
    <n v="0"/>
    <n v="-1"/>
    <n v="-1"/>
    <n v="-1"/>
    <n v="0"/>
    <n v="-1"/>
    <n v="0"/>
    <n v="-1"/>
    <n v="-1"/>
    <n v="-1"/>
    <x v="5"/>
    <x v="5"/>
    <x v="0"/>
  </r>
  <r>
    <n v="5083"/>
    <n v="6643"/>
    <m/>
    <x v="1"/>
    <n v="7"/>
    <n v="0"/>
    <n v="-1"/>
    <n v="0"/>
    <n v="-1"/>
    <n v="-1"/>
    <n v="-1"/>
    <n v="0"/>
    <n v="-1"/>
    <n v="0"/>
    <n v="-1"/>
    <n v="-1"/>
    <n v="-1"/>
    <x v="6"/>
    <x v="5"/>
    <x v="0"/>
  </r>
  <r>
    <n v="5083"/>
    <n v="6643"/>
    <m/>
    <x v="1"/>
    <n v="8"/>
    <n v="0"/>
    <n v="-1"/>
    <n v="0"/>
    <n v="-1"/>
    <n v="-1"/>
    <n v="-1"/>
    <n v="0"/>
    <n v="-1"/>
    <n v="0"/>
    <n v="-1"/>
    <n v="-1"/>
    <n v="-1"/>
    <x v="7"/>
    <x v="5"/>
    <x v="0"/>
  </r>
  <r>
    <n v="5083"/>
    <n v="6643"/>
    <m/>
    <x v="1"/>
    <n v="9"/>
    <n v="0"/>
    <n v="-1"/>
    <n v="0"/>
    <n v="-1"/>
    <n v="-1"/>
    <n v="-1"/>
    <n v="0"/>
    <n v="-1"/>
    <n v="0"/>
    <n v="-1"/>
    <n v="-1"/>
    <n v="-1"/>
    <x v="8"/>
    <x v="5"/>
    <x v="0"/>
  </r>
  <r>
    <n v="5083"/>
    <n v="6643"/>
    <m/>
    <x v="1"/>
    <n v="10"/>
    <n v="0"/>
    <n v="-1"/>
    <n v="0"/>
    <n v="-1"/>
    <n v="-1"/>
    <n v="-1"/>
    <n v="0"/>
    <n v="-1"/>
    <n v="0"/>
    <n v="-1"/>
    <n v="-1"/>
    <n v="-1"/>
    <x v="9"/>
    <x v="5"/>
    <x v="0"/>
  </r>
  <r>
    <n v="5083"/>
    <n v="6643"/>
    <m/>
    <x v="1"/>
    <n v="11"/>
    <n v="0"/>
    <n v="-1"/>
    <n v="0"/>
    <n v="-1"/>
    <n v="-1"/>
    <n v="-1"/>
    <n v="0"/>
    <n v="-1"/>
    <n v="0"/>
    <n v="-1"/>
    <n v="-1"/>
    <n v="-1"/>
    <x v="10"/>
    <x v="5"/>
    <x v="0"/>
  </r>
  <r>
    <n v="5083"/>
    <n v="6643"/>
    <m/>
    <x v="1"/>
    <n v="12"/>
    <n v="0"/>
    <n v="-1"/>
    <n v="0"/>
    <n v="-1"/>
    <n v="-1"/>
    <n v="-1"/>
    <n v="0"/>
    <n v="-1"/>
    <n v="0"/>
    <n v="-1"/>
    <n v="-1"/>
    <n v="-1"/>
    <x v="11"/>
    <x v="5"/>
    <x v="0"/>
  </r>
  <r>
    <n v="5086"/>
    <n v="6643"/>
    <m/>
    <x v="1"/>
    <n v="1"/>
    <n v="0"/>
    <n v="-1"/>
    <n v="0"/>
    <n v="-1"/>
    <n v="-1"/>
    <n v="-1"/>
    <n v="0"/>
    <n v="-1"/>
    <n v="0"/>
    <n v="-1"/>
    <n v="-1"/>
    <n v="-1"/>
    <x v="0"/>
    <x v="5"/>
    <x v="0"/>
  </r>
  <r>
    <n v="5086"/>
    <n v="6643"/>
    <m/>
    <x v="1"/>
    <n v="2"/>
    <n v="0"/>
    <n v="-1"/>
    <n v="0"/>
    <n v="-1"/>
    <n v="-1"/>
    <n v="-1"/>
    <n v="0"/>
    <n v="-1"/>
    <n v="0"/>
    <n v="-1"/>
    <n v="-1"/>
    <n v="-1"/>
    <x v="1"/>
    <x v="5"/>
    <x v="0"/>
  </r>
  <r>
    <n v="5086"/>
    <n v="6643"/>
    <m/>
    <x v="1"/>
    <n v="3"/>
    <n v="0"/>
    <n v="-1"/>
    <n v="0"/>
    <n v="-1"/>
    <n v="-1"/>
    <n v="-1"/>
    <n v="0"/>
    <n v="-1"/>
    <n v="0"/>
    <n v="-1"/>
    <n v="-1"/>
    <n v="-1"/>
    <x v="2"/>
    <x v="5"/>
    <x v="0"/>
  </r>
  <r>
    <n v="5086"/>
    <n v="6643"/>
    <m/>
    <x v="1"/>
    <n v="4"/>
    <n v="0"/>
    <n v="-1"/>
    <n v="0"/>
    <n v="-1"/>
    <n v="-1"/>
    <n v="-1"/>
    <n v="0"/>
    <n v="-1"/>
    <n v="0"/>
    <n v="-1"/>
    <n v="-1"/>
    <n v="-1"/>
    <x v="3"/>
    <x v="5"/>
    <x v="0"/>
  </r>
  <r>
    <n v="5086"/>
    <n v="6643"/>
    <m/>
    <x v="1"/>
    <n v="5"/>
    <n v="0"/>
    <n v="-1"/>
    <n v="0"/>
    <n v="-1"/>
    <n v="-1"/>
    <n v="-1"/>
    <n v="0"/>
    <n v="-1"/>
    <n v="0"/>
    <n v="-1"/>
    <n v="-1"/>
    <n v="-1"/>
    <x v="4"/>
    <x v="5"/>
    <x v="0"/>
  </r>
  <r>
    <n v="5086"/>
    <n v="6643"/>
    <m/>
    <x v="1"/>
    <n v="6"/>
    <n v="0"/>
    <n v="-1"/>
    <n v="0"/>
    <n v="-1"/>
    <n v="-1"/>
    <n v="-1"/>
    <n v="0"/>
    <n v="-1"/>
    <n v="0"/>
    <n v="-1"/>
    <n v="-1"/>
    <n v="-1"/>
    <x v="5"/>
    <x v="5"/>
    <x v="0"/>
  </r>
  <r>
    <n v="5086"/>
    <n v="6643"/>
    <m/>
    <x v="1"/>
    <n v="7"/>
    <n v="0"/>
    <n v="-1"/>
    <n v="0"/>
    <n v="-1"/>
    <n v="-1"/>
    <n v="-1"/>
    <n v="0"/>
    <n v="-1"/>
    <n v="0"/>
    <n v="-1"/>
    <n v="-1"/>
    <n v="-1"/>
    <x v="6"/>
    <x v="5"/>
    <x v="0"/>
  </r>
  <r>
    <n v="5086"/>
    <n v="6643"/>
    <m/>
    <x v="1"/>
    <n v="8"/>
    <n v="0"/>
    <n v="-1"/>
    <n v="0"/>
    <n v="-1"/>
    <n v="-1"/>
    <n v="-1"/>
    <n v="0"/>
    <n v="-1"/>
    <n v="0"/>
    <n v="-1"/>
    <n v="-1"/>
    <n v="-1"/>
    <x v="7"/>
    <x v="5"/>
    <x v="0"/>
  </r>
  <r>
    <n v="5086"/>
    <n v="6643"/>
    <m/>
    <x v="1"/>
    <n v="9"/>
    <n v="0"/>
    <n v="-1"/>
    <n v="0"/>
    <n v="-1"/>
    <n v="-1"/>
    <n v="-1"/>
    <n v="0"/>
    <n v="-1"/>
    <n v="0"/>
    <n v="-1"/>
    <n v="-1"/>
    <n v="-1"/>
    <x v="8"/>
    <x v="5"/>
    <x v="0"/>
  </r>
  <r>
    <n v="5086"/>
    <n v="6643"/>
    <m/>
    <x v="1"/>
    <n v="10"/>
    <n v="0"/>
    <n v="-1"/>
    <n v="0"/>
    <n v="-1"/>
    <n v="-1"/>
    <n v="-1"/>
    <n v="0"/>
    <n v="-1"/>
    <n v="0"/>
    <n v="-1"/>
    <n v="-1"/>
    <n v="-1"/>
    <x v="9"/>
    <x v="5"/>
    <x v="0"/>
  </r>
  <r>
    <n v="5086"/>
    <n v="6643"/>
    <m/>
    <x v="1"/>
    <n v="11"/>
    <n v="0"/>
    <n v="-1"/>
    <n v="0"/>
    <n v="-1"/>
    <n v="-1"/>
    <n v="-1"/>
    <n v="0"/>
    <n v="-1"/>
    <n v="0"/>
    <n v="-1"/>
    <n v="-1"/>
    <n v="-1"/>
    <x v="10"/>
    <x v="5"/>
    <x v="0"/>
  </r>
  <r>
    <n v="5086"/>
    <n v="6643"/>
    <m/>
    <x v="1"/>
    <n v="12"/>
    <n v="0"/>
    <n v="-1"/>
    <n v="0"/>
    <n v="-1"/>
    <n v="-1"/>
    <n v="-1"/>
    <n v="0"/>
    <n v="-1"/>
    <n v="0"/>
    <n v="-1"/>
    <n v="-1"/>
    <n v="-1"/>
    <x v="11"/>
    <x v="5"/>
    <x v="0"/>
  </r>
  <r>
    <n v="5085"/>
    <n v="6643"/>
    <m/>
    <x v="1"/>
    <n v="1"/>
    <n v="0"/>
    <n v="-1"/>
    <n v="0"/>
    <n v="-1"/>
    <n v="-1"/>
    <n v="-1"/>
    <n v="0"/>
    <n v="-1"/>
    <n v="0"/>
    <n v="-1"/>
    <n v="-1"/>
    <n v="-1"/>
    <x v="0"/>
    <x v="5"/>
    <x v="0"/>
  </r>
  <r>
    <n v="5085"/>
    <n v="6643"/>
    <m/>
    <x v="1"/>
    <n v="2"/>
    <n v="0"/>
    <n v="-1"/>
    <n v="0"/>
    <n v="-1"/>
    <n v="-1"/>
    <n v="-1"/>
    <n v="0"/>
    <n v="-1"/>
    <n v="0"/>
    <n v="-1"/>
    <n v="-1"/>
    <n v="-1"/>
    <x v="1"/>
    <x v="5"/>
    <x v="0"/>
  </r>
  <r>
    <n v="5085"/>
    <n v="6643"/>
    <m/>
    <x v="1"/>
    <n v="3"/>
    <n v="0"/>
    <n v="-1"/>
    <n v="0"/>
    <n v="-1"/>
    <n v="-1"/>
    <n v="-1"/>
    <n v="0"/>
    <n v="-1"/>
    <n v="0"/>
    <n v="-1"/>
    <n v="-1"/>
    <n v="-1"/>
    <x v="2"/>
    <x v="5"/>
    <x v="0"/>
  </r>
  <r>
    <n v="5085"/>
    <n v="6643"/>
    <m/>
    <x v="1"/>
    <n v="4"/>
    <n v="0"/>
    <n v="-1"/>
    <n v="0"/>
    <n v="-1"/>
    <n v="-1"/>
    <n v="-1"/>
    <n v="0"/>
    <n v="-1"/>
    <n v="0"/>
    <n v="-1"/>
    <n v="-1"/>
    <n v="-1"/>
    <x v="3"/>
    <x v="5"/>
    <x v="0"/>
  </r>
  <r>
    <n v="5085"/>
    <n v="6643"/>
    <m/>
    <x v="1"/>
    <n v="5"/>
    <n v="0"/>
    <n v="-1"/>
    <n v="0"/>
    <n v="-1"/>
    <n v="-1"/>
    <n v="-1"/>
    <n v="0"/>
    <n v="-1"/>
    <n v="0"/>
    <n v="-1"/>
    <n v="-1"/>
    <n v="-1"/>
    <x v="4"/>
    <x v="5"/>
    <x v="0"/>
  </r>
  <r>
    <n v="5085"/>
    <n v="6643"/>
    <m/>
    <x v="1"/>
    <n v="6"/>
    <n v="0"/>
    <n v="-1"/>
    <n v="0"/>
    <n v="-1"/>
    <n v="-1"/>
    <n v="-1"/>
    <n v="0"/>
    <n v="-1"/>
    <n v="0"/>
    <n v="-1"/>
    <n v="-1"/>
    <n v="-1"/>
    <x v="5"/>
    <x v="5"/>
    <x v="0"/>
  </r>
  <r>
    <n v="5085"/>
    <n v="6643"/>
    <m/>
    <x v="1"/>
    <n v="7"/>
    <n v="0"/>
    <n v="-1"/>
    <n v="0"/>
    <n v="-1"/>
    <n v="-1"/>
    <n v="-1"/>
    <n v="0"/>
    <n v="-1"/>
    <n v="0"/>
    <n v="-1"/>
    <n v="-1"/>
    <n v="-1"/>
    <x v="6"/>
    <x v="5"/>
    <x v="0"/>
  </r>
  <r>
    <n v="5085"/>
    <n v="6643"/>
    <m/>
    <x v="1"/>
    <n v="8"/>
    <n v="0"/>
    <n v="-1"/>
    <n v="0"/>
    <n v="-1"/>
    <n v="-1"/>
    <n v="-1"/>
    <n v="0"/>
    <n v="-1"/>
    <n v="0"/>
    <n v="-1"/>
    <n v="-1"/>
    <n v="-1"/>
    <x v="7"/>
    <x v="5"/>
    <x v="0"/>
  </r>
  <r>
    <n v="5085"/>
    <n v="6643"/>
    <m/>
    <x v="1"/>
    <n v="9"/>
    <n v="0"/>
    <n v="-1"/>
    <n v="0"/>
    <n v="-1"/>
    <n v="-1"/>
    <n v="-1"/>
    <n v="0"/>
    <n v="-1"/>
    <n v="0"/>
    <n v="-1"/>
    <n v="-1"/>
    <n v="-1"/>
    <x v="8"/>
    <x v="5"/>
    <x v="0"/>
  </r>
  <r>
    <n v="5085"/>
    <n v="6643"/>
    <m/>
    <x v="1"/>
    <n v="10"/>
    <n v="0"/>
    <n v="-1"/>
    <n v="0"/>
    <n v="-1"/>
    <n v="-1"/>
    <n v="-1"/>
    <n v="0"/>
    <n v="-1"/>
    <n v="0"/>
    <n v="-1"/>
    <n v="-1"/>
    <n v="-1"/>
    <x v="9"/>
    <x v="5"/>
    <x v="0"/>
  </r>
  <r>
    <n v="5085"/>
    <n v="6643"/>
    <m/>
    <x v="1"/>
    <n v="11"/>
    <n v="0"/>
    <n v="-1"/>
    <n v="0"/>
    <n v="-1"/>
    <n v="-1"/>
    <n v="-1"/>
    <n v="0"/>
    <n v="-1"/>
    <n v="0"/>
    <n v="-1"/>
    <n v="-1"/>
    <n v="-1"/>
    <x v="10"/>
    <x v="5"/>
    <x v="0"/>
  </r>
  <r>
    <n v="5085"/>
    <n v="6643"/>
    <m/>
    <x v="1"/>
    <n v="12"/>
    <n v="0"/>
    <n v="-1"/>
    <n v="0"/>
    <n v="-1"/>
    <n v="-1"/>
    <n v="-1"/>
    <n v="0"/>
    <n v="-1"/>
    <n v="0"/>
    <n v="-1"/>
    <n v="-1"/>
    <n v="-1"/>
    <x v="11"/>
    <x v="5"/>
    <x v="0"/>
  </r>
  <r>
    <n v="5081"/>
    <n v="6643"/>
    <m/>
    <x v="1"/>
    <n v="1"/>
    <n v="0"/>
    <n v="-1"/>
    <n v="0"/>
    <n v="-1"/>
    <n v="-1"/>
    <n v="-1"/>
    <n v="0"/>
    <n v="-1"/>
    <n v="0"/>
    <n v="-1"/>
    <n v="-1"/>
    <n v="-1"/>
    <x v="0"/>
    <x v="5"/>
    <x v="0"/>
  </r>
  <r>
    <n v="5081"/>
    <n v="6643"/>
    <m/>
    <x v="1"/>
    <n v="2"/>
    <n v="0"/>
    <n v="-1"/>
    <n v="0"/>
    <n v="-1"/>
    <n v="-1"/>
    <n v="-1"/>
    <n v="0"/>
    <n v="-1"/>
    <n v="0"/>
    <n v="-1"/>
    <n v="-1"/>
    <n v="-1"/>
    <x v="1"/>
    <x v="5"/>
    <x v="0"/>
  </r>
  <r>
    <n v="5081"/>
    <n v="6643"/>
    <m/>
    <x v="1"/>
    <n v="3"/>
    <n v="0"/>
    <n v="-1"/>
    <n v="0"/>
    <n v="-1"/>
    <n v="-1"/>
    <n v="-1"/>
    <n v="0"/>
    <n v="-1"/>
    <n v="0"/>
    <n v="-1"/>
    <n v="-1"/>
    <n v="-1"/>
    <x v="2"/>
    <x v="5"/>
    <x v="0"/>
  </r>
  <r>
    <n v="5081"/>
    <n v="6643"/>
    <m/>
    <x v="1"/>
    <n v="4"/>
    <n v="0"/>
    <n v="-1"/>
    <n v="0"/>
    <n v="-1"/>
    <n v="-1"/>
    <n v="-1"/>
    <n v="0"/>
    <n v="-1"/>
    <n v="0"/>
    <n v="-1"/>
    <n v="-1"/>
    <n v="-1"/>
    <x v="3"/>
    <x v="5"/>
    <x v="0"/>
  </r>
  <r>
    <n v="5081"/>
    <n v="6643"/>
    <m/>
    <x v="1"/>
    <n v="5"/>
    <n v="0"/>
    <n v="-1"/>
    <n v="0"/>
    <n v="-1"/>
    <n v="-1"/>
    <n v="-1"/>
    <n v="0"/>
    <n v="-1"/>
    <n v="0"/>
    <n v="-1"/>
    <n v="-1"/>
    <n v="-1"/>
    <x v="4"/>
    <x v="5"/>
    <x v="0"/>
  </r>
  <r>
    <n v="5081"/>
    <n v="6643"/>
    <m/>
    <x v="1"/>
    <n v="6"/>
    <n v="0"/>
    <n v="-1"/>
    <n v="0"/>
    <n v="-1"/>
    <n v="-1"/>
    <n v="-1"/>
    <n v="0"/>
    <n v="-1"/>
    <n v="0"/>
    <n v="-1"/>
    <n v="-1"/>
    <n v="-1"/>
    <x v="5"/>
    <x v="5"/>
    <x v="0"/>
  </r>
  <r>
    <n v="5081"/>
    <n v="6643"/>
    <m/>
    <x v="1"/>
    <n v="7"/>
    <n v="0"/>
    <n v="-1"/>
    <n v="0"/>
    <n v="-1"/>
    <n v="-1"/>
    <n v="-1"/>
    <n v="0"/>
    <n v="-1"/>
    <n v="0"/>
    <n v="-1"/>
    <n v="-1"/>
    <n v="-1"/>
    <x v="6"/>
    <x v="5"/>
    <x v="0"/>
  </r>
  <r>
    <n v="5081"/>
    <n v="6643"/>
    <m/>
    <x v="1"/>
    <n v="8"/>
    <n v="0"/>
    <n v="-1"/>
    <n v="0"/>
    <n v="-1"/>
    <n v="-1"/>
    <n v="-1"/>
    <n v="0"/>
    <n v="-1"/>
    <n v="0"/>
    <n v="-1"/>
    <n v="-1"/>
    <n v="-1"/>
    <x v="7"/>
    <x v="5"/>
    <x v="0"/>
  </r>
  <r>
    <n v="5081"/>
    <n v="6643"/>
    <m/>
    <x v="1"/>
    <n v="9"/>
    <n v="0"/>
    <n v="-1"/>
    <n v="0"/>
    <n v="-1"/>
    <n v="-1"/>
    <n v="-1"/>
    <n v="0"/>
    <n v="-1"/>
    <n v="0"/>
    <n v="-1"/>
    <n v="-1"/>
    <n v="-1"/>
    <x v="8"/>
    <x v="5"/>
    <x v="0"/>
  </r>
  <r>
    <n v="5081"/>
    <n v="6643"/>
    <m/>
    <x v="1"/>
    <n v="10"/>
    <n v="0"/>
    <n v="-1"/>
    <n v="0"/>
    <n v="-1"/>
    <n v="-1"/>
    <n v="-1"/>
    <n v="0"/>
    <n v="-1"/>
    <n v="0"/>
    <n v="-1"/>
    <n v="-1"/>
    <n v="-1"/>
    <x v="9"/>
    <x v="5"/>
    <x v="0"/>
  </r>
  <r>
    <n v="5081"/>
    <n v="6643"/>
    <m/>
    <x v="1"/>
    <n v="11"/>
    <n v="0"/>
    <n v="-1"/>
    <n v="0"/>
    <n v="-1"/>
    <n v="-1"/>
    <n v="-1"/>
    <n v="0"/>
    <n v="-1"/>
    <n v="0"/>
    <n v="-1"/>
    <n v="-1"/>
    <n v="-1"/>
    <x v="10"/>
    <x v="5"/>
    <x v="0"/>
  </r>
  <r>
    <n v="5081"/>
    <n v="6643"/>
    <m/>
    <x v="1"/>
    <n v="12"/>
    <n v="0"/>
    <n v="-1"/>
    <n v="0"/>
    <n v="-1"/>
    <n v="-1"/>
    <n v="-1"/>
    <n v="0"/>
    <n v="-1"/>
    <n v="0"/>
    <n v="-1"/>
    <n v="-1"/>
    <n v="-1"/>
    <x v="11"/>
    <x v="5"/>
    <x v="0"/>
  </r>
  <r>
    <n v="5080"/>
    <n v="6643"/>
    <m/>
    <x v="1"/>
    <n v="1"/>
    <n v="0"/>
    <n v="-1"/>
    <n v="0"/>
    <n v="-1"/>
    <n v="-1"/>
    <n v="-1"/>
    <n v="0"/>
    <n v="-1"/>
    <n v="0"/>
    <n v="-1"/>
    <n v="-1"/>
    <n v="-1"/>
    <x v="0"/>
    <x v="5"/>
    <x v="0"/>
  </r>
  <r>
    <n v="5080"/>
    <n v="6643"/>
    <m/>
    <x v="1"/>
    <n v="2"/>
    <n v="0"/>
    <n v="-1"/>
    <n v="0"/>
    <n v="-1"/>
    <n v="-1"/>
    <n v="-1"/>
    <n v="0"/>
    <n v="-1"/>
    <n v="0"/>
    <n v="-1"/>
    <n v="-1"/>
    <n v="-1"/>
    <x v="1"/>
    <x v="5"/>
    <x v="0"/>
  </r>
  <r>
    <n v="5080"/>
    <n v="6643"/>
    <m/>
    <x v="1"/>
    <n v="3"/>
    <n v="0"/>
    <n v="-1"/>
    <n v="0"/>
    <n v="-1"/>
    <n v="-1"/>
    <n v="-1"/>
    <n v="0"/>
    <n v="-1"/>
    <n v="0"/>
    <n v="-1"/>
    <n v="-1"/>
    <n v="-1"/>
    <x v="2"/>
    <x v="5"/>
    <x v="0"/>
  </r>
  <r>
    <n v="5080"/>
    <n v="6643"/>
    <m/>
    <x v="1"/>
    <n v="4"/>
    <n v="0"/>
    <n v="-1"/>
    <n v="0"/>
    <n v="-1"/>
    <n v="-1"/>
    <n v="-1"/>
    <n v="0"/>
    <n v="-1"/>
    <n v="0"/>
    <n v="-1"/>
    <n v="-1"/>
    <n v="-1"/>
    <x v="3"/>
    <x v="5"/>
    <x v="0"/>
  </r>
  <r>
    <n v="5080"/>
    <n v="6643"/>
    <m/>
    <x v="1"/>
    <n v="5"/>
    <n v="0"/>
    <n v="-1"/>
    <n v="0"/>
    <n v="-1"/>
    <n v="-1"/>
    <n v="-1"/>
    <n v="0"/>
    <n v="-1"/>
    <n v="0"/>
    <n v="-1"/>
    <n v="-1"/>
    <n v="-1"/>
    <x v="4"/>
    <x v="5"/>
    <x v="0"/>
  </r>
  <r>
    <n v="5080"/>
    <n v="6643"/>
    <m/>
    <x v="1"/>
    <n v="6"/>
    <n v="0"/>
    <n v="-1"/>
    <n v="0"/>
    <n v="-1"/>
    <n v="-1"/>
    <n v="-1"/>
    <n v="0"/>
    <n v="-1"/>
    <n v="0"/>
    <n v="-1"/>
    <n v="-1"/>
    <n v="-1"/>
    <x v="5"/>
    <x v="5"/>
    <x v="0"/>
  </r>
  <r>
    <n v="5080"/>
    <n v="6643"/>
    <m/>
    <x v="1"/>
    <n v="7"/>
    <n v="0"/>
    <n v="-1"/>
    <n v="0"/>
    <n v="-1"/>
    <n v="-1"/>
    <n v="-1"/>
    <n v="0"/>
    <n v="-1"/>
    <n v="0"/>
    <n v="-1"/>
    <n v="-1"/>
    <n v="-1"/>
    <x v="6"/>
    <x v="5"/>
    <x v="0"/>
  </r>
  <r>
    <n v="5080"/>
    <n v="6643"/>
    <m/>
    <x v="1"/>
    <n v="8"/>
    <n v="0"/>
    <n v="-1"/>
    <n v="0"/>
    <n v="-1"/>
    <n v="-1"/>
    <n v="-1"/>
    <n v="0"/>
    <n v="-1"/>
    <n v="0"/>
    <n v="-1"/>
    <n v="-1"/>
    <n v="-1"/>
    <x v="7"/>
    <x v="5"/>
    <x v="0"/>
  </r>
  <r>
    <n v="5080"/>
    <n v="6643"/>
    <m/>
    <x v="1"/>
    <n v="9"/>
    <n v="0"/>
    <n v="-1"/>
    <n v="0"/>
    <n v="-1"/>
    <n v="-1"/>
    <n v="-1"/>
    <n v="0"/>
    <n v="-1"/>
    <n v="0"/>
    <n v="-1"/>
    <n v="-1"/>
    <n v="-1"/>
    <x v="8"/>
    <x v="5"/>
    <x v="0"/>
  </r>
  <r>
    <n v="5080"/>
    <n v="6643"/>
    <m/>
    <x v="1"/>
    <n v="10"/>
    <n v="0"/>
    <n v="-1"/>
    <n v="0"/>
    <n v="-1"/>
    <n v="-1"/>
    <n v="-1"/>
    <n v="0"/>
    <n v="-1"/>
    <n v="0"/>
    <n v="-1"/>
    <n v="-1"/>
    <n v="-1"/>
    <x v="9"/>
    <x v="5"/>
    <x v="0"/>
  </r>
  <r>
    <n v="5080"/>
    <n v="6643"/>
    <m/>
    <x v="1"/>
    <n v="11"/>
    <n v="0"/>
    <n v="-1"/>
    <n v="0"/>
    <n v="-1"/>
    <n v="-1"/>
    <n v="-1"/>
    <n v="0"/>
    <n v="-1"/>
    <n v="0"/>
    <n v="-1"/>
    <n v="-1"/>
    <n v="-1"/>
    <x v="10"/>
    <x v="5"/>
    <x v="0"/>
  </r>
  <r>
    <n v="5080"/>
    <n v="6643"/>
    <m/>
    <x v="1"/>
    <n v="12"/>
    <n v="0"/>
    <n v="-1"/>
    <n v="0"/>
    <n v="-1"/>
    <n v="-1"/>
    <n v="-1"/>
    <n v="0"/>
    <n v="-1"/>
    <n v="0"/>
    <n v="-1"/>
    <n v="-1"/>
    <n v="-1"/>
    <x v="11"/>
    <x v="5"/>
    <x v="0"/>
  </r>
  <r>
    <n v="5077"/>
    <n v="6643"/>
    <m/>
    <x v="1"/>
    <n v="1"/>
    <n v="0"/>
    <n v="-1"/>
    <n v="0"/>
    <n v="-1"/>
    <n v="-1"/>
    <n v="-1"/>
    <n v="0"/>
    <n v="-1"/>
    <n v="0"/>
    <n v="-1"/>
    <n v="-1"/>
    <n v="-1"/>
    <x v="0"/>
    <x v="5"/>
    <x v="0"/>
  </r>
  <r>
    <n v="5077"/>
    <n v="6643"/>
    <m/>
    <x v="1"/>
    <n v="2"/>
    <n v="0"/>
    <n v="-1"/>
    <n v="0"/>
    <n v="-1"/>
    <n v="-1"/>
    <n v="-1"/>
    <n v="0"/>
    <n v="-1"/>
    <n v="0"/>
    <n v="-1"/>
    <n v="-1"/>
    <n v="-1"/>
    <x v="1"/>
    <x v="5"/>
    <x v="0"/>
  </r>
  <r>
    <n v="5077"/>
    <n v="6643"/>
    <m/>
    <x v="1"/>
    <n v="3"/>
    <n v="0"/>
    <n v="-1"/>
    <n v="0"/>
    <n v="-1"/>
    <n v="-1"/>
    <n v="-1"/>
    <n v="0"/>
    <n v="-1"/>
    <n v="0"/>
    <n v="-1"/>
    <n v="-1"/>
    <n v="-1"/>
    <x v="2"/>
    <x v="5"/>
    <x v="0"/>
  </r>
  <r>
    <n v="5077"/>
    <n v="6643"/>
    <m/>
    <x v="1"/>
    <n v="4"/>
    <n v="0"/>
    <n v="-1"/>
    <n v="0"/>
    <n v="-1"/>
    <n v="-1"/>
    <n v="-1"/>
    <n v="0"/>
    <n v="-1"/>
    <n v="0"/>
    <n v="-1"/>
    <n v="-1"/>
    <n v="-1"/>
    <x v="3"/>
    <x v="5"/>
    <x v="0"/>
  </r>
  <r>
    <n v="5077"/>
    <n v="6643"/>
    <m/>
    <x v="1"/>
    <n v="5"/>
    <n v="0"/>
    <n v="-1"/>
    <n v="0"/>
    <n v="-1"/>
    <n v="-1"/>
    <n v="-1"/>
    <n v="0"/>
    <n v="-1"/>
    <n v="0"/>
    <n v="-1"/>
    <n v="-1"/>
    <n v="-1"/>
    <x v="4"/>
    <x v="5"/>
    <x v="0"/>
  </r>
  <r>
    <n v="5077"/>
    <n v="6643"/>
    <m/>
    <x v="1"/>
    <n v="6"/>
    <n v="0"/>
    <n v="-1"/>
    <n v="0"/>
    <n v="-1"/>
    <n v="-1"/>
    <n v="-1"/>
    <n v="0"/>
    <n v="-1"/>
    <n v="0"/>
    <n v="-1"/>
    <n v="-1"/>
    <n v="-1"/>
    <x v="5"/>
    <x v="5"/>
    <x v="0"/>
  </r>
  <r>
    <n v="5077"/>
    <n v="6643"/>
    <m/>
    <x v="1"/>
    <n v="7"/>
    <n v="0"/>
    <n v="-1"/>
    <n v="0"/>
    <n v="-1"/>
    <n v="-1"/>
    <n v="-1"/>
    <n v="0"/>
    <n v="-1"/>
    <n v="0"/>
    <n v="-1"/>
    <n v="-1"/>
    <n v="-1"/>
    <x v="6"/>
    <x v="5"/>
    <x v="0"/>
  </r>
  <r>
    <n v="5077"/>
    <n v="6643"/>
    <m/>
    <x v="1"/>
    <n v="8"/>
    <n v="0"/>
    <n v="-1"/>
    <n v="0"/>
    <n v="-1"/>
    <n v="-1"/>
    <n v="-1"/>
    <n v="0"/>
    <n v="-1"/>
    <n v="0"/>
    <n v="-1"/>
    <n v="-1"/>
    <n v="-1"/>
    <x v="7"/>
    <x v="5"/>
    <x v="0"/>
  </r>
  <r>
    <n v="5077"/>
    <n v="6643"/>
    <m/>
    <x v="1"/>
    <n v="9"/>
    <n v="0"/>
    <n v="-1"/>
    <n v="0"/>
    <n v="-1"/>
    <n v="-1"/>
    <n v="-1"/>
    <n v="0"/>
    <n v="-1"/>
    <n v="0"/>
    <n v="-1"/>
    <n v="-1"/>
    <n v="-1"/>
    <x v="8"/>
    <x v="5"/>
    <x v="0"/>
  </r>
  <r>
    <n v="5077"/>
    <n v="6643"/>
    <m/>
    <x v="1"/>
    <n v="10"/>
    <n v="0"/>
    <n v="-1"/>
    <n v="0"/>
    <n v="-1"/>
    <n v="-1"/>
    <n v="-1"/>
    <n v="0"/>
    <n v="-1"/>
    <n v="0"/>
    <n v="-1"/>
    <n v="-1"/>
    <n v="-1"/>
    <x v="9"/>
    <x v="5"/>
    <x v="0"/>
  </r>
  <r>
    <n v="5077"/>
    <n v="6643"/>
    <m/>
    <x v="1"/>
    <n v="11"/>
    <n v="0"/>
    <n v="-1"/>
    <n v="0"/>
    <n v="-1"/>
    <n v="-1"/>
    <n v="-1"/>
    <n v="0"/>
    <n v="-1"/>
    <n v="0"/>
    <n v="-1"/>
    <n v="-1"/>
    <n v="-1"/>
    <x v="10"/>
    <x v="5"/>
    <x v="0"/>
  </r>
  <r>
    <n v="5077"/>
    <n v="6643"/>
    <m/>
    <x v="1"/>
    <n v="12"/>
    <n v="0"/>
    <n v="-1"/>
    <n v="0"/>
    <n v="-1"/>
    <n v="-1"/>
    <n v="-1"/>
    <n v="0"/>
    <n v="-1"/>
    <n v="0"/>
    <n v="-1"/>
    <n v="-1"/>
    <n v="-1"/>
    <x v="11"/>
    <x v="5"/>
    <x v="0"/>
  </r>
  <r>
    <n v="5078"/>
    <n v="6643"/>
    <m/>
    <x v="1"/>
    <n v="1"/>
    <n v="0"/>
    <n v="-1"/>
    <n v="0"/>
    <n v="-1"/>
    <n v="-1"/>
    <n v="-1"/>
    <n v="0"/>
    <n v="-1"/>
    <n v="0"/>
    <n v="-1"/>
    <n v="-1"/>
    <n v="-1"/>
    <x v="0"/>
    <x v="5"/>
    <x v="0"/>
  </r>
  <r>
    <n v="5078"/>
    <n v="6643"/>
    <m/>
    <x v="1"/>
    <n v="2"/>
    <n v="0"/>
    <n v="-1"/>
    <n v="0"/>
    <n v="-1"/>
    <n v="-1"/>
    <n v="-1"/>
    <n v="0"/>
    <n v="-1"/>
    <n v="0"/>
    <n v="-1"/>
    <n v="-1"/>
    <n v="-1"/>
    <x v="1"/>
    <x v="5"/>
    <x v="0"/>
  </r>
  <r>
    <n v="5078"/>
    <n v="6643"/>
    <m/>
    <x v="1"/>
    <n v="3"/>
    <n v="0"/>
    <n v="-1"/>
    <n v="0"/>
    <n v="-1"/>
    <n v="-1"/>
    <n v="-1"/>
    <n v="0"/>
    <n v="-1"/>
    <n v="0"/>
    <n v="-1"/>
    <n v="-1"/>
    <n v="-1"/>
    <x v="2"/>
    <x v="5"/>
    <x v="0"/>
  </r>
  <r>
    <n v="5078"/>
    <n v="6643"/>
    <m/>
    <x v="1"/>
    <n v="4"/>
    <n v="0"/>
    <n v="-1"/>
    <n v="0"/>
    <n v="-1"/>
    <n v="-1"/>
    <n v="-1"/>
    <n v="0"/>
    <n v="-1"/>
    <n v="0"/>
    <n v="-1"/>
    <n v="-1"/>
    <n v="-1"/>
    <x v="3"/>
    <x v="5"/>
    <x v="0"/>
  </r>
  <r>
    <n v="5078"/>
    <n v="6643"/>
    <m/>
    <x v="1"/>
    <n v="5"/>
    <n v="0"/>
    <n v="-1"/>
    <n v="0"/>
    <n v="-1"/>
    <n v="-1"/>
    <n v="-1"/>
    <n v="0"/>
    <n v="-1"/>
    <n v="0"/>
    <n v="-1"/>
    <n v="-1"/>
    <n v="-1"/>
    <x v="4"/>
    <x v="5"/>
    <x v="0"/>
  </r>
  <r>
    <n v="5078"/>
    <n v="6643"/>
    <m/>
    <x v="1"/>
    <n v="6"/>
    <n v="0"/>
    <n v="-1"/>
    <n v="0"/>
    <n v="-1"/>
    <n v="-1"/>
    <n v="-1"/>
    <n v="0"/>
    <n v="-1"/>
    <n v="0"/>
    <n v="-1"/>
    <n v="-1"/>
    <n v="-1"/>
    <x v="5"/>
    <x v="5"/>
    <x v="0"/>
  </r>
  <r>
    <n v="5078"/>
    <n v="6643"/>
    <m/>
    <x v="1"/>
    <n v="7"/>
    <n v="0"/>
    <n v="-1"/>
    <n v="0"/>
    <n v="-1"/>
    <n v="-1"/>
    <n v="-1"/>
    <n v="0"/>
    <n v="-1"/>
    <n v="0"/>
    <n v="-1"/>
    <n v="-1"/>
    <n v="-1"/>
    <x v="6"/>
    <x v="5"/>
    <x v="0"/>
  </r>
  <r>
    <n v="5078"/>
    <n v="6643"/>
    <m/>
    <x v="1"/>
    <n v="8"/>
    <n v="0"/>
    <n v="-1"/>
    <n v="0"/>
    <n v="-1"/>
    <n v="-1"/>
    <n v="-1"/>
    <n v="0"/>
    <n v="-1"/>
    <n v="0"/>
    <n v="-1"/>
    <n v="-1"/>
    <n v="-1"/>
    <x v="7"/>
    <x v="5"/>
    <x v="0"/>
  </r>
  <r>
    <n v="5078"/>
    <n v="6643"/>
    <m/>
    <x v="1"/>
    <n v="9"/>
    <n v="0"/>
    <n v="-1"/>
    <n v="0"/>
    <n v="-1"/>
    <n v="-1"/>
    <n v="-1"/>
    <n v="0"/>
    <n v="-1"/>
    <n v="0"/>
    <n v="-1"/>
    <n v="-1"/>
    <n v="-1"/>
    <x v="8"/>
    <x v="5"/>
    <x v="0"/>
  </r>
  <r>
    <n v="5078"/>
    <n v="6643"/>
    <m/>
    <x v="1"/>
    <n v="10"/>
    <n v="0"/>
    <n v="-1"/>
    <n v="0"/>
    <n v="-1"/>
    <n v="-1"/>
    <n v="-1"/>
    <n v="0"/>
    <n v="-1"/>
    <n v="0"/>
    <n v="-1"/>
    <n v="-1"/>
    <n v="-1"/>
    <x v="9"/>
    <x v="5"/>
    <x v="0"/>
  </r>
  <r>
    <n v="5078"/>
    <n v="6643"/>
    <m/>
    <x v="1"/>
    <n v="11"/>
    <n v="0"/>
    <n v="-1"/>
    <n v="0"/>
    <n v="-1"/>
    <n v="-1"/>
    <n v="-1"/>
    <n v="0"/>
    <n v="-1"/>
    <n v="0"/>
    <n v="-1"/>
    <n v="-1"/>
    <n v="-1"/>
    <x v="10"/>
    <x v="5"/>
    <x v="0"/>
  </r>
  <r>
    <n v="5078"/>
    <n v="6643"/>
    <m/>
    <x v="1"/>
    <n v="12"/>
    <n v="0"/>
    <n v="-1"/>
    <n v="0"/>
    <n v="-1"/>
    <n v="-1"/>
    <n v="-1"/>
    <n v="0"/>
    <n v="-1"/>
    <n v="0"/>
    <n v="-1"/>
    <n v="-1"/>
    <n v="-1"/>
    <x v="11"/>
    <x v="5"/>
    <x v="0"/>
  </r>
  <r>
    <n v="5084"/>
    <n v="6643"/>
    <m/>
    <x v="3"/>
    <n v="1"/>
    <n v="0"/>
    <n v="-1"/>
    <n v="0"/>
    <n v="-1"/>
    <n v="-1"/>
    <n v="-1"/>
    <n v="0"/>
    <n v="-1"/>
    <n v="0"/>
    <n v="-1"/>
    <n v="-1"/>
    <n v="-1"/>
    <x v="0"/>
    <x v="5"/>
    <x v="0"/>
  </r>
  <r>
    <n v="5084"/>
    <n v="6643"/>
    <m/>
    <x v="3"/>
    <n v="2"/>
    <n v="0"/>
    <n v="-1"/>
    <n v="0"/>
    <n v="-1"/>
    <n v="-1"/>
    <n v="-1"/>
    <n v="0"/>
    <n v="-1"/>
    <n v="0"/>
    <n v="-1"/>
    <n v="-1"/>
    <n v="-1"/>
    <x v="1"/>
    <x v="5"/>
    <x v="0"/>
  </r>
  <r>
    <n v="5084"/>
    <n v="6643"/>
    <m/>
    <x v="3"/>
    <n v="3"/>
    <n v="0"/>
    <n v="-1"/>
    <n v="0"/>
    <n v="-1"/>
    <n v="-1"/>
    <n v="-1"/>
    <n v="0"/>
    <n v="-1"/>
    <n v="0"/>
    <n v="-1"/>
    <n v="-1"/>
    <n v="-1"/>
    <x v="2"/>
    <x v="5"/>
    <x v="0"/>
  </r>
  <r>
    <n v="5084"/>
    <n v="6643"/>
    <m/>
    <x v="3"/>
    <n v="4"/>
    <n v="0"/>
    <n v="-1"/>
    <n v="0"/>
    <n v="-1"/>
    <n v="-1"/>
    <n v="-1"/>
    <n v="0"/>
    <n v="-1"/>
    <n v="0"/>
    <n v="-1"/>
    <n v="-1"/>
    <n v="-1"/>
    <x v="3"/>
    <x v="5"/>
    <x v="0"/>
  </r>
  <r>
    <n v="5084"/>
    <n v="6643"/>
    <m/>
    <x v="3"/>
    <n v="6"/>
    <n v="0"/>
    <n v="-1"/>
    <n v="0"/>
    <n v="-1"/>
    <n v="-1"/>
    <n v="-1"/>
    <n v="0"/>
    <n v="-1"/>
    <n v="0"/>
    <n v="-1"/>
    <n v="-1"/>
    <n v="-1"/>
    <x v="5"/>
    <x v="5"/>
    <x v="0"/>
  </r>
  <r>
    <n v="5084"/>
    <n v="6643"/>
    <m/>
    <x v="3"/>
    <n v="7"/>
    <n v="0"/>
    <n v="-1"/>
    <n v="0"/>
    <n v="-1"/>
    <n v="-1"/>
    <n v="-1"/>
    <n v="0"/>
    <n v="-1"/>
    <n v="0"/>
    <n v="-1"/>
    <n v="-1"/>
    <n v="-1"/>
    <x v="6"/>
    <x v="5"/>
    <x v="0"/>
  </r>
  <r>
    <n v="5084"/>
    <n v="6643"/>
    <m/>
    <x v="3"/>
    <n v="8"/>
    <n v="0"/>
    <n v="-1"/>
    <n v="0"/>
    <n v="-1"/>
    <n v="-1"/>
    <n v="-1"/>
    <n v="0"/>
    <n v="-1"/>
    <n v="0"/>
    <n v="-1"/>
    <n v="-1"/>
    <n v="-1"/>
    <x v="7"/>
    <x v="5"/>
    <x v="0"/>
  </r>
  <r>
    <n v="5084"/>
    <n v="6643"/>
    <m/>
    <x v="3"/>
    <n v="9"/>
    <n v="0"/>
    <n v="-1"/>
    <n v="0"/>
    <n v="-1"/>
    <n v="-1"/>
    <n v="-1"/>
    <n v="0"/>
    <n v="-1"/>
    <n v="0"/>
    <n v="-1"/>
    <n v="-1"/>
    <n v="-1"/>
    <x v="8"/>
    <x v="5"/>
    <x v="0"/>
  </r>
  <r>
    <n v="5084"/>
    <n v="6643"/>
    <m/>
    <x v="3"/>
    <n v="10"/>
    <n v="0"/>
    <n v="-1"/>
    <n v="0"/>
    <n v="-1"/>
    <n v="-1"/>
    <n v="-1"/>
    <n v="0"/>
    <n v="-1"/>
    <n v="0"/>
    <n v="-1"/>
    <n v="-1"/>
    <n v="-1"/>
    <x v="9"/>
    <x v="5"/>
    <x v="0"/>
  </r>
  <r>
    <n v="5084"/>
    <n v="6643"/>
    <m/>
    <x v="3"/>
    <n v="11"/>
    <n v="0"/>
    <n v="-1"/>
    <n v="0"/>
    <n v="-1"/>
    <n v="-1"/>
    <n v="-1"/>
    <n v="0"/>
    <n v="-1"/>
    <n v="0"/>
    <n v="-1"/>
    <n v="-1"/>
    <n v="-1"/>
    <x v="10"/>
    <x v="5"/>
    <x v="0"/>
  </r>
  <r>
    <n v="5084"/>
    <n v="6643"/>
    <m/>
    <x v="3"/>
    <n v="12"/>
    <n v="0"/>
    <n v="-1"/>
    <n v="0"/>
    <n v="-1"/>
    <n v="-1"/>
    <n v="-1"/>
    <n v="0"/>
    <n v="-1"/>
    <n v="0"/>
    <n v="-1"/>
    <n v="-1"/>
    <n v="-1"/>
    <x v="11"/>
    <x v="5"/>
    <x v="0"/>
  </r>
  <r>
    <n v="5082"/>
    <n v="6643"/>
    <m/>
    <x v="3"/>
    <n v="1"/>
    <n v="0"/>
    <n v="-1"/>
    <n v="0"/>
    <n v="-1"/>
    <n v="-1"/>
    <n v="-1"/>
    <n v="0"/>
    <n v="-1"/>
    <n v="0"/>
    <n v="-1"/>
    <n v="-1"/>
    <n v="-1"/>
    <x v="0"/>
    <x v="5"/>
    <x v="0"/>
  </r>
  <r>
    <n v="5082"/>
    <n v="6643"/>
    <m/>
    <x v="3"/>
    <n v="2"/>
    <n v="0"/>
    <n v="-1"/>
    <n v="0"/>
    <n v="-1"/>
    <n v="-1"/>
    <n v="-1"/>
    <n v="0"/>
    <n v="-1"/>
    <n v="0"/>
    <n v="-1"/>
    <n v="-1"/>
    <n v="-1"/>
    <x v="1"/>
    <x v="5"/>
    <x v="0"/>
  </r>
  <r>
    <n v="5082"/>
    <n v="6643"/>
    <m/>
    <x v="3"/>
    <n v="3"/>
    <n v="0"/>
    <n v="-1"/>
    <n v="0"/>
    <n v="-1"/>
    <n v="-1"/>
    <n v="-1"/>
    <n v="0"/>
    <n v="-1"/>
    <n v="0"/>
    <n v="-1"/>
    <n v="-1"/>
    <n v="-1"/>
    <x v="2"/>
    <x v="5"/>
    <x v="0"/>
  </r>
  <r>
    <n v="5082"/>
    <n v="6643"/>
    <m/>
    <x v="3"/>
    <n v="4"/>
    <n v="0"/>
    <n v="-1"/>
    <n v="0"/>
    <n v="-1"/>
    <n v="-1"/>
    <n v="-1"/>
    <n v="0"/>
    <n v="-1"/>
    <n v="0"/>
    <n v="-1"/>
    <n v="-1"/>
    <n v="-1"/>
    <x v="3"/>
    <x v="5"/>
    <x v="0"/>
  </r>
  <r>
    <n v="5082"/>
    <n v="6643"/>
    <m/>
    <x v="3"/>
    <n v="5"/>
    <n v="0"/>
    <n v="-1"/>
    <n v="0"/>
    <n v="-1"/>
    <n v="-1"/>
    <n v="-1"/>
    <n v="0"/>
    <n v="-1"/>
    <n v="0"/>
    <n v="-1"/>
    <n v="-1"/>
    <n v="-1"/>
    <x v="4"/>
    <x v="5"/>
    <x v="0"/>
  </r>
  <r>
    <n v="5082"/>
    <n v="6643"/>
    <m/>
    <x v="3"/>
    <n v="6"/>
    <n v="0"/>
    <n v="-1"/>
    <n v="0"/>
    <n v="-1"/>
    <n v="-1"/>
    <n v="-1"/>
    <n v="0"/>
    <n v="-1"/>
    <n v="0"/>
    <n v="-1"/>
    <n v="-1"/>
    <n v="-1"/>
    <x v="5"/>
    <x v="5"/>
    <x v="0"/>
  </r>
  <r>
    <n v="5082"/>
    <n v="6643"/>
    <m/>
    <x v="3"/>
    <n v="7"/>
    <n v="0"/>
    <n v="-1"/>
    <n v="0"/>
    <n v="-1"/>
    <n v="-1"/>
    <n v="-1"/>
    <n v="0"/>
    <n v="-1"/>
    <n v="0"/>
    <n v="-1"/>
    <n v="-1"/>
    <n v="-1"/>
    <x v="6"/>
    <x v="5"/>
    <x v="0"/>
  </r>
  <r>
    <n v="5082"/>
    <n v="6643"/>
    <m/>
    <x v="3"/>
    <n v="8"/>
    <n v="0"/>
    <n v="-1"/>
    <n v="0"/>
    <n v="-1"/>
    <n v="-1"/>
    <n v="-1"/>
    <n v="0"/>
    <n v="-1"/>
    <n v="0"/>
    <n v="-1"/>
    <n v="-1"/>
    <n v="-1"/>
    <x v="7"/>
    <x v="5"/>
    <x v="0"/>
  </r>
  <r>
    <n v="5082"/>
    <n v="6643"/>
    <m/>
    <x v="3"/>
    <n v="9"/>
    <n v="0"/>
    <n v="-1"/>
    <n v="0"/>
    <n v="-1"/>
    <n v="-1"/>
    <n v="-1"/>
    <n v="0"/>
    <n v="-1"/>
    <n v="0"/>
    <n v="-1"/>
    <n v="-1"/>
    <n v="-1"/>
    <x v="8"/>
    <x v="5"/>
    <x v="0"/>
  </r>
  <r>
    <n v="5082"/>
    <n v="6643"/>
    <m/>
    <x v="3"/>
    <n v="10"/>
    <n v="0"/>
    <n v="-1"/>
    <n v="0"/>
    <n v="-1"/>
    <n v="-1"/>
    <n v="-1"/>
    <n v="0"/>
    <n v="-1"/>
    <n v="0"/>
    <n v="-1"/>
    <n v="-1"/>
    <n v="-1"/>
    <x v="9"/>
    <x v="5"/>
    <x v="0"/>
  </r>
  <r>
    <n v="5082"/>
    <n v="6643"/>
    <m/>
    <x v="3"/>
    <n v="11"/>
    <n v="0"/>
    <n v="-1"/>
    <n v="0"/>
    <n v="-1"/>
    <n v="-1"/>
    <n v="-1"/>
    <n v="0"/>
    <n v="-1"/>
    <n v="0"/>
    <n v="-1"/>
    <n v="-1"/>
    <n v="-1"/>
    <x v="10"/>
    <x v="5"/>
    <x v="0"/>
  </r>
  <r>
    <n v="5082"/>
    <n v="6643"/>
    <m/>
    <x v="3"/>
    <n v="12"/>
    <n v="0"/>
    <n v="-1"/>
    <n v="0"/>
    <n v="-1"/>
    <n v="-1"/>
    <n v="-1"/>
    <n v="0"/>
    <n v="-1"/>
    <n v="0"/>
    <n v="-1"/>
    <n v="-1"/>
    <n v="-1"/>
    <x v="11"/>
    <x v="5"/>
    <x v="0"/>
  </r>
  <r>
    <n v="5079"/>
    <n v="6643"/>
    <m/>
    <x v="3"/>
    <n v="1"/>
    <n v="0"/>
    <n v="-1"/>
    <n v="0"/>
    <n v="-1"/>
    <n v="-1"/>
    <n v="-1"/>
    <n v="0"/>
    <n v="-1"/>
    <n v="0"/>
    <n v="-1"/>
    <n v="-1"/>
    <n v="-1"/>
    <x v="0"/>
    <x v="5"/>
    <x v="0"/>
  </r>
  <r>
    <n v="5079"/>
    <n v="6643"/>
    <m/>
    <x v="3"/>
    <n v="2"/>
    <n v="0"/>
    <n v="-1"/>
    <n v="0"/>
    <n v="-1"/>
    <n v="-1"/>
    <n v="-1"/>
    <n v="0"/>
    <n v="-1"/>
    <n v="0"/>
    <n v="-1"/>
    <n v="-1"/>
    <n v="-1"/>
    <x v="1"/>
    <x v="5"/>
    <x v="0"/>
  </r>
  <r>
    <n v="5079"/>
    <n v="6643"/>
    <m/>
    <x v="3"/>
    <n v="3"/>
    <n v="0"/>
    <n v="-1"/>
    <n v="0"/>
    <n v="-1"/>
    <n v="-1"/>
    <n v="-1"/>
    <n v="0"/>
    <n v="-1"/>
    <n v="0"/>
    <n v="-1"/>
    <n v="-1"/>
    <n v="-1"/>
    <x v="2"/>
    <x v="5"/>
    <x v="0"/>
  </r>
  <r>
    <n v="5079"/>
    <n v="6643"/>
    <m/>
    <x v="3"/>
    <n v="4"/>
    <n v="0"/>
    <n v="-1"/>
    <n v="0"/>
    <n v="-1"/>
    <n v="-1"/>
    <n v="-1"/>
    <n v="0"/>
    <n v="-1"/>
    <n v="0"/>
    <n v="-1"/>
    <n v="-1"/>
    <n v="-1"/>
    <x v="3"/>
    <x v="5"/>
    <x v="0"/>
  </r>
  <r>
    <n v="5079"/>
    <n v="6643"/>
    <m/>
    <x v="3"/>
    <n v="5"/>
    <n v="0"/>
    <n v="-1"/>
    <n v="0"/>
    <n v="-1"/>
    <n v="-1"/>
    <n v="-1"/>
    <n v="0"/>
    <n v="-1"/>
    <n v="0"/>
    <n v="-1"/>
    <n v="-1"/>
    <n v="-1"/>
    <x v="4"/>
    <x v="5"/>
    <x v="0"/>
  </r>
  <r>
    <n v="5079"/>
    <n v="6643"/>
    <m/>
    <x v="3"/>
    <n v="6"/>
    <n v="0"/>
    <n v="-1"/>
    <n v="0"/>
    <n v="-1"/>
    <n v="-1"/>
    <n v="-1"/>
    <n v="0"/>
    <n v="-1"/>
    <n v="0"/>
    <n v="-1"/>
    <n v="-1"/>
    <n v="-1"/>
    <x v="5"/>
    <x v="5"/>
    <x v="0"/>
  </r>
  <r>
    <n v="5079"/>
    <n v="6643"/>
    <m/>
    <x v="3"/>
    <n v="7"/>
    <n v="0"/>
    <n v="-1"/>
    <n v="0"/>
    <n v="-1"/>
    <n v="-1"/>
    <n v="-1"/>
    <n v="0"/>
    <n v="-1"/>
    <n v="0"/>
    <n v="-1"/>
    <n v="-1"/>
    <n v="-1"/>
    <x v="6"/>
    <x v="5"/>
    <x v="0"/>
  </r>
  <r>
    <n v="5079"/>
    <n v="6643"/>
    <m/>
    <x v="3"/>
    <n v="8"/>
    <n v="0"/>
    <n v="-1"/>
    <n v="0"/>
    <n v="-1"/>
    <n v="-1"/>
    <n v="-1"/>
    <n v="0"/>
    <n v="-1"/>
    <n v="0"/>
    <n v="-1"/>
    <n v="-1"/>
    <n v="-1"/>
    <x v="7"/>
    <x v="5"/>
    <x v="0"/>
  </r>
  <r>
    <n v="5079"/>
    <n v="6643"/>
    <m/>
    <x v="3"/>
    <n v="9"/>
    <n v="0"/>
    <n v="-1"/>
    <n v="0"/>
    <n v="-1"/>
    <n v="-1"/>
    <n v="-1"/>
    <n v="0"/>
    <n v="-1"/>
    <n v="0"/>
    <n v="-1"/>
    <n v="-1"/>
    <n v="-1"/>
    <x v="8"/>
    <x v="5"/>
    <x v="0"/>
  </r>
  <r>
    <n v="5079"/>
    <n v="6643"/>
    <m/>
    <x v="3"/>
    <n v="10"/>
    <n v="0"/>
    <n v="-1"/>
    <n v="0"/>
    <n v="-1"/>
    <n v="-1"/>
    <n v="-1"/>
    <n v="0"/>
    <n v="-1"/>
    <n v="0"/>
    <n v="-1"/>
    <n v="-1"/>
    <n v="-1"/>
    <x v="9"/>
    <x v="5"/>
    <x v="0"/>
  </r>
  <r>
    <n v="5079"/>
    <n v="6643"/>
    <m/>
    <x v="3"/>
    <n v="11"/>
    <n v="0"/>
    <n v="-1"/>
    <n v="0"/>
    <n v="-1"/>
    <n v="-1"/>
    <n v="-1"/>
    <n v="0"/>
    <n v="-1"/>
    <n v="0"/>
    <n v="-1"/>
    <n v="-1"/>
    <n v="-1"/>
    <x v="10"/>
    <x v="5"/>
    <x v="0"/>
  </r>
  <r>
    <n v="5079"/>
    <n v="6643"/>
    <m/>
    <x v="3"/>
    <n v="12"/>
    <n v="0"/>
    <n v="-1"/>
    <n v="0"/>
    <n v="-1"/>
    <n v="-1"/>
    <n v="-1"/>
    <n v="0"/>
    <n v="-1"/>
    <n v="0"/>
    <n v="-1"/>
    <n v="-1"/>
    <n v="-1"/>
    <x v="11"/>
    <x v="5"/>
    <x v="0"/>
  </r>
  <r>
    <n v="5083"/>
    <n v="6643"/>
    <m/>
    <x v="3"/>
    <n v="1"/>
    <n v="0"/>
    <n v="-1"/>
    <n v="0"/>
    <n v="-1"/>
    <n v="-1"/>
    <n v="-1"/>
    <n v="0"/>
    <n v="-1"/>
    <n v="0"/>
    <n v="-1"/>
    <n v="-1"/>
    <n v="-1"/>
    <x v="0"/>
    <x v="5"/>
    <x v="0"/>
  </r>
  <r>
    <n v="5083"/>
    <n v="6643"/>
    <m/>
    <x v="3"/>
    <n v="2"/>
    <n v="0"/>
    <n v="-1"/>
    <n v="0"/>
    <n v="-1"/>
    <n v="-1"/>
    <n v="-1"/>
    <n v="0"/>
    <n v="-1"/>
    <n v="0"/>
    <n v="-1"/>
    <n v="-1"/>
    <n v="-1"/>
    <x v="1"/>
    <x v="5"/>
    <x v="0"/>
  </r>
  <r>
    <n v="5083"/>
    <n v="6643"/>
    <m/>
    <x v="3"/>
    <n v="3"/>
    <n v="0"/>
    <n v="-1"/>
    <n v="0"/>
    <n v="-1"/>
    <n v="-1"/>
    <n v="-1"/>
    <n v="0"/>
    <n v="-1"/>
    <n v="0"/>
    <n v="-1"/>
    <n v="-1"/>
    <n v="-1"/>
    <x v="2"/>
    <x v="5"/>
    <x v="0"/>
  </r>
  <r>
    <n v="5083"/>
    <n v="6643"/>
    <m/>
    <x v="3"/>
    <n v="4"/>
    <n v="0"/>
    <n v="-1"/>
    <n v="0"/>
    <n v="-1"/>
    <n v="-1"/>
    <n v="-1"/>
    <n v="0"/>
    <n v="-1"/>
    <n v="0"/>
    <n v="-1"/>
    <n v="-1"/>
    <n v="-1"/>
    <x v="3"/>
    <x v="5"/>
    <x v="0"/>
  </r>
  <r>
    <n v="5083"/>
    <n v="6643"/>
    <m/>
    <x v="3"/>
    <n v="5"/>
    <n v="0"/>
    <n v="-1"/>
    <n v="0"/>
    <n v="-1"/>
    <n v="-1"/>
    <n v="-1"/>
    <n v="0"/>
    <n v="-1"/>
    <n v="0"/>
    <n v="-1"/>
    <n v="-1"/>
    <n v="-1"/>
    <x v="4"/>
    <x v="5"/>
    <x v="0"/>
  </r>
  <r>
    <n v="5083"/>
    <n v="6643"/>
    <m/>
    <x v="3"/>
    <n v="6"/>
    <n v="0"/>
    <n v="-1"/>
    <n v="0"/>
    <n v="-1"/>
    <n v="-1"/>
    <n v="-1"/>
    <n v="0"/>
    <n v="-1"/>
    <n v="0"/>
    <n v="-1"/>
    <n v="-1"/>
    <n v="-1"/>
    <x v="5"/>
    <x v="5"/>
    <x v="0"/>
  </r>
  <r>
    <n v="5083"/>
    <n v="6643"/>
    <m/>
    <x v="3"/>
    <n v="7"/>
    <n v="0"/>
    <n v="-1"/>
    <n v="0"/>
    <n v="-1"/>
    <n v="-1"/>
    <n v="-1"/>
    <n v="0"/>
    <n v="-1"/>
    <n v="0"/>
    <n v="-1"/>
    <n v="-1"/>
    <n v="-1"/>
    <x v="6"/>
    <x v="5"/>
    <x v="0"/>
  </r>
  <r>
    <n v="5083"/>
    <n v="6643"/>
    <m/>
    <x v="3"/>
    <n v="8"/>
    <n v="0"/>
    <n v="-1"/>
    <n v="0"/>
    <n v="-1"/>
    <n v="-1"/>
    <n v="-1"/>
    <n v="0"/>
    <n v="-1"/>
    <n v="0"/>
    <n v="-1"/>
    <n v="-1"/>
    <n v="-1"/>
    <x v="7"/>
    <x v="5"/>
    <x v="0"/>
  </r>
  <r>
    <n v="5083"/>
    <n v="6643"/>
    <m/>
    <x v="3"/>
    <n v="9"/>
    <n v="0"/>
    <n v="-1"/>
    <n v="0"/>
    <n v="-1"/>
    <n v="-1"/>
    <n v="-1"/>
    <n v="0"/>
    <n v="-1"/>
    <n v="0"/>
    <n v="-1"/>
    <n v="-1"/>
    <n v="-1"/>
    <x v="8"/>
    <x v="5"/>
    <x v="0"/>
  </r>
  <r>
    <n v="5083"/>
    <n v="6643"/>
    <m/>
    <x v="3"/>
    <n v="10"/>
    <n v="0"/>
    <n v="-1"/>
    <n v="0"/>
    <n v="-1"/>
    <n v="-1"/>
    <n v="-1"/>
    <n v="0"/>
    <n v="-1"/>
    <n v="0"/>
    <n v="-1"/>
    <n v="-1"/>
    <n v="-1"/>
    <x v="9"/>
    <x v="5"/>
    <x v="0"/>
  </r>
  <r>
    <n v="5083"/>
    <n v="6643"/>
    <m/>
    <x v="3"/>
    <n v="11"/>
    <n v="0"/>
    <n v="-1"/>
    <n v="0"/>
    <n v="-1"/>
    <n v="-1"/>
    <n v="-1"/>
    <n v="0"/>
    <n v="-1"/>
    <n v="0"/>
    <n v="-1"/>
    <n v="-1"/>
    <n v="-1"/>
    <x v="10"/>
    <x v="5"/>
    <x v="0"/>
  </r>
  <r>
    <n v="5083"/>
    <n v="6643"/>
    <m/>
    <x v="3"/>
    <n v="12"/>
    <n v="0"/>
    <n v="-1"/>
    <n v="0"/>
    <n v="-1"/>
    <n v="-1"/>
    <n v="-1"/>
    <n v="0"/>
    <n v="-1"/>
    <n v="0"/>
    <n v="-1"/>
    <n v="-1"/>
    <n v="-1"/>
    <x v="11"/>
    <x v="5"/>
    <x v="0"/>
  </r>
  <r>
    <n v="5086"/>
    <n v="6643"/>
    <m/>
    <x v="3"/>
    <n v="1"/>
    <n v="0"/>
    <n v="-1"/>
    <n v="0"/>
    <n v="-1"/>
    <n v="-1"/>
    <n v="-1"/>
    <n v="0"/>
    <n v="-1"/>
    <n v="0"/>
    <n v="-1"/>
    <n v="-1"/>
    <n v="-1"/>
    <x v="0"/>
    <x v="5"/>
    <x v="0"/>
  </r>
  <r>
    <n v="5086"/>
    <n v="6643"/>
    <m/>
    <x v="3"/>
    <n v="2"/>
    <n v="0"/>
    <n v="-1"/>
    <n v="0"/>
    <n v="-1"/>
    <n v="-1"/>
    <n v="-1"/>
    <n v="0"/>
    <n v="-1"/>
    <n v="0"/>
    <n v="-1"/>
    <n v="-1"/>
    <n v="-1"/>
    <x v="1"/>
    <x v="5"/>
    <x v="0"/>
  </r>
  <r>
    <n v="5086"/>
    <n v="6643"/>
    <m/>
    <x v="3"/>
    <n v="3"/>
    <n v="0"/>
    <n v="-1"/>
    <n v="0"/>
    <n v="-1"/>
    <n v="-1"/>
    <n v="-1"/>
    <n v="0"/>
    <n v="-1"/>
    <n v="0"/>
    <n v="-1"/>
    <n v="-1"/>
    <n v="-1"/>
    <x v="2"/>
    <x v="5"/>
    <x v="0"/>
  </r>
  <r>
    <n v="5086"/>
    <n v="6643"/>
    <m/>
    <x v="3"/>
    <n v="4"/>
    <n v="0"/>
    <n v="-1"/>
    <n v="0"/>
    <n v="-1"/>
    <n v="-1"/>
    <n v="-1"/>
    <n v="0"/>
    <n v="-1"/>
    <n v="0"/>
    <n v="-1"/>
    <n v="-1"/>
    <n v="-1"/>
    <x v="3"/>
    <x v="5"/>
    <x v="0"/>
  </r>
  <r>
    <n v="5086"/>
    <n v="6643"/>
    <m/>
    <x v="3"/>
    <n v="5"/>
    <n v="0"/>
    <n v="-1"/>
    <n v="0"/>
    <n v="-1"/>
    <n v="-1"/>
    <n v="-1"/>
    <n v="0"/>
    <n v="-1"/>
    <n v="0"/>
    <n v="-1"/>
    <n v="-1"/>
    <n v="-1"/>
    <x v="4"/>
    <x v="5"/>
    <x v="0"/>
  </r>
  <r>
    <n v="5086"/>
    <n v="6643"/>
    <m/>
    <x v="3"/>
    <n v="6"/>
    <n v="0"/>
    <n v="-1"/>
    <n v="0"/>
    <n v="-1"/>
    <n v="-1"/>
    <n v="-1"/>
    <n v="0"/>
    <n v="-1"/>
    <n v="0"/>
    <n v="-1"/>
    <n v="-1"/>
    <n v="-1"/>
    <x v="5"/>
    <x v="5"/>
    <x v="0"/>
  </r>
  <r>
    <n v="5086"/>
    <n v="6643"/>
    <m/>
    <x v="3"/>
    <n v="7"/>
    <n v="0"/>
    <n v="-1"/>
    <n v="0"/>
    <n v="-1"/>
    <n v="-1"/>
    <n v="-1"/>
    <n v="0"/>
    <n v="-1"/>
    <n v="0"/>
    <n v="-1"/>
    <n v="-1"/>
    <n v="-1"/>
    <x v="6"/>
    <x v="5"/>
    <x v="0"/>
  </r>
  <r>
    <n v="5086"/>
    <n v="6643"/>
    <m/>
    <x v="3"/>
    <n v="8"/>
    <n v="0"/>
    <n v="-1"/>
    <n v="0"/>
    <n v="-1"/>
    <n v="-1"/>
    <n v="-1"/>
    <n v="0"/>
    <n v="-1"/>
    <n v="0"/>
    <n v="-1"/>
    <n v="-1"/>
    <n v="-1"/>
    <x v="7"/>
    <x v="5"/>
    <x v="0"/>
  </r>
  <r>
    <n v="5086"/>
    <n v="6643"/>
    <m/>
    <x v="3"/>
    <n v="9"/>
    <n v="0"/>
    <n v="-1"/>
    <n v="0"/>
    <n v="-1"/>
    <n v="-1"/>
    <n v="-1"/>
    <n v="0"/>
    <n v="-1"/>
    <n v="0"/>
    <n v="-1"/>
    <n v="-1"/>
    <n v="-1"/>
    <x v="8"/>
    <x v="5"/>
    <x v="0"/>
  </r>
  <r>
    <n v="5086"/>
    <n v="6643"/>
    <m/>
    <x v="3"/>
    <n v="10"/>
    <n v="0"/>
    <n v="-1"/>
    <n v="0"/>
    <n v="-1"/>
    <n v="-1"/>
    <n v="-1"/>
    <n v="0"/>
    <n v="-1"/>
    <n v="0"/>
    <n v="-1"/>
    <n v="-1"/>
    <n v="-1"/>
    <x v="9"/>
    <x v="5"/>
    <x v="0"/>
  </r>
  <r>
    <n v="5086"/>
    <n v="6643"/>
    <m/>
    <x v="3"/>
    <n v="11"/>
    <n v="0"/>
    <n v="-1"/>
    <n v="0"/>
    <n v="-1"/>
    <n v="-1"/>
    <n v="-1"/>
    <n v="0"/>
    <n v="-1"/>
    <n v="0"/>
    <n v="-1"/>
    <n v="-1"/>
    <n v="-1"/>
    <x v="10"/>
    <x v="5"/>
    <x v="0"/>
  </r>
  <r>
    <n v="5086"/>
    <n v="6643"/>
    <m/>
    <x v="3"/>
    <n v="12"/>
    <n v="0"/>
    <n v="-1"/>
    <n v="0"/>
    <n v="-1"/>
    <n v="-1"/>
    <n v="-1"/>
    <n v="0"/>
    <n v="-1"/>
    <n v="0"/>
    <n v="-1"/>
    <n v="-1"/>
    <n v="-1"/>
    <x v="11"/>
    <x v="5"/>
    <x v="0"/>
  </r>
  <r>
    <n v="5085"/>
    <n v="6643"/>
    <m/>
    <x v="3"/>
    <n v="1"/>
    <n v="0"/>
    <n v="-1"/>
    <n v="0"/>
    <n v="-1"/>
    <n v="-1"/>
    <n v="-1"/>
    <n v="0"/>
    <n v="-1"/>
    <n v="0"/>
    <n v="-1"/>
    <n v="-1"/>
    <n v="-1"/>
    <x v="0"/>
    <x v="5"/>
    <x v="0"/>
  </r>
  <r>
    <n v="5085"/>
    <n v="6643"/>
    <m/>
    <x v="3"/>
    <n v="2"/>
    <n v="0"/>
    <n v="-1"/>
    <n v="0"/>
    <n v="-1"/>
    <n v="-1"/>
    <n v="-1"/>
    <n v="0"/>
    <n v="-1"/>
    <n v="0"/>
    <n v="-1"/>
    <n v="-1"/>
    <n v="-1"/>
    <x v="1"/>
    <x v="5"/>
    <x v="0"/>
  </r>
  <r>
    <n v="5085"/>
    <n v="6643"/>
    <m/>
    <x v="3"/>
    <n v="3"/>
    <n v="0"/>
    <n v="-1"/>
    <n v="0"/>
    <n v="-1"/>
    <n v="-1"/>
    <n v="-1"/>
    <n v="0"/>
    <n v="-1"/>
    <n v="0"/>
    <n v="-1"/>
    <n v="-1"/>
    <n v="-1"/>
    <x v="2"/>
    <x v="5"/>
    <x v="0"/>
  </r>
  <r>
    <n v="5085"/>
    <n v="6643"/>
    <m/>
    <x v="3"/>
    <n v="4"/>
    <n v="0"/>
    <n v="-1"/>
    <n v="0"/>
    <n v="-1"/>
    <n v="-1"/>
    <n v="-1"/>
    <n v="0"/>
    <n v="-1"/>
    <n v="0"/>
    <n v="-1"/>
    <n v="-1"/>
    <n v="-1"/>
    <x v="3"/>
    <x v="5"/>
    <x v="0"/>
  </r>
  <r>
    <n v="5085"/>
    <n v="6643"/>
    <m/>
    <x v="3"/>
    <n v="5"/>
    <n v="0"/>
    <n v="-1"/>
    <n v="0"/>
    <n v="-1"/>
    <n v="-1"/>
    <n v="-1"/>
    <n v="0"/>
    <n v="-1"/>
    <n v="0"/>
    <n v="-1"/>
    <n v="-1"/>
    <n v="-1"/>
    <x v="4"/>
    <x v="5"/>
    <x v="0"/>
  </r>
  <r>
    <n v="5085"/>
    <n v="6643"/>
    <m/>
    <x v="3"/>
    <n v="6"/>
    <n v="0"/>
    <n v="-1"/>
    <n v="0"/>
    <n v="-1"/>
    <n v="-1"/>
    <n v="-1"/>
    <n v="0"/>
    <n v="-1"/>
    <n v="0"/>
    <n v="-1"/>
    <n v="-1"/>
    <n v="-1"/>
    <x v="5"/>
    <x v="5"/>
    <x v="0"/>
  </r>
  <r>
    <n v="5085"/>
    <n v="6643"/>
    <m/>
    <x v="3"/>
    <n v="7"/>
    <n v="0"/>
    <n v="-1"/>
    <n v="0"/>
    <n v="-1"/>
    <n v="-1"/>
    <n v="-1"/>
    <n v="0"/>
    <n v="-1"/>
    <n v="0"/>
    <n v="-1"/>
    <n v="-1"/>
    <n v="-1"/>
    <x v="6"/>
    <x v="5"/>
    <x v="0"/>
  </r>
  <r>
    <n v="5085"/>
    <n v="6643"/>
    <m/>
    <x v="3"/>
    <n v="8"/>
    <n v="0"/>
    <n v="-1"/>
    <n v="0"/>
    <n v="-1"/>
    <n v="-1"/>
    <n v="-1"/>
    <n v="0"/>
    <n v="-1"/>
    <n v="0"/>
    <n v="-1"/>
    <n v="-1"/>
    <n v="-1"/>
    <x v="7"/>
    <x v="5"/>
    <x v="0"/>
  </r>
  <r>
    <n v="5085"/>
    <n v="6643"/>
    <m/>
    <x v="3"/>
    <n v="9"/>
    <n v="0"/>
    <n v="-1"/>
    <n v="0"/>
    <n v="-1"/>
    <n v="-1"/>
    <n v="-1"/>
    <n v="0"/>
    <n v="-1"/>
    <n v="0"/>
    <n v="-1"/>
    <n v="-1"/>
    <n v="-1"/>
    <x v="8"/>
    <x v="5"/>
    <x v="0"/>
  </r>
  <r>
    <n v="5085"/>
    <n v="6643"/>
    <m/>
    <x v="3"/>
    <n v="10"/>
    <n v="0"/>
    <n v="-1"/>
    <n v="0"/>
    <n v="-1"/>
    <n v="-1"/>
    <n v="-1"/>
    <n v="0"/>
    <n v="-1"/>
    <n v="0"/>
    <n v="-1"/>
    <n v="-1"/>
    <n v="-1"/>
    <x v="9"/>
    <x v="5"/>
    <x v="0"/>
  </r>
  <r>
    <n v="5085"/>
    <n v="6643"/>
    <m/>
    <x v="3"/>
    <n v="11"/>
    <n v="0"/>
    <n v="-1"/>
    <n v="0"/>
    <n v="-1"/>
    <n v="-1"/>
    <n v="-1"/>
    <n v="0"/>
    <n v="-1"/>
    <n v="0"/>
    <n v="-1"/>
    <n v="-1"/>
    <n v="-1"/>
    <x v="10"/>
    <x v="5"/>
    <x v="0"/>
  </r>
  <r>
    <n v="5085"/>
    <n v="6643"/>
    <m/>
    <x v="3"/>
    <n v="12"/>
    <n v="0"/>
    <n v="-1"/>
    <n v="0"/>
    <n v="-1"/>
    <n v="-1"/>
    <n v="-1"/>
    <n v="0"/>
    <n v="-1"/>
    <n v="0"/>
    <n v="-1"/>
    <n v="-1"/>
    <n v="-1"/>
    <x v="11"/>
    <x v="5"/>
    <x v="0"/>
  </r>
  <r>
    <n v="5081"/>
    <n v="6643"/>
    <m/>
    <x v="3"/>
    <n v="1"/>
    <n v="0"/>
    <n v="-1"/>
    <n v="0"/>
    <n v="-1"/>
    <n v="-1"/>
    <n v="-1"/>
    <n v="0"/>
    <n v="-1"/>
    <n v="0"/>
    <n v="-1"/>
    <n v="-1"/>
    <n v="-1"/>
    <x v="0"/>
    <x v="5"/>
    <x v="0"/>
  </r>
  <r>
    <n v="5081"/>
    <n v="6643"/>
    <m/>
    <x v="3"/>
    <n v="2"/>
    <n v="0"/>
    <n v="-1"/>
    <n v="0"/>
    <n v="-1"/>
    <n v="-1"/>
    <n v="-1"/>
    <n v="0"/>
    <n v="-1"/>
    <n v="0"/>
    <n v="-1"/>
    <n v="-1"/>
    <n v="-1"/>
    <x v="1"/>
    <x v="5"/>
    <x v="0"/>
  </r>
  <r>
    <n v="5081"/>
    <n v="6643"/>
    <m/>
    <x v="3"/>
    <n v="3"/>
    <n v="0"/>
    <n v="-1"/>
    <n v="0"/>
    <n v="-1"/>
    <n v="-1"/>
    <n v="-1"/>
    <n v="0"/>
    <n v="-1"/>
    <n v="0"/>
    <n v="-1"/>
    <n v="-1"/>
    <n v="-1"/>
    <x v="2"/>
    <x v="5"/>
    <x v="0"/>
  </r>
  <r>
    <n v="5081"/>
    <n v="6643"/>
    <m/>
    <x v="3"/>
    <n v="4"/>
    <n v="0"/>
    <n v="-1"/>
    <n v="0"/>
    <n v="-1"/>
    <n v="-1"/>
    <n v="-1"/>
    <n v="0"/>
    <n v="-1"/>
    <n v="0"/>
    <n v="-1"/>
    <n v="-1"/>
    <n v="-1"/>
    <x v="3"/>
    <x v="5"/>
    <x v="0"/>
  </r>
  <r>
    <n v="5081"/>
    <n v="6643"/>
    <m/>
    <x v="3"/>
    <n v="5"/>
    <n v="0"/>
    <n v="-1"/>
    <n v="0"/>
    <n v="-1"/>
    <n v="-1"/>
    <n v="-1"/>
    <n v="0"/>
    <n v="-1"/>
    <n v="0"/>
    <n v="-1"/>
    <n v="-1"/>
    <n v="-1"/>
    <x v="4"/>
    <x v="5"/>
    <x v="0"/>
  </r>
  <r>
    <n v="5081"/>
    <n v="6643"/>
    <m/>
    <x v="3"/>
    <n v="6"/>
    <n v="0"/>
    <n v="-1"/>
    <n v="0"/>
    <n v="-1"/>
    <n v="-1"/>
    <n v="-1"/>
    <n v="0"/>
    <n v="-1"/>
    <n v="0"/>
    <n v="-1"/>
    <n v="-1"/>
    <n v="-1"/>
    <x v="5"/>
    <x v="5"/>
    <x v="0"/>
  </r>
  <r>
    <n v="5081"/>
    <n v="6643"/>
    <m/>
    <x v="3"/>
    <n v="7"/>
    <n v="0"/>
    <n v="-1"/>
    <n v="0"/>
    <n v="-1"/>
    <n v="-1"/>
    <n v="-1"/>
    <n v="0"/>
    <n v="-1"/>
    <n v="0"/>
    <n v="-1"/>
    <n v="-1"/>
    <n v="-1"/>
    <x v="6"/>
    <x v="5"/>
    <x v="0"/>
  </r>
  <r>
    <n v="5081"/>
    <n v="6643"/>
    <m/>
    <x v="3"/>
    <n v="8"/>
    <n v="0"/>
    <n v="-1"/>
    <n v="0"/>
    <n v="-1"/>
    <n v="-1"/>
    <n v="-1"/>
    <n v="0"/>
    <n v="-1"/>
    <n v="0"/>
    <n v="-1"/>
    <n v="-1"/>
    <n v="-1"/>
    <x v="7"/>
    <x v="5"/>
    <x v="0"/>
  </r>
  <r>
    <n v="5081"/>
    <n v="6643"/>
    <m/>
    <x v="3"/>
    <n v="9"/>
    <n v="0"/>
    <n v="-1"/>
    <n v="0"/>
    <n v="-1"/>
    <n v="-1"/>
    <n v="-1"/>
    <n v="0"/>
    <n v="-1"/>
    <n v="0"/>
    <n v="-1"/>
    <n v="-1"/>
    <n v="-1"/>
    <x v="8"/>
    <x v="5"/>
    <x v="0"/>
  </r>
  <r>
    <n v="5081"/>
    <n v="6643"/>
    <m/>
    <x v="3"/>
    <n v="10"/>
    <n v="0"/>
    <n v="-1"/>
    <n v="0"/>
    <n v="-1"/>
    <n v="-1"/>
    <n v="-1"/>
    <n v="0"/>
    <n v="-1"/>
    <n v="0"/>
    <n v="-1"/>
    <n v="-1"/>
    <n v="-1"/>
    <x v="9"/>
    <x v="5"/>
    <x v="0"/>
  </r>
  <r>
    <n v="5081"/>
    <n v="6643"/>
    <m/>
    <x v="3"/>
    <n v="11"/>
    <n v="0"/>
    <n v="-1"/>
    <n v="0"/>
    <n v="-1"/>
    <n v="-1"/>
    <n v="-1"/>
    <n v="0"/>
    <n v="-1"/>
    <n v="0"/>
    <n v="-1"/>
    <n v="-1"/>
    <n v="-1"/>
    <x v="10"/>
    <x v="5"/>
    <x v="0"/>
  </r>
  <r>
    <n v="5081"/>
    <n v="6643"/>
    <m/>
    <x v="3"/>
    <n v="12"/>
    <n v="0"/>
    <n v="-1"/>
    <n v="0"/>
    <n v="-1"/>
    <n v="-1"/>
    <n v="-1"/>
    <n v="0"/>
    <n v="-1"/>
    <n v="0"/>
    <n v="-1"/>
    <n v="-1"/>
    <n v="-1"/>
    <x v="11"/>
    <x v="5"/>
    <x v="0"/>
  </r>
  <r>
    <n v="5080"/>
    <n v="6643"/>
    <m/>
    <x v="3"/>
    <n v="1"/>
    <n v="0"/>
    <n v="-1"/>
    <n v="0"/>
    <n v="-1"/>
    <n v="-1"/>
    <n v="-1"/>
    <n v="0"/>
    <n v="-1"/>
    <n v="0"/>
    <n v="-1"/>
    <n v="-1"/>
    <n v="-1"/>
    <x v="0"/>
    <x v="5"/>
    <x v="0"/>
  </r>
  <r>
    <n v="5080"/>
    <n v="6643"/>
    <m/>
    <x v="3"/>
    <n v="2"/>
    <n v="0"/>
    <n v="-1"/>
    <n v="0"/>
    <n v="-1"/>
    <n v="-1"/>
    <n v="-1"/>
    <n v="0"/>
    <n v="-1"/>
    <n v="0"/>
    <n v="-1"/>
    <n v="-1"/>
    <n v="-1"/>
    <x v="1"/>
    <x v="5"/>
    <x v="0"/>
  </r>
  <r>
    <n v="5080"/>
    <n v="6643"/>
    <m/>
    <x v="3"/>
    <n v="3"/>
    <n v="0"/>
    <n v="-1"/>
    <n v="0"/>
    <n v="-1"/>
    <n v="-1"/>
    <n v="-1"/>
    <n v="0"/>
    <n v="-1"/>
    <n v="0"/>
    <n v="-1"/>
    <n v="-1"/>
    <n v="-1"/>
    <x v="2"/>
    <x v="5"/>
    <x v="0"/>
  </r>
  <r>
    <n v="5080"/>
    <n v="6643"/>
    <m/>
    <x v="3"/>
    <n v="4"/>
    <n v="0"/>
    <n v="-1"/>
    <n v="0"/>
    <n v="-1"/>
    <n v="-1"/>
    <n v="-1"/>
    <n v="0"/>
    <n v="-1"/>
    <n v="0"/>
    <n v="-1"/>
    <n v="-1"/>
    <n v="-1"/>
    <x v="3"/>
    <x v="5"/>
    <x v="0"/>
  </r>
  <r>
    <n v="5080"/>
    <n v="6643"/>
    <m/>
    <x v="3"/>
    <n v="5"/>
    <n v="0"/>
    <n v="-1"/>
    <n v="0"/>
    <n v="-1"/>
    <n v="-1"/>
    <n v="-1"/>
    <n v="0"/>
    <n v="-1"/>
    <n v="0"/>
    <n v="-1"/>
    <n v="-1"/>
    <n v="-1"/>
    <x v="4"/>
    <x v="5"/>
    <x v="0"/>
  </r>
  <r>
    <n v="5080"/>
    <n v="6643"/>
    <m/>
    <x v="3"/>
    <n v="6"/>
    <n v="0"/>
    <n v="-1"/>
    <n v="0"/>
    <n v="-1"/>
    <n v="-1"/>
    <n v="-1"/>
    <n v="0"/>
    <n v="-1"/>
    <n v="0"/>
    <n v="-1"/>
    <n v="-1"/>
    <n v="-1"/>
    <x v="5"/>
    <x v="5"/>
    <x v="0"/>
  </r>
  <r>
    <n v="5080"/>
    <n v="6643"/>
    <m/>
    <x v="3"/>
    <n v="7"/>
    <n v="0"/>
    <n v="-1"/>
    <n v="0"/>
    <n v="-1"/>
    <n v="-1"/>
    <n v="-1"/>
    <n v="0"/>
    <n v="-1"/>
    <n v="0"/>
    <n v="-1"/>
    <n v="-1"/>
    <n v="-1"/>
    <x v="6"/>
    <x v="5"/>
    <x v="0"/>
  </r>
  <r>
    <n v="5080"/>
    <n v="6643"/>
    <m/>
    <x v="3"/>
    <n v="8"/>
    <n v="0"/>
    <n v="-1"/>
    <n v="0"/>
    <n v="-1"/>
    <n v="-1"/>
    <n v="-1"/>
    <n v="0"/>
    <n v="-1"/>
    <n v="0"/>
    <n v="-1"/>
    <n v="-1"/>
    <n v="-1"/>
    <x v="7"/>
    <x v="5"/>
    <x v="0"/>
  </r>
  <r>
    <n v="5080"/>
    <n v="6643"/>
    <m/>
    <x v="3"/>
    <n v="9"/>
    <n v="0"/>
    <n v="-1"/>
    <n v="0"/>
    <n v="-1"/>
    <n v="-1"/>
    <n v="-1"/>
    <n v="0"/>
    <n v="-1"/>
    <n v="0"/>
    <n v="-1"/>
    <n v="-1"/>
    <n v="-1"/>
    <x v="8"/>
    <x v="5"/>
    <x v="0"/>
  </r>
  <r>
    <n v="5080"/>
    <n v="6643"/>
    <m/>
    <x v="3"/>
    <n v="10"/>
    <n v="0"/>
    <n v="-1"/>
    <n v="0"/>
    <n v="-1"/>
    <n v="-1"/>
    <n v="-1"/>
    <n v="0"/>
    <n v="-1"/>
    <n v="0"/>
    <n v="-1"/>
    <n v="-1"/>
    <n v="-1"/>
    <x v="9"/>
    <x v="5"/>
    <x v="0"/>
  </r>
  <r>
    <n v="5080"/>
    <n v="6643"/>
    <m/>
    <x v="3"/>
    <n v="11"/>
    <n v="0"/>
    <n v="-1"/>
    <n v="0"/>
    <n v="-1"/>
    <n v="-1"/>
    <n v="-1"/>
    <n v="0"/>
    <n v="-1"/>
    <n v="0"/>
    <n v="-1"/>
    <n v="-1"/>
    <n v="-1"/>
    <x v="10"/>
    <x v="5"/>
    <x v="0"/>
  </r>
  <r>
    <n v="5080"/>
    <n v="6643"/>
    <m/>
    <x v="3"/>
    <n v="12"/>
    <n v="0"/>
    <n v="-1"/>
    <n v="0"/>
    <n v="-1"/>
    <n v="-1"/>
    <n v="-1"/>
    <n v="0"/>
    <n v="-1"/>
    <n v="0"/>
    <n v="-1"/>
    <n v="-1"/>
    <n v="-1"/>
    <x v="11"/>
    <x v="5"/>
    <x v="0"/>
  </r>
  <r>
    <n v="5077"/>
    <n v="6643"/>
    <m/>
    <x v="3"/>
    <n v="1"/>
    <n v="0"/>
    <n v="-1"/>
    <n v="0"/>
    <n v="-1"/>
    <n v="-1"/>
    <n v="-1"/>
    <n v="0"/>
    <n v="-1"/>
    <n v="0"/>
    <n v="-1"/>
    <n v="-1"/>
    <n v="-1"/>
    <x v="0"/>
    <x v="5"/>
    <x v="0"/>
  </r>
  <r>
    <n v="5077"/>
    <n v="6643"/>
    <m/>
    <x v="3"/>
    <n v="3"/>
    <n v="0"/>
    <n v="-1"/>
    <n v="0"/>
    <n v="-1"/>
    <n v="-1"/>
    <n v="-1"/>
    <n v="0"/>
    <n v="-1"/>
    <n v="0"/>
    <n v="-1"/>
    <n v="-1"/>
    <n v="-1"/>
    <x v="2"/>
    <x v="5"/>
    <x v="0"/>
  </r>
  <r>
    <n v="5077"/>
    <n v="6643"/>
    <m/>
    <x v="3"/>
    <n v="4"/>
    <n v="0"/>
    <n v="-1"/>
    <n v="0"/>
    <n v="-1"/>
    <n v="-1"/>
    <n v="-1"/>
    <n v="0"/>
    <n v="-1"/>
    <n v="0"/>
    <n v="-1"/>
    <n v="-1"/>
    <n v="-1"/>
    <x v="3"/>
    <x v="5"/>
    <x v="0"/>
  </r>
  <r>
    <n v="5077"/>
    <n v="6643"/>
    <m/>
    <x v="3"/>
    <n v="5"/>
    <n v="0"/>
    <n v="-1"/>
    <n v="0"/>
    <n v="-1"/>
    <n v="-1"/>
    <n v="-1"/>
    <n v="0"/>
    <n v="-1"/>
    <n v="0"/>
    <n v="-1"/>
    <n v="-1"/>
    <n v="-1"/>
    <x v="4"/>
    <x v="5"/>
    <x v="0"/>
  </r>
  <r>
    <n v="5077"/>
    <n v="6643"/>
    <m/>
    <x v="3"/>
    <n v="6"/>
    <n v="0"/>
    <n v="-1"/>
    <n v="0"/>
    <n v="-1"/>
    <n v="-1"/>
    <n v="-1"/>
    <n v="0"/>
    <n v="-1"/>
    <n v="0"/>
    <n v="-1"/>
    <n v="-1"/>
    <n v="-1"/>
    <x v="5"/>
    <x v="5"/>
    <x v="0"/>
  </r>
  <r>
    <n v="5077"/>
    <n v="6643"/>
    <m/>
    <x v="3"/>
    <n v="7"/>
    <n v="0"/>
    <n v="-1"/>
    <n v="0"/>
    <n v="-1"/>
    <n v="-1"/>
    <n v="-1"/>
    <n v="0"/>
    <n v="-1"/>
    <n v="0"/>
    <n v="-1"/>
    <n v="-1"/>
    <n v="-1"/>
    <x v="6"/>
    <x v="5"/>
    <x v="0"/>
  </r>
  <r>
    <n v="5077"/>
    <n v="6643"/>
    <m/>
    <x v="3"/>
    <n v="8"/>
    <n v="0"/>
    <n v="-1"/>
    <n v="0"/>
    <n v="-1"/>
    <n v="-1"/>
    <n v="-1"/>
    <n v="0"/>
    <n v="-1"/>
    <n v="0"/>
    <n v="-1"/>
    <n v="-1"/>
    <n v="-1"/>
    <x v="7"/>
    <x v="5"/>
    <x v="0"/>
  </r>
  <r>
    <n v="5077"/>
    <n v="6643"/>
    <m/>
    <x v="3"/>
    <n v="9"/>
    <n v="0"/>
    <n v="-1"/>
    <n v="0"/>
    <n v="-1"/>
    <n v="-1"/>
    <n v="-1"/>
    <n v="0"/>
    <n v="-1"/>
    <n v="0"/>
    <n v="-1"/>
    <n v="-1"/>
    <n v="-1"/>
    <x v="8"/>
    <x v="5"/>
    <x v="0"/>
  </r>
  <r>
    <n v="5077"/>
    <n v="6643"/>
    <m/>
    <x v="3"/>
    <n v="10"/>
    <n v="0"/>
    <n v="-1"/>
    <n v="0"/>
    <n v="-1"/>
    <n v="-1"/>
    <n v="-1"/>
    <n v="0"/>
    <n v="-1"/>
    <n v="0"/>
    <n v="-1"/>
    <n v="-1"/>
    <n v="-1"/>
    <x v="9"/>
    <x v="5"/>
    <x v="0"/>
  </r>
  <r>
    <n v="5077"/>
    <n v="6643"/>
    <m/>
    <x v="3"/>
    <n v="11"/>
    <n v="0"/>
    <n v="-1"/>
    <n v="0"/>
    <n v="-1"/>
    <n v="-1"/>
    <n v="-1"/>
    <n v="0"/>
    <n v="-1"/>
    <n v="0"/>
    <n v="-1"/>
    <n v="-1"/>
    <n v="-1"/>
    <x v="10"/>
    <x v="5"/>
    <x v="0"/>
  </r>
  <r>
    <n v="5077"/>
    <n v="6643"/>
    <m/>
    <x v="3"/>
    <n v="12"/>
    <n v="0"/>
    <n v="-1"/>
    <n v="0"/>
    <n v="-1"/>
    <n v="-1"/>
    <n v="-1"/>
    <n v="0"/>
    <n v="-1"/>
    <n v="0"/>
    <n v="-1"/>
    <n v="-1"/>
    <n v="-1"/>
    <x v="11"/>
    <x v="5"/>
    <x v="0"/>
  </r>
  <r>
    <n v="5078"/>
    <n v="6643"/>
    <m/>
    <x v="3"/>
    <n v="1"/>
    <n v="0"/>
    <n v="-1"/>
    <n v="0"/>
    <n v="-1"/>
    <n v="-1"/>
    <n v="-1"/>
    <n v="0"/>
    <n v="-1"/>
    <n v="0"/>
    <n v="-1"/>
    <n v="-1"/>
    <n v="-1"/>
    <x v="0"/>
    <x v="5"/>
    <x v="0"/>
  </r>
  <r>
    <n v="5078"/>
    <n v="6643"/>
    <m/>
    <x v="3"/>
    <n v="2"/>
    <n v="0"/>
    <n v="-1"/>
    <n v="0"/>
    <n v="-1"/>
    <n v="-1"/>
    <n v="-1"/>
    <n v="0"/>
    <n v="-1"/>
    <n v="0"/>
    <n v="-1"/>
    <n v="-1"/>
    <n v="-1"/>
    <x v="1"/>
    <x v="5"/>
    <x v="0"/>
  </r>
  <r>
    <n v="5078"/>
    <n v="6643"/>
    <m/>
    <x v="3"/>
    <n v="3"/>
    <n v="0"/>
    <n v="-1"/>
    <n v="0"/>
    <n v="-1"/>
    <n v="-1"/>
    <n v="-1"/>
    <n v="0"/>
    <n v="-1"/>
    <n v="0"/>
    <n v="-1"/>
    <n v="-1"/>
    <n v="-1"/>
    <x v="2"/>
    <x v="5"/>
    <x v="0"/>
  </r>
  <r>
    <n v="5078"/>
    <n v="6643"/>
    <m/>
    <x v="3"/>
    <n v="4"/>
    <n v="0"/>
    <n v="-1"/>
    <n v="0"/>
    <n v="-1"/>
    <n v="-1"/>
    <n v="-1"/>
    <n v="0"/>
    <n v="-1"/>
    <n v="0"/>
    <n v="-1"/>
    <n v="-1"/>
    <n v="-1"/>
    <x v="3"/>
    <x v="5"/>
    <x v="0"/>
  </r>
  <r>
    <n v="5078"/>
    <n v="6643"/>
    <m/>
    <x v="3"/>
    <n v="5"/>
    <n v="0"/>
    <n v="-1"/>
    <n v="0"/>
    <n v="-1"/>
    <n v="-1"/>
    <n v="-1"/>
    <n v="0"/>
    <n v="-1"/>
    <n v="0"/>
    <n v="-1"/>
    <n v="-1"/>
    <n v="-1"/>
    <x v="4"/>
    <x v="5"/>
    <x v="0"/>
  </r>
  <r>
    <n v="5078"/>
    <n v="6643"/>
    <m/>
    <x v="3"/>
    <n v="6"/>
    <n v="0"/>
    <n v="-1"/>
    <n v="0"/>
    <n v="-1"/>
    <n v="-1"/>
    <n v="-1"/>
    <n v="0"/>
    <n v="-1"/>
    <n v="0"/>
    <n v="-1"/>
    <n v="-1"/>
    <n v="-1"/>
    <x v="5"/>
    <x v="5"/>
    <x v="0"/>
  </r>
  <r>
    <n v="5078"/>
    <n v="6643"/>
    <m/>
    <x v="3"/>
    <n v="7"/>
    <n v="0"/>
    <n v="-1"/>
    <n v="0"/>
    <n v="-1"/>
    <n v="-1"/>
    <n v="-1"/>
    <n v="0"/>
    <n v="-1"/>
    <n v="0"/>
    <n v="-1"/>
    <n v="-1"/>
    <n v="-1"/>
    <x v="6"/>
    <x v="5"/>
    <x v="0"/>
  </r>
  <r>
    <n v="5078"/>
    <n v="6643"/>
    <m/>
    <x v="3"/>
    <n v="8"/>
    <n v="0"/>
    <n v="-1"/>
    <n v="0"/>
    <n v="-1"/>
    <n v="-1"/>
    <n v="-1"/>
    <n v="0"/>
    <n v="-1"/>
    <n v="0"/>
    <n v="-1"/>
    <n v="-1"/>
    <n v="-1"/>
    <x v="7"/>
    <x v="5"/>
    <x v="0"/>
  </r>
  <r>
    <n v="5078"/>
    <n v="6643"/>
    <m/>
    <x v="3"/>
    <n v="9"/>
    <n v="0"/>
    <n v="-1"/>
    <n v="0"/>
    <n v="-1"/>
    <n v="-1"/>
    <n v="-1"/>
    <n v="0"/>
    <n v="-1"/>
    <n v="0"/>
    <n v="-1"/>
    <n v="-1"/>
    <n v="-1"/>
    <x v="8"/>
    <x v="5"/>
    <x v="0"/>
  </r>
  <r>
    <n v="5078"/>
    <n v="6643"/>
    <m/>
    <x v="3"/>
    <n v="10"/>
    <n v="0"/>
    <n v="-1"/>
    <n v="0"/>
    <n v="-1"/>
    <n v="-1"/>
    <n v="-1"/>
    <n v="0"/>
    <n v="-1"/>
    <n v="0"/>
    <n v="-1"/>
    <n v="-1"/>
    <n v="-1"/>
    <x v="9"/>
    <x v="5"/>
    <x v="0"/>
  </r>
  <r>
    <n v="5078"/>
    <n v="6643"/>
    <m/>
    <x v="3"/>
    <n v="11"/>
    <n v="0"/>
    <n v="-1"/>
    <n v="0"/>
    <n v="-1"/>
    <n v="-1"/>
    <n v="-1"/>
    <n v="0"/>
    <n v="-1"/>
    <n v="0"/>
    <n v="-1"/>
    <n v="-1"/>
    <n v="-1"/>
    <x v="10"/>
    <x v="5"/>
    <x v="0"/>
  </r>
  <r>
    <n v="5078"/>
    <n v="6643"/>
    <m/>
    <x v="3"/>
    <n v="12"/>
    <n v="0"/>
    <n v="-1"/>
    <n v="0"/>
    <n v="-1"/>
    <n v="-1"/>
    <n v="-1"/>
    <n v="0"/>
    <n v="-1"/>
    <n v="0"/>
    <n v="-1"/>
    <n v="-1"/>
    <n v="-1"/>
    <x v="11"/>
    <x v="5"/>
    <x v="0"/>
  </r>
  <r>
    <n v="5086"/>
    <n v="3658"/>
    <m/>
    <x v="1"/>
    <n v="12"/>
    <n v="0"/>
    <n v="-1"/>
    <n v="0"/>
    <n v="-1"/>
    <n v="-1"/>
    <n v="-1"/>
    <n v="0"/>
    <n v="-1"/>
    <n v="-1"/>
    <n v="-1"/>
    <n v="-1"/>
    <n v="-1"/>
    <x v="11"/>
    <x v="0"/>
    <x v="0"/>
  </r>
  <r>
    <n v="5085"/>
    <n v="6770"/>
    <m/>
    <x v="1"/>
    <n v="12"/>
    <n v="0"/>
    <n v="-1"/>
    <n v="0"/>
    <n v="-1"/>
    <n v="-1"/>
    <n v="-1"/>
    <n v="0"/>
    <n v="-1"/>
    <n v="1.4711409022417801"/>
    <n v="-1"/>
    <n v="-1"/>
    <n v="-1"/>
    <x v="11"/>
    <x v="15"/>
    <x v="0"/>
  </r>
  <r>
    <n v="5077"/>
    <n v="3658"/>
    <m/>
    <x v="1"/>
    <n v="12"/>
    <n v="0"/>
    <n v="-1"/>
    <n v="0"/>
    <n v="-1"/>
    <n v="-1"/>
    <n v="-1"/>
    <n v="0"/>
    <n v="-1"/>
    <n v="-1"/>
    <n v="-1"/>
    <n v="-1"/>
    <n v="-1"/>
    <x v="11"/>
    <x v="0"/>
    <x v="0"/>
  </r>
  <r>
    <n v="5084"/>
    <n v="4953"/>
    <m/>
    <x v="0"/>
    <n v="12"/>
    <n v="2"/>
    <n v="-1"/>
    <n v="8"/>
    <n v="-1"/>
    <n v="33.537388904589001"/>
    <n v="-1"/>
    <n v="0.23884577392452"/>
    <n v="-1"/>
    <n v="0.20644492713024501"/>
    <n v="-1"/>
    <n v="606.49702562898904"/>
    <n v="-1"/>
    <x v="11"/>
    <x v="0"/>
    <x v="0"/>
  </r>
  <r>
    <n v="5084"/>
    <n v="6768"/>
    <m/>
    <x v="0"/>
    <n v="12"/>
    <n v="2"/>
    <n v="-1"/>
    <n v="8"/>
    <n v="-1"/>
    <n v="33.537388904589001"/>
    <n v="-1"/>
    <n v="0.23876992695482099"/>
    <n v="-1"/>
    <n v="0.14191148897434"/>
    <n v="-1"/>
    <n v="606.20066573155998"/>
    <n v="-1"/>
    <x v="11"/>
    <x v="11"/>
    <x v="0"/>
  </r>
  <r>
    <n v="5084"/>
    <n v="4953"/>
    <m/>
    <x v="0"/>
    <n v="0"/>
    <n v="5"/>
    <n v="-1"/>
    <n v="1.6666666666666701"/>
    <n v="-1"/>
    <n v="36.661025567844"/>
    <n v="-1"/>
    <n v="0.15812791661499401"/>
    <n v="-1"/>
    <n v="0.13598048677022301"/>
    <n v="-1"/>
    <n v="241.99881025159499"/>
    <n v="-1"/>
    <x v="12"/>
    <x v="0"/>
    <x v="0"/>
  </r>
  <r>
    <n v="5084"/>
    <n v="6768"/>
    <m/>
    <x v="0"/>
    <n v="0"/>
    <n v="5"/>
    <n v="-1"/>
    <n v="1.6666666666666701"/>
    <n v="-1"/>
    <n v="36.659562126583303"/>
    <n v="-1"/>
    <n v="0.15810184869354699"/>
    <n v="-1"/>
    <n v="9.3270341567370102E-2"/>
    <n v="-1"/>
    <n v="241.88026629262399"/>
    <n v="-1"/>
    <x v="12"/>
    <x v="11"/>
    <x v="0"/>
  </r>
  <r>
    <n v="5082"/>
    <n v="4953"/>
    <m/>
    <x v="0"/>
    <n v="9"/>
    <n v="4"/>
    <n v="-1"/>
    <n v="16"/>
    <n v="-1"/>
    <n v="36.325224499296198"/>
    <n v="-1"/>
    <n v="0.44758046680154401"/>
    <n v="-1"/>
    <n v="0.38241828155545698"/>
    <n v="-1"/>
    <n v="88.626693729585398"/>
    <n v="-1"/>
    <x v="8"/>
    <x v="0"/>
    <x v="0"/>
  </r>
  <r>
    <n v="5082"/>
    <n v="6768"/>
    <m/>
    <x v="0"/>
    <n v="9"/>
    <n v="4"/>
    <n v="-1"/>
    <n v="16"/>
    <n v="-1"/>
    <n v="36.2264912305588"/>
    <n v="-1"/>
    <n v="0.44859125111647002"/>
    <n v="-1"/>
    <n v="0.26216227036287398"/>
    <n v="-1"/>
    <n v="88.904902160609197"/>
    <n v="-1"/>
    <x v="8"/>
    <x v="11"/>
    <x v="0"/>
  </r>
  <r>
    <n v="5082"/>
    <n v="6777"/>
    <m/>
    <x v="0"/>
    <n v="9"/>
    <n v="2"/>
    <n v="-1"/>
    <n v="8"/>
    <n v="-1"/>
    <n v="31.907704785180101"/>
    <n v="-1"/>
    <n v="0.28315958206011199"/>
    <n v="-1"/>
    <n v="0.163734837071701"/>
    <n v="-1"/>
    <n v="255.83756817423901"/>
    <n v="-1"/>
    <x v="8"/>
    <x v="14"/>
    <x v="0"/>
  </r>
  <r>
    <n v="5082"/>
    <n v="4953"/>
    <m/>
    <x v="0"/>
    <n v="10"/>
    <n v="3"/>
    <n v="-1"/>
    <n v="12"/>
    <n v="-1"/>
    <n v="40.151221540190498"/>
    <n v="-1"/>
    <n v="0.31076500264329499"/>
    <n v="-1"/>
    <n v="0.26820206640947297"/>
    <n v="-1"/>
    <n v="63.0994755111088"/>
    <n v="-1"/>
    <x v="9"/>
    <x v="0"/>
    <x v="0"/>
  </r>
  <r>
    <n v="5082"/>
    <n v="6768"/>
    <m/>
    <x v="0"/>
    <n v="10"/>
    <n v="3"/>
    <n v="-1"/>
    <n v="12"/>
    <n v="-1"/>
    <n v="40.385711270027997"/>
    <n v="-1"/>
    <n v="0.309011437288847"/>
    <n v="-1"/>
    <n v="0.18325558446622001"/>
    <n v="-1"/>
    <n v="62.410168716348998"/>
    <n v="-1"/>
    <x v="9"/>
    <x v="11"/>
    <x v="0"/>
  </r>
  <r>
    <n v="5082"/>
    <n v="6777"/>
    <m/>
    <x v="0"/>
    <n v="10"/>
    <n v="3"/>
    <n v="-1"/>
    <n v="12"/>
    <n v="-1"/>
    <n v="39.8885643484643"/>
    <n v="-1"/>
    <n v="0.31240696197060303"/>
    <n v="-1"/>
    <n v="0.18526925879898301"/>
    <n v="-1"/>
    <n v="71.278473785663195"/>
    <n v="-1"/>
    <x v="9"/>
    <x v="14"/>
    <x v="0"/>
  </r>
  <r>
    <n v="5082"/>
    <n v="4953"/>
    <m/>
    <x v="0"/>
    <n v="12"/>
    <n v="8"/>
    <n v="-1"/>
    <n v="32"/>
    <n v="-1"/>
    <n v="39.425232441972099"/>
    <n v="-1"/>
    <n v="0.77789384406231299"/>
    <n v="-1"/>
    <n v="0.66128033914009898"/>
    <n v="-1"/>
    <n v="116.31627930775799"/>
    <n v="-1"/>
    <x v="11"/>
    <x v="0"/>
    <x v="0"/>
  </r>
  <r>
    <n v="5082"/>
    <n v="6768"/>
    <m/>
    <x v="0"/>
    <n v="12"/>
    <n v="9"/>
    <n v="-1"/>
    <n v="36"/>
    <n v="-1"/>
    <n v="38.496162634022603"/>
    <n v="-1"/>
    <n v="0.94499311536979402"/>
    <n v="-1"/>
    <n v="0.54891034265542404"/>
    <n v="-1"/>
    <n v="101.91021192771601"/>
    <n v="-1"/>
    <x v="11"/>
    <x v="11"/>
    <x v="0"/>
  </r>
  <r>
    <n v="5082"/>
    <n v="6777"/>
    <m/>
    <x v="0"/>
    <n v="12"/>
    <n v="2"/>
    <n v="-1"/>
    <n v="8"/>
    <n v="-1"/>
    <n v="38.322764404636899"/>
    <n v="-1"/>
    <n v="0.21424381492475"/>
    <n v="-1"/>
    <n v="0.124889603232353"/>
    <n v="-1"/>
    <n v="352.27722662608801"/>
    <n v="-1"/>
    <x v="11"/>
    <x v="14"/>
    <x v="0"/>
  </r>
  <r>
    <n v="5082"/>
    <n v="4953"/>
    <m/>
    <x v="0"/>
    <n v="0"/>
    <n v="18"/>
    <n v="-1"/>
    <n v="6"/>
    <n v="-1"/>
    <n v="38.675495051677999"/>
    <n v="-1"/>
    <n v="0.514506252064308"/>
    <n v="-1"/>
    <n v="0.43852392053853501"/>
    <n v="-1"/>
    <n v="81.740857550762698"/>
    <n v="-1"/>
    <x v="12"/>
    <x v="0"/>
    <x v="0"/>
  </r>
  <r>
    <n v="5082"/>
    <n v="6768"/>
    <m/>
    <x v="0"/>
    <n v="0"/>
    <n v="19"/>
    <n v="-1"/>
    <n v="6.3333333333333304"/>
    <n v="-1"/>
    <n v="38.291107942728402"/>
    <n v="-1"/>
    <n v="0.60745696130922999"/>
    <n v="-1"/>
    <n v="0.35380917498333397"/>
    <n v="-1"/>
    <n v="76.686422217943601"/>
    <n v="-1"/>
    <x v="12"/>
    <x v="11"/>
    <x v="0"/>
  </r>
  <r>
    <n v="5082"/>
    <n v="6777"/>
    <m/>
    <x v="0"/>
    <n v="0"/>
    <n v="8"/>
    <n v="-1"/>
    <n v="2.6666666666666701"/>
    <n v="-1"/>
    <n v="37.188833332993703"/>
    <n v="-1"/>
    <n v="0.25487815313440598"/>
    <n v="-1"/>
    <n v="0.14960849184764899"/>
    <n v="-1"/>
    <n v="178.63312636970599"/>
    <n v="-1"/>
    <x v="12"/>
    <x v="14"/>
    <x v="0"/>
  </r>
  <r>
    <n v="5079"/>
    <n v="4953"/>
    <m/>
    <x v="0"/>
    <n v="8"/>
    <n v="3"/>
    <n v="-1"/>
    <n v="12"/>
    <n v="-1"/>
    <n v="39.145302237697599"/>
    <n v="-1"/>
    <n v="0.31020157950265997"/>
    <n v="-1"/>
    <n v="0.25644046599432502"/>
    <n v="-1"/>
    <n v="40.663594014223598"/>
    <n v="-1"/>
    <x v="7"/>
    <x v="0"/>
    <x v="0"/>
  </r>
  <r>
    <n v="5079"/>
    <n v="6768"/>
    <m/>
    <x v="0"/>
    <n v="8"/>
    <n v="3"/>
    <n v="-1"/>
    <n v="12"/>
    <n v="-1"/>
    <n v="39.1453022376853"/>
    <n v="-1"/>
    <n v="0.31040974334326799"/>
    <n v="-1"/>
    <n v="0.17280192220484999"/>
    <n v="-1"/>
    <n v="40.8890176673548"/>
    <n v="-1"/>
    <x v="7"/>
    <x v="11"/>
    <x v="0"/>
  </r>
  <r>
    <n v="5079"/>
    <n v="6777"/>
    <m/>
    <x v="0"/>
    <n v="8"/>
    <n v="2"/>
    <n v="-1"/>
    <n v="8"/>
    <n v="-1"/>
    <n v="38.934346874652903"/>
    <n v="-1"/>
    <n v="0.20943618333417"/>
    <n v="-1"/>
    <n v="0.114656920340151"/>
    <n v="-1"/>
    <n v="67.076487508815703"/>
    <n v="-1"/>
    <x v="7"/>
    <x v="14"/>
    <x v="0"/>
  </r>
  <r>
    <n v="5079"/>
    <n v="4953"/>
    <m/>
    <x v="0"/>
    <n v="9"/>
    <n v="3"/>
    <n v="-1"/>
    <n v="12"/>
    <n v="-1"/>
    <n v="34.4155176095123"/>
    <n v="-1"/>
    <n v="0.35834941531715198"/>
    <n v="-1"/>
    <n v="0.30368971158338098"/>
    <n v="-1"/>
    <n v="143.515407057712"/>
    <n v="-1"/>
    <x v="8"/>
    <x v="0"/>
    <x v="0"/>
  </r>
  <r>
    <n v="5079"/>
    <n v="6768"/>
    <m/>
    <x v="0"/>
    <n v="9"/>
    <n v="3"/>
    <n v="-1"/>
    <n v="12"/>
    <n v="-1"/>
    <n v="35.105060075278203"/>
    <n v="-1"/>
    <n v="0.34553676133690098"/>
    <n v="-1"/>
    <n v="0.199536470016973"/>
    <n v="-1"/>
    <n v="143.77310759058699"/>
    <n v="-1"/>
    <x v="8"/>
    <x v="11"/>
    <x v="0"/>
  </r>
  <r>
    <n v="5079"/>
    <n v="6777"/>
    <m/>
    <x v="0"/>
    <n v="9"/>
    <n v="2"/>
    <n v="-1"/>
    <n v="8"/>
    <n v="-1"/>
    <n v="36.157424029583296"/>
    <n v="-1"/>
    <n v="0.22553997212181501"/>
    <n v="-1"/>
    <n v="0.13049843777768599"/>
    <n v="-1"/>
    <n v="88.384336054159803"/>
    <n v="-1"/>
    <x v="8"/>
    <x v="14"/>
    <x v="0"/>
  </r>
  <r>
    <n v="5079"/>
    <n v="4953"/>
    <m/>
    <x v="0"/>
    <n v="10"/>
    <n v="8"/>
    <n v="-1"/>
    <n v="32"/>
    <n v="-1"/>
    <n v="37.986825526682601"/>
    <n v="-1"/>
    <n v="0.85402826676380705"/>
    <n v="-1"/>
    <n v="0.73378556911524395"/>
    <n v="-1"/>
    <n v="96.977852014364501"/>
    <n v="-1"/>
    <x v="9"/>
    <x v="0"/>
    <x v="0"/>
  </r>
  <r>
    <n v="5079"/>
    <n v="6768"/>
    <m/>
    <x v="0"/>
    <n v="10"/>
    <n v="8"/>
    <n v="-1"/>
    <n v="32"/>
    <n v="-1"/>
    <n v="37.858031430120803"/>
    <n v="-1"/>
    <n v="0.85330568036351895"/>
    <n v="-1"/>
    <n v="0.50277218538951995"/>
    <n v="-1"/>
    <n v="97.066651603520597"/>
    <n v="-1"/>
    <x v="9"/>
    <x v="11"/>
    <x v="0"/>
  </r>
  <r>
    <n v="5079"/>
    <n v="6777"/>
    <m/>
    <x v="0"/>
    <n v="10"/>
    <n v="4"/>
    <n v="-1"/>
    <n v="16"/>
    <n v="-1"/>
    <n v="40.957176285645602"/>
    <n v="-1"/>
    <n v="0.39161435709131698"/>
    <n v="-1"/>
    <n v="0.22408722095018299"/>
    <n v="-1"/>
    <n v="154.15962009222099"/>
    <n v="-1"/>
    <x v="9"/>
    <x v="14"/>
    <x v="0"/>
  </r>
  <r>
    <n v="5079"/>
    <n v="4953"/>
    <m/>
    <x v="0"/>
    <n v="0"/>
    <n v="16"/>
    <n v="-1"/>
    <n v="5.3333333333333304"/>
    <n v="-1"/>
    <n v="37.248641997128097"/>
    <n v="-1"/>
    <n v="0.56659311808078305"/>
    <n v="-1"/>
    <n v="0.48433060195180999"/>
    <n v="-1"/>
    <n v="82.8974887081703"/>
    <n v="-1"/>
    <x v="12"/>
    <x v="0"/>
    <x v="0"/>
  </r>
  <r>
    <n v="5079"/>
    <n v="6768"/>
    <m/>
    <x v="0"/>
    <n v="0"/>
    <n v="16"/>
    <n v="-1"/>
    <n v="5.3333333333333304"/>
    <n v="-1"/>
    <n v="37.405199848366799"/>
    <n v="-1"/>
    <n v="0.56367185886345905"/>
    <n v="-1"/>
    <n v="0.32964865368496199"/>
    <n v="-1"/>
    <n v="83.032474287624396"/>
    <n v="-1"/>
    <x v="12"/>
    <x v="11"/>
    <x v="0"/>
  </r>
  <r>
    <n v="5079"/>
    <n v="6777"/>
    <m/>
    <x v="0"/>
    <n v="0"/>
    <n v="10"/>
    <n v="-1"/>
    <n v="3.3333333333333299"/>
    <n v="-1"/>
    <n v="38.439750168239001"/>
    <n v="-1"/>
    <n v="0.26692825178923402"/>
    <n v="-1"/>
    <n v="0.15269956426527001"/>
    <n v="-1"/>
    <n v="92.556012749483401"/>
    <n v="-1"/>
    <x v="12"/>
    <x v="14"/>
    <x v="0"/>
  </r>
  <r>
    <n v="5083"/>
    <n v="4953"/>
    <m/>
    <x v="0"/>
    <n v="7"/>
    <n v="5"/>
    <n v="-1"/>
    <n v="20"/>
    <n v="-1"/>
    <n v="35.707438748661197"/>
    <n v="-1"/>
    <n v="0.56583636004189497"/>
    <n v="-1"/>
    <n v="0.48836823885837599"/>
    <n v="-1"/>
    <n v="141.510872085626"/>
    <n v="-1"/>
    <x v="6"/>
    <x v="0"/>
    <x v="0"/>
  </r>
  <r>
    <n v="5083"/>
    <n v="6768"/>
    <m/>
    <x v="0"/>
    <n v="7"/>
    <n v="5"/>
    <n v="-1"/>
    <n v="20"/>
    <n v="-1"/>
    <n v="35.589442542775899"/>
    <n v="-1"/>
    <n v="0.56847929657473895"/>
    <n v="-1"/>
    <n v="0.33715992337362599"/>
    <n v="-1"/>
    <n v="141.37627110933701"/>
    <n v="-1"/>
    <x v="6"/>
    <x v="11"/>
    <x v="0"/>
  </r>
  <r>
    <n v="5083"/>
    <n v="6777"/>
    <m/>
    <x v="0"/>
    <n v="7"/>
    <n v="4"/>
    <n v="-1"/>
    <n v="16"/>
    <n v="-1"/>
    <n v="31.638280408510202"/>
    <n v="-1"/>
    <n v="0.53529824078385901"/>
    <n v="-1"/>
    <n v="0.319073629606417"/>
    <n v="-1"/>
    <n v="190.79108893964201"/>
    <n v="-1"/>
    <x v="6"/>
    <x v="14"/>
    <x v="0"/>
  </r>
  <r>
    <n v="5083"/>
    <n v="4953"/>
    <m/>
    <x v="0"/>
    <n v="8"/>
    <n v="3"/>
    <n v="-1"/>
    <n v="12"/>
    <n v="-1"/>
    <n v="38.412868486211899"/>
    <n v="-1"/>
    <n v="0.31356252011716601"/>
    <n v="-1"/>
    <n v="0.27289410324803998"/>
    <n v="-1"/>
    <n v="55.568117560317901"/>
    <n v="-1"/>
    <x v="7"/>
    <x v="0"/>
    <x v="0"/>
  </r>
  <r>
    <n v="5083"/>
    <n v="6768"/>
    <m/>
    <x v="0"/>
    <n v="8"/>
    <n v="3"/>
    <n v="-1"/>
    <n v="12"/>
    <n v="-1"/>
    <n v="38.4650029659431"/>
    <n v="-1"/>
    <n v="0.313047399234818"/>
    <n v="-1"/>
    <n v="0.18792299469606999"/>
    <n v="-1"/>
    <n v="55.7271414545759"/>
    <n v="-1"/>
    <x v="7"/>
    <x v="11"/>
    <x v="0"/>
  </r>
  <r>
    <n v="5083"/>
    <n v="6777"/>
    <m/>
    <x v="0"/>
    <n v="8"/>
    <n v="3"/>
    <n v="-1"/>
    <n v="12"/>
    <n v="-1"/>
    <n v="38.875378396973403"/>
    <n v="-1"/>
    <n v="0.30997473210140097"/>
    <n v="-1"/>
    <n v="0.18237086875311301"/>
    <n v="-1"/>
    <n v="59.1905053265695"/>
    <n v="-1"/>
    <x v="7"/>
    <x v="14"/>
    <x v="0"/>
  </r>
  <r>
    <n v="5083"/>
    <n v="4953"/>
    <m/>
    <x v="0"/>
    <n v="10"/>
    <n v="3"/>
    <n v="-1"/>
    <n v="12"/>
    <n v="-1"/>
    <n v="38.841957072366803"/>
    <n v="-1"/>
    <n v="0.31470343563099101"/>
    <n v="-1"/>
    <n v="0.27277143222600603"/>
    <n v="-1"/>
    <n v="6.26707331683152"/>
    <n v="-1"/>
    <x v="9"/>
    <x v="0"/>
    <x v="0"/>
  </r>
  <r>
    <n v="5083"/>
    <n v="6768"/>
    <m/>
    <x v="0"/>
    <n v="10"/>
    <n v="3"/>
    <n v="-1"/>
    <n v="12"/>
    <n v="-1"/>
    <n v="38.841957056603299"/>
    <n v="-1"/>
    <n v="0.31502200927156099"/>
    <n v="-1"/>
    <n v="0.18799161568245801"/>
    <n v="-1"/>
    <n v="5.8345569363115901"/>
    <n v="-1"/>
    <x v="9"/>
    <x v="11"/>
    <x v="0"/>
  </r>
  <r>
    <n v="5083"/>
    <n v="4953"/>
    <m/>
    <x v="0"/>
    <n v="11"/>
    <n v="4"/>
    <n v="-1"/>
    <n v="16"/>
    <n v="-1"/>
    <n v="40.025508980227301"/>
    <n v="-1"/>
    <n v="0.40213675910223701"/>
    <n v="-1"/>
    <n v="0.34001187097968799"/>
    <n v="-1"/>
    <n v="27.805104612296201"/>
    <n v="-1"/>
    <x v="10"/>
    <x v="0"/>
    <x v="0"/>
  </r>
  <r>
    <n v="5083"/>
    <n v="6768"/>
    <m/>
    <x v="0"/>
    <n v="11"/>
    <n v="4"/>
    <n v="-1"/>
    <n v="16"/>
    <n v="-1"/>
    <n v="40.050963993971699"/>
    <n v="-1"/>
    <n v="0.40219010910153102"/>
    <n v="-1"/>
    <n v="0.231465649642005"/>
    <n v="-1"/>
    <n v="27.935908798589299"/>
    <n v="-1"/>
    <x v="10"/>
    <x v="11"/>
    <x v="0"/>
  </r>
  <r>
    <n v="5083"/>
    <n v="6777"/>
    <m/>
    <x v="0"/>
    <n v="11"/>
    <n v="3"/>
    <n v="-1"/>
    <n v="12"/>
    <n v="-1"/>
    <n v="38.199020580431601"/>
    <n v="-1"/>
    <n v="0.32089527774634502"/>
    <n v="-1"/>
    <n v="0.18736765654044699"/>
    <n v="-1"/>
    <n v="82.687745710199906"/>
    <n v="-1"/>
    <x v="10"/>
    <x v="14"/>
    <x v="0"/>
  </r>
  <r>
    <n v="5083"/>
    <n v="4953"/>
    <m/>
    <x v="0"/>
    <n v="12"/>
    <n v="4"/>
    <n v="-1"/>
    <n v="16"/>
    <n v="-1"/>
    <n v="33.456455786073398"/>
    <n v="-1"/>
    <n v="0.47591552114542801"/>
    <n v="-1"/>
    <n v="0.39731931029334"/>
    <n v="-1"/>
    <n v="170.60758965823399"/>
    <n v="-1"/>
    <x v="11"/>
    <x v="0"/>
    <x v="0"/>
  </r>
  <r>
    <n v="5083"/>
    <n v="6768"/>
    <m/>
    <x v="0"/>
    <n v="12"/>
    <n v="4"/>
    <n v="-1"/>
    <n v="16"/>
    <n v="-1"/>
    <n v="32.834457835370202"/>
    <n v="-1"/>
    <n v="0.49217506430192498"/>
    <n v="-1"/>
    <n v="0.27800636481372898"/>
    <n v="-1"/>
    <n v="170.38395513654501"/>
    <n v="-1"/>
    <x v="11"/>
    <x v="11"/>
    <x v="0"/>
  </r>
  <r>
    <n v="5083"/>
    <n v="4953"/>
    <m/>
    <x v="0"/>
    <n v="0"/>
    <n v="21"/>
    <n v="-1"/>
    <n v="7"/>
    <n v="-1"/>
    <n v="37.2065863659803"/>
    <n v="-1"/>
    <n v="0.40136730062736697"/>
    <n v="-1"/>
    <n v="0.34265584207574401"/>
    <n v="-1"/>
    <n v="80.224319530557196"/>
    <n v="-1"/>
    <x v="12"/>
    <x v="0"/>
    <x v="0"/>
  </r>
  <r>
    <n v="5083"/>
    <n v="6768"/>
    <m/>
    <x v="0"/>
    <n v="0"/>
    <n v="21"/>
    <n v="-1"/>
    <n v="7"/>
    <n v="-1"/>
    <n v="37.241911552646897"/>
    <n v="-1"/>
    <n v="0.40500320434813197"/>
    <n v="-1"/>
    <n v="0.236357949556951"/>
    <n v="-1"/>
    <n v="80.135519355232603"/>
    <n v="-1"/>
    <x v="12"/>
    <x v="11"/>
    <x v="0"/>
  </r>
  <r>
    <n v="5083"/>
    <n v="6777"/>
    <m/>
    <x v="0"/>
    <n v="0"/>
    <n v="11"/>
    <n v="-1"/>
    <n v="3.6666666666666701"/>
    <n v="-1"/>
    <n v="36.096942017927702"/>
    <n v="-1"/>
    <n v="0.375964541383213"/>
    <n v="-1"/>
    <n v="0.22190289533937299"/>
    <n v="-1"/>
    <n v="107.981737169898"/>
    <n v="-1"/>
    <x v="12"/>
    <x v="14"/>
    <x v="0"/>
  </r>
  <r>
    <n v="5086"/>
    <n v="6768"/>
    <m/>
    <x v="0"/>
    <n v="7"/>
    <n v="2"/>
    <n v="-1"/>
    <n v="8"/>
    <n v="-1"/>
    <n v="39.898085677439802"/>
    <n v="-1"/>
    <n v="0.20255251749240599"/>
    <n v="-1"/>
    <n v="0.119357206350344"/>
    <n v="-1"/>
    <n v="203.92679626005099"/>
    <n v="-1"/>
    <x v="6"/>
    <x v="11"/>
    <x v="0"/>
  </r>
  <r>
    <n v="5086"/>
    <n v="4953"/>
    <m/>
    <x v="0"/>
    <n v="8"/>
    <n v="10"/>
    <n v="-1"/>
    <n v="40"/>
    <n v="-1"/>
    <n v="39.349538099011397"/>
    <n v="-1"/>
    <n v="1.03440027974254"/>
    <n v="-1"/>
    <n v="0.88860591442618497"/>
    <n v="-1"/>
    <n v="44.269887583619102"/>
    <n v="-1"/>
    <x v="7"/>
    <x v="0"/>
    <x v="0"/>
  </r>
  <r>
    <n v="5086"/>
    <n v="6768"/>
    <m/>
    <x v="0"/>
    <n v="8"/>
    <n v="9"/>
    <n v="-1"/>
    <n v="36"/>
    <n v="-1"/>
    <n v="38.882573605161902"/>
    <n v="-1"/>
    <n v="0.94278466415984896"/>
    <n v="-1"/>
    <n v="0.55643095845133395"/>
    <n v="-1"/>
    <n v="40.244233141303901"/>
    <n v="-1"/>
    <x v="7"/>
    <x v="11"/>
    <x v="0"/>
  </r>
  <r>
    <n v="5086"/>
    <n v="6777"/>
    <m/>
    <x v="0"/>
    <n v="8"/>
    <n v="6"/>
    <n v="-1"/>
    <n v="24"/>
    <n v="-1"/>
    <n v="37.401109191207702"/>
    <n v="-1"/>
    <n v="0.65131325547739105"/>
    <n v="-1"/>
    <n v="0.38496824808444902"/>
    <n v="-1"/>
    <n v="62.389825951254601"/>
    <n v="-1"/>
    <x v="7"/>
    <x v="14"/>
    <x v="0"/>
  </r>
  <r>
    <n v="5086"/>
    <n v="4953"/>
    <m/>
    <x v="0"/>
    <n v="9"/>
    <n v="5"/>
    <n v="-1"/>
    <n v="20"/>
    <n v="-1"/>
    <n v="39.922123025920101"/>
    <n v="-1"/>
    <n v="0.50726488699063299"/>
    <n v="-1"/>
    <n v="0.42646116654277599"/>
    <n v="-1"/>
    <n v="124.701079947823"/>
    <n v="-1"/>
    <x v="8"/>
    <x v="0"/>
    <x v="0"/>
  </r>
  <r>
    <n v="5086"/>
    <n v="6768"/>
    <m/>
    <x v="0"/>
    <n v="9"/>
    <n v="5"/>
    <n v="-1"/>
    <n v="20"/>
    <n v="-1"/>
    <n v="39.984009960856802"/>
    <n v="-1"/>
    <n v="0.50684123391245295"/>
    <n v="-1"/>
    <n v="0.289257865256973"/>
    <n v="-1"/>
    <n v="124.669672445191"/>
    <n v="-1"/>
    <x v="8"/>
    <x v="11"/>
    <x v="0"/>
  </r>
  <r>
    <n v="5086"/>
    <n v="6777"/>
    <m/>
    <x v="0"/>
    <n v="9"/>
    <n v="2"/>
    <n v="-1"/>
    <n v="8"/>
    <n v="-1"/>
    <n v="43.801203606250901"/>
    <n v="-1"/>
    <n v="0.185180021744625"/>
    <n v="-1"/>
    <n v="0.106674645324298"/>
    <n v="-1"/>
    <n v="11.4579139588497"/>
    <n v="-1"/>
    <x v="8"/>
    <x v="14"/>
    <x v="0"/>
  </r>
  <r>
    <n v="5086"/>
    <n v="4953"/>
    <m/>
    <x v="0"/>
    <n v="10"/>
    <n v="21"/>
    <n v="-1"/>
    <n v="84"/>
    <n v="-1"/>
    <n v="38.057496624949003"/>
    <n v="-1"/>
    <n v="2.2428657352845902"/>
    <n v="-1"/>
    <n v="1.9136650809760301"/>
    <n v="-1"/>
    <n v="42.99902000526"/>
    <n v="-1"/>
    <x v="9"/>
    <x v="0"/>
    <x v="0"/>
  </r>
  <r>
    <n v="5086"/>
    <n v="6768"/>
    <m/>
    <x v="0"/>
    <n v="10"/>
    <n v="21"/>
    <n v="-1"/>
    <n v="84"/>
    <n v="-1"/>
    <n v="37.023942584808204"/>
    <n v="-1"/>
    <n v="2.3028095388226402"/>
    <n v="-1"/>
    <n v="1.3430519493994699"/>
    <n v="-1"/>
    <n v="42.966629147038503"/>
    <n v="-1"/>
    <x v="9"/>
    <x v="11"/>
    <x v="0"/>
  </r>
  <r>
    <n v="5086"/>
    <n v="6777"/>
    <m/>
    <x v="0"/>
    <n v="10"/>
    <n v="9"/>
    <n v="-1"/>
    <n v="36"/>
    <n v="-1"/>
    <n v="38.137800809404297"/>
    <n v="-1"/>
    <n v="0.96778756149031697"/>
    <n v="-1"/>
    <n v="0.56273895485520997"/>
    <n v="-1"/>
    <n v="61.725986422022501"/>
    <n v="-1"/>
    <x v="9"/>
    <x v="14"/>
    <x v="0"/>
  </r>
  <r>
    <n v="5086"/>
    <n v="4953"/>
    <m/>
    <x v="0"/>
    <n v="11"/>
    <n v="4"/>
    <n v="-1"/>
    <n v="16"/>
    <n v="-1"/>
    <n v="36.239510926218401"/>
    <n v="-1"/>
    <n v="0.45357132518918603"/>
    <n v="-1"/>
    <n v="0.37847781120933899"/>
    <n v="-1"/>
    <n v="192.84545312213001"/>
    <n v="-1"/>
    <x v="10"/>
    <x v="0"/>
    <x v="0"/>
  </r>
  <r>
    <n v="5086"/>
    <n v="6768"/>
    <m/>
    <x v="0"/>
    <n v="11"/>
    <n v="4"/>
    <n v="-1"/>
    <n v="16"/>
    <n v="-1"/>
    <n v="39.598887507334602"/>
    <n v="-1"/>
    <n v="0.40691943053669999"/>
    <n v="-1"/>
    <n v="0.22968138322922799"/>
    <n v="-1"/>
    <n v="192.91086936300201"/>
    <n v="-1"/>
    <x v="10"/>
    <x v="11"/>
    <x v="0"/>
  </r>
  <r>
    <n v="5086"/>
    <n v="6777"/>
    <m/>
    <x v="0"/>
    <n v="11"/>
    <n v="3"/>
    <n v="-1"/>
    <n v="12"/>
    <n v="-1"/>
    <n v="37.377084079138399"/>
    <n v="-1"/>
    <n v="0.32480499209230501"/>
    <n v="-1"/>
    <n v="0.180753806387732"/>
    <n v="-1"/>
    <n v="195.711535724882"/>
    <n v="-1"/>
    <x v="10"/>
    <x v="14"/>
    <x v="0"/>
  </r>
  <r>
    <n v="5086"/>
    <n v="4953"/>
    <m/>
    <x v="0"/>
    <n v="12"/>
    <n v="5"/>
    <n v="-1"/>
    <n v="20"/>
    <n v="-1"/>
    <n v="36.844841971783197"/>
    <n v="-1"/>
    <n v="0.55252588621152798"/>
    <n v="-1"/>
    <n v="0.484084385413665"/>
    <n v="-1"/>
    <n v="95.301977269736597"/>
    <n v="-1"/>
    <x v="11"/>
    <x v="0"/>
    <x v="0"/>
  </r>
  <r>
    <n v="5086"/>
    <n v="6768"/>
    <m/>
    <x v="0"/>
    <n v="12"/>
    <n v="5"/>
    <n v="-1"/>
    <n v="20"/>
    <n v="-1"/>
    <n v="36.872824268570199"/>
    <n v="-1"/>
    <n v="0.55209964765155295"/>
    <n v="-1"/>
    <n v="0.334644040250207"/>
    <n v="-1"/>
    <n v="95.270548753070997"/>
    <n v="-1"/>
    <x v="11"/>
    <x v="11"/>
    <x v="0"/>
  </r>
  <r>
    <n v="5086"/>
    <n v="6777"/>
    <m/>
    <x v="0"/>
    <n v="12"/>
    <n v="2"/>
    <n v="-1"/>
    <n v="8"/>
    <n v="-1"/>
    <n v="42.217491167485903"/>
    <n v="-1"/>
    <n v="0.189897580598653"/>
    <n v="-1"/>
    <n v="0.116226542260934"/>
    <n v="-1"/>
    <n v="21.047144690787199"/>
    <n v="-1"/>
    <x v="11"/>
    <x v="14"/>
    <x v="0"/>
  </r>
  <r>
    <n v="5086"/>
    <n v="4953"/>
    <m/>
    <x v="0"/>
    <n v="0"/>
    <n v="49"/>
    <n v="-1"/>
    <n v="16.3333333333333"/>
    <n v="-1"/>
    <n v="38.313428685287398"/>
    <n v="-1"/>
    <n v="1.32601450293104"/>
    <n v="-1"/>
    <n v="1.1325693152924501"/>
    <n v="-1"/>
    <n v="65.572967235162594"/>
    <n v="-1"/>
    <x v="12"/>
    <x v="0"/>
    <x v="0"/>
  </r>
  <r>
    <n v="5086"/>
    <n v="6768"/>
    <m/>
    <x v="0"/>
    <n v="0"/>
    <n v="49"/>
    <n v="-1"/>
    <n v="16.3333333333333"/>
    <n v="-1"/>
    <n v="38.155382505628801"/>
    <n v="-1"/>
    <n v="1.31588229304674"/>
    <n v="-1"/>
    <n v="0.76869680706546195"/>
    <n v="-1"/>
    <n v="72.259091557611498"/>
    <n v="-1"/>
    <x v="12"/>
    <x v="11"/>
    <x v="0"/>
  </r>
  <r>
    <n v="5086"/>
    <n v="6777"/>
    <m/>
    <x v="0"/>
    <n v="0"/>
    <n v="24"/>
    <n v="-1"/>
    <n v="8"/>
    <n v="-1"/>
    <n v="38.764401614687102"/>
    <n v="-1"/>
    <n v="0.606149811585876"/>
    <n v="-1"/>
    <n v="0.35358378130974399"/>
    <n v="-1"/>
    <n v="65.8340649158188"/>
    <n v="-1"/>
    <x v="12"/>
    <x v="14"/>
    <x v="0"/>
  </r>
  <r>
    <n v="5085"/>
    <n v="4953"/>
    <m/>
    <x v="0"/>
    <n v="9"/>
    <n v="5"/>
    <n v="-1"/>
    <n v="20"/>
    <n v="-1"/>
    <n v="36.517817421500098"/>
    <n v="-1"/>
    <n v="0.56053082312398195"/>
    <n v="-1"/>
    <n v="0.47890336708062903"/>
    <n v="-1"/>
    <n v="125.154555213336"/>
    <n v="-1"/>
    <x v="8"/>
    <x v="0"/>
    <x v="0"/>
  </r>
  <r>
    <n v="5085"/>
    <n v="6768"/>
    <m/>
    <x v="0"/>
    <n v="9"/>
    <n v="5"/>
    <n v="-1"/>
    <n v="20"/>
    <n v="-1"/>
    <n v="36.687369114193601"/>
    <n v="-1"/>
    <n v="0.57017018730327695"/>
    <n v="-1"/>
    <n v="0.33319304561519197"/>
    <n v="-1"/>
    <n v="125.12743853936"/>
    <n v="-1"/>
    <x v="8"/>
    <x v="11"/>
    <x v="0"/>
  </r>
  <r>
    <n v="5085"/>
    <n v="4953"/>
    <m/>
    <x v="0"/>
    <n v="0"/>
    <n v="6"/>
    <n v="-1"/>
    <n v="2"/>
    <n v="-1"/>
    <n v="37.065799808885799"/>
    <n v="-1"/>
    <n v="0.48385703450266798"/>
    <n v="-1"/>
    <n v="0.413641384509145"/>
    <n v="-1"/>
    <n v="104.128796011113"/>
    <n v="-1"/>
    <x v="12"/>
    <x v="0"/>
    <x v="0"/>
  </r>
  <r>
    <n v="5085"/>
    <n v="6768"/>
    <m/>
    <x v="0"/>
    <n v="0"/>
    <n v="6"/>
    <n v="-1"/>
    <n v="2"/>
    <n v="-1"/>
    <n v="37.207092886130397"/>
    <n v="-1"/>
    <n v="0.49188983798541402"/>
    <n v="-1"/>
    <n v="0.28769415250845698"/>
    <n v="-1"/>
    <n v="104.10619878280001"/>
    <n v="-1"/>
    <x v="12"/>
    <x v="11"/>
    <x v="0"/>
  </r>
  <r>
    <n v="5081"/>
    <n v="4953"/>
    <m/>
    <x v="0"/>
    <n v="7"/>
    <n v="2"/>
    <n v="-1"/>
    <n v="8"/>
    <n v="-1"/>
    <n v="32.371720491058397"/>
    <n v="-1"/>
    <n v="0.24628409692035699"/>
    <n v="-1"/>
    <n v="0.207500189352193"/>
    <n v="-1"/>
    <n v="356.804370901065"/>
    <n v="-1"/>
    <x v="6"/>
    <x v="0"/>
    <x v="0"/>
  </r>
  <r>
    <n v="5081"/>
    <n v="6768"/>
    <m/>
    <x v="0"/>
    <n v="7"/>
    <n v="2"/>
    <n v="-1"/>
    <n v="8"/>
    <n v="-1"/>
    <n v="31.921332097514199"/>
    <n v="-1"/>
    <n v="0.26343011049078802"/>
    <n v="-1"/>
    <n v="0.15081998236645899"/>
    <n v="-1"/>
    <n v="357.69034192346101"/>
    <n v="-1"/>
    <x v="6"/>
    <x v="11"/>
    <x v="0"/>
  </r>
  <r>
    <n v="5081"/>
    <n v="4953"/>
    <m/>
    <x v="0"/>
    <n v="12"/>
    <n v="3"/>
    <n v="-1"/>
    <n v="12"/>
    <n v="-1"/>
    <n v="36.3743796210547"/>
    <n v="-1"/>
    <n v="0.33294527882841601"/>
    <n v="-1"/>
    <n v="0.278184601421962"/>
    <n v="-1"/>
    <n v="167.343009810068"/>
    <n v="-1"/>
    <x v="11"/>
    <x v="0"/>
    <x v="0"/>
  </r>
  <r>
    <n v="5081"/>
    <n v="6768"/>
    <m/>
    <x v="0"/>
    <n v="12"/>
    <n v="3"/>
    <n v="-1"/>
    <n v="12"/>
    <n v="-1"/>
    <n v="35.211923022252698"/>
    <n v="-1"/>
    <n v="0.34984213295280697"/>
    <n v="-1"/>
    <n v="0.19784499480624901"/>
    <n v="-1"/>
    <n v="167.20686001005001"/>
    <n v="-1"/>
    <x v="11"/>
    <x v="11"/>
    <x v="0"/>
  </r>
  <r>
    <n v="5081"/>
    <n v="6777"/>
    <m/>
    <x v="0"/>
    <n v="12"/>
    <n v="2"/>
    <n v="-1"/>
    <n v="8"/>
    <n v="-1"/>
    <n v="36.001487043758502"/>
    <n v="-1"/>
    <n v="0.22427898519433401"/>
    <n v="-1"/>
    <n v="0.126737890120519"/>
    <n v="-1"/>
    <n v="336.503292737263"/>
    <n v="-1"/>
    <x v="11"/>
    <x v="14"/>
    <x v="0"/>
  </r>
  <r>
    <n v="5081"/>
    <n v="4953"/>
    <m/>
    <x v="0"/>
    <n v="0"/>
    <n v="8"/>
    <n v="-1"/>
    <n v="2.6666666666666701"/>
    <n v="-1"/>
    <n v="34.388771017064698"/>
    <n v="-1"/>
    <n v="0.23099318033934099"/>
    <n v="-1"/>
    <n v="0.193572072914351"/>
    <n v="-1"/>
    <n v="151.579721404042"/>
    <n v="-1"/>
    <x v="12"/>
    <x v="0"/>
    <x v="0"/>
  </r>
  <r>
    <n v="5081"/>
    <n v="6768"/>
    <m/>
    <x v="0"/>
    <n v="0"/>
    <n v="8"/>
    <n v="-1"/>
    <n v="2.6666666666666701"/>
    <n v="-1"/>
    <n v="33.799360283909799"/>
    <n v="-1"/>
    <n v="0.24176137108124299"/>
    <n v="-1"/>
    <n v="0.137326619944975"/>
    <n v="-1"/>
    <n v="151.750157984634"/>
    <n v="-1"/>
    <x v="12"/>
    <x v="11"/>
    <x v="0"/>
  </r>
  <r>
    <n v="5081"/>
    <n v="6777"/>
    <m/>
    <x v="0"/>
    <n v="0"/>
    <n v="5"/>
    <n v="-1"/>
    <n v="1.6666666666666701"/>
    <n v="-1"/>
    <n v="35.5680757974458"/>
    <n v="-1"/>
    <n v="0.15812764280642"/>
    <n v="-1"/>
    <n v="9.0270274568934702E-2"/>
    <n v="-1"/>
    <n v="134.001317094905"/>
    <n v="-1"/>
    <x v="12"/>
    <x v="14"/>
    <x v="0"/>
  </r>
  <r>
    <n v="5080"/>
    <n v="4953"/>
    <m/>
    <x v="0"/>
    <n v="8"/>
    <n v="12"/>
    <n v="-1"/>
    <n v="48"/>
    <n v="-1"/>
    <n v="32.856719072037102"/>
    <n v="-1"/>
    <n v="1.46953773707646"/>
    <n v="-1"/>
    <n v="1.2370185369528801"/>
    <n v="-1"/>
    <n v="64.386354589895106"/>
    <n v="-1"/>
    <x v="7"/>
    <x v="0"/>
    <x v="0"/>
  </r>
  <r>
    <n v="5080"/>
    <n v="6768"/>
    <m/>
    <x v="0"/>
    <n v="8"/>
    <n v="12"/>
    <n v="-1"/>
    <n v="48"/>
    <n v="-1"/>
    <n v="33.396040882778699"/>
    <n v="-1"/>
    <n v="1.4700989719747499"/>
    <n v="-1"/>
    <n v="0.84056424741832503"/>
    <n v="-1"/>
    <n v="64.469377622981099"/>
    <n v="-1"/>
    <x v="7"/>
    <x v="11"/>
    <x v="0"/>
  </r>
  <r>
    <n v="5080"/>
    <n v="6777"/>
    <m/>
    <x v="0"/>
    <n v="8"/>
    <n v="3"/>
    <n v="-1"/>
    <n v="12"/>
    <n v="-1"/>
    <n v="37.173668929671102"/>
    <n v="-1"/>
    <n v="0.324889561814794"/>
    <n v="-1"/>
    <n v="0.19166040058245701"/>
    <n v="-1"/>
    <n v="120.898184887349"/>
    <n v="-1"/>
    <x v="7"/>
    <x v="14"/>
    <x v="0"/>
  </r>
  <r>
    <n v="5080"/>
    <n v="4953"/>
    <m/>
    <x v="0"/>
    <n v="9"/>
    <n v="6"/>
    <n v="-1"/>
    <n v="24"/>
    <n v="-1"/>
    <n v="33.6915422934985"/>
    <n v="-1"/>
    <n v="0.67787614774228899"/>
    <n v="-1"/>
    <n v="0.57852734429227204"/>
    <n v="-1"/>
    <n v="115.129295938242"/>
    <n v="-1"/>
    <x v="8"/>
    <x v="0"/>
    <x v="0"/>
  </r>
  <r>
    <n v="5080"/>
    <n v="6768"/>
    <m/>
    <x v="0"/>
    <n v="9"/>
    <n v="6"/>
    <n v="-1"/>
    <n v="24"/>
    <n v="-1"/>
    <n v="35.402393040864801"/>
    <n v="-1"/>
    <n v="0.68192738270067998"/>
    <n v="-1"/>
    <n v="0.39786444125742698"/>
    <n v="-1"/>
    <n v="115.207229353095"/>
    <n v="-1"/>
    <x v="8"/>
    <x v="11"/>
    <x v="0"/>
  </r>
  <r>
    <n v="5080"/>
    <n v="4953"/>
    <m/>
    <x v="0"/>
    <n v="11"/>
    <n v="3"/>
    <n v="-1"/>
    <n v="12"/>
    <n v="-1"/>
    <n v="40.656613861733902"/>
    <n v="-1"/>
    <n v="0.297291087035854"/>
    <n v="-1"/>
    <n v="0.257675947715933"/>
    <n v="-1"/>
    <n v="334.04598836912498"/>
    <n v="-1"/>
    <x v="10"/>
    <x v="0"/>
    <x v="0"/>
  </r>
  <r>
    <n v="5080"/>
    <n v="6768"/>
    <m/>
    <x v="0"/>
    <n v="11"/>
    <n v="3"/>
    <n v="-1"/>
    <n v="12"/>
    <n v="-1"/>
    <n v="40.656613861042302"/>
    <n v="-1"/>
    <n v="0.29724584018859102"/>
    <n v="-1"/>
    <n v="0.177380353327866"/>
    <n v="-1"/>
    <n v="334.13534129721501"/>
    <n v="-1"/>
    <x v="10"/>
    <x v="11"/>
    <x v="0"/>
  </r>
  <r>
    <n v="5080"/>
    <n v="6777"/>
    <m/>
    <x v="0"/>
    <n v="11"/>
    <n v="2"/>
    <n v="-1"/>
    <n v="8"/>
    <n v="-1"/>
    <n v="42.467252179533197"/>
    <n v="-1"/>
    <n v="0.18851452587178399"/>
    <n v="-1"/>
    <n v="0.109523505972456"/>
    <n v="-1"/>
    <n v="579.59376070456597"/>
    <n v="-1"/>
    <x v="10"/>
    <x v="14"/>
    <x v="0"/>
  </r>
  <r>
    <n v="5080"/>
    <n v="4953"/>
    <m/>
    <x v="0"/>
    <n v="12"/>
    <n v="11"/>
    <n v="-1"/>
    <n v="44"/>
    <n v="-1"/>
    <n v="36.543503913833298"/>
    <n v="-1"/>
    <n v="1.19323696182704"/>
    <n v="-1"/>
    <n v="1.0124451548028299"/>
    <n v="-1"/>
    <n v="57.418529714603501"/>
    <n v="-1"/>
    <x v="11"/>
    <x v="0"/>
    <x v="0"/>
  </r>
  <r>
    <n v="5080"/>
    <n v="6768"/>
    <m/>
    <x v="0"/>
    <n v="12"/>
    <n v="11"/>
    <n v="-1"/>
    <n v="44"/>
    <n v="-1"/>
    <n v="37.192090387458101"/>
    <n v="-1"/>
    <n v="1.20719610875336"/>
    <n v="-1"/>
    <n v="0.69834634966463704"/>
    <n v="-1"/>
    <n v="57.435636291896898"/>
    <n v="-1"/>
    <x v="11"/>
    <x v="11"/>
    <x v="0"/>
  </r>
  <r>
    <n v="5080"/>
    <n v="6777"/>
    <m/>
    <x v="0"/>
    <n v="12"/>
    <n v="4"/>
    <n v="-1"/>
    <n v="16"/>
    <n v="-1"/>
    <n v="35.461822182092199"/>
    <n v="-1"/>
    <n v="0.453637439220752"/>
    <n v="-1"/>
    <n v="0.25107606218553502"/>
    <n v="-1"/>
    <n v="133.51967275099801"/>
    <n v="-1"/>
    <x v="11"/>
    <x v="14"/>
    <x v="0"/>
  </r>
  <r>
    <n v="5080"/>
    <n v="4953"/>
    <m/>
    <x v="0"/>
    <n v="0"/>
    <n v="33"/>
    <n v="-1"/>
    <n v="11"/>
    <n v="-1"/>
    <n v="34.968072961855903"/>
    <n v="-1"/>
    <n v="1.08601061150658"/>
    <n v="-1"/>
    <n v="0.91889064194411296"/>
    <n v="-1"/>
    <n v="93.822843111400303"/>
    <n v="-1"/>
    <x v="12"/>
    <x v="0"/>
    <x v="0"/>
  </r>
  <r>
    <n v="5080"/>
    <n v="6768"/>
    <m/>
    <x v="0"/>
    <n v="0"/>
    <n v="33"/>
    <n v="-1"/>
    <n v="11"/>
    <n v="-1"/>
    <n v="35.691449247337502"/>
    <n v="-1"/>
    <n v="1.09160022072408"/>
    <n v="-1"/>
    <n v="0.62890349357332198"/>
    <n v="-1"/>
    <n v="93.881028202934999"/>
    <n v="-1"/>
    <x v="12"/>
    <x v="11"/>
    <x v="0"/>
  </r>
  <r>
    <n v="5080"/>
    <n v="6777"/>
    <m/>
    <x v="0"/>
    <n v="0"/>
    <n v="10"/>
    <n v="-1"/>
    <n v="3.3333333333333299"/>
    <n v="-1"/>
    <n v="37.359900339186296"/>
    <n v="-1"/>
    <n v="0.32795744319857201"/>
    <n v="-1"/>
    <n v="0.18624522846791"/>
    <n v="-1"/>
    <n v="205.49607670751701"/>
    <n v="-1"/>
    <x v="12"/>
    <x v="14"/>
    <x v="0"/>
  </r>
  <r>
    <n v="5077"/>
    <n v="3659"/>
    <m/>
    <x v="0"/>
    <n v="2"/>
    <n v="2"/>
    <n v="-1"/>
    <n v="8"/>
    <n v="-1"/>
    <n v="45.0755437383363"/>
    <n v="-1"/>
    <n v="0.17747983355305999"/>
    <n v="-1"/>
    <n v="0.149371862943948"/>
    <n v="-1"/>
    <n v="555.77661020566302"/>
    <n v="-1"/>
    <x v="1"/>
    <x v="0"/>
    <x v="0"/>
  </r>
  <r>
    <n v="5077"/>
    <n v="6642"/>
    <m/>
    <x v="0"/>
    <n v="2"/>
    <n v="2"/>
    <n v="-1"/>
    <n v="8"/>
    <n v="-1"/>
    <n v="34.981516993461497"/>
    <n v="-1"/>
    <n v="0.24033308718659599"/>
    <n v="-1"/>
    <n v="0.13738093995240599"/>
    <n v="-1"/>
    <n v="475.64411046276598"/>
    <n v="-1"/>
    <x v="1"/>
    <x v="4"/>
    <x v="0"/>
  </r>
  <r>
    <n v="5077"/>
    <n v="6643"/>
    <m/>
    <x v="0"/>
    <n v="2"/>
    <n v="2"/>
    <n v="-1"/>
    <n v="8"/>
    <n v="-1"/>
    <n v="54.413902244605701"/>
    <n v="-1"/>
    <n v="0.146966016141751"/>
    <n v="-1"/>
    <n v="8.4009778574260105E-2"/>
    <n v="-1"/>
    <n v="38.932472150621898"/>
    <n v="-1"/>
    <x v="1"/>
    <x v="5"/>
    <x v="0"/>
  </r>
  <r>
    <n v="5077"/>
    <n v="4953"/>
    <m/>
    <x v="0"/>
    <n v="9"/>
    <n v="6"/>
    <n v="-1"/>
    <n v="24"/>
    <n v="-1"/>
    <n v="36.578147960114201"/>
    <n v="-1"/>
    <n v="0.66208784560071898"/>
    <n v="-1"/>
    <n v="0.55854416830786802"/>
    <n v="-1"/>
    <n v="128.21185057439399"/>
    <n v="-1"/>
    <x v="8"/>
    <x v="0"/>
    <x v="0"/>
  </r>
  <r>
    <n v="5077"/>
    <n v="6768"/>
    <m/>
    <x v="0"/>
    <n v="9"/>
    <n v="6"/>
    <n v="-1"/>
    <n v="24"/>
    <n v="-1"/>
    <n v="35.5107634805399"/>
    <n v="-1"/>
    <n v="0.679597434519843"/>
    <n v="-1"/>
    <n v="0.38982413166590801"/>
    <n v="-1"/>
    <n v="128.26420353000401"/>
    <n v="-1"/>
    <x v="8"/>
    <x v="11"/>
    <x v="0"/>
  </r>
  <r>
    <n v="5077"/>
    <n v="6777"/>
    <m/>
    <x v="0"/>
    <n v="9"/>
    <n v="4"/>
    <n v="-1"/>
    <n v="16"/>
    <n v="-1"/>
    <n v="39.1768692519748"/>
    <n v="-1"/>
    <n v="0.412867524032347"/>
    <n v="-1"/>
    <n v="0.23684129049865199"/>
    <n v="-1"/>
    <n v="212.606593977969"/>
    <n v="-1"/>
    <x v="8"/>
    <x v="14"/>
    <x v="0"/>
  </r>
  <r>
    <n v="5077"/>
    <n v="4953"/>
    <m/>
    <x v="0"/>
    <n v="10"/>
    <n v="5"/>
    <n v="-1"/>
    <n v="20"/>
    <n v="-1"/>
    <n v="37.621841503081903"/>
    <n v="-1"/>
    <n v="0.53544477491040698"/>
    <n v="-1"/>
    <n v="0.45796585191324002"/>
    <n v="-1"/>
    <n v="156.06263564106399"/>
    <n v="-1"/>
    <x v="9"/>
    <x v="0"/>
    <x v="0"/>
  </r>
  <r>
    <n v="5077"/>
    <n v="6768"/>
    <m/>
    <x v="0"/>
    <n v="10"/>
    <n v="5"/>
    <n v="-1"/>
    <n v="20"/>
    <n v="-1"/>
    <n v="36.911676959279497"/>
    <n v="-1"/>
    <n v="0.54651555159589305"/>
    <n v="-1"/>
    <n v="0.31987548695679202"/>
    <n v="-1"/>
    <n v="155.87462921941199"/>
    <n v="-1"/>
    <x v="9"/>
    <x v="11"/>
    <x v="0"/>
  </r>
  <r>
    <n v="5077"/>
    <n v="6777"/>
    <m/>
    <x v="0"/>
    <n v="10"/>
    <n v="4"/>
    <n v="-1"/>
    <n v="16"/>
    <n v="-1"/>
    <n v="35.728358951277997"/>
    <n v="-1"/>
    <n v="0.449976672541057"/>
    <n v="-1"/>
    <n v="0.262324371532213"/>
    <n v="-1"/>
    <n v="206.10745289873299"/>
    <n v="-1"/>
    <x v="9"/>
    <x v="14"/>
    <x v="0"/>
  </r>
  <r>
    <n v="5077"/>
    <n v="4953"/>
    <m/>
    <x v="0"/>
    <n v="11"/>
    <n v="3"/>
    <n v="-1"/>
    <n v="12"/>
    <n v="-1"/>
    <n v="35.4851719149177"/>
    <n v="-1"/>
    <n v="0.33665364394796898"/>
    <n v="-1"/>
    <n v="0.28455039171454699"/>
    <n v="-1"/>
    <n v="77.346446497113305"/>
    <n v="-1"/>
    <x v="10"/>
    <x v="0"/>
    <x v="0"/>
  </r>
  <r>
    <n v="5077"/>
    <n v="6768"/>
    <m/>
    <x v="0"/>
    <n v="11"/>
    <n v="3"/>
    <n v="-1"/>
    <n v="12"/>
    <n v="-1"/>
    <n v="34.222808450280397"/>
    <n v="-1"/>
    <n v="0.35291026880252202"/>
    <n v="-1"/>
    <n v="0.20300523669385601"/>
    <n v="-1"/>
    <n v="77.156255398054995"/>
    <n v="-1"/>
    <x v="10"/>
    <x v="11"/>
    <x v="0"/>
  </r>
  <r>
    <n v="5077"/>
    <n v="6777"/>
    <m/>
    <x v="0"/>
    <n v="11"/>
    <n v="2"/>
    <n v="-1"/>
    <n v="8"/>
    <n v="-1"/>
    <n v="35.487415829866897"/>
    <n v="-1"/>
    <n v="0.22522499023456299"/>
    <n v="-1"/>
    <n v="0.12862339139467699"/>
    <n v="-1"/>
    <n v="21.142676866311199"/>
    <n v="-1"/>
    <x v="10"/>
    <x v="14"/>
    <x v="0"/>
  </r>
  <r>
    <n v="5077"/>
    <n v="4953"/>
    <m/>
    <x v="0"/>
    <n v="12"/>
    <n v="6"/>
    <n v="-1"/>
    <n v="24"/>
    <n v="-1"/>
    <n v="40.042521687934801"/>
    <n v="-1"/>
    <n v="0.62110269013728003"/>
    <n v="-1"/>
    <n v="0.53282087796051802"/>
    <n v="-1"/>
    <n v="22.961444294685698"/>
    <n v="-1"/>
    <x v="11"/>
    <x v="0"/>
    <x v="0"/>
  </r>
  <r>
    <n v="5077"/>
    <n v="6768"/>
    <m/>
    <x v="0"/>
    <n v="12"/>
    <n v="6"/>
    <n v="-1"/>
    <n v="24"/>
    <n v="-1"/>
    <n v="40.469026022038598"/>
    <n v="-1"/>
    <n v="0.60205179904933204"/>
    <n v="-1"/>
    <n v="0.35392384190265802"/>
    <n v="-1"/>
    <n v="22.7472398941431"/>
    <n v="-1"/>
    <x v="11"/>
    <x v="11"/>
    <x v="0"/>
  </r>
  <r>
    <n v="5077"/>
    <n v="6777"/>
    <m/>
    <x v="0"/>
    <n v="12"/>
    <n v="4"/>
    <n v="-1"/>
    <n v="16"/>
    <n v="-1"/>
    <n v="41.727657368913498"/>
    <n v="-1"/>
    <n v="0.386191172005516"/>
    <n v="-1"/>
    <n v="0.22937489328903299"/>
    <n v="-1"/>
    <n v="32.152625629816903"/>
    <n v="-1"/>
    <x v="11"/>
    <x v="14"/>
    <x v="0"/>
  </r>
  <r>
    <n v="5077"/>
    <n v="3659"/>
    <m/>
    <x v="0"/>
    <n v="0"/>
    <n v="2"/>
    <n v="-1"/>
    <n v="0.66666666666666696"/>
    <n v="-1"/>
    <n v="45.0755437383363"/>
    <n v="-1"/>
    <n v="0.17747983355305999"/>
    <n v="-1"/>
    <n v="0.149371862943948"/>
    <n v="-1"/>
    <n v="555.77661020566302"/>
    <n v="-1"/>
    <x v="12"/>
    <x v="0"/>
    <x v="0"/>
  </r>
  <r>
    <n v="5077"/>
    <n v="4953"/>
    <m/>
    <x v="0"/>
    <n v="0"/>
    <n v="23"/>
    <n v="-1"/>
    <n v="7.6666666666666696"/>
    <n v="-1"/>
    <n v="37.642206018411301"/>
    <n v="-1"/>
    <n v="0.509368949815169"/>
    <n v="-1"/>
    <n v="0.43380893639871698"/>
    <n v="-1"/>
    <n v="83.321403778745307"/>
    <n v="-1"/>
    <x v="12"/>
    <x v="0"/>
    <x v="0"/>
  </r>
  <r>
    <n v="5077"/>
    <n v="6642"/>
    <m/>
    <x v="0"/>
    <n v="0"/>
    <n v="2"/>
    <n v="-1"/>
    <n v="0.66666666666666696"/>
    <n v="-1"/>
    <n v="34.981516993461497"/>
    <n v="-1"/>
    <n v="0.24033308718659599"/>
    <n v="-1"/>
    <n v="0.13738093995240599"/>
    <n v="-1"/>
    <n v="475.64411046276598"/>
    <n v="-1"/>
    <x v="12"/>
    <x v="4"/>
    <x v="0"/>
  </r>
  <r>
    <n v="5077"/>
    <n v="6643"/>
    <m/>
    <x v="0"/>
    <n v="0"/>
    <n v="2"/>
    <n v="-1"/>
    <n v="0.66666666666666696"/>
    <n v="-1"/>
    <n v="54.413902244605701"/>
    <n v="-1"/>
    <n v="0.146966016141751"/>
    <n v="-1"/>
    <n v="8.4009778574260105E-2"/>
    <n v="-1"/>
    <n v="38.932472150621898"/>
    <n v="-1"/>
    <x v="12"/>
    <x v="5"/>
    <x v="0"/>
  </r>
  <r>
    <n v="5077"/>
    <n v="6768"/>
    <m/>
    <x v="0"/>
    <n v="0"/>
    <n v="23"/>
    <n v="-1"/>
    <n v="7.6666666666666696"/>
    <n v="-1"/>
    <n v="37.155979725792697"/>
    <n v="-1"/>
    <n v="0.51349399283404995"/>
    <n v="-1"/>
    <n v="0.29860622717256002"/>
    <n v="-1"/>
    <n v="83.213503166787206"/>
    <n v="-1"/>
    <x v="12"/>
    <x v="11"/>
    <x v="0"/>
  </r>
  <r>
    <n v="5077"/>
    <n v="6777"/>
    <m/>
    <x v="0"/>
    <n v="0"/>
    <n v="14"/>
    <n v="-1"/>
    <n v="4.6666666666666696"/>
    <n v="-1"/>
    <n v="38.3933124248856"/>
    <n v="-1"/>
    <n v="0.38904224677034399"/>
    <n v="-1"/>
    <n v="0.226529214576353"/>
    <n v="-1"/>
    <n v="131.83943169705"/>
    <n v="-1"/>
    <x v="12"/>
    <x v="14"/>
    <x v="0"/>
  </r>
  <r>
    <n v="5078"/>
    <n v="4953"/>
    <m/>
    <x v="0"/>
    <n v="9"/>
    <n v="2"/>
    <n v="-1"/>
    <n v="8"/>
    <n v="-1"/>
    <n v="35.980014273385997"/>
    <n v="-1"/>
    <n v="0.22263286802548299"/>
    <n v="-1"/>
    <n v="0.19470441515978701"/>
    <n v="-1"/>
    <n v="14.2175243772444"/>
    <n v="-1"/>
    <x v="8"/>
    <x v="0"/>
    <x v="0"/>
  </r>
  <r>
    <n v="5078"/>
    <n v="6768"/>
    <m/>
    <x v="0"/>
    <n v="9"/>
    <n v="2"/>
    <n v="-1"/>
    <n v="8"/>
    <n v="-1"/>
    <n v="36.094867297514902"/>
    <n v="-1"/>
    <n v="0.22362288145693601"/>
    <n v="-1"/>
    <n v="0.13519205715014301"/>
    <n v="-1"/>
    <n v="14.453006075164501"/>
    <n v="-1"/>
    <x v="8"/>
    <x v="11"/>
    <x v="0"/>
  </r>
  <r>
    <n v="5078"/>
    <n v="4953"/>
    <m/>
    <x v="0"/>
    <n v="11"/>
    <n v="6"/>
    <n v="-1"/>
    <n v="24"/>
    <n v="-1"/>
    <n v="35.765738586368599"/>
    <n v="-1"/>
    <n v="0.66941898823490797"/>
    <n v="-1"/>
    <n v="0.55423843185020005"/>
    <n v="-1"/>
    <n v="115.130657729224"/>
    <n v="-1"/>
    <x v="10"/>
    <x v="0"/>
    <x v="0"/>
  </r>
  <r>
    <n v="5078"/>
    <n v="6768"/>
    <m/>
    <x v="0"/>
    <n v="11"/>
    <n v="6"/>
    <n v="-1"/>
    <n v="24"/>
    <n v="-1"/>
    <n v="35.232284630829199"/>
    <n v="-1"/>
    <n v="0.70265303325413497"/>
    <n v="-1"/>
    <n v="0.39203789195646499"/>
    <n v="-1"/>
    <n v="115.003350344079"/>
    <n v="-1"/>
    <x v="10"/>
    <x v="11"/>
    <x v="0"/>
  </r>
  <r>
    <n v="5078"/>
    <n v="4953"/>
    <m/>
    <x v="0"/>
    <n v="0"/>
    <n v="10"/>
    <n v="-1"/>
    <n v="3.3333333333333299"/>
    <n v="-1"/>
    <n v="36.039516733797903"/>
    <n v="-1"/>
    <n v="0.46776355644252599"/>
    <n v="-1"/>
    <n v="0.38997880404611901"/>
    <n v="-1"/>
    <n v="71.721899512983299"/>
    <n v="-1"/>
    <x v="12"/>
    <x v="0"/>
    <x v="0"/>
  </r>
  <r>
    <n v="5078"/>
    <n v="6768"/>
    <m/>
    <x v="0"/>
    <n v="0"/>
    <n v="10"/>
    <n v="-1"/>
    <n v="3.3333333333333299"/>
    <n v="-1"/>
    <n v="35.886590525189803"/>
    <n v="-1"/>
    <n v="0.487613294724354"/>
    <n v="-1"/>
    <n v="0.27475378982845"/>
    <n v="-1"/>
    <n v="71.692611421480095"/>
    <n v="-1"/>
    <x v="12"/>
    <x v="11"/>
    <x v="0"/>
  </r>
  <r>
    <n v="5084"/>
    <n v="6770"/>
    <m/>
    <x v="0"/>
    <n v="1"/>
    <n v="356"/>
    <n v="-1"/>
    <n v="1424"/>
    <n v="-1"/>
    <n v="51.213650637268898"/>
    <n v="-1"/>
    <n v="26.6918304110321"/>
    <n v="-1"/>
    <n v="15.437797534861501"/>
    <n v="-1"/>
    <n v="2.20909718733418"/>
    <n v="-1"/>
    <x v="0"/>
    <x v="15"/>
    <x v="0"/>
  </r>
  <r>
    <n v="5084"/>
    <n v="6770"/>
    <m/>
    <x v="0"/>
    <n v="2"/>
    <n v="410"/>
    <n v="-1"/>
    <n v="1640"/>
    <n v="-1"/>
    <n v="51.327827363084197"/>
    <n v="-1"/>
    <n v="30.739325494369801"/>
    <n v="-1"/>
    <n v="17.868753463391101"/>
    <n v="-1"/>
    <n v="2.1933337467107399"/>
    <n v="-1"/>
    <x v="1"/>
    <x v="15"/>
    <x v="0"/>
  </r>
  <r>
    <n v="5084"/>
    <n v="6770"/>
    <m/>
    <x v="0"/>
    <n v="3"/>
    <n v="390"/>
    <n v="-1"/>
    <n v="1560"/>
    <n v="-1"/>
    <n v="50.874487581372399"/>
    <n v="-1"/>
    <n v="29.521846287266701"/>
    <n v="-1"/>
    <n v="17.0954689778812"/>
    <n v="-1"/>
    <n v="2.30925258261935"/>
    <n v="-1"/>
    <x v="2"/>
    <x v="15"/>
    <x v="0"/>
  </r>
  <r>
    <n v="5084"/>
    <n v="6770"/>
    <m/>
    <x v="0"/>
    <n v="4"/>
    <n v="459"/>
    <n v="-1"/>
    <n v="1836"/>
    <n v="-1"/>
    <n v="51.070609226813602"/>
    <n v="-1"/>
    <n v="33.736090483556801"/>
    <n v="-1"/>
    <n v="19.6004574877986"/>
    <n v="-1"/>
    <n v="1.9567985341966501"/>
    <n v="-1"/>
    <x v="3"/>
    <x v="15"/>
    <x v="0"/>
  </r>
  <r>
    <n v="5084"/>
    <n v="6770"/>
    <m/>
    <x v="0"/>
    <n v="5"/>
    <n v="410"/>
    <n v="-1"/>
    <n v="1640"/>
    <n v="-1"/>
    <n v="49.925198961758497"/>
    <n v="-1"/>
    <n v="31.147877649588398"/>
    <n v="-1"/>
    <n v="18.069012632947"/>
    <n v="-1"/>
    <n v="2.1955536744770301"/>
    <n v="-1"/>
    <x v="4"/>
    <x v="15"/>
    <x v="0"/>
  </r>
  <r>
    <n v="5084"/>
    <n v="6770"/>
    <m/>
    <x v="0"/>
    <n v="6"/>
    <n v="294"/>
    <n v="-1"/>
    <n v="1176"/>
    <n v="-1"/>
    <n v="20.913747646953102"/>
    <n v="-1"/>
    <n v="107.48863570178401"/>
    <n v="-1"/>
    <n v="62.6471779365449"/>
    <n v="-1"/>
    <n v="3.0542467244262301"/>
    <n v="-1"/>
    <x v="5"/>
    <x v="15"/>
    <x v="0"/>
  </r>
  <r>
    <n v="5084"/>
    <n v="6770"/>
    <m/>
    <x v="0"/>
    <n v="7"/>
    <n v="176"/>
    <n v="-1"/>
    <n v="704"/>
    <n v="-1"/>
    <n v="5.8114725887191501"/>
    <n v="-1"/>
    <n v="117.524657598967"/>
    <n v="-1"/>
    <n v="68.2386143555307"/>
    <n v="-1"/>
    <n v="5.1078951672315203"/>
    <n v="-1"/>
    <x v="6"/>
    <x v="15"/>
    <x v="0"/>
  </r>
  <r>
    <n v="5084"/>
    <n v="6770"/>
    <m/>
    <x v="0"/>
    <n v="8"/>
    <n v="205"/>
    <n v="-1"/>
    <n v="820"/>
    <n v="-1"/>
    <n v="5.4549054182817098"/>
    <n v="-1"/>
    <n v="128.955863953674"/>
    <n v="-1"/>
    <n v="74.776811746498595"/>
    <n v="-1"/>
    <n v="4.3218377987166399"/>
    <n v="-1"/>
    <x v="7"/>
    <x v="15"/>
    <x v="0"/>
  </r>
  <r>
    <n v="5084"/>
    <n v="6770"/>
    <m/>
    <x v="0"/>
    <n v="9"/>
    <n v="201"/>
    <n v="-1"/>
    <n v="804"/>
    <n v="-1"/>
    <n v="5.9579237730705197"/>
    <n v="-1"/>
    <n v="126.24853452693399"/>
    <n v="-1"/>
    <n v="73.435317461238697"/>
    <n v="-1"/>
    <n v="4.43712441004861"/>
    <n v="-1"/>
    <x v="8"/>
    <x v="15"/>
    <x v="0"/>
  </r>
  <r>
    <n v="5084"/>
    <n v="6770"/>
    <m/>
    <x v="0"/>
    <n v="10"/>
    <n v="188"/>
    <n v="-1"/>
    <n v="752"/>
    <n v="-1"/>
    <n v="5.2889490510395802"/>
    <n v="-1"/>
    <n v="128.77012503815601"/>
    <n v="-1"/>
    <n v="74.7450838406846"/>
    <n v="-1"/>
    <n v="4.7645927064328699"/>
    <n v="-1"/>
    <x v="9"/>
    <x v="15"/>
    <x v="0"/>
  </r>
  <r>
    <n v="5084"/>
    <n v="6770"/>
    <m/>
    <x v="0"/>
    <n v="11"/>
    <n v="199"/>
    <n v="-1"/>
    <n v="796"/>
    <n v="-1"/>
    <n v="5.3580950303836703"/>
    <n v="-1"/>
    <n v="126.393153214451"/>
    <n v="-1"/>
    <n v="73.1343268794664"/>
    <n v="-1"/>
    <n v="4.4102108959089703"/>
    <n v="-1"/>
    <x v="10"/>
    <x v="15"/>
    <x v="0"/>
  </r>
  <r>
    <n v="5084"/>
    <n v="6770"/>
    <m/>
    <x v="0"/>
    <n v="12"/>
    <n v="208"/>
    <n v="-1"/>
    <n v="832"/>
    <n v="-1"/>
    <n v="5.6059662917679898"/>
    <n v="-1"/>
    <n v="131.856670281563"/>
    <n v="-1"/>
    <n v="76.872126190697998"/>
    <n v="-1"/>
    <n v="4.3251529234614097"/>
    <n v="-1"/>
    <x v="11"/>
    <x v="15"/>
    <x v="0"/>
  </r>
  <r>
    <n v="5084"/>
    <n v="6770"/>
    <m/>
    <x v="0"/>
    <n v="0"/>
    <n v="3496"/>
    <n v="-1"/>
    <n v="1165.3333333333301"/>
    <n v="-1"/>
    <n v="33.107020539524903"/>
    <n v="-1"/>
    <n v="69.439229147285701"/>
    <n v="-1"/>
    <n v="40.333925522473997"/>
    <n v="-1"/>
    <n v="3.0413173691480901"/>
    <n v="-1"/>
    <x v="12"/>
    <x v="15"/>
    <x v="0"/>
  </r>
  <r>
    <n v="5082"/>
    <n v="6770"/>
    <m/>
    <x v="0"/>
    <n v="1"/>
    <n v="398"/>
    <n v="-1"/>
    <n v="1592"/>
    <n v="-1"/>
    <n v="52.310197090624499"/>
    <n v="-1"/>
    <n v="28.922203063363099"/>
    <n v="-1"/>
    <n v="16.739392281674199"/>
    <n v="-1"/>
    <n v="1.9928379064021799"/>
    <n v="-1"/>
    <x v="0"/>
    <x v="15"/>
    <x v="0"/>
  </r>
  <r>
    <n v="5082"/>
    <n v="6770"/>
    <m/>
    <x v="0"/>
    <n v="2"/>
    <n v="385"/>
    <n v="-1"/>
    <n v="1540"/>
    <n v="-1"/>
    <n v="52.213876467073597"/>
    <n v="-1"/>
    <n v="28.338561432784498"/>
    <n v="-1"/>
    <n v="16.4683148069306"/>
    <n v="-1"/>
    <n v="2.33288880951116"/>
    <n v="-1"/>
    <x v="1"/>
    <x v="15"/>
    <x v="0"/>
  </r>
  <r>
    <n v="5082"/>
    <n v="6770"/>
    <m/>
    <x v="0"/>
    <n v="3"/>
    <n v="423"/>
    <n v="-1"/>
    <n v="1692"/>
    <n v="-1"/>
    <n v="51.5485616413035"/>
    <n v="-1"/>
    <n v="31.039316313461601"/>
    <n v="-1"/>
    <n v="18.004928177523499"/>
    <n v="-1"/>
    <n v="2.1192440049001702"/>
    <n v="-1"/>
    <x v="2"/>
    <x v="15"/>
    <x v="0"/>
  </r>
  <r>
    <n v="5082"/>
    <n v="6770"/>
    <m/>
    <x v="0"/>
    <n v="4"/>
    <n v="430"/>
    <n v="-1"/>
    <n v="1720"/>
    <n v="-1"/>
    <n v="51.024798656264402"/>
    <n v="-1"/>
    <n v="31.826070662415599"/>
    <n v="-1"/>
    <n v="18.518681843073999"/>
    <n v="-1"/>
    <n v="2.09675889733278"/>
    <n v="-1"/>
    <x v="3"/>
    <x v="15"/>
    <x v="0"/>
  </r>
  <r>
    <n v="5082"/>
    <n v="6770"/>
    <m/>
    <x v="0"/>
    <n v="5"/>
    <n v="420"/>
    <n v="-1"/>
    <n v="1680"/>
    <n v="-1"/>
    <n v="49.2945181799737"/>
    <n v="-1"/>
    <n v="32.1451523919796"/>
    <n v="-1"/>
    <n v="18.6260444388246"/>
    <n v="-1"/>
    <n v="2.1377423143951302"/>
    <n v="-1"/>
    <x v="4"/>
    <x v="15"/>
    <x v="0"/>
  </r>
  <r>
    <n v="5082"/>
    <n v="6770"/>
    <m/>
    <x v="0"/>
    <n v="6"/>
    <n v="278"/>
    <n v="-1"/>
    <n v="1112"/>
    <n v="-1"/>
    <n v="20.978731233026501"/>
    <n v="-1"/>
    <n v="96.457821741144301"/>
    <n v="-1"/>
    <n v="56.0457518900783"/>
    <n v="-1"/>
    <n v="3.2334643536717298"/>
    <n v="-1"/>
    <x v="5"/>
    <x v="15"/>
    <x v="0"/>
  </r>
  <r>
    <n v="5082"/>
    <n v="6770"/>
    <m/>
    <x v="0"/>
    <n v="7"/>
    <n v="217"/>
    <n v="-1"/>
    <n v="868"/>
    <n v="-1"/>
    <n v="6.43807831573515"/>
    <n v="-1"/>
    <n v="118.69987516670299"/>
    <n v="-1"/>
    <n v="68.662508491369707"/>
    <n v="-1"/>
    <n v="4.1140034463050998"/>
    <n v="-1"/>
    <x v="6"/>
    <x v="15"/>
    <x v="0"/>
  </r>
  <r>
    <n v="5082"/>
    <n v="6770"/>
    <m/>
    <x v="0"/>
    <n v="8"/>
    <n v="215"/>
    <n v="-1"/>
    <n v="860"/>
    <n v="-1"/>
    <n v="7.1846091895581203"/>
    <n v="-1"/>
    <n v="115.79173681823499"/>
    <n v="-1"/>
    <n v="67.270669986034207"/>
    <n v="-1"/>
    <n v="4.1947472730323598"/>
    <n v="-1"/>
    <x v="7"/>
    <x v="15"/>
    <x v="0"/>
  </r>
  <r>
    <n v="5082"/>
    <n v="6770"/>
    <m/>
    <x v="0"/>
    <n v="9"/>
    <n v="195"/>
    <n v="-1"/>
    <n v="780"/>
    <n v="-1"/>
    <n v="6.0911868932303301"/>
    <n v="-1"/>
    <n v="118.495767398851"/>
    <n v="-1"/>
    <n v="68.8832219278125"/>
    <n v="-1"/>
    <n v="4.6058960552974302"/>
    <n v="-1"/>
    <x v="8"/>
    <x v="15"/>
    <x v="0"/>
  </r>
  <r>
    <n v="5082"/>
    <n v="6770"/>
    <m/>
    <x v="0"/>
    <n v="10"/>
    <n v="185"/>
    <n v="-1"/>
    <n v="740"/>
    <n v="-1"/>
    <n v="5.1241778270534102"/>
    <n v="-1"/>
    <n v="127.6764400436"/>
    <n v="-1"/>
    <n v="74.144070608803204"/>
    <n v="-1"/>
    <n v="4.8797643349539301"/>
    <n v="-1"/>
    <x v="9"/>
    <x v="15"/>
    <x v="0"/>
  </r>
  <r>
    <n v="5082"/>
    <n v="6770"/>
    <m/>
    <x v="0"/>
    <n v="11"/>
    <n v="182"/>
    <n v="-1"/>
    <n v="728"/>
    <n v="-1"/>
    <n v="5.3384512839536002"/>
    <n v="-1"/>
    <n v="119.59376437412"/>
    <n v="-1"/>
    <n v="69.250900800435303"/>
    <n v="-1"/>
    <n v="4.9181651185145396"/>
    <n v="-1"/>
    <x v="10"/>
    <x v="15"/>
    <x v="0"/>
  </r>
  <r>
    <n v="5082"/>
    <n v="6770"/>
    <m/>
    <x v="0"/>
    <n v="12"/>
    <n v="259"/>
    <n v="-1"/>
    <n v="1036"/>
    <n v="-1"/>
    <n v="5.6889846216174202"/>
    <n v="-1"/>
    <n v="141.455109552972"/>
    <n v="-1"/>
    <n v="82.167075235311501"/>
    <n v="-1"/>
    <n v="3.4309241365941299"/>
    <n v="-1"/>
    <x v="11"/>
    <x v="15"/>
    <x v="0"/>
  </r>
  <r>
    <n v="5082"/>
    <n v="6770"/>
    <m/>
    <x v="0"/>
    <n v="0"/>
    <n v="3587"/>
    <n v="-1"/>
    <n v="1195.6666666666699"/>
    <n v="-1"/>
    <n v="33.098925079414599"/>
    <n v="-1"/>
    <n v="68.395682596372794"/>
    <n v="-1"/>
    <n v="39.693931137423597"/>
    <n v="-1"/>
    <n v="2.9733325976999101"/>
    <n v="-1"/>
    <x v="12"/>
    <x v="15"/>
    <x v="0"/>
  </r>
  <r>
    <n v="5079"/>
    <n v="6770"/>
    <m/>
    <x v="0"/>
    <n v="1"/>
    <n v="383"/>
    <n v="-1"/>
    <n v="1532"/>
    <n v="-1"/>
    <n v="50.759576059022699"/>
    <n v="-1"/>
    <n v="29.000430420809099"/>
    <n v="-1"/>
    <n v="16.809590067940299"/>
    <n v="-1"/>
    <n v="2.0675560495236298"/>
    <n v="-1"/>
    <x v="0"/>
    <x v="15"/>
    <x v="0"/>
  </r>
  <r>
    <n v="5079"/>
    <n v="6770"/>
    <m/>
    <x v="0"/>
    <n v="2"/>
    <n v="412"/>
    <n v="-1"/>
    <n v="1648"/>
    <n v="-1"/>
    <n v="51.305779838626101"/>
    <n v="-1"/>
    <n v="30.788418659201199"/>
    <n v="-1"/>
    <n v="17.9008434928841"/>
    <n v="-1"/>
    <n v="2.1463495141818001"/>
    <n v="-1"/>
    <x v="1"/>
    <x v="15"/>
    <x v="0"/>
  </r>
  <r>
    <n v="5079"/>
    <n v="6770"/>
    <m/>
    <x v="0"/>
    <n v="3"/>
    <n v="468"/>
    <n v="-1"/>
    <n v="1872"/>
    <n v="-1"/>
    <n v="50.043167227504199"/>
    <n v="-1"/>
    <n v="35.510169129977498"/>
    <n v="-1"/>
    <n v="20.649231412986399"/>
    <n v="-1"/>
    <n v="1.9221228741723799"/>
    <n v="-1"/>
    <x v="2"/>
    <x v="15"/>
    <x v="0"/>
  </r>
  <r>
    <n v="5079"/>
    <n v="6770"/>
    <m/>
    <x v="0"/>
    <n v="4"/>
    <n v="384"/>
    <n v="-1"/>
    <n v="1536"/>
    <n v="-1"/>
    <n v="51.8981101783287"/>
    <n v="-1"/>
    <n v="28.445969410795598"/>
    <n v="-1"/>
    <n v="16.484310890926999"/>
    <n v="-1"/>
    <n v="2.3478121518434798"/>
    <n v="-1"/>
    <x v="3"/>
    <x v="15"/>
    <x v="0"/>
  </r>
  <r>
    <n v="5079"/>
    <n v="6770"/>
    <m/>
    <x v="0"/>
    <n v="5"/>
    <n v="426"/>
    <n v="-1"/>
    <n v="1704"/>
    <n v="-1"/>
    <n v="50.616318436800199"/>
    <n v="-1"/>
    <n v="32.3989341358578"/>
    <n v="-1"/>
    <n v="18.8324590592871"/>
    <n v="-1"/>
    <n v="2.1100973827182998"/>
    <n v="-1"/>
    <x v="4"/>
    <x v="15"/>
    <x v="0"/>
  </r>
  <r>
    <n v="5079"/>
    <n v="6770"/>
    <m/>
    <x v="0"/>
    <n v="6"/>
    <n v="303"/>
    <n v="-1"/>
    <n v="1212"/>
    <n v="-1"/>
    <n v="24.6745901159974"/>
    <n v="-1"/>
    <n v="92.433481916911205"/>
    <n v="-1"/>
    <n v="53.6363867878799"/>
    <n v="-1"/>
    <n v="2.97390137839984"/>
    <n v="-1"/>
    <x v="5"/>
    <x v="15"/>
    <x v="0"/>
  </r>
  <r>
    <n v="5079"/>
    <n v="6770"/>
    <m/>
    <x v="0"/>
    <n v="7"/>
    <n v="191"/>
    <n v="-1"/>
    <n v="764"/>
    <n v="-1"/>
    <n v="6.2437877389091696"/>
    <n v="-1"/>
    <n v="116.66004258056"/>
    <n v="-1"/>
    <n v="67.912463262310197"/>
    <n v="-1"/>
    <n v="4.71158203776164"/>
    <n v="-1"/>
    <x v="6"/>
    <x v="15"/>
    <x v="0"/>
  </r>
  <r>
    <n v="5079"/>
    <n v="6770"/>
    <m/>
    <x v="0"/>
    <n v="8"/>
    <n v="202"/>
    <n v="-1"/>
    <n v="808"/>
    <n v="-1"/>
    <n v="5.6832055083665596"/>
    <n v="-1"/>
    <n v="130.823336980287"/>
    <n v="-1"/>
    <n v="75.920678692920802"/>
    <n v="-1"/>
    <n v="4.4303387668952698"/>
    <n v="-1"/>
    <x v="7"/>
    <x v="15"/>
    <x v="0"/>
  </r>
  <r>
    <n v="5079"/>
    <n v="6770"/>
    <m/>
    <x v="0"/>
    <n v="9"/>
    <n v="192"/>
    <n v="-1"/>
    <n v="768"/>
    <n v="-1"/>
    <n v="5.0011641528127697"/>
    <n v="-1"/>
    <n v="133.303237476737"/>
    <n v="-1"/>
    <n v="77.165291499758894"/>
    <n v="-1"/>
    <n v="4.6745441223005901"/>
    <n v="-1"/>
    <x v="8"/>
    <x v="15"/>
    <x v="0"/>
  </r>
  <r>
    <n v="5079"/>
    <n v="6770"/>
    <m/>
    <x v="0"/>
    <n v="10"/>
    <n v="199"/>
    <n v="-1"/>
    <n v="796"/>
    <n v="-1"/>
    <n v="5.0550059919481001"/>
    <n v="-1"/>
    <n v="134.70531281308001"/>
    <n v="-1"/>
    <n v="78.190681205766097"/>
    <n v="-1"/>
    <n v="4.52485080230666"/>
    <n v="-1"/>
    <x v="9"/>
    <x v="15"/>
    <x v="0"/>
  </r>
  <r>
    <n v="5079"/>
    <n v="6770"/>
    <m/>
    <x v="0"/>
    <n v="11"/>
    <n v="225"/>
    <n v="-1"/>
    <n v="900"/>
    <n v="-1"/>
    <n v="5.7999667382801698"/>
    <n v="-1"/>
    <n v="126.271539123156"/>
    <n v="-1"/>
    <n v="73.188358625317505"/>
    <n v="-1"/>
    <n v="3.9985860674351299"/>
    <n v="-1"/>
    <x v="10"/>
    <x v="15"/>
    <x v="0"/>
  </r>
  <r>
    <n v="5079"/>
    <n v="6770"/>
    <m/>
    <x v="0"/>
    <n v="12"/>
    <n v="230"/>
    <n v="-1"/>
    <n v="920"/>
    <n v="-1"/>
    <n v="6.7846986621693999"/>
    <n v="-1"/>
    <n v="130.43887108779001"/>
    <n v="-1"/>
    <n v="75.502435927464603"/>
    <n v="-1"/>
    <n v="3.8965508969694498"/>
    <n v="-1"/>
    <x v="11"/>
    <x v="15"/>
    <x v="0"/>
  </r>
  <r>
    <n v="5079"/>
    <n v="6770"/>
    <m/>
    <x v="0"/>
    <n v="0"/>
    <n v="3615"/>
    <n v="-1"/>
    <n v="1205"/>
    <n v="-1"/>
    <n v="33.233510883337601"/>
    <n v="-1"/>
    <n v="69.8933038476289"/>
    <n v="-1"/>
    <n v="40.552522549226197"/>
    <n v="-1"/>
    <n v="2.9504741061317001"/>
    <n v="-1"/>
    <x v="12"/>
    <x v="15"/>
    <x v="0"/>
  </r>
  <r>
    <n v="5083"/>
    <n v="6770"/>
    <m/>
    <x v="0"/>
    <n v="1"/>
    <n v="367"/>
    <n v="-1"/>
    <n v="1468"/>
    <n v="-1"/>
    <n v="52.338333588516001"/>
    <n v="-1"/>
    <n v="26.741977673724399"/>
    <n v="-1"/>
    <n v="15.5231826728497"/>
    <n v="-1"/>
    <n v="2.1451048359356601"/>
    <n v="-1"/>
    <x v="0"/>
    <x v="15"/>
    <x v="0"/>
  </r>
  <r>
    <n v="5083"/>
    <n v="6770"/>
    <m/>
    <x v="0"/>
    <n v="2"/>
    <n v="415"/>
    <n v="-1"/>
    <n v="1660"/>
    <n v="-1"/>
    <n v="51.960506706500801"/>
    <n v="-1"/>
    <n v="30.478642644656102"/>
    <n v="-1"/>
    <n v="17.679299857493699"/>
    <n v="-1"/>
    <n v="2.1713122311389599"/>
    <n v="-1"/>
    <x v="1"/>
    <x v="15"/>
    <x v="0"/>
  </r>
  <r>
    <n v="5083"/>
    <n v="6770"/>
    <m/>
    <x v="0"/>
    <n v="3"/>
    <n v="412"/>
    <n v="-1"/>
    <n v="1648"/>
    <n v="-1"/>
    <n v="51.576945748615799"/>
    <n v="-1"/>
    <n v="30.424883569699301"/>
    <n v="-1"/>
    <n v="17.728789142565599"/>
    <n v="-1"/>
    <n v="2.1606866346696898"/>
    <n v="-1"/>
    <x v="2"/>
    <x v="15"/>
    <x v="0"/>
  </r>
  <r>
    <n v="5083"/>
    <n v="6770"/>
    <m/>
    <x v="0"/>
    <n v="4"/>
    <n v="413"/>
    <n v="-1"/>
    <n v="1652"/>
    <n v="-1"/>
    <n v="49.945616468868799"/>
    <n v="-1"/>
    <n v="31.2512533357698"/>
    <n v="-1"/>
    <n v="18.150203658798599"/>
    <n v="-1"/>
    <n v="2.1691018497130399"/>
    <n v="-1"/>
    <x v="3"/>
    <x v="15"/>
    <x v="0"/>
  </r>
  <r>
    <n v="5083"/>
    <n v="6770"/>
    <m/>
    <x v="0"/>
    <n v="5"/>
    <n v="410"/>
    <n v="-1"/>
    <n v="1640"/>
    <n v="-1"/>
    <n v="49.513293771648698"/>
    <n v="-1"/>
    <n v="31.1837111508584"/>
    <n v="-1"/>
    <n v="18.120683184787801"/>
    <n v="-1"/>
    <n v="2.1984747189905902"/>
    <n v="-1"/>
    <x v="4"/>
    <x v="15"/>
    <x v="0"/>
  </r>
  <r>
    <n v="5083"/>
    <n v="6770"/>
    <m/>
    <x v="0"/>
    <n v="6"/>
    <n v="307"/>
    <n v="-1"/>
    <n v="1228"/>
    <n v="-1"/>
    <n v="13.8187502584684"/>
    <n v="-1"/>
    <n v="111.10254317260799"/>
    <n v="-1"/>
    <n v="64.655051918581506"/>
    <n v="-1"/>
    <n v="2.9282872114631702"/>
    <n v="-1"/>
    <x v="5"/>
    <x v="15"/>
    <x v="0"/>
  </r>
  <r>
    <n v="5083"/>
    <n v="6770"/>
    <m/>
    <x v="0"/>
    <n v="7"/>
    <n v="206"/>
    <n v="-1"/>
    <n v="824"/>
    <n v="-1"/>
    <n v="6.2676051826104802"/>
    <n v="-1"/>
    <n v="122.464642830747"/>
    <n v="-1"/>
    <n v="70.983140856081505"/>
    <n v="-1"/>
    <n v="4.3732141201832402"/>
    <n v="-1"/>
    <x v="6"/>
    <x v="15"/>
    <x v="0"/>
  </r>
  <r>
    <n v="5083"/>
    <n v="6770"/>
    <m/>
    <x v="0"/>
    <n v="8"/>
    <n v="199"/>
    <n v="-1"/>
    <n v="796"/>
    <n v="-1"/>
    <n v="6.0858900436587602"/>
    <n v="-1"/>
    <n v="120.15186759043"/>
    <n v="-1"/>
    <n v="69.688155021225"/>
    <n v="-1"/>
    <n v="4.5389658064235903"/>
    <n v="-1"/>
    <x v="7"/>
    <x v="15"/>
    <x v="0"/>
  </r>
  <r>
    <n v="5083"/>
    <n v="6770"/>
    <m/>
    <x v="0"/>
    <n v="9"/>
    <n v="221"/>
    <n v="-1"/>
    <n v="884"/>
    <n v="-1"/>
    <n v="5.8147147720345602"/>
    <n v="-1"/>
    <n v="135.00021295497601"/>
    <n v="-1"/>
    <n v="78.278610213601993"/>
    <n v="-1"/>
    <n v="4.01626090954466"/>
    <n v="-1"/>
    <x v="8"/>
    <x v="15"/>
    <x v="0"/>
  </r>
  <r>
    <n v="5083"/>
    <n v="6770"/>
    <m/>
    <x v="0"/>
    <n v="10"/>
    <n v="217"/>
    <n v="-1"/>
    <n v="868"/>
    <n v="-1"/>
    <n v="6.0044815520314101"/>
    <n v="-1"/>
    <n v="129.64472386281699"/>
    <n v="-1"/>
    <n v="75.384437564370501"/>
    <n v="-1"/>
    <n v="4.1424817099149198"/>
    <n v="-1"/>
    <x v="9"/>
    <x v="15"/>
    <x v="0"/>
  </r>
  <r>
    <n v="5083"/>
    <n v="6770"/>
    <m/>
    <x v="0"/>
    <n v="11"/>
    <n v="193"/>
    <n v="-1"/>
    <n v="772"/>
    <n v="-1"/>
    <n v="6.1129228430240099"/>
    <n v="-1"/>
    <n v="119.025437803168"/>
    <n v="-1"/>
    <n v="68.926858784677904"/>
    <n v="-1"/>
    <n v="4.6567232440646098"/>
    <n v="-1"/>
    <x v="10"/>
    <x v="15"/>
    <x v="0"/>
  </r>
  <r>
    <n v="5083"/>
    <n v="6770"/>
    <m/>
    <x v="0"/>
    <n v="12"/>
    <n v="214"/>
    <n v="-1"/>
    <n v="856"/>
    <n v="-1"/>
    <n v="5.4922232638951201"/>
    <n v="-1"/>
    <n v="132.85622531280799"/>
    <n v="-1"/>
    <n v="77.255474751984806"/>
    <n v="-1"/>
    <n v="4.1922377801604203"/>
    <n v="-1"/>
    <x v="11"/>
    <x v="15"/>
    <x v="0"/>
  </r>
  <r>
    <n v="5083"/>
    <n v="6770"/>
    <m/>
    <x v="0"/>
    <n v="0"/>
    <n v="3574"/>
    <n v="-1"/>
    <n v="1191.3333333333301"/>
    <n v="-1"/>
    <n v="32.0753217321978"/>
    <n v="-1"/>
    <n v="70.875096926660206"/>
    <n v="-1"/>
    <n v="41.157474756855798"/>
    <n v="-1"/>
    <n v="2.9830116911548799"/>
    <n v="-1"/>
    <x v="12"/>
    <x v="15"/>
    <x v="0"/>
  </r>
  <r>
    <n v="5086"/>
    <n v="6770"/>
    <m/>
    <x v="0"/>
    <n v="1"/>
    <n v="340"/>
    <n v="-1"/>
    <n v="1360"/>
    <n v="-1"/>
    <n v="53.168152937289001"/>
    <n v="-1"/>
    <n v="24.485323470517098"/>
    <n v="-1"/>
    <n v="14.157503630568099"/>
    <n v="-1"/>
    <n v="2.3283349217965998"/>
    <n v="-1"/>
    <x v="0"/>
    <x v="15"/>
    <x v="0"/>
  </r>
  <r>
    <n v="5086"/>
    <n v="6770"/>
    <m/>
    <x v="0"/>
    <n v="2"/>
    <n v="405"/>
    <n v="-1"/>
    <n v="1620"/>
    <n v="-1"/>
    <n v="50.505949956055197"/>
    <n v="-1"/>
    <n v="31.023093099812598"/>
    <n v="-1"/>
    <n v="18.029711247961"/>
    <n v="-1"/>
    <n v="2.2170547529881999"/>
    <n v="-1"/>
    <x v="1"/>
    <x v="15"/>
    <x v="0"/>
  </r>
  <r>
    <n v="5086"/>
    <n v="6770"/>
    <m/>
    <x v="0"/>
    <n v="3"/>
    <n v="400"/>
    <n v="-1"/>
    <n v="1600"/>
    <n v="-1"/>
    <n v="50.273257904272498"/>
    <n v="-1"/>
    <n v="30.422822504100299"/>
    <n v="-1"/>
    <n v="17.6262367630219"/>
    <n v="-1"/>
    <n v="2.2457492549411402"/>
    <n v="-1"/>
    <x v="2"/>
    <x v="15"/>
    <x v="0"/>
  </r>
  <r>
    <n v="5086"/>
    <n v="6770"/>
    <m/>
    <x v="0"/>
    <n v="4"/>
    <n v="418"/>
    <n v="-1"/>
    <n v="1672"/>
    <n v="-1"/>
    <n v="51.464608929158302"/>
    <n v="-1"/>
    <n v="31.322159747166001"/>
    <n v="-1"/>
    <n v="18.1845653779827"/>
    <n v="-1"/>
    <n v="2.13780404253419"/>
    <n v="-1"/>
    <x v="3"/>
    <x v="15"/>
    <x v="0"/>
  </r>
  <r>
    <n v="5086"/>
    <n v="6770"/>
    <m/>
    <x v="0"/>
    <n v="5"/>
    <n v="421"/>
    <n v="-1"/>
    <n v="1684"/>
    <n v="-1"/>
    <n v="49.433769977590003"/>
    <n v="-1"/>
    <n v="32.590166661871599"/>
    <n v="-1"/>
    <n v="18.873198351333698"/>
    <n v="-1"/>
    <n v="2.1390937210377401"/>
    <n v="-1"/>
    <x v="4"/>
    <x v="15"/>
    <x v="0"/>
  </r>
  <r>
    <n v="5086"/>
    <n v="6770"/>
    <m/>
    <x v="0"/>
    <n v="6"/>
    <n v="343"/>
    <n v="-1"/>
    <n v="1372"/>
    <n v="-1"/>
    <n v="27.090697549783101"/>
    <n v="-1"/>
    <n v="86.449386079421203"/>
    <n v="-1"/>
    <n v="50.229020990129598"/>
    <n v="-1"/>
    <n v="2.6261761105412802"/>
    <n v="-1"/>
    <x v="5"/>
    <x v="15"/>
    <x v="0"/>
  </r>
  <r>
    <n v="5086"/>
    <n v="6770"/>
    <m/>
    <x v="0"/>
    <n v="7"/>
    <n v="228"/>
    <n v="-1"/>
    <n v="912"/>
    <n v="-1"/>
    <n v="7.6982046918540501"/>
    <n v="-1"/>
    <n v="113.6517536839"/>
    <n v="-1"/>
    <n v="65.804729210775207"/>
    <n v="-1"/>
    <n v="3.9269504769690999"/>
    <n v="-1"/>
    <x v="6"/>
    <x v="15"/>
    <x v="0"/>
  </r>
  <r>
    <n v="5086"/>
    <n v="6770"/>
    <m/>
    <x v="0"/>
    <n v="8"/>
    <n v="209"/>
    <n v="-1"/>
    <n v="836"/>
    <n v="-1"/>
    <n v="6.7777465973580799"/>
    <n v="-1"/>
    <n v="117.153303269017"/>
    <n v="-1"/>
    <n v="67.768056505080395"/>
    <n v="-1"/>
    <n v="4.2991226824708004"/>
    <n v="-1"/>
    <x v="7"/>
    <x v="15"/>
    <x v="0"/>
  </r>
  <r>
    <n v="5086"/>
    <n v="6770"/>
    <m/>
    <x v="0"/>
    <n v="9"/>
    <n v="206"/>
    <n v="-1"/>
    <n v="824"/>
    <n v="-1"/>
    <n v="5.7020303445232603"/>
    <n v="-1"/>
    <n v="127.111330003017"/>
    <n v="-1"/>
    <n v="74.132285847510303"/>
    <n v="-1"/>
    <n v="4.3158509778139402"/>
    <n v="-1"/>
    <x v="8"/>
    <x v="15"/>
    <x v="0"/>
  </r>
  <r>
    <n v="5086"/>
    <n v="6770"/>
    <m/>
    <x v="0"/>
    <n v="10"/>
    <n v="293"/>
    <n v="-1"/>
    <n v="1172"/>
    <n v="-1"/>
    <n v="6.0825463833464104"/>
    <n v="-1"/>
    <n v="149.63811849910601"/>
    <n v="-1"/>
    <n v="86.661432298836999"/>
    <n v="-1"/>
    <n v="3.0644803842182502"/>
    <n v="-1"/>
    <x v="9"/>
    <x v="15"/>
    <x v="0"/>
  </r>
  <r>
    <n v="5086"/>
    <n v="6770"/>
    <m/>
    <x v="0"/>
    <n v="11"/>
    <n v="219"/>
    <n v="-1"/>
    <n v="876"/>
    <n v="-1"/>
    <n v="6.4369594479093601"/>
    <n v="-1"/>
    <n v="123.636373288188"/>
    <n v="-1"/>
    <n v="71.846771664789202"/>
    <n v="-1"/>
    <n v="4.0944537778227597"/>
    <n v="-1"/>
    <x v="10"/>
    <x v="15"/>
    <x v="0"/>
  </r>
  <r>
    <n v="5086"/>
    <n v="6770"/>
    <m/>
    <x v="0"/>
    <n v="12"/>
    <n v="217"/>
    <n v="-1"/>
    <n v="868"/>
    <n v="-1"/>
    <n v="5.43166185723857"/>
    <n v="-1"/>
    <n v="133.02733147794399"/>
    <n v="-1"/>
    <n v="76.700467309287305"/>
    <n v="-1"/>
    <n v="4.1519630637451801"/>
    <n v="-1"/>
    <x v="11"/>
    <x v="15"/>
    <x v="0"/>
  </r>
  <r>
    <n v="5086"/>
    <n v="6770"/>
    <m/>
    <x v="0"/>
    <n v="0"/>
    <n v="3699"/>
    <n v="-1"/>
    <n v="1233"/>
    <n v="-1"/>
    <n v="32.1638893314719"/>
    <n v="-1"/>
    <n v="71.882561139790496"/>
    <n v="-1"/>
    <n v="41.673396876728297"/>
    <n v="-1"/>
    <n v="2.8822007213209599"/>
    <n v="-1"/>
    <x v="12"/>
    <x v="15"/>
    <x v="0"/>
  </r>
  <r>
    <n v="5085"/>
    <n v="6770"/>
    <m/>
    <x v="0"/>
    <n v="1"/>
    <n v="392"/>
    <n v="-1"/>
    <n v="1568"/>
    <n v="-1"/>
    <n v="50.929349126563402"/>
    <n v="-1"/>
    <n v="28.864384814914601"/>
    <n v="-1"/>
    <n v="16.789501841395399"/>
    <n v="-1"/>
    <n v="2.0248020609548401"/>
    <n v="-1"/>
    <x v="0"/>
    <x v="15"/>
    <x v="0"/>
  </r>
  <r>
    <n v="5085"/>
    <n v="6770"/>
    <m/>
    <x v="0"/>
    <n v="2"/>
    <n v="421"/>
    <n v="-1"/>
    <n v="1684"/>
    <n v="-1"/>
    <n v="52.062703543420596"/>
    <n v="-1"/>
    <n v="31.071831107298301"/>
    <n v="-1"/>
    <n v="18.018564484489101"/>
    <n v="-1"/>
    <n v="2.1378877839065802"/>
    <n v="-1"/>
    <x v="1"/>
    <x v="15"/>
    <x v="0"/>
  </r>
  <r>
    <n v="5085"/>
    <n v="6770"/>
    <m/>
    <x v="0"/>
    <n v="3"/>
    <n v="425"/>
    <n v="-1"/>
    <n v="1700"/>
    <n v="-1"/>
    <n v="51.209227636881899"/>
    <n v="-1"/>
    <n v="31.810122693549602"/>
    <n v="-1"/>
    <n v="18.3700574058272"/>
    <n v="-1"/>
    <n v="2.1212862747703398"/>
    <n v="-1"/>
    <x v="2"/>
    <x v="15"/>
    <x v="0"/>
  </r>
  <r>
    <n v="5085"/>
    <n v="6770"/>
    <m/>
    <x v="0"/>
    <n v="4"/>
    <n v="417"/>
    <n v="-1"/>
    <n v="1668"/>
    <n v="-1"/>
    <n v="50.066794227562099"/>
    <n v="-1"/>
    <n v="31.751235305354299"/>
    <n v="-1"/>
    <n v="18.3926098646375"/>
    <n v="-1"/>
    <n v="2.1557352370463598"/>
    <n v="-1"/>
    <x v="3"/>
    <x v="15"/>
    <x v="0"/>
  </r>
  <r>
    <n v="5085"/>
    <n v="6770"/>
    <m/>
    <x v="0"/>
    <n v="5"/>
    <n v="401"/>
    <n v="-1"/>
    <n v="1604"/>
    <n v="-1"/>
    <n v="50.232719264497199"/>
    <n v="-1"/>
    <n v="30.424061985141801"/>
    <n v="-1"/>
    <n v="17.6395048166282"/>
    <n v="-1"/>
    <n v="2.24514910636357"/>
    <n v="-1"/>
    <x v="4"/>
    <x v="15"/>
    <x v="0"/>
  </r>
  <r>
    <n v="5085"/>
    <n v="6770"/>
    <m/>
    <x v="0"/>
    <n v="6"/>
    <n v="367"/>
    <n v="-1"/>
    <n v="1468"/>
    <n v="-1"/>
    <n v="35.420623640187003"/>
    <n v="-1"/>
    <n v="70.974264249458997"/>
    <n v="-1"/>
    <n v="41.269021686749802"/>
    <n v="-1"/>
    <n v="2.4424822493402298"/>
    <n v="-1"/>
    <x v="5"/>
    <x v="15"/>
    <x v="0"/>
  </r>
  <r>
    <n v="5085"/>
    <n v="6770"/>
    <m/>
    <x v="0"/>
    <n v="7"/>
    <n v="220"/>
    <n v="-1"/>
    <n v="880"/>
    <n v="-1"/>
    <n v="6.6341678516183498"/>
    <n v="-1"/>
    <n v="115.375823292855"/>
    <n v="-1"/>
    <n v="66.935231178735094"/>
    <n v="-1"/>
    <n v="4.0499458467754303"/>
    <n v="-1"/>
    <x v="6"/>
    <x v="15"/>
    <x v="0"/>
  </r>
  <r>
    <n v="5085"/>
    <n v="6770"/>
    <m/>
    <x v="0"/>
    <n v="8"/>
    <n v="196"/>
    <n v="-1"/>
    <n v="784"/>
    <n v="-1"/>
    <n v="5.6811464339281397"/>
    <n v="-1"/>
    <n v="125.064419191026"/>
    <n v="-1"/>
    <n v="72.469331455033796"/>
    <n v="-1"/>
    <n v="4.5336309173272502"/>
    <n v="-1"/>
    <x v="7"/>
    <x v="15"/>
    <x v="0"/>
  </r>
  <r>
    <n v="5085"/>
    <n v="6770"/>
    <m/>
    <x v="0"/>
    <n v="9"/>
    <n v="180"/>
    <n v="-1"/>
    <n v="720"/>
    <n v="-1"/>
    <n v="5.6565398377389"/>
    <n v="-1"/>
    <n v="122.48183186873"/>
    <n v="-1"/>
    <n v="70.724299367278405"/>
    <n v="-1"/>
    <n v="4.9785939616484196"/>
    <n v="-1"/>
    <x v="8"/>
    <x v="15"/>
    <x v="0"/>
  </r>
  <r>
    <n v="5085"/>
    <n v="6770"/>
    <m/>
    <x v="0"/>
    <n v="10"/>
    <n v="187"/>
    <n v="-1"/>
    <n v="748"/>
    <n v="-1"/>
    <n v="5.4440793867002597"/>
    <n v="-1"/>
    <n v="123.954844394671"/>
    <n v="-1"/>
    <n v="71.751044007869893"/>
    <n v="-1"/>
    <n v="4.7536467853383497"/>
    <n v="-1"/>
    <x v="9"/>
    <x v="15"/>
    <x v="0"/>
  </r>
  <r>
    <n v="5085"/>
    <n v="6770"/>
    <m/>
    <x v="0"/>
    <n v="11"/>
    <n v="222"/>
    <n v="-1"/>
    <n v="888"/>
    <n v="-1"/>
    <n v="5.9189556941721602"/>
    <n v="-1"/>
    <n v="132.289620567593"/>
    <n v="-1"/>
    <n v="76.357399076810907"/>
    <n v="-1"/>
    <n v="4.02714476332185"/>
    <n v="-1"/>
    <x v="10"/>
    <x v="15"/>
    <x v="0"/>
  </r>
  <r>
    <n v="5085"/>
    <n v="6770"/>
    <m/>
    <x v="0"/>
    <n v="12"/>
    <n v="211"/>
    <n v="-1"/>
    <n v="844"/>
    <n v="-1"/>
    <n v="6.1636326546808604"/>
    <n v="-1"/>
    <n v="124.954476865961"/>
    <n v="-1"/>
    <n v="72.722156664628798"/>
    <n v="-1"/>
    <n v="4.2745003323581301"/>
    <n v="-1"/>
    <x v="11"/>
    <x v="15"/>
    <x v="0"/>
  </r>
  <r>
    <n v="5085"/>
    <n v="6770"/>
    <m/>
    <x v="0"/>
    <n v="0"/>
    <n v="3639"/>
    <n v="-1"/>
    <n v="1213"/>
    <n v="-1"/>
    <n v="34.320127394264603"/>
    <n v="-1"/>
    <n v="66.023230050857705"/>
    <n v="-1"/>
    <n v="38.262363853451802"/>
    <n v="-1"/>
    <n v="2.9270573009978298"/>
    <n v="-1"/>
    <x v="12"/>
    <x v="15"/>
    <x v="0"/>
  </r>
  <r>
    <n v="5081"/>
    <n v="6770"/>
    <m/>
    <x v="0"/>
    <n v="1"/>
    <n v="355"/>
    <n v="-1"/>
    <n v="1420"/>
    <n v="-1"/>
    <n v="52.466613561556898"/>
    <n v="-1"/>
    <n v="26.189351679000499"/>
    <n v="-1"/>
    <n v="15.1970660580723"/>
    <n v="-1"/>
    <n v="2.20369248643695"/>
    <n v="-1"/>
    <x v="0"/>
    <x v="15"/>
    <x v="0"/>
  </r>
  <r>
    <n v="5081"/>
    <n v="6770"/>
    <m/>
    <x v="0"/>
    <n v="2"/>
    <n v="403"/>
    <n v="-1"/>
    <n v="1612"/>
    <n v="-1"/>
    <n v="50.937281640159298"/>
    <n v="-1"/>
    <n v="30.9134288719866"/>
    <n v="-1"/>
    <n v="17.9333437825358"/>
    <n v="-1"/>
    <n v="2.2348029253284598"/>
    <n v="-1"/>
    <x v="1"/>
    <x v="15"/>
    <x v="0"/>
  </r>
  <r>
    <n v="5081"/>
    <n v="6770"/>
    <m/>
    <x v="0"/>
    <n v="3"/>
    <n v="438"/>
    <n v="-1"/>
    <n v="1752"/>
    <n v="-1"/>
    <n v="51.722124701700103"/>
    <n v="-1"/>
    <n v="32.572533626234502"/>
    <n v="-1"/>
    <n v="18.948975015876002"/>
    <n v="-1"/>
    <n v="2.0554460676997199"/>
    <n v="-1"/>
    <x v="2"/>
    <x v="15"/>
    <x v="0"/>
  </r>
  <r>
    <n v="5081"/>
    <n v="6770"/>
    <m/>
    <x v="0"/>
    <n v="4"/>
    <n v="398"/>
    <n v="-1"/>
    <n v="1592"/>
    <n v="-1"/>
    <n v="52.206341741261298"/>
    <n v="-1"/>
    <n v="29.551067017195599"/>
    <n v="-1"/>
    <n v="17.1440860211763"/>
    <n v="-1"/>
    <n v="2.2508222175987598"/>
    <n v="-1"/>
    <x v="3"/>
    <x v="15"/>
    <x v="0"/>
  </r>
  <r>
    <n v="5081"/>
    <n v="6770"/>
    <m/>
    <x v="0"/>
    <n v="5"/>
    <n v="417"/>
    <n v="-1"/>
    <n v="1668"/>
    <n v="-1"/>
    <n v="46.579756026356598"/>
    <n v="-1"/>
    <n v="38.248206645444597"/>
    <n v="-1"/>
    <n v="22.235303443291599"/>
    <n v="-1"/>
    <n v="2.15768330031695"/>
    <n v="-1"/>
    <x v="4"/>
    <x v="15"/>
    <x v="0"/>
  </r>
  <r>
    <n v="5081"/>
    <n v="6770"/>
    <m/>
    <x v="0"/>
    <n v="6"/>
    <n v="247"/>
    <n v="-1"/>
    <n v="988"/>
    <n v="-1"/>
    <n v="8.2418670545968507"/>
    <n v="-1"/>
    <n v="115.98955285612401"/>
    <n v="-1"/>
    <n v="67.459889202446107"/>
    <n v="-1"/>
    <n v="3.5982021366112802"/>
    <n v="-1"/>
    <x v="5"/>
    <x v="15"/>
    <x v="0"/>
  </r>
  <r>
    <n v="5081"/>
    <n v="6770"/>
    <m/>
    <x v="0"/>
    <n v="7"/>
    <n v="232"/>
    <n v="-1"/>
    <n v="928"/>
    <n v="-1"/>
    <n v="6.3335580541376899"/>
    <n v="-1"/>
    <n v="137.162996379053"/>
    <n v="-1"/>
    <n v="79.399852583239095"/>
    <n v="-1"/>
    <n v="3.8669409139664102"/>
    <n v="-1"/>
    <x v="6"/>
    <x v="15"/>
    <x v="0"/>
  </r>
  <r>
    <n v="5081"/>
    <n v="6770"/>
    <m/>
    <x v="0"/>
    <n v="8"/>
    <n v="183"/>
    <n v="-1"/>
    <n v="732"/>
    <n v="-1"/>
    <n v="6.2827447152252898"/>
    <n v="-1"/>
    <n v="112.68850032604701"/>
    <n v="-1"/>
    <n v="64.907150537528906"/>
    <n v="-1"/>
    <n v="4.89839347063426"/>
    <n v="-1"/>
    <x v="7"/>
    <x v="15"/>
    <x v="0"/>
  </r>
  <r>
    <n v="5081"/>
    <n v="6770"/>
    <m/>
    <x v="0"/>
    <n v="9"/>
    <n v="228"/>
    <n v="-1"/>
    <n v="912"/>
    <n v="-1"/>
    <n v="6.3801000092171396"/>
    <n v="-1"/>
    <n v="122.62038345969999"/>
    <n v="-1"/>
    <n v="71.123703361111197"/>
    <n v="-1"/>
    <n v="3.9427534313430099"/>
    <n v="-1"/>
    <x v="8"/>
    <x v="15"/>
    <x v="0"/>
  </r>
  <r>
    <n v="5081"/>
    <n v="6770"/>
    <m/>
    <x v="0"/>
    <n v="10"/>
    <n v="199"/>
    <n v="-1"/>
    <n v="796"/>
    <n v="-1"/>
    <n v="5.8519954238071001"/>
    <n v="-1"/>
    <n v="120.32831072317001"/>
    <n v="-1"/>
    <n v="69.387314777018105"/>
    <n v="-1"/>
    <n v="4.5136984648499796"/>
    <n v="-1"/>
    <x v="9"/>
    <x v="15"/>
    <x v="0"/>
  </r>
  <r>
    <n v="5081"/>
    <n v="6770"/>
    <m/>
    <x v="0"/>
    <n v="11"/>
    <n v="196"/>
    <n v="-1"/>
    <n v="784"/>
    <n v="-1"/>
    <n v="6.0879578976753601"/>
    <n v="-1"/>
    <n v="123.88805521164601"/>
    <n v="-1"/>
    <n v="71.220488083544794"/>
    <n v="-1"/>
    <n v="4.5777039252370502"/>
    <n v="-1"/>
    <x v="10"/>
    <x v="15"/>
    <x v="0"/>
  </r>
  <r>
    <n v="5081"/>
    <n v="6770"/>
    <m/>
    <x v="0"/>
    <n v="12"/>
    <n v="207"/>
    <n v="-1"/>
    <n v="828"/>
    <n v="-1"/>
    <n v="6.27026847403339"/>
    <n v="-1"/>
    <n v="122.11084005537801"/>
    <n v="-1"/>
    <n v="71.102676739481396"/>
    <n v="-1"/>
    <n v="4.3104197946691496"/>
    <n v="-1"/>
    <x v="11"/>
    <x v="15"/>
    <x v="0"/>
  </r>
  <r>
    <n v="5081"/>
    <n v="6770"/>
    <m/>
    <x v="0"/>
    <n v="0"/>
    <n v="3503"/>
    <n v="-1"/>
    <n v="1167.6666666666699"/>
    <n v="-1"/>
    <n v="31.908309831040299"/>
    <n v="-1"/>
    <n v="70.307719812868498"/>
    <n v="-1"/>
    <n v="40.730896820240602"/>
    <n v="-1"/>
    <n v="3.03961057284757"/>
    <n v="-1"/>
    <x v="12"/>
    <x v="15"/>
    <x v="0"/>
  </r>
  <r>
    <n v="5080"/>
    <n v="6770"/>
    <m/>
    <x v="0"/>
    <n v="1"/>
    <n v="402"/>
    <n v="-1"/>
    <n v="1608"/>
    <n v="-1"/>
    <n v="49.971851495680099"/>
    <n v="-1"/>
    <n v="30.587557772636998"/>
    <n v="-1"/>
    <n v="17.761599121615699"/>
    <n v="-1"/>
    <n v="1.9488649763202499"/>
    <n v="-1"/>
    <x v="0"/>
    <x v="15"/>
    <x v="0"/>
  </r>
  <r>
    <n v="5080"/>
    <n v="6770"/>
    <m/>
    <x v="0"/>
    <n v="2"/>
    <n v="432"/>
    <n v="-1"/>
    <n v="1728"/>
    <n v="-1"/>
    <n v="51.4885714667586"/>
    <n v="-1"/>
    <n v="32.265854656611502"/>
    <n v="-1"/>
    <n v="18.728221318068101"/>
    <n v="-1"/>
    <n v="2.0656884048212998"/>
    <n v="-1"/>
    <x v="1"/>
    <x v="15"/>
    <x v="0"/>
  </r>
  <r>
    <n v="5080"/>
    <n v="6770"/>
    <m/>
    <x v="0"/>
    <n v="3"/>
    <n v="399"/>
    <n v="-1"/>
    <n v="1596"/>
    <n v="-1"/>
    <n v="52.029870193594903"/>
    <n v="-1"/>
    <n v="29.858145209092601"/>
    <n v="-1"/>
    <n v="17.307972626165"/>
    <n v="-1"/>
    <n v="2.2569599523783199"/>
    <n v="-1"/>
    <x v="2"/>
    <x v="15"/>
    <x v="0"/>
  </r>
  <r>
    <n v="5080"/>
    <n v="6770"/>
    <m/>
    <x v="0"/>
    <n v="4"/>
    <n v="405"/>
    <n v="-1"/>
    <n v="1620"/>
    <n v="-1"/>
    <n v="51.739488291381903"/>
    <n v="-1"/>
    <n v="30.206137631207199"/>
    <n v="-1"/>
    <n v="17.392209664055599"/>
    <n v="-1"/>
    <n v="2.2280444257363601"/>
    <n v="-1"/>
    <x v="3"/>
    <x v="15"/>
    <x v="0"/>
  </r>
  <r>
    <n v="5080"/>
    <n v="6770"/>
    <m/>
    <x v="0"/>
    <n v="5"/>
    <n v="429"/>
    <n v="-1"/>
    <n v="1716"/>
    <n v="-1"/>
    <n v="48.621537249290903"/>
    <n v="-1"/>
    <n v="34.1601703280867"/>
    <n v="-1"/>
    <n v="19.8134022984596"/>
    <n v="-1"/>
    <n v="2.0967015522574601"/>
    <n v="-1"/>
    <x v="4"/>
    <x v="15"/>
    <x v="0"/>
  </r>
  <r>
    <n v="5080"/>
    <n v="6770"/>
    <m/>
    <x v="0"/>
    <n v="6"/>
    <n v="307"/>
    <n v="-1"/>
    <n v="1228"/>
    <n v="-1"/>
    <n v="12.487606811799999"/>
    <n v="-1"/>
    <n v="115.649545284643"/>
    <n v="-1"/>
    <n v="67.164451904999098"/>
    <n v="-1"/>
    <n v="2.92425974021211"/>
    <n v="-1"/>
    <x v="5"/>
    <x v="15"/>
    <x v="0"/>
  </r>
  <r>
    <n v="5080"/>
    <n v="6770"/>
    <m/>
    <x v="0"/>
    <n v="7"/>
    <n v="217"/>
    <n v="-1"/>
    <n v="868"/>
    <n v="-1"/>
    <n v="6.6754857169871098"/>
    <n v="-1"/>
    <n v="114.581587189533"/>
    <n v="-1"/>
    <n v="66.403500221483796"/>
    <n v="-1"/>
    <n v="4.1607995150514299"/>
    <n v="-1"/>
    <x v="6"/>
    <x v="15"/>
    <x v="0"/>
  </r>
  <r>
    <n v="5080"/>
    <n v="6770"/>
    <m/>
    <x v="0"/>
    <n v="8"/>
    <n v="185"/>
    <n v="-1"/>
    <n v="740"/>
    <n v="-1"/>
    <n v="5.4231706665789998"/>
    <n v="-1"/>
    <n v="126.77281387622"/>
    <n v="-1"/>
    <n v="73.896518367586097"/>
    <n v="-1"/>
    <n v="4.8332032680536203"/>
    <n v="-1"/>
    <x v="7"/>
    <x v="15"/>
    <x v="0"/>
  </r>
  <r>
    <n v="5080"/>
    <n v="6770"/>
    <m/>
    <x v="0"/>
    <n v="9"/>
    <n v="210"/>
    <n v="-1"/>
    <n v="840"/>
    <n v="-1"/>
    <n v="6.0415627570990704"/>
    <n v="-1"/>
    <n v="125.66860157321899"/>
    <n v="-1"/>
    <n v="72.935318659076799"/>
    <n v="-1"/>
    <n v="4.2890346971828199"/>
    <n v="-1"/>
    <x v="8"/>
    <x v="15"/>
    <x v="0"/>
  </r>
  <r>
    <n v="5080"/>
    <n v="6770"/>
    <m/>
    <x v="0"/>
    <n v="10"/>
    <n v="222"/>
    <n v="-1"/>
    <n v="888"/>
    <n v="-1"/>
    <n v="6.6669135749413302"/>
    <n v="-1"/>
    <n v="126.49537381294201"/>
    <n v="-1"/>
    <n v="73.248029980733193"/>
    <n v="-1"/>
    <n v="4.0576248391386898"/>
    <n v="-1"/>
    <x v="9"/>
    <x v="15"/>
    <x v="0"/>
  </r>
  <r>
    <n v="5080"/>
    <n v="6770"/>
    <m/>
    <x v="0"/>
    <n v="11"/>
    <n v="213"/>
    <n v="-1"/>
    <n v="852"/>
    <n v="-1"/>
    <n v="6.4444622832703198"/>
    <n v="-1"/>
    <n v="119.80212380114"/>
    <n v="-1"/>
    <n v="69.231765330131793"/>
    <n v="-1"/>
    <n v="4.2335418231531099"/>
    <n v="-1"/>
    <x v="10"/>
    <x v="15"/>
    <x v="0"/>
  </r>
  <r>
    <n v="5080"/>
    <n v="6770"/>
    <m/>
    <x v="0"/>
    <n v="12"/>
    <n v="187"/>
    <n v="-1"/>
    <n v="748"/>
    <n v="-1"/>
    <n v="5.8305054252923503"/>
    <n v="-1"/>
    <n v="119.874887902776"/>
    <n v="-1"/>
    <n v="69.796778260958206"/>
    <n v="-1"/>
    <n v="4.81981239137526"/>
    <n v="-1"/>
    <x v="11"/>
    <x v="15"/>
    <x v="0"/>
  </r>
  <r>
    <n v="5080"/>
    <n v="6770"/>
    <m/>
    <x v="0"/>
    <n v="0"/>
    <n v="3608"/>
    <n v="-1"/>
    <n v="1202.6666666666699"/>
    <n v="-1"/>
    <n v="32.262227787894403"/>
    <n v="-1"/>
    <n v="69.6410940410194"/>
    <n v="-1"/>
    <n v="40.398053031946397"/>
    <n v="-1"/>
    <n v="2.9593997385036901"/>
    <n v="-1"/>
    <x v="12"/>
    <x v="15"/>
    <x v="0"/>
  </r>
  <r>
    <n v="5077"/>
    <n v="6770"/>
    <m/>
    <x v="0"/>
    <n v="1"/>
    <n v="378"/>
    <n v="-1"/>
    <n v="1512"/>
    <n v="-1"/>
    <n v="50.767290066431798"/>
    <n v="-1"/>
    <n v="28.073823460583998"/>
    <n v="-1"/>
    <n v="16.3155188066678"/>
    <n v="-1"/>
    <n v="2.1193742245665699"/>
    <n v="-1"/>
    <x v="0"/>
    <x v="15"/>
    <x v="0"/>
  </r>
  <r>
    <n v="5077"/>
    <n v="6770"/>
    <m/>
    <x v="0"/>
    <n v="2"/>
    <n v="428"/>
    <n v="-1"/>
    <n v="1712"/>
    <n v="-1"/>
    <n v="50.907259122018701"/>
    <n v="-1"/>
    <n v="32.367270871825298"/>
    <n v="-1"/>
    <n v="18.786041403269"/>
    <n v="-1"/>
    <n v="2.1044663889344202"/>
    <n v="-1"/>
    <x v="1"/>
    <x v="15"/>
    <x v="0"/>
  </r>
  <r>
    <n v="5077"/>
    <n v="6770"/>
    <m/>
    <x v="0"/>
    <n v="3"/>
    <n v="392"/>
    <n v="-1"/>
    <n v="1568"/>
    <n v="-1"/>
    <n v="51.359555523509101"/>
    <n v="-1"/>
    <n v="29.691713276289601"/>
    <n v="-1"/>
    <n v="17.172978668879701"/>
    <n v="-1"/>
    <n v="2.2903513643943398"/>
    <n v="-1"/>
    <x v="2"/>
    <x v="15"/>
    <x v="0"/>
  </r>
  <r>
    <n v="5077"/>
    <n v="6770"/>
    <m/>
    <x v="0"/>
    <n v="4"/>
    <n v="433"/>
    <n v="-1"/>
    <n v="1732"/>
    <n v="-1"/>
    <n v="50.795121524572103"/>
    <n v="-1"/>
    <n v="32.172063427245298"/>
    <n v="-1"/>
    <n v="18.6765812212269"/>
    <n v="-1"/>
    <n v="2.0778269596785002"/>
    <n v="-1"/>
    <x v="3"/>
    <x v="15"/>
    <x v="0"/>
  </r>
  <r>
    <n v="5077"/>
    <n v="6770"/>
    <m/>
    <x v="0"/>
    <n v="5"/>
    <n v="398"/>
    <n v="-1"/>
    <n v="1592"/>
    <n v="-1"/>
    <n v="49.9262742376307"/>
    <n v="-1"/>
    <n v="30.5864913160725"/>
    <n v="-1"/>
    <n v="17.697597734399"/>
    <n v="-1"/>
    <n v="2.2523542174138398"/>
    <n v="-1"/>
    <x v="4"/>
    <x v="15"/>
    <x v="0"/>
  </r>
  <r>
    <n v="5077"/>
    <n v="6770"/>
    <m/>
    <x v="0"/>
    <n v="6"/>
    <n v="347"/>
    <n v="-1"/>
    <n v="1388"/>
    <n v="-1"/>
    <n v="27.507336069433801"/>
    <n v="-1"/>
    <n v="88.961394901035106"/>
    <n v="-1"/>
    <n v="51.635405001211197"/>
    <n v="-1"/>
    <n v="2.5946628962702798"/>
    <n v="-1"/>
    <x v="5"/>
    <x v="15"/>
    <x v="0"/>
  </r>
  <r>
    <n v="5077"/>
    <n v="6770"/>
    <m/>
    <x v="0"/>
    <n v="7"/>
    <n v="212"/>
    <n v="-1"/>
    <n v="848"/>
    <n v="-1"/>
    <n v="6.7094030669410598"/>
    <n v="-1"/>
    <n v="117.48172449493001"/>
    <n v="-1"/>
    <n v="67.839842129931895"/>
    <n v="-1"/>
    <n v="4.20451860969448"/>
    <n v="-1"/>
    <x v="6"/>
    <x v="15"/>
    <x v="0"/>
  </r>
  <r>
    <n v="5077"/>
    <n v="6770"/>
    <m/>
    <x v="0"/>
    <n v="8"/>
    <n v="196"/>
    <n v="-1"/>
    <n v="784"/>
    <n v="-1"/>
    <n v="5.3329932613785598"/>
    <n v="-1"/>
    <n v="122.270328384556"/>
    <n v="-1"/>
    <n v="70.887897311642504"/>
    <n v="-1"/>
    <n v="4.5734855201523796"/>
    <n v="-1"/>
    <x v="7"/>
    <x v="15"/>
    <x v="0"/>
  </r>
  <r>
    <n v="5077"/>
    <n v="6770"/>
    <m/>
    <x v="0"/>
    <n v="9"/>
    <n v="189"/>
    <n v="-1"/>
    <n v="756"/>
    <n v="-1"/>
    <n v="5.80193765653231"/>
    <n v="-1"/>
    <n v="125.635695852598"/>
    <n v="-1"/>
    <n v="72.699952981024495"/>
    <n v="-1"/>
    <n v="4.7371823436196001"/>
    <n v="-1"/>
    <x v="8"/>
    <x v="15"/>
    <x v="0"/>
  </r>
  <r>
    <n v="5077"/>
    <n v="6770"/>
    <m/>
    <x v="0"/>
    <n v="10"/>
    <n v="192"/>
    <n v="-1"/>
    <n v="768"/>
    <n v="-1"/>
    <n v="5.3960121149532201"/>
    <n v="-1"/>
    <n v="127.39401657312099"/>
    <n v="-1"/>
    <n v="74.021622375654502"/>
    <n v="-1"/>
    <n v="4.6823157439842902"/>
    <n v="-1"/>
    <x v="9"/>
    <x v="15"/>
    <x v="0"/>
  </r>
  <r>
    <n v="5077"/>
    <n v="6770"/>
    <m/>
    <x v="0"/>
    <n v="11"/>
    <n v="247"/>
    <n v="-1"/>
    <n v="988"/>
    <n v="-1"/>
    <n v="6.86421144396542"/>
    <n v="-1"/>
    <n v="132.17328067671301"/>
    <n v="-1"/>
    <n v="76.657682950265993"/>
    <n v="-1"/>
    <n v="3.6281299828071698"/>
    <n v="-1"/>
    <x v="10"/>
    <x v="15"/>
    <x v="0"/>
  </r>
  <r>
    <n v="5077"/>
    <n v="6770"/>
    <m/>
    <x v="0"/>
    <n v="12"/>
    <n v="243"/>
    <n v="-1"/>
    <n v="972"/>
    <n v="-1"/>
    <n v="6.99390741471528"/>
    <n v="-1"/>
    <n v="129.29225326600201"/>
    <n v="-1"/>
    <n v="75.028722929937004"/>
    <n v="-1"/>
    <n v="3.7144081731401899"/>
    <n v="-1"/>
    <x v="11"/>
    <x v="15"/>
    <x v="0"/>
  </r>
  <r>
    <n v="5077"/>
    <n v="6770"/>
    <m/>
    <x v="0"/>
    <n v="0"/>
    <n v="3655"/>
    <n v="-1"/>
    <n v="1218.3333333333301"/>
    <n v="-1"/>
    <n v="32.973055840868298"/>
    <n v="-1"/>
    <n v="69.553626640017995"/>
    <n v="-1"/>
    <n v="40.323538425466502"/>
    <n v="-1"/>
    <n v="2.9211981855241"/>
    <n v="-1"/>
    <x v="12"/>
    <x v="15"/>
    <x v="0"/>
  </r>
  <r>
    <n v="5078"/>
    <n v="6770"/>
    <m/>
    <x v="0"/>
    <n v="1"/>
    <n v="338"/>
    <n v="-1"/>
    <n v="1352"/>
    <n v="-1"/>
    <n v="50.542554504202101"/>
    <n v="-1"/>
    <n v="25.553260947555302"/>
    <n v="-1"/>
    <n v="14.7746732887421"/>
    <n v="-1"/>
    <n v="2.32993986138771"/>
    <n v="-1"/>
    <x v="0"/>
    <x v="15"/>
    <x v="0"/>
  </r>
  <r>
    <n v="5078"/>
    <n v="6770"/>
    <m/>
    <x v="0"/>
    <n v="2"/>
    <n v="433"/>
    <n v="-1"/>
    <n v="1732"/>
    <n v="-1"/>
    <n v="50.100831656459498"/>
    <n v="-1"/>
    <n v="32.726053982108198"/>
    <n v="-1"/>
    <n v="18.956173284393198"/>
    <n v="-1"/>
    <n v="2.06853944491069"/>
    <n v="-1"/>
    <x v="1"/>
    <x v="15"/>
    <x v="0"/>
  </r>
  <r>
    <n v="5078"/>
    <n v="6770"/>
    <m/>
    <x v="0"/>
    <n v="3"/>
    <n v="423"/>
    <n v="-1"/>
    <n v="1692"/>
    <n v="-1"/>
    <n v="51.722598530380303"/>
    <n v="-1"/>
    <n v="31.816203953530099"/>
    <n v="-1"/>
    <n v="18.445837972789601"/>
    <n v="-1"/>
    <n v="2.1124924973302899"/>
    <n v="-1"/>
    <x v="2"/>
    <x v="15"/>
    <x v="0"/>
  </r>
  <r>
    <n v="5078"/>
    <n v="6770"/>
    <m/>
    <x v="0"/>
    <n v="4"/>
    <n v="407"/>
    <n v="-1"/>
    <n v="1628"/>
    <n v="-1"/>
    <n v="51.485702327294597"/>
    <n v="-1"/>
    <n v="29.749759836092601"/>
    <n v="-1"/>
    <n v="17.238126047097001"/>
    <n v="-1"/>
    <n v="2.2129803621041999"/>
    <n v="-1"/>
    <x v="3"/>
    <x v="15"/>
    <x v="0"/>
  </r>
  <r>
    <n v="5078"/>
    <n v="6770"/>
    <m/>
    <x v="0"/>
    <n v="5"/>
    <n v="406"/>
    <n v="-1"/>
    <n v="1624"/>
    <n v="-1"/>
    <n v="49.872430909968799"/>
    <n v="-1"/>
    <n v="31.021687193984601"/>
    <n v="-1"/>
    <n v="18.0366311127671"/>
    <n v="-1"/>
    <n v="2.2184200772177101"/>
    <n v="-1"/>
    <x v="4"/>
    <x v="15"/>
    <x v="0"/>
  </r>
  <r>
    <n v="5078"/>
    <n v="6770"/>
    <m/>
    <x v="0"/>
    <n v="6"/>
    <n v="315"/>
    <n v="-1"/>
    <n v="1260"/>
    <n v="-1"/>
    <n v="18.638709165978199"/>
    <n v="-1"/>
    <n v="107.49786918416"/>
    <n v="-1"/>
    <n v="62.545874799903501"/>
    <n v="-1"/>
    <n v="2.83746620917753"/>
    <n v="-1"/>
    <x v="5"/>
    <x v="15"/>
    <x v="0"/>
  </r>
  <r>
    <n v="5078"/>
    <n v="6770"/>
    <m/>
    <x v="0"/>
    <n v="7"/>
    <n v="236"/>
    <n v="-1"/>
    <n v="944"/>
    <n v="-1"/>
    <n v="7.5791755368229996"/>
    <n v="-1"/>
    <n v="117.402627479464"/>
    <n v="-1"/>
    <n v="68.455819730239398"/>
    <n v="-1"/>
    <n v="3.8109458084026402"/>
    <n v="-1"/>
    <x v="6"/>
    <x v="15"/>
    <x v="0"/>
  </r>
  <r>
    <n v="5078"/>
    <n v="6770"/>
    <m/>
    <x v="0"/>
    <n v="8"/>
    <n v="180"/>
    <n v="-1"/>
    <n v="720"/>
    <n v="-1"/>
    <n v="5.9592804922825202"/>
    <n v="-1"/>
    <n v="109.26969187086701"/>
    <n v="-1"/>
    <n v="63.660595846678397"/>
    <n v="-1"/>
    <n v="4.9784243699672102"/>
    <n v="-1"/>
    <x v="7"/>
    <x v="15"/>
    <x v="0"/>
  </r>
  <r>
    <n v="5078"/>
    <n v="6770"/>
    <m/>
    <x v="0"/>
    <n v="9"/>
    <n v="244"/>
    <n v="-1"/>
    <n v="976"/>
    <n v="-1"/>
    <n v="6.3106751398451699"/>
    <n v="-1"/>
    <n v="135.395560859581"/>
    <n v="-1"/>
    <n v="78.830625930911097"/>
    <n v="-1"/>
    <n v="3.6995030784580298"/>
    <n v="-1"/>
    <x v="8"/>
    <x v="15"/>
    <x v="0"/>
  </r>
  <r>
    <n v="5078"/>
    <n v="6770"/>
    <m/>
    <x v="0"/>
    <n v="10"/>
    <n v="196"/>
    <n v="-1"/>
    <n v="784"/>
    <n v="-1"/>
    <n v="6.2172627464742103"/>
    <n v="-1"/>
    <n v="117.331733306993"/>
    <n v="-1"/>
    <n v="67.888721517916807"/>
    <n v="-1"/>
    <n v="4.4846050098489902"/>
    <n v="-1"/>
    <x v="9"/>
    <x v="15"/>
    <x v="0"/>
  </r>
  <r>
    <n v="5078"/>
    <n v="6770"/>
    <m/>
    <x v="0"/>
    <n v="11"/>
    <n v="196"/>
    <n v="-1"/>
    <n v="784"/>
    <n v="-1"/>
    <n v="5.35500705924433"/>
    <n v="-1"/>
    <n v="126.03117974558501"/>
    <n v="-1"/>
    <n v="72.921542367612503"/>
    <n v="-1"/>
    <n v="4.6098404051514601"/>
    <n v="-1"/>
    <x v="10"/>
    <x v="15"/>
    <x v="0"/>
  </r>
  <r>
    <n v="5078"/>
    <n v="6770"/>
    <m/>
    <x v="0"/>
    <n v="12"/>
    <n v="212"/>
    <n v="-1"/>
    <n v="848"/>
    <n v="-1"/>
    <n v="6.2134755401653603"/>
    <n v="-1"/>
    <n v="124.005209686417"/>
    <n v="-1"/>
    <n v="72.597503331736704"/>
    <n v="-1"/>
    <n v="4.2320511580494102"/>
    <n v="-1"/>
    <x v="11"/>
    <x v="15"/>
    <x v="0"/>
  </r>
  <r>
    <n v="5078"/>
    <n v="6770"/>
    <m/>
    <x v="0"/>
    <n v="0"/>
    <n v="3586"/>
    <n v="-1"/>
    <n v="1195.3333333333301"/>
    <n v="-1"/>
    <n v="32.268925331237199"/>
    <n v="-1"/>
    <n v="69.501043161572994"/>
    <n v="-1"/>
    <n v="40.402629120167703"/>
    <n v="-1"/>
    <n v="2.9698353288207602"/>
    <n v="-1"/>
    <x v="12"/>
    <x v="15"/>
    <x v="0"/>
  </r>
  <r>
    <n v="5084"/>
    <n v="6761"/>
    <m/>
    <x v="0"/>
    <n v="1"/>
    <n v="119"/>
    <n v="-1"/>
    <n v="476"/>
    <n v="-1"/>
    <n v="47.451132517142099"/>
    <n v="-1"/>
    <n v="9.4993702009729493"/>
    <n v="-1"/>
    <n v="5.4735269240374098"/>
    <n v="-1"/>
    <n v="3.5363118415327399"/>
    <n v="-1"/>
    <x v="0"/>
    <x v="20"/>
    <x v="0"/>
  </r>
  <r>
    <n v="5084"/>
    <n v="6761"/>
    <m/>
    <x v="0"/>
    <n v="2"/>
    <n v="271"/>
    <n v="-1"/>
    <n v="1084"/>
    <n v="-1"/>
    <n v="46.362025499639003"/>
    <n v="-1"/>
    <n v="23.462370496887999"/>
    <n v="-1"/>
    <n v="13.622950743768699"/>
    <n v="-1"/>
    <n v="3.2884492290030498"/>
    <n v="-1"/>
    <x v="1"/>
    <x v="20"/>
    <x v="0"/>
  </r>
  <r>
    <n v="5084"/>
    <n v="6761"/>
    <m/>
    <x v="0"/>
    <n v="3"/>
    <n v="265"/>
    <n v="-1"/>
    <n v="1060"/>
    <n v="-1"/>
    <n v="43.678845409551997"/>
    <n v="-1"/>
    <n v="24.444908224484902"/>
    <n v="-1"/>
    <n v="14.1484533249942"/>
    <n v="-1"/>
    <n v="3.3972256633404201"/>
    <n v="-1"/>
    <x v="2"/>
    <x v="20"/>
    <x v="0"/>
  </r>
  <r>
    <n v="5084"/>
    <n v="6761"/>
    <m/>
    <x v="0"/>
    <n v="4"/>
    <n v="294"/>
    <n v="-1"/>
    <n v="1176"/>
    <n v="-1"/>
    <n v="39.824356834919598"/>
    <n v="-1"/>
    <n v="30.829542528595599"/>
    <n v="-1"/>
    <n v="17.867853888552101"/>
    <n v="-1"/>
    <n v="3.0557695694526199"/>
    <n v="-1"/>
    <x v="3"/>
    <x v="20"/>
    <x v="0"/>
  </r>
  <r>
    <n v="5084"/>
    <n v="6761"/>
    <m/>
    <x v="0"/>
    <n v="5"/>
    <n v="280"/>
    <n v="-1"/>
    <n v="1120"/>
    <n v="-1"/>
    <n v="37.340288168991499"/>
    <n v="-1"/>
    <n v="39.610640815317097"/>
    <n v="-1"/>
    <n v="22.980108090900799"/>
    <n v="-1"/>
    <n v="3.21454473175661"/>
    <n v="-1"/>
    <x v="4"/>
    <x v="20"/>
    <x v="0"/>
  </r>
  <r>
    <n v="5084"/>
    <n v="6761"/>
    <m/>
    <x v="0"/>
    <n v="6"/>
    <n v="242"/>
    <n v="-1"/>
    <n v="968"/>
    <n v="-1"/>
    <n v="36.956992798487803"/>
    <n v="-1"/>
    <n v="37.396973291601697"/>
    <n v="-1"/>
    <n v="21.7354073482106"/>
    <n v="-1"/>
    <n v="3.7160570041837202"/>
    <n v="-1"/>
    <x v="5"/>
    <x v="20"/>
    <x v="0"/>
  </r>
  <r>
    <n v="5084"/>
    <n v="6761"/>
    <m/>
    <x v="0"/>
    <n v="7"/>
    <n v="166"/>
    <n v="-1"/>
    <n v="664"/>
    <n v="-1"/>
    <n v="34.231916196650701"/>
    <n v="-1"/>
    <n v="27.5197577071228"/>
    <n v="-1"/>
    <n v="16.011130223797998"/>
    <n v="-1"/>
    <n v="5.2782994447188099"/>
    <n v="-1"/>
    <x v="6"/>
    <x v="20"/>
    <x v="0"/>
  </r>
  <r>
    <n v="5084"/>
    <n v="6761"/>
    <m/>
    <x v="0"/>
    <n v="8"/>
    <n v="180"/>
    <n v="-1"/>
    <n v="720"/>
    <n v="-1"/>
    <n v="36.527071878699303"/>
    <n v="-1"/>
    <n v="27.407053077447799"/>
    <n v="-1"/>
    <n v="15.8634963760024"/>
    <n v="-1"/>
    <n v="4.9677375161040196"/>
    <n v="-1"/>
    <x v="7"/>
    <x v="20"/>
    <x v="0"/>
  </r>
  <r>
    <n v="5084"/>
    <n v="6761"/>
    <m/>
    <x v="0"/>
    <n v="9"/>
    <n v="178"/>
    <n v="-1"/>
    <n v="712"/>
    <n v="-1"/>
    <n v="33.987459779016497"/>
    <n v="-1"/>
    <n v="32.219489919913002"/>
    <n v="-1"/>
    <n v="18.738310344962699"/>
    <n v="-1"/>
    <n v="5.0287074471391104"/>
    <n v="-1"/>
    <x v="8"/>
    <x v="20"/>
    <x v="0"/>
  </r>
  <r>
    <n v="5084"/>
    <n v="6761"/>
    <m/>
    <x v="0"/>
    <n v="10"/>
    <n v="190"/>
    <n v="-1"/>
    <n v="760"/>
    <n v="-1"/>
    <n v="37.890625911791503"/>
    <n v="-1"/>
    <n v="29.930806290342201"/>
    <n v="-1"/>
    <n v="17.416480689768601"/>
    <n v="-1"/>
    <n v="4.72632455080136"/>
    <n v="-1"/>
    <x v="9"/>
    <x v="20"/>
    <x v="0"/>
  </r>
  <r>
    <n v="5084"/>
    <n v="6761"/>
    <m/>
    <x v="0"/>
    <n v="11"/>
    <n v="203"/>
    <n v="-1"/>
    <n v="812"/>
    <n v="-1"/>
    <n v="37.657263952519898"/>
    <n v="-1"/>
    <n v="33.410263340622798"/>
    <n v="-1"/>
    <n v="19.437573721905402"/>
    <n v="-1"/>
    <n v="4.4454275398892298"/>
    <n v="-1"/>
    <x v="10"/>
    <x v="20"/>
    <x v="0"/>
  </r>
  <r>
    <n v="5084"/>
    <n v="6761"/>
    <m/>
    <x v="0"/>
    <n v="12"/>
    <n v="176"/>
    <n v="-1"/>
    <n v="704"/>
    <n v="-1"/>
    <n v="34.7022716886392"/>
    <n v="-1"/>
    <n v="32.085795053720602"/>
    <n v="-1"/>
    <n v="18.565779868458399"/>
    <n v="-1"/>
    <n v="5.0770441050184401"/>
    <n v="-1"/>
    <x v="11"/>
    <x v="20"/>
    <x v="0"/>
  </r>
  <r>
    <n v="5084"/>
    <n v="6761"/>
    <m/>
    <x v="0"/>
    <n v="0"/>
    <n v="2564"/>
    <n v="-1"/>
    <n v="854.66666666666697"/>
    <n v="-1"/>
    <n v="39.060570888365298"/>
    <n v="-1"/>
    <n v="29.845715962620201"/>
    <n v="-1"/>
    <n v="17.321095800813001"/>
    <n v="-1"/>
    <n v="4.0052628035712301"/>
    <n v="-1"/>
    <x v="12"/>
    <x v="20"/>
    <x v="0"/>
  </r>
  <r>
    <n v="5082"/>
    <n v="6761"/>
    <m/>
    <x v="0"/>
    <n v="1"/>
    <n v="129"/>
    <n v="-1"/>
    <n v="516"/>
    <n v="-1"/>
    <n v="49.067056410467799"/>
    <n v="-1"/>
    <n v="10.4357641648933"/>
    <n v="-1"/>
    <n v="6.0033447017102697"/>
    <n v="-1"/>
    <n v="3.2791109262968399"/>
    <n v="-1"/>
    <x v="0"/>
    <x v="20"/>
    <x v="0"/>
  </r>
  <r>
    <n v="5082"/>
    <n v="6761"/>
    <m/>
    <x v="0"/>
    <n v="2"/>
    <n v="301"/>
    <n v="-1"/>
    <n v="1204"/>
    <n v="-1"/>
    <n v="39.930597656931297"/>
    <n v="-1"/>
    <n v="31.714076393509298"/>
    <n v="-1"/>
    <n v="18.4356210462585"/>
    <n v="-1"/>
    <n v="2.9856306272080699"/>
    <n v="-1"/>
    <x v="1"/>
    <x v="20"/>
    <x v="0"/>
  </r>
  <r>
    <n v="5082"/>
    <n v="6761"/>
    <m/>
    <x v="0"/>
    <n v="3"/>
    <n v="278"/>
    <n v="-1"/>
    <n v="1112"/>
    <n v="-1"/>
    <n v="33.662486554850901"/>
    <n v="-1"/>
    <n v="42.483528298088402"/>
    <n v="-1"/>
    <n v="24.6402211020465"/>
    <n v="-1"/>
    <n v="3.2162194154105102"/>
    <n v="-1"/>
    <x v="2"/>
    <x v="20"/>
    <x v="0"/>
  </r>
  <r>
    <n v="5082"/>
    <n v="6761"/>
    <m/>
    <x v="0"/>
    <n v="4"/>
    <n v="273"/>
    <n v="-1"/>
    <n v="1092"/>
    <n v="-1"/>
    <n v="35.920238121279503"/>
    <n v="-1"/>
    <n v="34.663160693815698"/>
    <n v="-1"/>
    <n v="20.1376913872814"/>
    <n v="-1"/>
    <n v="3.2599696796235702"/>
    <n v="-1"/>
    <x v="3"/>
    <x v="20"/>
    <x v="0"/>
  </r>
  <r>
    <n v="5082"/>
    <n v="6761"/>
    <m/>
    <x v="0"/>
    <n v="5"/>
    <n v="278"/>
    <n v="-1"/>
    <n v="1112"/>
    <n v="-1"/>
    <n v="35.215106301926497"/>
    <n v="-1"/>
    <n v="41.474988976695499"/>
    <n v="-1"/>
    <n v="24.114636329186801"/>
    <n v="-1"/>
    <n v="3.2272525544446"/>
    <n v="-1"/>
    <x v="4"/>
    <x v="20"/>
    <x v="0"/>
  </r>
  <r>
    <n v="5082"/>
    <n v="6761"/>
    <m/>
    <x v="0"/>
    <n v="6"/>
    <n v="215"/>
    <n v="-1"/>
    <n v="860"/>
    <n v="-1"/>
    <n v="33.694320671036799"/>
    <n v="-1"/>
    <n v="36.377747600421102"/>
    <n v="-1"/>
    <n v="21.128582490293201"/>
    <n v="-1"/>
    <n v="4.1969670673467396"/>
    <n v="-1"/>
    <x v="5"/>
    <x v="20"/>
    <x v="0"/>
  </r>
  <r>
    <n v="5082"/>
    <n v="6761"/>
    <m/>
    <x v="0"/>
    <n v="7"/>
    <n v="192"/>
    <n v="-1"/>
    <n v="768"/>
    <n v="-1"/>
    <n v="34.3397084840351"/>
    <n v="-1"/>
    <n v="32.364294602592302"/>
    <n v="-1"/>
    <n v="18.764876388344501"/>
    <n v="-1"/>
    <n v="4.67976397802477"/>
    <n v="-1"/>
    <x v="6"/>
    <x v="20"/>
    <x v="0"/>
  </r>
  <r>
    <n v="5082"/>
    <n v="6761"/>
    <m/>
    <x v="0"/>
    <n v="8"/>
    <n v="200"/>
    <n v="-1"/>
    <n v="800"/>
    <n v="-1"/>
    <n v="35.184320620366996"/>
    <n v="-1"/>
    <n v="32.754497342108003"/>
    <n v="-1"/>
    <n v="18.997512455040201"/>
    <n v="-1"/>
    <n v="4.5169354593056701"/>
    <n v="-1"/>
    <x v="7"/>
    <x v="20"/>
    <x v="0"/>
  </r>
  <r>
    <n v="5082"/>
    <n v="6761"/>
    <m/>
    <x v="0"/>
    <n v="9"/>
    <n v="185"/>
    <n v="-1"/>
    <n v="740"/>
    <n v="-1"/>
    <n v="37.310175007845501"/>
    <n v="-1"/>
    <n v="28.859355402186999"/>
    <n v="-1"/>
    <n v="16.724456597131599"/>
    <n v="-1"/>
    <n v="4.8742312230173601"/>
    <n v="-1"/>
    <x v="8"/>
    <x v="20"/>
    <x v="0"/>
  </r>
  <r>
    <n v="5082"/>
    <n v="6761"/>
    <m/>
    <x v="0"/>
    <n v="10"/>
    <n v="188"/>
    <n v="-1"/>
    <n v="752"/>
    <n v="-1"/>
    <n v="35.646123348443602"/>
    <n v="-1"/>
    <n v="29.210879215052501"/>
    <n v="-1"/>
    <n v="16.932976868370901"/>
    <n v="-1"/>
    <n v="4.7830643294969102"/>
    <n v="-1"/>
    <x v="9"/>
    <x v="20"/>
    <x v="0"/>
  </r>
  <r>
    <n v="5082"/>
    <n v="6761"/>
    <m/>
    <x v="0"/>
    <n v="11"/>
    <n v="171"/>
    <n v="-1"/>
    <n v="684"/>
    <n v="-1"/>
    <n v="36.055313710835598"/>
    <n v="-1"/>
    <n v="28.426026636232901"/>
    <n v="-1"/>
    <n v="16.559849103125"/>
    <n v="-1"/>
    <n v="5.1946005161069202"/>
    <n v="-1"/>
    <x v="10"/>
    <x v="20"/>
    <x v="0"/>
  </r>
  <r>
    <n v="5082"/>
    <n v="6761"/>
    <m/>
    <x v="0"/>
    <n v="12"/>
    <n v="167"/>
    <n v="-1"/>
    <n v="668"/>
    <n v="-1"/>
    <n v="36.405926130394697"/>
    <n v="-1"/>
    <n v="28.956907052026601"/>
    <n v="-1"/>
    <n v="16.7633167440971"/>
    <n v="-1"/>
    <n v="5.3804990263744203"/>
    <n v="-1"/>
    <x v="11"/>
    <x v="20"/>
    <x v="0"/>
  </r>
  <r>
    <n v="5082"/>
    <n v="6761"/>
    <m/>
    <x v="0"/>
    <n v="0"/>
    <n v="2577"/>
    <n v="-1"/>
    <n v="859"/>
    <n v="-1"/>
    <n v="36.486777246623497"/>
    <n v="-1"/>
    <n v="32.909973257294403"/>
    <n v="-1"/>
    <n v="19.103077114342302"/>
    <n v="-1"/>
    <n v="3.9949381643084001"/>
    <n v="-1"/>
    <x v="12"/>
    <x v="20"/>
    <x v="0"/>
  </r>
  <r>
    <n v="5079"/>
    <n v="6761"/>
    <m/>
    <x v="0"/>
    <n v="1"/>
    <n v="137"/>
    <n v="-1"/>
    <n v="548"/>
    <n v="-1"/>
    <n v="47.653692259387299"/>
    <n v="-1"/>
    <n v="11.5939817660421"/>
    <n v="-1"/>
    <n v="6.6929462099542798"/>
    <n v="-1"/>
    <n v="3.1797560065404098"/>
    <n v="-1"/>
    <x v="0"/>
    <x v="20"/>
    <x v="0"/>
  </r>
  <r>
    <n v="5079"/>
    <n v="6761"/>
    <m/>
    <x v="0"/>
    <n v="2"/>
    <n v="285"/>
    <n v="-1"/>
    <n v="1140"/>
    <n v="-1"/>
    <n v="42.053650378848502"/>
    <n v="-1"/>
    <n v="27.225773418209201"/>
    <n v="-1"/>
    <n v="15.841609472189599"/>
    <n v="-1"/>
    <n v="3.1625138265399602"/>
    <n v="-1"/>
    <x v="1"/>
    <x v="20"/>
    <x v="0"/>
  </r>
  <r>
    <n v="5079"/>
    <n v="6761"/>
    <m/>
    <x v="0"/>
    <n v="3"/>
    <n v="305"/>
    <n v="-1"/>
    <n v="1220"/>
    <n v="-1"/>
    <n v="38.734702101969802"/>
    <n v="-1"/>
    <n v="36.016053627990701"/>
    <n v="-1"/>
    <n v="20.943966088166999"/>
    <n v="-1"/>
    <n v="2.95865185264921"/>
    <n v="-1"/>
    <x v="2"/>
    <x v="20"/>
    <x v="0"/>
  </r>
  <r>
    <n v="5079"/>
    <n v="6761"/>
    <m/>
    <x v="0"/>
    <n v="4"/>
    <n v="293"/>
    <n v="-1"/>
    <n v="1172"/>
    <n v="-1"/>
    <n v="34.621761945199097"/>
    <n v="-1"/>
    <n v="44.061265775065003"/>
    <n v="-1"/>
    <n v="25.6098880361723"/>
    <n v="-1"/>
    <n v="3.0686768910173901"/>
    <n v="-1"/>
    <x v="3"/>
    <x v="20"/>
    <x v="0"/>
  </r>
  <r>
    <n v="5079"/>
    <n v="6761"/>
    <m/>
    <x v="0"/>
    <n v="5"/>
    <n v="250"/>
    <n v="-1"/>
    <n v="1000"/>
    <n v="-1"/>
    <n v="36.281254465348702"/>
    <n v="-1"/>
    <n v="35.930002048525601"/>
    <n v="-1"/>
    <n v="20.7649785458987"/>
    <n v="-1"/>
    <n v="3.5948245552820399"/>
    <n v="-1"/>
    <x v="4"/>
    <x v="20"/>
    <x v="0"/>
  </r>
  <r>
    <n v="5079"/>
    <n v="6761"/>
    <m/>
    <x v="0"/>
    <n v="6"/>
    <n v="215"/>
    <n v="-1"/>
    <n v="860"/>
    <n v="-1"/>
    <n v="36.8283820853908"/>
    <n v="-1"/>
    <n v="32.014486661247801"/>
    <n v="-1"/>
    <n v="18.557595614222901"/>
    <n v="-1"/>
    <n v="4.1790632023996599"/>
    <n v="-1"/>
    <x v="5"/>
    <x v="20"/>
    <x v="0"/>
  </r>
  <r>
    <n v="5079"/>
    <n v="6761"/>
    <m/>
    <x v="0"/>
    <n v="7"/>
    <n v="182"/>
    <n v="-1"/>
    <n v="728"/>
    <n v="-1"/>
    <n v="37.457260110113701"/>
    <n v="-1"/>
    <n v="27.139193146773898"/>
    <n v="-1"/>
    <n v="15.7427737317987"/>
    <n v="-1"/>
    <n v="4.9325247082627897"/>
    <n v="-1"/>
    <x v="6"/>
    <x v="20"/>
    <x v="0"/>
  </r>
  <r>
    <n v="5079"/>
    <n v="6761"/>
    <m/>
    <x v="0"/>
    <n v="8"/>
    <n v="196"/>
    <n v="-1"/>
    <n v="784"/>
    <n v="-1"/>
    <n v="35.879097243492801"/>
    <n v="-1"/>
    <n v="31.400494607079501"/>
    <n v="-1"/>
    <n v="18.2797823797615"/>
    <n v="-1"/>
    <n v="4.5836191110940101"/>
    <n v="-1"/>
    <x v="7"/>
    <x v="20"/>
    <x v="0"/>
  </r>
  <r>
    <n v="5079"/>
    <n v="6761"/>
    <m/>
    <x v="0"/>
    <n v="9"/>
    <n v="179"/>
    <n v="-1"/>
    <n v="716"/>
    <n v="-1"/>
    <n v="37.0033734884517"/>
    <n v="-1"/>
    <n v="29.676676885658999"/>
    <n v="-1"/>
    <n v="17.270984344188498"/>
    <n v="-1"/>
    <n v="4.9922532452630399"/>
    <n v="-1"/>
    <x v="8"/>
    <x v="20"/>
    <x v="0"/>
  </r>
  <r>
    <n v="5079"/>
    <n v="6761"/>
    <m/>
    <x v="0"/>
    <n v="10"/>
    <n v="173"/>
    <n v="-1"/>
    <n v="692"/>
    <n v="-1"/>
    <n v="38.259260918669"/>
    <n v="-1"/>
    <n v="24.531170066712999"/>
    <n v="-1"/>
    <n v="14.2972843624033"/>
    <n v="-1"/>
    <n v="5.2084246793248301"/>
    <n v="-1"/>
    <x v="9"/>
    <x v="20"/>
    <x v="0"/>
  </r>
  <r>
    <n v="5079"/>
    <n v="6761"/>
    <m/>
    <x v="0"/>
    <n v="11"/>
    <n v="195"/>
    <n v="-1"/>
    <n v="780"/>
    <n v="-1"/>
    <n v="36.169077583124199"/>
    <n v="-1"/>
    <n v="33.7829628880313"/>
    <n v="-1"/>
    <n v="19.484264094442501"/>
    <n v="-1"/>
    <n v="4.6281447926702697"/>
    <n v="-1"/>
    <x v="10"/>
    <x v="20"/>
    <x v="0"/>
  </r>
  <r>
    <n v="5079"/>
    <n v="6761"/>
    <m/>
    <x v="0"/>
    <n v="12"/>
    <n v="181"/>
    <n v="-1"/>
    <n v="724"/>
    <n v="-1"/>
    <n v="38.398006068627403"/>
    <n v="-1"/>
    <n v="28.5942481028572"/>
    <n v="-1"/>
    <n v="16.640696697431"/>
    <n v="-1"/>
    <n v="4.9156117340267498"/>
    <n v="-1"/>
    <x v="11"/>
    <x v="20"/>
    <x v="0"/>
  </r>
  <r>
    <n v="5079"/>
    <n v="6761"/>
    <m/>
    <x v="0"/>
    <n v="0"/>
    <n v="2591"/>
    <n v="-1"/>
    <n v="863.66666666666697"/>
    <n v="-1"/>
    <n v="38.0376348797788"/>
    <n v="-1"/>
    <n v="31.463244943506901"/>
    <n v="-1"/>
    <n v="18.266647253545798"/>
    <n v="-1"/>
    <n v="3.9824980650156498"/>
    <n v="-1"/>
    <x v="12"/>
    <x v="20"/>
    <x v="0"/>
  </r>
  <r>
    <n v="5083"/>
    <n v="6761"/>
    <m/>
    <x v="0"/>
    <n v="1"/>
    <n v="139"/>
    <n v="-1"/>
    <n v="556"/>
    <n v="-1"/>
    <n v="46.201472442278003"/>
    <n v="-1"/>
    <n v="12.0116292876867"/>
    <n v="-1"/>
    <n v="6.9409825049244898"/>
    <n v="-1"/>
    <n v="2.9606595825305"/>
    <n v="-1"/>
    <x v="0"/>
    <x v="20"/>
    <x v="0"/>
  </r>
  <r>
    <n v="5083"/>
    <n v="6761"/>
    <m/>
    <x v="0"/>
    <n v="2"/>
    <n v="295"/>
    <n v="-1"/>
    <n v="1180"/>
    <n v="-1"/>
    <n v="45.010724299138403"/>
    <n v="-1"/>
    <n v="25.5928542936276"/>
    <n v="-1"/>
    <n v="14.8845425354064"/>
    <n v="-1"/>
    <n v="3.06012735960917"/>
    <n v="-1"/>
    <x v="1"/>
    <x v="20"/>
    <x v="0"/>
  </r>
  <r>
    <n v="5083"/>
    <n v="6761"/>
    <m/>
    <x v="0"/>
    <n v="3"/>
    <n v="284"/>
    <n v="-1"/>
    <n v="1136"/>
    <n v="-1"/>
    <n v="46.257933428482801"/>
    <n v="-1"/>
    <n v="24.519851167883299"/>
    <n v="-1"/>
    <n v="14.2816117202951"/>
    <n v="-1"/>
    <n v="3.1578157735188102"/>
    <n v="-1"/>
    <x v="2"/>
    <x v="20"/>
    <x v="0"/>
  </r>
  <r>
    <n v="5083"/>
    <n v="6761"/>
    <m/>
    <x v="0"/>
    <n v="4"/>
    <n v="285"/>
    <n v="-1"/>
    <n v="1140"/>
    <n v="-1"/>
    <n v="45.286051433431297"/>
    <n v="-1"/>
    <n v="25.4004049365033"/>
    <n v="-1"/>
    <n v="14.7852680683398"/>
    <n v="-1"/>
    <n v="3.1521547840050101"/>
    <n v="-1"/>
    <x v="3"/>
    <x v="20"/>
    <x v="0"/>
  </r>
  <r>
    <n v="5083"/>
    <n v="6761"/>
    <m/>
    <x v="0"/>
    <n v="5"/>
    <n v="268"/>
    <n v="-1"/>
    <n v="1072"/>
    <n v="-1"/>
    <n v="36.170793223593201"/>
    <n v="-1"/>
    <n v="36.379910910572796"/>
    <n v="-1"/>
    <n v="21.092842428772901"/>
    <n v="-1"/>
    <n v="3.2870560824533501"/>
    <n v="-1"/>
    <x v="4"/>
    <x v="20"/>
    <x v="0"/>
  </r>
  <r>
    <n v="5083"/>
    <n v="6761"/>
    <m/>
    <x v="0"/>
    <n v="6"/>
    <n v="208"/>
    <n v="-1"/>
    <n v="832"/>
    <n v="-1"/>
    <n v="36.789105641543202"/>
    <n v="-1"/>
    <n v="29.930080913744401"/>
    <n v="-1"/>
    <n v="17.431960002493199"/>
    <n v="-1"/>
    <n v="4.3332862220024904"/>
    <n v="-1"/>
    <x v="5"/>
    <x v="20"/>
    <x v="0"/>
  </r>
  <r>
    <n v="5083"/>
    <n v="6761"/>
    <m/>
    <x v="0"/>
    <n v="7"/>
    <n v="182"/>
    <n v="-1"/>
    <n v="728"/>
    <n v="-1"/>
    <n v="37.104206907635302"/>
    <n v="-1"/>
    <n v="26.672843711832599"/>
    <n v="-1"/>
    <n v="15.525695622652799"/>
    <n v="-1"/>
    <n v="4.9613113454171804"/>
    <n v="-1"/>
    <x v="6"/>
    <x v="20"/>
    <x v="0"/>
  </r>
  <r>
    <n v="5083"/>
    <n v="6761"/>
    <m/>
    <x v="0"/>
    <n v="8"/>
    <n v="201"/>
    <n v="-1"/>
    <n v="804"/>
    <n v="-1"/>
    <n v="34.150747473371602"/>
    <n v="-1"/>
    <n v="34.849607710593901"/>
    <n v="-1"/>
    <n v="20.2159727483624"/>
    <n v="-1"/>
    <n v="4.47743540719227"/>
    <n v="-1"/>
    <x v="7"/>
    <x v="20"/>
    <x v="0"/>
  </r>
  <r>
    <n v="5083"/>
    <n v="6761"/>
    <m/>
    <x v="0"/>
    <n v="9"/>
    <n v="188"/>
    <n v="-1"/>
    <n v="752"/>
    <n v="-1"/>
    <n v="36.808419717353601"/>
    <n v="-1"/>
    <n v="27.943973015356299"/>
    <n v="-1"/>
    <n v="16.149113649900599"/>
    <n v="-1"/>
    <n v="4.7690462365362203"/>
    <n v="-1"/>
    <x v="8"/>
    <x v="20"/>
    <x v="0"/>
  </r>
  <r>
    <n v="5083"/>
    <n v="6761"/>
    <m/>
    <x v="0"/>
    <n v="10"/>
    <n v="175"/>
    <n v="-1"/>
    <n v="700"/>
    <n v="-1"/>
    <n v="33.6328667089196"/>
    <n v="-1"/>
    <n v="28.907181215744998"/>
    <n v="-1"/>
    <n v="16.7675546821187"/>
    <n v="-1"/>
    <n v="5.0931488836964096"/>
    <n v="-1"/>
    <x v="9"/>
    <x v="20"/>
    <x v="0"/>
  </r>
  <r>
    <n v="5083"/>
    <n v="6761"/>
    <m/>
    <x v="0"/>
    <n v="11"/>
    <n v="195"/>
    <n v="-1"/>
    <n v="780"/>
    <n v="-1"/>
    <n v="35.2653862967666"/>
    <n v="-1"/>
    <n v="34.598964645026399"/>
    <n v="-1"/>
    <n v="20.121947839975999"/>
    <n v="-1"/>
    <n v="4.5894605714704504"/>
    <n v="-1"/>
    <x v="10"/>
    <x v="20"/>
    <x v="0"/>
  </r>
  <r>
    <n v="5083"/>
    <n v="6761"/>
    <m/>
    <x v="0"/>
    <n v="12"/>
    <n v="199"/>
    <n v="-1"/>
    <n v="796"/>
    <n v="-1"/>
    <n v="39.789343176923097"/>
    <n v="-1"/>
    <n v="28.447256124412601"/>
    <n v="-1"/>
    <n v="16.6040059165583"/>
    <n v="-1"/>
    <n v="4.41491030773558"/>
    <n v="-1"/>
    <x v="11"/>
    <x v="20"/>
    <x v="0"/>
  </r>
  <r>
    <n v="5083"/>
    <n v="6761"/>
    <m/>
    <x v="0"/>
    <n v="0"/>
    <n v="2619"/>
    <n v="-1"/>
    <n v="873"/>
    <n v="-1"/>
    <n v="39.8272939089887"/>
    <n v="-1"/>
    <n v="28.246196639880399"/>
    <n v="-1"/>
    <n v="16.415297733136999"/>
    <n v="-1"/>
    <n v="3.9160078281613599"/>
    <n v="-1"/>
    <x v="12"/>
    <x v="20"/>
    <x v="0"/>
  </r>
  <r>
    <n v="5086"/>
    <n v="6761"/>
    <m/>
    <x v="0"/>
    <n v="1"/>
    <n v="124"/>
    <n v="-1"/>
    <n v="496"/>
    <n v="-1"/>
    <n v="48.2847984700648"/>
    <n v="-1"/>
    <n v="10.0344822398019"/>
    <n v="-1"/>
    <n v="5.7946376349936903"/>
    <n v="-1"/>
    <n v="3.2451520211465801"/>
    <n v="-1"/>
    <x v="0"/>
    <x v="20"/>
    <x v="0"/>
  </r>
  <r>
    <n v="5086"/>
    <n v="6761"/>
    <m/>
    <x v="0"/>
    <n v="2"/>
    <n v="281"/>
    <n v="-1"/>
    <n v="1124"/>
    <n v="-1"/>
    <n v="45.460011780057599"/>
    <n v="-1"/>
    <n v="24.8879367822415"/>
    <n v="-1"/>
    <n v="14.4132619505781"/>
    <n v="-1"/>
    <n v="3.1957092351339802"/>
    <n v="-1"/>
    <x v="1"/>
    <x v="20"/>
    <x v="0"/>
  </r>
  <r>
    <n v="5086"/>
    <n v="6761"/>
    <m/>
    <x v="0"/>
    <n v="3"/>
    <n v="267"/>
    <n v="-1"/>
    <n v="1068"/>
    <n v="-1"/>
    <n v="45.439939080190101"/>
    <n v="-1"/>
    <n v="23.378625019272398"/>
    <n v="-1"/>
    <n v="13.5459207603149"/>
    <n v="-1"/>
    <n v="3.3683519144858298"/>
    <n v="-1"/>
    <x v="2"/>
    <x v="20"/>
    <x v="0"/>
  </r>
  <r>
    <n v="5086"/>
    <n v="6761"/>
    <m/>
    <x v="0"/>
    <n v="4"/>
    <n v="300"/>
    <n v="-1"/>
    <n v="1200"/>
    <n v="-1"/>
    <n v="45.144050216540101"/>
    <n v="-1"/>
    <n v="26.402075663811701"/>
    <n v="-1"/>
    <n v="15.3011156802492"/>
    <n v="-1"/>
    <n v="2.9602319197799298"/>
    <n v="-1"/>
    <x v="3"/>
    <x v="20"/>
    <x v="0"/>
  </r>
  <r>
    <n v="5086"/>
    <n v="6761"/>
    <m/>
    <x v="0"/>
    <n v="5"/>
    <n v="291"/>
    <n v="-1"/>
    <n v="1164"/>
    <n v="-1"/>
    <n v="43.120257299160997"/>
    <n v="-1"/>
    <n v="27.798903793091501"/>
    <n v="-1"/>
    <n v="16.1528776879947"/>
    <n v="-1"/>
    <n v="3.0962685180154499"/>
    <n v="-1"/>
    <x v="4"/>
    <x v="20"/>
    <x v="0"/>
  </r>
  <r>
    <n v="5086"/>
    <n v="6761"/>
    <m/>
    <x v="0"/>
    <n v="6"/>
    <n v="221"/>
    <n v="-1"/>
    <n v="884"/>
    <n v="-1"/>
    <n v="35.837217666512103"/>
    <n v="-1"/>
    <n v="30.3106053078521"/>
    <n v="-1"/>
    <n v="17.559958959063302"/>
    <n v="-1"/>
    <n v="4.0720949458353601"/>
    <n v="-1"/>
    <x v="5"/>
    <x v="20"/>
    <x v="0"/>
  </r>
  <r>
    <n v="5086"/>
    <n v="6761"/>
    <m/>
    <x v="0"/>
    <n v="7"/>
    <n v="221"/>
    <n v="-1"/>
    <n v="884"/>
    <n v="-1"/>
    <n v="36.017732368718598"/>
    <n v="-1"/>
    <n v="35.354585228779101"/>
    <n v="-1"/>
    <n v="20.4828068671079"/>
    <n v="-1"/>
    <n v="4.0498796626992304"/>
    <n v="-1"/>
    <x v="6"/>
    <x v="20"/>
    <x v="0"/>
  </r>
  <r>
    <n v="5086"/>
    <n v="6761"/>
    <m/>
    <x v="0"/>
    <n v="8"/>
    <n v="201"/>
    <n v="-1"/>
    <n v="804"/>
    <n v="-1"/>
    <n v="34.362705210810802"/>
    <n v="-1"/>
    <n v="34.754811083843499"/>
    <n v="-1"/>
    <n v="20.235144499483098"/>
    <n v="-1"/>
    <n v="4.4758948210274401"/>
    <n v="-1"/>
    <x v="7"/>
    <x v="20"/>
    <x v="0"/>
  </r>
  <r>
    <n v="5086"/>
    <n v="6761"/>
    <m/>
    <x v="0"/>
    <n v="9"/>
    <n v="169"/>
    <n v="-1"/>
    <n v="676"/>
    <n v="-1"/>
    <n v="35.065418538373699"/>
    <n v="-1"/>
    <n v="27.3518053804045"/>
    <n v="-1"/>
    <n v="15.868153145616301"/>
    <n v="-1"/>
    <n v="5.2906989778815197"/>
    <n v="-1"/>
    <x v="8"/>
    <x v="20"/>
    <x v="0"/>
  </r>
  <r>
    <n v="5086"/>
    <n v="6761"/>
    <m/>
    <x v="0"/>
    <n v="10"/>
    <n v="183"/>
    <n v="-1"/>
    <n v="732"/>
    <n v="-1"/>
    <n v="33.443449592509701"/>
    <n v="-1"/>
    <n v="34.480418546746698"/>
    <n v="-1"/>
    <n v="20.0038654237221"/>
    <n v="-1"/>
    <n v="4.8648158708518396"/>
    <n v="-1"/>
    <x v="9"/>
    <x v="20"/>
    <x v="0"/>
  </r>
  <r>
    <n v="5086"/>
    <n v="6761"/>
    <m/>
    <x v="0"/>
    <n v="11"/>
    <n v="182"/>
    <n v="-1"/>
    <n v="728"/>
    <n v="-1"/>
    <n v="36.816649903048301"/>
    <n v="-1"/>
    <n v="28.8297332561222"/>
    <n v="-1"/>
    <n v="16.70971055123"/>
    <n v="-1"/>
    <n v="4.9408213019420897"/>
    <n v="-1"/>
    <x v="10"/>
    <x v="20"/>
    <x v="0"/>
  </r>
  <r>
    <n v="5086"/>
    <n v="6761"/>
    <m/>
    <x v="0"/>
    <n v="12"/>
    <n v="198"/>
    <n v="-1"/>
    <n v="792"/>
    <n v="-1"/>
    <n v="35.267863283251401"/>
    <n v="-1"/>
    <n v="29.778189009996598"/>
    <n v="-1"/>
    <n v="17.253437524162401"/>
    <n v="-1"/>
    <n v="4.56626390716269"/>
    <n v="-1"/>
    <x v="11"/>
    <x v="20"/>
    <x v="0"/>
  </r>
  <r>
    <n v="5086"/>
    <n v="6761"/>
    <m/>
    <x v="0"/>
    <n v="0"/>
    <n v="2638"/>
    <n v="-1"/>
    <n v="879.33333333333303"/>
    <n v="-1"/>
    <n v="39.993166762670498"/>
    <n v="-1"/>
    <n v="28.075500884385399"/>
    <n v="-1"/>
    <n v="16.2815516017344"/>
    <n v="-1"/>
    <n v="3.8935470929686198"/>
    <n v="-1"/>
    <x v="12"/>
    <x v="20"/>
    <x v="0"/>
  </r>
  <r>
    <n v="5085"/>
    <n v="6761"/>
    <m/>
    <x v="0"/>
    <n v="1"/>
    <n v="153"/>
    <n v="-1"/>
    <n v="612"/>
    <n v="-1"/>
    <n v="46.614171538407398"/>
    <n v="-1"/>
    <n v="12.908759754143899"/>
    <n v="-1"/>
    <n v="7.52009283977966"/>
    <n v="-1"/>
    <n v="2.5192405622422198"/>
    <n v="-1"/>
    <x v="0"/>
    <x v="20"/>
    <x v="0"/>
  </r>
  <r>
    <n v="5085"/>
    <n v="6761"/>
    <m/>
    <x v="0"/>
    <n v="2"/>
    <n v="300"/>
    <n v="-1"/>
    <n v="1200"/>
    <n v="-1"/>
    <n v="46.443131983623203"/>
    <n v="-1"/>
    <n v="25.630147012145201"/>
    <n v="-1"/>
    <n v="14.880691124539499"/>
    <n v="-1"/>
    <n v="2.9904919941530301"/>
    <n v="-1"/>
    <x v="1"/>
    <x v="20"/>
    <x v="0"/>
  </r>
  <r>
    <n v="5085"/>
    <n v="6761"/>
    <m/>
    <x v="0"/>
    <n v="3"/>
    <n v="316"/>
    <n v="-1"/>
    <n v="1264"/>
    <n v="-1"/>
    <n v="41.001250781943902"/>
    <n v="-1"/>
    <n v="31.8935287300548"/>
    <n v="-1"/>
    <n v="18.4426482280893"/>
    <n v="-1"/>
    <n v="2.8561971758504199"/>
    <n v="-1"/>
    <x v="2"/>
    <x v="20"/>
    <x v="0"/>
  </r>
  <r>
    <n v="5085"/>
    <n v="6761"/>
    <m/>
    <x v="0"/>
    <n v="4"/>
    <n v="265"/>
    <n v="-1"/>
    <n v="1060"/>
    <n v="-1"/>
    <n v="38.539277333921"/>
    <n v="-1"/>
    <n v="30.778904714519001"/>
    <n v="-1"/>
    <n v="17.809089484424799"/>
    <n v="-1"/>
    <n v="3.3573205836381699"/>
    <n v="-1"/>
    <x v="3"/>
    <x v="20"/>
    <x v="0"/>
  </r>
  <r>
    <n v="5085"/>
    <n v="6761"/>
    <m/>
    <x v="0"/>
    <n v="5"/>
    <n v="271"/>
    <n v="-1"/>
    <n v="1084"/>
    <n v="-1"/>
    <n v="33.498024480139897"/>
    <n v="-1"/>
    <n v="41.347735887235103"/>
    <n v="-1"/>
    <n v="23.8653194670703"/>
    <n v="-1"/>
    <n v="3.29627849454896"/>
    <n v="-1"/>
    <x v="4"/>
    <x v="20"/>
    <x v="0"/>
  </r>
  <r>
    <n v="5085"/>
    <n v="6761"/>
    <m/>
    <x v="0"/>
    <n v="6"/>
    <n v="230"/>
    <n v="-1"/>
    <n v="920"/>
    <n v="-1"/>
    <n v="34.995686642020502"/>
    <n v="-1"/>
    <n v="34.751015431976299"/>
    <n v="-1"/>
    <n v="20.171468532630001"/>
    <n v="-1"/>
    <n v="3.8800143990165599"/>
    <n v="-1"/>
    <x v="5"/>
    <x v="20"/>
    <x v="0"/>
  </r>
  <r>
    <n v="5085"/>
    <n v="6761"/>
    <m/>
    <x v="0"/>
    <n v="7"/>
    <n v="189"/>
    <n v="-1"/>
    <n v="756"/>
    <n v="-1"/>
    <n v="35.174641629761098"/>
    <n v="-1"/>
    <n v="30.3481210344566"/>
    <n v="-1"/>
    <n v="17.673422951831199"/>
    <n v="-1"/>
    <n v="4.7407708741737302"/>
    <n v="-1"/>
    <x v="6"/>
    <x v="20"/>
    <x v="0"/>
  </r>
  <r>
    <n v="5085"/>
    <n v="6761"/>
    <m/>
    <x v="0"/>
    <n v="8"/>
    <n v="210"/>
    <n v="-1"/>
    <n v="840"/>
    <n v="-1"/>
    <n v="35.062301013019002"/>
    <n v="-1"/>
    <n v="34.7681033342663"/>
    <n v="-1"/>
    <n v="20.172858097050099"/>
    <n v="-1"/>
    <n v="4.2789164388984897"/>
    <n v="-1"/>
    <x v="7"/>
    <x v="20"/>
    <x v="0"/>
  </r>
  <r>
    <n v="5085"/>
    <n v="6761"/>
    <m/>
    <x v="0"/>
    <n v="9"/>
    <n v="183"/>
    <n v="-1"/>
    <n v="732"/>
    <n v="-1"/>
    <n v="34.3688615444213"/>
    <n v="-1"/>
    <n v="32.730650826506697"/>
    <n v="-1"/>
    <n v="19.099696400076901"/>
    <n v="-1"/>
    <n v="4.8833120109103101"/>
    <n v="-1"/>
    <x v="8"/>
    <x v="20"/>
    <x v="0"/>
  </r>
  <r>
    <n v="5085"/>
    <n v="6761"/>
    <m/>
    <x v="0"/>
    <n v="10"/>
    <n v="185"/>
    <n v="-1"/>
    <n v="740"/>
    <n v="-1"/>
    <n v="37.164379420589498"/>
    <n v="-1"/>
    <n v="29.739261662069101"/>
    <n v="-1"/>
    <n v="17.174768519748799"/>
    <n v="-1"/>
    <n v="4.6790272853629098"/>
    <n v="-1"/>
    <x v="9"/>
    <x v="20"/>
    <x v="0"/>
  </r>
  <r>
    <n v="5085"/>
    <n v="6761"/>
    <m/>
    <x v="0"/>
    <n v="11"/>
    <n v="175"/>
    <n v="-1"/>
    <n v="700"/>
    <n v="-1"/>
    <n v="36.9869314643039"/>
    <n v="-1"/>
    <n v="28.4349467055087"/>
    <n v="-1"/>
    <n v="16.4817831004484"/>
    <n v="-1"/>
    <n v="5.0946849364454998"/>
    <n v="-1"/>
    <x v="10"/>
    <x v="20"/>
    <x v="0"/>
  </r>
  <r>
    <n v="5085"/>
    <n v="6761"/>
    <m/>
    <x v="0"/>
    <n v="12"/>
    <n v="173"/>
    <n v="-1"/>
    <n v="692"/>
    <n v="-1"/>
    <n v="36.128487852091801"/>
    <n v="-1"/>
    <n v="28.4329639376346"/>
    <n v="-1"/>
    <n v="16.4048307667077"/>
    <n v="-1"/>
    <n v="5.1388920661333"/>
    <n v="-1"/>
    <x v="11"/>
    <x v="20"/>
    <x v="0"/>
  </r>
  <r>
    <n v="5085"/>
    <n v="6761"/>
    <m/>
    <x v="0"/>
    <n v="0"/>
    <n v="2650"/>
    <n v="-1"/>
    <n v="883.33333333333303"/>
    <n v="-1"/>
    <n v="38.211369012713703"/>
    <n v="-1"/>
    <n v="30.762417610560099"/>
    <n v="-1"/>
    <n v="17.826606775185301"/>
    <n v="-1"/>
    <n v="3.8471611074693102"/>
    <n v="-1"/>
    <x v="12"/>
    <x v="20"/>
    <x v="0"/>
  </r>
  <r>
    <n v="5081"/>
    <n v="6761"/>
    <m/>
    <x v="0"/>
    <n v="1"/>
    <n v="113"/>
    <n v="-1"/>
    <n v="452"/>
    <n v="-1"/>
    <n v="49.905760686703502"/>
    <n v="-1"/>
    <n v="8.8789853854705196"/>
    <n v="-1"/>
    <n v="5.1451148310494101"/>
    <n v="-1"/>
    <n v="3.6206446826579701"/>
    <n v="-1"/>
    <x v="0"/>
    <x v="20"/>
    <x v="0"/>
  </r>
  <r>
    <n v="5081"/>
    <n v="6761"/>
    <m/>
    <x v="0"/>
    <n v="2"/>
    <n v="274"/>
    <n v="-1"/>
    <n v="1096"/>
    <n v="-1"/>
    <n v="43.900614497699799"/>
    <n v="-1"/>
    <n v="26.0641292248947"/>
    <n v="-1"/>
    <n v="15.118495694018799"/>
    <n v="-1"/>
    <n v="3.2721181510282298"/>
    <n v="-1"/>
    <x v="1"/>
    <x v="20"/>
    <x v="0"/>
  </r>
  <r>
    <n v="5081"/>
    <n v="6761"/>
    <m/>
    <x v="0"/>
    <n v="3"/>
    <n v="268"/>
    <n v="-1"/>
    <n v="1072"/>
    <n v="-1"/>
    <n v="44.668020076873702"/>
    <n v="-1"/>
    <n v="24.003038003136201"/>
    <n v="-1"/>
    <n v="13.948393836125"/>
    <n v="-1"/>
    <n v="3.3653667414034998"/>
    <n v="-1"/>
    <x v="2"/>
    <x v="20"/>
    <x v="0"/>
  </r>
  <r>
    <n v="5081"/>
    <n v="6761"/>
    <m/>
    <x v="0"/>
    <n v="4"/>
    <n v="284"/>
    <n v="-1"/>
    <n v="1136"/>
    <n v="-1"/>
    <n v="42.833381351984698"/>
    <n v="-1"/>
    <n v="26.115485180754199"/>
    <n v="-1"/>
    <n v="15.209636001990701"/>
    <n v="-1"/>
    <n v="3.14322523044213"/>
    <n v="-1"/>
    <x v="3"/>
    <x v="20"/>
    <x v="0"/>
  </r>
  <r>
    <n v="5081"/>
    <n v="6761"/>
    <m/>
    <x v="0"/>
    <n v="5"/>
    <n v="267"/>
    <n v="-1"/>
    <n v="1068"/>
    <n v="-1"/>
    <n v="43.6342395881775"/>
    <n v="-1"/>
    <n v="24.259747227190001"/>
    <n v="-1"/>
    <n v="14.058747063404599"/>
    <n v="-1"/>
    <n v="3.34334711397352"/>
    <n v="-1"/>
    <x v="4"/>
    <x v="20"/>
    <x v="0"/>
  </r>
  <r>
    <n v="5081"/>
    <n v="6761"/>
    <m/>
    <x v="0"/>
    <n v="6"/>
    <n v="210"/>
    <n v="-1"/>
    <n v="840"/>
    <n v="-1"/>
    <n v="35.9753368219652"/>
    <n v="-1"/>
    <n v="29.218219781469401"/>
    <n v="-1"/>
    <n v="16.9776774125"/>
    <n v="-1"/>
    <n v="4.1913097362512399"/>
    <n v="-1"/>
    <x v="5"/>
    <x v="20"/>
    <x v="0"/>
  </r>
  <r>
    <n v="5081"/>
    <n v="6761"/>
    <m/>
    <x v="0"/>
    <n v="7"/>
    <n v="193"/>
    <n v="-1"/>
    <n v="772"/>
    <n v="-1"/>
    <n v="34.326682364150301"/>
    <n v="-1"/>
    <n v="32.677956343023197"/>
    <n v="-1"/>
    <n v="19.005660513679"/>
    <n v="-1"/>
    <n v="4.6181982854352102"/>
    <n v="-1"/>
    <x v="6"/>
    <x v="20"/>
    <x v="0"/>
  </r>
  <r>
    <n v="5081"/>
    <n v="6761"/>
    <m/>
    <x v="0"/>
    <n v="8"/>
    <n v="203"/>
    <n v="-1"/>
    <n v="812"/>
    <n v="-1"/>
    <n v="37.537270893600898"/>
    <n v="-1"/>
    <n v="30.260681595083799"/>
    <n v="-1"/>
    <n v="17.509102719557202"/>
    <n v="-1"/>
    <n v="4.4337963521742498"/>
    <n v="-1"/>
    <x v="7"/>
    <x v="20"/>
    <x v="0"/>
  </r>
  <r>
    <n v="5081"/>
    <n v="6761"/>
    <m/>
    <x v="0"/>
    <n v="9"/>
    <n v="181"/>
    <n v="-1"/>
    <n v="724"/>
    <n v="-1"/>
    <n v="34.746188978565002"/>
    <n v="-1"/>
    <n v="29.6380307061645"/>
    <n v="-1"/>
    <n v="17.190175429440199"/>
    <n v="-1"/>
    <n v="4.9438332861835699"/>
    <n v="-1"/>
    <x v="8"/>
    <x v="20"/>
    <x v="0"/>
  </r>
  <r>
    <n v="5081"/>
    <n v="6761"/>
    <m/>
    <x v="0"/>
    <n v="10"/>
    <n v="199"/>
    <n v="-1"/>
    <n v="796"/>
    <n v="-1"/>
    <n v="36.344061646989402"/>
    <n v="-1"/>
    <n v="32.0493835045841"/>
    <n v="-1"/>
    <n v="18.5069613944964"/>
    <n v="-1"/>
    <n v="4.4937090078831003"/>
    <n v="-1"/>
    <x v="9"/>
    <x v="20"/>
    <x v="0"/>
  </r>
  <r>
    <n v="5081"/>
    <n v="6761"/>
    <m/>
    <x v="0"/>
    <n v="11"/>
    <n v="178"/>
    <n v="-1"/>
    <n v="712"/>
    <n v="-1"/>
    <n v="37.217472310999597"/>
    <n v="-1"/>
    <n v="29.042290522916002"/>
    <n v="-1"/>
    <n v="16.859581207933399"/>
    <n v="-1"/>
    <n v="5.0114080102745397"/>
    <n v="-1"/>
    <x v="10"/>
    <x v="20"/>
    <x v="0"/>
  </r>
  <r>
    <n v="5081"/>
    <n v="6761"/>
    <m/>
    <x v="0"/>
    <n v="12"/>
    <n v="211"/>
    <n v="-1"/>
    <n v="844"/>
    <n v="-1"/>
    <n v="35.056112997327297"/>
    <n v="-1"/>
    <n v="34.579821477558603"/>
    <n v="-1"/>
    <n v="19.9773232083379"/>
    <n v="-1"/>
    <n v="4.271428330689"/>
    <n v="-1"/>
    <x v="11"/>
    <x v="20"/>
    <x v="0"/>
  </r>
  <r>
    <n v="5081"/>
    <n v="6761"/>
    <m/>
    <x v="0"/>
    <n v="0"/>
    <n v="2581"/>
    <n v="-1"/>
    <n v="860.33333333333303"/>
    <n v="-1"/>
    <n v="39.828433084671197"/>
    <n v="-1"/>
    <n v="27.611635898566298"/>
    <n v="-1"/>
    <n v="16.014543876282701"/>
    <n v="-1"/>
    <n v="3.97012516399072"/>
    <n v="-1"/>
    <x v="12"/>
    <x v="20"/>
    <x v="0"/>
  </r>
  <r>
    <n v="5080"/>
    <n v="6761"/>
    <m/>
    <x v="0"/>
    <n v="1"/>
    <n v="139"/>
    <n v="-1"/>
    <n v="556"/>
    <n v="-1"/>
    <n v="47.615467922502702"/>
    <n v="-1"/>
    <n v="11.536749221739599"/>
    <n v="-1"/>
    <n v="6.69148728422575"/>
    <n v="-1"/>
    <n v="3.1230645926829701"/>
    <n v="-1"/>
    <x v="0"/>
    <x v="20"/>
    <x v="0"/>
  </r>
  <r>
    <n v="5080"/>
    <n v="6761"/>
    <m/>
    <x v="0"/>
    <n v="2"/>
    <n v="283"/>
    <n v="-1"/>
    <n v="1132"/>
    <n v="-1"/>
    <n v="44.2359403630145"/>
    <n v="-1"/>
    <n v="25.0163709310794"/>
    <n v="-1"/>
    <n v="14.5392357596346"/>
    <n v="-1"/>
    <n v="3.1748271320650501"/>
    <n v="-1"/>
    <x v="1"/>
    <x v="20"/>
    <x v="0"/>
  </r>
  <r>
    <n v="5080"/>
    <n v="6761"/>
    <m/>
    <x v="0"/>
    <n v="3"/>
    <n v="281"/>
    <n v="-1"/>
    <n v="1124"/>
    <n v="-1"/>
    <n v="44.316565944439397"/>
    <n v="-1"/>
    <n v="25.3600079450623"/>
    <n v="-1"/>
    <n v="14.6768334882972"/>
    <n v="-1"/>
    <n v="3.1727171195492598"/>
    <n v="-1"/>
    <x v="2"/>
    <x v="20"/>
    <x v="0"/>
  </r>
  <r>
    <n v="5080"/>
    <n v="6761"/>
    <m/>
    <x v="0"/>
    <n v="4"/>
    <n v="283"/>
    <n v="-1"/>
    <n v="1132"/>
    <n v="-1"/>
    <n v="42.518316004962202"/>
    <n v="-1"/>
    <n v="27.229664648031001"/>
    <n v="-1"/>
    <n v="15.7473083308111"/>
    <n v="-1"/>
    <n v="3.1814243948483498"/>
    <n v="-1"/>
    <x v="3"/>
    <x v="20"/>
    <x v="0"/>
  </r>
  <r>
    <n v="5080"/>
    <n v="6761"/>
    <m/>
    <x v="0"/>
    <n v="5"/>
    <n v="285"/>
    <n v="-1"/>
    <n v="1140"/>
    <n v="-1"/>
    <n v="36.234920544622"/>
    <n v="-1"/>
    <n v="38.266805978358597"/>
    <n v="-1"/>
    <n v="22.0868164130483"/>
    <n v="-1"/>
    <n v="3.1527505895486101"/>
    <n v="-1"/>
    <x v="4"/>
    <x v="20"/>
    <x v="0"/>
  </r>
  <r>
    <n v="5080"/>
    <n v="6761"/>
    <m/>
    <x v="0"/>
    <n v="6"/>
    <n v="225"/>
    <n v="-1"/>
    <n v="900"/>
    <n v="-1"/>
    <n v="35.369276354922597"/>
    <n v="-1"/>
    <n v="33.1169571214595"/>
    <n v="-1"/>
    <n v="19.206855789923999"/>
    <n v="-1"/>
    <n v="3.9524574395933101"/>
    <n v="-1"/>
    <x v="5"/>
    <x v="20"/>
    <x v="0"/>
  </r>
  <r>
    <n v="5080"/>
    <n v="6761"/>
    <m/>
    <x v="0"/>
    <n v="7"/>
    <n v="177"/>
    <n v="-1"/>
    <n v="708"/>
    <n v="-1"/>
    <n v="36.515229260141403"/>
    <n v="-1"/>
    <n v="26.9927717432493"/>
    <n v="-1"/>
    <n v="15.697710896140901"/>
    <n v="-1"/>
    <n v="5.0613632976253697"/>
    <n v="-1"/>
    <x v="6"/>
    <x v="20"/>
    <x v="0"/>
  </r>
  <r>
    <n v="5080"/>
    <n v="6761"/>
    <m/>
    <x v="0"/>
    <n v="8"/>
    <n v="215"/>
    <n v="-1"/>
    <n v="860"/>
    <n v="-1"/>
    <n v="35.057691678699499"/>
    <n v="-1"/>
    <n v="34.139929796710199"/>
    <n v="-1"/>
    <n v="19.784362378628899"/>
    <n v="-1"/>
    <n v="4.1417645838870101"/>
    <n v="-1"/>
    <x v="7"/>
    <x v="20"/>
    <x v="0"/>
  </r>
  <r>
    <n v="5080"/>
    <n v="6761"/>
    <m/>
    <x v="0"/>
    <n v="9"/>
    <n v="170"/>
    <n v="-1"/>
    <n v="680"/>
    <n v="-1"/>
    <n v="36.320343814993201"/>
    <n v="-1"/>
    <n v="23.849714697764998"/>
    <n v="-1"/>
    <n v="13.866099863673901"/>
    <n v="-1"/>
    <n v="5.2931997024247996"/>
    <n v="-1"/>
    <x v="8"/>
    <x v="20"/>
    <x v="0"/>
  </r>
  <r>
    <n v="5080"/>
    <n v="6761"/>
    <m/>
    <x v="0"/>
    <n v="10"/>
    <n v="185"/>
    <n v="-1"/>
    <n v="740"/>
    <n v="-1"/>
    <n v="36.131305915700302"/>
    <n v="-1"/>
    <n v="31.103904992316899"/>
    <n v="-1"/>
    <n v="18.089136517234099"/>
    <n v="-1"/>
    <n v="4.8755977931365102"/>
    <n v="-1"/>
    <x v="9"/>
    <x v="20"/>
    <x v="0"/>
  </r>
  <r>
    <n v="5080"/>
    <n v="6761"/>
    <m/>
    <x v="0"/>
    <n v="11"/>
    <n v="194"/>
    <n v="-1"/>
    <n v="776"/>
    <n v="-1"/>
    <n v="36.033046803969299"/>
    <n v="-1"/>
    <n v="31.6955415212358"/>
    <n v="-1"/>
    <n v="18.439684100631698"/>
    <n v="-1"/>
    <n v="4.6282361267801697"/>
    <n v="-1"/>
    <x v="10"/>
    <x v="20"/>
    <x v="0"/>
  </r>
  <r>
    <n v="5080"/>
    <n v="6761"/>
    <m/>
    <x v="0"/>
    <n v="12"/>
    <n v="207"/>
    <n v="-1"/>
    <n v="828"/>
    <n v="-1"/>
    <n v="34.143645250488397"/>
    <n v="-1"/>
    <n v="34.6371890963716"/>
    <n v="-1"/>
    <n v="20.2470687074556"/>
    <n v="-1"/>
    <n v="4.3587636749197598"/>
    <n v="-1"/>
    <x v="11"/>
    <x v="20"/>
    <x v="0"/>
  </r>
  <r>
    <n v="5080"/>
    <n v="6761"/>
    <m/>
    <x v="0"/>
    <n v="0"/>
    <n v="2644"/>
    <n v="-1"/>
    <n v="881.33333333333303"/>
    <n v="-1"/>
    <n v="38.890126376160197"/>
    <n v="-1"/>
    <n v="29.1671959623859"/>
    <n v="-1"/>
    <n v="16.923595333308501"/>
    <n v="-1"/>
    <n v="3.8958425237081"/>
    <n v="-1"/>
    <x v="12"/>
    <x v="20"/>
    <x v="0"/>
  </r>
  <r>
    <n v="5077"/>
    <n v="6761"/>
    <m/>
    <x v="0"/>
    <n v="1"/>
    <n v="141"/>
    <n v="-1"/>
    <n v="564"/>
    <n v="-1"/>
    <n v="48.824670304197497"/>
    <n v="-1"/>
    <n v="11.0877579271669"/>
    <n v="-1"/>
    <n v="6.4345514787084799"/>
    <n v="-1"/>
    <n v="3.0027873156362999"/>
    <n v="-1"/>
    <x v="0"/>
    <x v="20"/>
    <x v="0"/>
  </r>
  <r>
    <n v="5077"/>
    <n v="6761"/>
    <m/>
    <x v="0"/>
    <n v="2"/>
    <n v="303"/>
    <n v="-1"/>
    <n v="1212"/>
    <n v="-1"/>
    <n v="43.047882698761399"/>
    <n v="-1"/>
    <n v="28.794766111139001"/>
    <n v="-1"/>
    <n v="16.6933758931048"/>
    <n v="-1"/>
    <n v="2.95411781204941"/>
    <n v="-1"/>
    <x v="1"/>
    <x v="20"/>
    <x v="0"/>
  </r>
  <r>
    <n v="5077"/>
    <n v="6761"/>
    <m/>
    <x v="0"/>
    <n v="3"/>
    <n v="264"/>
    <n v="-1"/>
    <n v="1056"/>
    <n v="-1"/>
    <n v="45.704239151930103"/>
    <n v="-1"/>
    <n v="23.048701361546101"/>
    <n v="-1"/>
    <n v="13.403630402966"/>
    <n v="-1"/>
    <n v="3.3874218174733199"/>
    <n v="-1"/>
    <x v="2"/>
    <x v="20"/>
    <x v="0"/>
  </r>
  <r>
    <n v="5077"/>
    <n v="6761"/>
    <m/>
    <x v="0"/>
    <n v="4"/>
    <n v="285"/>
    <n v="-1"/>
    <n v="1140"/>
    <n v="-1"/>
    <n v="41.378682230148598"/>
    <n v="-1"/>
    <n v="28.840836569392302"/>
    <n v="-1"/>
    <n v="16.678251670517799"/>
    <n v="-1"/>
    <n v="3.1399203760724301"/>
    <n v="-1"/>
    <x v="3"/>
    <x v="20"/>
    <x v="0"/>
  </r>
  <r>
    <n v="5077"/>
    <n v="6761"/>
    <m/>
    <x v="0"/>
    <n v="5"/>
    <n v="301"/>
    <n v="-1"/>
    <n v="1204"/>
    <n v="-1"/>
    <n v="36.045914903814499"/>
    <n v="-1"/>
    <n v="39.190658526964903"/>
    <n v="-1"/>
    <n v="22.725903599159501"/>
    <n v="-1"/>
    <n v="2.9880012714797499"/>
    <n v="-1"/>
    <x v="4"/>
    <x v="20"/>
    <x v="0"/>
  </r>
  <r>
    <n v="5077"/>
    <n v="6761"/>
    <m/>
    <x v="0"/>
    <n v="6"/>
    <n v="202"/>
    <n v="-1"/>
    <n v="808"/>
    <n v="-1"/>
    <n v="35.206884510405601"/>
    <n v="-1"/>
    <n v="34.590206089360301"/>
    <n v="-1"/>
    <n v="20.0826095465778"/>
    <n v="-1"/>
    <n v="4.4488674307679004"/>
    <n v="-1"/>
    <x v="5"/>
    <x v="20"/>
    <x v="0"/>
  </r>
  <r>
    <n v="5077"/>
    <n v="6761"/>
    <m/>
    <x v="0"/>
    <n v="7"/>
    <n v="177"/>
    <n v="-1"/>
    <n v="708"/>
    <n v="-1"/>
    <n v="36.770062891020302"/>
    <n v="-1"/>
    <n v="28.2107832100486"/>
    <n v="-1"/>
    <n v="16.340700266992101"/>
    <n v="-1"/>
    <n v="5.0899950845396198"/>
    <n v="-1"/>
    <x v="6"/>
    <x v="20"/>
    <x v="0"/>
  </r>
  <r>
    <n v="5077"/>
    <n v="6761"/>
    <m/>
    <x v="0"/>
    <n v="8"/>
    <n v="216"/>
    <n v="-1"/>
    <n v="864"/>
    <n v="-1"/>
    <n v="35.962778321572301"/>
    <n v="-1"/>
    <n v="36.7030144787594"/>
    <n v="-1"/>
    <n v="21.296267454384999"/>
    <n v="-1"/>
    <n v="4.1006806694592104"/>
    <n v="-1"/>
    <x v="7"/>
    <x v="20"/>
    <x v="0"/>
  </r>
  <r>
    <n v="5077"/>
    <n v="6761"/>
    <m/>
    <x v="0"/>
    <n v="9"/>
    <n v="186"/>
    <n v="-1"/>
    <n v="744"/>
    <n v="-1"/>
    <n v="35.862138434184899"/>
    <n v="-1"/>
    <n v="27.870280951588398"/>
    <n v="-1"/>
    <n v="16.1222165119372"/>
    <n v="-1"/>
    <n v="4.7856975508118698"/>
    <n v="-1"/>
    <x v="8"/>
    <x v="20"/>
    <x v="0"/>
  </r>
  <r>
    <n v="5077"/>
    <n v="6761"/>
    <m/>
    <x v="0"/>
    <n v="10"/>
    <n v="183"/>
    <n v="-1"/>
    <n v="732"/>
    <n v="-1"/>
    <n v="37.297322067792102"/>
    <n v="-1"/>
    <n v="28.108018991910999"/>
    <n v="-1"/>
    <n v="16.310064228290901"/>
    <n v="-1"/>
    <n v="4.8938965295200001"/>
    <n v="-1"/>
    <x v="9"/>
    <x v="20"/>
    <x v="0"/>
  </r>
  <r>
    <n v="5077"/>
    <n v="6761"/>
    <m/>
    <x v="0"/>
    <n v="11"/>
    <n v="199"/>
    <n v="-1"/>
    <n v="796"/>
    <n v="-1"/>
    <n v="37.269434323403402"/>
    <n v="-1"/>
    <n v="31.329347921416201"/>
    <n v="-1"/>
    <n v="18.188462796956198"/>
    <n v="-1"/>
    <n v="4.5426682846806496"/>
    <n v="-1"/>
    <x v="10"/>
    <x v="20"/>
    <x v="0"/>
  </r>
  <r>
    <n v="5077"/>
    <n v="6761"/>
    <m/>
    <x v="0"/>
    <n v="12"/>
    <n v="177"/>
    <n v="-1"/>
    <n v="708"/>
    <n v="-1"/>
    <n v="34.076369682621902"/>
    <n v="-1"/>
    <n v="29.087351949964798"/>
    <n v="-1"/>
    <n v="16.873695019835498"/>
    <n v="-1"/>
    <n v="5.08313871763424"/>
    <n v="-1"/>
    <x v="11"/>
    <x v="20"/>
    <x v="0"/>
  </r>
  <r>
    <n v="5077"/>
    <n v="6761"/>
    <m/>
    <x v="0"/>
    <n v="0"/>
    <n v="2634"/>
    <n v="-1"/>
    <n v="878"/>
    <n v="-1"/>
    <n v="39.092029384959901"/>
    <n v="-1"/>
    <n v="29.6158293270346"/>
    <n v="-1"/>
    <n v="17.174004850361602"/>
    <n v="-1"/>
    <n v="3.9034975265270999"/>
    <n v="-1"/>
    <x v="12"/>
    <x v="20"/>
    <x v="0"/>
  </r>
  <r>
    <n v="5078"/>
    <n v="6761"/>
    <m/>
    <x v="0"/>
    <n v="1"/>
    <n v="115"/>
    <n v="-1"/>
    <n v="460"/>
    <n v="-1"/>
    <n v="47.1879032027406"/>
    <n v="-1"/>
    <n v="9.70588905542356"/>
    <n v="-1"/>
    <n v="5.5887978368109099"/>
    <n v="-1"/>
    <n v="3.3353172454408599"/>
    <n v="-1"/>
    <x v="0"/>
    <x v="20"/>
    <x v="0"/>
  </r>
  <r>
    <n v="5078"/>
    <n v="6761"/>
    <m/>
    <x v="0"/>
    <n v="2"/>
    <n v="263"/>
    <n v="-1"/>
    <n v="1052"/>
    <n v="-1"/>
    <n v="44.186897782423401"/>
    <n v="-1"/>
    <n v="23.818250957009599"/>
    <n v="-1"/>
    <n v="13.8136831242097"/>
    <n v="-1"/>
    <n v="3.4189152836924199"/>
    <n v="-1"/>
    <x v="1"/>
    <x v="20"/>
    <x v="0"/>
  </r>
  <r>
    <n v="5078"/>
    <n v="6761"/>
    <m/>
    <x v="0"/>
    <n v="3"/>
    <n v="277"/>
    <n v="-1"/>
    <n v="1108"/>
    <n v="-1"/>
    <n v="44.512310750843703"/>
    <n v="-1"/>
    <n v="24.9580031873462"/>
    <n v="-1"/>
    <n v="14.419060428604899"/>
    <n v="-1"/>
    <n v="3.2149490793362698"/>
    <n v="-1"/>
    <x v="2"/>
    <x v="20"/>
    <x v="0"/>
  </r>
  <r>
    <n v="5078"/>
    <n v="6761"/>
    <m/>
    <x v="0"/>
    <n v="4"/>
    <n v="306"/>
    <n v="-1"/>
    <n v="1224"/>
    <n v="-1"/>
    <n v="41.518811693350997"/>
    <n v="-1"/>
    <n v="29.411156066729799"/>
    <n v="-1"/>
    <n v="17.0798947448768"/>
    <n v="-1"/>
    <n v="2.93910387522426"/>
    <n v="-1"/>
    <x v="3"/>
    <x v="20"/>
    <x v="0"/>
  </r>
  <r>
    <n v="5078"/>
    <n v="6761"/>
    <m/>
    <x v="0"/>
    <n v="5"/>
    <n v="278"/>
    <n v="-1"/>
    <n v="1112"/>
    <n v="-1"/>
    <n v="43.763592298295499"/>
    <n v="-1"/>
    <n v="25.586686403301101"/>
    <n v="-1"/>
    <n v="14.7835342046397"/>
    <n v="-1"/>
    <n v="3.2092374516735198"/>
    <n v="-1"/>
    <x v="4"/>
    <x v="20"/>
    <x v="0"/>
  </r>
  <r>
    <n v="5078"/>
    <n v="6761"/>
    <m/>
    <x v="0"/>
    <n v="6"/>
    <n v="234"/>
    <n v="-1"/>
    <n v="936"/>
    <n v="-1"/>
    <n v="36.494741122772297"/>
    <n v="-1"/>
    <n v="31.2115914608165"/>
    <n v="-1"/>
    <n v="18.100344107505698"/>
    <n v="-1"/>
    <n v="3.8400147159392999"/>
    <n v="-1"/>
    <x v="5"/>
    <x v="20"/>
    <x v="0"/>
  </r>
  <r>
    <n v="5078"/>
    <n v="6761"/>
    <m/>
    <x v="0"/>
    <n v="7"/>
    <n v="202"/>
    <n v="-1"/>
    <n v="808"/>
    <n v="-1"/>
    <n v="35.868840334427802"/>
    <n v="-1"/>
    <n v="32.872331490935899"/>
    <n v="-1"/>
    <n v="19.119735068655199"/>
    <n v="-1"/>
    <n v="4.4347786622634198"/>
    <n v="-1"/>
    <x v="6"/>
    <x v="20"/>
    <x v="0"/>
  </r>
  <r>
    <n v="5078"/>
    <n v="6761"/>
    <m/>
    <x v="0"/>
    <n v="8"/>
    <n v="232"/>
    <n v="-1"/>
    <n v="928"/>
    <n v="-1"/>
    <n v="35.852704632108001"/>
    <n v="-1"/>
    <n v="36.520510931722299"/>
    <n v="-1"/>
    <n v="21.237558351061399"/>
    <n v="-1"/>
    <n v="3.8746029737465602"/>
    <n v="-1"/>
    <x v="7"/>
    <x v="20"/>
    <x v="0"/>
  </r>
  <r>
    <n v="5078"/>
    <n v="6761"/>
    <m/>
    <x v="0"/>
    <n v="9"/>
    <n v="168"/>
    <n v="-1"/>
    <n v="672"/>
    <n v="-1"/>
    <n v="32.491523708532199"/>
    <n v="-1"/>
    <n v="32.371717418301301"/>
    <n v="-1"/>
    <n v="18.959114849768099"/>
    <n v="-1"/>
    <n v="5.2724370146185802"/>
    <n v="-1"/>
    <x v="8"/>
    <x v="20"/>
    <x v="0"/>
  </r>
  <r>
    <n v="5078"/>
    <n v="6761"/>
    <m/>
    <x v="0"/>
    <n v="10"/>
    <n v="188"/>
    <n v="-1"/>
    <n v="752"/>
    <n v="-1"/>
    <n v="32.667062379567497"/>
    <n v="-1"/>
    <n v="38.254106994080402"/>
    <n v="-1"/>
    <n v="22.3336301788732"/>
    <n v="-1"/>
    <n v="4.7517738755786496"/>
    <n v="-1"/>
    <x v="9"/>
    <x v="20"/>
    <x v="0"/>
  </r>
  <r>
    <n v="5078"/>
    <n v="6761"/>
    <m/>
    <x v="0"/>
    <n v="11"/>
    <n v="172"/>
    <n v="-1"/>
    <n v="688"/>
    <n v="-1"/>
    <n v="35.683539166693798"/>
    <n v="-1"/>
    <n v="29.100158555811799"/>
    <n v="-1"/>
    <n v="16.896647482324799"/>
    <n v="-1"/>
    <n v="5.1939116246160904"/>
    <n v="-1"/>
    <x v="10"/>
    <x v="20"/>
    <x v="0"/>
  </r>
  <r>
    <n v="5078"/>
    <n v="6761"/>
    <m/>
    <x v="0"/>
    <n v="12"/>
    <n v="181"/>
    <n v="-1"/>
    <n v="724"/>
    <n v="-1"/>
    <n v="35.4738888015331"/>
    <n v="-1"/>
    <n v="27.363069962749801"/>
    <n v="-1"/>
    <n v="15.833901036084599"/>
    <n v="-1"/>
    <n v="4.9821416334318496"/>
    <n v="-1"/>
    <x v="11"/>
    <x v="20"/>
    <x v="0"/>
  </r>
  <r>
    <n v="5078"/>
    <n v="6761"/>
    <m/>
    <x v="0"/>
    <n v="0"/>
    <n v="2616"/>
    <n v="-1"/>
    <n v="872"/>
    <n v="-1"/>
    <n v="39.1858322114835"/>
    <n v="-1"/>
    <n v="28.826950373730099"/>
    <n v="-1"/>
    <n v="16.7380941199531"/>
    <n v="-1"/>
    <n v="3.9114414604598098"/>
    <n v="-1"/>
    <x v="12"/>
    <x v="20"/>
    <x v="0"/>
  </r>
  <r>
    <n v="5084"/>
    <n v="6760"/>
    <m/>
    <x v="0"/>
    <n v="1"/>
    <n v="158"/>
    <n v="-1"/>
    <n v="632"/>
    <n v="-1"/>
    <n v="44.828120053962003"/>
    <n v="-1"/>
    <n v="13.8904377907532"/>
    <n v="-1"/>
    <n v="8.0275109751951401"/>
    <n v="-1"/>
    <n v="3.1960627696119399"/>
    <n v="-1"/>
    <x v="0"/>
    <x v="16"/>
    <x v="0"/>
  </r>
  <r>
    <n v="5084"/>
    <n v="6760"/>
    <m/>
    <x v="0"/>
    <n v="2"/>
    <n v="289"/>
    <n v="-1"/>
    <n v="1156"/>
    <n v="-1"/>
    <n v="20.730707649993601"/>
    <n v="-1"/>
    <n v="67.955364114028896"/>
    <n v="-1"/>
    <n v="39.440418835120902"/>
    <n v="-1"/>
    <n v="3.1047268143892"/>
    <n v="-1"/>
    <x v="1"/>
    <x v="16"/>
    <x v="0"/>
  </r>
  <r>
    <n v="5084"/>
    <n v="6760"/>
    <m/>
    <x v="0"/>
    <n v="3"/>
    <n v="267"/>
    <n v="-1"/>
    <n v="1068"/>
    <n v="-1"/>
    <n v="15.3776572464735"/>
    <n v="-1"/>
    <n v="69.920375552726796"/>
    <n v="-1"/>
    <n v="40.465661832008102"/>
    <n v="-1"/>
    <n v="3.3568034636636899"/>
    <n v="-1"/>
    <x v="2"/>
    <x v="16"/>
    <x v="0"/>
  </r>
  <r>
    <n v="5084"/>
    <n v="6760"/>
    <m/>
    <x v="0"/>
    <n v="4"/>
    <n v="291"/>
    <n v="-1"/>
    <n v="1164"/>
    <n v="-1"/>
    <n v="12.6301249276836"/>
    <n v="-1"/>
    <n v="84.322642110366402"/>
    <n v="-1"/>
    <n v="48.896316740057799"/>
    <n v="-1"/>
    <n v="3.0838963068829202"/>
    <n v="-1"/>
    <x v="3"/>
    <x v="16"/>
    <x v="0"/>
  </r>
  <r>
    <n v="5084"/>
    <n v="6760"/>
    <m/>
    <x v="0"/>
    <n v="5"/>
    <n v="283"/>
    <n v="-1"/>
    <n v="1132"/>
    <n v="-1"/>
    <n v="13.128897585537599"/>
    <n v="-1"/>
    <n v="84.368880067898303"/>
    <n v="-1"/>
    <n v="48.983034907581299"/>
    <n v="-1"/>
    <n v="3.1734876288864"/>
    <n v="-1"/>
    <x v="4"/>
    <x v="16"/>
    <x v="0"/>
  </r>
  <r>
    <n v="5084"/>
    <n v="6760"/>
    <m/>
    <x v="0"/>
    <n v="6"/>
    <n v="223"/>
    <n v="-1"/>
    <n v="892"/>
    <n v="-1"/>
    <n v="12.386283564087"/>
    <n v="-1"/>
    <n v="70.642136640785495"/>
    <n v="-1"/>
    <n v="41.054305900421902"/>
    <n v="-1"/>
    <n v="4.0398578630576196"/>
    <n v="-1"/>
    <x v="5"/>
    <x v="16"/>
    <x v="0"/>
  </r>
  <r>
    <n v="5084"/>
    <n v="6760"/>
    <m/>
    <x v="0"/>
    <n v="7"/>
    <n v="166"/>
    <n v="-1"/>
    <n v="664"/>
    <n v="-1"/>
    <n v="12.3854780705097"/>
    <n v="-1"/>
    <n v="54.047913618820701"/>
    <n v="-1"/>
    <n v="31.398666623988898"/>
    <n v="-1"/>
    <n v="5.3903650681356998"/>
    <n v="-1"/>
    <x v="6"/>
    <x v="16"/>
    <x v="0"/>
  </r>
  <r>
    <n v="5084"/>
    <n v="6760"/>
    <m/>
    <x v="0"/>
    <n v="8"/>
    <n v="195"/>
    <n v="-1"/>
    <n v="780"/>
    <n v="-1"/>
    <n v="11.963323393204"/>
    <n v="-1"/>
    <n v="62.195390911060301"/>
    <n v="-1"/>
    <n v="36.0096473748875"/>
    <n v="-1"/>
    <n v="4.53171576948343"/>
    <n v="-1"/>
    <x v="7"/>
    <x v="16"/>
    <x v="0"/>
  </r>
  <r>
    <n v="5084"/>
    <n v="6760"/>
    <m/>
    <x v="0"/>
    <n v="9"/>
    <n v="162"/>
    <n v="-1"/>
    <n v="648"/>
    <n v="-1"/>
    <n v="11.052507185011001"/>
    <n v="-1"/>
    <n v="57.068626353679498"/>
    <n v="-1"/>
    <n v="33.316644850295297"/>
    <n v="-1"/>
    <n v="5.5616752407043002"/>
    <n v="-1"/>
    <x v="8"/>
    <x v="16"/>
    <x v="0"/>
  </r>
  <r>
    <n v="5084"/>
    <n v="6760"/>
    <m/>
    <x v="0"/>
    <n v="10"/>
    <n v="202"/>
    <n v="-1"/>
    <n v="808"/>
    <n v="-1"/>
    <n v="12.701084234408899"/>
    <n v="-1"/>
    <n v="60.655819283542101"/>
    <n v="-1"/>
    <n v="35.237568767143102"/>
    <n v="-1"/>
    <n v="4.4350598783995698"/>
    <n v="-1"/>
    <x v="9"/>
    <x v="16"/>
    <x v="0"/>
  </r>
  <r>
    <n v="5084"/>
    <n v="6760"/>
    <m/>
    <x v="0"/>
    <n v="11"/>
    <n v="184"/>
    <n v="-1"/>
    <n v="736"/>
    <n v="-1"/>
    <n v="13.568588896182799"/>
    <n v="-1"/>
    <n v="55.578662813373398"/>
    <n v="-1"/>
    <n v="32.413823931079001"/>
    <n v="-1"/>
    <n v="4.8968283939418802"/>
    <n v="-1"/>
    <x v="10"/>
    <x v="16"/>
    <x v="0"/>
  </r>
  <r>
    <n v="5084"/>
    <n v="6760"/>
    <m/>
    <x v="0"/>
    <n v="12"/>
    <n v="178"/>
    <n v="-1"/>
    <n v="712"/>
    <n v="-1"/>
    <n v="14.0284900770435"/>
    <n v="-1"/>
    <n v="50.413726296695501"/>
    <n v="-1"/>
    <n v="29.105695565682598"/>
    <n v="-1"/>
    <n v="5.0338471838126697"/>
    <n v="-1"/>
    <x v="11"/>
    <x v="16"/>
    <x v="0"/>
  </r>
  <r>
    <n v="5084"/>
    <n v="6760"/>
    <m/>
    <x v="0"/>
    <n v="0"/>
    <n v="2598"/>
    <n v="-1"/>
    <n v="866"/>
    <n v="-1"/>
    <n v="15.8088882836606"/>
    <n v="-1"/>
    <n v="64.075355330301605"/>
    <n v="-1"/>
    <n v="37.186835804841898"/>
    <n v="-1"/>
    <n v="3.9904963446842099"/>
    <n v="-1"/>
    <x v="12"/>
    <x v="16"/>
    <x v="0"/>
  </r>
  <r>
    <n v="5082"/>
    <n v="6760"/>
    <m/>
    <x v="0"/>
    <n v="1"/>
    <n v="188"/>
    <n v="-1"/>
    <n v="752"/>
    <n v="-1"/>
    <n v="39.821463882290701"/>
    <n v="-1"/>
    <n v="18.964306482026"/>
    <n v="-1"/>
    <n v="10.925604290858001"/>
    <n v="-1"/>
    <n v="2.7813500630894601"/>
    <n v="-1"/>
    <x v="0"/>
    <x v="16"/>
    <x v="0"/>
  </r>
  <r>
    <n v="5082"/>
    <n v="6760"/>
    <m/>
    <x v="0"/>
    <n v="2"/>
    <n v="297"/>
    <n v="-1"/>
    <n v="1188"/>
    <n v="-1"/>
    <n v="18.561445511765601"/>
    <n v="-1"/>
    <n v="72.560021406985399"/>
    <n v="-1"/>
    <n v="42.216706104174698"/>
    <n v="-1"/>
    <n v="3.0202015509960498"/>
    <n v="-1"/>
    <x v="1"/>
    <x v="16"/>
    <x v="0"/>
  </r>
  <r>
    <n v="5082"/>
    <n v="6760"/>
    <m/>
    <x v="0"/>
    <n v="3"/>
    <n v="289"/>
    <n v="-1"/>
    <n v="1156"/>
    <n v="-1"/>
    <n v="14.518069947289399"/>
    <n v="-1"/>
    <n v="80.518800592030701"/>
    <n v="-1"/>
    <n v="46.727179025632502"/>
    <n v="-1"/>
    <n v="3.1123766528635"/>
    <n v="-1"/>
    <x v="2"/>
    <x v="16"/>
    <x v="0"/>
  </r>
  <r>
    <n v="5082"/>
    <n v="6760"/>
    <m/>
    <x v="0"/>
    <n v="4"/>
    <n v="268"/>
    <n v="-1"/>
    <n v="1072"/>
    <n v="-1"/>
    <n v="14.0202295318919"/>
    <n v="-1"/>
    <n v="74.971696309463596"/>
    <n v="-1"/>
    <n v="43.532104150652302"/>
    <n v="-1"/>
    <n v="3.3527285804771298"/>
    <n v="-1"/>
    <x v="3"/>
    <x v="16"/>
    <x v="0"/>
  </r>
  <r>
    <n v="5082"/>
    <n v="6760"/>
    <m/>
    <x v="0"/>
    <n v="5"/>
    <n v="276"/>
    <n v="-1"/>
    <n v="1104"/>
    <n v="-1"/>
    <n v="13.3388030889496"/>
    <n v="-1"/>
    <n v="80.516104447120995"/>
    <n v="-1"/>
    <n v="46.834332933227998"/>
    <n v="-1"/>
    <n v="3.25870015118161"/>
    <n v="-1"/>
    <x v="4"/>
    <x v="16"/>
    <x v="0"/>
  </r>
  <r>
    <n v="5082"/>
    <n v="6760"/>
    <m/>
    <x v="0"/>
    <n v="6"/>
    <n v="203"/>
    <n v="-1"/>
    <n v="812"/>
    <n v="-1"/>
    <n v="13.122627724917299"/>
    <n v="-1"/>
    <n v="61.3250972587566"/>
    <n v="-1"/>
    <n v="35.579228720353697"/>
    <n v="-1"/>
    <n v="4.4077961005914501"/>
    <n v="-1"/>
    <x v="5"/>
    <x v="16"/>
    <x v="0"/>
  </r>
  <r>
    <n v="5082"/>
    <n v="6760"/>
    <m/>
    <x v="0"/>
    <n v="7"/>
    <n v="182"/>
    <n v="-1"/>
    <n v="728"/>
    <n v="-1"/>
    <n v="11.278120338408799"/>
    <n v="-1"/>
    <n v="62.576439421404601"/>
    <n v="-1"/>
    <n v="36.304923484091297"/>
    <n v="-1"/>
    <n v="4.9521064434260804"/>
    <n v="-1"/>
    <x v="6"/>
    <x v="16"/>
    <x v="0"/>
  </r>
  <r>
    <n v="5082"/>
    <n v="6760"/>
    <m/>
    <x v="0"/>
    <n v="8"/>
    <n v="219"/>
    <n v="-1"/>
    <n v="876"/>
    <n v="-1"/>
    <n v="13.703090506392501"/>
    <n v="-1"/>
    <n v="65.683943349089404"/>
    <n v="-1"/>
    <n v="38.127046806473103"/>
    <n v="-1"/>
    <n v="4.10851987651992"/>
    <n v="-1"/>
    <x v="7"/>
    <x v="16"/>
    <x v="0"/>
  </r>
  <r>
    <n v="5082"/>
    <n v="6760"/>
    <m/>
    <x v="0"/>
    <n v="9"/>
    <n v="169"/>
    <n v="-1"/>
    <n v="676"/>
    <n v="-1"/>
    <n v="11.887824078278101"/>
    <n v="-1"/>
    <n v="56.650656480536298"/>
    <n v="-1"/>
    <n v="32.738581584675202"/>
    <n v="-1"/>
    <n v="5.29200610356704"/>
    <n v="-1"/>
    <x v="8"/>
    <x v="16"/>
    <x v="0"/>
  </r>
  <r>
    <n v="5082"/>
    <n v="6760"/>
    <m/>
    <x v="0"/>
    <n v="10"/>
    <n v="186"/>
    <n v="-1"/>
    <n v="744"/>
    <n v="-1"/>
    <n v="12.6176017881027"/>
    <n v="-1"/>
    <n v="61.170194946569801"/>
    <n v="-1"/>
    <n v="35.600581153527202"/>
    <n v="-1"/>
    <n v="4.8424917438824302"/>
    <n v="-1"/>
    <x v="9"/>
    <x v="16"/>
    <x v="0"/>
  </r>
  <r>
    <n v="5082"/>
    <n v="6760"/>
    <m/>
    <x v="0"/>
    <n v="11"/>
    <n v="168"/>
    <n v="-1"/>
    <n v="672"/>
    <n v="-1"/>
    <n v="14.784349231653501"/>
    <n v="-1"/>
    <n v="46.940985323230798"/>
    <n v="-1"/>
    <n v="27.1968614258207"/>
    <n v="-1"/>
    <n v="5.3549131288106002"/>
    <n v="-1"/>
    <x v="10"/>
    <x v="16"/>
    <x v="0"/>
  </r>
  <r>
    <n v="5082"/>
    <n v="6760"/>
    <m/>
    <x v="0"/>
    <n v="12"/>
    <n v="167"/>
    <n v="-1"/>
    <n v="668"/>
    <n v="-1"/>
    <n v="12.390273761850199"/>
    <n v="-1"/>
    <n v="56.849438717116499"/>
    <n v="-1"/>
    <n v="33.013140262124999"/>
    <n v="-1"/>
    <n v="5.3550494735677798"/>
    <n v="-1"/>
    <x v="11"/>
    <x v="16"/>
    <x v="0"/>
  </r>
  <r>
    <n v="5082"/>
    <n v="6760"/>
    <m/>
    <x v="0"/>
    <n v="0"/>
    <n v="2612"/>
    <n v="-1"/>
    <n v="870.66666666666697"/>
    <n v="-1"/>
    <n v="15.7963968799159"/>
    <n v="-1"/>
    <n v="64.033176915368202"/>
    <n v="-1"/>
    <n v="37.176917358578699"/>
    <n v="-1"/>
    <n v="3.9824295651418899"/>
    <n v="-1"/>
    <x v="12"/>
    <x v="16"/>
    <x v="0"/>
  </r>
  <r>
    <n v="5079"/>
    <n v="6760"/>
    <m/>
    <x v="0"/>
    <n v="1"/>
    <n v="176"/>
    <n v="-1"/>
    <n v="704"/>
    <n v="-1"/>
    <n v="46.347292348241098"/>
    <n v="-1"/>
    <n v="14.800683329070999"/>
    <n v="-1"/>
    <n v="8.5672758313177795"/>
    <n v="-1"/>
    <n v="2.9549266244367698"/>
    <n v="-1"/>
    <x v="0"/>
    <x v="16"/>
    <x v="0"/>
  </r>
  <r>
    <n v="5079"/>
    <n v="6760"/>
    <m/>
    <x v="0"/>
    <n v="2"/>
    <n v="307"/>
    <n v="-1"/>
    <n v="1228"/>
    <n v="-1"/>
    <n v="23.5727561776568"/>
    <n v="-1"/>
    <n v="65.192509295624504"/>
    <n v="-1"/>
    <n v="37.907635544833397"/>
    <n v="-1"/>
    <n v="2.9300055646473302"/>
    <n v="-1"/>
    <x v="1"/>
    <x v="16"/>
    <x v="0"/>
  </r>
  <r>
    <n v="5079"/>
    <n v="6760"/>
    <m/>
    <x v="0"/>
    <n v="3"/>
    <n v="297"/>
    <n v="-1"/>
    <n v="1188"/>
    <n v="-1"/>
    <n v="15.6428661980264"/>
    <n v="-1"/>
    <n v="76.865921265716906"/>
    <n v="-1"/>
    <n v="44.696290342774198"/>
    <n v="-1"/>
    <n v="3.0311196421931199"/>
    <n v="-1"/>
    <x v="2"/>
    <x v="16"/>
    <x v="0"/>
  </r>
  <r>
    <n v="5079"/>
    <n v="6760"/>
    <m/>
    <x v="0"/>
    <n v="4"/>
    <n v="306"/>
    <n v="-1"/>
    <n v="1224"/>
    <n v="-1"/>
    <n v="13.568308446897801"/>
    <n v="-1"/>
    <n v="86.051851857201896"/>
    <n v="-1"/>
    <n v="49.951967000241297"/>
    <n v="-1"/>
    <n v="2.9434973518548802"/>
    <n v="-1"/>
    <x v="3"/>
    <x v="16"/>
    <x v="0"/>
  </r>
  <r>
    <n v="5079"/>
    <n v="6760"/>
    <m/>
    <x v="0"/>
    <n v="5"/>
    <n v="236"/>
    <n v="-1"/>
    <n v="944"/>
    <n v="-1"/>
    <n v="12.1956046162439"/>
    <n v="-1"/>
    <n v="76.067455285577395"/>
    <n v="-1"/>
    <n v="43.874924567387303"/>
    <n v="-1"/>
    <n v="3.81731966279157"/>
    <n v="-1"/>
    <x v="4"/>
    <x v="16"/>
    <x v="0"/>
  </r>
  <r>
    <n v="5079"/>
    <n v="6760"/>
    <m/>
    <x v="0"/>
    <n v="6"/>
    <n v="200"/>
    <n v="-1"/>
    <n v="800"/>
    <n v="-1"/>
    <n v="13.188691213832"/>
    <n v="-1"/>
    <n v="58.433870255221599"/>
    <n v="-1"/>
    <n v="33.938312640530597"/>
    <n v="-1"/>
    <n v="4.4972207766653698"/>
    <n v="-1"/>
    <x v="5"/>
    <x v="16"/>
    <x v="0"/>
  </r>
  <r>
    <n v="5079"/>
    <n v="6760"/>
    <m/>
    <x v="0"/>
    <n v="7"/>
    <n v="196"/>
    <n v="-1"/>
    <n v="784"/>
    <n v="-1"/>
    <n v="12.970238068650399"/>
    <n v="-1"/>
    <n v="62.117296608347097"/>
    <n v="-1"/>
    <n v="36.118427480560399"/>
    <n v="-1"/>
    <n v="4.5653850385281496"/>
    <n v="-1"/>
    <x v="6"/>
    <x v="16"/>
    <x v="0"/>
  </r>
  <r>
    <n v="5079"/>
    <n v="6760"/>
    <m/>
    <x v="0"/>
    <n v="8"/>
    <n v="193"/>
    <n v="-1"/>
    <n v="772"/>
    <n v="-1"/>
    <n v="12.1994541541606"/>
    <n v="-1"/>
    <n v="63.073533525466601"/>
    <n v="-1"/>
    <n v="36.607914824651601"/>
    <n v="-1"/>
    <n v="4.6585471318464302"/>
    <n v="-1"/>
    <x v="7"/>
    <x v="16"/>
    <x v="0"/>
  </r>
  <r>
    <n v="5079"/>
    <n v="6760"/>
    <m/>
    <x v="0"/>
    <n v="9"/>
    <n v="168"/>
    <n v="-1"/>
    <n v="672"/>
    <n v="-1"/>
    <n v="11.614522532923001"/>
    <n v="-1"/>
    <n v="58.1043849410189"/>
    <n v="-1"/>
    <n v="33.941302346299501"/>
    <n v="-1"/>
    <n v="5.3463248442432096"/>
    <n v="-1"/>
    <x v="8"/>
    <x v="16"/>
    <x v="0"/>
  </r>
  <r>
    <n v="5079"/>
    <n v="6760"/>
    <m/>
    <x v="0"/>
    <n v="10"/>
    <n v="166"/>
    <n v="-1"/>
    <n v="664"/>
    <n v="-1"/>
    <n v="14.596468545354"/>
    <n v="-1"/>
    <n v="47.128390669598197"/>
    <n v="-1"/>
    <n v="27.447525765755099"/>
    <n v="-1"/>
    <n v="5.4413007277703702"/>
    <n v="-1"/>
    <x v="9"/>
    <x v="16"/>
    <x v="0"/>
  </r>
  <r>
    <n v="5079"/>
    <n v="6760"/>
    <m/>
    <x v="0"/>
    <n v="11"/>
    <n v="195"/>
    <n v="-1"/>
    <n v="780"/>
    <n v="-1"/>
    <n v="13.722609982204"/>
    <n v="-1"/>
    <n v="57.7442506174458"/>
    <n v="-1"/>
    <n v="33.250498738069901"/>
    <n v="-1"/>
    <n v="4.5795866847138997"/>
    <n v="-1"/>
    <x v="10"/>
    <x v="16"/>
    <x v="0"/>
  </r>
  <r>
    <n v="5079"/>
    <n v="6760"/>
    <m/>
    <x v="0"/>
    <n v="12"/>
    <n v="191"/>
    <n v="-1"/>
    <n v="764"/>
    <n v="-1"/>
    <n v="13.347487310991999"/>
    <n v="-1"/>
    <n v="58.070665994903699"/>
    <n v="-1"/>
    <n v="33.777677447262398"/>
    <n v="-1"/>
    <n v="4.69815888499111"/>
    <n v="-1"/>
    <x v="11"/>
    <x v="16"/>
    <x v="0"/>
  </r>
  <r>
    <n v="5079"/>
    <n v="6760"/>
    <m/>
    <x v="0"/>
    <n v="0"/>
    <n v="2631"/>
    <n v="-1"/>
    <n v="877"/>
    <n v="-1"/>
    <n v="16.801173727781499"/>
    <n v="-1"/>
    <n v="62.981154353728499"/>
    <n v="-1"/>
    <n v="36.558753547493403"/>
    <n v="-1"/>
    <n v="3.9553722624825398"/>
    <n v="-1"/>
    <x v="12"/>
    <x v="16"/>
    <x v="0"/>
  </r>
  <r>
    <n v="5083"/>
    <n v="6760"/>
    <m/>
    <x v="0"/>
    <n v="1"/>
    <n v="196"/>
    <n v="-1"/>
    <n v="784"/>
    <n v="-1"/>
    <n v="42.818521001180898"/>
    <n v="-1"/>
    <n v="17.610415942425401"/>
    <n v="-1"/>
    <n v="10.1786720937019"/>
    <n v="-1"/>
    <n v="2.46369235985224"/>
    <n v="-1"/>
    <x v="0"/>
    <x v="16"/>
    <x v="0"/>
  </r>
  <r>
    <n v="5083"/>
    <n v="6760"/>
    <m/>
    <x v="0"/>
    <n v="2"/>
    <n v="281"/>
    <n v="-1"/>
    <n v="1124"/>
    <n v="-1"/>
    <n v="27.135315333181602"/>
    <n v="-1"/>
    <n v="53.791567650883103"/>
    <n v="-1"/>
    <n v="31.344595118762602"/>
    <n v="-1"/>
    <n v="3.1946465867495202"/>
    <n v="-1"/>
    <x v="1"/>
    <x v="16"/>
    <x v="0"/>
  </r>
  <r>
    <n v="5083"/>
    <n v="6760"/>
    <m/>
    <x v="0"/>
    <n v="3"/>
    <n v="301"/>
    <n v="-1"/>
    <n v="1204"/>
    <n v="-1"/>
    <n v="14.0800832770796"/>
    <n v="-1"/>
    <n v="82.414750913234201"/>
    <n v="-1"/>
    <n v="47.989727377221797"/>
    <n v="-1"/>
    <n v="2.97393864659802"/>
    <n v="-1"/>
    <x v="2"/>
    <x v="16"/>
    <x v="0"/>
  </r>
  <r>
    <n v="5083"/>
    <n v="6760"/>
    <m/>
    <x v="0"/>
    <n v="4"/>
    <n v="274"/>
    <n v="-1"/>
    <n v="1096"/>
    <n v="-1"/>
    <n v="14.117202500861699"/>
    <n v="-1"/>
    <n v="79.807341209140802"/>
    <n v="-1"/>
    <n v="46.526505323326198"/>
    <n v="-1"/>
    <n v="3.2777315856771798"/>
    <n v="-1"/>
    <x v="3"/>
    <x v="16"/>
    <x v="0"/>
  </r>
  <r>
    <n v="5083"/>
    <n v="6760"/>
    <m/>
    <x v="0"/>
    <n v="5"/>
    <n v="272"/>
    <n v="-1"/>
    <n v="1088"/>
    <n v="-1"/>
    <n v="13.6444912644622"/>
    <n v="-1"/>
    <n v="74.434027333591303"/>
    <n v="-1"/>
    <n v="43.127231878971102"/>
    <n v="-1"/>
    <n v="3.3153119350937201"/>
    <n v="-1"/>
    <x v="4"/>
    <x v="16"/>
    <x v="0"/>
  </r>
  <r>
    <n v="5083"/>
    <n v="6760"/>
    <m/>
    <x v="0"/>
    <n v="6"/>
    <n v="203"/>
    <n v="-1"/>
    <n v="812"/>
    <n v="-1"/>
    <n v="12.558396881116501"/>
    <n v="-1"/>
    <n v="62.028700010374301"/>
    <n v="-1"/>
    <n v="36.071497363643303"/>
    <n v="-1"/>
    <n v="4.4052420035470599"/>
    <n v="-1"/>
    <x v="5"/>
    <x v="16"/>
    <x v="0"/>
  </r>
  <r>
    <n v="5083"/>
    <n v="6760"/>
    <m/>
    <x v="0"/>
    <n v="7"/>
    <n v="169"/>
    <n v="-1"/>
    <n v="676"/>
    <n v="-1"/>
    <n v="13.4950085136604"/>
    <n v="-1"/>
    <n v="54.276526219204698"/>
    <n v="-1"/>
    <n v="31.567134646003399"/>
    <n v="-1"/>
    <n v="5.3358301763466196"/>
    <n v="-1"/>
    <x v="6"/>
    <x v="16"/>
    <x v="0"/>
  </r>
  <r>
    <n v="5083"/>
    <n v="6760"/>
    <m/>
    <x v="0"/>
    <n v="8"/>
    <n v="207"/>
    <n v="-1"/>
    <n v="828"/>
    <n v="-1"/>
    <n v="13.037096226671"/>
    <n v="-1"/>
    <n v="62.0882860716195"/>
    <n v="-1"/>
    <n v="35.993034903379403"/>
    <n v="-1"/>
    <n v="4.3329706321139696"/>
    <n v="-1"/>
    <x v="7"/>
    <x v="16"/>
    <x v="0"/>
  </r>
  <r>
    <n v="5083"/>
    <n v="6760"/>
    <m/>
    <x v="0"/>
    <n v="9"/>
    <n v="178"/>
    <n v="-1"/>
    <n v="712"/>
    <n v="-1"/>
    <n v="13.8519713133084"/>
    <n v="-1"/>
    <n v="51.031379492525403"/>
    <n v="-1"/>
    <n v="29.490676288811201"/>
    <n v="-1"/>
    <n v="5.0067668417359297"/>
    <n v="-1"/>
    <x v="8"/>
    <x v="16"/>
    <x v="0"/>
  </r>
  <r>
    <n v="5083"/>
    <n v="6760"/>
    <m/>
    <x v="0"/>
    <n v="10"/>
    <n v="182"/>
    <n v="-1"/>
    <n v="728"/>
    <n v="-1"/>
    <n v="13.1701291740582"/>
    <n v="-1"/>
    <n v="56.172479221803101"/>
    <n v="-1"/>
    <n v="32.522763109009503"/>
    <n v="-1"/>
    <n v="4.9502718939450698"/>
    <n v="-1"/>
    <x v="9"/>
    <x v="16"/>
    <x v="0"/>
  </r>
  <r>
    <n v="5083"/>
    <n v="6760"/>
    <m/>
    <x v="0"/>
    <n v="11"/>
    <n v="192"/>
    <n v="-1"/>
    <n v="768"/>
    <n v="-1"/>
    <n v="11.9625542226151"/>
    <n v="-1"/>
    <n v="63.313548353938003"/>
    <n v="-1"/>
    <n v="36.849995658723799"/>
    <n v="-1"/>
    <n v="4.6991097697073103"/>
    <n v="-1"/>
    <x v="10"/>
    <x v="16"/>
    <x v="0"/>
  </r>
  <r>
    <n v="5083"/>
    <n v="6760"/>
    <m/>
    <x v="0"/>
    <n v="12"/>
    <n v="203"/>
    <n v="-1"/>
    <n v="812"/>
    <n v="-1"/>
    <n v="13.4732903101335"/>
    <n v="-1"/>
    <n v="63.192774265007998"/>
    <n v="-1"/>
    <n v="36.906021851751902"/>
    <n v="-1"/>
    <n v="4.44630156389238"/>
    <n v="-1"/>
    <x v="11"/>
    <x v="16"/>
    <x v="0"/>
  </r>
  <r>
    <n v="5083"/>
    <n v="6760"/>
    <m/>
    <x v="0"/>
    <n v="0"/>
    <n v="2658"/>
    <n v="-1"/>
    <n v="886"/>
    <n v="-1"/>
    <n v="17.0271507043526"/>
    <n v="-1"/>
    <n v="61.849256758203801"/>
    <n v="-1"/>
    <n v="35.955662619102903"/>
    <n v="-1"/>
    <n v="3.8997459932302001"/>
    <n v="-1"/>
    <x v="12"/>
    <x v="16"/>
    <x v="0"/>
  </r>
  <r>
    <n v="5086"/>
    <n v="6760"/>
    <m/>
    <x v="0"/>
    <n v="1"/>
    <n v="172"/>
    <n v="-1"/>
    <n v="688"/>
    <n v="-1"/>
    <n v="48.423852535858103"/>
    <n v="-1"/>
    <n v="13.8016448682008"/>
    <n v="-1"/>
    <n v="7.9899158985794401"/>
    <n v="-1"/>
    <n v="2.8293034355507101"/>
    <n v="-1"/>
    <x v="0"/>
    <x v="16"/>
    <x v="0"/>
  </r>
  <r>
    <n v="5086"/>
    <n v="6760"/>
    <m/>
    <x v="0"/>
    <n v="2"/>
    <n v="289"/>
    <n v="-1"/>
    <n v="1156"/>
    <n v="-1"/>
    <n v="31.753211843323701"/>
    <n v="-1"/>
    <n v="45.348251048939197"/>
    <n v="-1"/>
    <n v="26.208972029730599"/>
    <n v="-1"/>
    <n v="3.0944544317946301"/>
    <n v="-1"/>
    <x v="1"/>
    <x v="16"/>
    <x v="0"/>
  </r>
  <r>
    <n v="5086"/>
    <n v="6760"/>
    <m/>
    <x v="0"/>
    <n v="3"/>
    <n v="267"/>
    <n v="-1"/>
    <n v="1068"/>
    <n v="-1"/>
    <n v="13.640653029751601"/>
    <n v="-1"/>
    <n v="75.078245554106502"/>
    <n v="-1"/>
    <n v="43.574291075125103"/>
    <n v="-1"/>
    <n v="3.38098607661912"/>
    <n v="-1"/>
    <x v="2"/>
    <x v="16"/>
    <x v="0"/>
  </r>
  <r>
    <n v="5086"/>
    <n v="6760"/>
    <m/>
    <x v="0"/>
    <n v="4"/>
    <n v="292"/>
    <n v="-1"/>
    <n v="1168"/>
    <n v="-1"/>
    <n v="14.0958028922552"/>
    <n v="-1"/>
    <n v="78.963671084949198"/>
    <n v="-1"/>
    <n v="45.792020316717597"/>
    <n v="-1"/>
    <n v="3.08273343670592"/>
    <n v="-1"/>
    <x v="3"/>
    <x v="16"/>
    <x v="0"/>
  </r>
  <r>
    <n v="5086"/>
    <n v="6760"/>
    <m/>
    <x v="0"/>
    <n v="5"/>
    <n v="289"/>
    <n v="-1"/>
    <n v="1156"/>
    <n v="-1"/>
    <n v="14.932393136408299"/>
    <n v="-1"/>
    <n v="75.139394580785506"/>
    <n v="-1"/>
    <n v="43.608656342027103"/>
    <n v="-1"/>
    <n v="3.1118349770552101"/>
    <n v="-1"/>
    <x v="4"/>
    <x v="16"/>
    <x v="0"/>
  </r>
  <r>
    <n v="5086"/>
    <n v="6760"/>
    <m/>
    <x v="0"/>
    <n v="6"/>
    <n v="214"/>
    <n v="-1"/>
    <n v="856"/>
    <n v="-1"/>
    <n v="15.246662958246"/>
    <n v="-1"/>
    <n v="56.801030616204599"/>
    <n v="-1"/>
    <n v="32.863599752181401"/>
    <n v="-1"/>
    <n v="4.1849286768984504"/>
    <n v="-1"/>
    <x v="5"/>
    <x v="16"/>
    <x v="0"/>
  </r>
  <r>
    <n v="5086"/>
    <n v="6760"/>
    <m/>
    <x v="0"/>
    <n v="7"/>
    <n v="231"/>
    <n v="-1"/>
    <n v="924"/>
    <n v="-1"/>
    <n v="14.0983047155063"/>
    <n v="-1"/>
    <n v="64.998304107784605"/>
    <n v="-1"/>
    <n v="37.712608193417601"/>
    <n v="-1"/>
    <n v="3.8257603390730899"/>
    <n v="-1"/>
    <x v="6"/>
    <x v="16"/>
    <x v="0"/>
  </r>
  <r>
    <n v="5086"/>
    <n v="6760"/>
    <m/>
    <x v="0"/>
    <n v="8"/>
    <n v="188"/>
    <n v="-1"/>
    <n v="752"/>
    <n v="-1"/>
    <n v="12.9028042010018"/>
    <n v="-1"/>
    <n v="59.305961286249698"/>
    <n v="-1"/>
    <n v="34.488524991997103"/>
    <n v="-1"/>
    <n v="4.7543760682446399"/>
    <n v="-1"/>
    <x v="7"/>
    <x v="16"/>
    <x v="0"/>
  </r>
  <r>
    <n v="5086"/>
    <n v="6760"/>
    <m/>
    <x v="0"/>
    <n v="9"/>
    <n v="176"/>
    <n v="-1"/>
    <n v="704"/>
    <n v="-1"/>
    <n v="14.737844328256701"/>
    <n v="-1"/>
    <n v="48.088266476769398"/>
    <n v="-1"/>
    <n v="27.842382775611899"/>
    <n v="-1"/>
    <n v="5.1090674289942504"/>
    <n v="-1"/>
    <x v="8"/>
    <x v="16"/>
    <x v="0"/>
  </r>
  <r>
    <n v="5086"/>
    <n v="6760"/>
    <m/>
    <x v="0"/>
    <n v="10"/>
    <n v="164"/>
    <n v="-1"/>
    <n v="656"/>
    <n v="-1"/>
    <n v="13.0567507909733"/>
    <n v="-1"/>
    <n v="54.529618504777197"/>
    <n v="-1"/>
    <n v="31.796526630747799"/>
    <n v="-1"/>
    <n v="5.4723674732549901"/>
    <n v="-1"/>
    <x v="9"/>
    <x v="16"/>
    <x v="0"/>
  </r>
  <r>
    <n v="5086"/>
    <n v="6760"/>
    <m/>
    <x v="0"/>
    <n v="11"/>
    <n v="178"/>
    <n v="-1"/>
    <n v="712"/>
    <n v="-1"/>
    <n v="12.097643834582501"/>
    <n v="-1"/>
    <n v="59.236474893975497"/>
    <n v="-1"/>
    <n v="34.150954183512603"/>
    <n v="-1"/>
    <n v="5.0053901850543898"/>
    <n v="-1"/>
    <x v="10"/>
    <x v="16"/>
    <x v="0"/>
  </r>
  <r>
    <n v="5086"/>
    <n v="6760"/>
    <m/>
    <x v="0"/>
    <n v="12"/>
    <n v="203"/>
    <n v="-1"/>
    <n v="812"/>
    <n v="-1"/>
    <n v="12.2928690648063"/>
    <n v="-1"/>
    <n v="64.036006608357297"/>
    <n v="-1"/>
    <n v="37.290255625690001"/>
    <n v="-1"/>
    <n v="4.4050797259283003"/>
    <n v="-1"/>
    <x v="11"/>
    <x v="16"/>
    <x v="0"/>
  </r>
  <r>
    <n v="5086"/>
    <n v="6760"/>
    <m/>
    <x v="0"/>
    <n v="0"/>
    <n v="2663"/>
    <n v="-1"/>
    <n v="887.66666666666697"/>
    <n v="-1"/>
    <n v="17.990346783751999"/>
    <n v="-1"/>
    <n v="59.920180155453501"/>
    <n v="-1"/>
    <n v="34.753703640370297"/>
    <n v="-1"/>
    <n v="3.8821412401351201"/>
    <n v="-1"/>
    <x v="12"/>
    <x v="16"/>
    <x v="0"/>
  </r>
  <r>
    <n v="5085"/>
    <n v="6760"/>
    <m/>
    <x v="0"/>
    <n v="1"/>
    <n v="203"/>
    <n v="-1"/>
    <n v="812"/>
    <n v="-1"/>
    <n v="46.113297948432297"/>
    <n v="-1"/>
    <n v="17.2962138596301"/>
    <n v="-1"/>
    <n v="10.0792297542827"/>
    <n v="-1"/>
    <n v="2.2992241642534901"/>
    <n v="-1"/>
    <x v="0"/>
    <x v="16"/>
    <x v="0"/>
  </r>
  <r>
    <n v="5085"/>
    <n v="6760"/>
    <m/>
    <x v="0"/>
    <n v="2"/>
    <n v="309"/>
    <n v="-1"/>
    <n v="1236"/>
    <n v="-1"/>
    <n v="24.909324830016399"/>
    <n v="-1"/>
    <n v="57.866338970536702"/>
    <n v="-1"/>
    <n v="33.518595120831399"/>
    <n v="-1"/>
    <n v="2.9126844684605699"/>
    <n v="-1"/>
    <x v="1"/>
    <x v="16"/>
    <x v="0"/>
  </r>
  <r>
    <n v="5085"/>
    <n v="6760"/>
    <m/>
    <x v="0"/>
    <n v="3"/>
    <n v="305"/>
    <n v="-1"/>
    <n v="1220"/>
    <n v="-1"/>
    <n v="15.567708946747899"/>
    <n v="-1"/>
    <n v="77.573587803689605"/>
    <n v="-1"/>
    <n v="44.8772845359412"/>
    <n v="-1"/>
    <n v="2.93671641779589"/>
    <n v="-1"/>
    <x v="2"/>
    <x v="16"/>
    <x v="0"/>
  </r>
  <r>
    <n v="5085"/>
    <n v="6760"/>
    <m/>
    <x v="0"/>
    <n v="4"/>
    <n v="269"/>
    <n v="-1"/>
    <n v="1076"/>
    <n v="-1"/>
    <n v="12.836219396099199"/>
    <n v="-1"/>
    <n v="80.590567876058998"/>
    <n v="-1"/>
    <n v="46.608974798618199"/>
    <n v="-1"/>
    <n v="3.3460911849869999"/>
    <n v="-1"/>
    <x v="3"/>
    <x v="16"/>
    <x v="0"/>
  </r>
  <r>
    <n v="5085"/>
    <n v="6760"/>
    <m/>
    <x v="0"/>
    <n v="5"/>
    <n v="283"/>
    <n v="-1"/>
    <n v="1132"/>
    <n v="-1"/>
    <n v="13.391177096249001"/>
    <n v="-1"/>
    <n v="84.113700559372404"/>
    <n v="-1"/>
    <n v="48.662224583073701"/>
    <n v="-1"/>
    <n v="3.1668543866348999"/>
    <n v="-1"/>
    <x v="4"/>
    <x v="16"/>
    <x v="0"/>
  </r>
  <r>
    <n v="5085"/>
    <n v="6760"/>
    <m/>
    <x v="0"/>
    <n v="6"/>
    <n v="209"/>
    <n v="-1"/>
    <n v="836"/>
    <n v="-1"/>
    <n v="13.8543332115065"/>
    <n v="-1"/>
    <n v="61.4046039035508"/>
    <n v="-1"/>
    <n v="35.675361094029398"/>
    <n v="-1"/>
    <n v="4.2608081826039701"/>
    <n v="-1"/>
    <x v="5"/>
    <x v="16"/>
    <x v="0"/>
  </r>
  <r>
    <n v="5085"/>
    <n v="6760"/>
    <m/>
    <x v="0"/>
    <n v="7"/>
    <n v="184"/>
    <n v="-1"/>
    <n v="736"/>
    <n v="-1"/>
    <n v="12.287679445878"/>
    <n v="-1"/>
    <n v="58.177324228645098"/>
    <n v="-1"/>
    <n v="33.893239516871901"/>
    <n v="-1"/>
    <n v="4.9099963516107898"/>
    <n v="-1"/>
    <x v="6"/>
    <x v="16"/>
    <x v="0"/>
  </r>
  <r>
    <n v="5085"/>
    <n v="6760"/>
    <m/>
    <x v="0"/>
    <n v="8"/>
    <n v="210"/>
    <n v="-1"/>
    <n v="840"/>
    <n v="-1"/>
    <n v="12.941560286849899"/>
    <n v="-1"/>
    <n v="65.243568946516604"/>
    <n v="-1"/>
    <n v="37.869305634410097"/>
    <n v="-1"/>
    <n v="4.2947540188375699"/>
    <n v="-1"/>
    <x v="7"/>
    <x v="16"/>
    <x v="0"/>
  </r>
  <r>
    <n v="5085"/>
    <n v="6760"/>
    <m/>
    <x v="0"/>
    <n v="9"/>
    <n v="189"/>
    <n v="-1"/>
    <n v="756"/>
    <n v="-1"/>
    <n v="13.418516681812401"/>
    <n v="-1"/>
    <n v="58.835582462655303"/>
    <n v="-1"/>
    <n v="34.240292134086999"/>
    <n v="-1"/>
    <n v="4.7655941547749396"/>
    <n v="-1"/>
    <x v="8"/>
    <x v="16"/>
    <x v="0"/>
  </r>
  <r>
    <n v="5085"/>
    <n v="6760"/>
    <m/>
    <x v="0"/>
    <n v="10"/>
    <n v="180"/>
    <n v="-1"/>
    <n v="720"/>
    <n v="-1"/>
    <n v="13.876655069540501"/>
    <n v="-1"/>
    <n v="53.469331855940801"/>
    <n v="-1"/>
    <n v="30.7820806800793"/>
    <n v="-1"/>
    <n v="5.0084159446460603"/>
    <n v="-1"/>
    <x v="9"/>
    <x v="16"/>
    <x v="0"/>
  </r>
  <r>
    <n v="5085"/>
    <n v="6760"/>
    <m/>
    <x v="0"/>
    <n v="11"/>
    <n v="178"/>
    <n v="-1"/>
    <n v="712"/>
    <n v="-1"/>
    <n v="13.151150688677999"/>
    <n v="-1"/>
    <n v="54.296785985962003"/>
    <n v="-1"/>
    <n v="31.463226146798799"/>
    <n v="-1"/>
    <n v="5.05241188470122"/>
    <n v="-1"/>
    <x v="10"/>
    <x v="16"/>
    <x v="0"/>
  </r>
  <r>
    <n v="5085"/>
    <n v="6760"/>
    <m/>
    <x v="0"/>
    <n v="12"/>
    <n v="177"/>
    <n v="-1"/>
    <n v="708"/>
    <n v="-1"/>
    <n v="13.4334579143196"/>
    <n v="-1"/>
    <n v="53.084605099231197"/>
    <n v="-1"/>
    <n v="30.710737752760199"/>
    <n v="-1"/>
    <n v="5.0986668144895297"/>
    <n v="-1"/>
    <x v="11"/>
    <x v="16"/>
    <x v="0"/>
  </r>
  <r>
    <n v="5085"/>
    <n v="6760"/>
    <m/>
    <x v="0"/>
    <n v="0"/>
    <n v="2696"/>
    <n v="-1"/>
    <n v="898.66666666666697"/>
    <n v="-1"/>
    <n v="17.312877959509699"/>
    <n v="-1"/>
    <n v="62.158516926092702"/>
    <n v="-1"/>
    <n v="36.013957859371203"/>
    <n v="-1"/>
    <n v="3.84222215261551"/>
    <n v="-1"/>
    <x v="12"/>
    <x v="16"/>
    <x v="0"/>
  </r>
  <r>
    <n v="5081"/>
    <n v="6760"/>
    <m/>
    <x v="0"/>
    <n v="1"/>
    <n v="155"/>
    <n v="-1"/>
    <n v="620"/>
    <n v="-1"/>
    <n v="47.800513967459104"/>
    <n v="-1"/>
    <n v="12.720995696638401"/>
    <n v="-1"/>
    <n v="7.3732762856144403"/>
    <n v="-1"/>
    <n v="3.1066340904737602"/>
    <n v="-1"/>
    <x v="0"/>
    <x v="16"/>
    <x v="0"/>
  </r>
  <r>
    <n v="5081"/>
    <n v="6760"/>
    <m/>
    <x v="0"/>
    <n v="2"/>
    <n v="296"/>
    <n v="-1"/>
    <n v="1184"/>
    <n v="-1"/>
    <n v="18.042895059710499"/>
    <n v="-1"/>
    <n v="72.276022142713998"/>
    <n v="-1"/>
    <n v="41.8877989408373"/>
    <n v="-1"/>
    <n v="3.0469604831808401"/>
    <n v="-1"/>
    <x v="1"/>
    <x v="16"/>
    <x v="0"/>
  </r>
  <r>
    <n v="5081"/>
    <n v="6760"/>
    <m/>
    <x v="0"/>
    <n v="3"/>
    <n v="255"/>
    <n v="-1"/>
    <n v="1020"/>
    <n v="-1"/>
    <n v="13.9681924618511"/>
    <n v="-1"/>
    <n v="73.917553027425498"/>
    <n v="-1"/>
    <n v="43.050146762565703"/>
    <n v="-1"/>
    <n v="3.5242199057579402"/>
    <n v="-1"/>
    <x v="2"/>
    <x v="16"/>
    <x v="0"/>
  </r>
  <r>
    <n v="5081"/>
    <n v="6760"/>
    <m/>
    <x v="0"/>
    <n v="4"/>
    <n v="277"/>
    <n v="-1"/>
    <n v="1108"/>
    <n v="-1"/>
    <n v="15.513878350986699"/>
    <n v="-1"/>
    <n v="71.360273655849994"/>
    <n v="-1"/>
    <n v="41.473977786690398"/>
    <n v="-1"/>
    <n v="3.2525360795806701"/>
    <n v="-1"/>
    <x v="3"/>
    <x v="16"/>
    <x v="0"/>
  </r>
  <r>
    <n v="5081"/>
    <n v="6760"/>
    <m/>
    <x v="0"/>
    <n v="5"/>
    <n v="273"/>
    <n v="-1"/>
    <n v="1092"/>
    <n v="-1"/>
    <n v="14.996878539532901"/>
    <n v="-1"/>
    <n v="73.532291175586096"/>
    <n v="-1"/>
    <n v="42.670109863310898"/>
    <n v="-1"/>
    <n v="3.29305009791543"/>
    <n v="-1"/>
    <x v="4"/>
    <x v="16"/>
    <x v="0"/>
  </r>
  <r>
    <n v="5081"/>
    <n v="6760"/>
    <m/>
    <x v="0"/>
    <n v="6"/>
    <n v="196"/>
    <n v="-1"/>
    <n v="784"/>
    <n v="-1"/>
    <n v="12.755693794266101"/>
    <n v="-1"/>
    <n v="58.232495223251803"/>
    <n v="-1"/>
    <n v="33.827910954603098"/>
    <n v="-1"/>
    <n v="4.57111151885164"/>
    <n v="-1"/>
    <x v="5"/>
    <x v="16"/>
    <x v="0"/>
  </r>
  <r>
    <n v="5081"/>
    <n v="6760"/>
    <m/>
    <x v="0"/>
    <n v="7"/>
    <n v="207"/>
    <n v="-1"/>
    <n v="828"/>
    <n v="-1"/>
    <n v="12.3476758267033"/>
    <n v="-1"/>
    <n v="65.253033996526995"/>
    <n v="-1"/>
    <n v="37.982635961444998"/>
    <n v="-1"/>
    <n v="4.3032118418996497"/>
    <n v="-1"/>
    <x v="6"/>
    <x v="16"/>
    <x v="0"/>
  </r>
  <r>
    <n v="5081"/>
    <n v="6760"/>
    <m/>
    <x v="0"/>
    <n v="8"/>
    <n v="200"/>
    <n v="-1"/>
    <n v="800"/>
    <n v="-1"/>
    <n v="14.550133837089"/>
    <n v="-1"/>
    <n v="55.682983768848999"/>
    <n v="-1"/>
    <n v="32.239808609506703"/>
    <n v="-1"/>
    <n v="4.5070194432670601"/>
    <n v="-1"/>
    <x v="7"/>
    <x v="16"/>
    <x v="0"/>
  </r>
  <r>
    <n v="5081"/>
    <n v="6760"/>
    <m/>
    <x v="0"/>
    <n v="9"/>
    <n v="180"/>
    <n v="-1"/>
    <n v="720"/>
    <n v="-1"/>
    <n v="12.582196826038899"/>
    <n v="-1"/>
    <n v="58.196265030958699"/>
    <n v="-1"/>
    <n v="33.623876473831203"/>
    <n v="-1"/>
    <n v="4.96903658829594"/>
    <n v="-1"/>
    <x v="8"/>
    <x v="16"/>
    <x v="0"/>
  </r>
  <r>
    <n v="5081"/>
    <n v="6760"/>
    <m/>
    <x v="0"/>
    <n v="10"/>
    <n v="191"/>
    <n v="-1"/>
    <n v="764"/>
    <n v="-1"/>
    <n v="12.0039546704638"/>
    <n v="-1"/>
    <n v="59.717088919475003"/>
    <n v="-1"/>
    <n v="34.588751747492701"/>
    <n v="-1"/>
    <n v="4.7145030111567898"/>
    <n v="-1"/>
    <x v="9"/>
    <x v="16"/>
    <x v="0"/>
  </r>
  <r>
    <n v="5081"/>
    <n v="6760"/>
    <m/>
    <x v="0"/>
    <n v="11"/>
    <n v="181"/>
    <n v="-1"/>
    <n v="724"/>
    <n v="-1"/>
    <n v="12.424820265820101"/>
    <n v="-1"/>
    <n v="59.722865351418299"/>
    <n v="-1"/>
    <n v="34.654402671023199"/>
    <n v="-1"/>
    <n v="4.9140410222331896"/>
    <n v="-1"/>
    <x v="10"/>
    <x v="16"/>
    <x v="0"/>
  </r>
  <r>
    <n v="5081"/>
    <n v="6760"/>
    <m/>
    <x v="0"/>
    <n v="12"/>
    <n v="210"/>
    <n v="-1"/>
    <n v="840"/>
    <n v="-1"/>
    <n v="12.883649133004999"/>
    <n v="-1"/>
    <n v="65.765978938008004"/>
    <n v="-1"/>
    <n v="37.881133695219702"/>
    <n v="-1"/>
    <n v="4.2972590343913204"/>
    <n v="-1"/>
    <x v="11"/>
    <x v="16"/>
    <x v="0"/>
  </r>
  <r>
    <n v="5081"/>
    <n v="6760"/>
    <m/>
    <x v="0"/>
    <n v="0"/>
    <n v="2621"/>
    <n v="-1"/>
    <n v="873.66666666666697"/>
    <n v="-1"/>
    <n v="16.093582231564302"/>
    <n v="-1"/>
    <n v="62.806209062346497"/>
    <n v="-1"/>
    <n v="36.430193741451397"/>
    <n v="-1"/>
    <n v="3.9515180903014699"/>
    <n v="-1"/>
    <x v="12"/>
    <x v="16"/>
    <x v="0"/>
  </r>
  <r>
    <n v="5080"/>
    <n v="6760"/>
    <m/>
    <x v="0"/>
    <n v="1"/>
    <n v="195"/>
    <n v="-1"/>
    <n v="780"/>
    <n v="-1"/>
    <n v="43.545645744214099"/>
    <n v="-1"/>
    <n v="18.258269684384299"/>
    <n v="-1"/>
    <n v="10.598089317387"/>
    <n v="-1"/>
    <n v="2.6421890475804002"/>
    <n v="-1"/>
    <x v="0"/>
    <x v="16"/>
    <x v="0"/>
  </r>
  <r>
    <n v="5080"/>
    <n v="6760"/>
    <m/>
    <x v="0"/>
    <n v="2"/>
    <n v="297"/>
    <n v="-1"/>
    <n v="1188"/>
    <n v="-1"/>
    <n v="14.856728787150301"/>
    <n v="-1"/>
    <n v="81.664869203007598"/>
    <n v="-1"/>
    <n v="47.418384477193698"/>
    <n v="-1"/>
    <n v="3.0207887827662501"/>
    <n v="-1"/>
    <x v="1"/>
    <x v="16"/>
    <x v="0"/>
  </r>
  <r>
    <n v="5080"/>
    <n v="6760"/>
    <m/>
    <x v="0"/>
    <n v="3"/>
    <n v="269"/>
    <n v="-1"/>
    <n v="1076"/>
    <n v="-1"/>
    <n v="13.7398499256223"/>
    <n v="-1"/>
    <n v="78.799579282111296"/>
    <n v="-1"/>
    <n v="45.631294748900999"/>
    <n v="-1"/>
    <n v="3.3449361522618801"/>
    <n v="-1"/>
    <x v="2"/>
    <x v="16"/>
    <x v="0"/>
  </r>
  <r>
    <n v="5080"/>
    <n v="6760"/>
    <m/>
    <x v="0"/>
    <n v="4"/>
    <n v="284"/>
    <n v="-1"/>
    <n v="1136"/>
    <n v="-1"/>
    <n v="13.927101563364401"/>
    <n v="-1"/>
    <n v="78.221115405762603"/>
    <n v="-1"/>
    <n v="45.265083621452"/>
    <n v="-1"/>
    <n v="3.16400389430913"/>
    <n v="-1"/>
    <x v="3"/>
    <x v="16"/>
    <x v="0"/>
  </r>
  <r>
    <n v="5080"/>
    <n v="6760"/>
    <m/>
    <x v="0"/>
    <n v="5"/>
    <n v="280"/>
    <n v="-1"/>
    <n v="1120"/>
    <n v="-1"/>
    <n v="14.3279857567222"/>
    <n v="-1"/>
    <n v="76.6447381405318"/>
    <n v="-1"/>
    <n v="44.244715239806702"/>
    <n v="-1"/>
    <n v="3.1986555592552599"/>
    <n v="-1"/>
    <x v="4"/>
    <x v="16"/>
    <x v="0"/>
  </r>
  <r>
    <n v="5080"/>
    <n v="6760"/>
    <m/>
    <x v="0"/>
    <n v="6"/>
    <n v="212"/>
    <n v="-1"/>
    <n v="848"/>
    <n v="-1"/>
    <n v="14.0528261371625"/>
    <n v="-1"/>
    <n v="61.800735600042799"/>
    <n v="-1"/>
    <n v="35.848573847817299"/>
    <n v="-1"/>
    <n v="4.2353801104101798"/>
    <n v="-1"/>
    <x v="5"/>
    <x v="16"/>
    <x v="0"/>
  </r>
  <r>
    <n v="5080"/>
    <n v="6760"/>
    <m/>
    <x v="0"/>
    <n v="7"/>
    <n v="183"/>
    <n v="-1"/>
    <n v="732"/>
    <n v="-1"/>
    <n v="11.238281689170901"/>
    <n v="-1"/>
    <n v="61.2508988904247"/>
    <n v="-1"/>
    <n v="35.482636973445103"/>
    <n v="-1"/>
    <n v="4.9394540781568104"/>
    <n v="-1"/>
    <x v="6"/>
    <x v="16"/>
    <x v="0"/>
  </r>
  <r>
    <n v="5080"/>
    <n v="6760"/>
    <m/>
    <x v="0"/>
    <n v="8"/>
    <n v="205"/>
    <n v="-1"/>
    <n v="820"/>
    <n v="-1"/>
    <n v="15.2688267369246"/>
    <n v="-1"/>
    <n v="55.927530171896798"/>
    <n v="-1"/>
    <n v="32.452708339177597"/>
    <n v="-1"/>
    <n v="4.3721825475451599"/>
    <n v="-1"/>
    <x v="7"/>
    <x v="16"/>
    <x v="0"/>
  </r>
  <r>
    <n v="5080"/>
    <n v="6760"/>
    <m/>
    <x v="0"/>
    <n v="9"/>
    <n v="173"/>
    <n v="-1"/>
    <n v="692"/>
    <n v="-1"/>
    <n v="13.976687246391"/>
    <n v="-1"/>
    <n v="48.831866112038099"/>
    <n v="-1"/>
    <n v="28.366531574073399"/>
    <n v="-1"/>
    <n v="5.1233285692672501"/>
    <n v="-1"/>
    <x v="8"/>
    <x v="16"/>
    <x v="0"/>
  </r>
  <r>
    <n v="5080"/>
    <n v="6760"/>
    <m/>
    <x v="0"/>
    <n v="10"/>
    <n v="182"/>
    <n v="-1"/>
    <n v="728"/>
    <n v="-1"/>
    <n v="13.5061797182872"/>
    <n v="-1"/>
    <n v="52.885146259196297"/>
    <n v="-1"/>
    <n v="30.792971476070999"/>
    <n v="-1"/>
    <n v="4.94829682572741"/>
    <n v="-1"/>
    <x v="9"/>
    <x v="16"/>
    <x v="0"/>
  </r>
  <r>
    <n v="5080"/>
    <n v="6760"/>
    <m/>
    <x v="0"/>
    <n v="11"/>
    <n v="202"/>
    <n v="-1"/>
    <n v="808"/>
    <n v="-1"/>
    <n v="13.177139205043201"/>
    <n v="-1"/>
    <n v="61.801187582150703"/>
    <n v="-1"/>
    <n v="35.929804164714703"/>
    <n v="-1"/>
    <n v="4.4645703141963899"/>
    <n v="-1"/>
    <x v="10"/>
    <x v="16"/>
    <x v="0"/>
  </r>
  <r>
    <n v="5080"/>
    <n v="6760"/>
    <m/>
    <x v="0"/>
    <n v="12"/>
    <n v="194"/>
    <n v="-1"/>
    <n v="776"/>
    <n v="-1"/>
    <n v="15.413976362061099"/>
    <n v="-1"/>
    <n v="51.490716215682603"/>
    <n v="-1"/>
    <n v="30.11804195765"/>
    <n v="-1"/>
    <n v="4.61518649064414"/>
    <n v="-1"/>
    <x v="11"/>
    <x v="16"/>
    <x v="0"/>
  </r>
  <r>
    <n v="5080"/>
    <n v="6760"/>
    <m/>
    <x v="0"/>
    <n v="0"/>
    <n v="2676"/>
    <n v="-1"/>
    <n v="892"/>
    <n v="-1"/>
    <n v="16.1663307784209"/>
    <n v="-1"/>
    <n v="63.1573622745181"/>
    <n v="-1"/>
    <n v="36.631908330767899"/>
    <n v="-1"/>
    <n v="3.88214610226761"/>
    <n v="-1"/>
    <x v="12"/>
    <x v="16"/>
    <x v="0"/>
  </r>
  <r>
    <n v="5077"/>
    <n v="6760"/>
    <m/>
    <x v="0"/>
    <n v="1"/>
    <n v="179"/>
    <n v="-1"/>
    <n v="716"/>
    <n v="-1"/>
    <n v="48.384774852508997"/>
    <n v="-1"/>
    <n v="14.3871379803227"/>
    <n v="-1"/>
    <n v="8.3471111205668507"/>
    <n v="-1"/>
    <n v="2.8381748427657998"/>
    <n v="-1"/>
    <x v="0"/>
    <x v="16"/>
    <x v="0"/>
  </r>
  <r>
    <n v="5077"/>
    <n v="6760"/>
    <m/>
    <x v="0"/>
    <n v="2"/>
    <n v="319"/>
    <n v="-1"/>
    <n v="1276"/>
    <n v="-1"/>
    <n v="24.6914214290262"/>
    <n v="-1"/>
    <n v="66.396124290612093"/>
    <n v="-1"/>
    <n v="38.537841494622803"/>
    <n v="-1"/>
    <n v="2.81650090441304"/>
    <n v="-1"/>
    <x v="1"/>
    <x v="16"/>
    <x v="0"/>
  </r>
  <r>
    <n v="5077"/>
    <n v="6760"/>
    <m/>
    <x v="0"/>
    <n v="3"/>
    <n v="263"/>
    <n v="-1"/>
    <n v="1052"/>
    <n v="-1"/>
    <n v="12.9749122645583"/>
    <n v="-1"/>
    <n v="76.879307116649798"/>
    <n v="-1"/>
    <n v="44.626959842433997"/>
    <n v="-1"/>
    <n v="3.42693698977269"/>
    <n v="-1"/>
    <x v="2"/>
    <x v="16"/>
    <x v="0"/>
  </r>
  <r>
    <n v="5077"/>
    <n v="6760"/>
    <m/>
    <x v="0"/>
    <n v="4"/>
    <n v="293"/>
    <n v="-1"/>
    <n v="1172"/>
    <n v="-1"/>
    <n v="13.9237931996485"/>
    <n v="-1"/>
    <n v="85.023540341672003"/>
    <n v="-1"/>
    <n v="49.166889209544102"/>
    <n v="-1"/>
    <n v="3.0403756634180601"/>
    <n v="-1"/>
    <x v="3"/>
    <x v="16"/>
    <x v="0"/>
  </r>
  <r>
    <n v="5077"/>
    <n v="6760"/>
    <m/>
    <x v="0"/>
    <n v="5"/>
    <n v="299"/>
    <n v="-1"/>
    <n v="1196"/>
    <n v="-1"/>
    <n v="15.130181192638"/>
    <n v="-1"/>
    <n v="76.171554121127301"/>
    <n v="-1"/>
    <n v="44.256830365547401"/>
    <n v="-1"/>
    <n v="3.0113763835707101"/>
    <n v="-1"/>
    <x v="4"/>
    <x v="16"/>
    <x v="0"/>
  </r>
  <r>
    <n v="5077"/>
    <n v="6760"/>
    <m/>
    <x v="0"/>
    <n v="6"/>
    <n v="188"/>
    <n v="-1"/>
    <n v="752"/>
    <n v="-1"/>
    <n v="12.666049618399599"/>
    <n v="-1"/>
    <n v="59.2940884010494"/>
    <n v="-1"/>
    <n v="34.363775674407201"/>
    <n v="-1"/>
    <n v="4.70456620999542"/>
    <n v="-1"/>
    <x v="5"/>
    <x v="16"/>
    <x v="0"/>
  </r>
  <r>
    <n v="5077"/>
    <n v="6760"/>
    <m/>
    <x v="0"/>
    <n v="7"/>
    <n v="185"/>
    <n v="-1"/>
    <n v="740"/>
    <n v="-1"/>
    <n v="11.776191081588699"/>
    <n v="-1"/>
    <n v="64.59780793422"/>
    <n v="-1"/>
    <n v="37.418922297691203"/>
    <n v="-1"/>
    <n v="4.8644119467753102"/>
    <n v="-1"/>
    <x v="6"/>
    <x v="16"/>
    <x v="0"/>
  </r>
  <r>
    <n v="5077"/>
    <n v="6760"/>
    <m/>
    <x v="0"/>
    <n v="8"/>
    <n v="207"/>
    <n v="-1"/>
    <n v="828"/>
    <n v="-1"/>
    <n v="12.9025835404807"/>
    <n v="-1"/>
    <n v="63.274819822092702"/>
    <n v="-1"/>
    <n v="36.638644533662202"/>
    <n v="-1"/>
    <n v="4.36305431078552"/>
    <n v="-1"/>
    <x v="7"/>
    <x v="16"/>
    <x v="0"/>
  </r>
  <r>
    <n v="5077"/>
    <n v="6760"/>
    <m/>
    <x v="0"/>
    <n v="9"/>
    <n v="180"/>
    <n v="-1"/>
    <n v="720"/>
    <n v="-1"/>
    <n v="13.921521933420699"/>
    <n v="-1"/>
    <n v="54.1614103428671"/>
    <n v="-1"/>
    <n v="31.4214159161833"/>
    <n v="-1"/>
    <n v="4.9645098907592402"/>
    <n v="-1"/>
    <x v="8"/>
    <x v="16"/>
    <x v="0"/>
  </r>
  <r>
    <n v="5077"/>
    <n v="6760"/>
    <m/>
    <x v="0"/>
    <n v="10"/>
    <n v="177"/>
    <n v="-1"/>
    <n v="708"/>
    <n v="-1"/>
    <n v="13.088940961937"/>
    <n v="-1"/>
    <n v="55.7900841625681"/>
    <n v="-1"/>
    <n v="32.3243721504804"/>
    <n v="-1"/>
    <n v="5.0563427269626198"/>
    <n v="-1"/>
    <x v="9"/>
    <x v="16"/>
    <x v="0"/>
  </r>
  <r>
    <n v="5077"/>
    <n v="6760"/>
    <m/>
    <x v="0"/>
    <n v="11"/>
    <n v="192"/>
    <n v="-1"/>
    <n v="768"/>
    <n v="-1"/>
    <n v="13.429855296412599"/>
    <n v="-1"/>
    <n v="56.593679486925403"/>
    <n v="-1"/>
    <n v="32.768838174201498"/>
    <n v="-1"/>
    <n v="4.6734169670652603"/>
    <n v="-1"/>
    <x v="10"/>
    <x v="16"/>
    <x v="0"/>
  </r>
  <r>
    <n v="5077"/>
    <n v="6760"/>
    <m/>
    <x v="0"/>
    <n v="12"/>
    <n v="187"/>
    <n v="-1"/>
    <n v="748"/>
    <n v="-1"/>
    <n v="12.3778395184467"/>
    <n v="-1"/>
    <n v="61.176931003556"/>
    <n v="-1"/>
    <n v="35.559386809864201"/>
    <n v="-1"/>
    <n v="4.8208139860109496"/>
    <n v="-1"/>
    <x v="11"/>
    <x v="16"/>
    <x v="0"/>
  </r>
  <r>
    <n v="5077"/>
    <n v="6760"/>
    <m/>
    <x v="0"/>
    <n v="0"/>
    <n v="2669"/>
    <n v="-1"/>
    <n v="889.66666666666697"/>
    <n v="-1"/>
    <n v="17.0475413340221"/>
    <n v="-1"/>
    <n v="63.614782026689902"/>
    <n v="-1"/>
    <n v="36.886049626223397"/>
    <n v="-1"/>
    <n v="3.8868163123930302"/>
    <n v="-1"/>
    <x v="12"/>
    <x v="16"/>
    <x v="0"/>
  </r>
  <r>
    <n v="5078"/>
    <n v="6760"/>
    <m/>
    <x v="0"/>
    <n v="1"/>
    <n v="164"/>
    <n v="-1"/>
    <n v="656"/>
    <n v="-1"/>
    <n v="41.116331962440299"/>
    <n v="-1"/>
    <n v="15.5699447674459"/>
    <n v="-1"/>
    <n v="8.9859187995030005"/>
    <n v="-1"/>
    <n v="2.8510861040840201"/>
    <n v="-1"/>
    <x v="0"/>
    <x v="16"/>
    <x v="0"/>
  </r>
  <r>
    <n v="5078"/>
    <n v="6760"/>
    <m/>
    <x v="0"/>
    <n v="2"/>
    <n v="273"/>
    <n v="-1"/>
    <n v="1092"/>
    <n v="-1"/>
    <n v="16.853202824801599"/>
    <n v="-1"/>
    <n v="69.110354962622196"/>
    <n v="-1"/>
    <n v="39.986914938732603"/>
    <n v="-1"/>
    <n v="3.2485872857470302"/>
    <n v="-1"/>
    <x v="1"/>
    <x v="16"/>
    <x v="0"/>
  </r>
  <r>
    <n v="5078"/>
    <n v="6760"/>
    <m/>
    <x v="0"/>
    <n v="3"/>
    <n v="282"/>
    <n v="-1"/>
    <n v="1128"/>
    <n v="-1"/>
    <n v="13.3483237806766"/>
    <n v="-1"/>
    <n v="80.447321757462703"/>
    <n v="-1"/>
    <n v="46.601255035238403"/>
    <n v="-1"/>
    <n v="3.1969620059523298"/>
    <n v="-1"/>
    <x v="2"/>
    <x v="16"/>
    <x v="0"/>
  </r>
  <r>
    <n v="5078"/>
    <n v="6760"/>
    <m/>
    <x v="0"/>
    <n v="4"/>
    <n v="299"/>
    <n v="-1"/>
    <n v="1196"/>
    <n v="-1"/>
    <n v="14.860772646937701"/>
    <n v="-1"/>
    <n v="79.114404995084399"/>
    <n v="-1"/>
    <n v="45.881633941276498"/>
    <n v="-1"/>
    <n v="2.9994557985615198"/>
    <n v="-1"/>
    <x v="3"/>
    <x v="16"/>
    <x v="0"/>
  </r>
  <r>
    <n v="5078"/>
    <n v="6760"/>
    <m/>
    <x v="0"/>
    <n v="5"/>
    <n v="260"/>
    <n v="-1"/>
    <n v="1040"/>
    <n v="-1"/>
    <n v="13.805495550765"/>
    <n v="-1"/>
    <n v="72.793741775313606"/>
    <n v="-1"/>
    <n v="42.152195798992302"/>
    <n v="-1"/>
    <n v="3.4190826134864598"/>
    <n v="-1"/>
    <x v="4"/>
    <x v="16"/>
    <x v="0"/>
  </r>
  <r>
    <n v="5078"/>
    <n v="6760"/>
    <m/>
    <x v="0"/>
    <n v="6"/>
    <n v="231"/>
    <n v="-1"/>
    <n v="924"/>
    <n v="-1"/>
    <n v="14.545756284927901"/>
    <n v="-1"/>
    <n v="63.240822856213697"/>
    <n v="-1"/>
    <n v="36.673213294003503"/>
    <n v="-1"/>
    <n v="3.8954695469602201"/>
    <n v="-1"/>
    <x v="5"/>
    <x v="16"/>
    <x v="0"/>
  </r>
  <r>
    <n v="5078"/>
    <n v="6760"/>
    <m/>
    <x v="0"/>
    <n v="7"/>
    <n v="208"/>
    <n v="-1"/>
    <n v="832"/>
    <n v="-1"/>
    <n v="13.5681017522703"/>
    <n v="-1"/>
    <n v="61.2744700174147"/>
    <n v="-1"/>
    <n v="35.607797588632799"/>
    <n v="-1"/>
    <n v="4.3245394821804002"/>
    <n v="-1"/>
    <x v="6"/>
    <x v="16"/>
    <x v="0"/>
  </r>
  <r>
    <n v="5078"/>
    <n v="6760"/>
    <m/>
    <x v="0"/>
    <n v="8"/>
    <n v="236"/>
    <n v="-1"/>
    <n v="944"/>
    <n v="-1"/>
    <n v="13.843080667580001"/>
    <n v="-1"/>
    <n v="66.735713775612695"/>
    <n v="-1"/>
    <n v="38.789261331627898"/>
    <n v="-1"/>
    <n v="3.8167206261861102"/>
    <n v="-1"/>
    <x v="7"/>
    <x v="16"/>
    <x v="0"/>
  </r>
  <r>
    <n v="5078"/>
    <n v="6760"/>
    <m/>
    <x v="0"/>
    <n v="9"/>
    <n v="167"/>
    <n v="-1"/>
    <n v="668"/>
    <n v="-1"/>
    <n v="12.2702909416421"/>
    <n v="-1"/>
    <n v="55.756933633823699"/>
    <n v="-1"/>
    <n v="32.639135220259497"/>
    <n v="-1"/>
    <n v="5.3935044686616704"/>
    <n v="-1"/>
    <x v="8"/>
    <x v="16"/>
    <x v="0"/>
  </r>
  <r>
    <n v="5078"/>
    <n v="6760"/>
    <m/>
    <x v="0"/>
    <n v="10"/>
    <n v="178"/>
    <n v="-1"/>
    <n v="712"/>
    <n v="-1"/>
    <n v="13.5372958006117"/>
    <n v="-1"/>
    <n v="54.370438357014201"/>
    <n v="-1"/>
    <n v="31.756969261477199"/>
    <n v="-1"/>
    <n v="5.04754652887841"/>
    <n v="-1"/>
    <x v="9"/>
    <x v="16"/>
    <x v="0"/>
  </r>
  <r>
    <n v="5078"/>
    <n v="6760"/>
    <m/>
    <x v="0"/>
    <n v="11"/>
    <n v="174"/>
    <n v="-1"/>
    <n v="696"/>
    <n v="-1"/>
    <n v="12.697776280027499"/>
    <n v="-1"/>
    <n v="55.920704391826497"/>
    <n v="-1"/>
    <n v="32.473993666999597"/>
    <n v="-1"/>
    <n v="5.1727769045129"/>
    <n v="-1"/>
    <x v="10"/>
    <x v="16"/>
    <x v="0"/>
  </r>
  <r>
    <n v="5078"/>
    <n v="6760"/>
    <m/>
    <x v="0"/>
    <n v="12"/>
    <n v="187"/>
    <n v="-1"/>
    <n v="748"/>
    <n v="-1"/>
    <n v="12.0743588897084"/>
    <n v="-1"/>
    <n v="59.345712148346699"/>
    <n v="-1"/>
    <n v="34.390132610860299"/>
    <n v="-1"/>
    <n v="4.83049022024748"/>
    <n v="-1"/>
    <x v="11"/>
    <x v="16"/>
    <x v="0"/>
  </r>
  <r>
    <n v="5078"/>
    <n v="6760"/>
    <m/>
    <x v="0"/>
    <n v="0"/>
    <n v="2659"/>
    <n v="-1"/>
    <n v="886.33333333333303"/>
    <n v="-1"/>
    <n v="15.613511588002201"/>
    <n v="-1"/>
    <n v="63.7867121143818"/>
    <n v="-1"/>
    <n v="37.016531586212501"/>
    <n v="-1"/>
    <n v="3.8903466060298202"/>
    <n v="-1"/>
    <x v="12"/>
    <x v="16"/>
    <x v="0"/>
  </r>
  <r>
    <n v="5084"/>
    <n v="6647"/>
    <m/>
    <x v="0"/>
    <n v="1"/>
    <n v="25"/>
    <n v="-1"/>
    <n v="100"/>
    <n v="-1"/>
    <n v="54.5469342662835"/>
    <n v="-1"/>
    <n v="1.8377117795485001"/>
    <n v="-1"/>
    <n v="1.0598215268629401"/>
    <n v="-1"/>
    <n v="9.77740903306732"/>
    <n v="-1"/>
    <x v="0"/>
    <x v="17"/>
    <x v="0"/>
  </r>
  <r>
    <n v="5084"/>
    <n v="6647"/>
    <m/>
    <x v="0"/>
    <n v="2"/>
    <n v="94"/>
    <n v="-1"/>
    <n v="376"/>
    <n v="-1"/>
    <n v="54.098501238409099"/>
    <n v="-1"/>
    <n v="6.8950802394690296"/>
    <n v="-1"/>
    <n v="3.9737196501430301"/>
    <n v="-1"/>
    <n v="9.5081057870223198"/>
    <n v="-1"/>
    <x v="1"/>
    <x v="17"/>
    <x v="0"/>
  </r>
  <r>
    <n v="5084"/>
    <n v="6647"/>
    <m/>
    <x v="0"/>
    <n v="3"/>
    <n v="107"/>
    <n v="-1"/>
    <n v="428"/>
    <n v="-1"/>
    <n v="54.638443449715098"/>
    <n v="-1"/>
    <n v="7.9415629423581002"/>
    <n v="-1"/>
    <n v="4.5836502701739699"/>
    <n v="-1"/>
    <n v="8.3180422330142001"/>
    <n v="-1"/>
    <x v="2"/>
    <x v="17"/>
    <x v="0"/>
  </r>
  <r>
    <n v="5084"/>
    <n v="6647"/>
    <m/>
    <x v="0"/>
    <n v="4"/>
    <n v="119"/>
    <n v="-1"/>
    <n v="476"/>
    <n v="-1"/>
    <n v="54.7513543165729"/>
    <n v="-1"/>
    <n v="8.5549231741087297"/>
    <n v="-1"/>
    <n v="4.97081587352179"/>
    <n v="-1"/>
    <n v="7.4895372550867902"/>
    <n v="-1"/>
    <x v="3"/>
    <x v="17"/>
    <x v="0"/>
  </r>
  <r>
    <n v="5084"/>
    <n v="6647"/>
    <m/>
    <x v="0"/>
    <n v="5"/>
    <n v="131"/>
    <n v="-1"/>
    <n v="524"/>
    <n v="-1"/>
    <n v="54.147208202408599"/>
    <n v="-1"/>
    <n v="9.6444003657228592"/>
    <n v="-1"/>
    <n v="5.6293609790962096"/>
    <n v="-1"/>
    <n v="6.8797558892400099"/>
    <n v="-1"/>
    <x v="4"/>
    <x v="17"/>
    <x v="0"/>
  </r>
  <r>
    <n v="5084"/>
    <n v="6647"/>
    <m/>
    <x v="0"/>
    <n v="6"/>
    <n v="97"/>
    <n v="-1"/>
    <n v="388"/>
    <n v="-1"/>
    <n v="54.960395965646001"/>
    <n v="-1"/>
    <n v="7.1070267927261401"/>
    <n v="-1"/>
    <n v="4.14480404197288"/>
    <n v="-1"/>
    <n v="9.0878978490466906"/>
    <n v="-1"/>
    <x v="5"/>
    <x v="17"/>
    <x v="0"/>
  </r>
  <r>
    <n v="5084"/>
    <n v="6647"/>
    <m/>
    <x v="0"/>
    <n v="7"/>
    <n v="67"/>
    <n v="-1"/>
    <n v="268"/>
    <n v="-1"/>
    <n v="54.776423348018497"/>
    <n v="-1"/>
    <n v="4.9085498989616703"/>
    <n v="-1"/>
    <n v="2.85420907577234"/>
    <n v="-1"/>
    <n v="13.5223856671406"/>
    <n v="-1"/>
    <x v="6"/>
    <x v="17"/>
    <x v="0"/>
  </r>
  <r>
    <n v="5084"/>
    <n v="6647"/>
    <m/>
    <x v="0"/>
    <n v="8"/>
    <n v="74"/>
    <n v="-1"/>
    <n v="296"/>
    <n v="-1"/>
    <n v="54.735776821520901"/>
    <n v="-1"/>
    <n v="5.4379506904221699"/>
    <n v="-1"/>
    <n v="3.1620989231805798"/>
    <n v="-1"/>
    <n v="11.9007900043785"/>
    <n v="-1"/>
    <x v="7"/>
    <x v="17"/>
    <x v="0"/>
  </r>
  <r>
    <n v="5084"/>
    <n v="6647"/>
    <m/>
    <x v="0"/>
    <n v="9"/>
    <n v="66"/>
    <n v="-1"/>
    <n v="264"/>
    <n v="-1"/>
    <n v="55.511928308318097"/>
    <n v="-1"/>
    <n v="4.8196409597688197"/>
    <n v="-1"/>
    <n v="2.8149418155288801"/>
    <n v="-1"/>
    <n v="13.242400112828699"/>
    <n v="-1"/>
    <x v="8"/>
    <x v="17"/>
    <x v="0"/>
  </r>
  <r>
    <n v="5084"/>
    <n v="6647"/>
    <m/>
    <x v="0"/>
    <n v="10"/>
    <n v="62"/>
    <n v="-1"/>
    <n v="248"/>
    <n v="-1"/>
    <n v="55.5188794148943"/>
    <n v="-1"/>
    <n v="4.4786114872188296"/>
    <n v="-1"/>
    <n v="2.62022088038053"/>
    <n v="-1"/>
    <n v="13.7247491357006"/>
    <n v="-1"/>
    <x v="9"/>
    <x v="17"/>
    <x v="0"/>
  </r>
  <r>
    <n v="5084"/>
    <n v="6647"/>
    <m/>
    <x v="0"/>
    <n v="11"/>
    <n v="84"/>
    <n v="-1"/>
    <n v="336"/>
    <n v="-1"/>
    <n v="54.083883559997702"/>
    <n v="-1"/>
    <n v="6.24722703820348"/>
    <n v="-1"/>
    <n v="3.62506602335485"/>
    <n v="-1"/>
    <n v="10.668786055889999"/>
    <n v="-1"/>
    <x v="10"/>
    <x v="17"/>
    <x v="0"/>
  </r>
  <r>
    <n v="5084"/>
    <n v="6647"/>
    <m/>
    <x v="0"/>
    <n v="12"/>
    <n v="75"/>
    <n v="-1"/>
    <n v="300"/>
    <n v="-1"/>
    <n v="55.070624935056401"/>
    <n v="-1"/>
    <n v="5.4766695284239004"/>
    <n v="-1"/>
    <n v="3.18328800970649"/>
    <n v="-1"/>
    <n v="11.0701680757024"/>
    <n v="-1"/>
    <x v="11"/>
    <x v="17"/>
    <x v="0"/>
  </r>
  <r>
    <n v="5084"/>
    <n v="6647"/>
    <m/>
    <x v="0"/>
    <n v="0"/>
    <n v="1001"/>
    <n v="-1"/>
    <n v="333.66666666666703"/>
    <n v="-1"/>
    <n v="54.680188311082603"/>
    <n v="-1"/>
    <n v="6.7704597123566996"/>
    <n v="-1"/>
    <n v="3.9342801827833198"/>
    <n v="-1"/>
    <n v="9.9303581650325601"/>
    <n v="-1"/>
    <x v="12"/>
    <x v="17"/>
    <x v="0"/>
  </r>
  <r>
    <n v="5082"/>
    <n v="6647"/>
    <m/>
    <x v="0"/>
    <n v="1"/>
    <n v="26"/>
    <n v="-1"/>
    <n v="104"/>
    <n v="-1"/>
    <n v="56.5238781195564"/>
    <n v="-1"/>
    <n v="1.8407588878119601"/>
    <n v="-1"/>
    <n v="1.07053877833138"/>
    <n v="-1"/>
    <n v="10.874539242436599"/>
    <n v="-1"/>
    <x v="0"/>
    <x v="17"/>
    <x v="0"/>
  </r>
  <r>
    <n v="5082"/>
    <n v="6647"/>
    <m/>
    <x v="0"/>
    <n v="2"/>
    <n v="99"/>
    <n v="-1"/>
    <n v="396"/>
    <n v="-1"/>
    <n v="54.765260160711399"/>
    <n v="-1"/>
    <n v="7.1990359046809802"/>
    <n v="-1"/>
    <n v="4.1954491818649498"/>
    <n v="-1"/>
    <n v="9.1376400279918109"/>
    <n v="-1"/>
    <x v="1"/>
    <x v="17"/>
    <x v="0"/>
  </r>
  <r>
    <n v="5082"/>
    <n v="6647"/>
    <m/>
    <x v="0"/>
    <n v="3"/>
    <n v="110"/>
    <n v="-1"/>
    <n v="440"/>
    <n v="-1"/>
    <n v="55.173528983022798"/>
    <n v="-1"/>
    <n v="7.9526183232474299"/>
    <n v="-1"/>
    <n v="4.5805351092899897"/>
    <n v="-1"/>
    <n v="8.0799762627930303"/>
    <n v="-1"/>
    <x v="2"/>
    <x v="17"/>
    <x v="0"/>
  </r>
  <r>
    <n v="5082"/>
    <n v="6647"/>
    <m/>
    <x v="0"/>
    <n v="4"/>
    <n v="106"/>
    <n v="-1"/>
    <n v="424"/>
    <n v="-1"/>
    <n v="54.740900487658799"/>
    <n v="-1"/>
    <n v="7.7549627565107304"/>
    <n v="-1"/>
    <n v="4.5040015076643698"/>
    <n v="-1"/>
    <n v="8.5004618611960101"/>
    <n v="-1"/>
    <x v="3"/>
    <x v="17"/>
    <x v="0"/>
  </r>
  <r>
    <n v="5082"/>
    <n v="6647"/>
    <m/>
    <x v="0"/>
    <n v="5"/>
    <n v="103"/>
    <n v="-1"/>
    <n v="412"/>
    <n v="-1"/>
    <n v="54.5782856964939"/>
    <n v="-1"/>
    <n v="7.4712268985162096"/>
    <n v="-1"/>
    <n v="4.34969682614829"/>
    <n v="-1"/>
    <n v="8.5535892112404905"/>
    <n v="-1"/>
    <x v="4"/>
    <x v="17"/>
    <x v="0"/>
  </r>
  <r>
    <n v="5082"/>
    <n v="6647"/>
    <m/>
    <x v="0"/>
    <n v="6"/>
    <n v="90"/>
    <n v="-1"/>
    <n v="360"/>
    <n v="-1"/>
    <n v="53.605498443643597"/>
    <n v="-1"/>
    <n v="6.7222918154965896"/>
    <n v="-1"/>
    <n v="3.92131956186988"/>
    <n v="-1"/>
    <n v="10.0477003466039"/>
    <n v="-1"/>
    <x v="5"/>
    <x v="17"/>
    <x v="0"/>
  </r>
  <r>
    <n v="5082"/>
    <n v="6647"/>
    <m/>
    <x v="0"/>
    <n v="7"/>
    <n v="78"/>
    <n v="-1"/>
    <n v="312"/>
    <n v="-1"/>
    <n v="55.009700817777301"/>
    <n v="-1"/>
    <n v="5.6957984303121796"/>
    <n v="-1"/>
    <n v="3.29534699692945"/>
    <n v="-1"/>
    <n v="11.3987556380894"/>
    <n v="-1"/>
    <x v="6"/>
    <x v="17"/>
    <x v="0"/>
  </r>
  <r>
    <n v="5082"/>
    <n v="6647"/>
    <m/>
    <x v="0"/>
    <n v="8"/>
    <n v="85"/>
    <n v="-1"/>
    <n v="340"/>
    <n v="-1"/>
    <n v="54.698124782763202"/>
    <n v="-1"/>
    <n v="6.2388524795840103"/>
    <n v="-1"/>
    <n v="3.6182070311492098"/>
    <n v="-1"/>
    <n v="10.474240944186899"/>
    <n v="-1"/>
    <x v="7"/>
    <x v="17"/>
    <x v="0"/>
  </r>
  <r>
    <n v="5082"/>
    <n v="6647"/>
    <m/>
    <x v="0"/>
    <n v="9"/>
    <n v="80"/>
    <n v="-1"/>
    <n v="320"/>
    <n v="-1"/>
    <n v="55.440194578444398"/>
    <n v="-1"/>
    <n v="5.80919197855963"/>
    <n v="-1"/>
    <n v="3.3650572684261499"/>
    <n v="-1"/>
    <n v="10.965795086108701"/>
    <n v="-1"/>
    <x v="8"/>
    <x v="17"/>
    <x v="0"/>
  </r>
  <r>
    <n v="5082"/>
    <n v="6647"/>
    <m/>
    <x v="0"/>
    <n v="10"/>
    <n v="60"/>
    <n v="-1"/>
    <n v="240"/>
    <n v="-1"/>
    <n v="54.419210701301502"/>
    <n v="-1"/>
    <n v="4.4364527096266002"/>
    <n v="-1"/>
    <n v="2.5692544124667598"/>
    <n v="-1"/>
    <n v="14.827922850335201"/>
    <n v="-1"/>
    <x v="9"/>
    <x v="17"/>
    <x v="0"/>
  </r>
  <r>
    <n v="5082"/>
    <n v="6647"/>
    <m/>
    <x v="0"/>
    <n v="11"/>
    <n v="67"/>
    <n v="-1"/>
    <n v="268"/>
    <n v="-1"/>
    <n v="54.428291838163801"/>
    <n v="-1"/>
    <n v="4.9932912581864297"/>
    <n v="-1"/>
    <n v="2.9015276532177401"/>
    <n v="-1"/>
    <n v="13.3655723737635"/>
    <n v="-1"/>
    <x v="10"/>
    <x v="17"/>
    <x v="0"/>
  </r>
  <r>
    <n v="5082"/>
    <n v="6647"/>
    <m/>
    <x v="0"/>
    <n v="12"/>
    <n v="65"/>
    <n v="-1"/>
    <n v="260"/>
    <n v="-1"/>
    <n v="56.665149046730903"/>
    <n v="-1"/>
    <n v="4.6079410983139999"/>
    <n v="-1"/>
    <n v="2.67175001060557"/>
    <n v="-1"/>
    <n v="12.615116372514301"/>
    <n v="-1"/>
    <x v="11"/>
    <x v="17"/>
    <x v="0"/>
  </r>
  <r>
    <n v="5082"/>
    <n v="6647"/>
    <m/>
    <x v="0"/>
    <n v="0"/>
    <n v="969"/>
    <n v="-1"/>
    <n v="323"/>
    <n v="-1"/>
    <n v="54.880762882744797"/>
    <n v="-1"/>
    <n v="6.3689214986749301"/>
    <n v="-1"/>
    <n v="3.6959903465659001"/>
    <n v="-1"/>
    <n v="10.3450482563591"/>
    <n v="-1"/>
    <x v="12"/>
    <x v="17"/>
    <x v="0"/>
  </r>
  <r>
    <n v="5079"/>
    <n v="6647"/>
    <m/>
    <x v="0"/>
    <n v="1"/>
    <n v="27"/>
    <n v="-1"/>
    <n v="108"/>
    <n v="-1"/>
    <n v="54.341384780850497"/>
    <n v="-1"/>
    <n v="2.0078103438339401"/>
    <n v="-1"/>
    <n v="1.1507184346039701"/>
    <n v="-1"/>
    <n v="10.893266455087099"/>
    <n v="-1"/>
    <x v="0"/>
    <x v="17"/>
    <x v="0"/>
  </r>
  <r>
    <n v="5079"/>
    <n v="6647"/>
    <m/>
    <x v="0"/>
    <n v="2"/>
    <n v="110"/>
    <n v="-1"/>
    <n v="440"/>
    <n v="-1"/>
    <n v="54.535532464606497"/>
    <n v="-1"/>
    <n v="8.0861278854835597"/>
    <n v="-1"/>
    <n v="4.6947967566751201"/>
    <n v="-1"/>
    <n v="8.1446397188230097"/>
    <n v="-1"/>
    <x v="1"/>
    <x v="17"/>
    <x v="0"/>
  </r>
  <r>
    <n v="5079"/>
    <n v="6647"/>
    <m/>
    <x v="0"/>
    <n v="3"/>
    <n v="102"/>
    <n v="-1"/>
    <n v="408"/>
    <n v="-1"/>
    <n v="54.318127887011599"/>
    <n v="-1"/>
    <n v="7.5412031094634502"/>
    <n v="-1"/>
    <n v="4.4072587578081599"/>
    <n v="-1"/>
    <n v="8.6952871809809196"/>
    <n v="-1"/>
    <x v="2"/>
    <x v="17"/>
    <x v="0"/>
  </r>
  <r>
    <n v="5079"/>
    <n v="6647"/>
    <m/>
    <x v="0"/>
    <n v="4"/>
    <n v="128"/>
    <n v="-1"/>
    <n v="512"/>
    <n v="-1"/>
    <n v="55.211091471649901"/>
    <n v="-1"/>
    <n v="9.2641458885594297"/>
    <n v="-1"/>
    <n v="5.4067529010492201"/>
    <n v="-1"/>
    <n v="7.0398427519688802"/>
    <n v="-1"/>
    <x v="3"/>
    <x v="17"/>
    <x v="0"/>
  </r>
  <r>
    <n v="5079"/>
    <n v="6647"/>
    <m/>
    <x v="0"/>
    <n v="5"/>
    <n v="101"/>
    <n v="-1"/>
    <n v="404"/>
    <n v="-1"/>
    <n v="54.2663248498502"/>
    <n v="-1"/>
    <n v="7.4318964274747996"/>
    <n v="-1"/>
    <n v="4.3190198923533503"/>
    <n v="-1"/>
    <n v="8.5632954537721897"/>
    <n v="-1"/>
    <x v="4"/>
    <x v="17"/>
    <x v="0"/>
  </r>
  <r>
    <n v="5079"/>
    <n v="6647"/>
    <m/>
    <x v="0"/>
    <n v="6"/>
    <n v="75"/>
    <n v="-1"/>
    <n v="300"/>
    <n v="-1"/>
    <n v="54.289373967844"/>
    <n v="-1"/>
    <n v="5.4935056763633199"/>
    <n v="-1"/>
    <n v="3.20774453057231"/>
    <n v="-1"/>
    <n v="12.1191446366257"/>
    <n v="-1"/>
    <x v="5"/>
    <x v="17"/>
    <x v="0"/>
  </r>
  <r>
    <n v="5079"/>
    <n v="6647"/>
    <m/>
    <x v="0"/>
    <n v="7"/>
    <n v="75"/>
    <n v="-1"/>
    <n v="300"/>
    <n v="-1"/>
    <n v="55.735567763887701"/>
    <n v="-1"/>
    <n v="5.3958262418182796"/>
    <n v="-1"/>
    <n v="3.1310110718708799"/>
    <n v="-1"/>
    <n v="11.9913761668977"/>
    <n v="-1"/>
    <x v="6"/>
    <x v="17"/>
    <x v="0"/>
  </r>
  <r>
    <n v="5079"/>
    <n v="6647"/>
    <m/>
    <x v="0"/>
    <n v="8"/>
    <n v="85"/>
    <n v="-1"/>
    <n v="340"/>
    <n v="-1"/>
    <n v="54.702930680160499"/>
    <n v="-1"/>
    <n v="6.2640252781146497"/>
    <n v="-1"/>
    <n v="3.6186487251100901"/>
    <n v="-1"/>
    <n v="10.1981165765442"/>
    <n v="-1"/>
    <x v="7"/>
    <x v="17"/>
    <x v="0"/>
  </r>
  <r>
    <n v="5079"/>
    <n v="6647"/>
    <m/>
    <x v="0"/>
    <n v="9"/>
    <n v="60"/>
    <n v="-1"/>
    <n v="240"/>
    <n v="-1"/>
    <n v="53.856044070896203"/>
    <n v="-1"/>
    <n v="4.4758962805330702"/>
    <n v="-1"/>
    <n v="2.58346140140122"/>
    <n v="-1"/>
    <n v="15.089763498023199"/>
    <n v="-1"/>
    <x v="8"/>
    <x v="17"/>
    <x v="0"/>
  </r>
  <r>
    <n v="5079"/>
    <n v="6647"/>
    <m/>
    <x v="0"/>
    <n v="10"/>
    <n v="89"/>
    <n v="-1"/>
    <n v="356"/>
    <n v="-1"/>
    <n v="55.809072950026298"/>
    <n v="-1"/>
    <n v="6.3998541519320904"/>
    <n v="-1"/>
    <n v="3.73662667515323"/>
    <n v="-1"/>
    <n v="9.75395568588152"/>
    <n v="-1"/>
    <x v="9"/>
    <x v="17"/>
    <x v="0"/>
  </r>
  <r>
    <n v="5079"/>
    <n v="6647"/>
    <m/>
    <x v="0"/>
    <n v="11"/>
    <n v="72"/>
    <n v="-1"/>
    <n v="288"/>
    <n v="-1"/>
    <n v="54.769229540331999"/>
    <n v="-1"/>
    <n v="5.2705818651685696"/>
    <n v="-1"/>
    <n v="3.0526177149740601"/>
    <n v="-1"/>
    <n v="12.4425823286798"/>
    <n v="-1"/>
    <x v="10"/>
    <x v="17"/>
    <x v="0"/>
  </r>
  <r>
    <n v="5079"/>
    <n v="6647"/>
    <m/>
    <x v="0"/>
    <n v="12"/>
    <n v="76"/>
    <n v="-1"/>
    <n v="304"/>
    <n v="-1"/>
    <n v="55.1096161290629"/>
    <n v="-1"/>
    <n v="5.5478963648443402"/>
    <n v="-1"/>
    <n v="3.2153005486690902"/>
    <n v="-1"/>
    <n v="11.6230851592991"/>
    <n v="-1"/>
    <x v="11"/>
    <x v="17"/>
    <x v="0"/>
  </r>
  <r>
    <n v="5079"/>
    <n v="6647"/>
    <m/>
    <x v="0"/>
    <n v="0"/>
    <n v="1000"/>
    <n v="-1"/>
    <n v="333.33333333333297"/>
    <n v="-1"/>
    <n v="54.786198750083202"/>
    <n v="-1"/>
    <n v="6.6377247336401499"/>
    <n v="-1"/>
    <n v="3.8600334018942801"/>
    <n v="-1"/>
    <n v="10.070777803867999"/>
    <n v="-1"/>
    <x v="12"/>
    <x v="17"/>
    <x v="0"/>
  </r>
  <r>
    <n v="5083"/>
    <n v="6647"/>
    <m/>
    <x v="0"/>
    <n v="1"/>
    <n v="20"/>
    <n v="-1"/>
    <n v="80"/>
    <n v="-1"/>
    <n v="54.724434314951502"/>
    <n v="-1"/>
    <n v="1.4761242839983399"/>
    <n v="-1"/>
    <n v="0.85478667154921795"/>
    <n v="-1"/>
    <n v="13.0036135856278"/>
    <n v="-1"/>
    <x v="0"/>
    <x v="17"/>
    <x v="0"/>
  </r>
  <r>
    <n v="5083"/>
    <n v="6647"/>
    <m/>
    <x v="0"/>
    <n v="2"/>
    <n v="117"/>
    <n v="-1"/>
    <n v="468"/>
    <n v="-1"/>
    <n v="55.1999887888459"/>
    <n v="-1"/>
    <n v="8.5065304191625"/>
    <n v="-1"/>
    <n v="4.9391783625669001"/>
    <n v="-1"/>
    <n v="7.5418638460357696"/>
    <n v="-1"/>
    <x v="1"/>
    <x v="17"/>
    <x v="0"/>
  </r>
  <r>
    <n v="5083"/>
    <n v="6647"/>
    <m/>
    <x v="0"/>
    <n v="3"/>
    <n v="108"/>
    <n v="-1"/>
    <n v="432"/>
    <n v="-1"/>
    <n v="55.419190259382901"/>
    <n v="-1"/>
    <n v="7.7426076022393504"/>
    <n v="-1"/>
    <n v="4.4814062762101399"/>
    <n v="-1"/>
    <n v="8.3080186212840594"/>
    <n v="-1"/>
    <x v="2"/>
    <x v="17"/>
    <x v="0"/>
  </r>
  <r>
    <n v="5083"/>
    <n v="6647"/>
    <m/>
    <x v="0"/>
    <n v="4"/>
    <n v="101"/>
    <n v="-1"/>
    <n v="404"/>
    <n v="-1"/>
    <n v="54.286660393680499"/>
    <n v="-1"/>
    <n v="7.5162322319854704"/>
    <n v="-1"/>
    <n v="4.4091030205611901"/>
    <n v="-1"/>
    <n v="8.7630575416081609"/>
    <n v="-1"/>
    <x v="3"/>
    <x v="17"/>
    <x v="0"/>
  </r>
  <r>
    <n v="5083"/>
    <n v="6647"/>
    <m/>
    <x v="0"/>
    <n v="5"/>
    <n v="110"/>
    <n v="-1"/>
    <n v="440"/>
    <n v="-1"/>
    <n v="54.998142312979198"/>
    <n v="-1"/>
    <n v="7.9750639261575502"/>
    <n v="-1"/>
    <n v="4.6279218251891701"/>
    <n v="-1"/>
    <n v="8.0914675504199298"/>
    <n v="-1"/>
    <x v="4"/>
    <x v="17"/>
    <x v="0"/>
  </r>
  <r>
    <n v="5083"/>
    <n v="6647"/>
    <m/>
    <x v="0"/>
    <n v="6"/>
    <n v="73"/>
    <n v="-1"/>
    <n v="292"/>
    <n v="-1"/>
    <n v="55.0881817154809"/>
    <n v="-1"/>
    <n v="5.3169358082100304"/>
    <n v="-1"/>
    <n v="3.1023000908118701"/>
    <n v="-1"/>
    <n v="12.302342785275499"/>
    <n v="-1"/>
    <x v="5"/>
    <x v="17"/>
    <x v="0"/>
  </r>
  <r>
    <n v="5083"/>
    <n v="6647"/>
    <m/>
    <x v="0"/>
    <n v="7"/>
    <n v="64"/>
    <n v="-1"/>
    <n v="256"/>
    <n v="-1"/>
    <n v="54.875807428260401"/>
    <n v="-1"/>
    <n v="4.6810921550469997"/>
    <n v="-1"/>
    <n v="2.70600459136914"/>
    <n v="-1"/>
    <n v="13.783928190279299"/>
    <n v="-1"/>
    <x v="6"/>
    <x v="17"/>
    <x v="0"/>
  </r>
  <r>
    <n v="5083"/>
    <n v="6647"/>
    <m/>
    <x v="0"/>
    <n v="8"/>
    <n v="84"/>
    <n v="-1"/>
    <n v="336"/>
    <n v="-1"/>
    <n v="53.286943788952797"/>
    <n v="-1"/>
    <n v="6.3085321673813297"/>
    <n v="-1"/>
    <n v="3.6476392090776"/>
    <n v="-1"/>
    <n v="10.424477814346799"/>
    <n v="-1"/>
    <x v="7"/>
    <x v="17"/>
    <x v="0"/>
  </r>
  <r>
    <n v="5083"/>
    <n v="6647"/>
    <m/>
    <x v="0"/>
    <n v="9"/>
    <n v="79"/>
    <n v="-1"/>
    <n v="316"/>
    <n v="-1"/>
    <n v="53.699609553023201"/>
    <n v="-1"/>
    <n v="5.9258464017995403"/>
    <n v="-1"/>
    <n v="3.4039846414884698"/>
    <n v="-1"/>
    <n v="11.438841355189799"/>
    <n v="-1"/>
    <x v="8"/>
    <x v="17"/>
    <x v="0"/>
  </r>
  <r>
    <n v="5083"/>
    <n v="6647"/>
    <m/>
    <x v="0"/>
    <n v="10"/>
    <n v="80"/>
    <n v="-1"/>
    <n v="320"/>
    <n v="-1"/>
    <n v="55.108517549451598"/>
    <n v="-1"/>
    <n v="5.8370704370671103"/>
    <n v="-1"/>
    <n v="3.3546596139002198"/>
    <n v="-1"/>
    <n v="11.075753504487199"/>
    <n v="-1"/>
    <x v="9"/>
    <x v="17"/>
    <x v="0"/>
  </r>
  <r>
    <n v="5083"/>
    <n v="6647"/>
    <m/>
    <x v="0"/>
    <n v="11"/>
    <n v="61"/>
    <n v="-1"/>
    <n v="244"/>
    <n v="-1"/>
    <n v="55.459855932274799"/>
    <n v="-1"/>
    <n v="4.4284575701761"/>
    <n v="-1"/>
    <n v="2.5691188119958102"/>
    <n v="-1"/>
    <n v="14.835976167969401"/>
    <n v="-1"/>
    <x v="10"/>
    <x v="17"/>
    <x v="0"/>
  </r>
  <r>
    <n v="5083"/>
    <n v="6647"/>
    <m/>
    <x v="0"/>
    <n v="12"/>
    <n v="87"/>
    <n v="-1"/>
    <n v="348"/>
    <n v="-1"/>
    <n v="54.258249349571003"/>
    <n v="-1"/>
    <n v="6.4177205339438901"/>
    <n v="-1"/>
    <n v="3.7373789737991099"/>
    <n v="-1"/>
    <n v="10.2740814130769"/>
    <n v="-1"/>
    <x v="11"/>
    <x v="17"/>
    <x v="0"/>
  </r>
  <r>
    <n v="5083"/>
    <n v="6647"/>
    <m/>
    <x v="0"/>
    <n v="0"/>
    <n v="984"/>
    <n v="-1"/>
    <n v="328"/>
    <n v="-1"/>
    <n v="54.710335324831298"/>
    <n v="-1"/>
    <n v="6.5839559613774998"/>
    <n v="-1"/>
    <n v="3.8196869447264001"/>
    <n v="-1"/>
    <n v="10.222899934509099"/>
    <n v="-1"/>
    <x v="12"/>
    <x v="17"/>
    <x v="0"/>
  </r>
  <r>
    <n v="5086"/>
    <n v="6647"/>
    <m/>
    <x v="0"/>
    <n v="1"/>
    <n v="33"/>
    <n v="-1"/>
    <n v="132"/>
    <n v="-1"/>
    <n v="57.291972937414499"/>
    <n v="-1"/>
    <n v="2.3093314676120902"/>
    <n v="-1"/>
    <n v="1.3343220389072401"/>
    <n v="-1"/>
    <n v="7.4843707885053004"/>
    <n v="-1"/>
    <x v="0"/>
    <x v="17"/>
    <x v="0"/>
  </r>
  <r>
    <n v="5086"/>
    <n v="6647"/>
    <m/>
    <x v="0"/>
    <n v="2"/>
    <n v="101"/>
    <n v="-1"/>
    <n v="404"/>
    <n v="-1"/>
    <n v="54.611688954345297"/>
    <n v="-1"/>
    <n v="7.39939315066428"/>
    <n v="-1"/>
    <n v="4.3096748869959702"/>
    <n v="-1"/>
    <n v="8.7188958252630009"/>
    <n v="-1"/>
    <x v="1"/>
    <x v="17"/>
    <x v="0"/>
  </r>
  <r>
    <n v="5086"/>
    <n v="6647"/>
    <m/>
    <x v="0"/>
    <n v="3"/>
    <n v="88"/>
    <n v="-1"/>
    <n v="352"/>
    <n v="-1"/>
    <n v="55.169229171386597"/>
    <n v="-1"/>
    <n v="6.41593138686149"/>
    <n v="-1"/>
    <n v="3.7156247963472802"/>
    <n v="-1"/>
    <n v="10.132967035375"/>
    <n v="-1"/>
    <x v="2"/>
    <x v="17"/>
    <x v="0"/>
  </r>
  <r>
    <n v="5086"/>
    <n v="6647"/>
    <m/>
    <x v="0"/>
    <n v="4"/>
    <n v="100"/>
    <n v="-1"/>
    <n v="400"/>
    <n v="-1"/>
    <n v="55.038649428793697"/>
    <n v="-1"/>
    <n v="7.3111479121319496"/>
    <n v="-1"/>
    <n v="4.2285310445708904"/>
    <n v="-1"/>
    <n v="8.7823861340018308"/>
    <n v="-1"/>
    <x v="3"/>
    <x v="17"/>
    <x v="0"/>
  </r>
  <r>
    <n v="5086"/>
    <n v="6647"/>
    <m/>
    <x v="0"/>
    <n v="5"/>
    <n v="111"/>
    <n v="-1"/>
    <n v="444"/>
    <n v="-1"/>
    <n v="54.122879534186701"/>
    <n v="-1"/>
    <n v="8.1102785173330307"/>
    <n v="-1"/>
    <n v="4.72536343956547"/>
    <n v="-1"/>
    <n v="7.9662900636940002"/>
    <n v="-1"/>
    <x v="4"/>
    <x v="17"/>
    <x v="0"/>
  </r>
  <r>
    <n v="5086"/>
    <n v="6647"/>
    <m/>
    <x v="0"/>
    <n v="6"/>
    <n v="90"/>
    <n v="-1"/>
    <n v="360"/>
    <n v="-1"/>
    <n v="54.983616771609"/>
    <n v="-1"/>
    <n v="6.6487247613384"/>
    <n v="-1"/>
    <n v="3.87413742078401"/>
    <n v="-1"/>
    <n v="9.9643248475437307"/>
    <n v="-1"/>
    <x v="5"/>
    <x v="17"/>
    <x v="0"/>
  </r>
  <r>
    <n v="5086"/>
    <n v="6647"/>
    <m/>
    <x v="0"/>
    <n v="7"/>
    <n v="76"/>
    <n v="-1"/>
    <n v="304"/>
    <n v="-1"/>
    <n v="55.273978102316697"/>
    <n v="-1"/>
    <n v="5.4974853017304"/>
    <n v="-1"/>
    <n v="3.1851395459118299"/>
    <n v="-1"/>
    <n v="11.5691167550148"/>
    <n v="-1"/>
    <x v="6"/>
    <x v="17"/>
    <x v="0"/>
  </r>
  <r>
    <n v="5086"/>
    <n v="6647"/>
    <m/>
    <x v="0"/>
    <n v="8"/>
    <n v="89"/>
    <n v="-1"/>
    <n v="356"/>
    <n v="-1"/>
    <n v="54.698511189946899"/>
    <n v="-1"/>
    <n v="6.53715287018123"/>
    <n v="-1"/>
    <n v="3.7852700144323199"/>
    <n v="-1"/>
    <n v="9.9338183048218394"/>
    <n v="-1"/>
    <x v="7"/>
    <x v="17"/>
    <x v="0"/>
  </r>
  <r>
    <n v="5086"/>
    <n v="6647"/>
    <m/>
    <x v="0"/>
    <n v="9"/>
    <n v="75"/>
    <n v="-1"/>
    <n v="300"/>
    <n v="-1"/>
    <n v="55.976538243442199"/>
    <n v="-1"/>
    <n v="5.3751718602623697"/>
    <n v="-1"/>
    <n v="3.1144057243718501"/>
    <n v="-1"/>
    <n v="11.9541723645172"/>
    <n v="-1"/>
    <x v="8"/>
    <x v="17"/>
    <x v="0"/>
  </r>
  <r>
    <n v="5086"/>
    <n v="6647"/>
    <m/>
    <x v="0"/>
    <n v="10"/>
    <n v="72"/>
    <n v="-1"/>
    <n v="288"/>
    <n v="-1"/>
    <n v="55.962550972366202"/>
    <n v="-1"/>
    <n v="5.1688743457388604"/>
    <n v="-1"/>
    <n v="2.9854775343017899"/>
    <n v="-1"/>
    <n v="12.3649373102468"/>
    <n v="-1"/>
    <x v="9"/>
    <x v="17"/>
    <x v="0"/>
  </r>
  <r>
    <n v="5086"/>
    <n v="6647"/>
    <m/>
    <x v="0"/>
    <n v="11"/>
    <n v="73"/>
    <n v="-1"/>
    <n v="292"/>
    <n v="-1"/>
    <n v="54.482177096253999"/>
    <n v="-1"/>
    <n v="5.3751860122052104"/>
    <n v="-1"/>
    <n v="3.13247601639369"/>
    <n v="-1"/>
    <n v="11.625282399724799"/>
    <n v="-1"/>
    <x v="10"/>
    <x v="17"/>
    <x v="0"/>
  </r>
  <r>
    <n v="5086"/>
    <n v="6647"/>
    <m/>
    <x v="0"/>
    <n v="12"/>
    <n v="69"/>
    <n v="-1"/>
    <n v="276"/>
    <n v="-1"/>
    <n v="54.394084411716698"/>
    <n v="-1"/>
    <n v="4.9772536435032597"/>
    <n v="-1"/>
    <n v="2.89835792630906"/>
    <n v="-1"/>
    <n v="12.8972282757342"/>
    <n v="-1"/>
    <x v="11"/>
    <x v="17"/>
    <x v="0"/>
  </r>
  <r>
    <n v="5086"/>
    <n v="6647"/>
    <m/>
    <x v="0"/>
    <n v="0"/>
    <n v="977"/>
    <n v="-1"/>
    <n v="325.66666666666703"/>
    <n v="-1"/>
    <n v="55.013574781381102"/>
    <n v="-1"/>
    <n v="6.2728975997266501"/>
    <n v="-1"/>
    <n v="3.6422492136662901"/>
    <n v="-1"/>
    <n v="10.201980903405101"/>
    <n v="-1"/>
    <x v="12"/>
    <x v="17"/>
    <x v="0"/>
  </r>
  <r>
    <n v="5085"/>
    <n v="6647"/>
    <m/>
    <x v="0"/>
    <n v="1"/>
    <n v="34"/>
    <n v="-1"/>
    <n v="136"/>
    <n v="-1"/>
    <n v="55.839790016071397"/>
    <n v="-1"/>
    <n v="2.4357701139819699"/>
    <n v="-1"/>
    <n v="1.4172393693959"/>
    <n v="-1"/>
    <n v="7.0864132223813296"/>
    <n v="-1"/>
    <x v="0"/>
    <x v="17"/>
    <x v="0"/>
  </r>
  <r>
    <n v="5085"/>
    <n v="6647"/>
    <m/>
    <x v="0"/>
    <n v="2"/>
    <n v="104"/>
    <n v="-1"/>
    <n v="416"/>
    <n v="-1"/>
    <n v="54.913684518726001"/>
    <n v="-1"/>
    <n v="7.5649439951830502"/>
    <n v="-1"/>
    <n v="4.3907482673702898"/>
    <n v="-1"/>
    <n v="8.6753761256147008"/>
    <n v="-1"/>
    <x v="1"/>
    <x v="17"/>
    <x v="0"/>
  </r>
  <r>
    <n v="5085"/>
    <n v="6647"/>
    <m/>
    <x v="0"/>
    <n v="3"/>
    <n v="126"/>
    <n v="-1"/>
    <n v="504"/>
    <n v="-1"/>
    <n v="54.412670471232502"/>
    <n v="-1"/>
    <n v="9.1163162164215201"/>
    <n v="-1"/>
    <n v="5.2699453946863297"/>
    <n v="-1"/>
    <n v="7.0838016705392297"/>
    <n v="-1"/>
    <x v="2"/>
    <x v="17"/>
    <x v="0"/>
  </r>
  <r>
    <n v="5085"/>
    <n v="6647"/>
    <m/>
    <x v="0"/>
    <n v="4"/>
    <n v="106"/>
    <n v="-1"/>
    <n v="424"/>
    <n v="-1"/>
    <n v="55.103011855046098"/>
    <n v="-1"/>
    <n v="7.6818010586283201"/>
    <n v="-1"/>
    <n v="4.4712747755914597"/>
    <n v="-1"/>
    <n v="8.5540299895821903"/>
    <n v="-1"/>
    <x v="3"/>
    <x v="17"/>
    <x v="0"/>
  </r>
  <r>
    <n v="5085"/>
    <n v="6647"/>
    <m/>
    <x v="0"/>
    <n v="5"/>
    <n v="91"/>
    <n v="-1"/>
    <n v="364"/>
    <n v="-1"/>
    <n v="54.234086070684199"/>
    <n v="-1"/>
    <n v="6.7308147322343403"/>
    <n v="-1"/>
    <n v="3.8926682726632298"/>
    <n v="-1"/>
    <n v="9.4914062044334706"/>
    <n v="-1"/>
    <x v="4"/>
    <x v="17"/>
    <x v="0"/>
  </r>
  <r>
    <n v="5085"/>
    <n v="6647"/>
    <m/>
    <x v="0"/>
    <n v="6"/>
    <n v="103"/>
    <n v="-1"/>
    <n v="412"/>
    <n v="-1"/>
    <n v="53.735435798113201"/>
    <n v="-1"/>
    <n v="7.6955806953762602"/>
    <n v="-1"/>
    <n v="4.4681654028950497"/>
    <n v="-1"/>
    <n v="8.7161960777644492"/>
    <n v="-1"/>
    <x v="5"/>
    <x v="17"/>
    <x v="0"/>
  </r>
  <r>
    <n v="5085"/>
    <n v="6647"/>
    <m/>
    <x v="0"/>
    <n v="7"/>
    <n v="79"/>
    <n v="-1"/>
    <n v="316"/>
    <n v="-1"/>
    <n v="56.3396912775045"/>
    <n v="-1"/>
    <n v="5.6520651661588301"/>
    <n v="-1"/>
    <n v="3.3021026361163499"/>
    <n v="-1"/>
    <n v="11.4819949713978"/>
    <n v="-1"/>
    <x v="6"/>
    <x v="17"/>
    <x v="0"/>
  </r>
  <r>
    <n v="5085"/>
    <n v="6647"/>
    <m/>
    <x v="0"/>
    <n v="8"/>
    <n v="73"/>
    <n v="-1"/>
    <n v="292"/>
    <n v="-1"/>
    <n v="54.921420729890102"/>
    <n v="-1"/>
    <n v="5.3863609137056603"/>
    <n v="-1"/>
    <n v="3.1351667684958699"/>
    <n v="-1"/>
    <n v="12.2979352210284"/>
    <n v="-1"/>
    <x v="7"/>
    <x v="17"/>
    <x v="0"/>
  </r>
  <r>
    <n v="5085"/>
    <n v="6647"/>
    <m/>
    <x v="0"/>
    <n v="9"/>
    <n v="71"/>
    <n v="-1"/>
    <n v="284"/>
    <n v="-1"/>
    <n v="54.857939413736801"/>
    <n v="-1"/>
    <n v="5.2030762477644696"/>
    <n v="-1"/>
    <n v="3.0340254743346602"/>
    <n v="-1"/>
    <n v="12.492875939740401"/>
    <n v="-1"/>
    <x v="8"/>
    <x v="17"/>
    <x v="0"/>
  </r>
  <r>
    <n v="5085"/>
    <n v="6647"/>
    <m/>
    <x v="0"/>
    <n v="10"/>
    <n v="98"/>
    <n v="-1"/>
    <n v="392"/>
    <n v="-1"/>
    <n v="54.517540392870799"/>
    <n v="-1"/>
    <n v="7.2038000281071701"/>
    <n v="-1"/>
    <n v="4.1958482231500298"/>
    <n v="-1"/>
    <n v="9.1453041776623891"/>
    <n v="-1"/>
    <x v="9"/>
    <x v="17"/>
    <x v="0"/>
  </r>
  <r>
    <n v="5085"/>
    <n v="6647"/>
    <m/>
    <x v="0"/>
    <n v="11"/>
    <n v="69"/>
    <n v="-1"/>
    <n v="276"/>
    <n v="-1"/>
    <n v="54.751053344761203"/>
    <n v="-1"/>
    <n v="5.0058871160351801"/>
    <n v="-1"/>
    <n v="2.8800383138791399"/>
    <n v="-1"/>
    <n v="12.8932098726485"/>
    <n v="-1"/>
    <x v="10"/>
    <x v="17"/>
    <x v="0"/>
  </r>
  <r>
    <n v="5085"/>
    <n v="6647"/>
    <m/>
    <x v="0"/>
    <n v="12"/>
    <n v="66"/>
    <n v="-1"/>
    <n v="264"/>
    <n v="-1"/>
    <n v="54.250264193826801"/>
    <n v="-1"/>
    <n v="4.8996415816281003"/>
    <n v="-1"/>
    <n v="2.8434534495135799"/>
    <n v="-1"/>
    <n v="13.7546636538901"/>
    <n v="-1"/>
    <x v="11"/>
    <x v="17"/>
    <x v="0"/>
  </r>
  <r>
    <n v="5085"/>
    <n v="6647"/>
    <m/>
    <x v="0"/>
    <n v="0"/>
    <n v="1020"/>
    <n v="-1"/>
    <n v="340"/>
    <n v="-1"/>
    <n v="54.737858436083002"/>
    <n v="-1"/>
    <n v="6.6877813075313099"/>
    <n v="-1"/>
    <n v="3.88233219788735"/>
    <n v="-1"/>
    <n v="9.8916173274502093"/>
    <n v="-1"/>
    <x v="12"/>
    <x v="17"/>
    <x v="0"/>
  </r>
  <r>
    <n v="5081"/>
    <n v="6647"/>
    <m/>
    <x v="0"/>
    <n v="1"/>
    <n v="21"/>
    <n v="-1"/>
    <n v="84"/>
    <n v="-1"/>
    <n v="54.541802107335997"/>
    <n v="-1"/>
    <n v="1.54805252406038"/>
    <n v="-1"/>
    <n v="0.90719719651880004"/>
    <n v="-1"/>
    <n v="9.8733242994434391"/>
    <n v="-1"/>
    <x v="0"/>
    <x v="17"/>
    <x v="0"/>
  </r>
  <r>
    <n v="5081"/>
    <n v="6647"/>
    <m/>
    <x v="0"/>
    <n v="2"/>
    <n v="98"/>
    <n v="-1"/>
    <n v="392"/>
    <n v="-1"/>
    <n v="55.292283941602001"/>
    <n v="-1"/>
    <n v="7.1007863645358604"/>
    <n v="-1"/>
    <n v="4.1009978615628997"/>
    <n v="-1"/>
    <n v="9.2421890360453904"/>
    <n v="-1"/>
    <x v="1"/>
    <x v="17"/>
    <x v="0"/>
  </r>
  <r>
    <n v="5081"/>
    <n v="6647"/>
    <m/>
    <x v="0"/>
    <n v="3"/>
    <n v="92"/>
    <n v="-1"/>
    <n v="368"/>
    <n v="-1"/>
    <n v="54.951109467706999"/>
    <n v="-1"/>
    <n v="6.7144735795177004"/>
    <n v="-1"/>
    <n v="3.9007510673900998"/>
    <n v="-1"/>
    <n v="9.8329052532393408"/>
    <n v="-1"/>
    <x v="2"/>
    <x v="17"/>
    <x v="0"/>
  </r>
  <r>
    <n v="5081"/>
    <n v="6647"/>
    <m/>
    <x v="0"/>
    <n v="4"/>
    <n v="103"/>
    <n v="-1"/>
    <n v="412"/>
    <n v="-1"/>
    <n v="55.646633592446697"/>
    <n v="-1"/>
    <n v="7.35536525352226"/>
    <n v="-1"/>
    <n v="4.2710396493455498"/>
    <n v="-1"/>
    <n v="8.71973612597826"/>
    <n v="-1"/>
    <x v="3"/>
    <x v="17"/>
    <x v="0"/>
  </r>
  <r>
    <n v="5081"/>
    <n v="6647"/>
    <m/>
    <x v="0"/>
    <n v="5"/>
    <n v="101"/>
    <n v="-1"/>
    <n v="404"/>
    <n v="-1"/>
    <n v="54.5333332165009"/>
    <n v="-1"/>
    <n v="7.4962054533010898"/>
    <n v="-1"/>
    <n v="4.36123987757568"/>
    <n v="-1"/>
    <n v="8.8111860633989991"/>
    <n v="-1"/>
    <x v="4"/>
    <x v="17"/>
    <x v="0"/>
  </r>
  <r>
    <n v="5081"/>
    <n v="6647"/>
    <m/>
    <x v="0"/>
    <n v="6"/>
    <n v="96"/>
    <n v="-1"/>
    <n v="384"/>
    <n v="-1"/>
    <n v="53.677719880357202"/>
    <n v="-1"/>
    <n v="7.2118461637147702"/>
    <n v="-1"/>
    <n v="4.1877250741724996"/>
    <n v="-1"/>
    <n v="9.0146669241344703"/>
    <n v="-1"/>
    <x v="5"/>
    <x v="17"/>
    <x v="0"/>
  </r>
  <r>
    <n v="5081"/>
    <n v="6647"/>
    <m/>
    <x v="0"/>
    <n v="7"/>
    <n v="76"/>
    <n v="-1"/>
    <n v="304"/>
    <n v="-1"/>
    <n v="55.452282147785901"/>
    <n v="-1"/>
    <n v="5.5093010328918197"/>
    <n v="-1"/>
    <n v="3.20905838979502"/>
    <n v="-1"/>
    <n v="11.4460214357217"/>
    <n v="-1"/>
    <x v="6"/>
    <x v="17"/>
    <x v="0"/>
  </r>
  <r>
    <n v="5081"/>
    <n v="6647"/>
    <m/>
    <x v="0"/>
    <n v="8"/>
    <n v="85"/>
    <n v="-1"/>
    <n v="340"/>
    <n v="-1"/>
    <n v="54.906366847937498"/>
    <n v="-1"/>
    <n v="6.1777340328703296"/>
    <n v="-1"/>
    <n v="3.59842509935523"/>
    <n v="-1"/>
    <n v="10.632203852512101"/>
    <n v="-1"/>
    <x v="7"/>
    <x v="17"/>
    <x v="0"/>
  </r>
  <r>
    <n v="5081"/>
    <n v="6647"/>
    <m/>
    <x v="0"/>
    <n v="9"/>
    <n v="73"/>
    <n v="-1"/>
    <n v="292"/>
    <n v="-1"/>
    <n v="53.773780535675201"/>
    <n v="-1"/>
    <n v="5.3956306527822404"/>
    <n v="-1"/>
    <n v="3.1270368193293301"/>
    <n v="-1"/>
    <n v="12.2403015111631"/>
    <n v="-1"/>
    <x v="8"/>
    <x v="17"/>
    <x v="0"/>
  </r>
  <r>
    <n v="5081"/>
    <n v="6647"/>
    <m/>
    <x v="0"/>
    <n v="10"/>
    <n v="79"/>
    <n v="-1"/>
    <n v="316"/>
    <n v="-1"/>
    <n v="53.477539340027597"/>
    <n v="-1"/>
    <n v="5.9361238882908101"/>
    <n v="-1"/>
    <n v="3.4209888862312701"/>
    <n v="-1"/>
    <n v="11.437994371626299"/>
    <n v="-1"/>
    <x v="9"/>
    <x v="17"/>
    <x v="0"/>
  </r>
  <r>
    <n v="5081"/>
    <n v="6647"/>
    <m/>
    <x v="0"/>
    <n v="11"/>
    <n v="68"/>
    <n v="-1"/>
    <n v="272"/>
    <n v="-1"/>
    <n v="55.0111631340136"/>
    <n v="-1"/>
    <n v="5.0542159877499602"/>
    <n v="-1"/>
    <n v="2.91378712824207"/>
    <n v="-1"/>
    <n v="13.096513716550801"/>
    <n v="-1"/>
    <x v="10"/>
    <x v="17"/>
    <x v="0"/>
  </r>
  <r>
    <n v="5081"/>
    <n v="6647"/>
    <m/>
    <x v="0"/>
    <n v="12"/>
    <n v="79"/>
    <n v="-1"/>
    <n v="316"/>
    <n v="-1"/>
    <n v="54.191082649374003"/>
    <n v="-1"/>
    <n v="5.7294668602921996"/>
    <n v="-1"/>
    <n v="3.3245000336527699"/>
    <n v="-1"/>
    <n v="10.690216424266"/>
    <n v="-1"/>
    <x v="11"/>
    <x v="17"/>
    <x v="0"/>
  </r>
  <r>
    <n v="5081"/>
    <n v="6647"/>
    <m/>
    <x v="0"/>
    <n v="0"/>
    <n v="971"/>
    <n v="-1"/>
    <n v="323.66666666666703"/>
    <n v="-1"/>
    <n v="54.650397116013799"/>
    <n v="-1"/>
    <n v="6.3399979453245603"/>
    <n v="-1"/>
    <n v="3.67796226227621"/>
    <n v="-1"/>
    <n v="10.2750162818836"/>
    <n v="-1"/>
    <x v="12"/>
    <x v="17"/>
    <x v="0"/>
  </r>
  <r>
    <n v="5080"/>
    <n v="6647"/>
    <m/>
    <x v="0"/>
    <n v="1"/>
    <n v="25"/>
    <n v="-1"/>
    <n v="100"/>
    <n v="-1"/>
    <n v="55.601990846744897"/>
    <n v="-1"/>
    <n v="1.80818689398484"/>
    <n v="-1"/>
    <n v="1.04009137719995"/>
    <n v="-1"/>
    <n v="11.444592551681"/>
    <n v="-1"/>
    <x v="0"/>
    <x v="17"/>
    <x v="0"/>
  </r>
  <r>
    <n v="5080"/>
    <n v="6647"/>
    <m/>
    <x v="0"/>
    <n v="2"/>
    <n v="91"/>
    <n v="-1"/>
    <n v="364"/>
    <n v="-1"/>
    <n v="55.644076594187901"/>
    <n v="-1"/>
    <n v="6.5920846316433002"/>
    <n v="-1"/>
    <n v="3.8052154189294898"/>
    <n v="-1"/>
    <n v="9.5931128405223198"/>
    <n v="-1"/>
    <x v="1"/>
    <x v="17"/>
    <x v="0"/>
  </r>
  <r>
    <n v="5080"/>
    <n v="6647"/>
    <m/>
    <x v="0"/>
    <n v="3"/>
    <n v="95"/>
    <n v="-1"/>
    <n v="380"/>
    <n v="-1"/>
    <n v="54.139720806326302"/>
    <n v="-1"/>
    <n v="6.9932995255821897"/>
    <n v="-1"/>
    <n v="4.0602517628895001"/>
    <n v="-1"/>
    <n v="9.2084425880383698"/>
    <n v="-1"/>
    <x v="2"/>
    <x v="17"/>
    <x v="0"/>
  </r>
  <r>
    <n v="5080"/>
    <n v="6647"/>
    <m/>
    <x v="0"/>
    <n v="4"/>
    <n v="115"/>
    <n v="-1"/>
    <n v="460"/>
    <n v="-1"/>
    <n v="55.2714354848898"/>
    <n v="-1"/>
    <n v="8.2751082122151995"/>
    <n v="-1"/>
    <n v="4.7732529280666904"/>
    <n v="-1"/>
    <n v="7.8356562584102898"/>
    <n v="-1"/>
    <x v="3"/>
    <x v="17"/>
    <x v="0"/>
  </r>
  <r>
    <n v="5080"/>
    <n v="6647"/>
    <m/>
    <x v="0"/>
    <n v="5"/>
    <n v="110"/>
    <n v="-1"/>
    <n v="440"/>
    <n v="-1"/>
    <n v="54.003994915633797"/>
    <n v="-1"/>
    <n v="8.1716336694110296"/>
    <n v="-1"/>
    <n v="4.7438036129205097"/>
    <n v="-1"/>
    <n v="8.07860020951499"/>
    <n v="-1"/>
    <x v="4"/>
    <x v="17"/>
    <x v="0"/>
  </r>
  <r>
    <n v="5080"/>
    <n v="6647"/>
    <m/>
    <x v="0"/>
    <n v="6"/>
    <n v="101"/>
    <n v="-1"/>
    <n v="404"/>
    <n v="-1"/>
    <n v="54.549572252533501"/>
    <n v="-1"/>
    <n v="7.4200745839870104"/>
    <n v="-1"/>
    <n v="4.3141696310697801"/>
    <n v="-1"/>
    <n v="8.8604723886969605"/>
    <n v="-1"/>
    <x v="5"/>
    <x v="17"/>
    <x v="0"/>
  </r>
  <r>
    <n v="5080"/>
    <n v="6647"/>
    <m/>
    <x v="0"/>
    <n v="7"/>
    <n v="57"/>
    <n v="-1"/>
    <n v="228"/>
    <n v="-1"/>
    <n v="55.353084078097901"/>
    <n v="-1"/>
    <n v="4.1355382673233096"/>
    <n v="-1"/>
    <n v="2.4076721748024501"/>
    <n v="-1"/>
    <n v="15.989928288366601"/>
    <n v="-1"/>
    <x v="6"/>
    <x v="17"/>
    <x v="0"/>
  </r>
  <r>
    <n v="5080"/>
    <n v="6647"/>
    <m/>
    <x v="0"/>
    <n v="8"/>
    <n v="80"/>
    <n v="-1"/>
    <n v="320"/>
    <n v="-1"/>
    <n v="54.759023688011197"/>
    <n v="-1"/>
    <n v="5.8727157208703797"/>
    <n v="-1"/>
    <n v="3.4414291425725101"/>
    <n v="-1"/>
    <n v="11.351803396823501"/>
    <n v="-1"/>
    <x v="7"/>
    <x v="17"/>
    <x v="0"/>
  </r>
  <r>
    <n v="5080"/>
    <n v="6647"/>
    <m/>
    <x v="0"/>
    <n v="9"/>
    <n v="64"/>
    <n v="-1"/>
    <n v="256"/>
    <n v="-1"/>
    <n v="54.258507784658498"/>
    <n v="-1"/>
    <n v="4.7313869891943803"/>
    <n v="-1"/>
    <n v="2.7514143116570802"/>
    <n v="-1"/>
    <n v="13.4736060338849"/>
    <n v="-1"/>
    <x v="8"/>
    <x v="17"/>
    <x v="0"/>
  </r>
  <r>
    <n v="5080"/>
    <n v="6647"/>
    <m/>
    <x v="0"/>
    <n v="10"/>
    <n v="61"/>
    <n v="-1"/>
    <n v="244"/>
    <n v="-1"/>
    <n v="54.555518652990898"/>
    <n v="-1"/>
    <n v="4.5600692940628402"/>
    <n v="-1"/>
    <n v="2.6656773067878898"/>
    <n v="-1"/>
    <n v="14.7050715305446"/>
    <n v="-1"/>
    <x v="9"/>
    <x v="17"/>
    <x v="0"/>
  </r>
  <r>
    <n v="5080"/>
    <n v="6647"/>
    <m/>
    <x v="0"/>
    <n v="11"/>
    <n v="76"/>
    <n v="-1"/>
    <n v="304"/>
    <n v="-1"/>
    <n v="55.206118758099599"/>
    <n v="-1"/>
    <n v="5.5023109791863698"/>
    <n v="-1"/>
    <n v="3.1899956771639402"/>
    <n v="-1"/>
    <n v="11.480261086956901"/>
    <n v="-1"/>
    <x v="10"/>
    <x v="17"/>
    <x v="0"/>
  </r>
  <r>
    <n v="5080"/>
    <n v="6647"/>
    <m/>
    <x v="0"/>
    <n v="12"/>
    <n v="67"/>
    <n v="-1"/>
    <n v="268"/>
    <n v="-1"/>
    <n v="55.0980454568884"/>
    <n v="-1"/>
    <n v="4.88454129607541"/>
    <n v="-1"/>
    <n v="2.8779883535547501"/>
    <n v="-1"/>
    <n v="13.317195036239401"/>
    <n v="-1"/>
    <x v="11"/>
    <x v="17"/>
    <x v="0"/>
  </r>
  <r>
    <n v="5080"/>
    <n v="6647"/>
    <m/>
    <x v="0"/>
    <n v="0"/>
    <n v="942"/>
    <n v="-1"/>
    <n v="314"/>
    <n v="-1"/>
    <n v="54.805316806368197"/>
    <n v="-1"/>
    <n v="6.3071638473361604"/>
    <n v="-1"/>
    <n v="3.6634689916097001"/>
    <n v="-1"/>
    <n v="10.681726726026399"/>
    <n v="-1"/>
    <x v="12"/>
    <x v="17"/>
    <x v="0"/>
  </r>
  <r>
    <n v="5077"/>
    <n v="6647"/>
    <m/>
    <x v="0"/>
    <n v="1"/>
    <n v="29"/>
    <n v="-1"/>
    <n v="116"/>
    <n v="-1"/>
    <n v="55.584641084933601"/>
    <n v="-1"/>
    <n v="2.0351188736471602"/>
    <n v="-1"/>
    <n v="1.1769277965003"/>
    <n v="-1"/>
    <n v="8.72153271820887"/>
    <n v="-1"/>
    <x v="0"/>
    <x v="17"/>
    <x v="0"/>
  </r>
  <r>
    <n v="5077"/>
    <n v="6647"/>
    <m/>
    <x v="0"/>
    <n v="2"/>
    <n v="96"/>
    <n v="-1"/>
    <n v="384"/>
    <n v="-1"/>
    <n v="55.023310547511599"/>
    <n v="-1"/>
    <n v="7.1120829135892203"/>
    <n v="-1"/>
    <n v="4.1465847613878504"/>
    <n v="-1"/>
    <n v="9.2944972861178901"/>
    <n v="-1"/>
    <x v="1"/>
    <x v="17"/>
    <x v="0"/>
  </r>
  <r>
    <n v="5077"/>
    <n v="6647"/>
    <m/>
    <x v="0"/>
    <n v="3"/>
    <n v="104"/>
    <n v="-1"/>
    <n v="416"/>
    <n v="-1"/>
    <n v="55.172612358330802"/>
    <n v="-1"/>
    <n v="7.4737781059657697"/>
    <n v="-1"/>
    <n v="4.3593904894697504"/>
    <n v="-1"/>
    <n v="8.4177050961826598"/>
    <n v="-1"/>
    <x v="2"/>
    <x v="17"/>
    <x v="0"/>
  </r>
  <r>
    <n v="5077"/>
    <n v="6647"/>
    <m/>
    <x v="0"/>
    <n v="4"/>
    <n v="101"/>
    <n v="-1"/>
    <n v="404"/>
    <n v="-1"/>
    <n v="54.416919479600502"/>
    <n v="-1"/>
    <n v="7.4004093612496504"/>
    <n v="-1"/>
    <n v="4.2783336963804697"/>
    <n v="-1"/>
    <n v="8.7537872399551198"/>
    <n v="-1"/>
    <x v="3"/>
    <x v="17"/>
    <x v="0"/>
  </r>
  <r>
    <n v="5077"/>
    <n v="6647"/>
    <m/>
    <x v="0"/>
    <n v="5"/>
    <n v="120"/>
    <n v="-1"/>
    <n v="480"/>
    <n v="-1"/>
    <n v="54.233749642937497"/>
    <n v="-1"/>
    <n v="8.7787754019893498"/>
    <n v="-1"/>
    <n v="5.0872042814987397"/>
    <n v="-1"/>
    <n v="7.5341294363057001"/>
    <n v="-1"/>
    <x v="4"/>
    <x v="17"/>
    <x v="0"/>
  </r>
  <r>
    <n v="5077"/>
    <n v="6647"/>
    <m/>
    <x v="0"/>
    <n v="6"/>
    <n v="86"/>
    <n v="-1"/>
    <n v="344"/>
    <n v="-1"/>
    <n v="54.3620906255953"/>
    <n v="-1"/>
    <n v="6.3535968382155996"/>
    <n v="-1"/>
    <n v="3.6937519712608"/>
    <n v="-1"/>
    <n v="10.408234397007099"/>
    <n v="-1"/>
    <x v="5"/>
    <x v="17"/>
    <x v="0"/>
  </r>
  <r>
    <n v="5077"/>
    <n v="6647"/>
    <m/>
    <x v="0"/>
    <n v="7"/>
    <n v="79"/>
    <n v="-1"/>
    <n v="316"/>
    <n v="-1"/>
    <n v="53.628281711728597"/>
    <n v="-1"/>
    <n v="5.9050984010774101"/>
    <n v="-1"/>
    <n v="3.39489558210111"/>
    <n v="-1"/>
    <n v="11.4154279101495"/>
    <n v="-1"/>
    <x v="6"/>
    <x v="17"/>
    <x v="0"/>
  </r>
  <r>
    <n v="5077"/>
    <n v="6647"/>
    <m/>
    <x v="0"/>
    <n v="8"/>
    <n v="85"/>
    <n v="-1"/>
    <n v="340"/>
    <n v="-1"/>
    <n v="55.460310004447201"/>
    <n v="-1"/>
    <n v="6.1568648396052197"/>
    <n v="-1"/>
    <n v="3.5711887809679399"/>
    <n v="-1"/>
    <n v="10.5644617680257"/>
    <n v="-1"/>
    <x v="7"/>
    <x v="17"/>
    <x v="0"/>
  </r>
  <r>
    <n v="5077"/>
    <n v="6647"/>
    <m/>
    <x v="0"/>
    <n v="9"/>
    <n v="75"/>
    <n v="-1"/>
    <n v="300"/>
    <n v="-1"/>
    <n v="53.772110746540797"/>
    <n v="-1"/>
    <n v="5.5369090416173297"/>
    <n v="-1"/>
    <n v="3.2108677911727899"/>
    <n v="-1"/>
    <n v="11.941185518325801"/>
    <n v="-1"/>
    <x v="8"/>
    <x v="17"/>
    <x v="0"/>
  </r>
  <r>
    <n v="5077"/>
    <n v="6647"/>
    <m/>
    <x v="0"/>
    <n v="10"/>
    <n v="66"/>
    <n v="-1"/>
    <n v="264"/>
    <n v="-1"/>
    <n v="54.474342502593998"/>
    <n v="-1"/>
    <n v="4.7487630826763896"/>
    <n v="-1"/>
    <n v="2.7689943645012298"/>
    <n v="-1"/>
    <n v="13.4397169378177"/>
    <n v="-1"/>
    <x v="9"/>
    <x v="17"/>
    <x v="0"/>
  </r>
  <r>
    <n v="5077"/>
    <n v="6647"/>
    <m/>
    <x v="0"/>
    <n v="11"/>
    <n v="75"/>
    <n v="-1"/>
    <n v="300"/>
    <n v="-1"/>
    <n v="54.569814949501598"/>
    <n v="-1"/>
    <n v="5.4821931267769104"/>
    <n v="-1"/>
    <n v="3.1825586405492001"/>
    <n v="-1"/>
    <n v="11.7722004518765"/>
    <n v="-1"/>
    <x v="10"/>
    <x v="17"/>
    <x v="0"/>
  </r>
  <r>
    <n v="5077"/>
    <n v="6647"/>
    <m/>
    <x v="0"/>
    <n v="12"/>
    <n v="74"/>
    <n v="-1"/>
    <n v="296"/>
    <n v="-1"/>
    <n v="54.975753944038601"/>
    <n v="-1"/>
    <n v="5.4467998223854499"/>
    <n v="-1"/>
    <n v="3.1699845388610699"/>
    <n v="-1"/>
    <n v="12.2238786992062"/>
    <n v="-1"/>
    <x v="11"/>
    <x v="17"/>
    <x v="0"/>
  </r>
  <r>
    <n v="5077"/>
    <n v="6647"/>
    <m/>
    <x v="0"/>
    <n v="0"/>
    <n v="990"/>
    <n v="-1"/>
    <n v="330"/>
    <n v="-1"/>
    <n v="54.597333472244202"/>
    <n v="-1"/>
    <n v="6.46374297966317"/>
    <n v="-1"/>
    <n v="3.75192505496921"/>
    <n v="-1"/>
    <n v="10.1756202672925"/>
    <n v="-1"/>
    <x v="12"/>
    <x v="17"/>
    <x v="0"/>
  </r>
  <r>
    <n v="5078"/>
    <n v="6647"/>
    <m/>
    <x v="0"/>
    <n v="1"/>
    <n v="25"/>
    <n v="-1"/>
    <n v="100"/>
    <n v="-1"/>
    <n v="54.410280338736598"/>
    <n v="-1"/>
    <n v="1.85213352844368"/>
    <n v="-1"/>
    <n v="1.0614233204597401"/>
    <n v="-1"/>
    <n v="10.4234110738058"/>
    <n v="-1"/>
    <x v="0"/>
    <x v="17"/>
    <x v="0"/>
  </r>
  <r>
    <n v="5078"/>
    <n v="6647"/>
    <m/>
    <x v="0"/>
    <n v="2"/>
    <n v="76"/>
    <n v="-1"/>
    <n v="304"/>
    <n v="-1"/>
    <n v="56.1355043944952"/>
    <n v="-1"/>
    <n v="5.4733351582727403"/>
    <n v="-1"/>
    <n v="3.1919600440760698"/>
    <n v="-1"/>
    <n v="11.772705960651701"/>
    <n v="-1"/>
    <x v="1"/>
    <x v="17"/>
    <x v="0"/>
  </r>
  <r>
    <n v="5078"/>
    <n v="6647"/>
    <m/>
    <x v="0"/>
    <n v="3"/>
    <n v="99"/>
    <n v="-1"/>
    <n v="396"/>
    <n v="-1"/>
    <n v="54.790694223620598"/>
    <n v="-1"/>
    <n v="7.1083198560930301"/>
    <n v="-1"/>
    <n v="4.1088215295876003"/>
    <n v="-1"/>
    <n v="8.9731586441927504"/>
    <n v="-1"/>
    <x v="2"/>
    <x v="17"/>
    <x v="0"/>
  </r>
  <r>
    <n v="5078"/>
    <n v="6647"/>
    <m/>
    <x v="0"/>
    <n v="4"/>
    <n v="123"/>
    <n v="-1"/>
    <n v="492"/>
    <n v="-1"/>
    <n v="54.663533240407098"/>
    <n v="-1"/>
    <n v="8.9645859432187596"/>
    <n v="-1"/>
    <n v="5.2372861629463596"/>
    <n v="-1"/>
    <n v="7.3147696306720604"/>
    <n v="-1"/>
    <x v="3"/>
    <x v="17"/>
    <x v="0"/>
  </r>
  <r>
    <n v="5078"/>
    <n v="6647"/>
    <m/>
    <x v="0"/>
    <n v="5"/>
    <n v="88"/>
    <n v="-1"/>
    <n v="352"/>
    <n v="-1"/>
    <n v="53.913706576370302"/>
    <n v="-1"/>
    <n v="6.5239116485209898"/>
    <n v="-1"/>
    <n v="3.7696607475078001"/>
    <n v="-1"/>
    <n v="9.60732386481037"/>
    <n v="-1"/>
    <x v="4"/>
    <x v="17"/>
    <x v="0"/>
  </r>
  <r>
    <n v="5078"/>
    <n v="6647"/>
    <m/>
    <x v="0"/>
    <n v="6"/>
    <n v="92"/>
    <n v="-1"/>
    <n v="368"/>
    <n v="-1"/>
    <n v="54.609944548858401"/>
    <n v="-1"/>
    <n v="6.7723503230104196"/>
    <n v="-1"/>
    <n v="3.9360176452304101"/>
    <n v="-1"/>
    <n v="9.5542921284130902"/>
    <n v="-1"/>
    <x v="5"/>
    <x v="17"/>
    <x v="0"/>
  </r>
  <r>
    <n v="5078"/>
    <n v="6647"/>
    <m/>
    <x v="0"/>
    <n v="7"/>
    <n v="78"/>
    <n v="-1"/>
    <n v="312"/>
    <n v="-1"/>
    <n v="55.085420563131898"/>
    <n v="-1"/>
    <n v="5.6175269374261996"/>
    <n v="-1"/>
    <n v="3.2359870482192901"/>
    <n v="-1"/>
    <n v="11.3089577661876"/>
    <n v="-1"/>
    <x v="6"/>
    <x v="17"/>
    <x v="0"/>
  </r>
  <r>
    <n v="5078"/>
    <n v="6647"/>
    <m/>
    <x v="0"/>
    <n v="8"/>
    <n v="86"/>
    <n v="-1"/>
    <n v="344"/>
    <n v="-1"/>
    <n v="54.767087540064999"/>
    <n v="-1"/>
    <n v="6.2584542948760502"/>
    <n v="-1"/>
    <n v="3.6358318116244899"/>
    <n v="-1"/>
    <n v="10.414372320575"/>
    <n v="-1"/>
    <x v="7"/>
    <x v="17"/>
    <x v="0"/>
  </r>
  <r>
    <n v="5078"/>
    <n v="6647"/>
    <m/>
    <x v="0"/>
    <n v="9"/>
    <n v="77"/>
    <n v="-1"/>
    <n v="308"/>
    <n v="-1"/>
    <n v="55.879645465557203"/>
    <n v="-1"/>
    <n v="5.6046803319636203"/>
    <n v="-1"/>
    <n v="3.2706728319987102"/>
    <n v="-1"/>
    <n v="11.677583741300699"/>
    <n v="-1"/>
    <x v="8"/>
    <x v="17"/>
    <x v="0"/>
  </r>
  <r>
    <n v="5078"/>
    <n v="6647"/>
    <m/>
    <x v="0"/>
    <n v="10"/>
    <n v="72"/>
    <n v="-1"/>
    <n v="288"/>
    <n v="-1"/>
    <n v="55.090780824946599"/>
    <n v="-1"/>
    <n v="5.3135897908122196"/>
    <n v="-1"/>
    <n v="3.1158604724217001"/>
    <n v="-1"/>
    <n v="12.213382176087901"/>
    <n v="-1"/>
    <x v="9"/>
    <x v="17"/>
    <x v="0"/>
  </r>
  <r>
    <n v="5078"/>
    <n v="6647"/>
    <m/>
    <x v="0"/>
    <n v="11"/>
    <n v="64"/>
    <n v="-1"/>
    <n v="256"/>
    <n v="-1"/>
    <n v="54.865255228509497"/>
    <n v="-1"/>
    <n v="4.6656111608219799"/>
    <n v="-1"/>
    <n v="2.7142804644598799"/>
    <n v="-1"/>
    <n v="14.105054386513601"/>
    <n v="-1"/>
    <x v="10"/>
    <x v="17"/>
    <x v="0"/>
  </r>
  <r>
    <n v="5078"/>
    <n v="6647"/>
    <m/>
    <x v="0"/>
    <n v="12"/>
    <n v="60"/>
    <n v="-1"/>
    <n v="240"/>
    <n v="-1"/>
    <n v="54.910282721952697"/>
    <n v="-1"/>
    <n v="4.3785976172709198"/>
    <n v="-1"/>
    <n v="2.5592374746726501"/>
    <n v="-1"/>
    <n v="14.910649035863999"/>
    <n v="-1"/>
    <x v="11"/>
    <x v="17"/>
    <x v="0"/>
  </r>
  <r>
    <n v="5078"/>
    <n v="6647"/>
    <m/>
    <x v="0"/>
    <n v="0"/>
    <n v="940"/>
    <n v="-1"/>
    <n v="313.33333333333297"/>
    <n v="-1"/>
    <n v="54.920068390350899"/>
    <n v="-1"/>
    <n v="6.1889925469179401"/>
    <n v="-1"/>
    <n v="3.5983705647017001"/>
    <n v="-1"/>
    <n v="10.66111094585"/>
    <n v="-1"/>
    <x v="12"/>
    <x v="17"/>
    <x v="0"/>
  </r>
  <r>
    <n v="5084"/>
    <n v="6646"/>
    <m/>
    <x v="0"/>
    <n v="1"/>
    <n v="42"/>
    <n v="-1"/>
    <n v="168"/>
    <n v="-1"/>
    <n v="44.924948814782397"/>
    <n v="-1"/>
    <n v="3.7290908838562999"/>
    <n v="-1"/>
    <n v="2.1585520975856598"/>
    <n v="-1"/>
    <n v="6.9247787166045702"/>
    <n v="-1"/>
    <x v="0"/>
    <x v="18"/>
    <x v="0"/>
  </r>
  <r>
    <n v="5084"/>
    <n v="6646"/>
    <m/>
    <x v="0"/>
    <n v="2"/>
    <n v="96"/>
    <n v="-1"/>
    <n v="384"/>
    <n v="-1"/>
    <n v="45.628956614848498"/>
    <n v="-1"/>
    <n v="8.4122831940298894"/>
    <n v="-1"/>
    <n v="4.91772263195422"/>
    <n v="-1"/>
    <n v="9.4281472055036009"/>
    <n v="-1"/>
    <x v="1"/>
    <x v="18"/>
    <x v="0"/>
  </r>
  <r>
    <n v="5084"/>
    <n v="6646"/>
    <m/>
    <x v="0"/>
    <n v="3"/>
    <n v="91"/>
    <n v="-1"/>
    <n v="364"/>
    <n v="-1"/>
    <n v="43.5187805608102"/>
    <n v="-1"/>
    <n v="8.3496600948523003"/>
    <n v="-1"/>
    <n v="4.8469143430084101"/>
    <n v="-1"/>
    <n v="9.7802933945109007"/>
    <n v="-1"/>
    <x v="2"/>
    <x v="18"/>
    <x v="0"/>
  </r>
  <r>
    <n v="5084"/>
    <n v="6646"/>
    <m/>
    <x v="0"/>
    <n v="4"/>
    <n v="86"/>
    <n v="-1"/>
    <n v="344"/>
    <n v="-1"/>
    <n v="44.660282042652902"/>
    <n v="-1"/>
    <n v="7.7889934942111898"/>
    <n v="-1"/>
    <n v="4.4962330648050104"/>
    <n v="-1"/>
    <n v="10.543355599712999"/>
    <n v="-1"/>
    <x v="3"/>
    <x v="18"/>
    <x v="0"/>
  </r>
  <r>
    <n v="5084"/>
    <n v="6646"/>
    <m/>
    <x v="0"/>
    <n v="5"/>
    <n v="94"/>
    <n v="-1"/>
    <n v="376"/>
    <n v="-1"/>
    <n v="43.748782828203701"/>
    <n v="-1"/>
    <n v="8.5528680533919701"/>
    <n v="-1"/>
    <n v="4.8921452429138501"/>
    <n v="-1"/>
    <n v="9.5158082386282299"/>
    <n v="-1"/>
    <x v="4"/>
    <x v="18"/>
    <x v="0"/>
  </r>
  <r>
    <n v="5084"/>
    <n v="6646"/>
    <m/>
    <x v="0"/>
    <n v="6"/>
    <n v="71"/>
    <n v="-1"/>
    <n v="284"/>
    <n v="-1"/>
    <n v="44.418250947752"/>
    <n v="-1"/>
    <n v="6.3394469153995301"/>
    <n v="-1"/>
    <n v="3.6468047080148698"/>
    <n v="-1"/>
    <n v="12.712412745955501"/>
    <n v="-1"/>
    <x v="5"/>
    <x v="18"/>
    <x v="0"/>
  </r>
  <r>
    <n v="5084"/>
    <n v="6646"/>
    <m/>
    <x v="0"/>
    <n v="7"/>
    <n v="69"/>
    <n v="-1"/>
    <n v="276"/>
    <n v="-1"/>
    <n v="45.357910770990699"/>
    <n v="-1"/>
    <n v="6.1851287937905699"/>
    <n v="-1"/>
    <n v="3.6029272371194598"/>
    <n v="-1"/>
    <n v="12.659311443196399"/>
    <n v="-1"/>
    <x v="6"/>
    <x v="18"/>
    <x v="0"/>
  </r>
  <r>
    <n v="5084"/>
    <n v="6646"/>
    <m/>
    <x v="0"/>
    <n v="8"/>
    <n v="69"/>
    <n v="-1"/>
    <n v="276"/>
    <n v="-1"/>
    <n v="43.469877981789097"/>
    <n v="-1"/>
    <n v="6.3212973882949699"/>
    <n v="-1"/>
    <n v="3.64157799815418"/>
    <n v="-1"/>
    <n v="12.998335167437"/>
    <n v="-1"/>
    <x v="7"/>
    <x v="18"/>
    <x v="0"/>
  </r>
  <r>
    <n v="5084"/>
    <n v="6646"/>
    <m/>
    <x v="0"/>
    <n v="9"/>
    <n v="71"/>
    <n v="-1"/>
    <n v="284"/>
    <n v="-1"/>
    <n v="44.848926576160402"/>
    <n v="-1"/>
    <n v="6.3810833566256804"/>
    <n v="-1"/>
    <n v="3.67799131978729"/>
    <n v="-1"/>
    <n v="12.5049885892905"/>
    <n v="-1"/>
    <x v="8"/>
    <x v="18"/>
    <x v="0"/>
  </r>
  <r>
    <n v="5084"/>
    <n v="6646"/>
    <m/>
    <x v="0"/>
    <n v="10"/>
    <n v="58"/>
    <n v="-1"/>
    <n v="232"/>
    <n v="-1"/>
    <n v="45.156356534739999"/>
    <n v="-1"/>
    <n v="5.1693170559965402"/>
    <n v="-1"/>
    <n v="3.0068239957121201"/>
    <n v="-1"/>
    <n v="15.3222300135761"/>
    <n v="-1"/>
    <x v="9"/>
    <x v="18"/>
    <x v="0"/>
  </r>
  <r>
    <n v="5084"/>
    <n v="6646"/>
    <m/>
    <x v="0"/>
    <n v="11"/>
    <n v="62"/>
    <n v="-1"/>
    <n v="248"/>
    <n v="-1"/>
    <n v="43.962535449087298"/>
    <n v="-1"/>
    <n v="5.7183600446091596"/>
    <n v="-1"/>
    <n v="3.3244064967636802"/>
    <n v="-1"/>
    <n v="14.6015716494075"/>
    <n v="-1"/>
    <x v="10"/>
    <x v="18"/>
    <x v="0"/>
  </r>
  <r>
    <n v="5084"/>
    <n v="6646"/>
    <m/>
    <x v="0"/>
    <n v="12"/>
    <n v="52"/>
    <n v="-1"/>
    <n v="208"/>
    <n v="-1"/>
    <n v="43.891200697476201"/>
    <n v="-1"/>
    <n v="4.73235861589274"/>
    <n v="-1"/>
    <n v="2.7707680480646499"/>
    <n v="-1"/>
    <n v="17.278441104674101"/>
    <n v="-1"/>
    <x v="11"/>
    <x v="18"/>
    <x v="0"/>
  </r>
  <r>
    <n v="5084"/>
    <n v="6646"/>
    <m/>
    <x v="0"/>
    <n v="0"/>
    <n v="861"/>
    <n v="-1"/>
    <n v="287"/>
    <n v="-1"/>
    <n v="44.453869801470397"/>
    <n v="-1"/>
    <n v="6.8111330148885996"/>
    <n v="-1"/>
    <n v="3.9429590878570799"/>
    <n v="-1"/>
    <n v="11.7775179142422"/>
    <n v="-1"/>
    <x v="12"/>
    <x v="18"/>
    <x v="0"/>
  </r>
  <r>
    <n v="5082"/>
    <n v="6646"/>
    <m/>
    <x v="0"/>
    <n v="1"/>
    <n v="49"/>
    <n v="-1"/>
    <n v="196"/>
    <n v="-1"/>
    <n v="44.682132405395301"/>
    <n v="-1"/>
    <n v="4.3256315470936597"/>
    <n v="-1"/>
    <n v="2.4754687242856201"/>
    <n v="-1"/>
    <n v="5.8558528761501698"/>
    <n v="-1"/>
    <x v="0"/>
    <x v="18"/>
    <x v="0"/>
  </r>
  <r>
    <n v="5082"/>
    <n v="6646"/>
    <m/>
    <x v="0"/>
    <n v="2"/>
    <n v="124"/>
    <n v="-1"/>
    <n v="496"/>
    <n v="-1"/>
    <n v="44.742411227414998"/>
    <n v="-1"/>
    <n v="11.0669049132628"/>
    <n v="-1"/>
    <n v="6.4316547037792704"/>
    <n v="-1"/>
    <n v="7.2584060859252899"/>
    <n v="-1"/>
    <x v="1"/>
    <x v="18"/>
    <x v="0"/>
  </r>
  <r>
    <n v="5082"/>
    <n v="6646"/>
    <m/>
    <x v="0"/>
    <n v="3"/>
    <n v="91"/>
    <n v="-1"/>
    <n v="364"/>
    <n v="-1"/>
    <n v="45.078368559952096"/>
    <n v="-1"/>
    <n v="8.1926677949137794"/>
    <n v="-1"/>
    <n v="4.7836858493080801"/>
    <n v="-1"/>
    <n v="9.8052888366059907"/>
    <n v="-1"/>
    <x v="2"/>
    <x v="18"/>
    <x v="0"/>
  </r>
  <r>
    <n v="5082"/>
    <n v="6646"/>
    <m/>
    <x v="0"/>
    <n v="4"/>
    <n v="118"/>
    <n v="-1"/>
    <n v="472"/>
    <n v="-1"/>
    <n v="44.2923541837459"/>
    <n v="-1"/>
    <n v="10.543319045320599"/>
    <n v="-1"/>
    <n v="6.1071219123089904"/>
    <n v="-1"/>
    <n v="7.4844078104877703"/>
    <n v="-1"/>
    <x v="3"/>
    <x v="18"/>
    <x v="0"/>
  </r>
  <r>
    <n v="5082"/>
    <n v="6646"/>
    <m/>
    <x v="0"/>
    <n v="5"/>
    <n v="94"/>
    <n v="-1"/>
    <n v="376"/>
    <n v="-1"/>
    <n v="44.264912723560101"/>
    <n v="-1"/>
    <n v="8.5252416378828908"/>
    <n v="-1"/>
    <n v="4.93670039812298"/>
    <n v="-1"/>
    <n v="9.6448211904637393"/>
    <n v="-1"/>
    <x v="4"/>
    <x v="18"/>
    <x v="0"/>
  </r>
  <r>
    <n v="5082"/>
    <n v="6646"/>
    <m/>
    <x v="0"/>
    <n v="6"/>
    <n v="83"/>
    <n v="-1"/>
    <n v="332"/>
    <n v="-1"/>
    <n v="44.472031503776599"/>
    <n v="-1"/>
    <n v="7.5607473929488496"/>
    <n v="-1"/>
    <n v="4.3690783703436997"/>
    <n v="-1"/>
    <n v="10.8868148176606"/>
    <n v="-1"/>
    <x v="5"/>
    <x v="18"/>
    <x v="0"/>
  </r>
  <r>
    <n v="5082"/>
    <n v="6646"/>
    <m/>
    <x v="0"/>
    <n v="7"/>
    <n v="80"/>
    <n v="-1"/>
    <n v="320"/>
    <n v="-1"/>
    <n v="44.210486065445998"/>
    <n v="-1"/>
    <n v="7.31652267683058"/>
    <n v="-1"/>
    <n v="4.2166871328140099"/>
    <n v="-1"/>
    <n v="10.974213523435299"/>
    <n v="-1"/>
    <x v="6"/>
    <x v="18"/>
    <x v="0"/>
  </r>
  <r>
    <n v="5082"/>
    <n v="6646"/>
    <m/>
    <x v="0"/>
    <n v="8"/>
    <n v="73"/>
    <n v="-1"/>
    <n v="292"/>
    <n v="-1"/>
    <n v="45.318099874636303"/>
    <n v="-1"/>
    <n v="6.4145614162530196"/>
    <n v="-1"/>
    <n v="3.7155597449546098"/>
    <n v="-1"/>
    <n v="12.0871997188611"/>
    <n v="-1"/>
    <x v="7"/>
    <x v="18"/>
    <x v="0"/>
  </r>
  <r>
    <n v="5082"/>
    <n v="6646"/>
    <m/>
    <x v="0"/>
    <n v="9"/>
    <n v="62"/>
    <n v="-1"/>
    <n v="248"/>
    <n v="-1"/>
    <n v="44.262430473212298"/>
    <n v="-1"/>
    <n v="5.6737370975513102"/>
    <n v="-1"/>
    <n v="3.2558093906451799"/>
    <n v="-1"/>
    <n v="14.213438453435501"/>
    <n v="-1"/>
    <x v="8"/>
    <x v="18"/>
    <x v="0"/>
  </r>
  <r>
    <n v="5082"/>
    <n v="6646"/>
    <m/>
    <x v="0"/>
    <n v="10"/>
    <n v="59"/>
    <n v="-1"/>
    <n v="236"/>
    <n v="-1"/>
    <n v="45.163744740950797"/>
    <n v="-1"/>
    <n v="5.3119628558901102"/>
    <n v="-1"/>
    <n v="3.0689137783290299"/>
    <n v="-1"/>
    <n v="15.1687541639158"/>
    <n v="-1"/>
    <x v="9"/>
    <x v="18"/>
    <x v="0"/>
  </r>
  <r>
    <n v="5082"/>
    <n v="6646"/>
    <m/>
    <x v="0"/>
    <n v="11"/>
    <n v="70"/>
    <n v="-1"/>
    <n v="280"/>
    <n v="-1"/>
    <n v="45.410501826279003"/>
    <n v="-1"/>
    <n v="6.17548576193321"/>
    <n v="-1"/>
    <n v="3.6213194487519198"/>
    <n v="-1"/>
    <n v="12.778040615701901"/>
    <n v="-1"/>
    <x v="10"/>
    <x v="18"/>
    <x v="0"/>
  </r>
  <r>
    <n v="5082"/>
    <n v="6646"/>
    <m/>
    <x v="0"/>
    <n v="12"/>
    <n v="58"/>
    <n v="-1"/>
    <n v="232"/>
    <n v="-1"/>
    <n v="43.206830662069102"/>
    <n v="-1"/>
    <n v="5.3879178437835398"/>
    <n v="-1"/>
    <n v="3.0903076485434799"/>
    <n v="-1"/>
    <n v="14.8930673367766"/>
    <n v="-1"/>
    <x v="11"/>
    <x v="18"/>
    <x v="0"/>
  </r>
  <r>
    <n v="5082"/>
    <n v="6646"/>
    <m/>
    <x v="0"/>
    <n v="0"/>
    <n v="961"/>
    <n v="-1"/>
    <n v="320.33333333333297"/>
    <n v="-1"/>
    <n v="44.596166841736199"/>
    <n v="-1"/>
    <n v="7.7693619809222696"/>
    <n v="-1"/>
    <n v="4.5012376930661704"/>
    <n v="-1"/>
    <n v="10.475954696037601"/>
    <n v="-1"/>
    <x v="12"/>
    <x v="18"/>
    <x v="0"/>
  </r>
  <r>
    <n v="5079"/>
    <n v="6646"/>
    <m/>
    <x v="0"/>
    <n v="1"/>
    <n v="41"/>
    <n v="-1"/>
    <n v="164"/>
    <n v="-1"/>
    <n v="44.5517280935466"/>
    <n v="-1"/>
    <n v="3.6683764687179701"/>
    <n v="-1"/>
    <n v="2.1066521492933301"/>
    <n v="-1"/>
    <n v="6.3037397538138897"/>
    <n v="-1"/>
    <x v="0"/>
    <x v="18"/>
    <x v="0"/>
  </r>
  <r>
    <n v="5079"/>
    <n v="6646"/>
    <m/>
    <x v="0"/>
    <n v="2"/>
    <n v="127"/>
    <n v="-1"/>
    <n v="508"/>
    <n v="-1"/>
    <n v="44.567959117753503"/>
    <n v="-1"/>
    <n v="10.944874251448899"/>
    <n v="-1"/>
    <n v="6.3594818499296597"/>
    <n v="-1"/>
    <n v="7.1249145956502096"/>
    <n v="-1"/>
    <x v="1"/>
    <x v="18"/>
    <x v="0"/>
  </r>
  <r>
    <n v="5079"/>
    <n v="6646"/>
    <m/>
    <x v="0"/>
    <n v="3"/>
    <n v="111"/>
    <n v="-1"/>
    <n v="444"/>
    <n v="-1"/>
    <n v="44.182945872522502"/>
    <n v="-1"/>
    <n v="9.9493428956922703"/>
    <n v="-1"/>
    <n v="5.7595836485681797"/>
    <n v="-1"/>
    <n v="8.0413523003662899"/>
    <n v="-1"/>
    <x v="2"/>
    <x v="18"/>
    <x v="0"/>
  </r>
  <r>
    <n v="5079"/>
    <n v="6646"/>
    <m/>
    <x v="0"/>
    <n v="4"/>
    <n v="105"/>
    <n v="-1"/>
    <n v="420"/>
    <n v="-1"/>
    <n v="45.245119686781997"/>
    <n v="-1"/>
    <n v="9.3218501891454792"/>
    <n v="-1"/>
    <n v="5.3980092738076797"/>
    <n v="-1"/>
    <n v="8.5964106932057796"/>
    <n v="-1"/>
    <x v="3"/>
    <x v="18"/>
    <x v="0"/>
  </r>
  <r>
    <n v="5079"/>
    <n v="6646"/>
    <m/>
    <x v="0"/>
    <n v="5"/>
    <n v="85"/>
    <n v="-1"/>
    <n v="340"/>
    <n v="-1"/>
    <n v="44.958359470895999"/>
    <n v="-1"/>
    <n v="7.5889916298775102"/>
    <n v="-1"/>
    <n v="4.3476867117382501"/>
    <n v="-1"/>
    <n v="10.5684118510963"/>
    <n v="-1"/>
    <x v="4"/>
    <x v="18"/>
    <x v="0"/>
  </r>
  <r>
    <n v="5079"/>
    <n v="6646"/>
    <m/>
    <x v="0"/>
    <n v="6"/>
    <n v="75"/>
    <n v="-1"/>
    <n v="300"/>
    <n v="-1"/>
    <n v="44.257161870559997"/>
    <n v="-1"/>
    <n v="6.8349168333011203"/>
    <n v="-1"/>
    <n v="3.9620019899169798"/>
    <n v="-1"/>
    <n v="11.5488048870786"/>
    <n v="-1"/>
    <x v="5"/>
    <x v="18"/>
    <x v="0"/>
  </r>
  <r>
    <n v="5079"/>
    <n v="6646"/>
    <m/>
    <x v="0"/>
    <n v="7"/>
    <n v="82"/>
    <n v="-1"/>
    <n v="328"/>
    <n v="-1"/>
    <n v="44.878894930771303"/>
    <n v="-1"/>
    <n v="7.3268471224385499"/>
    <n v="-1"/>
    <n v="4.2624663304443997"/>
    <n v="-1"/>
    <n v="11.0136273743624"/>
    <n v="-1"/>
    <x v="6"/>
    <x v="18"/>
    <x v="0"/>
  </r>
  <r>
    <n v="5079"/>
    <n v="6646"/>
    <m/>
    <x v="0"/>
    <n v="8"/>
    <n v="57"/>
    <n v="-1"/>
    <n v="228"/>
    <n v="-1"/>
    <n v="44.165597398752197"/>
    <n v="-1"/>
    <n v="5.2197363595585102"/>
    <n v="-1"/>
    <n v="3.0654003734573299"/>
    <n v="-1"/>
    <n v="15.1261932808371"/>
    <n v="-1"/>
    <x v="7"/>
    <x v="18"/>
    <x v="0"/>
  </r>
  <r>
    <n v="5079"/>
    <n v="6646"/>
    <m/>
    <x v="0"/>
    <n v="9"/>
    <n v="60"/>
    <n v="-1"/>
    <n v="240"/>
    <n v="-1"/>
    <n v="45.0727371435677"/>
    <n v="-1"/>
    <n v="5.3819438795100396"/>
    <n v="-1"/>
    <n v="3.12118446746751"/>
    <n v="-1"/>
    <n v="15.0353925682374"/>
    <n v="-1"/>
    <x v="8"/>
    <x v="18"/>
    <x v="0"/>
  </r>
  <r>
    <n v="5079"/>
    <n v="6646"/>
    <m/>
    <x v="0"/>
    <n v="10"/>
    <n v="45"/>
    <n v="-1"/>
    <n v="180"/>
    <n v="-1"/>
    <n v="44.4777109603748"/>
    <n v="-1"/>
    <n v="4.0624961606544003"/>
    <n v="-1"/>
    <n v="2.38128210644309"/>
    <n v="-1"/>
    <n v="19.429570020359701"/>
    <n v="-1"/>
    <x v="9"/>
    <x v="18"/>
    <x v="0"/>
  </r>
  <r>
    <n v="5079"/>
    <n v="6646"/>
    <m/>
    <x v="0"/>
    <n v="11"/>
    <n v="58"/>
    <n v="-1"/>
    <n v="232"/>
    <n v="-1"/>
    <n v="44.874582002745399"/>
    <n v="-1"/>
    <n v="5.2451529698701602"/>
    <n v="-1"/>
    <n v="3.0444331800129198"/>
    <n v="-1"/>
    <n v="15.409544918989001"/>
    <n v="-1"/>
    <x v="10"/>
    <x v="18"/>
    <x v="0"/>
  </r>
  <r>
    <n v="5079"/>
    <n v="6646"/>
    <m/>
    <x v="0"/>
    <n v="12"/>
    <n v="55"/>
    <n v="-1"/>
    <n v="220"/>
    <n v="-1"/>
    <n v="45.139340061185599"/>
    <n v="-1"/>
    <n v="4.87499410699865"/>
    <n v="-1"/>
    <n v="2.8122807476245799"/>
    <n v="-1"/>
    <n v="15.9991720792151"/>
    <n v="-1"/>
    <x v="11"/>
    <x v="18"/>
    <x v="0"/>
  </r>
  <r>
    <n v="5079"/>
    <n v="6646"/>
    <m/>
    <x v="0"/>
    <n v="0"/>
    <n v="901"/>
    <n v="-1"/>
    <n v="300.33333333333297"/>
    <n v="-1"/>
    <n v="44.696229779664698"/>
    <n v="-1"/>
    <n v="7.5001729102585699"/>
    <n v="-1"/>
    <n v="4.3471327417603698"/>
    <n v="-1"/>
    <n v="11.1414859288894"/>
    <n v="-1"/>
    <x v="12"/>
    <x v="18"/>
    <x v="0"/>
  </r>
  <r>
    <n v="5083"/>
    <n v="6646"/>
    <m/>
    <x v="0"/>
    <n v="1"/>
    <n v="41"/>
    <n v="-1"/>
    <n v="164"/>
    <n v="-1"/>
    <n v="44.903714891552603"/>
    <n v="-1"/>
    <n v="3.6895189263019899"/>
    <n v="-1"/>
    <n v="2.1178514671475099"/>
    <n v="-1"/>
    <n v="7.2652267615821797"/>
    <n v="-1"/>
    <x v="0"/>
    <x v="18"/>
    <x v="0"/>
  </r>
  <r>
    <n v="5083"/>
    <n v="6646"/>
    <m/>
    <x v="0"/>
    <n v="2"/>
    <n v="117"/>
    <n v="-1"/>
    <n v="468"/>
    <n v="-1"/>
    <n v="45.0469961139896"/>
    <n v="-1"/>
    <n v="10.382650876893701"/>
    <n v="-1"/>
    <n v="6.0673279307518602"/>
    <n v="-1"/>
    <n v="7.7398471437104499"/>
    <n v="-1"/>
    <x v="1"/>
    <x v="18"/>
    <x v="0"/>
  </r>
  <r>
    <n v="5083"/>
    <n v="6646"/>
    <m/>
    <x v="0"/>
    <n v="3"/>
    <n v="93"/>
    <n v="-1"/>
    <n v="372"/>
    <n v="-1"/>
    <n v="44.762536589989402"/>
    <n v="-1"/>
    <n v="8.3059908002626202"/>
    <n v="-1"/>
    <n v="4.8167228457125102"/>
    <n v="-1"/>
    <n v="9.2679544303413106"/>
    <n v="-1"/>
    <x v="2"/>
    <x v="18"/>
    <x v="0"/>
  </r>
  <r>
    <n v="5083"/>
    <n v="6646"/>
    <m/>
    <x v="0"/>
    <n v="4"/>
    <n v="93"/>
    <n v="-1"/>
    <n v="372"/>
    <n v="-1"/>
    <n v="45.5310504703315"/>
    <n v="-1"/>
    <n v="8.2264322933150993"/>
    <n v="-1"/>
    <n v="4.7771669751073897"/>
    <n v="-1"/>
    <n v="9.6000350203039506"/>
    <n v="-1"/>
    <x v="3"/>
    <x v="18"/>
    <x v="0"/>
  </r>
  <r>
    <n v="5083"/>
    <n v="6646"/>
    <m/>
    <x v="0"/>
    <n v="5"/>
    <n v="97"/>
    <n v="-1"/>
    <n v="388"/>
    <n v="-1"/>
    <n v="45.426159383000801"/>
    <n v="-1"/>
    <n v="8.6529771511604601"/>
    <n v="-1"/>
    <n v="5.0244554259590597"/>
    <n v="-1"/>
    <n v="9.2043690073643898"/>
    <n v="-1"/>
    <x v="4"/>
    <x v="18"/>
    <x v="0"/>
  </r>
  <r>
    <n v="5083"/>
    <n v="6646"/>
    <m/>
    <x v="0"/>
    <n v="6"/>
    <n v="86"/>
    <n v="-1"/>
    <n v="344"/>
    <n v="-1"/>
    <n v="44.897108100280001"/>
    <n v="-1"/>
    <n v="7.6639527222989097"/>
    <n v="-1"/>
    <n v="4.4529912796949702"/>
    <n v="-1"/>
    <n v="10.4359928081199"/>
    <n v="-1"/>
    <x v="5"/>
    <x v="18"/>
    <x v="0"/>
  </r>
  <r>
    <n v="5083"/>
    <n v="6646"/>
    <m/>
    <x v="0"/>
    <n v="7"/>
    <n v="72"/>
    <n v="-1"/>
    <n v="288"/>
    <n v="-1"/>
    <n v="44.3927789381191"/>
    <n v="-1"/>
    <n v="6.4166973257446998"/>
    <n v="-1"/>
    <n v="3.7338952975044601"/>
    <n v="-1"/>
    <n v="12.271643925766099"/>
    <n v="-1"/>
    <x v="6"/>
    <x v="18"/>
    <x v="0"/>
  </r>
  <r>
    <n v="5083"/>
    <n v="6646"/>
    <m/>
    <x v="0"/>
    <n v="8"/>
    <n v="64"/>
    <n v="-1"/>
    <n v="256"/>
    <n v="-1"/>
    <n v="43.717283112537999"/>
    <n v="-1"/>
    <n v="5.8605811829852801"/>
    <n v="-1"/>
    <n v="3.3952564288198599"/>
    <n v="-1"/>
    <n v="13.800290894655999"/>
    <n v="-1"/>
    <x v="7"/>
    <x v="18"/>
    <x v="0"/>
  </r>
  <r>
    <n v="5083"/>
    <n v="6646"/>
    <m/>
    <x v="0"/>
    <n v="9"/>
    <n v="66"/>
    <n v="-1"/>
    <n v="264"/>
    <n v="-1"/>
    <n v="43.3413263711832"/>
    <n v="-1"/>
    <n v="6.0469214422463304"/>
    <n v="-1"/>
    <n v="3.5247776763508298"/>
    <n v="-1"/>
    <n v="13.4522713010751"/>
    <n v="-1"/>
    <x v="8"/>
    <x v="18"/>
    <x v="0"/>
  </r>
  <r>
    <n v="5083"/>
    <n v="6646"/>
    <m/>
    <x v="0"/>
    <n v="10"/>
    <n v="55"/>
    <n v="-1"/>
    <n v="220"/>
    <n v="-1"/>
    <n v="44.1925289882481"/>
    <n v="-1"/>
    <n v="4.9649221782732598"/>
    <n v="-1"/>
    <n v="2.9067433267651199"/>
    <n v="-1"/>
    <n v="16.480867793681401"/>
    <n v="-1"/>
    <x v="9"/>
    <x v="18"/>
    <x v="0"/>
  </r>
  <r>
    <n v="5083"/>
    <n v="6646"/>
    <m/>
    <x v="0"/>
    <n v="11"/>
    <n v="75"/>
    <n v="-1"/>
    <n v="300"/>
    <n v="-1"/>
    <n v="43.636728429691601"/>
    <n v="-1"/>
    <n v="6.8514221404703699"/>
    <n v="-1"/>
    <n v="3.9824741438830298"/>
    <n v="-1"/>
    <n v="11.9341557941221"/>
    <n v="-1"/>
    <x v="10"/>
    <x v="18"/>
    <x v="0"/>
  </r>
  <r>
    <n v="5083"/>
    <n v="6646"/>
    <m/>
    <x v="0"/>
    <n v="12"/>
    <n v="61"/>
    <n v="-1"/>
    <n v="244"/>
    <n v="-1"/>
    <n v="45.610234557408397"/>
    <n v="-1"/>
    <n v="5.3562025423594699"/>
    <n v="-1"/>
    <n v="3.1222302244832698"/>
    <n v="-1"/>
    <n v="14.370294652009701"/>
    <n v="-1"/>
    <x v="11"/>
    <x v="18"/>
    <x v="0"/>
  </r>
  <r>
    <n v="5083"/>
    <n v="6646"/>
    <m/>
    <x v="0"/>
    <n v="0"/>
    <n v="920"/>
    <n v="-1"/>
    <n v="306.66666666666703"/>
    <n v="-1"/>
    <n v="44.691983681633701"/>
    <n v="-1"/>
    <n v="7.3389417911251202"/>
    <n v="-1"/>
    <n v="4.2685382007823902"/>
    <n v="-1"/>
    <n v="10.957829217315201"/>
    <n v="-1"/>
    <x v="12"/>
    <x v="18"/>
    <x v="0"/>
  </r>
  <r>
    <n v="5086"/>
    <n v="6646"/>
    <m/>
    <x v="0"/>
    <n v="1"/>
    <n v="28"/>
    <n v="-1"/>
    <n v="112"/>
    <n v="-1"/>
    <n v="44.622670050872998"/>
    <n v="-1"/>
    <n v="2.4977772589561802"/>
    <n v="-1"/>
    <n v="1.4473716354602499"/>
    <n v="-1"/>
    <n v="8.5953679586524494"/>
    <n v="-1"/>
    <x v="0"/>
    <x v="18"/>
    <x v="0"/>
  </r>
  <r>
    <n v="5086"/>
    <n v="6646"/>
    <m/>
    <x v="0"/>
    <n v="2"/>
    <n v="120"/>
    <n v="-1"/>
    <n v="480"/>
    <n v="-1"/>
    <n v="44.855297710212298"/>
    <n v="-1"/>
    <n v="10.643955939951899"/>
    <n v="-1"/>
    <n v="6.1313673275238898"/>
    <n v="-1"/>
    <n v="7.4348271657327603"/>
    <n v="-1"/>
    <x v="1"/>
    <x v="18"/>
    <x v="0"/>
  </r>
  <r>
    <n v="5086"/>
    <n v="6646"/>
    <m/>
    <x v="0"/>
    <n v="3"/>
    <n v="114"/>
    <n v="-1"/>
    <n v="456"/>
    <n v="-1"/>
    <n v="44.903481567235602"/>
    <n v="-1"/>
    <n v="10.224146192390499"/>
    <n v="-1"/>
    <n v="5.93037058344835"/>
    <n v="-1"/>
    <n v="7.9053434785567802"/>
    <n v="-1"/>
    <x v="2"/>
    <x v="18"/>
    <x v="0"/>
  </r>
  <r>
    <n v="5086"/>
    <n v="6646"/>
    <m/>
    <x v="0"/>
    <n v="4"/>
    <n v="111"/>
    <n v="-1"/>
    <n v="444"/>
    <n v="-1"/>
    <n v="45.340160409941902"/>
    <n v="-1"/>
    <n v="9.8496757232626901"/>
    <n v="-1"/>
    <n v="5.7215469969867296"/>
    <n v="-1"/>
    <n v="7.9410253181180801"/>
    <n v="-1"/>
    <x v="3"/>
    <x v="18"/>
    <x v="0"/>
  </r>
  <r>
    <n v="5086"/>
    <n v="6646"/>
    <m/>
    <x v="0"/>
    <n v="5"/>
    <n v="90"/>
    <n v="-1"/>
    <n v="360"/>
    <n v="-1"/>
    <n v="44.3245319515513"/>
    <n v="-1"/>
    <n v="7.9955962787099599"/>
    <n v="-1"/>
    <n v="4.6147080554339501"/>
    <n v="-1"/>
    <n v="10.0514535149349"/>
    <n v="-1"/>
    <x v="4"/>
    <x v="18"/>
    <x v="0"/>
  </r>
  <r>
    <n v="5086"/>
    <n v="6646"/>
    <m/>
    <x v="0"/>
    <n v="6"/>
    <n v="78"/>
    <n v="-1"/>
    <n v="312"/>
    <n v="-1"/>
    <n v="45.197920648066599"/>
    <n v="-1"/>
    <n v="7.0398025347065198"/>
    <n v="-1"/>
    <n v="4.0907186310531598"/>
    <n v="-1"/>
    <n v="11.309863867336301"/>
    <n v="-1"/>
    <x v="5"/>
    <x v="18"/>
    <x v="0"/>
  </r>
  <r>
    <n v="5086"/>
    <n v="6646"/>
    <m/>
    <x v="0"/>
    <n v="7"/>
    <n v="77"/>
    <n v="-1"/>
    <n v="308"/>
    <n v="-1"/>
    <n v="44.6887756488712"/>
    <n v="-1"/>
    <n v="6.87110367485176"/>
    <n v="-1"/>
    <n v="3.98701553894939"/>
    <n v="-1"/>
    <n v="11.7287826292741"/>
    <n v="-1"/>
    <x v="6"/>
    <x v="18"/>
    <x v="0"/>
  </r>
  <r>
    <n v="5086"/>
    <n v="6646"/>
    <m/>
    <x v="0"/>
    <n v="8"/>
    <n v="71"/>
    <n v="-1"/>
    <n v="284"/>
    <n v="-1"/>
    <n v="45.170825437373303"/>
    <n v="-1"/>
    <n v="6.3804684400737504"/>
    <n v="-1"/>
    <n v="3.69811039701922"/>
    <n v="-1"/>
    <n v="12.7510528521331"/>
    <n v="-1"/>
    <x v="7"/>
    <x v="18"/>
    <x v="0"/>
  </r>
  <r>
    <n v="5086"/>
    <n v="6646"/>
    <m/>
    <x v="0"/>
    <n v="9"/>
    <n v="54"/>
    <n v="-1"/>
    <n v="216"/>
    <n v="-1"/>
    <n v="45.099129422196803"/>
    <n v="-1"/>
    <n v="4.84835922620569"/>
    <n v="-1"/>
    <n v="2.8183178842553001"/>
    <n v="-1"/>
    <n v="15.8670224585625"/>
    <n v="-1"/>
    <x v="8"/>
    <x v="18"/>
    <x v="0"/>
  </r>
  <r>
    <n v="5086"/>
    <n v="6646"/>
    <m/>
    <x v="0"/>
    <n v="10"/>
    <n v="65"/>
    <n v="-1"/>
    <n v="260"/>
    <n v="-1"/>
    <n v="43.028688485074497"/>
    <n v="-1"/>
    <n v="6.0466029604593299"/>
    <n v="-1"/>
    <n v="3.5032830367627699"/>
    <n v="-1"/>
    <n v="13.764746817647699"/>
    <n v="-1"/>
    <x v="9"/>
    <x v="18"/>
    <x v="0"/>
  </r>
  <r>
    <n v="5086"/>
    <n v="6646"/>
    <m/>
    <x v="0"/>
    <n v="11"/>
    <n v="49"/>
    <n v="-1"/>
    <n v="196"/>
    <n v="-1"/>
    <n v="44.211113949628299"/>
    <n v="-1"/>
    <n v="4.3587002495125597"/>
    <n v="-1"/>
    <n v="2.5304468056834"/>
    <n v="-1"/>
    <n v="18.081922794764498"/>
    <n v="-1"/>
    <x v="10"/>
    <x v="18"/>
    <x v="0"/>
  </r>
  <r>
    <n v="5086"/>
    <n v="6646"/>
    <m/>
    <x v="0"/>
    <n v="12"/>
    <n v="74"/>
    <n v="-1"/>
    <n v="296"/>
    <n v="-1"/>
    <n v="45.199772681839299"/>
    <n v="-1"/>
    <n v="6.5922856298761303"/>
    <n v="-1"/>
    <n v="3.7789233749809998"/>
    <n v="-1"/>
    <n v="12.229143296801"/>
    <n v="-1"/>
    <x v="11"/>
    <x v="18"/>
    <x v="0"/>
  </r>
  <r>
    <n v="5086"/>
    <n v="6646"/>
    <m/>
    <x v="0"/>
    <n v="0"/>
    <n v="931"/>
    <n v="-1"/>
    <n v="310.33333333333297"/>
    <n v="-1"/>
    <n v="44.7797859402149"/>
    <n v="-1"/>
    <n v="7.7477139546094698"/>
    <n v="-1"/>
    <n v="4.4843663238877696"/>
    <n v="-1"/>
    <n v="10.798337614785099"/>
    <n v="-1"/>
    <x v="12"/>
    <x v="18"/>
    <x v="0"/>
  </r>
  <r>
    <n v="5085"/>
    <n v="6646"/>
    <m/>
    <x v="0"/>
    <n v="1"/>
    <n v="29"/>
    <n v="-1"/>
    <n v="116"/>
    <n v="-1"/>
    <n v="46.051461907461103"/>
    <n v="-1"/>
    <n v="2.5401138478315102"/>
    <n v="-1"/>
    <n v="1.48755230701783"/>
    <n v="-1"/>
    <n v="9.3323783163962002"/>
    <n v="-1"/>
    <x v="0"/>
    <x v="18"/>
    <x v="0"/>
  </r>
  <r>
    <n v="5085"/>
    <n v="6646"/>
    <m/>
    <x v="0"/>
    <n v="2"/>
    <n v="138"/>
    <n v="-1"/>
    <n v="552"/>
    <n v="-1"/>
    <n v="45.212734575351803"/>
    <n v="-1"/>
    <n v="12.1009744791508"/>
    <n v="-1"/>
    <n v="7.0018722331735601"/>
    <n v="-1"/>
    <n v="6.5099051607351797"/>
    <n v="-1"/>
    <x v="1"/>
    <x v="18"/>
    <x v="0"/>
  </r>
  <r>
    <n v="5085"/>
    <n v="6646"/>
    <m/>
    <x v="0"/>
    <n v="3"/>
    <n v="105"/>
    <n v="-1"/>
    <n v="420"/>
    <n v="-1"/>
    <n v="44.556847476626601"/>
    <n v="-1"/>
    <n v="9.3394327598167006"/>
    <n v="-1"/>
    <n v="5.4129833274615704"/>
    <n v="-1"/>
    <n v="8.5959029821701698"/>
    <n v="-1"/>
    <x v="2"/>
    <x v="18"/>
    <x v="0"/>
  </r>
  <r>
    <n v="5085"/>
    <n v="6646"/>
    <m/>
    <x v="0"/>
    <n v="4"/>
    <n v="91"/>
    <n v="-1"/>
    <n v="364"/>
    <n v="-1"/>
    <n v="44.746601927721699"/>
    <n v="-1"/>
    <n v="8.1796388902188397"/>
    <n v="-1"/>
    <n v="4.6830116730624303"/>
    <n v="-1"/>
    <n v="9.9047285063455703"/>
    <n v="-1"/>
    <x v="3"/>
    <x v="18"/>
    <x v="0"/>
  </r>
  <r>
    <n v="5085"/>
    <n v="6646"/>
    <m/>
    <x v="0"/>
    <n v="5"/>
    <n v="95"/>
    <n v="-1"/>
    <n v="380"/>
    <n v="-1"/>
    <n v="44.832770632083701"/>
    <n v="-1"/>
    <n v="8.4008743179427103"/>
    <n v="-1"/>
    <n v="4.8566328520301401"/>
    <n v="-1"/>
    <n v="9.4357892623129107"/>
    <n v="-1"/>
    <x v="4"/>
    <x v="18"/>
    <x v="0"/>
  </r>
  <r>
    <n v="5085"/>
    <n v="6646"/>
    <m/>
    <x v="0"/>
    <n v="6"/>
    <n v="91"/>
    <n v="-1"/>
    <n v="364"/>
    <n v="-1"/>
    <n v="44.777927347920198"/>
    <n v="-1"/>
    <n v="8.2430381060909994"/>
    <n v="-1"/>
    <n v="4.8118282322606403"/>
    <n v="-1"/>
    <n v="9.8402323319002694"/>
    <n v="-1"/>
    <x v="5"/>
    <x v="18"/>
    <x v="0"/>
  </r>
  <r>
    <n v="5085"/>
    <n v="6646"/>
    <m/>
    <x v="0"/>
    <n v="7"/>
    <n v="85"/>
    <n v="-1"/>
    <n v="340"/>
    <n v="-1"/>
    <n v="45.374036156542999"/>
    <n v="-1"/>
    <n v="7.4584715811309099"/>
    <n v="-1"/>
    <n v="4.3357940941402298"/>
    <n v="-1"/>
    <n v="10.636292760924601"/>
    <n v="-1"/>
    <x v="6"/>
    <x v="18"/>
    <x v="0"/>
  </r>
  <r>
    <n v="5085"/>
    <n v="6646"/>
    <m/>
    <x v="0"/>
    <n v="8"/>
    <n v="78"/>
    <n v="-1"/>
    <n v="312"/>
    <n v="-1"/>
    <n v="44.938307333874498"/>
    <n v="-1"/>
    <n v="6.93612475536011"/>
    <n v="-1"/>
    <n v="3.9947413443165298"/>
    <n v="-1"/>
    <n v="11.518488045806601"/>
    <n v="-1"/>
    <x v="7"/>
    <x v="18"/>
    <x v="0"/>
  </r>
  <r>
    <n v="5085"/>
    <n v="6646"/>
    <m/>
    <x v="0"/>
    <n v="9"/>
    <n v="62"/>
    <n v="-1"/>
    <n v="248"/>
    <n v="-1"/>
    <n v="43.8383157106162"/>
    <n v="-1"/>
    <n v="5.7226967230807197"/>
    <n v="-1"/>
    <n v="3.36776568321676"/>
    <n v="-1"/>
    <n v="13.9629762832026"/>
    <n v="-1"/>
    <x v="8"/>
    <x v="18"/>
    <x v="0"/>
  </r>
  <r>
    <n v="5085"/>
    <n v="6646"/>
    <m/>
    <x v="0"/>
    <n v="10"/>
    <n v="60"/>
    <n v="-1"/>
    <n v="240"/>
    <n v="-1"/>
    <n v="44.954140897104999"/>
    <n v="-1"/>
    <n v="5.3424279086645701"/>
    <n v="-1"/>
    <n v="3.0933316553843699"/>
    <n v="-1"/>
    <n v="14.6922416838046"/>
    <n v="-1"/>
    <x v="9"/>
    <x v="18"/>
    <x v="0"/>
  </r>
  <r>
    <n v="5085"/>
    <n v="6646"/>
    <m/>
    <x v="0"/>
    <n v="11"/>
    <n v="50"/>
    <n v="-1"/>
    <n v="200"/>
    <n v="-1"/>
    <n v="43.323656842181201"/>
    <n v="-1"/>
    <n v="4.59740733387991"/>
    <n v="-1"/>
    <n v="2.64350078823181"/>
    <n v="-1"/>
    <n v="17.791100667025599"/>
    <n v="-1"/>
    <x v="10"/>
    <x v="18"/>
    <x v="0"/>
  </r>
  <r>
    <n v="5085"/>
    <n v="6646"/>
    <m/>
    <x v="0"/>
    <n v="12"/>
    <n v="63"/>
    <n v="-1"/>
    <n v="252"/>
    <n v="-1"/>
    <n v="44.364509829139998"/>
    <n v="-1"/>
    <n v="5.7516361807640202"/>
    <n v="-1"/>
    <n v="3.3259146539433"/>
    <n v="-1"/>
    <n v="14.127306805429299"/>
    <n v="-1"/>
    <x v="11"/>
    <x v="18"/>
    <x v="0"/>
  </r>
  <r>
    <n v="5085"/>
    <n v="6646"/>
    <m/>
    <x v="0"/>
    <n v="0"/>
    <n v="947"/>
    <n v="-1"/>
    <n v="315.66666666666703"/>
    <n v="-1"/>
    <n v="44.770344414434902"/>
    <n v="-1"/>
    <n v="7.8768205059204401"/>
    <n v="-1"/>
    <n v="4.5611536894860896"/>
    <n v="-1"/>
    <n v="10.659037442044999"/>
    <n v="-1"/>
    <x v="12"/>
    <x v="18"/>
    <x v="0"/>
  </r>
  <r>
    <n v="5081"/>
    <n v="6646"/>
    <m/>
    <x v="0"/>
    <n v="1"/>
    <n v="30"/>
    <n v="-1"/>
    <n v="120"/>
    <n v="-1"/>
    <n v="46.006346855806001"/>
    <n v="-1"/>
    <n v="2.6332678587335501"/>
    <n v="-1"/>
    <n v="1.5276078218154301"/>
    <n v="-1"/>
    <n v="9.3090258151820695"/>
    <n v="-1"/>
    <x v="0"/>
    <x v="18"/>
    <x v="0"/>
  </r>
  <r>
    <n v="5081"/>
    <n v="6646"/>
    <m/>
    <x v="0"/>
    <n v="2"/>
    <n v="102"/>
    <n v="-1"/>
    <n v="408"/>
    <n v="-1"/>
    <n v="45.5710346743626"/>
    <n v="-1"/>
    <n v="8.9837947321776195"/>
    <n v="-1"/>
    <n v="5.2197077565759198"/>
    <n v="-1"/>
    <n v="8.7277350049472293"/>
    <n v="-1"/>
    <x v="1"/>
    <x v="18"/>
    <x v="0"/>
  </r>
  <r>
    <n v="5081"/>
    <n v="6646"/>
    <m/>
    <x v="0"/>
    <n v="3"/>
    <n v="93"/>
    <n v="-1"/>
    <n v="372"/>
    <n v="-1"/>
    <n v="44.210532839152101"/>
    <n v="-1"/>
    <n v="8.4816647417975695"/>
    <n v="-1"/>
    <n v="4.89589555810565"/>
    <n v="-1"/>
    <n v="9.5897493615241594"/>
    <n v="-1"/>
    <x v="2"/>
    <x v="18"/>
    <x v="0"/>
  </r>
  <r>
    <n v="5081"/>
    <n v="6646"/>
    <m/>
    <x v="0"/>
    <n v="4"/>
    <n v="121"/>
    <n v="-1"/>
    <n v="484"/>
    <n v="-1"/>
    <n v="44.5404349146607"/>
    <n v="-1"/>
    <n v="10.861965326905599"/>
    <n v="-1"/>
    <n v="6.3476944929886896"/>
    <n v="-1"/>
    <n v="7.2612392617907497"/>
    <n v="-1"/>
    <x v="3"/>
    <x v="18"/>
    <x v="0"/>
  </r>
  <r>
    <n v="5081"/>
    <n v="6646"/>
    <m/>
    <x v="0"/>
    <n v="5"/>
    <n v="91"/>
    <n v="-1"/>
    <n v="364"/>
    <n v="-1"/>
    <n v="45.118479276163399"/>
    <n v="-1"/>
    <n v="8.0958666457487194"/>
    <n v="-1"/>
    <n v="4.6660928174978702"/>
    <n v="-1"/>
    <n v="9.8378011856709797"/>
    <n v="-1"/>
    <x v="4"/>
    <x v="18"/>
    <x v="0"/>
  </r>
  <r>
    <n v="5081"/>
    <n v="6646"/>
    <m/>
    <x v="0"/>
    <n v="6"/>
    <n v="79"/>
    <n v="-1"/>
    <n v="316"/>
    <n v="-1"/>
    <n v="44.400519413704998"/>
    <n v="-1"/>
    <n v="7.0538091318326304"/>
    <n v="-1"/>
    <n v="4.1274615068287899"/>
    <n v="-1"/>
    <n v="11.39469341791"/>
    <n v="-1"/>
    <x v="5"/>
    <x v="18"/>
    <x v="0"/>
  </r>
  <r>
    <n v="5081"/>
    <n v="6646"/>
    <m/>
    <x v="0"/>
    <n v="7"/>
    <n v="64"/>
    <n v="-1"/>
    <n v="256"/>
    <n v="-1"/>
    <n v="43.468305281763797"/>
    <n v="-1"/>
    <n v="5.9643573050890204"/>
    <n v="-1"/>
    <n v="3.42957086792901"/>
    <n v="-1"/>
    <n v="14.130817670716899"/>
    <n v="-1"/>
    <x v="6"/>
    <x v="18"/>
    <x v="0"/>
  </r>
  <r>
    <n v="5081"/>
    <n v="6646"/>
    <m/>
    <x v="0"/>
    <n v="8"/>
    <n v="70"/>
    <n v="-1"/>
    <n v="280"/>
    <n v="-1"/>
    <n v="44.479126008263101"/>
    <n v="-1"/>
    <n v="6.3015130221951701"/>
    <n v="-1"/>
    <n v="3.64288948055367"/>
    <n v="-1"/>
    <n v="12.758178862030601"/>
    <n v="-1"/>
    <x v="7"/>
    <x v="18"/>
    <x v="0"/>
  </r>
  <r>
    <n v="5081"/>
    <n v="6646"/>
    <m/>
    <x v="0"/>
    <n v="9"/>
    <n v="62"/>
    <n v="-1"/>
    <n v="248"/>
    <n v="-1"/>
    <n v="44.705162696917903"/>
    <n v="-1"/>
    <n v="5.63862114639723"/>
    <n v="-1"/>
    <n v="3.2553459560350402"/>
    <n v="-1"/>
    <n v="14.0886277839938"/>
    <n v="-1"/>
    <x v="8"/>
    <x v="18"/>
    <x v="0"/>
  </r>
  <r>
    <n v="5081"/>
    <n v="6646"/>
    <m/>
    <x v="0"/>
    <n v="10"/>
    <n v="64"/>
    <n v="-1"/>
    <n v="256"/>
    <n v="-1"/>
    <n v="44.918652151557197"/>
    <n v="-1"/>
    <n v="5.7447588926564199"/>
    <n v="-1"/>
    <n v="3.3438323228384799"/>
    <n v="-1"/>
    <n v="13.623387646918699"/>
    <n v="-1"/>
    <x v="9"/>
    <x v="18"/>
    <x v="0"/>
  </r>
  <r>
    <n v="5081"/>
    <n v="6646"/>
    <m/>
    <x v="0"/>
    <n v="11"/>
    <n v="61"/>
    <n v="-1"/>
    <n v="244"/>
    <n v="-1"/>
    <n v="45.281773240344698"/>
    <n v="-1"/>
    <n v="5.4552057067886697"/>
    <n v="-1"/>
    <n v="3.1641414884642698"/>
    <n v="-1"/>
    <n v="14.809600703321101"/>
    <n v="-1"/>
    <x v="10"/>
    <x v="18"/>
    <x v="0"/>
  </r>
  <r>
    <n v="5081"/>
    <n v="6646"/>
    <m/>
    <x v="0"/>
    <n v="12"/>
    <n v="68"/>
    <n v="-1"/>
    <n v="272"/>
    <n v="-1"/>
    <n v="45.532574985047802"/>
    <n v="-1"/>
    <n v="5.9378176282685899"/>
    <n v="-1"/>
    <n v="3.43733242199453"/>
    <n v="-1"/>
    <n v="13.115169035828"/>
    <n v="-1"/>
    <x v="11"/>
    <x v="18"/>
    <x v="0"/>
  </r>
  <r>
    <n v="5081"/>
    <n v="6646"/>
    <m/>
    <x v="0"/>
    <n v="0"/>
    <n v="905"/>
    <n v="-1"/>
    <n v="301.66666666666703"/>
    <n v="-1"/>
    <n v="44.799180352654098"/>
    <n v="-1"/>
    <n v="7.3691000179968604"/>
    <n v="-1"/>
    <n v="4.2755739275430296"/>
    <n v="-1"/>
    <n v="11.130862756670499"/>
    <n v="-1"/>
    <x v="12"/>
    <x v="18"/>
    <x v="0"/>
  </r>
  <r>
    <n v="5080"/>
    <n v="6646"/>
    <m/>
    <x v="0"/>
    <n v="1"/>
    <n v="52"/>
    <n v="-1"/>
    <n v="208"/>
    <n v="-1"/>
    <n v="45.289880077644"/>
    <n v="-1"/>
    <n v="4.3895907806105798"/>
    <n v="-1"/>
    <n v="2.5575163224190902"/>
    <n v="-1"/>
    <n v="5.4453411285526698"/>
    <n v="-1"/>
    <x v="0"/>
    <x v="18"/>
    <x v="0"/>
  </r>
  <r>
    <n v="5080"/>
    <n v="6646"/>
    <m/>
    <x v="0"/>
    <n v="2"/>
    <n v="128"/>
    <n v="-1"/>
    <n v="512"/>
    <n v="-1"/>
    <n v="44.735424854197397"/>
    <n v="-1"/>
    <n v="11.4870610448716"/>
    <n v="-1"/>
    <n v="6.6844816960986604"/>
    <n v="-1"/>
    <n v="7.0662142350236499"/>
    <n v="-1"/>
    <x v="1"/>
    <x v="18"/>
    <x v="0"/>
  </r>
  <r>
    <n v="5080"/>
    <n v="6646"/>
    <m/>
    <x v="0"/>
    <n v="3"/>
    <n v="107"/>
    <n v="-1"/>
    <n v="428"/>
    <n v="-1"/>
    <n v="44.856175958634097"/>
    <n v="-1"/>
    <n v="9.6085407905184805"/>
    <n v="-1"/>
    <n v="5.55351913248741"/>
    <n v="-1"/>
    <n v="8.1605329369727695"/>
    <n v="-1"/>
    <x v="2"/>
    <x v="18"/>
    <x v="0"/>
  </r>
  <r>
    <n v="5080"/>
    <n v="6646"/>
    <m/>
    <x v="0"/>
    <n v="4"/>
    <n v="85"/>
    <n v="-1"/>
    <n v="340"/>
    <n v="-1"/>
    <n v="44.332984808662196"/>
    <n v="-1"/>
    <n v="7.6800114749491604"/>
    <n v="-1"/>
    <n v="4.4304770992295799"/>
    <n v="-1"/>
    <n v="10.4747182363881"/>
    <n v="-1"/>
    <x v="3"/>
    <x v="18"/>
    <x v="0"/>
  </r>
  <r>
    <n v="5080"/>
    <n v="6646"/>
    <m/>
    <x v="0"/>
    <n v="5"/>
    <n v="106"/>
    <n v="-1"/>
    <n v="424"/>
    <n v="-1"/>
    <n v="44.111119256212099"/>
    <n v="-1"/>
    <n v="9.58784483811014"/>
    <n v="-1"/>
    <n v="5.4945619898021096"/>
    <n v="-1"/>
    <n v="8.5291120895826698"/>
    <n v="-1"/>
    <x v="4"/>
    <x v="18"/>
    <x v="0"/>
  </r>
  <r>
    <n v="5080"/>
    <n v="6646"/>
    <m/>
    <x v="0"/>
    <n v="6"/>
    <n v="87"/>
    <n v="-1"/>
    <n v="348"/>
    <n v="-1"/>
    <n v="45.047448663973597"/>
    <n v="-1"/>
    <n v="7.71422357195459"/>
    <n v="-1"/>
    <n v="4.4921390940131198"/>
    <n v="-1"/>
    <n v="10.2649304872009"/>
    <n v="-1"/>
    <x v="5"/>
    <x v="18"/>
    <x v="0"/>
  </r>
  <r>
    <n v="5080"/>
    <n v="6646"/>
    <m/>
    <x v="0"/>
    <n v="7"/>
    <n v="69"/>
    <n v="-1"/>
    <n v="276"/>
    <n v="-1"/>
    <n v="44.432319006575803"/>
    <n v="-1"/>
    <n v="6.1876135517977904"/>
    <n v="-1"/>
    <n v="3.5626009069952098"/>
    <n v="-1"/>
    <n v="12.8052720496799"/>
    <n v="-1"/>
    <x v="6"/>
    <x v="18"/>
    <x v="0"/>
  </r>
  <r>
    <n v="5080"/>
    <n v="6646"/>
    <m/>
    <x v="0"/>
    <n v="8"/>
    <n v="69"/>
    <n v="-1"/>
    <n v="276"/>
    <n v="-1"/>
    <n v="44.956981196364801"/>
    <n v="-1"/>
    <n v="6.0175970022076903"/>
    <n v="-1"/>
    <n v="3.46379754144473"/>
    <n v="-1"/>
    <n v="12.240132995238101"/>
    <n v="-1"/>
    <x v="7"/>
    <x v="18"/>
    <x v="0"/>
  </r>
  <r>
    <n v="5080"/>
    <n v="6646"/>
    <m/>
    <x v="0"/>
    <n v="9"/>
    <n v="59"/>
    <n v="-1"/>
    <n v="236"/>
    <n v="-1"/>
    <n v="44.888120092127203"/>
    <n v="-1"/>
    <n v="5.2539869954835403"/>
    <n v="-1"/>
    <n v="3.0603464707907602"/>
    <n v="-1"/>
    <n v="15.1480416462849"/>
    <n v="-1"/>
    <x v="8"/>
    <x v="18"/>
    <x v="0"/>
  </r>
  <r>
    <n v="5080"/>
    <n v="6646"/>
    <m/>
    <x v="0"/>
    <n v="10"/>
    <n v="52"/>
    <n v="-1"/>
    <n v="208"/>
    <n v="-1"/>
    <n v="43.900008030518798"/>
    <n v="-1"/>
    <n v="4.8018386659126699"/>
    <n v="-1"/>
    <n v="2.7896995690666802"/>
    <n v="-1"/>
    <n v="16.4178807365764"/>
    <n v="-1"/>
    <x v="9"/>
    <x v="18"/>
    <x v="0"/>
  </r>
  <r>
    <n v="5080"/>
    <n v="6646"/>
    <m/>
    <x v="0"/>
    <n v="11"/>
    <n v="58"/>
    <n v="-1"/>
    <n v="232"/>
    <n v="-1"/>
    <n v="44.011147669317602"/>
    <n v="-1"/>
    <n v="5.2171188138596003"/>
    <n v="-1"/>
    <n v="3.0469116653891599"/>
    <n v="-1"/>
    <n v="15.5264115259106"/>
    <n v="-1"/>
    <x v="10"/>
    <x v="18"/>
    <x v="0"/>
  </r>
  <r>
    <n v="5080"/>
    <n v="6646"/>
    <m/>
    <x v="0"/>
    <n v="12"/>
    <n v="81"/>
    <n v="-1"/>
    <n v="324"/>
    <n v="-1"/>
    <n v="44.657853125943497"/>
    <n v="-1"/>
    <n v="7.3462365556084697"/>
    <n v="-1"/>
    <n v="4.2612996509915897"/>
    <n v="-1"/>
    <n v="10.733379885218699"/>
    <n v="-1"/>
    <x v="11"/>
    <x v="18"/>
    <x v="0"/>
  </r>
  <r>
    <n v="5080"/>
    <n v="6646"/>
    <m/>
    <x v="0"/>
    <n v="0"/>
    <n v="953"/>
    <n v="-1"/>
    <n v="317.66666666666703"/>
    <n v="-1"/>
    <n v="44.609678112965703"/>
    <n v="-1"/>
    <n v="7.7297427090101802"/>
    <n v="-1"/>
    <n v="4.4753344587708499"/>
    <n v="-1"/>
    <n v="10.4867039997237"/>
    <n v="-1"/>
    <x v="12"/>
    <x v="18"/>
    <x v="0"/>
  </r>
  <r>
    <n v="5077"/>
    <n v="6646"/>
    <m/>
    <x v="0"/>
    <n v="1"/>
    <n v="38"/>
    <n v="-1"/>
    <n v="152"/>
    <n v="-1"/>
    <n v="43.7986440757821"/>
    <n v="-1"/>
    <n v="3.45943361645126"/>
    <n v="-1"/>
    <n v="2.0076627000937401"/>
    <n v="-1"/>
    <n v="7.5523569358817904"/>
    <n v="-1"/>
    <x v="0"/>
    <x v="18"/>
    <x v="0"/>
  </r>
  <r>
    <n v="5077"/>
    <n v="6646"/>
    <m/>
    <x v="0"/>
    <n v="2"/>
    <n v="109"/>
    <n v="-1"/>
    <n v="436"/>
    <n v="-1"/>
    <n v="44.255402318207203"/>
    <n v="-1"/>
    <n v="9.7967048164377193"/>
    <n v="-1"/>
    <n v="5.6544310523262"/>
    <n v="-1"/>
    <n v="8.1831908339000794"/>
    <n v="-1"/>
    <x v="1"/>
    <x v="18"/>
    <x v="0"/>
  </r>
  <r>
    <n v="5077"/>
    <n v="6646"/>
    <m/>
    <x v="0"/>
    <n v="3"/>
    <n v="101"/>
    <n v="-1"/>
    <n v="404"/>
    <n v="-1"/>
    <n v="43.108373379249201"/>
    <n v="-1"/>
    <n v="9.3344323084260807"/>
    <n v="-1"/>
    <n v="5.4209209746525904"/>
    <n v="-1"/>
    <n v="8.8599551292464707"/>
    <n v="-1"/>
    <x v="2"/>
    <x v="18"/>
    <x v="0"/>
  </r>
  <r>
    <n v="5077"/>
    <n v="6646"/>
    <m/>
    <x v="0"/>
    <n v="4"/>
    <n v="102"/>
    <n v="-1"/>
    <n v="408"/>
    <n v="-1"/>
    <n v="44.644339935456401"/>
    <n v="-1"/>
    <n v="9.0647938254948404"/>
    <n v="-1"/>
    <n v="5.2457031966447296"/>
    <n v="-1"/>
    <n v="8.8041268044272307"/>
    <n v="-1"/>
    <x v="3"/>
    <x v="18"/>
    <x v="0"/>
  </r>
  <r>
    <n v="5077"/>
    <n v="6646"/>
    <m/>
    <x v="0"/>
    <n v="5"/>
    <n v="118"/>
    <n v="-1"/>
    <n v="472"/>
    <n v="-1"/>
    <n v="44.682632670366402"/>
    <n v="-1"/>
    <n v="10.6494763970123"/>
    <n v="-1"/>
    <n v="6.16757136514987"/>
    <n v="-1"/>
    <n v="7.6001168669445898"/>
    <n v="-1"/>
    <x v="4"/>
    <x v="18"/>
    <x v="0"/>
  </r>
  <r>
    <n v="5077"/>
    <n v="6646"/>
    <m/>
    <x v="0"/>
    <n v="6"/>
    <n v="75"/>
    <n v="-1"/>
    <n v="300"/>
    <n v="-1"/>
    <n v="44.008942780622803"/>
    <n v="-1"/>
    <n v="6.9020325589104798"/>
    <n v="-1"/>
    <n v="4.0498290349906698"/>
    <n v="-1"/>
    <n v="11.9060047625532"/>
    <n v="-1"/>
    <x v="5"/>
    <x v="18"/>
    <x v="0"/>
  </r>
  <r>
    <n v="5077"/>
    <n v="6646"/>
    <m/>
    <x v="0"/>
    <n v="7"/>
    <n v="54"/>
    <n v="-1"/>
    <n v="216"/>
    <n v="-1"/>
    <n v="44.882048667734601"/>
    <n v="-1"/>
    <n v="4.8695021201283897"/>
    <n v="-1"/>
    <n v="2.8022838436666802"/>
    <n v="-1"/>
    <n v="16.170969548443999"/>
    <n v="-1"/>
    <x v="6"/>
    <x v="18"/>
    <x v="0"/>
  </r>
  <r>
    <n v="5077"/>
    <n v="6646"/>
    <m/>
    <x v="0"/>
    <n v="8"/>
    <n v="70"/>
    <n v="-1"/>
    <n v="280"/>
    <n v="-1"/>
    <n v="44.775991480242098"/>
    <n v="-1"/>
    <n v="6.3339958062403099"/>
    <n v="-1"/>
    <n v="3.6772908564558699"/>
    <n v="-1"/>
    <n v="12.486248432829999"/>
    <n v="-1"/>
    <x v="7"/>
    <x v="18"/>
    <x v="0"/>
  </r>
  <r>
    <n v="5077"/>
    <n v="6646"/>
    <m/>
    <x v="0"/>
    <n v="9"/>
    <n v="67"/>
    <n v="-1"/>
    <n v="268"/>
    <n v="-1"/>
    <n v="43.4630049887799"/>
    <n v="-1"/>
    <n v="6.24846477287619"/>
    <n v="-1"/>
    <n v="3.5998989700430002"/>
    <n v="-1"/>
    <n v="13.5778580720986"/>
    <n v="-1"/>
    <x v="8"/>
    <x v="18"/>
    <x v="0"/>
  </r>
  <r>
    <n v="5077"/>
    <n v="6646"/>
    <m/>
    <x v="0"/>
    <n v="10"/>
    <n v="60"/>
    <n v="-1"/>
    <n v="240"/>
    <n v="-1"/>
    <n v="43.932861437124103"/>
    <n v="-1"/>
    <n v="5.5189489854118303"/>
    <n v="-1"/>
    <n v="3.1828199366236101"/>
    <n v="-1"/>
    <n v="13.8111495514037"/>
    <n v="-1"/>
    <x v="9"/>
    <x v="18"/>
    <x v="0"/>
  </r>
  <r>
    <n v="5077"/>
    <n v="6646"/>
    <m/>
    <x v="0"/>
    <n v="11"/>
    <n v="54"/>
    <n v="-1"/>
    <n v="216"/>
    <n v="-1"/>
    <n v="44.338729231313899"/>
    <n v="-1"/>
    <n v="4.8163460450893103"/>
    <n v="-1"/>
    <n v="2.7798016982964699"/>
    <n v="-1"/>
    <n v="16.684700274117201"/>
    <n v="-1"/>
    <x v="10"/>
    <x v="18"/>
    <x v="0"/>
  </r>
  <r>
    <n v="5077"/>
    <n v="6646"/>
    <m/>
    <x v="0"/>
    <n v="12"/>
    <n v="51"/>
    <n v="-1"/>
    <n v="204"/>
    <n v="-1"/>
    <n v="43.464936012601598"/>
    <n v="-1"/>
    <n v="4.7774429076356304"/>
    <n v="-1"/>
    <n v="2.77481766963052"/>
    <n v="-1"/>
    <n v="16.959383516045801"/>
    <n v="-1"/>
    <x v="11"/>
    <x v="18"/>
    <x v="0"/>
  </r>
  <r>
    <n v="5077"/>
    <n v="6646"/>
    <m/>
    <x v="0"/>
    <n v="0"/>
    <n v="899"/>
    <n v="-1"/>
    <n v="299.66666666666703"/>
    <n v="-1"/>
    <n v="44.144630971322499"/>
    <n v="-1"/>
    <n v="7.5648784950939998"/>
    <n v="-1"/>
    <n v="4.3817915662693601"/>
    <n v="-1"/>
    <n v="11.138104002229801"/>
    <n v="-1"/>
    <x v="12"/>
    <x v="18"/>
    <x v="0"/>
  </r>
  <r>
    <n v="5078"/>
    <n v="6646"/>
    <m/>
    <x v="0"/>
    <n v="1"/>
    <n v="37"/>
    <n v="-1"/>
    <n v="148"/>
    <n v="-1"/>
    <n v="44.315908865295903"/>
    <n v="-1"/>
    <n v="3.17434823998695"/>
    <n v="-1"/>
    <n v="1.82059696264341"/>
    <n v="-1"/>
    <n v="6.6292039674143499"/>
    <n v="-1"/>
    <x v="0"/>
    <x v="18"/>
    <x v="0"/>
  </r>
  <r>
    <n v="5078"/>
    <n v="6646"/>
    <m/>
    <x v="0"/>
    <n v="2"/>
    <n v="116"/>
    <n v="-1"/>
    <n v="464"/>
    <n v="-1"/>
    <n v="44.671666734426204"/>
    <n v="-1"/>
    <n v="10.2868760430958"/>
    <n v="-1"/>
    <n v="5.9287163304931303"/>
    <n v="-1"/>
    <n v="7.5565025180266199"/>
    <n v="-1"/>
    <x v="1"/>
    <x v="18"/>
    <x v="0"/>
  </r>
  <r>
    <n v="5078"/>
    <n v="6646"/>
    <m/>
    <x v="0"/>
    <n v="3"/>
    <n v="101"/>
    <n v="-1"/>
    <n v="404"/>
    <n v="-1"/>
    <n v="45.065839371341802"/>
    <n v="-1"/>
    <n v="8.8522411168548398"/>
    <n v="-1"/>
    <n v="5.1311278459586998"/>
    <n v="-1"/>
    <n v="8.8816657967281696"/>
    <n v="-1"/>
    <x v="2"/>
    <x v="18"/>
    <x v="0"/>
  </r>
  <r>
    <n v="5078"/>
    <n v="6646"/>
    <m/>
    <x v="0"/>
    <n v="4"/>
    <n v="114"/>
    <n v="-1"/>
    <n v="456"/>
    <n v="-1"/>
    <n v="44.063946208489803"/>
    <n v="-1"/>
    <n v="10.4643177183035"/>
    <n v="-1"/>
    <n v="6.0493473035406504"/>
    <n v="-1"/>
    <n v="7.7026543118559196"/>
    <n v="-1"/>
    <x v="3"/>
    <x v="18"/>
    <x v="0"/>
  </r>
  <r>
    <n v="5078"/>
    <n v="6646"/>
    <m/>
    <x v="0"/>
    <n v="5"/>
    <n v="119"/>
    <n v="-1"/>
    <n v="476"/>
    <n v="-1"/>
    <n v="45.164103444919"/>
    <n v="-1"/>
    <n v="10.4471916961947"/>
    <n v="-1"/>
    <n v="6.02560625574037"/>
    <n v="-1"/>
    <n v="7.5719716154262402"/>
    <n v="-1"/>
    <x v="4"/>
    <x v="18"/>
    <x v="0"/>
  </r>
  <r>
    <n v="5078"/>
    <n v="6646"/>
    <m/>
    <x v="0"/>
    <n v="6"/>
    <n v="87"/>
    <n v="-1"/>
    <n v="348"/>
    <n v="-1"/>
    <n v="44.463798948310597"/>
    <n v="-1"/>
    <n v="7.9060303119794897"/>
    <n v="-1"/>
    <n v="4.6210864004869601"/>
    <n v="-1"/>
    <n v="10.0874194105733"/>
    <n v="-1"/>
    <x v="5"/>
    <x v="18"/>
    <x v="0"/>
  </r>
  <r>
    <n v="5078"/>
    <n v="6646"/>
    <m/>
    <x v="0"/>
    <n v="7"/>
    <n v="73"/>
    <n v="-1"/>
    <n v="292"/>
    <n v="-1"/>
    <n v="44.172895369350002"/>
    <n v="-1"/>
    <n v="6.5084561219610899"/>
    <n v="-1"/>
    <n v="3.7872851271654402"/>
    <n v="-1"/>
    <n v="12.0434245613332"/>
    <n v="-1"/>
    <x v="6"/>
    <x v="18"/>
    <x v="0"/>
  </r>
  <r>
    <n v="5078"/>
    <n v="6646"/>
    <m/>
    <x v="0"/>
    <n v="8"/>
    <n v="78"/>
    <n v="-1"/>
    <n v="312"/>
    <n v="-1"/>
    <n v="43.280196629592403"/>
    <n v="-1"/>
    <n v="7.2546139949664497"/>
    <n v="-1"/>
    <n v="4.2363616807624398"/>
    <n v="-1"/>
    <n v="11.0222683465235"/>
    <n v="-1"/>
    <x v="7"/>
    <x v="18"/>
    <x v="0"/>
  </r>
  <r>
    <n v="5078"/>
    <n v="6646"/>
    <m/>
    <x v="0"/>
    <n v="9"/>
    <n v="74"/>
    <n v="-1"/>
    <n v="296"/>
    <n v="-1"/>
    <n v="43.918383529742798"/>
    <n v="-1"/>
    <n v="6.8214893680741904"/>
    <n v="-1"/>
    <n v="3.9971798405375698"/>
    <n v="-1"/>
    <n v="11.571814772378"/>
    <n v="-1"/>
    <x v="8"/>
    <x v="18"/>
    <x v="0"/>
  </r>
  <r>
    <n v="5078"/>
    <n v="6646"/>
    <m/>
    <x v="0"/>
    <n v="10"/>
    <n v="63"/>
    <n v="-1"/>
    <n v="252"/>
    <n v="-1"/>
    <n v="43.047902091088403"/>
    <n v="-1"/>
    <n v="5.8807921330008899"/>
    <n v="-1"/>
    <n v="3.4355742917490999"/>
    <n v="-1"/>
    <n v="13.7896990831469"/>
    <n v="-1"/>
    <x v="9"/>
    <x v="18"/>
    <x v="0"/>
  </r>
  <r>
    <n v="5078"/>
    <n v="6646"/>
    <m/>
    <x v="0"/>
    <n v="11"/>
    <n v="67"/>
    <n v="-1"/>
    <n v="268"/>
    <n v="-1"/>
    <n v="44.5549906783274"/>
    <n v="-1"/>
    <n v="5.9510012139055801"/>
    <n v="-1"/>
    <n v="3.44974273860625"/>
    <n v="-1"/>
    <n v="13.497111715093199"/>
    <n v="-1"/>
    <x v="10"/>
    <x v="18"/>
    <x v="0"/>
  </r>
  <r>
    <n v="5078"/>
    <n v="6646"/>
    <m/>
    <x v="0"/>
    <n v="12"/>
    <n v="59"/>
    <n v="-1"/>
    <n v="236"/>
    <n v="-1"/>
    <n v="45.068325342635497"/>
    <n v="-1"/>
    <n v="5.28537130265501"/>
    <n v="-1"/>
    <n v="3.0557389008383899"/>
    <n v="-1"/>
    <n v="14.308266086709599"/>
    <n v="-1"/>
    <x v="11"/>
    <x v="18"/>
    <x v="0"/>
  </r>
  <r>
    <n v="5078"/>
    <n v="6646"/>
    <m/>
    <x v="0"/>
    <n v="0"/>
    <n v="988"/>
    <n v="-1"/>
    <n v="329.33333333333297"/>
    <n v="-1"/>
    <n v="44.378634528952297"/>
    <n v="-1"/>
    <n v="8.0522154067533904"/>
    <n v="-1"/>
    <n v="4.6686297782131003"/>
    <n v="-1"/>
    <n v="10.00822088086"/>
    <n v="-1"/>
    <x v="12"/>
    <x v="18"/>
    <x v="0"/>
  </r>
  <r>
    <n v="5084"/>
    <n v="6645"/>
    <m/>
    <x v="0"/>
    <n v="1"/>
    <n v="22"/>
    <n v="-1"/>
    <n v="88"/>
    <n v="-1"/>
    <n v="55.286094916490903"/>
    <n v="-1"/>
    <n v="1.62223078722216"/>
    <n v="-1"/>
    <n v="0.92397299271842204"/>
    <n v="-1"/>
    <n v="15.6761513254619"/>
    <n v="-1"/>
    <x v="0"/>
    <x v="21"/>
    <x v="0"/>
  </r>
  <r>
    <n v="5084"/>
    <n v="6645"/>
    <m/>
    <x v="0"/>
    <n v="2"/>
    <n v="77"/>
    <n v="-1"/>
    <n v="308"/>
    <n v="-1"/>
    <n v="54.197429387609603"/>
    <n v="-1"/>
    <n v="5.6909462462188198"/>
    <n v="-1"/>
    <n v="3.28990151223653"/>
    <n v="-1"/>
    <n v="11.810007200906799"/>
    <n v="-1"/>
    <x v="1"/>
    <x v="21"/>
    <x v="0"/>
  </r>
  <r>
    <n v="5084"/>
    <n v="6645"/>
    <m/>
    <x v="0"/>
    <n v="3"/>
    <n v="67"/>
    <n v="-1"/>
    <n v="268"/>
    <n v="-1"/>
    <n v="51.209549550319203"/>
    <n v="-1"/>
    <n v="5.1590102684598298"/>
    <n v="-1"/>
    <n v="3.0102047884013099"/>
    <n v="-1"/>
    <n v="13.403960538727"/>
    <n v="-1"/>
    <x v="2"/>
    <x v="21"/>
    <x v="0"/>
  </r>
  <r>
    <n v="5084"/>
    <n v="6645"/>
    <m/>
    <x v="0"/>
    <n v="4"/>
    <n v="63"/>
    <n v="-1"/>
    <n v="252"/>
    <n v="-1"/>
    <n v="50.2474496841036"/>
    <n v="-1"/>
    <n v="5.0622486546922998"/>
    <n v="-1"/>
    <n v="2.9391917512405601"/>
    <n v="-1"/>
    <n v="14.422686197642401"/>
    <n v="-1"/>
    <x v="3"/>
    <x v="21"/>
    <x v="0"/>
  </r>
  <r>
    <n v="5084"/>
    <n v="6645"/>
    <m/>
    <x v="0"/>
    <n v="5"/>
    <n v="75"/>
    <n v="-1"/>
    <n v="300"/>
    <n v="-1"/>
    <n v="53.538596692511497"/>
    <n v="-1"/>
    <n v="5.6057045462110704"/>
    <n v="-1"/>
    <n v="3.2728050157595199"/>
    <n v="-1"/>
    <n v="11.7508372209958"/>
    <n v="-1"/>
    <x v="4"/>
    <x v="21"/>
    <x v="0"/>
  </r>
  <r>
    <n v="5084"/>
    <n v="6645"/>
    <m/>
    <x v="0"/>
    <n v="6"/>
    <n v="76"/>
    <n v="-1"/>
    <n v="304"/>
    <n v="-1"/>
    <n v="53.636803614793202"/>
    <n v="-1"/>
    <n v="5.6035203013463297"/>
    <n v="-1"/>
    <n v="3.24830421493454"/>
    <n v="-1"/>
    <n v="11.9791997554461"/>
    <n v="-1"/>
    <x v="5"/>
    <x v="21"/>
    <x v="0"/>
  </r>
  <r>
    <n v="5084"/>
    <n v="6645"/>
    <m/>
    <x v="0"/>
    <n v="7"/>
    <n v="45"/>
    <n v="-1"/>
    <n v="180"/>
    <n v="-1"/>
    <n v="53.989427843912097"/>
    <n v="-1"/>
    <n v="3.3276596796451199"/>
    <n v="-1"/>
    <n v="1.9404203600902299"/>
    <n v="-1"/>
    <n v="19.605072694247799"/>
    <n v="-1"/>
    <x v="6"/>
    <x v="21"/>
    <x v="0"/>
  </r>
  <r>
    <n v="5084"/>
    <n v="6645"/>
    <m/>
    <x v="0"/>
    <n v="8"/>
    <n v="43"/>
    <n v="-1"/>
    <n v="172"/>
    <n v="-1"/>
    <n v="53.107779669565701"/>
    <n v="-1"/>
    <n v="3.1863091523447"/>
    <n v="-1"/>
    <n v="1.8641080373550201"/>
    <n v="-1"/>
    <n v="18.189455431959601"/>
    <n v="-1"/>
    <x v="7"/>
    <x v="21"/>
    <x v="0"/>
  </r>
  <r>
    <n v="5084"/>
    <n v="6645"/>
    <m/>
    <x v="0"/>
    <n v="9"/>
    <n v="41"/>
    <n v="-1"/>
    <n v="164"/>
    <n v="-1"/>
    <n v="52.227075623346799"/>
    <n v="-1"/>
    <n v="3.241783117317"/>
    <n v="-1"/>
    <n v="1.8834228138478399"/>
    <n v="-1"/>
    <n v="20.7376416021648"/>
    <n v="-1"/>
    <x v="8"/>
    <x v="21"/>
    <x v="0"/>
  </r>
  <r>
    <n v="5084"/>
    <n v="6645"/>
    <m/>
    <x v="0"/>
    <n v="10"/>
    <n v="56"/>
    <n v="-1"/>
    <n v="224"/>
    <n v="-1"/>
    <n v="53.8440351904351"/>
    <n v="-1"/>
    <n v="4.1627472821370501"/>
    <n v="-1"/>
    <n v="2.41444491087677"/>
    <n v="-1"/>
    <n v="15.748584248072801"/>
    <n v="-1"/>
    <x v="9"/>
    <x v="21"/>
    <x v="0"/>
  </r>
  <r>
    <n v="5084"/>
    <n v="6645"/>
    <m/>
    <x v="0"/>
    <n v="11"/>
    <n v="69"/>
    <n v="-1"/>
    <n v="276"/>
    <n v="-1"/>
    <n v="55.461915111722199"/>
    <n v="-1"/>
    <n v="5.0688616737902796"/>
    <n v="-1"/>
    <n v="2.94441735768984"/>
    <n v="-1"/>
    <n v="12.6377420033115"/>
    <n v="-1"/>
    <x v="10"/>
    <x v="21"/>
    <x v="0"/>
  </r>
  <r>
    <n v="5084"/>
    <n v="6645"/>
    <m/>
    <x v="0"/>
    <n v="12"/>
    <n v="36"/>
    <n v="-1"/>
    <n v="144"/>
    <n v="-1"/>
    <n v="53.562864373517797"/>
    <n v="-1"/>
    <n v="2.7497395785874001"/>
    <n v="-1"/>
    <n v="1.58679902425346"/>
    <n v="-1"/>
    <n v="25.493910589458999"/>
    <n v="-1"/>
    <x v="11"/>
    <x v="21"/>
    <x v="0"/>
  </r>
  <r>
    <n v="5084"/>
    <n v="6645"/>
    <m/>
    <x v="0"/>
    <n v="0"/>
    <n v="670"/>
    <n v="-1"/>
    <n v="223.333333333333"/>
    <n v="-1"/>
    <n v="53.287742145948798"/>
    <n v="-1"/>
    <n v="4.6063995379753901"/>
    <n v="-1"/>
    <n v="2.67616193237457"/>
    <n v="-1"/>
    <n v="14.983576568671699"/>
    <n v="-1"/>
    <x v="12"/>
    <x v="21"/>
    <x v="0"/>
  </r>
  <r>
    <n v="5082"/>
    <n v="6645"/>
    <m/>
    <x v="0"/>
    <n v="1"/>
    <n v="23"/>
    <n v="-1"/>
    <n v="92"/>
    <n v="-1"/>
    <n v="55.104213431232203"/>
    <n v="-1"/>
    <n v="1.67351660107279"/>
    <n v="-1"/>
    <n v="0.97767319611742898"/>
    <n v="-1"/>
    <n v="15.2332990674554"/>
    <n v="-1"/>
    <x v="0"/>
    <x v="21"/>
    <x v="0"/>
  </r>
  <r>
    <n v="5082"/>
    <n v="6645"/>
    <m/>
    <x v="0"/>
    <n v="2"/>
    <n v="62"/>
    <n v="-1"/>
    <n v="248"/>
    <n v="-1"/>
    <n v="53.814544562838996"/>
    <n v="-1"/>
    <n v="4.5926521857648703"/>
    <n v="-1"/>
    <n v="2.65147199682387"/>
    <n v="-1"/>
    <n v="13.6397184546523"/>
    <n v="-1"/>
    <x v="1"/>
    <x v="21"/>
    <x v="0"/>
  </r>
  <r>
    <n v="5082"/>
    <n v="6645"/>
    <m/>
    <x v="0"/>
    <n v="3"/>
    <n v="72"/>
    <n v="-1"/>
    <n v="288"/>
    <n v="-1"/>
    <n v="53.492041075756099"/>
    <n v="-1"/>
    <n v="5.4200176921386101"/>
    <n v="-1"/>
    <n v="3.14147024198056"/>
    <n v="-1"/>
    <n v="12.582653714848201"/>
    <n v="-1"/>
    <x v="2"/>
    <x v="21"/>
    <x v="0"/>
  </r>
  <r>
    <n v="5082"/>
    <n v="6645"/>
    <m/>
    <x v="0"/>
    <n v="4"/>
    <n v="60"/>
    <n v="-1"/>
    <n v="240"/>
    <n v="-1"/>
    <n v="51.2799208195026"/>
    <n v="-1"/>
    <n v="4.7450231832453298"/>
    <n v="-1"/>
    <n v="2.7586357112477899"/>
    <n v="-1"/>
    <n v="13.351989733071401"/>
    <n v="-1"/>
    <x v="3"/>
    <x v="21"/>
    <x v="0"/>
  </r>
  <r>
    <n v="5082"/>
    <n v="6645"/>
    <m/>
    <x v="0"/>
    <n v="5"/>
    <n v="71"/>
    <n v="-1"/>
    <n v="284"/>
    <n v="-1"/>
    <n v="52.287636653065199"/>
    <n v="-1"/>
    <n v="5.3370823714342404"/>
    <n v="-1"/>
    <n v="3.1141902296081798"/>
    <n v="-1"/>
    <n v="12.7599177337461"/>
    <n v="-1"/>
    <x v="4"/>
    <x v="21"/>
    <x v="0"/>
  </r>
  <r>
    <n v="5082"/>
    <n v="6645"/>
    <m/>
    <x v="0"/>
    <n v="6"/>
    <n v="49"/>
    <n v="-1"/>
    <n v="196"/>
    <n v="-1"/>
    <n v="52.696056983351703"/>
    <n v="-1"/>
    <n v="3.8101146511784498"/>
    <n v="-1"/>
    <n v="2.23358781787126"/>
    <n v="-1"/>
    <n v="17.758217682583901"/>
    <n v="-1"/>
    <x v="5"/>
    <x v="21"/>
    <x v="0"/>
  </r>
  <r>
    <n v="5082"/>
    <n v="6645"/>
    <m/>
    <x v="0"/>
    <n v="7"/>
    <n v="33"/>
    <n v="-1"/>
    <n v="132"/>
    <n v="-1"/>
    <n v="54.260403982498303"/>
    <n v="-1"/>
    <n v="2.4134172333326198"/>
    <n v="-1"/>
    <n v="1.40822610258501"/>
    <n v="-1"/>
    <n v="25.8690033728864"/>
    <n v="-1"/>
    <x v="6"/>
    <x v="21"/>
    <x v="0"/>
  </r>
  <r>
    <n v="5082"/>
    <n v="6645"/>
    <m/>
    <x v="0"/>
    <n v="8"/>
    <n v="57"/>
    <n v="-1"/>
    <n v="228"/>
    <n v="-1"/>
    <n v="53.063998962659603"/>
    <n v="-1"/>
    <n v="4.2354273881504101"/>
    <n v="-1"/>
    <n v="2.4804901095479002"/>
    <n v="-1"/>
    <n v="15.6365256380553"/>
    <n v="-1"/>
    <x v="7"/>
    <x v="21"/>
    <x v="0"/>
  </r>
  <r>
    <n v="5082"/>
    <n v="6645"/>
    <m/>
    <x v="0"/>
    <n v="9"/>
    <n v="52"/>
    <n v="-1"/>
    <n v="208"/>
    <n v="-1"/>
    <n v="52.477425953570503"/>
    <n v="-1"/>
    <n v="4.01409786282208"/>
    <n v="-1"/>
    <n v="2.3304170262485302"/>
    <n v="-1"/>
    <n v="17.010763245886899"/>
    <n v="-1"/>
    <x v="8"/>
    <x v="21"/>
    <x v="0"/>
  </r>
  <r>
    <n v="5082"/>
    <n v="6645"/>
    <m/>
    <x v="0"/>
    <n v="10"/>
    <n v="63"/>
    <n v="-1"/>
    <n v="252"/>
    <n v="-1"/>
    <n v="51.659234366902403"/>
    <n v="-1"/>
    <n v="4.9706123875473098"/>
    <n v="-1"/>
    <n v="2.9104261280861299"/>
    <n v="-1"/>
    <n v="14.0367784181632"/>
    <n v="-1"/>
    <x v="9"/>
    <x v="21"/>
    <x v="0"/>
  </r>
  <r>
    <n v="5082"/>
    <n v="6645"/>
    <m/>
    <x v="0"/>
    <n v="11"/>
    <n v="48"/>
    <n v="-1"/>
    <n v="192"/>
    <n v="-1"/>
    <n v="54.562344882906899"/>
    <n v="-1"/>
    <n v="3.5577505870550099"/>
    <n v="-1"/>
    <n v="2.0624596366198902"/>
    <n v="-1"/>
    <n v="18.125438748947602"/>
    <n v="-1"/>
    <x v="10"/>
    <x v="21"/>
    <x v="0"/>
  </r>
  <r>
    <n v="5082"/>
    <n v="6645"/>
    <m/>
    <x v="0"/>
    <n v="12"/>
    <n v="35"/>
    <n v="-1"/>
    <n v="140"/>
    <n v="-1"/>
    <n v="53.866330278777298"/>
    <n v="-1"/>
    <n v="2.58933013727433"/>
    <n v="-1"/>
    <n v="1.5096992917730001"/>
    <n v="-1"/>
    <n v="24.5867377982016"/>
    <n v="-1"/>
    <x v="11"/>
    <x v="21"/>
    <x v="0"/>
  </r>
  <r>
    <n v="5082"/>
    <n v="6645"/>
    <m/>
    <x v="0"/>
    <n v="0"/>
    <n v="625"/>
    <n v="-1"/>
    <n v="208.333333333333"/>
    <n v="-1"/>
    <n v="53.007301078595397"/>
    <n v="-1"/>
    <n v="4.2690381288646302"/>
    <n v="-1"/>
    <n v="2.48539283779651"/>
    <n v="-1"/>
    <n v="15.877757415083501"/>
    <n v="-1"/>
    <x v="12"/>
    <x v="21"/>
    <x v="0"/>
  </r>
  <r>
    <n v="5079"/>
    <n v="6645"/>
    <m/>
    <x v="0"/>
    <n v="1"/>
    <n v="22"/>
    <n v="-1"/>
    <n v="88"/>
    <n v="-1"/>
    <n v="56.181328353410599"/>
    <n v="-1"/>
    <n v="1.4166345763263799"/>
    <n v="-1"/>
    <n v="0.81334272446093203"/>
    <n v="-1"/>
    <n v="16.5699382840412"/>
    <n v="-1"/>
    <x v="0"/>
    <x v="21"/>
    <x v="0"/>
  </r>
  <r>
    <n v="5079"/>
    <n v="6645"/>
    <m/>
    <x v="0"/>
    <n v="2"/>
    <n v="56"/>
    <n v="-1"/>
    <n v="224"/>
    <n v="-1"/>
    <n v="53.447741305311197"/>
    <n v="-1"/>
    <n v="4.28838274729081"/>
    <n v="-1"/>
    <n v="2.52187366634596"/>
    <n v="-1"/>
    <n v="16.112089080663502"/>
    <n v="-1"/>
    <x v="1"/>
    <x v="21"/>
    <x v="0"/>
  </r>
  <r>
    <n v="5079"/>
    <n v="6645"/>
    <m/>
    <x v="0"/>
    <n v="3"/>
    <n v="77"/>
    <n v="-1"/>
    <n v="308"/>
    <n v="-1"/>
    <n v="52.678855460290698"/>
    <n v="-1"/>
    <n v="5.8571000887912401"/>
    <n v="-1"/>
    <n v="3.41189124581659"/>
    <n v="-1"/>
    <n v="11.4499574426103"/>
    <n v="-1"/>
    <x v="2"/>
    <x v="21"/>
    <x v="0"/>
  </r>
  <r>
    <n v="5079"/>
    <n v="6645"/>
    <m/>
    <x v="0"/>
    <n v="4"/>
    <n v="67"/>
    <n v="-1"/>
    <n v="268"/>
    <n v="-1"/>
    <n v="51.981119456886702"/>
    <n v="-1"/>
    <n v="5.3020386107815902"/>
    <n v="-1"/>
    <n v="3.0556119878506798"/>
    <n v="-1"/>
    <n v="13.4631485510278"/>
    <n v="-1"/>
    <x v="3"/>
    <x v="21"/>
    <x v="0"/>
  </r>
  <r>
    <n v="5079"/>
    <n v="6645"/>
    <m/>
    <x v="0"/>
    <n v="5"/>
    <n v="71"/>
    <n v="-1"/>
    <n v="284"/>
    <n v="-1"/>
    <n v="54.026720941322701"/>
    <n v="-1"/>
    <n v="5.4627957684073696"/>
    <n v="-1"/>
    <n v="3.1647067433399299"/>
    <n v="-1"/>
    <n v="12.1286716473103"/>
    <n v="-1"/>
    <x v="4"/>
    <x v="21"/>
    <x v="0"/>
  </r>
  <r>
    <n v="5079"/>
    <n v="6645"/>
    <m/>
    <x v="0"/>
    <n v="6"/>
    <n v="57"/>
    <n v="-1"/>
    <n v="228"/>
    <n v="-1"/>
    <n v="53.449657271138697"/>
    <n v="-1"/>
    <n v="4.2236671091829603"/>
    <n v="-1"/>
    <n v="2.4253448955555599"/>
    <n v="-1"/>
    <n v="15.5767857991965"/>
    <n v="-1"/>
    <x v="5"/>
    <x v="21"/>
    <x v="0"/>
  </r>
  <r>
    <n v="5079"/>
    <n v="6645"/>
    <m/>
    <x v="0"/>
    <n v="7"/>
    <n v="49"/>
    <n v="-1"/>
    <n v="196"/>
    <n v="-1"/>
    <n v="53.387032880757502"/>
    <n v="-1"/>
    <n v="3.6580289919468498"/>
    <n v="-1"/>
    <n v="2.1107264451812799"/>
    <n v="-1"/>
    <n v="18.169553597727301"/>
    <n v="-1"/>
    <x v="6"/>
    <x v="21"/>
    <x v="0"/>
  </r>
  <r>
    <n v="5079"/>
    <n v="6645"/>
    <m/>
    <x v="0"/>
    <n v="8"/>
    <n v="60"/>
    <n v="-1"/>
    <n v="240"/>
    <n v="-1"/>
    <n v="54.8054146713881"/>
    <n v="-1"/>
    <n v="4.5239088162660899"/>
    <n v="-1"/>
    <n v="2.6594725122523899"/>
    <n v="-1"/>
    <n v="14.5995724355571"/>
    <n v="-1"/>
    <x v="7"/>
    <x v="21"/>
    <x v="0"/>
  </r>
  <r>
    <n v="5079"/>
    <n v="6645"/>
    <m/>
    <x v="0"/>
    <n v="9"/>
    <n v="51"/>
    <n v="-1"/>
    <n v="204"/>
    <n v="-1"/>
    <n v="53.4192006635909"/>
    <n v="-1"/>
    <n v="3.8330986646039902"/>
    <n v="-1"/>
    <n v="2.2274686762412101"/>
    <n v="-1"/>
    <n v="17.002650763998599"/>
    <n v="-1"/>
    <x v="8"/>
    <x v="21"/>
    <x v="0"/>
  </r>
  <r>
    <n v="5079"/>
    <n v="6645"/>
    <m/>
    <x v="0"/>
    <n v="10"/>
    <n v="48"/>
    <n v="-1"/>
    <n v="192"/>
    <n v="-1"/>
    <n v="54.852476197033603"/>
    <n v="-1"/>
    <n v="3.49196068169551"/>
    <n v="-1"/>
    <n v="2.0163806972718099"/>
    <n v="-1"/>
    <n v="18.635092771456101"/>
    <n v="-1"/>
    <x v="9"/>
    <x v="21"/>
    <x v="0"/>
  </r>
  <r>
    <n v="5079"/>
    <n v="6645"/>
    <m/>
    <x v="0"/>
    <n v="11"/>
    <n v="58"/>
    <n v="-1"/>
    <n v="232"/>
    <n v="-1"/>
    <n v="54.246128902659599"/>
    <n v="-1"/>
    <n v="4.2563134439224504"/>
    <n v="-1"/>
    <n v="2.4541171870626202"/>
    <n v="-1"/>
    <n v="15.6353354287361"/>
    <n v="-1"/>
    <x v="10"/>
    <x v="21"/>
    <x v="0"/>
  </r>
  <r>
    <n v="5079"/>
    <n v="6645"/>
    <m/>
    <x v="0"/>
    <n v="12"/>
    <n v="58"/>
    <n v="-1"/>
    <n v="232"/>
    <n v="-1"/>
    <n v="54.241607022886001"/>
    <n v="-1"/>
    <n v="4.2937034601300903"/>
    <n v="-1"/>
    <n v="2.4947443541107499"/>
    <n v="-1"/>
    <n v="15.3079150394859"/>
    <n v="-1"/>
    <x v="11"/>
    <x v="21"/>
    <x v="0"/>
  </r>
  <r>
    <n v="5079"/>
    <n v="6645"/>
    <m/>
    <x v="0"/>
    <n v="0"/>
    <n v="674"/>
    <n v="-1"/>
    <n v="224.666666666667"/>
    <n v="-1"/>
    <n v="53.715836095901899"/>
    <n v="-1"/>
    <n v="4.4745360351627701"/>
    <n v="-1"/>
    <n v="2.5963116084356401"/>
    <n v="-1"/>
    <n v="15.0179768929553"/>
    <n v="-1"/>
    <x v="12"/>
    <x v="21"/>
    <x v="0"/>
  </r>
  <r>
    <n v="5083"/>
    <n v="6645"/>
    <m/>
    <x v="0"/>
    <n v="1"/>
    <n v="30"/>
    <n v="-1"/>
    <n v="120"/>
    <n v="-1"/>
    <n v="50.628838428246503"/>
    <n v="-1"/>
    <n v="2.11632043777117"/>
    <n v="-1"/>
    <n v="1.2193952551813001"/>
    <n v="-1"/>
    <n v="8.4256057820742196"/>
    <n v="-1"/>
    <x v="0"/>
    <x v="21"/>
    <x v="0"/>
  </r>
  <r>
    <n v="5083"/>
    <n v="6645"/>
    <m/>
    <x v="0"/>
    <n v="2"/>
    <n v="77"/>
    <n v="-1"/>
    <n v="308"/>
    <n v="-1"/>
    <n v="51.924738481074201"/>
    <n v="-1"/>
    <n v="6.0395401647112301"/>
    <n v="-1"/>
    <n v="3.50402564554402"/>
    <n v="-1"/>
    <n v="11.607833308695801"/>
    <n v="-1"/>
    <x v="1"/>
    <x v="21"/>
    <x v="0"/>
  </r>
  <r>
    <n v="5083"/>
    <n v="6645"/>
    <m/>
    <x v="0"/>
    <n v="3"/>
    <n v="83"/>
    <n v="-1"/>
    <n v="332"/>
    <n v="-1"/>
    <n v="53.139054073995098"/>
    <n v="-1"/>
    <n v="6.3701333425790603"/>
    <n v="-1"/>
    <n v="3.7220865851105498"/>
    <n v="-1"/>
    <n v="10.7322647051326"/>
    <n v="-1"/>
    <x v="2"/>
    <x v="21"/>
    <x v="0"/>
  </r>
  <r>
    <n v="5083"/>
    <n v="6645"/>
    <m/>
    <x v="0"/>
    <n v="4"/>
    <n v="81"/>
    <n v="-1"/>
    <n v="324"/>
    <n v="-1"/>
    <n v="53.555568264280097"/>
    <n v="-1"/>
    <n v="6.0402756079905604"/>
    <n v="-1"/>
    <n v="3.5130816331055401"/>
    <n v="-1"/>
    <n v="10.7497938887012"/>
    <n v="-1"/>
    <x v="3"/>
    <x v="21"/>
    <x v="0"/>
  </r>
  <r>
    <n v="5083"/>
    <n v="6645"/>
    <m/>
    <x v="0"/>
    <n v="5"/>
    <n v="64"/>
    <n v="-1"/>
    <n v="256"/>
    <n v="-1"/>
    <n v="51.466482022909503"/>
    <n v="-1"/>
    <n v="5.0211513200670002"/>
    <n v="-1"/>
    <n v="2.90449467575906"/>
    <n v="-1"/>
    <n v="13.4526516358588"/>
    <n v="-1"/>
    <x v="4"/>
    <x v="21"/>
    <x v="0"/>
  </r>
  <r>
    <n v="5083"/>
    <n v="6645"/>
    <m/>
    <x v="0"/>
    <n v="6"/>
    <n v="58"/>
    <n v="-1"/>
    <n v="232"/>
    <n v="-1"/>
    <n v="53.057495698184603"/>
    <n v="-1"/>
    <n v="4.4572388270630903"/>
    <n v="-1"/>
    <n v="2.6016294889808602"/>
    <n v="-1"/>
    <n v="15.367786513006401"/>
    <n v="-1"/>
    <x v="5"/>
    <x v="21"/>
    <x v="0"/>
  </r>
  <r>
    <n v="5083"/>
    <n v="6645"/>
    <m/>
    <x v="0"/>
    <n v="7"/>
    <n v="46"/>
    <n v="-1"/>
    <n v="184"/>
    <n v="-1"/>
    <n v="53.281709889749202"/>
    <n v="-1"/>
    <n v="3.3893384894101302"/>
    <n v="-1"/>
    <n v="1.9807774743851401"/>
    <n v="-1"/>
    <n v="18.770556221265402"/>
    <n v="-1"/>
    <x v="6"/>
    <x v="21"/>
    <x v="0"/>
  </r>
  <r>
    <n v="5083"/>
    <n v="6645"/>
    <m/>
    <x v="0"/>
    <n v="8"/>
    <n v="52"/>
    <n v="-1"/>
    <n v="208"/>
    <n v="-1"/>
    <n v="52.580061461492299"/>
    <n v="-1"/>
    <n v="3.91076264115538"/>
    <n v="-1"/>
    <n v="2.2940411816661399"/>
    <n v="-1"/>
    <n v="17.5683412233588"/>
    <n v="-1"/>
    <x v="7"/>
    <x v="21"/>
    <x v="0"/>
  </r>
  <r>
    <n v="5083"/>
    <n v="6645"/>
    <m/>
    <x v="0"/>
    <n v="9"/>
    <n v="47"/>
    <n v="-1"/>
    <n v="188"/>
    <n v="-1"/>
    <n v="51.518379042873597"/>
    <n v="-1"/>
    <n v="3.7108557075867501"/>
    <n v="-1"/>
    <n v="2.1559940060524698"/>
    <n v="-1"/>
    <n v="19.4129534481152"/>
    <n v="-1"/>
    <x v="8"/>
    <x v="21"/>
    <x v="0"/>
  </r>
  <r>
    <n v="5083"/>
    <n v="6645"/>
    <m/>
    <x v="0"/>
    <n v="10"/>
    <n v="41"/>
    <n v="-1"/>
    <n v="164"/>
    <n v="-1"/>
    <n v="54.653908315960102"/>
    <n v="-1"/>
    <n v="2.9371247907106599"/>
    <n v="-1"/>
    <n v="1.69591873126132"/>
    <n v="-1"/>
    <n v="20.733030131103"/>
    <n v="-1"/>
    <x v="9"/>
    <x v="21"/>
    <x v="0"/>
  </r>
  <r>
    <n v="5083"/>
    <n v="6645"/>
    <m/>
    <x v="0"/>
    <n v="11"/>
    <n v="52"/>
    <n v="-1"/>
    <n v="208"/>
    <n v="-1"/>
    <n v="54.335576742730801"/>
    <n v="-1"/>
    <n v="3.8333735182458502"/>
    <n v="-1"/>
    <n v="2.2506861702646401"/>
    <n v="-1"/>
    <n v="16.652421645315101"/>
    <n v="-1"/>
    <x v="10"/>
    <x v="21"/>
    <x v="0"/>
  </r>
  <r>
    <n v="5083"/>
    <n v="6645"/>
    <m/>
    <x v="0"/>
    <n v="12"/>
    <n v="65"/>
    <n v="-1"/>
    <n v="260"/>
    <n v="-1"/>
    <n v="53.360822287091999"/>
    <n v="-1"/>
    <n v="4.9912857241765503"/>
    <n v="-1"/>
    <n v="2.9235692830000599"/>
    <n v="-1"/>
    <n v="13.8505911881374"/>
    <n v="-1"/>
    <x v="11"/>
    <x v="21"/>
    <x v="0"/>
  </r>
  <r>
    <n v="5083"/>
    <n v="6645"/>
    <m/>
    <x v="0"/>
    <n v="0"/>
    <n v="696"/>
    <n v="-1"/>
    <n v="232"/>
    <n v="-1"/>
    <n v="52.841956148818703"/>
    <n v="-1"/>
    <n v="4.7475024303161799"/>
    <n v="-1"/>
    <n v="2.7658114606333699"/>
    <n v="-1"/>
    <n v="14.3190526813316"/>
    <n v="-1"/>
    <x v="12"/>
    <x v="21"/>
    <x v="0"/>
  </r>
  <r>
    <n v="5086"/>
    <n v="6645"/>
    <m/>
    <x v="0"/>
    <n v="1"/>
    <n v="20"/>
    <n v="-1"/>
    <n v="80"/>
    <n v="-1"/>
    <n v="53.220392308996303"/>
    <n v="-1"/>
    <n v="1.5123181088159501"/>
    <n v="-1"/>
    <n v="0.86816961629982203"/>
    <n v="-1"/>
    <n v="17.552008945224401"/>
    <n v="-1"/>
    <x v="0"/>
    <x v="21"/>
    <x v="0"/>
  </r>
  <r>
    <n v="5086"/>
    <n v="6645"/>
    <m/>
    <x v="0"/>
    <n v="2"/>
    <n v="65"/>
    <n v="-1"/>
    <n v="260"/>
    <n v="-1"/>
    <n v="53.4807578233101"/>
    <n v="-1"/>
    <n v="4.9547912494595803"/>
    <n v="-1"/>
    <n v="2.8455555956650702"/>
    <n v="-1"/>
    <n v="13.937916021947901"/>
    <n v="-1"/>
    <x v="1"/>
    <x v="21"/>
    <x v="0"/>
  </r>
  <r>
    <n v="5086"/>
    <n v="6645"/>
    <m/>
    <x v="0"/>
    <n v="3"/>
    <n v="71"/>
    <n v="-1"/>
    <n v="284"/>
    <n v="-1"/>
    <n v="52.472385990484902"/>
    <n v="-1"/>
    <n v="5.4150037049945903"/>
    <n v="-1"/>
    <n v="3.1504095778794801"/>
    <n v="-1"/>
    <n v="12.6422892022655"/>
    <n v="-1"/>
    <x v="2"/>
    <x v="21"/>
    <x v="0"/>
  </r>
  <r>
    <n v="5086"/>
    <n v="6645"/>
    <m/>
    <x v="0"/>
    <n v="4"/>
    <n v="81"/>
    <n v="-1"/>
    <n v="324"/>
    <n v="-1"/>
    <n v="52.230129931709101"/>
    <n v="-1"/>
    <n v="6.2387871144270397"/>
    <n v="-1"/>
    <n v="3.59810318780419"/>
    <n v="-1"/>
    <n v="11.030183269203601"/>
    <n v="-1"/>
    <x v="3"/>
    <x v="21"/>
    <x v="0"/>
  </r>
  <r>
    <n v="5086"/>
    <n v="6645"/>
    <m/>
    <x v="0"/>
    <n v="5"/>
    <n v="87"/>
    <n v="-1"/>
    <n v="348"/>
    <n v="-1"/>
    <n v="53.034110941615197"/>
    <n v="-1"/>
    <n v="6.3511723276803496"/>
    <n v="-1"/>
    <n v="3.6981402368315801"/>
    <n v="-1"/>
    <n v="10.385752553215999"/>
    <n v="-1"/>
    <x v="4"/>
    <x v="21"/>
    <x v="0"/>
  </r>
  <r>
    <n v="5086"/>
    <n v="6645"/>
    <m/>
    <x v="0"/>
    <n v="6"/>
    <n v="65"/>
    <n v="-1"/>
    <n v="260"/>
    <n v="-1"/>
    <n v="52.351811713354302"/>
    <n v="-1"/>
    <n v="5.0112191370897499"/>
    <n v="-1"/>
    <n v="2.89637452989074"/>
    <n v="-1"/>
    <n v="13.8610391850876"/>
    <n v="-1"/>
    <x v="5"/>
    <x v="21"/>
    <x v="0"/>
  </r>
  <r>
    <n v="5086"/>
    <n v="6645"/>
    <m/>
    <x v="0"/>
    <n v="7"/>
    <n v="53"/>
    <n v="-1"/>
    <n v="212"/>
    <n v="-1"/>
    <n v="54.436646941322401"/>
    <n v="-1"/>
    <n v="3.9064953122676198"/>
    <n v="-1"/>
    <n v="2.2753209104955201"/>
    <n v="-1"/>
    <n v="16.115677300072502"/>
    <n v="-1"/>
    <x v="6"/>
    <x v="21"/>
    <x v="0"/>
  </r>
  <r>
    <n v="5086"/>
    <n v="6645"/>
    <m/>
    <x v="0"/>
    <n v="8"/>
    <n v="55"/>
    <n v="-1"/>
    <n v="220"/>
    <n v="-1"/>
    <n v="52.420774549364303"/>
    <n v="-1"/>
    <n v="4.2701545613012897"/>
    <n v="-1"/>
    <n v="2.4977437087721999"/>
    <n v="-1"/>
    <n v="16.463929470664102"/>
    <n v="-1"/>
    <x v="7"/>
    <x v="21"/>
    <x v="0"/>
  </r>
  <r>
    <n v="5086"/>
    <n v="6645"/>
    <m/>
    <x v="0"/>
    <n v="9"/>
    <n v="52"/>
    <n v="-1"/>
    <n v="208"/>
    <n v="-1"/>
    <n v="53.025206070533301"/>
    <n v="-1"/>
    <n v="4.0156800786612399"/>
    <n v="-1"/>
    <n v="2.32069074112044"/>
    <n v="-1"/>
    <n v="17.406029617065201"/>
    <n v="-1"/>
    <x v="8"/>
    <x v="21"/>
    <x v="0"/>
  </r>
  <r>
    <n v="5086"/>
    <n v="6645"/>
    <m/>
    <x v="0"/>
    <n v="10"/>
    <n v="39"/>
    <n v="-1"/>
    <n v="156"/>
    <n v="-1"/>
    <n v="54.028004115096699"/>
    <n v="-1"/>
    <n v="2.8913108437105"/>
    <n v="-1"/>
    <n v="1.6814630363363099"/>
    <n v="-1"/>
    <n v="22.849417423928902"/>
    <n v="-1"/>
    <x v="9"/>
    <x v="21"/>
    <x v="0"/>
  </r>
  <r>
    <n v="5086"/>
    <n v="6645"/>
    <m/>
    <x v="0"/>
    <n v="11"/>
    <n v="49"/>
    <n v="-1"/>
    <n v="196"/>
    <n v="-1"/>
    <n v="53.929630152251299"/>
    <n v="-1"/>
    <n v="3.6263397153696202"/>
    <n v="-1"/>
    <n v="2.0979424375417"/>
    <n v="-1"/>
    <n v="17.910063706412998"/>
    <n v="-1"/>
    <x v="10"/>
    <x v="21"/>
    <x v="0"/>
  </r>
  <r>
    <n v="5086"/>
    <n v="6645"/>
    <m/>
    <x v="0"/>
    <n v="12"/>
    <n v="62"/>
    <n v="-1"/>
    <n v="248"/>
    <n v="-1"/>
    <n v="54.272317855447"/>
    <n v="-1"/>
    <n v="4.5783661815366896"/>
    <n v="-1"/>
    <n v="2.6562528479788399"/>
    <n v="-1"/>
    <n v="14.178546102323599"/>
    <n v="-1"/>
    <x v="11"/>
    <x v="21"/>
    <x v="0"/>
  </r>
  <r>
    <n v="5086"/>
    <n v="6645"/>
    <m/>
    <x v="0"/>
    <n v="0"/>
    <n v="699"/>
    <n v="-1"/>
    <n v="233"/>
    <n v="-1"/>
    <n v="53.152783686031697"/>
    <n v="-1"/>
    <n v="4.7860152186819098"/>
    <n v="-1"/>
    <n v="2.77419203797053"/>
    <n v="-1"/>
    <n v="14.5423904649889"/>
    <n v="-1"/>
    <x v="12"/>
    <x v="21"/>
    <x v="0"/>
  </r>
  <r>
    <n v="5085"/>
    <n v="6645"/>
    <m/>
    <x v="0"/>
    <n v="1"/>
    <n v="29"/>
    <n v="-1"/>
    <n v="116"/>
    <n v="-1"/>
    <n v="53.648299874666598"/>
    <n v="-1"/>
    <n v="2.1659602262302302"/>
    <n v="-1"/>
    <n v="1.2464153351584299"/>
    <n v="-1"/>
    <n v="9.6150425116438196"/>
    <n v="-1"/>
    <x v="0"/>
    <x v="21"/>
    <x v="0"/>
  </r>
  <r>
    <n v="5085"/>
    <n v="6645"/>
    <m/>
    <x v="0"/>
    <n v="2"/>
    <n v="83"/>
    <n v="-1"/>
    <n v="332"/>
    <n v="-1"/>
    <n v="53.287691213361597"/>
    <n v="-1"/>
    <n v="6.06215333020738"/>
    <n v="-1"/>
    <n v="3.5462404714101199"/>
    <n v="-1"/>
    <n v="10.3228042572223"/>
    <n v="-1"/>
    <x v="1"/>
    <x v="21"/>
    <x v="0"/>
  </r>
  <r>
    <n v="5085"/>
    <n v="6645"/>
    <m/>
    <x v="0"/>
    <n v="3"/>
    <n v="79"/>
    <n v="-1"/>
    <n v="316"/>
    <n v="-1"/>
    <n v="50.643997560387199"/>
    <n v="-1"/>
    <n v="6.3102316224740402"/>
    <n v="-1"/>
    <n v="3.66467813931318"/>
    <n v="-1"/>
    <n v="11.3804950671333"/>
    <n v="-1"/>
    <x v="2"/>
    <x v="21"/>
    <x v="0"/>
  </r>
  <r>
    <n v="5085"/>
    <n v="6645"/>
    <m/>
    <x v="0"/>
    <n v="4"/>
    <n v="72"/>
    <n v="-1"/>
    <n v="288"/>
    <n v="-1"/>
    <n v="51.925366858847298"/>
    <n v="-1"/>
    <n v="5.4821045449083803"/>
    <n v="-1"/>
    <n v="3.1699751817669002"/>
    <n v="-1"/>
    <n v="12.308696002589899"/>
    <n v="-1"/>
    <x v="3"/>
    <x v="21"/>
    <x v="0"/>
  </r>
  <r>
    <n v="5085"/>
    <n v="6645"/>
    <m/>
    <x v="0"/>
    <n v="5"/>
    <n v="68"/>
    <n v="-1"/>
    <n v="272"/>
    <n v="-1"/>
    <n v="52.358182735190098"/>
    <n v="-1"/>
    <n v="5.2211809840466596"/>
    <n v="-1"/>
    <n v="3.0031134108579698"/>
    <n v="-1"/>
    <n v="12.9519423808803"/>
    <n v="-1"/>
    <x v="4"/>
    <x v="21"/>
    <x v="0"/>
  </r>
  <r>
    <n v="5085"/>
    <n v="6645"/>
    <m/>
    <x v="0"/>
    <n v="6"/>
    <n v="57"/>
    <n v="-1"/>
    <n v="228"/>
    <n v="-1"/>
    <n v="54.020577185180201"/>
    <n v="-1"/>
    <n v="4.3029151460201804"/>
    <n v="-1"/>
    <n v="2.4878126179577502"/>
    <n v="-1"/>
    <n v="15.7026416632366"/>
    <n v="-1"/>
    <x v="5"/>
    <x v="21"/>
    <x v="0"/>
  </r>
  <r>
    <n v="5085"/>
    <n v="6645"/>
    <m/>
    <x v="0"/>
    <n v="7"/>
    <n v="37"/>
    <n v="-1"/>
    <n v="148"/>
    <n v="-1"/>
    <n v="52.1128688671266"/>
    <n v="-1"/>
    <n v="2.8851553717749998"/>
    <n v="-1"/>
    <n v="1.6646840883082801"/>
    <n v="-1"/>
    <n v="23.604475980974499"/>
    <n v="-1"/>
    <x v="6"/>
    <x v="21"/>
    <x v="0"/>
  </r>
  <r>
    <n v="5085"/>
    <n v="6645"/>
    <m/>
    <x v="0"/>
    <n v="8"/>
    <n v="55"/>
    <n v="-1"/>
    <n v="220"/>
    <n v="-1"/>
    <n v="53.214954831246096"/>
    <n v="-1"/>
    <n v="4.2089875292565502"/>
    <n v="-1"/>
    <n v="2.4460569780437398"/>
    <n v="-1"/>
    <n v="15.7635221399355"/>
    <n v="-1"/>
    <x v="7"/>
    <x v="21"/>
    <x v="0"/>
  </r>
  <r>
    <n v="5085"/>
    <n v="6645"/>
    <m/>
    <x v="0"/>
    <n v="9"/>
    <n v="39"/>
    <n v="-1"/>
    <n v="156"/>
    <n v="-1"/>
    <n v="53.279994021851898"/>
    <n v="-1"/>
    <n v="2.9972243486235599"/>
    <n v="-1"/>
    <n v="1.73855717322974"/>
    <n v="-1"/>
    <n v="23.2973068246501"/>
    <n v="-1"/>
    <x v="8"/>
    <x v="21"/>
    <x v="0"/>
  </r>
  <r>
    <n v="5085"/>
    <n v="6645"/>
    <m/>
    <x v="0"/>
    <n v="10"/>
    <n v="53"/>
    <n v="-1"/>
    <n v="212"/>
    <n v="-1"/>
    <n v="55.229916673836499"/>
    <n v="-1"/>
    <n v="3.9114482477196502"/>
    <n v="-1"/>
    <n v="2.2295293994469101"/>
    <n v="-1"/>
    <n v="16.6219883657865"/>
    <n v="-1"/>
    <x v="9"/>
    <x v="21"/>
    <x v="0"/>
  </r>
  <r>
    <n v="5085"/>
    <n v="6645"/>
    <m/>
    <x v="0"/>
    <n v="11"/>
    <n v="47"/>
    <n v="-1"/>
    <n v="188"/>
    <n v="-1"/>
    <n v="56.471756145895803"/>
    <n v="-1"/>
    <n v="3.4230829274849"/>
    <n v="-1"/>
    <n v="1.99717910754283"/>
    <n v="-1"/>
    <n v="18.472866975335499"/>
    <n v="-1"/>
    <x v="10"/>
    <x v="21"/>
    <x v="0"/>
  </r>
  <r>
    <n v="5085"/>
    <n v="6645"/>
    <m/>
    <x v="0"/>
    <n v="12"/>
    <n v="49"/>
    <n v="-1"/>
    <n v="196"/>
    <n v="-1"/>
    <n v="52.163644270155501"/>
    <n v="-1"/>
    <n v="3.7727315982687601"/>
    <n v="-1"/>
    <n v="2.1790103145322899"/>
    <n v="-1"/>
    <n v="18.389134344268399"/>
    <n v="-1"/>
    <x v="11"/>
    <x v="21"/>
    <x v="0"/>
  </r>
  <r>
    <n v="5085"/>
    <n v="6645"/>
    <m/>
    <x v="0"/>
    <n v="0"/>
    <n v="668"/>
    <n v="-1"/>
    <n v="222.666666666667"/>
    <n v="-1"/>
    <n v="53.035936730827302"/>
    <n v="-1"/>
    <n v="4.5923505750183704"/>
    <n v="-1"/>
    <n v="2.6601541580158399"/>
    <n v="-1"/>
    <n v="14.9639354410658"/>
    <n v="-1"/>
    <x v="12"/>
    <x v="21"/>
    <x v="0"/>
  </r>
  <r>
    <n v="5081"/>
    <n v="6645"/>
    <m/>
    <x v="0"/>
    <n v="1"/>
    <n v="26"/>
    <n v="-1"/>
    <n v="104"/>
    <n v="-1"/>
    <n v="54.313106774816703"/>
    <n v="-1"/>
    <n v="1.92302313142318"/>
    <n v="-1"/>
    <n v="1.11795063223595"/>
    <n v="-1"/>
    <n v="12.9732664191098"/>
    <n v="-1"/>
    <x v="0"/>
    <x v="21"/>
    <x v="0"/>
  </r>
  <r>
    <n v="5081"/>
    <n v="6645"/>
    <m/>
    <x v="0"/>
    <n v="2"/>
    <n v="74"/>
    <n v="-1"/>
    <n v="296"/>
    <n v="-1"/>
    <n v="51.5739322505244"/>
    <n v="-1"/>
    <n v="5.8480178718970697"/>
    <n v="-1"/>
    <n v="3.3901950087452901"/>
    <n v="-1"/>
    <n v="12.182936823987101"/>
    <n v="-1"/>
    <x v="1"/>
    <x v="21"/>
    <x v="0"/>
  </r>
  <r>
    <n v="5081"/>
    <n v="6645"/>
    <m/>
    <x v="0"/>
    <n v="3"/>
    <n v="71"/>
    <n v="-1"/>
    <n v="284"/>
    <n v="-1"/>
    <n v="51.735648892199102"/>
    <n v="-1"/>
    <n v="5.4405300778956596"/>
    <n v="-1"/>
    <n v="3.1825181214237701"/>
    <n v="-1"/>
    <n v="12.640201367323799"/>
    <n v="-1"/>
    <x v="2"/>
    <x v="21"/>
    <x v="0"/>
  </r>
  <r>
    <n v="5081"/>
    <n v="6645"/>
    <m/>
    <x v="0"/>
    <n v="4"/>
    <n v="69"/>
    <n v="-1"/>
    <n v="276"/>
    <n v="-1"/>
    <n v="52.746697137243103"/>
    <n v="-1"/>
    <n v="5.3404332269811103"/>
    <n v="-1"/>
    <n v="3.1126830378249202"/>
    <n v="-1"/>
    <n v="13.1503745213284"/>
    <n v="-1"/>
    <x v="3"/>
    <x v="21"/>
    <x v="0"/>
  </r>
  <r>
    <n v="5081"/>
    <n v="6645"/>
    <m/>
    <x v="0"/>
    <n v="5"/>
    <n v="64"/>
    <n v="-1"/>
    <n v="256"/>
    <n v="-1"/>
    <n v="52.530805211254297"/>
    <n v="-1"/>
    <n v="4.8360497855375"/>
    <n v="-1"/>
    <n v="2.8006635753004101"/>
    <n v="-1"/>
    <n v="13.586793728634801"/>
    <n v="-1"/>
    <x v="4"/>
    <x v="21"/>
    <x v="0"/>
  </r>
  <r>
    <n v="5081"/>
    <n v="6645"/>
    <m/>
    <x v="0"/>
    <n v="6"/>
    <n v="53"/>
    <n v="-1"/>
    <n v="212"/>
    <n v="-1"/>
    <n v="52.458794043246399"/>
    <n v="-1"/>
    <n v="4.0987075046064696"/>
    <n v="-1"/>
    <n v="2.3670015547314098"/>
    <n v="-1"/>
    <n v="17.0865317816118"/>
    <n v="-1"/>
    <x v="5"/>
    <x v="21"/>
    <x v="0"/>
  </r>
  <r>
    <n v="5081"/>
    <n v="6645"/>
    <m/>
    <x v="0"/>
    <n v="7"/>
    <n v="44"/>
    <n v="-1"/>
    <n v="176"/>
    <n v="-1"/>
    <n v="53.374303754217799"/>
    <n v="-1"/>
    <n v="3.35352674626973"/>
    <n v="-1"/>
    <n v="1.95102495012626"/>
    <n v="-1"/>
    <n v="19.0351363035928"/>
    <n v="-1"/>
    <x v="6"/>
    <x v="21"/>
    <x v="0"/>
  </r>
  <r>
    <n v="5081"/>
    <n v="6645"/>
    <m/>
    <x v="0"/>
    <n v="8"/>
    <n v="68"/>
    <n v="-1"/>
    <n v="272"/>
    <n v="-1"/>
    <n v="53.084671345742201"/>
    <n v="-1"/>
    <n v="5.0584104774796002"/>
    <n v="-1"/>
    <n v="2.9513859894160301"/>
    <n v="-1"/>
    <n v="13.2553338221348"/>
    <n v="-1"/>
    <x v="7"/>
    <x v="21"/>
    <x v="0"/>
  </r>
  <r>
    <n v="5081"/>
    <n v="6645"/>
    <m/>
    <x v="0"/>
    <n v="9"/>
    <n v="39"/>
    <n v="-1"/>
    <n v="156"/>
    <n v="-1"/>
    <n v="54.941494850972397"/>
    <n v="-1"/>
    <n v="2.8520245813827301"/>
    <n v="-1"/>
    <n v="1.64608643765137"/>
    <n v="-1"/>
    <n v="21.918188182482101"/>
    <n v="-1"/>
    <x v="8"/>
    <x v="21"/>
    <x v="0"/>
  </r>
  <r>
    <n v="5081"/>
    <n v="6645"/>
    <m/>
    <x v="0"/>
    <n v="10"/>
    <n v="50"/>
    <n v="-1"/>
    <n v="200"/>
    <n v="-1"/>
    <n v="55.053016247704598"/>
    <n v="-1"/>
    <n v="3.6549786698701401"/>
    <n v="-1"/>
    <n v="2.12691521624278"/>
    <n v="-1"/>
    <n v="17.855984259301099"/>
    <n v="-1"/>
    <x v="9"/>
    <x v="21"/>
    <x v="0"/>
  </r>
  <r>
    <n v="5081"/>
    <n v="6645"/>
    <m/>
    <x v="0"/>
    <n v="11"/>
    <n v="58"/>
    <n v="-1"/>
    <n v="232"/>
    <n v="-1"/>
    <n v="55.782063809661402"/>
    <n v="-1"/>
    <n v="4.2016848180681503"/>
    <n v="-1"/>
    <n v="2.4414568066415598"/>
    <n v="-1"/>
    <n v="15.121195122704201"/>
    <n v="-1"/>
    <x v="10"/>
    <x v="21"/>
    <x v="0"/>
  </r>
  <r>
    <n v="5081"/>
    <n v="6645"/>
    <m/>
    <x v="0"/>
    <n v="12"/>
    <n v="49"/>
    <n v="-1"/>
    <n v="196"/>
    <n v="-1"/>
    <n v="54.981520720004099"/>
    <n v="-1"/>
    <n v="3.6049330605842802"/>
    <n v="-1"/>
    <n v="2.0659251559796599"/>
    <n v="-1"/>
    <n v="18.596553037764298"/>
    <n v="-1"/>
    <x v="11"/>
    <x v="21"/>
    <x v="0"/>
  </r>
  <r>
    <n v="5081"/>
    <n v="6645"/>
    <m/>
    <x v="0"/>
    <n v="0"/>
    <n v="665"/>
    <n v="-1"/>
    <n v="221.666666666667"/>
    <n v="-1"/>
    <n v="53.333387817777499"/>
    <n v="-1"/>
    <n v="4.46631963464168"/>
    <n v="-1"/>
    <n v="2.5944149156855398"/>
    <n v="-1"/>
    <n v="15.1783323899158"/>
    <n v="-1"/>
    <x v="12"/>
    <x v="21"/>
    <x v="0"/>
  </r>
  <r>
    <n v="5080"/>
    <n v="6645"/>
    <m/>
    <x v="0"/>
    <n v="1"/>
    <n v="23"/>
    <n v="-1"/>
    <n v="92"/>
    <n v="-1"/>
    <n v="53.614107062033703"/>
    <n v="-1"/>
    <n v="1.80045183979535"/>
    <n v="-1"/>
    <n v="1.03922940494209"/>
    <n v="-1"/>
    <n v="15.2900500880589"/>
    <n v="-1"/>
    <x v="0"/>
    <x v="21"/>
    <x v="0"/>
  </r>
  <r>
    <n v="5080"/>
    <n v="6645"/>
    <m/>
    <x v="0"/>
    <n v="2"/>
    <n v="68"/>
    <n v="-1"/>
    <n v="272"/>
    <n v="-1"/>
    <n v="52.108018841787299"/>
    <n v="-1"/>
    <n v="5.1612172613810703"/>
    <n v="-1"/>
    <n v="3.0092694857686202"/>
    <n v="-1"/>
    <n v="13.2394454150821"/>
    <n v="-1"/>
    <x v="1"/>
    <x v="21"/>
    <x v="0"/>
  </r>
  <r>
    <n v="5080"/>
    <n v="6645"/>
    <m/>
    <x v="0"/>
    <n v="3"/>
    <n v="77"/>
    <n v="-1"/>
    <n v="308"/>
    <n v="-1"/>
    <n v="52.890657137385503"/>
    <n v="-1"/>
    <n v="5.8538180414997596"/>
    <n v="-1"/>
    <n v="3.3967797697584499"/>
    <n v="-1"/>
    <n v="11.783110103166999"/>
    <n v="-1"/>
    <x v="2"/>
    <x v="21"/>
    <x v="0"/>
  </r>
  <r>
    <n v="5080"/>
    <n v="6645"/>
    <m/>
    <x v="0"/>
    <n v="4"/>
    <n v="69"/>
    <n v="-1"/>
    <n v="276"/>
    <n v="-1"/>
    <n v="53.139419381660701"/>
    <n v="-1"/>
    <n v="5.27926804697415"/>
    <n v="-1"/>
    <n v="3.07349415708318"/>
    <n v="-1"/>
    <n v="13.0435415389634"/>
    <n v="-1"/>
    <x v="3"/>
    <x v="21"/>
    <x v="0"/>
  </r>
  <r>
    <n v="5080"/>
    <n v="6645"/>
    <m/>
    <x v="0"/>
    <n v="5"/>
    <n v="70"/>
    <n v="-1"/>
    <n v="280"/>
    <n v="-1"/>
    <n v="52.378195968065398"/>
    <n v="-1"/>
    <n v="5.3171000006204201"/>
    <n v="-1"/>
    <n v="3.0847177771345402"/>
    <n v="-1"/>
    <n v="12.733082256389199"/>
    <n v="-1"/>
    <x v="4"/>
    <x v="21"/>
    <x v="0"/>
  </r>
  <r>
    <n v="5080"/>
    <n v="6645"/>
    <m/>
    <x v="0"/>
    <n v="6"/>
    <n v="60"/>
    <n v="-1"/>
    <n v="240"/>
    <n v="-1"/>
    <n v="51.953167341175302"/>
    <n v="-1"/>
    <n v="4.5603668059335698"/>
    <n v="-1"/>
    <n v="2.6250180730386399"/>
    <n v="-1"/>
    <n v="15.156906415677399"/>
    <n v="-1"/>
    <x v="5"/>
    <x v="21"/>
    <x v="0"/>
  </r>
  <r>
    <n v="5080"/>
    <n v="6645"/>
    <m/>
    <x v="0"/>
    <n v="7"/>
    <n v="45"/>
    <n v="-1"/>
    <n v="180"/>
    <n v="-1"/>
    <n v="51.635656920334903"/>
    <n v="-1"/>
    <n v="3.4173265405273101"/>
    <n v="-1"/>
    <n v="1.9913854035206"/>
    <n v="-1"/>
    <n v="17.165003070852201"/>
    <n v="-1"/>
    <x v="6"/>
    <x v="21"/>
    <x v="0"/>
  </r>
  <r>
    <n v="5080"/>
    <n v="6645"/>
    <m/>
    <x v="0"/>
    <n v="8"/>
    <n v="67"/>
    <n v="-1"/>
    <n v="268"/>
    <n v="-1"/>
    <n v="53.214400879501397"/>
    <n v="-1"/>
    <n v="5.17360216273888"/>
    <n v="-1"/>
    <n v="2.9825429291177201"/>
    <n v="-1"/>
    <n v="13.496255761451099"/>
    <n v="-1"/>
    <x v="7"/>
    <x v="21"/>
    <x v="0"/>
  </r>
  <r>
    <n v="5080"/>
    <n v="6645"/>
    <m/>
    <x v="0"/>
    <n v="9"/>
    <n v="49"/>
    <n v="-1"/>
    <n v="196"/>
    <n v="-1"/>
    <n v="53.615919283294801"/>
    <n v="-1"/>
    <n v="3.6544158995239999"/>
    <n v="-1"/>
    <n v="2.1140079944528498"/>
    <n v="-1"/>
    <n v="17.448572832303299"/>
    <n v="-1"/>
    <x v="8"/>
    <x v="21"/>
    <x v="0"/>
  </r>
  <r>
    <n v="5080"/>
    <n v="6645"/>
    <m/>
    <x v="0"/>
    <n v="10"/>
    <n v="64"/>
    <n v="-1"/>
    <n v="256"/>
    <n v="-1"/>
    <n v="54.2448984907601"/>
    <n v="-1"/>
    <n v="4.7541499710892001"/>
    <n v="-1"/>
    <n v="2.76602959780943"/>
    <n v="-1"/>
    <n v="13.5320523796468"/>
    <n v="-1"/>
    <x v="9"/>
    <x v="21"/>
    <x v="0"/>
  </r>
  <r>
    <n v="5080"/>
    <n v="6645"/>
    <m/>
    <x v="0"/>
    <n v="11"/>
    <n v="56"/>
    <n v="-1"/>
    <n v="224"/>
    <n v="-1"/>
    <n v="53.318948054074802"/>
    <n v="-1"/>
    <n v="4.2719650448093702"/>
    <n v="-1"/>
    <n v="2.4675294475318599"/>
    <n v="-1"/>
    <n v="15.2892987867017"/>
    <n v="-1"/>
    <x v="10"/>
    <x v="21"/>
    <x v="0"/>
  </r>
  <r>
    <n v="5080"/>
    <n v="6645"/>
    <m/>
    <x v="0"/>
    <n v="12"/>
    <n v="74"/>
    <n v="-1"/>
    <n v="296"/>
    <n v="-1"/>
    <n v="53.694273357279997"/>
    <n v="-1"/>
    <n v="5.4844994522831501"/>
    <n v="-1"/>
    <n v="3.2119205767493102"/>
    <n v="-1"/>
    <n v="12.146294263223499"/>
    <n v="-1"/>
    <x v="11"/>
    <x v="21"/>
    <x v="0"/>
  </r>
  <r>
    <n v="5080"/>
    <n v="6645"/>
    <m/>
    <x v="0"/>
    <n v="0"/>
    <n v="722"/>
    <n v="-1"/>
    <n v="240.666666666667"/>
    <n v="-1"/>
    <n v="52.972845328137602"/>
    <n v="-1"/>
    <n v="4.8227585558964599"/>
    <n v="-1"/>
    <n v="2.7998695933190398"/>
    <n v="-1"/>
    <n v="13.868032728657701"/>
    <n v="-1"/>
    <x v="12"/>
    <x v="21"/>
    <x v="0"/>
  </r>
  <r>
    <n v="5077"/>
    <n v="6645"/>
    <m/>
    <x v="0"/>
    <n v="1"/>
    <n v="31"/>
    <n v="-1"/>
    <n v="124"/>
    <n v="-1"/>
    <n v="53.383350872702202"/>
    <n v="-1"/>
    <n v="2.2167362495220102"/>
    <n v="-1"/>
    <n v="1.2835414943691199"/>
    <n v="-1"/>
    <n v="10.9996452042464"/>
    <n v="-1"/>
    <x v="0"/>
    <x v="21"/>
    <x v="0"/>
  </r>
  <r>
    <n v="5077"/>
    <n v="6645"/>
    <m/>
    <x v="0"/>
    <n v="2"/>
    <n v="94"/>
    <n v="-1"/>
    <n v="376"/>
    <n v="-1"/>
    <n v="51.888141888061597"/>
    <n v="-1"/>
    <n v="7.3239717752619002"/>
    <n v="-1"/>
    <n v="4.2404268300516401"/>
    <n v="-1"/>
    <n v="9.5624555933566207"/>
    <n v="-1"/>
    <x v="1"/>
    <x v="21"/>
    <x v="0"/>
  </r>
  <r>
    <n v="5077"/>
    <n v="6645"/>
    <m/>
    <x v="0"/>
    <n v="3"/>
    <n v="73"/>
    <n v="-1"/>
    <n v="292"/>
    <n v="-1"/>
    <n v="52.006262409300803"/>
    <n v="-1"/>
    <n v="5.65036793755496"/>
    <n v="-1"/>
    <n v="3.2743438134642102"/>
    <n v="-1"/>
    <n v="12.3453778169391"/>
    <n v="-1"/>
    <x v="2"/>
    <x v="21"/>
    <x v="0"/>
  </r>
  <r>
    <n v="5077"/>
    <n v="6645"/>
    <m/>
    <x v="0"/>
    <n v="4"/>
    <n v="55"/>
    <n v="-1"/>
    <n v="220"/>
    <n v="-1"/>
    <n v="51.670598580733099"/>
    <n v="-1"/>
    <n v="4.3043255032487604"/>
    <n v="-1"/>
    <n v="2.4980404852780098"/>
    <n v="-1"/>
    <n v="16.364414924054401"/>
    <n v="-1"/>
    <x v="3"/>
    <x v="21"/>
    <x v="0"/>
  </r>
  <r>
    <n v="5077"/>
    <n v="6645"/>
    <m/>
    <x v="0"/>
    <n v="5"/>
    <n v="77"/>
    <n v="-1"/>
    <n v="308"/>
    <n v="-1"/>
    <n v="53.734679100001401"/>
    <n v="-1"/>
    <n v="5.7767472902800998"/>
    <n v="-1"/>
    <n v="3.33537111171862"/>
    <n v="-1"/>
    <n v="11.6423254422334"/>
    <n v="-1"/>
    <x v="4"/>
    <x v="21"/>
    <x v="0"/>
  </r>
  <r>
    <n v="5077"/>
    <n v="6645"/>
    <m/>
    <x v="0"/>
    <n v="6"/>
    <n v="55"/>
    <n v="-1"/>
    <n v="220"/>
    <n v="-1"/>
    <n v="53.324146843871098"/>
    <n v="-1"/>
    <n v="4.2011569681709302"/>
    <n v="-1"/>
    <n v="2.4400741879061298"/>
    <n v="-1"/>
    <n v="16.560731767770001"/>
    <n v="-1"/>
    <x v="5"/>
    <x v="21"/>
    <x v="0"/>
  </r>
  <r>
    <n v="5077"/>
    <n v="6645"/>
    <m/>
    <x v="0"/>
    <n v="7"/>
    <n v="43"/>
    <n v="-1"/>
    <n v="172"/>
    <n v="-1"/>
    <n v="54.841173164752099"/>
    <n v="-1"/>
    <n v="3.15063199933806"/>
    <n v="-1"/>
    <n v="1.84478781221377"/>
    <n v="-1"/>
    <n v="20.801221055957999"/>
    <n v="-1"/>
    <x v="6"/>
    <x v="21"/>
    <x v="0"/>
  </r>
  <r>
    <n v="5077"/>
    <n v="6645"/>
    <m/>
    <x v="0"/>
    <n v="8"/>
    <n v="66"/>
    <n v="-1"/>
    <n v="264"/>
    <n v="-1"/>
    <n v="53.105345039259099"/>
    <n v="-1"/>
    <n v="5.1040506226068496"/>
    <n v="-1"/>
    <n v="2.93650577133721"/>
    <n v="-1"/>
    <n v="13.4467149482893"/>
    <n v="-1"/>
    <x v="7"/>
    <x v="21"/>
    <x v="0"/>
  </r>
  <r>
    <n v="5077"/>
    <n v="6645"/>
    <m/>
    <x v="0"/>
    <n v="9"/>
    <n v="48"/>
    <n v="-1"/>
    <n v="192"/>
    <n v="-1"/>
    <n v="53.876370705716504"/>
    <n v="-1"/>
    <n v="3.5687859875421601"/>
    <n v="-1"/>
    <n v="2.0743398410527898"/>
    <n v="-1"/>
    <n v="18.0403622767722"/>
    <n v="-1"/>
    <x v="8"/>
    <x v="21"/>
    <x v="0"/>
  </r>
  <r>
    <n v="5077"/>
    <n v="6645"/>
    <m/>
    <x v="0"/>
    <n v="10"/>
    <n v="53"/>
    <n v="-1"/>
    <n v="212"/>
    <n v="-1"/>
    <n v="54.367542086046001"/>
    <n v="-1"/>
    <n v="3.73762832793438"/>
    <n v="-1"/>
    <n v="2.18095128043"/>
    <n v="-1"/>
    <n v="16.929088086244398"/>
    <n v="-1"/>
    <x v="9"/>
    <x v="21"/>
    <x v="0"/>
  </r>
  <r>
    <n v="5077"/>
    <n v="6645"/>
    <m/>
    <x v="0"/>
    <n v="11"/>
    <n v="66"/>
    <n v="-1"/>
    <n v="264"/>
    <n v="-1"/>
    <n v="54.612188003772999"/>
    <n v="-1"/>
    <n v="4.9170912168272896"/>
    <n v="-1"/>
    <n v="2.85264885961438"/>
    <n v="-1"/>
    <n v="13.815041829524599"/>
    <n v="-1"/>
    <x v="10"/>
    <x v="21"/>
    <x v="0"/>
  </r>
  <r>
    <n v="5077"/>
    <n v="6645"/>
    <m/>
    <x v="0"/>
    <n v="12"/>
    <n v="49"/>
    <n v="-1"/>
    <n v="196"/>
    <n v="-1"/>
    <n v="53.439414456672502"/>
    <n v="-1"/>
    <n v="3.7273950029182399"/>
    <n v="-1"/>
    <n v="2.15425188058237"/>
    <n v="-1"/>
    <n v="18.415148434754599"/>
    <n v="-1"/>
    <x v="11"/>
    <x v="21"/>
    <x v="0"/>
  </r>
  <r>
    <n v="5077"/>
    <n v="6645"/>
    <m/>
    <x v="0"/>
    <n v="0"/>
    <n v="710"/>
    <n v="-1"/>
    <n v="236.666666666667"/>
    <n v="-1"/>
    <n v="53.231988900281799"/>
    <n v="-1"/>
    <n v="4.8326352515925297"/>
    <n v="-1"/>
    <n v="2.7999493567753602"/>
    <n v="-1"/>
    <n v="14.3769919982351"/>
    <n v="-1"/>
    <x v="12"/>
    <x v="21"/>
    <x v="0"/>
  </r>
  <r>
    <n v="5078"/>
    <n v="6645"/>
    <m/>
    <x v="0"/>
    <n v="1"/>
    <n v="22"/>
    <n v="-1"/>
    <n v="88"/>
    <n v="-1"/>
    <n v="54.2188510193997"/>
    <n v="-1"/>
    <n v="1.5788699634618999"/>
    <n v="-1"/>
    <n v="0.90906372626458898"/>
    <n v="-1"/>
    <n v="11.9626908840422"/>
    <n v="-1"/>
    <x v="0"/>
    <x v="21"/>
    <x v="0"/>
  </r>
  <r>
    <n v="5078"/>
    <n v="6645"/>
    <m/>
    <x v="0"/>
    <n v="2"/>
    <n v="65"/>
    <n v="-1"/>
    <n v="260"/>
    <n v="-1"/>
    <n v="52.592131491880401"/>
    <n v="-1"/>
    <n v="5.1165897729669796"/>
    <n v="-1"/>
    <n v="2.96239129522808"/>
    <n v="-1"/>
    <n v="13.685185112466399"/>
    <n v="-1"/>
    <x v="1"/>
    <x v="21"/>
    <x v="0"/>
  </r>
  <r>
    <n v="5078"/>
    <n v="6645"/>
    <m/>
    <x v="0"/>
    <n v="3"/>
    <n v="72"/>
    <n v="-1"/>
    <n v="288"/>
    <n v="-1"/>
    <n v="50.2349354636466"/>
    <n v="-1"/>
    <n v="5.7800565327456201"/>
    <n v="-1"/>
    <n v="3.3359576915745799"/>
    <n v="-1"/>
    <n v="12.1083147030932"/>
    <n v="-1"/>
    <x v="2"/>
    <x v="21"/>
    <x v="0"/>
  </r>
  <r>
    <n v="5078"/>
    <n v="6645"/>
    <m/>
    <x v="0"/>
    <n v="4"/>
    <n v="66"/>
    <n v="-1"/>
    <n v="264"/>
    <n v="-1"/>
    <n v="51.402132293305002"/>
    <n v="-1"/>
    <n v="5.3123541168731796"/>
    <n v="-1"/>
    <n v="3.0812971205450501"/>
    <n v="-1"/>
    <n v="13.0599354803281"/>
    <n v="-1"/>
    <x v="3"/>
    <x v="21"/>
    <x v="0"/>
  </r>
  <r>
    <n v="5078"/>
    <n v="6645"/>
    <m/>
    <x v="0"/>
    <n v="5"/>
    <n v="74"/>
    <n v="-1"/>
    <n v="296"/>
    <n v="-1"/>
    <n v="53.608836439034498"/>
    <n v="-1"/>
    <n v="5.5344423504895497"/>
    <n v="-1"/>
    <n v="3.1883442348636102"/>
    <n v="-1"/>
    <n v="11.747597303944399"/>
    <n v="-1"/>
    <x v="4"/>
    <x v="21"/>
    <x v="0"/>
  </r>
  <r>
    <n v="5078"/>
    <n v="6645"/>
    <m/>
    <x v="0"/>
    <n v="6"/>
    <n v="53"/>
    <n v="-1"/>
    <n v="212"/>
    <n v="-1"/>
    <n v="52.040661722429903"/>
    <n v="-1"/>
    <n v="4.0599365498938997"/>
    <n v="-1"/>
    <n v="2.3555349807149701"/>
    <n v="-1"/>
    <n v="16.240697617495002"/>
    <n v="-1"/>
    <x v="5"/>
    <x v="21"/>
    <x v="0"/>
  </r>
  <r>
    <n v="5078"/>
    <n v="6645"/>
    <m/>
    <x v="0"/>
    <n v="7"/>
    <n v="53"/>
    <n v="-1"/>
    <n v="212"/>
    <n v="-1"/>
    <n v="52.732176188625502"/>
    <n v="-1"/>
    <n v="4.0381064299828804"/>
    <n v="-1"/>
    <n v="2.3472051263498401"/>
    <n v="-1"/>
    <n v="16.918656456236601"/>
    <n v="-1"/>
    <x v="6"/>
    <x v="21"/>
    <x v="0"/>
  </r>
  <r>
    <n v="5078"/>
    <n v="6645"/>
    <m/>
    <x v="0"/>
    <n v="8"/>
    <n v="72"/>
    <n v="-1"/>
    <n v="288"/>
    <n v="-1"/>
    <n v="52.397676581496697"/>
    <n v="-1"/>
    <n v="5.5645091496636097"/>
    <n v="-1"/>
    <n v="3.2245727641839399"/>
    <n v="-1"/>
    <n v="12.530759001954699"/>
    <n v="-1"/>
    <x v="7"/>
    <x v="21"/>
    <x v="0"/>
  </r>
  <r>
    <n v="5078"/>
    <n v="6645"/>
    <m/>
    <x v="0"/>
    <n v="9"/>
    <n v="33"/>
    <n v="-1"/>
    <n v="132"/>
    <n v="-1"/>
    <n v="54.196305919444598"/>
    <n v="-1"/>
    <n v="2.4104733752114198"/>
    <n v="-1"/>
    <n v="1.3973131723421099"/>
    <n v="-1"/>
    <n v="24.534456785309501"/>
    <n v="-1"/>
    <x v="8"/>
    <x v="21"/>
    <x v="0"/>
  </r>
  <r>
    <n v="5078"/>
    <n v="6645"/>
    <m/>
    <x v="0"/>
    <n v="10"/>
    <n v="40"/>
    <n v="-1"/>
    <n v="160"/>
    <n v="-1"/>
    <n v="53.330903781109903"/>
    <n v="-1"/>
    <n v="3.1193033594718198"/>
    <n v="-1"/>
    <n v="1.81769961201771"/>
    <n v="-1"/>
    <n v="21.4446853566652"/>
    <n v="-1"/>
    <x v="9"/>
    <x v="21"/>
    <x v="0"/>
  </r>
  <r>
    <n v="5078"/>
    <n v="6645"/>
    <m/>
    <x v="0"/>
    <n v="11"/>
    <n v="57"/>
    <n v="-1"/>
    <n v="228"/>
    <n v="-1"/>
    <n v="55.140368083142199"/>
    <n v="-1"/>
    <n v="4.1454961314379704"/>
    <n v="-1"/>
    <n v="2.4121256866534999"/>
    <n v="-1"/>
    <n v="15.018709490030799"/>
    <n v="-1"/>
    <x v="10"/>
    <x v="21"/>
    <x v="0"/>
  </r>
  <r>
    <n v="5078"/>
    <n v="6645"/>
    <m/>
    <x v="0"/>
    <n v="12"/>
    <n v="47"/>
    <n v="-1"/>
    <n v="188"/>
    <n v="-1"/>
    <n v="52.356461411704998"/>
    <n v="-1"/>
    <n v="3.6761104700614902"/>
    <n v="-1"/>
    <n v="2.10419378601858"/>
    <n v="-1"/>
    <n v="17.845960260145699"/>
    <n v="-1"/>
    <x v="11"/>
    <x v="21"/>
    <x v="0"/>
  </r>
  <r>
    <n v="5078"/>
    <n v="6645"/>
    <m/>
    <x v="0"/>
    <n v="0"/>
    <n v="654"/>
    <n v="-1"/>
    <n v="218"/>
    <n v="-1"/>
    <n v="52.658830714766502"/>
    <n v="-1"/>
    <n v="4.5670807561185196"/>
    <n v="-1"/>
    <n v="2.6432246624506002"/>
    <n v="-1"/>
    <n v="14.950618207896699"/>
    <n v="-1"/>
    <x v="12"/>
    <x v="21"/>
    <x v="0"/>
  </r>
  <r>
    <n v="5084"/>
    <n v="6644"/>
    <m/>
    <x v="0"/>
    <n v="1"/>
    <n v="74"/>
    <n v="-1"/>
    <n v="296"/>
    <n v="-1"/>
    <n v="32.346822127205101"/>
    <n v="-1"/>
    <n v="8.7603838639713896"/>
    <n v="-1"/>
    <n v="5.0593992581674003"/>
    <n v="-1"/>
    <n v="4.3903484932302996"/>
    <n v="-1"/>
    <x v="0"/>
    <x v="19"/>
    <x v="0"/>
  </r>
  <r>
    <n v="5084"/>
    <n v="6644"/>
    <m/>
    <x v="0"/>
    <n v="2"/>
    <n v="193"/>
    <n v="-1"/>
    <n v="772"/>
    <n v="-1"/>
    <n v="32.052786953091001"/>
    <n v="-1"/>
    <n v="23.6580291420352"/>
    <n v="-1"/>
    <n v="13.7611461546485"/>
    <n v="-1"/>
    <n v="4.6589295627130403"/>
    <n v="-1"/>
    <x v="1"/>
    <x v="19"/>
    <x v="0"/>
  </r>
  <r>
    <n v="5084"/>
    <n v="6644"/>
    <m/>
    <x v="0"/>
    <n v="3"/>
    <n v="193"/>
    <n v="-1"/>
    <n v="772"/>
    <n v="-1"/>
    <n v="31.589110295304799"/>
    <n v="-1"/>
    <n v="23.889840129414601"/>
    <n v="-1"/>
    <n v="13.797121473845401"/>
    <n v="-1"/>
    <n v="4.6698397205823499"/>
    <n v="-1"/>
    <x v="2"/>
    <x v="19"/>
    <x v="0"/>
  </r>
  <r>
    <n v="5084"/>
    <n v="6644"/>
    <m/>
    <x v="0"/>
    <n v="4"/>
    <n v="207"/>
    <n v="-1"/>
    <n v="828"/>
    <n v="-1"/>
    <n v="31.283329292478999"/>
    <n v="-1"/>
    <n v="25.837019161717102"/>
    <n v="-1"/>
    <n v="14.964082749353"/>
    <n v="-1"/>
    <n v="4.3446512330179701"/>
    <n v="-1"/>
    <x v="3"/>
    <x v="19"/>
    <x v="0"/>
  </r>
  <r>
    <n v="5084"/>
    <n v="6644"/>
    <m/>
    <x v="0"/>
    <n v="5"/>
    <n v="221"/>
    <n v="-1"/>
    <n v="884"/>
    <n v="-1"/>
    <n v="31.236289926414901"/>
    <n v="-1"/>
    <n v="27.4556521372938"/>
    <n v="-1"/>
    <n v="15.910855218864899"/>
    <n v="-1"/>
    <n v="4.0608612306375198"/>
    <n v="-1"/>
    <x v="4"/>
    <x v="19"/>
    <x v="0"/>
  </r>
  <r>
    <n v="5084"/>
    <n v="6644"/>
    <m/>
    <x v="0"/>
    <n v="6"/>
    <n v="169"/>
    <n v="-1"/>
    <n v="676"/>
    <n v="-1"/>
    <n v="31.743111979638002"/>
    <n v="-1"/>
    <n v="20.739658784805801"/>
    <n v="-1"/>
    <n v="12.0225085130067"/>
    <n v="-1"/>
    <n v="5.3448579871404496"/>
    <n v="-1"/>
    <x v="5"/>
    <x v="19"/>
    <x v="0"/>
  </r>
  <r>
    <n v="5084"/>
    <n v="6644"/>
    <m/>
    <x v="0"/>
    <n v="7"/>
    <n v="136"/>
    <n v="-1"/>
    <n v="544"/>
    <n v="-1"/>
    <n v="31.3436308510171"/>
    <n v="-1"/>
    <n v="16.893513386555501"/>
    <n v="-1"/>
    <n v="9.8337321168818193"/>
    <n v="-1"/>
    <n v="6.51852987303372"/>
    <n v="-1"/>
    <x v="6"/>
    <x v="19"/>
    <x v="0"/>
  </r>
  <r>
    <n v="5084"/>
    <n v="6644"/>
    <m/>
    <x v="0"/>
    <n v="8"/>
    <n v="139"/>
    <n v="-1"/>
    <n v="556"/>
    <n v="-1"/>
    <n v="30.865565348084701"/>
    <n v="-1"/>
    <n v="17.432774733754702"/>
    <n v="-1"/>
    <n v="10.0803031015296"/>
    <n v="-1"/>
    <n v="6.5077065976268598"/>
    <n v="-1"/>
    <x v="7"/>
    <x v="19"/>
    <x v="0"/>
  </r>
  <r>
    <n v="5084"/>
    <n v="6644"/>
    <m/>
    <x v="0"/>
    <n v="9"/>
    <n v="137"/>
    <n v="-1"/>
    <n v="548"/>
    <n v="-1"/>
    <n v="31.752849144752702"/>
    <n v="-1"/>
    <n v="17.2982590790274"/>
    <n v="-1"/>
    <n v="10.042790666773101"/>
    <n v="-1"/>
    <n v="6.5557299545826799"/>
    <n v="-1"/>
    <x v="8"/>
    <x v="19"/>
    <x v="0"/>
  </r>
  <r>
    <n v="5084"/>
    <n v="6644"/>
    <m/>
    <x v="0"/>
    <n v="10"/>
    <n v="123"/>
    <n v="-1"/>
    <n v="492"/>
    <n v="-1"/>
    <n v="31.452274128261202"/>
    <n v="-1"/>
    <n v="15.4047400239151"/>
    <n v="-1"/>
    <n v="8.9833593897551403"/>
    <n v="-1"/>
    <n v="7.2935690587852697"/>
    <n v="-1"/>
    <x v="9"/>
    <x v="19"/>
    <x v="0"/>
  </r>
  <r>
    <n v="5084"/>
    <n v="6644"/>
    <m/>
    <x v="0"/>
    <n v="11"/>
    <n v="144"/>
    <n v="-1"/>
    <n v="576"/>
    <n v="-1"/>
    <n v="31.428078288921"/>
    <n v="-1"/>
    <n v="18.223925967634901"/>
    <n v="-1"/>
    <n v="10.5938285569474"/>
    <n v="-1"/>
    <n v="6.2139905014731101"/>
    <n v="-1"/>
    <x v="10"/>
    <x v="19"/>
    <x v="0"/>
  </r>
  <r>
    <n v="5084"/>
    <n v="6644"/>
    <m/>
    <x v="0"/>
    <n v="12"/>
    <n v="128"/>
    <n v="-1"/>
    <n v="512"/>
    <n v="-1"/>
    <n v="31.267554724933099"/>
    <n v="-1"/>
    <n v="16.088435735415"/>
    <n v="-1"/>
    <n v="9.3667637116721707"/>
    <n v="-1"/>
    <n v="6.9749566445928899"/>
    <n v="-1"/>
    <x v="11"/>
    <x v="19"/>
    <x v="0"/>
  </r>
  <r>
    <n v="5084"/>
    <n v="6644"/>
    <m/>
    <x v="0"/>
    <n v="0"/>
    <n v="1864"/>
    <n v="-1"/>
    <n v="621.33333333333303"/>
    <n v="-1"/>
    <n v="31.501992422917699"/>
    <n v="-1"/>
    <n v="20.608827648915"/>
    <n v="-1"/>
    <n v="11.9542014813186"/>
    <n v="-1"/>
    <n v="5.4717579172417103"/>
    <n v="-1"/>
    <x v="12"/>
    <x v="19"/>
    <x v="0"/>
  </r>
  <r>
    <n v="5082"/>
    <n v="6644"/>
    <m/>
    <x v="0"/>
    <n v="1"/>
    <n v="81"/>
    <n v="-1"/>
    <n v="324"/>
    <n v="-1"/>
    <n v="32.627101963046101"/>
    <n v="-1"/>
    <n v="9.6256556489224199"/>
    <n v="-1"/>
    <n v="5.5332564896335601"/>
    <n v="-1"/>
    <n v="3.9238957631694502"/>
    <n v="-1"/>
    <x v="0"/>
    <x v="19"/>
    <x v="0"/>
  </r>
  <r>
    <n v="5082"/>
    <n v="6644"/>
    <m/>
    <x v="0"/>
    <n v="2"/>
    <n v="230"/>
    <n v="-1"/>
    <n v="920"/>
    <n v="-1"/>
    <n v="31.5567236306197"/>
    <n v="-1"/>
    <n v="28.014344994055001"/>
    <n v="-1"/>
    <n v="16.285884886922901"/>
    <n v="-1"/>
    <n v="3.9206473500366998"/>
    <n v="-1"/>
    <x v="1"/>
    <x v="19"/>
    <x v="0"/>
  </r>
  <r>
    <n v="5082"/>
    <n v="6644"/>
    <m/>
    <x v="0"/>
    <n v="3"/>
    <n v="199"/>
    <n v="-1"/>
    <n v="796"/>
    <n v="-1"/>
    <n v="31.808660869394998"/>
    <n v="-1"/>
    <n v="24.117753666475199"/>
    <n v="-1"/>
    <n v="14.008403681437001"/>
    <n v="-1"/>
    <n v="4.5051463753151602"/>
    <n v="-1"/>
    <x v="2"/>
    <x v="19"/>
    <x v="0"/>
  </r>
  <r>
    <n v="5082"/>
    <n v="6644"/>
    <m/>
    <x v="0"/>
    <n v="4"/>
    <n v="225"/>
    <n v="-1"/>
    <n v="900"/>
    <n v="-1"/>
    <n v="31.145648109758"/>
    <n v="-1"/>
    <n v="27.761067906610698"/>
    <n v="-1"/>
    <n v="16.095311401966502"/>
    <n v="-1"/>
    <n v="4.0035019237772698"/>
    <n v="-1"/>
    <x v="3"/>
    <x v="19"/>
    <x v="0"/>
  </r>
  <r>
    <n v="5082"/>
    <n v="6644"/>
    <m/>
    <x v="0"/>
    <n v="5"/>
    <n v="197"/>
    <n v="-1"/>
    <n v="788"/>
    <n v="-1"/>
    <n v="31.482369816494799"/>
    <n v="-1"/>
    <n v="24.7634470129662"/>
    <n v="-1"/>
    <n v="14.3719024897299"/>
    <n v="-1"/>
    <n v="4.5806283946432096"/>
    <n v="-1"/>
    <x v="4"/>
    <x v="19"/>
    <x v="0"/>
  </r>
  <r>
    <n v="5082"/>
    <n v="6644"/>
    <m/>
    <x v="0"/>
    <n v="6"/>
    <n v="165"/>
    <n v="-1"/>
    <n v="660"/>
    <n v="-1"/>
    <n v="31.1089296564028"/>
    <n v="-1"/>
    <n v="20.878895987263999"/>
    <n v="-1"/>
    <n v="12.130707345003"/>
    <n v="-1"/>
    <n v="5.3676017293264904"/>
    <n v="-1"/>
    <x v="5"/>
    <x v="19"/>
    <x v="0"/>
  </r>
  <r>
    <n v="5082"/>
    <n v="6644"/>
    <m/>
    <x v="0"/>
    <n v="7"/>
    <n v="157"/>
    <n v="-1"/>
    <n v="628"/>
    <n v="-1"/>
    <n v="31.161491029291199"/>
    <n v="-1"/>
    <n v="19.6296062217578"/>
    <n v="-1"/>
    <n v="11.340258056539801"/>
    <n v="-1"/>
    <n v="5.7100234267358898"/>
    <n v="-1"/>
    <x v="6"/>
    <x v="19"/>
    <x v="0"/>
  </r>
  <r>
    <n v="5082"/>
    <n v="6644"/>
    <m/>
    <x v="0"/>
    <n v="8"/>
    <n v="158"/>
    <n v="-1"/>
    <n v="632"/>
    <n v="-1"/>
    <n v="31.5172375415837"/>
    <n v="-1"/>
    <n v="19.944236142149801"/>
    <n v="-1"/>
    <n v="11.552423580727"/>
    <n v="-1"/>
    <n v="5.6649421241300901"/>
    <n v="-1"/>
    <x v="7"/>
    <x v="19"/>
    <x v="0"/>
  </r>
  <r>
    <n v="5082"/>
    <n v="6644"/>
    <m/>
    <x v="0"/>
    <n v="9"/>
    <n v="146"/>
    <n v="-1"/>
    <n v="584"/>
    <n v="-1"/>
    <n v="31.22224439224"/>
    <n v="-1"/>
    <n v="18.566061869710602"/>
    <n v="-1"/>
    <n v="10.725532110443901"/>
    <n v="-1"/>
    <n v="6.1575776242311901"/>
    <n v="-1"/>
    <x v="8"/>
    <x v="19"/>
    <x v="0"/>
  </r>
  <r>
    <n v="5082"/>
    <n v="6644"/>
    <m/>
    <x v="0"/>
    <n v="10"/>
    <n v="118"/>
    <n v="-1"/>
    <n v="472"/>
    <n v="-1"/>
    <n v="30.963102493117599"/>
    <n v="-1"/>
    <n v="15.1062851660552"/>
    <n v="-1"/>
    <n v="8.7228750481501507"/>
    <n v="-1"/>
    <n v="7.6216357929722998"/>
    <n v="-1"/>
    <x v="9"/>
    <x v="19"/>
    <x v="0"/>
  </r>
  <r>
    <n v="5082"/>
    <n v="6644"/>
    <m/>
    <x v="0"/>
    <n v="11"/>
    <n v="129"/>
    <n v="-1"/>
    <n v="516"/>
    <n v="-1"/>
    <n v="31.653585154204801"/>
    <n v="-1"/>
    <n v="16.128498491399998"/>
    <n v="-1"/>
    <n v="9.4220925738328898"/>
    <n v="-1"/>
    <n v="6.6399343928709298"/>
    <n v="-1"/>
    <x v="10"/>
    <x v="19"/>
    <x v="0"/>
  </r>
  <r>
    <n v="5082"/>
    <n v="6644"/>
    <m/>
    <x v="0"/>
    <n v="12"/>
    <n v="131"/>
    <n v="-1"/>
    <n v="524"/>
    <n v="-1"/>
    <n v="31.182193644061101"/>
    <n v="-1"/>
    <n v="16.677616816194"/>
    <n v="-1"/>
    <n v="9.6265893102949907"/>
    <n v="-1"/>
    <n v="6.8338091138349997"/>
    <n v="-1"/>
    <x v="11"/>
    <x v="19"/>
    <x v="0"/>
  </r>
  <r>
    <n v="5082"/>
    <n v="6644"/>
    <m/>
    <x v="0"/>
    <n v="0"/>
    <n v="1936"/>
    <n v="-1"/>
    <n v="645.33333333333303"/>
    <n v="-1"/>
    <n v="31.418330335639801"/>
    <n v="-1"/>
    <n v="21.479150770880199"/>
    <n v="-1"/>
    <n v="12.455247792466199"/>
    <n v="-1"/>
    <n v="5.2410170500297903"/>
    <n v="-1"/>
    <x v="12"/>
    <x v="19"/>
    <x v="0"/>
  </r>
  <r>
    <n v="5079"/>
    <n v="6644"/>
    <m/>
    <x v="0"/>
    <n v="1"/>
    <n v="78"/>
    <n v="-1"/>
    <n v="312"/>
    <n v="-1"/>
    <n v="32.393426149660698"/>
    <n v="-1"/>
    <n v="9.3223591927079692"/>
    <n v="-1"/>
    <n v="5.3602253295471103"/>
    <n v="-1"/>
    <n v="4.2505359635258797"/>
    <n v="-1"/>
    <x v="0"/>
    <x v="19"/>
    <x v="0"/>
  </r>
  <r>
    <n v="5079"/>
    <n v="6644"/>
    <m/>
    <x v="0"/>
    <n v="2"/>
    <n v="238"/>
    <n v="-1"/>
    <n v="952"/>
    <n v="-1"/>
    <n v="32.082600535623897"/>
    <n v="-1"/>
    <n v="28.476903160681601"/>
    <n v="-1"/>
    <n v="16.530408880616299"/>
    <n v="-1"/>
    <n v="3.7594333484622502"/>
    <n v="-1"/>
    <x v="1"/>
    <x v="19"/>
    <x v="0"/>
  </r>
  <r>
    <n v="5079"/>
    <n v="6644"/>
    <m/>
    <x v="0"/>
    <n v="3"/>
    <n v="216"/>
    <n v="-1"/>
    <n v="864"/>
    <n v="-1"/>
    <n v="31.1992603968861"/>
    <n v="-1"/>
    <n v="26.787664265733799"/>
    <n v="-1"/>
    <n v="15.591255174116"/>
    <n v="-1"/>
    <n v="4.1283307362024599"/>
    <n v="-1"/>
    <x v="2"/>
    <x v="19"/>
    <x v="0"/>
  </r>
  <r>
    <n v="5079"/>
    <n v="6644"/>
    <m/>
    <x v="0"/>
    <n v="4"/>
    <n v="225"/>
    <n v="-1"/>
    <n v="900"/>
    <n v="-1"/>
    <n v="31.471890751651099"/>
    <n v="-1"/>
    <n v="27.536334830907499"/>
    <n v="-1"/>
    <n v="16.028033474057199"/>
    <n v="-1"/>
    <n v="3.9966589645512598"/>
    <n v="-1"/>
    <x v="3"/>
    <x v="19"/>
    <x v="0"/>
  </r>
  <r>
    <n v="5079"/>
    <n v="6644"/>
    <m/>
    <x v="0"/>
    <n v="5"/>
    <n v="187"/>
    <n v="-1"/>
    <n v="748"/>
    <n v="-1"/>
    <n v="31.183671538742502"/>
    <n v="-1"/>
    <n v="23.3281798282163"/>
    <n v="-1"/>
    <n v="13.452498999700101"/>
    <n v="-1"/>
    <n v="4.8221290140550401"/>
    <n v="-1"/>
    <x v="4"/>
    <x v="19"/>
    <x v="0"/>
  </r>
  <r>
    <n v="5079"/>
    <n v="6644"/>
    <m/>
    <x v="0"/>
    <n v="6"/>
    <n v="149"/>
    <n v="-1"/>
    <n v="596"/>
    <n v="-1"/>
    <n v="30.999607859334201"/>
    <n v="-1"/>
    <n v="18.652863788018799"/>
    <n v="-1"/>
    <n v="10.843936042728499"/>
    <n v="-1"/>
    <n v="6.0603522585698801"/>
    <n v="-1"/>
    <x v="5"/>
    <x v="19"/>
    <x v="0"/>
  </r>
  <r>
    <n v="5079"/>
    <n v="6644"/>
    <m/>
    <x v="0"/>
    <n v="7"/>
    <n v="153"/>
    <n v="-1"/>
    <n v="612"/>
    <n v="-1"/>
    <n v="31.539456685157901"/>
    <n v="-1"/>
    <n v="19.0520212970298"/>
    <n v="-1"/>
    <n v="11.075046176422401"/>
    <n v="-1"/>
    <n v="5.8291829878399204"/>
    <n v="-1"/>
    <x v="6"/>
    <x v="19"/>
    <x v="0"/>
  </r>
  <r>
    <n v="5079"/>
    <n v="6644"/>
    <m/>
    <x v="0"/>
    <n v="8"/>
    <n v="144"/>
    <n v="-1"/>
    <n v="576"/>
    <n v="-1"/>
    <n v="31.705868148324399"/>
    <n v="-1"/>
    <n v="17.972900299343699"/>
    <n v="-1"/>
    <n v="10.450020378043201"/>
    <n v="-1"/>
    <n v="6.1905818260530801"/>
    <n v="-1"/>
    <x v="7"/>
    <x v="19"/>
    <x v="0"/>
  </r>
  <r>
    <n v="5079"/>
    <n v="6644"/>
    <m/>
    <x v="0"/>
    <n v="9"/>
    <n v="120"/>
    <n v="-1"/>
    <n v="480"/>
    <n v="-1"/>
    <n v="31.3118748894241"/>
    <n v="-1"/>
    <n v="15.169223322629801"/>
    <n v="-1"/>
    <n v="8.7922369788869208"/>
    <n v="-1"/>
    <n v="7.3866690435974496"/>
    <n v="-1"/>
    <x v="8"/>
    <x v="19"/>
    <x v="0"/>
  </r>
  <r>
    <n v="5079"/>
    <n v="6644"/>
    <m/>
    <x v="0"/>
    <n v="10"/>
    <n v="131"/>
    <n v="-1"/>
    <n v="524"/>
    <n v="-1"/>
    <n v="31.321484993184701"/>
    <n v="-1"/>
    <n v="16.464316203931499"/>
    <n v="-1"/>
    <n v="9.6228339227210604"/>
    <n v="-1"/>
    <n v="6.8406574309118104"/>
    <n v="-1"/>
    <x v="9"/>
    <x v="19"/>
    <x v="0"/>
  </r>
  <r>
    <n v="5079"/>
    <n v="6644"/>
    <m/>
    <x v="0"/>
    <n v="11"/>
    <n v="131"/>
    <n v="-1"/>
    <n v="524"/>
    <n v="-1"/>
    <n v="31.377641058855399"/>
    <n v="-1"/>
    <n v="16.1966689402288"/>
    <n v="-1"/>
    <n v="9.3823007297512806"/>
    <n v="-1"/>
    <n v="6.8636261327707997"/>
    <n v="-1"/>
    <x v="10"/>
    <x v="19"/>
    <x v="0"/>
  </r>
  <r>
    <n v="5079"/>
    <n v="6644"/>
    <m/>
    <x v="0"/>
    <n v="12"/>
    <n v="131"/>
    <n v="-1"/>
    <n v="524"/>
    <n v="-1"/>
    <n v="31.388572140352899"/>
    <n v="-1"/>
    <n v="16.635749548593999"/>
    <n v="-1"/>
    <n v="9.6331842445295592"/>
    <n v="-1"/>
    <n v="6.8886189204439496"/>
    <n v="-1"/>
    <x v="11"/>
    <x v="19"/>
    <x v="0"/>
  </r>
  <r>
    <n v="5079"/>
    <n v="6644"/>
    <m/>
    <x v="0"/>
    <n v="0"/>
    <n v="1903"/>
    <n v="-1"/>
    <n v="634.33333333333303"/>
    <n v="-1"/>
    <n v="31.4802655369989"/>
    <n v="-1"/>
    <n v="21.234545488667798"/>
    <n v="-1"/>
    <n v="12.329842634933399"/>
    <n v="-1"/>
    <n v="5.3543691807837197"/>
    <n v="-1"/>
    <x v="12"/>
    <x v="19"/>
    <x v="0"/>
  </r>
  <r>
    <n v="5083"/>
    <n v="6644"/>
    <m/>
    <x v="0"/>
    <n v="1"/>
    <n v="75"/>
    <n v="-1"/>
    <n v="300"/>
    <n v="-1"/>
    <n v="33.363128468937603"/>
    <n v="-1"/>
    <n v="8.5172823837703397"/>
    <n v="-1"/>
    <n v="4.9053343502374398"/>
    <n v="-1"/>
    <n v="4.4272587371436503"/>
    <n v="-1"/>
    <x v="0"/>
    <x v="19"/>
    <x v="0"/>
  </r>
  <r>
    <n v="5083"/>
    <n v="6644"/>
    <m/>
    <x v="0"/>
    <n v="2"/>
    <n v="223"/>
    <n v="-1"/>
    <n v="892"/>
    <n v="-1"/>
    <n v="32.230901485647699"/>
    <n v="-1"/>
    <n v="27.159958007897401"/>
    <n v="-1"/>
    <n v="15.833249696115899"/>
    <n v="-1"/>
    <n v="3.9663390868050001"/>
    <n v="-1"/>
    <x v="1"/>
    <x v="19"/>
    <x v="0"/>
  </r>
  <r>
    <n v="5083"/>
    <n v="6644"/>
    <m/>
    <x v="0"/>
    <n v="3"/>
    <n v="206"/>
    <n v="-1"/>
    <n v="824"/>
    <n v="-1"/>
    <n v="31.6502378686945"/>
    <n v="-1"/>
    <n v="25.4840684990819"/>
    <n v="-1"/>
    <n v="14.7719057948903"/>
    <n v="-1"/>
    <n v="4.3487367746116803"/>
    <n v="-1"/>
    <x v="2"/>
    <x v="19"/>
    <x v="0"/>
  </r>
  <r>
    <n v="5083"/>
    <n v="6644"/>
    <m/>
    <x v="0"/>
    <n v="4"/>
    <n v="194"/>
    <n v="-1"/>
    <n v="776"/>
    <n v="-1"/>
    <n v="31.832370753104101"/>
    <n v="-1"/>
    <n v="23.444372291707101"/>
    <n v="-1"/>
    <n v="13.6586487008445"/>
    <n v="-1"/>
    <n v="4.5351706075376104"/>
    <n v="-1"/>
    <x v="3"/>
    <x v="19"/>
    <x v="0"/>
  </r>
  <r>
    <n v="5083"/>
    <n v="6644"/>
    <m/>
    <x v="0"/>
    <n v="5"/>
    <n v="211"/>
    <n v="-1"/>
    <n v="844"/>
    <n v="-1"/>
    <n v="31.151394978507899"/>
    <n v="-1"/>
    <n v="26.006873842034899"/>
    <n v="-1"/>
    <n v="15.1159855118847"/>
    <n v="-1"/>
    <n v="4.2680100017987099"/>
    <n v="-1"/>
    <x v="4"/>
    <x v="19"/>
    <x v="0"/>
  </r>
  <r>
    <n v="5083"/>
    <n v="6644"/>
    <m/>
    <x v="0"/>
    <n v="6"/>
    <n v="151"/>
    <n v="-1"/>
    <n v="604"/>
    <n v="-1"/>
    <n v="31.1307188449017"/>
    <n v="-1"/>
    <n v="19.218884695608001"/>
    <n v="-1"/>
    <n v="11.186147550017299"/>
    <n v="-1"/>
    <n v="5.9847499677887397"/>
    <n v="-1"/>
    <x v="5"/>
    <x v="19"/>
    <x v="0"/>
  </r>
  <r>
    <n v="5083"/>
    <n v="6644"/>
    <m/>
    <x v="0"/>
    <n v="7"/>
    <n v="136"/>
    <n v="-1"/>
    <n v="544"/>
    <n v="-1"/>
    <n v="31.537404072228199"/>
    <n v="-1"/>
    <n v="17.002851680253599"/>
    <n v="-1"/>
    <n v="9.8561479533333696"/>
    <n v="-1"/>
    <n v="6.6133799541423599"/>
    <n v="-1"/>
    <x v="6"/>
    <x v="19"/>
    <x v="0"/>
  </r>
  <r>
    <n v="5083"/>
    <n v="6644"/>
    <m/>
    <x v="0"/>
    <n v="8"/>
    <n v="151"/>
    <n v="-1"/>
    <n v="604"/>
    <n v="-1"/>
    <n v="31.557799165693201"/>
    <n v="-1"/>
    <n v="18.4906820968605"/>
    <n v="-1"/>
    <n v="10.7090263713403"/>
    <n v="-1"/>
    <n v="5.9387493929650699"/>
    <n v="-1"/>
    <x v="7"/>
    <x v="19"/>
    <x v="0"/>
  </r>
  <r>
    <n v="5083"/>
    <n v="6644"/>
    <m/>
    <x v="0"/>
    <n v="9"/>
    <n v="141"/>
    <n v="-1"/>
    <n v="564"/>
    <n v="-1"/>
    <n v="31.313345756842399"/>
    <n v="-1"/>
    <n v="17.618030338092101"/>
    <n v="-1"/>
    <n v="10.1804760155306"/>
    <n v="-1"/>
    <n v="6.3198097329273599"/>
    <n v="-1"/>
    <x v="8"/>
    <x v="19"/>
    <x v="0"/>
  </r>
  <r>
    <n v="5083"/>
    <n v="6644"/>
    <m/>
    <x v="0"/>
    <n v="10"/>
    <n v="139"/>
    <n v="-1"/>
    <n v="556"/>
    <n v="-1"/>
    <n v="31.243127719546202"/>
    <n v="-1"/>
    <n v="17.604551412723499"/>
    <n v="-1"/>
    <n v="10.200292977076201"/>
    <n v="-1"/>
    <n v="6.4229996125981099"/>
    <n v="-1"/>
    <x v="9"/>
    <x v="19"/>
    <x v="0"/>
  </r>
  <r>
    <n v="5083"/>
    <n v="6644"/>
    <m/>
    <x v="0"/>
    <n v="11"/>
    <n v="136"/>
    <n v="-1"/>
    <n v="544"/>
    <n v="-1"/>
    <n v="31.177715455324201"/>
    <n v="-1"/>
    <n v="16.977673188255299"/>
    <n v="-1"/>
    <n v="9.8655294206750295"/>
    <n v="-1"/>
    <n v="6.5929504025349503"/>
    <n v="-1"/>
    <x v="10"/>
    <x v="19"/>
    <x v="0"/>
  </r>
  <r>
    <n v="5083"/>
    <n v="6644"/>
    <m/>
    <x v="0"/>
    <n v="12"/>
    <n v="145"/>
    <n v="-1"/>
    <n v="580"/>
    <n v="-1"/>
    <n v="31.558624110315002"/>
    <n v="-1"/>
    <n v="17.869786289810001"/>
    <n v="-1"/>
    <n v="10.408140122798899"/>
    <n v="-1"/>
    <n v="6.1995160899116204"/>
    <n v="-1"/>
    <x v="11"/>
    <x v="19"/>
    <x v="0"/>
  </r>
  <r>
    <n v="5083"/>
    <n v="6644"/>
    <m/>
    <x v="0"/>
    <n v="0"/>
    <n v="1908"/>
    <n v="-1"/>
    <n v="636"/>
    <n v="-1"/>
    <n v="31.5971165671187"/>
    <n v="-1"/>
    <n v="20.869304735040501"/>
    <n v="-1"/>
    <n v="12.123566922442301"/>
    <n v="-1"/>
    <n v="5.3312789774466101"/>
    <n v="-1"/>
    <x v="12"/>
    <x v="19"/>
    <x v="0"/>
  </r>
  <r>
    <n v="5086"/>
    <n v="6644"/>
    <m/>
    <x v="0"/>
    <n v="1"/>
    <n v="73"/>
    <n v="-1"/>
    <n v="292"/>
    <n v="-1"/>
    <n v="32.2634972221271"/>
    <n v="-1"/>
    <n v="8.3030870756877899"/>
    <n v="-1"/>
    <n v="4.8108845920393097"/>
    <n v="-1"/>
    <n v="3.8917888568729699"/>
    <n v="-1"/>
    <x v="0"/>
    <x v="19"/>
    <x v="0"/>
  </r>
  <r>
    <n v="5086"/>
    <n v="6644"/>
    <m/>
    <x v="0"/>
    <n v="2"/>
    <n v="218"/>
    <n v="-1"/>
    <n v="872"/>
    <n v="-1"/>
    <n v="31.857742802048801"/>
    <n v="-1"/>
    <n v="26.443714610059299"/>
    <n v="-1"/>
    <n v="15.314004880209801"/>
    <n v="-1"/>
    <n v="4.0825104953425599"/>
    <n v="-1"/>
    <x v="1"/>
    <x v="19"/>
    <x v="0"/>
  </r>
  <r>
    <n v="5086"/>
    <n v="6644"/>
    <m/>
    <x v="0"/>
    <n v="3"/>
    <n v="198"/>
    <n v="-1"/>
    <n v="792"/>
    <n v="-1"/>
    <n v="31.836559291531"/>
    <n v="-1"/>
    <n v="23.826990621679599"/>
    <n v="-1"/>
    <n v="13.7878811501309"/>
    <n v="-1"/>
    <n v="4.5344961919256397"/>
    <n v="-1"/>
    <x v="2"/>
    <x v="19"/>
    <x v="0"/>
  </r>
  <r>
    <n v="5086"/>
    <n v="6644"/>
    <m/>
    <x v="0"/>
    <n v="4"/>
    <n v="212"/>
    <n v="-1"/>
    <n v="848"/>
    <n v="-1"/>
    <n v="31.5837046500837"/>
    <n v="-1"/>
    <n v="25.594802206371099"/>
    <n v="-1"/>
    <n v="14.8609915593727"/>
    <n v="-1"/>
    <n v="4.23914865031829"/>
    <n v="-1"/>
    <x v="3"/>
    <x v="19"/>
    <x v="0"/>
  </r>
  <r>
    <n v="5086"/>
    <n v="6644"/>
    <m/>
    <x v="0"/>
    <n v="5"/>
    <n v="203"/>
    <n v="-1"/>
    <n v="812"/>
    <n v="-1"/>
    <n v="31.514242135824698"/>
    <n v="-1"/>
    <n v="25.127346490060798"/>
    <n v="-1"/>
    <n v="14.5515172793587"/>
    <n v="-1"/>
    <n v="4.4106270388632902"/>
    <n v="-1"/>
    <x v="4"/>
    <x v="19"/>
    <x v="0"/>
  </r>
  <r>
    <n v="5086"/>
    <n v="6644"/>
    <m/>
    <x v="0"/>
    <n v="6"/>
    <n v="165"/>
    <n v="-1"/>
    <n v="660"/>
    <n v="-1"/>
    <n v="31.8920370032913"/>
    <n v="-1"/>
    <n v="20.500179141588401"/>
    <n v="-1"/>
    <n v="11.9342721643646"/>
    <n v="-1"/>
    <n v="5.4797057029270801"/>
    <n v="-1"/>
    <x v="5"/>
    <x v="19"/>
    <x v="0"/>
  </r>
  <r>
    <n v="5086"/>
    <n v="6644"/>
    <m/>
    <x v="0"/>
    <n v="7"/>
    <n v="154"/>
    <n v="-1"/>
    <n v="616"/>
    <n v="-1"/>
    <n v="31.494003391685201"/>
    <n v="-1"/>
    <n v="19.386232834792398"/>
    <n v="-1"/>
    <n v="11.2585659841493"/>
    <n v="-1"/>
    <n v="5.7886457831338101"/>
    <n v="-1"/>
    <x v="6"/>
    <x v="19"/>
    <x v="0"/>
  </r>
  <r>
    <n v="5086"/>
    <n v="6644"/>
    <m/>
    <x v="0"/>
    <n v="8"/>
    <n v="156"/>
    <n v="-1"/>
    <n v="624"/>
    <n v="-1"/>
    <n v="31.279620330097899"/>
    <n v="-1"/>
    <n v="19.845366631752"/>
    <n v="-1"/>
    <n v="11.484230068588699"/>
    <n v="-1"/>
    <n v="5.6354252132059504"/>
    <n v="-1"/>
    <x v="7"/>
    <x v="19"/>
    <x v="0"/>
  </r>
  <r>
    <n v="5086"/>
    <n v="6644"/>
    <m/>
    <x v="0"/>
    <n v="9"/>
    <n v="132"/>
    <n v="-1"/>
    <n v="528"/>
    <n v="-1"/>
    <n v="31.432949837899798"/>
    <n v="-1"/>
    <n v="16.553515170763099"/>
    <n v="-1"/>
    <n v="9.6132479629884795"/>
    <n v="-1"/>
    <n v="6.7882472335036796"/>
    <n v="-1"/>
    <x v="8"/>
    <x v="19"/>
    <x v="0"/>
  </r>
  <r>
    <n v="5086"/>
    <n v="6644"/>
    <m/>
    <x v="0"/>
    <n v="10"/>
    <n v="135"/>
    <n v="-1"/>
    <n v="540"/>
    <n v="-1"/>
    <n v="31.467897661056998"/>
    <n v="-1"/>
    <n v="16.891658037582499"/>
    <n v="-1"/>
    <n v="9.7634095672281802"/>
    <n v="-1"/>
    <n v="6.6148391993379798"/>
    <n v="-1"/>
    <x v="9"/>
    <x v="19"/>
    <x v="0"/>
  </r>
  <r>
    <n v="5086"/>
    <n v="6644"/>
    <m/>
    <x v="0"/>
    <n v="11"/>
    <n v="129"/>
    <n v="-1"/>
    <n v="516"/>
    <n v="-1"/>
    <n v="31.280253820054099"/>
    <n v="-1"/>
    <n v="16.2282584740163"/>
    <n v="-1"/>
    <n v="9.4207020716835004"/>
    <n v="-1"/>
    <n v="6.9453349549443297"/>
    <n v="-1"/>
    <x v="10"/>
    <x v="19"/>
    <x v="0"/>
  </r>
  <r>
    <n v="5086"/>
    <n v="6644"/>
    <m/>
    <x v="0"/>
    <n v="12"/>
    <n v="138"/>
    <n v="-1"/>
    <n v="552"/>
    <n v="-1"/>
    <n v="31.251205483526199"/>
    <n v="-1"/>
    <n v="17.277905724473499"/>
    <n v="-1"/>
    <n v="10.0206190021166"/>
    <n v="-1"/>
    <n v="6.5332214654870002"/>
    <n v="-1"/>
    <x v="11"/>
    <x v="19"/>
    <x v="0"/>
  </r>
  <r>
    <n v="5086"/>
    <n v="6644"/>
    <m/>
    <x v="0"/>
    <n v="0"/>
    <n v="1913"/>
    <n v="-1"/>
    <n v="637.66666666666697"/>
    <n v="-1"/>
    <n v="31.591226643435501"/>
    <n v="-1"/>
    <n v="20.921416346083099"/>
    <n v="-1"/>
    <n v="12.129521848790301"/>
    <n v="-1"/>
    <n v="5.2939303953467096"/>
    <n v="-1"/>
    <x v="12"/>
    <x v="19"/>
    <x v="0"/>
  </r>
  <r>
    <n v="5085"/>
    <n v="6644"/>
    <m/>
    <x v="0"/>
    <n v="1"/>
    <n v="73"/>
    <n v="-1"/>
    <n v="292"/>
    <n v="-1"/>
    <n v="32.429751912751001"/>
    <n v="-1"/>
    <n v="8.6192189757599191"/>
    <n v="-1"/>
    <n v="5.0362136762934302"/>
    <n v="-1"/>
    <n v="4.2633026706070201"/>
    <n v="-1"/>
    <x v="0"/>
    <x v="19"/>
    <x v="0"/>
  </r>
  <r>
    <n v="5085"/>
    <n v="6644"/>
    <m/>
    <x v="0"/>
    <n v="2"/>
    <n v="240"/>
    <n v="-1"/>
    <n v="960"/>
    <n v="-1"/>
    <n v="31.9233144077925"/>
    <n v="-1"/>
    <n v="29.237895203496699"/>
    <n v="-1"/>
    <n v="16.935714694898302"/>
    <n v="-1"/>
    <n v="3.7071727197891602"/>
    <n v="-1"/>
    <x v="1"/>
    <x v="19"/>
    <x v="0"/>
  </r>
  <r>
    <n v="5085"/>
    <n v="6644"/>
    <m/>
    <x v="0"/>
    <n v="3"/>
    <n v="229"/>
    <n v="-1"/>
    <n v="916"/>
    <n v="-1"/>
    <n v="31.540272354627"/>
    <n v="-1"/>
    <n v="28.043081728387399"/>
    <n v="-1"/>
    <n v="16.2177034271654"/>
    <n v="-1"/>
    <n v="3.8676424309648199"/>
    <n v="-1"/>
    <x v="2"/>
    <x v="19"/>
    <x v="0"/>
  </r>
  <r>
    <n v="5085"/>
    <n v="6644"/>
    <m/>
    <x v="0"/>
    <n v="4"/>
    <n v="197"/>
    <n v="-1"/>
    <n v="788"/>
    <n v="-1"/>
    <n v="31.3539791633549"/>
    <n v="-1"/>
    <n v="24.507210763669001"/>
    <n v="-1"/>
    <n v="14.1567802360019"/>
    <n v="-1"/>
    <n v="4.5347581134606001"/>
    <n v="-1"/>
    <x v="3"/>
    <x v="19"/>
    <x v="0"/>
  </r>
  <r>
    <n v="5085"/>
    <n v="6644"/>
    <m/>
    <x v="0"/>
    <n v="5"/>
    <n v="188"/>
    <n v="-1"/>
    <n v="752"/>
    <n v="-1"/>
    <n v="31.636159839702799"/>
    <n v="-1"/>
    <n v="23.163523894862902"/>
    <n v="-1"/>
    <n v="13.391010426410899"/>
    <n v="-1"/>
    <n v="4.7766535419157696"/>
    <n v="-1"/>
    <x v="4"/>
    <x v="19"/>
    <x v="0"/>
  </r>
  <r>
    <n v="5085"/>
    <n v="6644"/>
    <m/>
    <x v="0"/>
    <n v="6"/>
    <n v="193"/>
    <n v="-1"/>
    <n v="772"/>
    <n v="-1"/>
    <n v="31.7354791383374"/>
    <n v="-1"/>
    <n v="23.542272799961399"/>
    <n v="-1"/>
    <n v="13.715015383657001"/>
    <n v="-1"/>
    <n v="4.6647620275965203"/>
    <n v="-1"/>
    <x v="5"/>
    <x v="19"/>
    <x v="0"/>
  </r>
  <r>
    <n v="5085"/>
    <n v="6644"/>
    <m/>
    <x v="0"/>
    <n v="7"/>
    <n v="159"/>
    <n v="-1"/>
    <n v="636"/>
    <n v="-1"/>
    <n v="31.8040087278907"/>
    <n v="-1"/>
    <n v="19.2271786984127"/>
    <n v="-1"/>
    <n v="11.200284162248201"/>
    <n v="-1"/>
    <n v="5.6846363216475497"/>
    <n v="-1"/>
    <x v="6"/>
    <x v="19"/>
    <x v="0"/>
  </r>
  <r>
    <n v="5085"/>
    <n v="6644"/>
    <m/>
    <x v="0"/>
    <n v="8"/>
    <n v="152"/>
    <n v="-1"/>
    <n v="608"/>
    <n v="-1"/>
    <n v="31.510527285413001"/>
    <n v="-1"/>
    <n v="18.668055805809399"/>
    <n v="-1"/>
    <n v="10.8064547368164"/>
    <n v="-1"/>
    <n v="5.94568064259688"/>
    <n v="-1"/>
    <x v="7"/>
    <x v="19"/>
    <x v="0"/>
  </r>
  <r>
    <n v="5085"/>
    <n v="6644"/>
    <m/>
    <x v="0"/>
    <n v="9"/>
    <n v="135"/>
    <n v="-1"/>
    <n v="540"/>
    <n v="-1"/>
    <n v="31.353333074873799"/>
    <n v="-1"/>
    <n v="16.827614253187399"/>
    <n v="-1"/>
    <n v="9.8586649689894408"/>
    <n v="-1"/>
    <n v="6.7082294542298797"/>
    <n v="-1"/>
    <x v="8"/>
    <x v="19"/>
    <x v="0"/>
  </r>
  <r>
    <n v="5085"/>
    <n v="6644"/>
    <m/>
    <x v="0"/>
    <n v="10"/>
    <n v="155"/>
    <n v="-1"/>
    <n v="620"/>
    <n v="-1"/>
    <n v="31.520022810455199"/>
    <n v="-1"/>
    <n v="19.3181401129957"/>
    <n v="-1"/>
    <n v="11.216712296669799"/>
    <n v="-1"/>
    <n v="5.8194543894245401"/>
    <n v="-1"/>
    <x v="9"/>
    <x v="19"/>
    <x v="0"/>
  </r>
  <r>
    <n v="5085"/>
    <n v="6644"/>
    <m/>
    <x v="0"/>
    <n v="11"/>
    <n v="119"/>
    <n v="-1"/>
    <n v="476"/>
    <n v="-1"/>
    <n v="31.477080534957398"/>
    <n v="-1"/>
    <n v="15.0830167285354"/>
    <n v="-1"/>
    <n v="8.6810334254120107"/>
    <n v="-1"/>
    <n v="7.6080157479126296"/>
    <n v="-1"/>
    <x v="10"/>
    <x v="19"/>
    <x v="0"/>
  </r>
  <r>
    <n v="5085"/>
    <n v="6644"/>
    <m/>
    <x v="0"/>
    <n v="12"/>
    <n v="125"/>
    <n v="-1"/>
    <n v="500"/>
    <n v="-1"/>
    <n v="31.585015527372999"/>
    <n v="-1"/>
    <n v="15.7599835911416"/>
    <n v="-1"/>
    <n v="9.1328434027341903"/>
    <n v="-1"/>
    <n v="7.0805544448647497"/>
    <n v="-1"/>
    <x v="11"/>
    <x v="19"/>
    <x v="0"/>
  </r>
  <r>
    <n v="5085"/>
    <n v="6644"/>
    <m/>
    <x v="0"/>
    <n v="0"/>
    <n v="1965"/>
    <n v="-1"/>
    <n v="655"/>
    <n v="-1"/>
    <n v="31.633389158209798"/>
    <n v="-1"/>
    <n v="21.740492462978999"/>
    <n v="-1"/>
    <n v="12.604095535483999"/>
    <n v="-1"/>
    <n v="5.1826667527027501"/>
    <n v="-1"/>
    <x v="12"/>
    <x v="19"/>
    <x v="0"/>
  </r>
  <r>
    <n v="5081"/>
    <n v="6644"/>
    <m/>
    <x v="0"/>
    <n v="1"/>
    <n v="59"/>
    <n v="-1"/>
    <n v="236"/>
    <n v="-1"/>
    <n v="32.6216172716343"/>
    <n v="-1"/>
    <n v="7.1731928858139602"/>
    <n v="-1"/>
    <n v="4.1649504040108702"/>
    <n v="-1"/>
    <n v="5.21753902059897"/>
    <n v="-1"/>
    <x v="0"/>
    <x v="19"/>
    <x v="0"/>
  </r>
  <r>
    <n v="5081"/>
    <n v="6644"/>
    <m/>
    <x v="0"/>
    <n v="2"/>
    <n v="206"/>
    <n v="-1"/>
    <n v="824"/>
    <n v="-1"/>
    <n v="32.039647120116904"/>
    <n v="-1"/>
    <n v="24.622318050515801"/>
    <n v="-1"/>
    <n v="14.2553368909049"/>
    <n v="-1"/>
    <n v="4.3758167044173097"/>
    <n v="-1"/>
    <x v="1"/>
    <x v="19"/>
    <x v="0"/>
  </r>
  <r>
    <n v="5081"/>
    <n v="6644"/>
    <m/>
    <x v="0"/>
    <n v="3"/>
    <n v="179"/>
    <n v="-1"/>
    <n v="716"/>
    <n v="-1"/>
    <n v="31.697313528715402"/>
    <n v="-1"/>
    <n v="21.9553693297898"/>
    <n v="-1"/>
    <n v="12.733967016350899"/>
    <n v="-1"/>
    <n v="4.9696128724994502"/>
    <n v="-1"/>
    <x v="2"/>
    <x v="19"/>
    <x v="0"/>
  </r>
  <r>
    <n v="5081"/>
    <n v="6644"/>
    <m/>
    <x v="0"/>
    <n v="4"/>
    <n v="224"/>
    <n v="-1"/>
    <n v="896"/>
    <n v="-1"/>
    <n v="31.5782119908474"/>
    <n v="-1"/>
    <n v="27.2128750337355"/>
    <n v="-1"/>
    <n v="15.8603790731846"/>
    <n v="-1"/>
    <n v="4.0195299359999801"/>
    <n v="-1"/>
    <x v="3"/>
    <x v="19"/>
    <x v="0"/>
  </r>
  <r>
    <n v="5081"/>
    <n v="6644"/>
    <m/>
    <x v="0"/>
    <n v="5"/>
    <n v="196"/>
    <n v="-1"/>
    <n v="784"/>
    <n v="-1"/>
    <n v="31.701429013411001"/>
    <n v="-1"/>
    <n v="23.6743158500324"/>
    <n v="-1"/>
    <n v="13.7103667953699"/>
    <n v="-1"/>
    <n v="4.5606556897025898"/>
    <n v="-1"/>
    <x v="4"/>
    <x v="19"/>
    <x v="0"/>
  </r>
  <r>
    <n v="5081"/>
    <n v="6644"/>
    <m/>
    <x v="0"/>
    <n v="6"/>
    <n v="170"/>
    <n v="-1"/>
    <n v="680"/>
    <n v="-1"/>
    <n v="31.518718542337801"/>
    <n v="-1"/>
    <n v="21.208565470907001"/>
    <n v="-1"/>
    <n v="12.373558501570701"/>
    <n v="-1"/>
    <n v="5.3053089571588803"/>
    <n v="-1"/>
    <x v="5"/>
    <x v="19"/>
    <x v="0"/>
  </r>
  <r>
    <n v="5081"/>
    <n v="6644"/>
    <m/>
    <x v="0"/>
    <n v="7"/>
    <n v="138"/>
    <n v="-1"/>
    <n v="552"/>
    <n v="-1"/>
    <n v="31.248591962026499"/>
    <n v="-1"/>
    <n v="17.1134611596711"/>
    <n v="-1"/>
    <n v="9.8997444401504904"/>
    <n v="-1"/>
    <n v="6.5378861258316601"/>
    <n v="-1"/>
    <x v="6"/>
    <x v="19"/>
    <x v="0"/>
  </r>
  <r>
    <n v="5081"/>
    <n v="6644"/>
    <m/>
    <x v="0"/>
    <n v="8"/>
    <n v="153"/>
    <n v="-1"/>
    <n v="612"/>
    <n v="-1"/>
    <n v="31.195178260198698"/>
    <n v="-1"/>
    <n v="19.393844748097798"/>
    <n v="-1"/>
    <n v="11.2457663750763"/>
    <n v="-1"/>
    <n v="5.7230334653317101"/>
    <n v="-1"/>
    <x v="7"/>
    <x v="19"/>
    <x v="0"/>
  </r>
  <r>
    <n v="5081"/>
    <n v="6644"/>
    <m/>
    <x v="0"/>
    <n v="9"/>
    <n v="135"/>
    <n v="-1"/>
    <n v="540"/>
    <n v="-1"/>
    <n v="31.641529435975599"/>
    <n v="-1"/>
    <n v="16.941238836282"/>
    <n v="-1"/>
    <n v="9.8154571732171707"/>
    <n v="-1"/>
    <n v="6.6659194196671301"/>
    <n v="-1"/>
    <x v="8"/>
    <x v="19"/>
    <x v="0"/>
  </r>
  <r>
    <n v="5081"/>
    <n v="6644"/>
    <m/>
    <x v="0"/>
    <n v="10"/>
    <n v="143"/>
    <n v="-1"/>
    <n v="572"/>
    <n v="-1"/>
    <n v="31.4757051208462"/>
    <n v="-1"/>
    <n v="17.9784024663971"/>
    <n v="-1"/>
    <n v="10.3952653780264"/>
    <n v="-1"/>
    <n v="6.2357473460390898"/>
    <n v="-1"/>
    <x v="9"/>
    <x v="19"/>
    <x v="0"/>
  </r>
  <r>
    <n v="5081"/>
    <n v="6644"/>
    <m/>
    <x v="0"/>
    <n v="11"/>
    <n v="126"/>
    <n v="-1"/>
    <n v="504"/>
    <n v="-1"/>
    <n v="31.507517690276298"/>
    <n v="-1"/>
    <n v="15.5582326488663"/>
    <n v="-1"/>
    <n v="9.0019341897864003"/>
    <n v="-1"/>
    <n v="7.0041845738161399"/>
    <n v="-1"/>
    <x v="10"/>
    <x v="19"/>
    <x v="0"/>
  </r>
  <r>
    <n v="5081"/>
    <n v="6644"/>
    <m/>
    <x v="0"/>
    <n v="12"/>
    <n v="153"/>
    <n v="-1"/>
    <n v="612"/>
    <n v="-1"/>
    <n v="31.3879804517887"/>
    <n v="-1"/>
    <n v="19.2448503500603"/>
    <n v="-1"/>
    <n v="11.149873196122"/>
    <n v="-1"/>
    <n v="5.8188983062156403"/>
    <n v="-1"/>
    <x v="11"/>
    <x v="19"/>
    <x v="0"/>
  </r>
  <r>
    <n v="5081"/>
    <n v="6644"/>
    <m/>
    <x v="0"/>
    <n v="0"/>
    <n v="1882"/>
    <n v="-1"/>
    <n v="627.33333333333303"/>
    <n v="-1"/>
    <n v="31.601462317211801"/>
    <n v="-1"/>
    <n v="20.647410814198601"/>
    <n v="-1"/>
    <n v="11.978599511866101"/>
    <n v="-1"/>
    <n v="5.3864301731755697"/>
    <n v="-1"/>
    <x v="12"/>
    <x v="19"/>
    <x v="0"/>
  </r>
  <r>
    <n v="5080"/>
    <n v="6644"/>
    <m/>
    <x v="0"/>
    <n v="1"/>
    <n v="89"/>
    <n v="-1"/>
    <n v="356"/>
    <n v="-1"/>
    <n v="32.6913017371132"/>
    <n v="-1"/>
    <n v="10.5082506696293"/>
    <n v="-1"/>
    <n v="6.0941693069169203"/>
    <n v="-1"/>
    <n v="3.6860135642849801"/>
    <n v="-1"/>
    <x v="0"/>
    <x v="19"/>
    <x v="0"/>
  </r>
  <r>
    <n v="5080"/>
    <n v="6644"/>
    <m/>
    <x v="0"/>
    <n v="2"/>
    <n v="215"/>
    <n v="-1"/>
    <n v="860"/>
    <n v="-1"/>
    <n v="32.4517959339329"/>
    <n v="-1"/>
    <n v="25.3088700647194"/>
    <n v="-1"/>
    <n v="14.694933392039401"/>
    <n v="-1"/>
    <n v="4.1214287200170903"/>
    <n v="-1"/>
    <x v="1"/>
    <x v="19"/>
    <x v="0"/>
  </r>
  <r>
    <n v="5080"/>
    <n v="6644"/>
    <m/>
    <x v="0"/>
    <n v="3"/>
    <n v="199"/>
    <n v="-1"/>
    <n v="796"/>
    <n v="-1"/>
    <n v="31.255186258572699"/>
    <n v="-1"/>
    <n v="24.745531992009902"/>
    <n v="-1"/>
    <n v="14.312103644371099"/>
    <n v="-1"/>
    <n v="4.4731124793492896"/>
    <n v="-1"/>
    <x v="2"/>
    <x v="19"/>
    <x v="0"/>
  </r>
  <r>
    <n v="5080"/>
    <n v="6644"/>
    <m/>
    <x v="0"/>
    <n v="4"/>
    <n v="200"/>
    <n v="-1"/>
    <n v="800"/>
    <n v="-1"/>
    <n v="31.556292503006301"/>
    <n v="-1"/>
    <n v="24.361033937456199"/>
    <n v="-1"/>
    <n v="14.060821038092"/>
    <n v="-1"/>
    <n v="4.5106090753199197"/>
    <n v="-1"/>
    <x v="3"/>
    <x v="19"/>
    <x v="0"/>
  </r>
  <r>
    <n v="5080"/>
    <n v="6644"/>
    <m/>
    <x v="0"/>
    <n v="5"/>
    <n v="221"/>
    <n v="-1"/>
    <n v="884"/>
    <n v="-1"/>
    <n v="31.246961627797599"/>
    <n v="-1"/>
    <n v="27.545531385187601"/>
    <n v="-1"/>
    <n v="15.8912145609474"/>
    <n v="-1"/>
    <n v="4.0788710430917998"/>
    <n v="-1"/>
    <x v="4"/>
    <x v="19"/>
    <x v="0"/>
  </r>
  <r>
    <n v="5080"/>
    <n v="6644"/>
    <m/>
    <x v="0"/>
    <n v="6"/>
    <n v="184"/>
    <n v="-1"/>
    <n v="736"/>
    <n v="-1"/>
    <n v="31.761841050690499"/>
    <n v="-1"/>
    <n v="22.6039553808154"/>
    <n v="-1"/>
    <n v="13.1495062544804"/>
    <n v="-1"/>
    <n v="4.8928248484310304"/>
    <n v="-1"/>
    <x v="5"/>
    <x v="19"/>
    <x v="0"/>
  </r>
  <r>
    <n v="5080"/>
    <n v="6644"/>
    <m/>
    <x v="0"/>
    <n v="7"/>
    <n v="126"/>
    <n v="-1"/>
    <n v="504"/>
    <n v="-1"/>
    <n v="31.490083433767001"/>
    <n v="-1"/>
    <n v="15.7095056353396"/>
    <n v="-1"/>
    <n v="9.1028361243018807"/>
    <n v="-1"/>
    <n v="7.1703326231746098"/>
    <n v="-1"/>
    <x v="6"/>
    <x v="19"/>
    <x v="0"/>
  </r>
  <r>
    <n v="5080"/>
    <n v="6644"/>
    <m/>
    <x v="0"/>
    <n v="8"/>
    <n v="149"/>
    <n v="-1"/>
    <n v="596"/>
    <n v="-1"/>
    <n v="31.213726957956201"/>
    <n v="-1"/>
    <n v="18.445952094130501"/>
    <n v="-1"/>
    <n v="10.7159295143412"/>
    <n v="-1"/>
    <n v="6.0545136786579503"/>
    <n v="-1"/>
    <x v="7"/>
    <x v="19"/>
    <x v="0"/>
  </r>
  <r>
    <n v="5080"/>
    <n v="6644"/>
    <m/>
    <x v="0"/>
    <n v="9"/>
    <n v="124"/>
    <n v="-1"/>
    <n v="496"/>
    <n v="-1"/>
    <n v="31.429164713336299"/>
    <n v="-1"/>
    <n v="15.476860751164599"/>
    <n v="-1"/>
    <n v="9.0073620781836503"/>
    <n v="-1"/>
    <n v="7.2433247493479502"/>
    <n v="-1"/>
    <x v="8"/>
    <x v="19"/>
    <x v="0"/>
  </r>
  <r>
    <n v="5080"/>
    <n v="6644"/>
    <m/>
    <x v="0"/>
    <n v="10"/>
    <n v="111"/>
    <n v="-1"/>
    <n v="444"/>
    <n v="-1"/>
    <n v="31.264681021566801"/>
    <n v="-1"/>
    <n v="13.7194688557438"/>
    <n v="-1"/>
    <n v="8.0035609749646994"/>
    <n v="-1"/>
    <n v="8.1151328291418103"/>
    <n v="-1"/>
    <x v="9"/>
    <x v="19"/>
    <x v="0"/>
  </r>
  <r>
    <n v="5080"/>
    <n v="6644"/>
    <m/>
    <x v="0"/>
    <n v="11"/>
    <n v="133"/>
    <n v="-1"/>
    <n v="532"/>
    <n v="-1"/>
    <n v="31.308767467748901"/>
    <n v="-1"/>
    <n v="16.539042712166701"/>
    <n v="-1"/>
    <n v="9.6100359818185908"/>
    <n v="-1"/>
    <n v="6.7883153146932003"/>
    <n v="-1"/>
    <x v="10"/>
    <x v="19"/>
    <x v="0"/>
  </r>
  <r>
    <n v="5080"/>
    <n v="6644"/>
    <m/>
    <x v="0"/>
    <n v="12"/>
    <n v="148"/>
    <n v="-1"/>
    <n v="592"/>
    <n v="-1"/>
    <n v="31.558383323344199"/>
    <n v="-1"/>
    <n v="18.502962924795501"/>
    <n v="-1"/>
    <n v="10.815650330723599"/>
    <n v="-1"/>
    <n v="6.0160933904177201"/>
    <n v="-1"/>
    <x v="11"/>
    <x v="19"/>
    <x v="0"/>
  </r>
  <r>
    <n v="5080"/>
    <n v="6644"/>
    <m/>
    <x v="0"/>
    <n v="0"/>
    <n v="1899"/>
    <n v="-1"/>
    <n v="633"/>
    <n v="-1"/>
    <n v="31.589446272685301"/>
    <n v="-1"/>
    <n v="20.815095732178801"/>
    <n v="-1"/>
    <n v="12.070206529220499"/>
    <n v="-1"/>
    <n v="5.3743591750100403"/>
    <n v="-1"/>
    <x v="12"/>
    <x v="19"/>
    <x v="0"/>
  </r>
  <r>
    <n v="5077"/>
    <n v="6644"/>
    <m/>
    <x v="0"/>
    <n v="1"/>
    <n v="78"/>
    <n v="-1"/>
    <n v="312"/>
    <n v="-1"/>
    <n v="32.972019757363299"/>
    <n v="-1"/>
    <n v="9.0681961239877502"/>
    <n v="-1"/>
    <n v="5.2671044023762201"/>
    <n v="-1"/>
    <n v="4.2810818419975902"/>
    <n v="-1"/>
    <x v="0"/>
    <x v="19"/>
    <x v="0"/>
  </r>
  <r>
    <n v="5077"/>
    <n v="6644"/>
    <m/>
    <x v="0"/>
    <n v="2"/>
    <n v="202"/>
    <n v="-1"/>
    <n v="808"/>
    <n v="-1"/>
    <n v="32.117770040852299"/>
    <n v="-1"/>
    <n v="24.167348798758098"/>
    <n v="-1"/>
    <n v="14.015524258216301"/>
    <n v="-1"/>
    <n v="4.4449418207506604"/>
    <n v="-1"/>
    <x v="1"/>
    <x v="19"/>
    <x v="0"/>
  </r>
  <r>
    <n v="5077"/>
    <n v="6644"/>
    <m/>
    <x v="0"/>
    <n v="3"/>
    <n v="208"/>
    <n v="-1"/>
    <n v="832"/>
    <n v="-1"/>
    <n v="31.71555811911"/>
    <n v="-1"/>
    <n v="25.6852449310475"/>
    <n v="-1"/>
    <n v="14.9547053846611"/>
    <n v="-1"/>
    <n v="4.3252111850732096"/>
    <n v="-1"/>
    <x v="2"/>
    <x v="19"/>
    <x v="0"/>
  </r>
  <r>
    <n v="5077"/>
    <n v="6644"/>
    <m/>
    <x v="0"/>
    <n v="4"/>
    <n v="201"/>
    <n v="-1"/>
    <n v="804"/>
    <n v="-1"/>
    <n v="31.836348168686801"/>
    <n v="-1"/>
    <n v="24.629052131001199"/>
    <n v="-1"/>
    <n v="14.242938934402501"/>
    <n v="-1"/>
    <n v="4.4289041843448196"/>
    <n v="-1"/>
    <x v="3"/>
    <x v="19"/>
    <x v="0"/>
  </r>
  <r>
    <n v="5077"/>
    <n v="6644"/>
    <m/>
    <x v="0"/>
    <n v="5"/>
    <n v="238"/>
    <n v="-1"/>
    <n v="952"/>
    <n v="-1"/>
    <n v="31.520683041109798"/>
    <n v="-1"/>
    <n v="29.186357441964201"/>
    <n v="-1"/>
    <n v="16.9029758696018"/>
    <n v="-1"/>
    <n v="3.7474482527236099"/>
    <n v="-1"/>
    <x v="4"/>
    <x v="19"/>
    <x v="0"/>
  </r>
  <r>
    <n v="5077"/>
    <n v="6644"/>
    <m/>
    <x v="0"/>
    <n v="6"/>
    <n v="158"/>
    <n v="-1"/>
    <n v="632"/>
    <n v="-1"/>
    <n v="31.365344421103799"/>
    <n v="-1"/>
    <n v="19.8178601302962"/>
    <n v="-1"/>
    <n v="11.574500544692"/>
    <n v="-1"/>
    <n v="5.5620316068107796"/>
    <n v="-1"/>
    <x v="5"/>
    <x v="19"/>
    <x v="0"/>
  </r>
  <r>
    <n v="5077"/>
    <n v="6644"/>
    <m/>
    <x v="0"/>
    <n v="7"/>
    <n v="132"/>
    <n v="-1"/>
    <n v="528"/>
    <n v="-1"/>
    <n v="31.289787798286198"/>
    <n v="-1"/>
    <n v="16.582224973492199"/>
    <n v="-1"/>
    <n v="9.5334857797621506"/>
    <n v="-1"/>
    <n v="6.7977592897743104"/>
    <n v="-1"/>
    <x v="6"/>
    <x v="19"/>
    <x v="0"/>
  </r>
  <r>
    <n v="5077"/>
    <n v="6644"/>
    <m/>
    <x v="0"/>
    <n v="8"/>
    <n v="158"/>
    <n v="-1"/>
    <n v="632"/>
    <n v="-1"/>
    <n v="31.217235448652598"/>
    <n v="-1"/>
    <n v="19.6154978089689"/>
    <n v="-1"/>
    <n v="11.3799820124162"/>
    <n v="-1"/>
    <n v="5.6638876145922099"/>
    <n v="-1"/>
    <x v="7"/>
    <x v="19"/>
    <x v="0"/>
  </r>
  <r>
    <n v="5077"/>
    <n v="6644"/>
    <m/>
    <x v="0"/>
    <n v="9"/>
    <n v="137"/>
    <n v="-1"/>
    <n v="548"/>
    <n v="-1"/>
    <n v="31.617931432826001"/>
    <n v="-1"/>
    <n v="17.010449039556999"/>
    <n v="-1"/>
    <n v="9.8324902021738101"/>
    <n v="-1"/>
    <n v="6.5434334742556004"/>
    <n v="-1"/>
    <x v="8"/>
    <x v="19"/>
    <x v="0"/>
  </r>
  <r>
    <n v="5077"/>
    <n v="6644"/>
    <m/>
    <x v="0"/>
    <n v="10"/>
    <n v="127"/>
    <n v="-1"/>
    <n v="508"/>
    <n v="-1"/>
    <n v="31.348821768177402"/>
    <n v="-1"/>
    <n v="15.9495080257315"/>
    <n v="-1"/>
    <n v="9.2628483091991995"/>
    <n v="-1"/>
    <n v="7.0354704357625097"/>
    <n v="-1"/>
    <x v="9"/>
    <x v="19"/>
    <x v="0"/>
  </r>
  <r>
    <n v="5077"/>
    <n v="6644"/>
    <m/>
    <x v="0"/>
    <n v="11"/>
    <n v="130"/>
    <n v="-1"/>
    <n v="520"/>
    <n v="-1"/>
    <n v="31.277617853210199"/>
    <n v="-1"/>
    <n v="16.178823819919199"/>
    <n v="-1"/>
    <n v="9.35304695301663"/>
    <n v="-1"/>
    <n v="6.9197198848921202"/>
    <n v="-1"/>
    <x v="10"/>
    <x v="19"/>
    <x v="0"/>
  </r>
  <r>
    <n v="5077"/>
    <n v="6644"/>
    <m/>
    <x v="0"/>
    <n v="12"/>
    <n v="127"/>
    <n v="-1"/>
    <n v="508"/>
    <n v="-1"/>
    <n v="31.0848255504172"/>
    <n v="-1"/>
    <n v="16.2093773371809"/>
    <n v="-1"/>
    <n v="9.4543990432772897"/>
    <n v="-1"/>
    <n v="7.0576035113204396"/>
    <n v="-1"/>
    <x v="11"/>
    <x v="19"/>
    <x v="0"/>
  </r>
  <r>
    <n v="5077"/>
    <n v="6644"/>
    <m/>
    <x v="0"/>
    <n v="0"/>
    <n v="1896"/>
    <n v="-1"/>
    <n v="632"/>
    <n v="-1"/>
    <n v="31.5941938129024"/>
    <n v="-1"/>
    <n v="20.9734327833335"/>
    <n v="-1"/>
    <n v="12.1643216184815"/>
    <n v="-1"/>
    <n v="5.3641259539475801"/>
    <n v="-1"/>
    <x v="12"/>
    <x v="19"/>
    <x v="0"/>
  </r>
  <r>
    <n v="5078"/>
    <n v="6644"/>
    <m/>
    <x v="0"/>
    <n v="1"/>
    <n v="76"/>
    <n v="-1"/>
    <n v="304"/>
    <n v="-1"/>
    <n v="33.144777002555699"/>
    <n v="-1"/>
    <n v="8.9754170891962701"/>
    <n v="-1"/>
    <n v="5.1656148508917097"/>
    <n v="-1"/>
    <n v="3.8035065760100002"/>
    <n v="-1"/>
    <x v="0"/>
    <x v="19"/>
    <x v="0"/>
  </r>
  <r>
    <n v="5078"/>
    <n v="6644"/>
    <m/>
    <x v="0"/>
    <n v="2"/>
    <n v="189"/>
    <n v="-1"/>
    <n v="756"/>
    <n v="-1"/>
    <n v="32.047302864717203"/>
    <n v="-1"/>
    <n v="22.210737224256"/>
    <n v="-1"/>
    <n v="12.8543482345475"/>
    <n v="-1"/>
    <n v="4.7382905962855499"/>
    <n v="-1"/>
    <x v="1"/>
    <x v="19"/>
    <x v="0"/>
  </r>
  <r>
    <n v="5078"/>
    <n v="6644"/>
    <m/>
    <x v="0"/>
    <n v="3"/>
    <n v="199"/>
    <n v="-1"/>
    <n v="796"/>
    <n v="-1"/>
    <n v="32.011601951939397"/>
    <n v="-1"/>
    <n v="23.7149242307805"/>
    <n v="-1"/>
    <n v="13.7220212257005"/>
    <n v="-1"/>
    <n v="4.5319869834600199"/>
    <n v="-1"/>
    <x v="2"/>
    <x v="19"/>
    <x v="0"/>
  </r>
  <r>
    <n v="5078"/>
    <n v="6644"/>
    <m/>
    <x v="0"/>
    <n v="4"/>
    <n v="233"/>
    <n v="-1"/>
    <n v="932"/>
    <n v="-1"/>
    <n v="31.322180626360201"/>
    <n v="-1"/>
    <n v="29.088428521079202"/>
    <n v="-1"/>
    <n v="16.927418235770499"/>
    <n v="-1"/>
    <n v="3.8457972673025802"/>
    <n v="-1"/>
    <x v="3"/>
    <x v="19"/>
    <x v="0"/>
  </r>
  <r>
    <n v="5078"/>
    <n v="6644"/>
    <m/>
    <x v="0"/>
    <n v="5"/>
    <n v="212"/>
    <n v="-1"/>
    <n v="848"/>
    <n v="-1"/>
    <n v="32.039646252681401"/>
    <n v="-1"/>
    <n v="25.863365920231299"/>
    <n v="-1"/>
    <n v="14.9104283430978"/>
    <n v="-1"/>
    <n v="4.2157543302129001"/>
    <n v="-1"/>
    <x v="4"/>
    <x v="19"/>
    <x v="0"/>
  </r>
  <r>
    <n v="5078"/>
    <n v="6644"/>
    <m/>
    <x v="0"/>
    <n v="6"/>
    <n v="173"/>
    <n v="-1"/>
    <n v="692"/>
    <n v="-1"/>
    <n v="31.339574681771001"/>
    <n v="-1"/>
    <n v="21.8468987070103"/>
    <n v="-1"/>
    <n v="12.732375329766899"/>
    <n v="-1"/>
    <n v="5.1262468085336099"/>
    <n v="-1"/>
    <x v="5"/>
    <x v="19"/>
    <x v="0"/>
  </r>
  <r>
    <n v="5078"/>
    <n v="6644"/>
    <m/>
    <x v="0"/>
    <n v="7"/>
    <n v="151"/>
    <n v="-1"/>
    <n v="604"/>
    <n v="-1"/>
    <n v="31.6083185893958"/>
    <n v="-1"/>
    <n v="18.522717221005401"/>
    <n v="-1"/>
    <n v="10.7523019223086"/>
    <n v="-1"/>
    <n v="5.95970110397369"/>
    <n v="-1"/>
    <x v="6"/>
    <x v="19"/>
    <x v="0"/>
  </r>
  <r>
    <n v="5078"/>
    <n v="6644"/>
    <m/>
    <x v="0"/>
    <n v="8"/>
    <n v="166"/>
    <n v="-1"/>
    <n v="664"/>
    <n v="-1"/>
    <n v="31.0413421775283"/>
    <n v="-1"/>
    <n v="21.260959773201101"/>
    <n v="-1"/>
    <n v="12.369775918221601"/>
    <n v="-1"/>
    <n v="5.3792709904319498"/>
    <n v="-1"/>
    <x v="7"/>
    <x v="19"/>
    <x v="0"/>
  </r>
  <r>
    <n v="5078"/>
    <n v="6644"/>
    <m/>
    <x v="0"/>
    <n v="9"/>
    <n v="148"/>
    <n v="-1"/>
    <n v="592"/>
    <n v="-1"/>
    <n v="31.358993049429198"/>
    <n v="-1"/>
    <n v="18.6486573902042"/>
    <n v="-1"/>
    <n v="10.9016543071728"/>
    <n v="-1"/>
    <n v="6.0411798686090199"/>
    <n v="-1"/>
    <x v="8"/>
    <x v="19"/>
    <x v="0"/>
  </r>
  <r>
    <n v="5078"/>
    <n v="6644"/>
    <m/>
    <x v="0"/>
    <n v="10"/>
    <n v="139"/>
    <n v="-1"/>
    <n v="556"/>
    <n v="-1"/>
    <n v="31.162455034579001"/>
    <n v="-1"/>
    <n v="17.633454833934099"/>
    <n v="-1"/>
    <n v="10.3249030689612"/>
    <n v="-1"/>
    <n v="6.4824851451536798"/>
    <n v="-1"/>
    <x v="9"/>
    <x v="19"/>
    <x v="0"/>
  </r>
  <r>
    <n v="5078"/>
    <n v="6644"/>
    <m/>
    <x v="0"/>
    <n v="11"/>
    <n v="125"/>
    <n v="-1"/>
    <n v="500"/>
    <n v="-1"/>
    <n v="31.129549512570001"/>
    <n v="-1"/>
    <n v="15.813123517953301"/>
    <n v="-1"/>
    <n v="9.1782530961722095"/>
    <n v="-1"/>
    <n v="7.0318011062881904"/>
    <n v="-1"/>
    <x v="10"/>
    <x v="19"/>
    <x v="0"/>
  </r>
  <r>
    <n v="5078"/>
    <n v="6644"/>
    <m/>
    <x v="0"/>
    <n v="12"/>
    <n v="122"/>
    <n v="-1"/>
    <n v="488"/>
    <n v="-1"/>
    <n v="31.461629191073399"/>
    <n v="-1"/>
    <n v="15.2153149744668"/>
    <n v="-1"/>
    <n v="8.8595576243325205"/>
    <n v="-1"/>
    <n v="7.2850658049880304"/>
    <n v="-1"/>
    <x v="11"/>
    <x v="19"/>
    <x v="0"/>
  </r>
  <r>
    <n v="5078"/>
    <n v="6644"/>
    <m/>
    <x v="0"/>
    <n v="0"/>
    <n v="1933"/>
    <n v="-1"/>
    <n v="644.33333333333303"/>
    <n v="-1"/>
    <n v="31.601870239778101"/>
    <n v="-1"/>
    <n v="21.215515705080801"/>
    <n v="-1"/>
    <n v="12.319852758698"/>
    <n v="-1"/>
    <n v="5.2348201162353902"/>
    <n v="-1"/>
    <x v="12"/>
    <x v="19"/>
    <x v="0"/>
  </r>
  <r>
    <n v="5084"/>
    <n v="4951"/>
    <m/>
    <x v="0"/>
    <n v="1"/>
    <n v="124"/>
    <n v="-1"/>
    <n v="496"/>
    <n v="-1"/>
    <n v="46.139390585659797"/>
    <n v="-1"/>
    <n v="10.7962129795909"/>
    <n v="-1"/>
    <n v="9.1380571703451796"/>
    <n v="-1"/>
    <n v="3.55878785914306"/>
    <n v="-1"/>
    <x v="0"/>
    <x v="0"/>
    <x v="0"/>
  </r>
  <r>
    <n v="5084"/>
    <n v="4951"/>
    <m/>
    <x v="0"/>
    <n v="2"/>
    <n v="274"/>
    <n v="-1"/>
    <n v="1096"/>
    <n v="-1"/>
    <n v="44.662196330958203"/>
    <n v="-1"/>
    <n v="24.758655055931801"/>
    <n v="-1"/>
    <n v="21.056431328869898"/>
    <n v="-1"/>
    <n v="3.2854170665975202"/>
    <n v="-1"/>
    <x v="1"/>
    <x v="0"/>
    <x v="0"/>
  </r>
  <r>
    <n v="5084"/>
    <n v="4951"/>
    <m/>
    <x v="0"/>
    <n v="3"/>
    <n v="263"/>
    <n v="-1"/>
    <n v="1052"/>
    <n v="-1"/>
    <n v="42.001630023485298"/>
    <n v="-1"/>
    <n v="26.091530072863101"/>
    <n v="-1"/>
    <n v="22.151840962161501"/>
    <n v="-1"/>
    <n v="3.4233695387287799"/>
    <n v="-1"/>
    <x v="2"/>
    <x v="0"/>
    <x v="0"/>
  </r>
  <r>
    <n v="5084"/>
    <n v="4951"/>
    <m/>
    <x v="0"/>
    <n v="4"/>
    <n v="295"/>
    <n v="-1"/>
    <n v="1180"/>
    <n v="-1"/>
    <n v="43.3646773260648"/>
    <n v="-1"/>
    <n v="27.9334258522398"/>
    <n v="-1"/>
    <n v="23.734398790536599"/>
    <n v="-1"/>
    <n v="3.0356909738362701"/>
    <n v="-1"/>
    <x v="3"/>
    <x v="0"/>
    <x v="0"/>
  </r>
  <r>
    <n v="5084"/>
    <n v="4951"/>
    <m/>
    <x v="0"/>
    <n v="5"/>
    <n v="282"/>
    <n v="-1"/>
    <n v="1128"/>
    <n v="-1"/>
    <n v="39.001692284580898"/>
    <n v="-1"/>
    <n v="31.183964688775699"/>
    <n v="-1"/>
    <n v="26.520986215910899"/>
    <n v="-1"/>
    <n v="3.1992681733728299"/>
    <n v="-1"/>
    <x v="4"/>
    <x v="0"/>
    <x v="0"/>
  </r>
  <r>
    <n v="5084"/>
    <n v="4951"/>
    <m/>
    <x v="0"/>
    <n v="6"/>
    <n v="236"/>
    <n v="-1"/>
    <n v="944"/>
    <n v="-1"/>
    <n v="39.005595432445503"/>
    <n v="-1"/>
    <n v="26.358509948445501"/>
    <n v="-1"/>
    <n v="22.427276616147001"/>
    <n v="-1"/>
    <n v="3.7815257591131499"/>
    <n v="-1"/>
    <x v="5"/>
    <x v="0"/>
    <x v="0"/>
  </r>
  <r>
    <n v="5084"/>
    <n v="4951"/>
    <m/>
    <x v="0"/>
    <n v="7"/>
    <n v="166"/>
    <n v="-1"/>
    <n v="664"/>
    <n v="-1"/>
    <n v="39.586890740876903"/>
    <n v="-1"/>
    <n v="19.784653918085102"/>
    <n v="-1"/>
    <n v="16.8411809632717"/>
    <n v="-1"/>
    <n v="5.4190805578144996"/>
    <n v="-1"/>
    <x v="6"/>
    <x v="0"/>
    <x v="0"/>
  </r>
  <r>
    <n v="5084"/>
    <n v="4951"/>
    <m/>
    <x v="0"/>
    <n v="8"/>
    <n v="186"/>
    <n v="-1"/>
    <n v="744"/>
    <n v="-1"/>
    <n v="38.620782722880399"/>
    <n v="-1"/>
    <n v="23.260311017871398"/>
    <n v="-1"/>
    <n v="19.748582889799401"/>
    <n v="-1"/>
    <n v="4.8576571240936204"/>
    <n v="-1"/>
    <x v="7"/>
    <x v="0"/>
    <x v="0"/>
  </r>
  <r>
    <n v="5084"/>
    <n v="4951"/>
    <m/>
    <x v="0"/>
    <n v="9"/>
    <n v="170"/>
    <n v="-1"/>
    <n v="680"/>
    <n v="-1"/>
    <n v="38.056327793161003"/>
    <n v="-1"/>
    <n v="21.401775426077201"/>
    <n v="-1"/>
    <n v="18.241157433988299"/>
    <n v="-1"/>
    <n v="5.2111494187399998"/>
    <n v="-1"/>
    <x v="8"/>
    <x v="0"/>
    <x v="0"/>
  </r>
  <r>
    <n v="5084"/>
    <n v="4951"/>
    <m/>
    <x v="0"/>
    <n v="10"/>
    <n v="196"/>
    <n v="-1"/>
    <n v="784"/>
    <n v="-1"/>
    <n v="40.613826429637498"/>
    <n v="-1"/>
    <n v="23.3514995118197"/>
    <n v="-1"/>
    <n v="19.884332559700201"/>
    <n v="-1"/>
    <n v="4.5963343256262501"/>
    <n v="-1"/>
    <x v="9"/>
    <x v="0"/>
    <x v="0"/>
  </r>
  <r>
    <n v="5084"/>
    <n v="4951"/>
    <m/>
    <x v="0"/>
    <n v="11"/>
    <n v="197"/>
    <n v="-1"/>
    <n v="788"/>
    <n v="-1"/>
    <n v="40.054942102160503"/>
    <n v="-1"/>
    <n v="24.229540771874301"/>
    <n v="-1"/>
    <n v="20.6447185321414"/>
    <n v="-1"/>
    <n v="4.5453818932905197"/>
    <n v="-1"/>
    <x v="10"/>
    <x v="0"/>
    <x v="0"/>
  </r>
  <r>
    <n v="5084"/>
    <n v="4951"/>
    <m/>
    <x v="0"/>
    <n v="12"/>
    <n v="179"/>
    <n v="-1"/>
    <n v="716"/>
    <n v="-1"/>
    <n v="37.889486294429297"/>
    <n v="-1"/>
    <n v="23.189713790218299"/>
    <n v="-1"/>
    <n v="19.683356724843801"/>
    <n v="-1"/>
    <n v="5.0152159374315"/>
    <n v="-1"/>
    <x v="11"/>
    <x v="0"/>
    <x v="0"/>
  </r>
  <r>
    <n v="5084"/>
    <n v="4951"/>
    <m/>
    <x v="0"/>
    <n v="0"/>
    <n v="2568"/>
    <n v="-1"/>
    <n v="856"/>
    <n v="-1"/>
    <n v="40.833079936251998"/>
    <n v="-1"/>
    <n v="24.5286470979052"/>
    <n v="-1"/>
    <n v="20.856482590051201"/>
    <n v="-1"/>
    <n v="4.0167582216730198"/>
    <n v="-1"/>
    <x v="12"/>
    <x v="0"/>
    <x v="0"/>
  </r>
  <r>
    <n v="5082"/>
    <n v="4951"/>
    <m/>
    <x v="0"/>
    <n v="1"/>
    <n v="136"/>
    <n v="-1"/>
    <n v="544"/>
    <n v="-1"/>
    <n v="47.709543615172898"/>
    <n v="-1"/>
    <n v="11.351528954850499"/>
    <n v="-1"/>
    <n v="9.5993379155179497"/>
    <n v="-1"/>
    <n v="3.2399606065725299"/>
    <n v="-1"/>
    <x v="0"/>
    <x v="0"/>
    <x v="0"/>
  </r>
  <r>
    <n v="5082"/>
    <n v="4951"/>
    <m/>
    <x v="0"/>
    <n v="2"/>
    <n v="299"/>
    <n v="-1"/>
    <n v="1196"/>
    <n v="-1"/>
    <n v="42.692178382205597"/>
    <n v="-1"/>
    <n v="28.441561744062302"/>
    <n v="-1"/>
    <n v="24.2083537268031"/>
    <n v="-1"/>
    <n v="3.0104561671877899"/>
    <n v="-1"/>
    <x v="1"/>
    <x v="0"/>
    <x v="0"/>
  </r>
  <r>
    <n v="5082"/>
    <n v="4951"/>
    <m/>
    <x v="0"/>
    <n v="3"/>
    <n v="280"/>
    <n v="-1"/>
    <n v="1120"/>
    <n v="-1"/>
    <n v="42.571084266642998"/>
    <n v="-1"/>
    <n v="27.495401658227699"/>
    <n v="-1"/>
    <n v="23.382505803733402"/>
    <n v="-1"/>
    <n v="3.2173643386112101"/>
    <n v="-1"/>
    <x v="2"/>
    <x v="0"/>
    <x v="0"/>
  </r>
  <r>
    <n v="5082"/>
    <n v="4951"/>
    <m/>
    <x v="0"/>
    <n v="4"/>
    <n v="276"/>
    <n v="-1"/>
    <n v="1104"/>
    <n v="-1"/>
    <n v="42.233772159742401"/>
    <n v="-1"/>
    <n v="27.0762818238059"/>
    <n v="-1"/>
    <n v="23.027975188984001"/>
    <n v="-1"/>
    <n v="3.24875309216428"/>
    <n v="-1"/>
    <x v="3"/>
    <x v="0"/>
    <x v="0"/>
  </r>
  <r>
    <n v="5082"/>
    <n v="4951"/>
    <m/>
    <x v="0"/>
    <n v="5"/>
    <n v="278"/>
    <n v="-1"/>
    <n v="1112"/>
    <n v="-1"/>
    <n v="39.896158312009497"/>
    <n v="-1"/>
    <n v="30.047663773078199"/>
    <n v="-1"/>
    <n v="25.592207725845899"/>
    <n v="-1"/>
    <n v="3.2426686018905202"/>
    <n v="-1"/>
    <x v="4"/>
    <x v="0"/>
    <x v="0"/>
  </r>
  <r>
    <n v="5082"/>
    <n v="4951"/>
    <m/>
    <x v="0"/>
    <n v="6"/>
    <n v="213"/>
    <n v="-1"/>
    <n v="852"/>
    <n v="-1"/>
    <n v="38.761177773754397"/>
    <n v="-1"/>
    <n v="24.556412535982901"/>
    <n v="-1"/>
    <n v="20.8927476644187"/>
    <n v="-1"/>
    <n v="4.2331937455375197"/>
    <n v="-1"/>
    <x v="5"/>
    <x v="0"/>
    <x v="0"/>
  </r>
  <r>
    <n v="5082"/>
    <n v="4951"/>
    <m/>
    <x v="0"/>
    <n v="7"/>
    <n v="190"/>
    <n v="-1"/>
    <n v="760"/>
    <n v="-1"/>
    <n v="39.408510344773397"/>
    <n v="-1"/>
    <n v="22.5868593954544"/>
    <n v="-1"/>
    <n v="19.1839986991763"/>
    <n v="-1"/>
    <n v="4.7173997887700096"/>
    <n v="-1"/>
    <x v="6"/>
    <x v="0"/>
    <x v="0"/>
  </r>
  <r>
    <n v="5082"/>
    <n v="4951"/>
    <m/>
    <x v="0"/>
    <n v="8"/>
    <n v="205"/>
    <n v="-1"/>
    <n v="820"/>
    <n v="-1"/>
    <n v="39.380056448780799"/>
    <n v="-1"/>
    <n v="22.936416292513599"/>
    <n v="-1"/>
    <n v="19.524614837652699"/>
    <n v="-1"/>
    <n v="4.3822590567333899"/>
    <n v="-1"/>
    <x v="7"/>
    <x v="0"/>
    <x v="0"/>
  </r>
  <r>
    <n v="5082"/>
    <n v="4951"/>
    <m/>
    <x v="0"/>
    <n v="9"/>
    <n v="180"/>
    <n v="-1"/>
    <n v="720"/>
    <n v="-1"/>
    <n v="38.659586052702998"/>
    <n v="-1"/>
    <n v="22.4416811036639"/>
    <n v="-1"/>
    <n v="19.0441817148991"/>
    <n v="-1"/>
    <n v="4.9773373963482701"/>
    <n v="-1"/>
    <x v="8"/>
    <x v="0"/>
    <x v="0"/>
  </r>
  <r>
    <n v="5082"/>
    <n v="4951"/>
    <m/>
    <x v="0"/>
    <n v="10"/>
    <n v="190"/>
    <n v="-1"/>
    <n v="760"/>
    <n v="-1"/>
    <n v="39.633851081995601"/>
    <n v="-1"/>
    <n v="23.107960008342999"/>
    <n v="-1"/>
    <n v="19.643387452935801"/>
    <n v="-1"/>
    <n v="4.6936254530891999"/>
    <n v="-1"/>
    <x v="9"/>
    <x v="0"/>
    <x v="0"/>
  </r>
  <r>
    <n v="5082"/>
    <n v="4951"/>
    <m/>
    <x v="0"/>
    <n v="11"/>
    <n v="172"/>
    <n v="-1"/>
    <n v="688"/>
    <n v="-1"/>
    <n v="38.828826692188898"/>
    <n v="-1"/>
    <n v="21.308099660671701"/>
    <n v="-1"/>
    <n v="18.1498309814767"/>
    <n v="-1"/>
    <n v="5.2114784820517501"/>
    <n v="-1"/>
    <x v="10"/>
    <x v="0"/>
    <x v="0"/>
  </r>
  <r>
    <n v="5082"/>
    <n v="4951"/>
    <m/>
    <x v="0"/>
    <n v="12"/>
    <n v="160"/>
    <n v="-1"/>
    <n v="640"/>
    <n v="-1"/>
    <n v="40.411680871001202"/>
    <n v="-1"/>
    <n v="18.7403167991373"/>
    <n v="-1"/>
    <n v="15.9053356945026"/>
    <n v="-1"/>
    <n v="5.5498800771750796"/>
    <n v="-1"/>
    <x v="11"/>
    <x v="0"/>
    <x v="0"/>
  </r>
  <r>
    <n v="5082"/>
    <n v="4951"/>
    <m/>
    <x v="0"/>
    <n v="0"/>
    <n v="2579"/>
    <n v="-1"/>
    <n v="859.66666666666697"/>
    <n v="-1"/>
    <n v="40.857409739523"/>
    <n v="-1"/>
    <n v="24.385535091482101"/>
    <n v="-1"/>
    <n v="20.7389477540024"/>
    <n v="-1"/>
    <n v="3.9969541640340198"/>
    <n v="-1"/>
    <x v="12"/>
    <x v="0"/>
    <x v="0"/>
  </r>
  <r>
    <n v="5079"/>
    <n v="4951"/>
    <m/>
    <x v="0"/>
    <n v="1"/>
    <n v="143"/>
    <n v="-1"/>
    <n v="572"/>
    <n v="-1"/>
    <n v="46.383905489802501"/>
    <n v="-1"/>
    <n v="11.7164237931391"/>
    <n v="-1"/>
    <n v="9.9315384331082797"/>
    <n v="-1"/>
    <n v="3.1703500080485298"/>
    <n v="-1"/>
    <x v="0"/>
    <x v="0"/>
    <x v="0"/>
  </r>
  <r>
    <n v="5079"/>
    <n v="4951"/>
    <m/>
    <x v="0"/>
    <n v="2"/>
    <n v="282"/>
    <n v="-1"/>
    <n v="1128"/>
    <n v="-1"/>
    <n v="42.820008091705702"/>
    <n v="-1"/>
    <n v="26.257628008588799"/>
    <n v="-1"/>
    <n v="22.361316441954401"/>
    <n v="-1"/>
    <n v="3.1440196096009898"/>
    <n v="-1"/>
    <x v="1"/>
    <x v="0"/>
    <x v="0"/>
  </r>
  <r>
    <n v="5079"/>
    <n v="4951"/>
    <m/>
    <x v="0"/>
    <n v="3"/>
    <n v="307"/>
    <n v="-1"/>
    <n v="1228"/>
    <n v="-1"/>
    <n v="42.639391829729497"/>
    <n v="-1"/>
    <n v="29.3828352129484"/>
    <n v="-1"/>
    <n v="25.019140335171699"/>
    <n v="-1"/>
    <n v="2.9228585012878101"/>
    <n v="-1"/>
    <x v="2"/>
    <x v="0"/>
    <x v="0"/>
  </r>
  <r>
    <n v="5079"/>
    <n v="4951"/>
    <m/>
    <x v="0"/>
    <n v="4"/>
    <n v="299"/>
    <n v="-1"/>
    <n v="1196"/>
    <n v="-1"/>
    <n v="40.858764425733099"/>
    <n v="-1"/>
    <n v="31.438970476143801"/>
    <n v="-1"/>
    <n v="26.763788418345701"/>
    <n v="-1"/>
    <n v="3.0102358019907101"/>
    <n v="-1"/>
    <x v="3"/>
    <x v="0"/>
    <x v="0"/>
  </r>
  <r>
    <n v="5079"/>
    <n v="4951"/>
    <m/>
    <x v="0"/>
    <n v="5"/>
    <n v="250"/>
    <n v="-1"/>
    <n v="1000"/>
    <n v="-1"/>
    <n v="40.103663382158402"/>
    <n v="-1"/>
    <n v="26.587791029148601"/>
    <n v="-1"/>
    <n v="22.537685187958299"/>
    <n v="-1"/>
    <n v="3.60494396323416"/>
    <n v="-1"/>
    <x v="4"/>
    <x v="0"/>
    <x v="0"/>
  </r>
  <r>
    <n v="5079"/>
    <n v="4951"/>
    <m/>
    <x v="0"/>
    <n v="6"/>
    <n v="209"/>
    <n v="-1"/>
    <n v="836"/>
    <n v="-1"/>
    <n v="39.951487912083202"/>
    <n v="-1"/>
    <n v="24.080585799938699"/>
    <n v="-1"/>
    <n v="20.452357067176202"/>
    <n v="-1"/>
    <n v="4.2963735686976801"/>
    <n v="-1"/>
    <x v="5"/>
    <x v="0"/>
    <x v="0"/>
  </r>
  <r>
    <n v="5079"/>
    <n v="4951"/>
    <m/>
    <x v="0"/>
    <n v="7"/>
    <n v="183"/>
    <n v="-1"/>
    <n v="732"/>
    <n v="-1"/>
    <n v="41.478942631299503"/>
    <n v="-1"/>
    <n v="19.9051584006029"/>
    <n v="-1"/>
    <n v="16.944147121192799"/>
    <n v="-1"/>
    <n v="4.9402288352591404"/>
    <n v="-1"/>
    <x v="6"/>
    <x v="0"/>
    <x v="0"/>
  </r>
  <r>
    <n v="5079"/>
    <n v="4951"/>
    <m/>
    <x v="0"/>
    <n v="8"/>
    <n v="193"/>
    <n v="-1"/>
    <n v="772"/>
    <n v="-1"/>
    <n v="41.481350347842799"/>
    <n v="-1"/>
    <n v="22.222089032099799"/>
    <n v="-1"/>
    <n v="18.9300920496391"/>
    <n v="-1"/>
    <n v="4.6663257444324699"/>
    <n v="-1"/>
    <x v="7"/>
    <x v="0"/>
    <x v="0"/>
  </r>
  <r>
    <n v="5079"/>
    <n v="4951"/>
    <m/>
    <x v="0"/>
    <n v="9"/>
    <n v="183"/>
    <n v="-1"/>
    <n v="732"/>
    <n v="-1"/>
    <n v="40.122723768235801"/>
    <n v="-1"/>
    <n v="20.968634488508901"/>
    <n v="-1"/>
    <n v="17.867276130337299"/>
    <n v="-1"/>
    <n v="4.8932979156952596"/>
    <n v="-1"/>
    <x v="8"/>
    <x v="0"/>
    <x v="0"/>
  </r>
  <r>
    <n v="5079"/>
    <n v="4951"/>
    <m/>
    <x v="0"/>
    <n v="10"/>
    <n v="172"/>
    <n v="-1"/>
    <n v="688"/>
    <n v="-1"/>
    <n v="39.846045960705702"/>
    <n v="-1"/>
    <n v="20.760356748884998"/>
    <n v="-1"/>
    <n v="17.6953117599035"/>
    <n v="-1"/>
    <n v="5.2263035655049501"/>
    <n v="-1"/>
    <x v="9"/>
    <x v="0"/>
    <x v="0"/>
  </r>
  <r>
    <n v="5079"/>
    <n v="4951"/>
    <m/>
    <x v="0"/>
    <n v="11"/>
    <n v="196"/>
    <n v="-1"/>
    <n v="784"/>
    <n v="-1"/>
    <n v="39.858519347894102"/>
    <n v="-1"/>
    <n v="22.8218614048848"/>
    <n v="-1"/>
    <n v="19.318741439156"/>
    <n v="-1"/>
    <n v="4.5766430729461103"/>
    <n v="-1"/>
    <x v="10"/>
    <x v="0"/>
    <x v="0"/>
  </r>
  <r>
    <n v="5079"/>
    <n v="4951"/>
    <m/>
    <x v="0"/>
    <n v="12"/>
    <n v="182"/>
    <n v="-1"/>
    <n v="728"/>
    <n v="-1"/>
    <n v="40.703654009764101"/>
    <n v="-1"/>
    <n v="21.2330358990998"/>
    <n v="-1"/>
    <n v="18.0822425950312"/>
    <n v="-1"/>
    <n v="4.9301831367294904"/>
    <n v="-1"/>
    <x v="11"/>
    <x v="0"/>
    <x v="0"/>
  </r>
  <r>
    <n v="5079"/>
    <n v="4951"/>
    <m/>
    <x v="0"/>
    <n v="0"/>
    <n v="2599"/>
    <n v="-1"/>
    <n v="866.33333333333303"/>
    <n v="-1"/>
    <n v="41.325064154114401"/>
    <n v="-1"/>
    <n v="24.185347627842201"/>
    <n v="-1"/>
    <n v="20.5707377046026"/>
    <n v="-1"/>
    <n v="3.9745692816331402"/>
    <n v="-1"/>
    <x v="12"/>
    <x v="0"/>
    <x v="0"/>
  </r>
  <r>
    <n v="5083"/>
    <n v="4951"/>
    <m/>
    <x v="0"/>
    <n v="1"/>
    <n v="146"/>
    <n v="-1"/>
    <n v="584"/>
    <n v="-1"/>
    <n v="45.950226146450703"/>
    <n v="-1"/>
    <n v="12.789826885859201"/>
    <n v="-1"/>
    <n v="10.842143541091501"/>
    <n v="-1"/>
    <n v="2.9264053787306201"/>
    <n v="-1"/>
    <x v="0"/>
    <x v="0"/>
    <x v="0"/>
  </r>
  <r>
    <n v="5083"/>
    <n v="4951"/>
    <m/>
    <x v="0"/>
    <n v="2"/>
    <n v="290"/>
    <n v="-1"/>
    <n v="1160"/>
    <n v="-1"/>
    <n v="43.690157302692398"/>
    <n v="-1"/>
    <n v="27.176406753656501"/>
    <n v="-1"/>
    <n v="23.146840598087099"/>
    <n v="-1"/>
    <n v="3.0564977991046498"/>
    <n v="-1"/>
    <x v="1"/>
    <x v="0"/>
    <x v="0"/>
  </r>
  <r>
    <n v="5083"/>
    <n v="4951"/>
    <m/>
    <x v="0"/>
    <n v="3"/>
    <n v="285"/>
    <n v="-1"/>
    <n v="1140"/>
    <n v="-1"/>
    <n v="43.763387859398101"/>
    <n v="-1"/>
    <n v="26.4853664946686"/>
    <n v="-1"/>
    <n v="22.585442274618099"/>
    <n v="-1"/>
    <n v="3.11427351704772"/>
    <n v="-1"/>
    <x v="2"/>
    <x v="0"/>
    <x v="0"/>
  </r>
  <r>
    <n v="5083"/>
    <n v="4951"/>
    <m/>
    <x v="0"/>
    <n v="4"/>
    <n v="286"/>
    <n v="-1"/>
    <n v="1144"/>
    <n v="-1"/>
    <n v="44.1842775238066"/>
    <n v="-1"/>
    <n v="25.864692945178898"/>
    <n v="-1"/>
    <n v="22.036233426338601"/>
    <n v="-1"/>
    <n v="3.1546800659491501"/>
    <n v="-1"/>
    <x v="3"/>
    <x v="0"/>
    <x v="0"/>
  </r>
  <r>
    <n v="5083"/>
    <n v="4951"/>
    <m/>
    <x v="0"/>
    <n v="5"/>
    <n v="269"/>
    <n v="-1"/>
    <n v="1076"/>
    <n v="-1"/>
    <n v="41.8194072108585"/>
    <n v="-1"/>
    <n v="27.0439437813497"/>
    <n v="-1"/>
    <n v="22.982880851867598"/>
    <n v="-1"/>
    <n v="3.34013100504328"/>
    <n v="-1"/>
    <x v="4"/>
    <x v="0"/>
    <x v="0"/>
  </r>
  <r>
    <n v="5083"/>
    <n v="4951"/>
    <m/>
    <x v="0"/>
    <n v="6"/>
    <n v="215"/>
    <n v="-1"/>
    <n v="860"/>
    <n v="-1"/>
    <n v="40.619045663358698"/>
    <n v="-1"/>
    <n v="22.1461528422147"/>
    <n v="-1"/>
    <n v="18.8690940696907"/>
    <n v="-1"/>
    <n v="4.1941346978765202"/>
    <n v="-1"/>
    <x v="5"/>
    <x v="0"/>
    <x v="0"/>
  </r>
  <r>
    <n v="5083"/>
    <n v="4951"/>
    <m/>
    <x v="0"/>
    <n v="7"/>
    <n v="176"/>
    <n v="-1"/>
    <n v="704"/>
    <n v="-1"/>
    <n v="40.849625060671997"/>
    <n v="-1"/>
    <n v="19.191400863251101"/>
    <n v="-1"/>
    <n v="16.358797415273902"/>
    <n v="-1"/>
    <n v="5.1262006806511504"/>
    <n v="-1"/>
    <x v="6"/>
    <x v="0"/>
    <x v="0"/>
  </r>
  <r>
    <n v="5083"/>
    <n v="4951"/>
    <m/>
    <x v="0"/>
    <n v="8"/>
    <n v="200"/>
    <n v="-1"/>
    <n v="800"/>
    <n v="-1"/>
    <n v="37.9468571555362"/>
    <n v="-1"/>
    <n v="24.015536723446299"/>
    <n v="-1"/>
    <n v="20.409706288976999"/>
    <n v="-1"/>
    <n v="4.4670885013696697"/>
    <n v="-1"/>
    <x v="7"/>
    <x v="0"/>
    <x v="0"/>
  </r>
  <r>
    <n v="5083"/>
    <n v="4951"/>
    <m/>
    <x v="0"/>
    <n v="9"/>
    <n v="187"/>
    <n v="-1"/>
    <n v="748"/>
    <n v="-1"/>
    <n v="38.776005545976403"/>
    <n v="-1"/>
    <n v="20.826847305447401"/>
    <n v="-1"/>
    <n v="17.6587242589878"/>
    <n v="-1"/>
    <n v="4.8142092378965202"/>
    <n v="-1"/>
    <x v="8"/>
    <x v="0"/>
    <x v="0"/>
  </r>
  <r>
    <n v="5083"/>
    <n v="4951"/>
    <m/>
    <x v="0"/>
    <n v="10"/>
    <n v="180"/>
    <n v="-1"/>
    <n v="720"/>
    <n v="-1"/>
    <n v="38.950294694729699"/>
    <n v="-1"/>
    <n v="22.036320865395901"/>
    <n v="-1"/>
    <n v="18.733032387497399"/>
    <n v="-1"/>
    <n v="4.9604411650187998"/>
    <n v="-1"/>
    <x v="9"/>
    <x v="0"/>
    <x v="0"/>
  </r>
  <r>
    <n v="5083"/>
    <n v="4951"/>
    <m/>
    <x v="0"/>
    <n v="11"/>
    <n v="192"/>
    <n v="-1"/>
    <n v="768"/>
    <n v="-1"/>
    <n v="38.719313755426299"/>
    <n v="-1"/>
    <n v="23.9159509874018"/>
    <n v="-1"/>
    <n v="20.367678947184199"/>
    <n v="-1"/>
    <n v="4.6937516078133097"/>
    <n v="-1"/>
    <x v="10"/>
    <x v="0"/>
    <x v="0"/>
  </r>
  <r>
    <n v="5083"/>
    <n v="4951"/>
    <m/>
    <x v="0"/>
    <n v="12"/>
    <n v="198"/>
    <n v="-1"/>
    <n v="792"/>
    <n v="-1"/>
    <n v="37.5948152726708"/>
    <n v="-1"/>
    <n v="25.730414117986701"/>
    <n v="-1"/>
    <n v="21.963544050428698"/>
    <n v="-1"/>
    <n v="4.5386309061191596"/>
    <n v="-1"/>
    <x v="11"/>
    <x v="0"/>
    <x v="0"/>
  </r>
  <r>
    <n v="5083"/>
    <n v="4951"/>
    <m/>
    <x v="0"/>
    <n v="0"/>
    <n v="2624"/>
    <n v="-1"/>
    <n v="874.66666666666697"/>
    <n v="-1"/>
    <n v="41.307018328204201"/>
    <n v="-1"/>
    <n v="23.8028905254995"/>
    <n v="-1"/>
    <n v="20.262421364972401"/>
    <n v="-1"/>
    <n v="3.9223685152536198"/>
    <n v="-1"/>
    <x v="12"/>
    <x v="0"/>
    <x v="0"/>
  </r>
  <r>
    <n v="5086"/>
    <n v="4951"/>
    <m/>
    <x v="0"/>
    <n v="1"/>
    <n v="132"/>
    <n v="-1"/>
    <n v="528"/>
    <n v="-1"/>
    <n v="46.401512396588799"/>
    <n v="-1"/>
    <n v="10.5066547928606"/>
    <n v="-1"/>
    <n v="8.9105689118754903"/>
    <n v="-1"/>
    <n v="3.1487604197803498"/>
    <n v="-1"/>
    <x v="0"/>
    <x v="0"/>
    <x v="0"/>
  </r>
  <r>
    <n v="5086"/>
    <n v="4951"/>
    <m/>
    <x v="0"/>
    <n v="2"/>
    <n v="279"/>
    <n v="-1"/>
    <n v="1116"/>
    <n v="-1"/>
    <n v="43.582458435417799"/>
    <n v="-1"/>
    <n v="25.518898861394401"/>
    <n v="-1"/>
    <n v="21.662655994133601"/>
    <n v="-1"/>
    <n v="3.2296155687286601"/>
    <n v="-1"/>
    <x v="1"/>
    <x v="0"/>
    <x v="0"/>
  </r>
  <r>
    <n v="5086"/>
    <n v="4951"/>
    <m/>
    <x v="0"/>
    <n v="3"/>
    <n v="265"/>
    <n v="-1"/>
    <n v="1060"/>
    <n v="-1"/>
    <n v="45.063415674203704"/>
    <n v="-1"/>
    <n v="24.2113920291436"/>
    <n v="-1"/>
    <n v="20.569220357680798"/>
    <n v="-1"/>
    <n v="3.39253895387299"/>
    <n v="-1"/>
    <x v="2"/>
    <x v="0"/>
    <x v="0"/>
  </r>
  <r>
    <n v="5086"/>
    <n v="4951"/>
    <m/>
    <x v="0"/>
    <n v="4"/>
    <n v="305"/>
    <n v="-1"/>
    <n v="1220"/>
    <n v="-1"/>
    <n v="43.9795495946438"/>
    <n v="-1"/>
    <n v="28.046065775570199"/>
    <n v="-1"/>
    <n v="23.831005515570698"/>
    <n v="-1"/>
    <n v="2.93627079961079"/>
    <n v="-1"/>
    <x v="3"/>
    <x v="0"/>
    <x v="0"/>
  </r>
  <r>
    <n v="5086"/>
    <n v="4951"/>
    <m/>
    <x v="0"/>
    <n v="5"/>
    <n v="286"/>
    <n v="-1"/>
    <n v="1144"/>
    <n v="-1"/>
    <n v="42.989674832565399"/>
    <n v="-1"/>
    <n v="27.497230279658002"/>
    <n v="-1"/>
    <n v="23.389909986308702"/>
    <n v="-1"/>
    <n v="3.1453543184703499"/>
    <n v="-1"/>
    <x v="4"/>
    <x v="0"/>
    <x v="0"/>
  </r>
  <r>
    <n v="5086"/>
    <n v="4951"/>
    <m/>
    <x v="0"/>
    <n v="6"/>
    <n v="227"/>
    <n v="-1"/>
    <n v="908"/>
    <n v="-1"/>
    <n v="40.619153646120303"/>
    <n v="-1"/>
    <n v="25.052400763148899"/>
    <n v="-1"/>
    <n v="21.276369370321198"/>
    <n v="-1"/>
    <n v="3.9577514261895499"/>
    <n v="-1"/>
    <x v="5"/>
    <x v="0"/>
    <x v="0"/>
  </r>
  <r>
    <n v="5086"/>
    <n v="4951"/>
    <m/>
    <x v="0"/>
    <n v="7"/>
    <n v="219"/>
    <n v="-1"/>
    <n v="876"/>
    <n v="-1"/>
    <n v="38.360049591504499"/>
    <n v="-1"/>
    <n v="26.843347609026701"/>
    <n v="-1"/>
    <n v="22.812546664418701"/>
    <n v="-1"/>
    <n v="4.1178852951473299"/>
    <n v="-1"/>
    <x v="6"/>
    <x v="0"/>
    <x v="0"/>
  </r>
  <r>
    <n v="5086"/>
    <n v="4951"/>
    <m/>
    <x v="0"/>
    <n v="8"/>
    <n v="203"/>
    <n v="-1"/>
    <n v="812"/>
    <n v="-1"/>
    <n v="40.400725859953504"/>
    <n v="-1"/>
    <n v="22.148598434385899"/>
    <n v="-1"/>
    <n v="18.8589555084253"/>
    <n v="-1"/>
    <n v="4.4302444644721701"/>
    <n v="-1"/>
    <x v="7"/>
    <x v="0"/>
    <x v="0"/>
  </r>
  <r>
    <n v="5086"/>
    <n v="4951"/>
    <m/>
    <x v="0"/>
    <n v="9"/>
    <n v="170"/>
    <n v="-1"/>
    <n v="680"/>
    <n v="-1"/>
    <n v="39.270666000539897"/>
    <n v="-1"/>
    <n v="20.756203253792101"/>
    <n v="-1"/>
    <n v="17.643637051232901"/>
    <n v="-1"/>
    <n v="5.3124465667305003"/>
    <n v="-1"/>
    <x v="8"/>
    <x v="0"/>
    <x v="0"/>
  </r>
  <r>
    <n v="5086"/>
    <n v="4951"/>
    <m/>
    <x v="0"/>
    <n v="10"/>
    <n v="175"/>
    <n v="-1"/>
    <n v="700"/>
    <n v="-1"/>
    <n v="37.9841009229145"/>
    <n v="-1"/>
    <n v="22.005970198280799"/>
    <n v="-1"/>
    <n v="18.7288243070604"/>
    <n v="-1"/>
    <n v="5.1568861673917104"/>
    <n v="-1"/>
    <x v="9"/>
    <x v="0"/>
    <x v="0"/>
  </r>
  <r>
    <n v="5086"/>
    <n v="4951"/>
    <m/>
    <x v="0"/>
    <n v="11"/>
    <n v="189"/>
    <n v="-1"/>
    <n v="756"/>
    <n v="-1"/>
    <n v="39.287623446283902"/>
    <n v="-1"/>
    <n v="22.3810300843904"/>
    <n v="-1"/>
    <n v="18.997436383523699"/>
    <n v="-1"/>
    <n v="4.77648670456625"/>
    <n v="-1"/>
    <x v="10"/>
    <x v="0"/>
    <x v="0"/>
  </r>
  <r>
    <n v="5086"/>
    <n v="4951"/>
    <m/>
    <x v="0"/>
    <n v="12"/>
    <n v="194"/>
    <n v="-1"/>
    <n v="776"/>
    <n v="-1"/>
    <n v="40.172727047951398"/>
    <n v="-1"/>
    <n v="22.5974425716642"/>
    <n v="-1"/>
    <n v="19.211008655756199"/>
    <n v="-1"/>
    <n v="4.5747470197604496"/>
    <n v="-1"/>
    <x v="11"/>
    <x v="0"/>
    <x v="0"/>
  </r>
  <r>
    <n v="5086"/>
    <n v="4951"/>
    <m/>
    <x v="0"/>
    <n v="0"/>
    <n v="2644"/>
    <n v="-1"/>
    <n v="881.33333333333303"/>
    <n v="-1"/>
    <n v="41.717082893346003"/>
    <n v="-1"/>
    <n v="23.9773825600337"/>
    <n v="-1"/>
    <n v="20.377214710581899"/>
    <n v="-1"/>
    <n v="3.8979764958891399"/>
    <n v="-1"/>
    <x v="12"/>
    <x v="0"/>
    <x v="0"/>
  </r>
  <r>
    <n v="5085"/>
    <n v="4951"/>
    <m/>
    <x v="0"/>
    <n v="1"/>
    <n v="163"/>
    <n v="-1"/>
    <n v="652"/>
    <n v="-1"/>
    <n v="46.004334497193398"/>
    <n v="-1"/>
    <n v="13.6308153769172"/>
    <n v="-1"/>
    <n v="11.6241495219779"/>
    <n v="-1"/>
    <n v="2.4538377696537799"/>
    <n v="-1"/>
    <x v="0"/>
    <x v="0"/>
    <x v="0"/>
  </r>
  <r>
    <n v="5085"/>
    <n v="4951"/>
    <m/>
    <x v="0"/>
    <n v="2"/>
    <n v="301"/>
    <n v="-1"/>
    <n v="1204"/>
    <n v="-1"/>
    <n v="44.236607135286199"/>
    <n v="-1"/>
    <n v="27.694899186637599"/>
    <n v="-1"/>
    <n v="23.5558254899736"/>
    <n v="-1"/>
    <n v="2.9951896757065102"/>
    <n v="-1"/>
    <x v="1"/>
    <x v="0"/>
    <x v="0"/>
  </r>
  <r>
    <n v="5085"/>
    <n v="4951"/>
    <m/>
    <x v="0"/>
    <n v="3"/>
    <n v="310"/>
    <n v="-1"/>
    <n v="1240"/>
    <n v="-1"/>
    <n v="43.015356596424603"/>
    <n v="-1"/>
    <n v="29.7719959545683"/>
    <n v="-1"/>
    <n v="25.245759786828799"/>
    <n v="-1"/>
    <n v="2.90137318789187"/>
    <n v="-1"/>
    <x v="2"/>
    <x v="0"/>
    <x v="0"/>
  </r>
  <r>
    <n v="5085"/>
    <n v="4951"/>
    <m/>
    <x v="0"/>
    <n v="4"/>
    <n v="264"/>
    <n v="-1"/>
    <n v="1056"/>
    <n v="-1"/>
    <n v="44.280613239727998"/>
    <n v="-1"/>
    <n v="24.130400501455298"/>
    <n v="-1"/>
    <n v="20.481376499366998"/>
    <n v="-1"/>
    <n v="3.4073987673957302"/>
    <n v="-1"/>
    <x v="3"/>
    <x v="0"/>
    <x v="0"/>
  </r>
  <r>
    <n v="5085"/>
    <n v="4951"/>
    <m/>
    <x v="0"/>
    <n v="5"/>
    <n v="277"/>
    <n v="-1"/>
    <n v="1108"/>
    <n v="-1"/>
    <n v="38.156009684063001"/>
    <n v="-1"/>
    <n v="30.912883614222899"/>
    <n v="-1"/>
    <n v="26.191099572095698"/>
    <n v="-1"/>
    <n v="3.2442542389065498"/>
    <n v="-1"/>
    <x v="4"/>
    <x v="0"/>
    <x v="0"/>
  </r>
  <r>
    <n v="5085"/>
    <n v="4951"/>
    <m/>
    <x v="0"/>
    <n v="6"/>
    <n v="229"/>
    <n v="-1"/>
    <n v="916"/>
    <n v="-1"/>
    <n v="40.242480280695602"/>
    <n v="-1"/>
    <n v="25.237877351240101"/>
    <n v="-1"/>
    <n v="21.456654399035099"/>
    <n v="-1"/>
    <n v="3.8858391827646499"/>
    <n v="-1"/>
    <x v="5"/>
    <x v="0"/>
    <x v="0"/>
  </r>
  <r>
    <n v="5085"/>
    <n v="4951"/>
    <m/>
    <x v="0"/>
    <n v="7"/>
    <n v="188"/>
    <n v="-1"/>
    <n v="752"/>
    <n v="-1"/>
    <n v="37.395715559061401"/>
    <n v="-1"/>
    <n v="23.4846530739527"/>
    <n v="-1"/>
    <n v="20.032648870248899"/>
    <n v="-1"/>
    <n v="4.7487369342354802"/>
    <n v="-1"/>
    <x v="6"/>
    <x v="0"/>
    <x v="0"/>
  </r>
  <r>
    <n v="5085"/>
    <n v="4951"/>
    <m/>
    <x v="0"/>
    <n v="8"/>
    <n v="208"/>
    <n v="-1"/>
    <n v="832"/>
    <n v="-1"/>
    <n v="39.377334593631801"/>
    <n v="-1"/>
    <n v="24.2180769073642"/>
    <n v="-1"/>
    <n v="20.583788487781199"/>
    <n v="-1"/>
    <n v="4.3127345933178702"/>
    <n v="-1"/>
    <x v="7"/>
    <x v="0"/>
    <x v="0"/>
  </r>
  <r>
    <n v="5085"/>
    <n v="4951"/>
    <m/>
    <x v="0"/>
    <n v="9"/>
    <n v="186"/>
    <n v="-1"/>
    <n v="744"/>
    <n v="-1"/>
    <n v="39.213843805767503"/>
    <n v="-1"/>
    <n v="22.7243447406866"/>
    <n v="-1"/>
    <n v="19.4010338791755"/>
    <n v="-1"/>
    <n v="4.8560943431293602"/>
    <n v="-1"/>
    <x v="8"/>
    <x v="0"/>
    <x v="0"/>
  </r>
  <r>
    <n v="5085"/>
    <n v="4951"/>
    <m/>
    <x v="0"/>
    <n v="10"/>
    <n v="184"/>
    <n v="-1"/>
    <n v="736"/>
    <n v="-1"/>
    <n v="41.9612647223721"/>
    <n v="-1"/>
    <n v="21.351100232950799"/>
    <n v="-1"/>
    <n v="18.077243805572099"/>
    <n v="-1"/>
    <n v="4.9056095857759496"/>
    <n v="-1"/>
    <x v="9"/>
    <x v="0"/>
    <x v="0"/>
  </r>
  <r>
    <n v="5085"/>
    <n v="4951"/>
    <m/>
    <x v="0"/>
    <n v="11"/>
    <n v="179"/>
    <n v="-1"/>
    <n v="716"/>
    <n v="-1"/>
    <n v="41.034354383820002"/>
    <n v="-1"/>
    <n v="20.702288195374798"/>
    <n v="-1"/>
    <n v="17.584993031240899"/>
    <n v="-1"/>
    <n v="5.0162399943701201"/>
    <n v="-1"/>
    <x v="10"/>
    <x v="0"/>
    <x v="0"/>
  </r>
  <r>
    <n v="5085"/>
    <n v="4951"/>
    <m/>
    <x v="0"/>
    <n v="12"/>
    <n v="168"/>
    <n v="-1"/>
    <n v="672"/>
    <n v="-1"/>
    <n v="40.203341918743199"/>
    <n v="-1"/>
    <n v="20.362356953335901"/>
    <n v="-1"/>
    <n v="17.251903587874899"/>
    <n v="-1"/>
    <n v="5.3824439296533502"/>
    <n v="-1"/>
    <x v="11"/>
    <x v="0"/>
    <x v="0"/>
  </r>
  <r>
    <n v="5085"/>
    <n v="4951"/>
    <m/>
    <x v="0"/>
    <n v="0"/>
    <n v="2657"/>
    <n v="-1"/>
    <n v="885.66666666666697"/>
    <n v="-1"/>
    <n v="41.384399334636399"/>
    <n v="-1"/>
    <n v="24.5519253326637"/>
    <n v="-1"/>
    <n v="20.856312353532601"/>
    <n v="-1"/>
    <n v="3.87160587073227"/>
    <n v="-1"/>
    <x v="12"/>
    <x v="0"/>
    <x v="0"/>
  </r>
  <r>
    <n v="5081"/>
    <n v="4951"/>
    <m/>
    <x v="0"/>
    <n v="1"/>
    <n v="116"/>
    <n v="-1"/>
    <n v="464"/>
    <n v="-1"/>
    <n v="48.351471654616503"/>
    <n v="-1"/>
    <n v="9.6287423460540502"/>
    <n v="-1"/>
    <n v="8.1730812154524006"/>
    <n v="-1"/>
    <n v="3.6526215821390702"/>
    <n v="-1"/>
    <x v="0"/>
    <x v="0"/>
    <x v="0"/>
  </r>
  <r>
    <n v="5081"/>
    <n v="4951"/>
    <m/>
    <x v="0"/>
    <n v="2"/>
    <n v="277"/>
    <n v="-1"/>
    <n v="1108"/>
    <n v="-1"/>
    <n v="45.025028133073398"/>
    <n v="-1"/>
    <n v="25.190030806671299"/>
    <n v="-1"/>
    <n v="21.428315963581799"/>
    <n v="-1"/>
    <n v="3.2168157556215902"/>
    <n v="-1"/>
    <x v="1"/>
    <x v="0"/>
    <x v="0"/>
  </r>
  <r>
    <n v="5081"/>
    <n v="4951"/>
    <m/>
    <x v="0"/>
    <n v="3"/>
    <n v="271"/>
    <n v="-1"/>
    <n v="1084"/>
    <n v="-1"/>
    <n v="42.675005355782801"/>
    <n v="-1"/>
    <n v="25.639549773470701"/>
    <n v="-1"/>
    <n v="21.823309286028799"/>
    <n v="-1"/>
    <n v="3.3222504030714801"/>
    <n v="-1"/>
    <x v="2"/>
    <x v="0"/>
    <x v="0"/>
  </r>
  <r>
    <n v="5081"/>
    <n v="4951"/>
    <m/>
    <x v="0"/>
    <n v="4"/>
    <n v="284"/>
    <n v="-1"/>
    <n v="1136"/>
    <n v="-1"/>
    <n v="43.048107601922197"/>
    <n v="-1"/>
    <n v="26.405635543002301"/>
    <n v="-1"/>
    <n v="22.499510379357901"/>
    <n v="-1"/>
    <n v="3.14926350813358"/>
    <n v="-1"/>
    <x v="3"/>
    <x v="0"/>
    <x v="0"/>
  </r>
  <r>
    <n v="5081"/>
    <n v="4951"/>
    <m/>
    <x v="0"/>
    <n v="5"/>
    <n v="263"/>
    <n v="-1"/>
    <n v="1052"/>
    <n v="-1"/>
    <n v="43.746403520111798"/>
    <n v="-1"/>
    <n v="24.951991434643599"/>
    <n v="-1"/>
    <n v="21.19353281259"/>
    <n v="-1"/>
    <n v="3.4175993375407101"/>
    <n v="-1"/>
    <x v="4"/>
    <x v="0"/>
    <x v="0"/>
  </r>
  <r>
    <n v="5081"/>
    <n v="4951"/>
    <m/>
    <x v="0"/>
    <n v="6"/>
    <n v="213"/>
    <n v="-1"/>
    <n v="852"/>
    <n v="-1"/>
    <n v="39.6177528656495"/>
    <n v="-1"/>
    <n v="23.745071654548202"/>
    <n v="-1"/>
    <n v="20.209880383128102"/>
    <n v="-1"/>
    <n v="4.2240318309922902"/>
    <n v="-1"/>
    <x v="5"/>
    <x v="0"/>
    <x v="0"/>
  </r>
  <r>
    <n v="5081"/>
    <n v="4951"/>
    <m/>
    <x v="0"/>
    <n v="7"/>
    <n v="193"/>
    <n v="-1"/>
    <n v="772"/>
    <n v="-1"/>
    <n v="38.682338057259201"/>
    <n v="-1"/>
    <n v="22.693801577386701"/>
    <n v="-1"/>
    <n v="19.336016149756901"/>
    <n v="-1"/>
    <n v="4.6535805313013503"/>
    <n v="-1"/>
    <x v="6"/>
    <x v="0"/>
    <x v="0"/>
  </r>
  <r>
    <n v="5081"/>
    <n v="4951"/>
    <m/>
    <x v="0"/>
    <n v="8"/>
    <n v="202"/>
    <n v="-1"/>
    <n v="808"/>
    <n v="-1"/>
    <n v="38.568552867231404"/>
    <n v="-1"/>
    <n v="23.893123743305999"/>
    <n v="-1"/>
    <n v="20.263459037532101"/>
    <n v="-1"/>
    <n v="4.4695120753506696"/>
    <n v="-1"/>
    <x v="7"/>
    <x v="0"/>
    <x v="0"/>
  </r>
  <r>
    <n v="5081"/>
    <n v="4951"/>
    <m/>
    <x v="0"/>
    <n v="9"/>
    <n v="183"/>
    <n v="-1"/>
    <n v="732"/>
    <n v="-1"/>
    <n v="38.617218315838301"/>
    <n v="-1"/>
    <n v="22.756369293965498"/>
    <n v="-1"/>
    <n v="19.3435437567849"/>
    <n v="-1"/>
    <n v="4.8812819497497699"/>
    <n v="-1"/>
    <x v="8"/>
    <x v="0"/>
    <x v="0"/>
  </r>
  <r>
    <n v="5081"/>
    <n v="4951"/>
    <m/>
    <x v="0"/>
    <n v="10"/>
    <n v="201"/>
    <n v="-1"/>
    <n v="804"/>
    <n v="-1"/>
    <n v="38.87690970469"/>
    <n v="-1"/>
    <n v="24.9166482152093"/>
    <n v="-1"/>
    <n v="21.133679528086301"/>
    <n v="-1"/>
    <n v="4.4706910609130599"/>
    <n v="-1"/>
    <x v="9"/>
    <x v="0"/>
    <x v="0"/>
  </r>
  <r>
    <n v="5081"/>
    <n v="4951"/>
    <m/>
    <x v="0"/>
    <n v="11"/>
    <n v="177"/>
    <n v="-1"/>
    <n v="708"/>
    <n v="-1"/>
    <n v="39.410166885953998"/>
    <n v="-1"/>
    <n v="21.190737629389801"/>
    <n v="-1"/>
    <n v="18.012019596215001"/>
    <n v="-1"/>
    <n v="5.06151773593625"/>
    <n v="-1"/>
    <x v="10"/>
    <x v="0"/>
    <x v="0"/>
  </r>
  <r>
    <n v="5081"/>
    <n v="4951"/>
    <m/>
    <x v="0"/>
    <n v="12"/>
    <n v="208"/>
    <n v="-1"/>
    <n v="832"/>
    <n v="-1"/>
    <n v="40.651102741118301"/>
    <n v="-1"/>
    <n v="23.1297215094839"/>
    <n v="-1"/>
    <n v="19.599574713548702"/>
    <n v="-1"/>
    <n v="4.3055606669517097"/>
    <n v="-1"/>
    <x v="11"/>
    <x v="0"/>
    <x v="0"/>
  </r>
  <r>
    <n v="5081"/>
    <n v="4951"/>
    <m/>
    <x v="0"/>
    <n v="0"/>
    <n v="2588"/>
    <n v="-1"/>
    <n v="862.66666666666697"/>
    <n v="-1"/>
    <n v="41.4930276804374"/>
    <n v="-1"/>
    <n v="23.610078958715"/>
    <n v="-1"/>
    <n v="20.071077783053799"/>
    <n v="-1"/>
    <n v="3.9769479941841501"/>
    <n v="-1"/>
    <x v="12"/>
    <x v="0"/>
    <x v="0"/>
  </r>
  <r>
    <n v="5080"/>
    <n v="4951"/>
    <m/>
    <x v="0"/>
    <n v="1"/>
    <n v="146"/>
    <n v="-1"/>
    <n v="584"/>
    <n v="-1"/>
    <n v="45.439690692352897"/>
    <n v="-1"/>
    <n v="12.274619658213799"/>
    <n v="-1"/>
    <n v="10.425763877565601"/>
    <n v="-1"/>
    <n v="3.0638786921592902"/>
    <n v="-1"/>
    <x v="0"/>
    <x v="0"/>
    <x v="0"/>
  </r>
  <r>
    <n v="5080"/>
    <n v="4951"/>
    <m/>
    <x v="0"/>
    <n v="2"/>
    <n v="284"/>
    <n v="-1"/>
    <n v="1136"/>
    <n v="-1"/>
    <n v="43.576671756057699"/>
    <n v="-1"/>
    <n v="26.6560876741488"/>
    <n v="-1"/>
    <n v="22.6992954390685"/>
    <n v="-1"/>
    <n v="3.1611964659861398"/>
    <n v="-1"/>
    <x v="1"/>
    <x v="0"/>
    <x v="0"/>
  </r>
  <r>
    <n v="5080"/>
    <n v="4951"/>
    <m/>
    <x v="0"/>
    <n v="3"/>
    <n v="281"/>
    <n v="-1"/>
    <n v="1124"/>
    <n v="-1"/>
    <n v="43.3437206508858"/>
    <n v="-1"/>
    <n v="26.269425135269"/>
    <n v="-1"/>
    <n v="22.304566782106001"/>
    <n v="-1"/>
    <n v="3.2097733524259202"/>
    <n v="-1"/>
    <x v="2"/>
    <x v="0"/>
    <x v="0"/>
  </r>
  <r>
    <n v="5080"/>
    <n v="4951"/>
    <m/>
    <x v="0"/>
    <n v="4"/>
    <n v="285"/>
    <n v="-1"/>
    <n v="1140"/>
    <n v="-1"/>
    <n v="43.656499071892299"/>
    <n v="-1"/>
    <n v="27.221670424249801"/>
    <n v="-1"/>
    <n v="23.099768000237798"/>
    <n v="-1"/>
    <n v="3.1641689938687598"/>
    <n v="-1"/>
    <x v="3"/>
    <x v="0"/>
    <x v="0"/>
  </r>
  <r>
    <n v="5080"/>
    <n v="4951"/>
    <m/>
    <x v="0"/>
    <n v="5"/>
    <n v="283"/>
    <n v="-1"/>
    <n v="1132"/>
    <n v="-1"/>
    <n v="39.478091415495904"/>
    <n v="-1"/>
    <n v="31.462142926445601"/>
    <n v="-1"/>
    <n v="26.635951855499201"/>
    <n v="-1"/>
    <n v="3.18058251259116"/>
    <n v="-1"/>
    <x v="4"/>
    <x v="0"/>
    <x v="0"/>
  </r>
  <r>
    <n v="5080"/>
    <n v="4951"/>
    <m/>
    <x v="0"/>
    <n v="6"/>
    <n v="222"/>
    <n v="-1"/>
    <n v="888"/>
    <n v="-1"/>
    <n v="38.892645174754897"/>
    <n v="-1"/>
    <n v="24.927766675325099"/>
    <n v="-1"/>
    <n v="21.190458342248501"/>
    <n v="-1"/>
    <n v="4.0488172038384098"/>
    <n v="-1"/>
    <x v="5"/>
    <x v="0"/>
    <x v="0"/>
  </r>
  <r>
    <n v="5080"/>
    <n v="4951"/>
    <m/>
    <x v="0"/>
    <n v="7"/>
    <n v="179"/>
    <n v="-1"/>
    <n v="716"/>
    <n v="-1"/>
    <n v="38.959724747871597"/>
    <n v="-1"/>
    <n v="21.167736322155299"/>
    <n v="-1"/>
    <n v="18.021636645998399"/>
    <n v="-1"/>
    <n v="4.9887917965684396"/>
    <n v="-1"/>
    <x v="6"/>
    <x v="0"/>
    <x v="0"/>
  </r>
  <r>
    <n v="5080"/>
    <n v="4951"/>
    <m/>
    <x v="0"/>
    <n v="8"/>
    <n v="214"/>
    <n v="-1"/>
    <n v="856"/>
    <n v="-1"/>
    <n v="38.995841046079001"/>
    <n v="-1"/>
    <n v="24.783087272035701"/>
    <n v="-1"/>
    <n v="21.054479038331699"/>
    <n v="-1"/>
    <n v="4.1807519042965096"/>
    <n v="-1"/>
    <x v="7"/>
    <x v="0"/>
    <x v="0"/>
  </r>
  <r>
    <n v="5080"/>
    <n v="4951"/>
    <m/>
    <x v="0"/>
    <n v="9"/>
    <n v="176"/>
    <n v="-1"/>
    <n v="704"/>
    <n v="-1"/>
    <n v="39.130868100709101"/>
    <n v="-1"/>
    <n v="20.209864213076902"/>
    <n v="-1"/>
    <n v="17.211267957499601"/>
    <n v="-1"/>
    <n v="5.1169859783162597"/>
    <n v="-1"/>
    <x v="8"/>
    <x v="0"/>
    <x v="0"/>
  </r>
  <r>
    <n v="5080"/>
    <n v="4951"/>
    <m/>
    <x v="0"/>
    <n v="10"/>
    <n v="182"/>
    <n v="-1"/>
    <n v="728"/>
    <n v="-1"/>
    <n v="39.943777052332798"/>
    <n v="-1"/>
    <n v="21.439109011617401"/>
    <n v="-1"/>
    <n v="18.245106628150001"/>
    <n v="-1"/>
    <n v="4.9053518315389999"/>
    <n v="-1"/>
    <x v="9"/>
    <x v="0"/>
    <x v="0"/>
  </r>
  <r>
    <n v="5080"/>
    <n v="4951"/>
    <m/>
    <x v="0"/>
    <n v="11"/>
    <n v="194"/>
    <n v="-1"/>
    <n v="776"/>
    <n v="-1"/>
    <n v="38.896447456035602"/>
    <n v="-1"/>
    <n v="23.454757087629002"/>
    <n v="-1"/>
    <n v="19.9819072046568"/>
    <n v="-1"/>
    <n v="4.58608681231732"/>
    <n v="-1"/>
    <x v="10"/>
    <x v="0"/>
    <x v="0"/>
  </r>
  <r>
    <n v="5080"/>
    <n v="4951"/>
    <m/>
    <x v="0"/>
    <n v="12"/>
    <n v="203"/>
    <n v="-1"/>
    <n v="812"/>
    <n v="-1"/>
    <n v="39.236555629702799"/>
    <n v="-1"/>
    <n v="24.881970809473302"/>
    <n v="-1"/>
    <n v="21.2576309207256"/>
    <n v="-1"/>
    <n v="4.4348662315156497"/>
    <n v="-1"/>
    <x v="11"/>
    <x v="0"/>
    <x v="0"/>
  </r>
  <r>
    <n v="5080"/>
    <n v="4951"/>
    <m/>
    <x v="0"/>
    <n v="0"/>
    <n v="2649"/>
    <n v="-1"/>
    <n v="883"/>
    <n v="-1"/>
    <n v="40.9304480860147"/>
    <n v="-1"/>
    <n v="24.572586229673799"/>
    <n v="-1"/>
    <n v="20.8890705243623"/>
    <n v="-1"/>
    <n v="3.8953566335263199"/>
    <n v="-1"/>
    <x v="12"/>
    <x v="0"/>
    <x v="0"/>
  </r>
  <r>
    <n v="5077"/>
    <n v="4951"/>
    <m/>
    <x v="0"/>
    <n v="1"/>
    <n v="148"/>
    <n v="-1"/>
    <n v="592"/>
    <n v="-1"/>
    <n v="46.639259702385303"/>
    <n v="-1"/>
    <n v="12.4755977236553"/>
    <n v="-1"/>
    <n v="10.606477043367001"/>
    <n v="-1"/>
    <n v="2.9680112085696"/>
    <n v="-1"/>
    <x v="0"/>
    <x v="0"/>
    <x v="0"/>
  </r>
  <r>
    <n v="5077"/>
    <n v="4951"/>
    <m/>
    <x v="0"/>
    <n v="2"/>
    <n v="302"/>
    <n v="-1"/>
    <n v="1208"/>
    <n v="-1"/>
    <n v="42.401306231213901"/>
    <n v="-1"/>
    <n v="28.4296659765761"/>
    <n v="-1"/>
    <n v="24.160751421170101"/>
    <n v="-1"/>
    <n v="2.9754214789318501"/>
    <n v="-1"/>
    <x v="1"/>
    <x v="0"/>
    <x v="0"/>
  </r>
  <r>
    <n v="5077"/>
    <n v="4951"/>
    <m/>
    <x v="0"/>
    <n v="3"/>
    <n v="261"/>
    <n v="-1"/>
    <n v="1044"/>
    <n v="-1"/>
    <n v="44.522534573354797"/>
    <n v="-1"/>
    <n v="23.437928345563499"/>
    <n v="-1"/>
    <n v="19.951658479129598"/>
    <n v="-1"/>
    <n v="3.4066096229849201"/>
    <n v="-1"/>
    <x v="2"/>
    <x v="0"/>
    <x v="0"/>
  </r>
  <r>
    <n v="5077"/>
    <n v="4951"/>
    <m/>
    <x v="0"/>
    <n v="4"/>
    <n v="288"/>
    <n v="-1"/>
    <n v="1152"/>
    <n v="-1"/>
    <n v="43.679450627947801"/>
    <n v="-1"/>
    <n v="26.687675768118801"/>
    <n v="-1"/>
    <n v="22.6428758244863"/>
    <n v="-1"/>
    <n v="3.11366024576001"/>
    <n v="-1"/>
    <x v="3"/>
    <x v="0"/>
    <x v="0"/>
  </r>
  <r>
    <n v="5077"/>
    <n v="4951"/>
    <m/>
    <x v="0"/>
    <n v="5"/>
    <n v="307"/>
    <n v="-1"/>
    <n v="1228"/>
    <n v="-1"/>
    <n v="40.216312317641801"/>
    <n v="-1"/>
    <n v="31.892038294072101"/>
    <n v="-1"/>
    <n v="27.1220542381356"/>
    <n v="-1"/>
    <n v="2.9317723811706302"/>
    <n v="-1"/>
    <x v="4"/>
    <x v="0"/>
    <x v="0"/>
  </r>
  <r>
    <n v="5077"/>
    <n v="4951"/>
    <m/>
    <x v="0"/>
    <n v="6"/>
    <n v="195"/>
    <n v="-1"/>
    <n v="780"/>
    <n v="-1"/>
    <n v="39.997693680148998"/>
    <n v="-1"/>
    <n v="21.630396353832001"/>
    <n v="-1"/>
    <n v="18.376467808281902"/>
    <n v="-1"/>
    <n v="4.5575140989607901"/>
    <n v="-1"/>
    <x v="5"/>
    <x v="0"/>
    <x v="0"/>
  </r>
  <r>
    <n v="5077"/>
    <n v="4951"/>
    <m/>
    <x v="0"/>
    <n v="7"/>
    <n v="179"/>
    <n v="-1"/>
    <n v="716"/>
    <n v="-1"/>
    <n v="39.363887227721499"/>
    <n v="-1"/>
    <n v="21.030471935418799"/>
    <n v="-1"/>
    <n v="17.861477193278201"/>
    <n v="-1"/>
    <n v="5.0199584439376803"/>
    <n v="-1"/>
    <x v="6"/>
    <x v="0"/>
    <x v="0"/>
  </r>
  <r>
    <n v="5077"/>
    <n v="4951"/>
    <m/>
    <x v="0"/>
    <n v="8"/>
    <n v="216"/>
    <n v="-1"/>
    <n v="864"/>
    <n v="-1"/>
    <n v="40.596260989367799"/>
    <n v="-1"/>
    <n v="24.070364344195202"/>
    <n v="-1"/>
    <n v="20.454159659076801"/>
    <n v="-1"/>
    <n v="4.1737247952232304"/>
    <n v="-1"/>
    <x v="7"/>
    <x v="0"/>
    <x v="0"/>
  </r>
  <r>
    <n v="5077"/>
    <n v="4951"/>
    <m/>
    <x v="0"/>
    <n v="9"/>
    <n v="185"/>
    <n v="-1"/>
    <n v="740"/>
    <n v="-1"/>
    <n v="37.464383715511403"/>
    <n v="-1"/>
    <n v="22.6736723768316"/>
    <n v="-1"/>
    <n v="19.2459961407389"/>
    <n v="-1"/>
    <n v="4.8597806915612196"/>
    <n v="-1"/>
    <x v="8"/>
    <x v="0"/>
    <x v="0"/>
  </r>
  <r>
    <n v="5077"/>
    <n v="4951"/>
    <m/>
    <x v="0"/>
    <n v="10"/>
    <n v="183"/>
    <n v="-1"/>
    <n v="732"/>
    <n v="-1"/>
    <n v="37.401246957409697"/>
    <n v="-1"/>
    <n v="23.1607626515991"/>
    <n v="-1"/>
    <n v="19.693441158001601"/>
    <n v="-1"/>
    <n v="4.9260427460971501"/>
    <n v="-1"/>
    <x v="9"/>
    <x v="0"/>
    <x v="0"/>
  </r>
  <r>
    <n v="5077"/>
    <n v="4951"/>
    <m/>
    <x v="0"/>
    <n v="11"/>
    <n v="199"/>
    <n v="-1"/>
    <n v="796"/>
    <n v="-1"/>
    <n v="41.332863235461502"/>
    <n v="-1"/>
    <n v="22.322027518801999"/>
    <n v="-1"/>
    <n v="18.997024689447901"/>
    <n v="-1"/>
    <n v="4.5321928324282403"/>
    <n v="-1"/>
    <x v="10"/>
    <x v="0"/>
    <x v="0"/>
  </r>
  <r>
    <n v="5077"/>
    <n v="4951"/>
    <m/>
    <x v="0"/>
    <n v="12"/>
    <n v="178"/>
    <n v="-1"/>
    <n v="712"/>
    <n v="-1"/>
    <n v="39.524381238552998"/>
    <n v="-1"/>
    <n v="22.844987212987501"/>
    <n v="-1"/>
    <n v="19.395778347511602"/>
    <n v="-1"/>
    <n v="5.0267201565702697"/>
    <n v="-1"/>
    <x v="11"/>
    <x v="0"/>
    <x v="0"/>
  </r>
  <r>
    <n v="5077"/>
    <n v="4951"/>
    <m/>
    <x v="0"/>
    <n v="0"/>
    <n v="2641"/>
    <n v="-1"/>
    <n v="880.33333333333303"/>
    <n v="-1"/>
    <n v="41.236150467163803"/>
    <n v="-1"/>
    <n v="24.289842439458798"/>
    <n v="-1"/>
    <n v="20.642668264598498"/>
    <n v="-1"/>
    <n v="3.90373211186323"/>
    <n v="-1"/>
    <x v="12"/>
    <x v="0"/>
    <x v="0"/>
  </r>
  <r>
    <n v="5078"/>
    <n v="4951"/>
    <m/>
    <x v="0"/>
    <n v="1"/>
    <n v="120"/>
    <n v="-1"/>
    <n v="480"/>
    <n v="-1"/>
    <n v="46.7010857223177"/>
    <n v="-1"/>
    <n v="10.2847176315544"/>
    <n v="-1"/>
    <n v="8.7050254249019297"/>
    <n v="-1"/>
    <n v="3.3207974357177599"/>
    <n v="-1"/>
    <x v="0"/>
    <x v="0"/>
    <x v="0"/>
  </r>
  <r>
    <n v="5078"/>
    <n v="4951"/>
    <m/>
    <x v="0"/>
    <n v="2"/>
    <n v="262"/>
    <n v="-1"/>
    <n v="1048"/>
    <n v="-1"/>
    <n v="42.943388931092997"/>
    <n v="-1"/>
    <n v="25.092851334685999"/>
    <n v="-1"/>
    <n v="21.316625986061599"/>
    <n v="-1"/>
    <n v="3.4103825217741699"/>
    <n v="-1"/>
    <x v="1"/>
    <x v="0"/>
    <x v="0"/>
  </r>
  <r>
    <n v="5078"/>
    <n v="4951"/>
    <m/>
    <x v="0"/>
    <n v="3"/>
    <n v="276"/>
    <n v="-1"/>
    <n v="1104"/>
    <n v="-1"/>
    <n v="44.110733357458898"/>
    <n v="-1"/>
    <n v="25.1328618043345"/>
    <n v="-1"/>
    <n v="21.311082078343599"/>
    <n v="-1"/>
    <n v="3.23215271064675"/>
    <n v="-1"/>
    <x v="2"/>
    <x v="0"/>
    <x v="0"/>
  </r>
  <r>
    <n v="5078"/>
    <n v="4951"/>
    <m/>
    <x v="0"/>
    <n v="4"/>
    <n v="306"/>
    <n v="-1"/>
    <n v="1224"/>
    <n v="-1"/>
    <n v="44.0729772199129"/>
    <n v="-1"/>
    <n v="27.506300217614001"/>
    <n v="-1"/>
    <n v="23.402154354388401"/>
    <n v="-1"/>
    <n v="2.9198469986953999"/>
    <n v="-1"/>
    <x v="3"/>
    <x v="0"/>
    <x v="0"/>
  </r>
  <r>
    <n v="5078"/>
    <n v="4951"/>
    <m/>
    <x v="0"/>
    <n v="5"/>
    <n v="277"/>
    <n v="-1"/>
    <n v="1108"/>
    <n v="-1"/>
    <n v="42.957377226865603"/>
    <n v="-1"/>
    <n v="26.376080638606499"/>
    <n v="-1"/>
    <n v="22.359248296557901"/>
    <n v="-1"/>
    <n v="3.24503932668078"/>
    <n v="-1"/>
    <x v="4"/>
    <x v="0"/>
    <x v="0"/>
  </r>
  <r>
    <n v="5078"/>
    <n v="4951"/>
    <m/>
    <x v="0"/>
    <n v="6"/>
    <n v="236"/>
    <n v="-1"/>
    <n v="944"/>
    <n v="-1"/>
    <n v="41.086365842860701"/>
    <n v="-1"/>
    <n v="25.0155298827267"/>
    <n v="-1"/>
    <n v="21.261232391473602"/>
    <n v="-1"/>
    <n v="3.7722393313656299"/>
    <n v="-1"/>
    <x v="5"/>
    <x v="0"/>
    <x v="0"/>
  </r>
  <r>
    <n v="5078"/>
    <n v="4951"/>
    <m/>
    <x v="0"/>
    <n v="7"/>
    <n v="202"/>
    <n v="-1"/>
    <n v="808"/>
    <n v="-1"/>
    <n v="40.706506261759799"/>
    <n v="-1"/>
    <n v="21.429597224795"/>
    <n v="-1"/>
    <n v="18.238624644819001"/>
    <n v="-1"/>
    <n v="4.4665690912319098"/>
    <n v="-1"/>
    <x v="6"/>
    <x v="0"/>
    <x v="0"/>
  </r>
  <r>
    <n v="5078"/>
    <n v="4951"/>
    <m/>
    <x v="0"/>
    <n v="8"/>
    <n v="236"/>
    <n v="-1"/>
    <n v="944"/>
    <n v="-1"/>
    <n v="39.680576012703199"/>
    <n v="-1"/>
    <n v="27.164881603160001"/>
    <n v="-1"/>
    <n v="23.1532870398193"/>
    <n v="-1"/>
    <n v="3.8198782823016599"/>
    <n v="-1"/>
    <x v="7"/>
    <x v="0"/>
    <x v="0"/>
  </r>
  <r>
    <n v="5078"/>
    <n v="4951"/>
    <m/>
    <x v="0"/>
    <n v="9"/>
    <n v="166"/>
    <n v="-1"/>
    <n v="664"/>
    <n v="-1"/>
    <n v="37.221520773851502"/>
    <n v="-1"/>
    <n v="21.259386498681799"/>
    <n v="-1"/>
    <n v="18.194526349807401"/>
    <n v="-1"/>
    <n v="5.3365470671662996"/>
    <n v="-1"/>
    <x v="8"/>
    <x v="0"/>
    <x v="0"/>
  </r>
  <r>
    <n v="5078"/>
    <n v="4951"/>
    <m/>
    <x v="0"/>
    <n v="10"/>
    <n v="192"/>
    <n v="-1"/>
    <n v="768"/>
    <n v="-1"/>
    <n v="38.672902752648099"/>
    <n v="-1"/>
    <n v="24.972454235459502"/>
    <n v="-1"/>
    <n v="21.305405432497899"/>
    <n v="-1"/>
    <n v="4.6936311786922396"/>
    <n v="-1"/>
    <x v="9"/>
    <x v="0"/>
    <x v="0"/>
  </r>
  <r>
    <n v="5078"/>
    <n v="4951"/>
    <m/>
    <x v="0"/>
    <n v="11"/>
    <n v="166"/>
    <n v="-1"/>
    <n v="664"/>
    <n v="-1"/>
    <n v="40.802532680726898"/>
    <n v="-1"/>
    <n v="20.256263449853801"/>
    <n v="-1"/>
    <n v="17.245523824928899"/>
    <n v="-1"/>
    <n v="5.3219438465693401"/>
    <n v="-1"/>
    <x v="10"/>
    <x v="0"/>
    <x v="0"/>
  </r>
  <r>
    <n v="5078"/>
    <n v="4951"/>
    <m/>
    <x v="0"/>
    <n v="12"/>
    <n v="181"/>
    <n v="-1"/>
    <n v="724"/>
    <n v="-1"/>
    <n v="39.1828121036799"/>
    <n v="-1"/>
    <n v="22.559399017219999"/>
    <n v="-1"/>
    <n v="19.133961227467701"/>
    <n v="-1"/>
    <n v="4.9746496078021698"/>
    <n v="-1"/>
    <x v="11"/>
    <x v="0"/>
    <x v="0"/>
  </r>
  <r>
    <n v="5078"/>
    <n v="4951"/>
    <m/>
    <x v="0"/>
    <n v="0"/>
    <n v="2620"/>
    <n v="-1"/>
    <n v="873.33333333333303"/>
    <n v="-1"/>
    <n v="41.667319408374503"/>
    <n v="-1"/>
    <n v="24.0004508793184"/>
    <n v="-1"/>
    <n v="20.407996428169699"/>
    <n v="-1"/>
    <n v="3.9089023307161801"/>
    <n v="-1"/>
    <x v="12"/>
    <x v="0"/>
    <x v="0"/>
  </r>
  <r>
    <n v="5084"/>
    <n v="4950"/>
    <m/>
    <x v="0"/>
    <n v="1"/>
    <n v="114"/>
    <n v="-1"/>
    <n v="456"/>
    <n v="-1"/>
    <n v="45.876416223933397"/>
    <n v="-1"/>
    <n v="9.6068168032058399"/>
    <n v="-1"/>
    <n v="8.1336427563863598"/>
    <n v="-1"/>
    <n v="3.4475582088485002"/>
    <n v="-1"/>
    <x v="0"/>
    <x v="0"/>
    <x v="0"/>
  </r>
  <r>
    <n v="5084"/>
    <n v="4950"/>
    <m/>
    <x v="0"/>
    <n v="2"/>
    <n v="272"/>
    <n v="-1"/>
    <n v="1088"/>
    <n v="-1"/>
    <n v="44.570505943686499"/>
    <n v="-1"/>
    <n v="23.328718402783501"/>
    <n v="-1"/>
    <n v="19.846793933145801"/>
    <n v="-1"/>
    <n v="3.3036742036595301"/>
    <n v="-1"/>
    <x v="1"/>
    <x v="0"/>
    <x v="0"/>
  </r>
  <r>
    <n v="5084"/>
    <n v="4950"/>
    <m/>
    <x v="0"/>
    <n v="3"/>
    <n v="257"/>
    <n v="-1"/>
    <n v="1028"/>
    <n v="-1"/>
    <n v="39.945924942530198"/>
    <n v="-1"/>
    <n v="25.083185952608702"/>
    <n v="-1"/>
    <n v="21.284310745180299"/>
    <n v="-1"/>
    <n v="3.4777856642400802"/>
    <n v="-1"/>
    <x v="2"/>
    <x v="0"/>
    <x v="0"/>
  </r>
  <r>
    <n v="5084"/>
    <n v="4950"/>
    <m/>
    <x v="0"/>
    <n v="4"/>
    <n v="289"/>
    <n v="-1"/>
    <n v="1156"/>
    <n v="-1"/>
    <n v="33.0179329291892"/>
    <n v="-1"/>
    <n v="38.553374862930902"/>
    <n v="-1"/>
    <n v="32.752677023364697"/>
    <n v="-1"/>
    <n v="3.1063532826842901"/>
    <n v="-1"/>
    <x v="3"/>
    <x v="0"/>
    <x v="0"/>
  </r>
  <r>
    <n v="5084"/>
    <n v="4950"/>
    <m/>
    <x v="0"/>
    <n v="5"/>
    <n v="280"/>
    <n v="-1"/>
    <n v="1120"/>
    <n v="-1"/>
    <n v="29.349400139319702"/>
    <n v="-1"/>
    <n v="48.988715619118601"/>
    <n v="-1"/>
    <n v="41.646424961469201"/>
    <n v="-1"/>
    <n v="3.2203812908872602"/>
    <n v="-1"/>
    <x v="4"/>
    <x v="0"/>
    <x v="0"/>
  </r>
  <r>
    <n v="5084"/>
    <n v="4950"/>
    <m/>
    <x v="0"/>
    <n v="6"/>
    <n v="249"/>
    <n v="-1"/>
    <n v="996"/>
    <n v="-1"/>
    <n v="27.5956778646879"/>
    <n v="-1"/>
    <n v="47.492046046446497"/>
    <n v="-1"/>
    <n v="40.409682181537299"/>
    <n v="-1"/>
    <n v="3.6157029781789598"/>
    <n v="-1"/>
    <x v="5"/>
    <x v="0"/>
    <x v="0"/>
  </r>
  <r>
    <n v="5084"/>
    <n v="4950"/>
    <m/>
    <x v="0"/>
    <n v="7"/>
    <n v="168"/>
    <n v="-1"/>
    <n v="672"/>
    <n v="-1"/>
    <n v="27.8136718791635"/>
    <n v="-1"/>
    <n v="35.9657667196931"/>
    <n v="-1"/>
    <n v="30.6411550939435"/>
    <n v="-1"/>
    <n v="5.3324961731879199"/>
    <n v="-1"/>
    <x v="6"/>
    <x v="0"/>
    <x v="0"/>
  </r>
  <r>
    <n v="5084"/>
    <n v="4950"/>
    <m/>
    <x v="0"/>
    <n v="8"/>
    <n v="181"/>
    <n v="-1"/>
    <n v="724"/>
    <n v="-1"/>
    <n v="26.8145291817724"/>
    <n v="-1"/>
    <n v="37.773303745753203"/>
    <n v="-1"/>
    <n v="32.089930658161002"/>
    <n v="-1"/>
    <n v="4.8509530525650204"/>
    <n v="-1"/>
    <x v="7"/>
    <x v="0"/>
    <x v="0"/>
  </r>
  <r>
    <n v="5084"/>
    <n v="4950"/>
    <m/>
    <x v="0"/>
    <n v="9"/>
    <n v="179"/>
    <n v="-1"/>
    <n v="716"/>
    <n v="-1"/>
    <n v="29.585532465999201"/>
    <n v="-1"/>
    <n v="33.2684482197579"/>
    <n v="-1"/>
    <n v="28.3220860239595"/>
    <n v="-1"/>
    <n v="4.8652781819415596"/>
    <n v="-1"/>
    <x v="8"/>
    <x v="0"/>
    <x v="0"/>
  </r>
  <r>
    <n v="5084"/>
    <n v="4950"/>
    <m/>
    <x v="0"/>
    <n v="10"/>
    <n v="185"/>
    <n v="-1"/>
    <n v="740"/>
    <n v="-1"/>
    <n v="28.7410535501716"/>
    <n v="-1"/>
    <n v="37.574143062959202"/>
    <n v="-1"/>
    <n v="31.989290762490398"/>
    <n v="-1"/>
    <n v="4.8399040462597496"/>
    <n v="-1"/>
    <x v="9"/>
    <x v="0"/>
    <x v="0"/>
  </r>
  <r>
    <n v="5084"/>
    <n v="4950"/>
    <m/>
    <x v="0"/>
    <n v="11"/>
    <n v="205"/>
    <n v="-1"/>
    <n v="820"/>
    <n v="-1"/>
    <n v="31.088188011512599"/>
    <n v="-1"/>
    <n v="35.698597815598397"/>
    <n v="-1"/>
    <n v="30.411182894445101"/>
    <n v="-1"/>
    <n v="4.40581194168983"/>
    <n v="-1"/>
    <x v="10"/>
    <x v="0"/>
    <x v="0"/>
  </r>
  <r>
    <n v="5084"/>
    <n v="4950"/>
    <m/>
    <x v="0"/>
    <n v="12"/>
    <n v="169"/>
    <n v="-1"/>
    <n v="676"/>
    <n v="-1"/>
    <n v="29.265506918592301"/>
    <n v="-1"/>
    <n v="33.5641430039935"/>
    <n v="-1"/>
    <n v="28.5317392340732"/>
    <n v="-1"/>
    <n v="5.1801219772603897"/>
    <n v="-1"/>
    <x v="11"/>
    <x v="0"/>
    <x v="0"/>
  </r>
  <r>
    <n v="5084"/>
    <n v="4950"/>
    <m/>
    <x v="0"/>
    <n v="0"/>
    <n v="2548"/>
    <n v="-1"/>
    <n v="849.33333333333303"/>
    <n v="-1"/>
    <n v="32.852633951213498"/>
    <n v="-1"/>
    <n v="35.065655686811198"/>
    <n v="-1"/>
    <n v="29.8210301082811"/>
    <n v="-1"/>
    <n v="4.0046883051661801"/>
    <n v="-1"/>
    <x v="12"/>
    <x v="0"/>
    <x v="0"/>
  </r>
  <r>
    <n v="5082"/>
    <n v="4950"/>
    <m/>
    <x v="0"/>
    <n v="1"/>
    <n v="119"/>
    <n v="-1"/>
    <n v="476"/>
    <n v="-1"/>
    <n v="47.9505164041204"/>
    <n v="-1"/>
    <n v="9.5957230929111592"/>
    <n v="-1"/>
    <n v="8.1149353635041397"/>
    <n v="-1"/>
    <n v="3.3940126854695101"/>
    <n v="-1"/>
    <x v="0"/>
    <x v="0"/>
    <x v="0"/>
  </r>
  <r>
    <n v="5082"/>
    <n v="4950"/>
    <m/>
    <x v="0"/>
    <n v="2"/>
    <n v="298"/>
    <n v="-1"/>
    <n v="1192"/>
    <n v="-1"/>
    <n v="35.644700417550297"/>
    <n v="-1"/>
    <n v="35.728621102575403"/>
    <n v="-1"/>
    <n v="30.409525831192902"/>
    <n v="-1"/>
    <n v="2.9937461376047798"/>
    <n v="-1"/>
    <x v="1"/>
    <x v="0"/>
    <x v="0"/>
  </r>
  <r>
    <n v="5082"/>
    <n v="4950"/>
    <m/>
    <x v="0"/>
    <n v="3"/>
    <n v="280"/>
    <n v="-1"/>
    <n v="1120"/>
    <n v="-1"/>
    <n v="29.337128475707001"/>
    <n v="-1"/>
    <n v="47.260170387947198"/>
    <n v="-1"/>
    <n v="40.206036439384697"/>
    <n v="-1"/>
    <n v="3.1994612895743102"/>
    <n v="-1"/>
    <x v="2"/>
    <x v="0"/>
    <x v="0"/>
  </r>
  <r>
    <n v="5082"/>
    <n v="4950"/>
    <m/>
    <x v="0"/>
    <n v="4"/>
    <n v="275"/>
    <n v="-1"/>
    <n v="1100"/>
    <n v="-1"/>
    <n v="31.097840742980701"/>
    <n v="-1"/>
    <n v="40.019371528670199"/>
    <n v="-1"/>
    <n v="34.025915098693297"/>
    <n v="-1"/>
    <n v="3.2439739139856001"/>
    <n v="-1"/>
    <x v="3"/>
    <x v="0"/>
    <x v="0"/>
  </r>
  <r>
    <n v="5082"/>
    <n v="4950"/>
    <m/>
    <x v="0"/>
    <n v="5"/>
    <n v="279"/>
    <n v="-1"/>
    <n v="1116"/>
    <n v="-1"/>
    <n v="28.9381093778074"/>
    <n v="-1"/>
    <n v="46.131698532619602"/>
    <n v="-1"/>
    <n v="39.275506552904098"/>
    <n v="-1"/>
    <n v="3.1766475124417402"/>
    <n v="-1"/>
    <x v="4"/>
    <x v="0"/>
    <x v="0"/>
  </r>
  <r>
    <n v="5082"/>
    <n v="4950"/>
    <m/>
    <x v="0"/>
    <n v="6"/>
    <n v="206"/>
    <n v="-1"/>
    <n v="824"/>
    <n v="-1"/>
    <n v="28.403763373373501"/>
    <n v="-1"/>
    <n v="40.118457914622198"/>
    <n v="-1"/>
    <n v="34.131267335542603"/>
    <n v="-1"/>
    <n v="4.3510425853920696"/>
    <n v="-1"/>
    <x v="5"/>
    <x v="0"/>
    <x v="0"/>
  </r>
  <r>
    <n v="5082"/>
    <n v="4950"/>
    <m/>
    <x v="0"/>
    <n v="7"/>
    <n v="191"/>
    <n v="-1"/>
    <n v="764"/>
    <n v="-1"/>
    <n v="26.705296939211699"/>
    <n v="-1"/>
    <n v="41.082325067052203"/>
    <n v="-1"/>
    <n v="34.876114464632998"/>
    <n v="-1"/>
    <n v="4.7316992995404199"/>
    <n v="-1"/>
    <x v="6"/>
    <x v="0"/>
    <x v="0"/>
  </r>
  <r>
    <n v="5082"/>
    <n v="4950"/>
    <m/>
    <x v="0"/>
    <n v="8"/>
    <n v="208"/>
    <n v="-1"/>
    <n v="832"/>
    <n v="-1"/>
    <n v="30.063809471230101"/>
    <n v="-1"/>
    <n v="37.170214665027402"/>
    <n v="-1"/>
    <n v="31.6216669725166"/>
    <n v="-1"/>
    <n v="4.2896055578704599"/>
    <n v="-1"/>
    <x v="7"/>
    <x v="0"/>
    <x v="0"/>
  </r>
  <r>
    <n v="5082"/>
    <n v="4950"/>
    <m/>
    <x v="0"/>
    <n v="9"/>
    <n v="190"/>
    <n v="-1"/>
    <n v="760"/>
    <n v="-1"/>
    <n v="30.8081676406117"/>
    <n v="-1"/>
    <n v="34.018878534139397"/>
    <n v="-1"/>
    <n v="28.8813421233017"/>
    <n v="-1"/>
    <n v="4.7375805731332798"/>
    <n v="-1"/>
    <x v="8"/>
    <x v="0"/>
    <x v="0"/>
  </r>
  <r>
    <n v="5082"/>
    <n v="4950"/>
    <m/>
    <x v="0"/>
    <n v="10"/>
    <n v="182"/>
    <n v="-1"/>
    <n v="728"/>
    <n v="-1"/>
    <n v="30.4175109274967"/>
    <n v="-1"/>
    <n v="30.9359689016825"/>
    <n v="-1"/>
    <n v="26.296347932990798"/>
    <n v="-1"/>
    <n v="4.8256962705999102"/>
    <n v="-1"/>
    <x v="9"/>
    <x v="0"/>
    <x v="0"/>
  </r>
  <r>
    <n v="5082"/>
    <n v="4950"/>
    <m/>
    <x v="0"/>
    <n v="11"/>
    <n v="173"/>
    <n v="-1"/>
    <n v="692"/>
    <n v="-1"/>
    <n v="28.593117257436599"/>
    <n v="-1"/>
    <n v="34.430367103565601"/>
    <n v="-1"/>
    <n v="29.366134334620099"/>
    <n v="-1"/>
    <n v="5.2109018828012603"/>
    <n v="-1"/>
    <x v="10"/>
    <x v="0"/>
    <x v="0"/>
  </r>
  <r>
    <n v="5082"/>
    <n v="4950"/>
    <m/>
    <x v="0"/>
    <n v="12"/>
    <n v="167"/>
    <n v="-1"/>
    <n v="668"/>
    <n v="-1"/>
    <n v="29.5882542581388"/>
    <n v="-1"/>
    <n v="37.272972754919202"/>
    <n v="-1"/>
    <n v="31.638112997740201"/>
    <n v="-1"/>
    <n v="5.3649442171327104"/>
    <n v="-1"/>
    <x v="11"/>
    <x v="0"/>
    <x v="0"/>
  </r>
  <r>
    <n v="5082"/>
    <n v="4950"/>
    <m/>
    <x v="0"/>
    <n v="0"/>
    <n v="2568"/>
    <n v="-1"/>
    <n v="856"/>
    <n v="-1"/>
    <n v="31.016671650285399"/>
    <n v="-1"/>
    <n v="37.778599375140303"/>
    <n v="-1"/>
    <n v="32.129042558907599"/>
    <n v="-1"/>
    <n v="3.9869184333900001"/>
    <n v="-1"/>
    <x v="12"/>
    <x v="0"/>
    <x v="0"/>
  </r>
  <r>
    <n v="5079"/>
    <n v="4950"/>
    <m/>
    <x v="0"/>
    <n v="1"/>
    <n v="130"/>
    <n v="-1"/>
    <n v="520"/>
    <n v="-1"/>
    <n v="46.8888192813464"/>
    <n v="-1"/>
    <n v="10.684087542116201"/>
    <n v="-1"/>
    <n v="9.0441822947032797"/>
    <n v="-1"/>
    <n v="3.1560408590462798"/>
    <n v="-1"/>
    <x v="0"/>
    <x v="0"/>
    <x v="0"/>
  </r>
  <r>
    <n v="5079"/>
    <n v="4950"/>
    <m/>
    <x v="0"/>
    <n v="2"/>
    <n v="285"/>
    <n v="-1"/>
    <n v="1140"/>
    <n v="-1"/>
    <n v="37.200944144899701"/>
    <n v="-1"/>
    <n v="32.218744779017896"/>
    <n v="-1"/>
    <n v="27.453841059012898"/>
    <n v="-1"/>
    <n v="3.16536971880394"/>
    <n v="-1"/>
    <x v="1"/>
    <x v="0"/>
    <x v="0"/>
  </r>
  <r>
    <n v="5079"/>
    <n v="4950"/>
    <m/>
    <x v="0"/>
    <n v="3"/>
    <n v="301"/>
    <n v="-1"/>
    <n v="1204"/>
    <n v="-1"/>
    <n v="32.421092134812199"/>
    <n v="-1"/>
    <n v="42.067807024479499"/>
    <n v="-1"/>
    <n v="35.847139069403802"/>
    <n v="-1"/>
    <n v="2.9849485313508399"/>
    <n v="-1"/>
    <x v="2"/>
    <x v="0"/>
    <x v="0"/>
  </r>
  <r>
    <n v="5079"/>
    <n v="4950"/>
    <m/>
    <x v="0"/>
    <n v="4"/>
    <n v="290"/>
    <n v="-1"/>
    <n v="1160"/>
    <n v="-1"/>
    <n v="30.396618196594002"/>
    <n v="-1"/>
    <n v="48.221374806405599"/>
    <n v="-1"/>
    <n v="41.007509599270897"/>
    <n v="-1"/>
    <n v="3.09428512198786"/>
    <n v="-1"/>
    <x v="3"/>
    <x v="0"/>
    <x v="0"/>
  </r>
  <r>
    <n v="5079"/>
    <n v="4950"/>
    <m/>
    <x v="0"/>
    <n v="5"/>
    <n v="253"/>
    <n v="-1"/>
    <n v="1012"/>
    <n v="-1"/>
    <n v="30.1816325662347"/>
    <n v="-1"/>
    <n v="43.411497069811098"/>
    <n v="-1"/>
    <n v="36.803114342371799"/>
    <n v="-1"/>
    <n v="3.5568761434840299"/>
    <n v="-1"/>
    <x v="4"/>
    <x v="0"/>
    <x v="0"/>
  </r>
  <r>
    <n v="5079"/>
    <n v="4950"/>
    <m/>
    <x v="0"/>
    <n v="6"/>
    <n v="209"/>
    <n v="-1"/>
    <n v="836"/>
    <n v="-1"/>
    <n v="29.736999691767998"/>
    <n v="-1"/>
    <n v="37.246797849487002"/>
    <n v="-1"/>
    <n v="31.674564179006499"/>
    <n v="-1"/>
    <n v="4.3235782257086797"/>
    <n v="-1"/>
    <x v="5"/>
    <x v="0"/>
    <x v="0"/>
  </r>
  <r>
    <n v="5079"/>
    <n v="4950"/>
    <m/>
    <x v="0"/>
    <n v="7"/>
    <n v="188"/>
    <n v="-1"/>
    <n v="752"/>
    <n v="-1"/>
    <n v="30.3168526724698"/>
    <n v="-1"/>
    <n v="33.772916867605197"/>
    <n v="-1"/>
    <n v="28.736992326585799"/>
    <n v="-1"/>
    <n v="4.7873251150726803"/>
    <n v="-1"/>
    <x v="6"/>
    <x v="0"/>
    <x v="0"/>
  </r>
  <r>
    <n v="5079"/>
    <n v="4950"/>
    <m/>
    <x v="0"/>
    <n v="8"/>
    <n v="199"/>
    <n v="-1"/>
    <n v="796"/>
    <n v="-1"/>
    <n v="28.4579101768092"/>
    <n v="-1"/>
    <n v="39.278968020627602"/>
    <n v="-1"/>
    <n v="33.452531205465597"/>
    <n v="-1"/>
    <n v="4.4605883979980101"/>
    <n v="-1"/>
    <x v="7"/>
    <x v="0"/>
    <x v="0"/>
  </r>
  <r>
    <n v="5079"/>
    <n v="4950"/>
    <m/>
    <x v="0"/>
    <n v="9"/>
    <n v="174"/>
    <n v="-1"/>
    <n v="696"/>
    <n v="-1"/>
    <n v="29.3496391262257"/>
    <n v="-1"/>
    <n v="34.171274516621402"/>
    <n v="-1"/>
    <n v="29.090250880850501"/>
    <n v="-1"/>
    <n v="5.1884577357639801"/>
    <n v="-1"/>
    <x v="8"/>
    <x v="0"/>
    <x v="0"/>
  </r>
  <r>
    <n v="5079"/>
    <n v="4950"/>
    <m/>
    <x v="0"/>
    <n v="10"/>
    <n v="176"/>
    <n v="-1"/>
    <n v="704"/>
    <n v="-1"/>
    <n v="32.646184219377403"/>
    <n v="-1"/>
    <n v="31.439994808405299"/>
    <n v="-1"/>
    <n v="26.795369771111599"/>
    <n v="-1"/>
    <n v="5.1191269370389003"/>
    <n v="-1"/>
    <x v="9"/>
    <x v="0"/>
    <x v="0"/>
  </r>
  <r>
    <n v="5079"/>
    <n v="4950"/>
    <m/>
    <x v="0"/>
    <n v="11"/>
    <n v="195"/>
    <n v="-1"/>
    <n v="780"/>
    <n v="-1"/>
    <n v="30.5595266647721"/>
    <n v="-1"/>
    <n v="36.1109587898057"/>
    <n v="-1"/>
    <n v="30.608909786578501"/>
    <n v="-1"/>
    <n v="4.6144039554159901"/>
    <n v="-1"/>
    <x v="10"/>
    <x v="0"/>
    <x v="0"/>
  </r>
  <r>
    <n v="5079"/>
    <n v="4950"/>
    <m/>
    <x v="0"/>
    <n v="12"/>
    <n v="184"/>
    <n v="-1"/>
    <n v="736"/>
    <n v="-1"/>
    <n v="30.628172432780399"/>
    <n v="-1"/>
    <n v="38.848503505999602"/>
    <n v="-1"/>
    <n v="33.063696700326702"/>
    <n v="-1"/>
    <n v="4.8269893103052297"/>
    <n v="-1"/>
    <x v="11"/>
    <x v="0"/>
    <x v="0"/>
  </r>
  <r>
    <n v="5079"/>
    <n v="4950"/>
    <m/>
    <x v="0"/>
    <n v="0"/>
    <n v="2584"/>
    <n v="-1"/>
    <n v="861.33333333333303"/>
    <n v="-1"/>
    <n v="32.094628118322099"/>
    <n v="-1"/>
    <n v="37.082197069825199"/>
    <n v="-1"/>
    <n v="31.541478903774799"/>
    <n v="-1"/>
    <n v="3.9826441147453999"/>
    <n v="-1"/>
    <x v="12"/>
    <x v="0"/>
    <x v="0"/>
  </r>
  <r>
    <n v="5083"/>
    <n v="4950"/>
    <m/>
    <x v="0"/>
    <n v="1"/>
    <n v="132"/>
    <n v="-1"/>
    <n v="528"/>
    <n v="-1"/>
    <n v="45.891339866488501"/>
    <n v="-1"/>
    <n v="10.8880547204589"/>
    <n v="-1"/>
    <n v="9.2389938890204899"/>
    <n v="-1"/>
    <n v="2.97217377243771"/>
    <n v="-1"/>
    <x v="0"/>
    <x v="0"/>
    <x v="0"/>
  </r>
  <r>
    <n v="5083"/>
    <n v="4950"/>
    <m/>
    <x v="0"/>
    <n v="2"/>
    <n v="292"/>
    <n v="-1"/>
    <n v="1168"/>
    <n v="-1"/>
    <n v="44.330559040400097"/>
    <n v="-1"/>
    <n v="24.824936076198199"/>
    <n v="-1"/>
    <n v="21.140370854278299"/>
    <n v="-1"/>
    <n v="3.0594226967924998"/>
    <n v="-1"/>
    <x v="1"/>
    <x v="0"/>
    <x v="0"/>
  </r>
  <r>
    <n v="5083"/>
    <n v="4950"/>
    <m/>
    <x v="0"/>
    <n v="3"/>
    <n v="288"/>
    <n v="-1"/>
    <n v="1152"/>
    <n v="-1"/>
    <n v="43.483750309245004"/>
    <n v="-1"/>
    <n v="25.608116570700499"/>
    <n v="-1"/>
    <n v="21.816812579375998"/>
    <n v="-1"/>
    <n v="3.1032406604932099"/>
    <n v="-1"/>
    <x v="2"/>
    <x v="0"/>
    <x v="0"/>
  </r>
  <r>
    <n v="5083"/>
    <n v="4950"/>
    <m/>
    <x v="0"/>
    <n v="4"/>
    <n v="280"/>
    <n v="-1"/>
    <n v="1120"/>
    <n v="-1"/>
    <n v="42.188289082699598"/>
    <n v="-1"/>
    <n v="26.160049798683701"/>
    <n v="-1"/>
    <n v="22.294156233668801"/>
    <n v="-1"/>
    <n v="3.2199859036707599"/>
    <n v="-1"/>
    <x v="3"/>
    <x v="0"/>
    <x v="0"/>
  </r>
  <r>
    <n v="5083"/>
    <n v="4950"/>
    <m/>
    <x v="0"/>
    <n v="5"/>
    <n v="273"/>
    <n v="-1"/>
    <n v="1092"/>
    <n v="-1"/>
    <n v="32.070153440730699"/>
    <n v="-1"/>
    <n v="39.538213998654101"/>
    <n v="-1"/>
    <n v="33.613108504293002"/>
    <n v="-1"/>
    <n v="3.2885837965453599"/>
    <n v="-1"/>
    <x v="4"/>
    <x v="0"/>
    <x v="0"/>
  </r>
  <r>
    <n v="5083"/>
    <n v="4950"/>
    <m/>
    <x v="0"/>
    <n v="6"/>
    <n v="201"/>
    <n v="-1"/>
    <n v="804"/>
    <n v="-1"/>
    <n v="31.0697602066295"/>
    <n v="-1"/>
    <n v="33.750366926398101"/>
    <n v="-1"/>
    <n v="28.754784925259202"/>
    <n v="-1"/>
    <n v="4.4660527817878801"/>
    <n v="-1"/>
    <x v="5"/>
    <x v="0"/>
    <x v="0"/>
  </r>
  <r>
    <n v="5083"/>
    <n v="4950"/>
    <m/>
    <x v="0"/>
    <n v="7"/>
    <n v="187"/>
    <n v="-1"/>
    <n v="748"/>
    <n v="-1"/>
    <n v="31.229504069728399"/>
    <n v="-1"/>
    <n v="31.2665322788684"/>
    <n v="-1"/>
    <n v="26.622196752675901"/>
    <n v="-1"/>
    <n v="4.77989278729763"/>
    <n v="-1"/>
    <x v="6"/>
    <x v="0"/>
    <x v="0"/>
  </r>
  <r>
    <n v="5083"/>
    <n v="4950"/>
    <m/>
    <x v="0"/>
    <n v="8"/>
    <n v="200"/>
    <n v="-1"/>
    <n v="800"/>
    <n v="-1"/>
    <n v="28.115681539549101"/>
    <n v="-1"/>
    <n v="38.525454108789503"/>
    <n v="-1"/>
    <n v="32.778661109784302"/>
    <n v="-1"/>
    <n v="4.4728760452090599"/>
    <n v="-1"/>
    <x v="7"/>
    <x v="0"/>
    <x v="0"/>
  </r>
  <r>
    <n v="5083"/>
    <n v="4950"/>
    <m/>
    <x v="0"/>
    <n v="9"/>
    <n v="187"/>
    <n v="-1"/>
    <n v="748"/>
    <n v="-1"/>
    <n v="29.773655106776701"/>
    <n v="-1"/>
    <n v="33.165017643712098"/>
    <n v="-1"/>
    <n v="28.1202475052525"/>
    <n v="-1"/>
    <n v="4.7915255783660298"/>
    <n v="-1"/>
    <x v="8"/>
    <x v="0"/>
    <x v="0"/>
  </r>
  <r>
    <n v="5083"/>
    <n v="4950"/>
    <m/>
    <x v="0"/>
    <n v="10"/>
    <n v="175"/>
    <n v="-1"/>
    <n v="700"/>
    <n v="-1"/>
    <n v="27.2628293643943"/>
    <n v="-1"/>
    <n v="37.918298250556198"/>
    <n v="-1"/>
    <n v="32.197032507872798"/>
    <n v="-1"/>
    <n v="5.0863532667973699"/>
    <n v="-1"/>
    <x v="9"/>
    <x v="0"/>
    <x v="0"/>
  </r>
  <r>
    <n v="5083"/>
    <n v="4950"/>
    <m/>
    <x v="0"/>
    <n v="11"/>
    <n v="195"/>
    <n v="-1"/>
    <n v="780"/>
    <n v="-1"/>
    <n v="28.239150305890099"/>
    <n v="-1"/>
    <n v="39.2650032777116"/>
    <n v="-1"/>
    <n v="33.484092575125402"/>
    <n v="-1"/>
    <n v="4.5825321985224399"/>
    <n v="-1"/>
    <x v="10"/>
    <x v="0"/>
    <x v="0"/>
  </r>
  <r>
    <n v="5083"/>
    <n v="4950"/>
    <m/>
    <x v="0"/>
    <n v="12"/>
    <n v="206"/>
    <n v="-1"/>
    <n v="824"/>
    <n v="-1"/>
    <n v="29.557465981931699"/>
    <n v="-1"/>
    <n v="41.471346472085401"/>
    <n v="-1"/>
    <n v="35.389317936814003"/>
    <n v="-1"/>
    <n v="4.3859046888175399"/>
    <n v="-1"/>
    <x v="11"/>
    <x v="0"/>
    <x v="0"/>
  </r>
  <r>
    <n v="5083"/>
    <n v="4950"/>
    <m/>
    <x v="0"/>
    <n v="0"/>
    <n v="2616"/>
    <n v="-1"/>
    <n v="872"/>
    <n v="-1"/>
    <n v="35.067121307284197"/>
    <n v="-1"/>
    <n v="31.9392500423216"/>
    <n v="-1"/>
    <n v="27.186880419318399"/>
    <n v="-1"/>
    <n v="3.91746946635705"/>
    <n v="-1"/>
    <x v="12"/>
    <x v="0"/>
    <x v="0"/>
  </r>
  <r>
    <n v="5086"/>
    <n v="4950"/>
    <m/>
    <x v="0"/>
    <n v="1"/>
    <n v="121"/>
    <n v="-1"/>
    <n v="484"/>
    <n v="-1"/>
    <n v="42.879856758762102"/>
    <n v="-1"/>
    <n v="10.7235358899165"/>
    <n v="-1"/>
    <n v="9.0919378347212696"/>
    <n v="-1"/>
    <n v="3.1887800074952799"/>
    <n v="-1"/>
    <x v="0"/>
    <x v="0"/>
    <x v="0"/>
  </r>
  <r>
    <n v="5086"/>
    <n v="4950"/>
    <m/>
    <x v="0"/>
    <n v="2"/>
    <n v="277"/>
    <n v="-1"/>
    <n v="1108"/>
    <n v="-1"/>
    <n v="42.9695518018817"/>
    <n v="-1"/>
    <n v="25.465860185615899"/>
    <n v="-1"/>
    <n v="21.6072429737061"/>
    <n v="-1"/>
    <n v="3.2220793547832001"/>
    <n v="-1"/>
    <x v="1"/>
    <x v="0"/>
    <x v="0"/>
  </r>
  <r>
    <n v="5086"/>
    <n v="4950"/>
    <m/>
    <x v="0"/>
    <n v="3"/>
    <n v="267"/>
    <n v="-1"/>
    <n v="1068"/>
    <n v="-1"/>
    <n v="40.516517704419996"/>
    <n v="-1"/>
    <n v="25.834054864839398"/>
    <n v="-1"/>
    <n v="21.947363642329901"/>
    <n v="-1"/>
    <n v="3.3799519070374"/>
    <n v="-1"/>
    <x v="2"/>
    <x v="0"/>
    <x v="0"/>
  </r>
  <r>
    <n v="5086"/>
    <n v="4950"/>
    <m/>
    <x v="0"/>
    <n v="4"/>
    <n v="299"/>
    <n v="-1"/>
    <n v="1196"/>
    <n v="-1"/>
    <n v="42.0203492635153"/>
    <n v="-1"/>
    <n v="27.156617751365001"/>
    <n v="-1"/>
    <n v="23.071771520659901"/>
    <n v="-1"/>
    <n v="3.0068262838408399"/>
    <n v="-1"/>
    <x v="3"/>
    <x v="0"/>
    <x v="0"/>
  </r>
  <r>
    <n v="5086"/>
    <n v="4950"/>
    <m/>
    <x v="0"/>
    <n v="5"/>
    <n v="284"/>
    <n v="-1"/>
    <n v="1136"/>
    <n v="-1"/>
    <n v="39.616385684009899"/>
    <n v="-1"/>
    <n v="29.1491117923274"/>
    <n v="-1"/>
    <n v="24.792376011971999"/>
    <n v="-1"/>
    <n v="3.1720733316624998"/>
    <n v="-1"/>
    <x v="4"/>
    <x v="0"/>
    <x v="0"/>
  </r>
  <r>
    <n v="5086"/>
    <n v="4950"/>
    <m/>
    <x v="0"/>
    <n v="6"/>
    <n v="222"/>
    <n v="-1"/>
    <n v="888"/>
    <n v="-1"/>
    <n v="30.6856564242518"/>
    <n v="-1"/>
    <n v="35.874757179241499"/>
    <n v="-1"/>
    <n v="30.4953280337511"/>
    <n v="-1"/>
    <n v="4.0110874760846098"/>
    <n v="-1"/>
    <x v="5"/>
    <x v="0"/>
    <x v="0"/>
  </r>
  <r>
    <n v="5086"/>
    <n v="4950"/>
    <m/>
    <x v="0"/>
    <n v="7"/>
    <n v="221"/>
    <n v="-1"/>
    <n v="884"/>
    <n v="-1"/>
    <n v="29.949047195591799"/>
    <n v="-1"/>
    <n v="38.9838907846162"/>
    <n v="-1"/>
    <n v="33.139837907408001"/>
    <n v="-1"/>
    <n v="4.0748212890798303"/>
    <n v="-1"/>
    <x v="6"/>
    <x v="0"/>
    <x v="0"/>
  </r>
  <r>
    <n v="5086"/>
    <n v="4950"/>
    <m/>
    <x v="0"/>
    <n v="8"/>
    <n v="199"/>
    <n v="-1"/>
    <n v="796"/>
    <n v="-1"/>
    <n v="28.3247542875623"/>
    <n v="-1"/>
    <n v="39.864394712656399"/>
    <n v="-1"/>
    <n v="33.934728025292699"/>
    <n v="-1"/>
    <n v="4.48055884302814"/>
    <n v="-1"/>
    <x v="7"/>
    <x v="0"/>
    <x v="0"/>
  </r>
  <r>
    <n v="5086"/>
    <n v="4950"/>
    <m/>
    <x v="0"/>
    <n v="9"/>
    <n v="175"/>
    <n v="-1"/>
    <n v="700"/>
    <n v="-1"/>
    <n v="29.392230598102898"/>
    <n v="-1"/>
    <n v="32.738898352375998"/>
    <n v="-1"/>
    <n v="27.836911250898901"/>
    <n v="-1"/>
    <n v="5.0857942421635203"/>
    <n v="-1"/>
    <x v="8"/>
    <x v="0"/>
    <x v="0"/>
  </r>
  <r>
    <n v="5086"/>
    <n v="4950"/>
    <m/>
    <x v="0"/>
    <n v="10"/>
    <n v="183"/>
    <n v="-1"/>
    <n v="732"/>
    <n v="-1"/>
    <n v="27.6366894117233"/>
    <n v="-1"/>
    <n v="39.265836825175903"/>
    <n v="-1"/>
    <n v="33.379999818054401"/>
    <n v="-1"/>
    <n v="4.8985955857958299"/>
    <n v="-1"/>
    <x v="9"/>
    <x v="0"/>
    <x v="0"/>
  </r>
  <r>
    <n v="5086"/>
    <n v="4950"/>
    <m/>
    <x v="0"/>
    <n v="11"/>
    <n v="179"/>
    <n v="-1"/>
    <n v="716"/>
    <n v="-1"/>
    <n v="29.9064139654242"/>
    <n v="-1"/>
    <n v="33.960636497920099"/>
    <n v="-1"/>
    <n v="28.8323986620148"/>
    <n v="-1"/>
    <n v="5.0004392469280203"/>
    <n v="-1"/>
    <x v="10"/>
    <x v="0"/>
    <x v="0"/>
  </r>
  <r>
    <n v="5086"/>
    <n v="4950"/>
    <m/>
    <x v="0"/>
    <n v="12"/>
    <n v="195"/>
    <n v="-1"/>
    <n v="780"/>
    <n v="-1"/>
    <n v="30.8971728502631"/>
    <n v="-1"/>
    <n v="38.272438141226502"/>
    <n v="-1"/>
    <n v="32.499037675416403"/>
    <n v="-1"/>
    <n v="4.6128079253114702"/>
    <n v="-1"/>
    <x v="11"/>
    <x v="0"/>
    <x v="0"/>
  </r>
  <r>
    <n v="5086"/>
    <n v="4950"/>
    <m/>
    <x v="0"/>
    <n v="0"/>
    <n v="2622"/>
    <n v="-1"/>
    <n v="874"/>
    <n v="-1"/>
    <n v="35.229217883417903"/>
    <n v="-1"/>
    <n v="31.509208789487801"/>
    <n v="-1"/>
    <n v="26.7772541446143"/>
    <n v="-1"/>
    <n v="3.9070849336295002"/>
    <n v="-1"/>
    <x v="12"/>
    <x v="0"/>
    <x v="0"/>
  </r>
  <r>
    <n v="5085"/>
    <n v="4950"/>
    <m/>
    <x v="0"/>
    <n v="1"/>
    <n v="141"/>
    <n v="-1"/>
    <n v="564"/>
    <n v="-1"/>
    <n v="44.122187459802802"/>
    <n v="-1"/>
    <n v="11.9444241607641"/>
    <n v="-1"/>
    <n v="10.185200248718999"/>
    <n v="-1"/>
    <n v="2.6059795457161901"/>
    <n v="-1"/>
    <x v="0"/>
    <x v="0"/>
    <x v="0"/>
  </r>
  <r>
    <n v="5085"/>
    <n v="4950"/>
    <m/>
    <x v="0"/>
    <n v="2"/>
    <n v="305"/>
    <n v="-1"/>
    <n v="1220"/>
    <n v="-1"/>
    <n v="44.267487471996198"/>
    <n v="-1"/>
    <n v="26.600998591837701"/>
    <n v="-1"/>
    <n v="22.625347128248499"/>
    <n v="-1"/>
    <n v="2.9572523209813002"/>
    <n v="-1"/>
    <x v="1"/>
    <x v="0"/>
    <x v="0"/>
  </r>
  <r>
    <n v="5085"/>
    <n v="4950"/>
    <m/>
    <x v="0"/>
    <n v="3"/>
    <n v="310"/>
    <n v="-1"/>
    <n v="1240"/>
    <n v="-1"/>
    <n v="34.381981169922703"/>
    <n v="-1"/>
    <n v="37.856490527658998"/>
    <n v="-1"/>
    <n v="32.105165872906497"/>
    <n v="-1"/>
    <n v="2.87973386404175"/>
    <n v="-1"/>
    <x v="2"/>
    <x v="0"/>
    <x v="0"/>
  </r>
  <r>
    <n v="5085"/>
    <n v="4950"/>
    <m/>
    <x v="0"/>
    <n v="4"/>
    <n v="268"/>
    <n v="-1"/>
    <n v="1072"/>
    <n v="-1"/>
    <n v="33.3512049038467"/>
    <n v="-1"/>
    <n v="35.749313296175202"/>
    <n v="-1"/>
    <n v="30.334808400455699"/>
    <n v="-1"/>
    <n v="3.36594853030814"/>
    <n v="-1"/>
    <x v="3"/>
    <x v="0"/>
    <x v="0"/>
  </r>
  <r>
    <n v="5085"/>
    <n v="4950"/>
    <m/>
    <x v="0"/>
    <n v="5"/>
    <n v="261"/>
    <n v="-1"/>
    <n v="1044"/>
    <n v="-1"/>
    <n v="29.506110510191199"/>
    <n v="-1"/>
    <n v="44.185321866514101"/>
    <n v="-1"/>
    <n v="37.453931829172497"/>
    <n v="-1"/>
    <n v="3.4569961098539399"/>
    <n v="-1"/>
    <x v="4"/>
    <x v="0"/>
    <x v="0"/>
  </r>
  <r>
    <n v="5085"/>
    <n v="4950"/>
    <m/>
    <x v="0"/>
    <n v="6"/>
    <n v="239"/>
    <n v="-1"/>
    <n v="956"/>
    <n v="-1"/>
    <n v="30.093103822866102"/>
    <n v="-1"/>
    <n v="39.710930924329297"/>
    <n v="-1"/>
    <n v="33.756837656551603"/>
    <n v="-1"/>
    <n v="3.7643201498559802"/>
    <n v="-1"/>
    <x v="5"/>
    <x v="0"/>
    <x v="0"/>
  </r>
  <r>
    <n v="5085"/>
    <n v="4950"/>
    <m/>
    <x v="0"/>
    <n v="7"/>
    <n v="193"/>
    <n v="-1"/>
    <n v="772"/>
    <n v="-1"/>
    <n v="27.595884280491799"/>
    <n v="-1"/>
    <n v="39.442847369759903"/>
    <n v="-1"/>
    <n v="33.597782748304603"/>
    <n v="-1"/>
    <n v="4.6559945011529003"/>
    <n v="-1"/>
    <x v="6"/>
    <x v="0"/>
    <x v="0"/>
  </r>
  <r>
    <n v="5085"/>
    <n v="4950"/>
    <m/>
    <x v="0"/>
    <n v="8"/>
    <n v="206"/>
    <n v="-1"/>
    <n v="824"/>
    <n v="-1"/>
    <n v="29.1410065436575"/>
    <n v="-1"/>
    <n v="36.0303461969784"/>
    <n v="-1"/>
    <n v="30.6530405503247"/>
    <n v="-1"/>
    <n v="4.3728808721058297"/>
    <n v="-1"/>
    <x v="7"/>
    <x v="0"/>
    <x v="0"/>
  </r>
  <r>
    <n v="5085"/>
    <n v="4950"/>
    <m/>
    <x v="0"/>
    <n v="9"/>
    <n v="187"/>
    <n v="-1"/>
    <n v="748"/>
    <n v="-1"/>
    <n v="26.7479343286223"/>
    <n v="-1"/>
    <n v="39.218222140867603"/>
    <n v="-1"/>
    <n v="33.480552254909597"/>
    <n v="-1"/>
    <n v="4.8195895017125796"/>
    <n v="-1"/>
    <x v="8"/>
    <x v="0"/>
    <x v="0"/>
  </r>
  <r>
    <n v="5085"/>
    <n v="4950"/>
    <m/>
    <x v="0"/>
    <n v="10"/>
    <n v="192"/>
    <n v="-1"/>
    <n v="768"/>
    <n v="-1"/>
    <n v="30.290816400923799"/>
    <n v="-1"/>
    <n v="37.171624246270397"/>
    <n v="-1"/>
    <n v="31.498972455386099"/>
    <n v="-1"/>
    <n v="4.7096135382112196"/>
    <n v="-1"/>
    <x v="9"/>
    <x v="0"/>
    <x v="0"/>
  </r>
  <r>
    <n v="5085"/>
    <n v="4950"/>
    <m/>
    <x v="0"/>
    <n v="11"/>
    <n v="171"/>
    <n v="-1"/>
    <n v="684"/>
    <n v="-1"/>
    <n v="30.829579837224699"/>
    <n v="-1"/>
    <n v="34.820655728627003"/>
    <n v="-1"/>
    <n v="29.5685554511529"/>
    <n v="-1"/>
    <n v="4.95761239562942"/>
    <n v="-1"/>
    <x v="10"/>
    <x v="0"/>
    <x v="0"/>
  </r>
  <r>
    <n v="5085"/>
    <n v="4950"/>
    <m/>
    <x v="0"/>
    <n v="12"/>
    <n v="171"/>
    <n v="-1"/>
    <n v="684"/>
    <n v="-1"/>
    <n v="28.768815564538301"/>
    <n v="-1"/>
    <n v="35.284898235418503"/>
    <n v="-1"/>
    <n v="29.920741323066899"/>
    <n v="-1"/>
    <n v="5.2456557690059604"/>
    <n v="-1"/>
    <x v="11"/>
    <x v="0"/>
    <x v="0"/>
  </r>
  <r>
    <n v="5085"/>
    <n v="4950"/>
    <m/>
    <x v="0"/>
    <n v="0"/>
    <n v="2644"/>
    <n v="-1"/>
    <n v="881.33333333333303"/>
    <n v="-1"/>
    <n v="32.734786286226303"/>
    <n v="-1"/>
    <n v="35.412484071339399"/>
    <n v="-1"/>
    <n v="30.084254441649598"/>
    <n v="-1"/>
    <n v="3.86377971595841"/>
    <n v="-1"/>
    <x v="12"/>
    <x v="0"/>
    <x v="0"/>
  </r>
  <r>
    <n v="5081"/>
    <n v="4950"/>
    <m/>
    <x v="0"/>
    <n v="1"/>
    <n v="108"/>
    <n v="-1"/>
    <n v="432"/>
    <n v="-1"/>
    <n v="47.776519872621797"/>
    <n v="-1"/>
    <n v="8.4973159767458295"/>
    <n v="-1"/>
    <n v="7.2127968496846302"/>
    <n v="-1"/>
    <n v="3.5937053522804998"/>
    <n v="-1"/>
    <x v="0"/>
    <x v="0"/>
    <x v="0"/>
  </r>
  <r>
    <n v="5081"/>
    <n v="4950"/>
    <m/>
    <x v="0"/>
    <n v="2"/>
    <n v="273"/>
    <n v="-1"/>
    <n v="1092"/>
    <n v="-1"/>
    <n v="38.373617244812998"/>
    <n v="-1"/>
    <n v="28.573720934886399"/>
    <n v="-1"/>
    <n v="24.290318430077299"/>
    <n v="-1"/>
    <n v="3.27282475376717"/>
    <n v="-1"/>
    <x v="1"/>
    <x v="0"/>
    <x v="0"/>
  </r>
  <r>
    <n v="5081"/>
    <n v="4950"/>
    <m/>
    <x v="0"/>
    <n v="3"/>
    <n v="265"/>
    <n v="-1"/>
    <n v="1060"/>
    <n v="-1"/>
    <n v="40.500943073126898"/>
    <n v="-1"/>
    <n v="25.6318312301314"/>
    <n v="-1"/>
    <n v="21.821555933077502"/>
    <n v="-1"/>
    <n v="3.3979935740745599"/>
    <n v="-1"/>
    <x v="2"/>
    <x v="0"/>
    <x v="0"/>
  </r>
  <r>
    <n v="5081"/>
    <n v="4950"/>
    <m/>
    <x v="0"/>
    <n v="4"/>
    <n v="290"/>
    <n v="-1"/>
    <n v="1160"/>
    <n v="-1"/>
    <n v="34.251752216384503"/>
    <n v="-1"/>
    <n v="34.539052145222698"/>
    <n v="-1"/>
    <n v="29.445081212585102"/>
    <n v="-1"/>
    <n v="3.1120625250163698"/>
    <n v="-1"/>
    <x v="3"/>
    <x v="0"/>
    <x v="0"/>
  </r>
  <r>
    <n v="5081"/>
    <n v="4950"/>
    <m/>
    <x v="0"/>
    <n v="5"/>
    <n v="258"/>
    <n v="-1"/>
    <n v="1032"/>
    <n v="-1"/>
    <n v="34.740678262410597"/>
    <n v="-1"/>
    <n v="31.195801571779"/>
    <n v="-1"/>
    <n v="26.499675587373201"/>
    <n v="-1"/>
    <n v="3.4521028793594399"/>
    <n v="-1"/>
    <x v="4"/>
    <x v="0"/>
    <x v="0"/>
  </r>
  <r>
    <n v="5081"/>
    <n v="4950"/>
    <m/>
    <x v="0"/>
    <n v="6"/>
    <n v="215"/>
    <n v="-1"/>
    <n v="860"/>
    <n v="-1"/>
    <n v="30.194240990870401"/>
    <n v="-1"/>
    <n v="35.820838813707098"/>
    <n v="-1"/>
    <n v="30.486097219516701"/>
    <n v="-1"/>
    <n v="4.1968751289515103"/>
    <n v="-1"/>
    <x v="5"/>
    <x v="0"/>
    <x v="0"/>
  </r>
  <r>
    <n v="5081"/>
    <n v="4950"/>
    <m/>
    <x v="0"/>
    <n v="7"/>
    <n v="186"/>
    <n v="-1"/>
    <n v="744"/>
    <n v="-1"/>
    <n v="28.191944978772099"/>
    <n v="-1"/>
    <n v="36.649236505237099"/>
    <n v="-1"/>
    <n v="31.183705867888399"/>
    <n v="-1"/>
    <n v="4.8110426803337099"/>
    <n v="-1"/>
    <x v="6"/>
    <x v="0"/>
    <x v="0"/>
  </r>
  <r>
    <n v="5081"/>
    <n v="4950"/>
    <m/>
    <x v="0"/>
    <n v="8"/>
    <n v="212"/>
    <n v="-1"/>
    <n v="848"/>
    <n v="-1"/>
    <n v="30.4222671889355"/>
    <n v="-1"/>
    <n v="35.426985124472402"/>
    <n v="-1"/>
    <n v="30.0784380466234"/>
    <n v="-1"/>
    <n v="4.2526100575122499"/>
    <n v="-1"/>
    <x v="7"/>
    <x v="0"/>
    <x v="0"/>
  </r>
  <r>
    <n v="5081"/>
    <n v="4950"/>
    <m/>
    <x v="0"/>
    <n v="9"/>
    <n v="175"/>
    <n v="-1"/>
    <n v="700"/>
    <n v="-1"/>
    <n v="28.441084292436798"/>
    <n v="-1"/>
    <n v="35.5886359768962"/>
    <n v="-1"/>
    <n v="30.258796007620798"/>
    <n v="-1"/>
    <n v="5.1331420863263801"/>
    <n v="-1"/>
    <x v="8"/>
    <x v="0"/>
    <x v="0"/>
  </r>
  <r>
    <n v="5081"/>
    <n v="4950"/>
    <m/>
    <x v="0"/>
    <n v="10"/>
    <n v="200"/>
    <n v="-1"/>
    <n v="800"/>
    <n v="-1"/>
    <n v="30.052314396738399"/>
    <n v="-1"/>
    <n v="37.8482772818274"/>
    <n v="-1"/>
    <n v="32.072341115633201"/>
    <n v="-1"/>
    <n v="4.4829877010491899"/>
    <n v="-1"/>
    <x v="9"/>
    <x v="0"/>
    <x v="0"/>
  </r>
  <r>
    <n v="5081"/>
    <n v="4950"/>
    <m/>
    <x v="0"/>
    <n v="11"/>
    <n v="178"/>
    <n v="-1"/>
    <n v="712"/>
    <n v="-1"/>
    <n v="30.894057776756501"/>
    <n v="-1"/>
    <n v="32.060262271678198"/>
    <n v="-1"/>
    <n v="27.290785037344499"/>
    <n v="-1"/>
    <n v="5.0174204005533696"/>
    <n v="-1"/>
    <x v="10"/>
    <x v="0"/>
    <x v="0"/>
  </r>
  <r>
    <n v="5081"/>
    <n v="4950"/>
    <m/>
    <x v="0"/>
    <n v="12"/>
    <n v="210"/>
    <n v="-1"/>
    <n v="840"/>
    <n v="-1"/>
    <n v="30.624347221854201"/>
    <n v="-1"/>
    <n v="41.420016895644402"/>
    <n v="-1"/>
    <n v="35.0876360177351"/>
    <n v="-1"/>
    <n v="4.2565593853732002"/>
    <n v="-1"/>
    <x v="11"/>
    <x v="0"/>
    <x v="0"/>
  </r>
  <r>
    <n v="5081"/>
    <n v="4950"/>
    <m/>
    <x v="0"/>
    <n v="0"/>
    <n v="2570"/>
    <n v="-1"/>
    <n v="856.66666666666697"/>
    <n v="-1"/>
    <n v="33.606072668260097"/>
    <n v="-1"/>
    <n v="32.609715684983101"/>
    <n v="-1"/>
    <n v="27.7183544945424"/>
    <n v="-1"/>
    <n v="3.9905919996447601"/>
    <n v="-1"/>
    <x v="12"/>
    <x v="0"/>
    <x v="0"/>
  </r>
  <r>
    <n v="5080"/>
    <n v="4950"/>
    <m/>
    <x v="0"/>
    <n v="1"/>
    <n v="131"/>
    <n v="-1"/>
    <n v="524"/>
    <n v="-1"/>
    <n v="47.141088242179201"/>
    <n v="-1"/>
    <n v="10.5051479782007"/>
    <n v="-1"/>
    <n v="8.9300222878387299"/>
    <n v="-1"/>
    <n v="3.20883317445612"/>
    <n v="-1"/>
    <x v="0"/>
    <x v="0"/>
    <x v="0"/>
  </r>
  <r>
    <n v="5080"/>
    <n v="4950"/>
    <m/>
    <x v="0"/>
    <n v="2"/>
    <n v="282"/>
    <n v="-1"/>
    <n v="1128"/>
    <n v="-1"/>
    <n v="42.860151949807303"/>
    <n v="-1"/>
    <n v="24.941667421552999"/>
    <n v="-1"/>
    <n v="21.230597858818999"/>
    <n v="-1"/>
    <n v="3.1764125597017299"/>
    <n v="-1"/>
    <x v="1"/>
    <x v="0"/>
    <x v="0"/>
  </r>
  <r>
    <n v="5080"/>
    <n v="4950"/>
    <m/>
    <x v="0"/>
    <n v="3"/>
    <n v="284"/>
    <n v="-1"/>
    <n v="1136"/>
    <n v="-1"/>
    <n v="41.159778568074103"/>
    <n v="-1"/>
    <n v="26.520905541374201"/>
    <n v="-1"/>
    <n v="22.502191843126099"/>
    <n v="-1"/>
    <n v="3.1512301629345099"/>
    <n v="-1"/>
    <x v="2"/>
    <x v="0"/>
    <x v="0"/>
  </r>
  <r>
    <n v="5080"/>
    <n v="4950"/>
    <m/>
    <x v="0"/>
    <n v="4"/>
    <n v="278"/>
    <n v="-1"/>
    <n v="1112"/>
    <n v="-1"/>
    <n v="38.395281944747303"/>
    <n v="-1"/>
    <n v="29.082628272744198"/>
    <n v="-1"/>
    <n v="24.6925361275886"/>
    <n v="-1"/>
    <n v="3.24075536226899"/>
    <n v="-1"/>
    <x v="3"/>
    <x v="0"/>
    <x v="0"/>
  </r>
  <r>
    <n v="5080"/>
    <n v="4950"/>
    <m/>
    <x v="0"/>
    <n v="5"/>
    <n v="287"/>
    <n v="-1"/>
    <n v="1148"/>
    <n v="-1"/>
    <n v="30.420916365131198"/>
    <n v="-1"/>
    <n v="43.823629822758498"/>
    <n v="-1"/>
    <n v="37.135089440448702"/>
    <n v="-1"/>
    <n v="3.1339284306825301"/>
    <n v="-1"/>
    <x v="4"/>
    <x v="0"/>
    <x v="0"/>
  </r>
  <r>
    <n v="5080"/>
    <n v="4950"/>
    <m/>
    <x v="0"/>
    <n v="6"/>
    <n v="229"/>
    <n v="-1"/>
    <n v="916"/>
    <n v="-1"/>
    <n v="28.499466933154199"/>
    <n v="-1"/>
    <n v="41.117692116086602"/>
    <n v="-1"/>
    <n v="34.892976234087598"/>
    <n v="-1"/>
    <n v="3.9462425734967002"/>
    <n v="-1"/>
    <x v="5"/>
    <x v="0"/>
    <x v="0"/>
  </r>
  <r>
    <n v="5080"/>
    <n v="4950"/>
    <m/>
    <x v="0"/>
    <n v="7"/>
    <n v="173"/>
    <n v="-1"/>
    <n v="692"/>
    <n v="-1"/>
    <n v="29.673501306541901"/>
    <n v="-1"/>
    <n v="31.577915769401798"/>
    <n v="-1"/>
    <n v="26.924415419057301"/>
    <n v="-1"/>
    <n v="5.2057078891605997"/>
    <n v="-1"/>
    <x v="6"/>
    <x v="0"/>
    <x v="0"/>
  </r>
  <r>
    <n v="5080"/>
    <n v="4950"/>
    <m/>
    <x v="0"/>
    <n v="8"/>
    <n v="212"/>
    <n v="-1"/>
    <n v="848"/>
    <n v="-1"/>
    <n v="29.197094721605598"/>
    <n v="-1"/>
    <n v="37.413689255157301"/>
    <n v="-1"/>
    <n v="31.760134649640602"/>
    <n v="-1"/>
    <n v="4.1644443535267603"/>
    <n v="-1"/>
    <x v="7"/>
    <x v="0"/>
    <x v="0"/>
  </r>
  <r>
    <n v="5080"/>
    <n v="4950"/>
    <m/>
    <x v="0"/>
    <n v="9"/>
    <n v="172"/>
    <n v="-1"/>
    <n v="688"/>
    <n v="-1"/>
    <n v="29.1521615652929"/>
    <n v="-1"/>
    <n v="30.068742912012201"/>
    <n v="-1"/>
    <n v="25.594938304406899"/>
    <n v="-1"/>
    <n v="5.2052512371023596"/>
    <n v="-1"/>
    <x v="8"/>
    <x v="0"/>
    <x v="0"/>
  </r>
  <r>
    <n v="5080"/>
    <n v="4950"/>
    <m/>
    <x v="0"/>
    <n v="10"/>
    <n v="178"/>
    <n v="-1"/>
    <n v="712"/>
    <n v="-1"/>
    <n v="30.6375610548175"/>
    <n v="-1"/>
    <n v="36.603151594692903"/>
    <n v="-1"/>
    <n v="31.203803542251499"/>
    <n v="-1"/>
    <n v="5.0385568951766198"/>
    <n v="-1"/>
    <x v="9"/>
    <x v="0"/>
    <x v="0"/>
  </r>
  <r>
    <n v="5080"/>
    <n v="4950"/>
    <m/>
    <x v="0"/>
    <n v="11"/>
    <n v="193"/>
    <n v="-1"/>
    <n v="772"/>
    <n v="-1"/>
    <n v="29.087143471048002"/>
    <n v="-1"/>
    <n v="38.090332308205497"/>
    <n v="-1"/>
    <n v="32.405940038305303"/>
    <n v="-1"/>
    <n v="4.6725420571579903"/>
    <n v="-1"/>
    <x v="10"/>
    <x v="0"/>
    <x v="0"/>
  </r>
  <r>
    <n v="5080"/>
    <n v="4950"/>
    <m/>
    <x v="0"/>
    <n v="12"/>
    <n v="217"/>
    <n v="-1"/>
    <n v="868"/>
    <n v="-1"/>
    <n v="30.258228618003599"/>
    <n v="-1"/>
    <n v="36.976771631283398"/>
    <n v="-1"/>
    <n v="31.624448824720002"/>
    <n v="-1"/>
    <n v="4.1172356513363599"/>
    <n v="-1"/>
    <x v="11"/>
    <x v="0"/>
    <x v="0"/>
  </r>
  <r>
    <n v="5080"/>
    <n v="4950"/>
    <m/>
    <x v="0"/>
    <n v="0"/>
    <n v="2636"/>
    <n v="-1"/>
    <n v="878.66666666666697"/>
    <n v="-1"/>
    <n v="34.0869892230834"/>
    <n v="-1"/>
    <n v="32.806231251784702"/>
    <n v="-1"/>
    <n v="27.892565221655101"/>
    <n v="-1"/>
    <n v="3.9021125246120798"/>
    <n v="-1"/>
    <x v="12"/>
    <x v="0"/>
    <x v="0"/>
  </r>
  <r>
    <n v="5077"/>
    <n v="4950"/>
    <m/>
    <x v="0"/>
    <n v="1"/>
    <n v="133"/>
    <n v="-1"/>
    <n v="532"/>
    <n v="-1"/>
    <n v="47.997996629065597"/>
    <n v="-1"/>
    <n v="10.132471144386299"/>
    <n v="-1"/>
    <n v="8.6205906625185005"/>
    <n v="-1"/>
    <n v="3.0225522647930201"/>
    <n v="-1"/>
    <x v="0"/>
    <x v="0"/>
    <x v="0"/>
  </r>
  <r>
    <n v="5077"/>
    <n v="4950"/>
    <m/>
    <x v="0"/>
    <n v="2"/>
    <n v="303"/>
    <n v="-1"/>
    <n v="1212"/>
    <n v="-1"/>
    <n v="39.489420380002599"/>
    <n v="-1"/>
    <n v="30.851986230605799"/>
    <n v="-1"/>
    <n v="26.2094790154494"/>
    <n v="-1"/>
    <n v="2.9746252085356799"/>
    <n v="-1"/>
    <x v="1"/>
    <x v="0"/>
    <x v="0"/>
  </r>
  <r>
    <n v="5077"/>
    <n v="4950"/>
    <m/>
    <x v="0"/>
    <n v="3"/>
    <n v="265"/>
    <n v="-1"/>
    <n v="1060"/>
    <n v="-1"/>
    <n v="39.8213595261997"/>
    <n v="-1"/>
    <n v="26.498717878072299"/>
    <n v="-1"/>
    <n v="22.5692428520953"/>
    <n v="-1"/>
    <n v="3.3888194490748198"/>
    <n v="-1"/>
    <x v="2"/>
    <x v="0"/>
    <x v="0"/>
  </r>
  <r>
    <n v="5077"/>
    <n v="4950"/>
    <m/>
    <x v="0"/>
    <n v="4"/>
    <n v="273"/>
    <n v="-1"/>
    <n v="1092"/>
    <n v="-1"/>
    <n v="38.398442743512298"/>
    <n v="-1"/>
    <n v="30.1770551763349"/>
    <n v="-1"/>
    <n v="25.6101753120514"/>
    <n v="-1"/>
    <n v="3.2761674613446701"/>
    <n v="-1"/>
    <x v="3"/>
    <x v="0"/>
    <x v="0"/>
  </r>
  <r>
    <n v="5077"/>
    <n v="4950"/>
    <m/>
    <x v="0"/>
    <n v="5"/>
    <n v="310"/>
    <n v="-1"/>
    <n v="1240"/>
    <n v="-1"/>
    <n v="30.313381711666899"/>
    <n v="-1"/>
    <n v="49.542040836563999"/>
    <n v="-1"/>
    <n v="42.071187155622901"/>
    <n v="-1"/>
    <n v="2.8877270053395998"/>
    <n v="-1"/>
    <x v="4"/>
    <x v="0"/>
    <x v="0"/>
  </r>
  <r>
    <n v="5077"/>
    <n v="4950"/>
    <m/>
    <x v="0"/>
    <n v="6"/>
    <n v="202"/>
    <n v="-1"/>
    <n v="808"/>
    <n v="-1"/>
    <n v="28.466798143968301"/>
    <n v="-1"/>
    <n v="38.741045670501002"/>
    <n v="-1"/>
    <n v="32.980160820947702"/>
    <n v="-1"/>
    <n v="4.4431380330926196"/>
    <n v="-1"/>
    <x v="5"/>
    <x v="0"/>
    <x v="0"/>
  </r>
  <r>
    <n v="5077"/>
    <n v="4950"/>
    <m/>
    <x v="0"/>
    <n v="7"/>
    <n v="179"/>
    <n v="-1"/>
    <n v="716"/>
    <n v="-1"/>
    <n v="27.945835300695101"/>
    <n v="-1"/>
    <n v="34.472309638163999"/>
    <n v="-1"/>
    <n v="29.251978542006199"/>
    <n v="-1"/>
    <n v="4.9367122230674703"/>
    <n v="-1"/>
    <x v="6"/>
    <x v="0"/>
    <x v="0"/>
  </r>
  <r>
    <n v="5077"/>
    <n v="4950"/>
    <m/>
    <x v="0"/>
    <n v="8"/>
    <n v="220"/>
    <n v="-1"/>
    <n v="880"/>
    <n v="-1"/>
    <n v="28.7731341265807"/>
    <n v="-1"/>
    <n v="41.509421205691403"/>
    <n v="-1"/>
    <n v="35.290442877524001"/>
    <n v="-1"/>
    <n v="4.0944013956422101"/>
    <n v="-1"/>
    <x v="7"/>
    <x v="0"/>
    <x v="0"/>
  </r>
  <r>
    <n v="5077"/>
    <n v="4950"/>
    <m/>
    <x v="0"/>
    <n v="9"/>
    <n v="182"/>
    <n v="-1"/>
    <n v="728"/>
    <n v="-1"/>
    <n v="29.020371922525701"/>
    <n v="-1"/>
    <n v="34.521369363850098"/>
    <n v="-1"/>
    <n v="29.268228124931198"/>
    <n v="-1"/>
    <n v="4.9128992937345899"/>
    <n v="-1"/>
    <x v="8"/>
    <x v="0"/>
    <x v="0"/>
  </r>
  <r>
    <n v="5077"/>
    <n v="4950"/>
    <m/>
    <x v="0"/>
    <n v="10"/>
    <n v="181"/>
    <n v="-1"/>
    <n v="724"/>
    <n v="-1"/>
    <n v="30.334885543722802"/>
    <n v="-1"/>
    <n v="34.979022723537199"/>
    <n v="-1"/>
    <n v="29.754587602352"/>
    <n v="-1"/>
    <n v="4.9804830622971696"/>
    <n v="-1"/>
    <x v="9"/>
    <x v="0"/>
    <x v="0"/>
  </r>
  <r>
    <n v="5077"/>
    <n v="4950"/>
    <m/>
    <x v="0"/>
    <n v="11"/>
    <n v="197"/>
    <n v="-1"/>
    <n v="788"/>
    <n v="-1"/>
    <n v="29.9129046648629"/>
    <n v="-1"/>
    <n v="37.292457289972504"/>
    <n v="-1"/>
    <n v="31.701538053882299"/>
    <n v="-1"/>
    <n v="4.5424164113717396"/>
    <n v="-1"/>
    <x v="10"/>
    <x v="0"/>
    <x v="0"/>
  </r>
  <r>
    <n v="5077"/>
    <n v="4950"/>
    <m/>
    <x v="0"/>
    <n v="12"/>
    <n v="169"/>
    <n v="-1"/>
    <n v="676"/>
    <n v="-1"/>
    <n v="29.0178198003806"/>
    <n v="-1"/>
    <n v="32.879566319709198"/>
    <n v="-1"/>
    <n v="27.9814222977611"/>
    <n v="-1"/>
    <n v="5.2942260464153703"/>
    <n v="-1"/>
    <x v="11"/>
    <x v="0"/>
    <x v="0"/>
  </r>
  <r>
    <n v="5077"/>
    <n v="4950"/>
    <m/>
    <x v="0"/>
    <n v="0"/>
    <n v="2614"/>
    <n v="-1"/>
    <n v="871.33333333333303"/>
    <n v="-1"/>
    <n v="33.448153936937501"/>
    <n v="-1"/>
    <n v="34.4146747886386"/>
    <n v="-1"/>
    <n v="29.2467334551033"/>
    <n v="-1"/>
    <n v="3.9242869740956299"/>
    <n v="-1"/>
    <x v="12"/>
    <x v="0"/>
    <x v="0"/>
  </r>
  <r>
    <n v="5078"/>
    <n v="4950"/>
    <m/>
    <x v="0"/>
    <n v="1"/>
    <n v="110"/>
    <n v="-1"/>
    <n v="440"/>
    <n v="-1"/>
    <n v="45.709517711921599"/>
    <n v="-1"/>
    <n v="9.07884960458785"/>
    <n v="-1"/>
    <n v="7.6869880674456397"/>
    <n v="-1"/>
    <n v="3.2447724823944499"/>
    <n v="-1"/>
    <x v="0"/>
    <x v="0"/>
    <x v="0"/>
  </r>
  <r>
    <n v="5078"/>
    <n v="4950"/>
    <m/>
    <x v="0"/>
    <n v="2"/>
    <n v="260"/>
    <n v="-1"/>
    <n v="1040"/>
    <n v="-1"/>
    <n v="43.141301104379203"/>
    <n v="-1"/>
    <n v="23.127244257405"/>
    <n v="-1"/>
    <n v="19.642959512555301"/>
    <n v="-1"/>
    <n v="3.4366133791108702"/>
    <n v="-1"/>
    <x v="1"/>
    <x v="0"/>
    <x v="0"/>
  </r>
  <r>
    <n v="5078"/>
    <n v="4950"/>
    <m/>
    <x v="0"/>
    <n v="3"/>
    <n v="280"/>
    <n v="-1"/>
    <n v="1120"/>
    <n v="-1"/>
    <n v="43.416323180421699"/>
    <n v="-1"/>
    <n v="25.108256258788099"/>
    <n v="-1"/>
    <n v="21.284440738812702"/>
    <n v="-1"/>
    <n v="3.2072393771853198"/>
    <n v="-1"/>
    <x v="2"/>
    <x v="0"/>
    <x v="0"/>
  </r>
  <r>
    <n v="5078"/>
    <n v="4950"/>
    <m/>
    <x v="0"/>
    <n v="4"/>
    <n v="303"/>
    <n v="-1"/>
    <n v="1212"/>
    <n v="-1"/>
    <n v="33.157714320933202"/>
    <n v="-1"/>
    <n v="38.508828460005802"/>
    <n v="-1"/>
    <n v="32.764840998529898"/>
    <n v="-1"/>
    <n v="2.9389612425402998"/>
    <n v="-1"/>
    <x v="3"/>
    <x v="0"/>
    <x v="0"/>
  </r>
  <r>
    <n v="5078"/>
    <n v="4950"/>
    <m/>
    <x v="0"/>
    <n v="5"/>
    <n v="274"/>
    <n v="-1"/>
    <n v="1096"/>
    <n v="-1"/>
    <n v="37.7514846152648"/>
    <n v="-1"/>
    <n v="29.557546328459399"/>
    <n v="-1"/>
    <n v="25.037163049290498"/>
    <n v="-1"/>
    <n v="3.28504329600108"/>
    <n v="-1"/>
    <x v="4"/>
    <x v="0"/>
    <x v="0"/>
  </r>
  <r>
    <n v="5078"/>
    <n v="4950"/>
    <m/>
    <x v="0"/>
    <n v="6"/>
    <n v="230"/>
    <n v="-1"/>
    <n v="920"/>
    <n v="-1"/>
    <n v="30.255998412463502"/>
    <n v="-1"/>
    <n v="36.755563209534102"/>
    <n v="-1"/>
    <n v="31.2539971254688"/>
    <n v="-1"/>
    <n v="3.9132339378363001"/>
    <n v="-1"/>
    <x v="5"/>
    <x v="0"/>
    <x v="0"/>
  </r>
  <r>
    <n v="5078"/>
    <n v="4950"/>
    <m/>
    <x v="0"/>
    <n v="7"/>
    <n v="202"/>
    <n v="-1"/>
    <n v="808"/>
    <n v="-1"/>
    <n v="31.496995336799301"/>
    <n v="-1"/>
    <n v="32.988179000524902"/>
    <n v="-1"/>
    <n v="28.122482491689698"/>
    <n v="-1"/>
    <n v="4.4492334597788004"/>
    <n v="-1"/>
    <x v="6"/>
    <x v="0"/>
    <x v="0"/>
  </r>
  <r>
    <n v="5078"/>
    <n v="4950"/>
    <m/>
    <x v="0"/>
    <n v="8"/>
    <n v="237"/>
    <n v="-1"/>
    <n v="948"/>
    <n v="-1"/>
    <n v="29.944007370113798"/>
    <n v="-1"/>
    <n v="41.859925725064102"/>
    <n v="-1"/>
    <n v="35.644667221590304"/>
    <n v="-1"/>
    <n v="3.8023173624597"/>
    <n v="-1"/>
    <x v="7"/>
    <x v="0"/>
    <x v="0"/>
  </r>
  <r>
    <n v="5078"/>
    <n v="4950"/>
    <m/>
    <x v="0"/>
    <n v="9"/>
    <n v="173"/>
    <n v="-1"/>
    <n v="692"/>
    <n v="-1"/>
    <n v="26.5995876621093"/>
    <n v="-1"/>
    <n v="35.278477118748398"/>
    <n v="-1"/>
    <n v="30.160214379405101"/>
    <n v="-1"/>
    <n v="5.1883456771485799"/>
    <n v="-1"/>
    <x v="8"/>
    <x v="0"/>
    <x v="0"/>
  </r>
  <r>
    <n v="5078"/>
    <n v="4950"/>
    <m/>
    <x v="0"/>
    <n v="10"/>
    <n v="187"/>
    <n v="-1"/>
    <n v="748"/>
    <n v="-1"/>
    <n v="27.274166230389898"/>
    <n v="-1"/>
    <n v="39.759492561816003"/>
    <n v="-1"/>
    <n v="33.946622150744503"/>
    <n v="-1"/>
    <n v="4.7622200895802997"/>
    <n v="-1"/>
    <x v="9"/>
    <x v="0"/>
    <x v="0"/>
  </r>
  <r>
    <n v="5078"/>
    <n v="4950"/>
    <m/>
    <x v="0"/>
    <n v="11"/>
    <n v="172"/>
    <n v="-1"/>
    <n v="688"/>
    <n v="-1"/>
    <n v="29.541830726724999"/>
    <n v="-1"/>
    <n v="36.7653839051031"/>
    <n v="-1"/>
    <n v="31.266385944037999"/>
    <n v="-1"/>
    <n v="5.2485053736916898"/>
    <n v="-1"/>
    <x v="10"/>
    <x v="0"/>
    <x v="0"/>
  </r>
  <r>
    <n v="5078"/>
    <n v="4950"/>
    <m/>
    <x v="0"/>
    <n v="12"/>
    <n v="175"/>
    <n v="-1"/>
    <n v="700"/>
    <n v="-1"/>
    <n v="30.251016120432499"/>
    <n v="-1"/>
    <n v="32.670519202273297"/>
    <n v="-1"/>
    <n v="27.733573553936001"/>
    <n v="-1"/>
    <n v="5.0301670841527999"/>
    <n v="-1"/>
    <x v="11"/>
    <x v="0"/>
    <x v="0"/>
  </r>
  <r>
    <n v="5078"/>
    <n v="4950"/>
    <m/>
    <x v="0"/>
    <n v="0"/>
    <n v="2603"/>
    <n v="-1"/>
    <n v="867.66666666666697"/>
    <n v="-1"/>
    <n v="34.301641508302197"/>
    <n v="-1"/>
    <n v="32.434265873641202"/>
    <n v="-1"/>
    <n v="27.589007753917301"/>
    <n v="-1"/>
    <n v="3.9224578944366701"/>
    <n v="-1"/>
    <x v="12"/>
    <x v="0"/>
    <x v="0"/>
  </r>
  <r>
    <n v="5084"/>
    <n v="4949"/>
    <m/>
    <x v="0"/>
    <n v="1"/>
    <n v="365"/>
    <n v="-1"/>
    <n v="1460"/>
    <n v="-1"/>
    <n v="50.335545340360902"/>
    <n v="-1"/>
    <n v="26.496538098547699"/>
    <n v="-1"/>
    <n v="22.475218685502899"/>
    <n v="-1"/>
    <n v="2.2123384353790101"/>
    <n v="-1"/>
    <x v="0"/>
    <x v="0"/>
    <x v="0"/>
  </r>
  <r>
    <n v="5084"/>
    <n v="4949"/>
    <m/>
    <x v="0"/>
    <n v="2"/>
    <n v="407"/>
    <n v="-1"/>
    <n v="1628"/>
    <n v="-1"/>
    <n v="49.881119610723999"/>
    <n v="-1"/>
    <n v="30.274358966461602"/>
    <n v="-1"/>
    <n v="25.782000241602798"/>
    <n v="-1"/>
    <n v="2.1959144053801101"/>
    <n v="-1"/>
    <x v="1"/>
    <x v="0"/>
    <x v="0"/>
  </r>
  <r>
    <n v="5084"/>
    <n v="4949"/>
    <m/>
    <x v="0"/>
    <n v="3"/>
    <n v="394"/>
    <n v="-1"/>
    <n v="1576"/>
    <n v="-1"/>
    <n v="49.151034336023002"/>
    <n v="-1"/>
    <n v="29.772172321664701"/>
    <n v="-1"/>
    <n v="25.2689753511081"/>
    <n v="-1"/>
    <n v="2.2832191223990099"/>
    <n v="-1"/>
    <x v="2"/>
    <x v="0"/>
    <x v="0"/>
  </r>
  <r>
    <n v="5084"/>
    <n v="4949"/>
    <m/>
    <x v="0"/>
    <n v="4"/>
    <n v="458"/>
    <n v="-1"/>
    <n v="1832"/>
    <n v="-1"/>
    <n v="49.687633682347403"/>
    <n v="-1"/>
    <n v="33.773965278588001"/>
    <n v="-1"/>
    <n v="28.742274511013399"/>
    <n v="-1"/>
    <n v="1.93258308861603"/>
    <n v="-1"/>
    <x v="3"/>
    <x v="0"/>
    <x v="0"/>
  </r>
  <r>
    <n v="5084"/>
    <n v="4949"/>
    <m/>
    <x v="0"/>
    <n v="5"/>
    <n v="411"/>
    <n v="-1"/>
    <n v="1644"/>
    <n v="-1"/>
    <n v="47.711349926984298"/>
    <n v="-1"/>
    <n v="32.273243349441699"/>
    <n v="-1"/>
    <n v="27.430237932611099"/>
    <n v="-1"/>
    <n v="2.1702870386370199"/>
    <n v="-1"/>
    <x v="4"/>
    <x v="0"/>
    <x v="0"/>
  </r>
  <r>
    <n v="5084"/>
    <n v="4949"/>
    <m/>
    <x v="0"/>
    <n v="6"/>
    <n v="317"/>
    <n v="-1"/>
    <n v="1268"/>
    <n v="-1"/>
    <n v="28.526054330118601"/>
    <n v="-1"/>
    <n v="62.6857353243376"/>
    <n v="-1"/>
    <n v="53.4294868686965"/>
    <n v="-1"/>
    <n v="2.8424333229444301"/>
    <n v="-1"/>
    <x v="5"/>
    <x v="0"/>
    <x v="0"/>
  </r>
  <r>
    <n v="5084"/>
    <n v="4949"/>
    <m/>
    <x v="0"/>
    <n v="7"/>
    <n v="177"/>
    <n v="-1"/>
    <n v="708"/>
    <n v="-1"/>
    <n v="6.9584992716040199"/>
    <n v="-1"/>
    <n v="82.411780630828204"/>
    <n v="-1"/>
    <n v="70.211615742479495"/>
    <n v="-1"/>
    <n v="5.0951576431283598"/>
    <n v="-1"/>
    <x v="6"/>
    <x v="0"/>
    <x v="0"/>
  </r>
  <r>
    <n v="5084"/>
    <n v="4949"/>
    <m/>
    <x v="0"/>
    <n v="8"/>
    <n v="210"/>
    <n v="-1"/>
    <n v="840"/>
    <n v="-1"/>
    <n v="6.4039221124029204"/>
    <n v="-1"/>
    <n v="91.823895753767999"/>
    <n v="-1"/>
    <n v="77.976225820286004"/>
    <n v="-1"/>
    <n v="4.2460331900665702"/>
    <n v="-1"/>
    <x v="7"/>
    <x v="0"/>
    <x v="0"/>
  </r>
  <r>
    <n v="5084"/>
    <n v="4949"/>
    <m/>
    <x v="0"/>
    <n v="9"/>
    <n v="201"/>
    <n v="-1"/>
    <n v="804"/>
    <n v="-1"/>
    <n v="6.9403149968341502"/>
    <n v="-1"/>
    <n v="88.656932729515603"/>
    <n v="-1"/>
    <n v="75.612335722203895"/>
    <n v="-1"/>
    <n v="4.4594254383180703"/>
    <n v="-1"/>
    <x v="8"/>
    <x v="0"/>
    <x v="0"/>
  </r>
  <r>
    <n v="5084"/>
    <n v="4949"/>
    <m/>
    <x v="0"/>
    <n v="10"/>
    <n v="191"/>
    <n v="-1"/>
    <n v="764"/>
    <n v="-1"/>
    <n v="6.34530331538953"/>
    <n v="-1"/>
    <n v="88.044628848491897"/>
    <n v="-1"/>
    <n v="74.711492934877498"/>
    <n v="-1"/>
    <n v="4.7173510146818201"/>
    <n v="-1"/>
    <x v="9"/>
    <x v="0"/>
    <x v="0"/>
  </r>
  <r>
    <n v="5084"/>
    <n v="4949"/>
    <m/>
    <x v="0"/>
    <n v="11"/>
    <n v="198"/>
    <n v="-1"/>
    <n v="792"/>
    <n v="-1"/>
    <n v="6.6663798641838001"/>
    <n v="-1"/>
    <n v="88.420358255773806"/>
    <n v="-1"/>
    <n v="75.223470806757902"/>
    <n v="-1"/>
    <n v="4.5365397977104598"/>
    <n v="-1"/>
    <x v="10"/>
    <x v="0"/>
    <x v="0"/>
  </r>
  <r>
    <n v="5084"/>
    <n v="4949"/>
    <m/>
    <x v="0"/>
    <n v="12"/>
    <n v="210"/>
    <n v="-1"/>
    <n v="840"/>
    <n v="-1"/>
    <n v="6.6851377552022999"/>
    <n v="-1"/>
    <n v="92.910640239942595"/>
    <n v="-1"/>
    <n v="79.231502737143302"/>
    <n v="-1"/>
    <n v="4.2572627857399601"/>
    <n v="-1"/>
    <x v="11"/>
    <x v="0"/>
    <x v="0"/>
  </r>
  <r>
    <n v="5084"/>
    <n v="4949"/>
    <m/>
    <x v="0"/>
    <n v="0"/>
    <n v="3539"/>
    <n v="-1"/>
    <n v="1179.6666666666699"/>
    <n v="-1"/>
    <n v="33.160755561549898"/>
    <n v="-1"/>
    <n v="53.080596175687504"/>
    <n v="-1"/>
    <n v="45.1627417051549"/>
    <n v="-1"/>
    <n v="3.0127493392408899"/>
    <n v="-1"/>
    <x v="12"/>
    <x v="0"/>
    <x v="0"/>
  </r>
  <r>
    <n v="5082"/>
    <n v="4949"/>
    <m/>
    <x v="0"/>
    <n v="1"/>
    <n v="405"/>
    <n v="-1"/>
    <n v="1620"/>
    <n v="-1"/>
    <n v="50.675602221701602"/>
    <n v="-1"/>
    <n v="30.479783811759699"/>
    <n v="-1"/>
    <n v="25.871712079430299"/>
    <n v="-1"/>
    <n v="2.0139133775090299"/>
    <n v="-1"/>
    <x v="0"/>
    <x v="0"/>
    <x v="0"/>
  </r>
  <r>
    <n v="5082"/>
    <n v="4949"/>
    <m/>
    <x v="0"/>
    <n v="2"/>
    <n v="383"/>
    <n v="-1"/>
    <n v="1532"/>
    <n v="-1"/>
    <n v="50.900729373880203"/>
    <n v="-1"/>
    <n v="28.180844221935399"/>
    <n v="-1"/>
    <n v="23.984670819429301"/>
    <n v="-1"/>
    <n v="2.3375405409666898"/>
    <n v="-1"/>
    <x v="1"/>
    <x v="0"/>
    <x v="0"/>
  </r>
  <r>
    <n v="5082"/>
    <n v="4949"/>
    <m/>
    <x v="0"/>
    <n v="3"/>
    <n v="428"/>
    <n v="-1"/>
    <n v="1712"/>
    <n v="-1"/>
    <n v="50.403876417724902"/>
    <n v="-1"/>
    <n v="31.5944182553703"/>
    <n v="-1"/>
    <n v="26.862860516564201"/>
    <n v="-1"/>
    <n v="2.0950531386356999"/>
    <n v="-1"/>
    <x v="2"/>
    <x v="0"/>
    <x v="0"/>
  </r>
  <r>
    <n v="5082"/>
    <n v="4949"/>
    <m/>
    <x v="0"/>
    <n v="4"/>
    <n v="429"/>
    <n v="-1"/>
    <n v="1716"/>
    <n v="-1"/>
    <n v="48.332651750874803"/>
    <n v="-1"/>
    <n v="33.004087153923699"/>
    <n v="-1"/>
    <n v="28.112902985309901"/>
    <n v="-1"/>
    <n v="2.08776075201428"/>
    <n v="-1"/>
    <x v="3"/>
    <x v="0"/>
    <x v="0"/>
  </r>
  <r>
    <n v="5082"/>
    <n v="4949"/>
    <m/>
    <x v="0"/>
    <n v="5"/>
    <n v="421"/>
    <n v="-1"/>
    <n v="1684"/>
    <n v="-1"/>
    <n v="47.310899758459499"/>
    <n v="-1"/>
    <n v="33.673437379425401"/>
    <n v="-1"/>
    <n v="28.607865982244999"/>
    <n v="-1"/>
    <n v="2.12961732697817"/>
    <n v="-1"/>
    <x v="4"/>
    <x v="0"/>
    <x v="0"/>
  </r>
  <r>
    <n v="5082"/>
    <n v="4949"/>
    <m/>
    <x v="0"/>
    <n v="6"/>
    <n v="304"/>
    <n v="-1"/>
    <n v="1216"/>
    <n v="-1"/>
    <n v="28.685501158662198"/>
    <n v="-1"/>
    <n v="59.243956386541299"/>
    <n v="-1"/>
    <n v="50.367930447667902"/>
    <n v="-1"/>
    <n v="2.9640847049818899"/>
    <n v="-1"/>
    <x v="5"/>
    <x v="0"/>
    <x v="0"/>
  </r>
  <r>
    <n v="5082"/>
    <n v="4949"/>
    <m/>
    <x v="0"/>
    <n v="7"/>
    <n v="214"/>
    <n v="-1"/>
    <n v="856"/>
    <n v="-1"/>
    <n v="8.0124283830381895"/>
    <n v="-1"/>
    <n v="82.649947661868097"/>
    <n v="-1"/>
    <n v="70.244272128453701"/>
    <n v="-1"/>
    <n v="4.2078420473969498"/>
    <n v="-1"/>
    <x v="6"/>
    <x v="0"/>
    <x v="0"/>
  </r>
  <r>
    <n v="5082"/>
    <n v="4949"/>
    <m/>
    <x v="0"/>
    <n v="8"/>
    <n v="222"/>
    <n v="-1"/>
    <n v="888"/>
    <n v="-1"/>
    <n v="8.5592679992507499"/>
    <n v="-1"/>
    <n v="82.574789574808804"/>
    <n v="-1"/>
    <n v="70.164951960646405"/>
    <n v="-1"/>
    <n v="4.0600522693082697"/>
    <n v="-1"/>
    <x v="7"/>
    <x v="0"/>
    <x v="0"/>
  </r>
  <r>
    <n v="5082"/>
    <n v="4949"/>
    <m/>
    <x v="0"/>
    <n v="9"/>
    <n v="185"/>
    <n v="-1"/>
    <n v="740"/>
    <n v="-1"/>
    <n v="6.7455064835515"/>
    <n v="-1"/>
    <n v="81.925301533267302"/>
    <n v="-1"/>
    <n v="69.880150644571302"/>
    <n v="-1"/>
    <n v="4.7793477349595799"/>
    <n v="-1"/>
    <x v="8"/>
    <x v="0"/>
    <x v="0"/>
  </r>
  <r>
    <n v="5082"/>
    <n v="4949"/>
    <m/>
    <x v="0"/>
    <n v="10"/>
    <n v="190"/>
    <n v="-1"/>
    <n v="760"/>
    <n v="-1"/>
    <n v="6.1902651785682998"/>
    <n v="-1"/>
    <n v="89.821052897714196"/>
    <n v="-1"/>
    <n v="76.364291335805902"/>
    <n v="-1"/>
    <n v="4.7482636750804499"/>
    <n v="-1"/>
    <x v="9"/>
    <x v="0"/>
    <x v="0"/>
  </r>
  <r>
    <n v="5082"/>
    <n v="4949"/>
    <m/>
    <x v="0"/>
    <n v="11"/>
    <n v="184"/>
    <n v="-1"/>
    <n v="736"/>
    <n v="-1"/>
    <n v="6.0733720375372897"/>
    <n v="-1"/>
    <n v="85.635154640457898"/>
    <n v="-1"/>
    <n v="72.579013068979904"/>
    <n v="-1"/>
    <n v="4.8983757264334402"/>
    <n v="-1"/>
    <x v="10"/>
    <x v="0"/>
    <x v="0"/>
  </r>
  <r>
    <n v="5082"/>
    <n v="4949"/>
    <m/>
    <x v="0"/>
    <n v="12"/>
    <n v="262"/>
    <n v="-1"/>
    <n v="1048"/>
    <n v="-1"/>
    <n v="6.7318948621001997"/>
    <n v="-1"/>
    <n v="100.542434836572"/>
    <n v="-1"/>
    <n v="85.595566499703096"/>
    <n v="-1"/>
    <n v="3.4224705308859402"/>
    <n v="-1"/>
    <x v="11"/>
    <x v="0"/>
    <x v="0"/>
  </r>
  <r>
    <n v="5082"/>
    <n v="4949"/>
    <m/>
    <x v="0"/>
    <n v="0"/>
    <n v="3627"/>
    <n v="-1"/>
    <n v="1209"/>
    <n v="-1"/>
    <n v="33.0533744886704"/>
    <n v="-1"/>
    <n v="53.307217910624701"/>
    <n v="-1"/>
    <n v="45.327870982583498"/>
    <n v="-1"/>
    <n v="2.9465242183407701"/>
    <n v="-1"/>
    <x v="12"/>
    <x v="0"/>
    <x v="0"/>
  </r>
  <r>
    <n v="5079"/>
    <n v="4949"/>
    <m/>
    <x v="0"/>
    <n v="1"/>
    <n v="387"/>
    <n v="-1"/>
    <n v="1548"/>
    <n v="-1"/>
    <n v="49.201450119389897"/>
    <n v="-1"/>
    <n v="29.907367964457499"/>
    <n v="-1"/>
    <n v="25.409044146234098"/>
    <n v="-1"/>
    <n v="2.0918693057956399"/>
    <n v="-1"/>
    <x v="0"/>
    <x v="0"/>
    <x v="0"/>
  </r>
  <r>
    <n v="5079"/>
    <n v="4949"/>
    <m/>
    <x v="0"/>
    <n v="2"/>
    <n v="420"/>
    <n v="-1"/>
    <n v="1680"/>
    <n v="-1"/>
    <n v="49.972299060789801"/>
    <n v="-1"/>
    <n v="31.218318700235901"/>
    <n v="-1"/>
    <n v="26.577210109900999"/>
    <n v="-1"/>
    <n v="2.1459824047725902"/>
    <n v="-1"/>
    <x v="1"/>
    <x v="0"/>
    <x v="0"/>
  </r>
  <r>
    <n v="5079"/>
    <n v="4949"/>
    <m/>
    <x v="0"/>
    <n v="3"/>
    <n v="468"/>
    <n v="-1"/>
    <n v="1872"/>
    <n v="-1"/>
    <n v="48.921399535008298"/>
    <n v="-1"/>
    <n v="35.311644822795401"/>
    <n v="-1"/>
    <n v="30.077043707331299"/>
    <n v="-1"/>
    <n v="1.9247558877689901"/>
    <n v="-1"/>
    <x v="2"/>
    <x v="0"/>
    <x v="0"/>
  </r>
  <r>
    <n v="5079"/>
    <n v="4949"/>
    <m/>
    <x v="0"/>
    <n v="4"/>
    <n v="383"/>
    <n v="-1"/>
    <n v="1532"/>
    <n v="-1"/>
    <n v="50.468076267156199"/>
    <n v="-1"/>
    <n v="27.998814273617501"/>
    <n v="-1"/>
    <n v="23.7708008829302"/>
    <n v="-1"/>
    <n v="2.3514241877629201"/>
    <n v="-1"/>
    <x v="3"/>
    <x v="0"/>
    <x v="0"/>
  </r>
  <r>
    <n v="5079"/>
    <n v="4949"/>
    <m/>
    <x v="0"/>
    <n v="5"/>
    <n v="426"/>
    <n v="-1"/>
    <n v="1704"/>
    <n v="-1"/>
    <n v="48.944110945937297"/>
    <n v="-1"/>
    <n v="32.281935886165797"/>
    <n v="-1"/>
    <n v="27.484400455437299"/>
    <n v="-1"/>
    <n v="2.10274805197577"/>
    <n v="-1"/>
    <x v="4"/>
    <x v="0"/>
    <x v="0"/>
  </r>
  <r>
    <n v="5079"/>
    <n v="4949"/>
    <m/>
    <x v="0"/>
    <n v="6"/>
    <n v="325"/>
    <n v="-1"/>
    <n v="1300"/>
    <n v="-1"/>
    <n v="31.635322579066202"/>
    <n v="-1"/>
    <n v="58.835153137293403"/>
    <n v="-1"/>
    <n v="50.111595776911003"/>
    <n v="-1"/>
    <n v="2.75122817729111"/>
    <n v="-1"/>
    <x v="5"/>
    <x v="0"/>
    <x v="0"/>
  </r>
  <r>
    <n v="5079"/>
    <n v="4949"/>
    <m/>
    <x v="0"/>
    <n v="7"/>
    <n v="195"/>
    <n v="-1"/>
    <n v="780"/>
    <n v="-1"/>
    <n v="7.9010765567245098"/>
    <n v="-1"/>
    <n v="79.883366821542495"/>
    <n v="-1"/>
    <n v="67.971521506084898"/>
    <n v="-1"/>
    <n v="4.6180968322362901"/>
    <n v="-1"/>
    <x v="6"/>
    <x v="0"/>
    <x v="0"/>
  </r>
  <r>
    <n v="5079"/>
    <n v="4949"/>
    <m/>
    <x v="0"/>
    <n v="8"/>
    <n v="204"/>
    <n v="-1"/>
    <n v="816"/>
    <n v="-1"/>
    <n v="6.6965072066278504"/>
    <n v="-1"/>
    <n v="89.9060845987633"/>
    <n v="-1"/>
    <n v="76.382543761829297"/>
    <n v="-1"/>
    <n v="4.3883529206983898"/>
    <n v="-1"/>
    <x v="7"/>
    <x v="0"/>
    <x v="0"/>
  </r>
  <r>
    <n v="5079"/>
    <n v="4949"/>
    <m/>
    <x v="0"/>
    <n v="9"/>
    <n v="189"/>
    <n v="-1"/>
    <n v="756"/>
    <n v="-1"/>
    <n v="6.0660981198169104"/>
    <n v="-1"/>
    <n v="87.402003410269202"/>
    <n v="-1"/>
    <n v="74.121831986822698"/>
    <n v="-1"/>
    <n v="4.7724701521687498"/>
    <n v="-1"/>
    <x v="8"/>
    <x v="0"/>
    <x v="0"/>
  </r>
  <r>
    <n v="5079"/>
    <n v="4949"/>
    <m/>
    <x v="0"/>
    <n v="10"/>
    <n v="201"/>
    <n v="-1"/>
    <n v="804"/>
    <n v="-1"/>
    <n v="6.2203554479382301"/>
    <n v="-1"/>
    <n v="90.2983936631543"/>
    <n v="-1"/>
    <n v="76.834673482904506"/>
    <n v="-1"/>
    <n v="4.4773247126707201"/>
    <n v="-1"/>
    <x v="9"/>
    <x v="0"/>
    <x v="0"/>
  </r>
  <r>
    <n v="5079"/>
    <n v="4949"/>
    <m/>
    <x v="0"/>
    <n v="11"/>
    <n v="233"/>
    <n v="-1"/>
    <n v="932"/>
    <n v="-1"/>
    <n v="6.4573453446749101"/>
    <n v="-1"/>
    <n v="97.400915279841001"/>
    <n v="-1"/>
    <n v="82.767762858839802"/>
    <n v="-1"/>
    <n v="3.8421353285119402"/>
    <n v="-1"/>
    <x v="10"/>
    <x v="0"/>
    <x v="0"/>
  </r>
  <r>
    <n v="5079"/>
    <n v="4949"/>
    <m/>
    <x v="0"/>
    <n v="12"/>
    <n v="224"/>
    <n v="-1"/>
    <n v="896"/>
    <n v="-1"/>
    <n v="7.8610781599858202"/>
    <n v="-1"/>
    <n v="87.938890511029797"/>
    <n v="-1"/>
    <n v="74.598193367731497"/>
    <n v="-1"/>
    <n v="4.0234609105409396"/>
    <n v="-1"/>
    <x v="11"/>
    <x v="0"/>
    <x v="0"/>
  </r>
  <r>
    <n v="5079"/>
    <n v="4949"/>
    <m/>
    <x v="0"/>
    <n v="0"/>
    <n v="3655"/>
    <n v="-1"/>
    <n v="1218.3333333333301"/>
    <n v="-1"/>
    <n v="33.366487129178303"/>
    <n v="-1"/>
    <n v="53.567318372419102"/>
    <n v="-1"/>
    <n v="45.541666222328701"/>
    <n v="-1"/>
    <n v="2.9264929844370702"/>
    <n v="-1"/>
    <x v="12"/>
    <x v="0"/>
    <x v="0"/>
  </r>
  <r>
    <n v="5083"/>
    <n v="4949"/>
    <m/>
    <x v="0"/>
    <n v="1"/>
    <n v="379"/>
    <n v="-1"/>
    <n v="1516"/>
    <n v="-1"/>
    <n v="50.460800860241001"/>
    <n v="-1"/>
    <n v="28.076247916422201"/>
    <n v="-1"/>
    <n v="23.883255181145401"/>
    <n v="-1"/>
    <n v="2.1237419697670301"/>
    <n v="-1"/>
    <x v="0"/>
    <x v="0"/>
    <x v="0"/>
  </r>
  <r>
    <n v="5083"/>
    <n v="4949"/>
    <m/>
    <x v="0"/>
    <n v="2"/>
    <n v="414"/>
    <n v="-1"/>
    <n v="1656"/>
    <n v="-1"/>
    <n v="50.3434671824349"/>
    <n v="-1"/>
    <n v="31.172547959510499"/>
    <n v="-1"/>
    <n v="26.4926540063347"/>
    <n v="-1"/>
    <n v="2.1584990909181898"/>
    <n v="-1"/>
    <x v="1"/>
    <x v="0"/>
    <x v="0"/>
  </r>
  <r>
    <n v="5083"/>
    <n v="4949"/>
    <m/>
    <x v="0"/>
    <n v="3"/>
    <n v="418"/>
    <n v="-1"/>
    <n v="1672"/>
    <n v="-1"/>
    <n v="50.5311920128037"/>
    <n v="-1"/>
    <n v="30.729188136176301"/>
    <n v="-1"/>
    <n v="26.220832679019399"/>
    <n v="-1"/>
    <n v="2.1395663285813602"/>
    <n v="-1"/>
    <x v="2"/>
    <x v="0"/>
    <x v="0"/>
  </r>
  <r>
    <n v="5083"/>
    <n v="4949"/>
    <m/>
    <x v="0"/>
    <n v="4"/>
    <n v="403"/>
    <n v="-1"/>
    <n v="1612"/>
    <n v="-1"/>
    <n v="50.035837351774902"/>
    <n v="-1"/>
    <n v="30.2359340499506"/>
    <n v="-1"/>
    <n v="25.709032276145098"/>
    <n v="-1"/>
    <n v="2.2297558864826899"/>
    <n v="-1"/>
    <x v="3"/>
    <x v="0"/>
    <x v="0"/>
  </r>
  <r>
    <n v="5083"/>
    <n v="4949"/>
    <m/>
    <x v="0"/>
    <n v="5"/>
    <n v="420"/>
    <n v="-1"/>
    <n v="1680"/>
    <n v="-1"/>
    <n v="46.248094254091299"/>
    <n v="-1"/>
    <n v="34.810642924193203"/>
    <n v="-1"/>
    <n v="29.630207682571601"/>
    <n v="-1"/>
    <n v="2.1400303672635199"/>
    <n v="-1"/>
    <x v="4"/>
    <x v="0"/>
    <x v="0"/>
  </r>
  <r>
    <n v="5083"/>
    <n v="4949"/>
    <m/>
    <x v="0"/>
    <n v="6"/>
    <n v="317"/>
    <n v="-1"/>
    <n v="1268"/>
    <n v="-1"/>
    <n v="24.786590132655501"/>
    <n v="-1"/>
    <n v="69.2523536410567"/>
    <n v="-1"/>
    <n v="58.992051313473503"/>
    <n v="-1"/>
    <n v="2.8308466228400899"/>
    <n v="-1"/>
    <x v="5"/>
    <x v="0"/>
    <x v="0"/>
  </r>
  <r>
    <n v="5083"/>
    <n v="4949"/>
    <m/>
    <x v="0"/>
    <n v="7"/>
    <n v="226"/>
    <n v="-1"/>
    <n v="904"/>
    <n v="-1"/>
    <n v="8.2839779914255303"/>
    <n v="-1"/>
    <n v="86.934089767799605"/>
    <n v="-1"/>
    <n v="73.820382302185493"/>
    <n v="-1"/>
    <n v="3.9769452061761501"/>
    <n v="-1"/>
    <x v="6"/>
    <x v="0"/>
    <x v="0"/>
  </r>
  <r>
    <n v="5083"/>
    <n v="4949"/>
    <m/>
    <x v="0"/>
    <n v="8"/>
    <n v="202"/>
    <n v="-1"/>
    <n v="808"/>
    <n v="-1"/>
    <n v="7.2691729389027602"/>
    <n v="-1"/>
    <n v="86.061849288508597"/>
    <n v="-1"/>
    <n v="73.1364647910017"/>
    <n v="-1"/>
    <n v="4.4487911195066099"/>
    <n v="-1"/>
    <x v="7"/>
    <x v="0"/>
    <x v="0"/>
  </r>
  <r>
    <n v="5083"/>
    <n v="4949"/>
    <m/>
    <x v="0"/>
    <n v="9"/>
    <n v="215"/>
    <n v="-1"/>
    <n v="860"/>
    <n v="-1"/>
    <n v="6.7029407620177901"/>
    <n v="-1"/>
    <n v="93.691312705867006"/>
    <n v="-1"/>
    <n v="79.679721144011594"/>
    <n v="-1"/>
    <n v="4.2016248634161704"/>
    <n v="-1"/>
    <x v="8"/>
    <x v="0"/>
    <x v="0"/>
  </r>
  <r>
    <n v="5083"/>
    <n v="4949"/>
    <m/>
    <x v="0"/>
    <n v="10"/>
    <n v="205"/>
    <n v="-1"/>
    <n v="820"/>
    <n v="-1"/>
    <n v="7.2854100144644098"/>
    <n v="-1"/>
    <n v="86.736418227981503"/>
    <n v="-1"/>
    <n v="73.798830008923503"/>
    <n v="-1"/>
    <n v="4.3601114330699797"/>
    <n v="-1"/>
    <x v="9"/>
    <x v="0"/>
    <x v="0"/>
  </r>
  <r>
    <n v="5083"/>
    <n v="4949"/>
    <m/>
    <x v="0"/>
    <n v="11"/>
    <n v="204"/>
    <n v="-1"/>
    <n v="816"/>
    <n v="-1"/>
    <n v="6.8684510727713404"/>
    <n v="-1"/>
    <n v="89.176138575272702"/>
    <n v="-1"/>
    <n v="75.686185967258098"/>
    <n v="-1"/>
    <n v="4.4049037146172401"/>
    <n v="-1"/>
    <x v="10"/>
    <x v="0"/>
    <x v="0"/>
  </r>
  <r>
    <n v="5083"/>
    <n v="4949"/>
    <m/>
    <x v="0"/>
    <n v="12"/>
    <n v="206"/>
    <n v="-1"/>
    <n v="824"/>
    <n v="-1"/>
    <n v="6.8115925687262404"/>
    <n v="-1"/>
    <n v="92.030649603677503"/>
    <n v="-1"/>
    <n v="78.472254822657803"/>
    <n v="-1"/>
    <n v="4.3432316420869101"/>
    <n v="-1"/>
    <x v="11"/>
    <x v="0"/>
    <x v="0"/>
  </r>
  <r>
    <n v="5083"/>
    <n v="4949"/>
    <m/>
    <x v="0"/>
    <n v="0"/>
    <n v="3609"/>
    <n v="-1"/>
    <n v="1203"/>
    <n v="-1"/>
    <n v="32.589197472144399"/>
    <n v="-1"/>
    <n v="54.6567256611254"/>
    <n v="-1"/>
    <n v="46.497109157412197"/>
    <n v="-1"/>
    <n v="2.9580387918188298"/>
    <n v="-1"/>
    <x v="12"/>
    <x v="0"/>
    <x v="0"/>
  </r>
  <r>
    <n v="5086"/>
    <n v="4949"/>
    <m/>
    <x v="0"/>
    <n v="1"/>
    <n v="346"/>
    <n v="-1"/>
    <n v="1384"/>
    <n v="-1"/>
    <n v="52.402870294133002"/>
    <n v="-1"/>
    <n v="24.928726980774499"/>
    <n v="-1"/>
    <n v="21.143987959130602"/>
    <n v="-1"/>
    <n v="2.3226239617242901"/>
    <n v="-1"/>
    <x v="0"/>
    <x v="0"/>
    <x v="0"/>
  </r>
  <r>
    <n v="5086"/>
    <n v="4949"/>
    <m/>
    <x v="0"/>
    <n v="2"/>
    <n v="408"/>
    <n v="-1"/>
    <n v="1632"/>
    <n v="-1"/>
    <n v="49.660520195650598"/>
    <n v="-1"/>
    <n v="30.8114110664641"/>
    <n v="-1"/>
    <n v="26.237059872861298"/>
    <n v="-1"/>
    <n v="2.1973783486388601"/>
    <n v="-1"/>
    <x v="1"/>
    <x v="0"/>
    <x v="0"/>
  </r>
  <r>
    <n v="5086"/>
    <n v="4949"/>
    <m/>
    <x v="0"/>
    <n v="3"/>
    <n v="400"/>
    <n v="-1"/>
    <n v="1600"/>
    <n v="-1"/>
    <n v="48.842522946286898"/>
    <n v="-1"/>
    <n v="30.450524105957399"/>
    <n v="-1"/>
    <n v="25.860227430517199"/>
    <n v="-1"/>
    <n v="2.254846381688"/>
    <n v="-1"/>
    <x v="2"/>
    <x v="0"/>
    <x v="0"/>
  </r>
  <r>
    <n v="5086"/>
    <n v="4949"/>
    <m/>
    <x v="0"/>
    <n v="4"/>
    <n v="419"/>
    <n v="-1"/>
    <n v="1676"/>
    <n v="-1"/>
    <n v="50.040412963439501"/>
    <n v="-1"/>
    <n v="31.749372548797801"/>
    <n v="-1"/>
    <n v="27.000200592431302"/>
    <n v="-1"/>
    <n v="2.13468172976562"/>
    <n v="-1"/>
    <x v="3"/>
    <x v="0"/>
    <x v="0"/>
  </r>
  <r>
    <n v="5086"/>
    <n v="4949"/>
    <m/>
    <x v="0"/>
    <n v="5"/>
    <n v="424"/>
    <n v="-1"/>
    <n v="1696"/>
    <n v="-1"/>
    <n v="46.990997646307697"/>
    <n v="-1"/>
    <n v="33.587410329622799"/>
    <n v="-1"/>
    <n v="28.517603356949799"/>
    <n v="-1"/>
    <n v="2.12248874003927"/>
    <n v="-1"/>
    <x v="4"/>
    <x v="0"/>
    <x v="0"/>
  </r>
  <r>
    <n v="5086"/>
    <n v="4949"/>
    <m/>
    <x v="0"/>
    <n v="6"/>
    <n v="371"/>
    <n v="-1"/>
    <n v="1484"/>
    <n v="-1"/>
    <n v="31.091486178852598"/>
    <n v="-1"/>
    <n v="62.515286501107298"/>
    <n v="-1"/>
    <n v="53.179013055129502"/>
    <n v="-1"/>
    <n v="2.4292633341838701"/>
    <n v="-1"/>
    <x v="5"/>
    <x v="0"/>
    <x v="0"/>
  </r>
  <r>
    <n v="5086"/>
    <n v="4949"/>
    <m/>
    <x v="0"/>
    <n v="7"/>
    <n v="212"/>
    <n v="-1"/>
    <n v="848"/>
    <n v="-1"/>
    <n v="9.5937348947829797"/>
    <n v="-1"/>
    <n v="73.053876104277293"/>
    <n v="-1"/>
    <n v="62.024387465251301"/>
    <n v="-1"/>
    <n v="4.2607517310206502"/>
    <n v="-1"/>
    <x v="6"/>
    <x v="0"/>
    <x v="0"/>
  </r>
  <r>
    <n v="5086"/>
    <n v="4949"/>
    <m/>
    <x v="0"/>
    <n v="8"/>
    <n v="223"/>
    <n v="-1"/>
    <n v="892"/>
    <n v="-1"/>
    <n v="8.1363897551998807"/>
    <n v="-1"/>
    <n v="86.866395844440902"/>
    <n v="-1"/>
    <n v="73.809231083331099"/>
    <n v="-1"/>
    <n v="4.0371678030365601"/>
    <n v="-1"/>
    <x v="7"/>
    <x v="0"/>
    <x v="0"/>
  </r>
  <r>
    <n v="5086"/>
    <n v="4949"/>
    <m/>
    <x v="0"/>
    <n v="9"/>
    <n v="224"/>
    <n v="-1"/>
    <n v="896"/>
    <n v="-1"/>
    <n v="6.6073452615625996"/>
    <n v="-1"/>
    <n v="94.399102484147903"/>
    <n v="-1"/>
    <n v="80.392938404239104"/>
    <n v="-1"/>
    <n v="3.9902269302510498"/>
    <n v="-1"/>
    <x v="8"/>
    <x v="0"/>
    <x v="0"/>
  </r>
  <r>
    <n v="5086"/>
    <n v="4949"/>
    <m/>
    <x v="0"/>
    <n v="10"/>
    <n v="271"/>
    <n v="-1"/>
    <n v="1084"/>
    <n v="-1"/>
    <n v="7.5503643536360503"/>
    <n v="-1"/>
    <n v="98.246417767607994"/>
    <n v="-1"/>
    <n v="83.620117638403997"/>
    <n v="-1"/>
    <n v="3.3163978055983598"/>
    <n v="-1"/>
    <x v="9"/>
    <x v="0"/>
    <x v="0"/>
  </r>
  <r>
    <n v="5086"/>
    <n v="4949"/>
    <m/>
    <x v="0"/>
    <n v="11"/>
    <n v="223"/>
    <n v="-1"/>
    <n v="892"/>
    <n v="-1"/>
    <n v="7.63919027534652"/>
    <n v="-1"/>
    <n v="91.313810153493606"/>
    <n v="-1"/>
    <n v="77.540080268429705"/>
    <n v="-1"/>
    <n v="4.04548349759148"/>
    <n v="-1"/>
    <x v="10"/>
    <x v="0"/>
    <x v="0"/>
  </r>
  <r>
    <n v="5086"/>
    <n v="4949"/>
    <m/>
    <x v="0"/>
    <n v="12"/>
    <n v="230"/>
    <n v="-1"/>
    <n v="920"/>
    <n v="-1"/>
    <n v="6.8508028379441797"/>
    <n v="-1"/>
    <n v="96.008249968298898"/>
    <n v="-1"/>
    <n v="81.508849355774004"/>
    <n v="-1"/>
    <n v="3.9023836559048601"/>
    <n v="-1"/>
    <x v="11"/>
    <x v="0"/>
    <x v="0"/>
  </r>
  <r>
    <n v="5086"/>
    <n v="4949"/>
    <m/>
    <x v="0"/>
    <n v="0"/>
    <n v="3751"/>
    <n v="-1"/>
    <n v="1250.3333333333301"/>
    <n v="-1"/>
    <n v="32.260638982095003"/>
    <n v="-1"/>
    <n v="55.7684640358015"/>
    <n v="-1"/>
    <n v="47.404629420869902"/>
    <n v="-1"/>
    <n v="2.8508488037256901"/>
    <n v="-1"/>
    <x v="12"/>
    <x v="0"/>
    <x v="0"/>
  </r>
  <r>
    <n v="5085"/>
    <n v="4949"/>
    <m/>
    <x v="0"/>
    <n v="1"/>
    <n v="399"/>
    <n v="-1"/>
    <n v="1596"/>
    <n v="-1"/>
    <n v="50.311504793309403"/>
    <n v="-1"/>
    <n v="29.2512358595996"/>
    <n v="-1"/>
    <n v="24.9104311176511"/>
    <n v="-1"/>
    <n v="2.0345747859642902"/>
    <n v="-1"/>
    <x v="0"/>
    <x v="0"/>
    <x v="0"/>
  </r>
  <r>
    <n v="5085"/>
    <n v="4949"/>
    <m/>
    <x v="0"/>
    <n v="2"/>
    <n v="432"/>
    <n v="-1"/>
    <n v="1728"/>
    <n v="-1"/>
    <n v="50.500630842043201"/>
    <n v="-1"/>
    <n v="32.032142065297599"/>
    <n v="-1"/>
    <n v="27.229969414479498"/>
    <n v="-1"/>
    <n v="2.0784005926040101"/>
    <n v="-1"/>
    <x v="1"/>
    <x v="0"/>
    <x v="0"/>
  </r>
  <r>
    <n v="5085"/>
    <n v="4949"/>
    <m/>
    <x v="0"/>
    <n v="3"/>
    <n v="416"/>
    <n v="-1"/>
    <n v="1664"/>
    <n v="-1"/>
    <n v="50.278699185348103"/>
    <n v="-1"/>
    <n v="31.047686798926101"/>
    <n v="-1"/>
    <n v="26.304680243010999"/>
    <n v="-1"/>
    <n v="2.1674212391852699"/>
    <n v="-1"/>
    <x v="2"/>
    <x v="0"/>
    <x v="0"/>
  </r>
  <r>
    <n v="5085"/>
    <n v="4949"/>
    <m/>
    <x v="0"/>
    <n v="4"/>
    <n v="416"/>
    <n v="-1"/>
    <n v="1664"/>
    <n v="-1"/>
    <n v="49.283442996467599"/>
    <n v="-1"/>
    <n v="30.931579001822598"/>
    <n v="-1"/>
    <n v="26.268711854754802"/>
    <n v="-1"/>
    <n v="2.1650741735153498"/>
    <n v="-1"/>
    <x v="3"/>
    <x v="0"/>
    <x v="0"/>
  </r>
  <r>
    <n v="5085"/>
    <n v="4949"/>
    <m/>
    <x v="0"/>
    <n v="5"/>
    <n v="409"/>
    <n v="-1"/>
    <n v="1636"/>
    <n v="-1"/>
    <n v="48.108996127396303"/>
    <n v="-1"/>
    <n v="31.454653790622501"/>
    <n v="-1"/>
    <n v="26.748066614777802"/>
    <n v="-1"/>
    <n v="2.1970581822053701"/>
    <n v="-1"/>
    <x v="4"/>
    <x v="0"/>
    <x v="0"/>
  </r>
  <r>
    <n v="5085"/>
    <n v="4949"/>
    <m/>
    <x v="0"/>
    <n v="6"/>
    <n v="382"/>
    <n v="-1"/>
    <n v="1528"/>
    <n v="-1"/>
    <n v="41.610396703414203"/>
    <n v="-1"/>
    <n v="42.6382022234015"/>
    <n v="-1"/>
    <n v="36.266349046778501"/>
    <n v="-1"/>
    <n v="2.3557081279051002"/>
    <n v="-1"/>
    <x v="5"/>
    <x v="0"/>
    <x v="0"/>
  </r>
  <r>
    <n v="5085"/>
    <n v="4949"/>
    <m/>
    <x v="0"/>
    <n v="7"/>
    <n v="230"/>
    <n v="-1"/>
    <n v="920"/>
    <n v="-1"/>
    <n v="8.3085674576534796"/>
    <n v="-1"/>
    <n v="84.833092779274494"/>
    <n v="-1"/>
    <n v="72.165330549026095"/>
    <n v="-1"/>
    <n v="3.9166724173922498"/>
    <n v="-1"/>
    <x v="6"/>
    <x v="0"/>
    <x v="0"/>
  </r>
  <r>
    <n v="5085"/>
    <n v="4949"/>
    <m/>
    <x v="0"/>
    <n v="8"/>
    <n v="183"/>
    <n v="-1"/>
    <n v="732"/>
    <n v="-1"/>
    <n v="6.4911545413502303"/>
    <n v="-1"/>
    <n v="87.054552509782496"/>
    <n v="-1"/>
    <n v="73.935384958821004"/>
    <n v="-1"/>
    <n v="4.8874569297606296"/>
    <n v="-1"/>
    <x v="7"/>
    <x v="0"/>
    <x v="0"/>
  </r>
  <r>
    <n v="5085"/>
    <n v="4949"/>
    <m/>
    <x v="0"/>
    <n v="9"/>
    <n v="195"/>
    <n v="-1"/>
    <n v="780"/>
    <n v="-1"/>
    <n v="6.7402292171236304"/>
    <n v="-1"/>
    <n v="88.631064870054502"/>
    <n v="-1"/>
    <n v="75.166183969245196"/>
    <n v="-1"/>
    <n v="4.6050742729969798"/>
    <n v="-1"/>
    <x v="8"/>
    <x v="0"/>
    <x v="0"/>
  </r>
  <r>
    <n v="5085"/>
    <n v="4949"/>
    <m/>
    <x v="0"/>
    <n v="10"/>
    <n v="184"/>
    <n v="-1"/>
    <n v="736"/>
    <n v="-1"/>
    <n v="6.3117591942329003"/>
    <n v="-1"/>
    <n v="87.016418785532906"/>
    <n v="-1"/>
    <n v="73.809680691994402"/>
    <n v="-1"/>
    <n v="4.8937900129985898"/>
    <n v="-1"/>
    <x v="9"/>
    <x v="0"/>
    <x v="0"/>
  </r>
  <r>
    <n v="5085"/>
    <n v="4949"/>
    <m/>
    <x v="0"/>
    <n v="11"/>
    <n v="216"/>
    <n v="-1"/>
    <n v="864"/>
    <n v="-1"/>
    <n v="6.6132922309519202"/>
    <n v="-1"/>
    <n v="88.934611232074602"/>
    <n v="-1"/>
    <n v="75.397009875993405"/>
    <n v="-1"/>
    <n v="4.16303100438709"/>
    <n v="-1"/>
    <x v="10"/>
    <x v="0"/>
    <x v="0"/>
  </r>
  <r>
    <n v="5085"/>
    <n v="4949"/>
    <m/>
    <x v="0"/>
    <n v="12"/>
    <n v="218"/>
    <n v="-1"/>
    <n v="872"/>
    <n v="-1"/>
    <n v="7.2443501032113096"/>
    <n v="-1"/>
    <n v="90.441237844019"/>
    <n v="-1"/>
    <n v="76.956995509208596"/>
    <n v="-1"/>
    <n v="4.1344877685510202"/>
    <n v="-1"/>
    <x v="11"/>
    <x v="0"/>
    <x v="0"/>
  </r>
  <r>
    <n v="5085"/>
    <n v="4949"/>
    <m/>
    <x v="0"/>
    <n v="0"/>
    <n v="3680"/>
    <n v="-1"/>
    <n v="1226.6666666666699"/>
    <n v="-1"/>
    <n v="34.636539312643698"/>
    <n v="-1"/>
    <n v="51.116301286372398"/>
    <n v="-1"/>
    <n v="43.422775066922298"/>
    <n v="-1"/>
    <n v="2.9088801464495102"/>
    <n v="-1"/>
    <x v="12"/>
    <x v="0"/>
    <x v="0"/>
  </r>
  <r>
    <n v="5081"/>
    <n v="4949"/>
    <m/>
    <x v="0"/>
    <n v="1"/>
    <n v="367"/>
    <n v="-1"/>
    <n v="1468"/>
    <n v="-1"/>
    <n v="50.4286270574149"/>
    <n v="-1"/>
    <n v="27.153762633205201"/>
    <n v="-1"/>
    <n v="23.083062123091999"/>
    <n v="-1"/>
    <n v="2.1988031359380402"/>
    <n v="-1"/>
    <x v="0"/>
    <x v="0"/>
    <x v="0"/>
  </r>
  <r>
    <n v="5081"/>
    <n v="4949"/>
    <m/>
    <x v="0"/>
    <n v="2"/>
    <n v="403"/>
    <n v="-1"/>
    <n v="1612"/>
    <n v="-1"/>
    <n v="49.851299254863299"/>
    <n v="-1"/>
    <n v="29.928056820563199"/>
    <n v="-1"/>
    <n v="25.447205854488399"/>
    <n v="-1"/>
    <n v="2.22394011722219"/>
    <n v="-1"/>
    <x v="1"/>
    <x v="0"/>
    <x v="0"/>
  </r>
  <r>
    <n v="5081"/>
    <n v="4949"/>
    <m/>
    <x v="0"/>
    <n v="3"/>
    <n v="436"/>
    <n v="-1"/>
    <n v="1744"/>
    <n v="-1"/>
    <n v="50.549638980071599"/>
    <n v="-1"/>
    <n v="32.158406597943298"/>
    <n v="-1"/>
    <n v="27.3970369247204"/>
    <n v="-1"/>
    <n v="2.0530507153258299"/>
    <n v="-1"/>
    <x v="2"/>
    <x v="0"/>
    <x v="0"/>
  </r>
  <r>
    <n v="5081"/>
    <n v="4949"/>
    <m/>
    <x v="0"/>
    <n v="4"/>
    <n v="398"/>
    <n v="-1"/>
    <n v="1592"/>
    <n v="-1"/>
    <n v="50.742726080982102"/>
    <n v="-1"/>
    <n v="29.937133619695199"/>
    <n v="-1"/>
    <n v="25.441864952271999"/>
    <n v="-1"/>
    <n v="2.2609111543959299"/>
    <n v="-1"/>
    <x v="3"/>
    <x v="0"/>
    <x v="0"/>
  </r>
  <r>
    <n v="5081"/>
    <n v="4949"/>
    <m/>
    <x v="0"/>
    <n v="5"/>
    <n v="412"/>
    <n v="-1"/>
    <n v="1648"/>
    <n v="-1"/>
    <n v="47.234712541620702"/>
    <n v="-1"/>
    <n v="32.814956955747398"/>
    <n v="-1"/>
    <n v="27.943164048598199"/>
    <n v="-1"/>
    <n v="2.18253744553106"/>
    <n v="-1"/>
    <x v="4"/>
    <x v="0"/>
    <x v="0"/>
  </r>
  <r>
    <n v="5081"/>
    <n v="4949"/>
    <m/>
    <x v="0"/>
    <n v="6"/>
    <n v="273"/>
    <n v="-1"/>
    <n v="1092"/>
    <n v="-1"/>
    <n v="18.491856639658199"/>
    <n v="-1"/>
    <n v="74.704982777186402"/>
    <n v="-1"/>
    <n v="63.629736079433002"/>
    <n v="-1"/>
    <n v="3.28890557186915"/>
    <n v="-1"/>
    <x v="5"/>
    <x v="0"/>
    <x v="0"/>
  </r>
  <r>
    <n v="5081"/>
    <n v="4949"/>
    <m/>
    <x v="0"/>
    <n v="7"/>
    <n v="237"/>
    <n v="-1"/>
    <n v="948"/>
    <n v="-1"/>
    <n v="8.0813527298659302"/>
    <n v="-1"/>
    <n v="88.619356428443893"/>
    <n v="-1"/>
    <n v="75.179986481702699"/>
    <n v="-1"/>
    <n v="3.7940968189828901"/>
    <n v="-1"/>
    <x v="6"/>
    <x v="0"/>
    <x v="0"/>
  </r>
  <r>
    <n v="5081"/>
    <n v="4949"/>
    <m/>
    <x v="0"/>
    <n v="8"/>
    <n v="186"/>
    <n v="-1"/>
    <n v="744"/>
    <n v="-1"/>
    <n v="7.1116912430718804"/>
    <n v="-1"/>
    <n v="94.262765779780693"/>
    <n v="-1"/>
    <n v="79.822086246072999"/>
    <n v="-1"/>
    <n v="4.8019877040742198"/>
    <n v="-1"/>
    <x v="7"/>
    <x v="0"/>
    <x v="0"/>
  </r>
  <r>
    <n v="5081"/>
    <n v="4949"/>
    <m/>
    <x v="0"/>
    <n v="9"/>
    <n v="225"/>
    <n v="-1"/>
    <n v="900"/>
    <n v="-1"/>
    <n v="7.8971679105036197"/>
    <n v="-1"/>
    <n v="86.262091857757298"/>
    <n v="-1"/>
    <n v="73.250564781262199"/>
    <n v="-1"/>
    <n v="4.0027346489106099"/>
    <n v="-1"/>
    <x v="8"/>
    <x v="0"/>
    <x v="0"/>
  </r>
  <r>
    <n v="5081"/>
    <n v="4949"/>
    <m/>
    <x v="0"/>
    <n v="10"/>
    <n v="192"/>
    <n v="-1"/>
    <n v="768"/>
    <n v="-1"/>
    <n v="7.1637773574897103"/>
    <n v="-1"/>
    <n v="81.4578168580571"/>
    <n v="-1"/>
    <n v="68.915087804825504"/>
    <n v="-1"/>
    <n v="4.65586091126755"/>
    <n v="-1"/>
    <x v="9"/>
    <x v="0"/>
    <x v="0"/>
  </r>
  <r>
    <n v="5081"/>
    <n v="4949"/>
    <m/>
    <x v="0"/>
    <n v="11"/>
    <n v="202"/>
    <n v="-1"/>
    <n v="808"/>
    <n v="-1"/>
    <n v="6.93482127054566"/>
    <n v="-1"/>
    <n v="86.763686702017907"/>
    <n v="-1"/>
    <n v="73.397311497400494"/>
    <n v="-1"/>
    <n v="4.4342272444265598"/>
    <n v="-1"/>
    <x v="10"/>
    <x v="0"/>
    <x v="0"/>
  </r>
  <r>
    <n v="5081"/>
    <n v="4949"/>
    <m/>
    <x v="0"/>
    <n v="12"/>
    <n v="212"/>
    <n v="-1"/>
    <n v="848"/>
    <n v="-1"/>
    <n v="7.0843291401060799"/>
    <n v="-1"/>
    <n v="90.515065928625603"/>
    <n v="-1"/>
    <n v="77.1648367460527"/>
    <n v="-1"/>
    <n v="4.2486115878377504"/>
    <n v="-1"/>
    <x v="11"/>
    <x v="0"/>
    <x v="0"/>
  </r>
  <r>
    <n v="5081"/>
    <n v="4949"/>
    <m/>
    <x v="0"/>
    <n v="0"/>
    <n v="3543"/>
    <n v="-1"/>
    <n v="1181"/>
    <n v="-1"/>
    <n v="32.355258427925797"/>
    <n v="-1"/>
    <n v="54.241235368431902"/>
    <n v="-1"/>
    <n v="46.0750834691802"/>
    <n v="-1"/>
    <n v="3.0139962822922102"/>
    <n v="-1"/>
    <x v="12"/>
    <x v="0"/>
    <x v="0"/>
  </r>
  <r>
    <n v="5080"/>
    <n v="4949"/>
    <m/>
    <x v="0"/>
    <n v="1"/>
    <n v="411"/>
    <n v="-1"/>
    <n v="1644"/>
    <n v="-1"/>
    <n v="48.897170641012998"/>
    <n v="-1"/>
    <n v="31.759860367573499"/>
    <n v="-1"/>
    <n v="27.011133493355199"/>
    <n v="-1"/>
    <n v="1.96097104615142"/>
    <n v="-1"/>
    <x v="0"/>
    <x v="0"/>
    <x v="0"/>
  </r>
  <r>
    <n v="5080"/>
    <n v="4949"/>
    <m/>
    <x v="0"/>
    <n v="2"/>
    <n v="436"/>
    <n v="-1"/>
    <n v="1744"/>
    <n v="-1"/>
    <n v="50.677787736026197"/>
    <n v="-1"/>
    <n v="32.044745229553101"/>
    <n v="-1"/>
    <n v="27.246237330290899"/>
    <n v="-1"/>
    <n v="2.0622353473092301"/>
    <n v="-1"/>
    <x v="1"/>
    <x v="0"/>
    <x v="0"/>
  </r>
  <r>
    <n v="5080"/>
    <n v="4949"/>
    <m/>
    <x v="0"/>
    <n v="3"/>
    <n v="403"/>
    <n v="-1"/>
    <n v="1612"/>
    <n v="-1"/>
    <n v="50.237052238852399"/>
    <n v="-1"/>
    <n v="30.178180618608302"/>
    <n v="-1"/>
    <n v="25.636102973190798"/>
    <n v="-1"/>
    <n v="2.2381681733132699"/>
    <n v="-1"/>
    <x v="2"/>
    <x v="0"/>
    <x v="0"/>
  </r>
  <r>
    <n v="5080"/>
    <n v="4949"/>
    <m/>
    <x v="0"/>
    <n v="4"/>
    <n v="404"/>
    <n v="-1"/>
    <n v="1616"/>
    <n v="-1"/>
    <n v="50.716343499851902"/>
    <n v="-1"/>
    <n v="30.388153258580299"/>
    <n v="-1"/>
    <n v="25.7217016649406"/>
    <n v="-1"/>
    <n v="2.2295934675539901"/>
    <n v="-1"/>
    <x v="3"/>
    <x v="0"/>
    <x v="0"/>
  </r>
  <r>
    <n v="5080"/>
    <n v="4949"/>
    <m/>
    <x v="0"/>
    <n v="5"/>
    <n v="432"/>
    <n v="-1"/>
    <n v="1728"/>
    <n v="-1"/>
    <n v="44.3353133380188"/>
    <n v="-1"/>
    <n v="37.036057318398697"/>
    <n v="-1"/>
    <n v="31.4886829101236"/>
    <n v="-1"/>
    <n v="2.0832392966452602"/>
    <n v="-1"/>
    <x v="4"/>
    <x v="0"/>
    <x v="0"/>
  </r>
  <r>
    <n v="5080"/>
    <n v="4949"/>
    <m/>
    <x v="0"/>
    <n v="6"/>
    <n v="323"/>
    <n v="-1"/>
    <n v="1292"/>
    <n v="-1"/>
    <n v="30.5550464713594"/>
    <n v="-1"/>
    <n v="59.995914277851"/>
    <n v="-1"/>
    <n v="50.999769418194298"/>
    <n v="-1"/>
    <n v="2.79049215882895"/>
    <n v="-1"/>
    <x v="5"/>
    <x v="0"/>
    <x v="0"/>
  </r>
  <r>
    <n v="5080"/>
    <n v="4949"/>
    <m/>
    <x v="0"/>
    <n v="7"/>
    <n v="217"/>
    <n v="-1"/>
    <n v="868"/>
    <n v="-1"/>
    <n v="8.0907230839876707"/>
    <n v="-1"/>
    <n v="84.868613340349896"/>
    <n v="-1"/>
    <n v="72.176985137282102"/>
    <n v="-1"/>
    <n v="4.10790544072466"/>
    <n v="-1"/>
    <x v="6"/>
    <x v="0"/>
    <x v="0"/>
  </r>
  <r>
    <n v="5080"/>
    <n v="4949"/>
    <m/>
    <x v="0"/>
    <n v="8"/>
    <n v="193"/>
    <n v="-1"/>
    <n v="772"/>
    <n v="-1"/>
    <n v="6.5375294451767996"/>
    <n v="-1"/>
    <n v="88.185752057906598"/>
    <n v="-1"/>
    <n v="75.126068367129307"/>
    <n v="-1"/>
    <n v="4.6833130972025803"/>
    <n v="-1"/>
    <x v="7"/>
    <x v="0"/>
    <x v="0"/>
  </r>
  <r>
    <n v="5080"/>
    <n v="4949"/>
    <m/>
    <x v="0"/>
    <n v="9"/>
    <n v="207"/>
    <n v="-1"/>
    <n v="828"/>
    <n v="-1"/>
    <n v="7.0848610924997901"/>
    <n v="-1"/>
    <n v="85.720465691129505"/>
    <n v="-1"/>
    <n v="72.829086935186993"/>
    <n v="-1"/>
    <n v="4.3491697702271397"/>
    <n v="-1"/>
    <x v="8"/>
    <x v="0"/>
    <x v="0"/>
  </r>
  <r>
    <n v="5080"/>
    <n v="4949"/>
    <m/>
    <x v="0"/>
    <n v="10"/>
    <n v="221"/>
    <n v="-1"/>
    <n v="884"/>
    <n v="-1"/>
    <n v="7.6051046066086103"/>
    <n v="-1"/>
    <n v="87.010849005383207"/>
    <n v="-1"/>
    <n v="74.047421510739994"/>
    <n v="-1"/>
    <n v="4.0642391395269897"/>
    <n v="-1"/>
    <x v="9"/>
    <x v="0"/>
    <x v="0"/>
  </r>
  <r>
    <n v="5080"/>
    <n v="4949"/>
    <m/>
    <x v="0"/>
    <n v="11"/>
    <n v="207"/>
    <n v="-1"/>
    <n v="828"/>
    <n v="-1"/>
    <n v="7.6078603157712203"/>
    <n v="-1"/>
    <n v="86.962916407715696"/>
    <n v="-1"/>
    <n v="73.667806038799498"/>
    <n v="-1"/>
    <n v="4.3311544525595398"/>
    <n v="-1"/>
    <x v="10"/>
    <x v="0"/>
    <x v="0"/>
  </r>
  <r>
    <n v="5080"/>
    <n v="4949"/>
    <m/>
    <x v="0"/>
    <n v="12"/>
    <n v="192"/>
    <n v="-1"/>
    <n v="768"/>
    <n v="-1"/>
    <n v="6.4551710398308302"/>
    <n v="-1"/>
    <n v="87.055804447995001"/>
    <n v="-1"/>
    <n v="74.010290853674704"/>
    <n v="-1"/>
    <n v="4.6899840691130796"/>
    <n v="-1"/>
    <x v="11"/>
    <x v="0"/>
    <x v="0"/>
  </r>
  <r>
    <n v="5080"/>
    <n v="4949"/>
    <m/>
    <x v="0"/>
    <n v="0"/>
    <n v="3646"/>
    <n v="-1"/>
    <n v="1215.3333333333301"/>
    <n v="-1"/>
    <n v="33.167379913932898"/>
    <n v="-1"/>
    <n v="53.200109909740902"/>
    <n v="-1"/>
    <n v="45.211447796187102"/>
    <n v="-1"/>
    <n v="2.93469978146023"/>
    <n v="-1"/>
    <x v="12"/>
    <x v="0"/>
    <x v="0"/>
  </r>
  <r>
    <n v="5077"/>
    <n v="4949"/>
    <m/>
    <x v="0"/>
    <n v="1"/>
    <n v="387"/>
    <n v="-1"/>
    <n v="1548"/>
    <n v="-1"/>
    <n v="49.031984935642797"/>
    <n v="-1"/>
    <n v="28.9376671896459"/>
    <n v="-1"/>
    <n v="24.630651195129701"/>
    <n v="-1"/>
    <n v="2.1112856893140401"/>
    <n v="-1"/>
    <x v="0"/>
    <x v="0"/>
    <x v="0"/>
  </r>
  <r>
    <n v="5077"/>
    <n v="4949"/>
    <m/>
    <x v="0"/>
    <n v="2"/>
    <n v="425"/>
    <n v="-1"/>
    <n v="1700"/>
    <n v="-1"/>
    <n v="49.485759518487797"/>
    <n v="-1"/>
    <n v="32.000940583813801"/>
    <n v="-1"/>
    <n v="27.214583416500901"/>
    <n v="-1"/>
    <n v="2.1096878864039699"/>
    <n v="-1"/>
    <x v="1"/>
    <x v="0"/>
    <x v="0"/>
  </r>
  <r>
    <n v="5077"/>
    <n v="4949"/>
    <m/>
    <x v="0"/>
    <n v="3"/>
    <n v="397"/>
    <n v="-1"/>
    <n v="1588"/>
    <n v="-1"/>
    <n v="50.318278289098103"/>
    <n v="-1"/>
    <n v="29.087645881967699"/>
    <n v="-1"/>
    <n v="24.671171095525299"/>
    <n v="-1"/>
    <n v="2.2585011390359502"/>
    <n v="-1"/>
    <x v="2"/>
    <x v="0"/>
    <x v="0"/>
  </r>
  <r>
    <n v="5077"/>
    <n v="4949"/>
    <m/>
    <x v="0"/>
    <n v="4"/>
    <n v="432"/>
    <n v="-1"/>
    <n v="1728"/>
    <n v="-1"/>
    <n v="49.730383374174998"/>
    <n v="-1"/>
    <n v="32.365136628849498"/>
    <n v="-1"/>
    <n v="27.5349584163381"/>
    <n v="-1"/>
    <n v="2.08710339709606"/>
    <n v="-1"/>
    <x v="3"/>
    <x v="0"/>
    <x v="0"/>
  </r>
  <r>
    <n v="5077"/>
    <n v="4949"/>
    <m/>
    <x v="0"/>
    <n v="5"/>
    <n v="403"/>
    <n v="-1"/>
    <n v="1612"/>
    <n v="-1"/>
    <n v="47.461141133012902"/>
    <n v="-1"/>
    <n v="32.021479949665597"/>
    <n v="-1"/>
    <n v="27.1809509836492"/>
    <n v="-1"/>
    <n v="2.2211959757133002"/>
    <n v="-1"/>
    <x v="4"/>
    <x v="0"/>
    <x v="0"/>
  </r>
  <r>
    <n v="5077"/>
    <n v="4949"/>
    <m/>
    <x v="0"/>
    <n v="6"/>
    <n v="371"/>
    <n v="-1"/>
    <n v="1484"/>
    <n v="-1"/>
    <n v="36.454345726598"/>
    <n v="-1"/>
    <n v="51.659390334449299"/>
    <n v="-1"/>
    <n v="43.920076457522697"/>
    <n v="-1"/>
    <n v="2.4166172117713001"/>
    <n v="-1"/>
    <x v="5"/>
    <x v="0"/>
    <x v="0"/>
  </r>
  <r>
    <n v="5077"/>
    <n v="4949"/>
    <m/>
    <x v="0"/>
    <n v="7"/>
    <n v="209"/>
    <n v="-1"/>
    <n v="836"/>
    <n v="-1"/>
    <n v="7.9184562858034404"/>
    <n v="-1"/>
    <n v="81.883855692998296"/>
    <n v="-1"/>
    <n v="69.4396460628288"/>
    <n v="-1"/>
    <n v="4.3065182937816298"/>
    <n v="-1"/>
    <x v="6"/>
    <x v="0"/>
    <x v="0"/>
  </r>
  <r>
    <n v="5077"/>
    <n v="4949"/>
    <m/>
    <x v="0"/>
    <n v="8"/>
    <n v="200"/>
    <n v="-1"/>
    <n v="800"/>
    <n v="-1"/>
    <n v="6.7175235811834799"/>
    <n v="-1"/>
    <n v="87.785922464032694"/>
    <n v="-1"/>
    <n v="74.541685953423993"/>
    <n v="-1"/>
    <n v="4.5185482768341503"/>
    <n v="-1"/>
    <x v="7"/>
    <x v="0"/>
    <x v="0"/>
  </r>
  <r>
    <n v="5077"/>
    <n v="4949"/>
    <m/>
    <x v="0"/>
    <n v="9"/>
    <n v="189"/>
    <n v="-1"/>
    <n v="756"/>
    <n v="-1"/>
    <n v="6.3857431696843703"/>
    <n v="-1"/>
    <n v="89.875537739537407"/>
    <n v="-1"/>
    <n v="76.367663128686402"/>
    <n v="-1"/>
    <n v="4.7581319268082396"/>
    <n v="-1"/>
    <x v="8"/>
    <x v="0"/>
    <x v="0"/>
  </r>
  <r>
    <n v="5077"/>
    <n v="4949"/>
    <m/>
    <x v="0"/>
    <n v="10"/>
    <n v="199"/>
    <n v="-1"/>
    <n v="796"/>
    <n v="-1"/>
    <n v="6.6360835887619496"/>
    <n v="-1"/>
    <n v="87.301295713541407"/>
    <n v="-1"/>
    <n v="74.0720526330458"/>
    <n v="-1"/>
    <n v="4.5328445590323003"/>
    <n v="-1"/>
    <x v="9"/>
    <x v="0"/>
    <x v="0"/>
  </r>
  <r>
    <n v="5077"/>
    <n v="4949"/>
    <m/>
    <x v="0"/>
    <n v="11"/>
    <n v="237"/>
    <n v="-1"/>
    <n v="948"/>
    <n v="-1"/>
    <n v="7.6827902401151098"/>
    <n v="-1"/>
    <n v="90.227364417129493"/>
    <n v="-1"/>
    <n v="76.7548153987142"/>
    <n v="-1"/>
    <n v="3.7948074816503201"/>
    <n v="-1"/>
    <x v="10"/>
    <x v="0"/>
    <x v="0"/>
  </r>
  <r>
    <n v="5077"/>
    <n v="4949"/>
    <m/>
    <x v="0"/>
    <n v="12"/>
    <n v="252"/>
    <n v="-1"/>
    <n v="1008"/>
    <n v="-1"/>
    <n v="8.0149120311670199"/>
    <n v="-1"/>
    <n v="92.881005590388398"/>
    <n v="-1"/>
    <n v="79.002441326176694"/>
    <n v="-1"/>
    <n v="3.5612871445573702"/>
    <n v="-1"/>
    <x v="11"/>
    <x v="0"/>
    <x v="0"/>
  </r>
  <r>
    <n v="5077"/>
    <n v="4949"/>
    <m/>
    <x v="0"/>
    <n v="0"/>
    <n v="3701"/>
    <n v="-1"/>
    <n v="1233.6666666666699"/>
    <n v="-1"/>
    <n v="33.365208726561399"/>
    <n v="-1"/>
    <n v="53.0179262932078"/>
    <n v="-1"/>
    <n v="45.050160773917"/>
    <n v="-1"/>
    <n v="2.89261124311526"/>
    <n v="-1"/>
    <x v="12"/>
    <x v="0"/>
    <x v="0"/>
  </r>
  <r>
    <n v="5078"/>
    <n v="4949"/>
    <m/>
    <x v="0"/>
    <n v="1"/>
    <n v="355"/>
    <n v="-1"/>
    <n v="1420"/>
    <n v="-1"/>
    <n v="48.802743055260002"/>
    <n v="-1"/>
    <n v="26.6383720392502"/>
    <n v="-1"/>
    <n v="22.602118163270202"/>
    <n v="-1"/>
    <n v="2.2892094266471301"/>
    <n v="-1"/>
    <x v="0"/>
    <x v="0"/>
    <x v="0"/>
  </r>
  <r>
    <n v="5078"/>
    <n v="4949"/>
    <m/>
    <x v="0"/>
    <n v="2"/>
    <n v="429"/>
    <n v="-1"/>
    <n v="1716"/>
    <n v="-1"/>
    <n v="48.825935990617303"/>
    <n v="-1"/>
    <n v="33.201383125691699"/>
    <n v="-1"/>
    <n v="28.1807784695363"/>
    <n v="-1"/>
    <n v="2.1016523730375098"/>
    <n v="-1"/>
    <x v="1"/>
    <x v="0"/>
    <x v="0"/>
  </r>
  <r>
    <n v="5078"/>
    <n v="4949"/>
    <m/>
    <x v="0"/>
    <n v="3"/>
    <n v="419"/>
    <n v="-1"/>
    <n v="1676"/>
    <n v="-1"/>
    <n v="51.204366148907702"/>
    <n v="-1"/>
    <n v="30.6485161723079"/>
    <n v="-1"/>
    <n v="26.048815565321"/>
    <n v="-1"/>
    <n v="2.1490500758397002"/>
    <n v="-1"/>
    <x v="2"/>
    <x v="0"/>
    <x v="0"/>
  </r>
  <r>
    <n v="5078"/>
    <n v="4949"/>
    <m/>
    <x v="0"/>
    <n v="4"/>
    <n v="412"/>
    <n v="-1"/>
    <n v="1648"/>
    <n v="-1"/>
    <n v="49.959985900697902"/>
    <n v="-1"/>
    <n v="30.719733701660999"/>
    <n v="-1"/>
    <n v="26.115877540694001"/>
    <n v="-1"/>
    <n v="2.1879108668994198"/>
    <n v="-1"/>
    <x v="3"/>
    <x v="0"/>
    <x v="0"/>
  </r>
  <r>
    <n v="5078"/>
    <n v="4949"/>
    <m/>
    <x v="0"/>
    <n v="5"/>
    <n v="409"/>
    <n v="-1"/>
    <n v="1636"/>
    <n v="-1"/>
    <n v="47.835369242454298"/>
    <n v="-1"/>
    <n v="31.9118885008373"/>
    <n v="-1"/>
    <n v="27.144671873680899"/>
    <n v="-1"/>
    <n v="2.1973710612171899"/>
    <n v="-1"/>
    <x v="4"/>
    <x v="0"/>
    <x v="0"/>
  </r>
  <r>
    <n v="5078"/>
    <n v="4949"/>
    <m/>
    <x v="0"/>
    <n v="6"/>
    <n v="335"/>
    <n v="-1"/>
    <n v="1340"/>
    <n v="-1"/>
    <n v="25.938529718492699"/>
    <n v="-1"/>
    <n v="68.206215881026196"/>
    <n v="-1"/>
    <n v="58.149253198678601"/>
    <n v="-1"/>
    <n v="2.6906958184211001"/>
    <n v="-1"/>
    <x v="5"/>
    <x v="0"/>
    <x v="0"/>
  </r>
  <r>
    <n v="5078"/>
    <n v="4949"/>
    <m/>
    <x v="0"/>
    <n v="7"/>
    <n v="232"/>
    <n v="-1"/>
    <n v="928"/>
    <n v="-1"/>
    <n v="8.7414620327689807"/>
    <n v="-1"/>
    <n v="82.722765728359505"/>
    <n v="-1"/>
    <n v="70.475853804049194"/>
    <n v="-1"/>
    <n v="3.8821759601660601"/>
    <n v="-1"/>
    <x v="6"/>
    <x v="0"/>
    <x v="0"/>
  </r>
  <r>
    <n v="5078"/>
    <n v="4949"/>
    <m/>
    <x v="0"/>
    <n v="8"/>
    <n v="191"/>
    <n v="-1"/>
    <n v="764"/>
    <n v="-1"/>
    <n v="6.8329588521405604"/>
    <n v="-1"/>
    <n v="83.876316769588101"/>
    <n v="-1"/>
    <n v="71.637924838209798"/>
    <n v="-1"/>
    <n v="4.7109180218841997"/>
    <n v="-1"/>
    <x v="7"/>
    <x v="0"/>
    <x v="0"/>
  </r>
  <r>
    <n v="5078"/>
    <n v="4949"/>
    <m/>
    <x v="0"/>
    <n v="9"/>
    <n v="231"/>
    <n v="-1"/>
    <n v="924"/>
    <n v="-1"/>
    <n v="7.3978287930662701"/>
    <n v="-1"/>
    <n v="92.966491626676799"/>
    <n v="-1"/>
    <n v="79.156388940445893"/>
    <n v="-1"/>
    <n v="3.8885235164465501"/>
    <n v="-1"/>
    <x v="8"/>
    <x v="0"/>
    <x v="0"/>
  </r>
  <r>
    <n v="5078"/>
    <n v="4949"/>
    <m/>
    <x v="0"/>
    <n v="10"/>
    <n v="197"/>
    <n v="-1"/>
    <n v="788"/>
    <n v="-1"/>
    <n v="7.6337677597136402"/>
    <n v="-1"/>
    <n v="82.090239382476796"/>
    <n v="-1"/>
    <n v="69.601802504366404"/>
    <n v="-1"/>
    <n v="4.5753709579996196"/>
    <n v="-1"/>
    <x v="9"/>
    <x v="0"/>
    <x v="0"/>
  </r>
  <r>
    <n v="5078"/>
    <n v="4949"/>
    <m/>
    <x v="0"/>
    <n v="11"/>
    <n v="205"/>
    <n v="-1"/>
    <n v="820"/>
    <n v="-1"/>
    <n v="6.0838154415969301"/>
    <n v="-1"/>
    <n v="92.595358894139096"/>
    <n v="-1"/>
    <n v="78.824460500218606"/>
    <n v="-1"/>
    <n v="4.3721158321765499"/>
    <n v="-1"/>
    <x v="10"/>
    <x v="0"/>
    <x v="0"/>
  </r>
  <r>
    <n v="5078"/>
    <n v="4949"/>
    <m/>
    <x v="0"/>
    <n v="12"/>
    <n v="220"/>
    <n v="-1"/>
    <n v="880"/>
    <n v="-1"/>
    <n v="7.3183408973271096"/>
    <n v="-1"/>
    <n v="89.647924635835693"/>
    <n v="-1"/>
    <n v="76.514015330125403"/>
    <n v="-1"/>
    <n v="4.1071145244996101"/>
    <n v="-1"/>
    <x v="11"/>
    <x v="0"/>
    <x v="0"/>
  </r>
  <r>
    <n v="5078"/>
    <n v="4949"/>
    <m/>
    <x v="0"/>
    <n v="0"/>
    <n v="3635"/>
    <n v="-1"/>
    <n v="1211.6666666666699"/>
    <n v="-1"/>
    <n v="32.452984760135699"/>
    <n v="-1"/>
    <n v="54.102615015787201"/>
    <n v="-1"/>
    <n v="46.049984109582702"/>
    <n v="-1"/>
    <n v="2.9480477176315598"/>
    <n v="-1"/>
    <x v="12"/>
    <x v="0"/>
    <x v="0"/>
  </r>
  <r>
    <n v="5084"/>
    <n v="3660"/>
    <m/>
    <x v="0"/>
    <n v="1"/>
    <n v="117"/>
    <n v="-1"/>
    <n v="468"/>
    <n v="-1"/>
    <n v="47.195539733170101"/>
    <n v="-1"/>
    <n v="9.4188991313534292"/>
    <n v="-1"/>
    <n v="7.9711258094237003"/>
    <n v="-1"/>
    <n v="3.56113074866686"/>
    <n v="-1"/>
    <x v="0"/>
    <x v="0"/>
    <x v="0"/>
  </r>
  <r>
    <n v="5084"/>
    <n v="3660"/>
    <m/>
    <x v="0"/>
    <n v="2"/>
    <n v="272"/>
    <n v="-1"/>
    <n v="1088"/>
    <n v="-1"/>
    <n v="46.125393414726901"/>
    <n v="-1"/>
    <n v="23.293543007192699"/>
    <n v="-1"/>
    <n v="19.8140757134971"/>
    <n v="-1"/>
    <n v="3.2866128215365702"/>
    <n v="-1"/>
    <x v="1"/>
    <x v="0"/>
    <x v="0"/>
  </r>
  <r>
    <n v="5084"/>
    <n v="3660"/>
    <m/>
    <x v="0"/>
    <n v="3"/>
    <n v="263"/>
    <n v="-1"/>
    <n v="1052"/>
    <n v="-1"/>
    <n v="43.569228947956901"/>
    <n v="-1"/>
    <n v="23.931001699986702"/>
    <n v="-1"/>
    <n v="20.316689307528701"/>
    <n v="-1"/>
    <n v="3.4191134514708001"/>
    <n v="-1"/>
    <x v="2"/>
    <x v="0"/>
    <x v="0"/>
  </r>
  <r>
    <n v="5084"/>
    <n v="3660"/>
    <m/>
    <x v="0"/>
    <n v="4"/>
    <n v="294"/>
    <n v="-1"/>
    <n v="1176"/>
    <n v="-1"/>
    <n v="39.045337363576799"/>
    <n v="-1"/>
    <n v="31.035204902286601"/>
    <n v="-1"/>
    <n v="26.3661748665765"/>
    <n v="-1"/>
    <n v="3.0694460014254799"/>
    <n v="-1"/>
    <x v="3"/>
    <x v="0"/>
    <x v="0"/>
  </r>
  <r>
    <n v="5084"/>
    <n v="3660"/>
    <m/>
    <x v="0"/>
    <n v="5"/>
    <n v="280"/>
    <n v="-1"/>
    <n v="1120"/>
    <n v="-1"/>
    <n v="36.4998069098706"/>
    <n v="-1"/>
    <n v="40.196757533401701"/>
    <n v="-1"/>
    <n v="34.166482021951701"/>
    <n v="-1"/>
    <n v="3.2128437061903501"/>
    <n v="-1"/>
    <x v="4"/>
    <x v="0"/>
    <x v="0"/>
  </r>
  <r>
    <n v="5084"/>
    <n v="3660"/>
    <m/>
    <x v="0"/>
    <n v="6"/>
    <n v="242"/>
    <n v="-1"/>
    <n v="968"/>
    <n v="-1"/>
    <n v="36.405052720824699"/>
    <n v="-1"/>
    <n v="37.088159890788297"/>
    <n v="-1"/>
    <n v="31.568798397931399"/>
    <n v="-1"/>
    <n v="3.7128855885021501"/>
    <n v="-1"/>
    <x v="5"/>
    <x v="0"/>
    <x v="0"/>
  </r>
  <r>
    <n v="5084"/>
    <n v="3660"/>
    <m/>
    <x v="0"/>
    <n v="7"/>
    <n v="167"/>
    <n v="-1"/>
    <n v="668"/>
    <n v="-1"/>
    <n v="33.714805190064801"/>
    <n v="-1"/>
    <n v="28.8537899706498"/>
    <n v="-1"/>
    <n v="24.579043887372499"/>
    <n v="-1"/>
    <n v="5.2690769591958002"/>
    <n v="-1"/>
    <x v="6"/>
    <x v="0"/>
    <x v="0"/>
  </r>
  <r>
    <n v="5084"/>
    <n v="3660"/>
    <m/>
    <x v="0"/>
    <n v="8"/>
    <n v="180"/>
    <n v="-1"/>
    <n v="720"/>
    <n v="-1"/>
    <n v="34.879070367137302"/>
    <n v="-1"/>
    <n v="27.972847391831301"/>
    <n v="-1"/>
    <n v="23.743653124847199"/>
    <n v="-1"/>
    <n v="4.9697700384822801"/>
    <n v="-1"/>
    <x v="7"/>
    <x v="0"/>
    <x v="0"/>
  </r>
  <r>
    <n v="5084"/>
    <n v="3660"/>
    <m/>
    <x v="0"/>
    <n v="9"/>
    <n v="177"/>
    <n v="-1"/>
    <n v="708"/>
    <n v="-1"/>
    <n v="34.302506561513702"/>
    <n v="-1"/>
    <n v="28.840268835599701"/>
    <n v="-1"/>
    <n v="24.5594352203297"/>
    <n v="-1"/>
    <n v="4.9739216244462003"/>
    <n v="-1"/>
    <x v="8"/>
    <x v="0"/>
    <x v="0"/>
  </r>
  <r>
    <n v="5084"/>
    <n v="3660"/>
    <m/>
    <x v="0"/>
    <n v="10"/>
    <n v="190"/>
    <n v="-1"/>
    <n v="760"/>
    <n v="-1"/>
    <n v="37.084951062236797"/>
    <n v="-1"/>
    <n v="29.173061581687001"/>
    <n v="-1"/>
    <n v="24.853038897199401"/>
    <n v="-1"/>
    <n v="4.7127496594041203"/>
    <n v="-1"/>
    <x v="9"/>
    <x v="0"/>
    <x v="0"/>
  </r>
  <r>
    <n v="5084"/>
    <n v="3660"/>
    <m/>
    <x v="0"/>
    <n v="11"/>
    <n v="203"/>
    <n v="-1"/>
    <n v="812"/>
    <n v="-1"/>
    <n v="36.855885059718503"/>
    <n v="-1"/>
    <n v="34.169774082807798"/>
    <n v="-1"/>
    <n v="29.100073803213"/>
    <n v="-1"/>
    <n v="4.4158931778823503"/>
    <n v="-1"/>
    <x v="10"/>
    <x v="0"/>
    <x v="0"/>
  </r>
  <r>
    <n v="5084"/>
    <n v="3660"/>
    <m/>
    <x v="0"/>
    <n v="12"/>
    <n v="177"/>
    <n v="-1"/>
    <n v="708"/>
    <n v="-1"/>
    <n v="34.828291458872101"/>
    <n v="-1"/>
    <n v="31.177176632224398"/>
    <n v="-1"/>
    <n v="26.4634559924943"/>
    <n v="-1"/>
    <n v="5.0536232040390496"/>
    <n v="-1"/>
    <x v="11"/>
    <x v="0"/>
    <x v="0"/>
  </r>
  <r>
    <n v="5084"/>
    <n v="3660"/>
    <m/>
    <x v="0"/>
    <n v="0"/>
    <n v="2562"/>
    <n v="-1"/>
    <n v="854"/>
    <n v="-1"/>
    <n v="38.527959406860198"/>
    <n v="-1"/>
    <n v="29.680958052451299"/>
    <n v="-1"/>
    <n v="25.2389778297138"/>
    <n v="-1"/>
    <n v="4.0014005236182699"/>
    <n v="-1"/>
    <x v="12"/>
    <x v="0"/>
    <x v="0"/>
  </r>
  <r>
    <n v="5082"/>
    <n v="3660"/>
    <m/>
    <x v="0"/>
    <n v="1"/>
    <n v="129"/>
    <n v="-1"/>
    <n v="516"/>
    <n v="-1"/>
    <n v="48.525094323698099"/>
    <n v="-1"/>
    <n v="10.114593620295199"/>
    <n v="-1"/>
    <n v="8.5495263976931906"/>
    <n v="-1"/>
    <n v="3.2837515602362002"/>
    <n v="-1"/>
    <x v="0"/>
    <x v="0"/>
    <x v="0"/>
  </r>
  <r>
    <n v="5082"/>
    <n v="3660"/>
    <m/>
    <x v="0"/>
    <n v="2"/>
    <n v="298"/>
    <n v="-1"/>
    <n v="1192"/>
    <n v="-1"/>
    <n v="39.320063162280398"/>
    <n v="-1"/>
    <n v="32.430029507365496"/>
    <n v="-1"/>
    <n v="27.6108749794979"/>
    <n v="-1"/>
    <n v="2.9998469888627501"/>
    <n v="-1"/>
    <x v="1"/>
    <x v="0"/>
    <x v="0"/>
  </r>
  <r>
    <n v="5082"/>
    <n v="3660"/>
    <m/>
    <x v="0"/>
    <n v="3"/>
    <n v="282"/>
    <n v="-1"/>
    <n v="1128"/>
    <n v="-1"/>
    <n v="33.203517399715899"/>
    <n v="-1"/>
    <n v="42.286739728886197"/>
    <n v="-1"/>
    <n v="35.941124056380701"/>
    <n v="-1"/>
    <n v="3.1881851232932799"/>
    <n v="-1"/>
    <x v="2"/>
    <x v="0"/>
    <x v="0"/>
  </r>
  <r>
    <n v="5082"/>
    <n v="3660"/>
    <m/>
    <x v="0"/>
    <n v="4"/>
    <n v="272"/>
    <n v="-1"/>
    <n v="1088"/>
    <n v="-1"/>
    <n v="35.596599394626701"/>
    <n v="-1"/>
    <n v="34.059967994971799"/>
    <n v="-1"/>
    <n v="28.9820441326242"/>
    <n v="-1"/>
    <n v="3.2651563880214698"/>
    <n v="-1"/>
    <x v="3"/>
    <x v="0"/>
    <x v="0"/>
  </r>
  <r>
    <n v="5082"/>
    <n v="3660"/>
    <m/>
    <x v="0"/>
    <n v="5"/>
    <n v="279"/>
    <n v="-1"/>
    <n v="1116"/>
    <n v="-1"/>
    <n v="34.272519491485703"/>
    <n v="-1"/>
    <n v="40.825181850281801"/>
    <n v="-1"/>
    <n v="34.761201468007897"/>
    <n v="-1"/>
    <n v="3.21094603934112"/>
    <n v="-1"/>
    <x v="4"/>
    <x v="0"/>
    <x v="0"/>
  </r>
  <r>
    <n v="5082"/>
    <n v="3660"/>
    <m/>
    <x v="0"/>
    <n v="6"/>
    <n v="213"/>
    <n v="-1"/>
    <n v="852"/>
    <n v="-1"/>
    <n v="33.058759447202597"/>
    <n v="-1"/>
    <n v="34.654743762158297"/>
    <n v="-1"/>
    <n v="29.481316563493099"/>
    <n v="-1"/>
    <n v="4.2252075328118499"/>
    <n v="-1"/>
    <x v="5"/>
    <x v="0"/>
    <x v="0"/>
  </r>
  <r>
    <n v="5082"/>
    <n v="3660"/>
    <m/>
    <x v="0"/>
    <n v="7"/>
    <n v="191"/>
    <n v="-1"/>
    <n v="764"/>
    <n v="-1"/>
    <n v="34.216580134736297"/>
    <n v="-1"/>
    <n v="32.525746925442398"/>
    <n v="-1"/>
    <n v="27.641673522279799"/>
    <n v="-1"/>
    <n v="4.6980281814195601"/>
    <n v="-1"/>
    <x v="6"/>
    <x v="0"/>
    <x v="0"/>
  </r>
  <r>
    <n v="5082"/>
    <n v="3660"/>
    <m/>
    <x v="0"/>
    <n v="8"/>
    <n v="202"/>
    <n v="-1"/>
    <n v="808"/>
    <n v="-1"/>
    <n v="34.4587373359062"/>
    <n v="-1"/>
    <n v="31.587269060839098"/>
    <n v="-1"/>
    <n v="26.850112646685901"/>
    <n v="-1"/>
    <n v="4.4563713370420999"/>
    <n v="-1"/>
    <x v="7"/>
    <x v="0"/>
    <x v="0"/>
  </r>
  <r>
    <n v="5082"/>
    <n v="3660"/>
    <m/>
    <x v="0"/>
    <n v="9"/>
    <n v="185"/>
    <n v="-1"/>
    <n v="740"/>
    <n v="-1"/>
    <n v="36.462823868908103"/>
    <n v="-1"/>
    <n v="27.432578916397699"/>
    <n v="-1"/>
    <n v="23.306827653055599"/>
    <n v="-1"/>
    <n v="4.8748444856588602"/>
    <n v="-1"/>
    <x v="8"/>
    <x v="0"/>
    <x v="0"/>
  </r>
  <r>
    <n v="5082"/>
    <n v="3660"/>
    <m/>
    <x v="0"/>
    <n v="10"/>
    <n v="187"/>
    <n v="-1"/>
    <n v="748"/>
    <n v="-1"/>
    <n v="35.306876949698101"/>
    <n v="-1"/>
    <n v="28.6198034897747"/>
    <n v="-1"/>
    <n v="24.324657435013499"/>
    <n v="-1"/>
    <n v="4.77623053677031"/>
    <n v="-1"/>
    <x v="9"/>
    <x v="0"/>
    <x v="0"/>
  </r>
  <r>
    <n v="5082"/>
    <n v="3660"/>
    <m/>
    <x v="0"/>
    <n v="11"/>
    <n v="171"/>
    <n v="-1"/>
    <n v="684"/>
    <n v="-1"/>
    <n v="35.114498245720903"/>
    <n v="-1"/>
    <n v="27.935909474608799"/>
    <n v="-1"/>
    <n v="23.8154419374764"/>
    <n v="-1"/>
    <n v="5.2701905671547697"/>
    <n v="-1"/>
    <x v="10"/>
    <x v="0"/>
    <x v="0"/>
  </r>
  <r>
    <n v="5082"/>
    <n v="3660"/>
    <m/>
    <x v="0"/>
    <n v="12"/>
    <n v="168"/>
    <n v="-1"/>
    <n v="672"/>
    <n v="-1"/>
    <n v="35.436024115339301"/>
    <n v="-1"/>
    <n v="29.607915927135501"/>
    <n v="-1"/>
    <n v="25.128143986735701"/>
    <n v="-1"/>
    <n v="5.3511407575567196"/>
    <n v="-1"/>
    <x v="11"/>
    <x v="0"/>
    <x v="0"/>
  </r>
  <r>
    <n v="5082"/>
    <n v="3660"/>
    <m/>
    <x v="0"/>
    <n v="0"/>
    <n v="2577"/>
    <n v="-1"/>
    <n v="859"/>
    <n v="-1"/>
    <n v="35.866590235497902"/>
    <n v="-1"/>
    <n v="32.479990759428397"/>
    <n v="-1"/>
    <n v="27.6232299143939"/>
    <n v="-1"/>
    <n v="3.99428723823701"/>
    <n v="-1"/>
    <x v="12"/>
    <x v="0"/>
    <x v="0"/>
  </r>
  <r>
    <n v="5079"/>
    <n v="3660"/>
    <m/>
    <x v="0"/>
    <n v="1"/>
    <n v="135"/>
    <n v="-1"/>
    <n v="540"/>
    <n v="-1"/>
    <n v="48.264982801086198"/>
    <n v="-1"/>
    <n v="10.838761486397299"/>
    <n v="-1"/>
    <n v="9.1814250109188897"/>
    <n v="-1"/>
    <n v="3.1952028515706199"/>
    <n v="-1"/>
    <x v="0"/>
    <x v="0"/>
    <x v="0"/>
  </r>
  <r>
    <n v="5079"/>
    <n v="3660"/>
    <m/>
    <x v="0"/>
    <n v="2"/>
    <n v="286"/>
    <n v="-1"/>
    <n v="1144"/>
    <n v="-1"/>
    <n v="41.0086900736977"/>
    <n v="-1"/>
    <n v="27.0617361892837"/>
    <n v="-1"/>
    <n v="23.052610512482602"/>
    <n v="-1"/>
    <n v="3.144230584427"/>
    <n v="-1"/>
    <x v="1"/>
    <x v="0"/>
    <x v="0"/>
  </r>
  <r>
    <n v="5079"/>
    <n v="3660"/>
    <m/>
    <x v="0"/>
    <n v="3"/>
    <n v="305"/>
    <n v="-1"/>
    <n v="1220"/>
    <n v="-1"/>
    <n v="37.441787596759298"/>
    <n v="-1"/>
    <n v="36.092635069857899"/>
    <n v="-1"/>
    <n v="30.741026491519499"/>
    <n v="-1"/>
    <n v="2.9462433219057398"/>
    <n v="-1"/>
    <x v="2"/>
    <x v="0"/>
    <x v="0"/>
  </r>
  <r>
    <n v="5079"/>
    <n v="3660"/>
    <m/>
    <x v="0"/>
    <n v="4"/>
    <n v="292"/>
    <n v="-1"/>
    <n v="1168"/>
    <n v="-1"/>
    <n v="33.844508403352499"/>
    <n v="-1"/>
    <n v="42.874169401803996"/>
    <n v="-1"/>
    <n v="36.494212293608399"/>
    <n v="-1"/>
    <n v="3.08151103753795"/>
    <n v="-1"/>
    <x v="3"/>
    <x v="0"/>
    <x v="0"/>
  </r>
  <r>
    <n v="5079"/>
    <n v="3660"/>
    <m/>
    <x v="0"/>
    <n v="5"/>
    <n v="252"/>
    <n v="-1"/>
    <n v="1008"/>
    <n v="-1"/>
    <n v="36.615842582021102"/>
    <n v="-1"/>
    <n v="34.888590055740202"/>
    <n v="-1"/>
    <n v="29.576793749380201"/>
    <n v="-1"/>
    <n v="3.5603629578995899"/>
    <n v="-1"/>
    <x v="4"/>
    <x v="0"/>
    <x v="0"/>
  </r>
  <r>
    <n v="5079"/>
    <n v="3660"/>
    <m/>
    <x v="0"/>
    <n v="6"/>
    <n v="215"/>
    <n v="-1"/>
    <n v="860"/>
    <n v="-1"/>
    <n v="36.737219478634998"/>
    <n v="-1"/>
    <n v="30.160451064554"/>
    <n v="-1"/>
    <n v="25.632465687984801"/>
    <n v="-1"/>
    <n v="4.1870996012642703"/>
    <n v="-1"/>
    <x v="5"/>
    <x v="0"/>
    <x v="0"/>
  </r>
  <r>
    <n v="5079"/>
    <n v="3660"/>
    <m/>
    <x v="0"/>
    <n v="7"/>
    <n v="182"/>
    <n v="-1"/>
    <n v="728"/>
    <n v="-1"/>
    <n v="37.852558112073602"/>
    <n v="-1"/>
    <n v="26.3777541288881"/>
    <n v="-1"/>
    <n v="22.422644832890299"/>
    <n v="-1"/>
    <n v="4.8915493151183096"/>
    <n v="-1"/>
    <x v="6"/>
    <x v="0"/>
    <x v="0"/>
  </r>
  <r>
    <n v="5079"/>
    <n v="3660"/>
    <m/>
    <x v="0"/>
    <n v="8"/>
    <n v="197"/>
    <n v="-1"/>
    <n v="788"/>
    <n v="-1"/>
    <n v="35.458073341685598"/>
    <n v="-1"/>
    <n v="31.8747182405566"/>
    <n v="-1"/>
    <n v="27.1584861104735"/>
    <n v="-1"/>
    <n v="4.5438396271183601"/>
    <n v="-1"/>
    <x v="7"/>
    <x v="0"/>
    <x v="0"/>
  </r>
  <r>
    <n v="5079"/>
    <n v="3660"/>
    <m/>
    <x v="0"/>
    <n v="9"/>
    <n v="181"/>
    <n v="-1"/>
    <n v="724"/>
    <n v="-1"/>
    <n v="36.631272851688998"/>
    <n v="-1"/>
    <n v="29.922702046709599"/>
    <n v="-1"/>
    <n v="25.4878664284177"/>
    <n v="-1"/>
    <n v="4.9377860033591698"/>
    <n v="-1"/>
    <x v="8"/>
    <x v="0"/>
    <x v="0"/>
  </r>
  <r>
    <n v="5079"/>
    <n v="3660"/>
    <m/>
    <x v="0"/>
    <n v="10"/>
    <n v="171"/>
    <n v="-1"/>
    <n v="684"/>
    <n v="-1"/>
    <n v="37.019562612799398"/>
    <n v="-1"/>
    <n v="25.4853962239889"/>
    <n v="-1"/>
    <n v="21.731112503676702"/>
    <n v="-1"/>
    <n v="5.2491570925777502"/>
    <n v="-1"/>
    <x v="9"/>
    <x v="0"/>
    <x v="0"/>
  </r>
  <r>
    <n v="5079"/>
    <n v="3660"/>
    <m/>
    <x v="0"/>
    <n v="11"/>
    <n v="197"/>
    <n v="-1"/>
    <n v="788"/>
    <n v="-1"/>
    <n v="34.935891936354302"/>
    <n v="-1"/>
    <n v="33.426226836289601"/>
    <n v="-1"/>
    <n v="28.306735416776799"/>
    <n v="-1"/>
    <n v="4.5837566744828599"/>
    <n v="-1"/>
    <x v="10"/>
    <x v="0"/>
    <x v="0"/>
  </r>
  <r>
    <n v="5079"/>
    <n v="3660"/>
    <m/>
    <x v="0"/>
    <n v="12"/>
    <n v="182"/>
    <n v="-1"/>
    <n v="728"/>
    <n v="-1"/>
    <n v="36.273028492935701"/>
    <n v="-1"/>
    <n v="31.729687872827199"/>
    <n v="-1"/>
    <n v="27.0364805768079"/>
    <n v="-1"/>
    <n v="4.9218603529215796"/>
    <n v="-1"/>
    <x v="11"/>
    <x v="0"/>
    <x v="0"/>
  </r>
  <r>
    <n v="5079"/>
    <n v="3660"/>
    <m/>
    <x v="0"/>
    <n v="0"/>
    <n v="2595"/>
    <n v="-1"/>
    <n v="865"/>
    <n v="-1"/>
    <n v="37.376249612108097"/>
    <n v="-1"/>
    <n v="31.2989112271928"/>
    <n v="-1"/>
    <n v="26.6230164653401"/>
    <n v="-1"/>
    <n v="3.9699297912718698"/>
    <n v="-1"/>
    <x v="12"/>
    <x v="0"/>
    <x v="0"/>
  </r>
  <r>
    <n v="5083"/>
    <n v="3660"/>
    <m/>
    <x v="0"/>
    <n v="1"/>
    <n v="138"/>
    <n v="-1"/>
    <n v="552"/>
    <n v="-1"/>
    <n v="46.896412750489198"/>
    <n v="-1"/>
    <n v="11.4931470495087"/>
    <n v="-1"/>
    <n v="9.7482820568528297"/>
    <n v="-1"/>
    <n v="2.9546227887619798"/>
    <n v="-1"/>
    <x v="0"/>
    <x v="0"/>
    <x v="0"/>
  </r>
  <r>
    <n v="5083"/>
    <n v="3660"/>
    <m/>
    <x v="0"/>
    <n v="2"/>
    <n v="295"/>
    <n v="-1"/>
    <n v="1180"/>
    <n v="-1"/>
    <n v="45.074521225227301"/>
    <n v="-1"/>
    <n v="25.219195708682602"/>
    <n v="-1"/>
    <n v="21.470808124680701"/>
    <n v="-1"/>
    <n v="3.0580103443612501"/>
    <n v="-1"/>
    <x v="1"/>
    <x v="0"/>
    <x v="0"/>
  </r>
  <r>
    <n v="5083"/>
    <n v="3660"/>
    <m/>
    <x v="0"/>
    <n v="3"/>
    <n v="286"/>
    <n v="-1"/>
    <n v="1144"/>
    <n v="-1"/>
    <n v="45.969754993474297"/>
    <n v="-1"/>
    <n v="23.786373983453402"/>
    <n v="-1"/>
    <n v="20.280039951968401"/>
    <n v="-1"/>
    <n v="3.1502509214660299"/>
    <n v="-1"/>
    <x v="2"/>
    <x v="0"/>
    <x v="0"/>
  </r>
  <r>
    <n v="5083"/>
    <n v="3660"/>
    <m/>
    <x v="0"/>
    <n v="4"/>
    <n v="284"/>
    <n v="-1"/>
    <n v="1136"/>
    <n v="-1"/>
    <n v="44.844991545032897"/>
    <n v="-1"/>
    <n v="24.778318419790399"/>
    <n v="-1"/>
    <n v="21.115809021207198"/>
    <n v="-1"/>
    <n v="3.1539255231550398"/>
    <n v="-1"/>
    <x v="3"/>
    <x v="0"/>
    <x v="0"/>
  </r>
  <r>
    <n v="5083"/>
    <n v="3660"/>
    <m/>
    <x v="0"/>
    <n v="5"/>
    <n v="269"/>
    <n v="-1"/>
    <n v="1076"/>
    <n v="-1"/>
    <n v="35.521638759811701"/>
    <n v="-1"/>
    <n v="37.573083758595097"/>
    <n v="-1"/>
    <n v="31.925681209251"/>
    <n v="-1"/>
    <n v="3.30978109964453"/>
    <n v="-1"/>
    <x v="4"/>
    <x v="0"/>
    <x v="0"/>
  </r>
  <r>
    <n v="5083"/>
    <n v="3660"/>
    <m/>
    <x v="0"/>
    <n v="6"/>
    <n v="207"/>
    <n v="-1"/>
    <n v="828"/>
    <n v="-1"/>
    <n v="36.508950688350602"/>
    <n v="-1"/>
    <n v="29.491246136231801"/>
    <n v="-1"/>
    <n v="25.138287683944998"/>
    <n v="-1"/>
    <n v="4.35259041981036"/>
    <n v="-1"/>
    <x v="5"/>
    <x v="0"/>
    <x v="0"/>
  </r>
  <r>
    <n v="5083"/>
    <n v="3660"/>
    <m/>
    <x v="0"/>
    <n v="7"/>
    <n v="181"/>
    <n v="-1"/>
    <n v="724"/>
    <n v="-1"/>
    <n v="35.995768226446302"/>
    <n v="-1"/>
    <n v="24.971141839144501"/>
    <n v="-1"/>
    <n v="21.272634647380499"/>
    <n v="-1"/>
    <n v="4.8975442937546099"/>
    <n v="-1"/>
    <x v="6"/>
    <x v="0"/>
    <x v="0"/>
  </r>
  <r>
    <n v="5083"/>
    <n v="3660"/>
    <m/>
    <x v="0"/>
    <n v="8"/>
    <n v="201"/>
    <n v="-1"/>
    <n v="804"/>
    <n v="-1"/>
    <n v="33.7743199588583"/>
    <n v="-1"/>
    <n v="32.744384716618299"/>
    <n v="-1"/>
    <n v="27.8326785420501"/>
    <n v="-1"/>
    <n v="4.4446139499838999"/>
    <n v="-1"/>
    <x v="7"/>
    <x v="0"/>
    <x v="0"/>
  </r>
  <r>
    <n v="5083"/>
    <n v="3660"/>
    <m/>
    <x v="0"/>
    <n v="9"/>
    <n v="190"/>
    <n v="-1"/>
    <n v="760"/>
    <n v="-1"/>
    <n v="36.039576527534997"/>
    <n v="-1"/>
    <n v="29.252710365263798"/>
    <n v="-1"/>
    <n v="24.8139777416201"/>
    <n v="-1"/>
    <n v="4.7379135210598102"/>
    <n v="-1"/>
    <x v="8"/>
    <x v="0"/>
    <x v="0"/>
  </r>
  <r>
    <n v="5083"/>
    <n v="3660"/>
    <m/>
    <x v="0"/>
    <n v="10"/>
    <n v="173"/>
    <n v="-1"/>
    <n v="692"/>
    <n v="-1"/>
    <n v="32.521348016578699"/>
    <n v="-1"/>
    <n v="29.385761389212"/>
    <n v="-1"/>
    <n v="24.9738335554594"/>
    <n v="-1"/>
    <n v="5.0888983620811201"/>
    <n v="-1"/>
    <x v="9"/>
    <x v="0"/>
    <x v="0"/>
  </r>
  <r>
    <n v="5083"/>
    <n v="3660"/>
    <m/>
    <x v="0"/>
    <n v="11"/>
    <n v="197"/>
    <n v="-1"/>
    <n v="788"/>
    <n v="-1"/>
    <n v="34.596286416066299"/>
    <n v="-1"/>
    <n v="32.687888989696198"/>
    <n v="-1"/>
    <n v="27.8410835071614"/>
    <n v="-1"/>
    <n v="4.5699157024765897"/>
    <n v="-1"/>
    <x v="10"/>
    <x v="0"/>
    <x v="0"/>
  </r>
  <r>
    <n v="5083"/>
    <n v="3660"/>
    <m/>
    <x v="0"/>
    <n v="12"/>
    <n v="199"/>
    <n v="-1"/>
    <n v="796"/>
    <n v="-1"/>
    <n v="38.975281591166997"/>
    <n v="-1"/>
    <n v="28.038503443359801"/>
    <n v="-1"/>
    <n v="23.935822487272599"/>
    <n v="-1"/>
    <n v="4.4005080329481503"/>
    <n v="-1"/>
    <x v="11"/>
    <x v="0"/>
    <x v="0"/>
  </r>
  <r>
    <n v="5083"/>
    <n v="3660"/>
    <m/>
    <x v="0"/>
    <n v="0"/>
    <n v="2620"/>
    <n v="-1"/>
    <n v="873.33333333333303"/>
    <n v="-1"/>
    <n v="39.356421540165996"/>
    <n v="-1"/>
    <n v="27.801464086069402"/>
    <n v="-1"/>
    <n v="23.6624170476281"/>
    <n v="-1"/>
    <n v="3.9061966946406401"/>
    <n v="-1"/>
    <x v="12"/>
    <x v="0"/>
    <x v="0"/>
  </r>
  <r>
    <n v="5086"/>
    <n v="3660"/>
    <m/>
    <x v="0"/>
    <n v="1"/>
    <n v="124"/>
    <n v="-1"/>
    <n v="496"/>
    <n v="-1"/>
    <n v="47.5233230624954"/>
    <n v="-1"/>
    <n v="9.9248907243546505"/>
    <n v="-1"/>
    <n v="8.4110720905105101"/>
    <n v="-1"/>
    <n v="3.2439174436478302"/>
    <n v="-1"/>
    <x v="0"/>
    <x v="0"/>
    <x v="0"/>
  </r>
  <r>
    <n v="5086"/>
    <n v="3660"/>
    <m/>
    <x v="0"/>
    <n v="2"/>
    <n v="281"/>
    <n v="-1"/>
    <n v="1124"/>
    <n v="-1"/>
    <n v="45.206126601110697"/>
    <n v="-1"/>
    <n v="24.114709404742801"/>
    <n v="-1"/>
    <n v="20.4764371950133"/>
    <n v="-1"/>
    <n v="3.1917054294829099"/>
    <n v="-1"/>
    <x v="1"/>
    <x v="0"/>
    <x v="0"/>
  </r>
  <r>
    <n v="5086"/>
    <n v="3660"/>
    <m/>
    <x v="0"/>
    <n v="3"/>
    <n v="266"/>
    <n v="-1"/>
    <n v="1064"/>
    <n v="-1"/>
    <n v="45.336615239999801"/>
    <n v="-1"/>
    <n v="22.6133452847243"/>
    <n v="-1"/>
    <n v="19.208219682965101"/>
    <n v="-1"/>
    <n v="3.37730456394935"/>
    <n v="-1"/>
    <x v="2"/>
    <x v="0"/>
    <x v="0"/>
  </r>
  <r>
    <n v="5086"/>
    <n v="3660"/>
    <m/>
    <x v="0"/>
    <n v="4"/>
    <n v="301"/>
    <n v="-1"/>
    <n v="1204"/>
    <n v="-1"/>
    <n v="45.177929051235999"/>
    <n v="-1"/>
    <n v="24.982220991179101"/>
    <n v="-1"/>
    <n v="21.219844956214299"/>
    <n v="-1"/>
    <n v="2.9732641608289301"/>
    <n v="-1"/>
    <x v="3"/>
    <x v="0"/>
    <x v="0"/>
  </r>
  <r>
    <n v="5086"/>
    <n v="3660"/>
    <m/>
    <x v="0"/>
    <n v="5"/>
    <n v="289"/>
    <n v="-1"/>
    <n v="1156"/>
    <n v="-1"/>
    <n v="42.456006493354302"/>
    <n v="-1"/>
    <n v="26.856395823598099"/>
    <n v="-1"/>
    <n v="22.8493157437163"/>
    <n v="-1"/>
    <n v="3.10119062963203"/>
    <n v="-1"/>
    <x v="4"/>
    <x v="0"/>
    <x v="0"/>
  </r>
  <r>
    <n v="5086"/>
    <n v="3660"/>
    <m/>
    <x v="0"/>
    <n v="6"/>
    <n v="219"/>
    <n v="-1"/>
    <n v="876"/>
    <n v="-1"/>
    <n v="34.749436818747199"/>
    <n v="-1"/>
    <n v="30.715405375763599"/>
    <n v="-1"/>
    <n v="26.094532532778398"/>
    <n v="-1"/>
    <n v="4.0625000101359001"/>
    <n v="-1"/>
    <x v="5"/>
    <x v="0"/>
    <x v="0"/>
  </r>
  <r>
    <n v="5086"/>
    <n v="3660"/>
    <m/>
    <x v="0"/>
    <n v="7"/>
    <n v="223"/>
    <n v="-1"/>
    <n v="892"/>
    <n v="-1"/>
    <n v="35.7008108447097"/>
    <n v="-1"/>
    <n v="34.871367702617"/>
    <n v="-1"/>
    <n v="29.622259216043801"/>
    <n v="-1"/>
    <n v="4.0234740600555803"/>
    <n v="-1"/>
    <x v="6"/>
    <x v="0"/>
    <x v="0"/>
  </r>
  <r>
    <n v="5086"/>
    <n v="3660"/>
    <m/>
    <x v="0"/>
    <n v="8"/>
    <n v="201"/>
    <n v="-1"/>
    <n v="804"/>
    <n v="-1"/>
    <n v="32.908732639850001"/>
    <n v="-1"/>
    <n v="34.709598913961898"/>
    <n v="-1"/>
    <n v="29.567753659604801"/>
    <n v="-1"/>
    <n v="4.48414082094133"/>
    <n v="-1"/>
    <x v="7"/>
    <x v="0"/>
    <x v="0"/>
  </r>
  <r>
    <n v="5086"/>
    <n v="3660"/>
    <m/>
    <x v="0"/>
    <n v="9"/>
    <n v="169"/>
    <n v="-1"/>
    <n v="676"/>
    <n v="-1"/>
    <n v="35.122235277772504"/>
    <n v="-1"/>
    <n v="27.295455916734198"/>
    <n v="-1"/>
    <n v="23.216227952688001"/>
    <n v="-1"/>
    <n v="5.3256589014805202"/>
    <n v="-1"/>
    <x v="8"/>
    <x v="0"/>
    <x v="0"/>
  </r>
  <r>
    <n v="5086"/>
    <n v="3660"/>
    <m/>
    <x v="0"/>
    <n v="10"/>
    <n v="183"/>
    <n v="-1"/>
    <n v="732"/>
    <n v="-1"/>
    <n v="31.698308889172001"/>
    <n v="-1"/>
    <n v="34.633716532049299"/>
    <n v="-1"/>
    <n v="29.4382882797197"/>
    <n v="-1"/>
    <n v="4.7967021385420701"/>
    <n v="-1"/>
    <x v="9"/>
    <x v="0"/>
    <x v="0"/>
  </r>
  <r>
    <n v="5086"/>
    <n v="3660"/>
    <m/>
    <x v="0"/>
    <n v="11"/>
    <n v="181"/>
    <n v="-1"/>
    <n v="724"/>
    <n v="-1"/>
    <n v="35.197917656077401"/>
    <n v="-1"/>
    <n v="30.434164098327098"/>
    <n v="-1"/>
    <n v="25.849254190545601"/>
    <n v="-1"/>
    <n v="4.9787344373511901"/>
    <n v="-1"/>
    <x v="10"/>
    <x v="0"/>
    <x v="0"/>
  </r>
  <r>
    <n v="5086"/>
    <n v="3660"/>
    <m/>
    <x v="0"/>
    <n v="12"/>
    <n v="198"/>
    <n v="-1"/>
    <n v="792"/>
    <n v="-1"/>
    <n v="35.397944446190699"/>
    <n v="-1"/>
    <n v="29.4020078118408"/>
    <n v="-1"/>
    <n v="24.9773319282187"/>
    <n v="-1"/>
    <n v="4.5532988915280699"/>
    <n v="-1"/>
    <x v="11"/>
    <x v="0"/>
    <x v="0"/>
  </r>
  <r>
    <n v="5086"/>
    <n v="3660"/>
    <m/>
    <x v="0"/>
    <n v="0"/>
    <n v="2635"/>
    <n v="-1"/>
    <n v="878.33333333333303"/>
    <n v="-1"/>
    <n v="39.402589349732999"/>
    <n v="-1"/>
    <n v="27.728242174638002"/>
    <n v="-1"/>
    <n v="23.565626084763199"/>
    <n v="-1"/>
    <n v="3.8927689142651301"/>
    <n v="-1"/>
    <x v="12"/>
    <x v="0"/>
    <x v="0"/>
  </r>
  <r>
    <n v="5085"/>
    <n v="3660"/>
    <m/>
    <x v="0"/>
    <n v="1"/>
    <n v="152"/>
    <n v="-1"/>
    <n v="608"/>
    <n v="-1"/>
    <n v="46.739946801500501"/>
    <n v="-1"/>
    <n v="11.573750499611499"/>
    <n v="-1"/>
    <n v="9.8644894077917797"/>
    <n v="-1"/>
    <n v="2.5290627292488401"/>
    <n v="-1"/>
    <x v="0"/>
    <x v="0"/>
    <x v="0"/>
  </r>
  <r>
    <n v="5085"/>
    <n v="3660"/>
    <m/>
    <x v="0"/>
    <n v="2"/>
    <n v="301"/>
    <n v="-1"/>
    <n v="1204"/>
    <n v="-1"/>
    <n v="46.382797514927198"/>
    <n v="-1"/>
    <n v="25.061949722388199"/>
    <n v="-1"/>
    <n v="21.320747827775399"/>
    <n v="-1"/>
    <n v="2.98683754459182"/>
    <n v="-1"/>
    <x v="1"/>
    <x v="0"/>
    <x v="0"/>
  </r>
  <r>
    <n v="5085"/>
    <n v="3660"/>
    <m/>
    <x v="0"/>
    <n v="3"/>
    <n v="315"/>
    <n v="-1"/>
    <n v="1260"/>
    <n v="-1"/>
    <n v="40.288812204176502"/>
    <n v="-1"/>
    <n v="31.835129001736401"/>
    <n v="-1"/>
    <n v="27.002503956262998"/>
    <n v="-1"/>
    <n v="2.8561232415950002"/>
    <n v="-1"/>
    <x v="2"/>
    <x v="0"/>
    <x v="0"/>
  </r>
  <r>
    <n v="5085"/>
    <n v="3660"/>
    <m/>
    <x v="0"/>
    <n v="4"/>
    <n v="265"/>
    <n v="-1"/>
    <n v="1060"/>
    <n v="-1"/>
    <n v="37.501922385712902"/>
    <n v="-1"/>
    <n v="29.854418545143702"/>
    <n v="-1"/>
    <n v="25.333478426975201"/>
    <n v="-1"/>
    <n v="3.3573226658522999"/>
    <n v="-1"/>
    <x v="3"/>
    <x v="0"/>
    <x v="0"/>
  </r>
  <r>
    <n v="5085"/>
    <n v="3660"/>
    <m/>
    <x v="0"/>
    <n v="5"/>
    <n v="270"/>
    <n v="-1"/>
    <n v="1080"/>
    <n v="-1"/>
    <n v="33.165753873955403"/>
    <n v="-1"/>
    <n v="39.4279799254954"/>
    <n v="-1"/>
    <n v="33.403409408160698"/>
    <n v="-1"/>
    <n v="3.3364693840931001"/>
    <n v="-1"/>
    <x v="4"/>
    <x v="0"/>
    <x v="0"/>
  </r>
  <r>
    <n v="5085"/>
    <n v="3660"/>
    <m/>
    <x v="0"/>
    <n v="6"/>
    <n v="232"/>
    <n v="-1"/>
    <n v="928"/>
    <n v="-1"/>
    <n v="34.982664873179601"/>
    <n v="-1"/>
    <n v="34.223208865515403"/>
    <n v="-1"/>
    <n v="29.101761232367799"/>
    <n v="-1"/>
    <n v="3.8876407116541101"/>
    <n v="-1"/>
    <x v="5"/>
    <x v="0"/>
    <x v="0"/>
  </r>
  <r>
    <n v="5085"/>
    <n v="3660"/>
    <m/>
    <x v="0"/>
    <n v="7"/>
    <n v="189"/>
    <n v="-1"/>
    <n v="756"/>
    <n v="-1"/>
    <n v="34.7811610214697"/>
    <n v="-1"/>
    <n v="30.652476166469398"/>
    <n v="-1"/>
    <n v="26.1252306569476"/>
    <n v="-1"/>
    <n v="4.7088822967967898"/>
    <n v="-1"/>
    <x v="6"/>
    <x v="0"/>
    <x v="0"/>
  </r>
  <r>
    <n v="5085"/>
    <n v="3660"/>
    <m/>
    <x v="0"/>
    <n v="8"/>
    <n v="209"/>
    <n v="-1"/>
    <n v="836"/>
    <n v="-1"/>
    <n v="35.528168284955598"/>
    <n v="-1"/>
    <n v="33.225773589870997"/>
    <n v="-1"/>
    <n v="28.261512833714399"/>
    <n v="-1"/>
    <n v="4.3113232533790899"/>
    <n v="-1"/>
    <x v="7"/>
    <x v="0"/>
    <x v="0"/>
  </r>
  <r>
    <n v="5085"/>
    <n v="3660"/>
    <m/>
    <x v="0"/>
    <n v="9"/>
    <n v="185"/>
    <n v="-1"/>
    <n v="740"/>
    <n v="-1"/>
    <n v="34.348701337529903"/>
    <n v="-1"/>
    <n v="31.2369878903129"/>
    <n v="-1"/>
    <n v="26.654374796208501"/>
    <n v="-1"/>
    <n v="4.8637131598153598"/>
    <n v="-1"/>
    <x v="8"/>
    <x v="0"/>
    <x v="0"/>
  </r>
  <r>
    <n v="5085"/>
    <n v="3660"/>
    <m/>
    <x v="0"/>
    <n v="10"/>
    <n v="186"/>
    <n v="-1"/>
    <n v="744"/>
    <n v="-1"/>
    <n v="36.391149075174901"/>
    <n v="-1"/>
    <n v="30.128895601971699"/>
    <n v="-1"/>
    <n v="25.5321279595133"/>
    <n v="-1"/>
    <n v="4.5997453663999304"/>
    <n v="-1"/>
    <x v="9"/>
    <x v="0"/>
    <x v="0"/>
  </r>
  <r>
    <n v="5085"/>
    <n v="3660"/>
    <m/>
    <x v="0"/>
    <n v="11"/>
    <n v="174"/>
    <n v="-1"/>
    <n v="696"/>
    <n v="-1"/>
    <n v="36.156179613696999"/>
    <n v="-1"/>
    <n v="27.810413542909501"/>
    <n v="-1"/>
    <n v="23.632639577566302"/>
    <n v="-1"/>
    <n v="5.0669270497478198"/>
    <n v="-1"/>
    <x v="10"/>
    <x v="0"/>
    <x v="0"/>
  </r>
  <r>
    <n v="5085"/>
    <n v="3660"/>
    <m/>
    <x v="0"/>
    <n v="12"/>
    <n v="174"/>
    <n v="-1"/>
    <n v="696"/>
    <n v="-1"/>
    <n v="34.672929369465898"/>
    <n v="-1"/>
    <n v="29.663751447124898"/>
    <n v="-1"/>
    <n v="25.1203067838664"/>
    <n v="-1"/>
    <n v="5.1506599067855401"/>
    <n v="-1"/>
    <x v="11"/>
    <x v="0"/>
    <x v="0"/>
  </r>
  <r>
    <n v="5085"/>
    <n v="3660"/>
    <m/>
    <x v="0"/>
    <n v="0"/>
    <n v="2652"/>
    <n v="-1"/>
    <n v="884"/>
    <n v="-1"/>
    <n v="37.787317527151501"/>
    <n v="-1"/>
    <n v="30.146496702398"/>
    <n v="-1"/>
    <n v="25.608600958784098"/>
    <n v="-1"/>
    <n v="3.8460970434894399"/>
    <n v="-1"/>
    <x v="12"/>
    <x v="0"/>
    <x v="0"/>
  </r>
  <r>
    <n v="5081"/>
    <n v="3660"/>
    <m/>
    <x v="0"/>
    <n v="1"/>
    <n v="112"/>
    <n v="-1"/>
    <n v="448"/>
    <n v="-1"/>
    <n v="49.624239410591002"/>
    <n v="-1"/>
    <n v="8.7772775672597394"/>
    <n v="-1"/>
    <n v="7.4539280977281104"/>
    <n v="-1"/>
    <n v="3.6070672901148102"/>
    <n v="-1"/>
    <x v="0"/>
    <x v="0"/>
    <x v="0"/>
  </r>
  <r>
    <n v="5081"/>
    <n v="3660"/>
    <m/>
    <x v="0"/>
    <n v="2"/>
    <n v="276"/>
    <n v="-1"/>
    <n v="1104"/>
    <n v="-1"/>
    <n v="42.883605118041501"/>
    <n v="-1"/>
    <n v="25.864802786286099"/>
    <n v="-1"/>
    <n v="21.993039327990701"/>
    <n v="-1"/>
    <n v="3.2623940071123601"/>
    <n v="-1"/>
    <x v="1"/>
    <x v="0"/>
    <x v="0"/>
  </r>
  <r>
    <n v="5081"/>
    <n v="3660"/>
    <m/>
    <x v="0"/>
    <n v="3"/>
    <n v="266"/>
    <n v="-1"/>
    <n v="1064"/>
    <n v="-1"/>
    <n v="44.742851039238701"/>
    <n v="-1"/>
    <n v="23.354648862814201"/>
    <n v="-1"/>
    <n v="19.877004549091801"/>
    <n v="-1"/>
    <n v="3.3697107199390701"/>
    <n v="-1"/>
    <x v="2"/>
    <x v="0"/>
    <x v="0"/>
  </r>
  <r>
    <n v="5081"/>
    <n v="3660"/>
    <m/>
    <x v="0"/>
    <n v="4"/>
    <n v="287"/>
    <n v="-1"/>
    <n v="1148"/>
    <n v="-1"/>
    <n v="42.015973323800601"/>
    <n v="-1"/>
    <n v="27.120725088390401"/>
    <n v="-1"/>
    <n v="23.115209014721501"/>
    <n v="-1"/>
    <n v="3.1211567223816301"/>
    <n v="-1"/>
    <x v="3"/>
    <x v="0"/>
    <x v="0"/>
  </r>
  <r>
    <n v="5081"/>
    <n v="3660"/>
    <m/>
    <x v="0"/>
    <n v="5"/>
    <n v="267"/>
    <n v="-1"/>
    <n v="1068"/>
    <n v="-1"/>
    <n v="42.810301108988"/>
    <n v="-1"/>
    <n v="24.414008667383399"/>
    <n v="-1"/>
    <n v="20.739925446071599"/>
    <n v="-1"/>
    <n v="3.34460567740549"/>
    <n v="-1"/>
    <x v="4"/>
    <x v="0"/>
    <x v="0"/>
  </r>
  <r>
    <n v="5081"/>
    <n v="3660"/>
    <m/>
    <x v="0"/>
    <n v="6"/>
    <n v="210"/>
    <n v="-1"/>
    <n v="840"/>
    <n v="-1"/>
    <n v="34.956555740390201"/>
    <n v="-1"/>
    <n v="29.499701550955599"/>
    <n v="-1"/>
    <n v="25.106156104395701"/>
    <n v="-1"/>
    <n v="4.1901360186693397"/>
    <n v="-1"/>
    <x v="5"/>
    <x v="0"/>
    <x v="0"/>
  </r>
  <r>
    <n v="5081"/>
    <n v="3660"/>
    <m/>
    <x v="0"/>
    <n v="7"/>
    <n v="192"/>
    <n v="-1"/>
    <n v="768"/>
    <n v="-1"/>
    <n v="34.932437137723703"/>
    <n v="-1"/>
    <n v="30.567385698989199"/>
    <n v="-1"/>
    <n v="26.024781692222"/>
    <n v="-1"/>
    <n v="4.6342792717865597"/>
    <n v="-1"/>
    <x v="6"/>
    <x v="0"/>
    <x v="0"/>
  </r>
  <r>
    <n v="5081"/>
    <n v="3660"/>
    <m/>
    <x v="0"/>
    <n v="8"/>
    <n v="203"/>
    <n v="-1"/>
    <n v="812"/>
    <n v="-1"/>
    <n v="36.757879609677602"/>
    <n v="-1"/>
    <n v="31.1063856314398"/>
    <n v="-1"/>
    <n v="26.3968814308863"/>
    <n v="-1"/>
    <n v="4.3705729903916399"/>
    <n v="-1"/>
    <x v="7"/>
    <x v="0"/>
    <x v="0"/>
  </r>
  <r>
    <n v="5081"/>
    <n v="3660"/>
    <m/>
    <x v="0"/>
    <n v="9"/>
    <n v="181"/>
    <n v="-1"/>
    <n v="724"/>
    <n v="-1"/>
    <n v="34.091753303464301"/>
    <n v="-1"/>
    <n v="27.982562155015099"/>
    <n v="-1"/>
    <n v="23.789074829573899"/>
    <n v="-1"/>
    <n v="4.9921461109015901"/>
    <n v="-1"/>
    <x v="8"/>
    <x v="0"/>
    <x v="0"/>
  </r>
  <r>
    <n v="5081"/>
    <n v="3660"/>
    <m/>
    <x v="0"/>
    <n v="10"/>
    <n v="199"/>
    <n v="-1"/>
    <n v="796"/>
    <n v="-1"/>
    <n v="36.5516015709374"/>
    <n v="-1"/>
    <n v="30.2561206861659"/>
    <n v="-1"/>
    <n v="25.6460557843698"/>
    <n v="-1"/>
    <n v="4.5211327059151802"/>
    <n v="-1"/>
    <x v="9"/>
    <x v="0"/>
    <x v="0"/>
  </r>
  <r>
    <n v="5081"/>
    <n v="3660"/>
    <m/>
    <x v="0"/>
    <n v="11"/>
    <n v="179"/>
    <n v="-1"/>
    <n v="716"/>
    <n v="-1"/>
    <n v="35.689976303763999"/>
    <n v="-1"/>
    <n v="28.605150369231598"/>
    <n v="-1"/>
    <n v="24.326590583716101"/>
    <n v="-1"/>
    <n v="5.0023272772832303"/>
    <n v="-1"/>
    <x v="10"/>
    <x v="0"/>
    <x v="0"/>
  </r>
  <r>
    <n v="5081"/>
    <n v="3660"/>
    <m/>
    <x v="0"/>
    <n v="12"/>
    <n v="210"/>
    <n v="-1"/>
    <n v="840"/>
    <n v="-1"/>
    <n v="34.334692087545001"/>
    <n v="-1"/>
    <n v="35.329856008842"/>
    <n v="-1"/>
    <n v="29.951164710854702"/>
    <n v="-1"/>
    <n v="4.2684751527287004"/>
    <n v="-1"/>
    <x v="11"/>
    <x v="0"/>
    <x v="0"/>
  </r>
  <r>
    <n v="5081"/>
    <n v="3660"/>
    <m/>
    <x v="0"/>
    <n v="0"/>
    <n v="2582"/>
    <n v="-1"/>
    <n v="860.66666666666697"/>
    <n v="-1"/>
    <n v="39.247577187073901"/>
    <n v="-1"/>
    <n v="27.358691237900398"/>
    <n v="-1"/>
    <n v="23.255242772719701"/>
    <n v="-1"/>
    <n v="3.9665196551357802"/>
    <n v="-1"/>
    <x v="12"/>
    <x v="0"/>
    <x v="0"/>
  </r>
  <r>
    <n v="5080"/>
    <n v="3660"/>
    <m/>
    <x v="0"/>
    <n v="1"/>
    <n v="139"/>
    <n v="-1"/>
    <n v="556"/>
    <n v="-1"/>
    <n v="48.077998267316602"/>
    <n v="-1"/>
    <n v="11.1394492523458"/>
    <n v="-1"/>
    <n v="9.4686987045975499"/>
    <n v="-1"/>
    <n v="3.1277079570334099"/>
    <n v="-1"/>
    <x v="0"/>
    <x v="0"/>
    <x v="0"/>
  </r>
  <r>
    <n v="5080"/>
    <n v="3660"/>
    <m/>
    <x v="0"/>
    <n v="2"/>
    <n v="282"/>
    <n v="-1"/>
    <n v="1128"/>
    <n v="-1"/>
    <n v="44.220930849460203"/>
    <n v="-1"/>
    <n v="24.3468786493065"/>
    <n v="-1"/>
    <n v="20.724401335308599"/>
    <n v="-1"/>
    <n v="3.1698936766745902"/>
    <n v="-1"/>
    <x v="1"/>
    <x v="0"/>
    <x v="0"/>
  </r>
  <r>
    <n v="5080"/>
    <n v="3660"/>
    <m/>
    <x v="0"/>
    <n v="3"/>
    <n v="284"/>
    <n v="-1"/>
    <n v="1136"/>
    <n v="-1"/>
    <n v="44.379704610806201"/>
    <n v="-1"/>
    <n v="24.9953543239446"/>
    <n v="-1"/>
    <n v="21.2152142555904"/>
    <n v="-1"/>
    <n v="3.15447979876721"/>
    <n v="-1"/>
    <x v="2"/>
    <x v="0"/>
    <x v="0"/>
  </r>
  <r>
    <n v="5080"/>
    <n v="3660"/>
    <m/>
    <x v="0"/>
    <n v="4"/>
    <n v="281"/>
    <n v="-1"/>
    <n v="1124"/>
    <n v="-1"/>
    <n v="42.423084039198997"/>
    <n v="-1"/>
    <n v="26.694124039823699"/>
    <n v="-1"/>
    <n v="22.641903034586001"/>
    <n v="-1"/>
    <n v="3.1721011555231602"/>
    <n v="-1"/>
    <x v="3"/>
    <x v="0"/>
    <x v="0"/>
  </r>
  <r>
    <n v="5080"/>
    <n v="3660"/>
    <m/>
    <x v="0"/>
    <n v="5"/>
    <n v="285"/>
    <n v="-1"/>
    <n v="1140"/>
    <n v="-1"/>
    <n v="34.997137609726003"/>
    <n v="-1"/>
    <n v="37.897861000086799"/>
    <n v="-1"/>
    <n v="32.110907582607801"/>
    <n v="-1"/>
    <n v="3.1432032726903798"/>
    <n v="-1"/>
    <x v="4"/>
    <x v="0"/>
    <x v="0"/>
  </r>
  <r>
    <n v="5080"/>
    <n v="3660"/>
    <m/>
    <x v="0"/>
    <n v="6"/>
    <n v="224"/>
    <n v="-1"/>
    <n v="896"/>
    <n v="-1"/>
    <n v="34.465984567585899"/>
    <n v="-1"/>
    <n v="33.334074577337901"/>
    <n v="-1"/>
    <n v="28.313174936095699"/>
    <n v="-1"/>
    <n v="3.9777620170465799"/>
    <n v="-1"/>
    <x v="5"/>
    <x v="0"/>
    <x v="0"/>
  </r>
  <r>
    <n v="5080"/>
    <n v="3660"/>
    <m/>
    <x v="0"/>
    <n v="7"/>
    <n v="178"/>
    <n v="-1"/>
    <n v="712"/>
    <n v="-1"/>
    <n v="36.1901952671275"/>
    <n v="-1"/>
    <n v="26.7840765314292"/>
    <n v="-1"/>
    <n v="22.822896488948"/>
    <n v="-1"/>
    <n v="5.0576872266298203"/>
    <n v="-1"/>
    <x v="6"/>
    <x v="0"/>
    <x v="0"/>
  </r>
  <r>
    <n v="5080"/>
    <n v="3660"/>
    <m/>
    <x v="0"/>
    <n v="8"/>
    <n v="216"/>
    <n v="-1"/>
    <n v="864"/>
    <n v="-1"/>
    <n v="34.008067808836401"/>
    <n v="-1"/>
    <n v="34.515953060598697"/>
    <n v="-1"/>
    <n v="29.319519077376"/>
    <n v="-1"/>
    <n v="4.1393536217576301"/>
    <n v="-1"/>
    <x v="7"/>
    <x v="0"/>
    <x v="0"/>
  </r>
  <r>
    <n v="5080"/>
    <n v="3660"/>
    <m/>
    <x v="0"/>
    <n v="9"/>
    <n v="169"/>
    <n v="-1"/>
    <n v="676"/>
    <n v="-1"/>
    <n v="35.2830016953681"/>
    <n v="-1"/>
    <n v="25.479125761314702"/>
    <n v="-1"/>
    <n v="21.697791484889098"/>
    <n v="-1"/>
    <n v="5.3163619505959199"/>
    <n v="-1"/>
    <x v="8"/>
    <x v="0"/>
    <x v="0"/>
  </r>
  <r>
    <n v="5080"/>
    <n v="3660"/>
    <m/>
    <x v="0"/>
    <n v="10"/>
    <n v="185"/>
    <n v="-1"/>
    <n v="740"/>
    <n v="-1"/>
    <n v="36.390899332235897"/>
    <n v="-1"/>
    <n v="33.260974631984197"/>
    <n v="-1"/>
    <n v="28.321162153759499"/>
    <n v="-1"/>
    <n v="4.8732497220961699"/>
    <n v="-1"/>
    <x v="9"/>
    <x v="0"/>
    <x v="0"/>
  </r>
  <r>
    <n v="5080"/>
    <n v="3660"/>
    <m/>
    <x v="0"/>
    <n v="11"/>
    <n v="194"/>
    <n v="-1"/>
    <n v="776"/>
    <n v="-1"/>
    <n v="35.254067165055801"/>
    <n v="-1"/>
    <n v="29.638403895192301"/>
    <n v="-1"/>
    <n v="25.240124124563302"/>
    <n v="-1"/>
    <n v="4.65026989273216"/>
    <n v="-1"/>
    <x v="10"/>
    <x v="0"/>
    <x v="0"/>
  </r>
  <r>
    <n v="5080"/>
    <n v="3660"/>
    <m/>
    <x v="0"/>
    <n v="12"/>
    <n v="206"/>
    <n v="-1"/>
    <n v="824"/>
    <n v="-1"/>
    <n v="34.963388484082401"/>
    <n v="-1"/>
    <n v="31.361063070117101"/>
    <n v="-1"/>
    <n v="26.8126973743158"/>
    <n v="-1"/>
    <n v="4.3704002329530596"/>
    <n v="-1"/>
    <x v="11"/>
    <x v="0"/>
    <x v="0"/>
  </r>
  <r>
    <n v="5080"/>
    <n v="3660"/>
    <m/>
    <x v="0"/>
    <n v="0"/>
    <n v="2643"/>
    <n v="-1"/>
    <n v="881"/>
    <n v="-1"/>
    <n v="38.553507328823301"/>
    <n v="-1"/>
    <n v="28.821093148351899"/>
    <n v="-1"/>
    <n v="24.503790744965301"/>
    <n v="-1"/>
    <n v="3.8969222924682501"/>
    <n v="-1"/>
    <x v="12"/>
    <x v="0"/>
    <x v="0"/>
  </r>
  <r>
    <n v="5077"/>
    <n v="3660"/>
    <m/>
    <x v="0"/>
    <n v="1"/>
    <n v="140"/>
    <n v="-1"/>
    <n v="560"/>
    <n v="-1"/>
    <n v="48.659029141410102"/>
    <n v="-1"/>
    <n v="10.877396072243901"/>
    <n v="-1"/>
    <n v="9.2457158208719807"/>
    <n v="-1"/>
    <n v="2.98738348857436"/>
    <n v="-1"/>
    <x v="0"/>
    <x v="0"/>
    <x v="0"/>
  </r>
  <r>
    <n v="5077"/>
    <n v="3660"/>
    <m/>
    <x v="0"/>
    <n v="2"/>
    <n v="304"/>
    <n v="-1"/>
    <n v="1216"/>
    <n v="-1"/>
    <n v="42.588834577663"/>
    <n v="-1"/>
    <n v="28.1929400069757"/>
    <n v="-1"/>
    <n v="23.9609851916819"/>
    <n v="-1"/>
    <n v="2.9533506481884402"/>
    <n v="-1"/>
    <x v="1"/>
    <x v="0"/>
    <x v="0"/>
  </r>
  <r>
    <n v="5077"/>
    <n v="3660"/>
    <m/>
    <x v="0"/>
    <n v="3"/>
    <n v="264"/>
    <n v="-1"/>
    <n v="1056"/>
    <n v="-1"/>
    <n v="44.878253963697198"/>
    <n v="-1"/>
    <n v="22.977818911372299"/>
    <n v="-1"/>
    <n v="19.566420981080899"/>
    <n v="-1"/>
    <n v="3.3892231893770202"/>
    <n v="-1"/>
    <x v="2"/>
    <x v="0"/>
    <x v="0"/>
  </r>
  <r>
    <n v="5077"/>
    <n v="3660"/>
    <m/>
    <x v="0"/>
    <n v="4"/>
    <n v="285"/>
    <n v="-1"/>
    <n v="1140"/>
    <n v="-1"/>
    <n v="41.032720098068303"/>
    <n v="-1"/>
    <n v="29.062571876363801"/>
    <n v="-1"/>
    <n v="24.653372636785601"/>
    <n v="-1"/>
    <n v="3.1377366384338501"/>
    <n v="-1"/>
    <x v="3"/>
    <x v="0"/>
    <x v="0"/>
  </r>
  <r>
    <n v="5077"/>
    <n v="3660"/>
    <m/>
    <x v="0"/>
    <n v="5"/>
    <n v="301"/>
    <n v="-1"/>
    <n v="1204"/>
    <n v="-1"/>
    <n v="35.043986116232297"/>
    <n v="-1"/>
    <n v="40.446395051064002"/>
    <n v="-1"/>
    <n v="34.374607737470001"/>
    <n v="-1"/>
    <n v="2.9856402746773698"/>
    <n v="-1"/>
    <x v="4"/>
    <x v="0"/>
    <x v="0"/>
  </r>
  <r>
    <n v="5077"/>
    <n v="3660"/>
    <m/>
    <x v="0"/>
    <n v="6"/>
    <n v="201"/>
    <n v="-1"/>
    <n v="804"/>
    <n v="-1"/>
    <n v="34.643782500254702"/>
    <n v="-1"/>
    <n v="33.372133850372002"/>
    <n v="-1"/>
    <n v="28.392610101673601"/>
    <n v="-1"/>
    <n v="4.41373205172341"/>
    <n v="-1"/>
    <x v="5"/>
    <x v="0"/>
    <x v="0"/>
  </r>
  <r>
    <n v="5077"/>
    <n v="3660"/>
    <m/>
    <x v="0"/>
    <n v="7"/>
    <n v="179"/>
    <n v="-1"/>
    <n v="716"/>
    <n v="-1"/>
    <n v="35.703060130914899"/>
    <n v="-1"/>
    <n v="27.869442764297201"/>
    <n v="-1"/>
    <n v="23.654853535025499"/>
    <n v="-1"/>
    <n v="5.0477584966627003"/>
    <n v="-1"/>
    <x v="6"/>
    <x v="0"/>
    <x v="0"/>
  </r>
  <r>
    <n v="5077"/>
    <n v="3660"/>
    <m/>
    <x v="0"/>
    <n v="8"/>
    <n v="216"/>
    <n v="-1"/>
    <n v="864"/>
    <n v="-1"/>
    <n v="35.230868034455902"/>
    <n v="-1"/>
    <n v="34.1492191747557"/>
    <n v="-1"/>
    <n v="29.034762762220499"/>
    <n v="-1"/>
    <n v="4.1002366004370803"/>
    <n v="-1"/>
    <x v="7"/>
    <x v="0"/>
    <x v="0"/>
  </r>
  <r>
    <n v="5077"/>
    <n v="3660"/>
    <m/>
    <x v="0"/>
    <n v="9"/>
    <n v="185"/>
    <n v="-1"/>
    <n v="740"/>
    <n v="-1"/>
    <n v="34.354204549875803"/>
    <n v="-1"/>
    <n v="29.247738507539498"/>
    <n v="-1"/>
    <n v="24.810344769252701"/>
    <n v="-1"/>
    <n v="4.7709370643074296"/>
    <n v="-1"/>
    <x v="8"/>
    <x v="0"/>
    <x v="0"/>
  </r>
  <r>
    <n v="5077"/>
    <n v="3660"/>
    <m/>
    <x v="0"/>
    <n v="10"/>
    <n v="183"/>
    <n v="-1"/>
    <n v="732"/>
    <n v="-1"/>
    <n v="36.586650926036199"/>
    <n v="-1"/>
    <n v="28.8436675832247"/>
    <n v="-1"/>
    <n v="24.524724816326401"/>
    <n v="-1"/>
    <n v="4.8940977059864803"/>
    <n v="-1"/>
    <x v="9"/>
    <x v="0"/>
    <x v="0"/>
  </r>
  <r>
    <n v="5077"/>
    <n v="3660"/>
    <m/>
    <x v="0"/>
    <n v="11"/>
    <n v="196"/>
    <n v="-1"/>
    <n v="784"/>
    <n v="-1"/>
    <n v="36.592579465979"/>
    <n v="-1"/>
    <n v="30.497401935168799"/>
    <n v="-1"/>
    <n v="25.946303477729501"/>
    <n v="-1"/>
    <n v="4.5973168525810699"/>
    <n v="-1"/>
    <x v="10"/>
    <x v="0"/>
    <x v="0"/>
  </r>
  <r>
    <n v="5077"/>
    <n v="3660"/>
    <m/>
    <x v="0"/>
    <n v="12"/>
    <n v="177"/>
    <n v="-1"/>
    <n v="708"/>
    <n v="-1"/>
    <n v="32.930717675448797"/>
    <n v="-1"/>
    <n v="30.264109076503701"/>
    <n v="-1"/>
    <n v="25.725549183576501"/>
    <n v="-1"/>
    <n v="5.1087987340315903"/>
    <n v="-1"/>
    <x v="11"/>
    <x v="0"/>
    <x v="0"/>
  </r>
  <r>
    <n v="5077"/>
    <n v="3660"/>
    <m/>
    <x v="0"/>
    <n v="0"/>
    <n v="2631"/>
    <n v="-1"/>
    <n v="877"/>
    <n v="-1"/>
    <n v="38.3373534752048"/>
    <n v="-1"/>
    <n v="29.537420250061299"/>
    <n v="-1"/>
    <n v="25.103200784239501"/>
    <n v="-1"/>
    <n v="3.9010545827412"/>
    <n v="-1"/>
    <x v="12"/>
    <x v="0"/>
    <x v="0"/>
  </r>
  <r>
    <n v="5078"/>
    <n v="3660"/>
    <m/>
    <x v="0"/>
    <n v="1"/>
    <n v="114"/>
    <n v="-1"/>
    <n v="456"/>
    <n v="-1"/>
    <n v="46.741772914430598"/>
    <n v="-1"/>
    <n v="9.4778456945917604"/>
    <n v="-1"/>
    <n v="8.0156175912626502"/>
    <n v="-1"/>
    <n v="3.3060026002542502"/>
    <n v="-1"/>
    <x v="0"/>
    <x v="0"/>
    <x v="0"/>
  </r>
  <r>
    <n v="5078"/>
    <n v="3660"/>
    <m/>
    <x v="0"/>
    <n v="2"/>
    <n v="264"/>
    <n v="-1"/>
    <n v="1056"/>
    <n v="-1"/>
    <n v="44.258961129190602"/>
    <n v="-1"/>
    <n v="23.3484977802309"/>
    <n v="-1"/>
    <n v="19.845916258258601"/>
    <n v="-1"/>
    <n v="3.4132163554128301"/>
    <n v="-1"/>
    <x v="1"/>
    <x v="0"/>
    <x v="0"/>
  </r>
  <r>
    <n v="5078"/>
    <n v="3660"/>
    <m/>
    <x v="0"/>
    <n v="3"/>
    <n v="277"/>
    <n v="-1"/>
    <n v="1108"/>
    <n v="-1"/>
    <n v="44.411330403719703"/>
    <n v="-1"/>
    <n v="23.940704650318398"/>
    <n v="-1"/>
    <n v="20.295323928966599"/>
    <n v="-1"/>
    <n v="3.2151515994761901"/>
    <n v="-1"/>
    <x v="2"/>
    <x v="0"/>
    <x v="0"/>
  </r>
  <r>
    <n v="5078"/>
    <n v="3660"/>
    <m/>
    <x v="0"/>
    <n v="4"/>
    <n v="305"/>
    <n v="-1"/>
    <n v="1220"/>
    <n v="-1"/>
    <n v="40.641928080361097"/>
    <n v="-1"/>
    <n v="29.6313133290735"/>
    <n v="-1"/>
    <n v="25.210055999220799"/>
    <n v="-1"/>
    <n v="2.9299895204411301"/>
    <n v="-1"/>
    <x v="3"/>
    <x v="0"/>
    <x v="0"/>
  </r>
  <r>
    <n v="5078"/>
    <n v="3660"/>
    <m/>
    <x v="0"/>
    <n v="5"/>
    <n v="279"/>
    <n v="-1"/>
    <n v="1116"/>
    <n v="-1"/>
    <n v="43.298378755517703"/>
    <n v="-1"/>
    <n v="25.490186310692302"/>
    <n v="-1"/>
    <n v="21.608653356389699"/>
    <n v="-1"/>
    <n v="3.2136346525867299"/>
    <n v="-1"/>
    <x v="4"/>
    <x v="0"/>
    <x v="0"/>
  </r>
  <r>
    <n v="5078"/>
    <n v="3660"/>
    <m/>
    <x v="0"/>
    <n v="6"/>
    <n v="234"/>
    <n v="-1"/>
    <n v="936"/>
    <n v="-1"/>
    <n v="35.568105154094503"/>
    <n v="-1"/>
    <n v="31.367270380991901"/>
    <n v="-1"/>
    <n v="26.6597891678373"/>
    <n v="-1"/>
    <n v="3.8448340402379402"/>
    <n v="-1"/>
    <x v="5"/>
    <x v="0"/>
    <x v="0"/>
  </r>
  <r>
    <n v="5078"/>
    <n v="3660"/>
    <m/>
    <x v="0"/>
    <n v="7"/>
    <n v="202"/>
    <n v="-1"/>
    <n v="808"/>
    <n v="-1"/>
    <n v="35.905037261259501"/>
    <n v="-1"/>
    <n v="32.097305402221401"/>
    <n v="-1"/>
    <n v="27.335224519653799"/>
    <n v="-1"/>
    <n v="4.4360232322775204"/>
    <n v="-1"/>
    <x v="6"/>
    <x v="0"/>
    <x v="0"/>
  </r>
  <r>
    <n v="5078"/>
    <n v="3660"/>
    <m/>
    <x v="0"/>
    <n v="8"/>
    <n v="232"/>
    <n v="-1"/>
    <n v="928"/>
    <n v="-1"/>
    <n v="35.828174241230599"/>
    <n v="-1"/>
    <n v="34.897297031936603"/>
    <n v="-1"/>
    <n v="29.715890665018101"/>
    <n v="-1"/>
    <n v="3.87159493673524"/>
    <n v="-1"/>
    <x v="7"/>
    <x v="0"/>
    <x v="0"/>
  </r>
  <r>
    <n v="5078"/>
    <n v="3660"/>
    <m/>
    <x v="0"/>
    <n v="9"/>
    <n v="168"/>
    <n v="-1"/>
    <n v="672"/>
    <n v="-1"/>
    <n v="32.086959056739701"/>
    <n v="-1"/>
    <n v="29.7876936468354"/>
    <n v="-1"/>
    <n v="25.4884093803675"/>
    <n v="-1"/>
    <n v="5.2553021664434398"/>
    <n v="-1"/>
    <x v="8"/>
    <x v="0"/>
    <x v="0"/>
  </r>
  <r>
    <n v="5078"/>
    <n v="3660"/>
    <m/>
    <x v="0"/>
    <n v="10"/>
    <n v="188"/>
    <n v="-1"/>
    <n v="752"/>
    <n v="-1"/>
    <n v="32.586023815289899"/>
    <n v="-1"/>
    <n v="35.574990920122197"/>
    <n v="-1"/>
    <n v="30.3747481262129"/>
    <n v="-1"/>
    <n v="4.7548626924229804"/>
    <n v="-1"/>
    <x v="9"/>
    <x v="0"/>
    <x v="0"/>
  </r>
  <r>
    <n v="5078"/>
    <n v="3660"/>
    <m/>
    <x v="0"/>
    <n v="11"/>
    <n v="170"/>
    <n v="-1"/>
    <n v="680"/>
    <n v="-1"/>
    <n v="35.492315472402701"/>
    <n v="-1"/>
    <n v="27.2154374946311"/>
    <n v="-1"/>
    <n v="23.144129311355499"/>
    <n v="-1"/>
    <n v="5.2634367967452604"/>
    <n v="-1"/>
    <x v="10"/>
    <x v="0"/>
    <x v="0"/>
  </r>
  <r>
    <n v="5078"/>
    <n v="3660"/>
    <m/>
    <x v="0"/>
    <n v="12"/>
    <n v="181"/>
    <n v="-1"/>
    <n v="724"/>
    <n v="-1"/>
    <n v="35.197050789837903"/>
    <n v="-1"/>
    <n v="30.024469579301101"/>
    <n v="-1"/>
    <n v="25.4796009252014"/>
    <n v="-1"/>
    <n v="4.9616321640642598"/>
    <n v="-1"/>
    <x v="11"/>
    <x v="0"/>
    <x v="0"/>
  </r>
  <r>
    <n v="5078"/>
    <n v="3660"/>
    <m/>
    <x v="0"/>
    <n v="0"/>
    <n v="2614"/>
    <n v="-1"/>
    <n v="871.33333333333303"/>
    <n v="-1"/>
    <n v="38.8676105923318"/>
    <n v="-1"/>
    <n v="28.1938101081696"/>
    <n v="-1"/>
    <n v="23.980794268803699"/>
    <n v="-1"/>
    <n v="3.9106517942072601"/>
    <n v="-1"/>
    <x v="12"/>
    <x v="0"/>
    <x v="0"/>
  </r>
  <r>
    <n v="5084"/>
    <n v="3660"/>
    <m/>
    <x v="1"/>
    <n v="1"/>
    <n v="66"/>
    <n v="-1"/>
    <n v="264"/>
    <n v="-1"/>
    <n v="53.998407383865398"/>
    <n v="-1"/>
    <n v="4.9681898213507898"/>
    <n v="-1"/>
    <n v="8.1975132052288"/>
    <n v="-1"/>
    <n v="13.7221173182784"/>
    <n v="-1"/>
    <x v="0"/>
    <x v="0"/>
    <x v="0"/>
  </r>
  <r>
    <n v="5084"/>
    <n v="4949"/>
    <m/>
    <x v="1"/>
    <n v="1"/>
    <n v="6"/>
    <n v="-1"/>
    <n v="24"/>
    <n v="-1"/>
    <n v="46.0119538493216"/>
    <n v="-1"/>
    <n v="0.53574355980038701"/>
    <n v="-1"/>
    <n v="0.88397687367063804"/>
    <n v="-1"/>
    <n v="144.305014905213"/>
    <n v="-1"/>
    <x v="0"/>
    <x v="0"/>
    <x v="0"/>
  </r>
  <r>
    <n v="5084"/>
    <n v="4950"/>
    <m/>
    <x v="1"/>
    <n v="1"/>
    <n v="65"/>
    <n v="-1"/>
    <n v="260"/>
    <n v="-1"/>
    <n v="51.090289998429"/>
    <n v="-1"/>
    <n v="5.1683008909708903"/>
    <n v="-1"/>
    <n v="8.5276964701019597"/>
    <n v="-1"/>
    <n v="13.7633752996966"/>
    <n v="-1"/>
    <x v="0"/>
    <x v="0"/>
    <x v="0"/>
  </r>
  <r>
    <n v="5084"/>
    <n v="4951"/>
    <m/>
    <x v="1"/>
    <n v="1"/>
    <n v="62"/>
    <n v="-1"/>
    <n v="248"/>
    <n v="-1"/>
    <n v="55.104159349596799"/>
    <n v="-1"/>
    <n v="4.5455643069578899"/>
    <n v="-1"/>
    <n v="7.5001811064805199"/>
    <n v="-1"/>
    <n v="14.1698676025482"/>
    <n v="-1"/>
    <x v="0"/>
    <x v="0"/>
    <x v="0"/>
  </r>
  <r>
    <n v="5084"/>
    <n v="6640"/>
    <m/>
    <x v="1"/>
    <n v="1"/>
    <n v="44"/>
    <n v="-1"/>
    <n v="176"/>
    <n v="-1"/>
    <n v="46.973286176054003"/>
    <n v="-1"/>
    <n v="3.8277095023742902"/>
    <n v="-1"/>
    <n v="5.2822390950245799"/>
    <n v="-1"/>
    <n v="20.554227242801701"/>
    <n v="-1"/>
    <x v="0"/>
    <x v="2"/>
    <x v="0"/>
  </r>
  <r>
    <n v="5084"/>
    <n v="6645"/>
    <m/>
    <x v="1"/>
    <n v="1"/>
    <n v="65"/>
    <n v="-1"/>
    <n v="260"/>
    <n v="-1"/>
    <n v="48.664260575656499"/>
    <n v="-1"/>
    <n v="5.39693652534877"/>
    <n v="-1"/>
    <n v="7.4477723792467101"/>
    <n v="-1"/>
    <n v="13.7012268422507"/>
    <n v="-1"/>
    <x v="0"/>
    <x v="21"/>
    <x v="0"/>
  </r>
  <r>
    <n v="5084"/>
    <n v="6760"/>
    <m/>
    <x v="1"/>
    <n v="1"/>
    <n v="16"/>
    <n v="-1"/>
    <n v="64"/>
    <n v="-1"/>
    <n v="45.552572286919499"/>
    <n v="-1"/>
    <n v="1.4255456960091699"/>
    <n v="-1"/>
    <n v="1.96725305369512"/>
    <n v="-1"/>
    <n v="51.187820665682402"/>
    <n v="-1"/>
    <x v="0"/>
    <x v="16"/>
    <x v="0"/>
  </r>
  <r>
    <n v="5084"/>
    <n v="6761"/>
    <m/>
    <x v="1"/>
    <n v="1"/>
    <n v="66"/>
    <n v="-1"/>
    <n v="264"/>
    <n v="-1"/>
    <n v="54.239129515022803"/>
    <n v="-1"/>
    <n v="4.9357428265925698"/>
    <n v="-1"/>
    <n v="6.81132507716229"/>
    <n v="-1"/>
    <n v="13.7307365146825"/>
    <n v="-1"/>
    <x v="0"/>
    <x v="20"/>
    <x v="0"/>
  </r>
  <r>
    <n v="5084"/>
    <n v="6763"/>
    <m/>
    <x v="1"/>
    <n v="1"/>
    <n v="28"/>
    <n v="-1"/>
    <n v="112"/>
    <n v="-1"/>
    <n v="31.7653234246749"/>
    <n v="-1"/>
    <n v="3.3472343430813098"/>
    <n v="-1"/>
    <n v="4.6191833934522002"/>
    <n v="-1"/>
    <n v="30.343669186799701"/>
    <n v="-1"/>
    <x v="0"/>
    <x v="7"/>
    <x v="0"/>
  </r>
  <r>
    <n v="5084"/>
    <n v="6770"/>
    <m/>
    <x v="1"/>
    <n v="1"/>
    <n v="6"/>
    <n v="-1"/>
    <n v="24"/>
    <n v="-1"/>
    <n v="51.337016121787499"/>
    <n v="-1"/>
    <n v="0.468995653366298"/>
    <n v="-1"/>
    <n v="0.64721400164549103"/>
    <n v="-1"/>
    <n v="145.746083428041"/>
    <n v="-1"/>
    <x v="0"/>
    <x v="15"/>
    <x v="0"/>
  </r>
  <r>
    <n v="5084"/>
    <n v="2959"/>
    <m/>
    <x v="1"/>
    <n v="2"/>
    <n v="22"/>
    <n v="-1"/>
    <n v="88"/>
    <n v="-1"/>
    <n v="54.155829735648297"/>
    <n v="-1"/>
    <n v="1.3734008021062101"/>
    <n v="-1"/>
    <n v="2.2661113234752501"/>
    <n v="-1"/>
    <n v="37.1486396557601"/>
    <n v="-1"/>
    <x v="1"/>
    <x v="0"/>
    <x v="0"/>
  </r>
  <r>
    <n v="5084"/>
    <n v="3660"/>
    <m/>
    <x v="1"/>
    <n v="2"/>
    <n v="52"/>
    <n v="-1"/>
    <n v="208"/>
    <n v="-1"/>
    <n v="52.216743176266597"/>
    <n v="-1"/>
    <n v="4.0457380844980202"/>
    <n v="-1"/>
    <n v="6.6754678394217404"/>
    <n v="-1"/>
    <n v="15.6543766371414"/>
    <n v="-1"/>
    <x v="1"/>
    <x v="0"/>
    <x v="0"/>
  </r>
  <r>
    <n v="5084"/>
    <n v="4949"/>
    <m/>
    <x v="1"/>
    <n v="2"/>
    <n v="8"/>
    <n v="-1"/>
    <n v="32"/>
    <n v="-1"/>
    <n v="43.223161008729399"/>
    <n v="-1"/>
    <n v="0.74998590607037396"/>
    <n v="-1"/>
    <n v="1.2374767450161199"/>
    <n v="-1"/>
    <n v="86.092925858318793"/>
    <n v="-1"/>
    <x v="1"/>
    <x v="0"/>
    <x v="0"/>
  </r>
  <r>
    <n v="5084"/>
    <n v="4950"/>
    <m/>
    <x v="1"/>
    <n v="2"/>
    <n v="54"/>
    <n v="-1"/>
    <n v="216"/>
    <n v="-1"/>
    <n v="50.036430086407002"/>
    <n v="-1"/>
    <n v="4.4001037966059702"/>
    <n v="-1"/>
    <n v="7.2601712643998599"/>
    <n v="-1"/>
    <n v="16.058144066788099"/>
    <n v="-1"/>
    <x v="1"/>
    <x v="0"/>
    <x v="0"/>
  </r>
  <r>
    <n v="5084"/>
    <n v="4951"/>
    <m/>
    <x v="1"/>
    <n v="2"/>
    <n v="54"/>
    <n v="-1"/>
    <n v="216"/>
    <n v="-1"/>
    <n v="50.463208098365001"/>
    <n v="-1"/>
    <n v="4.3530583275149803"/>
    <n v="-1"/>
    <n v="7.18254624039972"/>
    <n v="-1"/>
    <n v="16.260110704426399"/>
    <n v="-1"/>
    <x v="1"/>
    <x v="0"/>
    <x v="0"/>
  </r>
  <r>
    <n v="5084"/>
    <n v="6640"/>
    <m/>
    <x v="1"/>
    <n v="2"/>
    <n v="47"/>
    <n v="-1"/>
    <n v="188"/>
    <n v="-1"/>
    <n v="42.790912404704798"/>
    <n v="-1"/>
    <n v="4.6529623398043096"/>
    <n v="-1"/>
    <n v="6.4210880067428997"/>
    <n v="-1"/>
    <n v="19.123420492052301"/>
    <n v="-1"/>
    <x v="1"/>
    <x v="2"/>
    <x v="0"/>
  </r>
  <r>
    <n v="5084"/>
    <n v="6645"/>
    <m/>
    <x v="1"/>
    <n v="2"/>
    <n v="53"/>
    <n v="-1"/>
    <n v="212"/>
    <n v="-1"/>
    <n v="46.746400651106299"/>
    <n v="-1"/>
    <n v="4.5757739145084599"/>
    <n v="-1"/>
    <n v="6.3145679802026802"/>
    <n v="-1"/>
    <n v="17.071322409748699"/>
    <n v="-1"/>
    <x v="1"/>
    <x v="21"/>
    <x v="0"/>
  </r>
  <r>
    <n v="5084"/>
    <n v="6761"/>
    <m/>
    <x v="1"/>
    <n v="2"/>
    <n v="52"/>
    <n v="-1"/>
    <n v="208"/>
    <n v="-1"/>
    <n v="52.837217544560801"/>
    <n v="-1"/>
    <n v="4.0019190801291398"/>
    <n v="-1"/>
    <n v="5.52264831149557"/>
    <n v="-1"/>
    <n v="15.6513719825469"/>
    <n v="-1"/>
    <x v="1"/>
    <x v="20"/>
    <x v="0"/>
  </r>
  <r>
    <n v="5084"/>
    <n v="6770"/>
    <m/>
    <x v="1"/>
    <n v="2"/>
    <n v="8"/>
    <n v="-1"/>
    <n v="32"/>
    <n v="-1"/>
    <n v="51.098180868918"/>
    <n v="-1"/>
    <n v="0.62587599272128303"/>
    <n v="-1"/>
    <n v="0.86370886995537"/>
    <n v="-1"/>
    <n v="86.137201453867505"/>
    <n v="-1"/>
    <x v="1"/>
    <x v="15"/>
    <x v="0"/>
  </r>
  <r>
    <n v="5084"/>
    <n v="3659"/>
    <m/>
    <x v="1"/>
    <n v="3"/>
    <n v="29"/>
    <n v="-1"/>
    <n v="116"/>
    <n v="-1"/>
    <n v="39.488439122096203"/>
    <n v="-1"/>
    <n v="2.89678347484785"/>
    <n v="-1"/>
    <n v="4.7796927334989601"/>
    <n v="-1"/>
    <n v="31.178012299696899"/>
    <n v="-1"/>
    <x v="2"/>
    <x v="0"/>
    <x v="0"/>
  </r>
  <r>
    <n v="5084"/>
    <n v="3660"/>
    <m/>
    <x v="1"/>
    <n v="3"/>
    <n v="65"/>
    <n v="-1"/>
    <n v="260"/>
    <n v="-1"/>
    <n v="50.029437485187202"/>
    <n v="-1"/>
    <n v="5.3100361488824301"/>
    <n v="-1"/>
    <n v="8.7615596456560194"/>
    <n v="-1"/>
    <n v="13.5442570872143"/>
    <n v="-1"/>
    <x v="2"/>
    <x v="0"/>
    <x v="0"/>
  </r>
  <r>
    <n v="5084"/>
    <n v="4949"/>
    <m/>
    <x v="1"/>
    <n v="3"/>
    <n v="7"/>
    <n v="-1"/>
    <n v="28"/>
    <n v="-1"/>
    <n v="40.399561739368401"/>
    <n v="-1"/>
    <n v="0.686718499944865"/>
    <n v="-1"/>
    <n v="1.1330855249090299"/>
    <n v="-1"/>
    <n v="119.777700190627"/>
    <n v="-1"/>
    <x v="2"/>
    <x v="0"/>
    <x v="0"/>
  </r>
  <r>
    <n v="5084"/>
    <n v="4950"/>
    <m/>
    <x v="1"/>
    <n v="3"/>
    <n v="65"/>
    <n v="-1"/>
    <n v="260"/>
    <n v="-1"/>
    <n v="46.193039117059698"/>
    <n v="-1"/>
    <n v="5.7554195284202398"/>
    <n v="-1"/>
    <n v="9.4964422218933908"/>
    <n v="-1"/>
    <n v="13.466983648252301"/>
    <n v="-1"/>
    <x v="2"/>
    <x v="0"/>
    <x v="0"/>
  </r>
  <r>
    <n v="5084"/>
    <n v="4951"/>
    <m/>
    <x v="1"/>
    <n v="3"/>
    <n v="65"/>
    <n v="-1"/>
    <n v="260"/>
    <n v="-1"/>
    <n v="47.9776968564017"/>
    <n v="-1"/>
    <n v="5.3986848428402601"/>
    <n v="-1"/>
    <n v="8.9078299906864302"/>
    <n v="-1"/>
    <n v="13.879769952099"/>
    <n v="-1"/>
    <x v="2"/>
    <x v="0"/>
    <x v="0"/>
  </r>
  <r>
    <n v="5084"/>
    <n v="6368"/>
    <m/>
    <x v="1"/>
    <n v="3"/>
    <n v="29"/>
    <n v="-1"/>
    <n v="116"/>
    <n v="-1"/>
    <n v="26.399989170560701"/>
    <n v="-1"/>
    <n v="4.3970481158100601"/>
    <n v="-1"/>
    <n v="7.2551293910865899"/>
    <n v="-1"/>
    <n v="31.574900331123398"/>
    <n v="-1"/>
    <x v="2"/>
    <x v="0"/>
    <x v="0"/>
  </r>
  <r>
    <n v="5084"/>
    <n v="6640"/>
    <m/>
    <x v="1"/>
    <n v="3"/>
    <n v="46"/>
    <n v="-1"/>
    <n v="184"/>
    <n v="-1"/>
    <n v="16.808939889348899"/>
    <n v="-1"/>
    <n v="12.5254611964861"/>
    <n v="-1"/>
    <n v="17.2851363914248"/>
    <n v="-1"/>
    <n v="19.2874395586541"/>
    <n v="-1"/>
    <x v="2"/>
    <x v="2"/>
    <x v="0"/>
  </r>
  <r>
    <n v="5084"/>
    <n v="6642"/>
    <m/>
    <x v="1"/>
    <n v="3"/>
    <n v="29"/>
    <n v="-1"/>
    <n v="116"/>
    <n v="-1"/>
    <n v="41.372242775670003"/>
    <n v="-1"/>
    <n v="2.78082149994732"/>
    <n v="-1"/>
    <n v="3.8375336699273102"/>
    <n v="-1"/>
    <n v="31.151027674123601"/>
    <n v="-1"/>
    <x v="2"/>
    <x v="4"/>
    <x v="0"/>
  </r>
  <r>
    <n v="5084"/>
    <n v="6645"/>
    <m/>
    <x v="1"/>
    <n v="3"/>
    <n v="62"/>
    <n v="-1"/>
    <n v="248"/>
    <n v="-1"/>
    <n v="45.174899573490102"/>
    <n v="-1"/>
    <n v="5.5462266555006003"/>
    <n v="-1"/>
    <n v="7.6537927581443501"/>
    <n v="-1"/>
    <n v="13.9261798515371"/>
    <n v="-1"/>
    <x v="2"/>
    <x v="21"/>
    <x v="0"/>
  </r>
  <r>
    <n v="5084"/>
    <n v="6761"/>
    <m/>
    <x v="1"/>
    <n v="3"/>
    <n v="65"/>
    <n v="-1"/>
    <n v="260"/>
    <n v="-1"/>
    <n v="50.552168186139198"/>
    <n v="-1"/>
    <n v="5.2507114527004397"/>
    <n v="-1"/>
    <n v="7.24598177968927"/>
    <n v="-1"/>
    <n v="13.5528913718606"/>
    <n v="-1"/>
    <x v="2"/>
    <x v="20"/>
    <x v="0"/>
  </r>
  <r>
    <n v="5084"/>
    <n v="6763"/>
    <m/>
    <x v="1"/>
    <n v="3"/>
    <n v="28"/>
    <n v="-1"/>
    <n v="112"/>
    <n v="-1"/>
    <n v="31.062792874270301"/>
    <n v="-1"/>
    <n v="3.4199048322621599"/>
    <n v="-1"/>
    <n v="4.7194686685217802"/>
    <n v="-1"/>
    <n v="31.2259880195287"/>
    <n v="-1"/>
    <x v="2"/>
    <x v="7"/>
    <x v="0"/>
  </r>
  <r>
    <n v="5084"/>
    <n v="6770"/>
    <m/>
    <x v="1"/>
    <n v="3"/>
    <n v="7"/>
    <n v="-1"/>
    <n v="28"/>
    <n v="-1"/>
    <n v="51.490536754691"/>
    <n v="-1"/>
    <n v="0.53971915849980501"/>
    <n v="-1"/>
    <n v="0.74481243872973102"/>
    <n v="-1"/>
    <n v="118.908167700029"/>
    <n v="-1"/>
    <x v="2"/>
    <x v="15"/>
    <x v="0"/>
  </r>
  <r>
    <n v="5084"/>
    <n v="6775"/>
    <m/>
    <x v="1"/>
    <n v="3"/>
    <n v="7"/>
    <n v="-1"/>
    <n v="28"/>
    <n v="-1"/>
    <n v="44.301547935939801"/>
    <n v="-1"/>
    <n v="0.64006635181415705"/>
    <n v="-1"/>
    <n v="0.88329156550353705"/>
    <n v="-1"/>
    <n v="110.04809846025501"/>
    <n v="-1"/>
    <x v="2"/>
    <x v="12"/>
    <x v="0"/>
  </r>
  <r>
    <n v="5084"/>
    <n v="3659"/>
    <m/>
    <x v="1"/>
    <n v="4"/>
    <n v="30"/>
    <n v="-1"/>
    <n v="120"/>
    <n v="-1"/>
    <n v="40.798576964968902"/>
    <n v="-1"/>
    <n v="2.8945161479527002"/>
    <n v="-1"/>
    <n v="4.7759516441219603"/>
    <n v="-1"/>
    <n v="29.787056630430602"/>
    <n v="-1"/>
    <x v="3"/>
    <x v="0"/>
    <x v="0"/>
  </r>
  <r>
    <n v="5084"/>
    <n v="3660"/>
    <m/>
    <x v="1"/>
    <n v="4"/>
    <n v="58"/>
    <n v="-1"/>
    <n v="232"/>
    <n v="-1"/>
    <n v="52.065761262688198"/>
    <n v="-1"/>
    <n v="4.5402461864979697"/>
    <n v="-1"/>
    <n v="7.4914062077216501"/>
    <n v="-1"/>
    <n v="15.5839505839384"/>
    <n v="-1"/>
    <x v="3"/>
    <x v="0"/>
    <x v="0"/>
  </r>
  <r>
    <n v="5084"/>
    <n v="4524"/>
    <m/>
    <x v="1"/>
    <n v="4"/>
    <n v="25"/>
    <n v="-1"/>
    <n v="100"/>
    <n v="-1"/>
    <n v="17.862171071245498"/>
    <n v="-1"/>
    <n v="21.0783097372497"/>
    <n v="-1"/>
    <n v="34.779211066462103"/>
    <n v="-1"/>
    <n v="30.601698137377898"/>
    <n v="-1"/>
    <x v="3"/>
    <x v="0"/>
    <x v="0"/>
  </r>
  <r>
    <n v="5084"/>
    <n v="4950"/>
    <m/>
    <x v="1"/>
    <n v="4"/>
    <n v="56"/>
    <n v="-1"/>
    <n v="224"/>
    <n v="-1"/>
    <n v="47.8137556820706"/>
    <n v="-1"/>
    <n v="4.7483048443068903"/>
    <n v="-1"/>
    <n v="7.8347029931063599"/>
    <n v="-1"/>
    <n v="15.6308577099567"/>
    <n v="-1"/>
    <x v="3"/>
    <x v="0"/>
    <x v="0"/>
  </r>
  <r>
    <n v="5084"/>
    <n v="4951"/>
    <m/>
    <x v="1"/>
    <n v="4"/>
    <n v="56"/>
    <n v="-1"/>
    <n v="224"/>
    <n v="-1"/>
    <n v="49.845740647814303"/>
    <n v="-1"/>
    <n v="4.40723519704148"/>
    <n v="-1"/>
    <n v="7.2719380751184399"/>
    <n v="-1"/>
    <n v="15.9585745011145"/>
    <n v="-1"/>
    <x v="3"/>
    <x v="0"/>
    <x v="0"/>
  </r>
  <r>
    <n v="5084"/>
    <n v="6368"/>
    <m/>
    <x v="1"/>
    <n v="4"/>
    <n v="29"/>
    <n v="-1"/>
    <n v="116"/>
    <n v="-1"/>
    <n v="27.932681096802298"/>
    <n v="-1"/>
    <n v="4.2767734764030498"/>
    <n v="-1"/>
    <n v="7.0566762360650301"/>
    <n v="-1"/>
    <n v="31.1901076912681"/>
    <n v="-1"/>
    <x v="3"/>
    <x v="0"/>
    <x v="0"/>
  </r>
  <r>
    <n v="5084"/>
    <n v="6640"/>
    <m/>
    <x v="1"/>
    <n v="4"/>
    <n v="44"/>
    <n v="-1"/>
    <n v="176"/>
    <n v="-1"/>
    <n v="15.0604281486475"/>
    <n v="-1"/>
    <n v="12.499596065367999"/>
    <n v="-1"/>
    <n v="17.2494425106051"/>
    <n v="-1"/>
    <n v="19.454150906679001"/>
    <n v="-1"/>
    <x v="3"/>
    <x v="2"/>
    <x v="0"/>
  </r>
  <r>
    <n v="5084"/>
    <n v="6642"/>
    <m/>
    <x v="1"/>
    <n v="4"/>
    <n v="30"/>
    <n v="-1"/>
    <n v="120"/>
    <n v="-1"/>
    <n v="42.567689229944499"/>
    <n v="-1"/>
    <n v="2.8100221955492799"/>
    <n v="-1"/>
    <n v="3.8778306298579999"/>
    <n v="-1"/>
    <n v="29.8072755805422"/>
    <n v="-1"/>
    <x v="3"/>
    <x v="4"/>
    <x v="0"/>
  </r>
  <r>
    <n v="5084"/>
    <n v="6645"/>
    <m/>
    <x v="1"/>
    <n v="4"/>
    <n v="59"/>
    <n v="-1"/>
    <n v="236"/>
    <n v="-1"/>
    <n v="44.890487405666903"/>
    <n v="-1"/>
    <n v="5.3696784747321402"/>
    <n v="-1"/>
    <n v="7.4101562695257304"/>
    <n v="-1"/>
    <n v="14.7929505976372"/>
    <n v="-1"/>
    <x v="3"/>
    <x v="21"/>
    <x v="0"/>
  </r>
  <r>
    <n v="5084"/>
    <n v="6761"/>
    <m/>
    <x v="1"/>
    <n v="4"/>
    <n v="58"/>
    <n v="-1"/>
    <n v="232"/>
    <n v="-1"/>
    <n v="52.280046812539602"/>
    <n v="-1"/>
    <n v="4.5200299557022401"/>
    <n v="-1"/>
    <n v="6.2376413173159202"/>
    <n v="-1"/>
    <n v="15.590964006597799"/>
    <n v="-1"/>
    <x v="3"/>
    <x v="20"/>
    <x v="0"/>
  </r>
  <r>
    <n v="5084"/>
    <n v="6763"/>
    <m/>
    <x v="1"/>
    <n v="4"/>
    <n v="31"/>
    <n v="-1"/>
    <n v="124"/>
    <n v="-1"/>
    <n v="31.478449811995802"/>
    <n v="-1"/>
    <n v="3.6943348452875902"/>
    <n v="-1"/>
    <n v="5.0981820864968803"/>
    <n v="-1"/>
    <n v="28.5933443027482"/>
    <n v="-1"/>
    <x v="3"/>
    <x v="7"/>
    <x v="0"/>
  </r>
  <r>
    <n v="5084"/>
    <n v="3659"/>
    <m/>
    <x v="1"/>
    <n v="5"/>
    <n v="23"/>
    <n v="-1"/>
    <n v="92"/>
    <n v="-1"/>
    <n v="40.694026248223899"/>
    <n v="-1"/>
    <n v="2.22328313016527"/>
    <n v="-1"/>
    <n v="3.6684171647727002"/>
    <n v="-1"/>
    <n v="40.007759032386097"/>
    <n v="-1"/>
    <x v="4"/>
    <x v="0"/>
    <x v="0"/>
  </r>
  <r>
    <n v="5084"/>
    <n v="3660"/>
    <m/>
    <x v="1"/>
    <n v="5"/>
    <n v="59"/>
    <n v="-1"/>
    <n v="236"/>
    <n v="-1"/>
    <n v="49.291662744387502"/>
    <n v="-1"/>
    <n v="4.9221784375364201"/>
    <n v="-1"/>
    <n v="8.1215944219351002"/>
    <n v="-1"/>
    <n v="14.878519651567601"/>
    <n v="-1"/>
    <x v="4"/>
    <x v="0"/>
    <x v="0"/>
  </r>
  <r>
    <n v="5084"/>
    <n v="4524"/>
    <m/>
    <x v="1"/>
    <n v="5"/>
    <n v="14"/>
    <n v="-1"/>
    <n v="56"/>
    <n v="-1"/>
    <n v="27.770672936665001"/>
    <n v="-1"/>
    <n v="9.5496712266450405"/>
    <n v="-1"/>
    <n v="15.756957523964299"/>
    <n v="-1"/>
    <n v="55.499306094811203"/>
    <n v="-1"/>
    <x v="4"/>
    <x v="0"/>
    <x v="0"/>
  </r>
  <r>
    <n v="5084"/>
    <n v="4950"/>
    <m/>
    <x v="1"/>
    <n v="5"/>
    <n v="58"/>
    <n v="-1"/>
    <n v="232"/>
    <n v="-1"/>
    <n v="43.523036544641698"/>
    <n v="-1"/>
    <n v="5.4197494996039604"/>
    <n v="-1"/>
    <n v="8.9425866743465399"/>
    <n v="-1"/>
    <n v="15.4869606694037"/>
    <n v="-1"/>
    <x v="4"/>
    <x v="0"/>
    <x v="0"/>
  </r>
  <r>
    <n v="5084"/>
    <n v="4951"/>
    <m/>
    <x v="1"/>
    <n v="5"/>
    <n v="60"/>
    <n v="-1"/>
    <n v="240"/>
    <n v="-1"/>
    <n v="46.800359260299203"/>
    <n v="-1"/>
    <n v="5.2284954644742996"/>
    <n v="-1"/>
    <n v="8.6270175163825993"/>
    <n v="-1"/>
    <n v="14.852450704402701"/>
    <n v="-1"/>
    <x v="4"/>
    <x v="0"/>
    <x v="0"/>
  </r>
  <r>
    <n v="5084"/>
    <n v="6368"/>
    <m/>
    <x v="1"/>
    <n v="5"/>
    <n v="23"/>
    <n v="-1"/>
    <n v="92"/>
    <n v="-1"/>
    <n v="29.149981398515902"/>
    <n v="-1"/>
    <n v="3.6337758983919999"/>
    <n v="-1"/>
    <n v="5.9957302323468102"/>
    <n v="-1"/>
    <n v="40.402934875132601"/>
    <n v="-1"/>
    <x v="4"/>
    <x v="0"/>
    <x v="0"/>
  </r>
  <r>
    <n v="5084"/>
    <n v="6640"/>
    <m/>
    <x v="1"/>
    <n v="5"/>
    <n v="47"/>
    <n v="-1"/>
    <n v="188"/>
    <n v="-1"/>
    <n v="14.9268129256861"/>
    <n v="-1"/>
    <n v="12.9081346470463"/>
    <n v="-1"/>
    <n v="17.8132257513731"/>
    <n v="-1"/>
    <n v="19.3308271818576"/>
    <n v="-1"/>
    <x v="4"/>
    <x v="2"/>
    <x v="0"/>
  </r>
  <r>
    <n v="5084"/>
    <n v="6642"/>
    <m/>
    <x v="1"/>
    <n v="5"/>
    <n v="21"/>
    <n v="-1"/>
    <n v="84"/>
    <n v="-1"/>
    <n v="42.118676779235599"/>
    <n v="-1"/>
    <n v="1.97303545183774"/>
    <n v="-1"/>
    <n v="2.72278892353608"/>
    <n v="-1"/>
    <n v="42.209520318846003"/>
    <n v="-1"/>
    <x v="4"/>
    <x v="4"/>
    <x v="0"/>
  </r>
  <r>
    <n v="5084"/>
    <n v="6645"/>
    <m/>
    <x v="1"/>
    <n v="5"/>
    <n v="61"/>
    <n v="-1"/>
    <n v="244"/>
    <n v="-1"/>
    <n v="47.251283302735999"/>
    <n v="-1"/>
    <n v="5.2680796698832699"/>
    <n v="-1"/>
    <n v="7.2699499193187602"/>
    <n v="-1"/>
    <n v="14.862849259382999"/>
    <n v="-1"/>
    <x v="4"/>
    <x v="21"/>
    <x v="0"/>
  </r>
  <r>
    <n v="5084"/>
    <n v="6761"/>
    <m/>
    <x v="1"/>
    <n v="5"/>
    <n v="59"/>
    <n v="-1"/>
    <n v="236"/>
    <n v="-1"/>
    <n v="49.882886396037101"/>
    <n v="-1"/>
    <n v="4.8326742512933603"/>
    <n v="-1"/>
    <n v="6.6690904437408403"/>
    <n v="-1"/>
    <n v="14.885229818444"/>
    <n v="-1"/>
    <x v="4"/>
    <x v="20"/>
    <x v="0"/>
  </r>
  <r>
    <n v="5084"/>
    <n v="3660"/>
    <m/>
    <x v="1"/>
    <n v="6"/>
    <n v="50"/>
    <n v="-1"/>
    <n v="200"/>
    <n v="-1"/>
    <n v="46.702814269520097"/>
    <n v="-1"/>
    <n v="4.33632483200173"/>
    <n v="-1"/>
    <n v="7.1549359728028499"/>
    <n v="-1"/>
    <n v="18.050644341981201"/>
    <n v="-1"/>
    <x v="5"/>
    <x v="0"/>
    <x v="0"/>
  </r>
  <r>
    <n v="5084"/>
    <n v="4524"/>
    <m/>
    <x v="1"/>
    <n v="6"/>
    <n v="16"/>
    <n v="-1"/>
    <n v="64"/>
    <n v="-1"/>
    <n v="29.254481036624298"/>
    <n v="-1"/>
    <n v="8.0914708976982492"/>
    <n v="-1"/>
    <n v="13.3509269812021"/>
    <n v="-1"/>
    <n v="48.147080260094697"/>
    <n v="-1"/>
    <x v="5"/>
    <x v="0"/>
    <x v="0"/>
  </r>
  <r>
    <n v="5084"/>
    <n v="4950"/>
    <m/>
    <x v="1"/>
    <n v="6"/>
    <n v="51"/>
    <n v="-1"/>
    <n v="204"/>
    <n v="-1"/>
    <n v="42.326647106438003"/>
    <n v="-1"/>
    <n v="4.8902756688324596"/>
    <n v="-1"/>
    <n v="8.0689548535735707"/>
    <n v="-1"/>
    <n v="17.716032896723899"/>
    <n v="-1"/>
    <x v="5"/>
    <x v="0"/>
    <x v="0"/>
  </r>
  <r>
    <n v="5084"/>
    <n v="4951"/>
    <m/>
    <x v="1"/>
    <n v="6"/>
    <n v="50"/>
    <n v="-1"/>
    <n v="200"/>
    <n v="-1"/>
    <n v="42.356128978308298"/>
    <n v="-1"/>
    <n v="4.8954998437802599"/>
    <n v="-1"/>
    <n v="8.0775747422374202"/>
    <n v="-1"/>
    <n v="17.985812720548001"/>
    <n v="-1"/>
    <x v="5"/>
    <x v="0"/>
    <x v="0"/>
  </r>
  <r>
    <n v="5084"/>
    <n v="6640"/>
    <m/>
    <x v="1"/>
    <n v="6"/>
    <n v="37"/>
    <n v="-1"/>
    <n v="148"/>
    <n v="-1"/>
    <n v="14.9052443145049"/>
    <n v="-1"/>
    <n v="12.628203697932401"/>
    <n v="-1"/>
    <n v="17.426921042930701"/>
    <n v="-1"/>
    <n v="23.0744704819707"/>
    <n v="-1"/>
    <x v="5"/>
    <x v="2"/>
    <x v="0"/>
  </r>
  <r>
    <n v="5084"/>
    <n v="6645"/>
    <m/>
    <x v="1"/>
    <n v="6"/>
    <n v="50"/>
    <n v="-1"/>
    <n v="200"/>
    <n v="-1"/>
    <n v="45.045224541960799"/>
    <n v="-1"/>
    <n v="4.5290585883811403"/>
    <n v="-1"/>
    <n v="6.2501008303697398"/>
    <n v="-1"/>
    <n v="17.101657355341299"/>
    <n v="-1"/>
    <x v="5"/>
    <x v="21"/>
    <x v="0"/>
  </r>
  <r>
    <n v="5084"/>
    <n v="6761"/>
    <m/>
    <x v="1"/>
    <n v="6"/>
    <n v="50"/>
    <n v="-1"/>
    <n v="200"/>
    <n v="-1"/>
    <n v="46.492670553752497"/>
    <n v="-1"/>
    <n v="4.3668325497582696"/>
    <n v="-1"/>
    <n v="6.0262288978437404"/>
    <n v="-1"/>
    <n v="18.044434954624101"/>
    <n v="-1"/>
    <x v="5"/>
    <x v="20"/>
    <x v="0"/>
  </r>
  <r>
    <n v="5084"/>
    <n v="3660"/>
    <m/>
    <x v="1"/>
    <n v="7"/>
    <n v="40"/>
    <n v="-1"/>
    <n v="160"/>
    <n v="-1"/>
    <n v="49.768598676723101"/>
    <n v="-1"/>
    <n v="3.2754885512034799"/>
    <n v="-1"/>
    <n v="5.4045561094857302"/>
    <n v="-1"/>
    <n v="21.949392803112001"/>
    <n v="-1"/>
    <x v="6"/>
    <x v="0"/>
    <x v="0"/>
  </r>
  <r>
    <n v="5084"/>
    <n v="4524"/>
    <m/>
    <x v="1"/>
    <n v="7"/>
    <n v="8"/>
    <n v="-1"/>
    <n v="32"/>
    <n v="-1"/>
    <n v="24.167785495537899"/>
    <n v="-1"/>
    <n v="4.3409588168053004"/>
    <n v="-1"/>
    <n v="7.1625820477287396"/>
    <n v="-1"/>
    <n v="91.899523876185498"/>
    <n v="-1"/>
    <x v="6"/>
    <x v="0"/>
    <x v="0"/>
  </r>
  <r>
    <n v="5084"/>
    <n v="4950"/>
    <m/>
    <x v="1"/>
    <n v="7"/>
    <n v="42"/>
    <n v="-1"/>
    <n v="168"/>
    <n v="-1"/>
    <n v="43.867027500973897"/>
    <n v="-1"/>
    <n v="3.9519754658880899"/>
    <n v="-1"/>
    <n v="6.5207595187153498"/>
    <n v="-1"/>
    <n v="21.158233885174401"/>
    <n v="-1"/>
    <x v="6"/>
    <x v="0"/>
    <x v="0"/>
  </r>
  <r>
    <n v="5084"/>
    <n v="4951"/>
    <m/>
    <x v="1"/>
    <n v="7"/>
    <n v="40"/>
    <n v="-1"/>
    <n v="160"/>
    <n v="-1"/>
    <n v="42.6387854405558"/>
    <n v="-1"/>
    <n v="4.242235013408"/>
    <n v="-1"/>
    <n v="6.9996877721231998"/>
    <n v="-1"/>
    <n v="21.592395785478899"/>
    <n v="-1"/>
    <x v="6"/>
    <x v="0"/>
    <x v="0"/>
  </r>
  <r>
    <n v="5084"/>
    <n v="4954"/>
    <m/>
    <x v="1"/>
    <n v="7"/>
    <n v="16"/>
    <n v="-1"/>
    <n v="64"/>
    <n v="-1"/>
    <n v="32.7343186956249"/>
    <n v="-1"/>
    <n v="6.5608254340123899"/>
    <n v="-1"/>
    <n v="11.425663077456401"/>
    <n v="-1"/>
    <n v="40.831339542718702"/>
    <n v="-1"/>
    <x v="6"/>
    <x v="0"/>
    <x v="0"/>
  </r>
  <r>
    <n v="5084"/>
    <n v="6640"/>
    <m/>
    <x v="1"/>
    <n v="7"/>
    <n v="32"/>
    <n v="-1"/>
    <n v="128"/>
    <n v="-1"/>
    <n v="13.975992319771001"/>
    <n v="-1"/>
    <n v="10.0054632729251"/>
    <n v="-1"/>
    <n v="13.807539268926901"/>
    <n v="-1"/>
    <n v="26.536196245806401"/>
    <n v="-1"/>
    <x v="6"/>
    <x v="2"/>
    <x v="0"/>
  </r>
  <r>
    <n v="5084"/>
    <n v="6641"/>
    <m/>
    <x v="1"/>
    <n v="7"/>
    <n v="17"/>
    <n v="-1"/>
    <n v="68"/>
    <n v="-1"/>
    <n v="35.312378218921999"/>
    <n v="-1"/>
    <n v="11.3266648413202"/>
    <n v="-1"/>
    <n v="15.6307974810218"/>
    <n v="-1"/>
    <n v="44.755451454345298"/>
    <n v="-1"/>
    <x v="6"/>
    <x v="3"/>
    <x v="0"/>
  </r>
  <r>
    <n v="5084"/>
    <n v="6645"/>
    <m/>
    <x v="1"/>
    <n v="7"/>
    <n v="40"/>
    <n v="-1"/>
    <n v="160"/>
    <n v="-1"/>
    <n v="46.741053739292099"/>
    <n v="-1"/>
    <n v="3.45854632002693"/>
    <n v="-1"/>
    <n v="4.7727939051455301"/>
    <n v="-1"/>
    <n v="22.8160072999726"/>
    <n v="-1"/>
    <x v="6"/>
    <x v="21"/>
    <x v="0"/>
  </r>
  <r>
    <n v="5084"/>
    <n v="6760"/>
    <m/>
    <x v="1"/>
    <n v="7"/>
    <n v="7"/>
    <n v="-1"/>
    <n v="28"/>
    <n v="-1"/>
    <n v="13.3830225848283"/>
    <n v="-1"/>
    <n v="2.1753832561545599"/>
    <n v="-1"/>
    <n v="3.0020288831202602"/>
    <n v="-1"/>
    <n v="120.61541864054399"/>
    <n v="-1"/>
    <x v="6"/>
    <x v="16"/>
    <x v="0"/>
  </r>
  <r>
    <n v="5084"/>
    <n v="6761"/>
    <m/>
    <x v="1"/>
    <n v="7"/>
    <n v="40"/>
    <n v="-1"/>
    <n v="160"/>
    <n v="-1"/>
    <n v="50.068099837361103"/>
    <n v="-1"/>
    <n v="3.2364706781570902"/>
    <n v="-1"/>
    <n v="4.4663295204240896"/>
    <n v="-1"/>
    <n v="21.959315035032802"/>
    <n v="-1"/>
    <x v="6"/>
    <x v="20"/>
    <x v="0"/>
  </r>
  <r>
    <n v="5084"/>
    <n v="2959"/>
    <m/>
    <x v="1"/>
    <n v="8"/>
    <n v="16"/>
    <n v="-1"/>
    <n v="64"/>
    <n v="-1"/>
    <n v="55.758982197691999"/>
    <n v="-1"/>
    <n v="0.95011527503905802"/>
    <n v="-1"/>
    <n v="1.56769020381445"/>
    <n v="-1"/>
    <n v="51.985261070154699"/>
    <n v="-1"/>
    <x v="7"/>
    <x v="0"/>
    <x v="0"/>
  </r>
  <r>
    <n v="5084"/>
    <n v="3660"/>
    <m/>
    <x v="1"/>
    <n v="8"/>
    <n v="29"/>
    <n v="-1"/>
    <n v="116"/>
    <n v="-1"/>
    <n v="48.216860000452598"/>
    <n v="-1"/>
    <n v="2.47881330698007"/>
    <n v="-1"/>
    <n v="4.09004195651712"/>
    <n v="-1"/>
    <n v="31.599976209182199"/>
    <n v="-1"/>
    <x v="7"/>
    <x v="0"/>
    <x v="0"/>
  </r>
  <r>
    <n v="5084"/>
    <n v="4950"/>
    <m/>
    <x v="1"/>
    <n v="8"/>
    <n v="28"/>
    <n v="-1"/>
    <n v="112"/>
    <n v="-1"/>
    <n v="43.170835930193697"/>
    <n v="-1"/>
    <n v="2.65034624931479"/>
    <n v="-1"/>
    <n v="4.3730713113694097"/>
    <n v="-1"/>
    <n v="31.323760078558401"/>
    <n v="-1"/>
    <x v="7"/>
    <x v="0"/>
    <x v="0"/>
  </r>
  <r>
    <n v="5084"/>
    <n v="4951"/>
    <m/>
    <x v="1"/>
    <n v="8"/>
    <n v="29"/>
    <n v="-1"/>
    <n v="116"/>
    <n v="-1"/>
    <n v="43.841292371720499"/>
    <n v="-1"/>
    <n v="2.92058028150183"/>
    <n v="-1"/>
    <n v="4.8189574644780198"/>
    <n v="-1"/>
    <n v="31.091950131223498"/>
    <n v="-1"/>
    <x v="7"/>
    <x v="0"/>
    <x v="0"/>
  </r>
  <r>
    <n v="5084"/>
    <n v="6640"/>
    <m/>
    <x v="1"/>
    <n v="8"/>
    <n v="21"/>
    <n v="-1"/>
    <n v="84"/>
    <n v="-1"/>
    <n v="12.270687595408299"/>
    <n v="-1"/>
    <n v="7.1868766181517598"/>
    <n v="-1"/>
    <n v="9.9178896987797192"/>
    <n v="-1"/>
    <n v="38.432239151649199"/>
    <n v="-1"/>
    <x v="7"/>
    <x v="2"/>
    <x v="0"/>
  </r>
  <r>
    <n v="5084"/>
    <n v="6645"/>
    <m/>
    <x v="1"/>
    <n v="8"/>
    <n v="30"/>
    <n v="-1"/>
    <n v="120"/>
    <n v="-1"/>
    <n v="46.282166284554997"/>
    <n v="-1"/>
    <n v="2.69909992331023"/>
    <n v="-1"/>
    <n v="3.7247578812978102"/>
    <n v="-1"/>
    <n v="30.952102863421501"/>
    <n v="-1"/>
    <x v="7"/>
    <x v="21"/>
    <x v="0"/>
  </r>
  <r>
    <n v="5084"/>
    <n v="6761"/>
    <m/>
    <x v="1"/>
    <n v="8"/>
    <n v="29"/>
    <n v="-1"/>
    <n v="116"/>
    <n v="-1"/>
    <n v="48.110089837333703"/>
    <n v="-1"/>
    <n v="2.4747118724624801"/>
    <n v="-1"/>
    <n v="3.4151023721978802"/>
    <n v="-1"/>
    <n v="31.6266381805188"/>
    <n v="-1"/>
    <x v="7"/>
    <x v="20"/>
    <x v="0"/>
  </r>
  <r>
    <n v="5084"/>
    <n v="3660"/>
    <m/>
    <x v="1"/>
    <n v="9"/>
    <n v="35"/>
    <n v="-1"/>
    <n v="140"/>
    <n v="-1"/>
    <n v="44.561924600901101"/>
    <n v="-1"/>
    <n v="3.2105901498453999"/>
    <n v="-1"/>
    <n v="5.2974737472449203"/>
    <n v="-1"/>
    <n v="25.951540927639201"/>
    <n v="-1"/>
    <x v="8"/>
    <x v="0"/>
    <x v="0"/>
  </r>
  <r>
    <n v="5084"/>
    <n v="4524"/>
    <m/>
    <x v="1"/>
    <n v="9"/>
    <n v="10"/>
    <n v="-1"/>
    <n v="40"/>
    <n v="-1"/>
    <n v="25.881827859412901"/>
    <n v="-1"/>
    <n v="7.0837445939392696"/>
    <n v="-1"/>
    <n v="11.6881785799998"/>
    <n v="-1"/>
    <n v="86.702030310593301"/>
    <n v="-1"/>
    <x v="8"/>
    <x v="0"/>
    <x v="0"/>
  </r>
  <r>
    <n v="5084"/>
    <n v="4950"/>
    <m/>
    <x v="1"/>
    <n v="9"/>
    <n v="35"/>
    <n v="-1"/>
    <n v="140"/>
    <n v="-1"/>
    <n v="43.690525419668496"/>
    <n v="-1"/>
    <n v="3.29903576395261"/>
    <n v="-1"/>
    <n v="5.44340901052181"/>
    <n v="-1"/>
    <n v="25.7634965978155"/>
    <n v="-1"/>
    <x v="8"/>
    <x v="0"/>
    <x v="0"/>
  </r>
  <r>
    <n v="5084"/>
    <n v="4951"/>
    <m/>
    <x v="1"/>
    <n v="9"/>
    <n v="35"/>
    <n v="-1"/>
    <n v="140"/>
    <n v="-1"/>
    <n v="41.847895673563599"/>
    <n v="-1"/>
    <n v="3.5823803976450899"/>
    <n v="-1"/>
    <n v="5.9109276561143904"/>
    <n v="-1"/>
    <n v="25.631257830199299"/>
    <n v="-1"/>
    <x v="8"/>
    <x v="0"/>
    <x v="0"/>
  </r>
  <r>
    <n v="5084"/>
    <n v="6368"/>
    <m/>
    <x v="1"/>
    <n v="9"/>
    <n v="14"/>
    <n v="-1"/>
    <n v="56"/>
    <n v="-1"/>
    <n v="11.7712709870388"/>
    <n v="-1"/>
    <n v="5.6070685215763696"/>
    <n v="-1"/>
    <n v="9.2516630606010093"/>
    <n v="-1"/>
    <n v="62.810172279256498"/>
    <n v="-1"/>
    <x v="8"/>
    <x v="0"/>
    <x v="0"/>
  </r>
  <r>
    <n v="5084"/>
    <n v="6645"/>
    <m/>
    <x v="1"/>
    <n v="9"/>
    <n v="35"/>
    <n v="-1"/>
    <n v="140"/>
    <n v="-1"/>
    <n v="45.075420462182898"/>
    <n v="-1"/>
    <n v="3.2214505849677102"/>
    <n v="-1"/>
    <n v="4.4456017918943704"/>
    <n v="-1"/>
    <n v="26.3709753576744"/>
    <n v="-1"/>
    <x v="8"/>
    <x v="21"/>
    <x v="0"/>
  </r>
  <r>
    <n v="5084"/>
    <n v="6761"/>
    <m/>
    <x v="1"/>
    <n v="9"/>
    <n v="35"/>
    <n v="-1"/>
    <n v="140"/>
    <n v="-1"/>
    <n v="44.720495147828601"/>
    <n v="-1"/>
    <n v="3.19242023059505"/>
    <n v="-1"/>
    <n v="4.4055399029985196"/>
    <n v="-1"/>
    <n v="25.931707142092801"/>
    <n v="-1"/>
    <x v="8"/>
    <x v="20"/>
    <x v="0"/>
  </r>
  <r>
    <n v="5084"/>
    <n v="2959"/>
    <m/>
    <x v="1"/>
    <n v="10"/>
    <n v="10"/>
    <n v="-1"/>
    <n v="40"/>
    <n v="-1"/>
    <n v="56.738577455687803"/>
    <n v="-1"/>
    <n v="0.621989695467007"/>
    <n v="-1"/>
    <n v="1.0262829975205601"/>
    <n v="-1"/>
    <n v="86.666476262448597"/>
    <n v="-1"/>
    <x v="9"/>
    <x v="0"/>
    <x v="0"/>
  </r>
  <r>
    <n v="5084"/>
    <n v="3659"/>
    <m/>
    <x v="1"/>
    <n v="10"/>
    <n v="14"/>
    <n v="-1"/>
    <n v="56"/>
    <n v="-1"/>
    <n v="39.698574717296999"/>
    <n v="-1"/>
    <n v="1.37575738699497"/>
    <n v="-1"/>
    <n v="2.2699996885417"/>
    <n v="-1"/>
    <n v="61.458159371546301"/>
    <n v="-1"/>
    <x v="9"/>
    <x v="0"/>
    <x v="0"/>
  </r>
  <r>
    <n v="5084"/>
    <n v="4950"/>
    <m/>
    <x v="1"/>
    <n v="10"/>
    <n v="25"/>
    <n v="-1"/>
    <n v="100"/>
    <n v="-1"/>
    <n v="44.575885193119497"/>
    <n v="-1"/>
    <n v="2.20549332702045"/>
    <n v="-1"/>
    <n v="3.6390639895837502"/>
    <n v="-1"/>
    <n v="36.871105064080403"/>
    <n v="-1"/>
    <x v="9"/>
    <x v="0"/>
    <x v="0"/>
  </r>
  <r>
    <n v="5084"/>
    <n v="4954"/>
    <m/>
    <x v="1"/>
    <n v="10"/>
    <n v="10"/>
    <n v="-1"/>
    <n v="40"/>
    <n v="-1"/>
    <n v="32.4665720363462"/>
    <n v="-1"/>
    <n v="3.4598474604274299"/>
    <n v="-1"/>
    <n v="6.0253167501304796"/>
    <n v="-1"/>
    <n v="81.620528601723706"/>
    <n v="-1"/>
    <x v="9"/>
    <x v="0"/>
    <x v="0"/>
  </r>
  <r>
    <n v="5084"/>
    <n v="6642"/>
    <m/>
    <x v="1"/>
    <n v="10"/>
    <n v="14"/>
    <n v="-1"/>
    <n v="56"/>
    <n v="-1"/>
    <n v="42.667731950799698"/>
    <n v="-1"/>
    <n v="1.30306292531521"/>
    <n v="-1"/>
    <n v="1.7982268369350001"/>
    <n v="-1"/>
    <n v="61.562710696073999"/>
    <n v="-1"/>
    <x v="9"/>
    <x v="4"/>
    <x v="0"/>
  </r>
  <r>
    <n v="5084"/>
    <n v="6645"/>
    <m/>
    <x v="1"/>
    <n v="10"/>
    <n v="22"/>
    <n v="-1"/>
    <n v="88"/>
    <n v="-1"/>
    <n v="45.646475066754"/>
    <n v="-1"/>
    <n v="1.9783816220502899"/>
    <n v="-1"/>
    <n v="2.73016662899574"/>
    <n v="-1"/>
    <n v="40.919220875636597"/>
    <n v="-1"/>
    <x v="9"/>
    <x v="21"/>
    <x v="0"/>
  </r>
  <r>
    <n v="5084"/>
    <n v="4951"/>
    <m/>
    <x v="1"/>
    <n v="11"/>
    <n v="23"/>
    <n v="-1"/>
    <n v="92"/>
    <n v="-1"/>
    <n v="44.396872299917398"/>
    <n v="-1"/>
    <n v="2.2302414229887102"/>
    <n v="-1"/>
    <n v="3.6798983479313798"/>
    <n v="-1"/>
    <n v="35.741173006822301"/>
    <n v="-1"/>
    <x v="10"/>
    <x v="0"/>
    <x v="0"/>
  </r>
  <r>
    <n v="5084"/>
    <n v="4954"/>
    <m/>
    <x v="1"/>
    <n v="11"/>
    <n v="14"/>
    <n v="-1"/>
    <n v="56"/>
    <n v="-1"/>
    <n v="30.353450313059799"/>
    <n v="-1"/>
    <n v="4.9699734393917101"/>
    <n v="-1"/>
    <n v="8.6551978243488605"/>
    <n v="-1"/>
    <n v="55.468654593367702"/>
    <n v="-1"/>
    <x v="10"/>
    <x v="0"/>
    <x v="0"/>
  </r>
  <r>
    <n v="5084"/>
    <n v="6368"/>
    <m/>
    <x v="1"/>
    <n v="11"/>
    <n v="7"/>
    <n v="-1"/>
    <n v="28"/>
    <n v="-1"/>
    <n v="10.791944821112301"/>
    <n v="-1"/>
    <n v="3.0979477848133699"/>
    <n v="-1"/>
    <n v="5.1116138449420596"/>
    <n v="-1"/>
    <n v="112.80077044782399"/>
    <n v="-1"/>
    <x v="10"/>
    <x v="0"/>
    <x v="0"/>
  </r>
  <r>
    <n v="5084"/>
    <n v="6640"/>
    <m/>
    <x v="1"/>
    <n v="11"/>
    <n v="22"/>
    <n v="-1"/>
    <n v="88"/>
    <n v="-1"/>
    <n v="12.3338980368703"/>
    <n v="-1"/>
    <n v="7.7141012139456899"/>
    <n v="-1"/>
    <n v="10.6454596384614"/>
    <n v="-1"/>
    <n v="41.829293844839803"/>
    <n v="-1"/>
    <x v="10"/>
    <x v="2"/>
    <x v="0"/>
  </r>
  <r>
    <n v="5084"/>
    <n v="6641"/>
    <m/>
    <x v="1"/>
    <n v="11"/>
    <n v="14"/>
    <n v="-1"/>
    <n v="56"/>
    <n v="-1"/>
    <n v="33.947734191035103"/>
    <n v="-1"/>
    <n v="14.5709935229374"/>
    <n v="-1"/>
    <n v="20.1079710616536"/>
    <n v="-1"/>
    <n v="55.427369217080198"/>
    <n v="-1"/>
    <x v="10"/>
    <x v="3"/>
    <x v="0"/>
  </r>
  <r>
    <n v="5084"/>
    <n v="6645"/>
    <m/>
    <x v="1"/>
    <n v="11"/>
    <n v="28"/>
    <n v="-1"/>
    <n v="112"/>
    <n v="-1"/>
    <n v="44.443345454136598"/>
    <n v="-1"/>
    <n v="2.5681989238610301"/>
    <n v="-1"/>
    <n v="3.5441145026820999"/>
    <n v="-1"/>
    <n v="32.496836210705702"/>
    <n v="-1"/>
    <x v="10"/>
    <x v="21"/>
    <x v="0"/>
  </r>
  <r>
    <n v="5084"/>
    <n v="6767"/>
    <m/>
    <x v="1"/>
    <n v="11"/>
    <n v="14"/>
    <n v="-1"/>
    <n v="56"/>
    <n v="-1"/>
    <n v="56.220064663769698"/>
    <n v="-1"/>
    <n v="1.00079808299705"/>
    <n v="-1"/>
    <n v="1.3811013545359301"/>
    <n v="-1"/>
    <n v="55.677621290139697"/>
    <n v="-1"/>
    <x v="10"/>
    <x v="10"/>
    <x v="0"/>
  </r>
  <r>
    <n v="5084"/>
    <n v="3659"/>
    <m/>
    <x v="1"/>
    <n v="12"/>
    <n v="10"/>
    <n v="-1"/>
    <n v="40"/>
    <n v="-1"/>
    <n v="41.247755918358699"/>
    <n v="-1"/>
    <n v="0.95046732551962798"/>
    <n v="-1"/>
    <n v="1.5682710871073899"/>
    <n v="-1"/>
    <n v="83.187852416112804"/>
    <n v="-1"/>
    <x v="11"/>
    <x v="0"/>
    <x v="0"/>
  </r>
  <r>
    <n v="5084"/>
    <n v="3660"/>
    <m/>
    <x v="1"/>
    <n v="12"/>
    <n v="25"/>
    <n v="-1"/>
    <n v="100"/>
    <n v="-1"/>
    <n v="47.964069157801703"/>
    <n v="-1"/>
    <n v="2.1377069357341201"/>
    <n v="-1"/>
    <n v="3.5272164439612901"/>
    <n v="-1"/>
    <n v="36.170712287926101"/>
    <n v="-1"/>
    <x v="11"/>
    <x v="0"/>
    <x v="0"/>
  </r>
  <r>
    <n v="5084"/>
    <n v="4951"/>
    <m/>
    <x v="1"/>
    <n v="12"/>
    <n v="25"/>
    <n v="-1"/>
    <n v="100"/>
    <n v="-1"/>
    <n v="44.884727985385801"/>
    <n v="-1"/>
    <n v="2.3004614574101301"/>
    <n v="-1"/>
    <n v="3.7957614047267101"/>
    <n v="-1"/>
    <n v="36.060437609896702"/>
    <n v="-1"/>
    <x v="11"/>
    <x v="0"/>
    <x v="0"/>
  </r>
  <r>
    <n v="5084"/>
    <n v="4954"/>
    <m/>
    <x v="1"/>
    <n v="12"/>
    <n v="7"/>
    <n v="-1"/>
    <n v="28"/>
    <n v="-1"/>
    <n v="34.3073414162603"/>
    <n v="-1"/>
    <n v="1.22536651125848"/>
    <n v="-1"/>
    <n v="2.1339730869009301"/>
    <n v="-1"/>
    <n v="95.415675261022798"/>
    <n v="-1"/>
    <x v="11"/>
    <x v="0"/>
    <x v="0"/>
  </r>
  <r>
    <n v="5084"/>
    <n v="6357"/>
    <m/>
    <x v="1"/>
    <n v="12"/>
    <n v="8"/>
    <n v="-1"/>
    <n v="32"/>
    <n v="-1"/>
    <n v="40.2011946526655"/>
    <n v="-1"/>
    <n v="0.92186866524339295"/>
    <n v="-1"/>
    <n v="1.5210832976516"/>
    <n v="-1"/>
    <n v="117.194573772209"/>
    <n v="-1"/>
    <x v="11"/>
    <x v="0"/>
    <x v="0"/>
  </r>
  <r>
    <n v="5084"/>
    <n v="6368"/>
    <m/>
    <x v="1"/>
    <n v="12"/>
    <n v="7"/>
    <n v="-1"/>
    <n v="28"/>
    <n v="-1"/>
    <n v="10.522833461614001"/>
    <n v="-1"/>
    <n v="3.44719956443969"/>
    <n v="-1"/>
    <n v="5.6878792813255004"/>
    <n v="-1"/>
    <n v="112.524715907949"/>
    <n v="-1"/>
    <x v="11"/>
    <x v="0"/>
    <x v="0"/>
  </r>
  <r>
    <n v="5084"/>
    <n v="6640"/>
    <m/>
    <x v="1"/>
    <n v="12"/>
    <n v="16"/>
    <n v="-1"/>
    <n v="64"/>
    <n v="-1"/>
    <n v="11.8832922217237"/>
    <n v="-1"/>
    <n v="5.5530595642988798"/>
    <n v="-1"/>
    <n v="7.66322217225341"/>
    <n v="-1"/>
    <n v="56.617817553827898"/>
    <n v="-1"/>
    <x v="11"/>
    <x v="2"/>
    <x v="0"/>
  </r>
  <r>
    <n v="5084"/>
    <n v="6641"/>
    <m/>
    <x v="1"/>
    <n v="12"/>
    <n v="7"/>
    <n v="-1"/>
    <n v="28"/>
    <n v="-1"/>
    <n v="41.121803106550203"/>
    <n v="-1"/>
    <n v="8.5600291223387206"/>
    <n v="-1"/>
    <n v="11.8128401888274"/>
    <n v="-1"/>
    <n v="94.817904795732005"/>
    <n v="-1"/>
    <x v="11"/>
    <x v="3"/>
    <x v="0"/>
  </r>
  <r>
    <n v="5084"/>
    <n v="6645"/>
    <m/>
    <x v="1"/>
    <n v="12"/>
    <n v="25"/>
    <n v="-1"/>
    <n v="100"/>
    <n v="-1"/>
    <n v="45.925334606272997"/>
    <n v="-1"/>
    <n v="2.20164283715155"/>
    <n v="-1"/>
    <n v="3.0382671047708798"/>
    <n v="-1"/>
    <n v="35.583695726624804"/>
    <n v="-1"/>
    <x v="11"/>
    <x v="21"/>
    <x v="0"/>
  </r>
  <r>
    <n v="5084"/>
    <n v="6761"/>
    <m/>
    <x v="1"/>
    <n v="12"/>
    <n v="25"/>
    <n v="-1"/>
    <n v="100"/>
    <n v="-1"/>
    <n v="48.5016969517552"/>
    <n v="-1"/>
    <n v="2.0920001101471399"/>
    <n v="-1"/>
    <n v="2.8869601420276201"/>
    <n v="-1"/>
    <n v="36.161802302590303"/>
    <n v="-1"/>
    <x v="11"/>
    <x v="20"/>
    <x v="0"/>
  </r>
  <r>
    <n v="5084"/>
    <n v="2959"/>
    <m/>
    <x v="1"/>
    <n v="0"/>
    <n v="206"/>
    <n v="-1"/>
    <n v="68.6666666666667"/>
    <n v="-1"/>
    <n v="55.270564221084697"/>
    <n v="-1"/>
    <n v="1.21287828030472"/>
    <n v="-1"/>
    <n v="2.0012491625027802"/>
    <n v="-1"/>
    <n v="50.905895199859799"/>
    <n v="-1"/>
    <x v="12"/>
    <x v="0"/>
    <x v="0"/>
  </r>
  <r>
    <n v="5084"/>
    <n v="3659"/>
    <m/>
    <x v="1"/>
    <n v="0"/>
    <n v="217"/>
    <n v="-1"/>
    <n v="72.3333333333333"/>
    <n v="-1"/>
    <n v="40.370887971765796"/>
    <n v="-1"/>
    <n v="2.1270272961416699"/>
    <n v="-1"/>
    <n v="3.50959503863375"/>
    <n v="-1"/>
    <n v="48.893379847025699"/>
    <n v="-1"/>
    <x v="12"/>
    <x v="0"/>
    <x v="0"/>
  </r>
  <r>
    <n v="5084"/>
    <n v="3660"/>
    <m/>
    <x v="1"/>
    <n v="0"/>
    <n v="527"/>
    <n v="-1"/>
    <n v="175.666666666667"/>
    <n v="-1"/>
    <n v="49.675546164678998"/>
    <n v="-1"/>
    <n v="4.02871267398982"/>
    <n v="-1"/>
    <n v="6.6473759120832003"/>
    <n v="-1"/>
    <n v="20.262951683451799"/>
    <n v="-1"/>
    <x v="12"/>
    <x v="0"/>
    <x v="0"/>
  </r>
  <r>
    <n v="5084"/>
    <n v="4524"/>
    <m/>
    <x v="1"/>
    <n v="0"/>
    <n v="188"/>
    <n v="-1"/>
    <n v="62.6666666666667"/>
    <n v="-1"/>
    <n v="24.846657984337899"/>
    <n v="-1"/>
    <n v="12.6508130296593"/>
    <n v="-1"/>
    <n v="20.8738414989378"/>
    <n v="-1"/>
    <n v="54.396592725870299"/>
    <n v="-1"/>
    <x v="12"/>
    <x v="0"/>
    <x v="0"/>
  </r>
  <r>
    <n v="5084"/>
    <n v="4949"/>
    <m/>
    <x v="1"/>
    <n v="0"/>
    <n v="40"/>
    <n v="-1"/>
    <n v="13.3333333333333"/>
    <n v="-1"/>
    <n v="39.126237065318897"/>
    <n v="-1"/>
    <n v="0.67280411561061104"/>
    <n v="-1"/>
    <n v="1.1101267907575101"/>
    <n v="-1"/>
    <n v="100.08646588729"/>
    <n v="-1"/>
    <x v="12"/>
    <x v="0"/>
    <x v="0"/>
  </r>
  <r>
    <n v="5084"/>
    <n v="4950"/>
    <m/>
    <x v="1"/>
    <n v="0"/>
    <n v="527"/>
    <n v="-1"/>
    <n v="175.666666666667"/>
    <n v="-1"/>
    <n v="45.8362649496841"/>
    <n v="-1"/>
    <n v="4.3613295401160297"/>
    <n v="-1"/>
    <n v="7.1961937411914603"/>
    <n v="-1"/>
    <n v="20.121857606626499"/>
    <n v="-1"/>
    <x v="12"/>
    <x v="0"/>
    <x v="0"/>
  </r>
  <r>
    <n v="5084"/>
    <n v="4951"/>
    <m/>
    <x v="1"/>
    <n v="0"/>
    <n v="523"/>
    <n v="-1"/>
    <n v="174.333333333333"/>
    <n v="-1"/>
    <n v="46.997385748171403"/>
    <n v="-1"/>
    <n v="4.2368121992346701"/>
    <n v="-1"/>
    <n v="6.9907401287372002"/>
    <n v="-1"/>
    <n v="20.382958596757302"/>
    <n v="-1"/>
    <x v="12"/>
    <x v="0"/>
    <x v="0"/>
  </r>
  <r>
    <n v="5084"/>
    <n v="4953"/>
    <m/>
    <x v="1"/>
    <n v="0"/>
    <n v="32"/>
    <n v="-1"/>
    <n v="10.6666666666667"/>
    <n v="-1"/>
    <n v="17.167265088055601"/>
    <n v="-1"/>
    <n v="0.60774680355650001"/>
    <n v="-1"/>
    <n v="1.00278222586823"/>
    <n v="-1"/>
    <n v="289.00587106230398"/>
    <n v="-1"/>
    <x v="12"/>
    <x v="0"/>
    <x v="0"/>
  </r>
  <r>
    <n v="5084"/>
    <n v="4954"/>
    <m/>
    <x v="1"/>
    <n v="0"/>
    <n v="189"/>
    <n v="-1"/>
    <n v="63"/>
    <n v="-1"/>
    <n v="31.758183893253701"/>
    <n v="-1"/>
    <n v="8.8317872159906692"/>
    <n v="-1"/>
    <n v="15.380538030865299"/>
    <n v="-1"/>
    <n v="51.532417584123202"/>
    <n v="-1"/>
    <x v="12"/>
    <x v="0"/>
    <x v="0"/>
  </r>
  <r>
    <n v="5084"/>
    <n v="6357"/>
    <m/>
    <x v="1"/>
    <n v="0"/>
    <n v="191"/>
    <n v="-1"/>
    <n v="63.6666666666667"/>
    <n v="-1"/>
    <n v="40.4111473793754"/>
    <n v="-1"/>
    <n v="1.8041209030482099"/>
    <n v="-1"/>
    <n v="2.9767994900295398"/>
    <n v="-1"/>
    <n v="51.1035667130433"/>
    <n v="-1"/>
    <x v="12"/>
    <x v="0"/>
    <x v="0"/>
  </r>
  <r>
    <n v="5084"/>
    <n v="6368"/>
    <m/>
    <x v="1"/>
    <n v="0"/>
    <n v="214"/>
    <n v="-1"/>
    <n v="71.3333333333333"/>
    <n v="-1"/>
    <n v="24.894614539105"/>
    <n v="-1"/>
    <n v="3.9211840141491399"/>
    <n v="-1"/>
    <n v="6.4699536233460799"/>
    <n v="-1"/>
    <n v="48.449684950868701"/>
    <n v="-1"/>
    <x v="12"/>
    <x v="0"/>
    <x v="0"/>
  </r>
  <r>
    <n v="5084"/>
    <n v="6640"/>
    <m/>
    <x v="1"/>
    <n v="0"/>
    <n v="403"/>
    <n v="-1"/>
    <n v="134.333333333333"/>
    <n v="-1"/>
    <n v="21.0924975079528"/>
    <n v="-1"/>
    <n v="9.2582988211897899"/>
    <n v="-1"/>
    <n v="12.7764523290949"/>
    <n v="-1"/>
    <n v="26.0371454891661"/>
    <n v="-1"/>
    <x v="12"/>
    <x v="2"/>
    <x v="0"/>
  </r>
  <r>
    <n v="5084"/>
    <n v="6641"/>
    <m/>
    <x v="1"/>
    <n v="0"/>
    <n v="191"/>
    <n v="-1"/>
    <n v="63.6666666666667"/>
    <n v="-1"/>
    <n v="37.069346032676698"/>
    <n v="-1"/>
    <n v="13.637649899085901"/>
    <n v="-1"/>
    <n v="18.8199568607385"/>
    <n v="-1"/>
    <n v="50.652863599326999"/>
    <n v="-1"/>
    <x v="12"/>
    <x v="3"/>
    <x v="0"/>
  </r>
  <r>
    <n v="5084"/>
    <n v="6642"/>
    <m/>
    <x v="1"/>
    <n v="0"/>
    <n v="216"/>
    <n v="-1"/>
    <n v="72"/>
    <n v="-1"/>
    <n v="42.037526280237699"/>
    <n v="-1"/>
    <n v="2.0564644752758898"/>
    <n v="-1"/>
    <n v="2.83792097588073"/>
    <n v="-1"/>
    <n v="49.177681871136798"/>
    <n v="-1"/>
    <x v="12"/>
    <x v="4"/>
    <x v="0"/>
  </r>
  <r>
    <n v="5084"/>
    <n v="6645"/>
    <m/>
    <x v="1"/>
    <n v="0"/>
    <n v="530"/>
    <n v="-1"/>
    <n v="176.666666666667"/>
    <n v="-1"/>
    <n v="46.145706706807402"/>
    <n v="-1"/>
    <n v="4.34781211510386"/>
    <n v="-1"/>
    <n v="5.9999806981113402"/>
    <n v="-1"/>
    <n v="20.2965998544488"/>
    <n v="-1"/>
    <x v="12"/>
    <x v="21"/>
    <x v="0"/>
  </r>
  <r>
    <n v="5084"/>
    <n v="6760"/>
    <m/>
    <x v="1"/>
    <n v="0"/>
    <n v="91"/>
    <n v="-1"/>
    <n v="30.3333333333333"/>
    <n v="-1"/>
    <n v="21.6151640472645"/>
    <n v="-1"/>
    <n v="2.2980445245322798"/>
    <n v="-1"/>
    <n v="3.1713014328966098"/>
    <n v="-1"/>
    <n v="92.757574240789197"/>
    <n v="-1"/>
    <x v="12"/>
    <x v="16"/>
    <x v="0"/>
  </r>
  <r>
    <n v="5084"/>
    <n v="6761"/>
    <m/>
    <x v="1"/>
    <n v="0"/>
    <n v="527"/>
    <n v="-1"/>
    <n v="175.666666666667"/>
    <n v="-1"/>
    <n v="50.022321994911898"/>
    <n v="-1"/>
    <n v="3.9947182542506701"/>
    <n v="-1"/>
    <n v="5.51271117181762"/>
    <n v="-1"/>
    <n v="20.266451485695502"/>
    <n v="-1"/>
    <x v="12"/>
    <x v="20"/>
    <x v="0"/>
  </r>
  <r>
    <n v="5084"/>
    <n v="6763"/>
    <m/>
    <x v="1"/>
    <n v="0"/>
    <n v="217"/>
    <n v="-1"/>
    <n v="72.3333333333333"/>
    <n v="-1"/>
    <n v="31.453098991723"/>
    <n v="-1"/>
    <n v="2.6380878596611601"/>
    <n v="-1"/>
    <n v="3.64056124633241"/>
    <n v="-1"/>
    <n v="46.070937666638201"/>
    <n v="-1"/>
    <x v="12"/>
    <x v="7"/>
    <x v="0"/>
  </r>
  <r>
    <n v="5084"/>
    <n v="6767"/>
    <m/>
    <x v="1"/>
    <n v="0"/>
    <n v="190"/>
    <n v="-1"/>
    <n v="63.3333333333333"/>
    <n v="-1"/>
    <n v="56.138517681123403"/>
    <n v="-1"/>
    <n v="1.1971961959075099"/>
    <n v="-1"/>
    <n v="1.6521307503523599"/>
    <n v="-1"/>
    <n v="52.370111715898297"/>
    <n v="-1"/>
    <x v="12"/>
    <x v="10"/>
    <x v="0"/>
  </r>
  <r>
    <n v="5084"/>
    <n v="6768"/>
    <m/>
    <x v="1"/>
    <n v="0"/>
    <n v="32"/>
    <n v="-1"/>
    <n v="10.6666666666667"/>
    <n v="-1"/>
    <n v="31.953245301250401"/>
    <n v="-1"/>
    <n v="0.77721174886955402"/>
    <n v="-1"/>
    <n v="1.0725522134399901"/>
    <n v="-1"/>
    <n v="270.57314226774599"/>
    <n v="-1"/>
    <x v="12"/>
    <x v="11"/>
    <x v="0"/>
  </r>
  <r>
    <n v="5084"/>
    <n v="6770"/>
    <m/>
    <x v="1"/>
    <n v="0"/>
    <n v="40"/>
    <n v="-1"/>
    <n v="13.3333333333333"/>
    <n v="-1"/>
    <n v="45.537723209863799"/>
    <n v="-1"/>
    <n v="0.62890480354895695"/>
    <n v="-1"/>
    <n v="0.86788862889756202"/>
    <n v="-1"/>
    <n v="102.05350457285"/>
    <n v="-1"/>
    <x v="12"/>
    <x v="15"/>
    <x v="0"/>
  </r>
  <r>
    <n v="5084"/>
    <n v="6775"/>
    <m/>
    <x v="1"/>
    <n v="0"/>
    <n v="23"/>
    <n v="-1"/>
    <n v="7.6666666666666696"/>
    <n v="-1"/>
    <n v="43.200653172406"/>
    <n v="-1"/>
    <n v="0.345671781656127"/>
    <n v="-1"/>
    <n v="0.47702705868545597"/>
    <n v="-1"/>
    <n v="204.42061352218599"/>
    <n v="-1"/>
    <x v="12"/>
    <x v="12"/>
    <x v="0"/>
  </r>
  <r>
    <n v="5084"/>
    <n v="6777"/>
    <m/>
    <x v="1"/>
    <n v="0"/>
    <n v="32"/>
    <n v="-1"/>
    <n v="10.6666666666667"/>
    <n v="-1"/>
    <n v="38.342843319290502"/>
    <n v="-1"/>
    <n v="0.33201232500910299"/>
    <n v="-1"/>
    <n v="0.458177006929404"/>
    <n v="-1"/>
    <n v="290.91235118188098"/>
    <n v="-1"/>
    <x v="12"/>
    <x v="14"/>
    <x v="0"/>
  </r>
  <r>
    <n v="5082"/>
    <n v="3659"/>
    <m/>
    <x v="1"/>
    <n v="1"/>
    <n v="25"/>
    <n v="-1"/>
    <n v="100"/>
    <n v="-1"/>
    <n v="41.110121322490997"/>
    <n v="-1"/>
    <n v="2.3855839599561701"/>
    <n v="-1"/>
    <n v="3.93621353392769"/>
    <n v="-1"/>
    <n v="35.569384188677397"/>
    <n v="-1"/>
    <x v="0"/>
    <x v="0"/>
    <x v="0"/>
  </r>
  <r>
    <n v="5082"/>
    <n v="3660"/>
    <m/>
    <x v="1"/>
    <n v="1"/>
    <n v="61"/>
    <n v="-1"/>
    <n v="244"/>
    <n v="-1"/>
    <n v="56.489981607593499"/>
    <n v="-1"/>
    <n v="4.3770737400922304"/>
    <n v="-1"/>
    <n v="7.2221716711521804"/>
    <n v="-1"/>
    <n v="14.8385284358368"/>
    <n v="-1"/>
    <x v="0"/>
    <x v="0"/>
    <x v="0"/>
  </r>
  <r>
    <n v="5082"/>
    <n v="4949"/>
    <m/>
    <x v="1"/>
    <n v="1"/>
    <n v="6"/>
    <n v="-1"/>
    <n v="24"/>
    <n v="-1"/>
    <n v="43.693739929773699"/>
    <n v="-1"/>
    <n v="0.54972504687241397"/>
    <n v="-1"/>
    <n v="0.90704632733948298"/>
    <n v="-1"/>
    <n v="144.17496510661601"/>
    <n v="-1"/>
    <x v="0"/>
    <x v="0"/>
    <x v="0"/>
  </r>
  <r>
    <n v="5082"/>
    <n v="4950"/>
    <m/>
    <x v="1"/>
    <n v="1"/>
    <n v="60"/>
    <n v="-1"/>
    <n v="240"/>
    <n v="-1"/>
    <n v="55.1189849279654"/>
    <n v="-1"/>
    <n v="4.4064581021444997"/>
    <n v="-1"/>
    <n v="7.2706558685384302"/>
    <n v="-1"/>
    <n v="14.935618658298999"/>
    <n v="-1"/>
    <x v="0"/>
    <x v="0"/>
    <x v="0"/>
  </r>
  <r>
    <n v="5082"/>
    <n v="4951"/>
    <m/>
    <x v="1"/>
    <n v="1"/>
    <n v="59"/>
    <n v="-1"/>
    <n v="236"/>
    <n v="-1"/>
    <n v="56.1391387102721"/>
    <n v="-1"/>
    <n v="4.2729401076715199"/>
    <n v="-1"/>
    <n v="7.0503511776580101"/>
    <n v="-1"/>
    <n v="14.736908693889299"/>
    <n v="-1"/>
    <x v="0"/>
    <x v="0"/>
    <x v="0"/>
  </r>
  <r>
    <n v="5082"/>
    <n v="6357"/>
    <m/>
    <x v="1"/>
    <n v="1"/>
    <n v="16"/>
    <n v="-1"/>
    <n v="64"/>
    <n v="-1"/>
    <n v="40.492494996955003"/>
    <n v="-1"/>
    <n v="1.7012175088975301"/>
    <n v="-1"/>
    <n v="2.80700888968093"/>
    <n v="-1"/>
    <n v="56.166482944098398"/>
    <n v="-1"/>
    <x v="0"/>
    <x v="0"/>
    <x v="0"/>
  </r>
  <r>
    <n v="5082"/>
    <n v="6368"/>
    <m/>
    <x v="1"/>
    <n v="1"/>
    <n v="25"/>
    <n v="-1"/>
    <n v="100"/>
    <n v="-1"/>
    <n v="31.3592322681756"/>
    <n v="-1"/>
    <n v="3.27186405997023"/>
    <n v="-1"/>
    <n v="5.3985756989508804"/>
    <n v="-1"/>
    <n v="36.007180002966699"/>
    <n v="-1"/>
    <x v="0"/>
    <x v="0"/>
    <x v="0"/>
  </r>
  <r>
    <n v="5082"/>
    <n v="6640"/>
    <m/>
    <x v="1"/>
    <n v="1"/>
    <n v="43"/>
    <n v="-1"/>
    <n v="172"/>
    <n v="-1"/>
    <n v="48.802477479224898"/>
    <n v="-1"/>
    <n v="3.5845455474955599"/>
    <n v="-1"/>
    <n v="4.9466728384514198"/>
    <n v="-1"/>
    <n v="21.240028592464999"/>
    <n v="-1"/>
    <x v="0"/>
    <x v="2"/>
    <x v="0"/>
  </r>
  <r>
    <n v="5082"/>
    <n v="6645"/>
    <m/>
    <x v="1"/>
    <n v="1"/>
    <n v="61"/>
    <n v="-1"/>
    <n v="244"/>
    <n v="-1"/>
    <n v="52.397425970168598"/>
    <n v="-1"/>
    <n v="4.71180304018546"/>
    <n v="-1"/>
    <n v="6.50228817298831"/>
    <n v="-1"/>
    <n v="14.6312441051598"/>
    <n v="-1"/>
    <x v="0"/>
    <x v="21"/>
    <x v="0"/>
  </r>
  <r>
    <n v="5082"/>
    <n v="6760"/>
    <m/>
    <x v="1"/>
    <n v="1"/>
    <n v="14"/>
    <n v="-1"/>
    <n v="56"/>
    <n v="-1"/>
    <n v="45.645695952710902"/>
    <n v="-1"/>
    <n v="1.2672268403078499"/>
    <n v="-1"/>
    <n v="1.74877303358223"/>
    <n v="-1"/>
    <n v="59.936138071753398"/>
    <n v="-1"/>
    <x v="0"/>
    <x v="16"/>
    <x v="0"/>
  </r>
  <r>
    <n v="5082"/>
    <n v="6761"/>
    <m/>
    <x v="1"/>
    <n v="1"/>
    <n v="60"/>
    <n v="-1"/>
    <n v="240"/>
    <n v="-1"/>
    <n v="56.457199149198502"/>
    <n v="-1"/>
    <n v="4.3038625024655399"/>
    <n v="-1"/>
    <n v="5.9393302328800202"/>
    <n v="-1"/>
    <n v="14.965077098389401"/>
    <n v="-1"/>
    <x v="0"/>
    <x v="20"/>
    <x v="0"/>
  </r>
  <r>
    <n v="5082"/>
    <n v="6770"/>
    <m/>
    <x v="1"/>
    <n v="1"/>
    <n v="6"/>
    <n v="-1"/>
    <n v="24"/>
    <n v="-1"/>
    <n v="54.230618333173403"/>
    <n v="-1"/>
    <n v="0.44010858765767003"/>
    <n v="-1"/>
    <n v="0.60734985096758498"/>
    <n v="-1"/>
    <n v="144.59495061712201"/>
    <n v="-1"/>
    <x v="0"/>
    <x v="15"/>
    <x v="0"/>
  </r>
  <r>
    <n v="5082"/>
    <n v="2959"/>
    <m/>
    <x v="1"/>
    <n v="2"/>
    <n v="22"/>
    <n v="-1"/>
    <n v="88"/>
    <n v="-1"/>
    <n v="57.470961073514303"/>
    <n v="-1"/>
    <n v="1.1930889216181999"/>
    <n v="-1"/>
    <n v="1.9685967206700301"/>
    <n v="-1"/>
    <n v="37.162766051417897"/>
    <n v="-1"/>
    <x v="1"/>
    <x v="0"/>
    <x v="0"/>
  </r>
  <r>
    <n v="5082"/>
    <n v="3659"/>
    <m/>
    <x v="1"/>
    <n v="2"/>
    <n v="28"/>
    <n v="-1"/>
    <n v="112"/>
    <n v="-1"/>
    <n v="39.382018134127499"/>
    <n v="-1"/>
    <n v="2.8090237350831702"/>
    <n v="-1"/>
    <n v="4.6348891628872302"/>
    <n v="-1"/>
    <n v="31.885616145799499"/>
    <n v="-1"/>
    <x v="1"/>
    <x v="0"/>
    <x v="0"/>
  </r>
  <r>
    <n v="5082"/>
    <n v="3660"/>
    <m/>
    <x v="1"/>
    <n v="2"/>
    <n v="57"/>
    <n v="-1"/>
    <n v="228"/>
    <n v="-1"/>
    <n v="52.617275849172998"/>
    <n v="-1"/>
    <n v="4.4318954372700903"/>
    <n v="-1"/>
    <n v="7.3126274714956496"/>
    <n v="-1"/>
    <n v="15.4953788736858"/>
    <n v="-1"/>
    <x v="1"/>
    <x v="0"/>
    <x v="0"/>
  </r>
  <r>
    <n v="5082"/>
    <n v="4949"/>
    <m/>
    <x v="1"/>
    <n v="2"/>
    <n v="8"/>
    <n v="-1"/>
    <n v="32"/>
    <n v="-1"/>
    <n v="42.656941340207602"/>
    <n v="-1"/>
    <n v="0.74677194465686603"/>
    <n v="-1"/>
    <n v="1.23217370868383"/>
    <n v="-1"/>
    <n v="83.147611878444494"/>
    <n v="-1"/>
    <x v="1"/>
    <x v="0"/>
    <x v="0"/>
  </r>
  <r>
    <n v="5082"/>
    <n v="4950"/>
    <m/>
    <x v="1"/>
    <n v="2"/>
    <n v="57"/>
    <n v="-1"/>
    <n v="228"/>
    <n v="-1"/>
    <n v="50.284841128360199"/>
    <n v="-1"/>
    <n v="4.66586923820857"/>
    <n v="-1"/>
    <n v="7.6986842430441396"/>
    <n v="-1"/>
    <n v="15.8668514395802"/>
    <n v="-1"/>
    <x v="1"/>
    <x v="0"/>
    <x v="0"/>
  </r>
  <r>
    <n v="5082"/>
    <n v="4951"/>
    <m/>
    <x v="1"/>
    <n v="2"/>
    <n v="61"/>
    <n v="-1"/>
    <n v="244"/>
    <n v="-1"/>
    <n v="50.370097795461902"/>
    <n v="-1"/>
    <n v="4.9205686298442597"/>
    <n v="-1"/>
    <n v="8.1189382392430307"/>
    <n v="-1"/>
    <n v="14.785528300574001"/>
    <n v="-1"/>
    <x v="1"/>
    <x v="0"/>
    <x v="0"/>
  </r>
  <r>
    <n v="5082"/>
    <n v="6640"/>
    <m/>
    <x v="1"/>
    <n v="2"/>
    <n v="48"/>
    <n v="-1"/>
    <n v="192"/>
    <n v="-1"/>
    <n v="43.733655573961798"/>
    <n v="-1"/>
    <n v="4.4446216624877701"/>
    <n v="-1"/>
    <n v="6.1335778730395099"/>
    <n v="-1"/>
    <n v="18.534333140233599"/>
    <n v="-1"/>
    <x v="1"/>
    <x v="2"/>
    <x v="0"/>
  </r>
  <r>
    <n v="5082"/>
    <n v="6642"/>
    <m/>
    <x v="1"/>
    <n v="2"/>
    <n v="28"/>
    <n v="-1"/>
    <n v="112"/>
    <n v="-1"/>
    <n v="41.996105223844502"/>
    <n v="-1"/>
    <n v="2.63464818784814"/>
    <n v="-1"/>
    <n v="3.6358144992304302"/>
    <n v="-1"/>
    <n v="31.860320256538898"/>
    <n v="-1"/>
    <x v="1"/>
    <x v="4"/>
    <x v="0"/>
  </r>
  <r>
    <n v="5082"/>
    <n v="6645"/>
    <m/>
    <x v="1"/>
    <n v="2"/>
    <n v="54"/>
    <n v="-1"/>
    <n v="216"/>
    <n v="-1"/>
    <n v="47.017747440742497"/>
    <n v="-1"/>
    <n v="4.6657931878480197"/>
    <n v="-1"/>
    <n v="6.4387945769820298"/>
    <n v="-1"/>
    <n v="15.6656952123676"/>
    <n v="-1"/>
    <x v="1"/>
    <x v="21"/>
    <x v="0"/>
  </r>
  <r>
    <n v="5082"/>
    <n v="6761"/>
    <m/>
    <x v="1"/>
    <n v="2"/>
    <n v="57"/>
    <n v="-1"/>
    <n v="228"/>
    <n v="-1"/>
    <n v="52.925674159552699"/>
    <n v="-1"/>
    <n v="4.3987547760810397"/>
    <n v="-1"/>
    <n v="6.0702815700169301"/>
    <n v="-1"/>
    <n v="15.490955834049201"/>
    <n v="-1"/>
    <x v="1"/>
    <x v="20"/>
    <x v="0"/>
  </r>
  <r>
    <n v="5082"/>
    <n v="6767"/>
    <m/>
    <x v="1"/>
    <n v="2"/>
    <n v="21"/>
    <n v="-1"/>
    <n v="84"/>
    <n v="-1"/>
    <n v="55.062563657528202"/>
    <n v="-1"/>
    <n v="1.5310618818583299"/>
    <n v="-1"/>
    <n v="2.1128653969645002"/>
    <n v="-1"/>
    <n v="43.676268101938902"/>
    <n v="-1"/>
    <x v="1"/>
    <x v="10"/>
    <x v="0"/>
  </r>
  <r>
    <n v="5082"/>
    <n v="6770"/>
    <m/>
    <x v="1"/>
    <n v="2"/>
    <n v="8"/>
    <n v="-1"/>
    <n v="32"/>
    <n v="-1"/>
    <n v="50.620317291987497"/>
    <n v="-1"/>
    <n v="0.62943938588716897"/>
    <n v="-1"/>
    <n v="0.86862635252429299"/>
    <n v="-1"/>
    <n v="83.2099609795101"/>
    <n v="-1"/>
    <x v="1"/>
    <x v="15"/>
    <x v="0"/>
  </r>
  <r>
    <n v="5082"/>
    <n v="3659"/>
    <m/>
    <x v="1"/>
    <n v="3"/>
    <n v="31"/>
    <n v="-1"/>
    <n v="124"/>
    <n v="-1"/>
    <n v="39.149271424794598"/>
    <n v="-1"/>
    <n v="3.1244384749490801"/>
    <n v="-1"/>
    <n v="5.15532348366599"/>
    <n v="-1"/>
    <n v="28.710010440042002"/>
    <n v="-1"/>
    <x v="2"/>
    <x v="0"/>
    <x v="0"/>
  </r>
  <r>
    <n v="5082"/>
    <n v="3660"/>
    <m/>
    <x v="1"/>
    <n v="3"/>
    <n v="70"/>
    <n v="-1"/>
    <n v="280"/>
    <n v="-1"/>
    <n v="50.6524846501799"/>
    <n v="-1"/>
    <n v="5.5699852649273396"/>
    <n v="-1"/>
    <n v="9.1904756871301192"/>
    <n v="-1"/>
    <n v="12.987547964528099"/>
    <n v="-1"/>
    <x v="2"/>
    <x v="0"/>
    <x v="0"/>
  </r>
  <r>
    <n v="5082"/>
    <n v="4524"/>
    <m/>
    <x v="1"/>
    <n v="3"/>
    <n v="23"/>
    <n v="-1"/>
    <n v="92"/>
    <n v="-1"/>
    <n v="16.442767365431699"/>
    <n v="-1"/>
    <n v="23.508971998150098"/>
    <n v="-1"/>
    <n v="38.789803796947702"/>
    <n v="-1"/>
    <n v="35.654176508126604"/>
    <n v="-1"/>
    <x v="2"/>
    <x v="0"/>
    <x v="0"/>
  </r>
  <r>
    <n v="5082"/>
    <n v="4949"/>
    <m/>
    <x v="1"/>
    <n v="3"/>
    <n v="7"/>
    <n v="-1"/>
    <n v="28"/>
    <n v="-1"/>
    <n v="47.861784417049499"/>
    <n v="-1"/>
    <n v="0.58524077174336697"/>
    <n v="-1"/>
    <n v="0.96564727337655498"/>
    <n v="-1"/>
    <n v="119.17465785632101"/>
    <n v="-1"/>
    <x v="2"/>
    <x v="0"/>
    <x v="0"/>
  </r>
  <r>
    <n v="5082"/>
    <n v="4950"/>
    <m/>
    <x v="1"/>
    <n v="3"/>
    <n v="67"/>
    <n v="-1"/>
    <n v="268"/>
    <n v="-1"/>
    <n v="47.453703247692999"/>
    <n v="-1"/>
    <n v="5.7490594866340201"/>
    <n v="-1"/>
    <n v="9.4859481529461291"/>
    <n v="-1"/>
    <n v="13.4717012498397"/>
    <n v="-1"/>
    <x v="2"/>
    <x v="0"/>
    <x v="0"/>
  </r>
  <r>
    <n v="5082"/>
    <n v="4951"/>
    <m/>
    <x v="1"/>
    <n v="3"/>
    <n v="66"/>
    <n v="-1"/>
    <n v="264"/>
    <n v="-1"/>
    <n v="49.342025110750001"/>
    <n v="-1"/>
    <n v="5.2316480196858102"/>
    <n v="-1"/>
    <n v="8.6322192324815905"/>
    <n v="-1"/>
    <n v="13.105304907163299"/>
    <n v="-1"/>
    <x v="2"/>
    <x v="0"/>
    <x v="0"/>
  </r>
  <r>
    <n v="5082"/>
    <n v="6368"/>
    <m/>
    <x v="1"/>
    <n v="3"/>
    <n v="31"/>
    <n v="-1"/>
    <n v="124"/>
    <n v="-1"/>
    <n v="28.022187249246201"/>
    <n v="-1"/>
    <n v="4.5660636852342202"/>
    <n v="-1"/>
    <n v="7.5340050806364598"/>
    <n v="-1"/>
    <n v="28.8425248046177"/>
    <n v="-1"/>
    <x v="2"/>
    <x v="0"/>
    <x v="0"/>
  </r>
  <r>
    <n v="5082"/>
    <n v="6640"/>
    <m/>
    <x v="1"/>
    <n v="3"/>
    <n v="50"/>
    <n v="-1"/>
    <n v="200"/>
    <n v="-1"/>
    <n v="44.549935137041999"/>
    <n v="-1"/>
    <n v="4.5472662898701302"/>
    <n v="-1"/>
    <n v="6.2752274583377297"/>
    <n v="-1"/>
    <n v="18.022875096439599"/>
    <n v="-1"/>
    <x v="2"/>
    <x v="2"/>
    <x v="0"/>
  </r>
  <r>
    <n v="5082"/>
    <n v="6642"/>
    <m/>
    <x v="1"/>
    <n v="3"/>
    <n v="31"/>
    <n v="-1"/>
    <n v="124"/>
    <n v="-1"/>
    <n v="41.877898247414997"/>
    <n v="-1"/>
    <n v="2.9587839804150202"/>
    <n v="-1"/>
    <n v="4.0831218929727298"/>
    <n v="-1"/>
    <n v="28.670766596689699"/>
    <n v="-1"/>
    <x v="2"/>
    <x v="4"/>
    <x v="0"/>
  </r>
  <r>
    <n v="5082"/>
    <n v="6645"/>
    <m/>
    <x v="1"/>
    <n v="3"/>
    <n v="68"/>
    <n v="-1"/>
    <n v="272"/>
    <n v="-1"/>
    <n v="45.894568225371501"/>
    <n v="-1"/>
    <n v="6.0392494791060303"/>
    <n v="-1"/>
    <n v="8.3341642523689305"/>
    <n v="-1"/>
    <n v="13.1347116815296"/>
    <n v="-1"/>
    <x v="2"/>
    <x v="21"/>
    <x v="0"/>
  </r>
  <r>
    <n v="5082"/>
    <n v="6761"/>
    <m/>
    <x v="1"/>
    <n v="3"/>
    <n v="70"/>
    <n v="-1"/>
    <n v="280"/>
    <n v="-1"/>
    <n v="50.9408339256372"/>
    <n v="-1"/>
    <n v="5.57898059683626"/>
    <n v="-1"/>
    <n v="7.6989931970313901"/>
    <n v="-1"/>
    <n v="12.9810743401656"/>
    <n v="-1"/>
    <x v="2"/>
    <x v="20"/>
    <x v="0"/>
  </r>
  <r>
    <n v="5082"/>
    <n v="6763"/>
    <m/>
    <x v="1"/>
    <n v="3"/>
    <n v="33"/>
    <n v="-1"/>
    <n v="132"/>
    <n v="-1"/>
    <n v="30.4950453634643"/>
    <n v="-1"/>
    <n v="4.1111748014746299"/>
    <n v="-1"/>
    <n v="5.6734212260349901"/>
    <n v="-1"/>
    <n v="27.671801706851902"/>
    <n v="-1"/>
    <x v="2"/>
    <x v="7"/>
    <x v="0"/>
  </r>
  <r>
    <n v="5082"/>
    <n v="6770"/>
    <m/>
    <x v="1"/>
    <n v="3"/>
    <n v="7"/>
    <n v="-1"/>
    <n v="28"/>
    <n v="-1"/>
    <n v="54.838337036083097"/>
    <n v="-1"/>
    <n v="0.51433347496413195"/>
    <n v="-1"/>
    <n v="0.70978019545050197"/>
    <n v="-1"/>
    <n v="117.98482767673499"/>
    <n v="-1"/>
    <x v="2"/>
    <x v="15"/>
    <x v="0"/>
  </r>
  <r>
    <n v="5082"/>
    <n v="6775"/>
    <m/>
    <x v="1"/>
    <n v="3"/>
    <n v="7"/>
    <n v="-1"/>
    <n v="28"/>
    <n v="-1"/>
    <n v="45.171124693384698"/>
    <n v="-1"/>
    <n v="0.62304042033997198"/>
    <n v="-1"/>
    <n v="0.85979578006916102"/>
    <n v="-1"/>
    <n v="109.87609631516401"/>
    <n v="-1"/>
    <x v="2"/>
    <x v="12"/>
    <x v="0"/>
  </r>
  <r>
    <n v="5082"/>
    <n v="3659"/>
    <m/>
    <x v="1"/>
    <n v="4"/>
    <n v="28"/>
    <n v="-1"/>
    <n v="112"/>
    <n v="-1"/>
    <n v="40.664734203339997"/>
    <n v="-1"/>
    <n v="2.7066246074476301"/>
    <n v="-1"/>
    <n v="4.4659306022885801"/>
    <n v="-1"/>
    <n v="31.691559946537701"/>
    <n v="-1"/>
    <x v="3"/>
    <x v="0"/>
    <x v="0"/>
  </r>
  <r>
    <n v="5082"/>
    <n v="3660"/>
    <m/>
    <x v="1"/>
    <n v="4"/>
    <n v="56"/>
    <n v="-1"/>
    <n v="224"/>
    <n v="-1"/>
    <n v="51.987933688414103"/>
    <n v="-1"/>
    <n v="4.4955284014213799"/>
    <n v="-1"/>
    <n v="7.4176218623452801"/>
    <n v="-1"/>
    <n v="15.5645740423146"/>
    <n v="-1"/>
    <x v="3"/>
    <x v="0"/>
    <x v="0"/>
  </r>
  <r>
    <n v="5082"/>
    <n v="4950"/>
    <m/>
    <x v="1"/>
    <n v="4"/>
    <n v="60"/>
    <n v="-1"/>
    <n v="240"/>
    <n v="-1"/>
    <n v="45.564125868783201"/>
    <n v="-1"/>
    <n v="5.4755470524384897"/>
    <n v="-1"/>
    <n v="9.0346526365235107"/>
    <n v="-1"/>
    <n v="14.7252067915416"/>
    <n v="-1"/>
    <x v="3"/>
    <x v="0"/>
    <x v="0"/>
  </r>
  <r>
    <n v="5082"/>
    <n v="4951"/>
    <m/>
    <x v="1"/>
    <n v="4"/>
    <n v="57"/>
    <n v="-1"/>
    <n v="228"/>
    <n v="-1"/>
    <n v="51.851121319758903"/>
    <n v="-1"/>
    <n v="4.4184511974611898"/>
    <n v="-1"/>
    <n v="7.2904444758109603"/>
    <n v="-1"/>
    <n v="15.479921428575899"/>
    <n v="-1"/>
    <x v="3"/>
    <x v="0"/>
    <x v="0"/>
  </r>
  <r>
    <n v="5082"/>
    <n v="4954"/>
    <m/>
    <x v="1"/>
    <n v="4"/>
    <n v="21"/>
    <n v="-1"/>
    <n v="84"/>
    <n v="-1"/>
    <n v="31.8181516574207"/>
    <n v="-1"/>
    <n v="15.0328747626991"/>
    <n v="-1"/>
    <n v="26.1797183680216"/>
    <n v="-1"/>
    <n v="44.6711355641905"/>
    <n v="-1"/>
    <x v="3"/>
    <x v="0"/>
    <x v="0"/>
  </r>
  <r>
    <n v="5082"/>
    <n v="6368"/>
    <m/>
    <x v="1"/>
    <n v="4"/>
    <n v="29"/>
    <n v="-1"/>
    <n v="116"/>
    <n v="-1"/>
    <n v="27.444524982908099"/>
    <n v="-1"/>
    <n v="4.3004134134398901"/>
    <n v="-1"/>
    <n v="7.0956821321758197"/>
    <n v="-1"/>
    <n v="31.344554529058101"/>
    <n v="-1"/>
    <x v="3"/>
    <x v="0"/>
    <x v="0"/>
  </r>
  <r>
    <n v="5082"/>
    <n v="6640"/>
    <m/>
    <x v="1"/>
    <n v="4"/>
    <n v="48"/>
    <n v="-1"/>
    <n v="192"/>
    <n v="-1"/>
    <n v="34.144232551383098"/>
    <n v="-1"/>
    <n v="6.9266718168760404"/>
    <n v="-1"/>
    <n v="9.55880707425999"/>
    <n v="-1"/>
    <n v="18.862134528063599"/>
    <n v="-1"/>
    <x v="3"/>
    <x v="2"/>
    <x v="0"/>
  </r>
  <r>
    <n v="5082"/>
    <n v="6642"/>
    <m/>
    <x v="1"/>
    <n v="4"/>
    <n v="28"/>
    <n v="-1"/>
    <n v="112"/>
    <n v="-1"/>
    <n v="42.853287487257703"/>
    <n v="-1"/>
    <n v="2.6077780911441502"/>
    <n v="-1"/>
    <n v="3.59873376577892"/>
    <n v="-1"/>
    <n v="31.7063911190196"/>
    <n v="-1"/>
    <x v="3"/>
    <x v="4"/>
    <x v="0"/>
  </r>
  <r>
    <n v="5082"/>
    <n v="6645"/>
    <m/>
    <x v="1"/>
    <n v="4"/>
    <n v="63"/>
    <n v="-1"/>
    <n v="252"/>
    <n v="-1"/>
    <n v="45.828876928753601"/>
    <n v="-1"/>
    <n v="5.66901259592714"/>
    <n v="-1"/>
    <n v="7.8232373553474899"/>
    <n v="-1"/>
    <n v="14.1160992017643"/>
    <n v="-1"/>
    <x v="3"/>
    <x v="21"/>
    <x v="0"/>
  </r>
  <r>
    <n v="5082"/>
    <n v="6761"/>
    <m/>
    <x v="1"/>
    <n v="4"/>
    <n v="56"/>
    <n v="-1"/>
    <n v="224"/>
    <n v="-1"/>
    <n v="52.442811404704997"/>
    <n v="-1"/>
    <n v="4.4009431502783496"/>
    <n v="-1"/>
    <n v="6.0733015263987902"/>
    <n v="-1"/>
    <n v="15.5604916782028"/>
    <n v="-1"/>
    <x v="3"/>
    <x v="20"/>
    <x v="0"/>
  </r>
  <r>
    <n v="5082"/>
    <n v="3659"/>
    <m/>
    <x v="1"/>
    <n v="5"/>
    <n v="21"/>
    <n v="-1"/>
    <n v="84"/>
    <n v="-1"/>
    <n v="40.434522769814997"/>
    <n v="-1"/>
    <n v="2.04755330868612"/>
    <n v="-1"/>
    <n v="3.3784629593320901"/>
    <n v="-1"/>
    <n v="44.513889222915502"/>
    <n v="-1"/>
    <x v="4"/>
    <x v="0"/>
    <x v="0"/>
  </r>
  <r>
    <n v="5082"/>
    <n v="3660"/>
    <m/>
    <x v="1"/>
    <n v="5"/>
    <n v="54"/>
    <n v="-1"/>
    <n v="216"/>
    <n v="-1"/>
    <n v="46.769470183430698"/>
    <n v="-1"/>
    <n v="4.7334311931533399"/>
    <n v="-1"/>
    <n v="7.8101614687029999"/>
    <n v="-1"/>
    <n v="16.1571853224156"/>
    <n v="-1"/>
    <x v="4"/>
    <x v="0"/>
    <x v="0"/>
  </r>
  <r>
    <n v="5082"/>
    <n v="4524"/>
    <m/>
    <x v="1"/>
    <n v="5"/>
    <n v="14"/>
    <n v="-1"/>
    <n v="56"/>
    <n v="-1"/>
    <n v="28.065653223087001"/>
    <n v="-1"/>
    <n v="9.4144115855532409"/>
    <n v="-1"/>
    <n v="15.533779116162901"/>
    <n v="-1"/>
    <n v="55.709738635517702"/>
    <n v="-1"/>
    <x v="4"/>
    <x v="0"/>
    <x v="0"/>
  </r>
  <r>
    <n v="5082"/>
    <n v="4950"/>
    <m/>
    <x v="1"/>
    <n v="5"/>
    <n v="55"/>
    <n v="-1"/>
    <n v="220"/>
    <n v="-1"/>
    <n v="43.213011910931399"/>
    <n v="-1"/>
    <n v="5.1811229384855997"/>
    <n v="-1"/>
    <n v="8.5488528485012392"/>
    <n v="-1"/>
    <n v="16.113559370402299"/>
    <n v="-1"/>
    <x v="4"/>
    <x v="0"/>
    <x v="0"/>
  </r>
  <r>
    <n v="5082"/>
    <n v="4951"/>
    <m/>
    <x v="1"/>
    <n v="5"/>
    <n v="55"/>
    <n v="-1"/>
    <n v="220"/>
    <n v="-1"/>
    <n v="45.743714232790097"/>
    <n v="-1"/>
    <n v="5.1317225637117296"/>
    <n v="-1"/>
    <n v="8.4673422301243502"/>
    <n v="-1"/>
    <n v="16.051022162479399"/>
    <n v="-1"/>
    <x v="4"/>
    <x v="0"/>
    <x v="0"/>
  </r>
  <r>
    <n v="5082"/>
    <n v="6368"/>
    <m/>
    <x v="1"/>
    <n v="5"/>
    <n v="21"/>
    <n v="-1"/>
    <n v="84"/>
    <n v="-1"/>
    <n v="32.1822358254107"/>
    <n v="-1"/>
    <n v="2.86699338241809"/>
    <n v="-1"/>
    <n v="4.7305390809898498"/>
    <n v="-1"/>
    <n v="44.316629743182801"/>
    <n v="-1"/>
    <x v="4"/>
    <x v="0"/>
    <x v="0"/>
  </r>
  <r>
    <n v="5082"/>
    <n v="6640"/>
    <m/>
    <x v="1"/>
    <n v="5"/>
    <n v="39"/>
    <n v="-1"/>
    <n v="156"/>
    <n v="-1"/>
    <n v="17.4703241010155"/>
    <n v="-1"/>
    <n v="10.4033226646127"/>
    <n v="-1"/>
    <n v="14.3565852275586"/>
    <n v="-1"/>
    <n v="22.1469937812642"/>
    <n v="-1"/>
    <x v="4"/>
    <x v="2"/>
    <x v="0"/>
  </r>
  <r>
    <n v="5082"/>
    <n v="6645"/>
    <m/>
    <x v="1"/>
    <n v="5"/>
    <n v="53"/>
    <n v="-1"/>
    <n v="212"/>
    <n v="-1"/>
    <n v="45.986615892609898"/>
    <n v="-1"/>
    <n v="4.6518086573204904"/>
    <n v="-1"/>
    <n v="6.41949592492072"/>
    <n v="-1"/>
    <n v="16.636647470074099"/>
    <n v="-1"/>
    <x v="4"/>
    <x v="21"/>
    <x v="0"/>
  </r>
  <r>
    <n v="5082"/>
    <n v="6760"/>
    <m/>
    <x v="1"/>
    <n v="5"/>
    <n v="16"/>
    <n v="-1"/>
    <n v="64"/>
    <n v="-1"/>
    <n v="16.2399186207561"/>
    <n v="-1"/>
    <n v="4.0020671638545497"/>
    <n v="-1"/>
    <n v="5.5228526670359299"/>
    <n v="-1"/>
    <n v="52.573834295685003"/>
    <n v="-1"/>
    <x v="4"/>
    <x v="16"/>
    <x v="0"/>
  </r>
  <r>
    <n v="5082"/>
    <n v="6761"/>
    <m/>
    <x v="1"/>
    <n v="5"/>
    <n v="54"/>
    <n v="-1"/>
    <n v="216"/>
    <n v="-1"/>
    <n v="47.1555364945443"/>
    <n v="-1"/>
    <n v="4.7020871203004102"/>
    <n v="-1"/>
    <n v="6.4888802035932702"/>
    <n v="-1"/>
    <n v="16.1551807963226"/>
    <n v="-1"/>
    <x v="4"/>
    <x v="20"/>
    <x v="0"/>
  </r>
  <r>
    <n v="5082"/>
    <n v="3660"/>
    <m/>
    <x v="1"/>
    <n v="6"/>
    <n v="46"/>
    <n v="-1"/>
    <n v="184"/>
    <n v="-1"/>
    <n v="49.188983779246399"/>
    <n v="-1"/>
    <n v="3.8349975655518"/>
    <n v="-1"/>
    <n v="6.3277459831604697"/>
    <n v="-1"/>
    <n v="19.499286194478501"/>
    <n v="-1"/>
    <x v="5"/>
    <x v="0"/>
    <x v="0"/>
  </r>
  <r>
    <n v="5082"/>
    <n v="4524"/>
    <m/>
    <x v="1"/>
    <n v="6"/>
    <n v="16"/>
    <n v="-1"/>
    <n v="64"/>
    <n v="-1"/>
    <n v="30.690632056529498"/>
    <n v="-1"/>
    <n v="10.014587998057401"/>
    <n v="-1"/>
    <n v="16.5240701967947"/>
    <n v="-1"/>
    <n v="48.244979488079103"/>
    <n v="-1"/>
    <x v="5"/>
    <x v="0"/>
    <x v="0"/>
  </r>
  <r>
    <n v="5082"/>
    <n v="4950"/>
    <m/>
    <x v="1"/>
    <n v="6"/>
    <n v="45"/>
    <n v="-1"/>
    <n v="180"/>
    <n v="-1"/>
    <n v="44.204616612478098"/>
    <n v="-1"/>
    <n v="4.15815246750822"/>
    <n v="-1"/>
    <n v="6.8609515713885596"/>
    <n v="-1"/>
    <n v="19.174089141694399"/>
    <n v="-1"/>
    <x v="5"/>
    <x v="0"/>
    <x v="0"/>
  </r>
  <r>
    <n v="5082"/>
    <n v="4951"/>
    <m/>
    <x v="1"/>
    <n v="6"/>
    <n v="45"/>
    <n v="-1"/>
    <n v="180"/>
    <n v="-1"/>
    <n v="42.133840238485597"/>
    <n v="-1"/>
    <n v="4.5515864971983397"/>
    <n v="-1"/>
    <n v="7.5101177203772602"/>
    <n v="-1"/>
    <n v="20.1438222924507"/>
    <n v="-1"/>
    <x v="5"/>
    <x v="0"/>
    <x v="0"/>
  </r>
  <r>
    <n v="5082"/>
    <n v="6640"/>
    <m/>
    <x v="1"/>
    <n v="6"/>
    <n v="33"/>
    <n v="-1"/>
    <n v="132"/>
    <n v="-1"/>
    <n v="14.303135264610001"/>
    <n v="-1"/>
    <n v="10.783371167718901"/>
    <n v="-1"/>
    <n v="14.881052160032899"/>
    <n v="-1"/>
    <n v="27.089995442308101"/>
    <n v="-1"/>
    <x v="5"/>
    <x v="2"/>
    <x v="0"/>
  </r>
  <r>
    <n v="5082"/>
    <n v="6645"/>
    <m/>
    <x v="1"/>
    <n v="6"/>
    <n v="48"/>
    <n v="-1"/>
    <n v="192"/>
    <n v="-1"/>
    <n v="46.757828393567003"/>
    <n v="-1"/>
    <n v="4.2256128478109103"/>
    <n v="-1"/>
    <n v="5.8313457098297601"/>
    <n v="-1"/>
    <n v="18.3755961257148"/>
    <n v="-1"/>
    <x v="5"/>
    <x v="21"/>
    <x v="0"/>
  </r>
  <r>
    <n v="5082"/>
    <n v="6761"/>
    <m/>
    <x v="1"/>
    <n v="6"/>
    <n v="46"/>
    <n v="-1"/>
    <n v="184"/>
    <n v="-1"/>
    <n v="49.552930573181101"/>
    <n v="-1"/>
    <n v="3.7627022558888998"/>
    <n v="-1"/>
    <n v="5.1925290951847201"/>
    <n v="-1"/>
    <n v="19.5070932839118"/>
    <n v="-1"/>
    <x v="5"/>
    <x v="20"/>
    <x v="0"/>
  </r>
  <r>
    <n v="5082"/>
    <n v="3660"/>
    <m/>
    <x v="1"/>
    <n v="7"/>
    <n v="38"/>
    <n v="-1"/>
    <n v="152"/>
    <n v="-1"/>
    <n v="46.609478059609103"/>
    <n v="-1"/>
    <n v="3.3924995720776301"/>
    <n v="-1"/>
    <n v="5.5976242939281002"/>
    <n v="-1"/>
    <n v="23.406860945441998"/>
    <n v="-1"/>
    <x v="6"/>
    <x v="0"/>
    <x v="0"/>
  </r>
  <r>
    <n v="5082"/>
    <n v="4950"/>
    <m/>
    <x v="1"/>
    <n v="7"/>
    <n v="39"/>
    <n v="-1"/>
    <n v="156"/>
    <n v="-1"/>
    <n v="43.190687271697001"/>
    <n v="-1"/>
    <n v="3.6586305186754302"/>
    <n v="-1"/>
    <n v="6.0367403558144499"/>
    <n v="-1"/>
    <n v="23.2924942832895"/>
    <n v="-1"/>
    <x v="6"/>
    <x v="0"/>
    <x v="0"/>
  </r>
  <r>
    <n v="5082"/>
    <n v="4951"/>
    <m/>
    <x v="1"/>
    <n v="7"/>
    <n v="37"/>
    <n v="-1"/>
    <n v="148"/>
    <n v="-1"/>
    <n v="42.439762313238603"/>
    <n v="-1"/>
    <n v="3.6443169561917701"/>
    <n v="-1"/>
    <n v="6.0131229777164199"/>
    <n v="-1"/>
    <n v="23.2637281643309"/>
    <n v="-1"/>
    <x v="6"/>
    <x v="0"/>
    <x v="0"/>
  </r>
  <r>
    <n v="5082"/>
    <n v="4954"/>
    <m/>
    <x v="1"/>
    <n v="7"/>
    <n v="16"/>
    <n v="-1"/>
    <n v="64"/>
    <n v="-1"/>
    <n v="31.876726886197101"/>
    <n v="-1"/>
    <n v="8.4389930786284193"/>
    <n v="-1"/>
    <n v="14.696487903722"/>
    <n v="-1"/>
    <n v="41.204954789903603"/>
    <n v="-1"/>
    <x v="6"/>
    <x v="0"/>
    <x v="0"/>
  </r>
  <r>
    <n v="5082"/>
    <n v="6640"/>
    <m/>
    <x v="1"/>
    <n v="7"/>
    <n v="32"/>
    <n v="-1"/>
    <n v="128"/>
    <n v="-1"/>
    <n v="11.776589299796401"/>
    <n v="-1"/>
    <n v="11.9340480390997"/>
    <n v="-1"/>
    <n v="16.468986237051599"/>
    <n v="-1"/>
    <n v="28.6352049040167"/>
    <n v="-1"/>
    <x v="6"/>
    <x v="2"/>
    <x v="0"/>
  </r>
  <r>
    <n v="5082"/>
    <n v="6645"/>
    <m/>
    <x v="1"/>
    <n v="7"/>
    <n v="37"/>
    <n v="-1"/>
    <n v="148"/>
    <n v="-1"/>
    <n v="42.2449705780543"/>
    <n v="-1"/>
    <n v="3.5773283740978701"/>
    <n v="-1"/>
    <n v="4.93671313919703"/>
    <n v="-1"/>
    <n v="24.1035645499271"/>
    <n v="-1"/>
    <x v="6"/>
    <x v="21"/>
    <x v="0"/>
  </r>
  <r>
    <n v="5082"/>
    <n v="6761"/>
    <m/>
    <x v="1"/>
    <n v="7"/>
    <n v="38"/>
    <n v="-1"/>
    <n v="152"/>
    <n v="-1"/>
    <n v="46.322631204070603"/>
    <n v="-1"/>
    <n v="3.3573876605795601"/>
    <n v="-1"/>
    <n v="4.6331949555905201"/>
    <n v="-1"/>
    <n v="23.408345622110598"/>
    <n v="-1"/>
    <x v="6"/>
    <x v="20"/>
    <x v="0"/>
  </r>
  <r>
    <n v="5082"/>
    <n v="2959"/>
    <m/>
    <x v="1"/>
    <n v="8"/>
    <n v="16"/>
    <n v="-1"/>
    <n v="64"/>
    <n v="-1"/>
    <n v="56.053306302131503"/>
    <n v="-1"/>
    <n v="0.99710388830597496"/>
    <n v="-1"/>
    <n v="1.6452214157048599"/>
    <n v="-1"/>
    <n v="52.0378843873116"/>
    <n v="-1"/>
    <x v="7"/>
    <x v="0"/>
    <x v="0"/>
  </r>
  <r>
    <n v="5082"/>
    <n v="3660"/>
    <m/>
    <x v="1"/>
    <n v="8"/>
    <n v="32"/>
    <n v="-1"/>
    <n v="128"/>
    <n v="-1"/>
    <n v="47.202115899350602"/>
    <n v="-1"/>
    <n v="2.7489375239452301"/>
    <n v="-1"/>
    <n v="4.5357469145096196"/>
    <n v="-1"/>
    <n v="25.291581726954298"/>
    <n v="-1"/>
    <x v="7"/>
    <x v="0"/>
    <x v="0"/>
  </r>
  <r>
    <n v="5082"/>
    <n v="4950"/>
    <m/>
    <x v="1"/>
    <n v="8"/>
    <n v="32"/>
    <n v="-1"/>
    <n v="128"/>
    <n v="-1"/>
    <n v="41.484047843313498"/>
    <n v="-1"/>
    <n v="3.1457361026755901"/>
    <n v="-1"/>
    <n v="5.19046456941473"/>
    <n v="-1"/>
    <n v="25.343515711911099"/>
    <n v="-1"/>
    <x v="7"/>
    <x v="0"/>
    <x v="0"/>
  </r>
  <r>
    <n v="5082"/>
    <n v="4951"/>
    <m/>
    <x v="1"/>
    <n v="8"/>
    <n v="32"/>
    <n v="-1"/>
    <n v="128"/>
    <n v="-1"/>
    <n v="42.253043755067402"/>
    <n v="-1"/>
    <n v="3.0087928622547602"/>
    <n v="-1"/>
    <n v="4.9645082227203501"/>
    <n v="-1"/>
    <n v="25.2853188660673"/>
    <n v="-1"/>
    <x v="7"/>
    <x v="0"/>
    <x v="0"/>
  </r>
  <r>
    <n v="5082"/>
    <n v="4954"/>
    <m/>
    <x v="1"/>
    <n v="8"/>
    <n v="16"/>
    <n v="-1"/>
    <n v="64"/>
    <n v="-1"/>
    <n v="31.714750138292999"/>
    <n v="-1"/>
    <n v="12.213961411339101"/>
    <n v="-1"/>
    <n v="21.270586960529499"/>
    <n v="-1"/>
    <n v="57.375718642826598"/>
    <n v="-1"/>
    <x v="7"/>
    <x v="0"/>
    <x v="0"/>
  </r>
  <r>
    <n v="5082"/>
    <n v="6368"/>
    <m/>
    <x v="1"/>
    <n v="8"/>
    <n v="8"/>
    <n v="-1"/>
    <n v="32"/>
    <n v="-1"/>
    <n v="10.975723306068399"/>
    <n v="-1"/>
    <n v="3.81865602532346"/>
    <n v="-1"/>
    <n v="6.3007824417837099"/>
    <n v="-1"/>
    <n v="122.135900031738"/>
    <n v="-1"/>
    <x v="7"/>
    <x v="0"/>
    <x v="0"/>
  </r>
  <r>
    <n v="5082"/>
    <n v="6640"/>
    <m/>
    <x v="1"/>
    <n v="8"/>
    <n v="23"/>
    <n v="-1"/>
    <n v="92"/>
    <n v="-1"/>
    <n v="11.918477805569999"/>
    <n v="-1"/>
    <n v="9.0527557771954807"/>
    <n v="-1"/>
    <n v="12.492802929362901"/>
    <n v="-1"/>
    <n v="36.274238431201802"/>
    <n v="-1"/>
    <x v="7"/>
    <x v="2"/>
    <x v="0"/>
  </r>
  <r>
    <n v="5082"/>
    <n v="6645"/>
    <m/>
    <x v="1"/>
    <n v="8"/>
    <n v="34"/>
    <n v="-1"/>
    <n v="136"/>
    <n v="-1"/>
    <n v="44.111403890603903"/>
    <n v="-1"/>
    <n v="3.1587156923013602"/>
    <n v="-1"/>
    <n v="4.3590276403139496"/>
    <n v="-1"/>
    <n v="26.3539447005376"/>
    <n v="-1"/>
    <x v="7"/>
    <x v="21"/>
    <x v="0"/>
  </r>
  <r>
    <n v="5082"/>
    <n v="6761"/>
    <m/>
    <x v="1"/>
    <n v="8"/>
    <n v="32"/>
    <n v="-1"/>
    <n v="128"/>
    <n v="-1"/>
    <n v="47.369060286238202"/>
    <n v="-1"/>
    <n v="2.72417887359234"/>
    <n v="-1"/>
    <n v="3.7593668325675398"/>
    <n v="-1"/>
    <n v="25.294254955051102"/>
    <n v="-1"/>
    <x v="7"/>
    <x v="20"/>
    <x v="0"/>
  </r>
  <r>
    <n v="5082"/>
    <n v="3660"/>
    <m/>
    <x v="1"/>
    <n v="9"/>
    <n v="34"/>
    <n v="-1"/>
    <n v="136"/>
    <n v="-1"/>
    <n v="49.059463036888197"/>
    <n v="-1"/>
    <n v="2.8312323990667898"/>
    <n v="-1"/>
    <n v="4.6715334584601997"/>
    <n v="-1"/>
    <n v="24.886227333987399"/>
    <n v="-1"/>
    <x v="8"/>
    <x v="0"/>
    <x v="0"/>
  </r>
  <r>
    <n v="5082"/>
    <n v="4524"/>
    <m/>
    <x v="1"/>
    <n v="9"/>
    <n v="10"/>
    <n v="-1"/>
    <n v="40"/>
    <n v="-1"/>
    <n v="29.069854944658299"/>
    <n v="-1"/>
    <n v="6.23080679556739"/>
    <n v="-1"/>
    <n v="10.2808312126862"/>
    <n v="-1"/>
    <n v="84.284002477974695"/>
    <n v="-1"/>
    <x v="8"/>
    <x v="0"/>
    <x v="0"/>
  </r>
  <r>
    <n v="5082"/>
    <n v="4950"/>
    <m/>
    <x v="1"/>
    <n v="9"/>
    <n v="34"/>
    <n v="-1"/>
    <n v="136"/>
    <n v="-1"/>
    <n v="44.774150256175503"/>
    <n v="-1"/>
    <n v="3.0871978065475401"/>
    <n v="-1"/>
    <n v="5.09387638080345"/>
    <n v="-1"/>
    <n v="24.76821672797"/>
    <n v="-1"/>
    <x v="8"/>
    <x v="0"/>
    <x v="0"/>
  </r>
  <r>
    <n v="5082"/>
    <n v="4951"/>
    <m/>
    <x v="1"/>
    <n v="9"/>
    <n v="35"/>
    <n v="-1"/>
    <n v="140"/>
    <n v="-1"/>
    <n v="43.984138228211201"/>
    <n v="-1"/>
    <n v="3.2712070614125799"/>
    <n v="-1"/>
    <n v="5.3974916513307498"/>
    <n v="-1"/>
    <n v="26.200220130146398"/>
    <n v="-1"/>
    <x v="8"/>
    <x v="0"/>
    <x v="0"/>
  </r>
  <r>
    <n v="5082"/>
    <n v="6645"/>
    <m/>
    <x v="1"/>
    <n v="9"/>
    <n v="33"/>
    <n v="-1"/>
    <n v="132"/>
    <n v="-1"/>
    <n v="45.077821242589501"/>
    <n v="-1"/>
    <n v="2.9987275534982998"/>
    <n v="-1"/>
    <n v="4.1382440095286004"/>
    <n v="-1"/>
    <n v="26.344421869319898"/>
    <n v="-1"/>
    <x v="8"/>
    <x v="21"/>
    <x v="0"/>
  </r>
  <r>
    <n v="5082"/>
    <n v="6761"/>
    <m/>
    <x v="1"/>
    <n v="9"/>
    <n v="34"/>
    <n v="-1"/>
    <n v="136"/>
    <n v="-1"/>
    <n v="49.538473798200101"/>
    <n v="-1"/>
    <n v="2.7991430124420198"/>
    <n v="-1"/>
    <n v="3.8628173438226301"/>
    <n v="-1"/>
    <n v="24.884520600831099"/>
    <n v="-1"/>
    <x v="8"/>
    <x v="20"/>
    <x v="0"/>
  </r>
  <r>
    <n v="5082"/>
    <n v="2959"/>
    <m/>
    <x v="1"/>
    <n v="10"/>
    <n v="10"/>
    <n v="-1"/>
    <n v="40"/>
    <n v="-1"/>
    <n v="54.5236625990958"/>
    <n v="-1"/>
    <n v="0.73963374050037001"/>
    <n v="-1"/>
    <n v="1.2203956718256099"/>
    <n v="-1"/>
    <n v="86.6082301396209"/>
    <n v="-1"/>
    <x v="9"/>
    <x v="0"/>
    <x v="0"/>
  </r>
  <r>
    <n v="5082"/>
    <n v="3659"/>
    <m/>
    <x v="1"/>
    <n v="10"/>
    <n v="14"/>
    <n v="-1"/>
    <n v="56"/>
    <n v="-1"/>
    <n v="41.201191716485901"/>
    <n v="-1"/>
    <n v="1.3431589625985201"/>
    <n v="-1"/>
    <n v="2.2162122882875601"/>
    <n v="-1"/>
    <n v="57.154916822768499"/>
    <n v="-1"/>
    <x v="9"/>
    <x v="0"/>
    <x v="0"/>
  </r>
  <r>
    <n v="5082"/>
    <n v="6642"/>
    <m/>
    <x v="1"/>
    <n v="10"/>
    <n v="14"/>
    <n v="-1"/>
    <n v="56"/>
    <n v="-1"/>
    <n v="42.881721960004"/>
    <n v="-1"/>
    <n v="1.2917190352991801"/>
    <n v="-1"/>
    <n v="1.78257226871286"/>
    <n v="-1"/>
    <n v="57.265724799075599"/>
    <n v="-1"/>
    <x v="9"/>
    <x v="4"/>
    <x v="0"/>
  </r>
  <r>
    <n v="5082"/>
    <n v="6645"/>
    <m/>
    <x v="1"/>
    <n v="10"/>
    <n v="28"/>
    <n v="-1"/>
    <n v="112"/>
    <n v="-1"/>
    <n v="43.247493224688697"/>
    <n v="-1"/>
    <n v="2.63581254359916"/>
    <n v="-1"/>
    <n v="3.6374212975983098"/>
    <n v="-1"/>
    <n v="33.120299274514103"/>
    <n v="-1"/>
    <x v="9"/>
    <x v="21"/>
    <x v="0"/>
  </r>
  <r>
    <n v="5082"/>
    <n v="6767"/>
    <m/>
    <x v="1"/>
    <n v="10"/>
    <n v="10"/>
    <n v="-1"/>
    <n v="40"/>
    <n v="-1"/>
    <n v="55.746457790648897"/>
    <n v="-1"/>
    <n v="0.71641941138495002"/>
    <n v="-1"/>
    <n v="0.98865878771123095"/>
    <n v="-1"/>
    <n v="67.198392287190202"/>
    <n v="-1"/>
    <x v="9"/>
    <x v="10"/>
    <x v="0"/>
  </r>
  <r>
    <n v="5082"/>
    <n v="3660"/>
    <m/>
    <x v="1"/>
    <n v="11"/>
    <n v="28"/>
    <n v="-1"/>
    <n v="112"/>
    <n v="-1"/>
    <n v="49.066203076825701"/>
    <n v="-1"/>
    <n v="2.3414696245030302"/>
    <n v="-1"/>
    <n v="3.8634248804300002"/>
    <n v="-1"/>
    <n v="31.231024339269101"/>
    <n v="-1"/>
    <x v="10"/>
    <x v="0"/>
    <x v="0"/>
  </r>
  <r>
    <n v="5082"/>
    <n v="4950"/>
    <m/>
    <x v="1"/>
    <n v="11"/>
    <n v="29"/>
    <n v="-1"/>
    <n v="116"/>
    <n v="-1"/>
    <n v="43.274387595732897"/>
    <n v="-1"/>
    <n v="2.7170953172478902"/>
    <n v="-1"/>
    <n v="4.48320727345902"/>
    <n v="-1"/>
    <n v="31.8389657428867"/>
    <n v="-1"/>
    <x v="10"/>
    <x v="0"/>
    <x v="0"/>
  </r>
  <r>
    <n v="5082"/>
    <n v="4951"/>
    <m/>
    <x v="1"/>
    <n v="11"/>
    <n v="28"/>
    <n v="-1"/>
    <n v="112"/>
    <n v="-1"/>
    <n v="43.976021623683501"/>
    <n v="-1"/>
    <n v="2.59549064358704"/>
    <n v="-1"/>
    <n v="4.2825595619186103"/>
    <n v="-1"/>
    <n v="31.220330573681"/>
    <n v="-1"/>
    <x v="10"/>
    <x v="0"/>
    <x v="0"/>
  </r>
  <r>
    <n v="5082"/>
    <n v="6368"/>
    <m/>
    <x v="1"/>
    <n v="11"/>
    <n v="6"/>
    <n v="-1"/>
    <n v="24"/>
    <n v="-1"/>
    <n v="9.4331418916337508"/>
    <n v="-1"/>
    <n v="3.2037889797709398"/>
    <n v="-1"/>
    <n v="5.2862518166220598"/>
    <n v="-1"/>
    <n v="91.261211195296696"/>
    <n v="-1"/>
    <x v="10"/>
    <x v="0"/>
    <x v="0"/>
  </r>
  <r>
    <n v="5082"/>
    <n v="6761"/>
    <m/>
    <x v="1"/>
    <n v="11"/>
    <n v="28"/>
    <n v="-1"/>
    <n v="112"/>
    <n v="-1"/>
    <n v="49.292413532092802"/>
    <n v="-1"/>
    <n v="2.3046083479301198"/>
    <n v="-1"/>
    <n v="3.18035950915433"/>
    <n v="-1"/>
    <n v="31.242937449225199"/>
    <n v="-1"/>
    <x v="10"/>
    <x v="20"/>
    <x v="0"/>
  </r>
  <r>
    <n v="5082"/>
    <n v="3659"/>
    <m/>
    <x v="1"/>
    <n v="12"/>
    <n v="10"/>
    <n v="-1"/>
    <n v="40"/>
    <n v="-1"/>
    <n v="38.636207378784199"/>
    <n v="-1"/>
    <n v="1.01545450077559"/>
    <n v="-1"/>
    <n v="1.6754999262797201"/>
    <n v="-1"/>
    <n v="81.420711453408998"/>
    <n v="-1"/>
    <x v="11"/>
    <x v="0"/>
    <x v="0"/>
  </r>
  <r>
    <n v="5082"/>
    <n v="3660"/>
    <m/>
    <x v="1"/>
    <n v="12"/>
    <n v="21"/>
    <n v="-1"/>
    <n v="84"/>
    <n v="-1"/>
    <n v="48.039420965797703"/>
    <n v="-1"/>
    <n v="1.77331489475989"/>
    <n v="-1"/>
    <n v="2.9259695763538098"/>
    <n v="-1"/>
    <n v="42.471146552500102"/>
    <n v="-1"/>
    <x v="11"/>
    <x v="0"/>
    <x v="0"/>
  </r>
  <r>
    <n v="5082"/>
    <n v="4951"/>
    <m/>
    <x v="1"/>
    <n v="12"/>
    <n v="22"/>
    <n v="-1"/>
    <n v="88"/>
    <n v="-1"/>
    <n v="45.019417114576598"/>
    <n v="-1"/>
    <n v="1.89081580671477"/>
    <n v="-1"/>
    <n v="3.1198460810793698"/>
    <n v="-1"/>
    <n v="40.668371144764897"/>
    <n v="-1"/>
    <x v="11"/>
    <x v="0"/>
    <x v="0"/>
  </r>
  <r>
    <n v="5082"/>
    <n v="4954"/>
    <m/>
    <x v="1"/>
    <n v="12"/>
    <n v="7"/>
    <n v="-1"/>
    <n v="28"/>
    <n v="-1"/>
    <n v="32.251099535502"/>
    <n v="-1"/>
    <n v="1.3042171823037501"/>
    <n v="-1"/>
    <n v="2.2712913572704001"/>
    <n v="-1"/>
    <n v="93.724544754088996"/>
    <n v="-1"/>
    <x v="11"/>
    <x v="0"/>
    <x v="0"/>
  </r>
  <r>
    <n v="5082"/>
    <n v="6641"/>
    <m/>
    <x v="1"/>
    <n v="12"/>
    <n v="8"/>
    <n v="-1"/>
    <n v="32"/>
    <n v="-1"/>
    <n v="40.416752159954797"/>
    <n v="-1"/>
    <n v="4.2959088145089401"/>
    <n v="-1"/>
    <n v="5.92835416402235"/>
    <n v="-1"/>
    <n v="117.40655790648501"/>
    <n v="-1"/>
    <x v="11"/>
    <x v="3"/>
    <x v="0"/>
  </r>
  <r>
    <n v="5082"/>
    <n v="6642"/>
    <m/>
    <x v="1"/>
    <n v="12"/>
    <n v="10"/>
    <n v="-1"/>
    <n v="40"/>
    <n v="-1"/>
    <n v="41.832698794665397"/>
    <n v="-1"/>
    <n v="0.94276492932709499"/>
    <n v="-1"/>
    <n v="1.3010156024713899"/>
    <n v="-1"/>
    <n v="81.464464468023095"/>
    <n v="-1"/>
    <x v="11"/>
    <x v="4"/>
    <x v="0"/>
  </r>
  <r>
    <n v="5082"/>
    <n v="6645"/>
    <m/>
    <x v="1"/>
    <n v="12"/>
    <n v="23"/>
    <n v="-1"/>
    <n v="92"/>
    <n v="-1"/>
    <n v="47.439470999973302"/>
    <n v="-1"/>
    <n v="1.9760887024184499"/>
    <n v="-1"/>
    <n v="2.7270023999147401"/>
    <n v="-1"/>
    <n v="36.848955703653097"/>
    <n v="-1"/>
    <x v="11"/>
    <x v="21"/>
    <x v="0"/>
  </r>
  <r>
    <n v="5082"/>
    <n v="6761"/>
    <m/>
    <x v="1"/>
    <n v="12"/>
    <n v="22"/>
    <n v="-1"/>
    <n v="88"/>
    <n v="-1"/>
    <n v="48.3288849070195"/>
    <n v="-1"/>
    <n v="1.8491568830296401"/>
    <n v="-1"/>
    <n v="2.5518364897634398"/>
    <n v="-1"/>
    <n v="40.648340573899603"/>
    <n v="-1"/>
    <x v="11"/>
    <x v="20"/>
    <x v="0"/>
  </r>
  <r>
    <n v="5082"/>
    <n v="6767"/>
    <m/>
    <x v="1"/>
    <n v="12"/>
    <n v="8"/>
    <n v="-1"/>
    <n v="32"/>
    <n v="-1"/>
    <n v="56.163862383475802"/>
    <n v="-1"/>
    <n v="0.56921754514913803"/>
    <n v="-1"/>
    <n v="0.78552021230581004"/>
    <n v="-1"/>
    <n v="102.788923821363"/>
    <n v="-1"/>
    <x v="11"/>
    <x v="10"/>
    <x v="0"/>
  </r>
  <r>
    <n v="5082"/>
    <n v="2959"/>
    <m/>
    <x v="1"/>
    <n v="0"/>
    <n v="206"/>
    <n v="-1"/>
    <n v="68.6666666666667"/>
    <n v="-1"/>
    <n v="55.770600311891798"/>
    <n v="-1"/>
    <n v="1.1698396842476499"/>
    <n v="-1"/>
    <n v="1.93023547900862"/>
    <n v="-1"/>
    <n v="50.883024780101898"/>
    <n v="-1"/>
    <x v="12"/>
    <x v="0"/>
    <x v="0"/>
  </r>
  <r>
    <n v="5082"/>
    <n v="3659"/>
    <m/>
    <x v="1"/>
    <n v="0"/>
    <n v="215"/>
    <n v="-1"/>
    <n v="71.6666666666667"/>
    <n v="-1"/>
    <n v="40.0990230809454"/>
    <n v="-1"/>
    <n v="2.1395600607282002"/>
    <n v="-1"/>
    <n v="3.5302741002015301"/>
    <n v="-1"/>
    <n v="49.409416068252497"/>
    <n v="-1"/>
    <x v="12"/>
    <x v="0"/>
    <x v="0"/>
  </r>
  <r>
    <n v="5082"/>
    <n v="3660"/>
    <m/>
    <x v="1"/>
    <n v="0"/>
    <n v="524"/>
    <n v="-1"/>
    <n v="174.666666666667"/>
    <n v="-1"/>
    <n v="50.202777462262198"/>
    <n v="-1"/>
    <n v="3.9546575630671401"/>
    <n v="-1"/>
    <n v="6.5251849790607697"/>
    <n v="-1"/>
    <n v="20.130198058629901"/>
    <n v="-1"/>
    <x v="12"/>
    <x v="0"/>
    <x v="0"/>
  </r>
  <r>
    <n v="5082"/>
    <n v="4524"/>
    <m/>
    <x v="1"/>
    <n v="0"/>
    <n v="188"/>
    <n v="-1"/>
    <n v="62.6666666666667"/>
    <n v="-1"/>
    <n v="26.289361163373101"/>
    <n v="-1"/>
    <n v="12.7022650198927"/>
    <n v="-1"/>
    <n v="20.958737282823002"/>
    <n v="-1"/>
    <n v="54.600460004748498"/>
    <n v="-1"/>
    <x v="12"/>
    <x v="0"/>
    <x v="0"/>
  </r>
  <r>
    <n v="5082"/>
    <n v="4949"/>
    <m/>
    <x v="1"/>
    <n v="0"/>
    <n v="43"/>
    <n v="-1"/>
    <n v="14.3333333333333"/>
    <n v="-1"/>
    <n v="37.933607767077703"/>
    <n v="-1"/>
    <n v="0.62741607787170695"/>
    <n v="-1"/>
    <n v="1.03523652848832"/>
    <n v="-1"/>
    <n v="91.984097485868901"/>
    <n v="-1"/>
    <x v="12"/>
    <x v="0"/>
    <x v="0"/>
  </r>
  <r>
    <n v="5082"/>
    <n v="4950"/>
    <m/>
    <x v="1"/>
    <n v="0"/>
    <n v="524"/>
    <n v="-1"/>
    <n v="174.666666666667"/>
    <n v="-1"/>
    <n v="46.237703935904499"/>
    <n v="-1"/>
    <n v="4.2826991367016998"/>
    <n v="-1"/>
    <n v="7.0664535755577997"/>
    <n v="-1"/>
    <n v="19.842728886854498"/>
    <n v="-1"/>
    <x v="12"/>
    <x v="0"/>
    <x v="0"/>
  </r>
  <r>
    <n v="5082"/>
    <n v="4951"/>
    <m/>
    <x v="1"/>
    <n v="0"/>
    <n v="523"/>
    <n v="-1"/>
    <n v="174.333333333333"/>
    <n v="-1"/>
    <n v="47.437400647527802"/>
    <n v="-1"/>
    <n v="4.1467618769796699"/>
    <n v="-1"/>
    <n v="6.8421570970164503"/>
    <n v="-1"/>
    <n v="20.1154529916919"/>
    <n v="-1"/>
    <x v="12"/>
    <x v="0"/>
    <x v="0"/>
  </r>
  <r>
    <n v="5082"/>
    <n v="4953"/>
    <m/>
    <x v="1"/>
    <n v="0"/>
    <n v="32"/>
    <n v="-1"/>
    <n v="10.6666666666667"/>
    <n v="-1"/>
    <n v="17.314955449863401"/>
    <n v="-1"/>
    <n v="0.60776659535676103"/>
    <n v="-1"/>
    <n v="1.00281488233866"/>
    <n v="-1"/>
    <n v="273.691811232112"/>
    <n v="-1"/>
    <x v="12"/>
    <x v="0"/>
    <x v="0"/>
  </r>
  <r>
    <n v="5082"/>
    <n v="4954"/>
    <m/>
    <x v="1"/>
    <n v="0"/>
    <n v="189"/>
    <n v="-1"/>
    <n v="63"/>
    <n v="-1"/>
    <n v="32.784938348979502"/>
    <n v="-1"/>
    <n v="9.2455160355443908"/>
    <n v="-1"/>
    <n v="16.101045861046"/>
    <n v="-1"/>
    <n v="53.618021147739398"/>
    <n v="-1"/>
    <x v="12"/>
    <x v="0"/>
    <x v="0"/>
  </r>
  <r>
    <n v="5082"/>
    <n v="6357"/>
    <m/>
    <x v="1"/>
    <n v="0"/>
    <n v="189"/>
    <n v="-1"/>
    <n v="63"/>
    <n v="-1"/>
    <n v="41.176950795115502"/>
    <n v="-1"/>
    <n v="1.7741504292569501"/>
    <n v="-1"/>
    <n v="2.9273482082739699"/>
    <n v="-1"/>
    <n v="52.533032772833202"/>
    <n v="-1"/>
    <x v="12"/>
    <x v="0"/>
    <x v="0"/>
  </r>
  <r>
    <n v="5082"/>
    <n v="6368"/>
    <m/>
    <x v="1"/>
    <n v="0"/>
    <n v="213"/>
    <n v="-1"/>
    <n v="71"/>
    <n v="-1"/>
    <n v="23.6801667674317"/>
    <n v="-1"/>
    <n v="4.0744750591926202"/>
    <n v="-1"/>
    <n v="6.7228838476678296"/>
    <n v="-1"/>
    <n v="48.381751664465398"/>
    <n v="-1"/>
    <x v="12"/>
    <x v="0"/>
    <x v="0"/>
  </r>
  <r>
    <n v="5082"/>
    <n v="6640"/>
    <m/>
    <x v="1"/>
    <n v="0"/>
    <n v="403"/>
    <n v="-1"/>
    <n v="134.333333333333"/>
    <n v="-1"/>
    <n v="27.2235933565401"/>
    <n v="-1"/>
    <n v="7.2533737166486096"/>
    <n v="-1"/>
    <n v="10.0096556943883"/>
    <n v="-1"/>
    <n v="26.5905381797747"/>
    <n v="-1"/>
    <x v="12"/>
    <x v="2"/>
    <x v="0"/>
  </r>
  <r>
    <n v="5082"/>
    <n v="6641"/>
    <m/>
    <x v="1"/>
    <n v="0"/>
    <n v="191"/>
    <n v="-1"/>
    <n v="63.6666666666667"/>
    <n v="-1"/>
    <n v="37.708862815314298"/>
    <n v="-1"/>
    <n v="13.913337210684"/>
    <n v="-1"/>
    <n v="19.200405350743999"/>
    <n v="-1"/>
    <n v="52.633175753979103"/>
    <n v="-1"/>
    <x v="12"/>
    <x v="3"/>
    <x v="0"/>
  </r>
  <r>
    <n v="5082"/>
    <n v="6642"/>
    <m/>
    <x v="1"/>
    <n v="0"/>
    <n v="216"/>
    <n v="-1"/>
    <n v="72"/>
    <n v="-1"/>
    <n v="41.827978629840104"/>
    <n v="-1"/>
    <n v="2.14152735362872"/>
    <n v="-1"/>
    <n v="2.9553077480076402"/>
    <n v="-1"/>
    <n v="49.293845783912403"/>
    <n v="-1"/>
    <x v="12"/>
    <x v="4"/>
    <x v="0"/>
  </r>
  <r>
    <n v="5082"/>
    <n v="6645"/>
    <m/>
    <x v="1"/>
    <n v="0"/>
    <n v="528"/>
    <n v="-1"/>
    <n v="176"/>
    <n v="-1"/>
    <n v="46.320738790651497"/>
    <n v="-1"/>
    <n v="4.3092499102051098"/>
    <n v="-1"/>
    <n v="5.9467648555349397"/>
    <n v="-1"/>
    <n v="19.939469747733501"/>
    <n v="-1"/>
    <x v="12"/>
    <x v="21"/>
    <x v="0"/>
  </r>
  <r>
    <n v="5082"/>
    <n v="6760"/>
    <m/>
    <x v="1"/>
    <n v="0"/>
    <n v="89"/>
    <n v="-1"/>
    <n v="29.6666666666667"/>
    <n v="-1"/>
    <n v="21.031442848169199"/>
    <n v="-1"/>
    <n v="2.2603658169704799"/>
    <n v="-1"/>
    <n v="3.1193048166409998"/>
    <n v="-1"/>
    <n v="105.762331473022"/>
    <n v="-1"/>
    <x v="12"/>
    <x v="16"/>
    <x v="0"/>
  </r>
  <r>
    <n v="5082"/>
    <n v="6761"/>
    <m/>
    <x v="1"/>
    <n v="0"/>
    <n v="524"/>
    <n v="-1"/>
    <n v="174.666666666667"/>
    <n v="-1"/>
    <n v="50.451038305188597"/>
    <n v="-1"/>
    <n v="3.9129149127485499"/>
    <n v="-1"/>
    <n v="5.3998225609347701"/>
    <n v="-1"/>
    <n v="20.1201584883866"/>
    <n v="-1"/>
    <x v="12"/>
    <x v="20"/>
    <x v="0"/>
  </r>
  <r>
    <n v="5082"/>
    <n v="6763"/>
    <m/>
    <x v="1"/>
    <n v="0"/>
    <n v="217"/>
    <n v="-1"/>
    <n v="72.3333333333333"/>
    <n v="-1"/>
    <n v="31.010184866467601"/>
    <n v="-1"/>
    <n v="2.70081938779663"/>
    <n v="-1"/>
    <n v="3.72713075515935"/>
    <n v="-1"/>
    <n v="46.342207916311601"/>
    <n v="-1"/>
    <x v="12"/>
    <x v="7"/>
    <x v="0"/>
  </r>
  <r>
    <n v="5082"/>
    <n v="6767"/>
    <m/>
    <x v="1"/>
    <n v="0"/>
    <n v="189"/>
    <n v="-1"/>
    <n v="63"/>
    <n v="-1"/>
    <n v="55.974304525375899"/>
    <n v="-1"/>
    <n v="1.1985855947080299"/>
    <n v="-1"/>
    <n v="1.6540481206970801"/>
    <n v="-1"/>
    <n v="53.822785501947102"/>
    <n v="-1"/>
    <x v="12"/>
    <x v="10"/>
    <x v="0"/>
  </r>
  <r>
    <n v="5082"/>
    <n v="6768"/>
    <m/>
    <x v="1"/>
    <n v="0"/>
    <n v="32"/>
    <n v="-1"/>
    <n v="10.6666666666667"/>
    <n v="-1"/>
    <n v="31.680212872480499"/>
    <n v="-1"/>
    <n v="0.75555073587046095"/>
    <n v="-1"/>
    <n v="1.04266001550124"/>
    <n v="-1"/>
    <n v="273.66826620360303"/>
    <n v="-1"/>
    <x v="12"/>
    <x v="11"/>
    <x v="0"/>
  </r>
  <r>
    <n v="5082"/>
    <n v="6770"/>
    <m/>
    <x v="1"/>
    <n v="0"/>
    <n v="42"/>
    <n v="-1"/>
    <n v="14"/>
    <n v="-1"/>
    <n v="43.405034244423099"/>
    <n v="-1"/>
    <n v="0.82278560440786197"/>
    <n v="-1"/>
    <n v="1.1354441340828501"/>
    <n v="-1"/>
    <n v="147.28005183925799"/>
    <n v="-1"/>
    <x v="12"/>
    <x v="15"/>
    <x v="0"/>
  </r>
  <r>
    <n v="5082"/>
    <n v="6775"/>
    <m/>
    <x v="1"/>
    <n v="0"/>
    <n v="23"/>
    <n v="-1"/>
    <n v="7.6666666666666696"/>
    <n v="-1"/>
    <n v="43.863147457233502"/>
    <n v="-1"/>
    <n v="0.33899648254241399"/>
    <n v="-1"/>
    <n v="0.46781514590853102"/>
    <n v="-1"/>
    <n v="203.0938832352"/>
    <n v="-1"/>
    <x v="12"/>
    <x v="12"/>
    <x v="0"/>
  </r>
  <r>
    <n v="5082"/>
    <n v="6777"/>
    <m/>
    <x v="1"/>
    <n v="0"/>
    <n v="32"/>
    <n v="-1"/>
    <n v="10.6666666666667"/>
    <n v="-1"/>
    <n v="36.320783662419899"/>
    <n v="-1"/>
    <n v="0.35451699668381598"/>
    <n v="-1"/>
    <n v="0.48923345373319799"/>
    <n v="-1"/>
    <n v="273.93684247643802"/>
    <n v="-1"/>
    <x v="12"/>
    <x v="14"/>
    <x v="0"/>
  </r>
  <r>
    <n v="5079"/>
    <n v="3660"/>
    <m/>
    <x v="1"/>
    <n v="1"/>
    <n v="60"/>
    <n v="-1"/>
    <n v="240"/>
    <n v="-1"/>
    <n v="54.173739992949798"/>
    <n v="-1"/>
    <n v="4.48994702073366"/>
    <n v="-1"/>
    <n v="7.4084125842105397"/>
    <n v="-1"/>
    <n v="15.0504178490672"/>
    <n v="-1"/>
    <x v="0"/>
    <x v="0"/>
    <x v="0"/>
  </r>
  <r>
    <n v="5079"/>
    <n v="4949"/>
    <m/>
    <x v="1"/>
    <n v="1"/>
    <n v="6"/>
    <n v="-1"/>
    <n v="24"/>
    <n v="-1"/>
    <n v="43.536806186277403"/>
    <n v="-1"/>
    <n v="0.57256181472502499"/>
    <n v="-1"/>
    <n v="0.94472699429629103"/>
    <n v="-1"/>
    <n v="143.799349776322"/>
    <n v="-1"/>
    <x v="0"/>
    <x v="0"/>
    <x v="0"/>
  </r>
  <r>
    <n v="5079"/>
    <n v="4950"/>
    <m/>
    <x v="1"/>
    <n v="1"/>
    <n v="60"/>
    <n v="-1"/>
    <n v="240"/>
    <n v="-1"/>
    <n v="53.900989989089702"/>
    <n v="-1"/>
    <n v="4.5376200121148704"/>
    <n v="-1"/>
    <n v="7.4870730199895403"/>
    <n v="-1"/>
    <n v="15.123407536778"/>
    <n v="-1"/>
    <x v="0"/>
    <x v="0"/>
    <x v="0"/>
  </r>
  <r>
    <n v="5079"/>
    <n v="4951"/>
    <m/>
    <x v="1"/>
    <n v="1"/>
    <n v="59"/>
    <n v="-1"/>
    <n v="236"/>
    <n v="-1"/>
    <n v="53.682417878810298"/>
    <n v="-1"/>
    <n v="4.3377240433245099"/>
    <n v="-1"/>
    <n v="7.1572446714854401"/>
    <n v="-1"/>
    <n v="14.722741673167301"/>
    <n v="-1"/>
    <x v="0"/>
    <x v="0"/>
    <x v="0"/>
  </r>
  <r>
    <n v="5079"/>
    <n v="6640"/>
    <m/>
    <x v="1"/>
    <n v="1"/>
    <n v="43"/>
    <n v="-1"/>
    <n v="172"/>
    <n v="-1"/>
    <n v="46.568211738812302"/>
    <n v="-1"/>
    <n v="3.75600428287723"/>
    <n v="-1"/>
    <n v="5.1832858924605496"/>
    <n v="-1"/>
    <n v="20.594563197180399"/>
    <n v="-1"/>
    <x v="0"/>
    <x v="2"/>
    <x v="0"/>
  </r>
  <r>
    <n v="5079"/>
    <n v="6645"/>
    <m/>
    <x v="1"/>
    <n v="1"/>
    <n v="60"/>
    <n v="-1"/>
    <n v="240"/>
    <n v="-1"/>
    <n v="52.438135742847301"/>
    <n v="-1"/>
    <n v="4.6276568561649896"/>
    <n v="-1"/>
    <n v="6.3861664394412996"/>
    <n v="-1"/>
    <n v="13.8225916611102"/>
    <n v="-1"/>
    <x v="0"/>
    <x v="21"/>
    <x v="0"/>
  </r>
  <r>
    <n v="5079"/>
    <n v="6760"/>
    <m/>
    <x v="1"/>
    <n v="1"/>
    <n v="14"/>
    <n v="-1"/>
    <n v="56"/>
    <n v="-1"/>
    <n v="47.656372910761498"/>
    <n v="-1"/>
    <n v="1.1980054502742401"/>
    <n v="-1"/>
    <n v="1.6532475156659101"/>
    <n v="-1"/>
    <n v="65.001332818997696"/>
    <n v="-1"/>
    <x v="0"/>
    <x v="16"/>
    <x v="0"/>
  </r>
  <r>
    <n v="5079"/>
    <n v="6761"/>
    <m/>
    <x v="1"/>
    <n v="1"/>
    <n v="60"/>
    <n v="-1"/>
    <n v="240"/>
    <n v="-1"/>
    <n v="54.476675048067698"/>
    <n v="-1"/>
    <n v="4.4688338077354102"/>
    <n v="-1"/>
    <n v="6.1669906333658098"/>
    <n v="-1"/>
    <n v="15.0503156949566"/>
    <n v="-1"/>
    <x v="0"/>
    <x v="20"/>
    <x v="0"/>
  </r>
  <r>
    <n v="5079"/>
    <n v="6770"/>
    <m/>
    <x v="1"/>
    <n v="1"/>
    <n v="6"/>
    <n v="-1"/>
    <n v="24"/>
    <n v="-1"/>
    <n v="56.165902498282797"/>
    <n v="-1"/>
    <n v="0.42784477103715202"/>
    <n v="-1"/>
    <n v="0.59042578403127"/>
    <n v="-1"/>
    <n v="144.21027216738199"/>
    <n v="-1"/>
    <x v="0"/>
    <x v="15"/>
    <x v="0"/>
  </r>
  <r>
    <n v="5079"/>
    <n v="2959"/>
    <m/>
    <x v="1"/>
    <n v="2"/>
    <n v="22"/>
    <n v="-1"/>
    <n v="88"/>
    <n v="-1"/>
    <n v="54.871530348475403"/>
    <n v="-1"/>
    <n v="1.2861235018870301"/>
    <n v="-1"/>
    <n v="2.1221037781135998"/>
    <n v="-1"/>
    <n v="37.1606515804203"/>
    <n v="-1"/>
    <x v="1"/>
    <x v="0"/>
    <x v="0"/>
  </r>
  <r>
    <n v="5079"/>
    <n v="3660"/>
    <m/>
    <x v="1"/>
    <n v="2"/>
    <n v="55"/>
    <n v="-1"/>
    <n v="220"/>
    <n v="-1"/>
    <n v="51.717031386833803"/>
    <n v="-1"/>
    <n v="4.34159807821516"/>
    <n v="-1"/>
    <n v="7.1636368290550196"/>
    <n v="-1"/>
    <n v="15.8671444890199"/>
    <n v="-1"/>
    <x v="1"/>
    <x v="0"/>
    <x v="0"/>
  </r>
  <r>
    <n v="5079"/>
    <n v="4949"/>
    <m/>
    <x v="1"/>
    <n v="2"/>
    <n v="8"/>
    <n v="-1"/>
    <n v="32"/>
    <n v="-1"/>
    <n v="46.706021125619202"/>
    <n v="-1"/>
    <n v="0.6785561059495"/>
    <n v="-1"/>
    <n v="1.1196175748166799"/>
    <n v="-1"/>
    <n v="84.291273179759401"/>
    <n v="-1"/>
    <x v="1"/>
    <x v="0"/>
    <x v="0"/>
  </r>
  <r>
    <n v="5079"/>
    <n v="4950"/>
    <m/>
    <x v="1"/>
    <n v="2"/>
    <n v="56"/>
    <n v="-1"/>
    <n v="224"/>
    <n v="-1"/>
    <n v="49.912226045132698"/>
    <n v="-1"/>
    <n v="4.5949715177167301"/>
    <n v="-1"/>
    <n v="7.5817030042326001"/>
    <n v="-1"/>
    <n v="16.302415016398101"/>
    <n v="-1"/>
    <x v="1"/>
    <x v="0"/>
    <x v="0"/>
  </r>
  <r>
    <n v="5079"/>
    <n v="4951"/>
    <m/>
    <x v="1"/>
    <n v="2"/>
    <n v="56"/>
    <n v="-1"/>
    <n v="224"/>
    <n v="-1"/>
    <n v="51.385247088972797"/>
    <n v="-1"/>
    <n v="4.3146924807358902"/>
    <n v="-1"/>
    <n v="7.1192425932142296"/>
    <n v="-1"/>
    <n v="16.094549981791602"/>
    <n v="-1"/>
    <x v="1"/>
    <x v="0"/>
    <x v="0"/>
  </r>
  <r>
    <n v="5079"/>
    <n v="6640"/>
    <m/>
    <x v="1"/>
    <n v="2"/>
    <n v="46"/>
    <n v="-1"/>
    <n v="184"/>
    <n v="-1"/>
    <n v="41.1971935785133"/>
    <n v="-1"/>
    <n v="4.5947669163688696"/>
    <n v="-1"/>
    <n v="6.3407783226794798"/>
    <n v="-1"/>
    <n v="19.323482269923399"/>
    <n v="-1"/>
    <x v="1"/>
    <x v="2"/>
    <x v="0"/>
  </r>
  <r>
    <n v="5079"/>
    <n v="6645"/>
    <m/>
    <x v="1"/>
    <n v="2"/>
    <n v="56"/>
    <n v="-1"/>
    <n v="224"/>
    <n v="-1"/>
    <n v="46.3971020829091"/>
    <n v="-1"/>
    <n v="4.9283806268593198"/>
    <n v="-1"/>
    <n v="6.8011652415655099"/>
    <n v="-1"/>
    <n v="15.6902118518072"/>
    <n v="-1"/>
    <x v="1"/>
    <x v="21"/>
    <x v="0"/>
  </r>
  <r>
    <n v="5079"/>
    <n v="6761"/>
    <m/>
    <x v="1"/>
    <n v="2"/>
    <n v="55"/>
    <n v="-1"/>
    <n v="220"/>
    <n v="-1"/>
    <n v="51.912468728744201"/>
    <n v="-1"/>
    <n v="4.3226395626739302"/>
    <n v="-1"/>
    <n v="5.9652425758780696"/>
    <n v="-1"/>
    <n v="15.867733608070401"/>
    <n v="-1"/>
    <x v="1"/>
    <x v="20"/>
    <x v="0"/>
  </r>
  <r>
    <n v="5079"/>
    <n v="6770"/>
    <m/>
    <x v="1"/>
    <n v="2"/>
    <n v="8"/>
    <n v="-1"/>
    <n v="32"/>
    <n v="-1"/>
    <n v="50.379491690012699"/>
    <n v="-1"/>
    <n v="0.63548145111637799"/>
    <n v="-1"/>
    <n v="0.87696440254060204"/>
    <n v="-1"/>
    <n v="84.805322761007403"/>
    <n v="-1"/>
    <x v="1"/>
    <x v="15"/>
    <x v="0"/>
  </r>
  <r>
    <n v="5079"/>
    <n v="3659"/>
    <m/>
    <x v="1"/>
    <n v="3"/>
    <n v="31"/>
    <n v="-1"/>
    <n v="124"/>
    <n v="-1"/>
    <n v="40.045992026755599"/>
    <n v="-1"/>
    <n v="3.0467102591355899"/>
    <n v="-1"/>
    <n v="5.0270719275737203"/>
    <n v="-1"/>
    <n v="29.700965039677602"/>
    <n v="-1"/>
    <x v="2"/>
    <x v="0"/>
    <x v="0"/>
  </r>
  <r>
    <n v="5079"/>
    <n v="3660"/>
    <m/>
    <x v="1"/>
    <n v="3"/>
    <n v="65"/>
    <n v="-1"/>
    <n v="260"/>
    <n v="-1"/>
    <n v="51.485988152843902"/>
    <n v="-1"/>
    <n v="5.1639921740581203"/>
    <n v="-1"/>
    <n v="8.5205870871958993"/>
    <n v="-1"/>
    <n v="13.5571807245777"/>
    <n v="-1"/>
    <x v="2"/>
    <x v="0"/>
    <x v="0"/>
  </r>
  <r>
    <n v="5079"/>
    <n v="4949"/>
    <m/>
    <x v="1"/>
    <n v="3"/>
    <n v="7"/>
    <n v="-1"/>
    <n v="28"/>
    <n v="-1"/>
    <n v="41.847220117938697"/>
    <n v="-1"/>
    <n v="0.66726315149814797"/>
    <n v="-1"/>
    <n v="1.1009841999719401"/>
    <n v="-1"/>
    <n v="118.628795969379"/>
    <n v="-1"/>
    <x v="2"/>
    <x v="0"/>
    <x v="0"/>
  </r>
  <r>
    <n v="5079"/>
    <n v="4950"/>
    <m/>
    <x v="1"/>
    <n v="3"/>
    <n v="65"/>
    <n v="-1"/>
    <n v="260"/>
    <n v="-1"/>
    <n v="47.654835761702003"/>
    <n v="-1"/>
    <n v="5.5700585134340797"/>
    <n v="-1"/>
    <n v="9.1905965471662299"/>
    <n v="-1"/>
    <n v="13.945447182799599"/>
    <n v="-1"/>
    <x v="2"/>
    <x v="0"/>
    <x v="0"/>
  </r>
  <r>
    <n v="5079"/>
    <n v="4951"/>
    <m/>
    <x v="1"/>
    <n v="3"/>
    <n v="66"/>
    <n v="-1"/>
    <n v="264"/>
    <n v="-1"/>
    <n v="48.907832860397399"/>
    <n v="-1"/>
    <n v="5.5404988383122999"/>
    <n v="-1"/>
    <n v="9.1418230832153"/>
    <n v="-1"/>
    <n v="13.5478679689445"/>
    <n v="-1"/>
    <x v="2"/>
    <x v="0"/>
    <x v="0"/>
  </r>
  <r>
    <n v="5079"/>
    <n v="6368"/>
    <m/>
    <x v="1"/>
    <n v="3"/>
    <n v="30"/>
    <n v="-1"/>
    <n v="120"/>
    <n v="-1"/>
    <n v="28.818478309439801"/>
    <n v="-1"/>
    <n v="4.3872593809875902"/>
    <n v="-1"/>
    <n v="7.2389779786295296"/>
    <n v="-1"/>
    <n v="29.558589926596898"/>
    <n v="-1"/>
    <x v="2"/>
    <x v="0"/>
    <x v="0"/>
  </r>
  <r>
    <n v="5079"/>
    <n v="6640"/>
    <m/>
    <x v="1"/>
    <n v="3"/>
    <n v="50"/>
    <n v="-1"/>
    <n v="200"/>
    <n v="-1"/>
    <n v="38.200773089540697"/>
    <n v="-1"/>
    <n v="6.0021590408613896"/>
    <n v="-1"/>
    <n v="8.2829794477681897"/>
    <n v="-1"/>
    <n v="17.356237548611499"/>
    <n v="-1"/>
    <x v="2"/>
    <x v="2"/>
    <x v="0"/>
  </r>
  <r>
    <n v="5079"/>
    <n v="6642"/>
    <m/>
    <x v="1"/>
    <n v="3"/>
    <n v="30"/>
    <n v="-1"/>
    <n v="120"/>
    <n v="-1"/>
    <n v="42.008655079701498"/>
    <n v="-1"/>
    <n v="2.8510028665583098"/>
    <n v="-1"/>
    <n v="3.9343839558504698"/>
    <n v="-1"/>
    <n v="29.470503588609301"/>
    <n v="-1"/>
    <x v="2"/>
    <x v="4"/>
    <x v="0"/>
  </r>
  <r>
    <n v="5079"/>
    <n v="6645"/>
    <m/>
    <x v="1"/>
    <n v="3"/>
    <n v="63"/>
    <n v="-1"/>
    <n v="252"/>
    <n v="-1"/>
    <n v="47.226502236744999"/>
    <n v="-1"/>
    <n v="5.4859567053453402"/>
    <n v="-1"/>
    <n v="7.5706202272174901"/>
    <n v="-1"/>
    <n v="13.810421299593401"/>
    <n v="-1"/>
    <x v="2"/>
    <x v="21"/>
    <x v="0"/>
  </r>
  <r>
    <n v="5079"/>
    <n v="6761"/>
    <m/>
    <x v="1"/>
    <n v="3"/>
    <n v="65"/>
    <n v="-1"/>
    <n v="260"/>
    <n v="-1"/>
    <n v="51.436785584416498"/>
    <n v="-1"/>
    <n v="5.1656535385873301"/>
    <n v="-1"/>
    <n v="7.1286018586187598"/>
    <n v="-1"/>
    <n v="13.5497775987042"/>
    <n v="-1"/>
    <x v="2"/>
    <x v="20"/>
    <x v="0"/>
  </r>
  <r>
    <n v="5079"/>
    <n v="6763"/>
    <m/>
    <x v="1"/>
    <n v="3"/>
    <n v="33"/>
    <n v="-1"/>
    <n v="132"/>
    <n v="-1"/>
    <n v="31.399631050301402"/>
    <n v="-1"/>
    <n v="4.0029107058641804"/>
    <n v="-1"/>
    <n v="5.5240167740925603"/>
    <n v="-1"/>
    <n v="27.093190512301899"/>
    <n v="-1"/>
    <x v="2"/>
    <x v="7"/>
    <x v="0"/>
  </r>
  <r>
    <n v="5079"/>
    <n v="6770"/>
    <m/>
    <x v="1"/>
    <n v="3"/>
    <n v="7"/>
    <n v="-1"/>
    <n v="28"/>
    <n v="-1"/>
    <n v="52.256438788644303"/>
    <n v="-1"/>
    <n v="0.537052295452908"/>
    <n v="-1"/>
    <n v="0.741132167725013"/>
    <n v="-1"/>
    <n v="117.712670172828"/>
    <n v="-1"/>
    <x v="2"/>
    <x v="15"/>
    <x v="0"/>
  </r>
  <r>
    <n v="5079"/>
    <n v="6775"/>
    <m/>
    <x v="1"/>
    <n v="3"/>
    <n v="7"/>
    <n v="-1"/>
    <n v="28"/>
    <n v="-1"/>
    <n v="48.093620222045502"/>
    <n v="-1"/>
    <n v="0.58615784258053605"/>
    <n v="-1"/>
    <n v="0.80889782276113897"/>
    <n v="-1"/>
    <n v="109.99211505220801"/>
    <n v="-1"/>
    <x v="2"/>
    <x v="12"/>
    <x v="0"/>
  </r>
  <r>
    <n v="5079"/>
    <n v="3659"/>
    <m/>
    <x v="1"/>
    <n v="4"/>
    <n v="28"/>
    <n v="-1"/>
    <n v="112"/>
    <n v="-1"/>
    <n v="40.420315440413098"/>
    <n v="-1"/>
    <n v="2.73138726014141"/>
    <n v="-1"/>
    <n v="4.5067889792333196"/>
    <n v="-1"/>
    <n v="32.027915378566597"/>
    <n v="-1"/>
    <x v="3"/>
    <x v="0"/>
    <x v="0"/>
  </r>
  <r>
    <n v="5079"/>
    <n v="3660"/>
    <m/>
    <x v="1"/>
    <n v="4"/>
    <n v="64"/>
    <n v="-1"/>
    <n v="256"/>
    <n v="-1"/>
    <n v="47.979168558341897"/>
    <n v="-1"/>
    <n v="5.44220731796345"/>
    <n v="-1"/>
    <n v="8.9796420746396794"/>
    <n v="-1"/>
    <n v="13.9520721230531"/>
    <n v="-1"/>
    <x v="3"/>
    <x v="0"/>
    <x v="0"/>
  </r>
  <r>
    <n v="5079"/>
    <n v="4524"/>
    <m/>
    <x v="1"/>
    <n v="4"/>
    <n v="25"/>
    <n v="-1"/>
    <n v="100"/>
    <n v="-1"/>
    <n v="23.3553229413921"/>
    <n v="-1"/>
    <n v="15.8266898517098"/>
    <n v="-1"/>
    <n v="26.114038255321201"/>
    <n v="-1"/>
    <n v="30.4686484980949"/>
    <n v="-1"/>
    <x v="3"/>
    <x v="0"/>
    <x v="0"/>
  </r>
  <r>
    <n v="5079"/>
    <n v="4950"/>
    <m/>
    <x v="1"/>
    <n v="4"/>
    <n v="63"/>
    <n v="-1"/>
    <n v="252"/>
    <n v="-1"/>
    <n v="44.934281344231501"/>
    <n v="-1"/>
    <n v="5.7097346613229796"/>
    <n v="-1"/>
    <n v="9.4210621911829193"/>
    <n v="-1"/>
    <n v="14.220112539378601"/>
    <n v="-1"/>
    <x v="3"/>
    <x v="0"/>
    <x v="0"/>
  </r>
  <r>
    <n v="5079"/>
    <n v="4951"/>
    <m/>
    <x v="1"/>
    <n v="4"/>
    <n v="62"/>
    <n v="-1"/>
    <n v="248"/>
    <n v="-1"/>
    <n v="47.571301131815503"/>
    <n v="-1"/>
    <n v="5.3696067888547603"/>
    <n v="-1"/>
    <n v="8.8598512016103594"/>
    <n v="-1"/>
    <n v="13.9537586840835"/>
    <n v="-1"/>
    <x v="3"/>
    <x v="0"/>
    <x v="0"/>
  </r>
  <r>
    <n v="5079"/>
    <n v="6368"/>
    <m/>
    <x v="1"/>
    <n v="4"/>
    <n v="29"/>
    <n v="-1"/>
    <n v="116"/>
    <n v="-1"/>
    <n v="27.9046129302616"/>
    <n v="-1"/>
    <n v="4.2456926020461596"/>
    <n v="-1"/>
    <n v="7.0053927933761697"/>
    <n v="-1"/>
    <n v="31.0994319334675"/>
    <n v="-1"/>
    <x v="3"/>
    <x v="0"/>
    <x v="0"/>
  </r>
  <r>
    <n v="5079"/>
    <n v="6640"/>
    <m/>
    <x v="1"/>
    <n v="4"/>
    <n v="49"/>
    <n v="-1"/>
    <n v="196"/>
    <n v="-1"/>
    <n v="44.855979084661797"/>
    <n v="-1"/>
    <n v="4.4330169303431299"/>
    <n v="-1"/>
    <n v="6.1175633427352496"/>
    <n v="-1"/>
    <n v="18.4278638381479"/>
    <n v="-1"/>
    <x v="3"/>
    <x v="2"/>
    <x v="0"/>
  </r>
  <r>
    <n v="5079"/>
    <n v="6642"/>
    <m/>
    <x v="1"/>
    <n v="4"/>
    <n v="29"/>
    <n v="-1"/>
    <n v="116"/>
    <n v="-1"/>
    <n v="42.181755540729"/>
    <n v="-1"/>
    <n v="2.76088779064029"/>
    <n v="-1"/>
    <n v="3.8100251510835998"/>
    <n v="-1"/>
    <n v="30.956174783512001"/>
    <n v="-1"/>
    <x v="3"/>
    <x v="4"/>
    <x v="0"/>
  </r>
  <r>
    <n v="5079"/>
    <n v="6645"/>
    <m/>
    <x v="1"/>
    <n v="4"/>
    <n v="66"/>
    <n v="-1"/>
    <n v="264"/>
    <n v="-1"/>
    <n v="46.523785480960903"/>
    <n v="-1"/>
    <n v="5.7605144144019"/>
    <n v="-1"/>
    <n v="7.9495098644063598"/>
    <n v="-1"/>
    <n v="13.5809689413952"/>
    <n v="-1"/>
    <x v="3"/>
    <x v="21"/>
    <x v="0"/>
  </r>
  <r>
    <n v="5079"/>
    <n v="6760"/>
    <m/>
    <x v="1"/>
    <n v="4"/>
    <n v="10"/>
    <n v="-1"/>
    <n v="40"/>
    <n v="-1"/>
    <n v="16.931752994435399"/>
    <n v="-1"/>
    <n v="2.4170586935477698"/>
    <n v="-1"/>
    <n v="3.3355409855704901"/>
    <n v="-1"/>
    <n v="82.616909513944506"/>
    <n v="-1"/>
    <x v="3"/>
    <x v="16"/>
    <x v="0"/>
  </r>
  <r>
    <n v="5079"/>
    <n v="6761"/>
    <m/>
    <x v="1"/>
    <n v="4"/>
    <n v="64"/>
    <n v="-1"/>
    <n v="256"/>
    <n v="-1"/>
    <n v="48.554427986132097"/>
    <n v="-1"/>
    <n v="5.3558788604687297"/>
    <n v="-1"/>
    <n v="7.3911128019080197"/>
    <n v="-1"/>
    <n v="13.946209661879299"/>
    <n v="-1"/>
    <x v="3"/>
    <x v="20"/>
    <x v="0"/>
  </r>
  <r>
    <n v="5079"/>
    <n v="6763"/>
    <m/>
    <x v="1"/>
    <n v="4"/>
    <n v="29"/>
    <n v="-1"/>
    <n v="116"/>
    <n v="-1"/>
    <n v="31.686199922112401"/>
    <n v="-1"/>
    <n v="3.4564822425486099"/>
    <n v="-1"/>
    <n v="4.7699454947170796"/>
    <n v="-1"/>
    <n v="31.666719922768799"/>
    <n v="-1"/>
    <x v="3"/>
    <x v="7"/>
    <x v="0"/>
  </r>
  <r>
    <n v="5079"/>
    <n v="3659"/>
    <m/>
    <x v="1"/>
    <n v="5"/>
    <n v="21"/>
    <n v="-1"/>
    <n v="84"/>
    <n v="-1"/>
    <n v="39.292393038427299"/>
    <n v="-1"/>
    <n v="2.0999404687139198"/>
    <n v="-1"/>
    <n v="3.4649017733779699"/>
    <n v="-1"/>
    <n v="44.007836657378498"/>
    <n v="-1"/>
    <x v="4"/>
    <x v="0"/>
    <x v="0"/>
  </r>
  <r>
    <n v="5079"/>
    <n v="3660"/>
    <m/>
    <x v="1"/>
    <n v="5"/>
    <n v="54"/>
    <n v="-1"/>
    <n v="216"/>
    <n v="-1"/>
    <n v="48.421799847261497"/>
    <n v="-1"/>
    <n v="4.4676224803610101"/>
    <n v="-1"/>
    <n v="7.3715770925956701"/>
    <n v="-1"/>
    <n v="16.565405696120902"/>
    <n v="-1"/>
    <x v="4"/>
    <x v="0"/>
    <x v="0"/>
  </r>
  <r>
    <n v="5079"/>
    <n v="4524"/>
    <m/>
    <x v="1"/>
    <n v="5"/>
    <n v="14"/>
    <n v="-1"/>
    <n v="56"/>
    <n v="-1"/>
    <n v="25.9590322333293"/>
    <n v="-1"/>
    <n v="8.0243023485115792"/>
    <n v="-1"/>
    <n v="13.240098875044101"/>
    <n v="-1"/>
    <n v="55.002552954012202"/>
    <n v="-1"/>
    <x v="4"/>
    <x v="0"/>
    <x v="0"/>
  </r>
  <r>
    <n v="5079"/>
    <n v="4950"/>
    <m/>
    <x v="1"/>
    <n v="5"/>
    <n v="53"/>
    <n v="-1"/>
    <n v="212"/>
    <n v="-1"/>
    <n v="44.712997775877298"/>
    <n v="-1"/>
    <n v="4.8544406837360397"/>
    <n v="-1"/>
    <n v="8.0098271281644706"/>
    <n v="-1"/>
    <n v="16.996039252676699"/>
    <n v="-1"/>
    <x v="4"/>
    <x v="0"/>
    <x v="0"/>
  </r>
  <r>
    <n v="5079"/>
    <n v="4951"/>
    <m/>
    <x v="1"/>
    <n v="5"/>
    <n v="57"/>
    <n v="-1"/>
    <n v="228"/>
    <n v="-1"/>
    <n v="49.337225364890102"/>
    <n v="-1"/>
    <n v="4.7867907579733497"/>
    <n v="-1"/>
    <n v="7.8982047506560296"/>
    <n v="-1"/>
    <n v="15.931490327117601"/>
    <n v="-1"/>
    <x v="4"/>
    <x v="0"/>
    <x v="0"/>
  </r>
  <r>
    <n v="5079"/>
    <n v="6368"/>
    <m/>
    <x v="1"/>
    <n v="5"/>
    <n v="21"/>
    <n v="-1"/>
    <n v="84"/>
    <n v="-1"/>
    <n v="31.269055978774599"/>
    <n v="-1"/>
    <n v="2.92113331724509"/>
    <n v="-1"/>
    <n v="4.8198699734544004"/>
    <n v="-1"/>
    <n v="44.029351854870697"/>
    <n v="-1"/>
    <x v="4"/>
    <x v="0"/>
    <x v="0"/>
  </r>
  <r>
    <n v="5079"/>
    <n v="6640"/>
    <m/>
    <x v="1"/>
    <n v="5"/>
    <n v="39"/>
    <n v="-1"/>
    <n v="156"/>
    <n v="-1"/>
    <n v="20.9949004494561"/>
    <n v="-1"/>
    <n v="9.1681596971573001"/>
    <n v="-1"/>
    <n v="12.652060338359901"/>
    <n v="-1"/>
    <n v="23.388569940849699"/>
    <n v="-1"/>
    <x v="4"/>
    <x v="2"/>
    <x v="0"/>
  </r>
  <r>
    <n v="5079"/>
    <n v="6642"/>
    <m/>
    <x v="1"/>
    <n v="5"/>
    <n v="21"/>
    <n v="-1"/>
    <n v="84"/>
    <n v="-1"/>
    <n v="40.507071450062298"/>
    <n v="-1"/>
    <n v="2.0674832543847099"/>
    <n v="-1"/>
    <n v="2.8531268910508998"/>
    <n v="-1"/>
    <n v="43.960515040776599"/>
    <n v="-1"/>
    <x v="4"/>
    <x v="4"/>
    <x v="0"/>
  </r>
  <r>
    <n v="5079"/>
    <n v="6645"/>
    <m/>
    <x v="1"/>
    <n v="5"/>
    <n v="51"/>
    <n v="-1"/>
    <n v="204"/>
    <n v="-1"/>
    <n v="45.838765149542603"/>
    <n v="-1"/>
    <n v="4.5227726917551099"/>
    <n v="-1"/>
    <n v="6.24142629305579"/>
    <n v="-1"/>
    <n v="17.165558839732"/>
    <n v="-1"/>
    <x v="4"/>
    <x v="21"/>
    <x v="0"/>
  </r>
  <r>
    <n v="5079"/>
    <n v="6761"/>
    <m/>
    <x v="1"/>
    <n v="5"/>
    <n v="55"/>
    <n v="-1"/>
    <n v="220"/>
    <n v="-1"/>
    <n v="48.355457377837403"/>
    <n v="-1"/>
    <n v="4.5497397566436701"/>
    <n v="-1"/>
    <n v="6.2786408424734201"/>
    <n v="-1"/>
    <n v="16.2937782095674"/>
    <n v="-1"/>
    <x v="4"/>
    <x v="20"/>
    <x v="0"/>
  </r>
  <r>
    <n v="5079"/>
    <n v="3660"/>
    <m/>
    <x v="1"/>
    <n v="6"/>
    <n v="52"/>
    <n v="-1"/>
    <n v="208"/>
    <n v="-1"/>
    <n v="48.716645470613301"/>
    <n v="-1"/>
    <n v="4.4609395772631002"/>
    <n v="-1"/>
    <n v="7.3605503024841203"/>
    <n v="-1"/>
    <n v="17.150427644100802"/>
    <n v="-1"/>
    <x v="5"/>
    <x v="0"/>
    <x v="0"/>
  </r>
  <r>
    <n v="5079"/>
    <n v="4524"/>
    <m/>
    <x v="1"/>
    <n v="6"/>
    <n v="16"/>
    <n v="-1"/>
    <n v="64"/>
    <n v="-1"/>
    <n v="28.9011921190917"/>
    <n v="-1"/>
    <n v="7.2415992680689198"/>
    <n v="-1"/>
    <n v="11.9486387923137"/>
    <n v="-1"/>
    <n v="48.248200460347803"/>
    <n v="-1"/>
    <x v="5"/>
    <x v="0"/>
    <x v="0"/>
  </r>
  <r>
    <n v="5079"/>
    <n v="4950"/>
    <m/>
    <x v="1"/>
    <n v="6"/>
    <n v="55"/>
    <n v="-1"/>
    <n v="220"/>
    <n v="-1"/>
    <n v="42.290162101206001"/>
    <n v="-1"/>
    <n v="5.2837546444860202"/>
    <n v="-1"/>
    <n v="8.7181951634019406"/>
    <n v="-1"/>
    <n v="16.332382379756002"/>
    <n v="-1"/>
    <x v="5"/>
    <x v="0"/>
    <x v="0"/>
  </r>
  <r>
    <n v="5079"/>
    <n v="4951"/>
    <m/>
    <x v="1"/>
    <n v="6"/>
    <n v="49"/>
    <n v="-1"/>
    <n v="196"/>
    <n v="-1"/>
    <n v="47.560432198902703"/>
    <n v="-1"/>
    <n v="4.1747995066231596"/>
    <n v="-1"/>
    <n v="6.8884191859282096"/>
    <n v="-1"/>
    <n v="17.931923515629201"/>
    <n v="-1"/>
    <x v="5"/>
    <x v="0"/>
    <x v="0"/>
  </r>
  <r>
    <n v="5079"/>
    <n v="6640"/>
    <m/>
    <x v="1"/>
    <n v="6"/>
    <n v="38"/>
    <n v="-1"/>
    <n v="152"/>
    <n v="-1"/>
    <n v="31.174500205646499"/>
    <n v="-1"/>
    <n v="6.1555642123446699"/>
    <n v="-1"/>
    <n v="8.4946785836836192"/>
    <n v="-1"/>
    <n v="22.470563543457001"/>
    <n v="-1"/>
    <x v="5"/>
    <x v="2"/>
    <x v="0"/>
  </r>
  <r>
    <n v="5079"/>
    <n v="6645"/>
    <m/>
    <x v="1"/>
    <n v="6"/>
    <n v="55"/>
    <n v="-1"/>
    <n v="220"/>
    <n v="-1"/>
    <n v="44.549842171973999"/>
    <n v="-1"/>
    <n v="5.0151857187265598"/>
    <n v="-1"/>
    <n v="6.9209562679283803"/>
    <n v="-1"/>
    <n v="16.054688731564099"/>
    <n v="-1"/>
    <x v="5"/>
    <x v="21"/>
    <x v="0"/>
  </r>
  <r>
    <n v="5079"/>
    <n v="6760"/>
    <m/>
    <x v="1"/>
    <n v="6"/>
    <n v="6"/>
    <n v="-1"/>
    <n v="24"/>
    <n v="-1"/>
    <n v="13.987530007839201"/>
    <n v="-1"/>
    <n v="1.7677047694210799"/>
    <n v="-1"/>
    <n v="2.4394325733720201"/>
    <n v="-1"/>
    <n v="114.63964002686799"/>
    <n v="-1"/>
    <x v="5"/>
    <x v="16"/>
    <x v="0"/>
  </r>
  <r>
    <n v="5079"/>
    <n v="6761"/>
    <m/>
    <x v="1"/>
    <n v="6"/>
    <n v="51"/>
    <n v="-1"/>
    <n v="204"/>
    <n v="-1"/>
    <n v="49.786293387015"/>
    <n v="-1"/>
    <n v="4.2829266509116204"/>
    <n v="-1"/>
    <n v="5.9104387578354398"/>
    <n v="-1"/>
    <n v="17.464586587270599"/>
    <n v="-1"/>
    <x v="5"/>
    <x v="20"/>
    <x v="0"/>
  </r>
  <r>
    <n v="5079"/>
    <n v="3660"/>
    <m/>
    <x v="1"/>
    <n v="7"/>
    <n v="39"/>
    <n v="-1"/>
    <n v="156"/>
    <n v="-1"/>
    <n v="48.614521817177597"/>
    <n v="-1"/>
    <n v="3.2887255929913901"/>
    <n v="-1"/>
    <n v="5.42639722843579"/>
    <n v="-1"/>
    <n v="22.862521880404"/>
    <n v="-1"/>
    <x v="6"/>
    <x v="0"/>
    <x v="0"/>
  </r>
  <r>
    <n v="5079"/>
    <n v="4950"/>
    <m/>
    <x v="1"/>
    <n v="7"/>
    <n v="37"/>
    <n v="-1"/>
    <n v="148"/>
    <n v="-1"/>
    <n v="44.944074537550598"/>
    <n v="-1"/>
    <n v="3.3473492904587601"/>
    <n v="-1"/>
    <n v="5.5231263292569599"/>
    <n v="-1"/>
    <n v="23.3370907847947"/>
    <n v="-1"/>
    <x v="6"/>
    <x v="0"/>
    <x v="0"/>
  </r>
  <r>
    <n v="5079"/>
    <n v="4951"/>
    <m/>
    <x v="1"/>
    <n v="7"/>
    <n v="40"/>
    <n v="-1"/>
    <n v="160"/>
    <n v="-1"/>
    <n v="44.791186039254598"/>
    <n v="-1"/>
    <n v="3.81893133466777"/>
    <n v="-1"/>
    <n v="6.3012367022018196"/>
    <n v="-1"/>
    <n v="22.510646793280198"/>
    <n v="-1"/>
    <x v="6"/>
    <x v="0"/>
    <x v="0"/>
  </r>
  <r>
    <n v="5079"/>
    <n v="4954"/>
    <m/>
    <x v="1"/>
    <n v="7"/>
    <n v="16"/>
    <n v="-1"/>
    <n v="64"/>
    <n v="-1"/>
    <n v="31.213290494956102"/>
    <n v="-1"/>
    <n v="10.333134944008499"/>
    <n v="-1"/>
    <n v="17.995131800348599"/>
    <n v="-1"/>
    <n v="41.434035142267902"/>
    <n v="-1"/>
    <x v="6"/>
    <x v="0"/>
    <x v="0"/>
  </r>
  <r>
    <n v="5079"/>
    <n v="6640"/>
    <m/>
    <x v="1"/>
    <n v="7"/>
    <n v="31"/>
    <n v="-1"/>
    <n v="124"/>
    <n v="-1"/>
    <n v="28.328100981213201"/>
    <n v="-1"/>
    <n v="7.0121328829126597"/>
    <n v="-1"/>
    <n v="9.67674334498302"/>
    <n v="-1"/>
    <n v="25.650860897013299"/>
    <n v="-1"/>
    <x v="6"/>
    <x v="2"/>
    <x v="0"/>
  </r>
  <r>
    <n v="5079"/>
    <n v="6645"/>
    <m/>
    <x v="1"/>
    <n v="7"/>
    <n v="37"/>
    <n v="-1"/>
    <n v="148"/>
    <n v="-1"/>
    <n v="46.650310274303799"/>
    <n v="-1"/>
    <n v="3.2309868205455299"/>
    <n v="-1"/>
    <n v="4.4587617969462903"/>
    <n v="-1"/>
    <n v="23.803029826467299"/>
    <n v="-1"/>
    <x v="6"/>
    <x v="21"/>
    <x v="0"/>
  </r>
  <r>
    <n v="5079"/>
    <n v="6761"/>
    <m/>
    <x v="1"/>
    <n v="7"/>
    <n v="39"/>
    <n v="-1"/>
    <n v="156"/>
    <n v="-1"/>
    <n v="49.102734439605896"/>
    <n v="-1"/>
    <n v="3.24601467626074"/>
    <n v="-1"/>
    <n v="4.47950023776162"/>
    <n v="-1"/>
    <n v="22.861129339680101"/>
    <n v="-1"/>
    <x v="6"/>
    <x v="20"/>
    <x v="0"/>
  </r>
  <r>
    <n v="5079"/>
    <n v="6767"/>
    <m/>
    <x v="1"/>
    <n v="7"/>
    <n v="16"/>
    <n v="-1"/>
    <n v="64"/>
    <n v="-1"/>
    <n v="56.3596074198419"/>
    <n v="-1"/>
    <n v="1.1524907610961299"/>
    <n v="-1"/>
    <n v="1.59043725031266"/>
    <n v="-1"/>
    <n v="58.057676485122698"/>
    <n v="-1"/>
    <x v="6"/>
    <x v="10"/>
    <x v="0"/>
  </r>
  <r>
    <n v="5079"/>
    <n v="2959"/>
    <m/>
    <x v="1"/>
    <n v="8"/>
    <n v="16"/>
    <n v="-1"/>
    <n v="64"/>
    <n v="-1"/>
    <n v="53.816938856238004"/>
    <n v="-1"/>
    <n v="1.09030927330131"/>
    <n v="-1"/>
    <n v="1.7990103009471601"/>
    <n v="-1"/>
    <n v="52.059213551355498"/>
    <n v="-1"/>
    <x v="7"/>
    <x v="0"/>
    <x v="0"/>
  </r>
  <r>
    <n v="5079"/>
    <n v="3660"/>
    <m/>
    <x v="1"/>
    <n v="8"/>
    <n v="30"/>
    <n v="-1"/>
    <n v="120"/>
    <n v="-1"/>
    <n v="48.021292460802599"/>
    <n v="-1"/>
    <n v="2.4734181865806502"/>
    <n v="-1"/>
    <n v="4.0811400078580702"/>
    <n v="-1"/>
    <n v="29.023348677330901"/>
    <n v="-1"/>
    <x v="7"/>
    <x v="0"/>
    <x v="0"/>
  </r>
  <r>
    <n v="5079"/>
    <n v="4950"/>
    <m/>
    <x v="1"/>
    <n v="8"/>
    <n v="32"/>
    <n v="-1"/>
    <n v="128"/>
    <n v="-1"/>
    <n v="42.7391888092139"/>
    <n v="-1"/>
    <n v="3.0837563653171598"/>
    <n v="-1"/>
    <n v="5.0881980027733196"/>
    <n v="-1"/>
    <n v="28.0719094631344"/>
    <n v="-1"/>
    <x v="7"/>
    <x v="0"/>
    <x v="0"/>
  </r>
  <r>
    <n v="5079"/>
    <n v="4951"/>
    <m/>
    <x v="1"/>
    <n v="8"/>
    <n v="29"/>
    <n v="-1"/>
    <n v="116"/>
    <n v="-1"/>
    <n v="42.267726691645102"/>
    <n v="-1"/>
    <n v="2.6846284386163899"/>
    <n v="-1"/>
    <n v="4.4296369237170499"/>
    <n v="-1"/>
    <n v="29.084493386357899"/>
    <n v="-1"/>
    <x v="7"/>
    <x v="0"/>
    <x v="0"/>
  </r>
  <r>
    <n v="5079"/>
    <n v="6645"/>
    <m/>
    <x v="1"/>
    <n v="8"/>
    <n v="32"/>
    <n v="-1"/>
    <n v="128"/>
    <n v="-1"/>
    <n v="46.842223705082397"/>
    <n v="-1"/>
    <n v="2.8080091925969199"/>
    <n v="-1"/>
    <n v="3.8750526723941099"/>
    <n v="-1"/>
    <n v="26.715421004718301"/>
    <n v="-1"/>
    <x v="7"/>
    <x v="21"/>
    <x v="0"/>
  </r>
  <r>
    <n v="5079"/>
    <n v="6761"/>
    <m/>
    <x v="1"/>
    <n v="8"/>
    <n v="30"/>
    <n v="-1"/>
    <n v="120"/>
    <n v="-1"/>
    <n v="48.311943949803798"/>
    <n v="-1"/>
    <n v="2.5310378765433499"/>
    <n v="-1"/>
    <n v="3.4928322575608899"/>
    <n v="-1"/>
    <n v="29.015223727999"/>
    <n v="-1"/>
    <x v="7"/>
    <x v="20"/>
    <x v="0"/>
  </r>
  <r>
    <n v="5079"/>
    <n v="6767"/>
    <m/>
    <x v="1"/>
    <n v="8"/>
    <n v="17"/>
    <n v="-1"/>
    <n v="68"/>
    <n v="-1"/>
    <n v="56.1384965318939"/>
    <n v="-1"/>
    <n v="1.21355036232763"/>
    <n v="-1"/>
    <n v="1.6746995000121301"/>
    <n v="-1"/>
    <n v="54.617326375600598"/>
    <n v="-1"/>
    <x v="7"/>
    <x v="10"/>
    <x v="0"/>
  </r>
  <r>
    <n v="5079"/>
    <n v="3660"/>
    <m/>
    <x v="1"/>
    <n v="9"/>
    <n v="36"/>
    <n v="-1"/>
    <n v="144"/>
    <n v="-1"/>
    <n v="49.288333258597198"/>
    <n v="-1"/>
    <n v="2.98678303677594"/>
    <n v="-1"/>
    <n v="4.9281920106803101"/>
    <n v="-1"/>
    <n v="24.5305939719169"/>
    <n v="-1"/>
    <x v="8"/>
    <x v="0"/>
    <x v="0"/>
  </r>
  <r>
    <n v="5079"/>
    <n v="4524"/>
    <m/>
    <x v="1"/>
    <n v="9"/>
    <n v="10"/>
    <n v="-1"/>
    <n v="40"/>
    <n v="-1"/>
    <n v="24.817722187378401"/>
    <n v="-1"/>
    <n v="6.2741255648842502"/>
    <n v="-1"/>
    <n v="10.352307182059"/>
    <n v="-1"/>
    <n v="85.259665190680806"/>
    <n v="-1"/>
    <x v="8"/>
    <x v="0"/>
    <x v="0"/>
  </r>
  <r>
    <n v="5079"/>
    <n v="4950"/>
    <m/>
    <x v="1"/>
    <n v="9"/>
    <n v="34"/>
    <n v="-1"/>
    <n v="136"/>
    <n v="-1"/>
    <n v="42.753191648208102"/>
    <n v="-1"/>
    <n v="3.2077456589097801"/>
    <n v="-1"/>
    <n v="5.2927803372011404"/>
    <n v="-1"/>
    <n v="25.103765619154199"/>
    <n v="-1"/>
    <x v="8"/>
    <x v="0"/>
    <x v="0"/>
  </r>
  <r>
    <n v="5079"/>
    <n v="4951"/>
    <m/>
    <x v="1"/>
    <n v="9"/>
    <n v="36"/>
    <n v="-1"/>
    <n v="144"/>
    <n v="-1"/>
    <n v="46.061500250156101"/>
    <n v="-1"/>
    <n v="3.1518579496535502"/>
    <n v="-1"/>
    <n v="5.2005656169283503"/>
    <n v="-1"/>
    <n v="24.617540700234901"/>
    <n v="-1"/>
    <x v="8"/>
    <x v="0"/>
    <x v="0"/>
  </r>
  <r>
    <n v="5079"/>
    <n v="4954"/>
    <m/>
    <x v="1"/>
    <n v="9"/>
    <n v="14"/>
    <n v="-1"/>
    <n v="56"/>
    <n v="-1"/>
    <n v="33.240336037524301"/>
    <n v="-1"/>
    <n v="8.1381598322798308"/>
    <n v="-1"/>
    <n v="14.1725874662165"/>
    <n v="-1"/>
    <n v="68.924985720029397"/>
    <n v="-1"/>
    <x v="8"/>
    <x v="0"/>
    <x v="0"/>
  </r>
  <r>
    <n v="5079"/>
    <n v="6368"/>
    <m/>
    <x v="1"/>
    <n v="9"/>
    <n v="14"/>
    <n v="-1"/>
    <n v="56"/>
    <n v="-1"/>
    <n v="32.356137413819198"/>
    <n v="-1"/>
    <n v="1.75695709512723"/>
    <n v="-1"/>
    <n v="2.8989792069599298"/>
    <n v="-1"/>
    <n v="59.222891695513503"/>
    <n v="-1"/>
    <x v="8"/>
    <x v="0"/>
    <x v="0"/>
  </r>
  <r>
    <n v="5079"/>
    <n v="6640"/>
    <m/>
    <x v="1"/>
    <n v="9"/>
    <n v="28"/>
    <n v="-1"/>
    <n v="112"/>
    <n v="-1"/>
    <n v="13.5231255205513"/>
    <n v="-1"/>
    <n v="8.4967974381548501"/>
    <n v="-1"/>
    <n v="11.725580424137799"/>
    <n v="-1"/>
    <n v="30.5142045423339"/>
    <n v="-1"/>
    <x v="8"/>
    <x v="2"/>
    <x v="0"/>
  </r>
  <r>
    <n v="5079"/>
    <n v="6645"/>
    <m/>
    <x v="1"/>
    <n v="9"/>
    <n v="37"/>
    <n v="-1"/>
    <n v="148"/>
    <n v="-1"/>
    <n v="47.049545425766901"/>
    <n v="-1"/>
    <n v="3.1953121016780801"/>
    <n v="-1"/>
    <n v="4.4095306850793197"/>
    <n v="-1"/>
    <n v="24.329352078712699"/>
    <n v="-1"/>
    <x v="8"/>
    <x v="21"/>
    <x v="0"/>
  </r>
  <r>
    <n v="5079"/>
    <n v="6761"/>
    <m/>
    <x v="1"/>
    <n v="9"/>
    <n v="36"/>
    <n v="-1"/>
    <n v="144"/>
    <n v="-1"/>
    <n v="49.576397539675597"/>
    <n v="-1"/>
    <n v="2.9572067750566999"/>
    <n v="-1"/>
    <n v="4.0809453354771801"/>
    <n v="-1"/>
    <n v="24.536473397858401"/>
    <n v="-1"/>
    <x v="8"/>
    <x v="20"/>
    <x v="0"/>
  </r>
  <r>
    <n v="5079"/>
    <n v="2959"/>
    <m/>
    <x v="1"/>
    <n v="10"/>
    <n v="10"/>
    <n v="-1"/>
    <n v="40"/>
    <n v="-1"/>
    <n v="56.236463633816399"/>
    <n v="-1"/>
    <n v="0.65508398976367499"/>
    <n v="-1"/>
    <n v="1.0808885831100601"/>
    <n v="-1"/>
    <n v="86.755486299558299"/>
    <n v="-1"/>
    <x v="9"/>
    <x v="0"/>
    <x v="0"/>
  </r>
  <r>
    <n v="5079"/>
    <n v="3659"/>
    <m/>
    <x v="1"/>
    <n v="10"/>
    <n v="14"/>
    <n v="-1"/>
    <n v="56"/>
    <n v="-1"/>
    <n v="39.067805754375698"/>
    <n v="-1"/>
    <n v="1.4004307862071299"/>
    <n v="-1"/>
    <n v="2.31071079724176"/>
    <n v="-1"/>
    <n v="60.556146950934298"/>
    <n v="-1"/>
    <x v="9"/>
    <x v="0"/>
    <x v="0"/>
  </r>
  <r>
    <n v="5079"/>
    <n v="4950"/>
    <m/>
    <x v="1"/>
    <n v="10"/>
    <n v="28"/>
    <n v="-1"/>
    <n v="112"/>
    <n v="-1"/>
    <n v="44.810067587864197"/>
    <n v="-1"/>
    <n v="2.5150380642567098"/>
    <n v="-1"/>
    <n v="4.1498128060235704"/>
    <n v="-1"/>
    <n v="32.2624701382125"/>
    <n v="-1"/>
    <x v="9"/>
    <x v="0"/>
    <x v="0"/>
  </r>
  <r>
    <n v="5079"/>
    <n v="4954"/>
    <m/>
    <x v="1"/>
    <n v="10"/>
    <n v="10"/>
    <n v="-1"/>
    <n v="40"/>
    <n v="-1"/>
    <n v="32.1487356076805"/>
    <n v="-1"/>
    <n v="7.3887447871963596"/>
    <n v="-1"/>
    <n v="12.8674828118675"/>
    <n v="-1"/>
    <n v="80.350043275054404"/>
    <n v="-1"/>
    <x v="9"/>
    <x v="0"/>
    <x v="0"/>
  </r>
  <r>
    <n v="5079"/>
    <n v="6640"/>
    <m/>
    <x v="1"/>
    <n v="10"/>
    <n v="23"/>
    <n v="-1"/>
    <n v="92"/>
    <n v="-1"/>
    <n v="16.0780622356124"/>
    <n v="-1"/>
    <n v="6.5434227894119097"/>
    <n v="-1"/>
    <n v="9.0299234181869696"/>
    <n v="-1"/>
    <n v="36.616400614239097"/>
    <n v="-1"/>
    <x v="9"/>
    <x v="2"/>
    <x v="0"/>
  </r>
  <r>
    <n v="5079"/>
    <n v="6642"/>
    <m/>
    <x v="1"/>
    <n v="10"/>
    <n v="14"/>
    <n v="-1"/>
    <n v="56"/>
    <n v="-1"/>
    <n v="43.0979488117625"/>
    <n v="-1"/>
    <n v="1.2952518398697599"/>
    <n v="-1"/>
    <n v="1.78744753902027"/>
    <n v="-1"/>
    <n v="60.589124585240597"/>
    <n v="-1"/>
    <x v="9"/>
    <x v="4"/>
    <x v="0"/>
  </r>
  <r>
    <n v="5079"/>
    <n v="6767"/>
    <m/>
    <x v="1"/>
    <n v="10"/>
    <n v="10"/>
    <n v="-1"/>
    <n v="40"/>
    <n v="-1"/>
    <n v="57.532216647250799"/>
    <n v="-1"/>
    <n v="0.69549372742500404"/>
    <n v="-1"/>
    <n v="0.95978134384650504"/>
    <n v="-1"/>
    <n v="80.230698188117998"/>
    <n v="-1"/>
    <x v="9"/>
    <x v="10"/>
    <x v="0"/>
  </r>
  <r>
    <n v="5079"/>
    <n v="3660"/>
    <m/>
    <x v="1"/>
    <n v="11"/>
    <n v="21"/>
    <n v="-1"/>
    <n v="84"/>
    <n v="-1"/>
    <n v="47.822804370194099"/>
    <n v="-1"/>
    <n v="1.80765790620364"/>
    <n v="-1"/>
    <n v="2.9826355452360001"/>
    <n v="-1"/>
    <n v="41.490945798591902"/>
    <n v="-1"/>
    <x v="10"/>
    <x v="0"/>
    <x v="0"/>
  </r>
  <r>
    <n v="5079"/>
    <n v="4950"/>
    <m/>
    <x v="1"/>
    <n v="11"/>
    <n v="21"/>
    <n v="-1"/>
    <n v="84"/>
    <n v="-1"/>
    <n v="43.494848381160899"/>
    <n v="-1"/>
    <n v="1.9583207937335201"/>
    <n v="-1"/>
    <n v="3.2312293096603102"/>
    <n v="-1"/>
    <n v="41.2039734569709"/>
    <n v="-1"/>
    <x v="10"/>
    <x v="0"/>
    <x v="0"/>
  </r>
  <r>
    <n v="5079"/>
    <n v="4951"/>
    <m/>
    <x v="1"/>
    <n v="11"/>
    <n v="21"/>
    <n v="-1"/>
    <n v="84"/>
    <n v="-1"/>
    <n v="41.541184372991502"/>
    <n v="-1"/>
    <n v="2.2703147456305599"/>
    <n v="-1"/>
    <n v="3.7460193302904301"/>
    <n v="-1"/>
    <n v="43.6663176863727"/>
    <n v="-1"/>
    <x v="10"/>
    <x v="0"/>
    <x v="0"/>
  </r>
  <r>
    <n v="5079"/>
    <n v="6368"/>
    <m/>
    <x v="1"/>
    <n v="11"/>
    <n v="6"/>
    <n v="-1"/>
    <n v="24"/>
    <n v="-1"/>
    <n v="28.147208502355799"/>
    <n v="-1"/>
    <n v="0.88457787854429604"/>
    <n v="-1"/>
    <n v="1.4595534995980901"/>
    <n v="-1"/>
    <n v="173.04745612657601"/>
    <n v="-1"/>
    <x v="10"/>
    <x v="0"/>
    <x v="0"/>
  </r>
  <r>
    <n v="5079"/>
    <n v="6640"/>
    <m/>
    <x v="1"/>
    <n v="11"/>
    <n v="17"/>
    <n v="-1"/>
    <n v="68"/>
    <n v="-1"/>
    <n v="10.9555789503301"/>
    <n v="-1"/>
    <n v="6.6972984511861702"/>
    <n v="-1"/>
    <n v="9.2422718307017107"/>
    <n v="-1"/>
    <n v="52.961271774891301"/>
    <n v="-1"/>
    <x v="10"/>
    <x v="2"/>
    <x v="0"/>
  </r>
  <r>
    <n v="5079"/>
    <n v="6641"/>
    <m/>
    <x v="1"/>
    <n v="11"/>
    <n v="14"/>
    <n v="-1"/>
    <n v="56"/>
    <n v="-1"/>
    <n v="39.4309759071065"/>
    <n v="-1"/>
    <n v="10.917752121838999"/>
    <n v="-1"/>
    <n v="15.0664979281378"/>
    <n v="-1"/>
    <n v="64.477710466373793"/>
    <n v="-1"/>
    <x v="10"/>
    <x v="3"/>
    <x v="0"/>
  </r>
  <r>
    <n v="5079"/>
    <n v="6645"/>
    <m/>
    <x v="1"/>
    <n v="11"/>
    <n v="22"/>
    <n v="-1"/>
    <n v="88"/>
    <n v="-1"/>
    <n v="45.455296957138202"/>
    <n v="-1"/>
    <n v="1.97454264316515"/>
    <n v="-1"/>
    <n v="2.7248688381525601"/>
    <n v="-1"/>
    <n v="41.348034431528397"/>
    <n v="-1"/>
    <x v="10"/>
    <x v="21"/>
    <x v="0"/>
  </r>
  <r>
    <n v="5079"/>
    <n v="6761"/>
    <m/>
    <x v="1"/>
    <n v="11"/>
    <n v="21"/>
    <n v="-1"/>
    <n v="84"/>
    <n v="-1"/>
    <n v="49.032359317583101"/>
    <n v="-1"/>
    <n v="1.7433718225628601"/>
    <n v="-1"/>
    <n v="2.4058531068237001"/>
    <n v="-1"/>
    <n v="41.505205602525898"/>
    <n v="-1"/>
    <x v="10"/>
    <x v="20"/>
    <x v="0"/>
  </r>
  <r>
    <n v="5079"/>
    <n v="3660"/>
    <m/>
    <x v="1"/>
    <n v="12"/>
    <n v="22"/>
    <n v="-1"/>
    <n v="88"/>
    <n v="-1"/>
    <n v="43.3804270282753"/>
    <n v="-1"/>
    <n v="2.1154982919801699"/>
    <n v="-1"/>
    <n v="3.4905721817672801"/>
    <n v="-1"/>
    <n v="41.011848531742302"/>
    <n v="-1"/>
    <x v="11"/>
    <x v="0"/>
    <x v="0"/>
  </r>
  <r>
    <n v="5079"/>
    <n v="4950"/>
    <m/>
    <x v="1"/>
    <n v="12"/>
    <n v="22"/>
    <n v="-1"/>
    <n v="88"/>
    <n v="-1"/>
    <n v="44.728845396227001"/>
    <n v="-1"/>
    <n v="1.99120622860892"/>
    <n v="-1"/>
    <n v="3.2854902772047101"/>
    <n v="-1"/>
    <n v="41.053280949063797"/>
    <n v="-1"/>
    <x v="11"/>
    <x v="0"/>
    <x v="0"/>
  </r>
  <r>
    <n v="5079"/>
    <n v="4951"/>
    <m/>
    <x v="1"/>
    <n v="12"/>
    <n v="22"/>
    <n v="-1"/>
    <n v="88"/>
    <n v="-1"/>
    <n v="44.152336342987802"/>
    <n v="-1"/>
    <n v="2.1778089585828901"/>
    <n v="-1"/>
    <n v="3.5933847816617601"/>
    <n v="-1"/>
    <n v="40.349171158428199"/>
    <n v="-1"/>
    <x v="11"/>
    <x v="0"/>
    <x v="0"/>
  </r>
  <r>
    <n v="5079"/>
    <n v="4954"/>
    <m/>
    <x v="1"/>
    <n v="12"/>
    <n v="8"/>
    <n v="-1"/>
    <n v="32"/>
    <n v="-1"/>
    <n v="36.340255094172697"/>
    <n v="-1"/>
    <n v="1.37353473304708"/>
    <n v="-1"/>
    <n v="2.3920077195808398"/>
    <n v="-1"/>
    <n v="104.88245880207199"/>
    <n v="-1"/>
    <x v="11"/>
    <x v="0"/>
    <x v="0"/>
  </r>
  <r>
    <n v="5079"/>
    <n v="6368"/>
    <m/>
    <x v="1"/>
    <n v="12"/>
    <n v="7"/>
    <n v="-1"/>
    <n v="28"/>
    <n v="-1"/>
    <n v="29.362689022097001"/>
    <n v="-1"/>
    <n v="1.1208443222536499"/>
    <n v="-1"/>
    <n v="1.8493931317185299"/>
    <n v="-1"/>
    <n v="115.500575198427"/>
    <n v="-1"/>
    <x v="11"/>
    <x v="0"/>
    <x v="0"/>
  </r>
  <r>
    <n v="5079"/>
    <n v="6640"/>
    <m/>
    <x v="1"/>
    <n v="12"/>
    <n v="16"/>
    <n v="-1"/>
    <n v="64"/>
    <n v="-1"/>
    <n v="12.294880189995901"/>
    <n v="-1"/>
    <n v="5.6107006319205901"/>
    <n v="-1"/>
    <n v="7.7427668452964999"/>
    <n v="-1"/>
    <n v="55.468007194416401"/>
    <n v="-1"/>
    <x v="11"/>
    <x v="2"/>
    <x v="0"/>
  </r>
  <r>
    <n v="5079"/>
    <n v="6641"/>
    <m/>
    <x v="1"/>
    <n v="12"/>
    <n v="8"/>
    <n v="-1"/>
    <n v="32"/>
    <n v="-1"/>
    <n v="38.437965027666799"/>
    <n v="-1"/>
    <n v="12.3045438205622"/>
    <n v="-1"/>
    <n v="16.980270472375899"/>
    <n v="-1"/>
    <n v="105.479992134947"/>
    <n v="-1"/>
    <x v="11"/>
    <x v="3"/>
    <x v="0"/>
  </r>
  <r>
    <n v="5079"/>
    <n v="6761"/>
    <m/>
    <x v="1"/>
    <n v="12"/>
    <n v="22"/>
    <n v="-1"/>
    <n v="88"/>
    <n v="-1"/>
    <n v="41.911115908674397"/>
    <n v="-1"/>
    <n v="2.2258965875702299"/>
    <n v="-1"/>
    <n v="3.0717372802330098"/>
    <n v="-1"/>
    <n v="41.009171260951703"/>
    <n v="-1"/>
    <x v="11"/>
    <x v="20"/>
    <x v="0"/>
  </r>
  <r>
    <n v="5079"/>
    <n v="2959"/>
    <m/>
    <x v="1"/>
    <n v="0"/>
    <n v="206"/>
    <n v="-1"/>
    <n v="68.6666666666667"/>
    <n v="-1"/>
    <n v="55.5077516863048"/>
    <n v="-1"/>
    <n v="1.19258251850565"/>
    <n v="-1"/>
    <n v="1.96776115553433"/>
    <n v="-1"/>
    <n v="50.8756618260227"/>
    <n v="-1"/>
    <x v="12"/>
    <x v="0"/>
    <x v="0"/>
  </r>
  <r>
    <n v="5079"/>
    <n v="3659"/>
    <m/>
    <x v="1"/>
    <n v="0"/>
    <n v="216"/>
    <n v="-1"/>
    <n v="72"/>
    <n v="-1"/>
    <n v="39.625012904279899"/>
    <n v="-1"/>
    <n v="2.1512804066012801"/>
    <n v="-1"/>
    <n v="3.5496126708921101"/>
    <n v="-1"/>
    <n v="49.418304822045698"/>
    <n v="-1"/>
    <x v="12"/>
    <x v="0"/>
    <x v="0"/>
  </r>
  <r>
    <n v="5079"/>
    <n v="3660"/>
    <m/>
    <x v="1"/>
    <n v="0"/>
    <n v="524"/>
    <n v="-1"/>
    <n v="174.666666666667"/>
    <n v="-1"/>
    <n v="49.591213419063301"/>
    <n v="-1"/>
    <n v="4.0388909787990102"/>
    <n v="-1"/>
    <n v="6.6641701150183703"/>
    <n v="-1"/>
    <n v="20.2465652452914"/>
    <n v="-1"/>
    <x v="12"/>
    <x v="0"/>
    <x v="0"/>
  </r>
  <r>
    <n v="5079"/>
    <n v="4524"/>
    <m/>
    <x v="1"/>
    <n v="0"/>
    <n v="188"/>
    <n v="-1"/>
    <n v="62.6666666666667"/>
    <n v="-1"/>
    <n v="24.7292217295781"/>
    <n v="-1"/>
    <n v="13.153273799482101"/>
    <n v="-1"/>
    <n v="21.702901769145399"/>
    <n v="-1"/>
    <n v="54.855359707450901"/>
    <n v="-1"/>
    <x v="12"/>
    <x v="0"/>
    <x v="0"/>
  </r>
  <r>
    <n v="5079"/>
    <n v="4949"/>
    <m/>
    <x v="1"/>
    <n v="0"/>
    <n v="43"/>
    <n v="-1"/>
    <n v="14.3333333333333"/>
    <n v="-1"/>
    <n v="40.4724204650187"/>
    <n v="-1"/>
    <n v="0.65049312130699499"/>
    <n v="-1"/>
    <n v="1.0733136501565399"/>
    <n v="-1"/>
    <n v="110.33586071828699"/>
    <n v="-1"/>
    <x v="12"/>
    <x v="0"/>
    <x v="0"/>
  </r>
  <r>
    <n v="5079"/>
    <n v="4950"/>
    <m/>
    <x v="1"/>
    <n v="0"/>
    <n v="526"/>
    <n v="-1"/>
    <n v="175.333333333333"/>
    <n v="-1"/>
    <n v="46.177980090803601"/>
    <n v="-1"/>
    <n v="4.3463543227706802"/>
    <n v="-1"/>
    <n v="7.1714846325716204"/>
    <n v="-1"/>
    <n v="20.359008063728002"/>
    <n v="-1"/>
    <x v="12"/>
    <x v="0"/>
    <x v="0"/>
  </r>
  <r>
    <n v="5079"/>
    <n v="4951"/>
    <m/>
    <x v="1"/>
    <n v="0"/>
    <n v="524"/>
    <n v="-1"/>
    <n v="174.666666666667"/>
    <n v="-1"/>
    <n v="47.756852118916498"/>
    <n v="-1"/>
    <n v="4.1689539942116403"/>
    <n v="-1"/>
    <n v="6.8787740904492098"/>
    <n v="-1"/>
    <n v="20.345862955701101"/>
    <n v="-1"/>
    <x v="12"/>
    <x v="0"/>
    <x v="0"/>
  </r>
  <r>
    <n v="5079"/>
    <n v="4953"/>
    <m/>
    <x v="1"/>
    <n v="0"/>
    <n v="32"/>
    <n v="-1"/>
    <n v="10.6666666666667"/>
    <n v="-1"/>
    <n v="17.529301069196102"/>
    <n v="-1"/>
    <n v="0.588847835519688"/>
    <n v="-1"/>
    <n v="0.97159892860748498"/>
    <n v="-1"/>
    <n v="276.98713848612101"/>
    <n v="-1"/>
    <x v="12"/>
    <x v="0"/>
    <x v="0"/>
  </r>
  <r>
    <n v="5079"/>
    <n v="4954"/>
    <m/>
    <x v="1"/>
    <n v="0"/>
    <n v="189"/>
    <n v="-1"/>
    <n v="63"/>
    <n v="-1"/>
    <n v="32.084563643593398"/>
    <n v="-1"/>
    <n v="8.2581681657941708"/>
    <n v="-1"/>
    <n v="14.3815817153415"/>
    <n v="-1"/>
    <n v="51.823866313592099"/>
    <n v="-1"/>
    <x v="12"/>
    <x v="0"/>
    <x v="0"/>
  </r>
  <r>
    <n v="5079"/>
    <n v="6357"/>
    <m/>
    <x v="1"/>
    <n v="0"/>
    <n v="190"/>
    <n v="-1"/>
    <n v="63.3333333333333"/>
    <n v="-1"/>
    <n v="41.182575006285298"/>
    <n v="-1"/>
    <n v="1.76795603937001"/>
    <n v="-1"/>
    <n v="2.9171274649605201"/>
    <n v="-1"/>
    <n v="51.465351499225598"/>
    <n v="-1"/>
    <x v="12"/>
    <x v="0"/>
    <x v="0"/>
  </r>
  <r>
    <n v="5079"/>
    <n v="6368"/>
    <m/>
    <x v="1"/>
    <n v="0"/>
    <n v="215"/>
    <n v="-1"/>
    <n v="71.6666666666667"/>
    <n v="-1"/>
    <n v="29.398957750590998"/>
    <n v="-1"/>
    <n v="3.0572604425954699"/>
    <n v="-1"/>
    <n v="5.0444797302825197"/>
    <n v="-1"/>
    <n v="48.742006498287097"/>
    <n v="-1"/>
    <x v="12"/>
    <x v="0"/>
    <x v="0"/>
  </r>
  <r>
    <n v="5079"/>
    <n v="6640"/>
    <m/>
    <x v="1"/>
    <n v="0"/>
    <n v="404"/>
    <n v="-1"/>
    <n v="134.666666666667"/>
    <n v="-1"/>
    <n v="30.537879070557398"/>
    <n v="-1"/>
    <n v="6.1100570724753096"/>
    <n v="-1"/>
    <n v="8.4318787308809107"/>
    <n v="-1"/>
    <n v="25.849704329403199"/>
    <n v="-1"/>
    <x v="12"/>
    <x v="2"/>
    <x v="0"/>
  </r>
  <r>
    <n v="5079"/>
    <n v="6641"/>
    <m/>
    <x v="1"/>
    <n v="0"/>
    <n v="192"/>
    <n v="-1"/>
    <n v="64"/>
    <n v="-1"/>
    <n v="38.131113785147001"/>
    <n v="-1"/>
    <n v="14.881210614264299"/>
    <n v="-1"/>
    <n v="20.536070647684699"/>
    <n v="-1"/>
    <n v="51.657903091055303"/>
    <n v="-1"/>
    <x v="12"/>
    <x v="3"/>
    <x v="0"/>
  </r>
  <r>
    <n v="5079"/>
    <n v="6642"/>
    <m/>
    <x v="1"/>
    <n v="0"/>
    <n v="216"/>
    <n v="-1"/>
    <n v="72"/>
    <n v="-1"/>
    <n v="41.897739405670698"/>
    <n v="-1"/>
    <n v="2.0693758523142698"/>
    <n v="-1"/>
    <n v="2.8557386761936998"/>
    <n v="-1"/>
    <n v="49.250012312490099"/>
    <n v="-1"/>
    <x v="12"/>
    <x v="4"/>
    <x v="0"/>
  </r>
  <r>
    <n v="5079"/>
    <n v="6645"/>
    <m/>
    <x v="1"/>
    <n v="0"/>
    <n v="526"/>
    <n v="-1"/>
    <n v="175.333333333333"/>
    <n v="-1"/>
    <n v="47.064654819061097"/>
    <n v="-1"/>
    <n v="4.28576308356174"/>
    <n v="-1"/>
    <n v="5.91435303487909"/>
    <n v="-1"/>
    <n v="19.954376523567198"/>
    <n v="-1"/>
    <x v="12"/>
    <x v="21"/>
    <x v="0"/>
  </r>
  <r>
    <n v="5079"/>
    <n v="6760"/>
    <m/>
    <x v="1"/>
    <n v="0"/>
    <n v="88"/>
    <n v="-1"/>
    <n v="29.3333333333333"/>
    <n v="-1"/>
    <n v="22.797066581179301"/>
    <n v="-1"/>
    <n v="2.10984342111235"/>
    <n v="-1"/>
    <n v="2.9115839110745201"/>
    <n v="-1"/>
    <n v="86.622561324644707"/>
    <n v="-1"/>
    <x v="12"/>
    <x v="16"/>
    <x v="0"/>
  </r>
  <r>
    <n v="5079"/>
    <n v="6761"/>
    <m/>
    <x v="1"/>
    <n v="0"/>
    <n v="524"/>
    <n v="-1"/>
    <n v="174.666666666667"/>
    <n v="-1"/>
    <n v="49.8561718856607"/>
    <n v="-1"/>
    <n v="4.0160825833114897"/>
    <n v="-1"/>
    <n v="5.5421939458196903"/>
    <n v="-1"/>
    <n v="20.2461630171323"/>
    <n v="-1"/>
    <x v="12"/>
    <x v="20"/>
    <x v="0"/>
  </r>
  <r>
    <n v="5079"/>
    <n v="6763"/>
    <m/>
    <x v="1"/>
    <n v="0"/>
    <n v="216"/>
    <n v="-1"/>
    <n v="72"/>
    <n v="-1"/>
    <n v="30.7630971299781"/>
    <n v="-1"/>
    <n v="2.7106298296222602"/>
    <n v="-1"/>
    <n v="3.74066916487872"/>
    <n v="-1"/>
    <n v="46.650658395354803"/>
    <n v="-1"/>
    <x v="12"/>
    <x v="7"/>
    <x v="0"/>
  </r>
  <r>
    <n v="5079"/>
    <n v="6767"/>
    <m/>
    <x v="1"/>
    <n v="0"/>
    <n v="190"/>
    <n v="-1"/>
    <n v="63.3333333333333"/>
    <n v="-1"/>
    <n v="56.312864370217802"/>
    <n v="-1"/>
    <n v="1.19288869529326"/>
    <n v="-1"/>
    <n v="1.6461863995046899"/>
    <n v="-1"/>
    <n v="54.900604062566401"/>
    <n v="-1"/>
    <x v="12"/>
    <x v="10"/>
    <x v="0"/>
  </r>
  <r>
    <n v="5079"/>
    <n v="6768"/>
    <m/>
    <x v="1"/>
    <n v="0"/>
    <n v="32"/>
    <n v="-1"/>
    <n v="10.6666666666667"/>
    <n v="-1"/>
    <n v="31.354230474042101"/>
    <n v="-1"/>
    <n v="0.535950282638192"/>
    <n v="-1"/>
    <n v="0.73961139004070597"/>
    <n v="-1"/>
    <n v="277.17671620079199"/>
    <n v="-1"/>
    <x v="12"/>
    <x v="11"/>
    <x v="0"/>
  </r>
  <r>
    <n v="5079"/>
    <n v="6770"/>
    <m/>
    <x v="1"/>
    <n v="0"/>
    <n v="43"/>
    <n v="-1"/>
    <n v="14.3333333333333"/>
    <n v="-1"/>
    <n v="43.427713923280798"/>
    <n v="-1"/>
    <n v="0.996443841447059"/>
    <n v="-1"/>
    <n v="1.3750925011969399"/>
    <n v="-1"/>
    <n v="114.356577067309"/>
    <n v="-1"/>
    <x v="12"/>
    <x v="15"/>
    <x v="0"/>
  </r>
  <r>
    <n v="5079"/>
    <n v="6775"/>
    <m/>
    <x v="1"/>
    <n v="0"/>
    <n v="23"/>
    <n v="-1"/>
    <n v="7.6666666666666696"/>
    <n v="-1"/>
    <n v="45.844432582694999"/>
    <n v="-1"/>
    <n v="0.32290145227743999"/>
    <n v="-1"/>
    <n v="0.44560400414286699"/>
    <n v="-1"/>
    <n v="204.20300705935401"/>
    <n v="-1"/>
    <x v="12"/>
    <x v="12"/>
    <x v="0"/>
  </r>
  <r>
    <n v="5079"/>
    <n v="6777"/>
    <m/>
    <x v="1"/>
    <n v="0"/>
    <n v="32"/>
    <n v="-1"/>
    <n v="10.6666666666667"/>
    <n v="-1"/>
    <n v="38.626305634178301"/>
    <n v="-1"/>
    <n v="0.32768471226340801"/>
    <n v="-1"/>
    <n v="0.45220490136098002"/>
    <n v="-1"/>
    <n v="276.50504468440897"/>
    <n v="-1"/>
    <x v="12"/>
    <x v="14"/>
    <x v="0"/>
  </r>
  <r>
    <n v="5083"/>
    <n v="3660"/>
    <m/>
    <x v="1"/>
    <n v="1"/>
    <n v="59"/>
    <n v="-1"/>
    <n v="236"/>
    <n v="-1"/>
    <n v="52.479568936791303"/>
    <n v="-1"/>
    <n v="4.6480072271635802"/>
    <n v="-1"/>
    <n v="7.6692119248199102"/>
    <n v="-1"/>
    <n v="14.7091437928337"/>
    <n v="-1"/>
    <x v="0"/>
    <x v="0"/>
    <x v="0"/>
  </r>
  <r>
    <n v="5083"/>
    <n v="4949"/>
    <m/>
    <x v="1"/>
    <n v="1"/>
    <n v="6"/>
    <n v="-1"/>
    <n v="24"/>
    <n v="-1"/>
    <n v="47.543129713994702"/>
    <n v="-1"/>
    <n v="0.49943039671293199"/>
    <n v="-1"/>
    <n v="0.82406015457633697"/>
    <n v="-1"/>
    <n v="144.43416674485101"/>
    <n v="-1"/>
    <x v="0"/>
    <x v="0"/>
    <x v="0"/>
  </r>
  <r>
    <n v="5083"/>
    <n v="4950"/>
    <m/>
    <x v="1"/>
    <n v="1"/>
    <n v="56"/>
    <n v="-1"/>
    <n v="224"/>
    <n v="-1"/>
    <n v="50.330616044539603"/>
    <n v="-1"/>
    <n v="4.5938450231143904"/>
    <n v="-1"/>
    <n v="7.57984428813874"/>
    <n v="-1"/>
    <n v="15.279147114988501"/>
    <n v="-1"/>
    <x v="0"/>
    <x v="0"/>
    <x v="0"/>
  </r>
  <r>
    <n v="5083"/>
    <n v="4951"/>
    <m/>
    <x v="1"/>
    <n v="1"/>
    <n v="59"/>
    <n v="-1"/>
    <n v="236"/>
    <n v="-1"/>
    <n v="54.026722253360603"/>
    <n v="-1"/>
    <n v="4.3953172503858298"/>
    <n v="-1"/>
    <n v="7.2522734631366097"/>
    <n v="-1"/>
    <n v="14.685598057613699"/>
    <n v="-1"/>
    <x v="0"/>
    <x v="0"/>
    <x v="0"/>
  </r>
  <r>
    <n v="5083"/>
    <n v="6640"/>
    <m/>
    <x v="1"/>
    <n v="1"/>
    <n v="44"/>
    <n v="-1"/>
    <n v="176"/>
    <n v="-1"/>
    <n v="48.622025020125598"/>
    <n v="-1"/>
    <n v="3.6666319425511"/>
    <n v="-1"/>
    <n v="5.0599520632366497"/>
    <n v="-1"/>
    <n v="20.463857156310599"/>
    <n v="-1"/>
    <x v="0"/>
    <x v="2"/>
    <x v="0"/>
  </r>
  <r>
    <n v="5083"/>
    <n v="6645"/>
    <m/>
    <x v="1"/>
    <n v="1"/>
    <n v="65"/>
    <n v="-1"/>
    <n v="260"/>
    <n v="-1"/>
    <n v="44.9385297768304"/>
    <n v="-1"/>
    <n v="5.9614144777168701"/>
    <n v="-1"/>
    <n v="8.2267519508230507"/>
    <n v="-1"/>
    <n v="13.5312815509941"/>
    <n v="-1"/>
    <x v="0"/>
    <x v="21"/>
    <x v="0"/>
  </r>
  <r>
    <n v="5083"/>
    <n v="6760"/>
    <m/>
    <x v="1"/>
    <n v="1"/>
    <n v="14"/>
    <n v="-1"/>
    <n v="56"/>
    <n v="-1"/>
    <n v="46.224319287917602"/>
    <n v="-1"/>
    <n v="1.21975927421009"/>
    <n v="-1"/>
    <n v="1.6832677925936601"/>
    <n v="-1"/>
    <n v="58.042493276282798"/>
    <n v="-1"/>
    <x v="0"/>
    <x v="16"/>
    <x v="0"/>
  </r>
  <r>
    <n v="5083"/>
    <n v="6761"/>
    <m/>
    <x v="1"/>
    <n v="1"/>
    <n v="59"/>
    <n v="-1"/>
    <n v="236"/>
    <n v="-1"/>
    <n v="52.386085078338397"/>
    <n v="-1"/>
    <n v="4.6221984584025204"/>
    <n v="-1"/>
    <n v="6.3786338505551203"/>
    <n v="-1"/>
    <n v="14.7030722999998"/>
    <n v="-1"/>
    <x v="0"/>
    <x v="20"/>
    <x v="0"/>
  </r>
  <r>
    <n v="5083"/>
    <n v="6770"/>
    <m/>
    <x v="1"/>
    <n v="1"/>
    <n v="6"/>
    <n v="-1"/>
    <n v="24"/>
    <n v="-1"/>
    <n v="55.728252456402601"/>
    <n v="-1"/>
    <n v="0.435719112546261"/>
    <n v="-1"/>
    <n v="0.60129237531384006"/>
    <n v="-1"/>
    <n v="145.651199218785"/>
    <n v="-1"/>
    <x v="0"/>
    <x v="15"/>
    <x v="0"/>
  </r>
  <r>
    <n v="5083"/>
    <n v="2959"/>
    <m/>
    <x v="1"/>
    <n v="2"/>
    <n v="22"/>
    <n v="-1"/>
    <n v="88"/>
    <n v="-1"/>
    <n v="56.3122373703035"/>
    <n v="-1"/>
    <n v="1.36070728315893"/>
    <n v="-1"/>
    <n v="2.2451670172122302"/>
    <n v="-1"/>
    <n v="37.225885265538999"/>
    <n v="-1"/>
    <x v="1"/>
    <x v="0"/>
    <x v="0"/>
  </r>
  <r>
    <n v="5083"/>
    <n v="3660"/>
    <m/>
    <x v="1"/>
    <n v="2"/>
    <n v="53"/>
    <n v="-1"/>
    <n v="212"/>
    <n v="-1"/>
    <n v="50.287639521352702"/>
    <n v="-1"/>
    <n v="4.3245119339281697"/>
    <n v="-1"/>
    <n v="7.1354446909814904"/>
    <n v="-1"/>
    <n v="15.9638696398815"/>
    <n v="-1"/>
    <x v="1"/>
    <x v="0"/>
    <x v="0"/>
  </r>
  <r>
    <n v="5083"/>
    <n v="4949"/>
    <m/>
    <x v="1"/>
    <n v="2"/>
    <n v="8"/>
    <n v="-1"/>
    <n v="32"/>
    <n v="-1"/>
    <n v="43.607665139331097"/>
    <n v="-1"/>
    <n v="0.74900240345569402"/>
    <n v="-1"/>
    <n v="1.2358539657019001"/>
    <n v="-1"/>
    <n v="84.125376371084599"/>
    <n v="-1"/>
    <x v="1"/>
    <x v="0"/>
    <x v="0"/>
  </r>
  <r>
    <n v="5083"/>
    <n v="4950"/>
    <m/>
    <x v="1"/>
    <n v="2"/>
    <n v="56"/>
    <n v="-1"/>
    <n v="224"/>
    <n v="-1"/>
    <n v="47.190293831085398"/>
    <n v="-1"/>
    <n v="4.8544336983193404"/>
    <n v="-1"/>
    <n v="8.0098156022268991"/>
    <n v="-1"/>
    <n v="15.857828181909101"/>
    <n v="-1"/>
    <x v="1"/>
    <x v="0"/>
    <x v="0"/>
  </r>
  <r>
    <n v="5083"/>
    <n v="4951"/>
    <m/>
    <x v="1"/>
    <n v="2"/>
    <n v="55"/>
    <n v="-1"/>
    <n v="220"/>
    <n v="-1"/>
    <n v="47.8028123748974"/>
    <n v="-1"/>
    <n v="4.7302510117580301"/>
    <n v="-1"/>
    <n v="7.8049141694007398"/>
    <n v="-1"/>
    <n v="16.335885163368701"/>
    <n v="-1"/>
    <x v="1"/>
    <x v="0"/>
    <x v="0"/>
  </r>
  <r>
    <n v="5083"/>
    <n v="6640"/>
    <m/>
    <x v="1"/>
    <n v="2"/>
    <n v="46"/>
    <n v="-1"/>
    <n v="184"/>
    <n v="-1"/>
    <n v="39.660470573757699"/>
    <n v="-1"/>
    <n v="5.4099558294129899"/>
    <n v="-1"/>
    <n v="7.46573901879324"/>
    <n v="-1"/>
    <n v="19.421549838413299"/>
    <n v="-1"/>
    <x v="1"/>
    <x v="2"/>
    <x v="0"/>
  </r>
  <r>
    <n v="5083"/>
    <n v="6645"/>
    <m/>
    <x v="1"/>
    <n v="2"/>
    <n v="55"/>
    <n v="-1"/>
    <n v="220"/>
    <n v="-1"/>
    <n v="44.378731285336599"/>
    <n v="-1"/>
    <n v="5.0199007721742301"/>
    <n v="-1"/>
    <n v="6.9274630416636898"/>
    <n v="-1"/>
    <n v="16.1635039192162"/>
    <n v="-1"/>
    <x v="1"/>
    <x v="21"/>
    <x v="0"/>
  </r>
  <r>
    <n v="5083"/>
    <n v="6761"/>
    <m/>
    <x v="1"/>
    <n v="2"/>
    <n v="54"/>
    <n v="-1"/>
    <n v="216"/>
    <n v="-1"/>
    <n v="50.662516566676203"/>
    <n v="-1"/>
    <n v="4.3639897352616801"/>
    <n v="-1"/>
    <n v="6.0223058138519896"/>
    <n v="-1"/>
    <n v="16.423360972384199"/>
    <n v="-1"/>
    <x v="1"/>
    <x v="20"/>
    <x v="0"/>
  </r>
  <r>
    <n v="5083"/>
    <n v="6767"/>
    <m/>
    <x v="1"/>
    <n v="2"/>
    <n v="21"/>
    <n v="-1"/>
    <n v="84"/>
    <n v="-1"/>
    <n v="54.5982817109184"/>
    <n v="-1"/>
    <n v="1.53997016335565"/>
    <n v="-1"/>
    <n v="2.1251588254308"/>
    <n v="-1"/>
    <n v="43.671085360231402"/>
    <n v="-1"/>
    <x v="1"/>
    <x v="10"/>
    <x v="0"/>
  </r>
  <r>
    <n v="5083"/>
    <n v="6770"/>
    <m/>
    <x v="1"/>
    <n v="2"/>
    <n v="8"/>
    <n v="-1"/>
    <n v="32"/>
    <n v="-1"/>
    <n v="50.882280319105199"/>
    <n v="-1"/>
    <n v="0.57289319930501204"/>
    <n v="-1"/>
    <n v="0.79059261504091705"/>
    <n v="-1"/>
    <n v="85.335546638401894"/>
    <n v="-1"/>
    <x v="1"/>
    <x v="15"/>
    <x v="0"/>
  </r>
  <r>
    <n v="5083"/>
    <n v="3659"/>
    <m/>
    <x v="1"/>
    <n v="3"/>
    <n v="29"/>
    <n v="-1"/>
    <n v="116"/>
    <n v="-1"/>
    <n v="39.736807526975397"/>
    <n v="-1"/>
    <n v="2.8657765107820699"/>
    <n v="-1"/>
    <n v="4.72853124279042"/>
    <n v="-1"/>
    <n v="30.1171782420688"/>
    <n v="-1"/>
    <x v="2"/>
    <x v="0"/>
    <x v="0"/>
  </r>
  <r>
    <n v="5083"/>
    <n v="3660"/>
    <m/>
    <x v="1"/>
    <n v="3"/>
    <n v="65"/>
    <n v="-1"/>
    <n v="260"/>
    <n v="-1"/>
    <n v="52.940635736399003"/>
    <n v="-1"/>
    <n v="5.0061033334615201"/>
    <n v="-1"/>
    <n v="8.2600705002115102"/>
    <n v="-1"/>
    <n v="13.9612335353864"/>
    <n v="-1"/>
    <x v="2"/>
    <x v="0"/>
    <x v="0"/>
  </r>
  <r>
    <n v="5083"/>
    <n v="4949"/>
    <m/>
    <x v="1"/>
    <n v="3"/>
    <n v="7"/>
    <n v="-1"/>
    <n v="28"/>
    <n v="-1"/>
    <n v="49.822158688323903"/>
    <n v="-1"/>
    <n v="0.57586302836666503"/>
    <n v="-1"/>
    <n v="0.95017399680499703"/>
    <n v="-1"/>
    <n v="119.910132008644"/>
    <n v="-1"/>
    <x v="2"/>
    <x v="0"/>
    <x v="0"/>
  </r>
  <r>
    <n v="5083"/>
    <n v="4950"/>
    <m/>
    <x v="1"/>
    <n v="3"/>
    <n v="64"/>
    <n v="-1"/>
    <n v="256"/>
    <n v="-1"/>
    <n v="50.806279502873601"/>
    <n v="-1"/>
    <n v="5.1255392752306399"/>
    <n v="-1"/>
    <n v="8.4571398041305592"/>
    <n v="-1"/>
    <n v="13.9396289901222"/>
    <n v="-1"/>
    <x v="2"/>
    <x v="0"/>
    <x v="0"/>
  </r>
  <r>
    <n v="5083"/>
    <n v="4951"/>
    <m/>
    <x v="1"/>
    <n v="3"/>
    <n v="68"/>
    <n v="-1"/>
    <n v="272"/>
    <n v="-1"/>
    <n v="51.638205887514196"/>
    <n v="-1"/>
    <n v="5.3862177360894998"/>
    <n v="-1"/>
    <n v="8.8872592645476693"/>
    <n v="-1"/>
    <n v="13.104065053240699"/>
    <n v="-1"/>
    <x v="2"/>
    <x v="0"/>
    <x v="0"/>
  </r>
  <r>
    <n v="5083"/>
    <n v="6368"/>
    <m/>
    <x v="1"/>
    <n v="3"/>
    <n v="30"/>
    <n v="-1"/>
    <n v="120"/>
    <n v="-1"/>
    <n v="28.005203260871099"/>
    <n v="-1"/>
    <n v="4.85559097182818"/>
    <n v="-1"/>
    <n v="8.0117251035165005"/>
    <n v="-1"/>
    <n v="29.071237496212401"/>
    <n v="-1"/>
    <x v="2"/>
    <x v="0"/>
    <x v="0"/>
  </r>
  <r>
    <n v="5083"/>
    <n v="6640"/>
    <m/>
    <x v="1"/>
    <n v="3"/>
    <n v="48"/>
    <n v="-1"/>
    <n v="192"/>
    <n v="-1"/>
    <n v="18.1962333579018"/>
    <n v="-1"/>
    <n v="11.766177763010999"/>
    <n v="-1"/>
    <n v="16.237325256849701"/>
    <n v="-1"/>
    <n v="18.6790204381652"/>
    <n v="-1"/>
    <x v="2"/>
    <x v="2"/>
    <x v="0"/>
  </r>
  <r>
    <n v="5083"/>
    <n v="6642"/>
    <m/>
    <x v="1"/>
    <n v="3"/>
    <n v="29"/>
    <n v="-1"/>
    <n v="116"/>
    <n v="-1"/>
    <n v="42.2916309631403"/>
    <n v="-1"/>
    <n v="2.7419191457886498"/>
    <n v="-1"/>
    <n v="3.7838484211883401"/>
    <n v="-1"/>
    <n v="30.135453059182002"/>
    <n v="-1"/>
    <x v="2"/>
    <x v="4"/>
    <x v="0"/>
  </r>
  <r>
    <n v="5083"/>
    <n v="6645"/>
    <m/>
    <x v="1"/>
    <n v="3"/>
    <n v="64"/>
    <n v="-1"/>
    <n v="256"/>
    <n v="-1"/>
    <n v="47.283233927749102"/>
    <n v="-1"/>
    <n v="5.4679978503940898"/>
    <n v="-1"/>
    <n v="7.5458370074704"/>
    <n v="-1"/>
    <n v="13.7697306448779"/>
    <n v="-1"/>
    <x v="2"/>
    <x v="21"/>
    <x v="0"/>
  </r>
  <r>
    <n v="5083"/>
    <n v="6761"/>
    <m/>
    <x v="1"/>
    <n v="3"/>
    <n v="64"/>
    <n v="-1"/>
    <n v="256"/>
    <n v="-1"/>
    <n v="52.991734140921899"/>
    <n v="-1"/>
    <n v="4.9165551756032499"/>
    <n v="-1"/>
    <n v="6.7848461188885203"/>
    <n v="-1"/>
    <n v="14.0382981970236"/>
    <n v="-1"/>
    <x v="2"/>
    <x v="20"/>
    <x v="0"/>
  </r>
  <r>
    <n v="5083"/>
    <n v="6763"/>
    <m/>
    <x v="1"/>
    <n v="3"/>
    <n v="31"/>
    <n v="-1"/>
    <n v="124"/>
    <n v="-1"/>
    <n v="31.1177789058539"/>
    <n v="-1"/>
    <n v="3.7545799725894899"/>
    <n v="-1"/>
    <n v="5.1813203621734898"/>
    <n v="-1"/>
    <n v="28.5588292443394"/>
    <n v="-1"/>
    <x v="2"/>
    <x v="7"/>
    <x v="0"/>
  </r>
  <r>
    <n v="5083"/>
    <n v="6770"/>
    <m/>
    <x v="1"/>
    <n v="3"/>
    <n v="7"/>
    <n v="-1"/>
    <n v="28"/>
    <n v="-1"/>
    <n v="53.480340036576898"/>
    <n v="-1"/>
    <n v="0.52610458774422697"/>
    <n v="-1"/>
    <n v="0.72602433108703301"/>
    <n v="-1"/>
    <n v="120.057552797163"/>
    <n v="-1"/>
    <x v="2"/>
    <x v="15"/>
    <x v="0"/>
  </r>
  <r>
    <n v="5083"/>
    <n v="6775"/>
    <m/>
    <x v="1"/>
    <n v="3"/>
    <n v="7"/>
    <n v="-1"/>
    <n v="28"/>
    <n v="-1"/>
    <n v="50.069284204074698"/>
    <n v="-1"/>
    <n v="0.56087222441431706"/>
    <n v="-1"/>
    <n v="0.77400366969175705"/>
    <n v="-1"/>
    <n v="110.034071462621"/>
    <n v="-1"/>
    <x v="2"/>
    <x v="12"/>
    <x v="0"/>
  </r>
  <r>
    <n v="5083"/>
    <n v="3659"/>
    <m/>
    <x v="1"/>
    <n v="4"/>
    <n v="30"/>
    <n v="-1"/>
    <n v="120"/>
    <n v="-1"/>
    <n v="38.997855420782301"/>
    <n v="-1"/>
    <n v="3.0316751779389399"/>
    <n v="-1"/>
    <n v="5.0022640435992596"/>
    <n v="-1"/>
    <n v="30.392828315233899"/>
    <n v="-1"/>
    <x v="3"/>
    <x v="0"/>
    <x v="0"/>
  </r>
  <r>
    <n v="5083"/>
    <n v="3660"/>
    <m/>
    <x v="1"/>
    <n v="4"/>
    <n v="67"/>
    <n v="-1"/>
    <n v="268"/>
    <n v="-1"/>
    <n v="51.002253257592201"/>
    <n v="-1"/>
    <n v="5.35378398811996"/>
    <n v="-1"/>
    <n v="8.8337435803979307"/>
    <n v="-1"/>
    <n v="13.456828167862"/>
    <n v="-1"/>
    <x v="3"/>
    <x v="0"/>
    <x v="0"/>
  </r>
  <r>
    <n v="5083"/>
    <n v="4524"/>
    <m/>
    <x v="1"/>
    <n v="4"/>
    <n v="25"/>
    <n v="-1"/>
    <n v="100"/>
    <n v="-1"/>
    <n v="19.913269815527201"/>
    <n v="-1"/>
    <n v="19.078869513261601"/>
    <n v="-1"/>
    <n v="31.480134696881699"/>
    <n v="-1"/>
    <n v="30.771495518598499"/>
    <n v="-1"/>
    <x v="3"/>
    <x v="0"/>
    <x v="0"/>
  </r>
  <r>
    <n v="5083"/>
    <n v="4950"/>
    <m/>
    <x v="1"/>
    <n v="4"/>
    <n v="65"/>
    <n v="-1"/>
    <n v="260"/>
    <n v="-1"/>
    <n v="51.160068933014401"/>
    <n v="-1"/>
    <n v="5.1558438310799701"/>
    <n v="-1"/>
    <n v="8.5071423212819504"/>
    <n v="-1"/>
    <n v="13.559969991553601"/>
    <n v="-1"/>
    <x v="3"/>
    <x v="0"/>
    <x v="0"/>
  </r>
  <r>
    <n v="5083"/>
    <n v="4951"/>
    <m/>
    <x v="1"/>
    <n v="4"/>
    <n v="63"/>
    <n v="-1"/>
    <n v="252"/>
    <n v="-1"/>
    <n v="48.485011812974697"/>
    <n v="-1"/>
    <n v="5.23076748659647"/>
    <n v="-1"/>
    <n v="8.63076635288418"/>
    <n v="-1"/>
    <n v="14.287977890394099"/>
    <n v="-1"/>
    <x v="3"/>
    <x v="0"/>
    <x v="0"/>
  </r>
  <r>
    <n v="5083"/>
    <n v="6368"/>
    <m/>
    <x v="1"/>
    <n v="4"/>
    <n v="30"/>
    <n v="-1"/>
    <n v="120"/>
    <n v="-1"/>
    <n v="28.779661807177501"/>
    <n v="-1"/>
    <n v="4.4483795950745604"/>
    <n v="-1"/>
    <n v="7.3398263318730201"/>
    <n v="-1"/>
    <n v="29.9866890403102"/>
    <n v="-1"/>
    <x v="3"/>
    <x v="0"/>
    <x v="0"/>
  </r>
  <r>
    <n v="5083"/>
    <n v="6640"/>
    <m/>
    <x v="1"/>
    <n v="4"/>
    <n v="50"/>
    <n v="-1"/>
    <n v="200"/>
    <n v="-1"/>
    <n v="25.864433633735"/>
    <n v="-1"/>
    <n v="9.8693673051266195"/>
    <n v="-1"/>
    <n v="13.6197268340139"/>
    <n v="-1"/>
    <n v="17.7253835050332"/>
    <n v="-1"/>
    <x v="3"/>
    <x v="2"/>
    <x v="0"/>
  </r>
  <r>
    <n v="5083"/>
    <n v="6642"/>
    <m/>
    <x v="1"/>
    <n v="4"/>
    <n v="30"/>
    <n v="-1"/>
    <n v="120"/>
    <n v="-1"/>
    <n v="41.701909832955899"/>
    <n v="-1"/>
    <n v="2.8919688430272399"/>
    <n v="-1"/>
    <n v="3.9909170033775898"/>
    <n v="-1"/>
    <n v="30.484030553019402"/>
    <n v="-1"/>
    <x v="3"/>
    <x v="4"/>
    <x v="0"/>
  </r>
  <r>
    <n v="5083"/>
    <n v="6645"/>
    <m/>
    <x v="1"/>
    <n v="4"/>
    <n v="68"/>
    <n v="-1"/>
    <n v="272"/>
    <n v="-1"/>
    <n v="49.328553505152001"/>
    <n v="-1"/>
    <n v="5.5823732785369202"/>
    <n v="-1"/>
    <n v="7.7036750977621304"/>
    <n v="-1"/>
    <n v="13.386917321018799"/>
    <n v="-1"/>
    <x v="3"/>
    <x v="21"/>
    <x v="0"/>
  </r>
  <r>
    <n v="5083"/>
    <n v="6760"/>
    <m/>
    <x v="1"/>
    <n v="4"/>
    <n v="10"/>
    <n v="-1"/>
    <n v="40"/>
    <n v="-1"/>
    <n v="15.9841493838651"/>
    <n v="-1"/>
    <n v="2.7557709774963"/>
    <n v="-1"/>
    <n v="3.8029639358043599"/>
    <n v="-1"/>
    <n v="73.994755902261403"/>
    <n v="-1"/>
    <x v="3"/>
    <x v="16"/>
    <x v="0"/>
  </r>
  <r>
    <n v="5083"/>
    <n v="6761"/>
    <m/>
    <x v="1"/>
    <n v="4"/>
    <n v="67"/>
    <n v="-1"/>
    <n v="268"/>
    <n v="-1"/>
    <n v="51.240200802787697"/>
    <n v="-1"/>
    <n v="5.3520544398543501"/>
    <n v="-1"/>
    <n v="7.3858351014784098"/>
    <n v="-1"/>
    <n v="13.4574080860798"/>
    <n v="-1"/>
    <x v="3"/>
    <x v="20"/>
    <x v="0"/>
  </r>
  <r>
    <n v="5083"/>
    <n v="6763"/>
    <m/>
    <x v="1"/>
    <n v="4"/>
    <n v="28"/>
    <n v="-1"/>
    <n v="112"/>
    <n v="-1"/>
    <n v="30.9498542100688"/>
    <n v="-1"/>
    <n v="3.3834542550307498"/>
    <n v="-1"/>
    <n v="4.66916687194243"/>
    <n v="-1"/>
    <n v="31.8668993246798"/>
    <n v="-1"/>
    <x v="3"/>
    <x v="7"/>
    <x v="0"/>
  </r>
  <r>
    <n v="5083"/>
    <n v="3660"/>
    <m/>
    <x v="1"/>
    <n v="5"/>
    <n v="52"/>
    <n v="-1"/>
    <n v="208"/>
    <n v="-1"/>
    <n v="49.759513843221001"/>
    <n v="-1"/>
    <n v="4.2493527743475799"/>
    <n v="-1"/>
    <n v="7.0114320776735104"/>
    <n v="-1"/>
    <n v="17.352340578543"/>
    <n v="-1"/>
    <x v="4"/>
    <x v="0"/>
    <x v="0"/>
  </r>
  <r>
    <n v="5083"/>
    <n v="4524"/>
    <m/>
    <x v="1"/>
    <n v="5"/>
    <n v="14"/>
    <n v="-1"/>
    <n v="56"/>
    <n v="-1"/>
    <n v="29.6487814258968"/>
    <n v="-1"/>
    <n v="6.82087334429586"/>
    <n v="-1"/>
    <n v="11.254441018088199"/>
    <n v="-1"/>
    <n v="55.758666877988603"/>
    <n v="-1"/>
    <x v="4"/>
    <x v="0"/>
    <x v="0"/>
  </r>
  <r>
    <n v="5083"/>
    <n v="4950"/>
    <m/>
    <x v="1"/>
    <n v="5"/>
    <n v="52"/>
    <n v="-1"/>
    <n v="208"/>
    <n v="-1"/>
    <n v="44.4555660398957"/>
    <n v="-1"/>
    <n v="4.7692805864602796"/>
    <n v="-1"/>
    <n v="7.86931296765946"/>
    <n v="-1"/>
    <n v="16.315353686249601"/>
    <n v="-1"/>
    <x v="4"/>
    <x v="0"/>
    <x v="0"/>
  </r>
  <r>
    <n v="5083"/>
    <n v="4951"/>
    <m/>
    <x v="1"/>
    <n v="5"/>
    <n v="55"/>
    <n v="-1"/>
    <n v="220"/>
    <n v="-1"/>
    <n v="48.340093886473902"/>
    <n v="-1"/>
    <n v="4.6398195743360198"/>
    <n v="-1"/>
    <n v="7.6557022976544298"/>
    <n v="-1"/>
    <n v="15.7989723413848"/>
    <n v="-1"/>
    <x v="4"/>
    <x v="0"/>
    <x v="0"/>
  </r>
  <r>
    <n v="5083"/>
    <n v="6640"/>
    <m/>
    <x v="1"/>
    <n v="5"/>
    <n v="36"/>
    <n v="-1"/>
    <n v="144"/>
    <n v="-1"/>
    <n v="15.041037055489801"/>
    <n v="-1"/>
    <n v="9.7979157915268793"/>
    <n v="-1"/>
    <n v="13.521123745586999"/>
    <n v="-1"/>
    <n v="23.636681650541899"/>
    <n v="-1"/>
    <x v="4"/>
    <x v="2"/>
    <x v="0"/>
  </r>
  <r>
    <n v="5083"/>
    <n v="6645"/>
    <m/>
    <x v="1"/>
    <n v="5"/>
    <n v="53"/>
    <n v="-1"/>
    <n v="212"/>
    <n v="-1"/>
    <n v="44.318479515156"/>
    <n v="-1"/>
    <n v="4.89587543828753"/>
    <n v="-1"/>
    <n v="6.75630808149144"/>
    <n v="-1"/>
    <n v="16.435852172920502"/>
    <n v="-1"/>
    <x v="4"/>
    <x v="21"/>
    <x v="0"/>
  </r>
  <r>
    <n v="5083"/>
    <n v="6760"/>
    <m/>
    <x v="1"/>
    <n v="5"/>
    <n v="14"/>
    <n v="-1"/>
    <n v="56"/>
    <n v="-1"/>
    <n v="16.449455912697399"/>
    <n v="-1"/>
    <n v="3.6142556565746999"/>
    <n v="-1"/>
    <n v="4.9876727888389798"/>
    <n v="-1"/>
    <n v="61.247424281261701"/>
    <n v="-1"/>
    <x v="4"/>
    <x v="16"/>
    <x v="0"/>
  </r>
  <r>
    <n v="5083"/>
    <n v="6761"/>
    <m/>
    <x v="1"/>
    <n v="5"/>
    <n v="52"/>
    <n v="-1"/>
    <n v="208"/>
    <n v="-1"/>
    <n v="50.7837656896561"/>
    <n v="-1"/>
    <n v="4.1787965264058"/>
    <n v="-1"/>
    <n v="5.7667391865139503"/>
    <n v="-1"/>
    <n v="17.3617893750056"/>
    <n v="-1"/>
    <x v="4"/>
    <x v="20"/>
    <x v="0"/>
  </r>
  <r>
    <n v="5083"/>
    <n v="6763"/>
    <m/>
    <x v="1"/>
    <n v="5"/>
    <n v="21"/>
    <n v="-1"/>
    <n v="84"/>
    <n v="-1"/>
    <n v="31.1834436881668"/>
    <n v="-1"/>
    <n v="2.5425917862190999"/>
    <n v="-1"/>
    <n v="3.50877666498236"/>
    <n v="-1"/>
    <n v="43.999498123603203"/>
    <n v="-1"/>
    <x v="4"/>
    <x v="7"/>
    <x v="0"/>
  </r>
  <r>
    <n v="5083"/>
    <n v="3660"/>
    <m/>
    <x v="1"/>
    <n v="6"/>
    <n v="51"/>
    <n v="-1"/>
    <n v="204"/>
    <n v="-1"/>
    <n v="51.131483793369902"/>
    <n v="-1"/>
    <n v="4.0525418816406296"/>
    <n v="-1"/>
    <n v="6.6866941047070396"/>
    <n v="-1"/>
    <n v="17.645515344596799"/>
    <n v="-1"/>
    <x v="5"/>
    <x v="0"/>
    <x v="0"/>
  </r>
  <r>
    <n v="5083"/>
    <n v="4524"/>
    <m/>
    <x v="1"/>
    <n v="6"/>
    <n v="16"/>
    <n v="-1"/>
    <n v="64"/>
    <n v="-1"/>
    <n v="25.1221989013052"/>
    <n v="-1"/>
    <n v="8.2263972410476303"/>
    <n v="-1"/>
    <n v="13.5735554477286"/>
    <n v="-1"/>
    <n v="48.300110339056502"/>
    <n v="-1"/>
    <x v="5"/>
    <x v="0"/>
    <x v="0"/>
  </r>
  <r>
    <n v="5083"/>
    <n v="4950"/>
    <m/>
    <x v="1"/>
    <n v="6"/>
    <n v="52"/>
    <n v="-1"/>
    <n v="208"/>
    <n v="-1"/>
    <n v="46.276818863843801"/>
    <n v="-1"/>
    <n v="4.5796885719503297"/>
    <n v="-1"/>
    <n v="7.5564861437180397"/>
    <n v="-1"/>
    <n v="17.540342914506201"/>
    <n v="-1"/>
    <x v="5"/>
    <x v="0"/>
    <x v="0"/>
  </r>
  <r>
    <n v="5083"/>
    <n v="4951"/>
    <m/>
    <x v="1"/>
    <n v="6"/>
    <n v="47"/>
    <n v="-1"/>
    <n v="188"/>
    <n v="-1"/>
    <n v="47.223792710371598"/>
    <n v="-1"/>
    <n v="4.1867022224454402"/>
    <n v="-1"/>
    <n v="6.9080586670349797"/>
    <n v="-1"/>
    <n v="18.487047666176601"/>
    <n v="-1"/>
    <x v="5"/>
    <x v="0"/>
    <x v="0"/>
  </r>
  <r>
    <n v="5083"/>
    <n v="6640"/>
    <m/>
    <x v="1"/>
    <n v="6"/>
    <n v="39"/>
    <n v="-1"/>
    <n v="156"/>
    <n v="-1"/>
    <n v="14.8266215073133"/>
    <n v="-1"/>
    <n v="11.3071705242448"/>
    <n v="-1"/>
    <n v="15.603895269541001"/>
    <n v="-1"/>
    <n v="23.109411525551"/>
    <n v="-1"/>
    <x v="5"/>
    <x v="2"/>
    <x v="0"/>
  </r>
  <r>
    <n v="5083"/>
    <n v="6645"/>
    <m/>
    <x v="1"/>
    <n v="6"/>
    <n v="49"/>
    <n v="-1"/>
    <n v="196"/>
    <n v="-1"/>
    <n v="48.329648496135"/>
    <n v="-1"/>
    <n v="4.0933832116659001"/>
    <n v="-1"/>
    <n v="5.6488688125801696"/>
    <n v="-1"/>
    <n v="16.586395832668"/>
    <n v="-1"/>
    <x v="5"/>
    <x v="21"/>
    <x v="0"/>
  </r>
  <r>
    <n v="5083"/>
    <n v="6760"/>
    <m/>
    <x v="1"/>
    <n v="6"/>
    <n v="8"/>
    <n v="-1"/>
    <n v="32"/>
    <n v="-1"/>
    <n v="13.5102126166567"/>
    <n v="-1"/>
    <n v="2.5862035376545598"/>
    <n v="-1"/>
    <n v="3.5689608696313102"/>
    <n v="-1"/>
    <n v="124.53955349690899"/>
    <n v="-1"/>
    <x v="5"/>
    <x v="16"/>
    <x v="0"/>
  </r>
  <r>
    <n v="5083"/>
    <n v="6761"/>
    <m/>
    <x v="1"/>
    <n v="6"/>
    <n v="51"/>
    <n v="-1"/>
    <n v="204"/>
    <n v="-1"/>
    <n v="51.490279066368103"/>
    <n v="-1"/>
    <n v="4.0325840126996697"/>
    <n v="-1"/>
    <n v="5.5649659182966804"/>
    <n v="-1"/>
    <n v="17.6344265884211"/>
    <n v="-1"/>
    <x v="5"/>
    <x v="20"/>
    <x v="0"/>
  </r>
  <r>
    <n v="5083"/>
    <n v="3660"/>
    <m/>
    <x v="1"/>
    <n v="7"/>
    <n v="39"/>
    <n v="-1"/>
    <n v="156"/>
    <n v="-1"/>
    <n v="49.018326717569302"/>
    <n v="-1"/>
    <n v="3.19182086083114"/>
    <n v="-1"/>
    <n v="5.2665044203713798"/>
    <n v="-1"/>
    <n v="22.502438309561899"/>
    <n v="-1"/>
    <x v="6"/>
    <x v="0"/>
    <x v="0"/>
  </r>
  <r>
    <n v="5083"/>
    <n v="4950"/>
    <m/>
    <x v="1"/>
    <n v="7"/>
    <n v="40"/>
    <n v="-1"/>
    <n v="160"/>
    <n v="-1"/>
    <n v="43.490788047144797"/>
    <n v="-1"/>
    <n v="3.7335312963573002"/>
    <n v="-1"/>
    <n v="6.1603266389895497"/>
    <n v="-1"/>
    <n v="22.971587238690901"/>
    <n v="-1"/>
    <x v="6"/>
    <x v="0"/>
    <x v="0"/>
  </r>
  <r>
    <n v="5083"/>
    <n v="4951"/>
    <m/>
    <x v="1"/>
    <n v="7"/>
    <n v="39"/>
    <n v="-1"/>
    <n v="156"/>
    <n v="-1"/>
    <n v="45.848532978095299"/>
    <n v="-1"/>
    <n v="3.6877039970074499"/>
    <n v="-1"/>
    <n v="6.0847115950623003"/>
    <n v="-1"/>
    <n v="22.547468111850598"/>
    <n v="-1"/>
    <x v="6"/>
    <x v="0"/>
    <x v="0"/>
  </r>
  <r>
    <n v="5083"/>
    <n v="6640"/>
    <m/>
    <x v="1"/>
    <n v="7"/>
    <n v="32"/>
    <n v="-1"/>
    <n v="128"/>
    <n v="-1"/>
    <n v="13.1084430437409"/>
    <n v="-1"/>
    <n v="10.4347247291409"/>
    <n v="-1"/>
    <n v="14.3999200764578"/>
    <n v="-1"/>
    <n v="26.852656447901499"/>
    <n v="-1"/>
    <x v="6"/>
    <x v="2"/>
    <x v="0"/>
  </r>
  <r>
    <n v="5083"/>
    <n v="6641"/>
    <m/>
    <x v="1"/>
    <n v="7"/>
    <n v="17"/>
    <n v="-1"/>
    <n v="68"/>
    <n v="-1"/>
    <n v="40.919287541901099"/>
    <n v="-1"/>
    <n v="11.971404378944801"/>
    <n v="-1"/>
    <n v="16.520538042943901"/>
    <n v="-1"/>
    <n v="45.736069378111097"/>
    <n v="-1"/>
    <x v="6"/>
    <x v="3"/>
    <x v="0"/>
  </r>
  <r>
    <n v="5083"/>
    <n v="6645"/>
    <m/>
    <x v="1"/>
    <n v="7"/>
    <n v="39"/>
    <n v="-1"/>
    <n v="156"/>
    <n v="-1"/>
    <n v="46.179861430542402"/>
    <n v="-1"/>
    <n v="3.45026125860092"/>
    <n v="-1"/>
    <n v="4.7613605204171403"/>
    <n v="-1"/>
    <n v="22.372759311216502"/>
    <n v="-1"/>
    <x v="6"/>
    <x v="21"/>
    <x v="0"/>
  </r>
  <r>
    <n v="5083"/>
    <n v="6761"/>
    <m/>
    <x v="1"/>
    <n v="7"/>
    <n v="39"/>
    <n v="-1"/>
    <n v="156"/>
    <n v="-1"/>
    <n v="49.183719363348303"/>
    <n v="-1"/>
    <n v="3.22270473715602"/>
    <n v="-1"/>
    <n v="4.4473325219082502"/>
    <n v="-1"/>
    <n v="22.508873154980598"/>
    <n v="-1"/>
    <x v="6"/>
    <x v="20"/>
    <x v="0"/>
  </r>
  <r>
    <n v="5083"/>
    <n v="6767"/>
    <m/>
    <x v="1"/>
    <n v="7"/>
    <n v="16"/>
    <n v="-1"/>
    <n v="64"/>
    <n v="-1"/>
    <n v="57.034647836772699"/>
    <n v="-1"/>
    <n v="1.1704793215234499"/>
    <n v="-1"/>
    <n v="1.6152614637023599"/>
    <n v="-1"/>
    <n v="56.280371071513102"/>
    <n v="-1"/>
    <x v="6"/>
    <x v="10"/>
    <x v="0"/>
  </r>
  <r>
    <n v="5083"/>
    <n v="2959"/>
    <m/>
    <x v="1"/>
    <n v="8"/>
    <n v="16"/>
    <n v="-1"/>
    <n v="64"/>
    <n v="-1"/>
    <n v="54.028017600069099"/>
    <n v="-1"/>
    <n v="1.0593401624752501"/>
    <n v="-1"/>
    <n v="1.74791126808416"/>
    <n v="-1"/>
    <n v="52.064688342620798"/>
    <n v="-1"/>
    <x v="7"/>
    <x v="0"/>
    <x v="0"/>
  </r>
  <r>
    <n v="5083"/>
    <n v="3660"/>
    <m/>
    <x v="1"/>
    <n v="8"/>
    <n v="28"/>
    <n v="-1"/>
    <n v="112"/>
    <n v="-1"/>
    <n v="42.455032809334"/>
    <n v="-1"/>
    <n v="2.67993621272023"/>
    <n v="-1"/>
    <n v="4.4218947509883799"/>
    <n v="-1"/>
    <n v="31.3775733155538"/>
    <n v="-1"/>
    <x v="7"/>
    <x v="0"/>
    <x v="0"/>
  </r>
  <r>
    <n v="5083"/>
    <n v="4950"/>
    <m/>
    <x v="1"/>
    <n v="8"/>
    <n v="28"/>
    <n v="-1"/>
    <n v="112"/>
    <n v="-1"/>
    <n v="40.321417851489301"/>
    <n v="-1"/>
    <n v="2.84860512827701"/>
    <n v="-1"/>
    <n v="4.7001984616570702"/>
    <n v="-1"/>
    <n v="31.5507021361901"/>
    <n v="-1"/>
    <x v="7"/>
    <x v="0"/>
    <x v="0"/>
  </r>
  <r>
    <n v="5083"/>
    <n v="4951"/>
    <m/>
    <x v="1"/>
    <n v="8"/>
    <n v="29"/>
    <n v="-1"/>
    <n v="116"/>
    <n v="-1"/>
    <n v="39.123945498873098"/>
    <n v="-1"/>
    <n v="3.14276497416492"/>
    <n v="-1"/>
    <n v="5.1855622073721204"/>
    <n v="-1"/>
    <n v="31.489311511801201"/>
    <n v="-1"/>
    <x v="7"/>
    <x v="0"/>
    <x v="0"/>
  </r>
  <r>
    <n v="5083"/>
    <n v="6640"/>
    <m/>
    <x v="1"/>
    <n v="8"/>
    <n v="22"/>
    <n v="-1"/>
    <n v="88"/>
    <n v="-1"/>
    <n v="10.3079866545123"/>
    <n v="-1"/>
    <n v="8.9736159234167197"/>
    <n v="-1"/>
    <n v="12.383589931525499"/>
    <n v="-1"/>
    <n v="39.694374235789603"/>
    <n v="-1"/>
    <x v="7"/>
    <x v="2"/>
    <x v="0"/>
  </r>
  <r>
    <n v="5083"/>
    <n v="6645"/>
    <m/>
    <x v="1"/>
    <n v="8"/>
    <n v="30"/>
    <n v="-1"/>
    <n v="120"/>
    <n v="-1"/>
    <n v="40.0390320490324"/>
    <n v="-1"/>
    <n v="3.07715935254561"/>
    <n v="-1"/>
    <n v="4.2464798918399103"/>
    <n v="-1"/>
    <n v="27.9079424027165"/>
    <n v="-1"/>
    <x v="7"/>
    <x v="21"/>
    <x v="0"/>
  </r>
  <r>
    <n v="5083"/>
    <n v="6761"/>
    <m/>
    <x v="1"/>
    <n v="8"/>
    <n v="28"/>
    <n v="-1"/>
    <n v="112"/>
    <n v="-1"/>
    <n v="43.287461969055798"/>
    <n v="-1"/>
    <n v="2.6564735289506398"/>
    <n v="-1"/>
    <n v="3.6659334572848299"/>
    <n v="-1"/>
    <n v="31.4016054346129"/>
    <n v="-1"/>
    <x v="7"/>
    <x v="20"/>
    <x v="0"/>
  </r>
  <r>
    <n v="5083"/>
    <n v="3660"/>
    <m/>
    <x v="1"/>
    <n v="9"/>
    <n v="33"/>
    <n v="-1"/>
    <n v="132"/>
    <n v="-1"/>
    <n v="48.052978744782799"/>
    <n v="-1"/>
    <n v="2.8128569069609801"/>
    <n v="-1"/>
    <n v="4.6412138964856204"/>
    <n v="-1"/>
    <n v="27.302195529887399"/>
    <n v="-1"/>
    <x v="8"/>
    <x v="0"/>
    <x v="0"/>
  </r>
  <r>
    <n v="5083"/>
    <n v="4524"/>
    <m/>
    <x v="1"/>
    <n v="9"/>
    <n v="10"/>
    <n v="-1"/>
    <n v="40"/>
    <n v="-1"/>
    <n v="25.812232196463199"/>
    <n v="-1"/>
    <n v="5.8874762216649001"/>
    <n v="-1"/>
    <n v="9.7143357657470801"/>
    <n v="-1"/>
    <n v="85.626123849719804"/>
    <n v="-1"/>
    <x v="8"/>
    <x v="0"/>
    <x v="0"/>
  </r>
  <r>
    <n v="5083"/>
    <n v="4950"/>
    <m/>
    <x v="1"/>
    <n v="9"/>
    <n v="33"/>
    <n v="-1"/>
    <n v="132"/>
    <n v="-1"/>
    <n v="43.757769798236801"/>
    <n v="-1"/>
    <n v="3.0159387027374498"/>
    <n v="-1"/>
    <n v="4.9762988595167901"/>
    <n v="-1"/>
    <n v="28.0293625046979"/>
    <n v="-1"/>
    <x v="8"/>
    <x v="0"/>
    <x v="0"/>
  </r>
  <r>
    <n v="5083"/>
    <n v="4951"/>
    <m/>
    <x v="1"/>
    <n v="9"/>
    <n v="32"/>
    <n v="-1"/>
    <n v="128"/>
    <n v="-1"/>
    <n v="44.794854812086697"/>
    <n v="-1"/>
    <n v="3.0240508761698401"/>
    <n v="-1"/>
    <n v="4.9896839456802402"/>
    <n v="-1"/>
    <n v="26.9597697319135"/>
    <n v="-1"/>
    <x v="8"/>
    <x v="0"/>
    <x v="0"/>
  </r>
  <r>
    <n v="5083"/>
    <n v="4954"/>
    <m/>
    <x v="1"/>
    <n v="9"/>
    <n v="14"/>
    <n v="-1"/>
    <n v="56"/>
    <n v="-1"/>
    <n v="34.072408986866499"/>
    <n v="-1"/>
    <n v="5.1939141800028796"/>
    <n v="-1"/>
    <n v="9.0451901320659296"/>
    <n v="-1"/>
    <n v="66.981336986685804"/>
    <n v="-1"/>
    <x v="8"/>
    <x v="0"/>
    <x v="0"/>
  </r>
  <r>
    <n v="5083"/>
    <n v="6645"/>
    <m/>
    <x v="1"/>
    <n v="9"/>
    <n v="32"/>
    <n v="-1"/>
    <n v="128"/>
    <n v="-1"/>
    <n v="45.385938861002202"/>
    <n v="-1"/>
    <n v="2.8944614918304001"/>
    <n v="-1"/>
    <n v="3.99435684492409"/>
    <n v="-1"/>
    <n v="27.802046145277501"/>
    <n v="-1"/>
    <x v="8"/>
    <x v="21"/>
    <x v="0"/>
  </r>
  <r>
    <n v="5083"/>
    <n v="6761"/>
    <m/>
    <x v="1"/>
    <n v="9"/>
    <n v="33"/>
    <n v="-1"/>
    <n v="132"/>
    <n v="-1"/>
    <n v="49.249037040398598"/>
    <n v="-1"/>
    <n v="2.7445667701349898"/>
    <n v="-1"/>
    <n v="3.78750212969917"/>
    <n v="-1"/>
    <n v="27.286241439047799"/>
    <n v="-1"/>
    <x v="8"/>
    <x v="20"/>
    <x v="0"/>
  </r>
  <r>
    <n v="5083"/>
    <n v="2959"/>
    <m/>
    <x v="1"/>
    <n v="10"/>
    <n v="10"/>
    <n v="-1"/>
    <n v="40"/>
    <n v="-1"/>
    <n v="56.166933556684803"/>
    <n v="-1"/>
    <n v="0.73099883245481501"/>
    <n v="-1"/>
    <n v="1.20614807355044"/>
    <n v="-1"/>
    <n v="86.718027858166494"/>
    <n v="-1"/>
    <x v="9"/>
    <x v="0"/>
    <x v="0"/>
  </r>
  <r>
    <n v="5083"/>
    <n v="3659"/>
    <m/>
    <x v="1"/>
    <n v="10"/>
    <n v="14"/>
    <n v="-1"/>
    <n v="56"/>
    <n v="-1"/>
    <n v="40.2037478233215"/>
    <n v="-1"/>
    <n v="1.3747991010803"/>
    <n v="-1"/>
    <n v="2.2684185167824902"/>
    <n v="-1"/>
    <n v="59.539100468464"/>
    <n v="-1"/>
    <x v="9"/>
    <x v="0"/>
    <x v="0"/>
  </r>
  <r>
    <n v="5083"/>
    <n v="3660"/>
    <m/>
    <x v="1"/>
    <n v="10"/>
    <n v="31"/>
    <n v="-1"/>
    <n v="124"/>
    <n v="-1"/>
    <n v="44.336831160712499"/>
    <n v="-1"/>
    <n v="2.8689674275355102"/>
    <n v="-1"/>
    <n v="4.73379625543358"/>
    <n v="-1"/>
    <n v="28.309119645614199"/>
    <n v="-1"/>
    <x v="9"/>
    <x v="0"/>
    <x v="0"/>
  </r>
  <r>
    <n v="5083"/>
    <n v="4950"/>
    <m/>
    <x v="1"/>
    <n v="10"/>
    <n v="31"/>
    <n v="-1"/>
    <n v="124"/>
    <n v="-1"/>
    <n v="41.407751619504801"/>
    <n v="-1"/>
    <n v="3.09494440180955"/>
    <n v="-1"/>
    <n v="5.10665826298575"/>
    <n v="-1"/>
    <n v="29.592958622964701"/>
    <n v="-1"/>
    <x v="9"/>
    <x v="0"/>
    <x v="0"/>
  </r>
  <r>
    <n v="5083"/>
    <n v="4951"/>
    <m/>
    <x v="1"/>
    <n v="10"/>
    <n v="31"/>
    <n v="-1"/>
    <n v="124"/>
    <n v="-1"/>
    <n v="38.840813327032897"/>
    <n v="-1"/>
    <n v="3.3618401982798698"/>
    <n v="-1"/>
    <n v="5.5470363271617904"/>
    <n v="-1"/>
    <n v="28.430483776874802"/>
    <n v="-1"/>
    <x v="9"/>
    <x v="0"/>
    <x v="0"/>
  </r>
  <r>
    <n v="5083"/>
    <n v="4954"/>
    <m/>
    <x v="1"/>
    <n v="10"/>
    <n v="10"/>
    <n v="-1"/>
    <n v="40"/>
    <n v="-1"/>
    <n v="35.204320746386699"/>
    <n v="-1"/>
    <n v="4.2630925407936697"/>
    <n v="-1"/>
    <n v="7.4241662926454701"/>
    <n v="-1"/>
    <n v="66.510931443890499"/>
    <n v="-1"/>
    <x v="9"/>
    <x v="0"/>
    <x v="0"/>
  </r>
  <r>
    <n v="5083"/>
    <n v="6642"/>
    <m/>
    <x v="1"/>
    <n v="10"/>
    <n v="14"/>
    <n v="-1"/>
    <n v="56"/>
    <n v="-1"/>
    <n v="42.220226395350103"/>
    <n v="-1"/>
    <n v="1.3514914302418899"/>
    <n v="-1"/>
    <n v="1.8650581737338101"/>
    <n v="-1"/>
    <n v="59.520648384192597"/>
    <n v="-1"/>
    <x v="9"/>
    <x v="4"/>
    <x v="0"/>
  </r>
  <r>
    <n v="5083"/>
    <n v="6645"/>
    <m/>
    <x v="1"/>
    <n v="10"/>
    <n v="31"/>
    <n v="-1"/>
    <n v="124"/>
    <n v="-1"/>
    <n v="42.793638928785697"/>
    <n v="-1"/>
    <n v="2.9546143616819802"/>
    <n v="-1"/>
    <n v="4.0773678050324298"/>
    <n v="-1"/>
    <n v="27.9305485339241"/>
    <n v="-1"/>
    <x v="9"/>
    <x v="21"/>
    <x v="0"/>
  </r>
  <r>
    <n v="5083"/>
    <n v="6761"/>
    <m/>
    <x v="1"/>
    <n v="10"/>
    <n v="31"/>
    <n v="-1"/>
    <n v="124"/>
    <n v="-1"/>
    <n v="44.774229581755698"/>
    <n v="-1"/>
    <n v="2.8283290903027298"/>
    <n v="-1"/>
    <n v="3.9030941311312399"/>
    <n v="-1"/>
    <n v="28.305782372987402"/>
    <n v="-1"/>
    <x v="9"/>
    <x v="20"/>
    <x v="0"/>
  </r>
  <r>
    <n v="5083"/>
    <n v="6767"/>
    <m/>
    <x v="1"/>
    <n v="10"/>
    <n v="10"/>
    <n v="-1"/>
    <n v="40"/>
    <n v="-1"/>
    <n v="57.126041413156003"/>
    <n v="-1"/>
    <n v="0.69940921363902597"/>
    <n v="-1"/>
    <n v="0.96518471482185597"/>
    <n v="-1"/>
    <n v="66.887386278207302"/>
    <n v="-1"/>
    <x v="9"/>
    <x v="10"/>
    <x v="0"/>
  </r>
  <r>
    <n v="5083"/>
    <n v="6368"/>
    <m/>
    <x v="1"/>
    <n v="11"/>
    <n v="6"/>
    <n v="-1"/>
    <n v="24"/>
    <n v="-1"/>
    <n v="16.8517960743945"/>
    <n v="-1"/>
    <n v="1.36055088173533"/>
    <n v="-1"/>
    <n v="2.2449089548632899"/>
    <n v="-1"/>
    <n v="107.974278973732"/>
    <n v="-1"/>
    <x v="10"/>
    <x v="0"/>
    <x v="0"/>
  </r>
  <r>
    <n v="5083"/>
    <n v="6645"/>
    <m/>
    <x v="1"/>
    <n v="11"/>
    <n v="23"/>
    <n v="-1"/>
    <n v="92"/>
    <n v="-1"/>
    <n v="45.161378719498401"/>
    <n v="-1"/>
    <n v="2.0710554590875301"/>
    <n v="-1"/>
    <n v="2.8580565236652302"/>
    <n v="-1"/>
    <n v="38.884057171067099"/>
    <n v="-1"/>
    <x v="10"/>
    <x v="21"/>
    <x v="0"/>
  </r>
  <r>
    <n v="5083"/>
    <n v="3660"/>
    <m/>
    <x v="1"/>
    <n v="12"/>
    <n v="25"/>
    <n v="-1"/>
    <n v="100"/>
    <n v="-1"/>
    <n v="48.710435344661498"/>
    <n v="-1"/>
    <n v="2.07858410693721"/>
    <n v="-1"/>
    <n v="3.4296637764464002"/>
    <n v="-1"/>
    <n v="36.839437422673001"/>
    <n v="-1"/>
    <x v="11"/>
    <x v="0"/>
    <x v="0"/>
  </r>
  <r>
    <n v="5083"/>
    <n v="4950"/>
    <m/>
    <x v="1"/>
    <n v="12"/>
    <n v="23"/>
    <n v="-1"/>
    <n v="92"/>
    <n v="-1"/>
    <n v="46.097350211228303"/>
    <n v="-1"/>
    <n v="2.0108314132966201"/>
    <n v="-1"/>
    <n v="3.3178718319394198"/>
    <n v="-1"/>
    <n v="38.916877191580902"/>
    <n v="-1"/>
    <x v="11"/>
    <x v="0"/>
    <x v="0"/>
  </r>
  <r>
    <n v="5083"/>
    <n v="4954"/>
    <m/>
    <x v="1"/>
    <n v="12"/>
    <n v="7"/>
    <n v="-1"/>
    <n v="28"/>
    <n v="-1"/>
    <n v="34.590052451423098"/>
    <n v="-1"/>
    <n v="1.07253688107778"/>
    <n v="-1"/>
    <n v="1.86782062174853"/>
    <n v="-1"/>
    <n v="117.45621395107101"/>
    <n v="-1"/>
    <x v="11"/>
    <x v="0"/>
    <x v="0"/>
  </r>
  <r>
    <n v="5083"/>
    <n v="6357"/>
    <m/>
    <x v="1"/>
    <n v="12"/>
    <n v="10"/>
    <n v="-1"/>
    <n v="40"/>
    <n v="-1"/>
    <n v="35.775926874141398"/>
    <n v="-1"/>
    <n v="1.2950785603363599"/>
    <n v="-1"/>
    <n v="2.1368796245549899"/>
    <n v="-1"/>
    <n v="92.213978003604296"/>
    <n v="-1"/>
    <x v="11"/>
    <x v="0"/>
    <x v="0"/>
  </r>
  <r>
    <n v="5083"/>
    <n v="6368"/>
    <m/>
    <x v="1"/>
    <n v="12"/>
    <n v="8"/>
    <n v="-1"/>
    <n v="32"/>
    <n v="-1"/>
    <n v="9.2680123999222008"/>
    <n v="-1"/>
    <n v="3.4866528628591502"/>
    <n v="-1"/>
    <n v="5.7529772237175996"/>
    <n v="-1"/>
    <n v="118.323464882409"/>
    <n v="-1"/>
    <x v="11"/>
    <x v="0"/>
    <x v="0"/>
  </r>
  <r>
    <n v="5083"/>
    <n v="6640"/>
    <m/>
    <x v="1"/>
    <n v="12"/>
    <n v="16"/>
    <n v="-1"/>
    <n v="64"/>
    <n v="-1"/>
    <n v="10.2501790005816"/>
    <n v="-1"/>
    <n v="6.5525528490581797"/>
    <n v="-1"/>
    <n v="9.0425229004552801"/>
    <n v="-1"/>
    <n v="58.497496479873099"/>
    <n v="-1"/>
    <x v="11"/>
    <x v="2"/>
    <x v="0"/>
  </r>
  <r>
    <n v="5083"/>
    <n v="6645"/>
    <m/>
    <x v="1"/>
    <n v="12"/>
    <n v="22"/>
    <n v="-1"/>
    <n v="88"/>
    <n v="-1"/>
    <n v="48.083156450349499"/>
    <n v="-1"/>
    <n v="1.84618760585046"/>
    <n v="-1"/>
    <n v="2.5477388872703202"/>
    <n v="-1"/>
    <n v="37.027983244589301"/>
    <n v="-1"/>
    <x v="11"/>
    <x v="21"/>
    <x v="0"/>
  </r>
  <r>
    <n v="5083"/>
    <n v="6761"/>
    <m/>
    <x v="1"/>
    <n v="12"/>
    <n v="25"/>
    <n v="-1"/>
    <n v="100"/>
    <n v="-1"/>
    <n v="48.972745707546203"/>
    <n v="-1"/>
    <n v="2.0755565407738401"/>
    <n v="-1"/>
    <n v="2.86426801637087"/>
    <n v="-1"/>
    <n v="36.834703117775298"/>
    <n v="-1"/>
    <x v="11"/>
    <x v="20"/>
    <x v="0"/>
  </r>
  <r>
    <n v="5083"/>
    <n v="2959"/>
    <m/>
    <x v="1"/>
    <n v="0"/>
    <n v="206"/>
    <n v="-1"/>
    <n v="68.6666666666667"/>
    <n v="-1"/>
    <n v="55.290000234588803"/>
    <n v="-1"/>
    <n v="1.21226437196903"/>
    <n v="-1"/>
    <n v="2.0002362137489"/>
    <n v="-1"/>
    <n v="50.921106354893901"/>
    <n v="-1"/>
    <x v="12"/>
    <x v="0"/>
    <x v="0"/>
  </r>
  <r>
    <n v="5083"/>
    <n v="3659"/>
    <m/>
    <x v="1"/>
    <n v="0"/>
    <n v="216"/>
    <n v="-1"/>
    <n v="72"/>
    <n v="-1"/>
    <n v="39.914752781515404"/>
    <n v="-1"/>
    <n v="2.1411450860922701"/>
    <n v="-1"/>
    <n v="3.53288939205224"/>
    <n v="-1"/>
    <n v="49.033278969002097"/>
    <n v="-1"/>
    <x v="12"/>
    <x v="0"/>
    <x v="0"/>
  </r>
  <r>
    <n v="5083"/>
    <n v="3660"/>
    <m/>
    <x v="1"/>
    <n v="0"/>
    <n v="522"/>
    <n v="-1"/>
    <n v="174"/>
    <n v="-1"/>
    <n v="49.891610229004797"/>
    <n v="-1"/>
    <n v="3.9803352463318098"/>
    <n v="-1"/>
    <n v="6.5675531564474801"/>
    <n v="-1"/>
    <n v="20.217763684013502"/>
    <n v="-1"/>
    <x v="12"/>
    <x v="0"/>
    <x v="0"/>
  </r>
  <r>
    <n v="5083"/>
    <n v="4524"/>
    <m/>
    <x v="1"/>
    <n v="0"/>
    <n v="188"/>
    <n v="-1"/>
    <n v="62.6666666666667"/>
    <n v="-1"/>
    <n v="24.51799739326"/>
    <n v="-1"/>
    <n v="13.8509948177913"/>
    <n v="-1"/>
    <n v="22.854141449355598"/>
    <n v="-1"/>
    <n v="55.032122682696702"/>
    <n v="-1"/>
    <x v="12"/>
    <x v="0"/>
    <x v="0"/>
  </r>
  <r>
    <n v="5083"/>
    <n v="4949"/>
    <m/>
    <x v="1"/>
    <n v="0"/>
    <n v="42"/>
    <n v="-1"/>
    <n v="14"/>
    <n v="-1"/>
    <n v="38.677019162292297"/>
    <n v="-1"/>
    <n v="0.64281829602139196"/>
    <n v="-1"/>
    <n v="1.0606501884352999"/>
    <n v="-1"/>
    <n v="96.148272426265606"/>
    <n v="-1"/>
    <x v="12"/>
    <x v="0"/>
    <x v="0"/>
  </r>
  <r>
    <n v="5083"/>
    <n v="4950"/>
    <m/>
    <x v="1"/>
    <n v="0"/>
    <n v="520"/>
    <n v="-1"/>
    <n v="173.333333333333"/>
    <n v="-1"/>
    <n v="46.634672532464599"/>
    <n v="-1"/>
    <n v="4.2072879388490403"/>
    <n v="-1"/>
    <n v="6.9420250991009196"/>
    <n v="-1"/>
    <n v="20.470744312219299"/>
    <n v="-1"/>
    <x v="12"/>
    <x v="0"/>
    <x v="0"/>
  </r>
  <r>
    <n v="5083"/>
    <n v="4951"/>
    <m/>
    <x v="1"/>
    <n v="0"/>
    <n v="522"/>
    <n v="-1"/>
    <n v="174"/>
    <n v="-1"/>
    <n v="47.050761741028502"/>
    <n v="-1"/>
    <n v="4.2434534792315501"/>
    <n v="-1"/>
    <n v="7.0016982407320496"/>
    <n v="-1"/>
    <n v="20.363348285761202"/>
    <n v="-1"/>
    <x v="12"/>
    <x v="0"/>
    <x v="0"/>
  </r>
  <r>
    <n v="5083"/>
    <n v="4953"/>
    <m/>
    <x v="1"/>
    <n v="0"/>
    <n v="32"/>
    <n v="-1"/>
    <n v="10.6666666666667"/>
    <n v="-1"/>
    <n v="17.594565914679599"/>
    <n v="-1"/>
    <n v="0.59455632629961397"/>
    <n v="-1"/>
    <n v="0.98101793839436302"/>
    <n v="-1"/>
    <n v="273.01800924380598"/>
    <n v="-1"/>
    <x v="12"/>
    <x v="0"/>
    <x v="0"/>
  </r>
  <r>
    <n v="5083"/>
    <n v="4954"/>
    <m/>
    <x v="1"/>
    <n v="0"/>
    <n v="187"/>
    <n v="-1"/>
    <n v="62.3333333333333"/>
    <n v="-1"/>
    <n v="32.534503897887298"/>
    <n v="-1"/>
    <n v="6.9171992911289699"/>
    <n v="-1"/>
    <n v="12.0462873665769"/>
    <n v="-1"/>
    <n v="52.428348794835799"/>
    <n v="-1"/>
    <x v="12"/>
    <x v="0"/>
    <x v="0"/>
  </r>
  <r>
    <n v="5083"/>
    <n v="6357"/>
    <m/>
    <x v="1"/>
    <n v="0"/>
    <n v="190"/>
    <n v="-1"/>
    <n v="63.3333333333333"/>
    <n v="-1"/>
    <n v="39.508629836326897"/>
    <n v="-1"/>
    <n v="1.86727752984333"/>
    <n v="-1"/>
    <n v="3.0810079242414901"/>
    <n v="-1"/>
    <n v="51.695668323078202"/>
    <n v="-1"/>
    <x v="12"/>
    <x v="0"/>
    <x v="0"/>
  </r>
  <r>
    <n v="5083"/>
    <n v="6368"/>
    <m/>
    <x v="1"/>
    <n v="0"/>
    <n v="214"/>
    <n v="-1"/>
    <n v="71.3333333333333"/>
    <n v="-1"/>
    <n v="24.5020738554852"/>
    <n v="-1"/>
    <n v="3.91550088756405"/>
    <n v="-1"/>
    <n v="6.4605764644806802"/>
    <n v="-1"/>
    <n v="49.231058951148199"/>
    <n v="-1"/>
    <x v="12"/>
    <x v="0"/>
    <x v="0"/>
  </r>
  <r>
    <n v="5083"/>
    <n v="6640"/>
    <m/>
    <x v="1"/>
    <n v="0"/>
    <n v="401"/>
    <n v="-1"/>
    <n v="133.666666666667"/>
    <n v="-1"/>
    <n v="22.232678169989502"/>
    <n v="-1"/>
    <n v="8.5805983374133206"/>
    <n v="-1"/>
    <n v="11.8412256647149"/>
    <n v="-1"/>
    <n v="26.696968569742001"/>
    <n v="-1"/>
    <x v="12"/>
    <x v="2"/>
    <x v="0"/>
  </r>
  <r>
    <n v="5083"/>
    <n v="6641"/>
    <m/>
    <x v="1"/>
    <n v="0"/>
    <n v="190"/>
    <n v="-1"/>
    <n v="63.3333333333333"/>
    <n v="-1"/>
    <n v="36.843416665897898"/>
    <n v="-1"/>
    <n v="14.297021832715901"/>
    <n v="-1"/>
    <n v="19.729890129148"/>
    <n v="-1"/>
    <n v="53.044797063047703"/>
    <n v="-1"/>
    <x v="12"/>
    <x v="3"/>
    <x v="0"/>
  </r>
  <r>
    <n v="5083"/>
    <n v="6642"/>
    <m/>
    <x v="1"/>
    <n v="0"/>
    <n v="216"/>
    <n v="-1"/>
    <n v="72"/>
    <n v="-1"/>
    <n v="42.019170181169798"/>
    <n v="-1"/>
    <n v="2.0685387237316202"/>
    <n v="-1"/>
    <n v="2.85458343874964"/>
    <n v="-1"/>
    <n v="49.068774562953202"/>
    <n v="-1"/>
    <x v="12"/>
    <x v="4"/>
    <x v="0"/>
  </r>
  <r>
    <n v="5083"/>
    <n v="6645"/>
    <m/>
    <x v="1"/>
    <n v="0"/>
    <n v="531"/>
    <n v="-1"/>
    <n v="177"/>
    <n v="-1"/>
    <n v="45.832419993578803"/>
    <n v="-1"/>
    <n v="4.4303918832166103"/>
    <n v="-1"/>
    <n v="6.1139407777131698"/>
    <n v="-1"/>
    <n v="19.6199058929821"/>
    <n v="-1"/>
    <x v="12"/>
    <x v="21"/>
    <x v="0"/>
  </r>
  <r>
    <n v="5083"/>
    <n v="6760"/>
    <m/>
    <x v="1"/>
    <n v="0"/>
    <n v="89"/>
    <n v="-1"/>
    <n v="29.6666666666667"/>
    <n v="-1"/>
    <n v="22.156265622255201"/>
    <n v="-1"/>
    <n v="2.2268767484908998"/>
    <n v="-1"/>
    <n v="3.07308990229886"/>
    <n v="-1"/>
    <n v="106.065510982818"/>
    <n v="-1"/>
    <x v="12"/>
    <x v="16"/>
    <x v="0"/>
  </r>
  <r>
    <n v="5083"/>
    <n v="6761"/>
    <m/>
    <x v="1"/>
    <n v="0"/>
    <n v="522"/>
    <n v="-1"/>
    <n v="174"/>
    <n v="-1"/>
    <n v="50.2800289102655"/>
    <n v="-1"/>
    <n v="3.9541901498355601"/>
    <n v="-1"/>
    <n v="5.4567823879180199"/>
    <n v="-1"/>
    <n v="20.278627320740299"/>
    <n v="-1"/>
    <x v="12"/>
    <x v="20"/>
    <x v="0"/>
  </r>
  <r>
    <n v="5083"/>
    <n v="6763"/>
    <m/>
    <x v="1"/>
    <n v="0"/>
    <n v="216"/>
    <n v="-1"/>
    <n v="72"/>
    <n v="-1"/>
    <n v="31.139986749028299"/>
    <n v="-1"/>
    <n v="2.6504585020901201"/>
    <n v="-1"/>
    <n v="3.6576327328843701"/>
    <n v="-1"/>
    <n v="46.475137741343701"/>
    <n v="-1"/>
    <x v="12"/>
    <x v="7"/>
    <x v="0"/>
  </r>
  <r>
    <n v="5083"/>
    <n v="6767"/>
    <m/>
    <x v="1"/>
    <n v="0"/>
    <n v="189"/>
    <n v="-1"/>
    <n v="63"/>
    <n v="-1"/>
    <n v="56.259466693274597"/>
    <n v="-1"/>
    <n v="1.18613208173597"/>
    <n v="-1"/>
    <n v="1.6368622727956299"/>
    <n v="-1"/>
    <n v="54.7926982803817"/>
    <n v="-1"/>
    <x v="12"/>
    <x v="10"/>
    <x v="0"/>
  </r>
  <r>
    <n v="5083"/>
    <n v="6768"/>
    <m/>
    <x v="1"/>
    <n v="0"/>
    <n v="32"/>
    <n v="-1"/>
    <n v="10.6666666666667"/>
    <n v="-1"/>
    <n v="30.9638127489706"/>
    <n v="-1"/>
    <n v="0.53159827068182497"/>
    <n v="-1"/>
    <n v="0.73360561354091902"/>
    <n v="-1"/>
    <n v="273.25126122512"/>
    <n v="-1"/>
    <x v="12"/>
    <x v="11"/>
    <x v="0"/>
  </r>
  <r>
    <n v="5083"/>
    <n v="6770"/>
    <m/>
    <x v="1"/>
    <n v="0"/>
    <n v="42"/>
    <n v="-1"/>
    <n v="14"/>
    <n v="-1"/>
    <n v="44.964438533680401"/>
    <n v="-1"/>
    <n v="0.83604589448242705"/>
    <n v="-1"/>
    <n v="1.1537433343857499"/>
    <n v="-1"/>
    <n v="108.461174062597"/>
    <n v="-1"/>
    <x v="12"/>
    <x v="15"/>
    <x v="0"/>
  </r>
  <r>
    <n v="5083"/>
    <n v="6775"/>
    <m/>
    <x v="1"/>
    <n v="0"/>
    <n v="23"/>
    <n v="-1"/>
    <n v="7.6666666666666696"/>
    <n v="-1"/>
    <n v="45.545286407107298"/>
    <n v="-1"/>
    <n v="0.31793317845950197"/>
    <n v="-1"/>
    <n v="0.43874778627411198"/>
    <n v="-1"/>
    <n v="202.938540816092"/>
    <n v="-1"/>
    <x v="12"/>
    <x v="12"/>
    <x v="0"/>
  </r>
  <r>
    <n v="5083"/>
    <n v="6777"/>
    <m/>
    <x v="1"/>
    <n v="0"/>
    <n v="32"/>
    <n v="-1"/>
    <n v="10.6666666666667"/>
    <n v="-1"/>
    <n v="37.030577289222997"/>
    <n v="-1"/>
    <n v="0.33596568639387098"/>
    <n v="-1"/>
    <n v="0.463632645621533"/>
    <n v="-1"/>
    <n v="272.03808243368297"/>
    <n v="-1"/>
    <x v="12"/>
    <x v="14"/>
    <x v="0"/>
  </r>
  <r>
    <n v="5086"/>
    <n v="3660"/>
    <m/>
    <x v="1"/>
    <n v="1"/>
    <n v="60"/>
    <n v="-1"/>
    <n v="240"/>
    <n v="-1"/>
    <n v="54.599781563920502"/>
    <n v="-1"/>
    <n v="4.4813800067008298"/>
    <n v="-1"/>
    <n v="7.3942770110563698"/>
    <n v="-1"/>
    <n v="14.3123039710255"/>
    <n v="-1"/>
    <x v="0"/>
    <x v="0"/>
    <x v="0"/>
  </r>
  <r>
    <n v="5086"/>
    <n v="4949"/>
    <m/>
    <x v="1"/>
    <n v="1"/>
    <n v="6"/>
    <n v="-1"/>
    <n v="24"/>
    <n v="-1"/>
    <n v="46.417444066969701"/>
    <n v="-1"/>
    <n v="0.51664337265493498"/>
    <n v="-1"/>
    <n v="0.85246156488064195"/>
    <n v="-1"/>
    <n v="144.19251664477"/>
    <n v="-1"/>
    <x v="0"/>
    <x v="0"/>
    <x v="0"/>
  </r>
  <r>
    <n v="5086"/>
    <n v="4950"/>
    <m/>
    <x v="1"/>
    <n v="1"/>
    <n v="62"/>
    <n v="-1"/>
    <n v="248"/>
    <n v="-1"/>
    <n v="52.763132315086203"/>
    <n v="-1"/>
    <n v="4.7942367363474299"/>
    <n v="-1"/>
    <n v="7.9104906149732601"/>
    <n v="-1"/>
    <n v="14.7066090998861"/>
    <n v="-1"/>
    <x v="0"/>
    <x v="0"/>
    <x v="0"/>
  </r>
  <r>
    <n v="5086"/>
    <n v="4951"/>
    <m/>
    <x v="1"/>
    <n v="1"/>
    <n v="61"/>
    <n v="-1"/>
    <n v="244"/>
    <n v="-1"/>
    <n v="53.485525111711802"/>
    <n v="-1"/>
    <n v="4.6355841629671302"/>
    <n v="-1"/>
    <n v="7.6487138688957703"/>
    <n v="-1"/>
    <n v="14.591683568225299"/>
    <n v="-1"/>
    <x v="0"/>
    <x v="0"/>
    <x v="0"/>
  </r>
  <r>
    <n v="5086"/>
    <n v="6640"/>
    <m/>
    <x v="1"/>
    <n v="1"/>
    <n v="45"/>
    <n v="-1"/>
    <n v="180"/>
    <n v="-1"/>
    <n v="45.154332806721001"/>
    <n v="-1"/>
    <n v="4.05242803088586"/>
    <n v="-1"/>
    <n v="5.5923506632990003"/>
    <n v="-1"/>
    <n v="20.271791422145601"/>
    <n v="-1"/>
    <x v="0"/>
    <x v="2"/>
    <x v="0"/>
  </r>
  <r>
    <n v="5086"/>
    <n v="6645"/>
    <m/>
    <x v="1"/>
    <n v="1"/>
    <n v="62"/>
    <n v="-1"/>
    <n v="248"/>
    <n v="-1"/>
    <n v="48.971230307286604"/>
    <n v="-1"/>
    <n v="5.1456228827167196"/>
    <n v="-1"/>
    <n v="7.1009595536128396"/>
    <n v="-1"/>
    <n v="14.6012368989972"/>
    <n v="-1"/>
    <x v="0"/>
    <x v="21"/>
    <x v="0"/>
  </r>
  <r>
    <n v="5086"/>
    <n v="6761"/>
    <m/>
    <x v="1"/>
    <n v="1"/>
    <n v="60"/>
    <n v="-1"/>
    <n v="240"/>
    <n v="-1"/>
    <n v="54.5865872708711"/>
    <n v="-1"/>
    <n v="4.4609883476292298"/>
    <n v="-1"/>
    <n v="6.15616389845668"/>
    <n v="-1"/>
    <n v="14.3095562074282"/>
    <n v="-1"/>
    <x v="0"/>
    <x v="20"/>
    <x v="0"/>
  </r>
  <r>
    <n v="5086"/>
    <n v="6770"/>
    <m/>
    <x v="1"/>
    <n v="1"/>
    <n v="6"/>
    <n v="-1"/>
    <n v="24"/>
    <n v="-1"/>
    <n v="55.130625509246897"/>
    <n v="-1"/>
    <n v="0.43475865790565099"/>
    <n v="-1"/>
    <n v="0.59996694790979799"/>
    <n v="-1"/>
    <n v="142.73972673845"/>
    <n v="-1"/>
    <x v="0"/>
    <x v="15"/>
    <x v="0"/>
  </r>
  <r>
    <n v="5086"/>
    <n v="2959"/>
    <m/>
    <x v="1"/>
    <n v="2"/>
    <n v="22"/>
    <n v="-1"/>
    <n v="88"/>
    <n v="-1"/>
    <n v="55.956707425742401"/>
    <n v="-1"/>
    <n v="1.32491330360534"/>
    <n v="-1"/>
    <n v="2.1861069509487998"/>
    <n v="-1"/>
    <n v="37.5732707772517"/>
    <n v="-1"/>
    <x v="1"/>
    <x v="0"/>
    <x v="0"/>
  </r>
  <r>
    <n v="5086"/>
    <n v="3659"/>
    <m/>
    <x v="1"/>
    <n v="2"/>
    <n v="29"/>
    <n v="-1"/>
    <n v="116"/>
    <n v="-1"/>
    <n v="40.564251572366203"/>
    <n v="-1"/>
    <n v="2.7968448630817901"/>
    <n v="-1"/>
    <n v="4.6147940240849499"/>
    <n v="-1"/>
    <n v="31.799988562957299"/>
    <n v="-1"/>
    <x v="1"/>
    <x v="0"/>
    <x v="0"/>
  </r>
  <r>
    <n v="5086"/>
    <n v="3660"/>
    <m/>
    <x v="1"/>
    <n v="2"/>
    <n v="60"/>
    <n v="-1"/>
    <n v="240"/>
    <n v="-1"/>
    <n v="51.650871284975103"/>
    <n v="-1"/>
    <n v="4.7439340777374301"/>
    <n v="-1"/>
    <n v="7.8274912282667604"/>
    <n v="-1"/>
    <n v="14.982627428492499"/>
    <n v="-1"/>
    <x v="1"/>
    <x v="0"/>
    <x v="0"/>
  </r>
  <r>
    <n v="5086"/>
    <n v="4949"/>
    <m/>
    <x v="1"/>
    <n v="2"/>
    <n v="8"/>
    <n v="-1"/>
    <n v="32"/>
    <n v="-1"/>
    <n v="42.230566133723002"/>
    <n v="-1"/>
    <n v="0.75863071605590404"/>
    <n v="-1"/>
    <n v="1.25174068149224"/>
    <n v="-1"/>
    <n v="82.788775105382499"/>
    <n v="-1"/>
    <x v="1"/>
    <x v="0"/>
    <x v="0"/>
  </r>
  <r>
    <n v="5086"/>
    <n v="4950"/>
    <m/>
    <x v="1"/>
    <n v="2"/>
    <n v="57"/>
    <n v="-1"/>
    <n v="228"/>
    <n v="-1"/>
    <n v="48.433478808902699"/>
    <n v="-1"/>
    <n v="4.82162223385129"/>
    <n v="-1"/>
    <n v="7.9556766858546304"/>
    <n v="-1"/>
    <n v="15.285993077130099"/>
    <n v="-1"/>
    <x v="1"/>
    <x v="0"/>
    <x v="0"/>
  </r>
  <r>
    <n v="5086"/>
    <n v="4951"/>
    <m/>
    <x v="1"/>
    <n v="2"/>
    <n v="60"/>
    <n v="-1"/>
    <n v="240"/>
    <n v="-1"/>
    <n v="50.293673549271602"/>
    <n v="-1"/>
    <n v="4.8370655305455701"/>
    <n v="-1"/>
    <n v="7.9811581254001904"/>
    <n v="-1"/>
    <n v="14.709403927465701"/>
    <n v="-1"/>
    <x v="1"/>
    <x v="0"/>
    <x v="0"/>
  </r>
  <r>
    <n v="5086"/>
    <n v="6368"/>
    <m/>
    <x v="1"/>
    <n v="2"/>
    <n v="28"/>
    <n v="-1"/>
    <n v="112"/>
    <n v="-1"/>
    <n v="30.075306691268398"/>
    <n v="-1"/>
    <n v="3.7724284355885498"/>
    <n v="-1"/>
    <n v="6.2245069187211097"/>
    <n v="-1"/>
    <n v="32.333947610199097"/>
    <n v="-1"/>
    <x v="1"/>
    <x v="0"/>
    <x v="0"/>
  </r>
  <r>
    <n v="5086"/>
    <n v="6640"/>
    <m/>
    <x v="1"/>
    <n v="2"/>
    <n v="46"/>
    <n v="-1"/>
    <n v="184"/>
    <n v="-1"/>
    <n v="45.312251662480499"/>
    <n v="-1"/>
    <n v="4.04797008813871"/>
    <n v="-1"/>
    <n v="5.5861987023291899"/>
    <n v="-1"/>
    <n v="19.2314842167"/>
    <n v="-1"/>
    <x v="1"/>
    <x v="2"/>
    <x v="0"/>
  </r>
  <r>
    <n v="5086"/>
    <n v="6645"/>
    <m/>
    <x v="1"/>
    <n v="2"/>
    <n v="56"/>
    <n v="-1"/>
    <n v="224"/>
    <n v="-1"/>
    <n v="43.0776645232635"/>
    <n v="-1"/>
    <n v="5.2830235124588398"/>
    <n v="-1"/>
    <n v="7.2905724220017696"/>
    <n v="-1"/>
    <n v="15.649182717981899"/>
    <n v="-1"/>
    <x v="1"/>
    <x v="21"/>
    <x v="0"/>
  </r>
  <r>
    <n v="5086"/>
    <n v="6761"/>
    <m/>
    <x v="1"/>
    <n v="2"/>
    <n v="60"/>
    <n v="-1"/>
    <n v="240"/>
    <n v="-1"/>
    <n v="52.019515370508699"/>
    <n v="-1"/>
    <n v="4.7051875604823801"/>
    <n v="-1"/>
    <n v="6.4931588110295904"/>
    <n v="-1"/>
    <n v="14.9863904792975"/>
    <n v="-1"/>
    <x v="1"/>
    <x v="20"/>
    <x v="0"/>
  </r>
  <r>
    <n v="5086"/>
    <n v="6763"/>
    <m/>
    <x v="1"/>
    <n v="2"/>
    <n v="29"/>
    <n v="-1"/>
    <n v="116"/>
    <n v="-1"/>
    <n v="31.373214544569201"/>
    <n v="-1"/>
    <n v="3.4055786485046502"/>
    <n v="-1"/>
    <n v="4.6996985349364202"/>
    <n v="-1"/>
    <n v="31.881409972242999"/>
    <n v="-1"/>
    <x v="1"/>
    <x v="7"/>
    <x v="0"/>
  </r>
  <r>
    <n v="5086"/>
    <n v="6770"/>
    <m/>
    <x v="1"/>
    <n v="2"/>
    <n v="8"/>
    <n v="-1"/>
    <n v="32"/>
    <n v="-1"/>
    <n v="54.654484919420298"/>
    <n v="-1"/>
    <n v="0.58791733997260598"/>
    <n v="-1"/>
    <n v="0.81132592916219504"/>
    <n v="-1"/>
    <n v="81.656963163554096"/>
    <n v="-1"/>
    <x v="1"/>
    <x v="15"/>
    <x v="0"/>
  </r>
  <r>
    <n v="5086"/>
    <n v="3660"/>
    <m/>
    <x v="1"/>
    <n v="3"/>
    <n v="66"/>
    <n v="-1"/>
    <n v="264"/>
    <n v="-1"/>
    <n v="52.483247904208604"/>
    <n v="-1"/>
    <n v="5.0934876914007603"/>
    <n v="-1"/>
    <n v="8.4042546908112499"/>
    <n v="-1"/>
    <n v="13.609118096169899"/>
    <n v="-1"/>
    <x v="2"/>
    <x v="0"/>
    <x v="0"/>
  </r>
  <r>
    <n v="5086"/>
    <n v="4949"/>
    <m/>
    <x v="1"/>
    <n v="3"/>
    <n v="7"/>
    <n v="-1"/>
    <n v="28"/>
    <n v="-1"/>
    <n v="41.5348162870864"/>
    <n v="-1"/>
    <n v="0.65298974844138202"/>
    <n v="-1"/>
    <n v="1.07743308492828"/>
    <n v="-1"/>
    <n v="120.948247751037"/>
    <n v="-1"/>
    <x v="2"/>
    <x v="0"/>
    <x v="0"/>
  </r>
  <r>
    <n v="5086"/>
    <n v="4950"/>
    <m/>
    <x v="1"/>
    <n v="3"/>
    <n v="68"/>
    <n v="-1"/>
    <n v="272"/>
    <n v="-1"/>
    <n v="50.484167797969199"/>
    <n v="-1"/>
    <n v="5.4683345757776101"/>
    <n v="-1"/>
    <n v="9.0227520500330591"/>
    <n v="-1"/>
    <n v="13.2721734688994"/>
    <n v="-1"/>
    <x v="2"/>
    <x v="0"/>
    <x v="0"/>
  </r>
  <r>
    <n v="5086"/>
    <n v="4951"/>
    <m/>
    <x v="1"/>
    <n v="3"/>
    <n v="65"/>
    <n v="-1"/>
    <n v="260"/>
    <n v="-1"/>
    <n v="51.180485831152303"/>
    <n v="-1"/>
    <n v="5.1104903155052099"/>
    <n v="-1"/>
    <n v="8.4323090205836007"/>
    <n v="-1"/>
    <n v="13.493161731479599"/>
    <n v="-1"/>
    <x v="2"/>
    <x v="0"/>
    <x v="0"/>
  </r>
  <r>
    <n v="5086"/>
    <n v="6640"/>
    <m/>
    <x v="1"/>
    <n v="3"/>
    <n v="49"/>
    <n v="-1"/>
    <n v="196"/>
    <n v="-1"/>
    <n v="46.1044372463233"/>
    <n v="-1"/>
    <n v="4.31434600651093"/>
    <n v="-1"/>
    <n v="5.95379746841268"/>
    <n v="-1"/>
    <n v="18.4098160271019"/>
    <n v="-1"/>
    <x v="2"/>
    <x v="2"/>
    <x v="0"/>
  </r>
  <r>
    <n v="5086"/>
    <n v="6642"/>
    <m/>
    <x v="1"/>
    <n v="3"/>
    <n v="28"/>
    <n v="-1"/>
    <n v="112"/>
    <n v="-1"/>
    <n v="43.054145576739103"/>
    <n v="-1"/>
    <n v="2.58043352254133"/>
    <n v="-1"/>
    <n v="3.5609982611070401"/>
    <n v="-1"/>
    <n v="31.9588173941566"/>
    <n v="-1"/>
    <x v="2"/>
    <x v="4"/>
    <x v="0"/>
  </r>
  <r>
    <n v="5086"/>
    <n v="6645"/>
    <m/>
    <x v="1"/>
    <n v="3"/>
    <n v="69"/>
    <n v="-1"/>
    <n v="276"/>
    <n v="-1"/>
    <n v="48.0589774620477"/>
    <n v="-1"/>
    <n v="5.7992516058864103"/>
    <n v="-1"/>
    <n v="8.0029671884702598"/>
    <n v="-1"/>
    <n v="12.6479909143789"/>
    <n v="-1"/>
    <x v="2"/>
    <x v="21"/>
    <x v="0"/>
  </r>
  <r>
    <n v="5086"/>
    <n v="6761"/>
    <m/>
    <x v="1"/>
    <n v="3"/>
    <n v="66"/>
    <n v="-1"/>
    <n v="264"/>
    <n v="-1"/>
    <n v="52.699881875329503"/>
    <n v="-1"/>
    <n v="5.0612053780609303"/>
    <n v="-1"/>
    <n v="6.9844633975903703"/>
    <n v="-1"/>
    <n v="13.6076057957664"/>
    <n v="-1"/>
    <x v="2"/>
    <x v="20"/>
    <x v="0"/>
  </r>
  <r>
    <n v="5086"/>
    <n v="6770"/>
    <m/>
    <x v="1"/>
    <n v="3"/>
    <n v="7"/>
    <n v="-1"/>
    <n v="28"/>
    <n v="-1"/>
    <n v="51.053169923888298"/>
    <n v="-1"/>
    <n v="0.55018590641623999"/>
    <n v="-1"/>
    <n v="0.75925655085441102"/>
    <n v="-1"/>
    <n v="120.32092201051699"/>
    <n v="-1"/>
    <x v="2"/>
    <x v="15"/>
    <x v="0"/>
  </r>
  <r>
    <n v="5086"/>
    <n v="6775"/>
    <m/>
    <x v="1"/>
    <n v="3"/>
    <n v="7"/>
    <n v="-1"/>
    <n v="28"/>
    <n v="-1"/>
    <n v="45.5157122951844"/>
    <n v="-1"/>
    <n v="0.62157319642866704"/>
    <n v="-1"/>
    <n v="0.85777101107155995"/>
    <n v="-1"/>
    <n v="110.63314822676099"/>
    <n v="-1"/>
    <x v="2"/>
    <x v="12"/>
    <x v="0"/>
  </r>
  <r>
    <n v="5086"/>
    <n v="6777"/>
    <m/>
    <x v="1"/>
    <n v="3"/>
    <n v="6"/>
    <n v="-1"/>
    <n v="24"/>
    <n v="-1"/>
    <n v="34.5067840964212"/>
    <n v="-1"/>
    <n v="0.73131561067580098"/>
    <n v="-1"/>
    <n v="1.0092155392454201"/>
    <n v="-1"/>
    <n v="172.20062426630599"/>
    <n v="-1"/>
    <x v="2"/>
    <x v="14"/>
    <x v="0"/>
  </r>
  <r>
    <n v="5086"/>
    <n v="3659"/>
    <m/>
    <x v="1"/>
    <n v="4"/>
    <n v="29"/>
    <n v="-1"/>
    <n v="116"/>
    <n v="-1"/>
    <n v="40.043050273539599"/>
    <n v="-1"/>
    <n v="2.8493320695101398"/>
    <n v="-1"/>
    <n v="4.7013979146917304"/>
    <n v="-1"/>
    <n v="30.182835391986899"/>
    <n v="-1"/>
    <x v="3"/>
    <x v="0"/>
    <x v="0"/>
  </r>
  <r>
    <n v="5086"/>
    <n v="3660"/>
    <m/>
    <x v="1"/>
    <n v="4"/>
    <n v="57"/>
    <n v="-1"/>
    <n v="228"/>
    <n v="-1"/>
    <n v="49.951573527875603"/>
    <n v="-1"/>
    <n v="4.6602090802170499"/>
    <n v="-1"/>
    <n v="7.6893449823581399"/>
    <n v="-1"/>
    <n v="15.679108879813199"/>
    <n v="-1"/>
    <x v="3"/>
    <x v="0"/>
    <x v="0"/>
  </r>
  <r>
    <n v="5086"/>
    <n v="4524"/>
    <m/>
    <x v="1"/>
    <n v="4"/>
    <n v="25"/>
    <n v="-1"/>
    <n v="100"/>
    <n v="-1"/>
    <n v="16.337349380713999"/>
    <n v="-1"/>
    <n v="16.164800032900899"/>
    <n v="-1"/>
    <n v="26.671920054286499"/>
    <n v="-1"/>
    <n v="30.840899458653102"/>
    <n v="-1"/>
    <x v="3"/>
    <x v="0"/>
    <x v="0"/>
  </r>
  <r>
    <n v="5086"/>
    <n v="4950"/>
    <m/>
    <x v="1"/>
    <n v="4"/>
    <n v="55"/>
    <n v="-1"/>
    <n v="220"/>
    <n v="-1"/>
    <n v="47.781704509763102"/>
    <n v="-1"/>
    <n v="4.7209858533684601"/>
    <n v="-1"/>
    <n v="7.7896266580579603"/>
    <n v="-1"/>
    <n v="15.679711147225801"/>
    <n v="-1"/>
    <x v="3"/>
    <x v="0"/>
    <x v="0"/>
  </r>
  <r>
    <n v="5086"/>
    <n v="4951"/>
    <m/>
    <x v="1"/>
    <n v="4"/>
    <n v="58"/>
    <n v="-1"/>
    <n v="232"/>
    <n v="-1"/>
    <n v="49.2691994288217"/>
    <n v="-1"/>
    <n v="4.8793793285078904"/>
    <n v="-1"/>
    <n v="8.0509758920380197"/>
    <n v="-1"/>
    <n v="15.642842779565999"/>
    <n v="-1"/>
    <x v="3"/>
    <x v="0"/>
    <x v="0"/>
  </r>
  <r>
    <n v="5086"/>
    <n v="6368"/>
    <m/>
    <x v="1"/>
    <n v="4"/>
    <n v="30"/>
    <n v="-1"/>
    <n v="120"/>
    <n v="-1"/>
    <n v="27.532853329763899"/>
    <n v="-1"/>
    <n v="4.47431514864566"/>
    <n v="-1"/>
    <n v="7.3826199952653297"/>
    <n v="-1"/>
    <n v="30.3709894463314"/>
    <n v="-1"/>
    <x v="3"/>
    <x v="0"/>
    <x v="0"/>
  </r>
  <r>
    <n v="5086"/>
    <n v="6640"/>
    <m/>
    <x v="1"/>
    <n v="4"/>
    <n v="49"/>
    <n v="-1"/>
    <n v="196"/>
    <n v="-1"/>
    <n v="44.748490513759599"/>
    <n v="-1"/>
    <n v="4.4631799412882698"/>
    <n v="-1"/>
    <n v="6.1591882976957102"/>
    <n v="-1"/>
    <n v="18.235179766879799"/>
    <n v="-1"/>
    <x v="3"/>
    <x v="2"/>
    <x v="0"/>
  </r>
  <r>
    <n v="5086"/>
    <n v="6642"/>
    <m/>
    <x v="1"/>
    <n v="4"/>
    <n v="30"/>
    <n v="-1"/>
    <n v="120"/>
    <n v="-1"/>
    <n v="41.742216047570899"/>
    <n v="-1"/>
    <n v="2.8807770318106001"/>
    <n v="-1"/>
    <n v="3.9754723038986302"/>
    <n v="-1"/>
    <n v="30.336444537894501"/>
    <n v="-1"/>
    <x v="3"/>
    <x v="4"/>
    <x v="0"/>
  </r>
  <r>
    <n v="5086"/>
    <n v="6645"/>
    <m/>
    <x v="1"/>
    <n v="4"/>
    <n v="58"/>
    <n v="-1"/>
    <n v="232"/>
    <n v="-1"/>
    <n v="45.056810325193702"/>
    <n v="-1"/>
    <n v="5.21069369429767"/>
    <n v="-1"/>
    <n v="7.1907572732842597"/>
    <n v="-1"/>
    <n v="14.7009405727523"/>
    <n v="-1"/>
    <x v="3"/>
    <x v="21"/>
    <x v="0"/>
  </r>
  <r>
    <n v="5086"/>
    <n v="6761"/>
    <m/>
    <x v="1"/>
    <n v="4"/>
    <n v="57"/>
    <n v="-1"/>
    <n v="228"/>
    <n v="-1"/>
    <n v="50.3568416842853"/>
    <n v="-1"/>
    <n v="4.6441521905848502"/>
    <n v="-1"/>
    <n v="6.4089300008620604"/>
    <n v="-1"/>
    <n v="15.669792348141801"/>
    <n v="-1"/>
    <x v="3"/>
    <x v="20"/>
    <x v="0"/>
  </r>
  <r>
    <n v="5086"/>
    <n v="6763"/>
    <m/>
    <x v="1"/>
    <n v="4"/>
    <n v="32"/>
    <n v="-1"/>
    <n v="128"/>
    <n v="-1"/>
    <n v="31.365797837435998"/>
    <n v="-1"/>
    <n v="3.86930500704521"/>
    <n v="-1"/>
    <n v="5.3396409097223803"/>
    <n v="-1"/>
    <n v="28.835552703499499"/>
    <n v="-1"/>
    <x v="3"/>
    <x v="7"/>
    <x v="0"/>
  </r>
  <r>
    <n v="5086"/>
    <n v="3659"/>
    <m/>
    <x v="1"/>
    <n v="5"/>
    <n v="23"/>
    <n v="-1"/>
    <n v="92"/>
    <n v="-1"/>
    <n v="40.274213043129997"/>
    <n v="-1"/>
    <n v="2.2564724997174501"/>
    <n v="-1"/>
    <n v="3.7231796245337998"/>
    <n v="-1"/>
    <n v="39.904540426277698"/>
    <n v="-1"/>
    <x v="4"/>
    <x v="0"/>
    <x v="0"/>
  </r>
  <r>
    <n v="5086"/>
    <n v="3660"/>
    <m/>
    <x v="1"/>
    <n v="5"/>
    <n v="61"/>
    <n v="-1"/>
    <n v="244"/>
    <n v="-1"/>
    <n v="50.660171212268096"/>
    <n v="-1"/>
    <n v="4.9263035740097401"/>
    <n v="-1"/>
    <n v="8.1284008971160695"/>
    <n v="-1"/>
    <n v="14.6501063532106"/>
    <n v="-1"/>
    <x v="4"/>
    <x v="0"/>
    <x v="0"/>
  </r>
  <r>
    <n v="5086"/>
    <n v="4524"/>
    <m/>
    <x v="1"/>
    <n v="5"/>
    <n v="14"/>
    <n v="-1"/>
    <n v="56"/>
    <n v="-1"/>
    <n v="28.029440455406501"/>
    <n v="-1"/>
    <n v="9.0398305573899798"/>
    <n v="-1"/>
    <n v="14.9157204196935"/>
    <n v="-1"/>
    <n v="55.545455420408203"/>
    <n v="-1"/>
    <x v="4"/>
    <x v="0"/>
    <x v="0"/>
  </r>
  <r>
    <n v="5086"/>
    <n v="4950"/>
    <m/>
    <x v="1"/>
    <n v="5"/>
    <n v="61"/>
    <n v="-1"/>
    <n v="244"/>
    <n v="-1"/>
    <n v="47.950571571802499"/>
    <n v="-1"/>
    <n v="5.1581379520474497"/>
    <n v="-1"/>
    <n v="8.5109276208782898"/>
    <n v="-1"/>
    <n v="14.818068138643399"/>
    <n v="-1"/>
    <x v="4"/>
    <x v="0"/>
    <x v="0"/>
  </r>
  <r>
    <n v="5086"/>
    <n v="4951"/>
    <m/>
    <x v="1"/>
    <n v="5"/>
    <n v="60"/>
    <n v="-1"/>
    <n v="240"/>
    <n v="-1"/>
    <n v="48.897019417662001"/>
    <n v="-1"/>
    <n v="4.97992956358868"/>
    <n v="-1"/>
    <n v="8.2168837799213303"/>
    <n v="-1"/>
    <n v="14.8352175251548"/>
    <n v="-1"/>
    <x v="4"/>
    <x v="0"/>
    <x v="0"/>
  </r>
  <r>
    <n v="5086"/>
    <n v="6368"/>
    <m/>
    <x v="1"/>
    <n v="5"/>
    <n v="22"/>
    <n v="-1"/>
    <n v="88"/>
    <n v="-1"/>
    <n v="30.199115898942299"/>
    <n v="-1"/>
    <n v="3.0988134005627002"/>
    <n v="-1"/>
    <n v="5.1130421109284603"/>
    <n v="-1"/>
    <n v="41.257737364103299"/>
    <n v="-1"/>
    <x v="4"/>
    <x v="0"/>
    <x v="0"/>
  </r>
  <r>
    <n v="5086"/>
    <n v="6640"/>
    <m/>
    <x v="1"/>
    <n v="5"/>
    <n v="38"/>
    <n v="-1"/>
    <n v="152"/>
    <n v="-1"/>
    <n v="25.382847994396499"/>
    <n v="-1"/>
    <n v="7.7218203542091999"/>
    <n v="-1"/>
    <n v="10.656112051988201"/>
    <n v="-1"/>
    <n v="23.423957369301402"/>
    <n v="-1"/>
    <x v="4"/>
    <x v="2"/>
    <x v="0"/>
  </r>
  <r>
    <n v="5086"/>
    <n v="6642"/>
    <m/>
    <x v="1"/>
    <n v="5"/>
    <n v="22"/>
    <n v="-1"/>
    <n v="88"/>
    <n v="-1"/>
    <n v="42.184303040787498"/>
    <n v="-1"/>
    <n v="2.08276198940163"/>
    <n v="-1"/>
    <n v="2.8742115453742398"/>
    <n v="-1"/>
    <n v="41.341892613466101"/>
    <n v="-1"/>
    <x v="4"/>
    <x v="4"/>
    <x v="0"/>
  </r>
  <r>
    <n v="5086"/>
    <n v="6645"/>
    <m/>
    <x v="1"/>
    <n v="5"/>
    <n v="58"/>
    <n v="-1"/>
    <n v="232"/>
    <n v="-1"/>
    <n v="46.9020768652613"/>
    <n v="-1"/>
    <n v="4.9981999162850403"/>
    <n v="-1"/>
    <n v="6.8975158606400804"/>
    <n v="-1"/>
    <n v="15.447826672818699"/>
    <n v="-1"/>
    <x v="4"/>
    <x v="21"/>
    <x v="0"/>
  </r>
  <r>
    <n v="5086"/>
    <n v="6760"/>
    <m/>
    <x v="1"/>
    <n v="5"/>
    <n v="14"/>
    <n v="-1"/>
    <n v="56"/>
    <n v="-1"/>
    <n v="18.290126979408999"/>
    <n v="-1"/>
    <n v="3.1026140891679099"/>
    <n v="-1"/>
    <n v="4.2816074282573"/>
    <n v="-1"/>
    <n v="54.908593964072701"/>
    <n v="-1"/>
    <x v="4"/>
    <x v="16"/>
    <x v="0"/>
  </r>
  <r>
    <n v="5086"/>
    <n v="6761"/>
    <m/>
    <x v="1"/>
    <n v="5"/>
    <n v="61"/>
    <n v="-1"/>
    <n v="244"/>
    <n v="-1"/>
    <n v="51.017131538546003"/>
    <n v="-1"/>
    <n v="4.9160770112454202"/>
    <n v="-1"/>
    <n v="6.7841862520769904"/>
    <n v="-1"/>
    <n v="14.6484874997651"/>
    <n v="-1"/>
    <x v="4"/>
    <x v="20"/>
    <x v="0"/>
  </r>
  <r>
    <n v="5086"/>
    <n v="3660"/>
    <m/>
    <x v="1"/>
    <n v="6"/>
    <n v="45"/>
    <n v="-1"/>
    <n v="180"/>
    <n v="-1"/>
    <n v="49.605756225374599"/>
    <n v="-1"/>
    <n v="3.6161622955065198"/>
    <n v="-1"/>
    <n v="5.9666677875857603"/>
    <n v="-1"/>
    <n v="20.0190586787444"/>
    <n v="-1"/>
    <x v="5"/>
    <x v="0"/>
    <x v="0"/>
  </r>
  <r>
    <n v="5086"/>
    <n v="4524"/>
    <m/>
    <x v="1"/>
    <n v="6"/>
    <n v="16"/>
    <n v="-1"/>
    <n v="64"/>
    <n v="-1"/>
    <n v="31.110052717762599"/>
    <n v="-1"/>
    <n v="4.9212804704529498"/>
    <n v="-1"/>
    <n v="8.1201127762473604"/>
    <n v="-1"/>
    <n v="48.444477483928701"/>
    <n v="-1"/>
    <x v="5"/>
    <x v="0"/>
    <x v="0"/>
  </r>
  <r>
    <n v="5086"/>
    <n v="4950"/>
    <m/>
    <x v="1"/>
    <n v="6"/>
    <n v="47"/>
    <n v="-1"/>
    <n v="188"/>
    <n v="-1"/>
    <n v="46.755475129072103"/>
    <n v="-1"/>
    <n v="4.0696032658777304"/>
    <n v="-1"/>
    <n v="6.71484538869825"/>
    <n v="-1"/>
    <n v="19.310464549764799"/>
    <n v="-1"/>
    <x v="5"/>
    <x v="0"/>
    <x v="0"/>
  </r>
  <r>
    <n v="5086"/>
    <n v="4951"/>
    <m/>
    <x v="1"/>
    <n v="6"/>
    <n v="46"/>
    <n v="-1"/>
    <n v="184"/>
    <n v="-1"/>
    <n v="46.716476648546397"/>
    <n v="-1"/>
    <n v="4.0900214468474996"/>
    <n v="-1"/>
    <n v="6.7485353872983698"/>
    <n v="-1"/>
    <n v="19.6271380043205"/>
    <n v="-1"/>
    <x v="5"/>
    <x v="0"/>
    <x v="0"/>
  </r>
  <r>
    <n v="5086"/>
    <n v="6640"/>
    <m/>
    <x v="1"/>
    <n v="6"/>
    <n v="37"/>
    <n v="-1"/>
    <n v="148"/>
    <n v="-1"/>
    <n v="16.495941228126"/>
    <n v="-1"/>
    <n v="9.6528179987149301"/>
    <n v="-1"/>
    <n v="13.320888792198399"/>
    <n v="-1"/>
    <n v="24.744730011552502"/>
    <n v="-1"/>
    <x v="5"/>
    <x v="2"/>
    <x v="0"/>
  </r>
  <r>
    <n v="5086"/>
    <n v="6645"/>
    <m/>
    <x v="1"/>
    <n v="6"/>
    <n v="48"/>
    <n v="-1"/>
    <n v="192"/>
    <n v="-1"/>
    <n v="47.744139456066002"/>
    <n v="-1"/>
    <n v="4.0892759532590199"/>
    <n v="-1"/>
    <n v="5.6432007959982604"/>
    <n v="-1"/>
    <n v="18.102007074635701"/>
    <n v="-1"/>
    <x v="5"/>
    <x v="21"/>
    <x v="0"/>
  </r>
  <r>
    <n v="5086"/>
    <n v="6760"/>
    <m/>
    <x v="1"/>
    <n v="6"/>
    <n v="7"/>
    <n v="-1"/>
    <n v="28"/>
    <n v="-1"/>
    <n v="17.266916617740701"/>
    <n v="-1"/>
    <n v="1.7087237478175299"/>
    <n v="-1"/>
    <n v="2.3580387638403599"/>
    <n v="-1"/>
    <n v="126.92056738971"/>
    <n v="-1"/>
    <x v="5"/>
    <x v="16"/>
    <x v="0"/>
  </r>
  <r>
    <n v="5086"/>
    <n v="6761"/>
    <m/>
    <x v="1"/>
    <n v="6"/>
    <n v="45"/>
    <n v="-1"/>
    <n v="180"/>
    <n v="-1"/>
    <n v="49.5125188601315"/>
    <n v="-1"/>
    <n v="3.6823395431849502"/>
    <n v="-1"/>
    <n v="5.0816285520364701"/>
    <n v="-1"/>
    <n v="20.011590650318901"/>
    <n v="-1"/>
    <x v="5"/>
    <x v="20"/>
    <x v="0"/>
  </r>
  <r>
    <n v="5086"/>
    <n v="3660"/>
    <m/>
    <x v="1"/>
    <n v="7"/>
    <n v="40"/>
    <n v="-1"/>
    <n v="160"/>
    <n v="-1"/>
    <n v="45.445243449818499"/>
    <n v="-1"/>
    <n v="3.69097444651069"/>
    <n v="-1"/>
    <n v="6.0901078367426296"/>
    <n v="-1"/>
    <n v="22.3852389041324"/>
    <n v="-1"/>
    <x v="6"/>
    <x v="0"/>
    <x v="0"/>
  </r>
  <r>
    <n v="5086"/>
    <n v="4950"/>
    <m/>
    <x v="1"/>
    <n v="7"/>
    <n v="41"/>
    <n v="-1"/>
    <n v="164"/>
    <n v="-1"/>
    <n v="42.855760461595303"/>
    <n v="-1"/>
    <n v="3.7811666550429202"/>
    <n v="-1"/>
    <n v="6.23892498082082"/>
    <n v="-1"/>
    <n v="21.912627217345602"/>
    <n v="-1"/>
    <x v="6"/>
    <x v="0"/>
    <x v="0"/>
  </r>
  <r>
    <n v="5086"/>
    <n v="4951"/>
    <m/>
    <x v="1"/>
    <n v="7"/>
    <n v="40"/>
    <n v="-1"/>
    <n v="160"/>
    <n v="-1"/>
    <n v="42.046075001634897"/>
    <n v="-1"/>
    <n v="3.9560984859949402"/>
    <n v="-1"/>
    <n v="6.5275625018916497"/>
    <n v="-1"/>
    <n v="22.050708354323401"/>
    <n v="-1"/>
    <x v="6"/>
    <x v="0"/>
    <x v="0"/>
  </r>
  <r>
    <n v="5086"/>
    <n v="6640"/>
    <m/>
    <x v="1"/>
    <n v="7"/>
    <n v="31"/>
    <n v="-1"/>
    <n v="124"/>
    <n v="-1"/>
    <n v="12.291002900169101"/>
    <n v="-1"/>
    <n v="10.742653869780399"/>
    <n v="-1"/>
    <n v="14.824862289072"/>
    <n v="-1"/>
    <n v="26.4869498352938"/>
    <n v="-1"/>
    <x v="6"/>
    <x v="2"/>
    <x v="0"/>
  </r>
  <r>
    <n v="5086"/>
    <n v="6641"/>
    <m/>
    <x v="1"/>
    <n v="7"/>
    <n v="16"/>
    <n v="-1"/>
    <n v="64"/>
    <n v="-1"/>
    <n v="39.2137034740677"/>
    <n v="-1"/>
    <n v="14.928258669025199"/>
    <n v="-1"/>
    <n v="20.600996963254801"/>
    <n v="-1"/>
    <n v="50.774040167366401"/>
    <n v="-1"/>
    <x v="6"/>
    <x v="3"/>
    <x v="0"/>
  </r>
  <r>
    <n v="5086"/>
    <n v="6645"/>
    <m/>
    <x v="1"/>
    <n v="7"/>
    <n v="40"/>
    <n v="-1"/>
    <n v="160"/>
    <n v="-1"/>
    <n v="45.111478876437701"/>
    <n v="-1"/>
    <n v="3.5978163924432001"/>
    <n v="-1"/>
    <n v="4.9649866044159001"/>
    <n v="-1"/>
    <n v="21.413329671093798"/>
    <n v="-1"/>
    <x v="6"/>
    <x v="21"/>
    <x v="0"/>
  </r>
  <r>
    <n v="5086"/>
    <n v="6760"/>
    <m/>
    <x v="1"/>
    <n v="7"/>
    <n v="6"/>
    <n v="-1"/>
    <n v="24"/>
    <n v="-1"/>
    <n v="17.116241164131701"/>
    <n v="-1"/>
    <n v="1.4374683479033701"/>
    <n v="-1"/>
    <n v="1.9837063132522701"/>
    <n v="-1"/>
    <n v="89.639478507710905"/>
    <n v="-1"/>
    <x v="6"/>
    <x v="16"/>
    <x v="0"/>
  </r>
  <r>
    <n v="5086"/>
    <n v="6761"/>
    <m/>
    <x v="1"/>
    <n v="7"/>
    <n v="40"/>
    <n v="-1"/>
    <n v="160"/>
    <n v="-1"/>
    <n v="46.2201209009434"/>
    <n v="-1"/>
    <n v="3.5530058970230201"/>
    <n v="-1"/>
    <n v="4.9031481209497096"/>
    <n v="-1"/>
    <n v="22.385289575441401"/>
    <n v="-1"/>
    <x v="6"/>
    <x v="20"/>
    <x v="0"/>
  </r>
  <r>
    <n v="5086"/>
    <n v="6763"/>
    <m/>
    <x v="1"/>
    <n v="7"/>
    <n v="10"/>
    <n v="-1"/>
    <n v="40"/>
    <n v="-1"/>
    <n v="29.805909032425699"/>
    <n v="-1"/>
    <n v="1.2494544885191301"/>
    <n v="-1"/>
    <n v="1.7242471941563999"/>
    <n v="-1"/>
    <n v="87.921492213382095"/>
    <n v="-1"/>
    <x v="6"/>
    <x v="7"/>
    <x v="0"/>
  </r>
  <r>
    <n v="5086"/>
    <n v="6767"/>
    <m/>
    <x v="1"/>
    <n v="7"/>
    <n v="16"/>
    <n v="-1"/>
    <n v="64"/>
    <n v="-1"/>
    <n v="55.432880713747998"/>
    <n v="-1"/>
    <n v="1.1589306526736101"/>
    <n v="-1"/>
    <n v="1.5993243006895801"/>
    <n v="-1"/>
    <n v="58.1926310443936"/>
    <n v="-1"/>
    <x v="6"/>
    <x v="10"/>
    <x v="0"/>
  </r>
  <r>
    <n v="5086"/>
    <n v="2959"/>
    <m/>
    <x v="1"/>
    <n v="8"/>
    <n v="16"/>
    <n v="-1"/>
    <n v="64"/>
    <n v="-1"/>
    <n v="58.5012334847708"/>
    <n v="-1"/>
    <n v="0.84767281648160098"/>
    <n v="-1"/>
    <n v="1.39866014719464"/>
    <n v="-1"/>
    <n v="52.093522239298402"/>
    <n v="-1"/>
    <x v="7"/>
    <x v="0"/>
    <x v="0"/>
  </r>
  <r>
    <n v="5086"/>
    <n v="3660"/>
    <m/>
    <x v="1"/>
    <n v="8"/>
    <n v="32"/>
    <n v="-1"/>
    <n v="128"/>
    <n v="-1"/>
    <n v="44.067278976336198"/>
    <n v="-1"/>
    <n v="2.9568752531715798"/>
    <n v="-1"/>
    <n v="4.87884416773311"/>
    <n v="-1"/>
    <n v="27.7088149988593"/>
    <n v="-1"/>
    <x v="7"/>
    <x v="0"/>
    <x v="0"/>
  </r>
  <r>
    <n v="5086"/>
    <n v="4950"/>
    <m/>
    <x v="1"/>
    <n v="8"/>
    <n v="32"/>
    <n v="-1"/>
    <n v="128"/>
    <n v="-1"/>
    <n v="40.064037844247302"/>
    <n v="-1"/>
    <n v="3.29910968803014"/>
    <n v="-1"/>
    <n v="5.4435309852497298"/>
    <n v="-1"/>
    <n v="27.7274817807814"/>
    <n v="-1"/>
    <x v="7"/>
    <x v="0"/>
    <x v="0"/>
  </r>
  <r>
    <n v="5086"/>
    <n v="4951"/>
    <m/>
    <x v="1"/>
    <n v="8"/>
    <n v="31"/>
    <n v="-1"/>
    <n v="124"/>
    <n v="-1"/>
    <n v="42.221038965097499"/>
    <n v="-1"/>
    <n v="2.9655252239268499"/>
    <n v="-1"/>
    <n v="4.8931166194793096"/>
    <n v="-1"/>
    <n v="26.977506265829899"/>
    <n v="-1"/>
    <x v="7"/>
    <x v="0"/>
    <x v="0"/>
  </r>
  <r>
    <n v="5086"/>
    <n v="6368"/>
    <m/>
    <x v="1"/>
    <n v="8"/>
    <n v="10"/>
    <n v="-1"/>
    <n v="40"/>
    <n v="-1"/>
    <n v="30.542018538815299"/>
    <n v="-1"/>
    <n v="1.2996666989866901"/>
    <n v="-1"/>
    <n v="2.14445005332803"/>
    <n v="-1"/>
    <n v="94.687634634102693"/>
    <n v="-1"/>
    <x v="7"/>
    <x v="0"/>
    <x v="0"/>
  </r>
  <r>
    <n v="5086"/>
    <n v="6640"/>
    <m/>
    <x v="1"/>
    <n v="8"/>
    <n v="25"/>
    <n v="-1"/>
    <n v="100"/>
    <n v="-1"/>
    <n v="13.065080951569"/>
    <n v="-1"/>
    <n v="7.6653722959466402"/>
    <n v="-1"/>
    <n v="10.578213731855"/>
    <n v="-1"/>
    <n v="35.239752173903497"/>
    <n v="-1"/>
    <x v="7"/>
    <x v="2"/>
    <x v="0"/>
  </r>
  <r>
    <n v="5086"/>
    <n v="6645"/>
    <m/>
    <x v="1"/>
    <n v="8"/>
    <n v="31"/>
    <n v="-1"/>
    <n v="124"/>
    <n v="-1"/>
    <n v="45.660619937355897"/>
    <n v="-1"/>
    <n v="2.7704436767826701"/>
    <n v="-1"/>
    <n v="3.82321226074958"/>
    <n v="-1"/>
    <n v="28.532273775310099"/>
    <n v="-1"/>
    <x v="7"/>
    <x v="21"/>
    <x v="0"/>
  </r>
  <r>
    <n v="5086"/>
    <n v="6761"/>
    <m/>
    <x v="1"/>
    <n v="8"/>
    <n v="32"/>
    <n v="-1"/>
    <n v="128"/>
    <n v="-1"/>
    <n v="44.905038705086199"/>
    <n v="-1"/>
    <n v="2.92947153597623"/>
    <n v="-1"/>
    <n v="4.0426707056784004"/>
    <n v="-1"/>
    <n v="27.675396933614699"/>
    <n v="-1"/>
    <x v="7"/>
    <x v="20"/>
    <x v="0"/>
  </r>
  <r>
    <n v="5086"/>
    <n v="6767"/>
    <m/>
    <x v="1"/>
    <n v="8"/>
    <n v="16"/>
    <n v="-1"/>
    <n v="64"/>
    <n v="-1"/>
    <n v="55.8866948841018"/>
    <n v="-1"/>
    <n v="1.1474275065664401"/>
    <n v="-1"/>
    <n v="1.5834499590616899"/>
    <n v="-1"/>
    <n v="57.532295316120297"/>
    <n v="-1"/>
    <x v="7"/>
    <x v="10"/>
    <x v="0"/>
  </r>
  <r>
    <n v="5086"/>
    <n v="3660"/>
    <m/>
    <x v="1"/>
    <n v="9"/>
    <n v="33"/>
    <n v="-1"/>
    <n v="132"/>
    <n v="-1"/>
    <n v="47.2675386134934"/>
    <n v="-1"/>
    <n v="2.8619282662393801"/>
    <n v="-1"/>
    <n v="4.7221816392949796"/>
    <n v="-1"/>
    <n v="26.715171688328901"/>
    <n v="-1"/>
    <x v="8"/>
    <x v="0"/>
    <x v="0"/>
  </r>
  <r>
    <n v="5086"/>
    <n v="4524"/>
    <m/>
    <x v="1"/>
    <n v="9"/>
    <n v="10"/>
    <n v="-1"/>
    <n v="40"/>
    <n v="-1"/>
    <n v="25.977861469175199"/>
    <n v="-1"/>
    <n v="6.0160112614816104"/>
    <n v="-1"/>
    <n v="9.9264185814446595"/>
    <n v="-1"/>
    <n v="85.041857413612604"/>
    <n v="-1"/>
    <x v="8"/>
    <x v="0"/>
    <x v="0"/>
  </r>
  <r>
    <n v="5086"/>
    <n v="4950"/>
    <m/>
    <x v="1"/>
    <n v="9"/>
    <n v="32"/>
    <n v="-1"/>
    <n v="128"/>
    <n v="-1"/>
    <n v="41.652941797567898"/>
    <n v="-1"/>
    <n v="3.1513198098787099"/>
    <n v="-1"/>
    <n v="5.1996776862998804"/>
    <n v="-1"/>
    <n v="26.083863410771102"/>
    <n v="-1"/>
    <x v="8"/>
    <x v="0"/>
    <x v="0"/>
  </r>
  <r>
    <n v="5086"/>
    <n v="4951"/>
    <m/>
    <x v="1"/>
    <n v="9"/>
    <n v="34"/>
    <n v="-1"/>
    <n v="136"/>
    <n v="-1"/>
    <n v="45.200897782778803"/>
    <n v="-1"/>
    <n v="3.1994828626257799"/>
    <n v="-1"/>
    <n v="5.2791467233325404"/>
    <n v="-1"/>
    <n v="26.2599839760049"/>
    <n v="-1"/>
    <x v="8"/>
    <x v="0"/>
    <x v="0"/>
  </r>
  <r>
    <n v="5086"/>
    <n v="6640"/>
    <m/>
    <x v="1"/>
    <n v="9"/>
    <n v="28"/>
    <n v="-1"/>
    <n v="112"/>
    <n v="-1"/>
    <n v="13.881090984847599"/>
    <n v="-1"/>
    <n v="8.8722433390803896"/>
    <n v="-1"/>
    <n v="12.2436957656248"/>
    <n v="-1"/>
    <n v="32.002282001432903"/>
    <n v="-1"/>
    <x v="8"/>
    <x v="2"/>
    <x v="0"/>
  </r>
  <r>
    <n v="5086"/>
    <n v="6645"/>
    <m/>
    <x v="1"/>
    <n v="9"/>
    <n v="36"/>
    <n v="-1"/>
    <n v="144"/>
    <n v="-1"/>
    <n v="43.679339185988503"/>
    <n v="-1"/>
    <n v="3.45269376429686"/>
    <n v="-1"/>
    <n v="4.7647173782659404"/>
    <n v="-1"/>
    <n v="24.799166958800399"/>
    <n v="-1"/>
    <x v="8"/>
    <x v="21"/>
    <x v="0"/>
  </r>
  <r>
    <n v="5086"/>
    <n v="6761"/>
    <m/>
    <x v="1"/>
    <n v="9"/>
    <n v="33"/>
    <n v="-1"/>
    <n v="132"/>
    <n v="-1"/>
    <n v="45.3922751384872"/>
    <n v="-1"/>
    <n v="2.9353495040834501"/>
    <n v="-1"/>
    <n v="4.0507823016383204"/>
    <n v="-1"/>
    <n v="26.712550786512502"/>
    <n v="-1"/>
    <x v="8"/>
    <x v="20"/>
    <x v="0"/>
  </r>
  <r>
    <n v="5086"/>
    <n v="2959"/>
    <m/>
    <x v="1"/>
    <n v="10"/>
    <n v="10"/>
    <n v="-1"/>
    <n v="40"/>
    <n v="-1"/>
    <n v="56.809168359822998"/>
    <n v="-1"/>
    <n v="0.63362073868422597"/>
    <n v="-1"/>
    <n v="1.0454742188289701"/>
    <n v="-1"/>
    <n v="86.489131806655095"/>
    <n v="-1"/>
    <x v="9"/>
    <x v="0"/>
    <x v="0"/>
  </r>
  <r>
    <n v="5086"/>
    <n v="3659"/>
    <m/>
    <x v="1"/>
    <n v="10"/>
    <n v="14"/>
    <n v="-1"/>
    <n v="56"/>
    <n v="-1"/>
    <n v="40.561809015543098"/>
    <n v="-1"/>
    <n v="1.3565557564236701"/>
    <n v="-1"/>
    <n v="2.23831699809906"/>
    <n v="-1"/>
    <n v="59.272658157783702"/>
    <n v="-1"/>
    <x v="9"/>
    <x v="0"/>
    <x v="0"/>
  </r>
  <r>
    <n v="5086"/>
    <n v="6368"/>
    <m/>
    <x v="1"/>
    <n v="10"/>
    <n v="14"/>
    <n v="-1"/>
    <n v="56"/>
    <n v="-1"/>
    <n v="35.110533352478001"/>
    <n v="-1"/>
    <n v="1.6401550534738301"/>
    <n v="-1"/>
    <n v="2.7062558382318098"/>
    <n v="-1"/>
    <n v="57.8531306197996"/>
    <n v="-1"/>
    <x v="9"/>
    <x v="0"/>
    <x v="0"/>
  </r>
  <r>
    <n v="5086"/>
    <n v="6640"/>
    <m/>
    <x v="1"/>
    <n v="10"/>
    <n v="22"/>
    <n v="-1"/>
    <n v="88"/>
    <n v="-1"/>
    <n v="12.350084748432399"/>
    <n v="-1"/>
    <n v="7.2485929431495197"/>
    <n v="-1"/>
    <n v="10.0030582269824"/>
    <n v="-1"/>
    <n v="37.8294872629031"/>
    <n v="-1"/>
    <x v="9"/>
    <x v="2"/>
    <x v="0"/>
  </r>
  <r>
    <n v="5086"/>
    <n v="6642"/>
    <m/>
    <x v="1"/>
    <n v="10"/>
    <n v="14"/>
    <n v="-1"/>
    <n v="56"/>
    <n v="-1"/>
    <n v="43.370268007299202"/>
    <n v="-1"/>
    <n v="1.29935247747334"/>
    <n v="-1"/>
    <n v="1.79310641891321"/>
    <n v="-1"/>
    <n v="59.2512217215127"/>
    <n v="-1"/>
    <x v="9"/>
    <x v="4"/>
    <x v="0"/>
  </r>
  <r>
    <n v="5086"/>
    <n v="6767"/>
    <m/>
    <x v="1"/>
    <n v="10"/>
    <n v="10"/>
    <n v="-1"/>
    <n v="40"/>
    <n v="-1"/>
    <n v="55.9263033863554"/>
    <n v="-1"/>
    <n v="0.716011412444855"/>
    <n v="-1"/>
    <n v="0.98809574917389897"/>
    <n v="-1"/>
    <n v="66.895089916470596"/>
    <n v="-1"/>
    <x v="9"/>
    <x v="10"/>
    <x v="0"/>
  </r>
  <r>
    <n v="5086"/>
    <n v="3660"/>
    <m/>
    <x v="1"/>
    <n v="11"/>
    <n v="25"/>
    <n v="-1"/>
    <n v="100"/>
    <n v="-1"/>
    <n v="47.854466043755203"/>
    <n v="-1"/>
    <n v="2.1354185501368601"/>
    <n v="-1"/>
    <n v="3.52344060772581"/>
    <n v="-1"/>
    <n v="36.239980493295697"/>
    <n v="-1"/>
    <x v="10"/>
    <x v="0"/>
    <x v="0"/>
  </r>
  <r>
    <n v="5086"/>
    <n v="4950"/>
    <m/>
    <x v="1"/>
    <n v="11"/>
    <n v="25"/>
    <n v="-1"/>
    <n v="100"/>
    <n v="-1"/>
    <n v="44.118670709490402"/>
    <n v="-1"/>
    <n v="2.3090404065263299"/>
    <n v="-1"/>
    <n v="3.8099166707684402"/>
    <n v="-1"/>
    <n v="36.672518265725103"/>
    <n v="-1"/>
    <x v="10"/>
    <x v="0"/>
    <x v="0"/>
  </r>
  <r>
    <n v="5086"/>
    <n v="6641"/>
    <m/>
    <x v="1"/>
    <n v="11"/>
    <n v="14"/>
    <n v="-1"/>
    <n v="56"/>
    <n v="-1"/>
    <n v="41.809985612442098"/>
    <n v="-1"/>
    <n v="12.9830963742839"/>
    <n v="-1"/>
    <n v="17.916672996511799"/>
    <n v="-1"/>
    <n v="65.960214165603901"/>
    <n v="-1"/>
    <x v="10"/>
    <x v="3"/>
    <x v="0"/>
  </r>
  <r>
    <n v="5086"/>
    <n v="6761"/>
    <m/>
    <x v="1"/>
    <n v="11"/>
    <n v="25"/>
    <n v="-1"/>
    <n v="100"/>
    <n v="-1"/>
    <n v="48.055763798953699"/>
    <n v="-1"/>
    <n v="2.1216276349143102"/>
    <n v="-1"/>
    <n v="2.9278461260650301"/>
    <n v="-1"/>
    <n v="36.189523607885"/>
    <n v="-1"/>
    <x v="10"/>
    <x v="20"/>
    <x v="0"/>
  </r>
  <r>
    <n v="5086"/>
    <n v="3659"/>
    <m/>
    <x v="1"/>
    <n v="12"/>
    <n v="10"/>
    <n v="-1"/>
    <n v="40"/>
    <n v="-1"/>
    <n v="40.7107442989726"/>
    <n v="-1"/>
    <n v="0.96817805787143496"/>
    <n v="-1"/>
    <n v="1.5974937954878701"/>
    <n v="-1"/>
    <n v="83.907487717235"/>
    <n v="-1"/>
    <x v="11"/>
    <x v="0"/>
    <x v="0"/>
  </r>
  <r>
    <n v="5086"/>
    <n v="3660"/>
    <m/>
    <x v="1"/>
    <n v="12"/>
    <n v="21"/>
    <n v="-1"/>
    <n v="84"/>
    <n v="-1"/>
    <n v="44.063611967560803"/>
    <n v="-1"/>
    <n v="1.9751633100363799"/>
    <n v="-1"/>
    <n v="3.2590194615600301"/>
    <n v="-1"/>
    <n v="42.462196339979201"/>
    <n v="-1"/>
    <x v="11"/>
    <x v="0"/>
    <x v="0"/>
  </r>
  <r>
    <n v="5086"/>
    <n v="4950"/>
    <m/>
    <x v="1"/>
    <n v="12"/>
    <n v="21"/>
    <n v="-1"/>
    <n v="84"/>
    <n v="-1"/>
    <n v="42.224133972199901"/>
    <n v="-1"/>
    <n v="2.04535041942817"/>
    <n v="-1"/>
    <n v="3.37482819205648"/>
    <n v="-1"/>
    <n v="42.7380042433631"/>
    <n v="-1"/>
    <x v="11"/>
    <x v="0"/>
    <x v="0"/>
  </r>
  <r>
    <n v="5086"/>
    <n v="4951"/>
    <m/>
    <x v="1"/>
    <n v="12"/>
    <n v="21"/>
    <n v="-1"/>
    <n v="84"/>
    <n v="-1"/>
    <n v="42.4356771435844"/>
    <n v="-1"/>
    <n v="2.15939895650917"/>
    <n v="-1"/>
    <n v="3.56300827824013"/>
    <n v="-1"/>
    <n v="42.255277976241402"/>
    <n v="-1"/>
    <x v="11"/>
    <x v="0"/>
    <x v="0"/>
  </r>
  <r>
    <n v="5086"/>
    <n v="4954"/>
    <m/>
    <x v="1"/>
    <n v="12"/>
    <n v="8"/>
    <n v="-1"/>
    <n v="32"/>
    <n v="-1"/>
    <n v="33.2986371698046"/>
    <n v="-1"/>
    <n v="3.3216491984132301"/>
    <n v="-1"/>
    <n v="5.7846447804910399"/>
    <n v="-1"/>
    <n v="85.004096951781094"/>
    <n v="-1"/>
    <x v="11"/>
    <x v="0"/>
    <x v="0"/>
  </r>
  <r>
    <n v="5086"/>
    <n v="6368"/>
    <m/>
    <x v="1"/>
    <n v="12"/>
    <n v="7"/>
    <n v="-1"/>
    <n v="28"/>
    <n v="-1"/>
    <n v="33.382044892172701"/>
    <n v="-1"/>
    <n v="0.85012861890439295"/>
    <n v="-1"/>
    <n v="1.40271222119225"/>
    <n v="-1"/>
    <n v="113.52234123773199"/>
    <n v="-1"/>
    <x v="11"/>
    <x v="0"/>
    <x v="0"/>
  </r>
  <r>
    <n v="5086"/>
    <n v="6641"/>
    <m/>
    <x v="1"/>
    <n v="12"/>
    <n v="8"/>
    <n v="-1"/>
    <n v="32"/>
    <n v="-1"/>
    <n v="39.390993902452102"/>
    <n v="-1"/>
    <n v="8.6479036904670306"/>
    <n v="-1"/>
    <n v="11.934107092844499"/>
    <n v="-1"/>
    <n v="85.181560028201702"/>
    <n v="-1"/>
    <x v="11"/>
    <x v="3"/>
    <x v="0"/>
  </r>
  <r>
    <n v="5086"/>
    <n v="6761"/>
    <m/>
    <x v="1"/>
    <n v="12"/>
    <n v="21"/>
    <n v="-1"/>
    <n v="84"/>
    <n v="-1"/>
    <n v="44.682983729721101"/>
    <n v="-1"/>
    <n v="1.94514393123481"/>
    <n v="-1"/>
    <n v="2.6842986158288702"/>
    <n v="-1"/>
    <n v="42.449226759198297"/>
    <n v="-1"/>
    <x v="11"/>
    <x v="20"/>
    <x v="0"/>
  </r>
  <r>
    <n v="5086"/>
    <n v="2959"/>
    <m/>
    <x v="1"/>
    <n v="0"/>
    <n v="206"/>
    <n v="-1"/>
    <n v="68.6666666666667"/>
    <n v="-1"/>
    <n v="55.167544954396597"/>
    <n v="-1"/>
    <n v="1.1902781888045499"/>
    <n v="-1"/>
    <n v="1.9639590115275101"/>
    <n v="-1"/>
    <n v="50.944096483340502"/>
    <n v="-1"/>
    <x v="12"/>
    <x v="0"/>
    <x v="0"/>
  </r>
  <r>
    <n v="5086"/>
    <n v="3659"/>
    <m/>
    <x v="1"/>
    <n v="0"/>
    <n v="217"/>
    <n v="-1"/>
    <n v="72.3333333333333"/>
    <n v="-1"/>
    <n v="40.291390233550302"/>
    <n v="-1"/>
    <n v="2.12576276118235"/>
    <n v="-1"/>
    <n v="3.5075085559508801"/>
    <n v="-1"/>
    <n v="49.055033454830699"/>
    <n v="-1"/>
    <x v="12"/>
    <x v="0"/>
    <x v="0"/>
  </r>
  <r>
    <n v="5086"/>
    <n v="3660"/>
    <m/>
    <x v="1"/>
    <n v="0"/>
    <n v="526"/>
    <n v="-1"/>
    <n v="175.333333333333"/>
    <n v="-1"/>
    <n v="49.701515627347398"/>
    <n v="-1"/>
    <n v="4.01014581360287"/>
    <n v="-1"/>
    <n v="6.6167405924447404"/>
    <n v="-1"/>
    <n v="20.374946109199001"/>
    <n v="-1"/>
    <x v="12"/>
    <x v="0"/>
    <x v="0"/>
  </r>
  <r>
    <n v="5086"/>
    <n v="4524"/>
    <m/>
    <x v="1"/>
    <n v="0"/>
    <n v="188"/>
    <n v="-1"/>
    <n v="62.6666666666667"/>
    <n v="-1"/>
    <n v="25.6239946689813"/>
    <n v="-1"/>
    <n v="11.719817104964999"/>
    <n v="-1"/>
    <n v="19.337698223192199"/>
    <n v="-1"/>
    <n v="54.913515170237801"/>
    <n v="-1"/>
    <x v="12"/>
    <x v="0"/>
    <x v="0"/>
  </r>
  <r>
    <n v="5086"/>
    <n v="4949"/>
    <m/>
    <x v="1"/>
    <n v="0"/>
    <n v="42"/>
    <n v="-1"/>
    <n v="14"/>
    <n v="-1"/>
    <n v="39.492741443133603"/>
    <n v="-1"/>
    <n v="0.65070206617313098"/>
    <n v="-1"/>
    <n v="1.07365840918567"/>
    <n v="-1"/>
    <n v="107.733529039446"/>
    <n v="-1"/>
    <x v="12"/>
    <x v="0"/>
    <x v="0"/>
  </r>
  <r>
    <n v="5086"/>
    <n v="4950"/>
    <m/>
    <x v="1"/>
    <n v="0"/>
    <n v="527"/>
    <n v="-1"/>
    <n v="175.666666666667"/>
    <n v="-1"/>
    <n v="46.981637980102697"/>
    <n v="-1"/>
    <n v="4.2373680391920097"/>
    <n v="-1"/>
    <n v="6.99165726466682"/>
    <n v="-1"/>
    <n v="20.328656002139201"/>
    <n v="-1"/>
    <x v="12"/>
    <x v="0"/>
    <x v="0"/>
  </r>
  <r>
    <n v="5086"/>
    <n v="4951"/>
    <m/>
    <x v="1"/>
    <n v="0"/>
    <n v="526"/>
    <n v="-1"/>
    <n v="175.333333333333"/>
    <n v="-1"/>
    <n v="47.668571708547901"/>
    <n v="-1"/>
    <n v="4.1834279104011003"/>
    <n v="-1"/>
    <n v="6.9026560521618103"/>
    <n v="-1"/>
    <n v="20.2448024994188"/>
    <n v="-1"/>
    <x v="12"/>
    <x v="0"/>
    <x v="0"/>
  </r>
  <r>
    <n v="5086"/>
    <n v="4953"/>
    <m/>
    <x v="1"/>
    <n v="0"/>
    <n v="32"/>
    <n v="-1"/>
    <n v="10.6666666666667"/>
    <n v="-1"/>
    <n v="16.7829898800607"/>
    <n v="-1"/>
    <n v="0.60480476141366901"/>
    <n v="-1"/>
    <n v="0.99792785633255399"/>
    <n v="-1"/>
    <n v="284.343256507239"/>
    <n v="-1"/>
    <x v="12"/>
    <x v="0"/>
    <x v="0"/>
  </r>
  <r>
    <n v="5086"/>
    <n v="4954"/>
    <m/>
    <x v="1"/>
    <n v="0"/>
    <n v="189"/>
    <n v="-1"/>
    <n v="63"/>
    <n v="-1"/>
    <n v="31.887316208582199"/>
    <n v="-1"/>
    <n v="8.0839275095127601"/>
    <n v="-1"/>
    <n v="14.078141995280401"/>
    <n v="-1"/>
    <n v="51.940816534190397"/>
    <n v="-1"/>
    <x v="12"/>
    <x v="0"/>
    <x v="0"/>
  </r>
  <r>
    <n v="5086"/>
    <n v="6357"/>
    <m/>
    <x v="1"/>
    <n v="0"/>
    <n v="190"/>
    <n v="-1"/>
    <n v="63.3333333333333"/>
    <n v="-1"/>
    <n v="41.012477823752299"/>
    <n v="-1"/>
    <n v="1.7442488426029401"/>
    <n v="-1"/>
    <n v="2.8780105902948501"/>
    <n v="-1"/>
    <n v="52.296694290114097"/>
    <n v="-1"/>
    <x v="12"/>
    <x v="0"/>
    <x v="0"/>
  </r>
  <r>
    <n v="5086"/>
    <n v="6368"/>
    <m/>
    <x v="1"/>
    <n v="0"/>
    <n v="215"/>
    <n v="-1"/>
    <n v="71.6666666666667"/>
    <n v="-1"/>
    <n v="30.224449825268"/>
    <n v="-1"/>
    <n v="3.0674830958497399"/>
    <n v="-1"/>
    <n v="5.0613471081520798"/>
    <n v="-1"/>
    <n v="48.916355424648202"/>
    <n v="-1"/>
    <x v="12"/>
    <x v="0"/>
    <x v="0"/>
  </r>
  <r>
    <n v="5086"/>
    <n v="6640"/>
    <m/>
    <x v="1"/>
    <n v="0"/>
    <n v="404"/>
    <n v="-1"/>
    <n v="134.666666666667"/>
    <n v="-1"/>
    <n v="29.561753147440498"/>
    <n v="-1"/>
    <n v="6.3742822843282596"/>
    <n v="-1"/>
    <n v="8.7965095219780505"/>
    <n v="-1"/>
    <n v="26.115048963754901"/>
    <n v="-1"/>
    <x v="12"/>
    <x v="2"/>
    <x v="0"/>
  </r>
  <r>
    <n v="5086"/>
    <n v="6641"/>
    <m/>
    <x v="1"/>
    <n v="0"/>
    <n v="191"/>
    <n v="-1"/>
    <n v="63.6666666666667"/>
    <n v="-1"/>
    <n v="37.757321780660298"/>
    <n v="-1"/>
    <n v="14.643254595816799"/>
    <n v="-1"/>
    <n v="20.2076913422272"/>
    <n v="-1"/>
    <n v="51.3549441698881"/>
    <n v="-1"/>
    <x v="12"/>
    <x v="3"/>
    <x v="0"/>
  </r>
  <r>
    <n v="5086"/>
    <n v="6642"/>
    <m/>
    <x v="1"/>
    <n v="0"/>
    <n v="216"/>
    <n v="-1"/>
    <n v="72"/>
    <n v="-1"/>
    <n v="42.288863525268603"/>
    <n v="-1"/>
    <n v="2.0489598883726101"/>
    <n v="-1"/>
    <n v="2.8275646459542001"/>
    <n v="-1"/>
    <n v="49.317375062788003"/>
    <n v="-1"/>
    <x v="12"/>
    <x v="4"/>
    <x v="0"/>
  </r>
  <r>
    <n v="5086"/>
    <n v="6645"/>
    <m/>
    <x v="1"/>
    <n v="0"/>
    <n v="529"/>
    <n v="-1"/>
    <n v="176.333333333333"/>
    <n v="-1"/>
    <n v="46.239464663022403"/>
    <n v="-1"/>
    <n v="4.3674065908063104"/>
    <n v="-1"/>
    <n v="6.0270210744872896"/>
    <n v="-1"/>
    <n v="19.992315735762801"/>
    <n v="-1"/>
    <x v="12"/>
    <x v="21"/>
    <x v="0"/>
  </r>
  <r>
    <n v="5086"/>
    <n v="6760"/>
    <m/>
    <x v="1"/>
    <n v="0"/>
    <n v="90"/>
    <n v="-1"/>
    <n v="30"/>
    <n v="-1"/>
    <n v="23.4663343870326"/>
    <n v="-1"/>
    <n v="2.1428093724863602"/>
    <n v="-1"/>
    <n v="2.95707692381347"/>
    <n v="-1"/>
    <n v="90.265093179358402"/>
    <n v="-1"/>
    <x v="12"/>
    <x v="16"/>
    <x v="0"/>
  </r>
  <r>
    <n v="5086"/>
    <n v="6761"/>
    <m/>
    <x v="1"/>
    <n v="0"/>
    <n v="526"/>
    <n v="-1"/>
    <n v="175.333333333333"/>
    <n v="-1"/>
    <n v="49.855783650686298"/>
    <n v="-1"/>
    <n v="3.9929881580973601"/>
    <n v="-1"/>
    <n v="5.5103236391343096"/>
    <n v="-1"/>
    <n v="20.367497233373101"/>
    <n v="-1"/>
    <x v="12"/>
    <x v="20"/>
    <x v="0"/>
  </r>
  <r>
    <n v="5086"/>
    <n v="6763"/>
    <m/>
    <x v="1"/>
    <n v="0"/>
    <n v="217"/>
    <n v="-1"/>
    <n v="72.3333333333333"/>
    <n v="-1"/>
    <n v="31.179064110970099"/>
    <n v="-1"/>
    <n v="2.6559373259816899"/>
    <n v="-1"/>
    <n v="3.6651935098547299"/>
    <n v="-1"/>
    <n v="46.805815792375"/>
    <n v="-1"/>
    <x v="12"/>
    <x v="7"/>
    <x v="0"/>
  </r>
  <r>
    <n v="5086"/>
    <n v="6767"/>
    <m/>
    <x v="1"/>
    <n v="0"/>
    <n v="189"/>
    <n v="-1"/>
    <n v="63"/>
    <n v="-1"/>
    <n v="56.090877204942601"/>
    <n v="-1"/>
    <n v="1.1861071630509099"/>
    <n v="-1"/>
    <n v="1.63682788501026"/>
    <n v="-1"/>
    <n v="54.022432601435803"/>
    <n v="-1"/>
    <x v="12"/>
    <x v="10"/>
    <x v="0"/>
  </r>
  <r>
    <n v="5086"/>
    <n v="6768"/>
    <m/>
    <x v="1"/>
    <n v="0"/>
    <n v="32"/>
    <n v="-1"/>
    <n v="10.6666666666667"/>
    <n v="-1"/>
    <n v="31.818618913262601"/>
    <n v="-1"/>
    <n v="0.52722827143836204"/>
    <n v="-1"/>
    <n v="0.72757501458494001"/>
    <n v="-1"/>
    <n v="284.22640935894498"/>
    <n v="-1"/>
    <x v="12"/>
    <x v="11"/>
    <x v="0"/>
  </r>
  <r>
    <n v="5086"/>
    <n v="6770"/>
    <m/>
    <x v="1"/>
    <n v="0"/>
    <n v="42"/>
    <n v="-1"/>
    <n v="14"/>
    <n v="-1"/>
    <n v="45.135245747020498"/>
    <n v="-1"/>
    <n v="0.769211476222048"/>
    <n v="-1"/>
    <n v="1.0615118371864301"/>
    <n v="-1"/>
    <n v="110.419348403634"/>
    <n v="-1"/>
    <x v="12"/>
    <x v="15"/>
    <x v="0"/>
  </r>
  <r>
    <n v="5086"/>
    <n v="6775"/>
    <m/>
    <x v="1"/>
    <n v="0"/>
    <n v="23"/>
    <n v="-1"/>
    <n v="7.6666666666666696"/>
    <n v="-1"/>
    <n v="43.584585580992702"/>
    <n v="-1"/>
    <n v="0.33810284753921399"/>
    <n v="-1"/>
    <n v="0.46658192960411499"/>
    <n v="-1"/>
    <n v="202.60870380573701"/>
    <n v="-1"/>
    <x v="12"/>
    <x v="12"/>
    <x v="0"/>
  </r>
  <r>
    <n v="5086"/>
    <n v="6777"/>
    <m/>
    <x v="1"/>
    <n v="0"/>
    <n v="32"/>
    <n v="-1"/>
    <n v="10.6666666666667"/>
    <n v="-1"/>
    <n v="36.190176804957503"/>
    <n v="-1"/>
    <n v="0.37434936836121202"/>
    <n v="-1"/>
    <n v="0.51660212655343596"/>
    <n v="-1"/>
    <n v="288.14033553223999"/>
    <n v="-1"/>
    <x v="12"/>
    <x v="14"/>
    <x v="0"/>
  </r>
  <r>
    <n v="5085"/>
    <n v="3660"/>
    <m/>
    <x v="1"/>
    <n v="1"/>
    <n v="64"/>
    <n v="-1"/>
    <n v="256"/>
    <n v="-1"/>
    <n v="53.9963712376911"/>
    <n v="-1"/>
    <n v="4.8034334921386899"/>
    <n v="-1"/>
    <n v="7.9256652620288399"/>
    <n v="-1"/>
    <n v="14.230149071580501"/>
    <n v="-1"/>
    <x v="0"/>
    <x v="0"/>
    <x v="0"/>
  </r>
  <r>
    <n v="5085"/>
    <n v="4949"/>
    <m/>
    <x v="1"/>
    <n v="1"/>
    <n v="6"/>
    <n v="-1"/>
    <n v="24"/>
    <n v="-1"/>
    <n v="50.688078517777001"/>
    <n v="-1"/>
    <n v="0.47633137067064402"/>
    <n v="-1"/>
    <n v="0.78594676160656296"/>
    <n v="-1"/>
    <n v="144.68396382809101"/>
    <n v="-1"/>
    <x v="0"/>
    <x v="0"/>
    <x v="0"/>
  </r>
  <r>
    <n v="5085"/>
    <n v="4950"/>
    <m/>
    <x v="1"/>
    <n v="1"/>
    <n v="62"/>
    <n v="-1"/>
    <n v="248"/>
    <n v="-1"/>
    <n v="52.572600145677001"/>
    <n v="-1"/>
    <n v="4.7946215534186098"/>
    <n v="-1"/>
    <n v="7.9111255631407102"/>
    <n v="-1"/>
    <n v="14.514495503824699"/>
    <n v="-1"/>
    <x v="0"/>
    <x v="0"/>
    <x v="0"/>
  </r>
  <r>
    <n v="5085"/>
    <n v="4951"/>
    <m/>
    <x v="1"/>
    <n v="1"/>
    <n v="62"/>
    <n v="-1"/>
    <n v="248"/>
    <n v="-1"/>
    <n v="54.119413346058202"/>
    <n v="-1"/>
    <n v="4.5987920395135102"/>
    <n v="-1"/>
    <n v="7.5880068651972898"/>
    <n v="-1"/>
    <n v="14.1251359235828"/>
    <n v="-1"/>
    <x v="0"/>
    <x v="0"/>
    <x v="0"/>
  </r>
  <r>
    <n v="5085"/>
    <n v="6640"/>
    <m/>
    <x v="1"/>
    <n v="1"/>
    <n v="43"/>
    <n v="-1"/>
    <n v="172"/>
    <n v="-1"/>
    <n v="46.442577257119197"/>
    <n v="-1"/>
    <n v="3.80330859443858"/>
    <n v="-1"/>
    <n v="5.2485658421896497"/>
    <n v="-1"/>
    <n v="20.624664408693299"/>
    <n v="-1"/>
    <x v="0"/>
    <x v="2"/>
    <x v="0"/>
  </r>
  <r>
    <n v="5085"/>
    <n v="6645"/>
    <m/>
    <x v="1"/>
    <n v="1"/>
    <n v="62"/>
    <n v="-1"/>
    <n v="248"/>
    <n v="-1"/>
    <n v="47.910692857808797"/>
    <n v="-1"/>
    <n v="5.3220519456596396"/>
    <n v="-1"/>
    <n v="7.3444316596327797"/>
    <n v="-1"/>
    <n v="14.110447900971501"/>
    <n v="-1"/>
    <x v="0"/>
    <x v="21"/>
    <x v="0"/>
  </r>
  <r>
    <n v="5085"/>
    <n v="6761"/>
    <m/>
    <x v="1"/>
    <n v="1"/>
    <n v="62"/>
    <n v="-1"/>
    <n v="248"/>
    <n v="-1"/>
    <n v="54.2252289612548"/>
    <n v="-1"/>
    <n v="4.7215325158445802"/>
    <n v="-1"/>
    <n v="6.5157148493515002"/>
    <n v="-1"/>
    <n v="14.1354286382373"/>
    <n v="-1"/>
    <x v="0"/>
    <x v="20"/>
    <x v="0"/>
  </r>
  <r>
    <n v="5085"/>
    <n v="6763"/>
    <m/>
    <x v="1"/>
    <n v="1"/>
    <n v="28"/>
    <n v="-1"/>
    <n v="112"/>
    <n v="-1"/>
    <n v="31.441860911326899"/>
    <n v="-1"/>
    <n v="3.3791745162329199"/>
    <n v="-1"/>
    <n v="4.6632608324014297"/>
    <n v="-1"/>
    <n v="32.004405087532803"/>
    <n v="-1"/>
    <x v="0"/>
    <x v="7"/>
    <x v="0"/>
  </r>
  <r>
    <n v="5085"/>
    <n v="6770"/>
    <m/>
    <x v="1"/>
    <n v="1"/>
    <n v="6"/>
    <n v="-1"/>
    <n v="24"/>
    <n v="-1"/>
    <n v="55.2990482233363"/>
    <n v="-1"/>
    <n v="0.43429370343930002"/>
    <n v="-1"/>
    <n v="0.59932531074623396"/>
    <n v="-1"/>
    <n v="143.42392403336899"/>
    <n v="-1"/>
    <x v="0"/>
    <x v="15"/>
    <x v="0"/>
  </r>
  <r>
    <n v="5085"/>
    <n v="2959"/>
    <m/>
    <x v="1"/>
    <n v="2"/>
    <n v="22"/>
    <n v="-1"/>
    <n v="88"/>
    <n v="-1"/>
    <n v="53.884902900843201"/>
    <n v="-1"/>
    <n v="1.5074731820971701"/>
    <n v="-1"/>
    <n v="2.4873307504603202"/>
    <n v="-1"/>
    <n v="37.160472721269699"/>
    <n v="-1"/>
    <x v="1"/>
    <x v="0"/>
    <x v="0"/>
  </r>
  <r>
    <n v="5085"/>
    <n v="3660"/>
    <m/>
    <x v="1"/>
    <n v="2"/>
    <n v="60"/>
    <n v="-1"/>
    <n v="240"/>
    <n v="-1"/>
    <n v="52.650565538689001"/>
    <n v="-1"/>
    <n v="4.58269824816231"/>
    <n v="-1"/>
    <n v="7.56145210946781"/>
    <n v="-1"/>
    <n v="14.6493735103364"/>
    <n v="-1"/>
    <x v="1"/>
    <x v="0"/>
    <x v="0"/>
  </r>
  <r>
    <n v="5085"/>
    <n v="4949"/>
    <m/>
    <x v="1"/>
    <n v="2"/>
    <n v="8"/>
    <n v="-1"/>
    <n v="32"/>
    <n v="-1"/>
    <n v="47.7234722786799"/>
    <n v="-1"/>
    <n v="0.69013226512126302"/>
    <n v="-1"/>
    <n v="1.1387182374500799"/>
    <n v="-1"/>
    <n v="85.700710394194104"/>
    <n v="-1"/>
    <x v="1"/>
    <x v="0"/>
    <x v="0"/>
  </r>
  <r>
    <n v="5085"/>
    <n v="4950"/>
    <m/>
    <x v="1"/>
    <n v="2"/>
    <n v="58"/>
    <n v="-1"/>
    <n v="232"/>
    <n v="-1"/>
    <n v="50.281465287723996"/>
    <n v="-1"/>
    <n v="4.7055261297605302"/>
    <n v="-1"/>
    <n v="7.7641181141048801"/>
    <n v="-1"/>
    <n v="15.533723860726299"/>
    <n v="-1"/>
    <x v="1"/>
    <x v="0"/>
    <x v="0"/>
  </r>
  <r>
    <n v="5085"/>
    <n v="4951"/>
    <m/>
    <x v="1"/>
    <n v="2"/>
    <n v="61"/>
    <n v="-1"/>
    <n v="244"/>
    <n v="-1"/>
    <n v="50.429912114590401"/>
    <n v="-1"/>
    <n v="4.8511381605105104"/>
    <n v="-1"/>
    <n v="8.0043779648423499"/>
    <n v="-1"/>
    <n v="14.534000766539901"/>
    <n v="-1"/>
    <x v="1"/>
    <x v="0"/>
    <x v="0"/>
  </r>
  <r>
    <n v="5085"/>
    <n v="6640"/>
    <m/>
    <x v="1"/>
    <n v="2"/>
    <n v="46"/>
    <n v="-1"/>
    <n v="184"/>
    <n v="-1"/>
    <n v="45.748304010212799"/>
    <n v="-1"/>
    <n v="4.0941314707500602"/>
    <n v="-1"/>
    <n v="5.6499014101127401"/>
    <n v="-1"/>
    <n v="18.753333124645199"/>
    <n v="-1"/>
    <x v="1"/>
    <x v="2"/>
    <x v="0"/>
  </r>
  <r>
    <n v="5085"/>
    <n v="6645"/>
    <m/>
    <x v="1"/>
    <n v="2"/>
    <n v="59"/>
    <n v="-1"/>
    <n v="236"/>
    <n v="-1"/>
    <n v="48.400227613092902"/>
    <n v="-1"/>
    <n v="4.9318132695621602"/>
    <n v="-1"/>
    <n v="6.8059022884790599"/>
    <n v="-1"/>
    <n v="14.9956367037761"/>
    <n v="-1"/>
    <x v="1"/>
    <x v="21"/>
    <x v="0"/>
  </r>
  <r>
    <n v="5085"/>
    <n v="6761"/>
    <m/>
    <x v="1"/>
    <n v="2"/>
    <n v="60"/>
    <n v="-1"/>
    <n v="240"/>
    <n v="-1"/>
    <n v="52.7242851893077"/>
    <n v="-1"/>
    <n v="4.6248119616772101"/>
    <n v="-1"/>
    <n v="6.3822404850617298"/>
    <n v="-1"/>
    <n v="14.645260545749901"/>
    <n v="-1"/>
    <x v="1"/>
    <x v="20"/>
    <x v="0"/>
  </r>
  <r>
    <n v="5085"/>
    <n v="6763"/>
    <m/>
    <x v="1"/>
    <n v="2"/>
    <n v="25"/>
    <n v="-1"/>
    <n v="100"/>
    <n v="-1"/>
    <n v="30.802265256121"/>
    <n v="-1"/>
    <n v="3.0429628708716798"/>
    <n v="-1"/>
    <n v="4.1992887618029204"/>
    <n v="-1"/>
    <n v="35.863549078639203"/>
    <n v="-1"/>
    <x v="1"/>
    <x v="7"/>
    <x v="0"/>
  </r>
  <r>
    <n v="5085"/>
    <n v="6770"/>
    <m/>
    <x v="1"/>
    <n v="2"/>
    <n v="8"/>
    <n v="-1"/>
    <n v="32"/>
    <n v="-1"/>
    <n v="54.057203155669697"/>
    <n v="-1"/>
    <n v="0.59628155608695599"/>
    <n v="-1"/>
    <n v="0.82286854739999904"/>
    <n v="-1"/>
    <n v="86.320120825702602"/>
    <n v="-1"/>
    <x v="1"/>
    <x v="15"/>
    <x v="0"/>
  </r>
  <r>
    <n v="5085"/>
    <n v="3659"/>
    <m/>
    <x v="1"/>
    <n v="3"/>
    <n v="29"/>
    <n v="-1"/>
    <n v="116"/>
    <n v="-1"/>
    <n v="38.695353538552197"/>
    <n v="-1"/>
    <n v="2.9386468913645398"/>
    <n v="-1"/>
    <n v="4.8487673707514798"/>
    <n v="-1"/>
    <n v="31.090881427327002"/>
    <n v="-1"/>
    <x v="2"/>
    <x v="0"/>
    <x v="0"/>
  </r>
  <r>
    <n v="5085"/>
    <n v="3660"/>
    <m/>
    <x v="1"/>
    <n v="3"/>
    <n v="59"/>
    <n v="-1"/>
    <n v="236"/>
    <n v="-1"/>
    <n v="52.401318252774999"/>
    <n v="-1"/>
    <n v="4.6577014184287897"/>
    <n v="-1"/>
    <n v="7.6852073404074996"/>
    <n v="-1"/>
    <n v="15.2571801922328"/>
    <n v="-1"/>
    <x v="2"/>
    <x v="0"/>
    <x v="0"/>
  </r>
  <r>
    <n v="5085"/>
    <n v="4524"/>
    <m/>
    <x v="1"/>
    <n v="3"/>
    <n v="23"/>
    <n v="-1"/>
    <n v="92"/>
    <n v="-1"/>
    <n v="11.4405091076617"/>
    <n v="-1"/>
    <n v="38.056530868327101"/>
    <n v="-1"/>
    <n v="62.793275932739697"/>
    <n v="-1"/>
    <n v="35.896307713775499"/>
    <n v="-1"/>
    <x v="2"/>
    <x v="0"/>
    <x v="0"/>
  </r>
  <r>
    <n v="5085"/>
    <n v="4949"/>
    <m/>
    <x v="1"/>
    <n v="3"/>
    <n v="7"/>
    <n v="-1"/>
    <n v="28"/>
    <n v="-1"/>
    <n v="45.822188236373599"/>
    <n v="-1"/>
    <n v="0.60688813266812303"/>
    <n v="-1"/>
    <n v="1.0013654189023999"/>
    <n v="-1"/>
    <n v="120.09288459936"/>
    <n v="-1"/>
    <x v="2"/>
    <x v="0"/>
    <x v="0"/>
  </r>
  <r>
    <n v="5085"/>
    <n v="4950"/>
    <m/>
    <x v="1"/>
    <n v="3"/>
    <n v="63"/>
    <n v="-1"/>
    <n v="252"/>
    <n v="-1"/>
    <n v="49.216546537714997"/>
    <n v="-1"/>
    <n v="5.2646662021791499"/>
    <n v="-1"/>
    <n v="8.6866992335956006"/>
    <n v="-1"/>
    <n v="14.3047881962259"/>
    <n v="-1"/>
    <x v="2"/>
    <x v="0"/>
    <x v="0"/>
  </r>
  <r>
    <n v="5085"/>
    <n v="4951"/>
    <m/>
    <x v="1"/>
    <n v="3"/>
    <n v="59"/>
    <n v="-1"/>
    <n v="236"/>
    <n v="-1"/>
    <n v="50.023213314426002"/>
    <n v="-1"/>
    <n v="4.7948034128344297"/>
    <n v="-1"/>
    <n v="7.9114256311768099"/>
    <n v="-1"/>
    <n v="15.0145640450539"/>
    <n v="-1"/>
    <x v="2"/>
    <x v="0"/>
    <x v="0"/>
  </r>
  <r>
    <n v="5085"/>
    <n v="6368"/>
    <m/>
    <x v="1"/>
    <n v="3"/>
    <n v="29"/>
    <n v="-1"/>
    <n v="116"/>
    <n v="-1"/>
    <n v="27.6960696287031"/>
    <n v="-1"/>
    <n v="4.4916363432298798"/>
    <n v="-1"/>
    <n v="7.4111999663293"/>
    <n v="-1"/>
    <n v="31.0742225526974"/>
    <n v="-1"/>
    <x v="2"/>
    <x v="0"/>
    <x v="0"/>
  </r>
  <r>
    <n v="5085"/>
    <n v="6640"/>
    <m/>
    <x v="1"/>
    <n v="3"/>
    <n v="49"/>
    <n v="-1"/>
    <n v="196"/>
    <n v="-1"/>
    <n v="40.962935848917198"/>
    <n v="-1"/>
    <n v="4.9867923756261199"/>
    <n v="-1"/>
    <n v="6.8817734545851597"/>
    <n v="-1"/>
    <n v="17.657417648103301"/>
    <n v="-1"/>
    <x v="2"/>
    <x v="2"/>
    <x v="0"/>
  </r>
  <r>
    <n v="5085"/>
    <n v="6642"/>
    <m/>
    <x v="1"/>
    <n v="3"/>
    <n v="29"/>
    <n v="-1"/>
    <n v="116"/>
    <n v="-1"/>
    <n v="41.949153500338298"/>
    <n v="-1"/>
    <n v="2.7634589016671698"/>
    <n v="-1"/>
    <n v="3.8135732843007002"/>
    <n v="-1"/>
    <n v="31.2897057695765"/>
    <n v="-1"/>
    <x v="2"/>
    <x v="4"/>
    <x v="0"/>
  </r>
  <r>
    <n v="5085"/>
    <n v="6645"/>
    <m/>
    <x v="1"/>
    <n v="3"/>
    <n v="62"/>
    <n v="-1"/>
    <n v="248"/>
    <n v="-1"/>
    <n v="46.930690278604999"/>
    <n v="-1"/>
    <n v="5.38719200912844"/>
    <n v="-1"/>
    <n v="7.4343249469091202"/>
    <n v="-1"/>
    <n v="14.167129143628101"/>
    <n v="-1"/>
    <x v="2"/>
    <x v="21"/>
    <x v="0"/>
  </r>
  <r>
    <n v="5085"/>
    <n v="6761"/>
    <m/>
    <x v="1"/>
    <n v="3"/>
    <n v="59"/>
    <n v="-1"/>
    <n v="236"/>
    <n v="-1"/>
    <n v="52.087766224514397"/>
    <n v="-1"/>
    <n v="4.6015906884125197"/>
    <n v="-1"/>
    <n v="6.3501951280671802"/>
    <n v="-1"/>
    <n v="15.2507275938645"/>
    <n v="-1"/>
    <x v="2"/>
    <x v="20"/>
    <x v="0"/>
  </r>
  <r>
    <n v="5085"/>
    <n v="6763"/>
    <m/>
    <x v="1"/>
    <n v="3"/>
    <n v="31"/>
    <n v="-1"/>
    <n v="124"/>
    <n v="-1"/>
    <n v="30.3190722442849"/>
    <n v="-1"/>
    <n v="3.86883819633728"/>
    <n v="-1"/>
    <n v="5.3389967109454401"/>
    <n v="-1"/>
    <n v="29.880570396107899"/>
    <n v="-1"/>
    <x v="2"/>
    <x v="7"/>
    <x v="0"/>
  </r>
  <r>
    <n v="5085"/>
    <n v="6770"/>
    <m/>
    <x v="1"/>
    <n v="3"/>
    <n v="7"/>
    <n v="-1"/>
    <n v="28"/>
    <n v="-1"/>
    <n v="54.603724529168097"/>
    <n v="-1"/>
    <n v="0.51363469605121204"/>
    <n v="-1"/>
    <n v="0.70881588055067202"/>
    <n v="-1"/>
    <n v="120.378428100452"/>
    <n v="-1"/>
    <x v="2"/>
    <x v="15"/>
    <x v="0"/>
  </r>
  <r>
    <n v="5085"/>
    <n v="6775"/>
    <m/>
    <x v="1"/>
    <n v="3"/>
    <n v="7"/>
    <n v="-1"/>
    <n v="28"/>
    <n v="-1"/>
    <n v="48.053323030468"/>
    <n v="-1"/>
    <n v="0.58938890152529"/>
    <n v="-1"/>
    <n v="0.81335668410489903"/>
    <n v="-1"/>
    <n v="110.53321326746099"/>
    <n v="-1"/>
    <x v="2"/>
    <x v="12"/>
    <x v="0"/>
  </r>
  <r>
    <n v="5085"/>
    <n v="3659"/>
    <m/>
    <x v="1"/>
    <n v="4"/>
    <n v="31"/>
    <n v="-1"/>
    <n v="124"/>
    <n v="-1"/>
    <n v="40.284966668261802"/>
    <n v="-1"/>
    <n v="3.0312738861305699"/>
    <n v="-1"/>
    <n v="5.0016019121154498"/>
    <n v="-1"/>
    <n v="28.352486010856499"/>
    <n v="-1"/>
    <x v="3"/>
    <x v="0"/>
    <x v="0"/>
  </r>
  <r>
    <n v="5085"/>
    <n v="3660"/>
    <m/>
    <x v="1"/>
    <n v="4"/>
    <n v="63"/>
    <n v="-1"/>
    <n v="252"/>
    <n v="-1"/>
    <n v="51.575583066152198"/>
    <n v="-1"/>
    <n v="5.0000844881152799"/>
    <n v="-1"/>
    <n v="8.2501394053902093"/>
    <n v="-1"/>
    <n v="13.907860872852799"/>
    <n v="-1"/>
    <x v="3"/>
    <x v="0"/>
    <x v="0"/>
  </r>
  <r>
    <n v="5085"/>
    <n v="4950"/>
    <m/>
    <x v="1"/>
    <n v="4"/>
    <n v="64"/>
    <n v="-1"/>
    <n v="256"/>
    <n v="-1"/>
    <n v="49.397408324642498"/>
    <n v="-1"/>
    <n v="5.2964031707010104"/>
    <n v="-1"/>
    <n v="8.7390652316566708"/>
    <n v="-1"/>
    <n v="13.974397207665399"/>
    <n v="-1"/>
    <x v="3"/>
    <x v="0"/>
    <x v="0"/>
  </r>
  <r>
    <n v="5085"/>
    <n v="4951"/>
    <m/>
    <x v="1"/>
    <n v="4"/>
    <n v="63"/>
    <n v="-1"/>
    <n v="252"/>
    <n v="-1"/>
    <n v="51.903634907064301"/>
    <n v="-1"/>
    <n v="4.9709063947482504"/>
    <n v="-1"/>
    <n v="8.2019955513345995"/>
    <n v="-1"/>
    <n v="14.371116054044"/>
    <n v="-1"/>
    <x v="3"/>
    <x v="0"/>
    <x v="0"/>
  </r>
  <r>
    <n v="5085"/>
    <n v="4954"/>
    <m/>
    <x v="1"/>
    <n v="4"/>
    <n v="21"/>
    <n v="-1"/>
    <n v="84"/>
    <n v="-1"/>
    <n v="34.462787223663099"/>
    <n v="-1"/>
    <n v="11.463274932562401"/>
    <n v="-1"/>
    <n v="19.963268107197401"/>
    <n v="-1"/>
    <n v="44.489112059928402"/>
    <n v="-1"/>
    <x v="3"/>
    <x v="0"/>
    <x v="0"/>
  </r>
  <r>
    <n v="5085"/>
    <n v="6368"/>
    <m/>
    <x v="1"/>
    <n v="4"/>
    <n v="32"/>
    <n v="-1"/>
    <n v="128"/>
    <n v="-1"/>
    <n v="24.746957693889801"/>
    <n v="-1"/>
    <n v="5.5892539580150098"/>
    <n v="-1"/>
    <n v="9.2222690307247692"/>
    <n v="-1"/>
    <n v="27.8251594551887"/>
    <n v="-1"/>
    <x v="3"/>
    <x v="0"/>
    <x v="0"/>
  </r>
  <r>
    <n v="5085"/>
    <n v="6640"/>
    <m/>
    <x v="1"/>
    <n v="4"/>
    <n v="49"/>
    <n v="-1"/>
    <n v="196"/>
    <n v="-1"/>
    <n v="25.6548015525598"/>
    <n v="-1"/>
    <n v="10.3580374062433"/>
    <n v="-1"/>
    <n v="14.294091571224801"/>
    <n v="-1"/>
    <n v="18.4295417240684"/>
    <n v="-1"/>
    <x v="3"/>
    <x v="2"/>
    <x v="0"/>
  </r>
  <r>
    <n v="5085"/>
    <n v="6642"/>
    <m/>
    <x v="1"/>
    <n v="4"/>
    <n v="32"/>
    <n v="-1"/>
    <n v="128"/>
    <n v="-1"/>
    <n v="42.074914538802503"/>
    <n v="-1"/>
    <n v="3.1089888922660598"/>
    <n v="-1"/>
    <n v="4.2904046713271597"/>
    <n v="-1"/>
    <n v="28.439192520542701"/>
    <n v="-1"/>
    <x v="3"/>
    <x v="4"/>
    <x v="0"/>
  </r>
  <r>
    <n v="5085"/>
    <n v="6645"/>
    <m/>
    <x v="1"/>
    <n v="4"/>
    <n v="63"/>
    <n v="-1"/>
    <n v="252"/>
    <n v="-1"/>
    <n v="46.282031148251903"/>
    <n v="-1"/>
    <n v="5.56730582619101"/>
    <n v="-1"/>
    <n v="7.6828820135966103"/>
    <n v="-1"/>
    <n v="14.196924269722601"/>
    <n v="-1"/>
    <x v="3"/>
    <x v="21"/>
    <x v="0"/>
  </r>
  <r>
    <n v="5085"/>
    <n v="6761"/>
    <m/>
    <x v="1"/>
    <n v="4"/>
    <n v="63"/>
    <n v="-1"/>
    <n v="252"/>
    <n v="-1"/>
    <n v="51.899772748178599"/>
    <n v="-1"/>
    <n v="4.9691837436821302"/>
    <n v="-1"/>
    <n v="6.8574735425864297"/>
    <n v="-1"/>
    <n v="13.911909124751499"/>
    <n v="-1"/>
    <x v="3"/>
    <x v="20"/>
    <x v="0"/>
  </r>
  <r>
    <n v="5085"/>
    <n v="6763"/>
    <m/>
    <x v="1"/>
    <n v="4"/>
    <n v="30"/>
    <n v="-1"/>
    <n v="120"/>
    <n v="-1"/>
    <n v="31.217652974795602"/>
    <n v="-1"/>
    <n v="3.6377911210335698"/>
    <n v="-1"/>
    <n v="5.0201517470263202"/>
    <n v="-1"/>
    <n v="29.656900978853599"/>
    <n v="-1"/>
    <x v="3"/>
    <x v="7"/>
    <x v="0"/>
  </r>
  <r>
    <n v="5085"/>
    <n v="3659"/>
    <m/>
    <x v="1"/>
    <n v="5"/>
    <n v="22"/>
    <n v="-1"/>
    <n v="88"/>
    <n v="-1"/>
    <n v="39.890229715457302"/>
    <n v="-1"/>
    <n v="2.1715038152808099"/>
    <n v="-1"/>
    <n v="3.5829812952133402"/>
    <n v="-1"/>
    <n v="41.621575735573899"/>
    <n v="-1"/>
    <x v="4"/>
    <x v="0"/>
    <x v="0"/>
  </r>
  <r>
    <n v="5085"/>
    <n v="3660"/>
    <m/>
    <x v="1"/>
    <n v="5"/>
    <n v="56"/>
    <n v="-1"/>
    <n v="224"/>
    <n v="-1"/>
    <n v="47.8641024200071"/>
    <n v="-1"/>
    <n v="4.8874103312615"/>
    <n v="-1"/>
    <n v="8.0642270465814807"/>
    <n v="-1"/>
    <n v="15.9603790248816"/>
    <n v="-1"/>
    <x v="4"/>
    <x v="0"/>
    <x v="0"/>
  </r>
  <r>
    <n v="5085"/>
    <n v="4524"/>
    <m/>
    <x v="1"/>
    <n v="5"/>
    <n v="14"/>
    <n v="-1"/>
    <n v="56"/>
    <n v="-1"/>
    <n v="25.9161639306494"/>
    <n v="-1"/>
    <n v="9.1665124203957795"/>
    <n v="-1"/>
    <n v="15.124745493653"/>
    <n v="-1"/>
    <n v="55.383393679707297"/>
    <n v="-1"/>
    <x v="4"/>
    <x v="0"/>
    <x v="0"/>
  </r>
  <r>
    <n v="5085"/>
    <n v="4950"/>
    <m/>
    <x v="1"/>
    <n v="5"/>
    <n v="54"/>
    <n v="-1"/>
    <n v="216"/>
    <n v="-1"/>
    <n v="44.408091223480398"/>
    <n v="-1"/>
    <n v="5.0041440558324704"/>
    <n v="-1"/>
    <n v="8.25683769212357"/>
    <n v="-1"/>
    <n v="16.164075183058301"/>
    <n v="-1"/>
    <x v="4"/>
    <x v="0"/>
    <x v="0"/>
  </r>
  <r>
    <n v="5085"/>
    <n v="4951"/>
    <m/>
    <x v="1"/>
    <n v="5"/>
    <n v="55"/>
    <n v="-1"/>
    <n v="220"/>
    <n v="-1"/>
    <n v="46.792171941477498"/>
    <n v="-1"/>
    <n v="4.7786271114310699"/>
    <n v="-1"/>
    <n v="7.8847347338612703"/>
    <n v="-1"/>
    <n v="15.9990376700038"/>
    <n v="-1"/>
    <x v="4"/>
    <x v="0"/>
    <x v="0"/>
  </r>
  <r>
    <n v="5085"/>
    <n v="6368"/>
    <m/>
    <x v="1"/>
    <n v="5"/>
    <n v="22"/>
    <n v="-1"/>
    <n v="88"/>
    <n v="-1"/>
    <n v="26.507459314829799"/>
    <n v="-1"/>
    <n v="3.4267887261227798"/>
    <n v="-1"/>
    <n v="5.6542013981026003"/>
    <n v="-1"/>
    <n v="40.989283661895797"/>
    <n v="-1"/>
    <x v="4"/>
    <x v="0"/>
    <x v="0"/>
  </r>
  <r>
    <n v="5085"/>
    <n v="6640"/>
    <m/>
    <x v="1"/>
    <n v="5"/>
    <n v="40"/>
    <n v="-1"/>
    <n v="160"/>
    <n v="-1"/>
    <n v="14.9537253642398"/>
    <n v="-1"/>
    <n v="11.5197907020352"/>
    <n v="-1"/>
    <n v="15.897311113878001"/>
    <n v="-1"/>
    <n v="22.510305602171499"/>
    <n v="-1"/>
    <x v="4"/>
    <x v="2"/>
    <x v="0"/>
  </r>
  <r>
    <n v="5085"/>
    <n v="6642"/>
    <m/>
    <x v="1"/>
    <n v="5"/>
    <n v="22"/>
    <n v="-1"/>
    <n v="88"/>
    <n v="-1"/>
    <n v="41.539894468215003"/>
    <n v="-1"/>
    <n v="2.12642915724728"/>
    <n v="-1"/>
    <n v="2.9344722370012502"/>
    <n v="-1"/>
    <n v="41.591038153133603"/>
    <n v="-1"/>
    <x v="4"/>
    <x v="4"/>
    <x v="0"/>
  </r>
  <r>
    <n v="5085"/>
    <n v="6645"/>
    <m/>
    <x v="1"/>
    <n v="5"/>
    <n v="57"/>
    <n v="-1"/>
    <n v="228"/>
    <n v="-1"/>
    <n v="46.809665690434798"/>
    <n v="-1"/>
    <n v="4.9442618215638703"/>
    <n v="-1"/>
    <n v="6.8230812901820599"/>
    <n v="-1"/>
    <n v="15.622087427161"/>
    <n v="-1"/>
    <x v="4"/>
    <x v="21"/>
    <x v="0"/>
  </r>
  <r>
    <n v="5085"/>
    <n v="6761"/>
    <m/>
    <x v="1"/>
    <n v="5"/>
    <n v="56"/>
    <n v="-1"/>
    <n v="224"/>
    <n v="-1"/>
    <n v="48.6472597978115"/>
    <n v="-1"/>
    <n v="4.7004652603116801"/>
    <n v="-1"/>
    <n v="6.4866420368165603"/>
    <n v="-1"/>
    <n v="15.9486783744993"/>
    <n v="-1"/>
    <x v="4"/>
    <x v="20"/>
    <x v="0"/>
  </r>
  <r>
    <n v="5085"/>
    <n v="3660"/>
    <m/>
    <x v="1"/>
    <n v="6"/>
    <n v="46"/>
    <n v="-1"/>
    <n v="184"/>
    <n v="-1"/>
    <n v="48.3128466275896"/>
    <n v="-1"/>
    <n v="3.86346829605188"/>
    <n v="-1"/>
    <n v="6.3747226884855897"/>
    <n v="-1"/>
    <n v="17.448547883386802"/>
    <n v="-1"/>
    <x v="5"/>
    <x v="0"/>
    <x v="0"/>
  </r>
  <r>
    <n v="5085"/>
    <n v="4524"/>
    <m/>
    <x v="1"/>
    <n v="6"/>
    <n v="16"/>
    <n v="-1"/>
    <n v="64"/>
    <n v="-1"/>
    <n v="26.420552155303"/>
    <n v="-1"/>
    <n v="5.73715378346514"/>
    <n v="-1"/>
    <n v="9.4663037427174803"/>
    <n v="-1"/>
    <n v="48.430455938748899"/>
    <n v="-1"/>
    <x v="5"/>
    <x v="0"/>
    <x v="0"/>
  </r>
  <r>
    <n v="5085"/>
    <n v="4950"/>
    <m/>
    <x v="1"/>
    <n v="6"/>
    <n v="48"/>
    <n v="-1"/>
    <n v="192"/>
    <n v="-1"/>
    <n v="43.123314032784997"/>
    <n v="-1"/>
    <n v="4.5213885082265701"/>
    <n v="-1"/>
    <n v="7.4602910385738399"/>
    <n v="-1"/>
    <n v="17.536289375199502"/>
    <n v="-1"/>
    <x v="5"/>
    <x v="0"/>
    <x v="0"/>
  </r>
  <r>
    <n v="5085"/>
    <n v="4951"/>
    <m/>
    <x v="1"/>
    <n v="6"/>
    <n v="48"/>
    <n v="-1"/>
    <n v="192"/>
    <n v="-1"/>
    <n v="45.7714753429224"/>
    <n v="-1"/>
    <n v="4.44151837150718"/>
    <n v="-1"/>
    <n v="7.3285053129868496"/>
    <n v="-1"/>
    <n v="18.834232066719299"/>
    <n v="-1"/>
    <x v="5"/>
    <x v="0"/>
    <x v="0"/>
  </r>
  <r>
    <n v="5085"/>
    <n v="6640"/>
    <m/>
    <x v="1"/>
    <n v="6"/>
    <n v="35"/>
    <n v="-1"/>
    <n v="140"/>
    <n v="-1"/>
    <n v="12.0114344296366"/>
    <n v="-1"/>
    <n v="11.914660704019701"/>
    <n v="-1"/>
    <n v="16.442231714733701"/>
    <n v="-1"/>
    <n v="25.866533447527601"/>
    <n v="-1"/>
    <x v="5"/>
    <x v="2"/>
    <x v="0"/>
  </r>
  <r>
    <n v="5085"/>
    <n v="6645"/>
    <m/>
    <x v="1"/>
    <n v="6"/>
    <n v="49"/>
    <n v="-1"/>
    <n v="196"/>
    <n v="-1"/>
    <n v="45.555104027336199"/>
    <n v="-1"/>
    <n v="4.4441275540433196"/>
    <n v="-1"/>
    <n v="6.13289600338853"/>
    <n v="-1"/>
    <n v="17.316170338149998"/>
    <n v="-1"/>
    <x v="5"/>
    <x v="21"/>
    <x v="0"/>
  </r>
  <r>
    <n v="5085"/>
    <n v="6761"/>
    <m/>
    <x v="1"/>
    <n v="6"/>
    <n v="46"/>
    <n v="-1"/>
    <n v="184"/>
    <n v="-1"/>
    <n v="49.202557785002803"/>
    <n v="-1"/>
    <n v="3.8484840073066602"/>
    <n v="-1"/>
    <n v="5.3109079117321896"/>
    <n v="-1"/>
    <n v="17.458158791574899"/>
    <n v="-1"/>
    <x v="5"/>
    <x v="20"/>
    <x v="0"/>
  </r>
  <r>
    <n v="5085"/>
    <n v="3660"/>
    <m/>
    <x v="1"/>
    <n v="7"/>
    <n v="41"/>
    <n v="-1"/>
    <n v="164"/>
    <n v="-1"/>
    <n v="46.373810489914902"/>
    <n v="-1"/>
    <n v="3.60035748022338"/>
    <n v="-1"/>
    <n v="5.9405898423685697"/>
    <n v="-1"/>
    <n v="22.1008071974424"/>
    <n v="-1"/>
    <x v="6"/>
    <x v="0"/>
    <x v="0"/>
  </r>
  <r>
    <n v="5085"/>
    <n v="4950"/>
    <m/>
    <x v="1"/>
    <n v="7"/>
    <n v="40"/>
    <n v="-1"/>
    <n v="160"/>
    <n v="-1"/>
    <n v="44.780367084036897"/>
    <n v="-1"/>
    <n v="3.6304928909918002"/>
    <n v="-1"/>
    <n v="5.9903132701364701"/>
    <n v="-1"/>
    <n v="21.835276409631401"/>
    <n v="-1"/>
    <x v="6"/>
    <x v="0"/>
    <x v="0"/>
  </r>
  <r>
    <n v="5085"/>
    <n v="4951"/>
    <m/>
    <x v="1"/>
    <n v="7"/>
    <n v="41"/>
    <n v="-1"/>
    <n v="164"/>
    <n v="-1"/>
    <n v="46.396590782636999"/>
    <n v="-1"/>
    <n v="3.5500251375106102"/>
    <n v="-1"/>
    <n v="5.8575414768925"/>
    <n v="-1"/>
    <n v="22.192968105751401"/>
    <n v="-1"/>
    <x v="6"/>
    <x v="0"/>
    <x v="0"/>
  </r>
  <r>
    <n v="5085"/>
    <n v="4954"/>
    <m/>
    <x v="1"/>
    <n v="7"/>
    <n v="16"/>
    <n v="-1"/>
    <n v="64"/>
    <n v="-1"/>
    <n v="33.219353385297801"/>
    <n v="-1"/>
    <n v="2.6113270597886"/>
    <n v="-1"/>
    <n v="4.5476203368426598"/>
    <n v="-1"/>
    <n v="44.140173949933001"/>
    <n v="-1"/>
    <x v="6"/>
    <x v="0"/>
    <x v="0"/>
  </r>
  <r>
    <n v="5085"/>
    <n v="6640"/>
    <m/>
    <x v="1"/>
    <n v="7"/>
    <n v="33"/>
    <n v="-1"/>
    <n v="132"/>
    <n v="-1"/>
    <n v="11.797037359702401"/>
    <n v="-1"/>
    <n v="12.288736317732001"/>
    <n v="-1"/>
    <n v="16.958456059872798"/>
    <n v="-1"/>
    <n v="26.312422841903999"/>
    <n v="-1"/>
    <x v="6"/>
    <x v="2"/>
    <x v="0"/>
  </r>
  <r>
    <n v="5085"/>
    <n v="6645"/>
    <m/>
    <x v="1"/>
    <n v="7"/>
    <n v="38"/>
    <n v="-1"/>
    <n v="152"/>
    <n v="-1"/>
    <n v="45.928515814265602"/>
    <n v="-1"/>
    <n v="3.35793299583711"/>
    <n v="-1"/>
    <n v="4.6339475182433301"/>
    <n v="-1"/>
    <n v="22.187057381392201"/>
    <n v="-1"/>
    <x v="6"/>
    <x v="21"/>
    <x v="0"/>
  </r>
  <r>
    <n v="5085"/>
    <n v="6761"/>
    <m/>
    <x v="1"/>
    <n v="7"/>
    <n v="41"/>
    <n v="-1"/>
    <n v="164"/>
    <n v="-1"/>
    <n v="47.326547154521499"/>
    <n v="-1"/>
    <n v="3.5463484847706699"/>
    <n v="-1"/>
    <n v="4.8939608920732196"/>
    <n v="-1"/>
    <n v="22.106391002812899"/>
    <n v="-1"/>
    <x v="6"/>
    <x v="20"/>
    <x v="0"/>
  </r>
  <r>
    <n v="5085"/>
    <n v="6767"/>
    <m/>
    <x v="1"/>
    <n v="7"/>
    <n v="17"/>
    <n v="-1"/>
    <n v="68"/>
    <n v="-1"/>
    <n v="56.916543448658999"/>
    <n v="-1"/>
    <n v="1.1942205523653799"/>
    <n v="-1"/>
    <n v="1.6480243622642201"/>
    <n v="-1"/>
    <n v="52.5990279663786"/>
    <n v="-1"/>
    <x v="6"/>
    <x v="10"/>
    <x v="0"/>
  </r>
  <r>
    <n v="5085"/>
    <n v="2959"/>
    <m/>
    <x v="1"/>
    <n v="8"/>
    <n v="16"/>
    <n v="-1"/>
    <n v="64"/>
    <n v="-1"/>
    <n v="55.694131449067399"/>
    <n v="-1"/>
    <n v="0.94223303980586903"/>
    <n v="-1"/>
    <n v="1.55468451567968"/>
    <n v="-1"/>
    <n v="52.138118192252698"/>
    <n v="-1"/>
    <x v="7"/>
    <x v="0"/>
    <x v="0"/>
  </r>
  <r>
    <n v="5085"/>
    <n v="3660"/>
    <m/>
    <x v="1"/>
    <n v="8"/>
    <n v="33"/>
    <n v="-1"/>
    <n v="132"/>
    <n v="-1"/>
    <n v="48.579976221298402"/>
    <n v="-1"/>
    <n v="2.7732216014768301"/>
    <n v="-1"/>
    <n v="4.57581564243677"/>
    <n v="-1"/>
    <n v="27.3948007211591"/>
    <n v="-1"/>
    <x v="7"/>
    <x v="0"/>
    <x v="0"/>
  </r>
  <r>
    <n v="5085"/>
    <n v="4950"/>
    <m/>
    <x v="1"/>
    <n v="8"/>
    <n v="33"/>
    <n v="-1"/>
    <n v="132"/>
    <n v="-1"/>
    <n v="45.853393469786297"/>
    <n v="-1"/>
    <n v="2.9310639148964599"/>
    <n v="-1"/>
    <n v="4.8362554595791503"/>
    <n v="-1"/>
    <n v="26.6408080313963"/>
    <n v="-1"/>
    <x v="7"/>
    <x v="0"/>
    <x v="0"/>
  </r>
  <r>
    <n v="5085"/>
    <n v="4951"/>
    <m/>
    <x v="1"/>
    <n v="8"/>
    <n v="32"/>
    <n v="-1"/>
    <n v="128"/>
    <n v="-1"/>
    <n v="42.329751757453202"/>
    <n v="-1"/>
    <n v="3.3286996687157702"/>
    <n v="-1"/>
    <n v="5.4923544533810098"/>
    <n v="-1"/>
    <n v="27.515321968707202"/>
    <n v="-1"/>
    <x v="7"/>
    <x v="0"/>
    <x v="0"/>
  </r>
  <r>
    <n v="5085"/>
    <n v="6640"/>
    <m/>
    <x v="1"/>
    <n v="8"/>
    <n v="23"/>
    <n v="-1"/>
    <n v="92"/>
    <n v="-1"/>
    <n v="11.7897714630026"/>
    <n v="-1"/>
    <n v="8.5772307402988801"/>
    <n v="-1"/>
    <n v="11.836578380713"/>
    <n v="-1"/>
    <n v="35.814578678230497"/>
    <n v="-1"/>
    <x v="7"/>
    <x v="2"/>
    <x v="0"/>
  </r>
  <r>
    <n v="5085"/>
    <n v="6645"/>
    <m/>
    <x v="1"/>
    <n v="8"/>
    <n v="34"/>
    <n v="-1"/>
    <n v="136"/>
    <n v="-1"/>
    <n v="47.845319046115002"/>
    <n v="-1"/>
    <n v="2.9487409303538898"/>
    <n v="-1"/>
    <n v="4.06926246982768"/>
    <n v="-1"/>
    <n v="26.241740663378799"/>
    <n v="-1"/>
    <x v="7"/>
    <x v="21"/>
    <x v="0"/>
  </r>
  <r>
    <n v="5085"/>
    <n v="6761"/>
    <m/>
    <x v="1"/>
    <n v="8"/>
    <n v="33"/>
    <n v="-1"/>
    <n v="132"/>
    <n v="-1"/>
    <n v="48.087566901257702"/>
    <n v="-1"/>
    <n v="2.7733832376268999"/>
    <n v="-1"/>
    <n v="3.8272688547006002"/>
    <n v="-1"/>
    <n v="27.387598798504602"/>
    <n v="-1"/>
    <x v="7"/>
    <x v="20"/>
    <x v="0"/>
  </r>
  <r>
    <n v="5085"/>
    <n v="6767"/>
    <m/>
    <x v="1"/>
    <n v="8"/>
    <n v="16"/>
    <n v="-1"/>
    <n v="64"/>
    <n v="-1"/>
    <n v="56.052621255844002"/>
    <n v="-1"/>
    <n v="1.14028079747278"/>
    <n v="-1"/>
    <n v="1.57358750051244"/>
    <n v="-1"/>
    <n v="57.772910930593497"/>
    <n v="-1"/>
    <x v="7"/>
    <x v="10"/>
    <x v="0"/>
  </r>
  <r>
    <n v="5085"/>
    <n v="3660"/>
    <m/>
    <x v="1"/>
    <n v="9"/>
    <n v="32"/>
    <n v="-1"/>
    <n v="128"/>
    <n v="-1"/>
    <n v="47.049375837068503"/>
    <n v="-1"/>
    <n v="2.7635682154237999"/>
    <n v="-1"/>
    <n v="4.5598875554492704"/>
    <n v="-1"/>
    <n v="27.4762140050283"/>
    <n v="-1"/>
    <x v="8"/>
    <x v="0"/>
    <x v="0"/>
  </r>
  <r>
    <n v="5085"/>
    <n v="4524"/>
    <m/>
    <x v="1"/>
    <n v="9"/>
    <n v="10"/>
    <n v="-1"/>
    <n v="40"/>
    <n v="-1"/>
    <n v="27.6795940294191"/>
    <n v="-1"/>
    <n v="4.70176409161901"/>
    <n v="-1"/>
    <n v="7.7579107511713596"/>
    <n v="-1"/>
    <n v="85.053682186051503"/>
    <n v="-1"/>
    <x v="8"/>
    <x v="0"/>
    <x v="0"/>
  </r>
  <r>
    <n v="5085"/>
    <n v="4950"/>
    <m/>
    <x v="1"/>
    <n v="9"/>
    <n v="33"/>
    <n v="-1"/>
    <n v="132"/>
    <n v="-1"/>
    <n v="43.694248408770797"/>
    <n v="-1"/>
    <n v="3.0544307157898398"/>
    <n v="-1"/>
    <n v="5.0398106810532299"/>
    <n v="-1"/>
    <n v="27.168716663529398"/>
    <n v="-1"/>
    <x v="8"/>
    <x v="0"/>
    <x v="0"/>
  </r>
  <r>
    <n v="5085"/>
    <n v="4951"/>
    <m/>
    <x v="1"/>
    <n v="9"/>
    <n v="32"/>
    <n v="-1"/>
    <n v="128"/>
    <n v="-1"/>
    <n v="43.9238322132192"/>
    <n v="-1"/>
    <n v="3.19892146305672"/>
    <n v="-1"/>
    <n v="5.27822041404358"/>
    <n v="-1"/>
    <n v="26.981001874786799"/>
    <n v="-1"/>
    <x v="8"/>
    <x v="0"/>
    <x v="0"/>
  </r>
  <r>
    <n v="5085"/>
    <n v="4954"/>
    <m/>
    <x v="1"/>
    <n v="9"/>
    <n v="14"/>
    <n v="-1"/>
    <n v="56"/>
    <n v="-1"/>
    <n v="32.781866215816102"/>
    <n v="-1"/>
    <n v="6.9853731635072602"/>
    <n v="-1"/>
    <n v="12.1650120155276"/>
    <n v="-1"/>
    <n v="68.041595758954003"/>
    <n v="-1"/>
    <x v="8"/>
    <x v="0"/>
    <x v="0"/>
  </r>
  <r>
    <n v="5085"/>
    <n v="6368"/>
    <m/>
    <x v="1"/>
    <n v="9"/>
    <n v="16"/>
    <n v="-1"/>
    <n v="64"/>
    <n v="-1"/>
    <n v="13.038549399814899"/>
    <n v="-1"/>
    <n v="5.0147098654485598"/>
    <n v="-1"/>
    <n v="8.2742712779901293"/>
    <n v="-1"/>
    <n v="53.2555029628817"/>
    <n v="-1"/>
    <x v="8"/>
    <x v="0"/>
    <x v="0"/>
  </r>
  <r>
    <n v="5085"/>
    <n v="6640"/>
    <m/>
    <x v="1"/>
    <n v="9"/>
    <n v="29"/>
    <n v="-1"/>
    <n v="116"/>
    <n v="-1"/>
    <n v="12.383973164827299"/>
    <n v="-1"/>
    <n v="9.7625710405722899"/>
    <n v="-1"/>
    <n v="13.4723479894382"/>
    <n v="-1"/>
    <n v="29.801059464260199"/>
    <n v="-1"/>
    <x v="8"/>
    <x v="2"/>
    <x v="0"/>
  </r>
  <r>
    <n v="5085"/>
    <n v="6645"/>
    <m/>
    <x v="1"/>
    <n v="9"/>
    <n v="32"/>
    <n v="-1"/>
    <n v="128"/>
    <n v="-1"/>
    <n v="44.5556578073857"/>
    <n v="-1"/>
    <n v="2.9081980334216402"/>
    <n v="-1"/>
    <n v="4.0133132722544902"/>
    <n v="-1"/>
    <n v="28.002976565765199"/>
    <n v="-1"/>
    <x v="8"/>
    <x v="21"/>
    <x v="0"/>
  </r>
  <r>
    <n v="5085"/>
    <n v="6761"/>
    <m/>
    <x v="1"/>
    <n v="9"/>
    <n v="33"/>
    <n v="-1"/>
    <n v="132"/>
    <n v="-1"/>
    <n v="47.942547597821502"/>
    <n v="-1"/>
    <n v="2.8157478955569499"/>
    <n v="-1"/>
    <n v="3.88573208244205"/>
    <n v="-1"/>
    <n v="27.7046474745501"/>
    <n v="-1"/>
    <x v="8"/>
    <x v="20"/>
    <x v="0"/>
  </r>
  <r>
    <n v="5085"/>
    <n v="2959"/>
    <m/>
    <x v="1"/>
    <n v="10"/>
    <n v="10"/>
    <n v="-1"/>
    <n v="40"/>
    <n v="-1"/>
    <n v="55.492241975831703"/>
    <n v="-1"/>
    <n v="0.58496971355813099"/>
    <n v="-1"/>
    <n v="0.96520002737091604"/>
    <n v="-1"/>
    <n v="87.063393073175305"/>
    <n v="-1"/>
    <x v="9"/>
    <x v="0"/>
    <x v="0"/>
  </r>
  <r>
    <n v="5085"/>
    <n v="3659"/>
    <m/>
    <x v="1"/>
    <n v="10"/>
    <n v="14"/>
    <n v="-1"/>
    <n v="56"/>
    <n v="-1"/>
    <n v="39.473138318719599"/>
    <n v="-1"/>
    <n v="1.39398776747563"/>
    <n v="-1"/>
    <n v="2.3000798163348"/>
    <n v="-1"/>
    <n v="56.245144411415701"/>
    <n v="-1"/>
    <x v="9"/>
    <x v="0"/>
    <x v="0"/>
  </r>
  <r>
    <n v="5085"/>
    <n v="3660"/>
    <m/>
    <x v="1"/>
    <n v="10"/>
    <n v="29"/>
    <n v="-1"/>
    <n v="116"/>
    <n v="-1"/>
    <n v="50.173357614372399"/>
    <n v="-1"/>
    <n v="2.3494453049902599"/>
    <n v="-1"/>
    <n v="3.8765847532339199"/>
    <n v="-1"/>
    <n v="31.9831395244702"/>
    <n v="-1"/>
    <x v="9"/>
    <x v="0"/>
    <x v="0"/>
  </r>
  <r>
    <n v="5085"/>
    <n v="4951"/>
    <m/>
    <x v="1"/>
    <n v="10"/>
    <n v="28"/>
    <n v="-1"/>
    <n v="112"/>
    <n v="-1"/>
    <n v="40.909125165906701"/>
    <n v="-1"/>
    <n v="3.0019000883538798"/>
    <n v="-1"/>
    <n v="4.9531351457839099"/>
    <n v="-1"/>
    <n v="31.9673492789411"/>
    <n v="-1"/>
    <x v="9"/>
    <x v="0"/>
    <x v="0"/>
  </r>
  <r>
    <n v="5085"/>
    <n v="6640"/>
    <m/>
    <x v="1"/>
    <n v="10"/>
    <n v="23"/>
    <n v="-1"/>
    <n v="92"/>
    <n v="-1"/>
    <n v="12.1941613070414"/>
    <n v="-1"/>
    <n v="8.0722084217155299"/>
    <n v="-1"/>
    <n v="11.1396475834761"/>
    <n v="-1"/>
    <n v="39.510144536075103"/>
    <n v="-1"/>
    <x v="9"/>
    <x v="2"/>
    <x v="0"/>
  </r>
  <r>
    <n v="5085"/>
    <n v="6642"/>
    <m/>
    <x v="1"/>
    <n v="10"/>
    <n v="14"/>
    <n v="-1"/>
    <n v="56"/>
    <n v="-1"/>
    <n v="42.144344805414498"/>
    <n v="-1"/>
    <n v="1.3318106633456599"/>
    <n v="-1"/>
    <n v="1.8378987154170101"/>
    <n v="-1"/>
    <n v="56.124796612612798"/>
    <n v="-1"/>
    <x v="9"/>
    <x v="4"/>
    <x v="0"/>
  </r>
  <r>
    <n v="5085"/>
    <n v="6761"/>
    <m/>
    <x v="1"/>
    <n v="10"/>
    <n v="28"/>
    <n v="-1"/>
    <n v="112"/>
    <n v="-1"/>
    <n v="50.333612151494201"/>
    <n v="-1"/>
    <n v="2.2483141258098298"/>
    <n v="-1"/>
    <n v="3.1026734828967699"/>
    <n v="-1"/>
    <n v="31.821862795457701"/>
    <n v="-1"/>
    <x v="9"/>
    <x v="20"/>
    <x v="0"/>
  </r>
  <r>
    <n v="5085"/>
    <n v="4954"/>
    <m/>
    <x v="1"/>
    <n v="11"/>
    <n v="14"/>
    <n v="-1"/>
    <n v="56"/>
    <n v="-1"/>
    <n v="30.8603414461009"/>
    <n v="-1"/>
    <n v="6.3493114196075897"/>
    <n v="-1"/>
    <n v="11.0573118861229"/>
    <n v="-1"/>
    <n v="55.408189358400499"/>
    <n v="-1"/>
    <x v="10"/>
    <x v="0"/>
    <x v="0"/>
  </r>
  <r>
    <n v="5085"/>
    <n v="6357"/>
    <m/>
    <x v="1"/>
    <n v="11"/>
    <n v="14"/>
    <n v="-1"/>
    <n v="56"/>
    <n v="-1"/>
    <n v="36.521070827701301"/>
    <n v="-1"/>
    <n v="1.96278766027586"/>
    <n v="-1"/>
    <n v="3.2385996394551699"/>
    <n v="-1"/>
    <n v="43.7187340425195"/>
    <n v="-1"/>
    <x v="10"/>
    <x v="0"/>
    <x v="0"/>
  </r>
  <r>
    <n v="5085"/>
    <n v="6368"/>
    <m/>
    <x v="1"/>
    <n v="11"/>
    <n v="7"/>
    <n v="-1"/>
    <n v="28"/>
    <n v="-1"/>
    <n v="11.6591261651772"/>
    <n v="-1"/>
    <n v="4.2931110102312102"/>
    <n v="-1"/>
    <n v="7.0836331668814898"/>
    <n v="-1"/>
    <n v="142.03813728125201"/>
    <n v="-1"/>
    <x v="10"/>
    <x v="0"/>
    <x v="0"/>
  </r>
  <r>
    <n v="5085"/>
    <n v="6640"/>
    <m/>
    <x v="1"/>
    <n v="11"/>
    <n v="17"/>
    <n v="-1"/>
    <n v="68"/>
    <n v="-1"/>
    <n v="10.4970663542911"/>
    <n v="-1"/>
    <n v="6.8639419186541897"/>
    <n v="-1"/>
    <n v="9.4722398150129603"/>
    <n v="-1"/>
    <n v="50.345623845647502"/>
    <n v="-1"/>
    <x v="10"/>
    <x v="2"/>
    <x v="0"/>
  </r>
  <r>
    <n v="5085"/>
    <n v="6641"/>
    <m/>
    <x v="1"/>
    <n v="11"/>
    <n v="14"/>
    <n v="-1"/>
    <n v="56"/>
    <n v="-1"/>
    <n v="33.882428519250801"/>
    <n v="-1"/>
    <n v="12.7721288241291"/>
    <n v="-1"/>
    <n v="17.625537777298199"/>
    <n v="-1"/>
    <n v="55.353576205224201"/>
    <n v="-1"/>
    <x v="10"/>
    <x v="3"/>
    <x v="0"/>
  </r>
  <r>
    <n v="5085"/>
    <n v="6645"/>
    <m/>
    <x v="1"/>
    <n v="11"/>
    <n v="28"/>
    <n v="-1"/>
    <n v="112"/>
    <n v="-1"/>
    <n v="48.074003413380503"/>
    <n v="-1"/>
    <n v="2.39793441723902"/>
    <n v="-1"/>
    <n v="3.3091494843556002"/>
    <n v="-1"/>
    <n v="30.996380102653099"/>
    <n v="-1"/>
    <x v="10"/>
    <x v="21"/>
    <x v="0"/>
  </r>
  <r>
    <n v="5085"/>
    <n v="6767"/>
    <m/>
    <x v="1"/>
    <n v="11"/>
    <n v="14"/>
    <n v="-1"/>
    <n v="56"/>
    <n v="-1"/>
    <n v="55.684609100021497"/>
    <n v="-1"/>
    <n v="1.0068671854560001"/>
    <n v="-1"/>
    <n v="1.38947671592929"/>
    <n v="-1"/>
    <n v="55.557618983985797"/>
    <n v="-1"/>
    <x v="10"/>
    <x v="10"/>
    <x v="0"/>
  </r>
  <r>
    <n v="5085"/>
    <n v="4954"/>
    <m/>
    <x v="1"/>
    <n v="12"/>
    <n v="8"/>
    <n v="-1"/>
    <n v="32"/>
    <n v="-1"/>
    <n v="38.909904859386998"/>
    <n v="-1"/>
    <n v="1.09466727664062"/>
    <n v="-1"/>
    <n v="1.9063606569948599"/>
    <n v="-1"/>
    <n v="104.611443903744"/>
    <n v="-1"/>
    <x v="11"/>
    <x v="0"/>
    <x v="0"/>
  </r>
  <r>
    <n v="5085"/>
    <n v="6357"/>
    <m/>
    <x v="1"/>
    <n v="12"/>
    <n v="8"/>
    <n v="-1"/>
    <n v="32"/>
    <n v="-1"/>
    <n v="41.082124318359099"/>
    <n v="-1"/>
    <n v="0.845282325427126"/>
    <n v="-1"/>
    <n v="1.3947158369547601"/>
    <n v="-1"/>
    <n v="117.618802668887"/>
    <n v="-1"/>
    <x v="11"/>
    <x v="0"/>
    <x v="0"/>
  </r>
  <r>
    <n v="5085"/>
    <n v="6368"/>
    <m/>
    <x v="1"/>
    <n v="12"/>
    <n v="6"/>
    <n v="-1"/>
    <n v="24"/>
    <n v="-1"/>
    <n v="7.7962280598143696"/>
    <n v="-1"/>
    <n v="3.7272887694764201"/>
    <n v="-1"/>
    <n v="6.1500264696360896"/>
    <n v="-1"/>
    <n v="115.042802273966"/>
    <n v="-1"/>
    <x v="11"/>
    <x v="0"/>
    <x v="0"/>
  </r>
  <r>
    <n v="5085"/>
    <n v="6641"/>
    <m/>
    <x v="1"/>
    <n v="12"/>
    <n v="8"/>
    <n v="-1"/>
    <n v="32"/>
    <n v="-1"/>
    <n v="39.052203265257702"/>
    <n v="-1"/>
    <n v="9.97188933992485"/>
    <n v="-1"/>
    <n v="13.7612072890963"/>
    <n v="-1"/>
    <n v="104.68510477640299"/>
    <n v="-1"/>
    <x v="11"/>
    <x v="3"/>
    <x v="0"/>
  </r>
  <r>
    <n v="5085"/>
    <n v="6645"/>
    <m/>
    <x v="1"/>
    <n v="12"/>
    <n v="22"/>
    <n v="-1"/>
    <n v="88"/>
    <n v="-1"/>
    <n v="45.072322577894703"/>
    <n v="-1"/>
    <n v="2.0156243849604301"/>
    <n v="-1"/>
    <n v="2.7815616416341502"/>
    <n v="-1"/>
    <n v="38.893204549031601"/>
    <n v="-1"/>
    <x v="11"/>
    <x v="21"/>
    <x v="0"/>
  </r>
  <r>
    <n v="5085"/>
    <n v="2959"/>
    <m/>
    <x v="1"/>
    <n v="0"/>
    <n v="206"/>
    <n v="-1"/>
    <n v="68.6666666666667"/>
    <n v="-1"/>
    <n v="54.561662470703403"/>
    <n v="-1"/>
    <n v="1.2384679360552799"/>
    <n v="-1"/>
    <n v="2.0434720944912099"/>
    <n v="-1"/>
    <n v="50.955096873850898"/>
    <n v="-1"/>
    <x v="12"/>
    <x v="0"/>
    <x v="0"/>
  </r>
  <r>
    <n v="5085"/>
    <n v="3659"/>
    <m/>
    <x v="1"/>
    <n v="0"/>
    <n v="219"/>
    <n v="-1"/>
    <n v="73"/>
    <n v="-1"/>
    <n v="40.0078691637299"/>
    <n v="-1"/>
    <n v="2.15800552259714"/>
    <n v="-1"/>
    <n v="3.5607091122852901"/>
    <n v="-1"/>
    <n v="48.299495466325801"/>
    <n v="-1"/>
    <x v="12"/>
    <x v="0"/>
    <x v="0"/>
  </r>
  <r>
    <n v="5085"/>
    <n v="3660"/>
    <m/>
    <x v="1"/>
    <n v="0"/>
    <n v="527"/>
    <n v="-1"/>
    <n v="175.666666666667"/>
    <n v="-1"/>
    <n v="50.232092092136497"/>
    <n v="-1"/>
    <n v="3.9875238848988599"/>
    <n v="-1"/>
    <n v="6.57941441008313"/>
    <n v="-1"/>
    <n v="20.148340107110901"/>
    <n v="-1"/>
    <x v="12"/>
    <x v="0"/>
    <x v="0"/>
  </r>
  <r>
    <n v="5085"/>
    <n v="4524"/>
    <m/>
    <x v="1"/>
    <n v="0"/>
    <n v="188"/>
    <n v="-1"/>
    <n v="62.6666666666667"/>
    <n v="-1"/>
    <n v="23.3111242196955"/>
    <n v="-1"/>
    <n v="15.614109556091799"/>
    <n v="-1"/>
    <n v="25.7632807675514"/>
    <n v="-1"/>
    <n v="54.7904053665143"/>
    <n v="-1"/>
    <x v="12"/>
    <x v="0"/>
    <x v="0"/>
  </r>
  <r>
    <n v="5085"/>
    <n v="4949"/>
    <m/>
    <x v="1"/>
    <n v="0"/>
    <n v="43"/>
    <n v="-1"/>
    <n v="14.3333333333333"/>
    <n v="-1"/>
    <n v="40.188542121622604"/>
    <n v="-1"/>
    <n v="0.67125734286203498"/>
    <n v="-1"/>
    <n v="1.10757461572236"/>
    <n v="-1"/>
    <n v="135.23197956464199"/>
    <n v="-1"/>
    <x v="12"/>
    <x v="0"/>
    <x v="0"/>
  </r>
  <r>
    <n v="5085"/>
    <n v="4950"/>
    <m/>
    <x v="1"/>
    <n v="0"/>
    <n v="527"/>
    <n v="-1"/>
    <n v="175.666666666667"/>
    <n v="-1"/>
    <n v="47.315499277600097"/>
    <n v="-1"/>
    <n v="4.2464881525395404"/>
    <n v="-1"/>
    <n v="7.0067054516902498"/>
    <n v="-1"/>
    <n v="19.944277884530901"/>
    <n v="-1"/>
    <x v="12"/>
    <x v="0"/>
    <x v="0"/>
  </r>
  <r>
    <n v="5085"/>
    <n v="4951"/>
    <m/>
    <x v="1"/>
    <n v="0"/>
    <n v="525"/>
    <n v="-1"/>
    <n v="175"/>
    <n v="-1"/>
    <n v="47.9196581214227"/>
    <n v="-1"/>
    <n v="4.1588529359364497"/>
    <n v="-1"/>
    <n v="6.8621073442951301"/>
    <n v="-1"/>
    <n v="20.2400479495506"/>
    <n v="-1"/>
    <x v="12"/>
    <x v="0"/>
    <x v="0"/>
  </r>
  <r>
    <n v="5085"/>
    <n v="4953"/>
    <m/>
    <x v="1"/>
    <n v="0"/>
    <n v="32"/>
    <n v="-1"/>
    <n v="10.6666666666667"/>
    <n v="-1"/>
    <n v="17.543140893344699"/>
    <n v="-1"/>
    <n v="0.592171927297516"/>
    <n v="-1"/>
    <n v="0.97708368004090196"/>
    <n v="-1"/>
    <n v="281.21077505679602"/>
    <n v="-1"/>
    <x v="12"/>
    <x v="0"/>
    <x v="0"/>
  </r>
  <r>
    <n v="5085"/>
    <n v="4954"/>
    <m/>
    <x v="1"/>
    <n v="0"/>
    <n v="190"/>
    <n v="-1"/>
    <n v="63.3333333333333"/>
    <n v="-1"/>
    <n v="32.630506260700301"/>
    <n v="-1"/>
    <n v="8.0392466297124106"/>
    <n v="-1"/>
    <n v="14.000330341283901"/>
    <n v="-1"/>
    <n v="51.436232710216899"/>
    <n v="-1"/>
    <x v="12"/>
    <x v="0"/>
    <x v="0"/>
  </r>
  <r>
    <n v="5085"/>
    <n v="6357"/>
    <m/>
    <x v="1"/>
    <n v="0"/>
    <n v="191"/>
    <n v="-1"/>
    <n v="63.6666666666667"/>
    <n v="-1"/>
    <n v="40.018400733065597"/>
    <n v="-1"/>
    <n v="1.8315330498167299"/>
    <n v="-1"/>
    <n v="3.0220295321976001"/>
    <n v="-1"/>
    <n v="50.283423556754499"/>
    <n v="-1"/>
    <x v="12"/>
    <x v="0"/>
    <x v="0"/>
  </r>
  <r>
    <n v="5085"/>
    <n v="6368"/>
    <m/>
    <x v="1"/>
    <n v="0"/>
    <n v="214"/>
    <n v="-1"/>
    <n v="71.3333333333333"/>
    <n v="-1"/>
    <n v="23.670708095068399"/>
    <n v="-1"/>
    <n v="4.2085301393436696"/>
    <n v="-1"/>
    <n v="6.9440747299170598"/>
    <n v="-1"/>
    <n v="47.7870235212268"/>
    <n v="-1"/>
    <x v="12"/>
    <x v="0"/>
    <x v="0"/>
  </r>
  <r>
    <n v="5085"/>
    <n v="6640"/>
    <m/>
    <x v="1"/>
    <n v="0"/>
    <n v="405"/>
    <n v="-1"/>
    <n v="135"/>
    <n v="-1"/>
    <n v="24.943227129485201"/>
    <n v="-1"/>
    <n v="8.1086609897022104"/>
    <n v="-1"/>
    <n v="11.189952127123901"/>
    <n v="-1"/>
    <n v="26.1381239550931"/>
    <n v="-1"/>
    <x v="12"/>
    <x v="2"/>
    <x v="0"/>
  </r>
  <r>
    <n v="5085"/>
    <n v="6641"/>
    <m/>
    <x v="1"/>
    <n v="0"/>
    <n v="192"/>
    <n v="-1"/>
    <n v="64"/>
    <n v="-1"/>
    <n v="34.752075356375798"/>
    <n v="-1"/>
    <n v="15.836521661142401"/>
    <n v="-1"/>
    <n v="21.854399892376499"/>
    <n v="-1"/>
    <n v="51.208301254806898"/>
    <n v="-1"/>
    <x v="12"/>
    <x v="3"/>
    <x v="0"/>
  </r>
  <r>
    <n v="5085"/>
    <n v="6642"/>
    <m/>
    <x v="1"/>
    <n v="0"/>
    <n v="217"/>
    <n v="-1"/>
    <n v="72.3333333333333"/>
    <n v="-1"/>
    <n v="42.2532892494471"/>
    <n v="-1"/>
    <n v="2.0868719282235899"/>
    <n v="-1"/>
    <n v="2.8798832609485601"/>
    <n v="-1"/>
    <n v="48.621398317753602"/>
    <n v="-1"/>
    <x v="12"/>
    <x v="4"/>
    <x v="0"/>
  </r>
  <r>
    <n v="5085"/>
    <n v="6645"/>
    <m/>
    <x v="1"/>
    <n v="0"/>
    <n v="530"/>
    <n v="-1"/>
    <n v="176.666666666667"/>
    <n v="-1"/>
    <n v="46.869463782582798"/>
    <n v="-1"/>
    <n v="4.3139453428242902"/>
    <n v="-1"/>
    <n v="5.9532445525270301"/>
    <n v="-1"/>
    <n v="19.869594309426301"/>
    <n v="-1"/>
    <x v="12"/>
    <x v="21"/>
    <x v="0"/>
  </r>
  <r>
    <n v="5085"/>
    <n v="6760"/>
    <m/>
    <x v="1"/>
    <n v="0"/>
    <n v="90"/>
    <n v="-1"/>
    <n v="30"/>
    <n v="-1"/>
    <n v="22.699008226273701"/>
    <n v="-1"/>
    <n v="2.1467425934348401"/>
    <n v="-1"/>
    <n v="2.9625047687036199"/>
    <n v="-1"/>
    <n v="78.606250690394504"/>
    <n v="-1"/>
    <x v="12"/>
    <x v="16"/>
    <x v="0"/>
  </r>
  <r>
    <n v="5085"/>
    <n v="6761"/>
    <m/>
    <x v="1"/>
    <n v="0"/>
    <n v="525"/>
    <n v="-1"/>
    <n v="175"/>
    <n v="-1"/>
    <n v="50.506558249163703"/>
    <n v="-1"/>
    <n v="3.9453478664339801"/>
    <n v="-1"/>
    <n v="5.4445800368660002"/>
    <n v="-1"/>
    <n v="20.155680286393501"/>
    <n v="-1"/>
    <x v="12"/>
    <x v="20"/>
    <x v="0"/>
  </r>
  <r>
    <n v="5085"/>
    <n v="6763"/>
    <m/>
    <x v="1"/>
    <n v="0"/>
    <n v="218"/>
    <n v="-1"/>
    <n v="72.6666666666667"/>
    <n v="-1"/>
    <n v="31.081353692664901"/>
    <n v="-1"/>
    <n v="2.7012003803705702"/>
    <n v="-1"/>
    <n v="3.72765652491139"/>
    <n v="-1"/>
    <n v="45.931286926761302"/>
    <n v="-1"/>
    <x v="12"/>
    <x v="7"/>
    <x v="0"/>
  </r>
  <r>
    <n v="5085"/>
    <n v="6767"/>
    <m/>
    <x v="1"/>
    <n v="0"/>
    <n v="190"/>
    <n v="-1"/>
    <n v="63.3333333333333"/>
    <n v="-1"/>
    <n v="55.825512201155099"/>
    <n v="-1"/>
    <n v="1.20937815637321"/>
    <n v="-1"/>
    <n v="1.66894185579503"/>
    <n v="-1"/>
    <n v="53.109194976208997"/>
    <n v="-1"/>
    <x v="12"/>
    <x v="10"/>
    <x v="0"/>
  </r>
  <r>
    <n v="5085"/>
    <n v="6768"/>
    <m/>
    <x v="1"/>
    <n v="0"/>
    <n v="32"/>
    <n v="-1"/>
    <n v="10.6666666666667"/>
    <n v="-1"/>
    <n v="32.260724542849999"/>
    <n v="-1"/>
    <n v="0.55755538496259405"/>
    <n v="-1"/>
    <n v="0.76942643124837995"/>
    <n v="-1"/>
    <n v="267.119162769615"/>
    <n v="-1"/>
    <x v="12"/>
    <x v="11"/>
    <x v="0"/>
  </r>
  <r>
    <n v="5085"/>
    <n v="6770"/>
    <m/>
    <x v="1"/>
    <n v="0"/>
    <n v="43"/>
    <n v="-1"/>
    <n v="14.3333333333333"/>
    <n v="-1"/>
    <n v="44.858879843134702"/>
    <n v="-1"/>
    <n v="0.65348768326231799"/>
    <n v="-1"/>
    <n v="0.90181300290199895"/>
    <n v="-1"/>
    <n v="103.16476694309701"/>
    <n v="-1"/>
    <x v="12"/>
    <x v="15"/>
    <x v="0"/>
  </r>
  <r>
    <n v="5085"/>
    <n v="6775"/>
    <m/>
    <x v="1"/>
    <n v="0"/>
    <n v="23"/>
    <n v="-1"/>
    <n v="7.6666666666666696"/>
    <n v="-1"/>
    <n v="46.816245221622403"/>
    <n v="-1"/>
    <n v="0.31612347214220998"/>
    <n v="-1"/>
    <n v="0.43625039155625001"/>
    <n v="-1"/>
    <n v="204.37579468633399"/>
    <n v="-1"/>
    <x v="12"/>
    <x v="12"/>
    <x v="0"/>
  </r>
  <r>
    <n v="5085"/>
    <n v="6777"/>
    <m/>
    <x v="1"/>
    <n v="0"/>
    <n v="32"/>
    <n v="-1"/>
    <n v="10.6666666666667"/>
    <n v="-1"/>
    <n v="37.330242927085898"/>
    <n v="-1"/>
    <n v="0.32765291485068698"/>
    <n v="-1"/>
    <n v="0.45216102093157701"/>
    <n v="-1"/>
    <n v="281.23063607693501"/>
    <n v="-1"/>
    <x v="12"/>
    <x v="14"/>
    <x v="0"/>
  </r>
  <r>
    <n v="5081"/>
    <n v="3660"/>
    <m/>
    <x v="1"/>
    <n v="1"/>
    <n v="60"/>
    <n v="-1"/>
    <n v="240"/>
    <n v="-1"/>
    <n v="54.453201559197197"/>
    <n v="-1"/>
    <n v="4.4709819245887203"/>
    <n v="-1"/>
    <n v="7.3771201755713802"/>
    <n v="-1"/>
    <n v="14.6261593959834"/>
    <n v="-1"/>
    <x v="0"/>
    <x v="0"/>
    <x v="0"/>
  </r>
  <r>
    <n v="5081"/>
    <n v="4524"/>
    <m/>
    <x v="1"/>
    <n v="1"/>
    <n v="28"/>
    <n v="-1"/>
    <n v="112"/>
    <n v="-1"/>
    <n v="27.0689998875635"/>
    <n v="-1"/>
    <n v="14.5537515970311"/>
    <n v="-1"/>
    <n v="24.013690135101399"/>
    <n v="-1"/>
    <n v="31.2197278292102"/>
    <n v="-1"/>
    <x v="0"/>
    <x v="0"/>
    <x v="0"/>
  </r>
  <r>
    <n v="5081"/>
    <n v="4949"/>
    <m/>
    <x v="1"/>
    <n v="1"/>
    <n v="6"/>
    <n v="-1"/>
    <n v="24"/>
    <n v="-1"/>
    <n v="43.942017874786401"/>
    <n v="-1"/>
    <n v="0.55186901584122205"/>
    <n v="-1"/>
    <n v="0.91058387613801595"/>
    <n v="-1"/>
    <n v="145.15868589081501"/>
    <n v="-1"/>
    <x v="0"/>
    <x v="0"/>
    <x v="0"/>
  </r>
  <r>
    <n v="5081"/>
    <n v="4950"/>
    <m/>
    <x v="1"/>
    <n v="1"/>
    <n v="60"/>
    <n v="-1"/>
    <n v="240"/>
    <n v="-1"/>
    <n v="53.622908538729298"/>
    <n v="-1"/>
    <n v="4.5522726381346903"/>
    <n v="-1"/>
    <n v="7.51124985292223"/>
    <n v="-1"/>
    <n v="14.652686665204801"/>
    <n v="-1"/>
    <x v="0"/>
    <x v="0"/>
    <x v="0"/>
  </r>
  <r>
    <n v="5081"/>
    <n v="4951"/>
    <m/>
    <x v="1"/>
    <n v="1"/>
    <n v="61"/>
    <n v="-1"/>
    <n v="244"/>
    <n v="-1"/>
    <n v="55.351919611115903"/>
    <n v="-1"/>
    <n v="4.4086145229559399"/>
    <n v="-1"/>
    <n v="7.2742139628773002"/>
    <n v="-1"/>
    <n v="14.7411670702386"/>
    <n v="-1"/>
    <x v="0"/>
    <x v="0"/>
    <x v="0"/>
  </r>
  <r>
    <n v="5081"/>
    <n v="6640"/>
    <m/>
    <x v="1"/>
    <n v="1"/>
    <n v="43"/>
    <n v="-1"/>
    <n v="172"/>
    <n v="-1"/>
    <n v="47.3323378956485"/>
    <n v="-1"/>
    <n v="3.73419117263574"/>
    <n v="-1"/>
    <n v="5.1531838004313002"/>
    <n v="-1"/>
    <n v="20.404807322933301"/>
    <n v="-1"/>
    <x v="0"/>
    <x v="2"/>
    <x v="0"/>
  </r>
  <r>
    <n v="5081"/>
    <n v="6642"/>
    <m/>
    <x v="1"/>
    <n v="1"/>
    <n v="25"/>
    <n v="-1"/>
    <n v="100"/>
    <n v="-1"/>
    <n v="41.617311134966798"/>
    <n v="-1"/>
    <n v="2.4121554196045798"/>
    <n v="-1"/>
    <n v="3.3287744790543199"/>
    <n v="-1"/>
    <n v="35.272850860319402"/>
    <n v="-1"/>
    <x v="0"/>
    <x v="4"/>
    <x v="0"/>
  </r>
  <r>
    <n v="5081"/>
    <n v="6645"/>
    <m/>
    <x v="1"/>
    <n v="1"/>
    <n v="61"/>
    <n v="-1"/>
    <n v="244"/>
    <n v="-1"/>
    <n v="51.158296081306602"/>
    <n v="-1"/>
    <n v="4.8837053335236398"/>
    <n v="-1"/>
    <n v="6.7395133369753104"/>
    <n v="-1"/>
    <n v="14.684057492290799"/>
    <n v="-1"/>
    <x v="0"/>
    <x v="21"/>
    <x v="0"/>
  </r>
  <r>
    <n v="5081"/>
    <n v="6760"/>
    <m/>
    <x v="1"/>
    <n v="1"/>
    <n v="14"/>
    <n v="-1"/>
    <n v="56"/>
    <n v="-1"/>
    <n v="45.43461365113"/>
    <n v="-1"/>
    <n v="1.2512502213214201"/>
    <n v="-1"/>
    <n v="1.72672529945713"/>
    <n v="-1"/>
    <n v="61.275874217794701"/>
    <n v="-1"/>
    <x v="0"/>
    <x v="16"/>
    <x v="0"/>
  </r>
  <r>
    <n v="5081"/>
    <n v="6761"/>
    <m/>
    <x v="1"/>
    <n v="1"/>
    <n v="60"/>
    <n v="-1"/>
    <n v="240"/>
    <n v="-1"/>
    <n v="54.663590029202702"/>
    <n v="-1"/>
    <n v="4.45991079648556"/>
    <n v="-1"/>
    <n v="6.1546768778835599"/>
    <n v="-1"/>
    <n v="14.621929932809801"/>
    <n v="-1"/>
    <x v="0"/>
    <x v="20"/>
    <x v="0"/>
  </r>
  <r>
    <n v="5081"/>
    <n v="6763"/>
    <m/>
    <x v="1"/>
    <n v="1"/>
    <n v="28"/>
    <n v="-1"/>
    <n v="112"/>
    <n v="-1"/>
    <n v="31.001485928363099"/>
    <n v="-1"/>
    <n v="3.4321919796497999"/>
    <n v="-1"/>
    <n v="4.7364249319167202"/>
    <n v="-1"/>
    <n v="30.919221003894101"/>
    <n v="-1"/>
    <x v="0"/>
    <x v="7"/>
    <x v="0"/>
  </r>
  <r>
    <n v="5081"/>
    <n v="6770"/>
    <m/>
    <x v="1"/>
    <n v="1"/>
    <n v="6"/>
    <n v="-1"/>
    <n v="24"/>
    <n v="-1"/>
    <n v="51.263920985701098"/>
    <n v="-1"/>
    <n v="0.46630599754910501"/>
    <n v="-1"/>
    <n v="0.64350227661776505"/>
    <n v="-1"/>
    <n v="147.307232831753"/>
    <n v="-1"/>
    <x v="0"/>
    <x v="15"/>
    <x v="0"/>
  </r>
  <r>
    <n v="5081"/>
    <n v="2959"/>
    <m/>
    <x v="1"/>
    <n v="2"/>
    <n v="22"/>
    <n v="-1"/>
    <n v="88"/>
    <n v="-1"/>
    <n v="56.815796675096699"/>
    <n v="-1"/>
    <n v="1.2419190638046"/>
    <n v="-1"/>
    <n v="2.0491664552775899"/>
    <n v="-1"/>
    <n v="37.141613529750302"/>
    <n v="-1"/>
    <x v="1"/>
    <x v="0"/>
    <x v="0"/>
  </r>
  <r>
    <n v="5081"/>
    <n v="3659"/>
    <m/>
    <x v="1"/>
    <n v="2"/>
    <n v="28"/>
    <n v="-1"/>
    <n v="112"/>
    <n v="-1"/>
    <n v="40.315551268074898"/>
    <n v="-1"/>
    <n v="2.7457037036123699"/>
    <n v="-1"/>
    <n v="4.5304111109604097"/>
    <n v="-1"/>
    <n v="31.837575632608999"/>
    <n v="-1"/>
    <x v="1"/>
    <x v="0"/>
    <x v="0"/>
  </r>
  <r>
    <n v="5081"/>
    <n v="3660"/>
    <m/>
    <x v="1"/>
    <n v="2"/>
    <n v="59"/>
    <n v="-1"/>
    <n v="236"/>
    <n v="-1"/>
    <n v="54.1667760884622"/>
    <n v="-1"/>
    <n v="4.4171881074684496"/>
    <n v="-1"/>
    <n v="7.2883603773229302"/>
    <n v="-1"/>
    <n v="15.4520743229963"/>
    <n v="-1"/>
    <x v="1"/>
    <x v="0"/>
    <x v="0"/>
  </r>
  <r>
    <n v="5081"/>
    <n v="4524"/>
    <m/>
    <x v="1"/>
    <n v="2"/>
    <n v="25"/>
    <n v="-1"/>
    <n v="100"/>
    <n v="-1"/>
    <n v="25.422786304325001"/>
    <n v="-1"/>
    <n v="18.226229663338302"/>
    <n v="-1"/>
    <n v="30.0732789445082"/>
    <n v="-1"/>
    <n v="33.209562984945599"/>
    <n v="-1"/>
    <x v="1"/>
    <x v="0"/>
    <x v="0"/>
  </r>
  <r>
    <n v="5081"/>
    <n v="4949"/>
    <m/>
    <x v="1"/>
    <n v="2"/>
    <n v="8"/>
    <n v="-1"/>
    <n v="32"/>
    <n v="-1"/>
    <n v="43.773496950718602"/>
    <n v="-1"/>
    <n v="0.73419867142328898"/>
    <n v="-1"/>
    <n v="1.21142780784843"/>
    <n v="-1"/>
    <n v="84.874755856779103"/>
    <n v="-1"/>
    <x v="1"/>
    <x v="0"/>
    <x v="0"/>
  </r>
  <r>
    <n v="5081"/>
    <n v="4950"/>
    <m/>
    <x v="1"/>
    <n v="2"/>
    <n v="56"/>
    <n v="-1"/>
    <n v="224"/>
    <n v="-1"/>
    <n v="51.7567261848424"/>
    <n v="-1"/>
    <n v="4.4004156196596798"/>
    <n v="-1"/>
    <n v="7.2606857724384799"/>
    <n v="-1"/>
    <n v="15.269532731212401"/>
    <n v="-1"/>
    <x v="1"/>
    <x v="0"/>
    <x v="0"/>
  </r>
  <r>
    <n v="5081"/>
    <n v="4951"/>
    <m/>
    <x v="1"/>
    <n v="2"/>
    <n v="58"/>
    <n v="-1"/>
    <n v="232"/>
    <n v="-1"/>
    <n v="52.169424062745499"/>
    <n v="-1"/>
    <n v="4.46049250688647"/>
    <n v="-1"/>
    <n v="7.3598126363626699"/>
    <n v="-1"/>
    <n v="15.235958494031999"/>
    <n v="-1"/>
    <x v="1"/>
    <x v="0"/>
    <x v="0"/>
  </r>
  <r>
    <n v="5081"/>
    <n v="6640"/>
    <m/>
    <x v="1"/>
    <n v="2"/>
    <n v="47"/>
    <n v="-1"/>
    <n v="188"/>
    <n v="-1"/>
    <n v="43.774529913579997"/>
    <n v="-1"/>
    <n v="4.3865086684608903"/>
    <n v="-1"/>
    <n v="6.0533819415595298"/>
    <n v="-1"/>
    <n v="19.073944782044599"/>
    <n v="-1"/>
    <x v="1"/>
    <x v="2"/>
    <x v="0"/>
  </r>
  <r>
    <n v="5081"/>
    <n v="6642"/>
    <m/>
    <x v="1"/>
    <n v="2"/>
    <n v="28"/>
    <n v="-1"/>
    <n v="112"/>
    <n v="-1"/>
    <n v="41.5777745460978"/>
    <n v="-1"/>
    <n v="2.68462757660284"/>
    <n v="-1"/>
    <n v="3.7047860557119199"/>
    <n v="-1"/>
    <n v="31.8447516545531"/>
    <n v="-1"/>
    <x v="1"/>
    <x v="4"/>
    <x v="0"/>
  </r>
  <r>
    <n v="5081"/>
    <n v="6645"/>
    <m/>
    <x v="1"/>
    <n v="2"/>
    <n v="58"/>
    <n v="-1"/>
    <n v="232"/>
    <n v="-1"/>
    <n v="48.4810242345253"/>
    <n v="-1"/>
    <n v="4.8698722296356998"/>
    <n v="-1"/>
    <n v="6.7204236536759101"/>
    <n v="-1"/>
    <n v="14.895238529159499"/>
    <n v="-1"/>
    <x v="1"/>
    <x v="21"/>
    <x v="0"/>
  </r>
  <r>
    <n v="5081"/>
    <n v="6761"/>
    <m/>
    <x v="1"/>
    <n v="2"/>
    <n v="59"/>
    <n v="-1"/>
    <n v="236"/>
    <n v="-1"/>
    <n v="54.225699053224403"/>
    <n v="-1"/>
    <n v="4.4120446407804303"/>
    <n v="-1"/>
    <n v="6.0886215832387203"/>
    <n v="-1"/>
    <n v="15.4520808225436"/>
    <n v="-1"/>
    <x v="1"/>
    <x v="20"/>
    <x v="0"/>
  </r>
  <r>
    <n v="5081"/>
    <n v="6767"/>
    <m/>
    <x v="1"/>
    <n v="2"/>
    <n v="21"/>
    <n v="-1"/>
    <n v="84"/>
    <n v="-1"/>
    <n v="55.536702343107599"/>
    <n v="-1"/>
    <n v="1.5182784687421"/>
    <n v="-1"/>
    <n v="2.0952242868640898"/>
    <n v="-1"/>
    <n v="43.9164191197844"/>
    <n v="-1"/>
    <x v="1"/>
    <x v="10"/>
    <x v="0"/>
  </r>
  <r>
    <n v="5081"/>
    <n v="6770"/>
    <m/>
    <x v="1"/>
    <n v="2"/>
    <n v="8"/>
    <n v="-1"/>
    <n v="32"/>
    <n v="-1"/>
    <n v="50.974716809692403"/>
    <n v="-1"/>
    <n v="0.63111832135398604"/>
    <n v="-1"/>
    <n v="0.87094328346850003"/>
    <n v="-1"/>
    <n v="85.125321102734105"/>
    <n v="-1"/>
    <x v="1"/>
    <x v="15"/>
    <x v="0"/>
  </r>
  <r>
    <n v="5081"/>
    <n v="3659"/>
    <m/>
    <x v="1"/>
    <n v="3"/>
    <n v="33"/>
    <n v="-1"/>
    <n v="132"/>
    <n v="-1"/>
    <n v="39.388981661432503"/>
    <n v="-1"/>
    <n v="3.30501820644532"/>
    <n v="-1"/>
    <n v="5.4532800406347697"/>
    <n v="-1"/>
    <n v="26.5691486923381"/>
    <n v="-1"/>
    <x v="2"/>
    <x v="0"/>
    <x v="0"/>
  </r>
  <r>
    <n v="5081"/>
    <n v="3660"/>
    <m/>
    <x v="1"/>
    <n v="3"/>
    <n v="64"/>
    <n v="-1"/>
    <n v="256"/>
    <n v="-1"/>
    <n v="51.226978906926298"/>
    <n v="-1"/>
    <n v="5.0999059822186998"/>
    <n v="-1"/>
    <n v="8.4148448706608594"/>
    <n v="-1"/>
    <n v="13.417768251114101"/>
    <n v="-1"/>
    <x v="2"/>
    <x v="0"/>
    <x v="0"/>
  </r>
  <r>
    <n v="5081"/>
    <n v="4949"/>
    <m/>
    <x v="1"/>
    <n v="3"/>
    <n v="7"/>
    <n v="-1"/>
    <n v="28"/>
    <n v="-1"/>
    <n v="41.802816132733298"/>
    <n v="-1"/>
    <n v="0.65512496187620095"/>
    <n v="-1"/>
    <n v="1.08095618709573"/>
    <n v="-1"/>
    <n v="119.458799765273"/>
    <n v="-1"/>
    <x v="2"/>
    <x v="0"/>
    <x v="0"/>
  </r>
  <r>
    <n v="5081"/>
    <n v="4950"/>
    <m/>
    <x v="1"/>
    <n v="3"/>
    <n v="66"/>
    <n v="-1"/>
    <n v="264"/>
    <n v="-1"/>
    <n v="49.679607431850201"/>
    <n v="-1"/>
    <n v="5.4378588351532002"/>
    <n v="-1"/>
    <n v="8.9724670780027793"/>
    <n v="-1"/>
    <n v="13.571829840500101"/>
    <n v="-1"/>
    <x v="2"/>
    <x v="0"/>
    <x v="0"/>
  </r>
  <r>
    <n v="5081"/>
    <n v="4951"/>
    <m/>
    <x v="1"/>
    <n v="3"/>
    <n v="66"/>
    <n v="-1"/>
    <n v="264"/>
    <n v="-1"/>
    <n v="49.3574958569587"/>
    <n v="-1"/>
    <n v="5.4468189811324796"/>
    <n v="-1"/>
    <n v="8.9872513188685907"/>
    <n v="-1"/>
    <n v="13.294404465548601"/>
    <n v="-1"/>
    <x v="2"/>
    <x v="0"/>
    <x v="0"/>
  </r>
  <r>
    <n v="5081"/>
    <n v="6368"/>
    <m/>
    <x v="1"/>
    <n v="3"/>
    <n v="33"/>
    <n v="-1"/>
    <n v="132"/>
    <n v="-1"/>
    <n v="26.500334042361199"/>
    <n v="-1"/>
    <n v="5.50695293797415"/>
    <n v="-1"/>
    <n v="9.0864723476573506"/>
    <n v="-1"/>
    <n v="27.681925635754599"/>
    <n v="-1"/>
    <x v="2"/>
    <x v="0"/>
    <x v="0"/>
  </r>
  <r>
    <n v="5081"/>
    <n v="6640"/>
    <m/>
    <x v="1"/>
    <n v="3"/>
    <n v="52"/>
    <n v="-1"/>
    <n v="208"/>
    <n v="-1"/>
    <n v="43.854413266617101"/>
    <n v="-1"/>
    <n v="4.85838685331347"/>
    <n v="-1"/>
    <n v="6.7045738344059904"/>
    <n v="-1"/>
    <n v="17.332438113523999"/>
    <n v="-1"/>
    <x v="2"/>
    <x v="2"/>
    <x v="0"/>
  </r>
  <r>
    <n v="5081"/>
    <n v="6642"/>
    <m/>
    <x v="1"/>
    <n v="3"/>
    <n v="33"/>
    <n v="-1"/>
    <n v="132"/>
    <n v="-1"/>
    <n v="42.254295754448101"/>
    <n v="-1"/>
    <n v="3.0595701451021502"/>
    <n v="-1"/>
    <n v="4.2222068002409596"/>
    <n v="-1"/>
    <n v="27.838243948342001"/>
    <n v="-1"/>
    <x v="2"/>
    <x v="4"/>
    <x v="0"/>
  </r>
  <r>
    <n v="5081"/>
    <n v="6645"/>
    <m/>
    <x v="1"/>
    <n v="3"/>
    <n v="67"/>
    <n v="-1"/>
    <n v="268"/>
    <n v="-1"/>
    <n v="45.672302850552498"/>
    <n v="-1"/>
    <n v="5.9606229180017696"/>
    <n v="-1"/>
    <n v="8.2256595984199699"/>
    <n v="-1"/>
    <n v="13.374509129555401"/>
    <n v="-1"/>
    <x v="2"/>
    <x v="21"/>
    <x v="0"/>
  </r>
  <r>
    <n v="5081"/>
    <n v="6761"/>
    <m/>
    <x v="1"/>
    <n v="3"/>
    <n v="64"/>
    <n v="-1"/>
    <n v="256"/>
    <n v="-1"/>
    <n v="51.752311461364101"/>
    <n v="-1"/>
    <n v="4.9893870043796698"/>
    <n v="-1"/>
    <n v="6.8853540422526898"/>
    <n v="-1"/>
    <n v="13.417768251118"/>
    <n v="-1"/>
    <x v="2"/>
    <x v="20"/>
    <x v="0"/>
  </r>
  <r>
    <n v="5081"/>
    <n v="6763"/>
    <m/>
    <x v="1"/>
    <n v="3"/>
    <n v="32"/>
    <n v="-1"/>
    <n v="128"/>
    <n v="-1"/>
    <n v="31.185851504698601"/>
    <n v="-1"/>
    <n v="3.8481150428101301"/>
    <n v="-1"/>
    <n v="5.3103987590779704"/>
    <n v="-1"/>
    <n v="26.555766839519599"/>
    <n v="-1"/>
    <x v="2"/>
    <x v="7"/>
    <x v="0"/>
  </r>
  <r>
    <n v="5081"/>
    <n v="6770"/>
    <m/>
    <x v="1"/>
    <n v="3"/>
    <n v="7"/>
    <n v="-1"/>
    <n v="28"/>
    <n v="-1"/>
    <n v="50.578785173168498"/>
    <n v="-1"/>
    <n v="0.55455021268501303"/>
    <n v="-1"/>
    <n v="0.76527929350531798"/>
    <n v="-1"/>
    <n v="118.828042427035"/>
    <n v="-1"/>
    <x v="2"/>
    <x v="15"/>
    <x v="0"/>
  </r>
  <r>
    <n v="5081"/>
    <n v="6775"/>
    <m/>
    <x v="1"/>
    <n v="3"/>
    <n v="7"/>
    <n v="-1"/>
    <n v="28"/>
    <n v="-1"/>
    <n v="43.241747448691598"/>
    <n v="-1"/>
    <n v="0.65858918095579499"/>
    <n v="-1"/>
    <n v="0.90885306971899704"/>
    <n v="-1"/>
    <n v="110.73222230851199"/>
    <n v="-1"/>
    <x v="2"/>
    <x v="12"/>
    <x v="0"/>
  </r>
  <r>
    <n v="5081"/>
    <n v="3660"/>
    <m/>
    <x v="1"/>
    <n v="4"/>
    <n v="62"/>
    <n v="-1"/>
    <n v="248"/>
    <n v="-1"/>
    <n v="51.106088277780998"/>
    <n v="-1"/>
    <n v="4.9520853940524399"/>
    <n v="-1"/>
    <n v="8.1709409001865296"/>
    <n v="-1"/>
    <n v="14.440416298166101"/>
    <n v="-1"/>
    <x v="3"/>
    <x v="0"/>
    <x v="0"/>
  </r>
  <r>
    <n v="5081"/>
    <n v="4524"/>
    <m/>
    <x v="1"/>
    <n v="4"/>
    <n v="25"/>
    <n v="-1"/>
    <n v="100"/>
    <n v="-1"/>
    <n v="27.3252164664014"/>
    <n v="-1"/>
    <n v="17.361224803749899"/>
    <n v="-1"/>
    <n v="28.646020926187401"/>
    <n v="-1"/>
    <n v="30.3092785933203"/>
    <n v="-1"/>
    <x v="3"/>
    <x v="0"/>
    <x v="0"/>
  </r>
  <r>
    <n v="5081"/>
    <n v="4950"/>
    <m/>
    <x v="1"/>
    <n v="4"/>
    <n v="62"/>
    <n v="-1"/>
    <n v="248"/>
    <n v="-1"/>
    <n v="47.9997042301679"/>
    <n v="-1"/>
    <n v="5.2964324262366098"/>
    <n v="-1"/>
    <n v="8.7391135032903993"/>
    <n v="-1"/>
    <n v="14.546714368895101"/>
    <n v="-1"/>
    <x v="3"/>
    <x v="0"/>
    <x v="0"/>
  </r>
  <r>
    <n v="5081"/>
    <n v="4951"/>
    <m/>
    <x v="1"/>
    <n v="4"/>
    <n v="61"/>
    <n v="-1"/>
    <n v="244"/>
    <n v="-1"/>
    <n v="51.190210601172602"/>
    <n v="-1"/>
    <n v="4.8171761035258802"/>
    <n v="-1"/>
    <n v="7.9483405708176997"/>
    <n v="-1"/>
    <n v="14.5301092832387"/>
    <n v="-1"/>
    <x v="3"/>
    <x v="0"/>
    <x v="0"/>
  </r>
  <r>
    <n v="5081"/>
    <n v="6640"/>
    <m/>
    <x v="1"/>
    <n v="4"/>
    <n v="47"/>
    <n v="-1"/>
    <n v="188"/>
    <n v="-1"/>
    <n v="41.786661863965897"/>
    <n v="-1"/>
    <n v="4.4980960039170004"/>
    <n v="-1"/>
    <n v="6.2073724639568697"/>
    <n v="-1"/>
    <n v="19.148007873494102"/>
    <n v="-1"/>
    <x v="3"/>
    <x v="2"/>
    <x v="0"/>
  </r>
  <r>
    <n v="5081"/>
    <n v="6645"/>
    <m/>
    <x v="1"/>
    <n v="4"/>
    <n v="58"/>
    <n v="-1"/>
    <n v="232"/>
    <n v="-1"/>
    <n v="45.665831560669801"/>
    <n v="-1"/>
    <n v="5.1722870343546603"/>
    <n v="-1"/>
    <n v="7.1377560827460398"/>
    <n v="-1"/>
    <n v="14.720203898538699"/>
    <n v="-1"/>
    <x v="3"/>
    <x v="21"/>
    <x v="0"/>
  </r>
  <r>
    <n v="5081"/>
    <n v="6760"/>
    <m/>
    <x v="1"/>
    <n v="4"/>
    <n v="8"/>
    <n v="-1"/>
    <n v="32"/>
    <n v="-1"/>
    <n v="18.862293512352402"/>
    <n v="-1"/>
    <n v="1.6703470179789499"/>
    <n v="-1"/>
    <n v="2.3050788768461099"/>
    <n v="-1"/>
    <n v="87.708250137721706"/>
    <n v="-1"/>
    <x v="3"/>
    <x v="16"/>
    <x v="0"/>
  </r>
  <r>
    <n v="5081"/>
    <n v="6761"/>
    <m/>
    <x v="1"/>
    <n v="4"/>
    <n v="62"/>
    <n v="-1"/>
    <n v="248"/>
    <n v="-1"/>
    <n v="51.6263265021027"/>
    <n v="-1"/>
    <n v="4.8816519178315101"/>
    <n v="-1"/>
    <n v="6.7366796233299597"/>
    <n v="-1"/>
    <n v="14.4468374568934"/>
    <n v="-1"/>
    <x v="3"/>
    <x v="20"/>
    <x v="0"/>
  </r>
  <r>
    <n v="5081"/>
    <n v="6763"/>
    <m/>
    <x v="1"/>
    <n v="4"/>
    <n v="28"/>
    <n v="-1"/>
    <n v="112"/>
    <n v="-1"/>
    <n v="31.452601200072898"/>
    <n v="-1"/>
    <n v="3.3424138475874301"/>
    <n v="-1"/>
    <n v="4.6125311096706501"/>
    <n v="-1"/>
    <n v="32.953595360378401"/>
    <n v="-1"/>
    <x v="3"/>
    <x v="7"/>
    <x v="0"/>
  </r>
  <r>
    <n v="5081"/>
    <n v="3660"/>
    <m/>
    <x v="1"/>
    <n v="5"/>
    <n v="53"/>
    <n v="-1"/>
    <n v="212"/>
    <n v="-1"/>
    <n v="49.920659654410002"/>
    <n v="-1"/>
    <n v="4.3479229066020002"/>
    <n v="-1"/>
    <n v="7.1740727958933004"/>
    <n v="-1"/>
    <n v="16.6738497477814"/>
    <n v="-1"/>
    <x v="4"/>
    <x v="0"/>
    <x v="0"/>
  </r>
  <r>
    <n v="5081"/>
    <n v="4524"/>
    <m/>
    <x v="1"/>
    <n v="5"/>
    <n v="14"/>
    <n v="-1"/>
    <n v="56"/>
    <n v="-1"/>
    <n v="24.092271959093299"/>
    <n v="-1"/>
    <n v="7.4015874514638798"/>
    <n v="-1"/>
    <n v="12.212619294915401"/>
    <n v="-1"/>
    <n v="55.428140054700101"/>
    <n v="-1"/>
    <x v="4"/>
    <x v="0"/>
    <x v="0"/>
  </r>
  <r>
    <n v="5081"/>
    <n v="4950"/>
    <m/>
    <x v="1"/>
    <n v="5"/>
    <n v="54"/>
    <n v="-1"/>
    <n v="216"/>
    <n v="-1"/>
    <n v="46.577432399888501"/>
    <n v="-1"/>
    <n v="4.6884956468487999"/>
    <n v="-1"/>
    <n v="7.7360178173005298"/>
    <n v="-1"/>
    <n v="16.841294077232899"/>
    <n v="-1"/>
    <x v="4"/>
    <x v="0"/>
    <x v="0"/>
  </r>
  <r>
    <n v="5081"/>
    <n v="4951"/>
    <m/>
    <x v="1"/>
    <n v="5"/>
    <n v="56"/>
    <n v="-1"/>
    <n v="224"/>
    <n v="-1"/>
    <n v="50.022443265078799"/>
    <n v="-1"/>
    <n v="4.5025546761791304"/>
    <n v="-1"/>
    <n v="7.42921521569557"/>
    <n v="-1"/>
    <n v="15.9323160282194"/>
    <n v="-1"/>
    <x v="4"/>
    <x v="0"/>
    <x v="0"/>
  </r>
  <r>
    <n v="5081"/>
    <n v="6640"/>
    <m/>
    <x v="1"/>
    <n v="5"/>
    <n v="38"/>
    <n v="-1"/>
    <n v="152"/>
    <n v="-1"/>
    <n v="23.624262634524399"/>
    <n v="-1"/>
    <n v="8.5019584468381293"/>
    <n v="-1"/>
    <n v="11.7327026160961"/>
    <n v="-1"/>
    <n v="23.6820331555612"/>
    <n v="-1"/>
    <x v="4"/>
    <x v="2"/>
    <x v="0"/>
  </r>
  <r>
    <n v="5081"/>
    <n v="6642"/>
    <m/>
    <x v="1"/>
    <n v="5"/>
    <n v="21"/>
    <n v="-1"/>
    <n v="84"/>
    <n v="-1"/>
    <n v="41.750287256168399"/>
    <n v="-1"/>
    <n v="1.9986922289539999"/>
    <n v="-1"/>
    <n v="2.7581952759565098"/>
    <n v="-1"/>
    <n v="44.6606497011446"/>
    <n v="-1"/>
    <x v="4"/>
    <x v="4"/>
    <x v="0"/>
  </r>
  <r>
    <n v="5081"/>
    <n v="6645"/>
    <m/>
    <x v="1"/>
    <n v="5"/>
    <n v="54"/>
    <n v="-1"/>
    <n v="216"/>
    <n v="-1"/>
    <n v="45.905944501459899"/>
    <n v="-1"/>
    <n v="4.7688382242238996"/>
    <n v="-1"/>
    <n v="6.5809967266893903"/>
    <n v="-1"/>
    <n v="16.546487838382301"/>
    <n v="-1"/>
    <x v="4"/>
    <x v="21"/>
    <x v="0"/>
  </r>
  <r>
    <n v="5081"/>
    <n v="6760"/>
    <m/>
    <x v="1"/>
    <n v="5"/>
    <n v="14"/>
    <n v="-1"/>
    <n v="56"/>
    <n v="-1"/>
    <n v="17.391237540835"/>
    <n v="-1"/>
    <n v="3.43997944098194"/>
    <n v="-1"/>
    <n v="4.7471716121519796"/>
    <n v="-1"/>
    <n v="52.540892105200001"/>
    <n v="-1"/>
    <x v="4"/>
    <x v="16"/>
    <x v="0"/>
  </r>
  <r>
    <n v="5081"/>
    <n v="6761"/>
    <m/>
    <x v="1"/>
    <n v="5"/>
    <n v="54"/>
    <n v="-1"/>
    <n v="216"/>
    <n v="-1"/>
    <n v="50.075157609296298"/>
    <n v="-1"/>
    <n v="4.4047184913200503"/>
    <n v="-1"/>
    <n v="6.0785114970183303"/>
    <n v="-1"/>
    <n v="16.801887794777901"/>
    <n v="-1"/>
    <x v="4"/>
    <x v="20"/>
    <x v="0"/>
  </r>
  <r>
    <n v="5081"/>
    <n v="3660"/>
    <m/>
    <x v="1"/>
    <n v="6"/>
    <n v="51"/>
    <n v="-1"/>
    <n v="204"/>
    <n v="-1"/>
    <n v="49.422789915884998"/>
    <n v="-1"/>
    <n v="4.2543421348742001"/>
    <n v="-1"/>
    <n v="7.0196645225424303"/>
    <n v="-1"/>
    <n v="17.893478852826998"/>
    <n v="-1"/>
    <x v="5"/>
    <x v="0"/>
    <x v="0"/>
  </r>
  <r>
    <n v="5081"/>
    <n v="4524"/>
    <m/>
    <x v="1"/>
    <n v="6"/>
    <n v="16"/>
    <n v="-1"/>
    <n v="64"/>
    <n v="-1"/>
    <n v="24.733888639756"/>
    <n v="-1"/>
    <n v="8.3345319711046404"/>
    <n v="-1"/>
    <n v="13.7519777523227"/>
    <n v="-1"/>
    <n v="48.925548116679501"/>
    <n v="-1"/>
    <x v="5"/>
    <x v="0"/>
    <x v="0"/>
  </r>
  <r>
    <n v="5081"/>
    <n v="4950"/>
    <m/>
    <x v="1"/>
    <n v="6"/>
    <n v="49"/>
    <n v="-1"/>
    <n v="196"/>
    <n v="-1"/>
    <n v="45.771581485709099"/>
    <n v="-1"/>
    <n v="4.4132383507390402"/>
    <n v="-1"/>
    <n v="7.2818432787194203"/>
    <n v="-1"/>
    <n v="17.917432125878801"/>
    <n v="-1"/>
    <x v="5"/>
    <x v="0"/>
    <x v="0"/>
  </r>
  <r>
    <n v="5081"/>
    <n v="4951"/>
    <m/>
    <x v="1"/>
    <n v="6"/>
    <n v="48"/>
    <n v="-1"/>
    <n v="192"/>
    <n v="-1"/>
    <n v="45.7586922143146"/>
    <n v="-1"/>
    <n v="4.2042125853203496"/>
    <n v="-1"/>
    <n v="6.9369507657785796"/>
    <n v="-1"/>
    <n v="18.859327667389199"/>
    <n v="-1"/>
    <x v="5"/>
    <x v="0"/>
    <x v="0"/>
  </r>
  <r>
    <n v="5081"/>
    <n v="6640"/>
    <m/>
    <x v="1"/>
    <n v="6"/>
    <n v="35"/>
    <n v="-1"/>
    <n v="140"/>
    <n v="-1"/>
    <n v="16.148606466589499"/>
    <n v="-1"/>
    <n v="9.3259443777779403"/>
    <n v="-1"/>
    <n v="12.869803196864"/>
    <n v="-1"/>
    <n v="24.2502234746919"/>
    <n v="-1"/>
    <x v="5"/>
    <x v="2"/>
    <x v="0"/>
  </r>
  <r>
    <n v="5081"/>
    <n v="6645"/>
    <m/>
    <x v="1"/>
    <n v="6"/>
    <n v="49"/>
    <n v="-1"/>
    <n v="196"/>
    <n v="-1"/>
    <n v="44.591922839761203"/>
    <n v="-1"/>
    <n v="4.5197610471179104"/>
    <n v="-1"/>
    <n v="6.2372702234708104"/>
    <n v="-1"/>
    <n v="17.6548499233018"/>
    <n v="-1"/>
    <x v="5"/>
    <x v="21"/>
    <x v="0"/>
  </r>
  <r>
    <n v="5081"/>
    <n v="6760"/>
    <m/>
    <x v="1"/>
    <n v="6"/>
    <n v="10"/>
    <n v="-1"/>
    <n v="40"/>
    <n v="-1"/>
    <n v="14.1628896994667"/>
    <n v="-1"/>
    <n v="2.8704804785025901"/>
    <n v="-1"/>
    <n v="3.9612630466460499"/>
    <n v="-1"/>
    <n v="74.637179484122498"/>
    <n v="-1"/>
    <x v="5"/>
    <x v="16"/>
    <x v="0"/>
  </r>
  <r>
    <n v="5081"/>
    <n v="6761"/>
    <m/>
    <x v="1"/>
    <n v="6"/>
    <n v="50"/>
    <n v="-1"/>
    <n v="200"/>
    <n v="-1"/>
    <n v="49.7581320683271"/>
    <n v="-1"/>
    <n v="4.1024014949201097"/>
    <n v="-1"/>
    <n v="5.6613140434279696"/>
    <n v="-1"/>
    <n v="18.221233328762398"/>
    <n v="-1"/>
    <x v="5"/>
    <x v="20"/>
    <x v="0"/>
  </r>
  <r>
    <n v="5081"/>
    <n v="3660"/>
    <m/>
    <x v="1"/>
    <n v="7"/>
    <n v="34"/>
    <n v="-1"/>
    <n v="136"/>
    <n v="-1"/>
    <n v="45.857496747060402"/>
    <n v="-1"/>
    <n v="3.0305735324376899"/>
    <n v="-1"/>
    <n v="5.0004463285221901"/>
    <n v="-1"/>
    <n v="24.5203336651829"/>
    <n v="-1"/>
    <x v="6"/>
    <x v="0"/>
    <x v="0"/>
  </r>
  <r>
    <n v="5081"/>
    <n v="4950"/>
    <m/>
    <x v="1"/>
    <n v="7"/>
    <n v="36"/>
    <n v="-1"/>
    <n v="144"/>
    <n v="-1"/>
    <n v="44.693393619167303"/>
    <n v="-1"/>
    <n v="3.2662099560924802"/>
    <n v="-1"/>
    <n v="5.3892464275525898"/>
    <n v="-1"/>
    <n v="23.745061204285999"/>
    <n v="-1"/>
    <x v="6"/>
    <x v="0"/>
    <x v="0"/>
  </r>
  <r>
    <n v="5081"/>
    <n v="4951"/>
    <m/>
    <x v="1"/>
    <n v="7"/>
    <n v="35"/>
    <n v="-1"/>
    <n v="140"/>
    <n v="-1"/>
    <n v="40.773645377696603"/>
    <n v="-1"/>
    <n v="3.5786302182999199"/>
    <n v="-1"/>
    <n v="5.9047398601948702"/>
    <n v="-1"/>
    <n v="25.910043623562899"/>
    <n v="-1"/>
    <x v="6"/>
    <x v="0"/>
    <x v="0"/>
  </r>
  <r>
    <n v="5081"/>
    <n v="6640"/>
    <m/>
    <x v="1"/>
    <n v="7"/>
    <n v="30"/>
    <n v="-1"/>
    <n v="120"/>
    <n v="-1"/>
    <n v="12.924364626454"/>
    <n v="-1"/>
    <n v="9.5318016585670406"/>
    <n v="-1"/>
    <n v="13.1538862433713"/>
    <n v="-1"/>
    <n v="29.3927407676169"/>
    <n v="-1"/>
    <x v="6"/>
    <x v="2"/>
    <x v="0"/>
  </r>
  <r>
    <n v="5081"/>
    <n v="6641"/>
    <m/>
    <x v="1"/>
    <n v="7"/>
    <n v="17"/>
    <n v="-1"/>
    <n v="68"/>
    <n v="-1"/>
    <n v="39.728454684743703"/>
    <n v="-1"/>
    <n v="12.037693148296199"/>
    <n v="-1"/>
    <n v="16.6120165446487"/>
    <n v="-1"/>
    <n v="51.577079378514398"/>
    <n v="-1"/>
    <x v="6"/>
    <x v="3"/>
    <x v="0"/>
  </r>
  <r>
    <n v="5081"/>
    <n v="6645"/>
    <m/>
    <x v="1"/>
    <n v="7"/>
    <n v="41"/>
    <n v="-1"/>
    <n v="164"/>
    <n v="-1"/>
    <n v="44.978282009413697"/>
    <n v="-1"/>
    <n v="3.73662284347609"/>
    <n v="-1"/>
    <n v="5.1565395061794002"/>
    <n v="-1"/>
    <n v="22.3938423179622"/>
    <n v="-1"/>
    <x v="6"/>
    <x v="21"/>
    <x v="0"/>
  </r>
  <r>
    <n v="5081"/>
    <n v="6761"/>
    <m/>
    <x v="1"/>
    <n v="7"/>
    <n v="34"/>
    <n v="-1"/>
    <n v="136"/>
    <n v="-1"/>
    <n v="46.4867075318842"/>
    <n v="-1"/>
    <n v="2.9759649358534501"/>
    <n v="-1"/>
    <n v="4.1068315972872602"/>
    <n v="-1"/>
    <n v="24.5195098479408"/>
    <n v="-1"/>
    <x v="6"/>
    <x v="20"/>
    <x v="0"/>
  </r>
  <r>
    <n v="5081"/>
    <n v="6767"/>
    <m/>
    <x v="1"/>
    <n v="7"/>
    <n v="16"/>
    <n v="-1"/>
    <n v="64"/>
    <n v="-1"/>
    <n v="56.611008899558698"/>
    <n v="-1"/>
    <n v="1.1316009287451101"/>
    <n v="-1"/>
    <n v="1.5616092816682501"/>
    <n v="-1"/>
    <n v="56.6347782241563"/>
    <n v="-1"/>
    <x v="6"/>
    <x v="10"/>
    <x v="0"/>
  </r>
  <r>
    <n v="5081"/>
    <n v="2959"/>
    <m/>
    <x v="1"/>
    <n v="8"/>
    <n v="16"/>
    <n v="-1"/>
    <n v="64"/>
    <n v="-1"/>
    <n v="55.047067725736397"/>
    <n v="-1"/>
    <n v="1.04269732755894"/>
    <n v="-1"/>
    <n v="1.72045059047226"/>
    <n v="-1"/>
    <n v="52.049358923858499"/>
    <n v="-1"/>
    <x v="7"/>
    <x v="0"/>
    <x v="0"/>
  </r>
  <r>
    <n v="5081"/>
    <n v="3660"/>
    <m/>
    <x v="1"/>
    <n v="8"/>
    <n v="32"/>
    <n v="-1"/>
    <n v="128"/>
    <n v="-1"/>
    <n v="47.155861342000001"/>
    <n v="-1"/>
    <n v="2.7771908698636398"/>
    <n v="-1"/>
    <n v="4.5823649352750104"/>
    <n v="-1"/>
    <n v="26.654533119316799"/>
    <n v="-1"/>
    <x v="7"/>
    <x v="0"/>
    <x v="0"/>
  </r>
  <r>
    <n v="5081"/>
    <n v="4950"/>
    <m/>
    <x v="1"/>
    <n v="8"/>
    <n v="32"/>
    <n v="-1"/>
    <n v="128"/>
    <n v="-1"/>
    <n v="44.064309208587296"/>
    <n v="-1"/>
    <n v="2.97775046298218"/>
    <n v="-1"/>
    <n v="4.9132882639205899"/>
    <n v="-1"/>
    <n v="26.635486904247799"/>
    <n v="-1"/>
    <x v="7"/>
    <x v="0"/>
    <x v="0"/>
  </r>
  <r>
    <n v="5081"/>
    <n v="4951"/>
    <m/>
    <x v="1"/>
    <n v="8"/>
    <n v="33"/>
    <n v="-1"/>
    <n v="132"/>
    <n v="-1"/>
    <n v="41.598456384651499"/>
    <n v="-1"/>
    <n v="3.1597309036551899"/>
    <n v="-1"/>
    <n v="5.2135559910310603"/>
    <n v="-1"/>
    <n v="27.797236818548601"/>
    <n v="-1"/>
    <x v="7"/>
    <x v="0"/>
    <x v="0"/>
  </r>
  <r>
    <n v="5081"/>
    <n v="6368"/>
    <m/>
    <x v="1"/>
    <n v="8"/>
    <n v="8"/>
    <n v="-1"/>
    <n v="32"/>
    <n v="-1"/>
    <n v="12.843676444190301"/>
    <n v="-1"/>
    <n v="2.95280392418571"/>
    <n v="-1"/>
    <n v="4.8721264749064304"/>
    <n v="-1"/>
    <n v="105.09753036867301"/>
    <n v="-1"/>
    <x v="7"/>
    <x v="0"/>
    <x v="0"/>
  </r>
  <r>
    <n v="5081"/>
    <n v="6645"/>
    <m/>
    <x v="1"/>
    <n v="8"/>
    <n v="30"/>
    <n v="-1"/>
    <n v="120"/>
    <n v="-1"/>
    <n v="45.511660214636599"/>
    <n v="-1"/>
    <n v="2.69573402177152"/>
    <n v="-1"/>
    <n v="3.7201129371904398"/>
    <n v="-1"/>
    <n v="26.8773054002314"/>
    <n v="-1"/>
    <x v="7"/>
    <x v="21"/>
    <x v="0"/>
  </r>
  <r>
    <n v="5081"/>
    <n v="6760"/>
    <m/>
    <x v="1"/>
    <n v="8"/>
    <n v="6"/>
    <n v="-1"/>
    <n v="24"/>
    <n v="-1"/>
    <n v="14.952584390033801"/>
    <n v="-1"/>
    <n v="1.6197179301031699"/>
    <n v="-1"/>
    <n v="2.2352107358189599"/>
    <n v="-1"/>
    <n v="147.09872911294499"/>
    <n v="-1"/>
    <x v="7"/>
    <x v="16"/>
    <x v="0"/>
  </r>
  <r>
    <n v="5081"/>
    <n v="6761"/>
    <m/>
    <x v="1"/>
    <n v="8"/>
    <n v="32"/>
    <n v="-1"/>
    <n v="128"/>
    <n v="-1"/>
    <n v="48.320092340635497"/>
    <n v="-1"/>
    <n v="2.6907537549948901"/>
    <n v="-1"/>
    <n v="3.7132401690624399"/>
    <n v="-1"/>
    <n v="26.654958018391401"/>
    <n v="-1"/>
    <x v="7"/>
    <x v="20"/>
    <x v="0"/>
  </r>
  <r>
    <n v="5081"/>
    <n v="3660"/>
    <m/>
    <x v="1"/>
    <n v="9"/>
    <n v="33"/>
    <n v="-1"/>
    <n v="132"/>
    <n v="-1"/>
    <n v="47.2166468219976"/>
    <n v="-1"/>
    <n v="2.8652979141475798"/>
    <n v="-1"/>
    <n v="4.7277415583435003"/>
    <n v="-1"/>
    <n v="27.332587771819799"/>
    <n v="-1"/>
    <x v="8"/>
    <x v="0"/>
    <x v="0"/>
  </r>
  <r>
    <n v="5081"/>
    <n v="4524"/>
    <m/>
    <x v="1"/>
    <n v="9"/>
    <n v="10"/>
    <n v="-1"/>
    <n v="40"/>
    <n v="-1"/>
    <n v="25.6377502749123"/>
    <n v="-1"/>
    <n v="6.4253075432701401"/>
    <n v="-1"/>
    <n v="10.6017574463957"/>
    <n v="-1"/>
    <n v="84.106673776388803"/>
    <n v="-1"/>
    <x v="8"/>
    <x v="0"/>
    <x v="0"/>
  </r>
  <r>
    <n v="5081"/>
    <n v="4950"/>
    <m/>
    <x v="1"/>
    <n v="9"/>
    <n v="32"/>
    <n v="-1"/>
    <n v="128"/>
    <n v="-1"/>
    <n v="43.191315486442903"/>
    <n v="-1"/>
    <n v="3.0118811972553701"/>
    <n v="-1"/>
    <n v="4.9696039754713599"/>
    <n v="-1"/>
    <n v="26.397521867614198"/>
    <n v="-1"/>
    <x v="8"/>
    <x v="0"/>
    <x v="0"/>
  </r>
  <r>
    <n v="5081"/>
    <n v="4951"/>
    <m/>
    <x v="1"/>
    <n v="9"/>
    <n v="30"/>
    <n v="-1"/>
    <n v="120"/>
    <n v="-1"/>
    <n v="41.883454833270697"/>
    <n v="-1"/>
    <n v="2.9713110924225701"/>
    <n v="-1"/>
    <n v="4.9026633024972499"/>
    <n v="-1"/>
    <n v="28.8843180795892"/>
    <n v="-1"/>
    <x v="8"/>
    <x v="0"/>
    <x v="0"/>
  </r>
  <r>
    <n v="5081"/>
    <n v="6368"/>
    <m/>
    <x v="1"/>
    <n v="9"/>
    <n v="16"/>
    <n v="-1"/>
    <n v="64"/>
    <n v="-1"/>
    <n v="12.035429025613301"/>
    <n v="-1"/>
    <n v="6.9071601015821802"/>
    <n v="-1"/>
    <n v="11.3968141676106"/>
    <n v="-1"/>
    <n v="54.089563695335499"/>
    <n v="-1"/>
    <x v="8"/>
    <x v="0"/>
    <x v="0"/>
  </r>
  <r>
    <n v="5081"/>
    <n v="6640"/>
    <m/>
    <x v="1"/>
    <n v="9"/>
    <n v="29"/>
    <n v="-1"/>
    <n v="116"/>
    <n v="-1"/>
    <n v="12.395269498658299"/>
    <n v="-1"/>
    <n v="10.0946829553068"/>
    <n v="-1"/>
    <n v="13.9306624301882"/>
    <n v="-1"/>
    <n v="31.440362864440999"/>
    <n v="-1"/>
    <x v="8"/>
    <x v="2"/>
    <x v="0"/>
  </r>
  <r>
    <n v="5081"/>
    <n v="6645"/>
    <m/>
    <x v="1"/>
    <n v="9"/>
    <n v="33"/>
    <n v="-1"/>
    <n v="132"/>
    <n v="-1"/>
    <n v="42.525250803147799"/>
    <n v="-1"/>
    <n v="3.2019432707893301"/>
    <n v="-1"/>
    <n v="4.4186816984212198"/>
    <n v="-1"/>
    <n v="27.551027221155501"/>
    <n v="-1"/>
    <x v="8"/>
    <x v="21"/>
    <x v="0"/>
  </r>
  <r>
    <n v="5081"/>
    <n v="6761"/>
    <m/>
    <x v="1"/>
    <n v="9"/>
    <n v="33"/>
    <n v="-1"/>
    <n v="132"/>
    <n v="-1"/>
    <n v="47.921633330809101"/>
    <n v="-1"/>
    <n v="2.8001752817389098"/>
    <n v="-1"/>
    <n v="3.8642418754474201"/>
    <n v="-1"/>
    <n v="27.339149767461802"/>
    <n v="-1"/>
    <x v="8"/>
    <x v="20"/>
    <x v="0"/>
  </r>
  <r>
    <n v="5081"/>
    <n v="2959"/>
    <m/>
    <x v="1"/>
    <n v="10"/>
    <n v="10"/>
    <n v="-1"/>
    <n v="40"/>
    <n v="-1"/>
    <n v="58.414746779022501"/>
    <n v="-1"/>
    <n v="0.555609403096059"/>
    <n v="-1"/>
    <n v="0.91675551510849795"/>
    <n v="-1"/>
    <n v="86.6945883489051"/>
    <n v="-1"/>
    <x v="9"/>
    <x v="0"/>
    <x v="0"/>
  </r>
  <r>
    <n v="5081"/>
    <n v="3659"/>
    <m/>
    <x v="1"/>
    <n v="10"/>
    <n v="14"/>
    <n v="-1"/>
    <n v="56"/>
    <n v="-1"/>
    <n v="38.306210030030101"/>
    <n v="-1"/>
    <n v="1.4339902425178299"/>
    <n v="-1"/>
    <n v="2.36608390015442"/>
    <n v="-1"/>
    <n v="56.188677225897102"/>
    <n v="-1"/>
    <x v="9"/>
    <x v="0"/>
    <x v="0"/>
  </r>
  <r>
    <n v="5081"/>
    <n v="3660"/>
    <m/>
    <x v="1"/>
    <n v="10"/>
    <n v="28"/>
    <n v="-1"/>
    <n v="112"/>
    <n v="-1"/>
    <n v="49.7619833425032"/>
    <n v="-1"/>
    <n v="2.2870045627794"/>
    <n v="-1"/>
    <n v="3.7735575285860001"/>
    <n v="-1"/>
    <n v="31.0856719973401"/>
    <n v="-1"/>
    <x v="9"/>
    <x v="0"/>
    <x v="0"/>
  </r>
  <r>
    <n v="5081"/>
    <n v="4950"/>
    <m/>
    <x v="1"/>
    <n v="10"/>
    <n v="28"/>
    <n v="-1"/>
    <n v="112"/>
    <n v="-1"/>
    <n v="44.256991904645403"/>
    <n v="-1"/>
    <n v="2.5925798336998498"/>
    <n v="-1"/>
    <n v="4.2777567256047604"/>
    <n v="-1"/>
    <n v="30.7807371648288"/>
    <n v="-1"/>
    <x v="9"/>
    <x v="0"/>
    <x v="0"/>
  </r>
  <r>
    <n v="5081"/>
    <n v="4951"/>
    <m/>
    <x v="1"/>
    <n v="10"/>
    <n v="30"/>
    <n v="-1"/>
    <n v="120"/>
    <n v="-1"/>
    <n v="47.688889278877802"/>
    <n v="-1"/>
    <n v="2.4753878421425299"/>
    <n v="-1"/>
    <n v="4.0843899395351704"/>
    <n v="-1"/>
    <n v="30.426900298053599"/>
    <n v="-1"/>
    <x v="9"/>
    <x v="0"/>
    <x v="0"/>
  </r>
  <r>
    <n v="5081"/>
    <n v="6640"/>
    <m/>
    <x v="1"/>
    <n v="10"/>
    <n v="22"/>
    <n v="-1"/>
    <n v="88"/>
    <n v="-1"/>
    <n v="12.385744726292399"/>
    <n v="-1"/>
    <n v="8.0578968254510404"/>
    <n v="-1"/>
    <n v="11.1198975806994"/>
    <n v="-1"/>
    <n v="39.806139955350901"/>
    <n v="-1"/>
    <x v="9"/>
    <x v="2"/>
    <x v="0"/>
  </r>
  <r>
    <n v="5081"/>
    <n v="6642"/>
    <m/>
    <x v="1"/>
    <n v="10"/>
    <n v="14"/>
    <n v="-1"/>
    <n v="56"/>
    <n v="-1"/>
    <n v="39.8782028186383"/>
    <n v="-1"/>
    <n v="1.38042220307779"/>
    <n v="-1"/>
    <n v="1.90498264024736"/>
    <n v="-1"/>
    <n v="56.187208356242401"/>
    <n v="-1"/>
    <x v="9"/>
    <x v="4"/>
    <x v="0"/>
  </r>
  <r>
    <n v="5081"/>
    <n v="6645"/>
    <m/>
    <x v="1"/>
    <n v="10"/>
    <n v="29"/>
    <n v="-1"/>
    <n v="116"/>
    <n v="-1"/>
    <n v="49.137602426172698"/>
    <n v="-1"/>
    <n v="2.40042216099337"/>
    <n v="-1"/>
    <n v="3.3125825707247398"/>
    <n v="-1"/>
    <n v="31.428382362263399"/>
    <n v="-1"/>
    <x v="9"/>
    <x v="21"/>
    <x v="0"/>
  </r>
  <r>
    <n v="5081"/>
    <n v="6761"/>
    <m/>
    <x v="1"/>
    <n v="10"/>
    <n v="28"/>
    <n v="-1"/>
    <n v="112"/>
    <n v="-1"/>
    <n v="50.770696261392999"/>
    <n v="-1"/>
    <n v="2.2427973541155799"/>
    <n v="-1"/>
    <n v="3.0950603379850099"/>
    <n v="-1"/>
    <n v="31.085627629643"/>
    <n v="-1"/>
    <x v="9"/>
    <x v="20"/>
    <x v="0"/>
  </r>
  <r>
    <n v="5081"/>
    <n v="6767"/>
    <m/>
    <x v="1"/>
    <n v="10"/>
    <n v="10"/>
    <n v="-1"/>
    <n v="40"/>
    <n v="-1"/>
    <n v="56.197211727995402"/>
    <n v="-1"/>
    <n v="0.71128265987656603"/>
    <n v="-1"/>
    <n v="0.98157007062965995"/>
    <n v="-1"/>
    <n v="65.955784680748394"/>
    <n v="-1"/>
    <x v="9"/>
    <x v="10"/>
    <x v="0"/>
  </r>
  <r>
    <n v="5081"/>
    <n v="4951"/>
    <m/>
    <x v="1"/>
    <n v="11"/>
    <n v="25"/>
    <n v="-1"/>
    <n v="100"/>
    <n v="-1"/>
    <n v="43.599904714073503"/>
    <n v="-1"/>
    <n v="2.5508032162865901"/>
    <n v="-1"/>
    <n v="4.20882530687288"/>
    <n v="-1"/>
    <n v="32.766489053948298"/>
    <n v="-1"/>
    <x v="10"/>
    <x v="0"/>
    <x v="0"/>
  </r>
  <r>
    <n v="5081"/>
    <n v="6368"/>
    <m/>
    <x v="1"/>
    <n v="11"/>
    <n v="6"/>
    <n v="-1"/>
    <n v="24"/>
    <n v="-1"/>
    <n v="10.4880003669677"/>
    <n v="-1"/>
    <n v="2.7784068146233101"/>
    <n v="-1"/>
    <n v="4.5843712441284703"/>
    <n v="-1"/>
    <n v="158.99767024132399"/>
    <n v="-1"/>
    <x v="10"/>
    <x v="0"/>
    <x v="0"/>
  </r>
  <r>
    <n v="5081"/>
    <n v="6645"/>
    <m/>
    <x v="1"/>
    <n v="11"/>
    <n v="25"/>
    <n v="-1"/>
    <n v="100"/>
    <n v="-1"/>
    <n v="45.1745060275328"/>
    <n v="-1"/>
    <n v="2.2654138705144198"/>
    <n v="-1"/>
    <n v="3.1262711305075599"/>
    <n v="-1"/>
    <n v="31.818975993078499"/>
    <n v="-1"/>
    <x v="10"/>
    <x v="21"/>
    <x v="0"/>
  </r>
  <r>
    <n v="5081"/>
    <n v="3659"/>
    <m/>
    <x v="1"/>
    <n v="12"/>
    <n v="10"/>
    <n v="-1"/>
    <n v="40"/>
    <n v="-1"/>
    <n v="38.780075376611698"/>
    <n v="-1"/>
    <n v="1.01691152154963"/>
    <n v="-1"/>
    <n v="1.6779040105568901"/>
    <n v="-1"/>
    <n v="85.708385321776305"/>
    <n v="-1"/>
    <x v="11"/>
    <x v="0"/>
    <x v="0"/>
  </r>
  <r>
    <n v="5081"/>
    <n v="3660"/>
    <m/>
    <x v="1"/>
    <n v="12"/>
    <n v="23"/>
    <n v="-1"/>
    <n v="92"/>
    <n v="-1"/>
    <n v="46.265398635508198"/>
    <n v="-1"/>
    <n v="2.0686353700381699"/>
    <n v="-1"/>
    <n v="3.4132483605629802"/>
    <n v="-1"/>
    <n v="40.458569456286199"/>
    <n v="-1"/>
    <x v="11"/>
    <x v="0"/>
    <x v="0"/>
  </r>
  <r>
    <n v="5081"/>
    <n v="4950"/>
    <m/>
    <x v="1"/>
    <n v="12"/>
    <n v="22"/>
    <n v="-1"/>
    <n v="88"/>
    <n v="-1"/>
    <n v="46.5315322582736"/>
    <n v="-1"/>
    <n v="1.96178379047712"/>
    <n v="-1"/>
    <n v="3.23694325428725"/>
    <n v="-1"/>
    <n v="41.005048407998999"/>
    <n v="-1"/>
    <x v="11"/>
    <x v="0"/>
    <x v="0"/>
  </r>
  <r>
    <n v="5081"/>
    <n v="4954"/>
    <m/>
    <x v="1"/>
    <n v="12"/>
    <n v="8"/>
    <n v="-1"/>
    <n v="32"/>
    <n v="-1"/>
    <n v="34.667171700235798"/>
    <n v="-1"/>
    <n v="3.2906095355751601"/>
    <n v="-1"/>
    <n v="5.73058927586092"/>
    <n v="-1"/>
    <n v="107.184509637223"/>
    <n v="-1"/>
    <x v="11"/>
    <x v="0"/>
    <x v="0"/>
  </r>
  <r>
    <n v="5081"/>
    <n v="6368"/>
    <m/>
    <x v="1"/>
    <n v="12"/>
    <n v="8"/>
    <n v="-1"/>
    <n v="32"/>
    <n v="-1"/>
    <n v="14.6537592466986"/>
    <n v="-1"/>
    <n v="2.5438805333692698"/>
    <n v="-1"/>
    <n v="4.1974028800592897"/>
    <n v="-1"/>
    <n v="89.560326846457102"/>
    <n v="-1"/>
    <x v="11"/>
    <x v="0"/>
    <x v="0"/>
  </r>
  <r>
    <n v="5081"/>
    <n v="6640"/>
    <m/>
    <x v="1"/>
    <n v="12"/>
    <n v="17"/>
    <n v="-1"/>
    <n v="68"/>
    <n v="-1"/>
    <n v="12.784642918757701"/>
    <n v="-1"/>
    <n v="6.6475166906970298"/>
    <n v="-1"/>
    <n v="9.1735730014640708"/>
    <n v="-1"/>
    <n v="54.088845269608001"/>
    <n v="-1"/>
    <x v="11"/>
    <x v="2"/>
    <x v="0"/>
  </r>
  <r>
    <n v="5081"/>
    <n v="6642"/>
    <m/>
    <x v="1"/>
    <n v="12"/>
    <n v="10"/>
    <n v="-1"/>
    <n v="40"/>
    <n v="-1"/>
    <n v="40.354697323190102"/>
    <n v="-1"/>
    <n v="0.99174720440184805"/>
    <n v="-1"/>
    <n v="1.3686111420745499"/>
    <n v="-1"/>
    <n v="85.848490019277904"/>
    <n v="-1"/>
    <x v="11"/>
    <x v="4"/>
    <x v="0"/>
  </r>
  <r>
    <n v="5081"/>
    <n v="6645"/>
    <m/>
    <x v="1"/>
    <n v="12"/>
    <n v="22"/>
    <n v="-1"/>
    <n v="88"/>
    <n v="-1"/>
    <n v="44.3804746958061"/>
    <n v="-1"/>
    <n v="2.0389724024912601"/>
    <n v="-1"/>
    <n v="2.8137819057153601"/>
    <n v="-1"/>
    <n v="31.106561868464301"/>
    <n v="-1"/>
    <x v="11"/>
    <x v="21"/>
    <x v="0"/>
  </r>
  <r>
    <n v="5081"/>
    <n v="6761"/>
    <m/>
    <x v="1"/>
    <n v="12"/>
    <n v="22"/>
    <n v="-1"/>
    <n v="88"/>
    <n v="-1"/>
    <n v="46.002785202254898"/>
    <n v="-1"/>
    <n v="1.9630956784462299"/>
    <n v="-1"/>
    <n v="2.7090720268950301"/>
    <n v="-1"/>
    <n v="39.816451588928203"/>
    <n v="-1"/>
    <x v="11"/>
    <x v="20"/>
    <x v="0"/>
  </r>
  <r>
    <n v="5081"/>
    <n v="2959"/>
    <m/>
    <x v="1"/>
    <n v="0"/>
    <n v="206"/>
    <n v="-1"/>
    <n v="68.6666666666667"/>
    <n v="-1"/>
    <n v="54.863255081033103"/>
    <n v="-1"/>
    <n v="1.2155719390252999"/>
    <n v="-1"/>
    <n v="2.00569369939174"/>
    <n v="-1"/>
    <n v="50.885632015188698"/>
    <n v="-1"/>
    <x v="12"/>
    <x v="0"/>
    <x v="0"/>
  </r>
  <r>
    <n v="5081"/>
    <n v="3659"/>
    <m/>
    <x v="1"/>
    <n v="0"/>
    <n v="216"/>
    <n v="-1"/>
    <n v="72"/>
    <n v="-1"/>
    <n v="40.003001602142398"/>
    <n v="-1"/>
    <n v="2.1529371781969799"/>
    <n v="-1"/>
    <n v="3.5523463440250098"/>
    <n v="-1"/>
    <n v="49.368893653616801"/>
    <n v="-1"/>
    <x v="12"/>
    <x v="0"/>
    <x v="0"/>
  </r>
  <r>
    <n v="5081"/>
    <n v="3660"/>
    <m/>
    <x v="1"/>
    <n v="0"/>
    <n v="525"/>
    <n v="-1"/>
    <n v="175"/>
    <n v="-1"/>
    <n v="50.4291417597411"/>
    <n v="-1"/>
    <n v="3.92870476930262"/>
    <n v="-1"/>
    <n v="6.4823628693493296"/>
    <n v="-1"/>
    <n v="20.260191863674098"/>
    <n v="-1"/>
    <x v="12"/>
    <x v="0"/>
    <x v="0"/>
  </r>
  <r>
    <n v="5081"/>
    <n v="4524"/>
    <m/>
    <x v="1"/>
    <n v="0"/>
    <n v="188"/>
    <n v="-1"/>
    <n v="62.6666666666667"/>
    <n v="-1"/>
    <n v="26.081911413674799"/>
    <n v="-1"/>
    <n v="11.5818335102449"/>
    <n v="-1"/>
    <n v="19.110025291904101"/>
    <n v="-1"/>
    <n v="54.663767735051898"/>
    <n v="-1"/>
    <x v="12"/>
    <x v="0"/>
    <x v="0"/>
  </r>
  <r>
    <n v="5081"/>
    <n v="4949"/>
    <m/>
    <x v="1"/>
    <n v="0"/>
    <n v="43"/>
    <n v="-1"/>
    <n v="14.3333333333333"/>
    <n v="-1"/>
    <n v="36.685694952738601"/>
    <n v="-1"/>
    <n v="0.68071759787588204"/>
    <n v="-1"/>
    <n v="1.1231840364951999"/>
    <n v="-1"/>
    <n v="116.644300617513"/>
    <n v="-1"/>
    <x v="12"/>
    <x v="0"/>
    <x v="0"/>
  </r>
  <r>
    <n v="5081"/>
    <n v="4950"/>
    <m/>
    <x v="1"/>
    <n v="0"/>
    <n v="524"/>
    <n v="-1"/>
    <n v="174.666666666667"/>
    <n v="-1"/>
    <n v="47.720654365598698"/>
    <n v="-1"/>
    <n v="4.1335069197059502"/>
    <n v="-1"/>
    <n v="6.8202864175148203"/>
    <n v="-1"/>
    <n v="20.168322995736901"/>
    <n v="-1"/>
    <x v="12"/>
    <x v="0"/>
    <x v="0"/>
  </r>
  <r>
    <n v="5081"/>
    <n v="4951"/>
    <m/>
    <x v="1"/>
    <n v="0"/>
    <n v="527"/>
    <n v="-1"/>
    <n v="175.666666666667"/>
    <n v="-1"/>
    <n v="48.070105423285"/>
    <n v="-1"/>
    <n v="4.0747530565329901"/>
    <n v="-1"/>
    <n v="6.72334254327943"/>
    <n v="-1"/>
    <n v="20.241858775350501"/>
    <n v="-1"/>
    <x v="12"/>
    <x v="0"/>
    <x v="0"/>
  </r>
  <r>
    <n v="5081"/>
    <n v="4953"/>
    <m/>
    <x v="1"/>
    <n v="0"/>
    <n v="32"/>
    <n v="-1"/>
    <n v="10.6666666666667"/>
    <n v="-1"/>
    <n v="17.16286863793"/>
    <n v="-1"/>
    <n v="0.58278062730859503"/>
    <n v="-1"/>
    <n v="0.961588035059181"/>
    <n v="-1"/>
    <n v="267.21632452987302"/>
    <n v="-1"/>
    <x v="12"/>
    <x v="0"/>
    <x v="0"/>
  </r>
  <r>
    <n v="5081"/>
    <n v="4954"/>
    <m/>
    <x v="1"/>
    <n v="0"/>
    <n v="188"/>
    <n v="-1"/>
    <n v="62.6666666666667"/>
    <n v="-1"/>
    <n v="31.863466214713899"/>
    <n v="-1"/>
    <n v="7.1462386404507097"/>
    <n v="-1"/>
    <n v="12.4451588901604"/>
    <n v="-1"/>
    <n v="53.968217540482101"/>
    <n v="-1"/>
    <x v="12"/>
    <x v="0"/>
    <x v="0"/>
  </r>
  <r>
    <n v="5081"/>
    <n v="6357"/>
    <m/>
    <x v="1"/>
    <n v="0"/>
    <n v="190"/>
    <n v="-1"/>
    <n v="63.3333333333333"/>
    <n v="-1"/>
    <n v="40.222341384095799"/>
    <n v="-1"/>
    <n v="1.8496274614560499"/>
    <n v="-1"/>
    <n v="3.05188531140249"/>
    <n v="-1"/>
    <n v="53.182832247468198"/>
    <n v="-1"/>
    <x v="12"/>
    <x v="0"/>
    <x v="0"/>
  </r>
  <r>
    <n v="5081"/>
    <n v="6368"/>
    <m/>
    <x v="1"/>
    <n v="0"/>
    <n v="214"/>
    <n v="-1"/>
    <n v="71.3333333333333"/>
    <n v="-1"/>
    <n v="23.682602428730199"/>
    <n v="-1"/>
    <n v="4.18822604173379"/>
    <n v="-1"/>
    <n v="6.91057296886075"/>
    <n v="-1"/>
    <n v="49.103554963354497"/>
    <n v="-1"/>
    <x v="12"/>
    <x v="0"/>
    <x v="0"/>
  </r>
  <r>
    <n v="5081"/>
    <n v="6640"/>
    <m/>
    <x v="1"/>
    <n v="0"/>
    <n v="403"/>
    <n v="-1"/>
    <n v="134.333333333333"/>
    <n v="-1"/>
    <n v="28.731083279733902"/>
    <n v="-1"/>
    <n v="6.6924329332381198"/>
    <n v="-1"/>
    <n v="9.2355574159566007"/>
    <n v="-1"/>
    <n v="26.526895705785002"/>
    <n v="-1"/>
    <x v="12"/>
    <x v="2"/>
    <x v="0"/>
  </r>
  <r>
    <n v="5081"/>
    <n v="6641"/>
    <m/>
    <x v="1"/>
    <n v="0"/>
    <n v="191"/>
    <n v="-1"/>
    <n v="63.6666666666667"/>
    <n v="-1"/>
    <n v="36.902298807731597"/>
    <n v="-1"/>
    <n v="14.6352408214339"/>
    <n v="-1"/>
    <n v="20.196632333578801"/>
    <n v="-1"/>
    <n v="54.380470875598597"/>
    <n v="-1"/>
    <x v="12"/>
    <x v="3"/>
    <x v="0"/>
  </r>
  <r>
    <n v="5081"/>
    <n v="6642"/>
    <m/>
    <x v="1"/>
    <n v="0"/>
    <n v="216"/>
    <n v="-1"/>
    <n v="72"/>
    <n v="-1"/>
    <n v="41.551620354595897"/>
    <n v="-1"/>
    <n v="2.0940710944559999"/>
    <n v="-1"/>
    <n v="2.8898181103492799"/>
    <n v="-1"/>
    <n v="49.5827628237056"/>
    <n v="-1"/>
    <x v="12"/>
    <x v="4"/>
    <x v="0"/>
  </r>
  <r>
    <n v="5081"/>
    <n v="6645"/>
    <m/>
    <x v="1"/>
    <n v="0"/>
    <n v="527"/>
    <n v="-1"/>
    <n v="175.666666666667"/>
    <n v="-1"/>
    <n v="46.392143111914898"/>
    <n v="-1"/>
    <n v="4.3065298311908098"/>
    <n v="-1"/>
    <n v="5.9430111465081898"/>
    <n v="-1"/>
    <n v="19.531320140059201"/>
    <n v="-1"/>
    <x v="12"/>
    <x v="21"/>
    <x v="0"/>
  </r>
  <r>
    <n v="5081"/>
    <n v="6760"/>
    <m/>
    <x v="1"/>
    <n v="0"/>
    <n v="90"/>
    <n v="-1"/>
    <n v="30"/>
    <n v="-1"/>
    <n v="20.765858880832599"/>
    <n v="-1"/>
    <n v="2.3181737453542999"/>
    <n v="-1"/>
    <n v="3.1990797575350198"/>
    <n v="-1"/>
    <n v="85.504637111505602"/>
    <n v="-1"/>
    <x v="12"/>
    <x v="16"/>
    <x v="0"/>
  </r>
  <r>
    <n v="5081"/>
    <n v="6761"/>
    <m/>
    <x v="1"/>
    <n v="0"/>
    <n v="525"/>
    <n v="-1"/>
    <n v="175"/>
    <n v="-1"/>
    <n v="50.836618951444798"/>
    <n v="-1"/>
    <n v="3.8797538354011198"/>
    <n v="-1"/>
    <n v="5.35406027435344"/>
    <n v="-1"/>
    <n v="20.244471746674801"/>
    <n v="-1"/>
    <x v="12"/>
    <x v="20"/>
    <x v="0"/>
  </r>
  <r>
    <n v="5081"/>
    <n v="6763"/>
    <m/>
    <x v="1"/>
    <n v="0"/>
    <n v="216"/>
    <n v="-1"/>
    <n v="72"/>
    <n v="-1"/>
    <n v="30.849105174140501"/>
    <n v="-1"/>
    <n v="2.6911300444428301"/>
    <n v="-1"/>
    <n v="3.7137594613311098"/>
    <n v="-1"/>
    <n v="46.946385145332599"/>
    <n v="-1"/>
    <x v="12"/>
    <x v="7"/>
    <x v="0"/>
  </r>
  <r>
    <n v="5081"/>
    <n v="6767"/>
    <m/>
    <x v="1"/>
    <n v="0"/>
    <n v="189"/>
    <n v="-1"/>
    <n v="63"/>
    <n v="-1"/>
    <n v="55.913958589940997"/>
    <n v="-1"/>
    <n v="1.19580216440378"/>
    <n v="-1"/>
    <n v="1.65020698687721"/>
    <n v="-1"/>
    <n v="54.420172629474401"/>
    <n v="-1"/>
    <x v="12"/>
    <x v="10"/>
    <x v="0"/>
  </r>
  <r>
    <n v="5081"/>
    <n v="6768"/>
    <m/>
    <x v="1"/>
    <n v="0"/>
    <n v="32"/>
    <n v="-1"/>
    <n v="10.6666666666667"/>
    <n v="-1"/>
    <n v="31.350685669216901"/>
    <n v="-1"/>
    <n v="0.77023082040201296"/>
    <n v="-1"/>
    <n v="1.06291853215478"/>
    <n v="-1"/>
    <n v="267.37632318212798"/>
    <n v="-1"/>
    <x v="12"/>
    <x v="11"/>
    <x v="0"/>
  </r>
  <r>
    <n v="5081"/>
    <n v="6770"/>
    <m/>
    <x v="1"/>
    <n v="0"/>
    <n v="43"/>
    <n v="-1"/>
    <n v="14.3333333333333"/>
    <n v="-1"/>
    <n v="42.2179946840714"/>
    <n v="-1"/>
    <n v="0.76868602282805398"/>
    <n v="-1"/>
    <n v="1.0607867115027201"/>
    <n v="-1"/>
    <n v="118.83756591253901"/>
    <n v="-1"/>
    <x v="12"/>
    <x v="15"/>
    <x v="0"/>
  </r>
  <r>
    <n v="5081"/>
    <n v="6775"/>
    <m/>
    <x v="1"/>
    <n v="0"/>
    <n v="23"/>
    <n v="-1"/>
    <n v="7.6666666666666696"/>
    <n v="-1"/>
    <n v="43.299821931819601"/>
    <n v="-1"/>
    <n v="0.35379453188478399"/>
    <n v="-1"/>
    <n v="0.48823645400100102"/>
    <n v="-1"/>
    <n v="202.674704438812"/>
    <n v="-1"/>
    <x v="12"/>
    <x v="12"/>
    <x v="0"/>
  </r>
  <r>
    <n v="5081"/>
    <n v="6777"/>
    <m/>
    <x v="1"/>
    <n v="0"/>
    <n v="32"/>
    <n v="-1"/>
    <n v="10.6666666666667"/>
    <n v="-1"/>
    <n v="37.984275838800798"/>
    <n v="-1"/>
    <n v="0.33740464922115398"/>
    <n v="-1"/>
    <n v="0.465618414316323"/>
    <n v="-1"/>
    <n v="266.67085297275099"/>
    <n v="-1"/>
    <x v="12"/>
    <x v="14"/>
    <x v="0"/>
  </r>
  <r>
    <n v="5080"/>
    <n v="3660"/>
    <m/>
    <x v="1"/>
    <n v="1"/>
    <n v="61"/>
    <n v="-1"/>
    <n v="244"/>
    <n v="-1"/>
    <n v="54.509232145383599"/>
    <n v="-1"/>
    <n v="4.5365090476825003"/>
    <n v="-1"/>
    <n v="7.48523992867612"/>
    <n v="-1"/>
    <n v="13.7967236201026"/>
    <n v="-1"/>
    <x v="0"/>
    <x v="0"/>
    <x v="0"/>
  </r>
  <r>
    <n v="5080"/>
    <n v="4949"/>
    <m/>
    <x v="1"/>
    <n v="1"/>
    <n v="6"/>
    <n v="-1"/>
    <n v="24"/>
    <n v="-1"/>
    <n v="44.231647854008997"/>
    <n v="-1"/>
    <n v="0.54356134276412205"/>
    <n v="-1"/>
    <n v="0.89687621556080199"/>
    <n v="-1"/>
    <n v="143.842654130988"/>
    <n v="-1"/>
    <x v="0"/>
    <x v="0"/>
    <x v="0"/>
  </r>
  <r>
    <n v="5080"/>
    <n v="4950"/>
    <m/>
    <x v="1"/>
    <n v="1"/>
    <n v="64"/>
    <n v="-1"/>
    <n v="256"/>
    <n v="-1"/>
    <n v="53.473368138722599"/>
    <n v="-1"/>
    <n v="4.8722875950589399"/>
    <n v="-1"/>
    <n v="8.0392745318472496"/>
    <n v="-1"/>
    <n v="13.9379965362065"/>
    <n v="-1"/>
    <x v="0"/>
    <x v="0"/>
    <x v="0"/>
  </r>
  <r>
    <n v="5080"/>
    <n v="4951"/>
    <m/>
    <x v="1"/>
    <n v="1"/>
    <n v="62"/>
    <n v="-1"/>
    <n v="248"/>
    <n v="-1"/>
    <n v="54.395838981371398"/>
    <n v="-1"/>
    <n v="4.6025434940461496"/>
    <n v="-1"/>
    <n v="7.5941967651761502"/>
    <n v="-1"/>
    <n v="14.1934682465001"/>
    <n v="-1"/>
    <x v="0"/>
    <x v="0"/>
    <x v="0"/>
  </r>
  <r>
    <n v="5080"/>
    <n v="6640"/>
    <m/>
    <x v="1"/>
    <n v="1"/>
    <n v="43"/>
    <n v="-1"/>
    <n v="172"/>
    <n v="-1"/>
    <n v="47.017264037462198"/>
    <n v="-1"/>
    <n v="3.68538533271649"/>
    <n v="-1"/>
    <n v="5.0858317415754701"/>
    <n v="-1"/>
    <n v="21.035546246742001"/>
    <n v="-1"/>
    <x v="0"/>
    <x v="2"/>
    <x v="0"/>
  </r>
  <r>
    <n v="5080"/>
    <n v="6645"/>
    <m/>
    <x v="1"/>
    <n v="1"/>
    <n v="65"/>
    <n v="-1"/>
    <n v="260"/>
    <n v="-1"/>
    <n v="50.665808985816597"/>
    <n v="-1"/>
    <n v="5.22296795222959"/>
    <n v="-1"/>
    <n v="7.2076957491717799"/>
    <n v="-1"/>
    <n v="13.6909501679605"/>
    <n v="-1"/>
    <x v="0"/>
    <x v="21"/>
    <x v="0"/>
  </r>
  <r>
    <n v="5080"/>
    <n v="6760"/>
    <m/>
    <x v="1"/>
    <n v="1"/>
    <n v="16"/>
    <n v="-1"/>
    <n v="64"/>
    <n v="-1"/>
    <n v="49.365174683977003"/>
    <n v="-1"/>
    <n v="1.3204080710494099"/>
    <n v="-1"/>
    <n v="1.82216313175199"/>
    <n v="-1"/>
    <n v="54.787802350586396"/>
    <n v="-1"/>
    <x v="0"/>
    <x v="16"/>
    <x v="0"/>
  </r>
  <r>
    <n v="5080"/>
    <n v="6761"/>
    <m/>
    <x v="1"/>
    <n v="1"/>
    <n v="61"/>
    <n v="-1"/>
    <n v="244"/>
    <n v="-1"/>
    <n v="54.667624078167101"/>
    <n v="-1"/>
    <n v="4.5358460249597004"/>
    <n v="-1"/>
    <n v="6.2594674928157898"/>
    <n v="-1"/>
    <n v="13.7967236201026"/>
    <n v="-1"/>
    <x v="0"/>
    <x v="20"/>
    <x v="0"/>
  </r>
  <r>
    <n v="5080"/>
    <n v="6770"/>
    <m/>
    <x v="1"/>
    <n v="1"/>
    <n v="6"/>
    <n v="-1"/>
    <n v="24"/>
    <n v="-1"/>
    <n v="53.998384564128102"/>
    <n v="-1"/>
    <n v="0.44706280306596702"/>
    <n v="-1"/>
    <n v="0.61694666823103395"/>
    <n v="-1"/>
    <n v="144.96590195914001"/>
    <n v="-1"/>
    <x v="0"/>
    <x v="15"/>
    <x v="0"/>
  </r>
  <r>
    <n v="5080"/>
    <n v="2959"/>
    <m/>
    <x v="1"/>
    <n v="2"/>
    <n v="22"/>
    <n v="-1"/>
    <n v="88"/>
    <n v="-1"/>
    <n v="55.577978858176998"/>
    <n v="-1"/>
    <n v="1.3066885464964799"/>
    <n v="-1"/>
    <n v="2.1560361017192"/>
    <n v="-1"/>
    <n v="37.205277233160501"/>
    <n v="-1"/>
    <x v="1"/>
    <x v="0"/>
    <x v="0"/>
  </r>
  <r>
    <n v="5080"/>
    <n v="3660"/>
    <m/>
    <x v="1"/>
    <n v="2"/>
    <n v="54"/>
    <n v="-1"/>
    <n v="216"/>
    <n v="-1"/>
    <n v="51.765433434005999"/>
    <n v="-1"/>
    <n v="4.2582070333406703"/>
    <n v="-1"/>
    <n v="7.0260416050121002"/>
    <n v="-1"/>
    <n v="16.798494595249402"/>
    <n v="-1"/>
    <x v="1"/>
    <x v="0"/>
    <x v="0"/>
  </r>
  <r>
    <n v="5080"/>
    <n v="4949"/>
    <m/>
    <x v="1"/>
    <n v="2"/>
    <n v="8"/>
    <n v="-1"/>
    <n v="32"/>
    <n v="-1"/>
    <n v="45.659228834483301"/>
    <n v="-1"/>
    <n v="0.71095071394910703"/>
    <n v="-1"/>
    <n v="1.17306867801603"/>
    <n v="-1"/>
    <n v="83.062882804305801"/>
    <n v="-1"/>
    <x v="1"/>
    <x v="0"/>
    <x v="0"/>
  </r>
  <r>
    <n v="5080"/>
    <n v="4950"/>
    <m/>
    <x v="1"/>
    <n v="2"/>
    <n v="53"/>
    <n v="-1"/>
    <n v="212"/>
    <n v="-1"/>
    <n v="49.121333092862102"/>
    <n v="-1"/>
    <n v="4.3939299251368897"/>
    <n v="-1"/>
    <n v="7.2499843764758696"/>
    <n v="-1"/>
    <n v="16.830961470278599"/>
    <n v="-1"/>
    <x v="1"/>
    <x v="0"/>
    <x v="0"/>
  </r>
  <r>
    <n v="5080"/>
    <n v="4951"/>
    <m/>
    <x v="1"/>
    <n v="2"/>
    <n v="53"/>
    <n v="-1"/>
    <n v="212"/>
    <n v="-1"/>
    <n v="53.865902404610097"/>
    <n v="-1"/>
    <n v="3.9563463573409501"/>
    <n v="-1"/>
    <n v="6.52797148961257"/>
    <n v="-1"/>
    <n v="16.590899434753702"/>
    <n v="-1"/>
    <x v="1"/>
    <x v="0"/>
    <x v="0"/>
  </r>
  <r>
    <n v="5080"/>
    <n v="6357"/>
    <m/>
    <x v="1"/>
    <n v="2"/>
    <n v="21"/>
    <n v="-1"/>
    <n v="84"/>
    <n v="-1"/>
    <n v="40.354247235969602"/>
    <n v="-1"/>
    <n v="2.2273246618706102"/>
    <n v="-1"/>
    <n v="3.6750856920864998"/>
    <n v="-1"/>
    <n v="41.963305931403397"/>
    <n v="-1"/>
    <x v="1"/>
    <x v="0"/>
    <x v="0"/>
  </r>
  <r>
    <n v="5080"/>
    <n v="6640"/>
    <m/>
    <x v="1"/>
    <n v="2"/>
    <n v="46"/>
    <n v="-1"/>
    <n v="184"/>
    <n v="-1"/>
    <n v="33.649679047475502"/>
    <n v="-1"/>
    <n v="6.9454798107240396"/>
    <n v="-1"/>
    <n v="9.5847621056805394"/>
    <n v="-1"/>
    <n v="19.4844243668459"/>
    <n v="-1"/>
    <x v="1"/>
    <x v="2"/>
    <x v="0"/>
  </r>
  <r>
    <n v="5080"/>
    <n v="6645"/>
    <m/>
    <x v="1"/>
    <n v="2"/>
    <n v="52"/>
    <n v="-1"/>
    <n v="208"/>
    <n v="-1"/>
    <n v="46.1279525406689"/>
    <n v="-1"/>
    <n v="4.58340565181968"/>
    <n v="-1"/>
    <n v="6.3250997776557698"/>
    <n v="-1"/>
    <n v="17.261745158335401"/>
    <n v="-1"/>
    <x v="1"/>
    <x v="21"/>
    <x v="0"/>
  </r>
  <r>
    <n v="5080"/>
    <n v="6761"/>
    <m/>
    <x v="1"/>
    <n v="2"/>
    <n v="54"/>
    <n v="-1"/>
    <n v="216"/>
    <n v="-1"/>
    <n v="52.024808079026698"/>
    <n v="-1"/>
    <n v="4.22007615168428"/>
    <n v="-1"/>
    <n v="5.8237050692014103"/>
    <n v="-1"/>
    <n v="16.802384770621298"/>
    <n v="-1"/>
    <x v="1"/>
    <x v="20"/>
    <x v="0"/>
  </r>
  <r>
    <n v="5080"/>
    <n v="6767"/>
    <m/>
    <x v="1"/>
    <n v="2"/>
    <n v="21"/>
    <n v="-1"/>
    <n v="84"/>
    <n v="-1"/>
    <n v="56.185564275273599"/>
    <n v="-1"/>
    <n v="1.4947543230162601"/>
    <n v="-1"/>
    <n v="2.0627609657624499"/>
    <n v="-1"/>
    <n v="43.718578145527999"/>
    <n v="-1"/>
    <x v="1"/>
    <x v="10"/>
    <x v="0"/>
  </r>
  <r>
    <n v="5080"/>
    <n v="6770"/>
    <m/>
    <x v="1"/>
    <n v="2"/>
    <n v="8"/>
    <n v="-1"/>
    <n v="32"/>
    <n v="-1"/>
    <n v="50.391808788018999"/>
    <n v="-1"/>
    <n v="0.63329788430554401"/>
    <n v="-1"/>
    <n v="0.87395108034165103"/>
    <n v="-1"/>
    <n v="82.828603877414494"/>
    <n v="-1"/>
    <x v="1"/>
    <x v="15"/>
    <x v="0"/>
  </r>
  <r>
    <n v="5080"/>
    <n v="3659"/>
    <m/>
    <x v="1"/>
    <n v="3"/>
    <n v="31"/>
    <n v="-1"/>
    <n v="124"/>
    <n v="-1"/>
    <n v="39.908899361341398"/>
    <n v="-1"/>
    <n v="3.0526055883273902"/>
    <n v="-1"/>
    <n v="5.0367992207401899"/>
    <n v="-1"/>
    <n v="29.4234059468439"/>
    <n v="-1"/>
    <x v="2"/>
    <x v="0"/>
    <x v="0"/>
  </r>
  <r>
    <n v="5080"/>
    <n v="3660"/>
    <m/>
    <x v="1"/>
    <n v="3"/>
    <n v="64"/>
    <n v="-1"/>
    <n v="256"/>
    <n v="-1"/>
    <n v="48.551544417754798"/>
    <n v="-1"/>
    <n v="5.3605279724918198"/>
    <n v="-1"/>
    <n v="8.8448711546115"/>
    <n v="-1"/>
    <n v="13.7116942553066"/>
    <n v="-1"/>
    <x v="2"/>
    <x v="0"/>
    <x v="0"/>
  </r>
  <r>
    <n v="5080"/>
    <n v="4524"/>
    <m/>
    <x v="1"/>
    <n v="3"/>
    <n v="23"/>
    <n v="-1"/>
    <n v="92"/>
    <n v="-1"/>
    <n v="15.7545559343889"/>
    <n v="-1"/>
    <n v="17.5668582315352"/>
    <n v="-1"/>
    <n v="28.985316082033101"/>
    <n v="-1"/>
    <n v="35.998435371454903"/>
    <n v="-1"/>
    <x v="2"/>
    <x v="0"/>
    <x v="0"/>
  </r>
  <r>
    <n v="5080"/>
    <n v="4949"/>
    <m/>
    <x v="1"/>
    <n v="3"/>
    <n v="7"/>
    <n v="-1"/>
    <n v="28"/>
    <n v="-1"/>
    <n v="42.087075749368097"/>
    <n v="-1"/>
    <n v="0.65309347312338595"/>
    <n v="-1"/>
    <n v="1.07760423065359"/>
    <n v="-1"/>
    <n v="119.897610425227"/>
    <n v="-1"/>
    <x v="2"/>
    <x v="0"/>
    <x v="0"/>
  </r>
  <r>
    <n v="5080"/>
    <n v="4950"/>
    <m/>
    <x v="1"/>
    <n v="3"/>
    <n v="61"/>
    <n v="-1"/>
    <n v="244"/>
    <n v="-1"/>
    <n v="46.620895496389601"/>
    <n v="-1"/>
    <n v="5.3865905802817799"/>
    <n v="-1"/>
    <n v="8.8878744574649406"/>
    <n v="-1"/>
    <n v="14.4972919960134"/>
    <n v="-1"/>
    <x v="2"/>
    <x v="0"/>
    <x v="0"/>
  </r>
  <r>
    <n v="5080"/>
    <n v="4951"/>
    <m/>
    <x v="1"/>
    <n v="3"/>
    <n v="65"/>
    <n v="-1"/>
    <n v="260"/>
    <n v="-1"/>
    <n v="47.951115056401598"/>
    <n v="-1"/>
    <n v="5.50549663172088"/>
    <n v="-1"/>
    <n v="9.0840694423394606"/>
    <n v="-1"/>
    <n v="13.6012246127781"/>
    <n v="-1"/>
    <x v="2"/>
    <x v="0"/>
    <x v="0"/>
  </r>
  <r>
    <n v="5080"/>
    <n v="6368"/>
    <m/>
    <x v="1"/>
    <n v="3"/>
    <n v="30"/>
    <n v="-1"/>
    <n v="120"/>
    <n v="-1"/>
    <n v="27.591231367357999"/>
    <n v="-1"/>
    <n v="4.9776940405318104"/>
    <n v="-1"/>
    <n v="8.2131951668774796"/>
    <n v="-1"/>
    <n v="29.627161442527701"/>
    <n v="-1"/>
    <x v="2"/>
    <x v="0"/>
    <x v="0"/>
  </r>
  <r>
    <n v="5080"/>
    <n v="6640"/>
    <m/>
    <x v="1"/>
    <n v="3"/>
    <n v="50"/>
    <n v="-1"/>
    <n v="200"/>
    <n v="-1"/>
    <n v="17.143717842260401"/>
    <n v="-1"/>
    <n v="11.9085256425927"/>
    <n v="-1"/>
    <n v="16.433765329993701"/>
    <n v="-1"/>
    <n v="18.257057012745999"/>
    <n v="-1"/>
    <x v="2"/>
    <x v="2"/>
    <x v="0"/>
  </r>
  <r>
    <n v="5080"/>
    <n v="6642"/>
    <m/>
    <x v="1"/>
    <n v="3"/>
    <n v="30"/>
    <n v="-1"/>
    <n v="120"/>
    <n v="-1"/>
    <n v="42.160158461789599"/>
    <n v="-1"/>
    <n v="2.8336247944844302"/>
    <n v="-1"/>
    <n v="3.9104022163885102"/>
    <n v="-1"/>
    <n v="29.160509228895801"/>
    <n v="-1"/>
    <x v="2"/>
    <x v="4"/>
    <x v="0"/>
  </r>
  <r>
    <n v="5080"/>
    <n v="6645"/>
    <m/>
    <x v="1"/>
    <n v="3"/>
    <n v="61"/>
    <n v="-1"/>
    <n v="244"/>
    <n v="-1"/>
    <n v="44.568475900746201"/>
    <n v="-1"/>
    <n v="5.5797649202174799"/>
    <n v="-1"/>
    <n v="7.7000755632937299"/>
    <n v="-1"/>
    <n v="14.824274413081399"/>
    <n v="-1"/>
    <x v="2"/>
    <x v="21"/>
    <x v="0"/>
  </r>
  <r>
    <n v="5080"/>
    <n v="6761"/>
    <m/>
    <x v="1"/>
    <n v="3"/>
    <n v="64"/>
    <n v="-1"/>
    <n v="256"/>
    <n v="-1"/>
    <n v="48.6159423363247"/>
    <n v="-1"/>
    <n v="5.4237965144629898"/>
    <n v="-1"/>
    <n v="7.4848391640962504"/>
    <n v="-1"/>
    <n v="13.7019880780633"/>
    <n v="-1"/>
    <x v="2"/>
    <x v="20"/>
    <x v="0"/>
  </r>
  <r>
    <n v="5080"/>
    <n v="6763"/>
    <m/>
    <x v="1"/>
    <n v="3"/>
    <n v="31"/>
    <n v="-1"/>
    <n v="124"/>
    <n v="-1"/>
    <n v="30.7373359497753"/>
    <n v="-1"/>
    <n v="3.80826953804534"/>
    <n v="-1"/>
    <n v="5.2554119625025697"/>
    <n v="-1"/>
    <n v="29.513657635151802"/>
    <n v="-1"/>
    <x v="2"/>
    <x v="7"/>
    <x v="0"/>
  </r>
  <r>
    <n v="5080"/>
    <n v="6770"/>
    <m/>
    <x v="1"/>
    <n v="3"/>
    <n v="7"/>
    <n v="-1"/>
    <n v="28"/>
    <n v="-1"/>
    <n v="53.1440023380177"/>
    <n v="-1"/>
    <n v="0.52656942491651504"/>
    <n v="-1"/>
    <n v="0.72666580638479095"/>
    <n v="-1"/>
    <n v="119.62949827344001"/>
    <n v="-1"/>
    <x v="2"/>
    <x v="15"/>
    <x v="0"/>
  </r>
  <r>
    <n v="5080"/>
    <n v="6775"/>
    <m/>
    <x v="1"/>
    <n v="3"/>
    <n v="7"/>
    <n v="-1"/>
    <n v="28"/>
    <n v="-1"/>
    <n v="40.223438020501902"/>
    <n v="-1"/>
    <n v="0.70946235025822602"/>
    <n v="-1"/>
    <n v="0.97905804335635205"/>
    <n v="-1"/>
    <n v="111.503790959575"/>
    <n v="-1"/>
    <x v="2"/>
    <x v="12"/>
    <x v="0"/>
  </r>
  <r>
    <n v="5080"/>
    <n v="3659"/>
    <m/>
    <x v="1"/>
    <n v="4"/>
    <n v="28"/>
    <n v="-1"/>
    <n v="112"/>
    <n v="-1"/>
    <n v="40.688127362250299"/>
    <n v="-1"/>
    <n v="2.70548606371498"/>
    <n v="-1"/>
    <n v="4.4640520051297203"/>
    <n v="-1"/>
    <n v="30.7051415795266"/>
    <n v="-1"/>
    <x v="3"/>
    <x v="0"/>
    <x v="0"/>
  </r>
  <r>
    <n v="5080"/>
    <n v="3660"/>
    <m/>
    <x v="1"/>
    <n v="4"/>
    <n v="61"/>
    <n v="-1"/>
    <n v="244"/>
    <n v="-1"/>
    <n v="50.3901706773621"/>
    <n v="-1"/>
    <n v="5.0234217427101804"/>
    <n v="-1"/>
    <n v="8.28864587547179"/>
    <n v="-1"/>
    <n v="14.486582826260801"/>
    <n v="-1"/>
    <x v="3"/>
    <x v="0"/>
    <x v="0"/>
  </r>
  <r>
    <n v="5080"/>
    <n v="4950"/>
    <m/>
    <x v="1"/>
    <n v="4"/>
    <n v="65"/>
    <n v="-1"/>
    <n v="260"/>
    <n v="-1"/>
    <n v="47.455554087055702"/>
    <n v="-1"/>
    <n v="5.6511718960917401"/>
    <n v="-1"/>
    <n v="9.3244336285513594"/>
    <n v="-1"/>
    <n v="13.718742818715601"/>
    <n v="-1"/>
    <x v="3"/>
    <x v="0"/>
    <x v="0"/>
  </r>
  <r>
    <n v="5080"/>
    <n v="4951"/>
    <m/>
    <x v="1"/>
    <n v="4"/>
    <n v="61"/>
    <n v="-1"/>
    <n v="244"/>
    <n v="-1"/>
    <n v="47.993972531646499"/>
    <n v="-1"/>
    <n v="5.2619750537951901"/>
    <n v="-1"/>
    <n v="8.6822588387620705"/>
    <n v="-1"/>
    <n v="14.7588786139137"/>
    <n v="-1"/>
    <x v="3"/>
    <x v="0"/>
    <x v="0"/>
  </r>
  <r>
    <n v="5080"/>
    <n v="4954"/>
    <m/>
    <x v="1"/>
    <n v="4"/>
    <n v="21"/>
    <n v="-1"/>
    <n v="84"/>
    <n v="-1"/>
    <n v="30.243526884344799"/>
    <n v="-1"/>
    <n v="13.385574110776901"/>
    <n v="-1"/>
    <n v="23.3109479022561"/>
    <n v="-1"/>
    <n v="43.9097999065715"/>
    <n v="-1"/>
    <x v="3"/>
    <x v="0"/>
    <x v="0"/>
  </r>
  <r>
    <n v="5080"/>
    <n v="6357"/>
    <m/>
    <x v="1"/>
    <n v="4"/>
    <n v="21"/>
    <n v="-1"/>
    <n v="84"/>
    <n v="-1"/>
    <n v="39.598373395086298"/>
    <n v="-1"/>
    <n v="2.2312335784248098"/>
    <n v="-1"/>
    <n v="3.6815354044009299"/>
    <n v="-1"/>
    <n v="40.930480111481302"/>
    <n v="-1"/>
    <x v="3"/>
    <x v="0"/>
    <x v="0"/>
  </r>
  <r>
    <n v="5080"/>
    <n v="6368"/>
    <m/>
    <x v="1"/>
    <n v="4"/>
    <n v="30"/>
    <n v="-1"/>
    <n v="120"/>
    <n v="-1"/>
    <n v="30.658022334414099"/>
    <n v="-1"/>
    <n v="4.0848736329095603"/>
    <n v="-1"/>
    <n v="6.7400414943007698"/>
    <n v="-1"/>
    <n v="30.285001400689801"/>
    <n v="-1"/>
    <x v="3"/>
    <x v="0"/>
    <x v="0"/>
  </r>
  <r>
    <n v="5080"/>
    <n v="6640"/>
    <m/>
    <x v="1"/>
    <n v="4"/>
    <n v="50"/>
    <n v="-1"/>
    <n v="200"/>
    <n v="-1"/>
    <n v="16.285459513594802"/>
    <n v="-1"/>
    <n v="13.3023093315655"/>
    <n v="-1"/>
    <n v="18.357186814130099"/>
    <n v="-1"/>
    <n v="17.5546425379822"/>
    <n v="-1"/>
    <x v="3"/>
    <x v="2"/>
    <x v="0"/>
  </r>
  <r>
    <n v="5080"/>
    <n v="6642"/>
    <m/>
    <x v="1"/>
    <n v="4"/>
    <n v="29"/>
    <n v="-1"/>
    <n v="116"/>
    <n v="-1"/>
    <n v="43.449610121859202"/>
    <n v="-1"/>
    <n v="2.6498818569935101"/>
    <n v="-1"/>
    <n v="3.65683696265104"/>
    <n v="-1"/>
    <n v="30.957694016236498"/>
    <n v="-1"/>
    <x v="3"/>
    <x v="4"/>
    <x v="0"/>
  </r>
  <r>
    <n v="5080"/>
    <n v="6645"/>
    <m/>
    <x v="1"/>
    <n v="4"/>
    <n v="62"/>
    <n v="-1"/>
    <n v="248"/>
    <n v="-1"/>
    <n v="45.156096136840198"/>
    <n v="-1"/>
    <n v="5.62138653470282"/>
    <n v="-1"/>
    <n v="7.7575133910850296"/>
    <n v="-1"/>
    <n v="13.8301950650624"/>
    <n v="-1"/>
    <x v="3"/>
    <x v="21"/>
    <x v="0"/>
  </r>
  <r>
    <n v="5080"/>
    <n v="6761"/>
    <m/>
    <x v="1"/>
    <n v="4"/>
    <n v="61"/>
    <n v="-1"/>
    <n v="244"/>
    <n v="-1"/>
    <n v="50.670478922186497"/>
    <n v="-1"/>
    <n v="4.9364580725891303"/>
    <n v="-1"/>
    <n v="6.8123121166341303"/>
    <n v="-1"/>
    <n v="14.483279858370601"/>
    <n v="-1"/>
    <x v="3"/>
    <x v="20"/>
    <x v="0"/>
  </r>
  <r>
    <n v="5080"/>
    <n v="6763"/>
    <m/>
    <x v="1"/>
    <n v="4"/>
    <n v="29"/>
    <n v="-1"/>
    <n v="116"/>
    <n v="-1"/>
    <n v="31.964981101494001"/>
    <n v="-1"/>
    <n v="3.4597386255144502"/>
    <n v="-1"/>
    <n v="4.7744393032099399"/>
    <n v="-1"/>
    <n v="30.072729275952099"/>
    <n v="-1"/>
    <x v="3"/>
    <x v="7"/>
    <x v="0"/>
  </r>
  <r>
    <n v="5080"/>
    <n v="3659"/>
    <m/>
    <x v="1"/>
    <n v="5"/>
    <n v="21"/>
    <n v="-1"/>
    <n v="84"/>
    <n v="-1"/>
    <n v="41.085966020672998"/>
    <n v="-1"/>
    <n v="2.01046569888425"/>
    <n v="-1"/>
    <n v="3.3172684031590101"/>
    <n v="-1"/>
    <n v="44.396974122289699"/>
    <n v="-1"/>
    <x v="4"/>
    <x v="0"/>
    <x v="0"/>
  </r>
  <r>
    <n v="5080"/>
    <n v="3660"/>
    <m/>
    <x v="1"/>
    <n v="5"/>
    <n v="62"/>
    <n v="-1"/>
    <n v="248"/>
    <n v="-1"/>
    <n v="49.148193623886101"/>
    <n v="-1"/>
    <n v="5.0654419397431596"/>
    <n v="-1"/>
    <n v="8.3579792005762101"/>
    <n v="-1"/>
    <n v="14.543032617030899"/>
    <n v="-1"/>
    <x v="4"/>
    <x v="0"/>
    <x v="0"/>
  </r>
  <r>
    <n v="5080"/>
    <n v="4524"/>
    <m/>
    <x v="1"/>
    <n v="5"/>
    <n v="14"/>
    <n v="-1"/>
    <n v="56"/>
    <n v="-1"/>
    <n v="26.3075563548711"/>
    <n v="-1"/>
    <n v="7.6442624944823896"/>
    <n v="-1"/>
    <n v="12.613033115895901"/>
    <n v="-1"/>
    <n v="55.553269119433502"/>
    <n v="-1"/>
    <x v="4"/>
    <x v="0"/>
    <x v="0"/>
  </r>
  <r>
    <n v="5080"/>
    <n v="4950"/>
    <m/>
    <x v="1"/>
    <n v="5"/>
    <n v="59"/>
    <n v="-1"/>
    <n v="236"/>
    <n v="-1"/>
    <n v="46.127422098896503"/>
    <n v="-1"/>
    <n v="5.2715061740369897"/>
    <n v="-1"/>
    <n v="8.6979851871610308"/>
    <n v="-1"/>
    <n v="14.976397894459"/>
    <n v="-1"/>
    <x v="4"/>
    <x v="0"/>
    <x v="0"/>
  </r>
  <r>
    <n v="5080"/>
    <n v="4951"/>
    <m/>
    <x v="1"/>
    <n v="5"/>
    <n v="62"/>
    <n v="-1"/>
    <n v="248"/>
    <n v="-1"/>
    <n v="46.944244398298203"/>
    <n v="-1"/>
    <n v="5.5287926459573802"/>
    <n v="-1"/>
    <n v="9.1225078658296805"/>
    <n v="-1"/>
    <n v="14.483194993925901"/>
    <n v="-1"/>
    <x v="4"/>
    <x v="0"/>
    <x v="0"/>
  </r>
  <r>
    <n v="5080"/>
    <n v="6357"/>
    <m/>
    <x v="1"/>
    <n v="5"/>
    <n v="17"/>
    <n v="-1"/>
    <n v="68"/>
    <n v="-1"/>
    <n v="42.9515722354639"/>
    <n v="-1"/>
    <n v="1.8690966483511999"/>
    <n v="-1"/>
    <n v="3.0840094697794802"/>
    <n v="-1"/>
    <n v="49.759253392063897"/>
    <n v="-1"/>
    <x v="4"/>
    <x v="0"/>
    <x v="0"/>
  </r>
  <r>
    <n v="5080"/>
    <n v="6640"/>
    <m/>
    <x v="1"/>
    <n v="5"/>
    <n v="40"/>
    <n v="-1"/>
    <n v="160"/>
    <n v="-1"/>
    <n v="16.0557468115753"/>
    <n v="-1"/>
    <n v="10.1132024851729"/>
    <n v="-1"/>
    <n v="13.956219381315"/>
    <n v="-1"/>
    <n v="22.366642998999499"/>
    <n v="-1"/>
    <x v="4"/>
    <x v="2"/>
    <x v="0"/>
  </r>
  <r>
    <n v="5080"/>
    <n v="6645"/>
    <m/>
    <x v="1"/>
    <n v="5"/>
    <n v="60"/>
    <n v="-1"/>
    <n v="240"/>
    <n v="-1"/>
    <n v="44.942193085572001"/>
    <n v="-1"/>
    <n v="5.4816689322115897"/>
    <n v="-1"/>
    <n v="7.5647031003133502"/>
    <n v="-1"/>
    <n v="14.247149682357"/>
    <n v="-1"/>
    <x v="4"/>
    <x v="21"/>
    <x v="0"/>
  </r>
  <r>
    <n v="5080"/>
    <n v="6760"/>
    <m/>
    <x v="1"/>
    <n v="5"/>
    <n v="16"/>
    <n v="-1"/>
    <n v="64"/>
    <n v="-1"/>
    <n v="16.397690982635101"/>
    <n v="-1"/>
    <n v="4.1469449018515796"/>
    <n v="-1"/>
    <n v="5.7227839447810096"/>
    <n v="-1"/>
    <n v="57.608474009180803"/>
    <n v="-1"/>
    <x v="4"/>
    <x v="16"/>
    <x v="0"/>
  </r>
  <r>
    <n v="5080"/>
    <n v="6761"/>
    <m/>
    <x v="1"/>
    <n v="5"/>
    <n v="62"/>
    <n v="-1"/>
    <n v="248"/>
    <n v="-1"/>
    <n v="49.085317165765503"/>
    <n v="-1"/>
    <n v="5.1758063302997996"/>
    <n v="-1"/>
    <n v="7.1426127111335598"/>
    <n v="-1"/>
    <n v="14.5372148436093"/>
    <n v="-1"/>
    <x v="4"/>
    <x v="20"/>
    <x v="0"/>
  </r>
  <r>
    <n v="5080"/>
    <n v="3660"/>
    <m/>
    <x v="1"/>
    <n v="6"/>
    <n v="47"/>
    <n v="-1"/>
    <n v="188"/>
    <n v="-1"/>
    <n v="47.131039145684603"/>
    <n v="-1"/>
    <n v="4.2213304955275603"/>
    <n v="-1"/>
    <n v="6.9651953176204797"/>
    <n v="-1"/>
    <n v="19.341030724960799"/>
    <n v="-1"/>
    <x v="5"/>
    <x v="0"/>
    <x v="0"/>
  </r>
  <r>
    <n v="5080"/>
    <n v="4524"/>
    <m/>
    <x v="1"/>
    <n v="6"/>
    <n v="16"/>
    <n v="-1"/>
    <n v="64"/>
    <n v="-1"/>
    <n v="29.8854130256437"/>
    <n v="-1"/>
    <n v="10.609810134929599"/>
    <n v="-1"/>
    <n v="17.506186722633799"/>
    <n v="-1"/>
    <n v="48.423955652406903"/>
    <n v="-1"/>
    <x v="5"/>
    <x v="0"/>
    <x v="0"/>
  </r>
  <r>
    <n v="5080"/>
    <n v="4950"/>
    <m/>
    <x v="1"/>
    <n v="6"/>
    <n v="49"/>
    <n v="-1"/>
    <n v="196"/>
    <n v="-1"/>
    <n v="43.873967677930601"/>
    <n v="-1"/>
    <n v="4.5588421320961796"/>
    <n v="-1"/>
    <n v="7.5220895179587002"/>
    <n v="-1"/>
    <n v="18.631404829832501"/>
    <n v="-1"/>
    <x v="5"/>
    <x v="0"/>
    <x v="0"/>
  </r>
  <r>
    <n v="5080"/>
    <n v="4951"/>
    <m/>
    <x v="1"/>
    <n v="6"/>
    <n v="46"/>
    <n v="-1"/>
    <n v="184"/>
    <n v="-1"/>
    <n v="44.312352318931097"/>
    <n v="-1"/>
    <n v="4.1864408217882296"/>
    <n v="-1"/>
    <n v="6.9076273559505799"/>
    <n v="-1"/>
    <n v="19.393613843587399"/>
    <n v="-1"/>
    <x v="5"/>
    <x v="0"/>
    <x v="0"/>
  </r>
  <r>
    <n v="5080"/>
    <n v="6640"/>
    <m/>
    <x v="1"/>
    <n v="6"/>
    <n v="34"/>
    <n v="-1"/>
    <n v="136"/>
    <n v="-1"/>
    <n v="15.379281036359099"/>
    <n v="-1"/>
    <n v="10.0191008861083"/>
    <n v="-1"/>
    <n v="13.8263591750547"/>
    <n v="-1"/>
    <n v="24.892876172421101"/>
    <n v="-1"/>
    <x v="5"/>
    <x v="2"/>
    <x v="0"/>
  </r>
  <r>
    <n v="5080"/>
    <n v="6645"/>
    <m/>
    <x v="1"/>
    <n v="6"/>
    <n v="53"/>
    <n v="-1"/>
    <n v="212"/>
    <n v="-1"/>
    <n v="43.865301441136197"/>
    <n v="-1"/>
    <n v="4.9552233329149997"/>
    <n v="-1"/>
    <n v="6.8382081757943496"/>
    <n v="-1"/>
    <n v="17.012399251756499"/>
    <n v="-1"/>
    <x v="5"/>
    <x v="21"/>
    <x v="0"/>
  </r>
  <r>
    <n v="5080"/>
    <n v="6760"/>
    <m/>
    <x v="1"/>
    <n v="6"/>
    <n v="7"/>
    <n v="-1"/>
    <n v="28"/>
    <n v="-1"/>
    <n v="13.8313364935872"/>
    <n v="-1"/>
    <n v="2.0883079164409502"/>
    <n v="-1"/>
    <n v="2.8818649147306901"/>
    <n v="-1"/>
    <n v="131.85903189014999"/>
    <n v="-1"/>
    <x v="5"/>
    <x v="16"/>
    <x v="0"/>
  </r>
  <r>
    <n v="5080"/>
    <n v="6761"/>
    <m/>
    <x v="1"/>
    <n v="6"/>
    <n v="47"/>
    <n v="-1"/>
    <n v="188"/>
    <n v="-1"/>
    <n v="48.006979988462703"/>
    <n v="-1"/>
    <n v="4.0224458849552596"/>
    <n v="-1"/>
    <n v="5.5509753020577497"/>
    <n v="-1"/>
    <n v="19.3331163661156"/>
    <n v="-1"/>
    <x v="5"/>
    <x v="20"/>
    <x v="0"/>
  </r>
  <r>
    <n v="5080"/>
    <n v="3660"/>
    <m/>
    <x v="1"/>
    <n v="7"/>
    <n v="40"/>
    <n v="-1"/>
    <n v="160"/>
    <n v="-1"/>
    <n v="46.6940670685157"/>
    <n v="-1"/>
    <n v="3.4650949800525899"/>
    <n v="-1"/>
    <n v="5.71740671708677"/>
    <n v="-1"/>
    <n v="22.410761388859601"/>
    <n v="-1"/>
    <x v="6"/>
    <x v="0"/>
    <x v="0"/>
  </r>
  <r>
    <n v="5080"/>
    <n v="4950"/>
    <m/>
    <x v="1"/>
    <n v="7"/>
    <n v="39"/>
    <n v="-1"/>
    <n v="156"/>
    <n v="-1"/>
    <n v="43.555268889772798"/>
    <n v="-1"/>
    <n v="3.6070364649311499"/>
    <n v="-1"/>
    <n v="5.9516101671363897"/>
    <n v="-1"/>
    <n v="23.060728381888001"/>
    <n v="-1"/>
    <x v="6"/>
    <x v="0"/>
    <x v="0"/>
  </r>
  <r>
    <n v="5080"/>
    <n v="4951"/>
    <m/>
    <x v="1"/>
    <n v="7"/>
    <n v="41"/>
    <n v="-1"/>
    <n v="164"/>
    <n v="-1"/>
    <n v="44.5985503664715"/>
    <n v="-1"/>
    <n v="3.7348748654761299"/>
    <n v="-1"/>
    <n v="6.1625435280356102"/>
    <n v="-1"/>
    <n v="22.1467703668471"/>
    <n v="-1"/>
    <x v="6"/>
    <x v="0"/>
    <x v="0"/>
  </r>
  <r>
    <n v="5080"/>
    <n v="6640"/>
    <m/>
    <x v="1"/>
    <n v="7"/>
    <n v="34"/>
    <n v="-1"/>
    <n v="136"/>
    <n v="-1"/>
    <n v="13.6440691854792"/>
    <n v="-1"/>
    <n v="10.3310182005066"/>
    <n v="-1"/>
    <n v="14.256805067437"/>
    <n v="-1"/>
    <n v="25.652549594152202"/>
    <n v="-1"/>
    <x v="6"/>
    <x v="2"/>
    <x v="0"/>
  </r>
  <r>
    <n v="5080"/>
    <n v="6641"/>
    <m/>
    <x v="1"/>
    <n v="7"/>
    <n v="17"/>
    <n v="-1"/>
    <n v="68"/>
    <n v="-1"/>
    <n v="42.280179957071603"/>
    <n v="-1"/>
    <n v="17.622862031911801"/>
    <n v="-1"/>
    <n v="24.319549604038201"/>
    <n v="-1"/>
    <n v="46.979092153409397"/>
    <n v="-1"/>
    <x v="6"/>
    <x v="3"/>
    <x v="0"/>
  </r>
  <r>
    <n v="5080"/>
    <n v="6645"/>
    <m/>
    <x v="1"/>
    <n v="7"/>
    <n v="38"/>
    <n v="-1"/>
    <n v="152"/>
    <n v="-1"/>
    <n v="46.746772324778298"/>
    <n v="-1"/>
    <n v="3.25062322257387"/>
    <n v="-1"/>
    <n v="4.4858600316517601"/>
    <n v="-1"/>
    <n v="23.138942145616198"/>
    <n v="-1"/>
    <x v="6"/>
    <x v="21"/>
    <x v="0"/>
  </r>
  <r>
    <n v="5080"/>
    <n v="6761"/>
    <m/>
    <x v="1"/>
    <n v="7"/>
    <n v="40"/>
    <n v="-1"/>
    <n v="160"/>
    <n v="-1"/>
    <n v="48.054664044320297"/>
    <n v="-1"/>
    <n v="3.3378379246565402"/>
    <n v="-1"/>
    <n v="4.6062163201099802"/>
    <n v="-1"/>
    <n v="22.404642594573001"/>
    <n v="-1"/>
    <x v="6"/>
    <x v="20"/>
    <x v="0"/>
  </r>
  <r>
    <n v="5080"/>
    <n v="6763"/>
    <m/>
    <x v="1"/>
    <n v="7"/>
    <n v="10"/>
    <n v="-1"/>
    <n v="40"/>
    <n v="-1"/>
    <n v="30.463079530950999"/>
    <n v="-1"/>
    <n v="1.21969151605325"/>
    <n v="-1"/>
    <n v="1.68317429215349"/>
    <n v="-1"/>
    <n v="86.829160528240294"/>
    <n v="-1"/>
    <x v="6"/>
    <x v="7"/>
    <x v="0"/>
  </r>
  <r>
    <n v="5080"/>
    <n v="6767"/>
    <m/>
    <x v="1"/>
    <n v="7"/>
    <n v="14"/>
    <n v="-1"/>
    <n v="56"/>
    <n v="-1"/>
    <n v="57.249946403956201"/>
    <n v="-1"/>
    <n v="1.01722276195957"/>
    <n v="-1"/>
    <n v="1.4037674115042"/>
    <n v="-1"/>
    <n v="64.431946567882207"/>
    <n v="-1"/>
    <x v="6"/>
    <x v="10"/>
    <x v="0"/>
  </r>
  <r>
    <n v="5080"/>
    <n v="2959"/>
    <m/>
    <x v="1"/>
    <n v="8"/>
    <n v="16"/>
    <n v="-1"/>
    <n v="64"/>
    <n v="-1"/>
    <n v="55.057353966238303"/>
    <n v="-1"/>
    <n v="0.96584230485843203"/>
    <n v="-1"/>
    <n v="1.5936398030164101"/>
    <n v="-1"/>
    <n v="52.001741058349602"/>
    <n v="-1"/>
    <x v="7"/>
    <x v="0"/>
    <x v="0"/>
  </r>
  <r>
    <n v="5080"/>
    <n v="3660"/>
    <m/>
    <x v="1"/>
    <n v="8"/>
    <n v="32"/>
    <n v="-1"/>
    <n v="128"/>
    <n v="-1"/>
    <n v="48.761799149528102"/>
    <n v="-1"/>
    <n v="2.6907897272727301"/>
    <n v="-1"/>
    <n v="4.4398030500000099"/>
    <n v="-1"/>
    <n v="27.570304533251601"/>
    <n v="-1"/>
    <x v="7"/>
    <x v="0"/>
    <x v="0"/>
  </r>
  <r>
    <n v="5080"/>
    <n v="4950"/>
    <m/>
    <x v="1"/>
    <n v="8"/>
    <n v="34"/>
    <n v="-1"/>
    <n v="136"/>
    <n v="-1"/>
    <n v="42.733574810526399"/>
    <n v="-1"/>
    <n v="3.2588683916684702"/>
    <n v="-1"/>
    <n v="5.3771328462529704"/>
    <n v="-1"/>
    <n v="26.678514984361101"/>
    <n v="-1"/>
    <x v="7"/>
    <x v="0"/>
    <x v="0"/>
  </r>
  <r>
    <n v="5080"/>
    <n v="4951"/>
    <m/>
    <x v="1"/>
    <n v="8"/>
    <n v="32"/>
    <n v="-1"/>
    <n v="128"/>
    <n v="-1"/>
    <n v="41.642172856181197"/>
    <n v="-1"/>
    <n v="3.10706914682333"/>
    <n v="-1"/>
    <n v="5.1266640922585003"/>
    <n v="-1"/>
    <n v="27.565471957591502"/>
    <n v="-1"/>
    <x v="7"/>
    <x v="0"/>
    <x v="0"/>
  </r>
  <r>
    <n v="5080"/>
    <n v="6640"/>
    <m/>
    <x v="1"/>
    <n v="8"/>
    <n v="25"/>
    <n v="-1"/>
    <n v="100"/>
    <n v="-1"/>
    <n v="14.4762555747968"/>
    <n v="-1"/>
    <n v="7.0951329850893901"/>
    <n v="-1"/>
    <n v="9.7912834855911193"/>
    <n v="-1"/>
    <n v="32.2588560710848"/>
    <n v="-1"/>
    <x v="7"/>
    <x v="2"/>
    <x v="0"/>
  </r>
  <r>
    <n v="5080"/>
    <n v="6645"/>
    <m/>
    <x v="1"/>
    <n v="8"/>
    <n v="35"/>
    <n v="-1"/>
    <n v="140"/>
    <n v="-1"/>
    <n v="46.653950764102397"/>
    <n v="-1"/>
    <n v="3.1511833350366998"/>
    <n v="-1"/>
    <n v="4.3486329873246303"/>
    <n v="-1"/>
    <n v="25.956580476996699"/>
    <n v="-1"/>
    <x v="7"/>
    <x v="21"/>
    <x v="0"/>
  </r>
  <r>
    <n v="5080"/>
    <n v="6761"/>
    <m/>
    <x v="1"/>
    <n v="8"/>
    <n v="32"/>
    <n v="-1"/>
    <n v="128"/>
    <n v="-1"/>
    <n v="49.624395510896697"/>
    <n v="-1"/>
    <n v="2.6095714674472901"/>
    <n v="-1"/>
    <n v="3.6012086126338598"/>
    <n v="-1"/>
    <n v="27.563036461773901"/>
    <n v="-1"/>
    <x v="7"/>
    <x v="20"/>
    <x v="0"/>
  </r>
  <r>
    <n v="5080"/>
    <n v="6767"/>
    <m/>
    <x v="1"/>
    <n v="8"/>
    <n v="16"/>
    <n v="-1"/>
    <n v="64"/>
    <n v="-1"/>
    <n v="57.191687786583103"/>
    <n v="-1"/>
    <n v="1.12231144457888"/>
    <n v="-1"/>
    <n v="1.5487897935188499"/>
    <n v="-1"/>
    <n v="57.523527741454203"/>
    <n v="-1"/>
    <x v="7"/>
    <x v="10"/>
    <x v="0"/>
  </r>
  <r>
    <n v="5080"/>
    <n v="3660"/>
    <m/>
    <x v="1"/>
    <n v="9"/>
    <n v="39"/>
    <n v="-1"/>
    <n v="156"/>
    <n v="-1"/>
    <n v="49.070058266932897"/>
    <n v="-1"/>
    <n v="3.2636951302038999"/>
    <n v="-1"/>
    <n v="5.3850969648364302"/>
    <n v="-1"/>
    <n v="23.1961989846717"/>
    <n v="-1"/>
    <x v="8"/>
    <x v="0"/>
    <x v="0"/>
  </r>
  <r>
    <n v="5080"/>
    <n v="4524"/>
    <m/>
    <x v="1"/>
    <n v="9"/>
    <n v="10"/>
    <n v="-1"/>
    <n v="40"/>
    <n v="-1"/>
    <n v="23.9022195940572"/>
    <n v="-1"/>
    <n v="6.1805659402076198"/>
    <n v="-1"/>
    <n v="10.1979338013426"/>
    <n v="-1"/>
    <n v="84.672666620124303"/>
    <n v="-1"/>
    <x v="8"/>
    <x v="0"/>
    <x v="0"/>
  </r>
  <r>
    <n v="5080"/>
    <n v="4950"/>
    <m/>
    <x v="1"/>
    <n v="9"/>
    <n v="38"/>
    <n v="-1"/>
    <n v="152"/>
    <n v="-1"/>
    <n v="43.202257135301501"/>
    <n v="-1"/>
    <n v="3.5522774922391802"/>
    <n v="-1"/>
    <n v="5.8612578621946501"/>
    <n v="-1"/>
    <n v="23.3448034005675"/>
    <n v="-1"/>
    <x v="8"/>
    <x v="0"/>
    <x v="0"/>
  </r>
  <r>
    <n v="5080"/>
    <n v="4951"/>
    <m/>
    <x v="1"/>
    <n v="9"/>
    <n v="38"/>
    <n v="-1"/>
    <n v="152"/>
    <n v="-1"/>
    <n v="45.774649300857902"/>
    <n v="-1"/>
    <n v="3.2785963008272598"/>
    <n v="-1"/>
    <n v="5.4096838963649798"/>
    <n v="-1"/>
    <n v="23.4854529517904"/>
    <n v="-1"/>
    <x v="8"/>
    <x v="0"/>
    <x v="0"/>
  </r>
  <r>
    <n v="5080"/>
    <n v="6645"/>
    <m/>
    <x v="1"/>
    <n v="9"/>
    <n v="36"/>
    <n v="-1"/>
    <n v="144"/>
    <n v="-1"/>
    <n v="45.058918400096097"/>
    <n v="-1"/>
    <n v="3.2494382853705202"/>
    <n v="-1"/>
    <n v="4.4842248183167897"/>
    <n v="-1"/>
    <n v="24.410820196143899"/>
    <n v="-1"/>
    <x v="8"/>
    <x v="21"/>
    <x v="0"/>
  </r>
  <r>
    <n v="5080"/>
    <n v="6761"/>
    <m/>
    <x v="1"/>
    <n v="9"/>
    <n v="39"/>
    <n v="-1"/>
    <n v="156"/>
    <n v="-1"/>
    <n v="49.015026114664501"/>
    <n v="-1"/>
    <n v="3.2308386752135898"/>
    <n v="-1"/>
    <n v="4.45855735638892"/>
    <n v="-1"/>
    <n v="23.198127569794899"/>
    <n v="-1"/>
    <x v="8"/>
    <x v="20"/>
    <x v="0"/>
  </r>
  <r>
    <n v="5080"/>
    <n v="2959"/>
    <m/>
    <x v="1"/>
    <n v="10"/>
    <n v="10"/>
    <n v="-1"/>
    <n v="40"/>
    <n v="-1"/>
    <n v="53.673276875509004"/>
    <n v="-1"/>
    <n v="0.64305234993027705"/>
    <n v="-1"/>
    <n v="1.06103637738496"/>
    <n v="-1"/>
    <n v="86.719795814377306"/>
    <n v="-1"/>
    <x v="9"/>
    <x v="0"/>
    <x v="0"/>
  </r>
  <r>
    <n v="5080"/>
    <n v="3659"/>
    <m/>
    <x v="1"/>
    <n v="10"/>
    <n v="14"/>
    <n v="-1"/>
    <n v="56"/>
    <n v="-1"/>
    <n v="41.253078822110197"/>
    <n v="-1"/>
    <n v="1.3402958322552401"/>
    <n v="-1"/>
    <n v="2.2114881232211401"/>
    <n v="-1"/>
    <n v="60.851982175301799"/>
    <n v="-1"/>
    <x v="9"/>
    <x v="0"/>
    <x v="0"/>
  </r>
  <r>
    <n v="5080"/>
    <n v="3660"/>
    <m/>
    <x v="1"/>
    <n v="10"/>
    <n v="25"/>
    <n v="-1"/>
    <n v="100"/>
    <n v="-1"/>
    <n v="41.378934136491402"/>
    <n v="-1"/>
    <n v="2.4745037071760501"/>
    <n v="-1"/>
    <n v="4.0829311168404798"/>
    <n v="-1"/>
    <n v="34.460904136203602"/>
    <n v="-1"/>
    <x v="9"/>
    <x v="0"/>
    <x v="0"/>
  </r>
  <r>
    <n v="5080"/>
    <n v="6642"/>
    <m/>
    <x v="1"/>
    <n v="10"/>
    <n v="14"/>
    <n v="-1"/>
    <n v="56"/>
    <n v="-1"/>
    <n v="42.9590189066706"/>
    <n v="-1"/>
    <n v="1.31527968280859"/>
    <n v="-1"/>
    <n v="1.81508596227585"/>
    <n v="-1"/>
    <n v="60.978397254420898"/>
    <n v="-1"/>
    <x v="9"/>
    <x v="4"/>
    <x v="0"/>
  </r>
  <r>
    <n v="5080"/>
    <n v="6645"/>
    <m/>
    <x v="1"/>
    <n v="10"/>
    <n v="25"/>
    <n v="-1"/>
    <n v="100"/>
    <n v="-1"/>
    <n v="44.662504993492497"/>
    <n v="-1"/>
    <n v="2.2704041825944601"/>
    <n v="-1"/>
    <n v="3.1331577611542301"/>
    <n v="-1"/>
    <n v="35.283652070205598"/>
    <n v="-1"/>
    <x v="9"/>
    <x v="21"/>
    <x v="0"/>
  </r>
  <r>
    <n v="5080"/>
    <n v="6761"/>
    <m/>
    <x v="1"/>
    <n v="10"/>
    <n v="25"/>
    <n v="-1"/>
    <n v="100"/>
    <n v="-1"/>
    <n v="42.276269487443003"/>
    <n v="-1"/>
    <n v="2.4368862256672301"/>
    <n v="-1"/>
    <n v="3.3629029798007899"/>
    <n v="-1"/>
    <n v="34.473422603909803"/>
    <n v="-1"/>
    <x v="9"/>
    <x v="20"/>
    <x v="0"/>
  </r>
  <r>
    <n v="5080"/>
    <n v="6767"/>
    <m/>
    <x v="1"/>
    <n v="10"/>
    <n v="10"/>
    <n v="-1"/>
    <n v="40"/>
    <n v="-1"/>
    <n v="57.210925078846699"/>
    <n v="-1"/>
    <n v="0.69989415447921599"/>
    <n v="-1"/>
    <n v="0.96585393318131796"/>
    <n v="-1"/>
    <n v="81.096733767535497"/>
    <n v="-1"/>
    <x v="9"/>
    <x v="10"/>
    <x v="0"/>
  </r>
  <r>
    <n v="5080"/>
    <n v="3660"/>
    <m/>
    <x v="1"/>
    <n v="11"/>
    <n v="22"/>
    <n v="-1"/>
    <n v="88"/>
    <n v="-1"/>
    <n v="46.294800683361601"/>
    <n v="-1"/>
    <n v="1.9209241557074299"/>
    <n v="-1"/>
    <n v="3.1695248569172598"/>
    <n v="-1"/>
    <n v="41.952239016265203"/>
    <n v="-1"/>
    <x v="10"/>
    <x v="0"/>
    <x v="0"/>
  </r>
  <r>
    <n v="5080"/>
    <n v="4950"/>
    <m/>
    <x v="1"/>
    <n v="11"/>
    <n v="22"/>
    <n v="-1"/>
    <n v="88"/>
    <n v="-1"/>
    <n v="43.683676439365797"/>
    <n v="-1"/>
    <n v="2.0383544189790799"/>
    <n v="-1"/>
    <n v="3.36328479131548"/>
    <n v="-1"/>
    <n v="40.345779830692003"/>
    <n v="-1"/>
    <x v="10"/>
    <x v="0"/>
    <x v="0"/>
  </r>
  <r>
    <n v="5080"/>
    <n v="6368"/>
    <m/>
    <x v="1"/>
    <n v="11"/>
    <n v="6"/>
    <n v="-1"/>
    <n v="24"/>
    <n v="-1"/>
    <n v="34.111243396207101"/>
    <n v="-1"/>
    <n v="0.79569418440469997"/>
    <n v="-1"/>
    <n v="1.3128954042677501"/>
    <n v="-1"/>
    <n v="173.21593214945"/>
    <n v="-1"/>
    <x v="10"/>
    <x v="0"/>
    <x v="0"/>
  </r>
  <r>
    <n v="5080"/>
    <n v="6640"/>
    <m/>
    <x v="1"/>
    <n v="11"/>
    <n v="17"/>
    <n v="-1"/>
    <n v="68"/>
    <n v="-1"/>
    <n v="38.229460201814"/>
    <n v="-1"/>
    <n v="2.3430657666647101"/>
    <n v="-1"/>
    <n v="3.2334307468247001"/>
    <n v="-1"/>
    <n v="51.718993666458204"/>
    <n v="-1"/>
    <x v="10"/>
    <x v="2"/>
    <x v="0"/>
  </r>
  <r>
    <n v="5080"/>
    <n v="6645"/>
    <m/>
    <x v="1"/>
    <n v="11"/>
    <n v="25"/>
    <n v="-1"/>
    <n v="100"/>
    <n v="-1"/>
    <n v="46.539647520368597"/>
    <n v="-1"/>
    <n v="2.20078983792465"/>
    <n v="-1"/>
    <n v="3.0370899658418402"/>
    <n v="-1"/>
    <n v="35.845608323946102"/>
    <n v="-1"/>
    <x v="10"/>
    <x v="21"/>
    <x v="0"/>
  </r>
  <r>
    <n v="5080"/>
    <n v="6761"/>
    <m/>
    <x v="1"/>
    <n v="11"/>
    <n v="22"/>
    <n v="-1"/>
    <n v="88"/>
    <n v="-1"/>
    <n v="46.217766634796803"/>
    <n v="-1"/>
    <n v="1.9361350654093299"/>
    <n v="-1"/>
    <n v="2.6718663810326699"/>
    <n v="-1"/>
    <n v="41.988582737415499"/>
    <n v="-1"/>
    <x v="10"/>
    <x v="20"/>
    <x v="0"/>
  </r>
  <r>
    <n v="5080"/>
    <n v="3659"/>
    <m/>
    <x v="1"/>
    <n v="12"/>
    <n v="10"/>
    <n v="-1"/>
    <n v="40"/>
    <n v="-1"/>
    <n v="39.635052372510103"/>
    <n v="-1"/>
    <n v="0.98988497069569303"/>
    <n v="-1"/>
    <n v="1.63331020164789"/>
    <n v="-1"/>
    <n v="82.739715775210001"/>
    <n v="-1"/>
    <x v="11"/>
    <x v="0"/>
    <x v="0"/>
  </r>
  <r>
    <n v="5080"/>
    <n v="3660"/>
    <m/>
    <x v="1"/>
    <n v="12"/>
    <n v="23"/>
    <n v="-1"/>
    <n v="92"/>
    <n v="-1"/>
    <n v="44.8987727700245"/>
    <n v="-1"/>
    <n v="2.1107540874180599"/>
    <n v="-1"/>
    <n v="3.4827442442397998"/>
    <n v="-1"/>
    <n v="39.884528048913197"/>
    <n v="-1"/>
    <x v="11"/>
    <x v="0"/>
    <x v="0"/>
  </r>
  <r>
    <n v="5080"/>
    <n v="4954"/>
    <m/>
    <x v="1"/>
    <n v="12"/>
    <n v="7"/>
    <n v="-1"/>
    <n v="28"/>
    <n v="-1"/>
    <n v="35.374475856683198"/>
    <n v="-1"/>
    <n v="3.0139479959339499"/>
    <n v="-1"/>
    <n v="5.24878381247464"/>
    <n v="-1"/>
    <n v="96.377784953821006"/>
    <n v="-1"/>
    <x v="11"/>
    <x v="0"/>
    <x v="0"/>
  </r>
  <r>
    <n v="5080"/>
    <n v="6368"/>
    <m/>
    <x v="1"/>
    <n v="12"/>
    <n v="8"/>
    <n v="-1"/>
    <n v="32"/>
    <n v="-1"/>
    <n v="30.224345310014101"/>
    <n v="-1"/>
    <n v="1.09847407866199"/>
    <n v="-1"/>
    <n v="1.81248222979228"/>
    <n v="-1"/>
    <n v="101.21773200413099"/>
    <n v="-1"/>
    <x v="11"/>
    <x v="0"/>
    <x v="0"/>
  </r>
  <r>
    <n v="5080"/>
    <n v="6641"/>
    <m/>
    <x v="1"/>
    <n v="12"/>
    <n v="8"/>
    <n v="-1"/>
    <n v="32"/>
    <n v="-1"/>
    <n v="35.884897011995498"/>
    <n v="-1"/>
    <n v="4.8538839574896997"/>
    <n v="-1"/>
    <n v="6.6983598613357902"/>
    <n v="-1"/>
    <n v="118.554680228085"/>
    <n v="-1"/>
    <x v="11"/>
    <x v="3"/>
    <x v="0"/>
  </r>
  <r>
    <n v="5080"/>
    <n v="6642"/>
    <m/>
    <x v="1"/>
    <n v="12"/>
    <n v="10"/>
    <n v="-1"/>
    <n v="40"/>
    <n v="-1"/>
    <n v="42.8738945990711"/>
    <n v="-1"/>
    <n v="0.92345912290184795"/>
    <n v="-1"/>
    <n v="1.27437358960455"/>
    <n v="-1"/>
    <n v="82.723213272785799"/>
    <n v="-1"/>
    <x v="11"/>
    <x v="4"/>
    <x v="0"/>
  </r>
  <r>
    <n v="5080"/>
    <n v="6645"/>
    <m/>
    <x v="1"/>
    <n v="12"/>
    <n v="22"/>
    <n v="-1"/>
    <n v="88"/>
    <n v="-1"/>
    <n v="44.540177815589999"/>
    <n v="-1"/>
    <n v="2.00740858137861"/>
    <n v="-1"/>
    <n v="2.7702238327304101"/>
    <n v="-1"/>
    <n v="39.372847274214799"/>
    <n v="-1"/>
    <x v="11"/>
    <x v="21"/>
    <x v="0"/>
  </r>
  <r>
    <n v="5080"/>
    <n v="6761"/>
    <m/>
    <x v="1"/>
    <n v="12"/>
    <n v="23"/>
    <n v="-1"/>
    <n v="92"/>
    <n v="-1"/>
    <n v="43.757779234807302"/>
    <n v="-1"/>
    <n v="2.1480147687137201"/>
    <n v="-1"/>
    <n v="2.9642603705824002"/>
    <n v="-1"/>
    <n v="39.877714686113201"/>
    <n v="-1"/>
    <x v="11"/>
    <x v="20"/>
    <x v="0"/>
  </r>
  <r>
    <n v="5080"/>
    <n v="6767"/>
    <m/>
    <x v="1"/>
    <n v="12"/>
    <n v="8"/>
    <n v="-1"/>
    <n v="32"/>
    <n v="-1"/>
    <n v="55.214962628159199"/>
    <n v="-1"/>
    <n v="0.57903424560799899"/>
    <n v="-1"/>
    <n v="0.79906725893903896"/>
    <n v="-1"/>
    <n v="103.697342807723"/>
    <n v="-1"/>
    <x v="11"/>
    <x v="10"/>
    <x v="0"/>
  </r>
  <r>
    <n v="5080"/>
    <n v="2959"/>
    <m/>
    <x v="1"/>
    <n v="0"/>
    <n v="206"/>
    <n v="-1"/>
    <n v="68.6666666666667"/>
    <n v="-1"/>
    <n v="55.114377236018903"/>
    <n v="-1"/>
    <n v="1.1971610566852"/>
    <n v="-1"/>
    <n v="1.9753157435305799"/>
    <n v="-1"/>
    <n v="50.885379239109497"/>
    <n v="-1"/>
    <x v="12"/>
    <x v="0"/>
    <x v="0"/>
  </r>
  <r>
    <n v="5080"/>
    <n v="3659"/>
    <m/>
    <x v="1"/>
    <n v="0"/>
    <n v="216"/>
    <n v="-1"/>
    <n v="72"/>
    <n v="-1"/>
    <n v="40.402973826482402"/>
    <n v="-1"/>
    <n v="2.09688494268815"/>
    <n v="-1"/>
    <n v="3.45986015543544"/>
    <n v="-1"/>
    <n v="49.122383783531603"/>
    <n v="-1"/>
    <x v="12"/>
    <x v="0"/>
    <x v="0"/>
  </r>
  <r>
    <n v="5080"/>
    <n v="3660"/>
    <m/>
    <x v="1"/>
    <n v="0"/>
    <n v="530"/>
    <n v="-1"/>
    <n v="176.666666666667"/>
    <n v="-1"/>
    <n v="49.040275349020703"/>
    <n v="-1"/>
    <n v="4.1005587367472804"/>
    <n v="-1"/>
    <n v="6.7659219156330197"/>
    <n v="-1"/>
    <n v="20.199609939526201"/>
    <n v="-1"/>
    <x v="12"/>
    <x v="0"/>
    <x v="0"/>
  </r>
  <r>
    <n v="5080"/>
    <n v="4524"/>
    <m/>
    <x v="1"/>
    <n v="0"/>
    <n v="188"/>
    <n v="-1"/>
    <n v="62.6666666666667"/>
    <n v="-1"/>
    <n v="24.149959808732302"/>
    <n v="-1"/>
    <n v="13.533807589635"/>
    <n v="-1"/>
    <n v="22.330782522897699"/>
    <n v="-1"/>
    <n v="54.680749348077804"/>
    <n v="-1"/>
    <x v="12"/>
    <x v="0"/>
    <x v="0"/>
  </r>
  <r>
    <n v="5080"/>
    <n v="4949"/>
    <m/>
    <x v="1"/>
    <n v="0"/>
    <n v="43"/>
    <n v="-1"/>
    <n v="14.3333333333333"/>
    <n v="-1"/>
    <n v="38.671322270401902"/>
    <n v="-1"/>
    <n v="0.63646492781895403"/>
    <n v="-1"/>
    <n v="1.0501671309012699"/>
    <n v="-1"/>
    <n v="91.780941219616395"/>
    <n v="-1"/>
    <x v="12"/>
    <x v="0"/>
    <x v="0"/>
  </r>
  <r>
    <n v="5080"/>
    <n v="4950"/>
    <m/>
    <x v="1"/>
    <n v="0"/>
    <n v="532"/>
    <n v="-1"/>
    <n v="177.333333333333"/>
    <n v="-1"/>
    <n v="46.320545162218401"/>
    <n v="-1"/>
    <n v="4.35140499678013"/>
    <n v="-1"/>
    <n v="7.1798182446872199"/>
    <n v="-1"/>
    <n v="20.213453022920501"/>
    <n v="-1"/>
    <x v="12"/>
    <x v="0"/>
    <x v="0"/>
  </r>
  <r>
    <n v="5080"/>
    <n v="4951"/>
    <m/>
    <x v="1"/>
    <n v="0"/>
    <n v="530"/>
    <n v="-1"/>
    <n v="176.666666666667"/>
    <n v="-1"/>
    <n v="47.299506075485702"/>
    <n v="-1"/>
    <n v="4.2417948775889904"/>
    <n v="-1"/>
    <n v="6.9989615480218301"/>
    <n v="-1"/>
    <n v="20.1145081956167"/>
    <n v="-1"/>
    <x v="12"/>
    <x v="0"/>
    <x v="0"/>
  </r>
  <r>
    <n v="5080"/>
    <n v="4953"/>
    <m/>
    <x v="1"/>
    <n v="0"/>
    <n v="32"/>
    <n v="-1"/>
    <n v="10.6666666666667"/>
    <n v="-1"/>
    <n v="17.735340680443599"/>
    <n v="-1"/>
    <n v="0.59916642089795802"/>
    <n v="-1"/>
    <n v="0.98862459448162998"/>
    <n v="-1"/>
    <n v="272.57254561635699"/>
    <n v="-1"/>
    <x v="12"/>
    <x v="0"/>
    <x v="0"/>
  </r>
  <r>
    <n v="5080"/>
    <n v="4954"/>
    <m/>
    <x v="1"/>
    <n v="0"/>
    <n v="188"/>
    <n v="-1"/>
    <n v="62.6666666666667"/>
    <n v="-1"/>
    <n v="32.049106965165002"/>
    <n v="-1"/>
    <n v="8.4088296994097202"/>
    <n v="-1"/>
    <n v="14.6439584450896"/>
    <n v="-1"/>
    <n v="52.314248234827197"/>
    <n v="-1"/>
    <x v="12"/>
    <x v="0"/>
    <x v="0"/>
  </r>
  <r>
    <n v="5080"/>
    <n v="6357"/>
    <m/>
    <x v="1"/>
    <n v="0"/>
    <n v="190"/>
    <n v="-1"/>
    <n v="63.3333333333333"/>
    <n v="-1"/>
    <n v="41.4018635925487"/>
    <n v="-1"/>
    <n v="1.7531685486951301"/>
    <n v="-1"/>
    <n v="2.8927281053469698"/>
    <n v="-1"/>
    <n v="52.313396281179699"/>
    <n v="-1"/>
    <x v="12"/>
    <x v="0"/>
    <x v="0"/>
  </r>
  <r>
    <n v="5080"/>
    <n v="6368"/>
    <m/>
    <x v="1"/>
    <n v="0"/>
    <n v="215"/>
    <n v="-1"/>
    <n v="71.6666666666667"/>
    <n v="-1"/>
    <n v="28.9339039759647"/>
    <n v="-1"/>
    <n v="3.2072590787183901"/>
    <n v="-1"/>
    <n v="5.2919774798853396"/>
    <n v="-1"/>
    <n v="48.8502720793146"/>
    <n v="-1"/>
    <x v="12"/>
    <x v="0"/>
    <x v="0"/>
  </r>
  <r>
    <n v="5080"/>
    <n v="6640"/>
    <m/>
    <x v="1"/>
    <n v="0"/>
    <n v="405"/>
    <n v="-1"/>
    <n v="135"/>
    <n v="-1"/>
    <n v="24.518839984284401"/>
    <n v="-1"/>
    <n v="8.1684347255576295"/>
    <n v="-1"/>
    <n v="11.2724398823194"/>
    <n v="-1"/>
    <n v="25.763975370381601"/>
    <n v="-1"/>
    <x v="12"/>
    <x v="2"/>
    <x v="0"/>
  </r>
  <r>
    <n v="5080"/>
    <n v="6641"/>
    <m/>
    <x v="1"/>
    <n v="0"/>
    <n v="191"/>
    <n v="-1"/>
    <n v="63.6666666666667"/>
    <n v="-1"/>
    <n v="38.338612870491502"/>
    <n v="-1"/>
    <n v="14.230009365249201"/>
    <n v="-1"/>
    <n v="19.6374129240439"/>
    <n v="-1"/>
    <n v="52.460536900321003"/>
    <n v="-1"/>
    <x v="12"/>
    <x v="3"/>
    <x v="0"/>
  </r>
  <r>
    <n v="5080"/>
    <n v="6642"/>
    <m/>
    <x v="1"/>
    <n v="0"/>
    <n v="216"/>
    <n v="-1"/>
    <n v="72"/>
    <n v="-1"/>
    <n v="42.591252998290003"/>
    <n v="-1"/>
    <n v="2.02381847395726"/>
    <n v="-1"/>
    <n v="2.7928694940610201"/>
    <n v="-1"/>
    <n v="49.186423350314399"/>
    <n v="-1"/>
    <x v="12"/>
    <x v="4"/>
    <x v="0"/>
  </r>
  <r>
    <n v="5080"/>
    <n v="6645"/>
    <m/>
    <x v="1"/>
    <n v="0"/>
    <n v="534"/>
    <n v="-1"/>
    <n v="178"/>
    <n v="-1"/>
    <n v="45.923226742350401"/>
    <n v="-1"/>
    <n v="4.42881334346876"/>
    <n v="-1"/>
    <n v="6.1117623928686502"/>
    <n v="-1"/>
    <n v="19.881545465998599"/>
    <n v="-1"/>
    <x v="12"/>
    <x v="21"/>
    <x v="0"/>
  </r>
  <r>
    <n v="5080"/>
    <n v="6760"/>
    <m/>
    <x v="1"/>
    <n v="0"/>
    <n v="92"/>
    <n v="-1"/>
    <n v="30.6666666666667"/>
    <n v="-1"/>
    <n v="21.644265832062398"/>
    <n v="-1"/>
    <n v="2.4592511097610501"/>
    <n v="-1"/>
    <n v="3.39376651974362"/>
    <n v="-1"/>
    <n v="85.955412715387993"/>
    <n v="-1"/>
    <x v="12"/>
    <x v="16"/>
    <x v="0"/>
  </r>
  <r>
    <n v="5080"/>
    <n v="6761"/>
    <m/>
    <x v="1"/>
    <n v="0"/>
    <n v="530"/>
    <n v="-1"/>
    <n v="176.666666666667"/>
    <n v="-1"/>
    <n v="49.335625876782302"/>
    <n v="-1"/>
    <n v="4.0730501267500996"/>
    <n v="-1"/>
    <n v="5.6208091554933199"/>
    <n v="-1"/>
    <n v="20.198116387152499"/>
    <n v="-1"/>
    <x v="12"/>
    <x v="20"/>
    <x v="0"/>
  </r>
  <r>
    <n v="5080"/>
    <n v="6763"/>
    <m/>
    <x v="1"/>
    <n v="0"/>
    <n v="217"/>
    <n v="-1"/>
    <n v="72.3333333333333"/>
    <n v="-1"/>
    <n v="31.255248512325"/>
    <n v="-1"/>
    <n v="2.6384742845103002"/>
    <n v="-1"/>
    <n v="3.64109451262421"/>
    <n v="-1"/>
    <n v="47.155296471278497"/>
    <n v="-1"/>
    <x v="12"/>
    <x v="7"/>
    <x v="0"/>
  </r>
  <r>
    <n v="5080"/>
    <n v="6767"/>
    <m/>
    <x v="1"/>
    <n v="0"/>
    <n v="189"/>
    <n v="-1"/>
    <n v="63"/>
    <n v="-1"/>
    <n v="56.280854907187297"/>
    <n v="-1"/>
    <n v="1.1972085431886501"/>
    <n v="-1"/>
    <n v="1.65214778960033"/>
    <n v="-1"/>
    <n v="54.843667783968598"/>
    <n v="-1"/>
    <x v="12"/>
    <x v="10"/>
    <x v="0"/>
  </r>
  <r>
    <n v="5080"/>
    <n v="6768"/>
    <m/>
    <x v="1"/>
    <n v="0"/>
    <n v="32"/>
    <n v="-1"/>
    <n v="10.6666666666667"/>
    <n v="-1"/>
    <n v="30.508586961169399"/>
    <n v="-1"/>
    <n v="0.84839975841605297"/>
    <n v="-1"/>
    <n v="1.17079166661415"/>
    <n v="-1"/>
    <n v="272.44581535487202"/>
    <n v="-1"/>
    <x v="12"/>
    <x v="11"/>
    <x v="0"/>
  </r>
  <r>
    <n v="5080"/>
    <n v="6770"/>
    <m/>
    <x v="1"/>
    <n v="0"/>
    <n v="43"/>
    <n v="-1"/>
    <n v="14.3333333333333"/>
    <n v="-1"/>
    <n v="42.965691620219303"/>
    <n v="-1"/>
    <n v="0.76895948686124405"/>
    <n v="-1"/>
    <n v="1.0611640918685199"/>
    <n v="-1"/>
    <n v="127.968784707635"/>
    <n v="-1"/>
    <x v="12"/>
    <x v="15"/>
    <x v="0"/>
  </r>
  <r>
    <n v="5080"/>
    <n v="6775"/>
    <m/>
    <x v="1"/>
    <n v="0"/>
    <n v="23"/>
    <n v="-1"/>
    <n v="7.6666666666666696"/>
    <n v="-1"/>
    <n v="44.288256289065899"/>
    <n v="-1"/>
    <n v="0.35939254329963599"/>
    <n v="-1"/>
    <n v="0.49596170975349702"/>
    <n v="-1"/>
    <n v="202.957242387984"/>
    <n v="-1"/>
    <x v="12"/>
    <x v="12"/>
    <x v="0"/>
  </r>
  <r>
    <n v="5080"/>
    <n v="6777"/>
    <m/>
    <x v="1"/>
    <n v="0"/>
    <n v="32"/>
    <n v="-1"/>
    <n v="10.6666666666667"/>
    <n v="-1"/>
    <n v="37.119166383154401"/>
    <n v="-1"/>
    <n v="0.34121802748332303"/>
    <n v="-1"/>
    <n v="0.47088087629993097"/>
    <n v="-1"/>
    <n v="273.22673054784002"/>
    <n v="-1"/>
    <x v="12"/>
    <x v="14"/>
    <x v="0"/>
  </r>
  <r>
    <n v="5077"/>
    <n v="3660"/>
    <m/>
    <x v="1"/>
    <n v="1"/>
    <n v="61"/>
    <n v="-1"/>
    <n v="244"/>
    <n v="-1"/>
    <n v="56.098187340754798"/>
    <n v="-1"/>
    <n v="4.3989842136809703"/>
    <n v="-1"/>
    <n v="7.2583239525736003"/>
    <n v="-1"/>
    <n v="14.8605022716318"/>
    <n v="-1"/>
    <x v="0"/>
    <x v="0"/>
    <x v="0"/>
  </r>
  <r>
    <n v="5077"/>
    <n v="4949"/>
    <m/>
    <x v="1"/>
    <n v="1"/>
    <n v="6"/>
    <n v="-1"/>
    <n v="24"/>
    <n v="-1"/>
    <n v="49.859156484976403"/>
    <n v="-1"/>
    <n v="0.48228795879551201"/>
    <n v="-1"/>
    <n v="0.79577513201259498"/>
    <n v="-1"/>
    <n v="143.97738407886001"/>
    <n v="-1"/>
    <x v="0"/>
    <x v="0"/>
    <x v="0"/>
  </r>
  <r>
    <n v="5077"/>
    <n v="4950"/>
    <m/>
    <x v="1"/>
    <n v="1"/>
    <n v="62"/>
    <n v="-1"/>
    <n v="248"/>
    <n v="-1"/>
    <n v="54.040383943906598"/>
    <n v="-1"/>
    <n v="4.7246575427608297"/>
    <n v="-1"/>
    <n v="7.7956849455553803"/>
    <n v="-1"/>
    <n v="14.604903067367999"/>
    <n v="-1"/>
    <x v="0"/>
    <x v="0"/>
    <x v="0"/>
  </r>
  <r>
    <n v="5077"/>
    <n v="4951"/>
    <m/>
    <x v="1"/>
    <n v="1"/>
    <n v="60"/>
    <n v="-1"/>
    <n v="240"/>
    <n v="-1"/>
    <n v="56.5202509885222"/>
    <n v="-1"/>
    <n v="4.3000370227589197"/>
    <n v="-1"/>
    <n v="7.09506108755222"/>
    <n v="-1"/>
    <n v="14.8496687905472"/>
    <n v="-1"/>
    <x v="0"/>
    <x v="0"/>
    <x v="0"/>
  </r>
  <r>
    <n v="5077"/>
    <n v="6640"/>
    <m/>
    <x v="1"/>
    <n v="1"/>
    <n v="45"/>
    <n v="-1"/>
    <n v="180"/>
    <n v="-1"/>
    <n v="46.924085849291998"/>
    <n v="-1"/>
    <n v="3.92164172047891"/>
    <n v="-1"/>
    <n v="5.4118655555610502"/>
    <n v="-1"/>
    <n v="20.330024796339501"/>
    <n v="-1"/>
    <x v="0"/>
    <x v="2"/>
    <x v="0"/>
  </r>
  <r>
    <n v="5077"/>
    <n v="6645"/>
    <m/>
    <x v="1"/>
    <n v="1"/>
    <n v="65"/>
    <n v="-1"/>
    <n v="260"/>
    <n v="-1"/>
    <n v="50.005550958552497"/>
    <n v="-1"/>
    <n v="5.2795444849792998"/>
    <n v="-1"/>
    <n v="7.2857713640966102"/>
    <n v="-1"/>
    <n v="13.277930322397401"/>
    <n v="-1"/>
    <x v="0"/>
    <x v="21"/>
    <x v="0"/>
  </r>
  <r>
    <n v="5077"/>
    <n v="6761"/>
    <m/>
    <x v="1"/>
    <n v="1"/>
    <n v="61"/>
    <n v="-1"/>
    <n v="244"/>
    <n v="-1"/>
    <n v="56.349099739594898"/>
    <n v="-1"/>
    <n v="4.3750919099630901"/>
    <n v="-1"/>
    <n v="6.037626814887"/>
    <n v="-1"/>
    <n v="14.8557119140679"/>
    <n v="-1"/>
    <x v="0"/>
    <x v="20"/>
    <x v="0"/>
  </r>
  <r>
    <n v="5077"/>
    <n v="6770"/>
    <m/>
    <x v="1"/>
    <n v="1"/>
    <n v="6"/>
    <n v="-1"/>
    <n v="24"/>
    <n v="-1"/>
    <n v="52.115602339544097"/>
    <n v="-1"/>
    <n v="0.45944794326550498"/>
    <n v="-1"/>
    <n v="0.63403816170639604"/>
    <n v="-1"/>
    <n v="143.47938679881699"/>
    <n v="-1"/>
    <x v="0"/>
    <x v="15"/>
    <x v="0"/>
  </r>
  <r>
    <n v="5077"/>
    <n v="2959"/>
    <m/>
    <x v="1"/>
    <n v="2"/>
    <n v="22"/>
    <n v="-1"/>
    <n v="88"/>
    <n v="-1"/>
    <n v="56.254801597043297"/>
    <n v="-1"/>
    <n v="1.3255629911137401"/>
    <n v="-1"/>
    <n v="2.1871789353376698"/>
    <n v="-1"/>
    <n v="37.278923625683099"/>
    <n v="-1"/>
    <x v="1"/>
    <x v="0"/>
    <x v="0"/>
  </r>
  <r>
    <n v="5077"/>
    <n v="3660"/>
    <m/>
    <x v="1"/>
    <n v="2"/>
    <n v="60"/>
    <n v="-1"/>
    <n v="240"/>
    <n v="-1"/>
    <n v="50.019313937792802"/>
    <n v="-1"/>
    <n v="4.9138635320110797"/>
    <n v="-1"/>
    <n v="8.1078748278182804"/>
    <n v="-1"/>
    <n v="14.9128746589816"/>
    <n v="-1"/>
    <x v="1"/>
    <x v="0"/>
    <x v="0"/>
  </r>
  <r>
    <n v="5077"/>
    <n v="4949"/>
    <m/>
    <x v="1"/>
    <n v="2"/>
    <n v="8"/>
    <n v="-1"/>
    <n v="32"/>
    <n v="-1"/>
    <n v="43.791228662146601"/>
    <n v="-1"/>
    <n v="0.73866684413578199"/>
    <n v="-1"/>
    <n v="1.21880029282404"/>
    <n v="-1"/>
    <n v="85.387091363784094"/>
    <n v="-1"/>
    <x v="1"/>
    <x v="0"/>
    <x v="0"/>
  </r>
  <r>
    <n v="5077"/>
    <n v="4950"/>
    <m/>
    <x v="1"/>
    <n v="2"/>
    <n v="58"/>
    <n v="-1"/>
    <n v="232"/>
    <n v="-1"/>
    <n v="46.553058969064601"/>
    <n v="-1"/>
    <n v="5.1417655455710802"/>
    <n v="-1"/>
    <n v="8.4839131501922793"/>
    <n v="-1"/>
    <n v="15.442093524059199"/>
    <n v="-1"/>
    <x v="1"/>
    <x v="0"/>
    <x v="0"/>
  </r>
  <r>
    <n v="5077"/>
    <n v="4951"/>
    <m/>
    <x v="1"/>
    <n v="2"/>
    <n v="61"/>
    <n v="-1"/>
    <n v="244"/>
    <n v="-1"/>
    <n v="48.920590878375201"/>
    <n v="-1"/>
    <n v="5.0937759145563897"/>
    <n v="-1"/>
    <n v="8.4047302590180397"/>
    <n v="-1"/>
    <n v="14.835924083677799"/>
    <n v="-1"/>
    <x v="1"/>
    <x v="0"/>
    <x v="0"/>
  </r>
  <r>
    <n v="5077"/>
    <n v="6368"/>
    <m/>
    <x v="1"/>
    <n v="2"/>
    <n v="25"/>
    <n v="-1"/>
    <n v="100"/>
    <n v="-1"/>
    <n v="28.550754696720901"/>
    <n v="-1"/>
    <n v="3.5100705710774101"/>
    <n v="-1"/>
    <n v="5.7916164422777197"/>
    <n v="-1"/>
    <n v="35.766692760837003"/>
    <n v="-1"/>
    <x v="1"/>
    <x v="0"/>
    <x v="0"/>
  </r>
  <r>
    <n v="5077"/>
    <n v="6640"/>
    <m/>
    <x v="1"/>
    <n v="2"/>
    <n v="45"/>
    <n v="-1"/>
    <n v="180"/>
    <n v="-1"/>
    <n v="46.077554886279998"/>
    <n v="-1"/>
    <n v="3.9616794011323502"/>
    <n v="-1"/>
    <n v="5.46711755467188"/>
    <n v="-1"/>
    <n v="20.078785503495201"/>
    <n v="-1"/>
    <x v="1"/>
    <x v="2"/>
    <x v="0"/>
  </r>
  <r>
    <n v="5077"/>
    <n v="6642"/>
    <m/>
    <x v="1"/>
    <n v="2"/>
    <n v="25"/>
    <n v="-1"/>
    <n v="100"/>
    <n v="-1"/>
    <n v="41.342357298594102"/>
    <n v="-1"/>
    <n v="2.3982963157386101"/>
    <n v="-1"/>
    <n v="3.3096489157192801"/>
    <n v="-1"/>
    <n v="35.466968915709103"/>
    <n v="-1"/>
    <x v="1"/>
    <x v="4"/>
    <x v="0"/>
  </r>
  <r>
    <n v="5077"/>
    <n v="6645"/>
    <m/>
    <x v="1"/>
    <n v="2"/>
    <n v="57"/>
    <n v="-1"/>
    <n v="228"/>
    <n v="-1"/>
    <n v="44.010288081372103"/>
    <n v="-1"/>
    <n v="5.2771852423939096"/>
    <n v="-1"/>
    <n v="7.2825156093400203"/>
    <n v="-1"/>
    <n v="15.1362235615549"/>
    <n v="-1"/>
    <x v="1"/>
    <x v="21"/>
    <x v="0"/>
  </r>
  <r>
    <n v="5077"/>
    <n v="6761"/>
    <m/>
    <x v="1"/>
    <n v="2"/>
    <n v="60"/>
    <n v="-1"/>
    <n v="240"/>
    <n v="-1"/>
    <n v="50.0820490697689"/>
    <n v="-1"/>
    <n v="4.8937615722751602"/>
    <n v="-1"/>
    <n v="6.7533909464044504"/>
    <n v="-1"/>
    <n v="14.910677895851601"/>
    <n v="-1"/>
    <x v="1"/>
    <x v="20"/>
    <x v="0"/>
  </r>
  <r>
    <n v="5077"/>
    <n v="6770"/>
    <m/>
    <x v="1"/>
    <n v="2"/>
    <n v="8"/>
    <n v="-1"/>
    <n v="32"/>
    <n v="-1"/>
    <n v="52.428524082333197"/>
    <n v="-1"/>
    <n v="0.60900335678491901"/>
    <n v="-1"/>
    <n v="0.84042463236318898"/>
    <n v="-1"/>
    <n v="85.600483595290996"/>
    <n v="-1"/>
    <x v="1"/>
    <x v="15"/>
    <x v="0"/>
  </r>
  <r>
    <n v="5077"/>
    <n v="3659"/>
    <m/>
    <x v="1"/>
    <n v="3"/>
    <n v="29"/>
    <n v="-1"/>
    <n v="116"/>
    <n v="-1"/>
    <n v="39.785935432009197"/>
    <n v="-1"/>
    <n v="2.86339018505589"/>
    <n v="-1"/>
    <n v="4.7245938053422201"/>
    <n v="-1"/>
    <n v="30.1026383598509"/>
    <n v="-1"/>
    <x v="2"/>
    <x v="0"/>
    <x v="0"/>
  </r>
  <r>
    <n v="5077"/>
    <n v="3660"/>
    <m/>
    <x v="1"/>
    <n v="3"/>
    <n v="60"/>
    <n v="-1"/>
    <n v="240"/>
    <n v="-1"/>
    <n v="53.238889509604903"/>
    <n v="-1"/>
    <n v="4.5833168306771297"/>
    <n v="-1"/>
    <n v="7.5624727706172603"/>
    <n v="-1"/>
    <n v="14.8763587901371"/>
    <n v="-1"/>
    <x v="2"/>
    <x v="0"/>
    <x v="0"/>
  </r>
  <r>
    <n v="5077"/>
    <n v="4949"/>
    <m/>
    <x v="1"/>
    <n v="3"/>
    <n v="7"/>
    <n v="-1"/>
    <n v="28"/>
    <n v="-1"/>
    <n v="44.9642844413764"/>
    <n v="-1"/>
    <n v="0.62844960423110796"/>
    <n v="-1"/>
    <n v="1.0369418469813301"/>
    <n v="-1"/>
    <n v="118.422456703325"/>
    <n v="-1"/>
    <x v="2"/>
    <x v="0"/>
    <x v="0"/>
  </r>
  <r>
    <n v="5077"/>
    <n v="4950"/>
    <m/>
    <x v="1"/>
    <n v="3"/>
    <n v="62"/>
    <n v="-1"/>
    <n v="248"/>
    <n v="-1"/>
    <n v="49.738994749136502"/>
    <n v="-1"/>
    <n v="5.0687349705906799"/>
    <n v="-1"/>
    <n v="8.3634127014746191"/>
    <n v="-1"/>
    <n v="14.365662057670701"/>
    <n v="-1"/>
    <x v="2"/>
    <x v="0"/>
    <x v="0"/>
  </r>
  <r>
    <n v="5077"/>
    <n v="4951"/>
    <m/>
    <x v="1"/>
    <n v="3"/>
    <n v="60"/>
    <n v="-1"/>
    <n v="240"/>
    <n v="-1"/>
    <n v="50.988705229189101"/>
    <n v="-1"/>
    <n v="4.7826320868581496"/>
    <n v="-1"/>
    <n v="7.8913429433159399"/>
    <n v="-1"/>
    <n v="14.609964010856601"/>
    <n v="-1"/>
    <x v="2"/>
    <x v="0"/>
    <x v="0"/>
  </r>
  <r>
    <n v="5077"/>
    <n v="6368"/>
    <m/>
    <x v="1"/>
    <n v="3"/>
    <n v="30"/>
    <n v="-1"/>
    <n v="120"/>
    <n v="-1"/>
    <n v="26.1855925424608"/>
    <n v="-1"/>
    <n v="4.4824117230872202"/>
    <n v="-1"/>
    <n v="7.39597934309392"/>
    <n v="-1"/>
    <n v="30.4491498792583"/>
    <n v="-1"/>
    <x v="2"/>
    <x v="0"/>
    <x v="0"/>
  </r>
  <r>
    <n v="5077"/>
    <n v="6640"/>
    <m/>
    <x v="1"/>
    <n v="3"/>
    <n v="49"/>
    <n v="-1"/>
    <n v="196"/>
    <n v="-1"/>
    <n v="34.710800346236901"/>
    <n v="-1"/>
    <n v="6.8909155622776597"/>
    <n v="-1"/>
    <n v="9.5094634430847194"/>
    <n v="-1"/>
    <n v="18.550548766718201"/>
    <n v="-1"/>
    <x v="2"/>
    <x v="2"/>
    <x v="0"/>
  </r>
  <r>
    <n v="5077"/>
    <n v="6642"/>
    <m/>
    <x v="1"/>
    <n v="3"/>
    <n v="30"/>
    <n v="-1"/>
    <n v="120"/>
    <n v="-1"/>
    <n v="41.125730625916397"/>
    <n v="-1"/>
    <n v="2.8913439957558702"/>
    <n v="-1"/>
    <n v="3.9900547141431102"/>
    <n v="-1"/>
    <n v="30.391155374750198"/>
    <n v="-1"/>
    <x v="2"/>
    <x v="4"/>
    <x v="0"/>
  </r>
  <r>
    <n v="5077"/>
    <n v="6645"/>
    <m/>
    <x v="1"/>
    <n v="3"/>
    <n v="63"/>
    <n v="-1"/>
    <n v="252"/>
    <n v="-1"/>
    <n v="47.588556135384998"/>
    <n v="-1"/>
    <n v="5.3896688384030504"/>
    <n v="-1"/>
    <n v="7.4377429712962702"/>
    <n v="-1"/>
    <n v="13.5583085254673"/>
    <n v="-1"/>
    <x v="2"/>
    <x v="21"/>
    <x v="0"/>
  </r>
  <r>
    <n v="5077"/>
    <n v="6761"/>
    <m/>
    <x v="1"/>
    <n v="3"/>
    <n v="60"/>
    <n v="-1"/>
    <n v="240"/>
    <n v="-1"/>
    <n v="52.937995228194602"/>
    <n v="-1"/>
    <n v="4.59346446982868"/>
    <n v="-1"/>
    <n v="6.3389809464602296"/>
    <n v="-1"/>
    <n v="14.8796835075541"/>
    <n v="-1"/>
    <x v="2"/>
    <x v="20"/>
    <x v="0"/>
  </r>
  <r>
    <n v="5077"/>
    <n v="6763"/>
    <m/>
    <x v="1"/>
    <n v="3"/>
    <n v="31"/>
    <n v="-1"/>
    <n v="124"/>
    <n v="-1"/>
    <n v="31.1010543406585"/>
    <n v="-1"/>
    <n v="3.7555877089582901"/>
    <n v="-1"/>
    <n v="5.18271103836243"/>
    <n v="-1"/>
    <n v="28.6255134569085"/>
    <n v="-1"/>
    <x v="2"/>
    <x v="7"/>
    <x v="0"/>
  </r>
  <r>
    <n v="5077"/>
    <n v="6770"/>
    <m/>
    <x v="1"/>
    <n v="3"/>
    <n v="7"/>
    <n v="-1"/>
    <n v="28"/>
    <n v="-1"/>
    <n v="54.4027526509363"/>
    <n v="-1"/>
    <n v="0.51580163814421198"/>
    <n v="-1"/>
    <n v="0.71180626063901198"/>
    <n v="-1"/>
    <n v="118.304748987986"/>
    <n v="-1"/>
    <x v="2"/>
    <x v="15"/>
    <x v="0"/>
  </r>
  <r>
    <n v="5077"/>
    <n v="6775"/>
    <m/>
    <x v="1"/>
    <n v="3"/>
    <n v="7"/>
    <n v="-1"/>
    <n v="28"/>
    <n v="-1"/>
    <n v="41.829278432810099"/>
    <n v="-1"/>
    <n v="0.68665844167040102"/>
    <n v="-1"/>
    <n v="0.94758864950515298"/>
    <n v="-1"/>
    <n v="110.07588515209601"/>
    <n v="-1"/>
    <x v="2"/>
    <x v="12"/>
    <x v="0"/>
  </r>
  <r>
    <n v="5077"/>
    <n v="3659"/>
    <m/>
    <x v="1"/>
    <n v="4"/>
    <n v="30"/>
    <n v="-1"/>
    <n v="120"/>
    <n v="-1"/>
    <n v="40.604763974449298"/>
    <n v="-1"/>
    <n v="2.9000302762917101"/>
    <n v="-1"/>
    <n v="4.7850499558813198"/>
    <n v="-1"/>
    <n v="29.847608649062199"/>
    <n v="-1"/>
    <x v="3"/>
    <x v="0"/>
    <x v="0"/>
  </r>
  <r>
    <n v="5077"/>
    <n v="3660"/>
    <m/>
    <x v="1"/>
    <n v="4"/>
    <n v="59"/>
    <n v="-1"/>
    <n v="236"/>
    <n v="-1"/>
    <n v="51.751952624726499"/>
    <n v="-1"/>
    <n v="4.6585384725117098"/>
    <n v="-1"/>
    <n v="7.6865884796443202"/>
    <n v="-1"/>
    <n v="15.232187370301601"/>
    <n v="-1"/>
    <x v="3"/>
    <x v="0"/>
    <x v="0"/>
  </r>
  <r>
    <n v="5077"/>
    <n v="4524"/>
    <m/>
    <x v="1"/>
    <n v="4"/>
    <n v="25"/>
    <n v="-1"/>
    <n v="100"/>
    <n v="-1"/>
    <n v="22.306054285750001"/>
    <n v="-1"/>
    <n v="20.068331443614401"/>
    <n v="-1"/>
    <n v="33.112746881963702"/>
    <n v="-1"/>
    <n v="30.577833155352799"/>
    <n v="-1"/>
    <x v="3"/>
    <x v="0"/>
    <x v="0"/>
  </r>
  <r>
    <n v="5077"/>
    <n v="4950"/>
    <m/>
    <x v="1"/>
    <n v="4"/>
    <n v="59"/>
    <n v="-1"/>
    <n v="236"/>
    <n v="-1"/>
    <n v="49.684481567970202"/>
    <n v="-1"/>
    <n v="4.8583610721441897"/>
    <n v="-1"/>
    <n v="8.0162957690379208"/>
    <n v="-1"/>
    <n v="14.9492462017908"/>
    <n v="-1"/>
    <x v="3"/>
    <x v="0"/>
    <x v="0"/>
  </r>
  <r>
    <n v="5077"/>
    <n v="4951"/>
    <m/>
    <x v="1"/>
    <n v="4"/>
    <n v="61"/>
    <n v="-1"/>
    <n v="244"/>
    <n v="-1"/>
    <n v="50.0081006290375"/>
    <n v="-1"/>
    <n v="4.79798643777593"/>
    <n v="-1"/>
    <n v="7.9166776223302797"/>
    <n v="-1"/>
    <n v="14.6649682203811"/>
    <n v="-1"/>
    <x v="3"/>
    <x v="0"/>
    <x v="0"/>
  </r>
  <r>
    <n v="5077"/>
    <n v="4954"/>
    <m/>
    <x v="1"/>
    <n v="4"/>
    <n v="21"/>
    <n v="-1"/>
    <n v="84"/>
    <n v="-1"/>
    <n v="31.289731201756201"/>
    <n v="-1"/>
    <n v="12.9931559304801"/>
    <n v="-1"/>
    <n v="22.6275525035161"/>
    <n v="-1"/>
    <n v="43.013576849723201"/>
    <n v="-1"/>
    <x v="3"/>
    <x v="0"/>
    <x v="0"/>
  </r>
  <r>
    <n v="5077"/>
    <n v="6368"/>
    <m/>
    <x v="1"/>
    <n v="4"/>
    <n v="30"/>
    <n v="-1"/>
    <n v="120"/>
    <n v="-1"/>
    <n v="26.9156873789541"/>
    <n v="-1"/>
    <n v="4.7942429465419396"/>
    <n v="-1"/>
    <n v="7.9105008617941897"/>
    <n v="-1"/>
    <n v="29.962560470065199"/>
    <n v="-1"/>
    <x v="3"/>
    <x v="0"/>
    <x v="0"/>
  </r>
  <r>
    <n v="5077"/>
    <n v="6640"/>
    <m/>
    <x v="1"/>
    <n v="4"/>
    <n v="44"/>
    <n v="-1"/>
    <n v="176"/>
    <n v="-1"/>
    <n v="15.355286360946501"/>
    <n v="-1"/>
    <n v="11.9989983918148"/>
    <n v="-1"/>
    <n v="16.558617723488702"/>
    <n v="-1"/>
    <n v="20.084631244986198"/>
    <n v="-1"/>
    <x v="3"/>
    <x v="2"/>
    <x v="0"/>
  </r>
  <r>
    <n v="5077"/>
    <n v="6642"/>
    <m/>
    <x v="1"/>
    <n v="4"/>
    <n v="30"/>
    <n v="-1"/>
    <n v="120"/>
    <n v="-1"/>
    <n v="43.650247695773899"/>
    <n v="-1"/>
    <n v="2.74791291054159"/>
    <n v="-1"/>
    <n v="3.7921198165473902"/>
    <n v="-1"/>
    <n v="29.8564219642262"/>
    <n v="-1"/>
    <x v="3"/>
    <x v="4"/>
    <x v="0"/>
  </r>
  <r>
    <n v="5077"/>
    <n v="6645"/>
    <m/>
    <x v="1"/>
    <n v="4"/>
    <n v="59"/>
    <n v="-1"/>
    <n v="236"/>
    <n v="-1"/>
    <n v="45.532675319809499"/>
    <n v="-1"/>
    <n v="5.2828395738282499"/>
    <n v="-1"/>
    <n v="7.2903185866924396"/>
    <n v="-1"/>
    <n v="14.1048570106238"/>
    <n v="-1"/>
    <x v="3"/>
    <x v="21"/>
    <x v="0"/>
  </r>
  <r>
    <n v="5077"/>
    <n v="6760"/>
    <m/>
    <x v="1"/>
    <n v="4"/>
    <n v="10"/>
    <n v="-1"/>
    <n v="40"/>
    <n v="-1"/>
    <n v="17.4114448762557"/>
    <n v="-1"/>
    <n v="2.4503302670950902"/>
    <n v="-1"/>
    <n v="3.3814557569071302"/>
    <n v="-1"/>
    <n v="80.872081837702297"/>
    <n v="-1"/>
    <x v="3"/>
    <x v="16"/>
    <x v="0"/>
  </r>
  <r>
    <n v="5077"/>
    <n v="6761"/>
    <m/>
    <x v="1"/>
    <n v="4"/>
    <n v="59"/>
    <n v="-1"/>
    <n v="236"/>
    <n v="-1"/>
    <n v="51.538883916465799"/>
    <n v="-1"/>
    <n v="4.6916133367094703"/>
    <n v="-1"/>
    <n v="6.4744263822877199"/>
    <n v="-1"/>
    <n v="15.237210668478101"/>
    <n v="-1"/>
    <x v="3"/>
    <x v="20"/>
    <x v="0"/>
  </r>
  <r>
    <n v="5077"/>
    <n v="6763"/>
    <m/>
    <x v="1"/>
    <n v="4"/>
    <n v="29"/>
    <n v="-1"/>
    <n v="116"/>
    <n v="-1"/>
    <n v="31.276736148658902"/>
    <n v="-1"/>
    <n v="3.5256934057949199"/>
    <n v="-1"/>
    <n v="4.8654568999969898"/>
    <n v="-1"/>
    <n v="31.599436890464698"/>
    <n v="-1"/>
    <x v="3"/>
    <x v="7"/>
    <x v="0"/>
  </r>
  <r>
    <n v="5077"/>
    <n v="3659"/>
    <m/>
    <x v="1"/>
    <n v="5"/>
    <n v="21"/>
    <n v="-1"/>
    <n v="84"/>
    <n v="-1"/>
    <n v="39.452823102738499"/>
    <n v="-1"/>
    <n v="2.0938314869464798"/>
    <n v="-1"/>
    <n v="3.4548219534617002"/>
    <n v="-1"/>
    <n v="43.573013046655397"/>
    <n v="-1"/>
    <x v="4"/>
    <x v="0"/>
    <x v="0"/>
  </r>
  <r>
    <n v="5077"/>
    <n v="3660"/>
    <m/>
    <x v="1"/>
    <n v="5"/>
    <n v="60"/>
    <n v="-1"/>
    <n v="240"/>
    <n v="-1"/>
    <n v="50.576225479708199"/>
    <n v="-1"/>
    <n v="4.8322805152909201"/>
    <n v="-1"/>
    <n v="7.9732628502300198"/>
    <n v="-1"/>
    <n v="14.8815571100995"/>
    <n v="-1"/>
    <x v="4"/>
    <x v="0"/>
    <x v="0"/>
  </r>
  <r>
    <n v="5077"/>
    <n v="4524"/>
    <m/>
    <x v="1"/>
    <n v="5"/>
    <n v="14"/>
    <n v="-1"/>
    <n v="56"/>
    <n v="-1"/>
    <n v="25.824058075545999"/>
    <n v="-1"/>
    <n v="9.4377916956589907"/>
    <n v="-1"/>
    <n v="15.572356297837301"/>
    <n v="-1"/>
    <n v="55.543829714970101"/>
    <n v="-1"/>
    <x v="4"/>
    <x v="0"/>
    <x v="0"/>
  </r>
  <r>
    <n v="5077"/>
    <n v="4950"/>
    <m/>
    <x v="1"/>
    <n v="5"/>
    <n v="60"/>
    <n v="-1"/>
    <n v="240"/>
    <n v="-1"/>
    <n v="46.277345549214402"/>
    <n v="-1"/>
    <n v="5.3137124448268498"/>
    <n v="-1"/>
    <n v="8.7676255339642992"/>
    <n v="-1"/>
    <n v="15.1638502780668"/>
    <n v="-1"/>
    <x v="4"/>
    <x v="0"/>
    <x v="0"/>
  </r>
  <r>
    <n v="5077"/>
    <n v="4951"/>
    <m/>
    <x v="1"/>
    <n v="5"/>
    <n v="59"/>
    <n v="-1"/>
    <n v="236"/>
    <n v="-1"/>
    <n v="47.171446280300401"/>
    <n v="-1"/>
    <n v="5.16347053167169"/>
    <n v="-1"/>
    <n v="8.5197263772582907"/>
    <n v="-1"/>
    <n v="14.998039948286999"/>
    <n v="-1"/>
    <x v="4"/>
    <x v="0"/>
    <x v="0"/>
  </r>
  <r>
    <n v="5077"/>
    <n v="6368"/>
    <m/>
    <x v="1"/>
    <n v="5"/>
    <n v="21"/>
    <n v="-1"/>
    <n v="84"/>
    <n v="-1"/>
    <n v="27.938582674859699"/>
    <n v="-1"/>
    <n v="3.3157586897493898"/>
    <n v="-1"/>
    <n v="5.4710018380865"/>
    <n v="-1"/>
    <n v="43.670442207820003"/>
    <n v="-1"/>
    <x v="4"/>
    <x v="0"/>
    <x v="0"/>
  </r>
  <r>
    <n v="5077"/>
    <n v="6640"/>
    <m/>
    <x v="1"/>
    <n v="5"/>
    <n v="43"/>
    <n v="-1"/>
    <n v="172"/>
    <n v="-1"/>
    <n v="15.200211354062599"/>
    <n v="-1"/>
    <n v="11.0617904246166"/>
    <n v="-1"/>
    <n v="15.265270733224201"/>
    <n v="-1"/>
    <n v="21.2147471733579"/>
    <n v="-1"/>
    <x v="4"/>
    <x v="2"/>
    <x v="0"/>
  </r>
  <r>
    <n v="5077"/>
    <n v="6642"/>
    <m/>
    <x v="1"/>
    <n v="5"/>
    <n v="21"/>
    <n v="-1"/>
    <n v="84"/>
    <n v="-1"/>
    <n v="41.753295786402397"/>
    <n v="-1"/>
    <n v="1.9991584004391101"/>
    <n v="-1"/>
    <n v="2.75883859260597"/>
    <n v="-1"/>
    <n v="43.659374440493998"/>
    <n v="-1"/>
    <x v="4"/>
    <x v="4"/>
    <x v="0"/>
  </r>
  <r>
    <n v="5077"/>
    <n v="6645"/>
    <m/>
    <x v="1"/>
    <n v="5"/>
    <n v="55"/>
    <n v="-1"/>
    <n v="220"/>
    <n v="-1"/>
    <n v="46.261287600429903"/>
    <n v="-1"/>
    <n v="4.8423070940361699"/>
    <n v="-1"/>
    <n v="6.6823837666800001"/>
    <n v="-1"/>
    <n v="15.693786720578"/>
    <n v="-1"/>
    <x v="4"/>
    <x v="21"/>
    <x v="0"/>
  </r>
  <r>
    <n v="5077"/>
    <n v="6761"/>
    <m/>
    <x v="1"/>
    <n v="5"/>
    <n v="60"/>
    <n v="-1"/>
    <n v="240"/>
    <n v="-1"/>
    <n v="50.752116233788698"/>
    <n v="-1"/>
    <n v="4.8095002056558203"/>
    <n v="-1"/>
    <n v="6.63711026087155"/>
    <n v="-1"/>
    <n v="14.8834325715394"/>
    <n v="-1"/>
    <x v="4"/>
    <x v="20"/>
    <x v="0"/>
  </r>
  <r>
    <n v="5077"/>
    <n v="3660"/>
    <m/>
    <x v="1"/>
    <n v="6"/>
    <n v="48"/>
    <n v="-1"/>
    <n v="192"/>
    <n v="-1"/>
    <n v="48.026673580520601"/>
    <n v="-1"/>
    <n v="4.0918035975576901"/>
    <n v="-1"/>
    <n v="6.7514759359701797"/>
    <n v="-1"/>
    <n v="18.2672348622289"/>
    <n v="-1"/>
    <x v="5"/>
    <x v="0"/>
    <x v="0"/>
  </r>
  <r>
    <n v="5077"/>
    <n v="4524"/>
    <m/>
    <x v="1"/>
    <n v="6"/>
    <n v="16"/>
    <n v="-1"/>
    <n v="64"/>
    <n v="-1"/>
    <n v="28.674060964819098"/>
    <n v="-1"/>
    <n v="10.699113114316701"/>
    <n v="-1"/>
    <n v="17.653536638622501"/>
    <n v="-1"/>
    <n v="48.870810030164698"/>
    <n v="-1"/>
    <x v="5"/>
    <x v="0"/>
    <x v="0"/>
  </r>
  <r>
    <n v="5077"/>
    <n v="4950"/>
    <m/>
    <x v="1"/>
    <n v="6"/>
    <n v="49"/>
    <n v="-1"/>
    <n v="196"/>
    <n v="-1"/>
    <n v="43.968840858474103"/>
    <n v="-1"/>
    <n v="4.4026222577214398"/>
    <n v="-1"/>
    <n v="7.2643267252403803"/>
    <n v="-1"/>
    <n v="18.6397162810872"/>
    <n v="-1"/>
    <x v="5"/>
    <x v="0"/>
    <x v="0"/>
  </r>
  <r>
    <n v="5077"/>
    <n v="4951"/>
    <m/>
    <x v="1"/>
    <n v="6"/>
    <n v="47"/>
    <n v="-1"/>
    <n v="188"/>
    <n v="-1"/>
    <n v="44.969364492887898"/>
    <n v="-1"/>
    <n v="4.3025680582497499"/>
    <n v="-1"/>
    <n v="7.09923729611209"/>
    <n v="-1"/>
    <n v="19.211440665479"/>
    <n v="-1"/>
    <x v="5"/>
    <x v="0"/>
    <x v="0"/>
  </r>
  <r>
    <n v="5077"/>
    <n v="6640"/>
    <m/>
    <x v="1"/>
    <n v="6"/>
    <n v="36"/>
    <n v="-1"/>
    <n v="144"/>
    <n v="-1"/>
    <n v="14.570227123218899"/>
    <n v="-1"/>
    <n v="11.1146246339428"/>
    <n v="-1"/>
    <n v="15.3381819418424"/>
    <n v="-1"/>
    <n v="24.878753885540799"/>
    <n v="-1"/>
    <x v="5"/>
    <x v="2"/>
    <x v="0"/>
  </r>
  <r>
    <n v="5077"/>
    <n v="6645"/>
    <m/>
    <x v="1"/>
    <n v="6"/>
    <n v="52"/>
    <n v="-1"/>
    <n v="208"/>
    <n v="-1"/>
    <n v="47.566819943122702"/>
    <n v="-1"/>
    <n v="4.47316634607742"/>
    <n v="-1"/>
    <n v="6.1729695362571197"/>
    <n v="-1"/>
    <n v="17.290637563641202"/>
    <n v="-1"/>
    <x v="5"/>
    <x v="21"/>
    <x v="0"/>
  </r>
  <r>
    <n v="5077"/>
    <n v="6760"/>
    <m/>
    <x v="1"/>
    <n v="6"/>
    <n v="7"/>
    <n v="-1"/>
    <n v="28"/>
    <n v="-1"/>
    <n v="13.839881252581501"/>
    <n v="-1"/>
    <n v="2.1742225439895102"/>
    <n v="-1"/>
    <n v="3.0004271003380301"/>
    <n v="-1"/>
    <n v="131.814466246233"/>
    <n v="-1"/>
    <x v="5"/>
    <x v="16"/>
    <x v="0"/>
  </r>
  <r>
    <n v="5077"/>
    <n v="6761"/>
    <m/>
    <x v="1"/>
    <n v="6"/>
    <n v="48"/>
    <n v="-1"/>
    <n v="192"/>
    <n v="-1"/>
    <n v="48.2374428747531"/>
    <n v="-1"/>
    <n v="3.97925038771981"/>
    <n v="-1"/>
    <n v="5.4913655160788002"/>
    <n v="-1"/>
    <n v="18.239122603885701"/>
    <n v="-1"/>
    <x v="5"/>
    <x v="20"/>
    <x v="0"/>
  </r>
  <r>
    <n v="5077"/>
    <n v="3660"/>
    <m/>
    <x v="1"/>
    <n v="7"/>
    <n v="40"/>
    <n v="-1"/>
    <n v="160"/>
    <n v="-1"/>
    <n v="46.976698553287598"/>
    <n v="-1"/>
    <n v="3.50440627006066"/>
    <n v="-1"/>
    <n v="5.7822703456000903"/>
    <n v="-1"/>
    <n v="22.916881008056901"/>
    <n v="-1"/>
    <x v="6"/>
    <x v="0"/>
    <x v="0"/>
  </r>
  <r>
    <n v="5077"/>
    <n v="4950"/>
    <m/>
    <x v="1"/>
    <n v="7"/>
    <n v="37"/>
    <n v="-1"/>
    <n v="148"/>
    <n v="-1"/>
    <n v="43.688946710526899"/>
    <n v="-1"/>
    <n v="3.5284024466332902"/>
    <n v="-1"/>
    <n v="5.8218640369449304"/>
    <n v="-1"/>
    <n v="24.0031563078959"/>
    <n v="-1"/>
    <x v="6"/>
    <x v="0"/>
    <x v="0"/>
  </r>
  <r>
    <n v="5077"/>
    <n v="4951"/>
    <m/>
    <x v="1"/>
    <n v="7"/>
    <n v="42"/>
    <n v="-1"/>
    <n v="168"/>
    <n v="-1"/>
    <n v="42.443672504618803"/>
    <n v="-1"/>
    <n v="4.0057731883633902"/>
    <n v="-1"/>
    <n v="6.6095257607995803"/>
    <n v="-1"/>
    <n v="21.932538991089999"/>
    <n v="-1"/>
    <x v="6"/>
    <x v="0"/>
    <x v="0"/>
  </r>
  <r>
    <n v="5077"/>
    <n v="6640"/>
    <m/>
    <x v="1"/>
    <n v="7"/>
    <n v="34"/>
    <n v="-1"/>
    <n v="136"/>
    <n v="-1"/>
    <n v="12.6185458260218"/>
    <n v="-1"/>
    <n v="11.407342542876201"/>
    <n v="-1"/>
    <n v="15.7421326547747"/>
    <n v="-1"/>
    <n v="26.321206381203599"/>
    <n v="-1"/>
    <x v="6"/>
    <x v="2"/>
    <x v="0"/>
  </r>
  <r>
    <n v="5077"/>
    <n v="6641"/>
    <m/>
    <x v="1"/>
    <n v="7"/>
    <n v="17"/>
    <n v="-1"/>
    <n v="68"/>
    <n v="-1"/>
    <n v="38.389696742113202"/>
    <n v="-1"/>
    <n v="15.9781287596964"/>
    <n v="-1"/>
    <n v="22.049817688381001"/>
    <n v="-1"/>
    <n v="45.727786114380002"/>
    <n v="-1"/>
    <x v="6"/>
    <x v="3"/>
    <x v="0"/>
  </r>
  <r>
    <n v="5077"/>
    <n v="6645"/>
    <m/>
    <x v="1"/>
    <n v="7"/>
    <n v="38"/>
    <n v="-1"/>
    <n v="152"/>
    <n v="-1"/>
    <n v="46.4794148753952"/>
    <n v="-1"/>
    <n v="3.3141929937344101"/>
    <n v="-1"/>
    <n v="4.5735863155501804"/>
    <n v="-1"/>
    <n v="23.110588067773701"/>
    <n v="-1"/>
    <x v="6"/>
    <x v="21"/>
    <x v="0"/>
  </r>
  <r>
    <n v="5077"/>
    <n v="6761"/>
    <m/>
    <x v="1"/>
    <n v="7"/>
    <n v="40"/>
    <n v="-1"/>
    <n v="160"/>
    <n v="-1"/>
    <n v="48.101216843693003"/>
    <n v="-1"/>
    <n v="3.4166883929868499"/>
    <n v="-1"/>
    <n v="4.7150299660298201"/>
    <n v="-1"/>
    <n v="22.9297888095759"/>
    <n v="-1"/>
    <x v="6"/>
    <x v="20"/>
    <x v="0"/>
  </r>
  <r>
    <n v="5077"/>
    <n v="6767"/>
    <m/>
    <x v="1"/>
    <n v="7"/>
    <n v="16"/>
    <n v="-1"/>
    <n v="64"/>
    <n v="-1"/>
    <n v="56.484725562926897"/>
    <n v="-1"/>
    <n v="1.1338418594873201"/>
    <n v="-1"/>
    <n v="1.5647017660925"/>
    <n v="-1"/>
    <n v="56.974981587921299"/>
    <n v="-1"/>
    <x v="6"/>
    <x v="10"/>
    <x v="0"/>
  </r>
  <r>
    <n v="5077"/>
    <n v="2959"/>
    <m/>
    <x v="1"/>
    <n v="8"/>
    <n v="16"/>
    <n v="-1"/>
    <n v="64"/>
    <n v="-1"/>
    <n v="55.136945895195197"/>
    <n v="-1"/>
    <n v="1.0002680957268399"/>
    <n v="-1"/>
    <n v="1.65044235794928"/>
    <n v="-1"/>
    <n v="52.023211782378198"/>
    <n v="-1"/>
    <x v="7"/>
    <x v="0"/>
    <x v="0"/>
  </r>
  <r>
    <n v="5077"/>
    <n v="4950"/>
    <m/>
    <x v="1"/>
    <n v="8"/>
    <n v="29"/>
    <n v="-1"/>
    <n v="116"/>
    <n v="-1"/>
    <n v="44.843455213728902"/>
    <n v="-1"/>
    <n v="2.7915758156554"/>
    <n v="-1"/>
    <n v="4.60610009583141"/>
    <n v="-1"/>
    <n v="27.5283375416059"/>
    <n v="-1"/>
    <x v="7"/>
    <x v="0"/>
    <x v="0"/>
  </r>
  <r>
    <n v="5077"/>
    <n v="4951"/>
    <m/>
    <x v="1"/>
    <n v="8"/>
    <n v="25"/>
    <n v="-1"/>
    <n v="100"/>
    <n v="-1"/>
    <n v="39.8893488859486"/>
    <n v="-1"/>
    <n v="2.5638263669298902"/>
    <n v="-1"/>
    <n v="4.2303135054343199"/>
    <n v="-1"/>
    <n v="37.198197491183301"/>
    <n v="-1"/>
    <x v="7"/>
    <x v="0"/>
    <x v="0"/>
  </r>
  <r>
    <n v="5077"/>
    <n v="6640"/>
    <m/>
    <x v="1"/>
    <n v="8"/>
    <n v="21"/>
    <n v="-1"/>
    <n v="84"/>
    <n v="-1"/>
    <n v="10.704022285134901"/>
    <n v="-1"/>
    <n v="8.0596256928405907"/>
    <n v="-1"/>
    <n v="11.122283417688701"/>
    <n v="-1"/>
    <n v="35.443044080064197"/>
    <n v="-1"/>
    <x v="7"/>
    <x v="2"/>
    <x v="0"/>
  </r>
  <r>
    <n v="5077"/>
    <n v="6642"/>
    <m/>
    <x v="1"/>
    <n v="8"/>
    <n v="10"/>
    <n v="-1"/>
    <n v="40"/>
    <n v="-1"/>
    <n v="41.980387293032003"/>
    <n v="-1"/>
    <n v="0.94268451303349998"/>
    <n v="-1"/>
    <n v="1.30090462798623"/>
    <n v="-1"/>
    <n v="81.743239249092895"/>
    <n v="-1"/>
    <x v="7"/>
    <x v="4"/>
    <x v="0"/>
  </r>
  <r>
    <n v="5077"/>
    <n v="6645"/>
    <m/>
    <x v="1"/>
    <n v="8"/>
    <n v="31"/>
    <n v="-1"/>
    <n v="124"/>
    <n v="-1"/>
    <n v="45.447225210041601"/>
    <n v="-1"/>
    <n v="2.7896995927091002"/>
    <n v="-1"/>
    <n v="3.8497854246362402"/>
    <n v="-1"/>
    <n v="27.581727098573101"/>
    <n v="-1"/>
    <x v="7"/>
    <x v="21"/>
    <x v="0"/>
  </r>
  <r>
    <n v="5077"/>
    <n v="3660"/>
    <m/>
    <x v="1"/>
    <n v="9"/>
    <n v="40"/>
    <n v="-1"/>
    <n v="160"/>
    <n v="-1"/>
    <n v="48.909890346927902"/>
    <n v="-1"/>
    <n v="3.3488360442038299"/>
    <n v="-1"/>
    <n v="5.5255794729363199"/>
    <n v="-1"/>
    <n v="22.601154659930899"/>
    <n v="-1"/>
    <x v="8"/>
    <x v="0"/>
    <x v="0"/>
  </r>
  <r>
    <n v="5077"/>
    <n v="4524"/>
    <m/>
    <x v="1"/>
    <n v="9"/>
    <n v="10"/>
    <n v="-1"/>
    <n v="40"/>
    <n v="-1"/>
    <n v="26.994761585688501"/>
    <n v="-1"/>
    <n v="6.0732100683512797"/>
    <n v="-1"/>
    <n v="10.0207966127796"/>
    <n v="-1"/>
    <n v="84.991224029864796"/>
    <n v="-1"/>
    <x v="8"/>
    <x v="0"/>
    <x v="0"/>
  </r>
  <r>
    <n v="5077"/>
    <n v="4950"/>
    <m/>
    <x v="1"/>
    <n v="9"/>
    <n v="39"/>
    <n v="-1"/>
    <n v="156"/>
    <n v="-1"/>
    <n v="44.3146944376142"/>
    <n v="-1"/>
    <n v="3.5895904386589401"/>
    <n v="-1"/>
    <n v="5.9228242237872504"/>
    <n v="-1"/>
    <n v="23.0914752648874"/>
    <n v="-1"/>
    <x v="8"/>
    <x v="0"/>
    <x v="0"/>
  </r>
  <r>
    <n v="5077"/>
    <n v="4951"/>
    <m/>
    <x v="1"/>
    <n v="9"/>
    <n v="39"/>
    <n v="-1"/>
    <n v="156"/>
    <n v="-1"/>
    <n v="43.739470674397502"/>
    <n v="-1"/>
    <n v="3.6008354502654298"/>
    <n v="-1"/>
    <n v="5.9413784929379503"/>
    <n v="-1"/>
    <n v="22.770295319174899"/>
    <n v="-1"/>
    <x v="8"/>
    <x v="0"/>
    <x v="0"/>
  </r>
  <r>
    <n v="5077"/>
    <n v="6368"/>
    <m/>
    <x v="1"/>
    <n v="9"/>
    <n v="14"/>
    <n v="-1"/>
    <n v="56"/>
    <n v="-1"/>
    <n v="11.8265672998533"/>
    <n v="-1"/>
    <n v="7.3830389120881197"/>
    <n v="-1"/>
    <n v="12.1820142049454"/>
    <n v="-1"/>
    <n v="62.090537147612103"/>
    <n v="-1"/>
    <x v="8"/>
    <x v="0"/>
    <x v="0"/>
  </r>
  <r>
    <n v="5077"/>
    <n v="6642"/>
    <m/>
    <x v="1"/>
    <n v="9"/>
    <n v="14"/>
    <n v="-1"/>
    <n v="56"/>
    <n v="-1"/>
    <n v="41.3255464230473"/>
    <n v="-1"/>
    <n v="1.36800850275221"/>
    <n v="-1"/>
    <n v="1.88785173379805"/>
    <n v="-1"/>
    <n v="59.285676427924699"/>
    <n v="-1"/>
    <x v="8"/>
    <x v="4"/>
    <x v="0"/>
  </r>
  <r>
    <n v="5077"/>
    <n v="6645"/>
    <m/>
    <x v="1"/>
    <n v="9"/>
    <n v="35"/>
    <n v="-1"/>
    <n v="140"/>
    <n v="-1"/>
    <n v="45.508702428457703"/>
    <n v="-1"/>
    <n v="3.17156058990289"/>
    <n v="-1"/>
    <n v="4.3767535989428099"/>
    <n v="-1"/>
    <n v="23.256908492171799"/>
    <n v="-1"/>
    <x v="8"/>
    <x v="21"/>
    <x v="0"/>
  </r>
  <r>
    <n v="5077"/>
    <n v="6761"/>
    <m/>
    <x v="1"/>
    <n v="9"/>
    <n v="40"/>
    <n v="-1"/>
    <n v="160"/>
    <n v="-1"/>
    <n v="49.325706291699099"/>
    <n v="-1"/>
    <n v="3.3039636755697201"/>
    <n v="-1"/>
    <n v="4.55946985653169"/>
    <n v="-1"/>
    <n v="22.596893715217298"/>
    <n v="-1"/>
    <x v="8"/>
    <x v="20"/>
    <x v="0"/>
  </r>
  <r>
    <n v="5077"/>
    <n v="2959"/>
    <m/>
    <x v="1"/>
    <n v="10"/>
    <n v="10"/>
    <n v="-1"/>
    <n v="40"/>
    <n v="-1"/>
    <n v="56.371749583506997"/>
    <n v="-1"/>
    <n v="0.59831147751229496"/>
    <n v="-1"/>
    <n v="0.987213937895286"/>
    <n v="-1"/>
    <n v="86.719372732924299"/>
    <n v="-1"/>
    <x v="9"/>
    <x v="0"/>
    <x v="0"/>
  </r>
  <r>
    <n v="5077"/>
    <n v="3659"/>
    <m/>
    <x v="1"/>
    <n v="10"/>
    <n v="14"/>
    <n v="-1"/>
    <n v="56"/>
    <n v="-1"/>
    <n v="40.176897395119298"/>
    <n v="-1"/>
    <n v="1.3644892016417001"/>
    <n v="-1"/>
    <n v="2.2514071827088"/>
    <n v="-1"/>
    <n v="56.618392638849002"/>
    <n v="-1"/>
    <x v="9"/>
    <x v="0"/>
    <x v="0"/>
  </r>
  <r>
    <n v="5077"/>
    <n v="3660"/>
    <m/>
    <x v="1"/>
    <n v="10"/>
    <n v="25"/>
    <n v="-1"/>
    <n v="100"/>
    <n v="-1"/>
    <n v="49.958446833764299"/>
    <n v="-1"/>
    <n v="2.0390607097830702"/>
    <n v="-1"/>
    <n v="3.3644501711420598"/>
    <n v="-1"/>
    <n v="33.560941107756904"/>
    <n v="-1"/>
    <x v="9"/>
    <x v="0"/>
    <x v="0"/>
  </r>
  <r>
    <n v="5077"/>
    <n v="4951"/>
    <m/>
    <x v="1"/>
    <n v="10"/>
    <n v="25"/>
    <n v="-1"/>
    <n v="100"/>
    <n v="-1"/>
    <n v="44.458762754496398"/>
    <n v="-1"/>
    <n v="2.2624255485355498"/>
    <n v="-1"/>
    <n v="3.7330021550836499"/>
    <n v="-1"/>
    <n v="33.205184222370697"/>
    <n v="-1"/>
    <x v="9"/>
    <x v="0"/>
    <x v="0"/>
  </r>
  <r>
    <n v="5077"/>
    <n v="6640"/>
    <m/>
    <x v="1"/>
    <n v="10"/>
    <n v="23"/>
    <n v="-1"/>
    <n v="92"/>
    <n v="-1"/>
    <n v="13.0976301025915"/>
    <n v="-1"/>
    <n v="7.5625995136092401"/>
    <n v="-1"/>
    <n v="10.4363872927195"/>
    <n v="-1"/>
    <n v="40.6133359824614"/>
    <n v="-1"/>
    <x v="9"/>
    <x v="2"/>
    <x v="0"/>
  </r>
  <r>
    <n v="5077"/>
    <n v="6642"/>
    <m/>
    <x v="1"/>
    <n v="10"/>
    <n v="14"/>
    <n v="-1"/>
    <n v="56"/>
    <n v="-1"/>
    <n v="41.722823961791697"/>
    <n v="-1"/>
    <n v="1.32924764166092"/>
    <n v="-1"/>
    <n v="1.83436174549207"/>
    <n v="-1"/>
    <n v="56.597910591262298"/>
    <n v="-1"/>
    <x v="9"/>
    <x v="4"/>
    <x v="0"/>
  </r>
  <r>
    <n v="5077"/>
    <n v="6761"/>
    <m/>
    <x v="1"/>
    <n v="10"/>
    <n v="25"/>
    <n v="-1"/>
    <n v="100"/>
    <n v="-1"/>
    <n v="50.142520324308798"/>
    <n v="-1"/>
    <n v="2.0257169617522899"/>
    <n v="-1"/>
    <n v="2.7954893975587898"/>
    <n v="-1"/>
    <n v="33.534156512628698"/>
    <n v="-1"/>
    <x v="9"/>
    <x v="20"/>
    <x v="0"/>
  </r>
  <r>
    <n v="5077"/>
    <n v="6767"/>
    <m/>
    <x v="1"/>
    <n v="10"/>
    <n v="10"/>
    <n v="-1"/>
    <n v="40"/>
    <n v="-1"/>
    <n v="56.966967354526901"/>
    <n v="-1"/>
    <n v="0.70317854118522805"/>
    <n v="-1"/>
    <n v="0.97038638683561496"/>
    <n v="-1"/>
    <n v="80.305978864032497"/>
    <n v="-1"/>
    <x v="9"/>
    <x v="10"/>
    <x v="0"/>
  </r>
  <r>
    <n v="5077"/>
    <n v="4950"/>
    <m/>
    <x v="1"/>
    <n v="11"/>
    <n v="25"/>
    <n v="-1"/>
    <n v="100"/>
    <n v="-1"/>
    <n v="43.711403588815401"/>
    <n v="-1"/>
    <n v="2.3039292695829201"/>
    <n v="-1"/>
    <n v="3.8014832948118098"/>
    <n v="-1"/>
    <n v="35.436065801459598"/>
    <n v="-1"/>
    <x v="10"/>
    <x v="0"/>
    <x v="0"/>
  </r>
  <r>
    <n v="5077"/>
    <n v="4951"/>
    <m/>
    <x v="1"/>
    <n v="11"/>
    <n v="25"/>
    <n v="-1"/>
    <n v="100"/>
    <n v="-1"/>
    <n v="42.3870418050114"/>
    <n v="-1"/>
    <n v="2.4256019076629398"/>
    <n v="-1"/>
    <n v="4.00224314764385"/>
    <n v="-1"/>
    <n v="33.147639529750499"/>
    <n v="-1"/>
    <x v="10"/>
    <x v="0"/>
    <x v="0"/>
  </r>
  <r>
    <n v="5077"/>
    <n v="6368"/>
    <m/>
    <x v="1"/>
    <n v="11"/>
    <n v="7"/>
    <n v="-1"/>
    <n v="28"/>
    <n v="-1"/>
    <n v="13.845204699636801"/>
    <n v="-1"/>
    <n v="2.0779273267504101"/>
    <n v="-1"/>
    <n v="3.4285800891381699"/>
    <n v="-1"/>
    <n v="129.80010503145201"/>
    <n v="-1"/>
    <x v="10"/>
    <x v="0"/>
    <x v="0"/>
  </r>
  <r>
    <n v="5077"/>
    <n v="6641"/>
    <m/>
    <x v="1"/>
    <n v="11"/>
    <n v="14"/>
    <n v="-1"/>
    <n v="56"/>
    <n v="-1"/>
    <n v="39.755167726495898"/>
    <n v="-1"/>
    <n v="10.148491683236401"/>
    <n v="-1"/>
    <n v="14.0049185228662"/>
    <n v="-1"/>
    <n v="66.105491811835094"/>
    <n v="-1"/>
    <x v="10"/>
    <x v="3"/>
    <x v="0"/>
  </r>
  <r>
    <n v="5077"/>
    <n v="4954"/>
    <m/>
    <x v="1"/>
    <n v="12"/>
    <n v="8"/>
    <n v="-1"/>
    <n v="32"/>
    <n v="-1"/>
    <n v="29.557988602462999"/>
    <n v="-1"/>
    <n v="5.3981444186035201"/>
    <n v="-1"/>
    <n v="9.4008566438408607"/>
    <n v="-1"/>
    <n v="89.043501881371895"/>
    <n v="-1"/>
    <x v="11"/>
    <x v="0"/>
    <x v="0"/>
  </r>
  <r>
    <n v="5077"/>
    <n v="6368"/>
    <m/>
    <x v="1"/>
    <n v="12"/>
    <n v="7"/>
    <n v="-1"/>
    <n v="28"/>
    <n v="-1"/>
    <n v="11.5766775574898"/>
    <n v="-1"/>
    <n v="3.09340032697372"/>
    <n v="-1"/>
    <n v="5.1041105395066397"/>
    <n v="-1"/>
    <n v="98.240543507183702"/>
    <n v="-1"/>
    <x v="11"/>
    <x v="0"/>
    <x v="0"/>
  </r>
  <r>
    <n v="5077"/>
    <n v="6640"/>
    <m/>
    <x v="1"/>
    <n v="12"/>
    <n v="17"/>
    <n v="-1"/>
    <n v="68"/>
    <n v="-1"/>
    <n v="12.565628496006401"/>
    <n v="-1"/>
    <n v="5.6638669157725099"/>
    <n v="-1"/>
    <n v="7.81613631675864"/>
    <n v="-1"/>
    <n v="53.640150756145303"/>
    <n v="-1"/>
    <x v="11"/>
    <x v="2"/>
    <x v="0"/>
  </r>
  <r>
    <n v="5077"/>
    <n v="6641"/>
    <m/>
    <x v="1"/>
    <n v="12"/>
    <n v="7"/>
    <n v="-1"/>
    <n v="28"/>
    <n v="-1"/>
    <n v="42.494928857393198"/>
    <n v="-1"/>
    <n v="4.8285198678682004"/>
    <n v="-1"/>
    <n v="6.6633574176581298"/>
    <n v="-1"/>
    <n v="98.807752663029206"/>
    <n v="-1"/>
    <x v="11"/>
    <x v="3"/>
    <x v="0"/>
  </r>
  <r>
    <n v="5077"/>
    <n v="6642"/>
    <m/>
    <x v="1"/>
    <n v="12"/>
    <n v="8"/>
    <n v="-1"/>
    <n v="32"/>
    <n v="-1"/>
    <n v="42.539728439218301"/>
    <n v="-1"/>
    <n v="0.74162345589266798"/>
    <n v="-1"/>
    <n v="1.0234403691318801"/>
    <n v="-1"/>
    <n v="102.077168044377"/>
    <n v="-1"/>
    <x v="11"/>
    <x v="4"/>
    <x v="0"/>
  </r>
  <r>
    <n v="5077"/>
    <n v="2959"/>
    <m/>
    <x v="1"/>
    <n v="0"/>
    <n v="206"/>
    <n v="-1"/>
    <n v="68.6666666666667"/>
    <n v="-1"/>
    <n v="56.1158278532602"/>
    <n v="-1"/>
    <n v="1.1839261070754701"/>
    <n v="-1"/>
    <n v="1.9534780766745301"/>
    <n v="-1"/>
    <n v="50.867065629870098"/>
    <n v="-1"/>
    <x v="12"/>
    <x v="0"/>
    <x v="0"/>
  </r>
  <r>
    <n v="5077"/>
    <n v="3659"/>
    <m/>
    <x v="1"/>
    <n v="0"/>
    <n v="215"/>
    <n v="-1"/>
    <n v="71.6666666666667"/>
    <n v="-1"/>
    <n v="40.189720848156298"/>
    <n v="-1"/>
    <n v="2.1127101611073198"/>
    <n v="-1"/>
    <n v="3.4859717658270801"/>
    <n v="-1"/>
    <n v="49.450006976737399"/>
    <n v="-1"/>
    <x v="12"/>
    <x v="0"/>
    <x v="0"/>
  </r>
  <r>
    <n v="5077"/>
    <n v="3660"/>
    <m/>
    <x v="1"/>
    <n v="0"/>
    <n v="524"/>
    <n v="-1"/>
    <n v="174.666666666667"/>
    <n v="-1"/>
    <n v="50.442028678315701"/>
    <n v="-1"/>
    <n v="3.9546819401181299"/>
    <n v="-1"/>
    <n v="6.5252252011949103"/>
    <n v="-1"/>
    <n v="20.101949645693001"/>
    <n v="-1"/>
    <x v="12"/>
    <x v="0"/>
    <x v="0"/>
  </r>
  <r>
    <n v="5077"/>
    <n v="4524"/>
    <m/>
    <x v="1"/>
    <n v="0"/>
    <n v="188"/>
    <n v="-1"/>
    <n v="62.6666666666667"/>
    <n v="-1"/>
    <n v="24.096324124822601"/>
    <n v="-1"/>
    <n v="15.222696376646301"/>
    <n v="-1"/>
    <n v="25.117449021466399"/>
    <n v="-1"/>
    <n v="55.077752924018398"/>
    <n v="-1"/>
    <x v="12"/>
    <x v="0"/>
    <x v="0"/>
  </r>
  <r>
    <n v="5077"/>
    <n v="4949"/>
    <m/>
    <x v="1"/>
    <n v="0"/>
    <n v="43"/>
    <n v="-1"/>
    <n v="14.3333333333333"/>
    <n v="-1"/>
    <n v="39.769247315754598"/>
    <n v="-1"/>
    <n v="0.67412457288139005"/>
    <n v="-1"/>
    <n v="1.11230554525429"/>
    <n v="-1"/>
    <n v="103.874521271798"/>
    <n v="-1"/>
    <x v="12"/>
    <x v="0"/>
    <x v="0"/>
  </r>
  <r>
    <n v="5077"/>
    <n v="4950"/>
    <m/>
    <x v="1"/>
    <n v="0"/>
    <n v="526"/>
    <n v="-1"/>
    <n v="175.333333333333"/>
    <n v="-1"/>
    <n v="47.107917594413401"/>
    <n v="-1"/>
    <n v="4.2468861064985699"/>
    <n v="-1"/>
    <n v="7.00736207572265"/>
    <n v="-1"/>
    <n v="20.2486236522262"/>
    <n v="-1"/>
    <x v="12"/>
    <x v="0"/>
    <x v="0"/>
  </r>
  <r>
    <n v="5077"/>
    <n v="4951"/>
    <m/>
    <x v="1"/>
    <n v="0"/>
    <n v="524"/>
    <n v="-1"/>
    <n v="174.666666666667"/>
    <n v="-1"/>
    <n v="47.5029102685588"/>
    <n v="-1"/>
    <n v="4.1734261104648303"/>
    <n v="-1"/>
    <n v="6.8861530822669703"/>
    <n v="-1"/>
    <n v="20.242448379847598"/>
    <n v="-1"/>
    <x v="12"/>
    <x v="0"/>
    <x v="0"/>
  </r>
  <r>
    <n v="5077"/>
    <n v="4953"/>
    <m/>
    <x v="1"/>
    <n v="0"/>
    <n v="32"/>
    <n v="-1"/>
    <n v="10.6666666666667"/>
    <n v="-1"/>
    <n v="17.3066624346061"/>
    <n v="-1"/>
    <n v="0.59558595211252896"/>
    <n v="-1"/>
    <n v="0.98271682098567303"/>
    <n v="-1"/>
    <n v="277.54141957287698"/>
    <n v="-1"/>
    <x v="12"/>
    <x v="0"/>
    <x v="0"/>
  </r>
  <r>
    <n v="5077"/>
    <n v="4954"/>
    <m/>
    <x v="1"/>
    <n v="0"/>
    <n v="189"/>
    <n v="-1"/>
    <n v="63"/>
    <n v="-1"/>
    <n v="31.562022611414701"/>
    <n v="-1"/>
    <n v="8.5103892003790396"/>
    <n v="-1"/>
    <n v="14.820824092874499"/>
    <n v="-1"/>
    <n v="52.1732410070355"/>
    <n v="-1"/>
    <x v="12"/>
    <x v="0"/>
    <x v="0"/>
  </r>
  <r>
    <n v="5077"/>
    <n v="6357"/>
    <m/>
    <x v="1"/>
    <n v="0"/>
    <n v="190"/>
    <n v="-1"/>
    <n v="63.3333333333333"/>
    <n v="-1"/>
    <n v="40.728669745324098"/>
    <n v="-1"/>
    <n v="1.7524215687678899"/>
    <n v="-1"/>
    <n v="2.8914955884670199"/>
    <n v="-1"/>
    <n v="51.885999765672203"/>
    <n v="-1"/>
    <x v="12"/>
    <x v="0"/>
    <x v="0"/>
  </r>
  <r>
    <n v="5077"/>
    <n v="6368"/>
    <m/>
    <x v="1"/>
    <n v="0"/>
    <n v="213"/>
    <n v="-1"/>
    <n v="71"/>
    <n v="-1"/>
    <n v="25.811201861417"/>
    <n v="-1"/>
    <n v="3.7754392055399499"/>
    <n v="-1"/>
    <n v="6.2294746891409201"/>
    <n v="-1"/>
    <n v="48.9386194877317"/>
    <n v="-1"/>
    <x v="12"/>
    <x v="0"/>
    <x v="0"/>
  </r>
  <r>
    <n v="5077"/>
    <n v="6640"/>
    <m/>
    <x v="1"/>
    <n v="0"/>
    <n v="403"/>
    <n v="-1"/>
    <n v="134.333333333333"/>
    <n v="-1"/>
    <n v="23.554012102226501"/>
    <n v="-1"/>
    <n v="8.1945028077128708"/>
    <n v="-1"/>
    <n v="11.308413835569301"/>
    <n v="-1"/>
    <n v="26.487616144434099"/>
    <n v="-1"/>
    <x v="12"/>
    <x v="2"/>
    <x v="0"/>
  </r>
  <r>
    <n v="5077"/>
    <n v="6641"/>
    <m/>
    <x v="1"/>
    <n v="0"/>
    <n v="190"/>
    <n v="-1"/>
    <n v="63.3333333333333"/>
    <n v="-1"/>
    <n v="37.210292003003502"/>
    <n v="-1"/>
    <n v="14.507005357482999"/>
    <n v="-1"/>
    <n v="20.0196673933266"/>
    <n v="-1"/>
    <n v="51.876642458014302"/>
    <n v="-1"/>
    <x v="12"/>
    <x v="3"/>
    <x v="0"/>
  </r>
  <r>
    <n v="5077"/>
    <n v="6642"/>
    <m/>
    <x v="1"/>
    <n v="0"/>
    <n v="214"/>
    <n v="-1"/>
    <n v="71.3333333333333"/>
    <n v="-1"/>
    <n v="42.179583358584402"/>
    <n v="-1"/>
    <n v="2.0412749188016801"/>
    <n v="-1"/>
    <n v="2.8169593879463202"/>
    <n v="-1"/>
    <n v="49.475135317506499"/>
    <n v="-1"/>
    <x v="12"/>
    <x v="4"/>
    <x v="0"/>
  </r>
  <r>
    <n v="5077"/>
    <n v="6645"/>
    <m/>
    <x v="1"/>
    <n v="0"/>
    <n v="529"/>
    <n v="-1"/>
    <n v="176.333333333333"/>
    <n v="-1"/>
    <n v="46.526995916302504"/>
    <n v="-1"/>
    <n v="4.3154525370609198"/>
    <n v="-1"/>
    <n v="5.9553244805663903"/>
    <n v="-1"/>
    <n v="19.696323596293599"/>
    <n v="-1"/>
    <x v="12"/>
    <x v="21"/>
    <x v="0"/>
  </r>
  <r>
    <n v="5077"/>
    <n v="6760"/>
    <m/>
    <x v="1"/>
    <n v="0"/>
    <n v="89"/>
    <n v="-1"/>
    <n v="29.6666666666667"/>
    <n v="-1"/>
    <n v="23.049629950245698"/>
    <n v="-1"/>
    <n v="2.15997895679399"/>
    <n v="-1"/>
    <n v="2.9807709500761299"/>
    <n v="-1"/>
    <n v="80.155350363579103"/>
    <n v="-1"/>
    <x v="12"/>
    <x v="16"/>
    <x v="0"/>
  </r>
  <r>
    <n v="5077"/>
    <n v="6761"/>
    <m/>
    <x v="1"/>
    <n v="0"/>
    <n v="524"/>
    <n v="-1"/>
    <n v="174.666666666667"/>
    <n v="-1"/>
    <n v="50.669789799746503"/>
    <n v="-1"/>
    <n v="3.92690777704509"/>
    <n v="-1"/>
    <n v="5.4191327135972696"/>
    <n v="-1"/>
    <n v="20.100175013358101"/>
    <n v="-1"/>
    <x v="12"/>
    <x v="20"/>
    <x v="0"/>
  </r>
  <r>
    <n v="5077"/>
    <n v="6763"/>
    <m/>
    <x v="1"/>
    <n v="0"/>
    <n v="216"/>
    <n v="-1"/>
    <n v="72"/>
    <n v="-1"/>
    <n v="30.9740088372819"/>
    <n v="-1"/>
    <n v="2.6698394512466002"/>
    <n v="-1"/>
    <n v="3.6843784427203001"/>
    <n v="-1"/>
    <n v="47.135095965574997"/>
    <n v="-1"/>
    <x v="12"/>
    <x v="7"/>
    <x v="0"/>
  </r>
  <r>
    <n v="5077"/>
    <n v="6767"/>
    <m/>
    <x v="1"/>
    <n v="0"/>
    <n v="189"/>
    <n v="-1"/>
    <n v="63"/>
    <n v="-1"/>
    <n v="56.432250698944998"/>
    <n v="-1"/>
    <n v="1.1805296199467701"/>
    <n v="-1"/>
    <n v="1.6291308755265399"/>
    <n v="-1"/>
    <n v="54.812406999053103"/>
    <n v="-1"/>
    <x v="12"/>
    <x v="10"/>
    <x v="0"/>
  </r>
  <r>
    <n v="5077"/>
    <n v="6768"/>
    <m/>
    <x v="1"/>
    <n v="0"/>
    <n v="32"/>
    <n v="-1"/>
    <n v="10.6666666666667"/>
    <n v="-1"/>
    <n v="30.973403666348201"/>
    <n v="-1"/>
    <n v="0.534392860628223"/>
    <n v="-1"/>
    <n v="0.73746214766694895"/>
    <n v="-1"/>
    <n v="277.66379428465302"/>
    <n v="-1"/>
    <x v="12"/>
    <x v="11"/>
    <x v="0"/>
  </r>
  <r>
    <n v="5077"/>
    <n v="6770"/>
    <m/>
    <x v="1"/>
    <n v="0"/>
    <n v="43"/>
    <n v="-1"/>
    <n v="14.3333333333333"/>
    <n v="-1"/>
    <n v="44.902968151133003"/>
    <n v="-1"/>
    <n v="0.70145714493621603"/>
    <n v="-1"/>
    <n v="0.968010860011979"/>
    <n v="-1"/>
    <n v="102.45381808437401"/>
    <n v="-1"/>
    <x v="12"/>
    <x v="15"/>
    <x v="0"/>
  </r>
  <r>
    <n v="5077"/>
    <n v="6775"/>
    <m/>
    <x v="1"/>
    <n v="0"/>
    <n v="23"/>
    <n v="-1"/>
    <n v="7.6666666666666696"/>
    <n v="-1"/>
    <n v="43.874135059320103"/>
    <n v="-1"/>
    <n v="0.35240511078605202"/>
    <n v="-1"/>
    <n v="0.48631905288475102"/>
    <n v="-1"/>
    <n v="204.39897430989501"/>
    <n v="-1"/>
    <x v="12"/>
    <x v="12"/>
    <x v="0"/>
  </r>
  <r>
    <n v="5077"/>
    <n v="6777"/>
    <m/>
    <x v="1"/>
    <n v="0"/>
    <n v="32"/>
    <n v="-1"/>
    <n v="10.6666666666667"/>
    <n v="-1"/>
    <n v="38.715372005745898"/>
    <n v="-1"/>
    <n v="0.32003358789105901"/>
    <n v="-1"/>
    <n v="0.44164634976362199"/>
    <n v="-1"/>
    <n v="277.431821049277"/>
    <n v="-1"/>
    <x v="12"/>
    <x v="14"/>
    <x v="0"/>
  </r>
  <r>
    <n v="5078"/>
    <n v="3660"/>
    <m/>
    <x v="1"/>
    <n v="1"/>
    <n v="60"/>
    <n v="-1"/>
    <n v="240"/>
    <n v="-1"/>
    <n v="53.611858378199997"/>
    <n v="-1"/>
    <n v="4.6026195661057701"/>
    <n v="-1"/>
    <n v="7.5943222840745204"/>
    <n v="-1"/>
    <n v="14.746347366665301"/>
    <n v="-1"/>
    <x v="0"/>
    <x v="0"/>
    <x v="0"/>
  </r>
  <r>
    <n v="5078"/>
    <n v="4524"/>
    <m/>
    <x v="1"/>
    <n v="1"/>
    <n v="28"/>
    <n v="-1"/>
    <n v="112"/>
    <n v="-1"/>
    <n v="24.890914988488198"/>
    <n v="-1"/>
    <n v="14.9127937600895"/>
    <n v="-1"/>
    <n v="24.606109704147599"/>
    <n v="-1"/>
    <n v="31.308998873358298"/>
    <n v="-1"/>
    <x v="0"/>
    <x v="0"/>
    <x v="0"/>
  </r>
  <r>
    <n v="5078"/>
    <n v="4949"/>
    <m/>
    <x v="1"/>
    <n v="1"/>
    <n v="6"/>
    <n v="-1"/>
    <n v="24"/>
    <n v="-1"/>
    <n v="43.172485619546201"/>
    <n v="-1"/>
    <n v="0.55536938027669003"/>
    <n v="-1"/>
    <n v="0.91635947745653801"/>
    <n v="-1"/>
    <n v="145.84711226901899"/>
    <n v="-1"/>
    <x v="0"/>
    <x v="0"/>
    <x v="0"/>
  </r>
  <r>
    <n v="5078"/>
    <n v="4950"/>
    <m/>
    <x v="1"/>
    <n v="1"/>
    <n v="61"/>
    <n v="-1"/>
    <n v="244"/>
    <n v="-1"/>
    <n v="50.620414474049703"/>
    <n v="-1"/>
    <n v="4.9636075209441701"/>
    <n v="-1"/>
    <n v="8.1899524095578808"/>
    <n v="-1"/>
    <n v="14.7105235271216"/>
    <n v="-1"/>
    <x v="0"/>
    <x v="0"/>
    <x v="0"/>
  </r>
  <r>
    <n v="5078"/>
    <n v="4951"/>
    <m/>
    <x v="1"/>
    <n v="1"/>
    <n v="60"/>
    <n v="-1"/>
    <n v="240"/>
    <n v="-1"/>
    <n v="53.208451591659902"/>
    <n v="-1"/>
    <n v="4.5883945922768499"/>
    <n v="-1"/>
    <n v="7.5708510772568003"/>
    <n v="-1"/>
    <n v="15.146865637300101"/>
    <n v="-1"/>
    <x v="0"/>
    <x v="0"/>
    <x v="0"/>
  </r>
  <r>
    <n v="5078"/>
    <n v="6640"/>
    <m/>
    <x v="1"/>
    <n v="1"/>
    <n v="44"/>
    <n v="-1"/>
    <n v="176"/>
    <n v="-1"/>
    <n v="48.520858755749501"/>
    <n v="-1"/>
    <n v="3.5380931633947301"/>
    <n v="-1"/>
    <n v="4.88256854861379"/>
    <n v="-1"/>
    <n v="20.650636237173899"/>
    <n v="-1"/>
    <x v="0"/>
    <x v="2"/>
    <x v="0"/>
  </r>
  <r>
    <n v="5078"/>
    <n v="6645"/>
    <m/>
    <x v="1"/>
    <n v="1"/>
    <n v="65"/>
    <n v="-1"/>
    <n v="260"/>
    <n v="-1"/>
    <n v="46.054288964426704"/>
    <n v="-1"/>
    <n v="5.7939000080187597"/>
    <n v="-1"/>
    <n v="7.9955819834384201"/>
    <n v="-1"/>
    <n v="13.3375483659146"/>
    <n v="-1"/>
    <x v="0"/>
    <x v="21"/>
    <x v="0"/>
  </r>
  <r>
    <n v="5078"/>
    <n v="6761"/>
    <m/>
    <x v="1"/>
    <n v="1"/>
    <n v="60"/>
    <n v="-1"/>
    <n v="240"/>
    <n v="-1"/>
    <n v="53.999806433679097"/>
    <n v="-1"/>
    <n v="4.5610847634768197"/>
    <n v="-1"/>
    <n v="6.2942969518490699"/>
    <n v="-1"/>
    <n v="14.7489217436842"/>
    <n v="-1"/>
    <x v="0"/>
    <x v="20"/>
    <x v="0"/>
  </r>
  <r>
    <n v="5078"/>
    <n v="6770"/>
    <m/>
    <x v="1"/>
    <n v="1"/>
    <n v="6"/>
    <n v="-1"/>
    <n v="24"/>
    <n v="-1"/>
    <n v="49.367678628257202"/>
    <n v="-1"/>
    <n v="0.45134839742641802"/>
    <n v="-1"/>
    <n v="0.62286078844845705"/>
    <n v="-1"/>
    <n v="146.42226524468299"/>
    <n v="-1"/>
    <x v="0"/>
    <x v="15"/>
    <x v="0"/>
  </r>
  <r>
    <n v="5078"/>
    <n v="2959"/>
    <m/>
    <x v="1"/>
    <n v="2"/>
    <n v="22"/>
    <n v="-1"/>
    <n v="88"/>
    <n v="-1"/>
    <n v="56.047717209229702"/>
    <n v="-1"/>
    <n v="1.39180809066953"/>
    <n v="-1"/>
    <n v="2.2964833496047299"/>
    <n v="-1"/>
    <n v="37.148049036384997"/>
    <n v="-1"/>
    <x v="1"/>
    <x v="0"/>
    <x v="0"/>
  </r>
  <r>
    <n v="5078"/>
    <n v="3659"/>
    <m/>
    <x v="1"/>
    <n v="2"/>
    <n v="28"/>
    <n v="-1"/>
    <n v="112"/>
    <n v="-1"/>
    <n v="40.104370395601798"/>
    <n v="-1"/>
    <n v="2.7550167212742198"/>
    <n v="-1"/>
    <n v="4.5457775901024702"/>
    <n v="-1"/>
    <n v="32.239784845314801"/>
    <n v="-1"/>
    <x v="1"/>
    <x v="0"/>
    <x v="0"/>
  </r>
  <r>
    <n v="5078"/>
    <n v="3660"/>
    <m/>
    <x v="1"/>
    <n v="2"/>
    <n v="54"/>
    <n v="-1"/>
    <n v="216"/>
    <n v="-1"/>
    <n v="52.367568387350801"/>
    <n v="-1"/>
    <n v="4.2188585139049897"/>
    <n v="-1"/>
    <n v="6.9611165479432398"/>
    <n v="-1"/>
    <n v="16.555878241518599"/>
    <n v="-1"/>
    <x v="1"/>
    <x v="0"/>
    <x v="0"/>
  </r>
  <r>
    <n v="5078"/>
    <n v="4524"/>
    <m/>
    <x v="1"/>
    <n v="2"/>
    <n v="25"/>
    <n v="-1"/>
    <n v="100"/>
    <n v="-1"/>
    <n v="27.1823933928335"/>
    <n v="-1"/>
    <n v="19.099465266334899"/>
    <n v="-1"/>
    <n v="31.514117689452601"/>
    <n v="-1"/>
    <n v="33.361514978636798"/>
    <n v="-1"/>
    <x v="1"/>
    <x v="0"/>
    <x v="0"/>
  </r>
  <r>
    <n v="5078"/>
    <n v="4949"/>
    <m/>
    <x v="1"/>
    <n v="2"/>
    <n v="8"/>
    <n v="-1"/>
    <n v="32"/>
    <n v="-1"/>
    <n v="40.049801562617603"/>
    <n v="-1"/>
    <n v="0.81951356648550799"/>
    <n v="-1"/>
    <n v="1.35219738470109"/>
    <n v="-1"/>
    <n v="84.729333479541694"/>
    <n v="-1"/>
    <x v="1"/>
    <x v="0"/>
    <x v="0"/>
  </r>
  <r>
    <n v="5078"/>
    <n v="4950"/>
    <m/>
    <x v="1"/>
    <n v="2"/>
    <n v="52"/>
    <n v="-1"/>
    <n v="208"/>
    <n v="-1"/>
    <n v="49.022819558156598"/>
    <n v="-1"/>
    <n v="4.3691461256277302"/>
    <n v="-1"/>
    <n v="7.20909110728575"/>
    <n v="-1"/>
    <n v="16.842766765688001"/>
    <n v="-1"/>
    <x v="1"/>
    <x v="0"/>
    <x v="0"/>
  </r>
  <r>
    <n v="5078"/>
    <n v="4951"/>
    <m/>
    <x v="1"/>
    <n v="2"/>
    <n v="53"/>
    <n v="-1"/>
    <n v="212"/>
    <n v="-1"/>
    <n v="50.401230914568202"/>
    <n v="-1"/>
    <n v="4.1543900465883699"/>
    <n v="-1"/>
    <n v="6.8547435768708"/>
    <n v="-1"/>
    <n v="16.693992149028698"/>
    <n v="-1"/>
    <x v="1"/>
    <x v="0"/>
    <x v="0"/>
  </r>
  <r>
    <n v="5078"/>
    <n v="6640"/>
    <m/>
    <x v="1"/>
    <n v="2"/>
    <n v="46"/>
    <n v="-1"/>
    <n v="184"/>
    <n v="-1"/>
    <n v="30.666123327062198"/>
    <n v="-1"/>
    <n v="8.76104941143881"/>
    <n v="-1"/>
    <n v="12.0902481460096"/>
    <n v="-1"/>
    <n v="19.148158273268699"/>
    <n v="-1"/>
    <x v="1"/>
    <x v="2"/>
    <x v="0"/>
  </r>
  <r>
    <n v="5078"/>
    <n v="6645"/>
    <m/>
    <x v="1"/>
    <n v="2"/>
    <n v="53"/>
    <n v="-1"/>
    <n v="212"/>
    <n v="-1"/>
    <n v="44.958846436851303"/>
    <n v="-1"/>
    <n v="4.8566769036148498"/>
    <n v="-1"/>
    <n v="6.70221410383005"/>
    <n v="-1"/>
    <n v="16.759953053295"/>
    <n v="-1"/>
    <x v="1"/>
    <x v="21"/>
    <x v="0"/>
  </r>
  <r>
    <n v="5078"/>
    <n v="6761"/>
    <m/>
    <x v="1"/>
    <n v="2"/>
    <n v="54"/>
    <n v="-1"/>
    <n v="216"/>
    <n v="-1"/>
    <n v="52.548767769122001"/>
    <n v="-1"/>
    <n v="4.1907212742810698"/>
    <n v="-1"/>
    <n v="5.7831953385249601"/>
    <n v="-1"/>
    <n v="16.555553856363499"/>
    <n v="-1"/>
    <x v="1"/>
    <x v="20"/>
    <x v="0"/>
  </r>
  <r>
    <n v="5078"/>
    <n v="6763"/>
    <m/>
    <x v="1"/>
    <n v="2"/>
    <n v="29"/>
    <n v="-1"/>
    <n v="116"/>
    <n v="-1"/>
    <n v="31.5283119359698"/>
    <n v="-1"/>
    <n v="3.4661859258823902"/>
    <n v="-1"/>
    <n v="4.7833365777176997"/>
    <n v="-1"/>
    <n v="31.630665555375501"/>
    <n v="-1"/>
    <x v="1"/>
    <x v="7"/>
    <x v="0"/>
  </r>
  <r>
    <n v="5078"/>
    <n v="6767"/>
    <m/>
    <x v="1"/>
    <n v="2"/>
    <n v="21"/>
    <n v="-1"/>
    <n v="84"/>
    <n v="-1"/>
    <n v="55.178568813377701"/>
    <n v="-1"/>
    <n v="1.52876756246792"/>
    <n v="-1"/>
    <n v="2.1096992362057301"/>
    <n v="-1"/>
    <n v="43.785402235942101"/>
    <n v="-1"/>
    <x v="1"/>
    <x v="10"/>
    <x v="0"/>
  </r>
  <r>
    <n v="5078"/>
    <n v="6770"/>
    <m/>
    <x v="1"/>
    <n v="2"/>
    <n v="8"/>
    <n v="-1"/>
    <n v="32"/>
    <n v="-1"/>
    <n v="47.361725313721003"/>
    <n v="-1"/>
    <n v="0.67589388535314499"/>
    <n v="-1"/>
    <n v="0.93273356178734002"/>
    <n v="-1"/>
    <n v="86.347164344606497"/>
    <n v="-1"/>
    <x v="1"/>
    <x v="15"/>
    <x v="0"/>
  </r>
  <r>
    <n v="5078"/>
    <n v="3659"/>
    <m/>
    <x v="1"/>
    <n v="3"/>
    <n v="31"/>
    <n v="-1"/>
    <n v="124"/>
    <n v="-1"/>
    <n v="40.182362340937502"/>
    <n v="-1"/>
    <n v="3.03894427229553"/>
    <n v="-1"/>
    <n v="5.0142580492876299"/>
    <n v="-1"/>
    <n v="28.634964436008701"/>
    <n v="-1"/>
    <x v="2"/>
    <x v="0"/>
    <x v="0"/>
  </r>
  <r>
    <n v="5078"/>
    <n v="3660"/>
    <m/>
    <x v="1"/>
    <n v="3"/>
    <n v="62"/>
    <n v="-1"/>
    <n v="248"/>
    <n v="-1"/>
    <n v="50.5034903626402"/>
    <n v="-1"/>
    <n v="5.0116896210670303"/>
    <n v="-1"/>
    <n v="8.2692878747605896"/>
    <n v="-1"/>
    <n v="14.3858917391475"/>
    <n v="-1"/>
    <x v="2"/>
    <x v="0"/>
    <x v="0"/>
  </r>
  <r>
    <n v="5078"/>
    <n v="4949"/>
    <m/>
    <x v="1"/>
    <n v="3"/>
    <n v="7"/>
    <n v="-1"/>
    <n v="28"/>
    <n v="-1"/>
    <n v="46.993441098751397"/>
    <n v="-1"/>
    <n v="0.59838964671124395"/>
    <n v="-1"/>
    <n v="0.98734291707355204"/>
    <n v="-1"/>
    <n v="119.901826578553"/>
    <n v="-1"/>
    <x v="2"/>
    <x v="0"/>
    <x v="0"/>
  </r>
  <r>
    <n v="5078"/>
    <n v="4950"/>
    <m/>
    <x v="1"/>
    <n v="3"/>
    <n v="63"/>
    <n v="-1"/>
    <n v="252"/>
    <n v="-1"/>
    <n v="47.794770672532003"/>
    <n v="-1"/>
    <n v="5.4380840877362502"/>
    <n v="-1"/>
    <n v="8.9728387447648092"/>
    <n v="-1"/>
    <n v="14.130912335614701"/>
    <n v="-1"/>
    <x v="2"/>
    <x v="0"/>
    <x v="0"/>
  </r>
  <r>
    <n v="5078"/>
    <n v="4951"/>
    <m/>
    <x v="1"/>
    <n v="3"/>
    <n v="64"/>
    <n v="-1"/>
    <n v="256"/>
    <n v="-1"/>
    <n v="50.841013082936399"/>
    <n v="-1"/>
    <n v="5.0443026128263799"/>
    <n v="-1"/>
    <n v="8.3230993111635403"/>
    <n v="-1"/>
    <n v="14.121495180044599"/>
    <n v="-1"/>
    <x v="2"/>
    <x v="0"/>
    <x v="0"/>
  </r>
  <r>
    <n v="5078"/>
    <n v="6368"/>
    <m/>
    <x v="1"/>
    <n v="3"/>
    <n v="31"/>
    <n v="-1"/>
    <n v="124"/>
    <n v="-1"/>
    <n v="27.184785112821402"/>
    <n v="-1"/>
    <n v="5.12056011336501"/>
    <n v="-1"/>
    <n v="8.4489241870522598"/>
    <n v="-1"/>
    <n v="29.756536606308298"/>
    <n v="-1"/>
    <x v="2"/>
    <x v="0"/>
    <x v="0"/>
  </r>
  <r>
    <n v="5078"/>
    <n v="6640"/>
    <m/>
    <x v="1"/>
    <n v="3"/>
    <n v="48"/>
    <n v="-1"/>
    <n v="192"/>
    <n v="-1"/>
    <n v="15.7860244919352"/>
    <n v="-1"/>
    <n v="12.620285375161799"/>
    <n v="-1"/>
    <n v="17.415993757544999"/>
    <n v="-1"/>
    <n v="18.576532458554301"/>
    <n v="-1"/>
    <x v="2"/>
    <x v="2"/>
    <x v="0"/>
  </r>
  <r>
    <n v="5078"/>
    <n v="6642"/>
    <m/>
    <x v="1"/>
    <n v="3"/>
    <n v="31"/>
    <n v="-1"/>
    <n v="124"/>
    <n v="-1"/>
    <n v="42.576342043032298"/>
    <n v="-1"/>
    <n v="2.8958347842009302"/>
    <n v="-1"/>
    <n v="3.99625200219729"/>
    <n v="-1"/>
    <n v="29.839512410918299"/>
    <n v="-1"/>
    <x v="2"/>
    <x v="4"/>
    <x v="0"/>
  </r>
  <r>
    <n v="5078"/>
    <n v="6645"/>
    <m/>
    <x v="1"/>
    <n v="3"/>
    <n v="64"/>
    <n v="-1"/>
    <n v="256"/>
    <n v="-1"/>
    <n v="45.408010486226402"/>
    <n v="-1"/>
    <n v="5.8239046670386498"/>
    <n v="-1"/>
    <n v="8.0369884127427902"/>
    <n v="-1"/>
    <n v="13.365693023902301"/>
    <n v="-1"/>
    <x v="2"/>
    <x v="21"/>
    <x v="0"/>
  </r>
  <r>
    <n v="5078"/>
    <n v="6761"/>
    <m/>
    <x v="1"/>
    <n v="3"/>
    <n v="62"/>
    <n v="-1"/>
    <n v="248"/>
    <n v="-1"/>
    <n v="50.726161774440797"/>
    <n v="-1"/>
    <n v="5.0081185544978997"/>
    <n v="-1"/>
    <n v="6.9112035813265402"/>
    <n v="-1"/>
    <n v="14.3820223511298"/>
    <n v="-1"/>
    <x v="2"/>
    <x v="20"/>
    <x v="0"/>
  </r>
  <r>
    <n v="5078"/>
    <n v="6763"/>
    <m/>
    <x v="1"/>
    <n v="3"/>
    <n v="30"/>
    <n v="-1"/>
    <n v="120"/>
    <n v="-1"/>
    <n v="31.047044437192302"/>
    <n v="-1"/>
    <n v="3.63261368202875"/>
    <n v="-1"/>
    <n v="5.0130068811996802"/>
    <n v="-1"/>
    <n v="28.8032217412153"/>
    <n v="-1"/>
    <x v="2"/>
    <x v="7"/>
    <x v="0"/>
  </r>
  <r>
    <n v="5078"/>
    <n v="6770"/>
    <m/>
    <x v="1"/>
    <n v="3"/>
    <n v="7"/>
    <n v="-1"/>
    <n v="28"/>
    <n v="-1"/>
    <n v="50.150355220215999"/>
    <n v="-1"/>
    <n v="0.56745766454212898"/>
    <n v="-1"/>
    <n v="0.78309157706813903"/>
    <n v="-1"/>
    <n v="119.342241714618"/>
    <n v="-1"/>
    <x v="2"/>
    <x v="15"/>
    <x v="0"/>
  </r>
  <r>
    <n v="5078"/>
    <n v="6775"/>
    <m/>
    <x v="1"/>
    <n v="3"/>
    <n v="7"/>
    <n v="-1"/>
    <n v="28"/>
    <n v="-1"/>
    <n v="42.770270979856797"/>
    <n v="-1"/>
    <n v="0.67792131317045701"/>
    <n v="-1"/>
    <n v="0.93553141217522995"/>
    <n v="-1"/>
    <n v="109.321200860658"/>
    <n v="-1"/>
    <x v="2"/>
    <x v="12"/>
    <x v="0"/>
  </r>
  <r>
    <n v="5078"/>
    <n v="3660"/>
    <m/>
    <x v="1"/>
    <n v="4"/>
    <n v="68"/>
    <n v="-1"/>
    <n v="272"/>
    <n v="-1"/>
    <n v="52.590515090219199"/>
    <n v="-1"/>
    <n v="5.2708736766855102"/>
    <n v="-1"/>
    <n v="8.6969415665310894"/>
    <n v="-1"/>
    <n v="13.1964596791586"/>
    <n v="-1"/>
    <x v="3"/>
    <x v="0"/>
    <x v="0"/>
  </r>
  <r>
    <n v="5078"/>
    <n v="4524"/>
    <m/>
    <x v="1"/>
    <n v="4"/>
    <n v="25"/>
    <n v="-1"/>
    <n v="100"/>
    <n v="-1"/>
    <n v="21.816077309090399"/>
    <n v="-1"/>
    <n v="17.131284281017798"/>
    <n v="-1"/>
    <n v="28.2666190636794"/>
    <n v="-1"/>
    <n v="32.976846531433701"/>
    <n v="-1"/>
    <x v="3"/>
    <x v="0"/>
    <x v="0"/>
  </r>
  <r>
    <n v="5078"/>
    <n v="4950"/>
    <m/>
    <x v="1"/>
    <n v="4"/>
    <n v="67"/>
    <n v="-1"/>
    <n v="268"/>
    <n v="-1"/>
    <n v="48.685232689257198"/>
    <n v="-1"/>
    <n v="5.6129731869839103"/>
    <n v="-1"/>
    <n v="9.2614057585234608"/>
    <n v="-1"/>
    <n v="13.1636819936951"/>
    <n v="-1"/>
    <x v="3"/>
    <x v="0"/>
    <x v="0"/>
  </r>
  <r>
    <n v="5078"/>
    <n v="4951"/>
    <m/>
    <x v="1"/>
    <n v="4"/>
    <n v="67"/>
    <n v="-1"/>
    <n v="268"/>
    <n v="-1"/>
    <n v="50.583971026844601"/>
    <n v="-1"/>
    <n v="5.41927997083436"/>
    <n v="-1"/>
    <n v="8.9418119518766908"/>
    <n v="-1"/>
    <n v="13.3588229753212"/>
    <n v="-1"/>
    <x v="3"/>
    <x v="0"/>
    <x v="0"/>
  </r>
  <r>
    <n v="5078"/>
    <n v="6640"/>
    <m/>
    <x v="1"/>
    <n v="4"/>
    <n v="50"/>
    <n v="-1"/>
    <n v="200"/>
    <n v="-1"/>
    <n v="16.665160792816099"/>
    <n v="-1"/>
    <n v="12.688082261281201"/>
    <n v="-1"/>
    <n v="17.509553460066599"/>
    <n v="-1"/>
    <n v="17.7756684782007"/>
    <n v="-1"/>
    <x v="3"/>
    <x v="2"/>
    <x v="0"/>
  </r>
  <r>
    <n v="5078"/>
    <n v="6645"/>
    <m/>
    <x v="1"/>
    <n v="4"/>
    <n v="68"/>
    <n v="-1"/>
    <n v="272"/>
    <n v="-1"/>
    <n v="47.532828415147698"/>
    <n v="-1"/>
    <n v="5.79411886914143"/>
    <n v="-1"/>
    <n v="7.9958840117866599"/>
    <n v="-1"/>
    <n v="13.2439722734192"/>
    <n v="-1"/>
    <x v="3"/>
    <x v="21"/>
    <x v="0"/>
  </r>
  <r>
    <n v="5078"/>
    <n v="6761"/>
    <m/>
    <x v="1"/>
    <n v="4"/>
    <n v="68"/>
    <n v="-1"/>
    <n v="272"/>
    <n v="-1"/>
    <n v="53.269213533011701"/>
    <n v="-1"/>
    <n v="5.1835606014602096"/>
    <n v="-1"/>
    <n v="7.1533136052979502"/>
    <n v="-1"/>
    <n v="13.202826620157801"/>
    <n v="-1"/>
    <x v="3"/>
    <x v="20"/>
    <x v="0"/>
  </r>
  <r>
    <n v="5078"/>
    <n v="3659"/>
    <m/>
    <x v="1"/>
    <n v="5"/>
    <n v="21"/>
    <n v="-1"/>
    <n v="84"/>
    <n v="-1"/>
    <n v="39.630029586493897"/>
    <n v="-1"/>
    <n v="2.0823233474320202"/>
    <n v="-1"/>
    <n v="3.4358335232628399"/>
    <n v="-1"/>
    <n v="43.065733797681801"/>
    <n v="-1"/>
    <x v="4"/>
    <x v="0"/>
    <x v="0"/>
  </r>
  <r>
    <n v="5078"/>
    <n v="3660"/>
    <m/>
    <x v="1"/>
    <n v="5"/>
    <n v="52"/>
    <n v="-1"/>
    <n v="208"/>
    <n v="-1"/>
    <n v="51.878324703343601"/>
    <n v="-1"/>
    <n v="4.0691163457586397"/>
    <n v="-1"/>
    <n v="6.71404197050175"/>
    <n v="-1"/>
    <n v="17.452039023712398"/>
    <n v="-1"/>
    <x v="4"/>
    <x v="0"/>
    <x v="0"/>
  </r>
  <r>
    <n v="5078"/>
    <n v="4524"/>
    <m/>
    <x v="1"/>
    <n v="5"/>
    <n v="14"/>
    <n v="-1"/>
    <n v="56"/>
    <n v="-1"/>
    <n v="28.515338592913299"/>
    <n v="-1"/>
    <n v="9.4866637474149496"/>
    <n v="-1"/>
    <n v="15.652995183234699"/>
    <n v="-1"/>
    <n v="55.793599796701997"/>
    <n v="-1"/>
    <x v="4"/>
    <x v="0"/>
    <x v="0"/>
  </r>
  <r>
    <n v="5078"/>
    <n v="4950"/>
    <m/>
    <x v="1"/>
    <n v="5"/>
    <n v="51"/>
    <n v="-1"/>
    <n v="204"/>
    <n v="-1"/>
    <n v="49.601180748946298"/>
    <n v="-1"/>
    <n v="4.2290678332310199"/>
    <n v="-1"/>
    <n v="6.9779619248311899"/>
    <n v="-1"/>
    <n v="17.865903149303499"/>
    <n v="-1"/>
    <x v="4"/>
    <x v="0"/>
    <x v="0"/>
  </r>
  <r>
    <n v="5078"/>
    <n v="4951"/>
    <m/>
    <x v="1"/>
    <n v="5"/>
    <n v="54"/>
    <n v="-1"/>
    <n v="216"/>
    <n v="-1"/>
    <n v="49.008416766514102"/>
    <n v="-1"/>
    <n v="4.4264013189538698"/>
    <n v="-1"/>
    <n v="7.30356217627389"/>
    <n v="-1"/>
    <n v="16.635811121998501"/>
    <n v="-1"/>
    <x v="4"/>
    <x v="0"/>
    <x v="0"/>
  </r>
  <r>
    <n v="5078"/>
    <n v="6368"/>
    <m/>
    <x v="1"/>
    <n v="5"/>
    <n v="22"/>
    <n v="-1"/>
    <n v="88"/>
    <n v="-1"/>
    <n v="30.211214149599702"/>
    <n v="-1"/>
    <n v="3.02607334809082"/>
    <n v="-1"/>
    <n v="4.9930210243498498"/>
    <n v="-1"/>
    <n v="42.777929635544602"/>
    <n v="-1"/>
    <x v="4"/>
    <x v="0"/>
    <x v="0"/>
  </r>
  <r>
    <n v="5078"/>
    <n v="6640"/>
    <m/>
    <x v="1"/>
    <n v="5"/>
    <n v="38"/>
    <n v="-1"/>
    <n v="152"/>
    <n v="-1"/>
    <n v="15.774707739752801"/>
    <n v="-1"/>
    <n v="9.9452476809574293"/>
    <n v="-1"/>
    <n v="13.724441752298601"/>
    <n v="-1"/>
    <n v="22.446790739233801"/>
    <n v="-1"/>
    <x v="4"/>
    <x v="2"/>
    <x v="0"/>
  </r>
  <r>
    <n v="5078"/>
    <n v="6642"/>
    <m/>
    <x v="1"/>
    <n v="5"/>
    <n v="21"/>
    <n v="-1"/>
    <n v="84"/>
    <n v="-1"/>
    <n v="40.791191942723799"/>
    <n v="-1"/>
    <n v="2.0775156732185001"/>
    <n v="-1"/>
    <n v="2.8669716290415299"/>
    <n v="-1"/>
    <n v="43.032097510196301"/>
    <n v="-1"/>
    <x v="4"/>
    <x v="4"/>
    <x v="0"/>
  </r>
  <r>
    <n v="5078"/>
    <n v="6645"/>
    <m/>
    <x v="1"/>
    <n v="5"/>
    <n v="51"/>
    <n v="-1"/>
    <n v="204"/>
    <n v="-1"/>
    <n v="45.964415640332398"/>
    <n v="-1"/>
    <n v="4.55750920274376"/>
    <n v="-1"/>
    <n v="6.2893626780544896"/>
    <n v="-1"/>
    <n v="16.953853218875398"/>
    <n v="-1"/>
    <x v="4"/>
    <x v="21"/>
    <x v="0"/>
  </r>
  <r>
    <n v="5078"/>
    <n v="6761"/>
    <m/>
    <x v="1"/>
    <n v="5"/>
    <n v="54"/>
    <n v="-1"/>
    <n v="216"/>
    <n v="-1"/>
    <n v="52.114110759518198"/>
    <n v="-1"/>
    <n v="4.1441660645607001"/>
    <n v="-1"/>
    <n v="5.7189491493328397"/>
    <n v="-1"/>
    <n v="16.850528400022601"/>
    <n v="-1"/>
    <x v="4"/>
    <x v="20"/>
    <x v="0"/>
  </r>
  <r>
    <n v="5078"/>
    <n v="6763"/>
    <m/>
    <x v="1"/>
    <n v="5"/>
    <n v="21"/>
    <n v="-1"/>
    <n v="84"/>
    <n v="-1"/>
    <n v="30.887583620934102"/>
    <n v="-1"/>
    <n v="2.56974304441033"/>
    <n v="-1"/>
    <n v="3.5462454012862499"/>
    <n v="-1"/>
    <n v="43.901502319919601"/>
    <n v="-1"/>
    <x v="4"/>
    <x v="7"/>
    <x v="0"/>
  </r>
  <r>
    <n v="5078"/>
    <n v="3660"/>
    <m/>
    <x v="1"/>
    <n v="6"/>
    <n v="52"/>
    <n v="-1"/>
    <n v="208"/>
    <n v="-1"/>
    <n v="49.7904123462583"/>
    <n v="-1"/>
    <n v="4.2427422982627503"/>
    <n v="-1"/>
    <n v="7.0005247921335396"/>
    <n v="-1"/>
    <n v="17.317807291772901"/>
    <n v="-1"/>
    <x v="5"/>
    <x v="0"/>
    <x v="0"/>
  </r>
  <r>
    <n v="5078"/>
    <n v="4524"/>
    <m/>
    <x v="1"/>
    <n v="6"/>
    <n v="16"/>
    <n v="-1"/>
    <n v="64"/>
    <n v="-1"/>
    <n v="30.7630829054138"/>
    <n v="-1"/>
    <n v="7.6982009555023403"/>
    <n v="-1"/>
    <n v="12.7020315765789"/>
    <n v="-1"/>
    <n v="48.523516223487903"/>
    <n v="-1"/>
    <x v="5"/>
    <x v="0"/>
    <x v="0"/>
  </r>
  <r>
    <n v="5078"/>
    <n v="4950"/>
    <m/>
    <x v="1"/>
    <n v="6"/>
    <n v="54"/>
    <n v="-1"/>
    <n v="216"/>
    <n v="-1"/>
    <n v="46.824924908685603"/>
    <n v="-1"/>
    <n v="4.6208921580179503"/>
    <n v="-1"/>
    <n v="7.6244720607296097"/>
    <n v="-1"/>
    <n v="16.548511081559301"/>
    <n v="-1"/>
    <x v="5"/>
    <x v="0"/>
    <x v="0"/>
  </r>
  <r>
    <n v="5078"/>
    <n v="4951"/>
    <m/>
    <x v="1"/>
    <n v="6"/>
    <n v="51"/>
    <n v="-1"/>
    <n v="204"/>
    <n v="-1"/>
    <n v="47.397233633428698"/>
    <n v="-1"/>
    <n v="4.4537854969985897"/>
    <n v="-1"/>
    <n v="7.3487460700476799"/>
    <n v="-1"/>
    <n v="17.565629747972999"/>
    <n v="-1"/>
    <x v="5"/>
    <x v="0"/>
    <x v="0"/>
  </r>
  <r>
    <n v="5078"/>
    <n v="6357"/>
    <m/>
    <x v="1"/>
    <n v="6"/>
    <n v="17"/>
    <n v="-1"/>
    <n v="68"/>
    <n v="-1"/>
    <n v="40.814114229170499"/>
    <n v="-1"/>
    <n v="1.9896006555876999"/>
    <n v="-1"/>
    <n v="3.2828410817196998"/>
    <n v="-1"/>
    <n v="52.391939623926"/>
    <n v="-1"/>
    <x v="5"/>
    <x v="0"/>
    <x v="0"/>
  </r>
  <r>
    <n v="5078"/>
    <n v="6640"/>
    <m/>
    <x v="1"/>
    <n v="6"/>
    <n v="37"/>
    <n v="-1"/>
    <n v="148"/>
    <n v="-1"/>
    <n v="14.604774899491501"/>
    <n v="-1"/>
    <n v="10.618121894060801"/>
    <n v="-1"/>
    <n v="14.6530081631728"/>
    <n v="-1"/>
    <n v="24.118595446163901"/>
    <n v="-1"/>
    <x v="5"/>
    <x v="2"/>
    <x v="0"/>
  </r>
  <r>
    <n v="5078"/>
    <n v="6645"/>
    <m/>
    <x v="1"/>
    <n v="6"/>
    <n v="52"/>
    <n v="-1"/>
    <n v="208"/>
    <n v="-1"/>
    <n v="46.641449959018502"/>
    <n v="-1"/>
    <n v="4.5087935211929402"/>
    <n v="-1"/>
    <n v="6.22213503774665"/>
    <n v="-1"/>
    <n v="16.7315211034648"/>
    <n v="-1"/>
    <x v="5"/>
    <x v="21"/>
    <x v="0"/>
  </r>
  <r>
    <n v="5078"/>
    <n v="6760"/>
    <m/>
    <x v="1"/>
    <n v="6"/>
    <n v="7"/>
    <n v="-1"/>
    <n v="28"/>
    <n v="-1"/>
    <n v="16.937501560166702"/>
    <n v="-1"/>
    <n v="1.68614385104779"/>
    <n v="-1"/>
    <n v="2.3268785064057802"/>
    <n v="-1"/>
    <n v="126.66820186557899"/>
    <n v="-1"/>
    <x v="5"/>
    <x v="16"/>
    <x v="0"/>
  </r>
  <r>
    <n v="5078"/>
    <n v="6761"/>
    <m/>
    <x v="1"/>
    <n v="6"/>
    <n v="50"/>
    <n v="-1"/>
    <n v="200"/>
    <n v="-1"/>
    <n v="50.464099667881499"/>
    <n v="-1"/>
    <n v="4.0714068439194797"/>
    <n v="-1"/>
    <n v="5.61854142519491"/>
    <n v="-1"/>
    <n v="17.912996724179798"/>
    <n v="-1"/>
    <x v="5"/>
    <x v="20"/>
    <x v="0"/>
  </r>
  <r>
    <n v="5078"/>
    <n v="3660"/>
    <m/>
    <x v="1"/>
    <n v="7"/>
    <n v="41"/>
    <n v="-1"/>
    <n v="164"/>
    <n v="-1"/>
    <n v="47.322792821140297"/>
    <n v="-1"/>
    <n v="3.59602683252391"/>
    <n v="-1"/>
    <n v="5.9334442736644597"/>
    <n v="-1"/>
    <n v="21.1625211877294"/>
    <n v="-1"/>
    <x v="6"/>
    <x v="0"/>
    <x v="0"/>
  </r>
  <r>
    <n v="5078"/>
    <n v="4950"/>
    <m/>
    <x v="1"/>
    <n v="7"/>
    <n v="42"/>
    <n v="-1"/>
    <n v="168"/>
    <n v="-1"/>
    <n v="44.256667212854097"/>
    <n v="-1"/>
    <n v="3.8664445287041"/>
    <n v="-1"/>
    <n v="6.3796334723617703"/>
    <n v="-1"/>
    <n v="21.261642437069501"/>
    <n v="-1"/>
    <x v="6"/>
    <x v="0"/>
    <x v="0"/>
  </r>
  <r>
    <n v="5078"/>
    <n v="4951"/>
    <m/>
    <x v="1"/>
    <n v="7"/>
    <n v="40"/>
    <n v="-1"/>
    <n v="160"/>
    <n v="-1"/>
    <n v="44.535727231950098"/>
    <n v="-1"/>
    <n v="3.6109954231716102"/>
    <n v="-1"/>
    <n v="5.9581424482331604"/>
    <n v="-1"/>
    <n v="21.5434731817592"/>
    <n v="-1"/>
    <x v="6"/>
    <x v="0"/>
    <x v="0"/>
  </r>
  <r>
    <n v="5078"/>
    <n v="6640"/>
    <m/>
    <x v="1"/>
    <n v="7"/>
    <n v="32"/>
    <n v="-1"/>
    <n v="128"/>
    <n v="-1"/>
    <n v="22.724874231542898"/>
    <n v="-1"/>
    <n v="7.8179043239883903"/>
    <n v="-1"/>
    <n v="10.7887079298253"/>
    <n v="-1"/>
    <n v="25.490520778197901"/>
    <n v="-1"/>
    <x v="6"/>
    <x v="2"/>
    <x v="0"/>
  </r>
  <r>
    <n v="5078"/>
    <n v="6641"/>
    <m/>
    <x v="1"/>
    <n v="7"/>
    <n v="16"/>
    <n v="-1"/>
    <n v="64"/>
    <n v="-1"/>
    <n v="39.258686559390298"/>
    <n v="-1"/>
    <n v="14.9046891339814"/>
    <n v="-1"/>
    <n v="20.568471004894398"/>
    <n v="-1"/>
    <n v="55.199849240444202"/>
    <n v="-1"/>
    <x v="6"/>
    <x v="3"/>
    <x v="0"/>
  </r>
  <r>
    <n v="5078"/>
    <n v="6645"/>
    <m/>
    <x v="1"/>
    <n v="7"/>
    <n v="39"/>
    <n v="-1"/>
    <n v="156"/>
    <n v="-1"/>
    <n v="46.930341226432198"/>
    <n v="-1"/>
    <n v="3.3703471288091702"/>
    <n v="-1"/>
    <n v="4.6510790216855797"/>
    <n v="-1"/>
    <n v="21.852876522779599"/>
    <n v="-1"/>
    <x v="6"/>
    <x v="21"/>
    <x v="0"/>
  </r>
  <r>
    <n v="5078"/>
    <n v="6761"/>
    <m/>
    <x v="1"/>
    <n v="7"/>
    <n v="41"/>
    <n v="-1"/>
    <n v="164"/>
    <n v="-1"/>
    <n v="48.018670105628502"/>
    <n v="-1"/>
    <n v="3.5180504901110199"/>
    <n v="-1"/>
    <n v="4.8549096595778396"/>
    <n v="-1"/>
    <n v="21.177125679578399"/>
    <n v="-1"/>
    <x v="6"/>
    <x v="20"/>
    <x v="0"/>
  </r>
  <r>
    <n v="5078"/>
    <n v="6767"/>
    <m/>
    <x v="1"/>
    <n v="7"/>
    <n v="17"/>
    <n v="-1"/>
    <n v="68"/>
    <n v="-1"/>
    <n v="56.138605316674202"/>
    <n v="-1"/>
    <n v="1.2108301506849699"/>
    <n v="-1"/>
    <n v="1.67094560794527"/>
    <n v="-1"/>
    <n v="54.413213726564301"/>
    <n v="-1"/>
    <x v="6"/>
    <x v="10"/>
    <x v="0"/>
  </r>
  <r>
    <n v="5078"/>
    <n v="2959"/>
    <m/>
    <x v="1"/>
    <n v="8"/>
    <n v="16"/>
    <n v="-1"/>
    <n v="64"/>
    <n v="-1"/>
    <n v="54.247365270569901"/>
    <n v="-1"/>
    <n v="1.03300198732088"/>
    <n v="-1"/>
    <n v="1.70445327907945"/>
    <n v="-1"/>
    <n v="52.215984592743901"/>
    <n v="-1"/>
    <x v="7"/>
    <x v="0"/>
    <x v="0"/>
  </r>
  <r>
    <n v="5078"/>
    <n v="3660"/>
    <m/>
    <x v="1"/>
    <n v="8"/>
    <n v="28"/>
    <n v="-1"/>
    <n v="112"/>
    <n v="-1"/>
    <n v="46.0649207158473"/>
    <n v="-1"/>
    <n v="2.35763176938055"/>
    <n v="-1"/>
    <n v="3.8900924194779098"/>
    <n v="-1"/>
    <n v="32.180794536796903"/>
    <n v="-1"/>
    <x v="7"/>
    <x v="0"/>
    <x v="0"/>
  </r>
  <r>
    <n v="5078"/>
    <n v="4954"/>
    <m/>
    <x v="1"/>
    <n v="8"/>
    <n v="16"/>
    <n v="-1"/>
    <n v="64"/>
    <n v="-1"/>
    <n v="31.9553893351856"/>
    <n v="-1"/>
    <n v="6.43014301592987"/>
    <n v="-1"/>
    <n v="11.1980799335097"/>
    <n v="-1"/>
    <n v="57.767911552469201"/>
    <n v="-1"/>
    <x v="7"/>
    <x v="0"/>
    <x v="0"/>
  </r>
  <r>
    <n v="5078"/>
    <n v="6640"/>
    <m/>
    <x v="1"/>
    <n v="8"/>
    <n v="23"/>
    <n v="-1"/>
    <n v="92"/>
    <n v="-1"/>
    <n v="11.3172110892763"/>
    <n v="-1"/>
    <n v="9.5470058603614696"/>
    <n v="-1"/>
    <n v="13.1748680417752"/>
    <n v="-1"/>
    <n v="36.5532590640289"/>
    <n v="-1"/>
    <x v="7"/>
    <x v="2"/>
    <x v="0"/>
  </r>
  <r>
    <n v="5078"/>
    <n v="6645"/>
    <m/>
    <x v="1"/>
    <n v="8"/>
    <n v="30"/>
    <n v="-1"/>
    <n v="120"/>
    <n v="-1"/>
    <n v="44.321394814223602"/>
    <n v="-1"/>
    <n v="2.7684734235883202"/>
    <n v="-1"/>
    <n v="3.82049331135077"/>
    <n v="-1"/>
    <n v="28.0525307118358"/>
    <n v="-1"/>
    <x v="7"/>
    <x v="21"/>
    <x v="0"/>
  </r>
  <r>
    <n v="5078"/>
    <n v="3660"/>
    <m/>
    <x v="1"/>
    <n v="9"/>
    <n v="35"/>
    <n v="-1"/>
    <n v="140"/>
    <n v="-1"/>
    <n v="47.2011320658657"/>
    <n v="-1"/>
    <n v="3.0174682760568499"/>
    <n v="-1"/>
    <n v="4.9788226554937998"/>
    <n v="-1"/>
    <n v="24.784860036903002"/>
    <n v="-1"/>
    <x v="8"/>
    <x v="0"/>
    <x v="0"/>
  </r>
  <r>
    <n v="5078"/>
    <n v="4524"/>
    <m/>
    <x v="1"/>
    <n v="9"/>
    <n v="10"/>
    <n v="-1"/>
    <n v="40"/>
    <n v="-1"/>
    <n v="27.259888060819801"/>
    <n v="-1"/>
    <n v="3.4908381002237698"/>
    <n v="-1"/>
    <n v="5.75988286536922"/>
    <n v="-1"/>
    <n v="84.755689637000302"/>
    <n v="-1"/>
    <x v="8"/>
    <x v="0"/>
    <x v="0"/>
  </r>
  <r>
    <n v="5078"/>
    <n v="4950"/>
    <m/>
    <x v="1"/>
    <n v="9"/>
    <n v="36"/>
    <n v="-1"/>
    <n v="144"/>
    <n v="-1"/>
    <n v="44.384572691489403"/>
    <n v="-1"/>
    <n v="3.26908456963637"/>
    <n v="-1"/>
    <n v="5.3939895399000104"/>
    <n v="-1"/>
    <n v="25.042705576370501"/>
    <n v="-1"/>
    <x v="8"/>
    <x v="0"/>
    <x v="0"/>
  </r>
  <r>
    <n v="5078"/>
    <n v="4951"/>
    <m/>
    <x v="1"/>
    <n v="9"/>
    <n v="34"/>
    <n v="-1"/>
    <n v="136"/>
    <n v="-1"/>
    <n v="39.169090339769497"/>
    <n v="-1"/>
    <n v="3.6290592367924699"/>
    <n v="-1"/>
    <n v="5.9879477407075798"/>
    <n v="-1"/>
    <n v="25.505148368233399"/>
    <n v="-1"/>
    <x v="8"/>
    <x v="0"/>
    <x v="0"/>
  </r>
  <r>
    <n v="5078"/>
    <n v="6645"/>
    <m/>
    <x v="1"/>
    <n v="9"/>
    <n v="36"/>
    <n v="-1"/>
    <n v="144"/>
    <n v="-1"/>
    <n v="45.2412180464908"/>
    <n v="-1"/>
    <n v="3.2359895824851099"/>
    <n v="-1"/>
    <n v="4.4656656083990498"/>
    <n v="-1"/>
    <n v="24.981243848540299"/>
    <n v="-1"/>
    <x v="8"/>
    <x v="21"/>
    <x v="0"/>
  </r>
  <r>
    <n v="5078"/>
    <n v="6761"/>
    <m/>
    <x v="1"/>
    <n v="9"/>
    <n v="35"/>
    <n v="-1"/>
    <n v="140"/>
    <n v="-1"/>
    <n v="47.271048294918899"/>
    <n v="-1"/>
    <n v="3.00572241907448"/>
    <n v="-1"/>
    <n v="4.1478969239903796"/>
    <n v="-1"/>
    <n v="24.7909103932775"/>
    <n v="-1"/>
    <x v="8"/>
    <x v="20"/>
    <x v="0"/>
  </r>
  <r>
    <n v="5078"/>
    <n v="2959"/>
    <m/>
    <x v="1"/>
    <n v="10"/>
    <n v="10"/>
    <n v="-1"/>
    <n v="40"/>
    <n v="-1"/>
    <n v="56.0874215183172"/>
    <n v="-1"/>
    <n v="0.61808891536969501"/>
    <n v="-1"/>
    <n v="1.01984671036"/>
    <n v="-1"/>
    <n v="86.506884803843704"/>
    <n v="-1"/>
    <x v="9"/>
    <x v="0"/>
    <x v="0"/>
  </r>
  <r>
    <n v="5078"/>
    <n v="3659"/>
    <m/>
    <x v="1"/>
    <n v="10"/>
    <n v="14"/>
    <n v="-1"/>
    <n v="56"/>
    <n v="-1"/>
    <n v="40.531008661224902"/>
    <n v="-1"/>
    <n v="1.3662963445754901"/>
    <n v="-1"/>
    <n v="2.2543889685495602"/>
    <n v="-1"/>
    <n v="56.602554385526197"/>
    <n v="-1"/>
    <x v="9"/>
    <x v="0"/>
    <x v="0"/>
  </r>
  <r>
    <n v="5078"/>
    <n v="4950"/>
    <m/>
    <x v="1"/>
    <n v="10"/>
    <n v="25"/>
    <n v="-1"/>
    <n v="100"/>
    <n v="-1"/>
    <n v="43.199834739846601"/>
    <n v="-1"/>
    <n v="2.4069142843828"/>
    <n v="-1"/>
    <n v="3.9714085692316199"/>
    <n v="-1"/>
    <n v="34.003601218879403"/>
    <n v="-1"/>
    <x v="9"/>
    <x v="0"/>
    <x v="0"/>
  </r>
  <r>
    <n v="5078"/>
    <n v="6368"/>
    <m/>
    <x v="1"/>
    <n v="10"/>
    <n v="10"/>
    <n v="-1"/>
    <n v="40"/>
    <n v="-1"/>
    <n v="12.868366597765901"/>
    <n v="-1"/>
    <n v="4.4533510270233903"/>
    <n v="-1"/>
    <n v="7.3480291945885998"/>
    <n v="-1"/>
    <n v="67.542323393506393"/>
    <n v="-1"/>
    <x v="9"/>
    <x v="0"/>
    <x v="0"/>
  </r>
  <r>
    <n v="5078"/>
    <n v="6642"/>
    <m/>
    <x v="1"/>
    <n v="10"/>
    <n v="14"/>
    <n v="-1"/>
    <n v="56"/>
    <n v="-1"/>
    <n v="41.011954388777298"/>
    <n v="-1"/>
    <n v="1.3626220469294399"/>
    <n v="-1"/>
    <n v="1.8804184247626201"/>
    <n v="-1"/>
    <n v="56.641640516913597"/>
    <n v="-1"/>
    <x v="9"/>
    <x v="4"/>
    <x v="0"/>
  </r>
  <r>
    <n v="5078"/>
    <n v="6645"/>
    <m/>
    <x v="1"/>
    <n v="10"/>
    <n v="23"/>
    <n v="-1"/>
    <n v="92"/>
    <n v="-1"/>
    <n v="43.556396425150702"/>
    <n v="-1"/>
    <n v="2.20772078602119"/>
    <n v="-1"/>
    <n v="3.0466546741820202"/>
    <n v="-1"/>
    <n v="37.240890237799903"/>
    <n v="-1"/>
    <x v="9"/>
    <x v="21"/>
    <x v="0"/>
  </r>
  <r>
    <n v="5078"/>
    <n v="4950"/>
    <m/>
    <x v="1"/>
    <n v="11"/>
    <n v="23"/>
    <n v="-1"/>
    <n v="92"/>
    <n v="-1"/>
    <n v="44.2565978807203"/>
    <n v="-1"/>
    <n v="2.09561576602015"/>
    <n v="-1"/>
    <n v="3.45776601393325"/>
    <n v="-1"/>
    <n v="39.592698669410503"/>
    <n v="-1"/>
    <x v="10"/>
    <x v="0"/>
    <x v="0"/>
  </r>
  <r>
    <n v="5078"/>
    <n v="4954"/>
    <m/>
    <x v="1"/>
    <n v="11"/>
    <n v="14"/>
    <n v="-1"/>
    <n v="56"/>
    <n v="-1"/>
    <n v="31.753460671926"/>
    <n v="-1"/>
    <n v="8.2204234303618708"/>
    <n v="-1"/>
    <n v="14.3158493415214"/>
    <n v="-1"/>
    <n v="56.6922997724513"/>
    <n v="-1"/>
    <x v="10"/>
    <x v="0"/>
    <x v="0"/>
  </r>
  <r>
    <n v="5078"/>
    <n v="6368"/>
    <m/>
    <x v="1"/>
    <n v="11"/>
    <n v="7"/>
    <n v="-1"/>
    <n v="28"/>
    <n v="-1"/>
    <n v="11.369897907445299"/>
    <n v="-1"/>
    <n v="2.39529230136066"/>
    <n v="-1"/>
    <n v="3.9522322972450801"/>
    <n v="-1"/>
    <n v="93.248595777709596"/>
    <n v="-1"/>
    <x v="10"/>
    <x v="0"/>
    <x v="0"/>
  </r>
  <r>
    <n v="5078"/>
    <n v="6641"/>
    <m/>
    <x v="1"/>
    <n v="11"/>
    <n v="14"/>
    <n v="-1"/>
    <n v="56"/>
    <n v="-1"/>
    <n v="40.264525889813399"/>
    <n v="-1"/>
    <n v="12.526283185208699"/>
    <n v="-1"/>
    <n v="17.286270795587999"/>
    <n v="-1"/>
    <n v="56.797026098494101"/>
    <n v="-1"/>
    <x v="10"/>
    <x v="3"/>
    <x v="0"/>
  </r>
  <r>
    <n v="5078"/>
    <n v="6767"/>
    <m/>
    <x v="1"/>
    <n v="11"/>
    <n v="14"/>
    <n v="-1"/>
    <n v="56"/>
    <n v="-1"/>
    <n v="56.233385059011297"/>
    <n v="-1"/>
    <n v="0.99591352555817902"/>
    <n v="-1"/>
    <n v="1.37436066527029"/>
    <n v="-1"/>
    <n v="56.399361422794399"/>
    <n v="-1"/>
    <x v="10"/>
    <x v="10"/>
    <x v="0"/>
  </r>
  <r>
    <n v="5078"/>
    <n v="3659"/>
    <m/>
    <x v="1"/>
    <n v="12"/>
    <n v="10"/>
    <n v="-1"/>
    <n v="40"/>
    <n v="-1"/>
    <n v="39.558543770810601"/>
    <n v="-1"/>
    <n v="1.0069181386725401"/>
    <n v="-1"/>
    <n v="1.66141492880968"/>
    <n v="-1"/>
    <n v="83.067028721440494"/>
    <n v="-1"/>
    <x v="11"/>
    <x v="0"/>
    <x v="0"/>
  </r>
  <r>
    <n v="5078"/>
    <n v="4950"/>
    <m/>
    <x v="1"/>
    <n v="12"/>
    <n v="22"/>
    <n v="-1"/>
    <n v="88"/>
    <n v="-1"/>
    <n v="43.006847586409997"/>
    <n v="-1"/>
    <n v="2.1002191451899299"/>
    <n v="-1"/>
    <n v="3.46536158956338"/>
    <n v="-1"/>
    <n v="37.605202315955097"/>
    <n v="-1"/>
    <x v="11"/>
    <x v="0"/>
    <x v="0"/>
  </r>
  <r>
    <n v="5078"/>
    <n v="4951"/>
    <m/>
    <x v="1"/>
    <n v="12"/>
    <n v="22"/>
    <n v="-1"/>
    <n v="88"/>
    <n v="-1"/>
    <n v="37.455780968608401"/>
    <n v="-1"/>
    <n v="2.9787943102264198"/>
    <n v="-1"/>
    <n v="4.9150106118735897"/>
    <n v="-1"/>
    <n v="42.128018444020199"/>
    <n v="-1"/>
    <x v="11"/>
    <x v="0"/>
    <x v="0"/>
  </r>
  <r>
    <n v="5078"/>
    <n v="4954"/>
    <m/>
    <x v="1"/>
    <n v="12"/>
    <n v="7"/>
    <n v="-1"/>
    <n v="28"/>
    <n v="-1"/>
    <n v="33.5976805382195"/>
    <n v="-1"/>
    <n v="3.01055042206408"/>
    <n v="-1"/>
    <n v="5.2428669450456296"/>
    <n v="-1"/>
    <n v="95.352709698643096"/>
    <n v="-1"/>
    <x v="11"/>
    <x v="0"/>
    <x v="0"/>
  </r>
  <r>
    <n v="5078"/>
    <n v="6357"/>
    <m/>
    <x v="1"/>
    <n v="12"/>
    <n v="8"/>
    <n v="-1"/>
    <n v="32"/>
    <n v="-1"/>
    <n v="38.5658762362267"/>
    <n v="-1"/>
    <n v="0.97429385788716805"/>
    <n v="-1"/>
    <n v="1.6075848655138301"/>
    <n v="-1"/>
    <n v="117.270481350437"/>
    <n v="-1"/>
    <x v="11"/>
    <x v="0"/>
    <x v="0"/>
  </r>
  <r>
    <n v="5078"/>
    <n v="6368"/>
    <m/>
    <x v="1"/>
    <n v="12"/>
    <n v="8"/>
    <n v="-1"/>
    <n v="32"/>
    <n v="-1"/>
    <n v="10.369424761477299"/>
    <n v="-1"/>
    <n v="3.7444378825448998"/>
    <n v="-1"/>
    <n v="6.1783225061990903"/>
    <n v="-1"/>
    <n v="110.23569424534701"/>
    <n v="-1"/>
    <x v="11"/>
    <x v="0"/>
    <x v="0"/>
  </r>
  <r>
    <n v="5078"/>
    <n v="6641"/>
    <m/>
    <x v="1"/>
    <n v="12"/>
    <n v="7"/>
    <n v="-1"/>
    <n v="28"/>
    <n v="-1"/>
    <n v="43.786277813890699"/>
    <n v="-1"/>
    <n v="4.2763885230751697"/>
    <n v="-1"/>
    <n v="5.9014161618437404"/>
    <n v="-1"/>
    <n v="94.767741157434202"/>
    <n v="-1"/>
    <x v="11"/>
    <x v="3"/>
    <x v="0"/>
  </r>
  <r>
    <n v="5078"/>
    <n v="6645"/>
    <m/>
    <x v="1"/>
    <n v="12"/>
    <n v="23"/>
    <n v="-1"/>
    <n v="92"/>
    <n v="-1"/>
    <n v="44.141723649911398"/>
    <n v="-1"/>
    <n v="2.1275333865667498"/>
    <n v="-1"/>
    <n v="2.9359960633172402"/>
    <n v="-1"/>
    <n v="37.731642994092503"/>
    <n v="-1"/>
    <x v="11"/>
    <x v="21"/>
    <x v="0"/>
  </r>
  <r>
    <n v="5078"/>
    <n v="6767"/>
    <m/>
    <x v="1"/>
    <n v="12"/>
    <n v="8"/>
    <n v="-1"/>
    <n v="32"/>
    <n v="-1"/>
    <n v="56.98314701028"/>
    <n v="-1"/>
    <n v="0.56043030807994698"/>
    <n v="-1"/>
    <n v="0.77339382515032595"/>
    <n v="-1"/>
    <n v="103.526870578073"/>
    <n v="-1"/>
    <x v="11"/>
    <x v="10"/>
    <x v="0"/>
  </r>
  <r>
    <n v="5078"/>
    <n v="2959"/>
    <m/>
    <x v="1"/>
    <n v="0"/>
    <n v="206"/>
    <n v="-1"/>
    <n v="68.6666666666667"/>
    <n v="-1"/>
    <n v="54.876824007898897"/>
    <n v="-1"/>
    <n v="1.2004558191936701"/>
    <n v="-1"/>
    <n v="1.98075210166955"/>
    <n v="-1"/>
    <n v="50.9294744226844"/>
    <n v="-1"/>
    <x v="12"/>
    <x v="0"/>
    <x v="0"/>
  </r>
  <r>
    <n v="5078"/>
    <n v="3659"/>
    <m/>
    <x v="1"/>
    <n v="0"/>
    <n v="217"/>
    <n v="-1"/>
    <n v="72.3333333333333"/>
    <n v="-1"/>
    <n v="39.930646206872801"/>
    <n v="-1"/>
    <n v="2.1449784265292302"/>
    <n v="-1"/>
    <n v="3.53921440377324"/>
    <n v="-1"/>
    <n v="48.778905075133302"/>
    <n v="-1"/>
    <x v="12"/>
    <x v="0"/>
    <x v="0"/>
  </r>
  <r>
    <n v="5078"/>
    <n v="3660"/>
    <m/>
    <x v="1"/>
    <n v="0"/>
    <n v="522"/>
    <n v="-1"/>
    <n v="174"/>
    <n v="-1"/>
    <n v="50.138556174446002"/>
    <n v="-1"/>
    <n v="3.96511401281253"/>
    <n v="-1"/>
    <n v="6.5424381211406804"/>
    <n v="-1"/>
    <n v="20.286996217892401"/>
    <n v="-1"/>
    <x v="12"/>
    <x v="0"/>
    <x v="0"/>
  </r>
  <r>
    <n v="5078"/>
    <n v="4524"/>
    <m/>
    <x v="1"/>
    <n v="0"/>
    <n v="188"/>
    <n v="-1"/>
    <n v="62.6666666666667"/>
    <n v="-1"/>
    <n v="24.9321990673802"/>
    <n v="-1"/>
    <n v="12.7384016094831"/>
    <n v="-1"/>
    <n v="21.018362655647099"/>
    <n v="-1"/>
    <n v="55.0506195479322"/>
    <n v="-1"/>
    <x v="12"/>
    <x v="0"/>
    <x v="0"/>
  </r>
  <r>
    <n v="5078"/>
    <n v="4949"/>
    <m/>
    <x v="1"/>
    <n v="0"/>
    <n v="43"/>
    <n v="-1"/>
    <n v="14.3333333333333"/>
    <n v="-1"/>
    <n v="37.196794465058296"/>
    <n v="-1"/>
    <n v="0.703800201564455"/>
    <n v="-1"/>
    <n v="1.16127033258135"/>
    <n v="-1"/>
    <n v="104.80817830291301"/>
    <n v="-1"/>
    <x v="12"/>
    <x v="0"/>
    <x v="0"/>
  </r>
  <r>
    <n v="5078"/>
    <n v="4950"/>
    <m/>
    <x v="1"/>
    <n v="0"/>
    <n v="522"/>
    <n v="-1"/>
    <n v="174"/>
    <n v="-1"/>
    <n v="47.231978219002301"/>
    <n v="-1"/>
    <n v="4.2301927662497496"/>
    <n v="-1"/>
    <n v="6.97981806431208"/>
    <n v="-1"/>
    <n v="20.291697528302102"/>
    <n v="-1"/>
    <x v="12"/>
    <x v="0"/>
    <x v="0"/>
  </r>
  <r>
    <n v="5078"/>
    <n v="4951"/>
    <m/>
    <x v="1"/>
    <n v="0"/>
    <n v="522"/>
    <n v="-1"/>
    <n v="174"/>
    <n v="-1"/>
    <n v="47.326982272293598"/>
    <n v="-1"/>
    <n v="4.1764127632551498"/>
    <n v="-1"/>
    <n v="6.8910810593709897"/>
    <n v="-1"/>
    <n v="20.6010424190446"/>
    <n v="-1"/>
    <x v="12"/>
    <x v="0"/>
    <x v="0"/>
  </r>
  <r>
    <n v="5078"/>
    <n v="4953"/>
    <m/>
    <x v="1"/>
    <n v="0"/>
    <n v="32"/>
    <n v="-1"/>
    <n v="10.6666666666667"/>
    <n v="-1"/>
    <n v="18.024148064124802"/>
    <n v="-1"/>
    <n v="0.58170004880678206"/>
    <n v="-1"/>
    <n v="0.95980508053118996"/>
    <n v="-1"/>
    <n v="282.142145205541"/>
    <n v="-1"/>
    <x v="12"/>
    <x v="0"/>
    <x v="0"/>
  </r>
  <r>
    <n v="5078"/>
    <n v="4954"/>
    <m/>
    <x v="1"/>
    <n v="0"/>
    <n v="188"/>
    <n v="-1"/>
    <n v="62.6666666666667"/>
    <n v="-1"/>
    <n v="31.819238818851801"/>
    <n v="-1"/>
    <n v="7.3706507401541099"/>
    <n v="-1"/>
    <n v="12.835972068700899"/>
    <n v="-1"/>
    <n v="52.838114962162599"/>
    <n v="-1"/>
    <x v="12"/>
    <x v="0"/>
    <x v="0"/>
  </r>
  <r>
    <n v="5078"/>
    <n v="6357"/>
    <m/>
    <x v="1"/>
    <n v="0"/>
    <n v="188"/>
    <n v="-1"/>
    <n v="62.6666666666667"/>
    <n v="-1"/>
    <n v="40.480162242873497"/>
    <n v="-1"/>
    <n v="1.8602997079513299"/>
    <n v="-1"/>
    <n v="3.06949451811969"/>
    <n v="-1"/>
    <n v="52.044843518602697"/>
    <n v="-1"/>
    <x v="12"/>
    <x v="0"/>
    <x v="0"/>
  </r>
  <r>
    <n v="5078"/>
    <n v="6368"/>
    <m/>
    <x v="1"/>
    <n v="0"/>
    <n v="214"/>
    <n v="-1"/>
    <n v="71.3333333333333"/>
    <n v="-1"/>
    <n v="26.595666369732601"/>
    <n v="-1"/>
    <n v="3.6263514971026898"/>
    <n v="-1"/>
    <n v="5.9834799702194301"/>
    <n v="-1"/>
    <n v="47.735313646848802"/>
    <n v="-1"/>
    <x v="12"/>
    <x v="0"/>
    <x v="0"/>
  </r>
  <r>
    <n v="5078"/>
    <n v="6640"/>
    <m/>
    <x v="1"/>
    <n v="0"/>
    <n v="403"/>
    <n v="-1"/>
    <n v="134.333333333333"/>
    <n v="-1"/>
    <n v="20.529204610524801"/>
    <n v="-1"/>
    <n v="9.1952353141447407"/>
    <n v="-1"/>
    <n v="12.6894246896734"/>
    <n v="-1"/>
    <n v="26.110467667948502"/>
    <n v="-1"/>
    <x v="12"/>
    <x v="2"/>
    <x v="0"/>
  </r>
  <r>
    <n v="5078"/>
    <n v="6641"/>
    <m/>
    <x v="1"/>
    <n v="0"/>
    <n v="190"/>
    <n v="-1"/>
    <n v="63.3333333333333"/>
    <n v="-1"/>
    <n v="37.818912442044997"/>
    <n v="-1"/>
    <n v="13.770301110585599"/>
    <n v="-1"/>
    <n v="19.003015532608199"/>
    <n v="-1"/>
    <n v="51.651907281038703"/>
    <n v="-1"/>
    <x v="12"/>
    <x v="3"/>
    <x v="0"/>
  </r>
  <r>
    <n v="5078"/>
    <n v="6642"/>
    <m/>
    <x v="1"/>
    <n v="0"/>
    <n v="216"/>
    <n v="-1"/>
    <n v="72"/>
    <n v="-1"/>
    <n v="41.935879674870598"/>
    <n v="-1"/>
    <n v="2.0561434423363498"/>
    <n v="-1"/>
    <n v="2.8374779504241698"/>
    <n v="-1"/>
    <n v="49.1060941615875"/>
    <n v="-1"/>
    <x v="12"/>
    <x v="4"/>
    <x v="0"/>
  </r>
  <r>
    <n v="5078"/>
    <n v="6645"/>
    <m/>
    <x v="1"/>
    <n v="0"/>
    <n v="530"/>
    <n v="-1"/>
    <n v="176.666666666667"/>
    <n v="-1"/>
    <n v="45.671124673964997"/>
    <n v="-1"/>
    <n v="4.4575374136529202"/>
    <n v="-1"/>
    <n v="6.1514016095858404"/>
    <n v="-1"/>
    <n v="19.702326549332"/>
    <n v="-1"/>
    <x v="12"/>
    <x v="21"/>
    <x v="0"/>
  </r>
  <r>
    <n v="5078"/>
    <n v="6760"/>
    <m/>
    <x v="1"/>
    <n v="0"/>
    <n v="90"/>
    <n v="-1"/>
    <n v="30"/>
    <n v="-1"/>
    <n v="21.278780757832902"/>
    <n v="-1"/>
    <n v="2.2906566457356798"/>
    <n v="-1"/>
    <n v="3.1611061601925301"/>
    <n v="-1"/>
    <n v="93.427948011468303"/>
    <n v="-1"/>
    <x v="12"/>
    <x v="16"/>
    <x v="0"/>
  </r>
  <r>
    <n v="5078"/>
    <n v="6761"/>
    <m/>
    <x v="1"/>
    <n v="0"/>
    <n v="521"/>
    <n v="-1"/>
    <n v="173.666666666667"/>
    <n v="-1"/>
    <n v="50.597312057680803"/>
    <n v="-1"/>
    <n v="3.9274399851075299"/>
    <n v="-1"/>
    <n v="5.4198671607208997"/>
    <n v="-1"/>
    <n v="20.3293858382089"/>
    <n v="-1"/>
    <x v="12"/>
    <x v="20"/>
    <x v="0"/>
  </r>
  <r>
    <n v="5078"/>
    <n v="6763"/>
    <m/>
    <x v="1"/>
    <n v="0"/>
    <n v="216"/>
    <n v="-1"/>
    <n v="72"/>
    <n v="-1"/>
    <n v="30.934686196072299"/>
    <n v="-1"/>
    <n v="2.6683357018414098"/>
    <n v="-1"/>
    <n v="3.6823032685411401"/>
    <n v="-1"/>
    <n v="46.073237635599298"/>
    <n v="-1"/>
    <x v="12"/>
    <x v="7"/>
    <x v="0"/>
  </r>
  <r>
    <n v="5078"/>
    <n v="6767"/>
    <m/>
    <x v="1"/>
    <n v="0"/>
    <n v="188"/>
    <n v="-1"/>
    <n v="62.6666666666667"/>
    <n v="-1"/>
    <n v="56.031051128870203"/>
    <n v="-1"/>
    <n v="1.1940313090764101"/>
    <n v="-1"/>
    <n v="1.6477632065254499"/>
    <n v="-1"/>
    <n v="53.807041744135901"/>
    <n v="-1"/>
    <x v="12"/>
    <x v="10"/>
    <x v="0"/>
  </r>
  <r>
    <n v="5078"/>
    <n v="6768"/>
    <m/>
    <x v="1"/>
    <n v="0"/>
    <n v="32"/>
    <n v="-1"/>
    <n v="10.6666666666667"/>
    <n v="-1"/>
    <n v="32.779737451947803"/>
    <n v="-1"/>
    <n v="0.52859593015570605"/>
    <n v="-1"/>
    <n v="0.72946238361487503"/>
    <n v="-1"/>
    <n v="270.163237373458"/>
    <n v="-1"/>
    <x v="12"/>
    <x v="11"/>
    <x v="0"/>
  </r>
  <r>
    <n v="5078"/>
    <n v="6770"/>
    <m/>
    <x v="1"/>
    <n v="0"/>
    <n v="43"/>
    <n v="-1"/>
    <n v="14.3333333333333"/>
    <n v="-1"/>
    <n v="40.991426030391899"/>
    <n v="-1"/>
    <n v="0.787352631065103"/>
    <n v="-1"/>
    <n v="1.0865466308698399"/>
    <n v="-1"/>
    <n v="129.04982416518101"/>
    <n v="-1"/>
    <x v="12"/>
    <x v="15"/>
    <x v="0"/>
  </r>
  <r>
    <n v="5078"/>
    <n v="6775"/>
    <m/>
    <x v="1"/>
    <n v="0"/>
    <n v="23"/>
    <n v="-1"/>
    <n v="7.6666666666666696"/>
    <n v="-1"/>
    <n v="42.716044797156201"/>
    <n v="-1"/>
    <n v="0.35117096848469198"/>
    <n v="-1"/>
    <n v="0.48461593650887502"/>
    <n v="-1"/>
    <n v="203.89791112255"/>
    <n v="-1"/>
    <x v="12"/>
    <x v="12"/>
    <x v="0"/>
  </r>
  <r>
    <n v="5078"/>
    <n v="6777"/>
    <m/>
    <x v="1"/>
    <n v="0"/>
    <n v="32"/>
    <n v="-1"/>
    <n v="10.6666666666667"/>
    <n v="-1"/>
    <n v="35.5137524548689"/>
    <n v="-1"/>
    <n v="0.36397616170867703"/>
    <n v="-1"/>
    <n v="0.50228710142240096"/>
    <n v="-1"/>
    <n v="282.14392889102999"/>
    <n v="-1"/>
    <x v="12"/>
    <x v="14"/>
    <x v="0"/>
  </r>
  <r>
    <n v="5084"/>
    <n v="6368"/>
    <m/>
    <x v="1"/>
    <n v="1"/>
    <n v="26"/>
    <n v="-1"/>
    <n v="104"/>
    <n v="-1"/>
    <n v="32.107017064799898"/>
    <n v="-1"/>
    <n v="3.4633282066814401"/>
    <n v="-1"/>
    <n v="5.71449154102437"/>
    <n v="-1"/>
    <n v="34.524774235542502"/>
    <n v="-1"/>
    <x v="0"/>
    <x v="0"/>
    <x v="0"/>
  </r>
  <r>
    <n v="5084"/>
    <n v="3659"/>
    <m/>
    <x v="1"/>
    <n v="2"/>
    <n v="26"/>
    <n v="-1"/>
    <n v="104"/>
    <n v="-1"/>
    <n v="40.320679512986203"/>
    <n v="-1"/>
    <n v="2.5339767654901402"/>
    <n v="-1"/>
    <n v="4.1810616630587303"/>
    <n v="-1"/>
    <n v="33.8500891340585"/>
    <n v="-1"/>
    <x v="1"/>
    <x v="0"/>
    <x v="0"/>
  </r>
  <r>
    <n v="5084"/>
    <n v="4524"/>
    <m/>
    <x v="1"/>
    <n v="2"/>
    <n v="26"/>
    <n v="-1"/>
    <n v="104"/>
    <n v="-1"/>
    <n v="26.713270442222001"/>
    <n v="-1"/>
    <n v="15.0030516721861"/>
    <n v="-1"/>
    <n v="24.755035259107"/>
    <n v="-1"/>
    <n v="33.156697590328697"/>
    <n v="-1"/>
    <x v="1"/>
    <x v="0"/>
    <x v="0"/>
  </r>
  <r>
    <n v="5084"/>
    <n v="6642"/>
    <m/>
    <x v="1"/>
    <n v="2"/>
    <n v="26"/>
    <n v="-1"/>
    <n v="104"/>
    <n v="-1"/>
    <n v="42.031054517900699"/>
    <n v="-1"/>
    <n v="2.4708140643096401"/>
    <n v="-1"/>
    <n v="3.4097234087473098"/>
    <n v="-1"/>
    <n v="33.848610975173003"/>
    <n v="-1"/>
    <x v="1"/>
    <x v="4"/>
    <x v="0"/>
  </r>
  <r>
    <n v="5082"/>
    <n v="6642"/>
    <m/>
    <x v="1"/>
    <n v="1"/>
    <n v="26"/>
    <n v="-1"/>
    <n v="104"/>
    <n v="-1"/>
    <n v="43.853545360406301"/>
    <n v="-1"/>
    <n v="2.3462614202169099"/>
    <n v="-1"/>
    <n v="3.23784075989933"/>
    <n v="-1"/>
    <n v="35.413772238030901"/>
    <n v="-1"/>
    <x v="0"/>
    <x v="4"/>
    <x v="0"/>
  </r>
  <r>
    <n v="5082"/>
    <n v="4524"/>
    <m/>
    <x v="1"/>
    <n v="2"/>
    <n v="26"/>
    <n v="-1"/>
    <n v="104"/>
    <n v="-1"/>
    <n v="24.332238579197298"/>
    <n v="-1"/>
    <n v="15.173641058806"/>
    <n v="-1"/>
    <n v="25.036507747029901"/>
    <n v="-1"/>
    <n v="32.5815215495928"/>
    <n v="-1"/>
    <x v="1"/>
    <x v="0"/>
    <x v="0"/>
  </r>
  <r>
    <n v="5082"/>
    <n v="4524"/>
    <m/>
    <x v="1"/>
    <n v="4"/>
    <n v="26"/>
    <n v="-1"/>
    <n v="104"/>
    <n v="-1"/>
    <n v="24.621812057675299"/>
    <n v="-1"/>
    <n v="18.379928638637001"/>
    <n v="-1"/>
    <n v="30.326882253750998"/>
    <n v="-1"/>
    <n v="30.022173880735998"/>
    <n v="-1"/>
    <x v="3"/>
    <x v="0"/>
    <x v="0"/>
  </r>
  <r>
    <n v="5082"/>
    <n v="4950"/>
    <m/>
    <x v="1"/>
    <n v="10"/>
    <n v="26"/>
    <n v="-1"/>
    <n v="104"/>
    <n v="-1"/>
    <n v="41.571213948165301"/>
    <n v="-1"/>
    <n v="2.4933618233529602"/>
    <n v="-1"/>
    <n v="4.1140470085323804"/>
    <n v="-1"/>
    <n v="32.1213272077024"/>
    <n v="-1"/>
    <x v="9"/>
    <x v="0"/>
    <x v="0"/>
  </r>
  <r>
    <n v="5082"/>
    <n v="4951"/>
    <m/>
    <x v="1"/>
    <n v="10"/>
    <n v="26"/>
    <n v="-1"/>
    <n v="104"/>
    <n v="-1"/>
    <n v="42.976596055136802"/>
    <n v="-1"/>
    <n v="2.78487138714523"/>
    <n v="-1"/>
    <n v="4.5950377887896403"/>
    <n v="-1"/>
    <n v="32.947459091720603"/>
    <n v="-1"/>
    <x v="9"/>
    <x v="0"/>
    <x v="0"/>
  </r>
  <r>
    <n v="5082"/>
    <n v="6645"/>
    <m/>
    <x v="1"/>
    <n v="11"/>
    <n v="26"/>
    <n v="-1"/>
    <n v="104"/>
    <n v="-1"/>
    <n v="45.383656018563698"/>
    <n v="-1"/>
    <n v="2.3365698967672501"/>
    <n v="-1"/>
    <n v="3.2244664463971699"/>
    <n v="-1"/>
    <n v="31.200566545911801"/>
    <n v="-1"/>
    <x v="10"/>
    <x v="21"/>
    <x v="0"/>
  </r>
  <r>
    <n v="5079"/>
    <n v="3659"/>
    <m/>
    <x v="1"/>
    <n v="2"/>
    <n v="26"/>
    <n v="-1"/>
    <n v="104"/>
    <n v="-1"/>
    <n v="39.679045071784699"/>
    <n v="-1"/>
    <n v="2.5780290112170698"/>
    <n v="-1"/>
    <n v="4.2537478685081602"/>
    <n v="-1"/>
    <n v="34.083563098890401"/>
    <n v="-1"/>
    <x v="1"/>
    <x v="0"/>
    <x v="0"/>
  </r>
  <r>
    <n v="5079"/>
    <n v="4524"/>
    <m/>
    <x v="1"/>
    <n v="2"/>
    <n v="26"/>
    <n v="-1"/>
    <n v="104"/>
    <n v="-1"/>
    <n v="25.379439812211299"/>
    <n v="-1"/>
    <n v="16.791213412850901"/>
    <n v="-1"/>
    <n v="27.705502131204"/>
    <n v="-1"/>
    <n v="33.5913986023372"/>
    <n v="-1"/>
    <x v="1"/>
    <x v="0"/>
    <x v="0"/>
  </r>
  <r>
    <n v="5079"/>
    <n v="6368"/>
    <m/>
    <x v="1"/>
    <n v="2"/>
    <n v="26"/>
    <n v="-1"/>
    <n v="104"/>
    <n v="-1"/>
    <n v="25.252534642021999"/>
    <n v="-1"/>
    <n v="3.9678419119982302"/>
    <n v="-1"/>
    <n v="6.5469391547970801"/>
    <n v="-1"/>
    <n v="34.033410067892703"/>
    <n v="-1"/>
    <x v="1"/>
    <x v="0"/>
    <x v="0"/>
  </r>
  <r>
    <n v="5079"/>
    <n v="6642"/>
    <m/>
    <x v="1"/>
    <n v="2"/>
    <n v="26"/>
    <n v="-1"/>
    <n v="104"/>
    <n v="-1"/>
    <n v="42.075324000623901"/>
    <n v="-1"/>
    <n v="2.55007759613471"/>
    <n v="-1"/>
    <n v="3.5191070826658999"/>
    <n v="-1"/>
    <n v="34.029553506277402"/>
    <n v="-1"/>
    <x v="1"/>
    <x v="4"/>
    <x v="0"/>
  </r>
  <r>
    <n v="5079"/>
    <n v="6763"/>
    <m/>
    <x v="1"/>
    <n v="2"/>
    <n v="26"/>
    <n v="-1"/>
    <n v="104"/>
    <n v="-1"/>
    <n v="31.2563647329887"/>
    <n v="-1"/>
    <n v="3.1578448298997102"/>
    <n v="-1"/>
    <n v="4.3578258652616002"/>
    <n v="-1"/>
    <n v="34.369816354517503"/>
    <n v="-1"/>
    <x v="1"/>
    <x v="7"/>
    <x v="0"/>
  </r>
  <r>
    <n v="5079"/>
    <n v="3660"/>
    <m/>
    <x v="1"/>
    <n v="10"/>
    <n v="26"/>
    <n v="-1"/>
    <n v="104"/>
    <n v="-1"/>
    <n v="48.307789363228999"/>
    <n v="-1"/>
    <n v="2.1740043931676198"/>
    <n v="-1"/>
    <n v="3.5871072487265701"/>
    <n v="-1"/>
    <n v="32.844920635476399"/>
    <n v="-1"/>
    <x v="9"/>
    <x v="0"/>
    <x v="0"/>
  </r>
  <r>
    <n v="5079"/>
    <n v="6761"/>
    <m/>
    <x v="1"/>
    <n v="10"/>
    <n v="26"/>
    <n v="-1"/>
    <n v="104"/>
    <n v="-1"/>
    <n v="48.095493991373601"/>
    <n v="-1"/>
    <n v="2.1837580992725401"/>
    <n v="-1"/>
    <n v="3.0135861665831398"/>
    <n v="-1"/>
    <n v="32.843675664562603"/>
    <n v="-1"/>
    <x v="9"/>
    <x v="20"/>
    <x v="0"/>
  </r>
  <r>
    <n v="5083"/>
    <n v="4524"/>
    <m/>
    <x v="1"/>
    <n v="2"/>
    <n v="26"/>
    <n v="-1"/>
    <n v="104"/>
    <n v="-1"/>
    <n v="20.950011285766301"/>
    <n v="-1"/>
    <n v="21.763719222698899"/>
    <n v="-1"/>
    <n v="35.910136717453199"/>
    <n v="-1"/>
    <n v="32.692107846434801"/>
    <n v="-1"/>
    <x v="1"/>
    <x v="0"/>
    <x v="0"/>
  </r>
  <r>
    <n v="5083"/>
    <n v="6368"/>
    <m/>
    <x v="1"/>
    <n v="2"/>
    <n v="26"/>
    <n v="-1"/>
    <n v="104"/>
    <n v="-1"/>
    <n v="24.6303051911061"/>
    <n v="-1"/>
    <n v="4.1349367070158696"/>
    <n v="-1"/>
    <n v="6.82264556657619"/>
    <n v="-1"/>
    <n v="34.433031463679598"/>
    <n v="-1"/>
    <x v="1"/>
    <x v="0"/>
    <x v="0"/>
  </r>
  <r>
    <n v="5083"/>
    <n v="6640"/>
    <m/>
    <x v="1"/>
    <n v="9"/>
    <n v="26"/>
    <n v="-1"/>
    <n v="104"/>
    <n v="-1"/>
    <n v="10.9463442473463"/>
    <n v="-1"/>
    <n v="9.7035926407996005"/>
    <n v="-1"/>
    <n v="13.390957798033099"/>
    <n v="-1"/>
    <n v="34.686823747573598"/>
    <n v="-1"/>
    <x v="8"/>
    <x v="2"/>
    <x v="0"/>
  </r>
  <r>
    <n v="5086"/>
    <n v="4524"/>
    <m/>
    <x v="1"/>
    <n v="2"/>
    <n v="26"/>
    <n v="-1"/>
    <n v="104"/>
    <n v="-1"/>
    <n v="24.429391268986699"/>
    <n v="-1"/>
    <n v="16.9865771214447"/>
    <n v="-1"/>
    <n v="28.027852250383699"/>
    <n v="-1"/>
    <n v="32.545003267880901"/>
    <n v="-1"/>
    <x v="1"/>
    <x v="0"/>
    <x v="0"/>
  </r>
  <r>
    <n v="5086"/>
    <n v="3660"/>
    <m/>
    <x v="1"/>
    <n v="10"/>
    <n v="26"/>
    <n v="-1"/>
    <n v="104"/>
    <n v="-1"/>
    <n v="47.107906934642102"/>
    <n v="-1"/>
    <n v="2.2775928599847699"/>
    <n v="-1"/>
    <n v="3.7580282189748702"/>
    <n v="-1"/>
    <n v="35.065488598695097"/>
    <n v="-1"/>
    <x v="9"/>
    <x v="0"/>
    <x v="0"/>
  </r>
  <r>
    <n v="5086"/>
    <n v="4950"/>
    <m/>
    <x v="1"/>
    <n v="10"/>
    <n v="26"/>
    <n v="-1"/>
    <n v="104"/>
    <n v="-1"/>
    <n v="45.468779077274696"/>
    <n v="-1"/>
    <n v="2.3645817019554598"/>
    <n v="-1"/>
    <n v="3.9015598082265099"/>
    <n v="-1"/>
    <n v="35.346639864024901"/>
    <n v="-1"/>
    <x v="9"/>
    <x v="0"/>
    <x v="0"/>
  </r>
  <r>
    <n v="5086"/>
    <n v="4951"/>
    <m/>
    <x v="1"/>
    <n v="10"/>
    <n v="26"/>
    <n v="-1"/>
    <n v="104"/>
    <n v="-1"/>
    <n v="41.596120883923597"/>
    <n v="-1"/>
    <n v="2.5585713102121699"/>
    <n v="-1"/>
    <n v="4.2216426618500904"/>
    <n v="-1"/>
    <n v="35.871861655016701"/>
    <n v="-1"/>
    <x v="9"/>
    <x v="0"/>
    <x v="0"/>
  </r>
  <r>
    <n v="5086"/>
    <n v="6761"/>
    <m/>
    <x v="1"/>
    <n v="10"/>
    <n v="26"/>
    <n v="-1"/>
    <n v="104"/>
    <n v="-1"/>
    <n v="46.757214691399902"/>
    <n v="-1"/>
    <n v="2.2838629858524802"/>
    <n v="-1"/>
    <n v="3.1517309095861101"/>
    <n v="-1"/>
    <n v="35.056806440287801"/>
    <n v="-1"/>
    <x v="9"/>
    <x v="20"/>
    <x v="0"/>
  </r>
  <r>
    <n v="5085"/>
    <n v="3659"/>
    <m/>
    <x v="1"/>
    <n v="1"/>
    <n v="26"/>
    <n v="-1"/>
    <n v="104"/>
    <n v="-1"/>
    <n v="40.708809849649498"/>
    <n v="-1"/>
    <n v="2.51816579331242"/>
    <n v="-1"/>
    <n v="4.1549735589654899"/>
    <n v="-1"/>
    <n v="35.0362941474813"/>
    <n v="-1"/>
    <x v="0"/>
    <x v="0"/>
    <x v="0"/>
  </r>
  <r>
    <n v="5085"/>
    <n v="6368"/>
    <m/>
    <x v="1"/>
    <n v="1"/>
    <n v="26"/>
    <n v="-1"/>
    <n v="104"/>
    <n v="-1"/>
    <n v="33.276340817430302"/>
    <n v="-1"/>
    <n v="3.4086970299904902"/>
    <n v="-1"/>
    <n v="5.6243500994843103"/>
    <n v="-1"/>
    <n v="34.644421165729298"/>
    <n v="-1"/>
    <x v="0"/>
    <x v="0"/>
    <x v="0"/>
  </r>
  <r>
    <n v="5085"/>
    <n v="6642"/>
    <m/>
    <x v="1"/>
    <n v="1"/>
    <n v="26"/>
    <n v="-1"/>
    <n v="104"/>
    <n v="-1"/>
    <n v="43.565889489458598"/>
    <n v="-1"/>
    <n v="2.3812868731901302"/>
    <n v="-1"/>
    <n v="3.2861758850023799"/>
    <n v="-1"/>
    <n v="35.100945701029602"/>
    <n v="-1"/>
    <x v="0"/>
    <x v="4"/>
    <x v="0"/>
  </r>
  <r>
    <n v="5085"/>
    <n v="4524"/>
    <m/>
    <x v="1"/>
    <n v="2"/>
    <n v="26"/>
    <n v="-1"/>
    <n v="104"/>
    <n v="-1"/>
    <n v="21.783845895322401"/>
    <n v="-1"/>
    <n v="23.7772089296109"/>
    <n v="-1"/>
    <n v="39.232394733858001"/>
    <n v="-1"/>
    <n v="33.139760069050404"/>
    <n v="-1"/>
    <x v="1"/>
    <x v="0"/>
    <x v="0"/>
  </r>
  <r>
    <n v="5085"/>
    <n v="6368"/>
    <m/>
    <x v="1"/>
    <n v="2"/>
    <n v="26"/>
    <n v="-1"/>
    <n v="104"/>
    <n v="-1"/>
    <n v="28.425898268288499"/>
    <n v="-1"/>
    <n v="3.8570626907876302"/>
    <n v="-1"/>
    <n v="6.3641534397995896"/>
    <n v="-1"/>
    <n v="33.631685933302897"/>
    <n v="-1"/>
    <x v="1"/>
    <x v="0"/>
    <x v="0"/>
  </r>
  <r>
    <n v="5085"/>
    <n v="6642"/>
    <m/>
    <x v="1"/>
    <n v="2"/>
    <n v="26"/>
    <n v="-1"/>
    <n v="104"/>
    <n v="-1"/>
    <n v="42.779348399152397"/>
    <n v="-1"/>
    <n v="2.4166036037715899"/>
    <n v="-1"/>
    <n v="3.3349129732047902"/>
    <n v="-1"/>
    <n v="33.172858516184199"/>
    <n v="-1"/>
    <x v="1"/>
    <x v="4"/>
    <x v="0"/>
  </r>
  <r>
    <n v="5085"/>
    <n v="4524"/>
    <m/>
    <x v="1"/>
    <n v="4"/>
    <n v="26"/>
    <n v="-1"/>
    <n v="104"/>
    <n v="-1"/>
    <n v="18.653898698930998"/>
    <n v="-1"/>
    <n v="20.420480681179299"/>
    <n v="-1"/>
    <n v="33.693793123945802"/>
    <n v="-1"/>
    <n v="30.1760288138343"/>
    <n v="-1"/>
    <x v="3"/>
    <x v="0"/>
    <x v="0"/>
  </r>
  <r>
    <n v="5085"/>
    <n v="4950"/>
    <m/>
    <x v="1"/>
    <n v="10"/>
    <n v="26"/>
    <n v="-1"/>
    <n v="104"/>
    <n v="-1"/>
    <n v="46.962365690874201"/>
    <n v="-1"/>
    <n v="2.6091421315860299"/>
    <n v="-1"/>
    <n v="4.3050845171169501"/>
    <n v="-1"/>
    <n v="34.497575905292599"/>
    <n v="-1"/>
    <x v="9"/>
    <x v="0"/>
    <x v="0"/>
  </r>
  <r>
    <n v="5081"/>
    <n v="3659"/>
    <m/>
    <x v="1"/>
    <n v="1"/>
    <n v="26"/>
    <n v="-1"/>
    <n v="104"/>
    <n v="-1"/>
    <n v="40.580592698788401"/>
    <n v="-1"/>
    <n v="2.5071880466234702"/>
    <n v="-1"/>
    <n v="4.1368602769287302"/>
    <n v="-1"/>
    <n v="35.370814152770699"/>
    <n v="-1"/>
    <x v="0"/>
    <x v="0"/>
    <x v="0"/>
  </r>
  <r>
    <n v="5081"/>
    <n v="6368"/>
    <m/>
    <x v="1"/>
    <n v="1"/>
    <n v="26"/>
    <n v="-1"/>
    <n v="104"/>
    <n v="-1"/>
    <n v="29.641338142957299"/>
    <n v="-1"/>
    <n v="3.7980860303898401"/>
    <n v="-1"/>
    <n v="6.2668419501432302"/>
    <n v="-1"/>
    <n v="35.126645375199402"/>
    <n v="-1"/>
    <x v="0"/>
    <x v="0"/>
    <x v="0"/>
  </r>
  <r>
    <n v="5081"/>
    <n v="6763"/>
    <m/>
    <x v="1"/>
    <n v="2"/>
    <n v="26"/>
    <n v="-1"/>
    <n v="104"/>
    <n v="-1"/>
    <n v="30.486036491295401"/>
    <n v="-1"/>
    <n v="3.2352843543007102"/>
    <n v="-1"/>
    <n v="4.4646924089349804"/>
    <n v="-1"/>
    <n v="34.515538949047503"/>
    <n v="-1"/>
    <x v="1"/>
    <x v="7"/>
    <x v="0"/>
  </r>
  <r>
    <n v="5081"/>
    <n v="3659"/>
    <m/>
    <x v="1"/>
    <n v="4"/>
    <n v="26"/>
    <n v="-1"/>
    <n v="104"/>
    <n v="-1"/>
    <n v="41.136115878768997"/>
    <n v="-1"/>
    <n v="2.4962251935591202"/>
    <n v="-1"/>
    <n v="4.1187715693725497"/>
    <n v="-1"/>
    <n v="34.5458699964177"/>
    <n v="-1"/>
    <x v="3"/>
    <x v="0"/>
    <x v="0"/>
  </r>
  <r>
    <n v="5081"/>
    <n v="6642"/>
    <m/>
    <x v="1"/>
    <n v="4"/>
    <n v="26"/>
    <n v="-1"/>
    <n v="104"/>
    <n v="-1"/>
    <n v="42.185478907749001"/>
    <n v="-1"/>
    <n v="2.56246556787183"/>
    <n v="-1"/>
    <n v="3.5362024836631298"/>
    <n v="-1"/>
    <n v="34.633620987952199"/>
    <n v="-1"/>
    <x v="3"/>
    <x v="4"/>
    <x v="0"/>
  </r>
  <r>
    <n v="5081"/>
    <n v="3660"/>
    <m/>
    <x v="1"/>
    <n v="11"/>
    <n v="26"/>
    <n v="-1"/>
    <n v="104"/>
    <n v="-1"/>
    <n v="50.579795029102797"/>
    <n v="-1"/>
    <n v="2.1070449796957198"/>
    <n v="-1"/>
    <n v="3.47662421649793"/>
    <n v="-1"/>
    <n v="34.902947254016098"/>
    <n v="-1"/>
    <x v="10"/>
    <x v="0"/>
    <x v="0"/>
  </r>
  <r>
    <n v="5080"/>
    <n v="3659"/>
    <m/>
    <x v="1"/>
    <n v="1"/>
    <n v="26"/>
    <n v="-1"/>
    <n v="104"/>
    <n v="-1"/>
    <n v="41.029026498082601"/>
    <n v="-1"/>
    <n v="2.5147754439656298"/>
    <n v="-1"/>
    <n v="4.1493794825432904"/>
    <n v="-1"/>
    <n v="34.3774089807062"/>
    <n v="-1"/>
    <x v="0"/>
    <x v="0"/>
    <x v="0"/>
  </r>
  <r>
    <n v="5080"/>
    <n v="6368"/>
    <m/>
    <x v="1"/>
    <n v="1"/>
    <n v="26"/>
    <n v="-1"/>
    <n v="104"/>
    <n v="-1"/>
    <n v="29.131393720318101"/>
    <n v="-1"/>
    <n v="3.7007099799958301"/>
    <n v="-1"/>
    <n v="6.1061714669931302"/>
    <n v="-1"/>
    <n v="34.146360179095701"/>
    <n v="-1"/>
    <x v="0"/>
    <x v="0"/>
    <x v="0"/>
  </r>
  <r>
    <n v="5080"/>
    <n v="6642"/>
    <m/>
    <x v="1"/>
    <n v="1"/>
    <n v="26"/>
    <n v="-1"/>
    <n v="104"/>
    <n v="-1"/>
    <n v="42.633593970025998"/>
    <n v="-1"/>
    <n v="2.4434635195749599"/>
    <n v="-1"/>
    <n v="3.3719796570134402"/>
    <n v="-1"/>
    <n v="34.479275278067199"/>
    <n v="-1"/>
    <x v="0"/>
    <x v="4"/>
    <x v="0"/>
  </r>
  <r>
    <n v="5080"/>
    <n v="3659"/>
    <m/>
    <x v="1"/>
    <n v="2"/>
    <n v="26"/>
    <n v="-1"/>
    <n v="104"/>
    <n v="-1"/>
    <n v="40.1854955466533"/>
    <n v="-1"/>
    <n v="2.5472721017695901"/>
    <n v="-1"/>
    <n v="4.2029989679198296"/>
    <n v="-1"/>
    <n v="34.5390984759022"/>
    <n v="-1"/>
    <x v="1"/>
    <x v="0"/>
    <x v="0"/>
  </r>
  <r>
    <n v="5080"/>
    <n v="4524"/>
    <m/>
    <x v="1"/>
    <n v="2"/>
    <n v="26"/>
    <n v="-1"/>
    <n v="104"/>
    <n v="-1"/>
    <n v="20.493780778015001"/>
    <n v="-1"/>
    <n v="24.7742778303076"/>
    <n v="-1"/>
    <n v="40.877558420007503"/>
    <n v="-1"/>
    <n v="32.509673051346901"/>
    <n v="-1"/>
    <x v="1"/>
    <x v="0"/>
    <x v="0"/>
  </r>
  <r>
    <n v="5080"/>
    <n v="6368"/>
    <m/>
    <x v="1"/>
    <n v="2"/>
    <n v="26"/>
    <n v="-1"/>
    <n v="104"/>
    <n v="-1"/>
    <n v="25.8379111768153"/>
    <n v="-1"/>
    <n v="4.2884515207057596"/>
    <n v="-1"/>
    <n v="7.0759450091645002"/>
    <n v="-1"/>
    <n v="33.913446887185899"/>
    <n v="-1"/>
    <x v="1"/>
    <x v="0"/>
    <x v="0"/>
  </r>
  <r>
    <n v="5080"/>
    <n v="6642"/>
    <m/>
    <x v="1"/>
    <n v="2"/>
    <n v="26"/>
    <n v="-1"/>
    <n v="104"/>
    <n v="-1"/>
    <n v="41.470952940757797"/>
    <n v="-1"/>
    <n v="2.5246525138479501"/>
    <n v="-1"/>
    <n v="3.4840204691101699"/>
    <n v="-1"/>
    <n v="34.623447711500702"/>
    <n v="-1"/>
    <x v="1"/>
    <x v="4"/>
    <x v="0"/>
  </r>
  <r>
    <n v="5080"/>
    <n v="4524"/>
    <m/>
    <x v="1"/>
    <n v="4"/>
    <n v="26"/>
    <n v="-1"/>
    <n v="104"/>
    <n v="-1"/>
    <n v="18.4874059706219"/>
    <n v="-1"/>
    <n v="21.888590600255199"/>
    <n v="-1"/>
    <n v="36.116174490421002"/>
    <n v="-1"/>
    <n v="30.1394390290119"/>
    <n v="-1"/>
    <x v="3"/>
    <x v="0"/>
    <x v="0"/>
  </r>
  <r>
    <n v="5080"/>
    <n v="4951"/>
    <m/>
    <x v="1"/>
    <n v="10"/>
    <n v="26"/>
    <n v="-1"/>
    <n v="104"/>
    <n v="-1"/>
    <n v="44.261906837899197"/>
    <n v="-1"/>
    <n v="2.45464659708639"/>
    <n v="-1"/>
    <n v="4.0501668851925396"/>
    <n v="-1"/>
    <n v="34.022060138560803"/>
    <n v="-1"/>
    <x v="9"/>
    <x v="0"/>
    <x v="0"/>
  </r>
  <r>
    <n v="5077"/>
    <n v="3659"/>
    <m/>
    <x v="1"/>
    <n v="1"/>
    <n v="26"/>
    <n v="-1"/>
    <n v="104"/>
    <n v="-1"/>
    <n v="40.1429054998857"/>
    <n v="-1"/>
    <n v="2.54365776522237"/>
    <n v="-1"/>
    <n v="4.1970353126169"/>
    <n v="-1"/>
    <n v="34.147182514788199"/>
    <n v="-1"/>
    <x v="0"/>
    <x v="0"/>
    <x v="0"/>
  </r>
  <r>
    <n v="5077"/>
    <n v="6368"/>
    <m/>
    <x v="1"/>
    <n v="1"/>
    <n v="26"/>
    <n v="-1"/>
    <n v="104"/>
    <n v="-1"/>
    <n v="35.057803704986"/>
    <n v="-1"/>
    <n v="3.31694935975995"/>
    <n v="-1"/>
    <n v="5.4729664436039203"/>
    <n v="-1"/>
    <n v="34.343382248913102"/>
    <n v="-1"/>
    <x v="0"/>
    <x v="0"/>
    <x v="0"/>
  </r>
  <r>
    <n v="5077"/>
    <n v="6642"/>
    <m/>
    <x v="1"/>
    <n v="1"/>
    <n v="26"/>
    <n v="-1"/>
    <n v="104"/>
    <n v="-1"/>
    <n v="42.491044814219002"/>
    <n v="-1"/>
    <n v="2.4453045214866802"/>
    <n v="-1"/>
    <n v="3.3745202396516101"/>
    <n v="-1"/>
    <n v="34.148139594822602"/>
    <n v="-1"/>
    <x v="0"/>
    <x v="4"/>
    <x v="0"/>
  </r>
  <r>
    <n v="5077"/>
    <n v="3659"/>
    <m/>
    <x v="1"/>
    <n v="2"/>
    <n v="26"/>
    <n v="-1"/>
    <n v="104"/>
    <n v="-1"/>
    <n v="40.040930022579303"/>
    <n v="-1"/>
    <n v="2.5492149555131598"/>
    <n v="-1"/>
    <n v="4.2062046765967098"/>
    <n v="-1"/>
    <n v="35.512563964475902"/>
    <n v="-1"/>
    <x v="1"/>
    <x v="0"/>
    <x v="0"/>
  </r>
  <r>
    <n v="5077"/>
    <n v="4524"/>
    <m/>
    <x v="1"/>
    <n v="2"/>
    <n v="26"/>
    <n v="-1"/>
    <n v="104"/>
    <n v="-1"/>
    <n v="20.268205206794899"/>
    <n v="-1"/>
    <n v="21.385891028212502"/>
    <n v="-1"/>
    <n v="35.286720196550597"/>
    <n v="-1"/>
    <n v="33.620348373818899"/>
    <n v="-1"/>
    <x v="1"/>
    <x v="0"/>
    <x v="0"/>
  </r>
  <r>
    <n v="5077"/>
    <n v="6763"/>
    <m/>
    <x v="1"/>
    <n v="2"/>
    <n v="26"/>
    <n v="-1"/>
    <n v="104"/>
    <n v="-1"/>
    <n v="30.9121668789493"/>
    <n v="-1"/>
    <n v="3.1952505069910599"/>
    <n v="-1"/>
    <n v="4.4094456996476703"/>
    <n v="-1"/>
    <n v="35.201129916801101"/>
    <n v="-1"/>
    <x v="1"/>
    <x v="7"/>
    <x v="0"/>
  </r>
  <r>
    <n v="5077"/>
    <n v="6640"/>
    <m/>
    <x v="1"/>
    <n v="9"/>
    <n v="26"/>
    <n v="-1"/>
    <n v="104"/>
    <n v="-1"/>
    <n v="11.896499767522601"/>
    <n v="-1"/>
    <n v="9.7516087752896805"/>
    <n v="-1"/>
    <n v="13.4572200634005"/>
    <n v="-1"/>
    <n v="32.343725298706403"/>
    <n v="-1"/>
    <x v="8"/>
    <x v="2"/>
    <x v="0"/>
  </r>
  <r>
    <n v="5077"/>
    <n v="4950"/>
    <m/>
    <x v="1"/>
    <n v="10"/>
    <n v="26"/>
    <n v="-1"/>
    <n v="104"/>
    <n v="-1"/>
    <n v="44.595697227796201"/>
    <n v="-1"/>
    <n v="2.3650378991752299"/>
    <n v="-1"/>
    <n v="3.90231253363913"/>
    <n v="-1"/>
    <n v="35.229753790749101"/>
    <n v="-1"/>
    <x v="9"/>
    <x v="0"/>
    <x v="0"/>
  </r>
  <r>
    <n v="5078"/>
    <n v="3659"/>
    <m/>
    <x v="1"/>
    <n v="4"/>
    <n v="26"/>
    <n v="-1"/>
    <n v="104"/>
    <n v="-1"/>
    <n v="39.152526402259603"/>
    <n v="-1"/>
    <n v="2.5903881423212001"/>
    <n v="-1"/>
    <n v="4.2741404348299801"/>
    <n v="-1"/>
    <n v="34.711854267275399"/>
    <n v="-1"/>
    <x v="3"/>
    <x v="0"/>
    <x v="0"/>
  </r>
  <r>
    <n v="5078"/>
    <n v="6368"/>
    <m/>
    <x v="1"/>
    <n v="4"/>
    <n v="26"/>
    <n v="-1"/>
    <n v="104"/>
    <n v="-1"/>
    <n v="31.959980112412499"/>
    <n v="-1"/>
    <n v="3.4837616438171102"/>
    <n v="-1"/>
    <n v="5.7482067122982299"/>
    <n v="-1"/>
    <n v="33.713078337227003"/>
    <n v="-1"/>
    <x v="3"/>
    <x v="0"/>
    <x v="0"/>
  </r>
  <r>
    <n v="5078"/>
    <n v="6642"/>
    <m/>
    <x v="1"/>
    <n v="4"/>
    <n v="26"/>
    <n v="-1"/>
    <n v="104"/>
    <n v="-1"/>
    <n v="42.669009860374302"/>
    <n v="-1"/>
    <n v="2.42111119279692"/>
    <n v="-1"/>
    <n v="3.3411334460597502"/>
    <n v="-1"/>
    <n v="34.671028064726102"/>
    <n v="-1"/>
    <x v="3"/>
    <x v="4"/>
    <x v="0"/>
  </r>
  <r>
    <n v="5078"/>
    <n v="4950"/>
    <m/>
    <x v="1"/>
    <n v="8"/>
    <n v="26"/>
    <n v="-1"/>
    <n v="104"/>
    <n v="-1"/>
    <n v="45.623096849067103"/>
    <n v="-1"/>
    <n v="2.2942797674761999"/>
    <n v="-1"/>
    <n v="3.78556161633573"/>
    <n v="-1"/>
    <n v="33.059328428377398"/>
    <n v="-1"/>
    <x v="7"/>
    <x v="0"/>
    <x v="0"/>
  </r>
  <r>
    <n v="5078"/>
    <n v="3660"/>
    <m/>
    <x v="1"/>
    <n v="10"/>
    <n v="26"/>
    <n v="-1"/>
    <n v="104"/>
    <n v="-1"/>
    <n v="45.288253309264597"/>
    <n v="-1"/>
    <n v="2.3625995554425998"/>
    <n v="-1"/>
    <n v="3.8982892664802899"/>
    <n v="-1"/>
    <n v="33.545859591014001"/>
    <n v="-1"/>
    <x v="9"/>
    <x v="0"/>
    <x v="0"/>
  </r>
  <r>
    <n v="5078"/>
    <n v="4951"/>
    <m/>
    <x v="1"/>
    <n v="10"/>
    <n v="26"/>
    <n v="-1"/>
    <n v="104"/>
    <n v="-1"/>
    <n v="40.911740687936998"/>
    <n v="-1"/>
    <n v="2.6325514092873701"/>
    <n v="-1"/>
    <n v="4.3437098253241597"/>
    <n v="-1"/>
    <n v="33.877519935194897"/>
    <n v="-1"/>
    <x v="9"/>
    <x v="0"/>
    <x v="0"/>
  </r>
  <r>
    <n v="5078"/>
    <n v="6761"/>
    <m/>
    <x v="1"/>
    <n v="10"/>
    <n v="26"/>
    <n v="-1"/>
    <n v="104"/>
    <n v="-1"/>
    <n v="46.630202430529302"/>
    <n v="-1"/>
    <n v="2.2895285111188599"/>
    <n v="-1"/>
    <n v="3.15954933442671"/>
    <n v="-1"/>
    <n v="33.586251836759203"/>
    <n v="-1"/>
    <x v="9"/>
    <x v="20"/>
    <x v="0"/>
  </r>
  <r>
    <n v="5078"/>
    <n v="6645"/>
    <m/>
    <x v="1"/>
    <n v="11"/>
    <n v="26"/>
    <n v="-1"/>
    <n v="104"/>
    <n v="-1"/>
    <n v="42.915271954940998"/>
    <n v="-1"/>
    <n v="2.4678087276536398"/>
    <n v="-1"/>
    <n v="3.4055760323945998"/>
    <n v="-1"/>
    <n v="33.800141817206701"/>
    <n v="-1"/>
    <x v="10"/>
    <x v="21"/>
    <x v="0"/>
  </r>
  <r>
    <n v="5084"/>
    <n v="6760"/>
    <m/>
    <x v="1"/>
    <n v="5"/>
    <n v="15"/>
    <n v="-1"/>
    <n v="60"/>
    <n v="-1"/>
    <n v="15.4633539667298"/>
    <n v="-1"/>
    <n v="4.2723152115530603"/>
    <n v="-1"/>
    <n v="5.8957949715712301"/>
    <n v="-1"/>
    <n v="56.364651579794398"/>
    <n v="-1"/>
    <x v="4"/>
    <x v="16"/>
    <x v="0"/>
  </r>
  <r>
    <n v="5084"/>
    <n v="4954"/>
    <m/>
    <x v="1"/>
    <n v="8"/>
    <n v="15"/>
    <n v="-1"/>
    <n v="60"/>
    <n v="-1"/>
    <n v="30.293880253233802"/>
    <n v="-1"/>
    <n v="8.3885467326233307"/>
    <n v="-1"/>
    <n v="14.6086357029981"/>
    <n v="-1"/>
    <n v="43.066041529441399"/>
    <n v="-1"/>
    <x v="7"/>
    <x v="0"/>
    <x v="0"/>
  </r>
  <r>
    <n v="5084"/>
    <n v="6357"/>
    <m/>
    <x v="1"/>
    <n v="8"/>
    <n v="15"/>
    <n v="-1"/>
    <n v="60"/>
    <n v="-1"/>
    <n v="40.538544558404901"/>
    <n v="-1"/>
    <n v="1.54859264977637"/>
    <n v="-1"/>
    <n v="2.5551778721310101"/>
    <n v="-1"/>
    <n v="45.008073936493801"/>
    <n v="-1"/>
    <x v="7"/>
    <x v="0"/>
    <x v="0"/>
  </r>
  <r>
    <n v="5084"/>
    <n v="6641"/>
    <m/>
    <x v="1"/>
    <n v="8"/>
    <n v="15"/>
    <n v="-1"/>
    <n v="60"/>
    <n v="-1"/>
    <n v="40.199714087860102"/>
    <n v="-1"/>
    <n v="11.373972963399099"/>
    <n v="-1"/>
    <n v="15.696082689490799"/>
    <n v="-1"/>
    <n v="42.7965098641167"/>
    <n v="-1"/>
    <x v="7"/>
    <x v="3"/>
    <x v="0"/>
  </r>
  <r>
    <n v="5084"/>
    <n v="6767"/>
    <m/>
    <x v="1"/>
    <n v="8"/>
    <n v="15"/>
    <n v="-1"/>
    <n v="60"/>
    <n v="-1"/>
    <n v="56.568538727798803"/>
    <n v="-1"/>
    <n v="1.0610224649654201"/>
    <n v="-1"/>
    <n v="1.46421100165229"/>
    <n v="-1"/>
    <n v="54.640494089019001"/>
    <n v="-1"/>
    <x v="7"/>
    <x v="10"/>
    <x v="0"/>
  </r>
  <r>
    <n v="5084"/>
    <n v="6763"/>
    <m/>
    <x v="1"/>
    <n v="10"/>
    <n v="15"/>
    <n v="-1"/>
    <n v="60"/>
    <n v="-1"/>
    <n v="30.508489861401198"/>
    <n v="-1"/>
    <n v="1.84807009174243"/>
    <n v="-1"/>
    <n v="2.55033672660455"/>
    <n v="-1"/>
    <n v="62.064799548905597"/>
    <n v="-1"/>
    <x v="9"/>
    <x v="7"/>
    <x v="0"/>
  </r>
  <r>
    <n v="5082"/>
    <n v="6357"/>
    <m/>
    <x v="1"/>
    <n v="8"/>
    <n v="15"/>
    <n v="-1"/>
    <n v="60"/>
    <n v="-1"/>
    <n v="41.216414920803103"/>
    <n v="-1"/>
    <n v="1.62157621312526"/>
    <n v="-1"/>
    <n v="2.6756007516566802"/>
    <n v="-1"/>
    <n v="40.752606148745897"/>
    <n v="-1"/>
    <x v="7"/>
    <x v="0"/>
    <x v="0"/>
  </r>
  <r>
    <n v="5082"/>
    <n v="6641"/>
    <m/>
    <x v="1"/>
    <n v="8"/>
    <n v="15"/>
    <n v="-1"/>
    <n v="60"/>
    <n v="-1"/>
    <n v="37.010234482916303"/>
    <n v="-1"/>
    <n v="8.5937945234049096"/>
    <n v="-1"/>
    <n v="11.859436442298801"/>
    <n v="-1"/>
    <n v="41.646667407689002"/>
    <n v="-1"/>
    <x v="7"/>
    <x v="3"/>
    <x v="0"/>
  </r>
  <r>
    <n v="5082"/>
    <n v="6767"/>
    <m/>
    <x v="1"/>
    <n v="8"/>
    <n v="15"/>
    <n v="-1"/>
    <n v="60"/>
    <n v="-1"/>
    <n v="56.052100124147501"/>
    <n v="-1"/>
    <n v="1.06939380114135"/>
    <n v="-1"/>
    <n v="1.4757634455750701"/>
    <n v="-1"/>
    <n v="61.443494178236499"/>
    <n v="-1"/>
    <x v="7"/>
    <x v="10"/>
    <x v="0"/>
  </r>
  <r>
    <n v="5082"/>
    <n v="6368"/>
    <m/>
    <x v="1"/>
    <n v="9"/>
    <n v="15"/>
    <n v="-1"/>
    <n v="60"/>
    <n v="-1"/>
    <n v="12.736910108780799"/>
    <n v="-1"/>
    <n v="5.8569776071442501"/>
    <n v="-1"/>
    <n v="9.6640130517880198"/>
    <n v="-1"/>
    <n v="54.2218901187086"/>
    <n v="-1"/>
    <x v="8"/>
    <x v="0"/>
    <x v="0"/>
  </r>
  <r>
    <n v="5082"/>
    <n v="6763"/>
    <m/>
    <x v="1"/>
    <n v="10"/>
    <n v="15"/>
    <n v="-1"/>
    <n v="60"/>
    <n v="-1"/>
    <n v="31.870584987121799"/>
    <n v="-1"/>
    <n v="1.75686197072516"/>
    <n v="-1"/>
    <n v="2.4244695196007302"/>
    <n v="-1"/>
    <n v="58.570987196004303"/>
    <n v="-1"/>
    <x v="9"/>
    <x v="7"/>
    <x v="0"/>
  </r>
  <r>
    <n v="5079"/>
    <n v="6760"/>
    <m/>
    <x v="1"/>
    <n v="5"/>
    <n v="15"/>
    <n v="-1"/>
    <n v="60"/>
    <n v="-1"/>
    <n v="17.087201700585702"/>
    <n v="-1"/>
    <n v="3.5929026593466098"/>
    <n v="-1"/>
    <n v="4.9582056527660301"/>
    <n v="-1"/>
    <n v="57.623599216174497"/>
    <n v="-1"/>
    <x v="4"/>
    <x v="16"/>
    <x v="0"/>
  </r>
  <r>
    <n v="5079"/>
    <n v="4954"/>
    <m/>
    <x v="1"/>
    <n v="8"/>
    <n v="15"/>
    <n v="-1"/>
    <n v="60"/>
    <n v="-1"/>
    <n v="33.184440253260902"/>
    <n v="-1"/>
    <n v="2.5636518210006898"/>
    <n v="-1"/>
    <n v="4.4645940132486901"/>
    <n v="-1"/>
    <n v="41.082347823655297"/>
    <n v="-1"/>
    <x v="7"/>
    <x v="0"/>
    <x v="0"/>
  </r>
  <r>
    <n v="5079"/>
    <n v="6357"/>
    <m/>
    <x v="1"/>
    <n v="8"/>
    <n v="15"/>
    <n v="-1"/>
    <n v="60"/>
    <n v="-1"/>
    <n v="42.133320757965699"/>
    <n v="-1"/>
    <n v="1.48075078598642"/>
    <n v="-1"/>
    <n v="2.4432387968775999"/>
    <n v="-1"/>
    <n v="40.953587569907498"/>
    <n v="-1"/>
    <x v="7"/>
    <x v="0"/>
    <x v="0"/>
  </r>
  <r>
    <n v="5079"/>
    <n v="6641"/>
    <m/>
    <x v="1"/>
    <n v="8"/>
    <n v="15"/>
    <n v="-1"/>
    <n v="60"/>
    <n v="-1"/>
    <n v="36.0491704980995"/>
    <n v="-1"/>
    <n v="14.5243142728095"/>
    <n v="-1"/>
    <n v="20.043553696477201"/>
    <n v="-1"/>
    <n v="40.954566997995201"/>
    <n v="-1"/>
    <x v="7"/>
    <x v="3"/>
    <x v="0"/>
  </r>
  <r>
    <n v="5079"/>
    <n v="6763"/>
    <m/>
    <x v="1"/>
    <n v="10"/>
    <n v="15"/>
    <n v="-1"/>
    <n v="60"/>
    <n v="-1"/>
    <n v="29.868387013503401"/>
    <n v="-1"/>
    <n v="1.8804350792403399"/>
    <n v="-1"/>
    <n v="2.5950004093516799"/>
    <n v="-1"/>
    <n v="61.476813709573896"/>
    <n v="-1"/>
    <x v="9"/>
    <x v="7"/>
    <x v="0"/>
  </r>
  <r>
    <n v="5083"/>
    <n v="4954"/>
    <m/>
    <x v="1"/>
    <n v="7"/>
    <n v="15"/>
    <n v="-1"/>
    <n v="60"/>
    <n v="-1"/>
    <n v="32.871521823726901"/>
    <n v="-1"/>
    <n v="8.1374086950989408"/>
    <n v="-1"/>
    <n v="14.1712793624664"/>
    <n v="-1"/>
    <n v="44.645743745843497"/>
    <n v="-1"/>
    <x v="6"/>
    <x v="0"/>
    <x v="0"/>
  </r>
  <r>
    <n v="5083"/>
    <n v="4954"/>
    <m/>
    <x v="1"/>
    <n v="8"/>
    <n v="15"/>
    <n v="-1"/>
    <n v="60"/>
    <n v="-1"/>
    <n v="31.494709346500699"/>
    <n v="-1"/>
    <n v="6.3895104708340096"/>
    <n v="-1"/>
    <n v="11.127318445505701"/>
    <n v="-1"/>
    <n v="41.6926463695442"/>
    <n v="-1"/>
    <x v="7"/>
    <x v="0"/>
    <x v="0"/>
  </r>
  <r>
    <n v="5083"/>
    <n v="6357"/>
    <m/>
    <x v="1"/>
    <n v="8"/>
    <n v="15"/>
    <n v="-1"/>
    <n v="60"/>
    <n v="-1"/>
    <n v="38.790513024701497"/>
    <n v="-1"/>
    <n v="1.7468553040532599"/>
    <n v="-1"/>
    <n v="2.8823112516878902"/>
    <n v="-1"/>
    <n v="40.9957482229986"/>
    <n v="-1"/>
    <x v="7"/>
    <x v="0"/>
    <x v="0"/>
  </r>
  <r>
    <n v="5083"/>
    <n v="6641"/>
    <m/>
    <x v="1"/>
    <n v="8"/>
    <n v="15"/>
    <n v="-1"/>
    <n v="60"/>
    <n v="-1"/>
    <n v="33.147432471936703"/>
    <n v="-1"/>
    <n v="12.9549892905259"/>
    <n v="-1"/>
    <n v="17.877885220925801"/>
    <n v="-1"/>
    <n v="41.373933092903499"/>
    <n v="-1"/>
    <x v="7"/>
    <x v="3"/>
    <x v="0"/>
  </r>
  <r>
    <n v="5083"/>
    <n v="6767"/>
    <m/>
    <x v="1"/>
    <n v="8"/>
    <n v="15"/>
    <n v="-1"/>
    <n v="60"/>
    <n v="-1"/>
    <n v="56.542214691097698"/>
    <n v="-1"/>
    <n v="1.0615095031686901"/>
    <n v="-1"/>
    <n v="1.4648831143728001"/>
    <n v="-1"/>
    <n v="61.877718700921299"/>
    <n v="-1"/>
    <x v="7"/>
    <x v="10"/>
    <x v="0"/>
  </r>
  <r>
    <n v="5083"/>
    <n v="6368"/>
    <m/>
    <x v="1"/>
    <n v="9"/>
    <n v="15"/>
    <n v="-1"/>
    <n v="60"/>
    <n v="-1"/>
    <n v="13.063685793128601"/>
    <n v="-1"/>
    <n v="6.2670030900007001"/>
    <n v="-1"/>
    <n v="10.3405550985012"/>
    <n v="-1"/>
    <n v="61.499716582294703"/>
    <n v="-1"/>
    <x v="8"/>
    <x v="0"/>
    <x v="0"/>
  </r>
  <r>
    <n v="5083"/>
    <n v="6763"/>
    <m/>
    <x v="1"/>
    <n v="10"/>
    <n v="15"/>
    <n v="-1"/>
    <n v="60"/>
    <n v="-1"/>
    <n v="31.842271181421001"/>
    <n v="-1"/>
    <n v="1.7829391620655699"/>
    <n v="-1"/>
    <n v="2.4604560436504901"/>
    <n v="-1"/>
    <n v="61.288246987983896"/>
    <n v="-1"/>
    <x v="9"/>
    <x v="7"/>
    <x v="0"/>
  </r>
  <r>
    <n v="5086"/>
    <n v="6760"/>
    <m/>
    <x v="1"/>
    <n v="1"/>
    <n v="15"/>
    <n v="-1"/>
    <n v="60"/>
    <n v="-1"/>
    <n v="44.3937799681703"/>
    <n v="-1"/>
    <n v="1.3739356864096099"/>
    <n v="-1"/>
    <n v="1.89603124069382"/>
    <n v="-1"/>
    <n v="57.016715880474997"/>
    <n v="-1"/>
    <x v="0"/>
    <x v="16"/>
    <x v="0"/>
  </r>
  <r>
    <n v="5086"/>
    <n v="4954"/>
    <m/>
    <x v="1"/>
    <n v="7"/>
    <n v="15"/>
    <n v="-1"/>
    <n v="60"/>
    <n v="-1"/>
    <n v="35.016188814947498"/>
    <n v="-1"/>
    <n v="6.0612441109819102"/>
    <n v="-1"/>
    <n v="10.555643301111701"/>
    <n v="-1"/>
    <n v="46.394065963247101"/>
    <n v="-1"/>
    <x v="6"/>
    <x v="0"/>
    <x v="0"/>
  </r>
  <r>
    <n v="5086"/>
    <n v="4954"/>
    <m/>
    <x v="1"/>
    <n v="8"/>
    <n v="15"/>
    <n v="-1"/>
    <n v="60"/>
    <n v="-1"/>
    <n v="32.429345210229798"/>
    <n v="-1"/>
    <n v="10.128663975658499"/>
    <n v="-1"/>
    <n v="17.639046058244102"/>
    <n v="-1"/>
    <n v="40.942629474014602"/>
    <n v="-1"/>
    <x v="7"/>
    <x v="0"/>
    <x v="0"/>
  </r>
  <r>
    <n v="5086"/>
    <n v="6357"/>
    <m/>
    <x v="1"/>
    <n v="8"/>
    <n v="15"/>
    <n v="-1"/>
    <n v="60"/>
    <n v="-1"/>
    <n v="40.999709572219402"/>
    <n v="-1"/>
    <n v="1.5035507501844201"/>
    <n v="-1"/>
    <n v="2.4808587378042999"/>
    <n v="-1"/>
    <n v="40.346227053864197"/>
    <n v="-1"/>
    <x v="7"/>
    <x v="0"/>
    <x v="0"/>
  </r>
  <r>
    <n v="5086"/>
    <n v="6641"/>
    <m/>
    <x v="1"/>
    <n v="8"/>
    <n v="15"/>
    <n v="-1"/>
    <n v="60"/>
    <n v="-1"/>
    <n v="36.176574636624501"/>
    <n v="-1"/>
    <n v="9.2484281493943392"/>
    <n v="-1"/>
    <n v="12.762830846164199"/>
    <n v="-1"/>
    <n v="40.357259244275603"/>
    <n v="-1"/>
    <x v="7"/>
    <x v="3"/>
    <x v="0"/>
  </r>
  <r>
    <n v="5086"/>
    <n v="6368"/>
    <m/>
    <x v="1"/>
    <n v="9"/>
    <n v="15"/>
    <n v="-1"/>
    <n v="60"/>
    <n v="-1"/>
    <n v="29.882603570155801"/>
    <n v="-1"/>
    <n v="2.1329054841947901"/>
    <n v="-1"/>
    <n v="3.5192940489214002"/>
    <n v="-1"/>
    <n v="57.142080575271699"/>
    <n v="-1"/>
    <x v="8"/>
    <x v="0"/>
    <x v="0"/>
  </r>
  <r>
    <n v="5086"/>
    <n v="6763"/>
    <m/>
    <x v="1"/>
    <n v="10"/>
    <n v="15"/>
    <n v="-1"/>
    <n v="60"/>
    <n v="-1"/>
    <n v="31.399946947385299"/>
    <n v="-1"/>
    <n v="1.78998737364373"/>
    <n v="-1"/>
    <n v="2.47018257562834"/>
    <n v="-1"/>
    <n v="61.104389036270298"/>
    <n v="-1"/>
    <x v="9"/>
    <x v="7"/>
    <x v="0"/>
  </r>
  <r>
    <n v="5086"/>
    <n v="6640"/>
    <m/>
    <x v="1"/>
    <n v="12"/>
    <n v="15"/>
    <n v="-1"/>
    <n v="60"/>
    <n v="-1"/>
    <n v="13.8172162242184"/>
    <n v="-1"/>
    <n v="4.6716451539651702"/>
    <n v="-1"/>
    <n v="6.4468702901957897"/>
    <n v="-1"/>
    <n v="57.031915599327903"/>
    <n v="-1"/>
    <x v="11"/>
    <x v="2"/>
    <x v="0"/>
  </r>
  <r>
    <n v="5085"/>
    <n v="6760"/>
    <m/>
    <x v="1"/>
    <n v="1"/>
    <n v="15"/>
    <n v="-1"/>
    <n v="60"/>
    <n v="-1"/>
    <n v="46.713394519961703"/>
    <n v="-1"/>
    <n v="1.2933058564681501"/>
    <n v="-1"/>
    <n v="1.7847620757590801"/>
    <n v="-1"/>
    <n v="55.285656803104899"/>
    <n v="-1"/>
    <x v="0"/>
    <x v="16"/>
    <x v="0"/>
  </r>
  <r>
    <n v="5085"/>
    <n v="4954"/>
    <m/>
    <x v="1"/>
    <n v="8"/>
    <n v="15"/>
    <n v="-1"/>
    <n v="60"/>
    <n v="-1"/>
    <n v="31.502773411137401"/>
    <n v="-1"/>
    <n v="6.4422261333047999"/>
    <n v="-1"/>
    <n v="11.219122655868301"/>
    <n v="-1"/>
    <n v="41.871231187562799"/>
    <n v="-1"/>
    <x v="7"/>
    <x v="0"/>
    <x v="0"/>
  </r>
  <r>
    <n v="5085"/>
    <n v="6357"/>
    <m/>
    <x v="1"/>
    <n v="8"/>
    <n v="15"/>
    <n v="-1"/>
    <n v="60"/>
    <n v="-1"/>
    <n v="42.244845715869502"/>
    <n v="-1"/>
    <n v="1.5982037362364401"/>
    <n v="-1"/>
    <n v="2.6370361647901301"/>
    <n v="-1"/>
    <n v="40.365862101728403"/>
    <n v="-1"/>
    <x v="7"/>
    <x v="0"/>
    <x v="0"/>
  </r>
  <r>
    <n v="5085"/>
    <n v="6641"/>
    <m/>
    <x v="1"/>
    <n v="8"/>
    <n v="15"/>
    <n v="-1"/>
    <n v="60"/>
    <n v="-1"/>
    <n v="35.3227242332852"/>
    <n v="-1"/>
    <n v="9.8501519051475501"/>
    <n v="-1"/>
    <n v="13.593209629103599"/>
    <n v="-1"/>
    <n v="41.6899643284654"/>
    <n v="-1"/>
    <x v="7"/>
    <x v="3"/>
    <x v="0"/>
  </r>
  <r>
    <n v="5085"/>
    <n v="6763"/>
    <m/>
    <x v="1"/>
    <n v="10"/>
    <n v="15"/>
    <n v="-1"/>
    <n v="60"/>
    <n v="-1"/>
    <n v="30.6832431812518"/>
    <n v="-1"/>
    <n v="1.85515393899032"/>
    <n v="-1"/>
    <n v="2.56011243580665"/>
    <n v="-1"/>
    <n v="58.337827671488299"/>
    <n v="-1"/>
    <x v="9"/>
    <x v="7"/>
    <x v="0"/>
  </r>
  <r>
    <n v="5081"/>
    <n v="4954"/>
    <m/>
    <x v="1"/>
    <n v="7"/>
    <n v="15"/>
    <n v="-1"/>
    <n v="60"/>
    <n v="-1"/>
    <n v="30.716860911110601"/>
    <n v="-1"/>
    <n v="6.5752550808447401"/>
    <n v="-1"/>
    <n v="11.450792275709199"/>
    <n v="-1"/>
    <n v="51.891238875660399"/>
    <n v="-1"/>
    <x v="6"/>
    <x v="0"/>
    <x v="0"/>
  </r>
  <r>
    <n v="5081"/>
    <n v="4954"/>
    <m/>
    <x v="1"/>
    <n v="8"/>
    <n v="15"/>
    <n v="-1"/>
    <n v="60"/>
    <n v="-1"/>
    <n v="30.800560043490499"/>
    <n v="-1"/>
    <n v="8.2582212480022292"/>
    <n v="-1"/>
    <n v="14.381674157890201"/>
    <n v="-1"/>
    <n v="44.358136904679398"/>
    <n v="-1"/>
    <x v="7"/>
    <x v="0"/>
    <x v="0"/>
  </r>
  <r>
    <n v="5081"/>
    <n v="6357"/>
    <m/>
    <x v="1"/>
    <n v="8"/>
    <n v="15"/>
    <n v="-1"/>
    <n v="60"/>
    <n v="-1"/>
    <n v="40.477264720357198"/>
    <n v="-1"/>
    <n v="1.66045858098963"/>
    <n v="-1"/>
    <n v="2.7397566586328899"/>
    <n v="-1"/>
    <n v="45.781066255499297"/>
    <n v="-1"/>
    <x v="7"/>
    <x v="0"/>
    <x v="0"/>
  </r>
  <r>
    <n v="5081"/>
    <n v="6641"/>
    <m/>
    <x v="1"/>
    <n v="8"/>
    <n v="15"/>
    <n v="-1"/>
    <n v="60"/>
    <n v="-1"/>
    <n v="36.416115588178201"/>
    <n v="-1"/>
    <n v="13.4324533973731"/>
    <n v="-1"/>
    <n v="18.536785688374799"/>
    <n v="-1"/>
    <n v="44.4223612703708"/>
    <n v="-1"/>
    <x v="7"/>
    <x v="3"/>
    <x v="0"/>
  </r>
  <r>
    <n v="5081"/>
    <n v="6767"/>
    <m/>
    <x v="1"/>
    <n v="8"/>
    <n v="15"/>
    <n v="-1"/>
    <n v="60"/>
    <n v="-1"/>
    <n v="55.293914701845999"/>
    <n v="-1"/>
    <n v="1.0924359959060701"/>
    <n v="-1"/>
    <n v="1.5075616743503799"/>
    <n v="-1"/>
    <n v="54.0298636874533"/>
    <n v="-1"/>
    <x v="7"/>
    <x v="10"/>
    <x v="0"/>
  </r>
  <r>
    <n v="5081"/>
    <n v="6763"/>
    <m/>
    <x v="1"/>
    <n v="10"/>
    <n v="15"/>
    <n v="-1"/>
    <n v="60"/>
    <n v="-1"/>
    <n v="29.903301630858401"/>
    <n v="-1"/>
    <n v="1.8948125263702"/>
    <n v="-1"/>
    <n v="2.6148412863908699"/>
    <n v="-1"/>
    <n v="58.175642682757399"/>
    <n v="-1"/>
    <x v="9"/>
    <x v="7"/>
    <x v="0"/>
  </r>
  <r>
    <n v="5080"/>
    <n v="6760"/>
    <m/>
    <x v="1"/>
    <n v="3"/>
    <n v="15"/>
    <n v="-1"/>
    <n v="60"/>
    <n v="-1"/>
    <n v="16.718227538090702"/>
    <n v="-1"/>
    <n v="3.8958352877857498"/>
    <n v="-1"/>
    <n v="5.37625267856754"/>
    <n v="-1"/>
    <n v="58.725378612321101"/>
    <n v="-1"/>
    <x v="2"/>
    <x v="16"/>
    <x v="0"/>
  </r>
  <r>
    <n v="5080"/>
    <n v="4954"/>
    <m/>
    <x v="1"/>
    <n v="7"/>
    <n v="15"/>
    <n v="-1"/>
    <n v="60"/>
    <n v="-1"/>
    <n v="31.2738609808276"/>
    <n v="-1"/>
    <n v="6.44670420769254"/>
    <n v="-1"/>
    <n v="11.226921212575"/>
    <n v="-1"/>
    <n v="46.0584066396409"/>
    <n v="-1"/>
    <x v="6"/>
    <x v="0"/>
    <x v="0"/>
  </r>
  <r>
    <n v="5080"/>
    <n v="4954"/>
    <m/>
    <x v="1"/>
    <n v="8"/>
    <n v="15"/>
    <n v="-1"/>
    <n v="60"/>
    <n v="-1"/>
    <n v="33.917467597666402"/>
    <n v="-1"/>
    <n v="6.3390418044342098"/>
    <n v="-1"/>
    <n v="11.0394273738635"/>
    <n v="-1"/>
    <n v="43.437276640738197"/>
    <n v="-1"/>
    <x v="7"/>
    <x v="0"/>
    <x v="0"/>
  </r>
  <r>
    <n v="5080"/>
    <n v="6357"/>
    <m/>
    <x v="1"/>
    <n v="8"/>
    <n v="15"/>
    <n v="-1"/>
    <n v="60"/>
    <n v="-1"/>
    <n v="41.140695980070703"/>
    <n v="-1"/>
    <n v="1.60749195085091"/>
    <n v="-1"/>
    <n v="2.6523617189040101"/>
    <n v="-1"/>
    <n v="45.723198261370896"/>
    <n v="-1"/>
    <x v="7"/>
    <x v="0"/>
    <x v="0"/>
  </r>
  <r>
    <n v="5080"/>
    <n v="6641"/>
    <m/>
    <x v="1"/>
    <n v="8"/>
    <n v="15"/>
    <n v="-1"/>
    <n v="60"/>
    <n v="-1"/>
    <n v="37.412776905459097"/>
    <n v="-1"/>
    <n v="13.072513750264701"/>
    <n v="-1"/>
    <n v="18.040068975365301"/>
    <n v="-1"/>
    <n v="43.0282541270197"/>
    <n v="-1"/>
    <x v="7"/>
    <x v="3"/>
    <x v="0"/>
  </r>
  <r>
    <n v="5080"/>
    <n v="6763"/>
    <m/>
    <x v="1"/>
    <n v="10"/>
    <n v="15"/>
    <n v="-1"/>
    <n v="60"/>
    <n v="-1"/>
    <n v="31.6217796089683"/>
    <n v="-1"/>
    <n v="1.77687264715258"/>
    <n v="-1"/>
    <n v="2.4520842530705602"/>
    <n v="-1"/>
    <n v="61.627962825722101"/>
    <n v="-1"/>
    <x v="9"/>
    <x v="7"/>
    <x v="0"/>
  </r>
  <r>
    <n v="5080"/>
    <n v="6640"/>
    <m/>
    <x v="1"/>
    <n v="12"/>
    <n v="15"/>
    <n v="-1"/>
    <n v="60"/>
    <n v="-1"/>
    <n v="30.914193465171401"/>
    <n v="-1"/>
    <n v="2.7192914353927198"/>
    <n v="-1"/>
    <n v="3.7526221678753702"/>
    <n v="-1"/>
    <n v="56.815681539048803"/>
    <n v="-1"/>
    <x v="11"/>
    <x v="2"/>
    <x v="0"/>
  </r>
  <r>
    <n v="5077"/>
    <n v="6760"/>
    <m/>
    <x v="1"/>
    <n v="1"/>
    <n v="15"/>
    <n v="-1"/>
    <n v="60"/>
    <n v="-1"/>
    <n v="50.201262536883497"/>
    <n v="-1"/>
    <n v="1.22244456509502"/>
    <n v="-1"/>
    <n v="1.68697349400206"/>
    <n v="-1"/>
    <n v="58.221874082060097"/>
    <n v="-1"/>
    <x v="0"/>
    <x v="16"/>
    <x v="0"/>
  </r>
  <r>
    <n v="5077"/>
    <n v="6760"/>
    <m/>
    <x v="1"/>
    <n v="5"/>
    <n v="15"/>
    <n v="-1"/>
    <n v="60"/>
    <n v="-1"/>
    <n v="17.786454162085199"/>
    <n v="-1"/>
    <n v="3.40504531797915"/>
    <n v="-1"/>
    <n v="4.6989625225747096"/>
    <n v="-1"/>
    <n v="56.533123025034001"/>
    <n v="-1"/>
    <x v="4"/>
    <x v="16"/>
    <x v="0"/>
  </r>
  <r>
    <n v="5077"/>
    <n v="4954"/>
    <m/>
    <x v="1"/>
    <n v="7"/>
    <n v="15"/>
    <n v="-1"/>
    <n v="60"/>
    <n v="-1"/>
    <n v="30.519772301234699"/>
    <n v="-1"/>
    <n v="6.3868699708982204"/>
    <n v="-1"/>
    <n v="11.1227200206694"/>
    <n v="-1"/>
    <n v="44.946648461214103"/>
    <n v="-1"/>
    <x v="6"/>
    <x v="0"/>
    <x v="0"/>
  </r>
  <r>
    <n v="5077"/>
    <n v="4954"/>
    <m/>
    <x v="1"/>
    <n v="8"/>
    <n v="15"/>
    <n v="-1"/>
    <n v="60"/>
    <n v="-1"/>
    <n v="32.1036952741444"/>
    <n v="-1"/>
    <n v="6.5033543375152698"/>
    <n v="-1"/>
    <n v="11.325577289185899"/>
    <n v="-1"/>
    <n v="41.759381522961"/>
    <n v="-1"/>
    <x v="7"/>
    <x v="0"/>
    <x v="0"/>
  </r>
  <r>
    <n v="5077"/>
    <n v="6357"/>
    <m/>
    <x v="1"/>
    <n v="8"/>
    <n v="15"/>
    <n v="-1"/>
    <n v="60"/>
    <n v="-1"/>
    <n v="39.437483652001198"/>
    <n v="-1"/>
    <n v="1.52357459691622"/>
    <n v="-1"/>
    <n v="2.51389808491176"/>
    <n v="-1"/>
    <n v="40.496904454113299"/>
    <n v="-1"/>
    <x v="7"/>
    <x v="0"/>
    <x v="0"/>
  </r>
  <r>
    <n v="5077"/>
    <n v="6641"/>
    <m/>
    <x v="1"/>
    <n v="8"/>
    <n v="15"/>
    <n v="-1"/>
    <n v="60"/>
    <n v="-1"/>
    <n v="31.505805277039101"/>
    <n v="-1"/>
    <n v="17.131748523855201"/>
    <n v="-1"/>
    <n v="23.641812962920199"/>
    <n v="-1"/>
    <n v="41.337414253105699"/>
    <n v="-1"/>
    <x v="7"/>
    <x v="3"/>
    <x v="0"/>
  </r>
  <r>
    <n v="5077"/>
    <n v="6767"/>
    <m/>
    <x v="1"/>
    <n v="8"/>
    <n v="15"/>
    <n v="-1"/>
    <n v="60"/>
    <n v="-1"/>
    <n v="56.006230059528797"/>
    <n v="-1"/>
    <n v="1.07246886595962"/>
    <n v="-1"/>
    <n v="1.48000703502428"/>
    <n v="-1"/>
    <n v="61.421568892093603"/>
    <n v="-1"/>
    <x v="7"/>
    <x v="10"/>
    <x v="0"/>
  </r>
  <r>
    <n v="5077"/>
    <n v="6763"/>
    <m/>
    <x v="1"/>
    <n v="10"/>
    <n v="15"/>
    <n v="-1"/>
    <n v="60"/>
    <n v="-1"/>
    <n v="31.4275947177658"/>
    <n v="-1"/>
    <n v="1.8010230403779599"/>
    <n v="-1"/>
    <n v="2.4854117957215802"/>
    <n v="-1"/>
    <n v="58.291969566538597"/>
    <n v="-1"/>
    <x v="9"/>
    <x v="7"/>
    <x v="0"/>
  </r>
  <r>
    <n v="5078"/>
    <n v="6760"/>
    <m/>
    <x v="1"/>
    <n v="1"/>
    <n v="15"/>
    <n v="-1"/>
    <n v="60"/>
    <n v="-1"/>
    <n v="44.413548825772999"/>
    <n v="-1"/>
    <n v="1.4064180773492101"/>
    <n v="-1"/>
    <n v="1.94085694003558"/>
    <n v="-1"/>
    <n v="59.638139621574197"/>
    <n v="-1"/>
    <x v="0"/>
    <x v="16"/>
    <x v="0"/>
  </r>
  <r>
    <n v="5078"/>
    <n v="6760"/>
    <m/>
    <x v="1"/>
    <n v="5"/>
    <n v="15"/>
    <n v="-1"/>
    <n v="60"/>
    <n v="-1"/>
    <n v="14.807545071781099"/>
    <n v="-1"/>
    <n v="4.2823268624042301"/>
    <n v="-1"/>
    <n v="5.9096110496981202"/>
    <n v="-1"/>
    <n v="57.786026032359601"/>
    <n v="-1"/>
    <x v="4"/>
    <x v="16"/>
    <x v="0"/>
  </r>
  <r>
    <n v="5078"/>
    <n v="4954"/>
    <m/>
    <x v="1"/>
    <n v="7"/>
    <n v="15"/>
    <n v="-1"/>
    <n v="60"/>
    <n v="-1"/>
    <n v="30.7774986132459"/>
    <n v="-1"/>
    <n v="4.5483421151521801"/>
    <n v="-1"/>
    <n v="7.9209277996217304"/>
    <n v="-1"/>
    <n v="51.510860569775197"/>
    <n v="-1"/>
    <x v="6"/>
    <x v="0"/>
    <x v="0"/>
  </r>
  <r>
    <n v="5078"/>
    <n v="6357"/>
    <m/>
    <x v="1"/>
    <n v="8"/>
    <n v="15"/>
    <n v="-1"/>
    <n v="60"/>
    <n v="-1"/>
    <n v="39.002889435410601"/>
    <n v="-1"/>
    <n v="1.61600743757273"/>
    <n v="-1"/>
    <n v="2.6664122719950001"/>
    <n v="-1"/>
    <n v="40.101012353948903"/>
    <n v="-1"/>
    <x v="7"/>
    <x v="0"/>
    <x v="0"/>
  </r>
  <r>
    <n v="5078"/>
    <n v="6641"/>
    <m/>
    <x v="1"/>
    <n v="8"/>
    <n v="15"/>
    <n v="-1"/>
    <n v="60"/>
    <n v="-1"/>
    <n v="31.2881579895454"/>
    <n v="-1"/>
    <n v="12.0223936819787"/>
    <n v="-1"/>
    <n v="16.590903281130601"/>
    <n v="-1"/>
    <n v="41.264487828318899"/>
    <n v="-1"/>
    <x v="7"/>
    <x v="3"/>
    <x v="0"/>
  </r>
  <r>
    <n v="5078"/>
    <n v="6767"/>
    <m/>
    <x v="1"/>
    <n v="8"/>
    <n v="15"/>
    <n v="-1"/>
    <n v="60"/>
    <n v="-1"/>
    <n v="56.192523285543103"/>
    <n v="-1"/>
    <n v="1.07039318384838"/>
    <n v="-1"/>
    <n v="1.4771425937107701"/>
    <n v="-1"/>
    <n v="61.5150076477168"/>
    <n v="-1"/>
    <x v="7"/>
    <x v="10"/>
    <x v="0"/>
  </r>
  <r>
    <n v="5078"/>
    <n v="6763"/>
    <m/>
    <x v="1"/>
    <n v="10"/>
    <n v="15"/>
    <n v="-1"/>
    <n v="60"/>
    <n v="-1"/>
    <n v="31.323648410902599"/>
    <n v="-1"/>
    <n v="1.7955076066380899"/>
    <n v="-1"/>
    <n v="2.4778004971605698"/>
    <n v="-1"/>
    <n v="58.1256279397575"/>
    <n v="-1"/>
    <x v="9"/>
    <x v="7"/>
    <x v="0"/>
  </r>
  <r>
    <n v="5084"/>
    <n v="2959"/>
    <m/>
    <x v="1"/>
    <n v="1"/>
    <n v="24"/>
    <n v="-1"/>
    <n v="96"/>
    <n v="-1"/>
    <n v="55.332300796488198"/>
    <n v="-1"/>
    <n v="1.4087160199275599"/>
    <n v="-1"/>
    <n v="2.3243814328804699"/>
    <n v="-1"/>
    <n v="36.6085210388447"/>
    <n v="-1"/>
    <x v="0"/>
    <x v="0"/>
    <x v="0"/>
  </r>
  <r>
    <n v="5084"/>
    <n v="4524"/>
    <m/>
    <x v="1"/>
    <n v="3"/>
    <n v="24"/>
    <n v="-1"/>
    <n v="96"/>
    <n v="-1"/>
    <n v="16.3062854369355"/>
    <n v="-1"/>
    <n v="27.091305649823099"/>
    <n v="-1"/>
    <n v="44.700654322208202"/>
    <n v="-1"/>
    <n v="36.3953246427781"/>
    <n v="-1"/>
    <x v="2"/>
    <x v="0"/>
    <x v="0"/>
  </r>
  <r>
    <n v="5084"/>
    <n v="2959"/>
    <m/>
    <x v="1"/>
    <n v="4"/>
    <n v="24"/>
    <n v="-1"/>
    <n v="96"/>
    <n v="-1"/>
    <n v="56.072416251503199"/>
    <n v="-1"/>
    <n v="1.40450325219644"/>
    <n v="-1"/>
    <n v="2.3174303661241198"/>
    <n v="-1"/>
    <n v="33.901193753700902"/>
    <n v="-1"/>
    <x v="3"/>
    <x v="0"/>
    <x v="0"/>
  </r>
  <r>
    <n v="5084"/>
    <n v="2959"/>
    <m/>
    <x v="1"/>
    <n v="5"/>
    <n v="24"/>
    <n v="-1"/>
    <n v="96"/>
    <n v="-1"/>
    <n v="54.040309816690197"/>
    <n v="-1"/>
    <n v="1.5611571624521601"/>
    <n v="-1"/>
    <n v="2.5759093180460702"/>
    <n v="-1"/>
    <n v="36.553907976851299"/>
    <n v="-1"/>
    <x v="4"/>
    <x v="0"/>
    <x v="0"/>
  </r>
  <r>
    <n v="5084"/>
    <n v="3660"/>
    <m/>
    <x v="1"/>
    <n v="10"/>
    <n v="24"/>
    <n v="-1"/>
    <n v="96"/>
    <n v="-1"/>
    <n v="48.062729299198097"/>
    <n v="-1"/>
    <n v="2.0165025012719102"/>
    <n v="-1"/>
    <n v="3.3272291270986498"/>
    <n v="-1"/>
    <n v="38.059532689944398"/>
    <n v="-1"/>
    <x v="9"/>
    <x v="0"/>
    <x v="0"/>
  </r>
  <r>
    <n v="5084"/>
    <n v="4951"/>
    <m/>
    <x v="1"/>
    <n v="10"/>
    <n v="24"/>
    <n v="-1"/>
    <n v="96"/>
    <n v="-1"/>
    <n v="42.397931055010702"/>
    <n v="-1"/>
    <n v="2.2575669093615098"/>
    <n v="-1"/>
    <n v="3.7249854004465002"/>
    <n v="-1"/>
    <n v="38.808014615863499"/>
    <n v="-1"/>
    <x v="9"/>
    <x v="0"/>
    <x v="0"/>
  </r>
  <r>
    <n v="5084"/>
    <n v="6761"/>
    <m/>
    <x v="1"/>
    <n v="10"/>
    <n v="24"/>
    <n v="-1"/>
    <n v="96"/>
    <n v="-1"/>
    <n v="48.476154814988703"/>
    <n v="-1"/>
    <n v="2.0088943870870399"/>
    <n v="-1"/>
    <n v="2.7722742446009598"/>
    <n v="-1"/>
    <n v="38.070007425920402"/>
    <n v="-1"/>
    <x v="9"/>
    <x v="20"/>
    <x v="0"/>
  </r>
  <r>
    <n v="5084"/>
    <n v="3660"/>
    <m/>
    <x v="1"/>
    <n v="11"/>
    <n v="24"/>
    <n v="-1"/>
    <n v="96"/>
    <n v="-1"/>
    <n v="45.144308786563798"/>
    <n v="-1"/>
    <n v="2.1677815025658802"/>
    <n v="-1"/>
    <n v="3.5768394792336999"/>
    <n v="-1"/>
    <n v="36.412580897813903"/>
    <n v="-1"/>
    <x v="10"/>
    <x v="0"/>
    <x v="0"/>
  </r>
  <r>
    <n v="5084"/>
    <n v="4950"/>
    <m/>
    <x v="1"/>
    <n v="11"/>
    <n v="24"/>
    <n v="-1"/>
    <n v="96"/>
    <n v="-1"/>
    <n v="41.666545524187597"/>
    <n v="-1"/>
    <n v="2.4252932109388001"/>
    <n v="-1"/>
    <n v="4.0017337980490204"/>
    <n v="-1"/>
    <n v="36.328951421526703"/>
    <n v="-1"/>
    <x v="10"/>
    <x v="0"/>
    <x v="0"/>
  </r>
  <r>
    <n v="5084"/>
    <n v="6761"/>
    <m/>
    <x v="1"/>
    <n v="11"/>
    <n v="24"/>
    <n v="-1"/>
    <n v="96"/>
    <n v="-1"/>
    <n v="46.228512101042597"/>
    <n v="-1"/>
    <n v="2.1231943148128001"/>
    <n v="-1"/>
    <n v="2.9300081443174801"/>
    <n v="-1"/>
    <n v="36.407321955440999"/>
    <n v="-1"/>
    <x v="10"/>
    <x v="20"/>
    <x v="0"/>
  </r>
  <r>
    <n v="5084"/>
    <n v="4950"/>
    <m/>
    <x v="1"/>
    <n v="12"/>
    <n v="24"/>
    <n v="-1"/>
    <n v="96"/>
    <n v="-1"/>
    <n v="44.791724913086298"/>
    <n v="-1"/>
    <n v="2.1714728112847901"/>
    <n v="-1"/>
    <n v="3.5829301386199002"/>
    <n v="-1"/>
    <n v="34.537936338910001"/>
    <n v="-1"/>
    <x v="11"/>
    <x v="0"/>
    <x v="0"/>
  </r>
  <r>
    <n v="5082"/>
    <n v="2959"/>
    <m/>
    <x v="1"/>
    <n v="1"/>
    <n v="24"/>
    <n v="-1"/>
    <n v="96"/>
    <n v="-1"/>
    <n v="56.443701214277901"/>
    <n v="-1"/>
    <n v="1.33936783297952"/>
    <n v="-1"/>
    <n v="2.2099569244162001"/>
    <n v="-1"/>
    <n v="36.541492819374596"/>
    <n v="-1"/>
    <x v="0"/>
    <x v="0"/>
    <x v="0"/>
  </r>
  <r>
    <n v="5082"/>
    <n v="2959"/>
    <m/>
    <x v="1"/>
    <n v="4"/>
    <n v="24"/>
    <n v="-1"/>
    <n v="96"/>
    <n v="-1"/>
    <n v="55.390714734806998"/>
    <n v="-1"/>
    <n v="1.46507180491089"/>
    <n v="-1"/>
    <n v="2.4173684781029698"/>
    <n v="-1"/>
    <n v="33.8497444144204"/>
    <n v="-1"/>
    <x v="3"/>
    <x v="0"/>
    <x v="0"/>
  </r>
  <r>
    <n v="5082"/>
    <n v="2959"/>
    <m/>
    <x v="1"/>
    <n v="5"/>
    <n v="24"/>
    <n v="-1"/>
    <n v="96"/>
    <n v="-1"/>
    <n v="56.625207014612997"/>
    <n v="-1"/>
    <n v="1.28968997019188"/>
    <n v="-1"/>
    <n v="2.12798845081661"/>
    <n v="-1"/>
    <n v="36.573508684609799"/>
    <n v="-1"/>
    <x v="4"/>
    <x v="0"/>
    <x v="0"/>
  </r>
  <r>
    <n v="5082"/>
    <n v="6640"/>
    <m/>
    <x v="1"/>
    <n v="10"/>
    <n v="24"/>
    <n v="-1"/>
    <n v="96"/>
    <n v="-1"/>
    <n v="12.825826251467801"/>
    <n v="-1"/>
    <n v="7.8219111376834398"/>
    <n v="-1"/>
    <n v="10.7942373327054"/>
    <n v="-1"/>
    <n v="36.767089446488903"/>
    <n v="-1"/>
    <x v="9"/>
    <x v="2"/>
    <x v="0"/>
  </r>
  <r>
    <n v="5079"/>
    <n v="2959"/>
    <m/>
    <x v="1"/>
    <n v="1"/>
    <n v="24"/>
    <n v="-1"/>
    <n v="96"/>
    <n v="-1"/>
    <n v="57.309641763794701"/>
    <n v="-1"/>
    <n v="1.1312799607639199"/>
    <n v="-1"/>
    <n v="1.86661193526047"/>
    <n v="-1"/>
    <n v="36.549938832537997"/>
    <n v="-1"/>
    <x v="0"/>
    <x v="0"/>
    <x v="0"/>
  </r>
  <r>
    <n v="5079"/>
    <n v="4524"/>
    <m/>
    <x v="1"/>
    <n v="3"/>
    <n v="24"/>
    <n v="-1"/>
    <n v="96"/>
    <n v="-1"/>
    <n v="15.4480353846597"/>
    <n v="-1"/>
    <n v="27.334769670759599"/>
    <n v="-1"/>
    <n v="45.1023699567533"/>
    <n v="-1"/>
    <n v="36.303364297888201"/>
    <n v="-1"/>
    <x v="2"/>
    <x v="0"/>
    <x v="0"/>
  </r>
  <r>
    <n v="5079"/>
    <n v="2959"/>
    <m/>
    <x v="1"/>
    <n v="4"/>
    <n v="24"/>
    <n v="-1"/>
    <n v="96"/>
    <n v="-1"/>
    <n v="55.047858688890798"/>
    <n v="-1"/>
    <n v="1.4153733652853"/>
    <n v="-1"/>
    <n v="2.33536605272075"/>
    <n v="-1"/>
    <n v="33.685437578544402"/>
    <n v="-1"/>
    <x v="3"/>
    <x v="0"/>
    <x v="0"/>
  </r>
  <r>
    <n v="5079"/>
    <n v="2959"/>
    <m/>
    <x v="1"/>
    <n v="5"/>
    <n v="24"/>
    <n v="-1"/>
    <n v="96"/>
    <n v="-1"/>
    <n v="54.8383735002676"/>
    <n v="-1"/>
    <n v="1.58647260991098"/>
    <n v="-1"/>
    <n v="2.6176798063531201"/>
    <n v="-1"/>
    <n v="36.531357959268199"/>
    <n v="-1"/>
    <x v="4"/>
    <x v="0"/>
    <x v="0"/>
  </r>
  <r>
    <n v="5079"/>
    <n v="6640"/>
    <m/>
    <x v="1"/>
    <n v="8"/>
    <n v="24"/>
    <n v="-1"/>
    <n v="96"/>
    <n v="-1"/>
    <n v="13.2836824395071"/>
    <n v="-1"/>
    <n v="7.3912370624677797"/>
    <n v="-1"/>
    <n v="10.1999071109614"/>
    <n v="-1"/>
    <n v="35.518330622301598"/>
    <n v="-1"/>
    <x v="7"/>
    <x v="2"/>
    <x v="0"/>
  </r>
  <r>
    <n v="5083"/>
    <n v="2959"/>
    <m/>
    <x v="1"/>
    <n v="1"/>
    <n v="24"/>
    <n v="-1"/>
    <n v="96"/>
    <n v="-1"/>
    <n v="55.335352310509997"/>
    <n v="-1"/>
    <n v="1.3570760506191299"/>
    <n v="-1"/>
    <n v="2.2391754835215698"/>
    <n v="-1"/>
    <n v="36.658082075754699"/>
    <n v="-1"/>
    <x v="0"/>
    <x v="0"/>
    <x v="0"/>
  </r>
  <r>
    <n v="5083"/>
    <n v="4524"/>
    <m/>
    <x v="1"/>
    <n v="3"/>
    <n v="24"/>
    <n v="-1"/>
    <n v="96"/>
    <n v="-1"/>
    <n v="17.352918953959399"/>
    <n v="-1"/>
    <n v="27.011517138554598"/>
    <n v="-1"/>
    <n v="44.569003278615099"/>
    <n v="-1"/>
    <n v="36.388766616076403"/>
    <n v="-1"/>
    <x v="2"/>
    <x v="0"/>
    <x v="0"/>
  </r>
  <r>
    <n v="5083"/>
    <n v="2959"/>
    <m/>
    <x v="1"/>
    <n v="4"/>
    <n v="24"/>
    <n v="-1"/>
    <n v="96"/>
    <n v="-1"/>
    <n v="54.937248102110303"/>
    <n v="-1"/>
    <n v="1.6589891537738399"/>
    <n v="-1"/>
    <n v="2.7373321037268399"/>
    <n v="-1"/>
    <n v="33.916331383527996"/>
    <n v="-1"/>
    <x v="3"/>
    <x v="0"/>
    <x v="0"/>
  </r>
  <r>
    <n v="5083"/>
    <n v="2959"/>
    <m/>
    <x v="1"/>
    <n v="5"/>
    <n v="24"/>
    <n v="-1"/>
    <n v="96"/>
    <n v="-1"/>
    <n v="56.991482022604401"/>
    <n v="-1"/>
    <n v="1.4206188421224599"/>
    <n v="-1"/>
    <n v="2.3440210895020499"/>
    <n v="-1"/>
    <n v="36.541217187521497"/>
    <n v="-1"/>
    <x v="4"/>
    <x v="0"/>
    <x v="0"/>
  </r>
  <r>
    <n v="5083"/>
    <n v="6640"/>
    <m/>
    <x v="1"/>
    <n v="10"/>
    <n v="24"/>
    <n v="-1"/>
    <n v="96"/>
    <n v="-1"/>
    <n v="14.0861121150065"/>
    <n v="-1"/>
    <n v="7.3216116927853196"/>
    <n v="-1"/>
    <n v="10.1038241011316"/>
    <n v="-1"/>
    <n v="36.557783901234899"/>
    <n v="-1"/>
    <x v="9"/>
    <x v="2"/>
    <x v="0"/>
  </r>
  <r>
    <n v="5083"/>
    <n v="4951"/>
    <m/>
    <x v="1"/>
    <n v="12"/>
    <n v="24"/>
    <n v="-1"/>
    <n v="96"/>
    <n v="-1"/>
    <n v="38.604202843461302"/>
    <n v="-1"/>
    <n v="2.8208194533131099"/>
    <n v="-1"/>
    <n v="4.6543520979666297"/>
    <n v="-1"/>
    <n v="37.2988208952831"/>
    <n v="-1"/>
    <x v="11"/>
    <x v="0"/>
    <x v="0"/>
  </r>
  <r>
    <n v="5086"/>
    <n v="2959"/>
    <m/>
    <x v="1"/>
    <n v="1"/>
    <n v="24"/>
    <n v="-1"/>
    <n v="96"/>
    <n v="-1"/>
    <n v="55.995394654517703"/>
    <n v="-1"/>
    <n v="1.3019622054016999"/>
    <n v="-1"/>
    <n v="2.1482376389128"/>
    <n v="-1"/>
    <n v="36.521739130434803"/>
    <n v="-1"/>
    <x v="0"/>
    <x v="0"/>
    <x v="0"/>
  </r>
  <r>
    <n v="5086"/>
    <n v="4524"/>
    <m/>
    <x v="1"/>
    <n v="3"/>
    <n v="24"/>
    <n v="-1"/>
    <n v="96"/>
    <n v="-1"/>
    <n v="16.766038244847302"/>
    <n v="-1"/>
    <n v="24.593452989269"/>
    <n v="-1"/>
    <n v="40.579197432293903"/>
    <n v="-1"/>
    <n v="36.429503114409101"/>
    <n v="-1"/>
    <x v="2"/>
    <x v="0"/>
    <x v="0"/>
  </r>
  <r>
    <n v="5086"/>
    <n v="2959"/>
    <m/>
    <x v="1"/>
    <n v="4"/>
    <n v="24"/>
    <n v="-1"/>
    <n v="96"/>
    <n v="-1"/>
    <n v="52.266981046800197"/>
    <n v="-1"/>
    <n v="1.62251901273388"/>
    <n v="-1"/>
    <n v="2.6771563710108999"/>
    <n v="-1"/>
    <n v="33.971012871436699"/>
    <n v="-1"/>
    <x v="3"/>
    <x v="0"/>
    <x v="0"/>
  </r>
  <r>
    <n v="5086"/>
    <n v="2959"/>
    <m/>
    <x v="1"/>
    <n v="5"/>
    <n v="24"/>
    <n v="-1"/>
    <n v="96"/>
    <n v="-1"/>
    <n v="53.2299865178571"/>
    <n v="-1"/>
    <n v="1.6159194728549999"/>
    <n v="-1"/>
    <n v="2.6662671302107501"/>
    <n v="-1"/>
    <n v="36.788027028258"/>
    <n v="-1"/>
    <x v="4"/>
    <x v="0"/>
    <x v="0"/>
  </r>
  <r>
    <n v="5086"/>
    <n v="6645"/>
    <m/>
    <x v="1"/>
    <n v="10"/>
    <n v="24"/>
    <n v="-1"/>
    <n v="96"/>
    <n v="-1"/>
    <n v="48.165197899654103"/>
    <n v="-1"/>
    <n v="2.0724231894912202"/>
    <n v="-1"/>
    <n v="2.8599439916158"/>
    <n v="-1"/>
    <n v="37.689937792295297"/>
    <n v="-1"/>
    <x v="9"/>
    <x v="21"/>
    <x v="0"/>
  </r>
  <r>
    <n v="5086"/>
    <n v="4951"/>
    <m/>
    <x v="1"/>
    <n v="11"/>
    <n v="24"/>
    <n v="-1"/>
    <n v="96"/>
    <n v="-1"/>
    <n v="42.755539230870298"/>
    <n v="-1"/>
    <n v="2.2724171792762098"/>
    <n v="-1"/>
    <n v="3.74948834580574"/>
    <n v="-1"/>
    <n v="36.150319324427201"/>
    <n v="-1"/>
    <x v="10"/>
    <x v="0"/>
    <x v="0"/>
  </r>
  <r>
    <n v="5085"/>
    <n v="2959"/>
    <m/>
    <x v="1"/>
    <n v="1"/>
    <n v="24"/>
    <n v="-1"/>
    <n v="96"/>
    <n v="-1"/>
    <n v="54.146313698810999"/>
    <n v="-1"/>
    <n v="1.41754799294623"/>
    <n v="-1"/>
    <n v="2.3389541883612899"/>
    <n v="-1"/>
    <n v="36.673064881318403"/>
    <n v="-1"/>
    <x v="0"/>
    <x v="0"/>
    <x v="0"/>
  </r>
  <r>
    <n v="5085"/>
    <n v="2959"/>
    <m/>
    <x v="1"/>
    <n v="4"/>
    <n v="24"/>
    <n v="-1"/>
    <n v="96"/>
    <n v="-1"/>
    <n v="53.708648311888503"/>
    <n v="-1"/>
    <n v="1.5686412622157799"/>
    <n v="-1"/>
    <n v="2.58825808265604"/>
    <n v="-1"/>
    <n v="33.878219970246199"/>
    <n v="-1"/>
    <x v="3"/>
    <x v="0"/>
    <x v="0"/>
  </r>
  <r>
    <n v="5085"/>
    <n v="2959"/>
    <m/>
    <x v="1"/>
    <n v="5"/>
    <n v="24"/>
    <n v="-1"/>
    <n v="96"/>
    <n v="-1"/>
    <n v="51.8909670245678"/>
    <n v="-1"/>
    <n v="1.6738752863298501"/>
    <n v="-1"/>
    <n v="2.7618942224442602"/>
    <n v="-1"/>
    <n v="36.520603657598102"/>
    <n v="-1"/>
    <x v="4"/>
    <x v="0"/>
    <x v="0"/>
  </r>
  <r>
    <n v="5085"/>
    <n v="6645"/>
    <m/>
    <x v="1"/>
    <n v="10"/>
    <n v="24"/>
    <n v="-1"/>
    <n v="96"/>
    <n v="-1"/>
    <n v="48.0603719362474"/>
    <n v="-1"/>
    <n v="2.02952499472475"/>
    <n v="-1"/>
    <n v="2.8007444830426298"/>
    <n v="-1"/>
    <n v="37.691805278860897"/>
    <n v="-1"/>
    <x v="9"/>
    <x v="21"/>
    <x v="0"/>
  </r>
  <r>
    <n v="5085"/>
    <n v="3660"/>
    <m/>
    <x v="1"/>
    <n v="11"/>
    <n v="24"/>
    <n v="-1"/>
    <n v="96"/>
    <n v="-1"/>
    <n v="49.1274968928847"/>
    <n v="-1"/>
    <n v="2.0036226337930501"/>
    <n v="-1"/>
    <n v="3.3059773457585302"/>
    <n v="-1"/>
    <n v="36.6749768487552"/>
    <n v="-1"/>
    <x v="10"/>
    <x v="0"/>
    <x v="0"/>
  </r>
  <r>
    <n v="5085"/>
    <n v="4951"/>
    <m/>
    <x v="1"/>
    <n v="11"/>
    <n v="24"/>
    <n v="-1"/>
    <n v="96"/>
    <n v="-1"/>
    <n v="44.688245084949102"/>
    <n v="-1"/>
    <n v="2.1835965685633001"/>
    <n v="-1"/>
    <n v="3.6029343381294399"/>
    <n v="-1"/>
    <n v="36.662328589601003"/>
    <n v="-1"/>
    <x v="10"/>
    <x v="0"/>
    <x v="0"/>
  </r>
  <r>
    <n v="5085"/>
    <n v="6761"/>
    <m/>
    <x v="1"/>
    <n v="11"/>
    <n v="24"/>
    <n v="-1"/>
    <n v="96"/>
    <n v="-1"/>
    <n v="48.9168540459167"/>
    <n v="-1"/>
    <n v="2.0252963520999101"/>
    <n v="-1"/>
    <n v="2.7949089562405098"/>
    <n v="-1"/>
    <n v="36.670789734188602"/>
    <n v="-1"/>
    <x v="10"/>
    <x v="20"/>
    <x v="0"/>
  </r>
  <r>
    <n v="5081"/>
    <n v="2959"/>
    <m/>
    <x v="1"/>
    <n v="1"/>
    <n v="24"/>
    <n v="-1"/>
    <n v="96"/>
    <n v="-1"/>
    <n v="54.3624195121388"/>
    <n v="-1"/>
    <n v="1.54058866759191"/>
    <n v="-1"/>
    <n v="2.5419713015266501"/>
    <n v="-1"/>
    <n v="36.540870762741697"/>
    <n v="-1"/>
    <x v="0"/>
    <x v="0"/>
    <x v="0"/>
  </r>
  <r>
    <n v="5081"/>
    <n v="4524"/>
    <m/>
    <x v="1"/>
    <n v="3"/>
    <n v="24"/>
    <n v="-1"/>
    <n v="96"/>
    <n v="-1"/>
    <n v="23.035672280964398"/>
    <n v="-1"/>
    <n v="15.522608020780901"/>
    <n v="-1"/>
    <n v="25.612303234288401"/>
    <n v="-1"/>
    <n v="35.8649368902555"/>
    <n v="-1"/>
    <x v="2"/>
    <x v="0"/>
    <x v="0"/>
  </r>
  <r>
    <n v="5081"/>
    <n v="2959"/>
    <m/>
    <x v="1"/>
    <n v="4"/>
    <n v="24"/>
    <n v="-1"/>
    <n v="96"/>
    <n v="-1"/>
    <n v="52.379473357906903"/>
    <n v="-1"/>
    <n v="1.69056039877722"/>
    <n v="-1"/>
    <n v="2.78942465798242"/>
    <n v="-1"/>
    <n v="33.609272775420798"/>
    <n v="-1"/>
    <x v="3"/>
    <x v="0"/>
    <x v="0"/>
  </r>
  <r>
    <n v="5081"/>
    <n v="2959"/>
    <m/>
    <x v="1"/>
    <n v="5"/>
    <n v="24"/>
    <n v="-1"/>
    <n v="96"/>
    <n v="-1"/>
    <n v="54.768124059196801"/>
    <n v="-1"/>
    <n v="1.49615777330221"/>
    <n v="-1"/>
    <n v="2.4686603259486399"/>
    <n v="-1"/>
    <n v="36.6625335633058"/>
    <n v="-1"/>
    <x v="4"/>
    <x v="0"/>
    <x v="0"/>
  </r>
  <r>
    <n v="5081"/>
    <n v="6640"/>
    <m/>
    <x v="1"/>
    <n v="8"/>
    <n v="24"/>
    <n v="-1"/>
    <n v="96"/>
    <n v="-1"/>
    <n v="11.613881797312899"/>
    <n v="-1"/>
    <n v="9.5467626083249808"/>
    <n v="-1"/>
    <n v="13.174532353966001"/>
    <n v="-1"/>
    <n v="37.727411934718901"/>
    <n v="-1"/>
    <x v="7"/>
    <x v="2"/>
    <x v="0"/>
  </r>
  <r>
    <n v="5081"/>
    <n v="4951"/>
    <m/>
    <x v="1"/>
    <n v="12"/>
    <n v="24"/>
    <n v="-1"/>
    <n v="96"/>
    <n v="-1"/>
    <n v="40.6577355692677"/>
    <n v="-1"/>
    <n v="2.32431343986207"/>
    <n v="-1"/>
    <n v="3.8351171757724201"/>
    <n v="-1"/>
    <n v="37.528286855740397"/>
    <n v="-1"/>
    <x v="11"/>
    <x v="0"/>
    <x v="0"/>
  </r>
  <r>
    <n v="5080"/>
    <n v="2959"/>
    <m/>
    <x v="1"/>
    <n v="1"/>
    <n v="24"/>
    <n v="-1"/>
    <n v="96"/>
    <n v="-1"/>
    <n v="54.2421357423204"/>
    <n v="-1"/>
    <n v="1.48216902045892"/>
    <n v="-1"/>
    <n v="2.4455788837572099"/>
    <n v="-1"/>
    <n v="36.553836623667799"/>
    <n v="-1"/>
    <x v="0"/>
    <x v="0"/>
    <x v="0"/>
  </r>
  <r>
    <n v="5080"/>
    <n v="2959"/>
    <m/>
    <x v="1"/>
    <n v="4"/>
    <n v="24"/>
    <n v="-1"/>
    <n v="96"/>
    <n v="-1"/>
    <n v="55.883172130949802"/>
    <n v="-1"/>
    <n v="1.52041221021327"/>
    <n v="-1"/>
    <n v="2.5086801468519"/>
    <n v="-1"/>
    <n v="33.924110341110598"/>
    <n v="-1"/>
    <x v="3"/>
    <x v="0"/>
    <x v="0"/>
  </r>
  <r>
    <n v="5080"/>
    <n v="2959"/>
    <m/>
    <x v="1"/>
    <n v="5"/>
    <n v="24"/>
    <n v="-1"/>
    <n v="96"/>
    <n v="-1"/>
    <n v="53.334551268618199"/>
    <n v="-1"/>
    <n v="1.5058418458724101"/>
    <n v="-1"/>
    <n v="2.4846390456894798"/>
    <n v="-1"/>
    <n v="36.512088346751803"/>
    <n v="-1"/>
    <x v="4"/>
    <x v="0"/>
    <x v="0"/>
  </r>
  <r>
    <n v="5080"/>
    <n v="4950"/>
    <m/>
    <x v="1"/>
    <n v="10"/>
    <n v="24"/>
    <n v="-1"/>
    <n v="96"/>
    <n v="-1"/>
    <n v="42.3096889106547"/>
    <n v="-1"/>
    <n v="2.3020067057043199"/>
    <n v="-1"/>
    <n v="3.7983110644121298"/>
    <n v="-1"/>
    <n v="37.385026636090998"/>
    <n v="-1"/>
    <x v="9"/>
    <x v="0"/>
    <x v="0"/>
  </r>
  <r>
    <n v="5080"/>
    <n v="6640"/>
    <m/>
    <x v="1"/>
    <n v="10"/>
    <n v="24"/>
    <n v="-1"/>
    <n v="96"/>
    <n v="-1"/>
    <n v="39.710141998368798"/>
    <n v="-1"/>
    <n v="2.5588893692072099"/>
    <n v="-1"/>
    <n v="3.5312673173042199"/>
    <n v="-1"/>
    <n v="35.017612073689001"/>
    <n v="-1"/>
    <x v="9"/>
    <x v="2"/>
    <x v="0"/>
  </r>
  <r>
    <n v="5080"/>
    <n v="4951"/>
    <m/>
    <x v="1"/>
    <n v="11"/>
    <n v="24"/>
    <n v="-1"/>
    <n v="96"/>
    <n v="-1"/>
    <n v="43.343108663331599"/>
    <n v="-1"/>
    <n v="2.24742106674961"/>
    <n v="-1"/>
    <n v="3.70824476013685"/>
    <n v="-1"/>
    <n v="38.3106033600803"/>
    <n v="-1"/>
    <x v="10"/>
    <x v="0"/>
    <x v="0"/>
  </r>
  <r>
    <n v="5080"/>
    <n v="4950"/>
    <m/>
    <x v="1"/>
    <n v="12"/>
    <n v="24"/>
    <n v="-1"/>
    <n v="96"/>
    <n v="-1"/>
    <n v="43.634151399422002"/>
    <n v="-1"/>
    <n v="2.22408285326593"/>
    <n v="-1"/>
    <n v="3.6697367078887799"/>
    <n v="-1"/>
    <n v="38.270692642443898"/>
    <n v="-1"/>
    <x v="11"/>
    <x v="0"/>
    <x v="0"/>
  </r>
  <r>
    <n v="5077"/>
    <n v="2959"/>
    <m/>
    <x v="1"/>
    <n v="1"/>
    <n v="24"/>
    <n v="-1"/>
    <n v="96"/>
    <n v="-1"/>
    <n v="56.607616584640198"/>
    <n v="-1"/>
    <n v="1.3705035024977199"/>
    <n v="-1"/>
    <n v="2.2613307791212298"/>
    <n v="-1"/>
    <n v="36.533284849064401"/>
    <n v="-1"/>
    <x v="0"/>
    <x v="0"/>
    <x v="0"/>
  </r>
  <r>
    <n v="5077"/>
    <n v="4524"/>
    <m/>
    <x v="1"/>
    <n v="3"/>
    <n v="24"/>
    <n v="-1"/>
    <n v="96"/>
    <n v="-1"/>
    <n v="14.489437248302099"/>
    <n v="-1"/>
    <n v="37.297235837539198"/>
    <n v="-1"/>
    <n v="61.5404391319396"/>
    <n v="-1"/>
    <n v="36.2570313167409"/>
    <n v="-1"/>
    <x v="2"/>
    <x v="0"/>
    <x v="0"/>
  </r>
  <r>
    <n v="5077"/>
    <n v="2959"/>
    <m/>
    <x v="1"/>
    <n v="4"/>
    <n v="24"/>
    <n v="-1"/>
    <n v="96"/>
    <n v="-1"/>
    <n v="55.827351442472903"/>
    <n v="-1"/>
    <n v="1.5943027905770299"/>
    <n v="-1"/>
    <n v="2.6305996044521001"/>
    <n v="-1"/>
    <n v="33.882837634661698"/>
    <n v="-1"/>
    <x v="3"/>
    <x v="0"/>
    <x v="0"/>
  </r>
  <r>
    <n v="5077"/>
    <n v="2959"/>
    <m/>
    <x v="1"/>
    <n v="5"/>
    <n v="24"/>
    <n v="-1"/>
    <n v="96"/>
    <n v="-1"/>
    <n v="54.538449726605101"/>
    <n v="-1"/>
    <n v="1.5839958562554699"/>
    <n v="-1"/>
    <n v="2.6135931628215299"/>
    <n v="-1"/>
    <n v="36.513401832073697"/>
    <n v="-1"/>
    <x v="4"/>
    <x v="0"/>
    <x v="0"/>
  </r>
  <r>
    <n v="5077"/>
    <n v="3660"/>
    <m/>
    <x v="1"/>
    <n v="11"/>
    <n v="24"/>
    <n v="-1"/>
    <n v="96"/>
    <n v="-1"/>
    <n v="47.5511550252508"/>
    <n v="-1"/>
    <n v="2.0759807447870799"/>
    <n v="-1"/>
    <n v="3.42536822889869"/>
    <n v="-1"/>
    <n v="30.770712944659799"/>
    <n v="-1"/>
    <x v="10"/>
    <x v="0"/>
    <x v="0"/>
  </r>
  <r>
    <n v="5077"/>
    <n v="6761"/>
    <m/>
    <x v="1"/>
    <n v="11"/>
    <n v="24"/>
    <n v="-1"/>
    <n v="96"/>
    <n v="-1"/>
    <n v="49.017694085869202"/>
    <n v="-1"/>
    <n v="1.99873874899659"/>
    <n v="-1"/>
    <n v="2.7582594640845599"/>
    <n v="-1"/>
    <n v="30.782195642467698"/>
    <n v="-1"/>
    <x v="10"/>
    <x v="20"/>
    <x v="0"/>
  </r>
  <r>
    <n v="5078"/>
    <n v="2959"/>
    <m/>
    <x v="1"/>
    <n v="1"/>
    <n v="24"/>
    <n v="-1"/>
    <n v="96"/>
    <n v="-1"/>
    <n v="55.509431889601402"/>
    <n v="-1"/>
    <n v="1.33544569972126"/>
    <n v="-1"/>
    <n v="2.2034854045400798"/>
    <n v="-1"/>
    <n v="36.522874603271497"/>
    <n v="-1"/>
    <x v="0"/>
    <x v="0"/>
    <x v="0"/>
  </r>
  <r>
    <n v="5078"/>
    <n v="4524"/>
    <m/>
    <x v="1"/>
    <n v="3"/>
    <n v="24"/>
    <n v="-1"/>
    <n v="96"/>
    <n v="-1"/>
    <n v="18.6260961650989"/>
    <n v="-1"/>
    <n v="21.059796722785499"/>
    <n v="-1"/>
    <n v="34.7486645925961"/>
    <n v="-1"/>
    <n v="36.553662317851398"/>
    <n v="-1"/>
    <x v="2"/>
    <x v="0"/>
    <x v="0"/>
  </r>
  <r>
    <n v="5078"/>
    <n v="2959"/>
    <m/>
    <x v="1"/>
    <n v="4"/>
    <n v="24"/>
    <n v="-1"/>
    <n v="96"/>
    <n v="-1"/>
    <n v="52.356268647332001"/>
    <n v="-1"/>
    <n v="1.62454964206257"/>
    <n v="-1"/>
    <n v="2.6805069094032499"/>
    <n v="-1"/>
    <n v="34.090634648165597"/>
    <n v="-1"/>
    <x v="3"/>
    <x v="0"/>
    <x v="0"/>
  </r>
  <r>
    <n v="5078"/>
    <n v="2959"/>
    <m/>
    <x v="1"/>
    <n v="5"/>
    <n v="24"/>
    <n v="-1"/>
    <n v="96"/>
    <n v="-1"/>
    <n v="55.4817962913258"/>
    <n v="-1"/>
    <n v="1.4080536213767401"/>
    <n v="-1"/>
    <n v="2.3232884752716201"/>
    <n v="-1"/>
    <n v="36.640293477901899"/>
    <n v="-1"/>
    <x v="4"/>
    <x v="0"/>
    <x v="0"/>
  </r>
  <r>
    <n v="5078"/>
    <n v="3660"/>
    <m/>
    <x v="1"/>
    <n v="11"/>
    <n v="24"/>
    <n v="-1"/>
    <n v="96"/>
    <n v="-1"/>
    <n v="48.6230863942817"/>
    <n v="-1"/>
    <n v="2.00248550056997"/>
    <n v="-1"/>
    <n v="3.3041010759404501"/>
    <n v="-1"/>
    <n v="38.1295379469423"/>
    <n v="-1"/>
    <x v="10"/>
    <x v="0"/>
    <x v="0"/>
  </r>
  <r>
    <n v="5078"/>
    <n v="4951"/>
    <m/>
    <x v="1"/>
    <n v="11"/>
    <n v="24"/>
    <n v="-1"/>
    <n v="96"/>
    <n v="-1"/>
    <n v="40.367295319049802"/>
    <n v="-1"/>
    <n v="2.4973686486703701"/>
    <n v="-1"/>
    <n v="4.1206582703061096"/>
    <n v="-1"/>
    <n v="38.179856533536402"/>
    <n v="-1"/>
    <x v="10"/>
    <x v="0"/>
    <x v="0"/>
  </r>
  <r>
    <n v="5078"/>
    <n v="6761"/>
    <m/>
    <x v="1"/>
    <n v="11"/>
    <n v="24"/>
    <n v="-1"/>
    <n v="96"/>
    <n v="-1"/>
    <n v="48.987899685516403"/>
    <n v="-1"/>
    <n v="1.9931445728896999"/>
    <n v="-1"/>
    <n v="2.7505395010837401"/>
    <n v="-1"/>
    <n v="38.139509452784203"/>
    <n v="-1"/>
    <x v="10"/>
    <x v="20"/>
    <x v="0"/>
  </r>
  <r>
    <n v="5084"/>
    <n v="6775"/>
    <m/>
    <x v="1"/>
    <n v="2"/>
    <n v="4"/>
    <n v="-1"/>
    <n v="16"/>
    <n v="-1"/>
    <n v="42.092373974908199"/>
    <n v="-1"/>
    <n v="0.38743291872096303"/>
    <n v="-1"/>
    <n v="0.53465742783492798"/>
    <n v="-1"/>
    <n v="198.37376052648199"/>
    <n v="-1"/>
    <x v="1"/>
    <x v="12"/>
    <x v="0"/>
  </r>
  <r>
    <n v="5084"/>
    <n v="4953"/>
    <m/>
    <x v="1"/>
    <n v="5"/>
    <n v="4"/>
    <n v="-1"/>
    <n v="16"/>
    <n v="-1"/>
    <n v="17.662088230186001"/>
    <n v="-1"/>
    <n v="0.78870093049988099"/>
    <n v="-1"/>
    <n v="1.3013565353248"/>
    <n v="-1"/>
    <n v="226.99646002871501"/>
    <n v="-1"/>
    <x v="4"/>
    <x v="0"/>
    <x v="0"/>
  </r>
  <r>
    <n v="5084"/>
    <n v="6777"/>
    <m/>
    <x v="1"/>
    <n v="5"/>
    <n v="4"/>
    <n v="-1"/>
    <n v="16"/>
    <n v="-1"/>
    <n v="34.063859102728799"/>
    <n v="-1"/>
    <n v="0.48481193947205597"/>
    <n v="-1"/>
    <n v="0.66904047415967505"/>
    <n v="-1"/>
    <n v="228.269780470271"/>
    <n v="-1"/>
    <x v="4"/>
    <x v="14"/>
    <x v="0"/>
  </r>
  <r>
    <n v="5084"/>
    <n v="6760"/>
    <m/>
    <x v="1"/>
    <n v="9"/>
    <n v="4"/>
    <n v="-1"/>
    <n v="16"/>
    <n v="-1"/>
    <n v="11.597172681517501"/>
    <n v="-1"/>
    <n v="1.28786619063462"/>
    <n v="-1"/>
    <n v="1.7772553369347499"/>
    <n v="-1"/>
    <n v="193.88501513127599"/>
    <n v="-1"/>
    <x v="8"/>
    <x v="16"/>
    <x v="0"/>
  </r>
  <r>
    <n v="5084"/>
    <n v="6760"/>
    <m/>
    <x v="1"/>
    <n v="11"/>
    <n v="4"/>
    <n v="-1"/>
    <n v="16"/>
    <n v="-1"/>
    <n v="11.960247930653299"/>
    <n v="-1"/>
    <n v="1.46555863289987"/>
    <n v="-1"/>
    <n v="2.0224709064134898"/>
    <n v="-1"/>
    <n v="116.587067391335"/>
    <n v="-1"/>
    <x v="10"/>
    <x v="16"/>
    <x v="0"/>
  </r>
  <r>
    <n v="5084"/>
    <n v="6763"/>
    <m/>
    <x v="1"/>
    <n v="11"/>
    <n v="4"/>
    <n v="-1"/>
    <n v="16"/>
    <n v="-1"/>
    <n v="30.107106129577598"/>
    <n v="-1"/>
    <n v="0.49276666248890599"/>
    <n v="-1"/>
    <n v="0.68001799423469"/>
    <n v="-1"/>
    <n v="180.32333489788999"/>
    <n v="-1"/>
    <x v="10"/>
    <x v="7"/>
    <x v="0"/>
  </r>
  <r>
    <n v="5082"/>
    <n v="6775"/>
    <m/>
    <x v="1"/>
    <n v="2"/>
    <n v="4"/>
    <n v="-1"/>
    <n v="16"/>
    <n v="-1"/>
    <n v="43.618532365008299"/>
    <n v="-1"/>
    <n v="0.381875353882628"/>
    <n v="-1"/>
    <n v="0.52698798835802696"/>
    <n v="-1"/>
    <n v="199.80978591721899"/>
    <n v="-1"/>
    <x v="1"/>
    <x v="12"/>
    <x v="0"/>
  </r>
  <r>
    <n v="5082"/>
    <n v="4953"/>
    <m/>
    <x v="1"/>
    <n v="5"/>
    <n v="4"/>
    <n v="-1"/>
    <n v="16"/>
    <n v="-1"/>
    <n v="17.807794911614099"/>
    <n v="-1"/>
    <n v="0.86774431034836297"/>
    <n v="-1"/>
    <n v="1.4317781120748001"/>
    <n v="-1"/>
    <n v="191.066903909057"/>
    <n v="-1"/>
    <x v="4"/>
    <x v="0"/>
    <x v="0"/>
  </r>
  <r>
    <n v="5082"/>
    <n v="6768"/>
    <m/>
    <x v="1"/>
    <n v="5"/>
    <n v="4"/>
    <n v="-1"/>
    <n v="16"/>
    <n v="-1"/>
    <n v="34.3192275895546"/>
    <n v="-1"/>
    <n v="0.632193869548621"/>
    <n v="-1"/>
    <n v="0.87242753997709799"/>
    <n v="-1"/>
    <n v="191.12982178636699"/>
    <n v="-1"/>
    <x v="4"/>
    <x v="11"/>
    <x v="0"/>
  </r>
  <r>
    <n v="5082"/>
    <n v="6777"/>
    <m/>
    <x v="1"/>
    <n v="5"/>
    <n v="4"/>
    <n v="-1"/>
    <n v="16"/>
    <n v="-1"/>
    <n v="37.374463050386296"/>
    <n v="-1"/>
    <n v="0.43641130470186601"/>
    <n v="-1"/>
    <n v="0.602247598407604"/>
    <n v="-1"/>
    <n v="191.846762317638"/>
    <n v="-1"/>
    <x v="4"/>
    <x v="14"/>
    <x v="0"/>
  </r>
  <r>
    <n v="5082"/>
    <n v="6760"/>
    <m/>
    <x v="1"/>
    <n v="9"/>
    <n v="4"/>
    <n v="-1"/>
    <n v="16"/>
    <n v="-1"/>
    <n v="12.7253019249146"/>
    <n v="-1"/>
    <n v="1.4115055185755601"/>
    <n v="-1"/>
    <n v="1.94787760890369"/>
    <n v="-1"/>
    <n v="143.69950722281499"/>
    <n v="-1"/>
    <x v="8"/>
    <x v="16"/>
    <x v="0"/>
  </r>
  <r>
    <n v="5082"/>
    <n v="3659"/>
    <m/>
    <x v="1"/>
    <n v="11"/>
    <n v="4"/>
    <n v="-1"/>
    <n v="16"/>
    <n v="-1"/>
    <n v="39.547085533751201"/>
    <n v="-1"/>
    <n v="0.393864286942541"/>
    <n v="-1"/>
    <n v="0.64987607345519205"/>
    <n v="-1"/>
    <n v="268.62602698071203"/>
    <n v="-1"/>
    <x v="10"/>
    <x v="0"/>
    <x v="0"/>
  </r>
  <r>
    <n v="5082"/>
    <n v="6642"/>
    <m/>
    <x v="1"/>
    <n v="11"/>
    <n v="4"/>
    <n v="-1"/>
    <n v="16"/>
    <n v="-1"/>
    <n v="41.963277574750201"/>
    <n v="-1"/>
    <n v="0.37477165909230298"/>
    <n v="-1"/>
    <n v="0.51718488954737796"/>
    <n v="-1"/>
    <n v="268.56186158670101"/>
    <n v="-1"/>
    <x v="10"/>
    <x v="4"/>
    <x v="0"/>
  </r>
  <r>
    <n v="5082"/>
    <n v="6760"/>
    <m/>
    <x v="1"/>
    <n v="11"/>
    <n v="4"/>
    <n v="-1"/>
    <n v="16"/>
    <n v="-1"/>
    <n v="17.155635267249099"/>
    <n v="-1"/>
    <n v="0.94161531904205198"/>
    <n v="-1"/>
    <n v="1.2994291357880601"/>
    <n v="-1"/>
    <n v="167.90815417195299"/>
    <n v="-1"/>
    <x v="10"/>
    <x v="16"/>
    <x v="0"/>
  </r>
  <r>
    <n v="5079"/>
    <n v="6775"/>
    <m/>
    <x v="1"/>
    <n v="2"/>
    <n v="4"/>
    <n v="-1"/>
    <n v="16"/>
    <n v="-1"/>
    <n v="44.972051805219699"/>
    <n v="-1"/>
    <n v="0.36357054458754801"/>
    <n v="-1"/>
    <n v="0.50172735153081705"/>
    <n v="-1"/>
    <n v="198.79438973682801"/>
    <n v="-1"/>
    <x v="1"/>
    <x v="12"/>
    <x v="0"/>
  </r>
  <r>
    <n v="5079"/>
    <n v="4953"/>
    <m/>
    <x v="1"/>
    <n v="5"/>
    <n v="4"/>
    <n v="-1"/>
    <n v="16"/>
    <n v="-1"/>
    <n v="16.708929931071498"/>
    <n v="-1"/>
    <n v="0.77287233014097001"/>
    <n v="-1"/>
    <n v="1.2752393447326"/>
    <n v="-1"/>
    <n v="191.79294514710699"/>
    <n v="-1"/>
    <x v="4"/>
    <x v="0"/>
    <x v="0"/>
  </r>
  <r>
    <n v="5079"/>
    <n v="6768"/>
    <m/>
    <x v="1"/>
    <n v="5"/>
    <n v="4"/>
    <n v="-1"/>
    <n v="16"/>
    <n v="-1"/>
    <n v="34.356638046100301"/>
    <n v="-1"/>
    <n v="0.66256450971641601"/>
    <n v="-1"/>
    <n v="0.91433902340865503"/>
    <n v="-1"/>
    <n v="191.90524320617999"/>
    <n v="-1"/>
    <x v="4"/>
    <x v="11"/>
    <x v="0"/>
  </r>
  <r>
    <n v="5079"/>
    <n v="6777"/>
    <m/>
    <x v="1"/>
    <n v="5"/>
    <n v="4"/>
    <n v="-1"/>
    <n v="16"/>
    <n v="-1"/>
    <n v="39.658125764622199"/>
    <n v="-1"/>
    <n v="0.41324361670759502"/>
    <n v="-1"/>
    <n v="0.57027618908598299"/>
    <n v="-1"/>
    <n v="191.482241126655"/>
    <n v="-1"/>
    <x v="4"/>
    <x v="14"/>
    <x v="0"/>
  </r>
  <r>
    <n v="5079"/>
    <n v="6760"/>
    <m/>
    <x v="1"/>
    <n v="9"/>
    <n v="4"/>
    <n v="-1"/>
    <n v="16"/>
    <n v="-1"/>
    <n v="9.5257740946954392"/>
    <n v="-1"/>
    <n v="1.78144380018654"/>
    <n v="-1"/>
    <n v="2.4583924357628302"/>
    <n v="-1"/>
    <n v="204.91919305028699"/>
    <n v="-1"/>
    <x v="8"/>
    <x v="16"/>
    <x v="0"/>
  </r>
  <r>
    <n v="5079"/>
    <n v="6763"/>
    <m/>
    <x v="1"/>
    <n v="11"/>
    <n v="4"/>
    <n v="-1"/>
    <n v="16"/>
    <n v="-1"/>
    <n v="28.388114061785501"/>
    <n v="-1"/>
    <n v="0.52357173942790802"/>
    <n v="-1"/>
    <n v="0.72252900041051205"/>
    <n v="-1"/>
    <n v="179.84701491080699"/>
    <n v="-1"/>
    <x v="10"/>
    <x v="7"/>
    <x v="0"/>
  </r>
  <r>
    <n v="5083"/>
    <n v="6775"/>
    <m/>
    <x v="1"/>
    <n v="2"/>
    <n v="4"/>
    <n v="-1"/>
    <n v="16"/>
    <n v="-1"/>
    <n v="43.396623728296802"/>
    <n v="-1"/>
    <n v="0.37358315684279197"/>
    <n v="-1"/>
    <n v="0.51554475644305298"/>
    <n v="-1"/>
    <n v="199.518610088419"/>
    <n v="-1"/>
    <x v="1"/>
    <x v="12"/>
    <x v="0"/>
  </r>
  <r>
    <n v="5083"/>
    <n v="4953"/>
    <m/>
    <x v="1"/>
    <n v="5"/>
    <n v="4"/>
    <n v="-1"/>
    <n v="16"/>
    <n v="-1"/>
    <n v="16.668984036355798"/>
    <n v="-1"/>
    <n v="0.82519538945863002"/>
    <n v="-1"/>
    <n v="1.36157239260674"/>
    <n v="-1"/>
    <n v="223.97800266481599"/>
    <n v="-1"/>
    <x v="4"/>
    <x v="0"/>
    <x v="0"/>
  </r>
  <r>
    <n v="5083"/>
    <n v="6768"/>
    <m/>
    <x v="1"/>
    <n v="5"/>
    <n v="4"/>
    <n v="-1"/>
    <n v="16"/>
    <n v="-1"/>
    <n v="29.332571696434201"/>
    <n v="-1"/>
    <n v="0.726766382995364"/>
    <n v="-1"/>
    <n v="1.0029376085335999"/>
    <n v="-1"/>
    <n v="223.81788146804101"/>
    <n v="-1"/>
    <x v="4"/>
    <x v="11"/>
    <x v="0"/>
  </r>
  <r>
    <n v="5083"/>
    <n v="6777"/>
    <m/>
    <x v="1"/>
    <n v="5"/>
    <n v="4"/>
    <n v="-1"/>
    <n v="16"/>
    <n v="-1"/>
    <n v="36.119209576038301"/>
    <n v="-1"/>
    <n v="0.439604359923572"/>
    <n v="-1"/>
    <n v="0.60665401459833201"/>
    <n v="-1"/>
    <n v="223.27167028312601"/>
    <n v="-1"/>
    <x v="4"/>
    <x v="14"/>
    <x v="0"/>
  </r>
  <r>
    <n v="5083"/>
    <n v="6760"/>
    <m/>
    <x v="1"/>
    <n v="7"/>
    <n v="4"/>
    <n v="-1"/>
    <n v="16"/>
    <n v="-1"/>
    <n v="13.5701656695725"/>
    <n v="-1"/>
    <n v="1.22126142969246"/>
    <n v="-1"/>
    <n v="1.6853407671521601"/>
    <n v="-1"/>
    <n v="239.58266887900601"/>
    <n v="-1"/>
    <x v="6"/>
    <x v="16"/>
    <x v="0"/>
  </r>
  <r>
    <n v="5083"/>
    <n v="6760"/>
    <m/>
    <x v="1"/>
    <n v="8"/>
    <n v="4"/>
    <n v="-1"/>
    <n v="16"/>
    <n v="-1"/>
    <n v="14.4868649209733"/>
    <n v="-1"/>
    <n v="1.1253027871806101"/>
    <n v="-1"/>
    <n v="1.5529178409433799"/>
    <n v="-1"/>
    <n v="177.24093225584301"/>
    <n v="-1"/>
    <x v="7"/>
    <x v="16"/>
    <x v="0"/>
  </r>
  <r>
    <n v="5083"/>
    <n v="6760"/>
    <m/>
    <x v="1"/>
    <n v="10"/>
    <n v="4"/>
    <n v="-1"/>
    <n v="16"/>
    <n v="-1"/>
    <n v="17.129413009709399"/>
    <n v="-1"/>
    <n v="0.928941125186028"/>
    <n v="-1"/>
    <n v="1.28193874832718"/>
    <n v="-1"/>
    <n v="206.89295186305699"/>
    <n v="-1"/>
    <x v="9"/>
    <x v="16"/>
    <x v="0"/>
  </r>
  <r>
    <n v="5083"/>
    <n v="6763"/>
    <m/>
    <x v="1"/>
    <n v="11"/>
    <n v="4"/>
    <n v="-1"/>
    <n v="16"/>
    <n v="-1"/>
    <n v="30.529389759823299"/>
    <n v="-1"/>
    <n v="0.47953586205758603"/>
    <n v="-1"/>
    <n v="0.66175948963946896"/>
    <n v="-1"/>
    <n v="181.269183768261"/>
    <n v="-1"/>
    <x v="10"/>
    <x v="7"/>
    <x v="0"/>
  </r>
  <r>
    <n v="5086"/>
    <n v="6775"/>
    <m/>
    <x v="1"/>
    <n v="2"/>
    <n v="4"/>
    <n v="-1"/>
    <n v="16"/>
    <n v="-1"/>
    <n v="43.514687278542397"/>
    <n v="-1"/>
    <n v="0.37559696567369599"/>
    <n v="-1"/>
    <n v="0.51832381262969995"/>
    <n v="-1"/>
    <n v="200.06602533013"/>
    <n v="-1"/>
    <x v="1"/>
    <x v="12"/>
    <x v="0"/>
  </r>
  <r>
    <n v="5086"/>
    <n v="4953"/>
    <m/>
    <x v="1"/>
    <n v="5"/>
    <n v="4"/>
    <n v="-1"/>
    <n v="16"/>
    <n v="-1"/>
    <n v="17.162182216063101"/>
    <n v="-1"/>
    <n v="0.79852931913310299"/>
    <n v="-1"/>
    <n v="1.31757337656962"/>
    <n v="-1"/>
    <n v="224.20918528068401"/>
    <n v="-1"/>
    <x v="4"/>
    <x v="0"/>
    <x v="0"/>
  </r>
  <r>
    <n v="5086"/>
    <n v="6768"/>
    <m/>
    <x v="1"/>
    <n v="5"/>
    <n v="4"/>
    <n v="-1"/>
    <n v="16"/>
    <n v="-1"/>
    <n v="33.796588450874303"/>
    <n v="-1"/>
    <n v="0.64760726891770903"/>
    <n v="-1"/>
    <n v="0.89369803110643897"/>
    <n v="-1"/>
    <n v="224.39983559134399"/>
    <n v="-1"/>
    <x v="4"/>
    <x v="11"/>
    <x v="0"/>
  </r>
  <r>
    <n v="5086"/>
    <n v="6777"/>
    <m/>
    <x v="1"/>
    <n v="5"/>
    <n v="4"/>
    <n v="-1"/>
    <n v="16"/>
    <n v="-1"/>
    <n v="37.559346073838597"/>
    <n v="-1"/>
    <n v="0.43274539009457702"/>
    <n v="-1"/>
    <n v="0.59718863626702501"/>
    <n v="-1"/>
    <n v="224.42913324659801"/>
    <n v="-1"/>
    <x v="4"/>
    <x v="14"/>
    <x v="0"/>
  </r>
  <r>
    <n v="5086"/>
    <n v="6760"/>
    <m/>
    <x v="1"/>
    <n v="11"/>
    <n v="4"/>
    <n v="-1"/>
    <n v="16"/>
    <n v="-1"/>
    <n v="11.3710968315635"/>
    <n v="-1"/>
    <n v="1.50099548211059"/>
    <n v="-1"/>
    <n v="2.07137375815531"/>
    <n v="-1"/>
    <n v="115.439161759922"/>
    <n v="-1"/>
    <x v="10"/>
    <x v="16"/>
    <x v="0"/>
  </r>
  <r>
    <n v="5086"/>
    <n v="6763"/>
    <m/>
    <x v="1"/>
    <n v="11"/>
    <n v="4"/>
    <n v="-1"/>
    <n v="16"/>
    <n v="-1"/>
    <n v="30.8321256814449"/>
    <n v="-1"/>
    <n v="0.47894662387875497"/>
    <n v="-1"/>
    <n v="0.66094634095268101"/>
    <n v="-1"/>
    <n v="179.66537443007701"/>
    <n v="-1"/>
    <x v="10"/>
    <x v="7"/>
    <x v="0"/>
  </r>
  <r>
    <n v="5085"/>
    <n v="6775"/>
    <m/>
    <x v="1"/>
    <n v="2"/>
    <n v="4"/>
    <n v="-1"/>
    <n v="16"/>
    <n v="-1"/>
    <n v="48.403293541182002"/>
    <n v="-1"/>
    <n v="0.33441442894662299"/>
    <n v="-1"/>
    <n v="0.46149191194633898"/>
    <n v="-1"/>
    <n v="199.74292636203799"/>
    <n v="-1"/>
    <x v="1"/>
    <x v="12"/>
    <x v="0"/>
  </r>
  <r>
    <n v="5085"/>
    <n v="4953"/>
    <m/>
    <x v="1"/>
    <n v="5"/>
    <n v="4"/>
    <n v="-1"/>
    <n v="16"/>
    <n v="-1"/>
    <n v="17.690483209702599"/>
    <n v="-1"/>
    <n v="0.75735547857794105"/>
    <n v="-1"/>
    <n v="1.2496365396536"/>
    <n v="-1"/>
    <n v="221.46647410559501"/>
    <n v="-1"/>
    <x v="4"/>
    <x v="0"/>
    <x v="0"/>
  </r>
  <r>
    <n v="5085"/>
    <n v="6777"/>
    <m/>
    <x v="1"/>
    <n v="5"/>
    <n v="4"/>
    <n v="-1"/>
    <n v="16"/>
    <n v="-1"/>
    <n v="38.022833831820101"/>
    <n v="-1"/>
    <n v="0.42489027504668703"/>
    <n v="-1"/>
    <n v="0.58634857753839398"/>
    <n v="-1"/>
    <n v="218.00131308632001"/>
    <n v="-1"/>
    <x v="4"/>
    <x v="14"/>
    <x v="0"/>
  </r>
  <r>
    <n v="5085"/>
    <n v="6760"/>
    <m/>
    <x v="1"/>
    <n v="7"/>
    <n v="4"/>
    <n v="-1"/>
    <n v="16"/>
    <n v="-1"/>
    <n v="12.5705966259428"/>
    <n v="-1"/>
    <n v="1.30197566576821"/>
    <n v="-1"/>
    <n v="1.7967264125518301"/>
    <n v="-1"/>
    <n v="50.7065986538503"/>
    <n v="-1"/>
    <x v="6"/>
    <x v="16"/>
    <x v="0"/>
  </r>
  <r>
    <n v="5085"/>
    <n v="6760"/>
    <m/>
    <x v="1"/>
    <n v="9"/>
    <n v="4"/>
    <n v="-1"/>
    <n v="16"/>
    <n v="-1"/>
    <n v="17.756133174191099"/>
    <n v="-1"/>
    <n v="0.91864384173275004"/>
    <n v="-1"/>
    <n v="1.2677284972107601"/>
    <n v="-1"/>
    <n v="243.67688310280701"/>
    <n v="-1"/>
    <x v="8"/>
    <x v="16"/>
    <x v="0"/>
  </r>
  <r>
    <n v="5085"/>
    <n v="6763"/>
    <m/>
    <x v="1"/>
    <n v="11"/>
    <n v="4"/>
    <n v="-1"/>
    <n v="16"/>
    <n v="-1"/>
    <n v="31.779934771272099"/>
    <n v="-1"/>
    <n v="0.47779709516539198"/>
    <n v="-1"/>
    <n v="0.65935999132824097"/>
    <n v="-1"/>
    <n v="178.33284402635499"/>
    <n v="-1"/>
    <x v="10"/>
    <x v="7"/>
    <x v="0"/>
  </r>
  <r>
    <n v="5081"/>
    <n v="6775"/>
    <m/>
    <x v="1"/>
    <n v="2"/>
    <n v="4"/>
    <n v="-1"/>
    <n v="16"/>
    <n v="-1"/>
    <n v="37.9609291545597"/>
    <n v="-1"/>
    <n v="0.433951951719034"/>
    <n v="-1"/>
    <n v="0.59885369337226702"/>
    <n v="-1"/>
    <n v="198.40956521636201"/>
    <n v="-1"/>
    <x v="1"/>
    <x v="12"/>
    <x v="0"/>
  </r>
  <r>
    <n v="5081"/>
    <n v="4953"/>
    <m/>
    <x v="1"/>
    <n v="5"/>
    <n v="4"/>
    <n v="-1"/>
    <n v="16"/>
    <n v="-1"/>
    <n v="18.684989717757801"/>
    <n v="-1"/>
    <n v="0.71129431306957402"/>
    <n v="-1"/>
    <n v="1.1736356165648001"/>
    <n v="-1"/>
    <n v="156.86597213902101"/>
    <n v="-1"/>
    <x v="4"/>
    <x v="0"/>
    <x v="0"/>
  </r>
  <r>
    <n v="5081"/>
    <n v="6768"/>
    <m/>
    <x v="1"/>
    <n v="5"/>
    <n v="4"/>
    <n v="-1"/>
    <n v="16"/>
    <n v="-1"/>
    <n v="33.906784957892498"/>
    <n v="-1"/>
    <n v="0.66303698018528801"/>
    <n v="-1"/>
    <n v="0.91499103265569703"/>
    <n v="-1"/>
    <n v="157.59848892293201"/>
    <n v="-1"/>
    <x v="4"/>
    <x v="11"/>
    <x v="0"/>
  </r>
  <r>
    <n v="5081"/>
    <n v="6777"/>
    <m/>
    <x v="1"/>
    <n v="5"/>
    <n v="4"/>
    <n v="-1"/>
    <n v="16"/>
    <n v="-1"/>
    <n v="36.334937100204399"/>
    <n v="-1"/>
    <n v="0.45733970393164702"/>
    <n v="-1"/>
    <n v="0.63112878924490801"/>
    <n v="-1"/>
    <n v="154.52052807241199"/>
    <n v="-1"/>
    <x v="4"/>
    <x v="14"/>
    <x v="0"/>
  </r>
  <r>
    <n v="5081"/>
    <n v="3659"/>
    <m/>
    <x v="1"/>
    <n v="11"/>
    <n v="4"/>
    <n v="-1"/>
    <n v="16"/>
    <n v="-1"/>
    <n v="38.576883771212302"/>
    <n v="-1"/>
    <n v="0.40321306419275499"/>
    <n v="-1"/>
    <n v="0.66530155591804596"/>
    <n v="-1"/>
    <n v="267.18055997638697"/>
    <n v="-1"/>
    <x v="10"/>
    <x v="0"/>
    <x v="0"/>
  </r>
  <r>
    <n v="5081"/>
    <n v="6642"/>
    <m/>
    <x v="1"/>
    <n v="11"/>
    <n v="4"/>
    <n v="-1"/>
    <n v="16"/>
    <n v="-1"/>
    <n v="40.370266794893801"/>
    <n v="-1"/>
    <n v="0.39128148815319203"/>
    <n v="-1"/>
    <n v="0.539968453651405"/>
    <n v="-1"/>
    <n v="266.756059847247"/>
    <n v="-1"/>
    <x v="10"/>
    <x v="4"/>
    <x v="0"/>
  </r>
  <r>
    <n v="5080"/>
    <n v="6775"/>
    <m/>
    <x v="1"/>
    <n v="2"/>
    <n v="4"/>
    <n v="-1"/>
    <n v="16"/>
    <n v="-1"/>
    <n v="42.948640553030202"/>
    <n v="-1"/>
    <n v="0.38944549312084498"/>
    <n v="-1"/>
    <n v="0.53743478050676696"/>
    <n v="-1"/>
    <n v="200.27340449155901"/>
    <n v="-1"/>
    <x v="1"/>
    <x v="12"/>
    <x v="0"/>
  </r>
  <r>
    <n v="5080"/>
    <n v="4953"/>
    <m/>
    <x v="1"/>
    <n v="5"/>
    <n v="4"/>
    <n v="-1"/>
    <n v="16"/>
    <n v="-1"/>
    <n v="17.042544015014698"/>
    <n v="-1"/>
    <n v="0.787849108759064"/>
    <n v="-1"/>
    <n v="1.2999510294524601"/>
    <n v="-1"/>
    <n v="203.40253073659801"/>
    <n v="-1"/>
    <x v="4"/>
    <x v="0"/>
    <x v="0"/>
  </r>
  <r>
    <n v="5080"/>
    <n v="6768"/>
    <m/>
    <x v="1"/>
    <n v="5"/>
    <n v="4"/>
    <n v="-1"/>
    <n v="16"/>
    <n v="-1"/>
    <n v="28.363149897075701"/>
    <n v="-1"/>
    <n v="3.1986353401257199"/>
    <n v="-1"/>
    <n v="4.4141167693734902"/>
    <n v="-1"/>
    <n v="203.213928655899"/>
    <n v="-1"/>
    <x v="4"/>
    <x v="11"/>
    <x v="0"/>
  </r>
  <r>
    <n v="5080"/>
    <n v="6777"/>
    <m/>
    <x v="1"/>
    <n v="5"/>
    <n v="4"/>
    <n v="-1"/>
    <n v="16"/>
    <n v="-1"/>
    <n v="35.268165244094099"/>
    <n v="-1"/>
    <n v="0.46338812354481101"/>
    <n v="-1"/>
    <n v="0.63947560828223204"/>
    <n v="-1"/>
    <n v="202.852118999287"/>
    <n v="-1"/>
    <x v="4"/>
    <x v="14"/>
    <x v="0"/>
  </r>
  <r>
    <n v="5080"/>
    <n v="6760"/>
    <m/>
    <x v="1"/>
    <n v="7"/>
    <n v="4"/>
    <n v="-1"/>
    <n v="16"/>
    <n v="-1"/>
    <n v="10.786828017415999"/>
    <n v="-1"/>
    <n v="1.5019436105192601"/>
    <n v="-1"/>
    <n v="2.0726821753547502"/>
    <n v="-1"/>
    <n v="191.57224995631901"/>
    <n v="-1"/>
    <x v="6"/>
    <x v="16"/>
    <x v="0"/>
  </r>
  <r>
    <n v="5080"/>
    <n v="6760"/>
    <m/>
    <x v="1"/>
    <n v="8"/>
    <n v="4"/>
    <n v="-1"/>
    <n v="16"/>
    <n v="-1"/>
    <n v="16.3619149434539"/>
    <n v="-1"/>
    <n v="1.0756327889585999"/>
    <n v="-1"/>
    <n v="1.4843732436338499"/>
    <n v="-1"/>
    <n v="169.536884919747"/>
    <n v="-1"/>
    <x v="7"/>
    <x v="16"/>
    <x v="0"/>
  </r>
  <r>
    <n v="5080"/>
    <n v="6760"/>
    <m/>
    <x v="1"/>
    <n v="9"/>
    <n v="4"/>
    <n v="-1"/>
    <n v="16"/>
    <n v="-1"/>
    <n v="14.608560421885301"/>
    <n v="-1"/>
    <n v="1.08937683839141"/>
    <n v="-1"/>
    <n v="1.5033400317855901"/>
    <n v="-1"/>
    <n v="131.98352237562301"/>
    <n v="-1"/>
    <x v="8"/>
    <x v="16"/>
    <x v="0"/>
  </r>
  <r>
    <n v="5080"/>
    <n v="6763"/>
    <m/>
    <x v="1"/>
    <n v="11"/>
    <n v="4"/>
    <n v="-1"/>
    <n v="16"/>
    <n v="-1"/>
    <n v="31.102332423509701"/>
    <n v="-1"/>
    <n v="0.47591508165548402"/>
    <n v="-1"/>
    <n v="0.65676281268456804"/>
    <n v="-1"/>
    <n v="179.158388572615"/>
    <n v="-1"/>
    <x v="10"/>
    <x v="7"/>
    <x v="0"/>
  </r>
  <r>
    <n v="5077"/>
    <n v="6775"/>
    <m/>
    <x v="1"/>
    <n v="2"/>
    <n v="4"/>
    <n v="-1"/>
    <n v="16"/>
    <n v="-1"/>
    <n v="46.096648133058601"/>
    <n v="-1"/>
    <n v="0.35291695858998101"/>
    <n v="-1"/>
    <n v="0.48702540285417401"/>
    <n v="-1"/>
    <n v="200.96654780905001"/>
    <n v="-1"/>
    <x v="1"/>
    <x v="12"/>
    <x v="0"/>
  </r>
  <r>
    <n v="5077"/>
    <n v="4953"/>
    <m/>
    <x v="1"/>
    <n v="5"/>
    <n v="4"/>
    <n v="-1"/>
    <n v="16"/>
    <n v="-1"/>
    <n v="18.8783738153302"/>
    <n v="-1"/>
    <n v="0.77145808453905995"/>
    <n v="-1"/>
    <n v="1.2729058394894499"/>
    <n v="-1"/>
    <n v="205.48147472944601"/>
    <n v="-1"/>
    <x v="4"/>
    <x v="0"/>
    <x v="0"/>
  </r>
  <r>
    <n v="5077"/>
    <n v="6768"/>
    <m/>
    <x v="1"/>
    <n v="5"/>
    <n v="4"/>
    <n v="-1"/>
    <n v="16"/>
    <n v="-1"/>
    <n v="29.271157324916601"/>
    <n v="-1"/>
    <n v="0.73681318774120896"/>
    <n v="-1"/>
    <n v="1.01680219908287"/>
    <n v="-1"/>
    <n v="205.23060851598501"/>
    <n v="-1"/>
    <x v="4"/>
    <x v="11"/>
    <x v="0"/>
  </r>
  <r>
    <n v="5077"/>
    <n v="6777"/>
    <m/>
    <x v="1"/>
    <n v="5"/>
    <n v="4"/>
    <n v="-1"/>
    <n v="16"/>
    <n v="-1"/>
    <n v="36.087522372132902"/>
    <n v="-1"/>
    <n v="0.46037086625065898"/>
    <n v="-1"/>
    <n v="0.63531179323068998"/>
    <n v="-1"/>
    <n v="206.54643112732299"/>
    <n v="-1"/>
    <x v="4"/>
    <x v="14"/>
    <x v="0"/>
  </r>
  <r>
    <n v="5077"/>
    <n v="6760"/>
    <m/>
    <x v="1"/>
    <n v="7"/>
    <n v="4"/>
    <n v="-1"/>
    <n v="16"/>
    <n v="-1"/>
    <n v="15.374611276753701"/>
    <n v="-1"/>
    <n v="1.10808633052464"/>
    <n v="-1"/>
    <n v="1.5291591308402399"/>
    <n v="-1"/>
    <n v="53.251947496471097"/>
    <n v="-1"/>
    <x v="6"/>
    <x v="16"/>
    <x v="0"/>
  </r>
  <r>
    <n v="5077"/>
    <n v="6760"/>
    <m/>
    <x v="1"/>
    <n v="11"/>
    <n v="4"/>
    <n v="-1"/>
    <n v="16"/>
    <n v="-1"/>
    <n v="15.886866366367499"/>
    <n v="-1"/>
    <n v="1.0454168375947499"/>
    <n v="-1"/>
    <n v="1.4426752308958299"/>
    <n v="-1"/>
    <n v="60.080844628269297"/>
    <n v="-1"/>
    <x v="10"/>
    <x v="16"/>
    <x v="0"/>
  </r>
  <r>
    <n v="5077"/>
    <n v="6763"/>
    <m/>
    <x v="1"/>
    <n v="11"/>
    <n v="4"/>
    <n v="-1"/>
    <n v="16"/>
    <n v="-1"/>
    <n v="31.616672768612901"/>
    <n v="-1"/>
    <n v="0.47135756418704999"/>
    <n v="-1"/>
    <n v="0.650473438578129"/>
    <n v="-1"/>
    <n v="179.08131188982301"/>
    <n v="-1"/>
    <x v="10"/>
    <x v="7"/>
    <x v="0"/>
  </r>
  <r>
    <n v="5078"/>
    <n v="6775"/>
    <m/>
    <x v="1"/>
    <n v="2"/>
    <n v="4"/>
    <n v="-1"/>
    <n v="16"/>
    <n v="-1"/>
    <n v="51.055192110340499"/>
    <n v="-1"/>
    <n v="0.314849661914538"/>
    <n v="-1"/>
    <n v="0.43449253344206301"/>
    <n v="-1"/>
    <n v="200.011139230558"/>
    <n v="-1"/>
    <x v="1"/>
    <x v="12"/>
    <x v="0"/>
  </r>
  <r>
    <n v="5078"/>
    <n v="4953"/>
    <m/>
    <x v="1"/>
    <n v="5"/>
    <n v="4"/>
    <n v="-1"/>
    <n v="16"/>
    <n v="-1"/>
    <n v="19.060508083039799"/>
    <n v="-1"/>
    <n v="0.68374051315074702"/>
    <n v="-1"/>
    <n v="1.1281718466987301"/>
    <n v="-1"/>
    <n v="192.959653089797"/>
    <n v="-1"/>
    <x v="4"/>
    <x v="0"/>
    <x v="0"/>
  </r>
  <r>
    <n v="5078"/>
    <n v="6768"/>
    <m/>
    <x v="1"/>
    <n v="5"/>
    <n v="4"/>
    <n v="-1"/>
    <n v="16"/>
    <n v="-1"/>
    <n v="33.718246539935897"/>
    <n v="-1"/>
    <n v="0.66452574236957196"/>
    <n v="-1"/>
    <n v="0.91704552447000998"/>
    <n v="-1"/>
    <n v="192.547825748653"/>
    <n v="-1"/>
    <x v="4"/>
    <x v="11"/>
    <x v="0"/>
  </r>
  <r>
    <n v="5078"/>
    <n v="6777"/>
    <m/>
    <x v="1"/>
    <n v="5"/>
    <n v="4"/>
    <n v="-1"/>
    <n v="16"/>
    <n v="-1"/>
    <n v="34.4598987406549"/>
    <n v="-1"/>
    <n v="0.48097295430838199"/>
    <n v="-1"/>
    <n v="0.66374267465210901"/>
    <n v="-1"/>
    <n v="192.59891291265299"/>
    <n v="-1"/>
    <x v="4"/>
    <x v="14"/>
    <x v="0"/>
  </r>
  <r>
    <n v="5078"/>
    <n v="6768"/>
    <m/>
    <x v="1"/>
    <n v="8"/>
    <n v="4"/>
    <n v="-1"/>
    <n v="16"/>
    <n v="-1"/>
    <n v="33.2676075925364"/>
    <n v="-1"/>
    <n v="0.65710950516470701"/>
    <n v="-1"/>
    <n v="0.90681111712729701"/>
    <n v="-1"/>
    <n v="286.46026901834801"/>
    <n v="-1"/>
    <x v="7"/>
    <x v="11"/>
    <x v="0"/>
  </r>
  <r>
    <n v="5078"/>
    <n v="6760"/>
    <m/>
    <x v="1"/>
    <n v="9"/>
    <n v="4"/>
    <n v="-1"/>
    <n v="16"/>
    <n v="-1"/>
    <n v="13.4549906847574"/>
    <n v="-1"/>
    <n v="1.2284373682034599"/>
    <n v="-1"/>
    <n v="1.6952435622631199"/>
    <n v="-1"/>
    <n v="144.61207128595399"/>
    <n v="-1"/>
    <x v="8"/>
    <x v="16"/>
    <x v="0"/>
  </r>
  <r>
    <n v="5078"/>
    <n v="6763"/>
    <m/>
    <x v="1"/>
    <n v="11"/>
    <n v="4"/>
    <n v="-1"/>
    <n v="16"/>
    <n v="-1"/>
    <n v="33.248298915882799"/>
    <n v="-1"/>
    <n v="0.47483203131836499"/>
    <n v="-1"/>
    <n v="0.65526820321934298"/>
    <n v="-1"/>
    <n v="178.844703418492"/>
    <n v="-1"/>
    <x v="10"/>
    <x v="7"/>
    <x v="0"/>
  </r>
  <r>
    <n v="5084"/>
    <n v="3659"/>
    <m/>
    <x v="1"/>
    <n v="1"/>
    <n v="27"/>
    <n v="-1"/>
    <n v="108"/>
    <n v="-1"/>
    <n v="40.458632177881697"/>
    <n v="-1"/>
    <n v="2.6303504210701099"/>
    <n v="-1"/>
    <n v="4.3400781947656801"/>
    <n v="-1"/>
    <n v="33.495617229299299"/>
    <n v="-1"/>
    <x v="0"/>
    <x v="0"/>
    <x v="0"/>
  </r>
  <r>
    <n v="5084"/>
    <n v="4524"/>
    <m/>
    <x v="1"/>
    <n v="1"/>
    <n v="27"/>
    <n v="-1"/>
    <n v="108"/>
    <n v="-1"/>
    <n v="28.580269899906199"/>
    <n v="-1"/>
    <n v="11.1080232136757"/>
    <n v="-1"/>
    <n v="18.328238302564898"/>
    <n v="-1"/>
    <n v="32.392924965055002"/>
    <n v="-1"/>
    <x v="0"/>
    <x v="0"/>
    <x v="0"/>
  </r>
  <r>
    <n v="5084"/>
    <n v="6642"/>
    <m/>
    <x v="1"/>
    <n v="1"/>
    <n v="27"/>
    <n v="-1"/>
    <n v="108"/>
    <n v="-1"/>
    <n v="42.101741596040704"/>
    <n v="-1"/>
    <n v="2.57517542497254"/>
    <n v="-1"/>
    <n v="3.5537420864621101"/>
    <n v="-1"/>
    <n v="33.581370543383002"/>
    <n v="-1"/>
    <x v="0"/>
    <x v="4"/>
    <x v="0"/>
  </r>
  <r>
    <n v="5084"/>
    <n v="6368"/>
    <m/>
    <x v="1"/>
    <n v="2"/>
    <n v="27"/>
    <n v="-1"/>
    <n v="108"/>
    <n v="-1"/>
    <n v="26.472628425860201"/>
    <n v="-1"/>
    <n v="4.5392378423811"/>
    <n v="-1"/>
    <n v="7.4897424399288104"/>
    <n v="-1"/>
    <n v="33.074784967090501"/>
    <n v="-1"/>
    <x v="1"/>
    <x v="0"/>
    <x v="0"/>
  </r>
  <r>
    <n v="5084"/>
    <n v="6763"/>
    <m/>
    <x v="1"/>
    <n v="2"/>
    <n v="27"/>
    <n v="-1"/>
    <n v="108"/>
    <n v="-1"/>
    <n v="31.800361911647101"/>
    <n v="-1"/>
    <n v="3.1967762810698099"/>
    <n v="-1"/>
    <n v="4.4115512678763302"/>
    <n v="-1"/>
    <n v="34.099289172564802"/>
    <n v="-1"/>
    <x v="1"/>
    <x v="7"/>
    <x v="0"/>
  </r>
  <r>
    <n v="5084"/>
    <n v="2959"/>
    <m/>
    <x v="1"/>
    <n v="3"/>
    <n v="27"/>
    <n v="-1"/>
    <n v="108"/>
    <n v="-1"/>
    <n v="54.410922968870501"/>
    <n v="-1"/>
    <n v="1.7574002732178899"/>
    <n v="-1"/>
    <n v="2.89971045080951"/>
    <n v="-1"/>
    <n v="32.292359619528497"/>
    <n v="-1"/>
    <x v="2"/>
    <x v="0"/>
    <x v="0"/>
  </r>
  <r>
    <n v="5084"/>
    <n v="6640"/>
    <m/>
    <x v="1"/>
    <n v="9"/>
    <n v="27"/>
    <n v="-1"/>
    <n v="108"/>
    <n v="-1"/>
    <n v="12.638834504614801"/>
    <n v="-1"/>
    <n v="9.1972077292283601"/>
    <n v="-1"/>
    <n v="12.692146622479401"/>
    <n v="-1"/>
    <n v="32.577407879880603"/>
    <n v="-1"/>
    <x v="8"/>
    <x v="2"/>
    <x v="0"/>
  </r>
  <r>
    <n v="5082"/>
    <n v="4524"/>
    <m/>
    <x v="1"/>
    <n v="1"/>
    <n v="27"/>
    <n v="-1"/>
    <n v="108"/>
    <n v="-1"/>
    <n v="28.097693495524201"/>
    <n v="-1"/>
    <n v="14.987791415966299"/>
    <n v="-1"/>
    <n v="24.729855836344399"/>
    <n v="-1"/>
    <n v="32.377791051523403"/>
    <n v="-1"/>
    <x v="0"/>
    <x v="0"/>
    <x v="0"/>
  </r>
  <r>
    <n v="5082"/>
    <n v="6763"/>
    <m/>
    <x v="1"/>
    <n v="1"/>
    <n v="27"/>
    <n v="-1"/>
    <n v="108"/>
    <n v="-1"/>
    <n v="31.286951233549001"/>
    <n v="-1"/>
    <n v="3.2442130198480799"/>
    <n v="-1"/>
    <n v="4.4770139673903504"/>
    <n v="-1"/>
    <n v="31.256169136216599"/>
    <n v="-1"/>
    <x v="0"/>
    <x v="7"/>
    <x v="0"/>
  </r>
  <r>
    <n v="5082"/>
    <n v="6368"/>
    <m/>
    <x v="1"/>
    <n v="2"/>
    <n v="27"/>
    <n v="-1"/>
    <n v="108"/>
    <n v="-1"/>
    <n v="27.011375567882201"/>
    <n v="-1"/>
    <n v="3.9701782795615701"/>
    <n v="-1"/>
    <n v="6.5507941612765901"/>
    <n v="-1"/>
    <n v="33.323460970144197"/>
    <n v="-1"/>
    <x v="1"/>
    <x v="0"/>
    <x v="0"/>
  </r>
  <r>
    <n v="5082"/>
    <n v="6763"/>
    <m/>
    <x v="1"/>
    <n v="2"/>
    <n v="27"/>
    <n v="-1"/>
    <n v="108"/>
    <n v="-1"/>
    <n v="30.5201085830622"/>
    <n v="-1"/>
    <n v="3.3219708006253001"/>
    <n v="-1"/>
    <n v="4.5843197048629101"/>
    <n v="-1"/>
    <n v="33.356403416980001"/>
    <n v="-1"/>
    <x v="1"/>
    <x v="7"/>
    <x v="0"/>
  </r>
  <r>
    <n v="5082"/>
    <n v="2959"/>
    <m/>
    <x v="1"/>
    <n v="3"/>
    <n v="27"/>
    <n v="-1"/>
    <n v="108"/>
    <n v="-1"/>
    <n v="53.412337964216597"/>
    <n v="-1"/>
    <n v="1.7460398993152699"/>
    <n v="-1"/>
    <n v="2.88096583387019"/>
    <n v="-1"/>
    <n v="32.351789220694499"/>
    <n v="-1"/>
    <x v="2"/>
    <x v="0"/>
    <x v="0"/>
  </r>
  <r>
    <n v="5082"/>
    <n v="6763"/>
    <m/>
    <x v="1"/>
    <n v="4"/>
    <n v="27"/>
    <n v="-1"/>
    <n v="108"/>
    <n v="-1"/>
    <n v="31.449921431962299"/>
    <n v="-1"/>
    <n v="3.2454885319126299"/>
    <n v="-1"/>
    <n v="4.4787741740394296"/>
    <n v="-1"/>
    <n v="33.236984413187102"/>
    <n v="-1"/>
    <x v="3"/>
    <x v="7"/>
    <x v="0"/>
  </r>
  <r>
    <n v="5082"/>
    <n v="6640"/>
    <m/>
    <x v="1"/>
    <n v="9"/>
    <n v="27"/>
    <n v="-1"/>
    <n v="108"/>
    <n v="-1"/>
    <n v="13.7843505724385"/>
    <n v="-1"/>
    <n v="8.3056316548562901"/>
    <n v="-1"/>
    <n v="11.461771644097301"/>
    <n v="-1"/>
    <n v="33.5125804911941"/>
    <n v="-1"/>
    <x v="8"/>
    <x v="2"/>
    <x v="0"/>
  </r>
  <r>
    <n v="5082"/>
    <n v="3660"/>
    <m/>
    <x v="1"/>
    <n v="10"/>
    <n v="27"/>
    <n v="-1"/>
    <n v="108"/>
    <n v="-1"/>
    <n v="47.541029193092697"/>
    <n v="-1"/>
    <n v="2.33383870953603"/>
    <n v="-1"/>
    <n v="3.85083387073445"/>
    <n v="-1"/>
    <n v="33.272276164664603"/>
    <n v="-1"/>
    <x v="9"/>
    <x v="0"/>
    <x v="0"/>
  </r>
  <r>
    <n v="5082"/>
    <n v="6761"/>
    <m/>
    <x v="1"/>
    <n v="10"/>
    <n v="27"/>
    <n v="-1"/>
    <n v="108"/>
    <n v="-1"/>
    <n v="48.142890164313201"/>
    <n v="-1"/>
    <n v="2.3071249179906999"/>
    <n v="-1"/>
    <n v="3.1838323758259301"/>
    <n v="-1"/>
    <n v="33.267867177181003"/>
    <n v="-1"/>
    <x v="9"/>
    <x v="20"/>
    <x v="0"/>
  </r>
  <r>
    <n v="5079"/>
    <n v="3659"/>
    <m/>
    <x v="1"/>
    <n v="1"/>
    <n v="27"/>
    <n v="-1"/>
    <n v="108"/>
    <n v="-1"/>
    <n v="39.052925068151303"/>
    <n v="-1"/>
    <n v="2.7269739199446201"/>
    <n v="-1"/>
    <n v="4.4995069679086299"/>
    <n v="-1"/>
    <n v="33.714987234172398"/>
    <n v="-1"/>
    <x v="0"/>
    <x v="0"/>
    <x v="0"/>
  </r>
  <r>
    <n v="5079"/>
    <n v="4524"/>
    <m/>
    <x v="1"/>
    <n v="1"/>
    <n v="27"/>
    <n v="-1"/>
    <n v="108"/>
    <n v="-1"/>
    <n v="25.088415238482298"/>
    <n v="-1"/>
    <n v="17.503647516003401"/>
    <n v="-1"/>
    <n v="28.881018401405601"/>
    <n v="-1"/>
    <n v="32.307244975698502"/>
    <n v="-1"/>
    <x v="0"/>
    <x v="0"/>
    <x v="0"/>
  </r>
  <r>
    <n v="5079"/>
    <n v="6368"/>
    <m/>
    <x v="1"/>
    <n v="1"/>
    <n v="27"/>
    <n v="-1"/>
    <n v="108"/>
    <n v="-1"/>
    <n v="32.696434142274398"/>
    <n v="-1"/>
    <n v="3.3938077561289899"/>
    <n v="-1"/>
    <n v="5.5997827976128303"/>
    <n v="-1"/>
    <n v="34.293133318199402"/>
    <n v="-1"/>
    <x v="0"/>
    <x v="0"/>
    <x v="0"/>
  </r>
  <r>
    <n v="5079"/>
    <n v="6642"/>
    <m/>
    <x v="1"/>
    <n v="1"/>
    <n v="27"/>
    <n v="-1"/>
    <n v="108"/>
    <n v="-1"/>
    <n v="41.610805105135597"/>
    <n v="-1"/>
    <n v="2.4835050830864001"/>
    <n v="-1"/>
    <n v="3.4272370146592301"/>
    <n v="-1"/>
    <n v="33.722107555048197"/>
    <n v="-1"/>
    <x v="0"/>
    <x v="4"/>
    <x v="0"/>
  </r>
  <r>
    <n v="5079"/>
    <n v="6763"/>
    <m/>
    <x v="1"/>
    <n v="1"/>
    <n v="27"/>
    <n v="-1"/>
    <n v="108"/>
    <n v="-1"/>
    <n v="30.301623911307502"/>
    <n v="-1"/>
    <n v="3.3671950043066601"/>
    <n v="-1"/>
    <n v="4.6467291059431899"/>
    <n v="-1"/>
    <n v="31.307594279392401"/>
    <n v="-1"/>
    <x v="0"/>
    <x v="7"/>
    <x v="0"/>
  </r>
  <r>
    <n v="5079"/>
    <n v="2959"/>
    <m/>
    <x v="1"/>
    <n v="3"/>
    <n v="27"/>
    <n v="-1"/>
    <n v="108"/>
    <n v="-1"/>
    <n v="55.2449005258513"/>
    <n v="-1"/>
    <n v="1.7821313647104"/>
    <n v="-1"/>
    <n v="2.94051675177217"/>
    <n v="-1"/>
    <n v="32.319929800190103"/>
    <n v="-1"/>
    <x v="2"/>
    <x v="0"/>
    <x v="0"/>
  </r>
  <r>
    <n v="5079"/>
    <n v="4951"/>
    <m/>
    <x v="1"/>
    <n v="10"/>
    <n v="27"/>
    <n v="-1"/>
    <n v="108"/>
    <n v="-1"/>
    <n v="42.236724443116799"/>
    <n v="-1"/>
    <n v="2.6413270808052398"/>
    <n v="-1"/>
    <n v="4.35818968332865"/>
    <n v="-1"/>
    <n v="33.720815695252398"/>
    <n v="-1"/>
    <x v="9"/>
    <x v="0"/>
    <x v="0"/>
  </r>
  <r>
    <n v="5079"/>
    <n v="6645"/>
    <m/>
    <x v="1"/>
    <n v="10"/>
    <n v="27"/>
    <n v="-1"/>
    <n v="108"/>
    <n v="-1"/>
    <n v="46.595403401572703"/>
    <n v="-1"/>
    <n v="2.3406050977272601"/>
    <n v="-1"/>
    <n v="3.2300350237027402"/>
    <n v="-1"/>
    <n v="32.448724977052599"/>
    <n v="-1"/>
    <x v="9"/>
    <x v="21"/>
    <x v="0"/>
  </r>
  <r>
    <n v="5083"/>
    <n v="3659"/>
    <m/>
    <x v="1"/>
    <n v="1"/>
    <n v="27"/>
    <n v="-1"/>
    <n v="108"/>
    <n v="-1"/>
    <n v="40.177984249060998"/>
    <n v="-1"/>
    <n v="2.6260976456330298"/>
    <n v="-1"/>
    <n v="4.3330611152945"/>
    <n v="-1"/>
    <n v="33.3263202266467"/>
    <n v="-1"/>
    <x v="0"/>
    <x v="0"/>
    <x v="0"/>
  </r>
  <r>
    <n v="5083"/>
    <n v="4524"/>
    <m/>
    <x v="1"/>
    <n v="1"/>
    <n v="27"/>
    <n v="-1"/>
    <n v="108"/>
    <n v="-1"/>
    <n v="28.1284913044205"/>
    <n v="-1"/>
    <n v="14.665604404087301"/>
    <n v="-1"/>
    <n v="24.198247266744001"/>
    <n v="-1"/>
    <n v="32.289977659130201"/>
    <n v="-1"/>
    <x v="0"/>
    <x v="0"/>
    <x v="0"/>
  </r>
  <r>
    <n v="5083"/>
    <n v="6368"/>
    <m/>
    <x v="1"/>
    <n v="1"/>
    <n v="27"/>
    <n v="-1"/>
    <n v="108"/>
    <n v="-1"/>
    <n v="34.136302468787498"/>
    <n v="-1"/>
    <n v="3.5959889717630098"/>
    <n v="-1"/>
    <n v="5.9333818034089596"/>
    <n v="-1"/>
    <n v="33.334524597667603"/>
    <n v="-1"/>
    <x v="0"/>
    <x v="0"/>
    <x v="0"/>
  </r>
  <r>
    <n v="5083"/>
    <n v="6642"/>
    <m/>
    <x v="1"/>
    <n v="1"/>
    <n v="27"/>
    <n v="-1"/>
    <n v="108"/>
    <n v="-1"/>
    <n v="43.3482892641793"/>
    <n v="-1"/>
    <n v="2.4725197997083401"/>
    <n v="-1"/>
    <n v="3.4120773235975101"/>
    <n v="-1"/>
    <n v="33.365433903919502"/>
    <n v="-1"/>
    <x v="0"/>
    <x v="4"/>
    <x v="0"/>
  </r>
  <r>
    <n v="5083"/>
    <n v="6763"/>
    <m/>
    <x v="1"/>
    <n v="1"/>
    <n v="27"/>
    <n v="-1"/>
    <n v="108"/>
    <n v="-1"/>
    <n v="31.593078371718502"/>
    <n v="-1"/>
    <n v="3.2529918963996098"/>
    <n v="-1"/>
    <n v="4.48912881703147"/>
    <n v="-1"/>
    <n v="31.315532522529502"/>
    <n v="-1"/>
    <x v="0"/>
    <x v="7"/>
    <x v="0"/>
  </r>
  <r>
    <n v="5083"/>
    <n v="3659"/>
    <m/>
    <x v="1"/>
    <n v="2"/>
    <n v="27"/>
    <n v="-1"/>
    <n v="108"/>
    <n v="-1"/>
    <n v="41.007612177553099"/>
    <n v="-1"/>
    <n v="2.5911708570759302"/>
    <n v="-1"/>
    <n v="4.2754319141752903"/>
    <n v="-1"/>
    <n v="33.522095518961798"/>
    <n v="-1"/>
    <x v="1"/>
    <x v="0"/>
    <x v="0"/>
  </r>
  <r>
    <n v="5083"/>
    <n v="6642"/>
    <m/>
    <x v="1"/>
    <n v="2"/>
    <n v="27"/>
    <n v="-1"/>
    <n v="108"/>
    <n v="-1"/>
    <n v="41.567358483994298"/>
    <n v="-1"/>
    <n v="2.6228006252365801"/>
    <n v="-1"/>
    <n v="3.6194648628264798"/>
    <n v="-1"/>
    <n v="33.520956709237701"/>
    <n v="-1"/>
    <x v="1"/>
    <x v="4"/>
    <x v="0"/>
  </r>
  <r>
    <n v="5083"/>
    <n v="6763"/>
    <m/>
    <x v="1"/>
    <n v="2"/>
    <n v="27"/>
    <n v="-1"/>
    <n v="108"/>
    <n v="-1"/>
    <n v="31.6257152486167"/>
    <n v="-1"/>
    <n v="3.2470015713963098"/>
    <n v="-1"/>
    <n v="4.4808621685269099"/>
    <n v="-1"/>
    <n v="33.829136792566601"/>
    <n v="-1"/>
    <x v="1"/>
    <x v="7"/>
    <x v="0"/>
  </r>
  <r>
    <n v="5083"/>
    <n v="2959"/>
    <m/>
    <x v="1"/>
    <n v="3"/>
    <n v="27"/>
    <n v="-1"/>
    <n v="108"/>
    <n v="-1"/>
    <n v="52.8459741516292"/>
    <n v="-1"/>
    <n v="1.6046343071078699"/>
    <n v="-1"/>
    <n v="2.6476466067279798"/>
    <n v="-1"/>
    <n v="32.288318721945203"/>
    <n v="-1"/>
    <x v="2"/>
    <x v="0"/>
    <x v="0"/>
  </r>
  <r>
    <n v="5086"/>
    <n v="3659"/>
    <m/>
    <x v="1"/>
    <n v="1"/>
    <n v="27"/>
    <n v="-1"/>
    <n v="108"/>
    <n v="-1"/>
    <n v="40.3608083886174"/>
    <n v="-1"/>
    <n v="2.62767742705697"/>
    <n v="-1"/>
    <n v="4.3356677546439997"/>
    <n v="-1"/>
    <n v="33.428782359027501"/>
    <n v="-1"/>
    <x v="0"/>
    <x v="0"/>
    <x v="0"/>
  </r>
  <r>
    <n v="5086"/>
    <n v="4524"/>
    <m/>
    <x v="1"/>
    <n v="1"/>
    <n v="27"/>
    <n v="-1"/>
    <n v="108"/>
    <n v="-1"/>
    <n v="29.498798960162901"/>
    <n v="-1"/>
    <n v="11.432414360913899"/>
    <n v="-1"/>
    <n v="18.863483695507899"/>
    <n v="-1"/>
    <n v="32.343820120153097"/>
    <n v="-1"/>
    <x v="0"/>
    <x v="0"/>
    <x v="0"/>
  </r>
  <r>
    <n v="5086"/>
    <n v="6368"/>
    <m/>
    <x v="1"/>
    <n v="1"/>
    <n v="27"/>
    <n v="-1"/>
    <n v="108"/>
    <n v="-1"/>
    <n v="32.9420072448859"/>
    <n v="-1"/>
    <n v="3.5222819306618498"/>
    <n v="-1"/>
    <n v="5.8117651855920496"/>
    <n v="-1"/>
    <n v="33.465326629890498"/>
    <n v="-1"/>
    <x v="0"/>
    <x v="0"/>
    <x v="0"/>
  </r>
  <r>
    <n v="5086"/>
    <n v="6642"/>
    <m/>
    <x v="1"/>
    <n v="1"/>
    <n v="27"/>
    <n v="-1"/>
    <n v="108"/>
    <n v="-1"/>
    <n v="42.492340209441799"/>
    <n v="-1"/>
    <n v="2.54597557621506"/>
    <n v="-1"/>
    <n v="3.5134462951767902"/>
    <n v="-1"/>
    <n v="33.434957128315801"/>
    <n v="-1"/>
    <x v="0"/>
    <x v="4"/>
    <x v="0"/>
  </r>
  <r>
    <n v="5086"/>
    <n v="6763"/>
    <m/>
    <x v="1"/>
    <n v="1"/>
    <n v="27"/>
    <n v="-1"/>
    <n v="108"/>
    <n v="-1"/>
    <n v="30.907290898780399"/>
    <n v="-1"/>
    <n v="3.2643729005073698"/>
    <n v="-1"/>
    <n v="4.5048346027001704"/>
    <n v="-1"/>
    <n v="31.209825864031401"/>
    <n v="-1"/>
    <x v="0"/>
    <x v="7"/>
    <x v="0"/>
  </r>
  <r>
    <n v="5086"/>
    <n v="6642"/>
    <m/>
    <x v="1"/>
    <n v="2"/>
    <n v="27"/>
    <n v="-1"/>
    <n v="108"/>
    <n v="-1"/>
    <n v="42.684339811772603"/>
    <n v="-1"/>
    <n v="2.5283076741794499"/>
    <n v="-1"/>
    <n v="3.4890645903676401"/>
    <n v="-1"/>
    <n v="32.698397807586602"/>
    <n v="-1"/>
    <x v="1"/>
    <x v="4"/>
    <x v="0"/>
  </r>
  <r>
    <n v="5086"/>
    <n v="2959"/>
    <m/>
    <x v="1"/>
    <n v="3"/>
    <n v="27"/>
    <n v="-1"/>
    <n v="108"/>
    <n v="-1"/>
    <n v="54.012375261877999"/>
    <n v="-1"/>
    <n v="1.5593658353324999"/>
    <n v="-1"/>
    <n v="2.5729536282986198"/>
    <n v="-1"/>
    <n v="32.312663050069503"/>
    <n v="-1"/>
    <x v="2"/>
    <x v="0"/>
    <x v="0"/>
  </r>
  <r>
    <n v="5086"/>
    <n v="3659"/>
    <m/>
    <x v="1"/>
    <n v="3"/>
    <n v="27"/>
    <n v="-1"/>
    <n v="108"/>
    <n v="-1"/>
    <n v="40.996904146972099"/>
    <n v="-1"/>
    <n v="2.6136280690204701"/>
    <n v="-1"/>
    <n v="4.3124863138837801"/>
    <n v="-1"/>
    <n v="32.917232913112002"/>
    <n v="-1"/>
    <x v="2"/>
    <x v="0"/>
    <x v="0"/>
  </r>
  <r>
    <n v="5086"/>
    <n v="6368"/>
    <m/>
    <x v="1"/>
    <n v="3"/>
    <n v="27"/>
    <n v="-1"/>
    <n v="108"/>
    <n v="-1"/>
    <n v="27.671370498310701"/>
    <n v="-1"/>
    <n v="4.3284181891987004"/>
    <n v="-1"/>
    <n v="7.1418900121778597"/>
    <n v="-1"/>
    <n v="31.903176754794099"/>
    <n v="-1"/>
    <x v="2"/>
    <x v="0"/>
    <x v="0"/>
  </r>
  <r>
    <n v="5086"/>
    <n v="6763"/>
    <m/>
    <x v="1"/>
    <n v="3"/>
    <n v="27"/>
    <n v="-1"/>
    <n v="108"/>
    <n v="-1"/>
    <n v="31.698747176308"/>
    <n v="-1"/>
    <n v="3.29934827139577"/>
    <n v="-1"/>
    <n v="4.5531006145261603"/>
    <n v="-1"/>
    <n v="32.110879234479903"/>
    <n v="-1"/>
    <x v="2"/>
    <x v="7"/>
    <x v="0"/>
  </r>
  <r>
    <n v="5086"/>
    <n v="6645"/>
    <m/>
    <x v="1"/>
    <n v="11"/>
    <n v="27"/>
    <n v="-1"/>
    <n v="108"/>
    <n v="-1"/>
    <n v="44.760133502513902"/>
    <n v="-1"/>
    <n v="2.4779752489262701"/>
    <n v="-1"/>
    <n v="3.4196058317023401"/>
    <n v="-1"/>
    <n v="33.393669790939001"/>
    <n v="-1"/>
    <x v="10"/>
    <x v="21"/>
    <x v="0"/>
  </r>
  <r>
    <n v="5085"/>
    <n v="4524"/>
    <m/>
    <x v="1"/>
    <n v="1"/>
    <n v="27"/>
    <n v="-1"/>
    <n v="108"/>
    <n v="-1"/>
    <n v="25.508398801672701"/>
    <n v="-1"/>
    <n v="14.243362700589"/>
    <n v="-1"/>
    <n v="23.5015484559718"/>
    <n v="-1"/>
    <n v="32.492216270563198"/>
    <n v="-1"/>
    <x v="0"/>
    <x v="0"/>
    <x v="0"/>
  </r>
  <r>
    <n v="5085"/>
    <n v="3659"/>
    <m/>
    <x v="1"/>
    <n v="2"/>
    <n v="27"/>
    <n v="-1"/>
    <n v="108"/>
    <n v="-1"/>
    <n v="40.3944334637766"/>
    <n v="-1"/>
    <n v="2.6275917753840998"/>
    <n v="-1"/>
    <n v="4.3355264293837701"/>
    <n v="-1"/>
    <n v="33.373912726291998"/>
    <n v="-1"/>
    <x v="1"/>
    <x v="0"/>
    <x v="0"/>
  </r>
  <r>
    <n v="5085"/>
    <n v="2959"/>
    <m/>
    <x v="1"/>
    <n v="3"/>
    <n v="27"/>
    <n v="-1"/>
    <n v="108"/>
    <n v="-1"/>
    <n v="55.368632745541099"/>
    <n v="-1"/>
    <n v="1.6485931575000301"/>
    <n v="-1"/>
    <n v="2.7201787098750398"/>
    <n v="-1"/>
    <n v="32.310828032994799"/>
    <n v="-1"/>
    <x v="2"/>
    <x v="0"/>
    <x v="0"/>
  </r>
  <r>
    <n v="5085"/>
    <n v="4950"/>
    <m/>
    <x v="1"/>
    <n v="11"/>
    <n v="27"/>
    <n v="-1"/>
    <n v="108"/>
    <n v="-1"/>
    <n v="46.290889023164198"/>
    <n v="-1"/>
    <n v="2.3586001719270602"/>
    <n v="-1"/>
    <n v="3.8916902836796599"/>
    <n v="-1"/>
    <n v="33.795350171362202"/>
    <n v="-1"/>
    <x v="10"/>
    <x v="0"/>
    <x v="0"/>
  </r>
  <r>
    <n v="5081"/>
    <n v="6368"/>
    <m/>
    <x v="1"/>
    <n v="2"/>
    <n v="27"/>
    <n v="-1"/>
    <n v="108"/>
    <n v="-1"/>
    <n v="29.3483976588928"/>
    <n v="-1"/>
    <n v="3.7695244117574198"/>
    <n v="-1"/>
    <n v="6.2197152793997503"/>
    <n v="-1"/>
    <n v="32.0020500402617"/>
    <n v="-1"/>
    <x v="1"/>
    <x v="0"/>
    <x v="0"/>
  </r>
  <r>
    <n v="5081"/>
    <n v="2959"/>
    <m/>
    <x v="1"/>
    <n v="3"/>
    <n v="27"/>
    <n v="-1"/>
    <n v="108"/>
    <n v="-1"/>
    <n v="56.283752381062698"/>
    <n v="-1"/>
    <n v="1.49902047215868"/>
    <n v="-1"/>
    <n v="2.4733837790618298"/>
    <n v="-1"/>
    <n v="32.324245039138297"/>
    <n v="-1"/>
    <x v="2"/>
    <x v="0"/>
    <x v="0"/>
  </r>
  <r>
    <n v="5081"/>
    <n v="6368"/>
    <m/>
    <x v="1"/>
    <n v="4"/>
    <n v="27"/>
    <n v="-1"/>
    <n v="108"/>
    <n v="-1"/>
    <n v="26.419082520174999"/>
    <n v="-1"/>
    <n v="4.1904209807971204"/>
    <n v="-1"/>
    <n v="6.9141946183152401"/>
    <n v="-1"/>
    <n v="32.601602884592701"/>
    <n v="-1"/>
    <x v="3"/>
    <x v="0"/>
    <x v="0"/>
  </r>
  <r>
    <n v="5081"/>
    <n v="4950"/>
    <m/>
    <x v="1"/>
    <n v="11"/>
    <n v="27"/>
    <n v="-1"/>
    <n v="108"/>
    <n v="-1"/>
    <n v="44.926498895904999"/>
    <n v="-1"/>
    <n v="2.3959187034459801"/>
    <n v="-1"/>
    <n v="3.9532658606858702"/>
    <n v="-1"/>
    <n v="34.558330095472598"/>
    <n v="-1"/>
    <x v="10"/>
    <x v="0"/>
    <x v="0"/>
  </r>
  <r>
    <n v="5081"/>
    <n v="6761"/>
    <m/>
    <x v="1"/>
    <n v="11"/>
    <n v="27"/>
    <n v="-1"/>
    <n v="108"/>
    <n v="-1"/>
    <n v="50.492678961865302"/>
    <n v="-1"/>
    <n v="2.16030660777693"/>
    <n v="-1"/>
    <n v="2.9812231084310201"/>
    <n v="-1"/>
    <n v="34.495591200716497"/>
    <n v="-1"/>
    <x v="10"/>
    <x v="20"/>
    <x v="0"/>
  </r>
  <r>
    <n v="5080"/>
    <n v="4524"/>
    <m/>
    <x v="1"/>
    <n v="1"/>
    <n v="27"/>
    <n v="-1"/>
    <n v="108"/>
    <n v="-1"/>
    <n v="29.0672011609404"/>
    <n v="-1"/>
    <n v="13.449130132680001"/>
    <n v="-1"/>
    <n v="22.191064718921901"/>
    <n v="-1"/>
    <n v="32.372395231351902"/>
    <n v="-1"/>
    <x v="0"/>
    <x v="0"/>
    <x v="0"/>
  </r>
  <r>
    <n v="5080"/>
    <n v="6763"/>
    <m/>
    <x v="1"/>
    <n v="1"/>
    <n v="27"/>
    <n v="-1"/>
    <n v="108"/>
    <n v="-1"/>
    <n v="32.731162322906499"/>
    <n v="-1"/>
    <n v="3.1039378195440199"/>
    <n v="-1"/>
    <n v="4.2834341909707501"/>
    <n v="-1"/>
    <n v="31.3295832100106"/>
    <n v="-1"/>
    <x v="0"/>
    <x v="7"/>
    <x v="0"/>
  </r>
  <r>
    <n v="5080"/>
    <n v="6763"/>
    <m/>
    <x v="1"/>
    <n v="2"/>
    <n v="27"/>
    <n v="-1"/>
    <n v="108"/>
    <n v="-1"/>
    <n v="31.846402879616701"/>
    <n v="-1"/>
    <n v="3.2214344169298501"/>
    <n v="-1"/>
    <n v="4.44557949536319"/>
    <n v="-1"/>
    <n v="33.183853512807602"/>
    <n v="-1"/>
    <x v="1"/>
    <x v="7"/>
    <x v="0"/>
  </r>
  <r>
    <n v="5080"/>
    <n v="2959"/>
    <m/>
    <x v="1"/>
    <n v="3"/>
    <n v="27"/>
    <n v="-1"/>
    <n v="108"/>
    <n v="-1"/>
    <n v="54.490366628228799"/>
    <n v="-1"/>
    <n v="1.61647573086221"/>
    <n v="-1"/>
    <n v="2.6671849559226501"/>
    <n v="-1"/>
    <n v="32.304589020129598"/>
    <n v="-1"/>
    <x v="2"/>
    <x v="0"/>
    <x v="0"/>
  </r>
  <r>
    <n v="5080"/>
    <n v="6640"/>
    <m/>
    <x v="1"/>
    <n v="9"/>
    <n v="27"/>
    <n v="-1"/>
    <n v="108"/>
    <n v="-1"/>
    <n v="23.387275307518401"/>
    <n v="-1"/>
    <n v="5.6987173014293298"/>
    <n v="-1"/>
    <n v="7.86422984879888"/>
    <n v="-1"/>
    <n v="31.535208703654501"/>
    <n v="-1"/>
    <x v="8"/>
    <x v="2"/>
    <x v="0"/>
  </r>
  <r>
    <n v="5077"/>
    <n v="4524"/>
    <m/>
    <x v="1"/>
    <n v="1"/>
    <n v="27"/>
    <n v="-1"/>
    <n v="108"/>
    <n v="-1"/>
    <n v="27.589393189154201"/>
    <n v="-1"/>
    <n v="11.3974223230462"/>
    <n v="-1"/>
    <n v="18.805746833026198"/>
    <n v="-1"/>
    <n v="32.524729897252598"/>
    <n v="-1"/>
    <x v="0"/>
    <x v="0"/>
    <x v="0"/>
  </r>
  <r>
    <n v="5077"/>
    <n v="6763"/>
    <m/>
    <x v="1"/>
    <n v="1"/>
    <n v="27"/>
    <n v="-1"/>
    <n v="108"/>
    <n v="-1"/>
    <n v="30.7762484690581"/>
    <n v="-1"/>
    <n v="3.2845705805104202"/>
    <n v="-1"/>
    <n v="4.5327074011043704"/>
    <n v="-1"/>
    <n v="31.286993902751298"/>
    <n v="-1"/>
    <x v="0"/>
    <x v="7"/>
    <x v="0"/>
  </r>
  <r>
    <n v="5077"/>
    <n v="2959"/>
    <m/>
    <x v="1"/>
    <n v="3"/>
    <n v="27"/>
    <n v="-1"/>
    <n v="108"/>
    <n v="-1"/>
    <n v="56.912988481553299"/>
    <n v="-1"/>
    <n v="1.4402773072076001"/>
    <n v="-1"/>
    <n v="2.3764575568925399"/>
    <n v="-1"/>
    <n v="32.338761218969402"/>
    <n v="-1"/>
    <x v="2"/>
    <x v="0"/>
    <x v="0"/>
  </r>
  <r>
    <n v="5077"/>
    <n v="3660"/>
    <m/>
    <x v="1"/>
    <n v="8"/>
    <n v="27"/>
    <n v="-1"/>
    <n v="108"/>
    <n v="-1"/>
    <n v="48.305760151366997"/>
    <n v="-1"/>
    <n v="2.2855967336076399"/>
    <n v="-1"/>
    <n v="3.7712346104525998"/>
    <n v="-1"/>
    <n v="33.641977708449502"/>
    <n v="-1"/>
    <x v="7"/>
    <x v="0"/>
    <x v="0"/>
  </r>
  <r>
    <n v="5077"/>
    <n v="6761"/>
    <m/>
    <x v="1"/>
    <n v="8"/>
    <n v="27"/>
    <n v="-1"/>
    <n v="108"/>
    <n v="-1"/>
    <n v="48.593883083340202"/>
    <n v="-1"/>
    <n v="2.27297409856914"/>
    <n v="-1"/>
    <n v="3.13670424518702"/>
    <n v="-1"/>
    <n v="33.642802088364903"/>
    <n v="-1"/>
    <x v="7"/>
    <x v="20"/>
    <x v="0"/>
  </r>
  <r>
    <n v="5077"/>
    <n v="6645"/>
    <m/>
    <x v="1"/>
    <n v="10"/>
    <n v="27"/>
    <n v="-1"/>
    <n v="108"/>
    <n v="-1"/>
    <n v="46.464984077959699"/>
    <n v="-1"/>
    <n v="2.3501799069119298"/>
    <n v="-1"/>
    <n v="3.2432482603319399"/>
    <n v="-1"/>
    <n v="32.9867565635424"/>
    <n v="-1"/>
    <x v="9"/>
    <x v="21"/>
    <x v="0"/>
  </r>
  <r>
    <n v="5077"/>
    <n v="6645"/>
    <m/>
    <x v="1"/>
    <n v="11"/>
    <n v="27"/>
    <n v="-1"/>
    <n v="108"/>
    <n v="-1"/>
    <n v="45.395565577846298"/>
    <n v="-1"/>
    <n v="2.4293582802724498"/>
    <n v="-1"/>
    <n v="3.3525144151919002"/>
    <n v="-1"/>
    <n v="33.216034317977098"/>
    <n v="-1"/>
    <x v="10"/>
    <x v="21"/>
    <x v="0"/>
  </r>
  <r>
    <n v="5078"/>
    <n v="3659"/>
    <m/>
    <x v="1"/>
    <n v="1"/>
    <n v="27"/>
    <n v="-1"/>
    <n v="108"/>
    <n v="-1"/>
    <n v="39.957216736850803"/>
    <n v="-1"/>
    <n v="2.6640395843375702"/>
    <n v="-1"/>
    <n v="4.3956653141569797"/>
    <n v="-1"/>
    <n v="33.556588745719097"/>
    <n v="-1"/>
    <x v="0"/>
    <x v="0"/>
    <x v="0"/>
  </r>
  <r>
    <n v="5078"/>
    <n v="6368"/>
    <m/>
    <x v="1"/>
    <n v="1"/>
    <n v="27"/>
    <n v="-1"/>
    <n v="108"/>
    <n v="-1"/>
    <n v="33.230731494503097"/>
    <n v="-1"/>
    <n v="3.6711534539125599"/>
    <n v="-1"/>
    <n v="6.05740319895573"/>
    <n v="-1"/>
    <n v="33.426529665304997"/>
    <n v="-1"/>
    <x v="0"/>
    <x v="0"/>
    <x v="0"/>
  </r>
  <r>
    <n v="5078"/>
    <n v="6642"/>
    <m/>
    <x v="1"/>
    <n v="1"/>
    <n v="27"/>
    <n v="-1"/>
    <n v="108"/>
    <n v="-1"/>
    <n v="42.412257115368703"/>
    <n v="-1"/>
    <n v="2.54431355725555"/>
    <n v="-1"/>
    <n v="3.5111527090126602"/>
    <n v="-1"/>
    <n v="33.608778029085997"/>
    <n v="-1"/>
    <x v="0"/>
    <x v="4"/>
    <x v="0"/>
  </r>
  <r>
    <n v="5078"/>
    <n v="6763"/>
    <m/>
    <x v="1"/>
    <n v="1"/>
    <n v="27"/>
    <n v="-1"/>
    <n v="108"/>
    <n v="-1"/>
    <n v="31.166988788158601"/>
    <n v="-1"/>
    <n v="3.2736732270357498"/>
    <n v="-1"/>
    <n v="4.51766905330933"/>
    <n v="-1"/>
    <n v="31.431562683906101"/>
    <n v="-1"/>
    <x v="0"/>
    <x v="7"/>
    <x v="0"/>
  </r>
  <r>
    <n v="5078"/>
    <n v="6368"/>
    <m/>
    <x v="1"/>
    <n v="2"/>
    <n v="27"/>
    <n v="-1"/>
    <n v="108"/>
    <n v="-1"/>
    <n v="26.789528066905401"/>
    <n v="-1"/>
    <n v="4.0785229656122697"/>
    <n v="-1"/>
    <n v="6.7295628932602396"/>
    <n v="-1"/>
    <n v="32.702458912920399"/>
    <n v="-1"/>
    <x v="1"/>
    <x v="0"/>
    <x v="0"/>
  </r>
  <r>
    <n v="5078"/>
    <n v="6642"/>
    <m/>
    <x v="1"/>
    <n v="2"/>
    <n v="27"/>
    <n v="-1"/>
    <n v="108"/>
    <n v="-1"/>
    <n v="41.097620864875402"/>
    <n v="-1"/>
    <n v="2.6090369364482799"/>
    <n v="-1"/>
    <n v="3.6004709722986199"/>
    <n v="-1"/>
    <n v="32.202859982301099"/>
    <n v="-1"/>
    <x v="1"/>
    <x v="4"/>
    <x v="0"/>
  </r>
  <r>
    <n v="5078"/>
    <n v="2959"/>
    <m/>
    <x v="1"/>
    <n v="3"/>
    <n v="27"/>
    <n v="-1"/>
    <n v="108"/>
    <n v="-1"/>
    <n v="56.022806149129998"/>
    <n v="-1"/>
    <n v="1.50770932958904"/>
    <n v="-1"/>
    <n v="2.4877203938219101"/>
    <n v="-1"/>
    <n v="32.428139403179998"/>
    <n v="-1"/>
    <x v="2"/>
    <x v="0"/>
    <x v="0"/>
  </r>
  <r>
    <n v="5078"/>
    <n v="6763"/>
    <m/>
    <x v="1"/>
    <n v="4"/>
    <n v="27"/>
    <n v="-1"/>
    <n v="108"/>
    <n v="-1"/>
    <n v="29.9881128902401"/>
    <n v="-1"/>
    <n v="3.3779003700777102"/>
    <n v="-1"/>
    <n v="4.6615025107072396"/>
    <n v="-1"/>
    <n v="33.737589106531303"/>
    <n v="-1"/>
    <x v="3"/>
    <x v="7"/>
    <x v="0"/>
  </r>
  <r>
    <n v="5078"/>
    <n v="4951"/>
    <m/>
    <x v="1"/>
    <n v="8"/>
    <n v="27"/>
    <n v="-1"/>
    <n v="108"/>
    <n v="-1"/>
    <n v="43.130459543678597"/>
    <n v="-1"/>
    <n v="2.62076916903017"/>
    <n v="-1"/>
    <n v="4.3242691288997896"/>
    <n v="-1"/>
    <n v="33.862608123042698"/>
    <n v="-1"/>
    <x v="7"/>
    <x v="0"/>
    <x v="0"/>
  </r>
  <r>
    <n v="5078"/>
    <n v="6761"/>
    <m/>
    <x v="1"/>
    <n v="8"/>
    <n v="27"/>
    <n v="-1"/>
    <n v="108"/>
    <n v="-1"/>
    <n v="47.0270365036763"/>
    <n v="-1"/>
    <n v="2.3371646952586"/>
    <n v="-1"/>
    <n v="3.2252872683124001"/>
    <n v="-1"/>
    <n v="33.43809879482"/>
    <n v="-1"/>
    <x v="7"/>
    <x v="20"/>
    <x v="0"/>
  </r>
  <r>
    <n v="5078"/>
    <n v="6640"/>
    <m/>
    <x v="1"/>
    <n v="9"/>
    <n v="27"/>
    <n v="-1"/>
    <n v="108"/>
    <n v="-1"/>
    <n v="13.118980874083899"/>
    <n v="-1"/>
    <n v="8.5835200061337993"/>
    <n v="-1"/>
    <n v="11.845257567535199"/>
    <n v="-1"/>
    <n v="32.848556349295897"/>
    <n v="-1"/>
    <x v="8"/>
    <x v="2"/>
    <x v="0"/>
  </r>
  <r>
    <n v="5084"/>
    <n v="4949"/>
    <m/>
    <x v="1"/>
    <n v="4"/>
    <n v="9"/>
    <n v="-1"/>
    <n v="36"/>
    <n v="-1"/>
    <n v="42.313051798500702"/>
    <n v="-1"/>
    <n v="0.844640971405759"/>
    <n v="-1"/>
    <n v="1.3936576028195"/>
    <n v="-1"/>
    <n v="83.647277303401196"/>
    <n v="-1"/>
    <x v="3"/>
    <x v="0"/>
    <x v="0"/>
  </r>
  <r>
    <n v="5084"/>
    <n v="6760"/>
    <m/>
    <x v="1"/>
    <n v="4"/>
    <n v="9"/>
    <n v="-1"/>
    <n v="36"/>
    <n v="-1"/>
    <n v="16.7782401141694"/>
    <n v="-1"/>
    <n v="2.2094636672579702"/>
    <n v="-1"/>
    <n v="3.0490598502804498"/>
    <n v="-1"/>
    <n v="82.542392078738601"/>
    <n v="-1"/>
    <x v="3"/>
    <x v="16"/>
    <x v="0"/>
  </r>
  <r>
    <n v="5084"/>
    <n v="6770"/>
    <m/>
    <x v="1"/>
    <n v="4"/>
    <n v="9"/>
    <n v="-1"/>
    <n v="36"/>
    <n v="-1"/>
    <n v="49.964224432642503"/>
    <n v="-1"/>
    <n v="0.725125328438328"/>
    <n v="-1"/>
    <n v="1.0006729532448899"/>
    <n v="-1"/>
    <n v="84.292248459211393"/>
    <n v="-1"/>
    <x v="3"/>
    <x v="15"/>
    <x v="0"/>
  </r>
  <r>
    <n v="5084"/>
    <n v="6763"/>
    <m/>
    <x v="1"/>
    <n v="7"/>
    <n v="9"/>
    <n v="-1"/>
    <n v="36"/>
    <n v="-1"/>
    <n v="32.156646190316899"/>
    <n v="-1"/>
    <n v="1.05629273382574"/>
    <n v="-1"/>
    <n v="1.4576839726795201"/>
    <n v="-1"/>
    <n v="80.179954182745803"/>
    <n v="-1"/>
    <x v="6"/>
    <x v="7"/>
    <x v="0"/>
  </r>
  <r>
    <n v="5084"/>
    <n v="6368"/>
    <m/>
    <x v="1"/>
    <n v="8"/>
    <n v="9"/>
    <n v="-1"/>
    <n v="36"/>
    <n v="-1"/>
    <n v="21.4414995834914"/>
    <n v="-1"/>
    <n v="2.63447026131997"/>
    <n v="-1"/>
    <n v="4.3468759311779497"/>
    <n v="-1"/>
    <n v="104.87843920743801"/>
    <n v="-1"/>
    <x v="7"/>
    <x v="0"/>
    <x v="0"/>
  </r>
  <r>
    <n v="5084"/>
    <n v="6767"/>
    <m/>
    <x v="1"/>
    <n v="10"/>
    <n v="9"/>
    <n v="-1"/>
    <n v="36"/>
    <n v="-1"/>
    <n v="56.2385018147449"/>
    <n v="-1"/>
    <n v="0.64028204402912303"/>
    <n v="-1"/>
    <n v="0.88358922076018998"/>
    <n v="-1"/>
    <n v="58.735898561202603"/>
    <n v="-1"/>
    <x v="9"/>
    <x v="10"/>
    <x v="0"/>
  </r>
  <r>
    <n v="5084"/>
    <n v="6642"/>
    <m/>
    <x v="1"/>
    <n v="12"/>
    <n v="9"/>
    <n v="-1"/>
    <n v="36"/>
    <n v="-1"/>
    <n v="42.654839842763202"/>
    <n v="-1"/>
    <n v="0.84131198851690803"/>
    <n v="-1"/>
    <n v="1.16101054415333"/>
    <n v="-1"/>
    <n v="92.369599052007004"/>
    <n v="-1"/>
    <x v="11"/>
    <x v="4"/>
    <x v="0"/>
  </r>
  <r>
    <n v="5084"/>
    <n v="6767"/>
    <m/>
    <x v="1"/>
    <n v="12"/>
    <n v="9"/>
    <n v="-1"/>
    <n v="36"/>
    <n v="-1"/>
    <n v="57.188544084078202"/>
    <n v="-1"/>
    <n v="0.62883824833926005"/>
    <n v="-1"/>
    <n v="0.86779678270817895"/>
    <n v="-1"/>
    <n v="94.390721026024806"/>
    <n v="-1"/>
    <x v="11"/>
    <x v="10"/>
    <x v="0"/>
  </r>
  <r>
    <n v="5082"/>
    <n v="4949"/>
    <m/>
    <x v="1"/>
    <n v="4"/>
    <n v="9"/>
    <n v="-1"/>
    <n v="36"/>
    <n v="-1"/>
    <n v="43.237908581928998"/>
    <n v="-1"/>
    <n v="0.810620740093"/>
    <n v="-1"/>
    <n v="1.3375242211534499"/>
    <n v="-1"/>
    <n v="82.038766029324194"/>
    <n v="-1"/>
    <x v="3"/>
    <x v="0"/>
    <x v="0"/>
  </r>
  <r>
    <n v="5082"/>
    <n v="6760"/>
    <m/>
    <x v="1"/>
    <n v="4"/>
    <n v="9"/>
    <n v="-1"/>
    <n v="36"/>
    <n v="-1"/>
    <n v="16.004918049198899"/>
    <n v="-1"/>
    <n v="2.3683255630675002"/>
    <n v="-1"/>
    <n v="3.2682892657400999"/>
    <n v="-1"/>
    <n v="102.985739252049"/>
    <n v="-1"/>
    <x v="3"/>
    <x v="16"/>
    <x v="0"/>
  </r>
  <r>
    <n v="5082"/>
    <n v="6770"/>
    <m/>
    <x v="1"/>
    <n v="4"/>
    <n v="9"/>
    <n v="-1"/>
    <n v="36"/>
    <n v="-1"/>
    <n v="48.732888997554603"/>
    <n v="-1"/>
    <n v="0.73722093407072797"/>
    <n v="-1"/>
    <n v="1.0173648890175999"/>
    <n v="-1"/>
    <n v="81.842102130247497"/>
    <n v="-1"/>
    <x v="3"/>
    <x v="15"/>
    <x v="0"/>
  </r>
  <r>
    <n v="5082"/>
    <n v="4524"/>
    <m/>
    <x v="1"/>
    <n v="7"/>
    <n v="9"/>
    <n v="-1"/>
    <n v="36"/>
    <n v="-1"/>
    <n v="26.606609611386599"/>
    <n v="-1"/>
    <n v="5.9571418705184298"/>
    <n v="-1"/>
    <n v="9.8292840863554005"/>
    <n v="-1"/>
    <n v="95.1279673161186"/>
    <n v="-1"/>
    <x v="6"/>
    <x v="0"/>
    <x v="0"/>
  </r>
  <r>
    <n v="5082"/>
    <n v="6763"/>
    <m/>
    <x v="1"/>
    <n v="7"/>
    <n v="9"/>
    <n v="-1"/>
    <n v="36"/>
    <n v="-1"/>
    <n v="31.215731079599301"/>
    <n v="-1"/>
    <n v="1.0928879775608"/>
    <n v="-1"/>
    <n v="1.5081854090339"/>
    <n v="-1"/>
    <n v="79.550631264377301"/>
    <n v="-1"/>
    <x v="6"/>
    <x v="7"/>
    <x v="0"/>
  </r>
  <r>
    <n v="5082"/>
    <n v="6357"/>
    <m/>
    <x v="1"/>
    <n v="12"/>
    <n v="9"/>
    <n v="-1"/>
    <n v="36"/>
    <n v="-1"/>
    <n v="40.508190808849903"/>
    <n v="-1"/>
    <n v="1.0039009751903201"/>
    <n v="-1"/>
    <n v="1.6564366090640199"/>
    <n v="-1"/>
    <n v="102.093311428033"/>
    <n v="-1"/>
    <x v="11"/>
    <x v="0"/>
    <x v="0"/>
  </r>
  <r>
    <n v="5082"/>
    <n v="6368"/>
    <m/>
    <x v="1"/>
    <n v="12"/>
    <n v="9"/>
    <n v="-1"/>
    <n v="36"/>
    <n v="-1"/>
    <n v="11.694226958534101"/>
    <n v="-1"/>
    <n v="4.1053641406921901"/>
    <n v="-1"/>
    <n v="6.7738508321421103"/>
    <n v="-1"/>
    <n v="96.312370684773896"/>
    <n v="-1"/>
    <x v="11"/>
    <x v="0"/>
    <x v="0"/>
  </r>
  <r>
    <n v="5079"/>
    <n v="4949"/>
    <m/>
    <x v="1"/>
    <n v="4"/>
    <n v="9"/>
    <n v="-1"/>
    <n v="36"/>
    <n v="-1"/>
    <n v="46.983515424426599"/>
    <n v="-1"/>
    <n v="0.7837139869045"/>
    <n v="-1"/>
    <n v="1.2931280783924199"/>
    <n v="-1"/>
    <n v="81.420934576440999"/>
    <n v="-1"/>
    <x v="3"/>
    <x v="0"/>
    <x v="0"/>
  </r>
  <r>
    <n v="5079"/>
    <n v="6770"/>
    <m/>
    <x v="1"/>
    <n v="4"/>
    <n v="9"/>
    <n v="-1"/>
    <n v="36"/>
    <n v="-1"/>
    <n v="50.184169110207201"/>
    <n v="-1"/>
    <n v="0.72044677182523698"/>
    <n v="-1"/>
    <n v="0.99421654511882696"/>
    <n v="-1"/>
    <n v="80.861161776527297"/>
    <n v="-1"/>
    <x v="3"/>
    <x v="15"/>
    <x v="0"/>
  </r>
  <r>
    <n v="5079"/>
    <n v="4524"/>
    <m/>
    <x v="1"/>
    <n v="7"/>
    <n v="9"/>
    <n v="-1"/>
    <n v="36"/>
    <n v="-1"/>
    <n v="25.866126468454301"/>
    <n v="-1"/>
    <n v="5.6483585879633802"/>
    <n v="-1"/>
    <n v="9.3197916701395709"/>
    <n v="-1"/>
    <n v="95.694304428076805"/>
    <n v="-1"/>
    <x v="6"/>
    <x v="0"/>
    <x v="0"/>
  </r>
  <r>
    <n v="5079"/>
    <n v="6763"/>
    <m/>
    <x v="1"/>
    <n v="7"/>
    <n v="9"/>
    <n v="-1"/>
    <n v="36"/>
    <n v="-1"/>
    <n v="29.783518377487098"/>
    <n v="-1"/>
    <n v="1.1388502176045801"/>
    <n v="-1"/>
    <n v="1.57161330029432"/>
    <n v="-1"/>
    <n v="80.330120415371596"/>
    <n v="-1"/>
    <x v="6"/>
    <x v="7"/>
    <x v="0"/>
  </r>
  <r>
    <n v="5079"/>
    <n v="3659"/>
    <m/>
    <x v="1"/>
    <n v="12"/>
    <n v="9"/>
    <n v="-1"/>
    <n v="36"/>
    <n v="-1"/>
    <n v="39.485453934338103"/>
    <n v="-1"/>
    <n v="0.90113107583020802"/>
    <n v="-1"/>
    <n v="1.48686627511984"/>
    <n v="-1"/>
    <n v="91.934108645812202"/>
    <n v="-1"/>
    <x v="11"/>
    <x v="0"/>
    <x v="0"/>
  </r>
  <r>
    <n v="5079"/>
    <n v="6357"/>
    <m/>
    <x v="1"/>
    <n v="12"/>
    <n v="9"/>
    <n v="-1"/>
    <n v="36"/>
    <n v="-1"/>
    <n v="39.117018792622503"/>
    <n v="-1"/>
    <n v="0.93160355889288105"/>
    <n v="-1"/>
    <n v="1.53714587217325"/>
    <n v="-1"/>
    <n v="104.34360235685401"/>
    <n v="-1"/>
    <x v="11"/>
    <x v="0"/>
    <x v="0"/>
  </r>
  <r>
    <n v="5079"/>
    <n v="6642"/>
    <m/>
    <x v="1"/>
    <n v="12"/>
    <n v="9"/>
    <n v="-1"/>
    <n v="36"/>
    <n v="-1"/>
    <n v="41.672159759507799"/>
    <n v="-1"/>
    <n v="0.871862254332611"/>
    <n v="-1"/>
    <n v="1.2031699109789999"/>
    <n v="-1"/>
    <n v="92.085938403144297"/>
    <n v="-1"/>
    <x v="11"/>
    <x v="4"/>
    <x v="0"/>
  </r>
  <r>
    <n v="5079"/>
    <n v="6767"/>
    <m/>
    <x v="1"/>
    <n v="12"/>
    <n v="9"/>
    <n v="-1"/>
    <n v="36"/>
    <n v="-1"/>
    <n v="56.003555708831797"/>
    <n v="-1"/>
    <n v="0.64203972493545702"/>
    <n v="-1"/>
    <n v="0.88601482041093005"/>
    <n v="-1"/>
    <n v="105.32734421135901"/>
    <n v="-1"/>
    <x v="11"/>
    <x v="10"/>
    <x v="0"/>
  </r>
  <r>
    <n v="5083"/>
    <n v="4949"/>
    <m/>
    <x v="1"/>
    <n v="4"/>
    <n v="9"/>
    <n v="-1"/>
    <n v="36"/>
    <n v="-1"/>
    <n v="41.379497852361602"/>
    <n v="-1"/>
    <n v="0.85339869400596002"/>
    <n v="-1"/>
    <n v="1.4081078451098299"/>
    <n v="-1"/>
    <n v="82.858336341399294"/>
    <n v="-1"/>
    <x v="3"/>
    <x v="0"/>
    <x v="0"/>
  </r>
  <r>
    <n v="5083"/>
    <n v="6770"/>
    <m/>
    <x v="1"/>
    <n v="4"/>
    <n v="9"/>
    <n v="-1"/>
    <n v="36"/>
    <n v="-1"/>
    <n v="54.483387360104302"/>
    <n v="-1"/>
    <n v="0.656966037990104"/>
    <n v="-1"/>
    <n v="0.906613132426343"/>
    <n v="-1"/>
    <n v="83.061389231339902"/>
    <n v="-1"/>
    <x v="3"/>
    <x v="15"/>
    <x v="0"/>
  </r>
  <r>
    <n v="5083"/>
    <n v="4524"/>
    <m/>
    <x v="1"/>
    <n v="7"/>
    <n v="9"/>
    <n v="-1"/>
    <n v="36"/>
    <n v="-1"/>
    <n v="25.172403213235501"/>
    <n v="-1"/>
    <n v="3.16952456566906"/>
    <n v="-1"/>
    <n v="5.22971553335395"/>
    <n v="-1"/>
    <n v="95.097735926107504"/>
    <n v="-1"/>
    <x v="6"/>
    <x v="0"/>
    <x v="0"/>
  </r>
  <r>
    <n v="5083"/>
    <n v="6763"/>
    <m/>
    <x v="1"/>
    <n v="7"/>
    <n v="9"/>
    <n v="-1"/>
    <n v="36"/>
    <n v="-1"/>
    <n v="28.822414006017301"/>
    <n v="-1"/>
    <n v="1.1699234103693401"/>
    <n v="-1"/>
    <n v="1.6144943063096899"/>
    <n v="-1"/>
    <n v="79.644452579779298"/>
    <n v="-1"/>
    <x v="6"/>
    <x v="7"/>
    <x v="0"/>
  </r>
  <r>
    <n v="5083"/>
    <n v="6368"/>
    <m/>
    <x v="1"/>
    <n v="8"/>
    <n v="9"/>
    <n v="-1"/>
    <n v="36"/>
    <n v="-1"/>
    <n v="15.0024564193369"/>
    <n v="-1"/>
    <n v="3.8321717911612598"/>
    <n v="-1"/>
    <n v="6.3230834554160804"/>
    <n v="-1"/>
    <n v="108.31093169072599"/>
    <n v="-1"/>
    <x v="7"/>
    <x v="0"/>
    <x v="0"/>
  </r>
  <r>
    <n v="5083"/>
    <n v="3659"/>
    <m/>
    <x v="1"/>
    <n v="12"/>
    <n v="9"/>
    <n v="-1"/>
    <n v="36"/>
    <n v="-1"/>
    <n v="38.329457587650701"/>
    <n v="-1"/>
    <n v="0.926524420603553"/>
    <n v="-1"/>
    <n v="1.52876529399586"/>
    <n v="-1"/>
    <n v="91.814573603157996"/>
    <n v="-1"/>
    <x v="11"/>
    <x v="0"/>
    <x v="0"/>
  </r>
  <r>
    <n v="5083"/>
    <n v="6641"/>
    <m/>
    <x v="1"/>
    <n v="12"/>
    <n v="9"/>
    <n v="-1"/>
    <n v="36"/>
    <n v="-1"/>
    <n v="39.500822139703303"/>
    <n v="-1"/>
    <n v="13.128968190986299"/>
    <n v="-1"/>
    <n v="18.117976103561102"/>
    <n v="-1"/>
    <n v="103.547374476511"/>
    <n v="-1"/>
    <x v="11"/>
    <x v="3"/>
    <x v="0"/>
  </r>
  <r>
    <n v="5083"/>
    <n v="6642"/>
    <m/>
    <x v="1"/>
    <n v="12"/>
    <n v="9"/>
    <n v="-1"/>
    <n v="36"/>
    <n v="-1"/>
    <n v="40.6981848106944"/>
    <n v="-1"/>
    <n v="0.87258939436688598"/>
    <n v="-1"/>
    <n v="1.2041733642262999"/>
    <n v="-1"/>
    <n v="91.818612748647396"/>
    <n v="-1"/>
    <x v="11"/>
    <x v="4"/>
    <x v="0"/>
  </r>
  <r>
    <n v="5083"/>
    <n v="6767"/>
    <m/>
    <x v="1"/>
    <n v="12"/>
    <n v="9"/>
    <n v="-1"/>
    <n v="36"/>
    <n v="-1"/>
    <n v="56.843254301786999"/>
    <n v="-1"/>
    <n v="0.63319405777413096"/>
    <n v="-1"/>
    <n v="0.87380779972830103"/>
    <n v="-1"/>
    <n v="105.990650371043"/>
    <n v="-1"/>
    <x v="11"/>
    <x v="10"/>
    <x v="0"/>
  </r>
  <r>
    <n v="5086"/>
    <n v="4949"/>
    <m/>
    <x v="1"/>
    <n v="4"/>
    <n v="9"/>
    <n v="-1"/>
    <n v="36"/>
    <n v="-1"/>
    <n v="46.448611063238701"/>
    <n v="-1"/>
    <n v="0.77906459335749301"/>
    <n v="-1"/>
    <n v="1.28545657903986"/>
    <n v="-1"/>
    <n v="81.787656411289504"/>
    <n v="-1"/>
    <x v="3"/>
    <x v="0"/>
    <x v="0"/>
  </r>
  <r>
    <n v="5086"/>
    <n v="6770"/>
    <m/>
    <x v="1"/>
    <n v="4"/>
    <n v="9"/>
    <n v="-1"/>
    <n v="36"/>
    <n v="-1"/>
    <n v="53.6055658339437"/>
    <n v="-1"/>
    <n v="0.67484510654452201"/>
    <n v="-1"/>
    <n v="0.93128624703144003"/>
    <n v="-1"/>
    <n v="82.120136010676106"/>
    <n v="-1"/>
    <x v="3"/>
    <x v="15"/>
    <x v="0"/>
  </r>
  <r>
    <n v="5086"/>
    <n v="4524"/>
    <m/>
    <x v="1"/>
    <n v="7"/>
    <n v="9"/>
    <n v="-1"/>
    <n v="36"/>
    <n v="-1"/>
    <n v="28.524567247357201"/>
    <n v="-1"/>
    <n v="3.93092321005197"/>
    <n v="-1"/>
    <n v="6.4860232965857501"/>
    <n v="-1"/>
    <n v="94.500536535751607"/>
    <n v="-1"/>
    <x v="6"/>
    <x v="0"/>
    <x v="0"/>
  </r>
  <r>
    <n v="5086"/>
    <n v="6357"/>
    <m/>
    <x v="1"/>
    <n v="12"/>
    <n v="9"/>
    <n v="-1"/>
    <n v="36"/>
    <n v="-1"/>
    <n v="41.031925974426898"/>
    <n v="-1"/>
    <n v="0.88527230631585097"/>
    <n v="-1"/>
    <n v="1.4606993054211499"/>
    <n v="-1"/>
    <n v="105.140039756376"/>
    <n v="-1"/>
    <x v="11"/>
    <x v="0"/>
    <x v="0"/>
  </r>
  <r>
    <n v="5086"/>
    <n v="6642"/>
    <m/>
    <x v="1"/>
    <n v="12"/>
    <n v="9"/>
    <n v="-1"/>
    <n v="36"/>
    <n v="-1"/>
    <n v="43.383551988697903"/>
    <n v="-1"/>
    <n v="0.82734218938371495"/>
    <n v="-1"/>
    <n v="1.14173222134953"/>
    <n v="-1"/>
    <n v="90.285617861808305"/>
    <n v="-1"/>
    <x v="11"/>
    <x v="4"/>
    <x v="0"/>
  </r>
  <r>
    <n v="5086"/>
    <n v="6767"/>
    <m/>
    <x v="1"/>
    <n v="12"/>
    <n v="9"/>
    <n v="-1"/>
    <n v="36"/>
    <n v="-1"/>
    <n v="57.030958307007801"/>
    <n v="-1"/>
    <n v="0.63078899792348098"/>
    <n v="-1"/>
    <n v="0.87048881713440296"/>
    <n v="-1"/>
    <n v="90.8168957968239"/>
    <n v="-1"/>
    <x v="11"/>
    <x v="10"/>
    <x v="0"/>
  </r>
  <r>
    <n v="5085"/>
    <n v="4949"/>
    <m/>
    <x v="1"/>
    <n v="4"/>
    <n v="9"/>
    <n v="-1"/>
    <n v="36"/>
    <n v="-1"/>
    <n v="44.916422990658901"/>
    <n v="-1"/>
    <n v="0.80535208219163001"/>
    <n v="-1"/>
    <n v="1.32883093561619"/>
    <n v="-1"/>
    <n v="82.542959637462602"/>
    <n v="-1"/>
    <x v="3"/>
    <x v="0"/>
    <x v="0"/>
  </r>
  <r>
    <n v="5085"/>
    <n v="6770"/>
    <m/>
    <x v="1"/>
    <n v="4"/>
    <n v="9"/>
    <n v="-1"/>
    <n v="36"/>
    <n v="-1"/>
    <n v="47.822696038510898"/>
    <n v="-1"/>
    <n v="0.75596120546844003"/>
    <n v="-1"/>
    <n v="1.0432264635464501"/>
    <n v="-1"/>
    <n v="83.054254621536202"/>
    <n v="-1"/>
    <x v="3"/>
    <x v="15"/>
    <x v="0"/>
  </r>
  <r>
    <n v="5085"/>
    <n v="6760"/>
    <m/>
    <x v="1"/>
    <n v="6"/>
    <n v="9"/>
    <n v="-1"/>
    <n v="36"/>
    <n v="-1"/>
    <n v="15.819647224831"/>
    <n v="-1"/>
    <n v="2.4637369942338898"/>
    <n v="-1"/>
    <n v="3.3999570402947601"/>
    <n v="-1"/>
    <n v="102.58626192572299"/>
    <n v="-1"/>
    <x v="5"/>
    <x v="16"/>
    <x v="0"/>
  </r>
  <r>
    <n v="5085"/>
    <n v="4524"/>
    <m/>
    <x v="1"/>
    <n v="7"/>
    <n v="9"/>
    <n v="-1"/>
    <n v="36"/>
    <n v="-1"/>
    <n v="26.4207127961153"/>
    <n v="-1"/>
    <n v="5.5872210152108197"/>
    <n v="-1"/>
    <n v="9.2189146750978601"/>
    <n v="-1"/>
    <n v="95.443013469016506"/>
    <n v="-1"/>
    <x v="6"/>
    <x v="0"/>
    <x v="0"/>
  </r>
  <r>
    <n v="5085"/>
    <n v="6763"/>
    <m/>
    <x v="1"/>
    <n v="7"/>
    <n v="9"/>
    <n v="-1"/>
    <n v="36"/>
    <n v="-1"/>
    <n v="32.036712962553104"/>
    <n v="-1"/>
    <n v="1.0715060445854601"/>
    <n v="-1"/>
    <n v="1.4786783415279301"/>
    <n v="-1"/>
    <n v="79.617964382716096"/>
    <n v="-1"/>
    <x v="6"/>
    <x v="7"/>
    <x v="0"/>
  </r>
  <r>
    <n v="5085"/>
    <n v="6368"/>
    <m/>
    <x v="1"/>
    <n v="8"/>
    <n v="9"/>
    <n v="-1"/>
    <n v="36"/>
    <n v="-1"/>
    <n v="15.748859736488299"/>
    <n v="-1"/>
    <n v="3.5140884476863099"/>
    <n v="-1"/>
    <n v="5.7982459386824097"/>
    <n v="-1"/>
    <n v="102.996656916605"/>
    <n v="-1"/>
    <x v="7"/>
    <x v="0"/>
    <x v="0"/>
  </r>
  <r>
    <n v="5085"/>
    <n v="4954"/>
    <m/>
    <x v="1"/>
    <n v="10"/>
    <n v="9"/>
    <n v="-1"/>
    <n v="36"/>
    <n v="-1"/>
    <n v="32.651933454176699"/>
    <n v="-1"/>
    <n v="4.8917888100064504"/>
    <n v="-1"/>
    <n v="8.5190394640668394"/>
    <n v="-1"/>
    <n v="59.375770139638099"/>
    <n v="-1"/>
    <x v="9"/>
    <x v="0"/>
    <x v="0"/>
  </r>
  <r>
    <n v="5085"/>
    <n v="6767"/>
    <m/>
    <x v="1"/>
    <n v="10"/>
    <n v="9"/>
    <n v="-1"/>
    <n v="36"/>
    <n v="-1"/>
    <n v="56.312400464745501"/>
    <n v="-1"/>
    <n v="0.64008559317846803"/>
    <n v="-1"/>
    <n v="0.88331811858628495"/>
    <n v="-1"/>
    <n v="58.917731191402197"/>
    <n v="-1"/>
    <x v="9"/>
    <x v="10"/>
    <x v="0"/>
  </r>
  <r>
    <n v="5085"/>
    <n v="6642"/>
    <m/>
    <x v="1"/>
    <n v="12"/>
    <n v="9"/>
    <n v="-1"/>
    <n v="36"/>
    <n v="-1"/>
    <n v="43.437040723513199"/>
    <n v="-1"/>
    <n v="0.82032396561972998"/>
    <n v="-1"/>
    <n v="1.1320470725552301"/>
    <n v="-1"/>
    <n v="89.119208376878404"/>
    <n v="-1"/>
    <x v="11"/>
    <x v="4"/>
    <x v="0"/>
  </r>
  <r>
    <n v="5085"/>
    <n v="6767"/>
    <m/>
    <x v="1"/>
    <n v="12"/>
    <n v="9"/>
    <n v="-1"/>
    <n v="36"/>
    <n v="-1"/>
    <n v="56.787987054290198"/>
    <n v="-1"/>
    <n v="0.63308001877776399"/>
    <n v="-1"/>
    <n v="0.87365042591331499"/>
    <n v="-1"/>
    <n v="105.509835712936"/>
    <n v="-1"/>
    <x v="11"/>
    <x v="10"/>
    <x v="0"/>
  </r>
  <r>
    <n v="5081"/>
    <n v="4949"/>
    <m/>
    <x v="1"/>
    <n v="4"/>
    <n v="9"/>
    <n v="-1"/>
    <n v="36"/>
    <n v="-1"/>
    <n v="43.085386636606003"/>
    <n v="-1"/>
    <n v="0.83938350584098997"/>
    <n v="-1"/>
    <n v="1.3849827846376299"/>
    <n v="-1"/>
    <n v="81.719025810136401"/>
    <n v="-1"/>
    <x v="3"/>
    <x v="0"/>
    <x v="0"/>
  </r>
  <r>
    <n v="5081"/>
    <n v="6770"/>
    <m/>
    <x v="1"/>
    <n v="4"/>
    <n v="9"/>
    <n v="-1"/>
    <n v="36"/>
    <n v="-1"/>
    <n v="49.4976537732759"/>
    <n v="-1"/>
    <n v="0.72268621092526297"/>
    <n v="-1"/>
    <n v="0.99730697107686295"/>
    <n v="-1"/>
    <n v="80.873825657753699"/>
    <n v="-1"/>
    <x v="3"/>
    <x v="15"/>
    <x v="0"/>
  </r>
  <r>
    <n v="5081"/>
    <n v="4524"/>
    <m/>
    <x v="1"/>
    <n v="7"/>
    <n v="9"/>
    <n v="-1"/>
    <n v="36"/>
    <n v="-1"/>
    <n v="23.3709988060508"/>
    <n v="-1"/>
    <n v="6.3917132078541901"/>
    <n v="-1"/>
    <n v="10.5463267929594"/>
    <n v="-1"/>
    <n v="95.140049701629394"/>
    <n v="-1"/>
    <x v="6"/>
    <x v="0"/>
    <x v="0"/>
  </r>
  <r>
    <n v="5081"/>
    <n v="6763"/>
    <m/>
    <x v="1"/>
    <n v="7"/>
    <n v="9"/>
    <n v="-1"/>
    <n v="36"/>
    <n v="-1"/>
    <n v="30.2542219901995"/>
    <n v="-1"/>
    <n v="1.11904117556473"/>
    <n v="-1"/>
    <n v="1.5442768222793299"/>
    <n v="-1"/>
    <n v="80.208775658037794"/>
    <n v="-1"/>
    <x v="6"/>
    <x v="7"/>
    <x v="0"/>
  </r>
  <r>
    <n v="5081"/>
    <n v="6357"/>
    <m/>
    <x v="1"/>
    <n v="12"/>
    <n v="9"/>
    <n v="-1"/>
    <n v="36"/>
    <n v="-1"/>
    <n v="39.505444500311697"/>
    <n v="-1"/>
    <n v="1.0286705237845699"/>
    <n v="-1"/>
    <n v="1.6973063642445501"/>
    <n v="-1"/>
    <n v="105.52054377471801"/>
    <n v="-1"/>
    <x v="11"/>
    <x v="0"/>
    <x v="0"/>
  </r>
  <r>
    <n v="5081"/>
    <n v="6641"/>
    <m/>
    <x v="1"/>
    <n v="12"/>
    <n v="9"/>
    <n v="-1"/>
    <n v="36"/>
    <n v="-1"/>
    <n v="37.691779016087899"/>
    <n v="-1"/>
    <n v="8.1683058719888404"/>
    <n v="-1"/>
    <n v="11.2722621033446"/>
    <n v="-1"/>
    <n v="110.31872761281799"/>
    <n v="-1"/>
    <x v="11"/>
    <x v="3"/>
    <x v="0"/>
  </r>
  <r>
    <n v="5081"/>
    <n v="6767"/>
    <m/>
    <x v="1"/>
    <n v="12"/>
    <n v="9"/>
    <n v="-1"/>
    <n v="36"/>
    <n v="-1"/>
    <n v="55.112500716794301"/>
    <n v="-1"/>
    <n v="0.65484765331452499"/>
    <n v="-1"/>
    <n v="0.90368976157404501"/>
    <n v="-1"/>
    <n v="106.870833809247"/>
    <n v="-1"/>
    <x v="11"/>
    <x v="10"/>
    <x v="0"/>
  </r>
  <r>
    <n v="5080"/>
    <n v="6760"/>
    <m/>
    <x v="1"/>
    <n v="2"/>
    <n v="9"/>
    <n v="-1"/>
    <n v="36"/>
    <n v="-1"/>
    <n v="17.460665083438101"/>
    <n v="-1"/>
    <n v="2.6794825222310101"/>
    <n v="-1"/>
    <n v="3.6976858679020301"/>
    <n v="-1"/>
    <n v="62.370875892950103"/>
    <n v="-1"/>
    <x v="1"/>
    <x v="16"/>
    <x v="0"/>
  </r>
  <r>
    <n v="5080"/>
    <n v="4949"/>
    <m/>
    <x v="1"/>
    <n v="4"/>
    <n v="9"/>
    <n v="-1"/>
    <n v="36"/>
    <n v="-1"/>
    <n v="46.522053146124897"/>
    <n v="-1"/>
    <n v="0.77827967794893904"/>
    <n v="-1"/>
    <n v="1.2841614686157501"/>
    <n v="-1"/>
    <n v="82.592385329486305"/>
    <n v="-1"/>
    <x v="3"/>
    <x v="0"/>
    <x v="0"/>
  </r>
  <r>
    <n v="5080"/>
    <n v="6760"/>
    <m/>
    <x v="1"/>
    <n v="4"/>
    <n v="9"/>
    <n v="-1"/>
    <n v="36"/>
    <n v="-1"/>
    <n v="16.340277269979499"/>
    <n v="-1"/>
    <n v="2.2992293993298198"/>
    <n v="-1"/>
    <n v="3.17293656011157"/>
    <n v="-1"/>
    <n v="53.6724731521157"/>
    <n v="-1"/>
    <x v="3"/>
    <x v="16"/>
    <x v="0"/>
  </r>
  <r>
    <n v="5080"/>
    <n v="6770"/>
    <m/>
    <x v="1"/>
    <n v="4"/>
    <n v="9"/>
    <n v="-1"/>
    <n v="36"/>
    <n v="-1"/>
    <n v="50.347807600594102"/>
    <n v="-1"/>
    <n v="0.71874932451064899"/>
    <n v="-1"/>
    <n v="0.991874067824695"/>
    <n v="-1"/>
    <n v="82.272997728883098"/>
    <n v="-1"/>
    <x v="3"/>
    <x v="15"/>
    <x v="0"/>
  </r>
  <r>
    <n v="5080"/>
    <n v="4524"/>
    <m/>
    <x v="1"/>
    <n v="7"/>
    <n v="9"/>
    <n v="-1"/>
    <n v="36"/>
    <n v="-1"/>
    <n v="26.877267213326899"/>
    <n v="-1"/>
    <n v="4.2841224267052498"/>
    <n v="-1"/>
    <n v="7.0688020040636603"/>
    <n v="-1"/>
    <n v="94.8535130403518"/>
    <n v="-1"/>
    <x v="6"/>
    <x v="0"/>
    <x v="0"/>
  </r>
  <r>
    <n v="5080"/>
    <n v="6357"/>
    <m/>
    <x v="1"/>
    <n v="12"/>
    <n v="9"/>
    <n v="-1"/>
    <n v="36"/>
    <n v="-1"/>
    <n v="41.6048339455198"/>
    <n v="-1"/>
    <n v="0.85700313085048196"/>
    <n v="-1"/>
    <n v="1.4140551659032901"/>
    <n v="-1"/>
    <n v="103.25665387089001"/>
    <n v="-1"/>
    <x v="11"/>
    <x v="0"/>
    <x v="0"/>
  </r>
  <r>
    <n v="5077"/>
    <n v="4949"/>
    <m/>
    <x v="1"/>
    <n v="4"/>
    <n v="9"/>
    <n v="-1"/>
    <n v="36"/>
    <n v="-1"/>
    <n v="44.0976948577512"/>
    <n v="-1"/>
    <n v="0.84433158231515903"/>
    <n v="-1"/>
    <n v="1.39314711082001"/>
    <n v="-1"/>
    <n v="81.338432609428907"/>
    <n v="-1"/>
    <x v="3"/>
    <x v="0"/>
    <x v="0"/>
  </r>
  <r>
    <n v="5077"/>
    <n v="6770"/>
    <m/>
    <x v="1"/>
    <n v="4"/>
    <n v="9"/>
    <n v="-1"/>
    <n v="36"/>
    <n v="-1"/>
    <n v="52.036806284444999"/>
    <n v="-1"/>
    <n v="0.69639361910283804"/>
    <n v="-1"/>
    <n v="0.96102319436191597"/>
    <n v="-1"/>
    <n v="80.417636550669897"/>
    <n v="-1"/>
    <x v="3"/>
    <x v="15"/>
    <x v="0"/>
  </r>
  <r>
    <n v="5077"/>
    <n v="4524"/>
    <m/>
    <x v="1"/>
    <n v="7"/>
    <n v="9"/>
    <n v="-1"/>
    <n v="36"/>
    <n v="-1"/>
    <n v="22.356282888558301"/>
    <n v="-1"/>
    <n v="6.0711817592442996"/>
    <n v="-1"/>
    <n v="10.0174499027531"/>
    <n v="-1"/>
    <n v="95.745309477374605"/>
    <n v="-1"/>
    <x v="6"/>
    <x v="0"/>
    <x v="0"/>
  </r>
  <r>
    <n v="5077"/>
    <n v="6763"/>
    <m/>
    <x v="1"/>
    <n v="7"/>
    <n v="9"/>
    <n v="-1"/>
    <n v="36"/>
    <n v="-1"/>
    <n v="31.2263078107257"/>
    <n v="-1"/>
    <n v="1.0752244790908101"/>
    <n v="-1"/>
    <n v="1.4838097811453199"/>
    <n v="-1"/>
    <n v="79.972078469683694"/>
    <n v="-1"/>
    <x v="6"/>
    <x v="7"/>
    <x v="0"/>
  </r>
  <r>
    <n v="5077"/>
    <n v="6368"/>
    <m/>
    <x v="1"/>
    <n v="8"/>
    <n v="9"/>
    <n v="-1"/>
    <n v="36"/>
    <n v="-1"/>
    <n v="27.546096839071801"/>
    <n v="-1"/>
    <n v="2.2310014207034601"/>
    <n v="-1"/>
    <n v="3.6811523441607101"/>
    <n v="-1"/>
    <n v="110.20405786403801"/>
    <n v="-1"/>
    <x v="7"/>
    <x v="0"/>
    <x v="0"/>
  </r>
  <r>
    <n v="5077"/>
    <n v="3659"/>
    <m/>
    <x v="1"/>
    <n v="12"/>
    <n v="9"/>
    <n v="-1"/>
    <n v="36"/>
    <n v="-1"/>
    <n v="40.272534969004703"/>
    <n v="-1"/>
    <n v="0.87934262080429204"/>
    <n v="-1"/>
    <n v="1.45091532432708"/>
    <n v="-1"/>
    <n v="93.383406191581201"/>
    <n v="-1"/>
    <x v="11"/>
    <x v="0"/>
    <x v="0"/>
  </r>
  <r>
    <n v="5077"/>
    <n v="6357"/>
    <m/>
    <x v="1"/>
    <n v="12"/>
    <n v="9"/>
    <n v="-1"/>
    <n v="36"/>
    <n v="-1"/>
    <n v="39.598240095568499"/>
    <n v="-1"/>
    <n v="0.93391575450389797"/>
    <n v="-1"/>
    <n v="1.54096099493143"/>
    <n v="-1"/>
    <n v="104.701574707454"/>
    <n v="-1"/>
    <x v="11"/>
    <x v="0"/>
    <x v="0"/>
  </r>
  <r>
    <n v="5077"/>
    <n v="6767"/>
    <m/>
    <x v="1"/>
    <n v="12"/>
    <n v="9"/>
    <n v="-1"/>
    <n v="36"/>
    <n v="-1"/>
    <n v="55.455623983123502"/>
    <n v="-1"/>
    <n v="0.64915418504382705"/>
    <n v="-1"/>
    <n v="0.895832775360481"/>
    <n v="-1"/>
    <n v="91.3394658720146"/>
    <n v="-1"/>
    <x v="11"/>
    <x v="10"/>
    <x v="0"/>
  </r>
  <r>
    <n v="5078"/>
    <n v="4949"/>
    <m/>
    <x v="1"/>
    <n v="4"/>
    <n v="9"/>
    <n v="-1"/>
    <n v="36"/>
    <n v="-1"/>
    <n v="44.731962408442797"/>
    <n v="-1"/>
    <n v="0.81778950405352402"/>
    <n v="-1"/>
    <n v="1.3493526816883099"/>
    <n v="-1"/>
    <n v="82.739990272082295"/>
    <n v="-1"/>
    <x v="3"/>
    <x v="0"/>
    <x v="0"/>
  </r>
  <r>
    <n v="5078"/>
    <n v="6760"/>
    <m/>
    <x v="1"/>
    <n v="4"/>
    <n v="9"/>
    <n v="-1"/>
    <n v="36"/>
    <n v="-1"/>
    <n v="18.130154531914499"/>
    <n v="-1"/>
    <n v="1.9956514950798501"/>
    <n v="-1"/>
    <n v="2.7539990536941801"/>
    <n v="-1"/>
    <n v="68.100476283780395"/>
    <n v="-1"/>
    <x v="3"/>
    <x v="16"/>
    <x v="0"/>
  </r>
  <r>
    <n v="5078"/>
    <n v="6770"/>
    <m/>
    <x v="1"/>
    <n v="4"/>
    <n v="9"/>
    <n v="-1"/>
    <n v="36"/>
    <n v="-1"/>
    <n v="50.874847179085499"/>
    <n v="-1"/>
    <n v="0.70850171423214603"/>
    <n v="-1"/>
    <n v="0.97773236564036203"/>
    <n v="-1"/>
    <n v="83.211242072164197"/>
    <n v="-1"/>
    <x v="3"/>
    <x v="15"/>
    <x v="0"/>
  </r>
  <r>
    <n v="5078"/>
    <n v="4524"/>
    <m/>
    <x v="1"/>
    <n v="7"/>
    <n v="9"/>
    <n v="-1"/>
    <n v="36"/>
    <n v="-1"/>
    <n v="21.461697530960201"/>
    <n v="-1"/>
    <n v="6.1127834439145996"/>
    <n v="-1"/>
    <n v="10.0860926824591"/>
    <n v="-1"/>
    <n v="95.913764505528903"/>
    <n v="-1"/>
    <x v="6"/>
    <x v="0"/>
    <x v="0"/>
  </r>
  <r>
    <n v="5078"/>
    <n v="6763"/>
    <m/>
    <x v="1"/>
    <n v="7"/>
    <n v="9"/>
    <n v="-1"/>
    <n v="36"/>
    <n v="-1"/>
    <n v="30.574172733230402"/>
    <n v="-1"/>
    <n v="1.1093383385566"/>
    <n v="-1"/>
    <n v="1.5308869072081099"/>
    <n v="-1"/>
    <n v="80.578999078411996"/>
    <n v="-1"/>
    <x v="6"/>
    <x v="7"/>
    <x v="0"/>
  </r>
  <r>
    <n v="5078"/>
    <n v="4954"/>
    <m/>
    <x v="1"/>
    <n v="10"/>
    <n v="9"/>
    <n v="-1"/>
    <n v="36"/>
    <n v="-1"/>
    <n v="32.882211942763099"/>
    <n v="-1"/>
    <n v="6.1359473188067604"/>
    <n v="-1"/>
    <n v="10.685738773395901"/>
    <n v="-1"/>
    <n v="59.630761483583797"/>
    <n v="-1"/>
    <x v="9"/>
    <x v="0"/>
    <x v="0"/>
  </r>
  <r>
    <n v="5078"/>
    <n v="6767"/>
    <m/>
    <x v="1"/>
    <n v="10"/>
    <n v="9"/>
    <n v="-1"/>
    <n v="36"/>
    <n v="-1"/>
    <n v="56.331960655962597"/>
    <n v="-1"/>
    <n v="0.63684437059962595"/>
    <n v="-1"/>
    <n v="0.87884523142748405"/>
    <n v="-1"/>
    <n v="59.001264704963802"/>
    <n v="-1"/>
    <x v="9"/>
    <x v="10"/>
    <x v="0"/>
  </r>
  <r>
    <n v="5078"/>
    <n v="6642"/>
    <m/>
    <x v="1"/>
    <n v="12"/>
    <n v="9"/>
    <n v="-1"/>
    <n v="36"/>
    <n v="-1"/>
    <n v="41.331581996306802"/>
    <n v="-1"/>
    <n v="0.86012385182450102"/>
    <n v="-1"/>
    <n v="1.1869709155178101"/>
    <n v="-1"/>
    <n v="89.259325156818903"/>
    <n v="-1"/>
    <x v="11"/>
    <x v="4"/>
    <x v="0"/>
  </r>
  <r>
    <n v="5084"/>
    <n v="4953"/>
    <m/>
    <x v="1"/>
    <n v="3"/>
    <n v="5"/>
    <n v="-1"/>
    <n v="20"/>
    <n v="-1"/>
    <n v="16.535361830613599"/>
    <n v="-1"/>
    <n v="1.02847768488101"/>
    <n v="-1"/>
    <n v="1.6969881800536599"/>
    <n v="-1"/>
    <n v="192.37348516781501"/>
    <n v="-1"/>
    <x v="2"/>
    <x v="0"/>
    <x v="0"/>
  </r>
  <r>
    <n v="5084"/>
    <n v="6768"/>
    <m/>
    <x v="1"/>
    <n v="3"/>
    <n v="5"/>
    <n v="-1"/>
    <n v="20"/>
    <n v="-1"/>
    <n v="35.498618498782903"/>
    <n v="-1"/>
    <n v="0.78652671522815198"/>
    <n v="-1"/>
    <n v="1.08540686701485"/>
    <n v="-1"/>
    <n v="192.402423491159"/>
    <n v="-1"/>
    <x v="2"/>
    <x v="11"/>
    <x v="0"/>
  </r>
  <r>
    <n v="5084"/>
    <n v="6777"/>
    <m/>
    <x v="1"/>
    <n v="3"/>
    <n v="5"/>
    <n v="-1"/>
    <n v="20"/>
    <n v="-1"/>
    <n v="39.201994659958103"/>
    <n v="-1"/>
    <n v="0.52390212118581403"/>
    <n v="-1"/>
    <n v="0.72298492473826304"/>
    <n v="-1"/>
    <n v="192.87297218443101"/>
    <n v="-1"/>
    <x v="2"/>
    <x v="14"/>
    <x v="0"/>
  </r>
  <r>
    <n v="5084"/>
    <n v="4949"/>
    <m/>
    <x v="1"/>
    <n v="5"/>
    <n v="5"/>
    <n v="-1"/>
    <n v="20"/>
    <n v="-1"/>
    <n v="40.954920312094899"/>
    <n v="-1"/>
    <n v="0.49394859857690598"/>
    <n v="-1"/>
    <n v="0.81501518765189396"/>
    <n v="-1"/>
    <n v="147.570455497257"/>
    <n v="-1"/>
    <x v="4"/>
    <x v="0"/>
    <x v="0"/>
  </r>
  <r>
    <n v="5084"/>
    <n v="6768"/>
    <m/>
    <x v="1"/>
    <n v="5"/>
    <n v="5"/>
    <n v="-1"/>
    <n v="20"/>
    <n v="-1"/>
    <n v="31.983666576390501"/>
    <n v="-1"/>
    <n v="0.875766318667209"/>
    <n v="-1"/>
    <n v="1.2085575197607501"/>
    <n v="-1"/>
    <n v="217.31570259515399"/>
    <n v="-1"/>
    <x v="4"/>
    <x v="11"/>
    <x v="0"/>
  </r>
  <r>
    <n v="5084"/>
    <n v="6770"/>
    <m/>
    <x v="1"/>
    <n v="5"/>
    <n v="5"/>
    <n v="-1"/>
    <n v="20"/>
    <n v="-1"/>
    <n v="52.483145531960197"/>
    <n v="-1"/>
    <n v="0.384659216421045"/>
    <n v="-1"/>
    <n v="0.530829718661042"/>
    <n v="-1"/>
    <n v="145.72076126814699"/>
    <n v="-1"/>
    <x v="4"/>
    <x v="15"/>
    <x v="0"/>
  </r>
  <r>
    <n v="5084"/>
    <n v="6760"/>
    <m/>
    <x v="1"/>
    <n v="6"/>
    <n v="5"/>
    <n v="-1"/>
    <n v="20"/>
    <n v="-1"/>
    <n v="16.955873368949899"/>
    <n v="-1"/>
    <n v="1.2161664078433601"/>
    <n v="-1"/>
    <n v="1.6783096370246999"/>
    <n v="-1"/>
    <n v="126.22689007474"/>
    <n v="-1"/>
    <x v="5"/>
    <x v="16"/>
    <x v="0"/>
  </r>
  <r>
    <n v="5084"/>
    <n v="3659"/>
    <m/>
    <x v="1"/>
    <n v="11"/>
    <n v="5"/>
    <n v="-1"/>
    <n v="20"/>
    <n v="-1"/>
    <n v="40.425239768604399"/>
    <n v="-1"/>
    <n v="0.48542147666288998"/>
    <n v="-1"/>
    <n v="0.80094543649376904"/>
    <n v="-1"/>
    <n v="201.73187025249001"/>
    <n v="-1"/>
    <x v="10"/>
    <x v="0"/>
    <x v="0"/>
  </r>
  <r>
    <n v="5084"/>
    <n v="6642"/>
    <m/>
    <x v="1"/>
    <n v="11"/>
    <n v="5"/>
    <n v="-1"/>
    <n v="20"/>
    <n v="-1"/>
    <n v="40.243175384697203"/>
    <n v="-1"/>
    <n v="0.49008937408432501"/>
    <n v="-1"/>
    <n v="0.67632333623636898"/>
    <n v="-1"/>
    <n v="201.87991227291599"/>
    <n v="-1"/>
    <x v="10"/>
    <x v="4"/>
    <x v="0"/>
  </r>
  <r>
    <n v="5082"/>
    <n v="4953"/>
    <m/>
    <x v="1"/>
    <n v="3"/>
    <n v="5"/>
    <n v="-1"/>
    <n v="20"/>
    <n v="-1"/>
    <n v="18.3664772445557"/>
    <n v="-1"/>
    <n v="0.94585072350936406"/>
    <n v="-1"/>
    <n v="1.56065369379045"/>
    <n v="-1"/>
    <n v="150.46740111794901"/>
    <n v="-1"/>
    <x v="2"/>
    <x v="0"/>
    <x v="0"/>
  </r>
  <r>
    <n v="5082"/>
    <n v="6768"/>
    <m/>
    <x v="1"/>
    <n v="3"/>
    <n v="5"/>
    <n v="-1"/>
    <n v="20"/>
    <n v="-1"/>
    <n v="34.396751274600803"/>
    <n v="-1"/>
    <n v="0.83275613473129295"/>
    <n v="-1"/>
    <n v="1.1492034659291801"/>
    <n v="-1"/>
    <n v="150.83555732564699"/>
    <n v="-1"/>
    <x v="2"/>
    <x v="11"/>
    <x v="0"/>
  </r>
  <r>
    <n v="5082"/>
    <n v="6777"/>
    <m/>
    <x v="1"/>
    <n v="3"/>
    <n v="5"/>
    <n v="-1"/>
    <n v="20"/>
    <n v="-1"/>
    <n v="37.383203513950299"/>
    <n v="-1"/>
    <n v="0.55924672494599903"/>
    <n v="-1"/>
    <n v="0.77176047775878298"/>
    <n v="-1"/>
    <n v="148.83742137163799"/>
    <n v="-1"/>
    <x v="2"/>
    <x v="14"/>
    <x v="0"/>
  </r>
  <r>
    <n v="5082"/>
    <n v="4949"/>
    <m/>
    <x v="1"/>
    <n v="5"/>
    <n v="5"/>
    <n v="-1"/>
    <n v="20"/>
    <n v="-1"/>
    <n v="38.0584080357361"/>
    <n v="-1"/>
    <n v="0.509452116798356"/>
    <n v="-1"/>
    <n v="0.84059599271728802"/>
    <n v="-1"/>
    <n v="151.11827765406099"/>
    <n v="-1"/>
    <x v="4"/>
    <x v="0"/>
    <x v="0"/>
  </r>
  <r>
    <n v="5082"/>
    <n v="6770"/>
    <m/>
    <x v="1"/>
    <n v="5"/>
    <n v="5"/>
    <n v="-1"/>
    <n v="20"/>
    <n v="-1"/>
    <n v="49.193052962329098"/>
    <n v="-1"/>
    <n v="0.40418717260785603"/>
    <n v="-1"/>
    <n v="0.55777829819884095"/>
    <n v="-1"/>
    <n v="152.847532853161"/>
    <n v="-1"/>
    <x v="4"/>
    <x v="15"/>
    <x v="0"/>
  </r>
  <r>
    <n v="5082"/>
    <n v="6760"/>
    <m/>
    <x v="1"/>
    <n v="6"/>
    <n v="5"/>
    <n v="-1"/>
    <n v="20"/>
    <n v="-1"/>
    <n v="13.6192357530084"/>
    <n v="-1"/>
    <n v="1.5295491788423099"/>
    <n v="-1"/>
    <n v="2.1107778595089299"/>
    <n v="-1"/>
    <n v="195.94375883647601"/>
    <n v="-1"/>
    <x v="5"/>
    <x v="16"/>
    <x v="0"/>
  </r>
  <r>
    <n v="5082"/>
    <n v="6760"/>
    <m/>
    <x v="1"/>
    <n v="7"/>
    <n v="5"/>
    <n v="-1"/>
    <n v="20"/>
    <n v="-1"/>
    <n v="13.181038386121299"/>
    <n v="-1"/>
    <n v="1.6538582743819901"/>
    <n v="-1"/>
    <n v="2.2823244107609399"/>
    <n v="-1"/>
    <n v="197.22939450756999"/>
    <n v="-1"/>
    <x v="6"/>
    <x v="16"/>
    <x v="0"/>
  </r>
  <r>
    <n v="5079"/>
    <n v="4953"/>
    <m/>
    <x v="1"/>
    <n v="3"/>
    <n v="5"/>
    <n v="-1"/>
    <n v="20"/>
    <n v="-1"/>
    <n v="18.0142037718641"/>
    <n v="-1"/>
    <n v="0.90644320845193205"/>
    <n v="-1"/>
    <n v="1.4956312939456899"/>
    <n v="-1"/>
    <n v="194.441501770434"/>
    <n v="-1"/>
    <x v="2"/>
    <x v="0"/>
    <x v="0"/>
  </r>
  <r>
    <n v="5079"/>
    <n v="6768"/>
    <m/>
    <x v="1"/>
    <n v="3"/>
    <n v="5"/>
    <n v="-1"/>
    <n v="20"/>
    <n v="-1"/>
    <n v="29.682367217909199"/>
    <n v="-1"/>
    <n v="0.92427598825846902"/>
    <n v="-1"/>
    <n v="1.27550086379669"/>
    <n v="-1"/>
    <n v="194.00035222649399"/>
    <n v="-1"/>
    <x v="2"/>
    <x v="11"/>
    <x v="0"/>
  </r>
  <r>
    <n v="5079"/>
    <n v="6777"/>
    <m/>
    <x v="1"/>
    <n v="3"/>
    <n v="5"/>
    <n v="-1"/>
    <n v="20"/>
    <n v="-1"/>
    <n v="36.255747915678299"/>
    <n v="-1"/>
    <n v="0.546925602410123"/>
    <n v="-1"/>
    <n v="0.75475732871802503"/>
    <n v="-1"/>
    <n v="195.216667136556"/>
    <n v="-1"/>
    <x v="2"/>
    <x v="14"/>
    <x v="0"/>
  </r>
  <r>
    <n v="5079"/>
    <n v="4949"/>
    <m/>
    <x v="1"/>
    <n v="5"/>
    <n v="5"/>
    <n v="-1"/>
    <n v="20"/>
    <n v="-1"/>
    <n v="55.1115343718986"/>
    <n v="-1"/>
    <n v="0.36405269623179098"/>
    <n v="-1"/>
    <n v="0.60068694878245499"/>
    <n v="-1"/>
    <n v="149.808373463029"/>
    <n v="-1"/>
    <x v="4"/>
    <x v="0"/>
    <x v="0"/>
  </r>
  <r>
    <n v="5079"/>
    <n v="6770"/>
    <m/>
    <x v="1"/>
    <n v="5"/>
    <n v="5"/>
    <n v="-1"/>
    <n v="20"/>
    <n v="-1"/>
    <n v="57.6360097777454"/>
    <n v="-1"/>
    <n v="0.35446835758812201"/>
    <n v="-1"/>
    <n v="0.48916633347160798"/>
    <n v="-1"/>
    <n v="149.626026935694"/>
    <n v="-1"/>
    <x v="4"/>
    <x v="15"/>
    <x v="0"/>
  </r>
  <r>
    <n v="5079"/>
    <n v="6760"/>
    <m/>
    <x v="1"/>
    <n v="7"/>
    <n v="5"/>
    <n v="-1"/>
    <n v="20"/>
    <n v="-1"/>
    <n v="13.8675576090459"/>
    <n v="-1"/>
    <n v="1.5072220351811401"/>
    <n v="-1"/>
    <n v="2.0799664013629799"/>
    <n v="-1"/>
    <n v="137.24025741724"/>
    <n v="-1"/>
    <x v="6"/>
    <x v="16"/>
    <x v="0"/>
  </r>
  <r>
    <n v="5079"/>
    <n v="6760"/>
    <m/>
    <x v="1"/>
    <n v="10"/>
    <n v="5"/>
    <n v="-1"/>
    <n v="20"/>
    <n v="-1"/>
    <n v="13.9674867506127"/>
    <n v="-1"/>
    <n v="1.43689833577472"/>
    <n v="-1"/>
    <n v="1.98291969651745"/>
    <n v="-1"/>
    <n v="55.043754925943198"/>
    <n v="-1"/>
    <x v="9"/>
    <x v="16"/>
    <x v="0"/>
  </r>
  <r>
    <n v="5079"/>
    <n v="3659"/>
    <m/>
    <x v="1"/>
    <n v="11"/>
    <n v="5"/>
    <n v="-1"/>
    <n v="20"/>
    <n v="-1"/>
    <n v="38.4239603248298"/>
    <n v="-1"/>
    <n v="0.505937026109049"/>
    <n v="-1"/>
    <n v="0.83479609307993097"/>
    <n v="-1"/>
    <n v="201.13471626883199"/>
    <n v="-1"/>
    <x v="10"/>
    <x v="0"/>
    <x v="0"/>
  </r>
  <r>
    <n v="5079"/>
    <n v="6642"/>
    <m/>
    <x v="1"/>
    <n v="11"/>
    <n v="5"/>
    <n v="-1"/>
    <n v="20"/>
    <n v="-1"/>
    <n v="43.805702790085597"/>
    <n v="-1"/>
    <n v="0.451077498060654"/>
    <n v="-1"/>
    <n v="0.62248694732370202"/>
    <n v="-1"/>
    <n v="200.94656692433401"/>
    <n v="-1"/>
    <x v="10"/>
    <x v="4"/>
    <x v="0"/>
  </r>
  <r>
    <n v="5083"/>
    <n v="4953"/>
    <m/>
    <x v="1"/>
    <n v="3"/>
    <n v="5"/>
    <n v="-1"/>
    <n v="20"/>
    <n v="-1"/>
    <n v="19.094678152473001"/>
    <n v="-1"/>
    <n v="0.92600943259926205"/>
    <n v="-1"/>
    <n v="1.52791556378878"/>
    <n v="-1"/>
    <n v="191.71979954570199"/>
    <n v="-1"/>
    <x v="2"/>
    <x v="0"/>
    <x v="0"/>
  </r>
  <r>
    <n v="5083"/>
    <n v="6768"/>
    <m/>
    <x v="1"/>
    <n v="3"/>
    <n v="5"/>
    <n v="-1"/>
    <n v="20"/>
    <n v="-1"/>
    <n v="31.515290125581"/>
    <n v="-1"/>
    <n v="0.84984422922646796"/>
    <n v="-1"/>
    <n v="1.1727850363325301"/>
    <n v="-1"/>
    <n v="191.88393720302099"/>
    <n v="-1"/>
    <x v="2"/>
    <x v="11"/>
    <x v="0"/>
  </r>
  <r>
    <n v="5083"/>
    <n v="6777"/>
    <m/>
    <x v="1"/>
    <n v="3"/>
    <n v="5"/>
    <n v="-1"/>
    <n v="20"/>
    <n v="-1"/>
    <n v="37.576940850976101"/>
    <n v="-1"/>
    <n v="0.53990195250999395"/>
    <n v="-1"/>
    <n v="0.74506469188933799"/>
    <n v="-1"/>
    <n v="190.731902841379"/>
    <n v="-1"/>
    <x v="2"/>
    <x v="14"/>
    <x v="0"/>
  </r>
  <r>
    <n v="5083"/>
    <n v="4949"/>
    <m/>
    <x v="1"/>
    <n v="5"/>
    <n v="5"/>
    <n v="-1"/>
    <n v="20"/>
    <n v="-1"/>
    <n v="39.8243144106305"/>
    <n v="-1"/>
    <n v="0.49537690127884998"/>
    <n v="-1"/>
    <n v="0.817371887110102"/>
    <n v="-1"/>
    <n v="146.697343838482"/>
    <n v="-1"/>
    <x v="4"/>
    <x v="0"/>
    <x v="0"/>
  </r>
  <r>
    <n v="5083"/>
    <n v="6770"/>
    <m/>
    <x v="1"/>
    <n v="5"/>
    <n v="5"/>
    <n v="-1"/>
    <n v="20"/>
    <n v="-1"/>
    <n v="51.888388771350002"/>
    <n v="-1"/>
    <n v="0.38231013213336301"/>
    <n v="-1"/>
    <n v="0.52758798234404203"/>
    <n v="-1"/>
    <n v="146.83916169892299"/>
    <n v="-1"/>
    <x v="4"/>
    <x v="15"/>
    <x v="0"/>
  </r>
  <r>
    <n v="5083"/>
    <n v="3659"/>
    <m/>
    <x v="1"/>
    <n v="11"/>
    <n v="5"/>
    <n v="-1"/>
    <n v="20"/>
    <n v="-1"/>
    <n v="40.213472243468502"/>
    <n v="-1"/>
    <n v="0.48868538495003799"/>
    <n v="-1"/>
    <n v="0.80633088516756302"/>
    <n v="-1"/>
    <n v="200.77989400482099"/>
    <n v="-1"/>
    <x v="10"/>
    <x v="0"/>
    <x v="0"/>
  </r>
  <r>
    <n v="5083"/>
    <n v="6642"/>
    <m/>
    <x v="1"/>
    <n v="11"/>
    <n v="5"/>
    <n v="-1"/>
    <n v="20"/>
    <n v="-1"/>
    <n v="42.045120337566502"/>
    <n v="-1"/>
    <n v="0.47048168176514199"/>
    <n v="-1"/>
    <n v="0.64926472083589604"/>
    <n v="-1"/>
    <n v="200.65319849348001"/>
    <n v="-1"/>
    <x v="10"/>
    <x v="4"/>
    <x v="0"/>
  </r>
  <r>
    <n v="5086"/>
    <n v="4953"/>
    <m/>
    <x v="1"/>
    <n v="3"/>
    <n v="5"/>
    <n v="-1"/>
    <n v="20"/>
    <n v="-1"/>
    <n v="16.609211664036899"/>
    <n v="-1"/>
    <n v="0.99726012783097195"/>
    <n v="-1"/>
    <n v="1.6454792109211001"/>
    <n v="-1"/>
    <n v="182.645579235062"/>
    <n v="-1"/>
    <x v="2"/>
    <x v="0"/>
    <x v="0"/>
  </r>
  <r>
    <n v="5086"/>
    <n v="6768"/>
    <m/>
    <x v="1"/>
    <n v="3"/>
    <n v="5"/>
    <n v="-1"/>
    <n v="20"/>
    <n v="-1"/>
    <n v="30.014252911100499"/>
    <n v="-1"/>
    <n v="0.92626266608230501"/>
    <n v="-1"/>
    <n v="1.27824247919358"/>
    <n v="-1"/>
    <n v="182.76984517350201"/>
    <n v="-1"/>
    <x v="2"/>
    <x v="11"/>
    <x v="0"/>
  </r>
  <r>
    <n v="5086"/>
    <n v="4949"/>
    <m/>
    <x v="1"/>
    <n v="5"/>
    <n v="5"/>
    <n v="-1"/>
    <n v="20"/>
    <n v="-1"/>
    <n v="43.143447428045903"/>
    <n v="-1"/>
    <n v="0.457612589137459"/>
    <n v="-1"/>
    <n v="0.755060772076808"/>
    <n v="-1"/>
    <n v="151.116953308338"/>
    <n v="-1"/>
    <x v="4"/>
    <x v="0"/>
    <x v="0"/>
  </r>
  <r>
    <n v="5086"/>
    <n v="6770"/>
    <m/>
    <x v="1"/>
    <n v="5"/>
    <n v="5"/>
    <n v="-1"/>
    <n v="20"/>
    <n v="-1"/>
    <n v="52.100052621579898"/>
    <n v="-1"/>
    <n v="0.38397572395611801"/>
    <n v="-1"/>
    <n v="0.52988649905944296"/>
    <n v="-1"/>
    <n v="150.655056828011"/>
    <n v="-1"/>
    <x v="4"/>
    <x v="15"/>
    <x v="0"/>
  </r>
  <r>
    <n v="5086"/>
    <n v="6760"/>
    <m/>
    <x v="1"/>
    <n v="9"/>
    <n v="5"/>
    <n v="-1"/>
    <n v="20"/>
    <n v="-1"/>
    <n v="16.232836493752199"/>
    <n v="-1"/>
    <n v="1.2064635905444601"/>
    <n v="-1"/>
    <n v="1.66491974919849"/>
    <n v="-1"/>
    <n v="205.134295349799"/>
    <n v="-1"/>
    <x v="8"/>
    <x v="16"/>
    <x v="0"/>
  </r>
  <r>
    <n v="5086"/>
    <n v="3659"/>
    <m/>
    <x v="1"/>
    <n v="11"/>
    <n v="5"/>
    <n v="-1"/>
    <n v="20"/>
    <n v="-1"/>
    <n v="41.900374230140002"/>
    <n v="-1"/>
    <n v="0.47052031206122902"/>
    <n v="-1"/>
    <n v="0.77635851490102803"/>
    <n v="-1"/>
    <n v="201.24867851575601"/>
    <n v="-1"/>
    <x v="10"/>
    <x v="0"/>
    <x v="0"/>
  </r>
  <r>
    <n v="5086"/>
    <n v="6368"/>
    <m/>
    <x v="1"/>
    <n v="11"/>
    <n v="5"/>
    <n v="-1"/>
    <n v="20"/>
    <n v="-1"/>
    <n v="32.601321410624898"/>
    <n v="-1"/>
    <n v="0.68744989752142804"/>
    <n v="-1"/>
    <n v="1.1342923309103601"/>
    <n v="-1"/>
    <n v="200.494730068731"/>
    <n v="-1"/>
    <x v="10"/>
    <x v="0"/>
    <x v="0"/>
  </r>
  <r>
    <n v="5086"/>
    <n v="6642"/>
    <m/>
    <x v="1"/>
    <n v="11"/>
    <n v="5"/>
    <n v="-1"/>
    <n v="20"/>
    <n v="-1"/>
    <n v="42.497867570320402"/>
    <n v="-1"/>
    <n v="0.48394172243084399"/>
    <n v="-1"/>
    <n v="0.66783957695456397"/>
    <n v="-1"/>
    <n v="201.47510433394001"/>
    <n v="-1"/>
    <x v="10"/>
    <x v="4"/>
    <x v="0"/>
  </r>
  <r>
    <n v="5085"/>
    <n v="4953"/>
    <m/>
    <x v="1"/>
    <n v="3"/>
    <n v="5"/>
    <n v="-1"/>
    <n v="20"/>
    <n v="-1"/>
    <n v="17.535130185110699"/>
    <n v="-1"/>
    <n v="0.92835304776000704"/>
    <n v="-1"/>
    <n v="1.5317825288040099"/>
    <n v="-1"/>
    <n v="166.180715353322"/>
    <n v="-1"/>
    <x v="2"/>
    <x v="0"/>
    <x v="0"/>
  </r>
  <r>
    <n v="5085"/>
    <n v="6768"/>
    <m/>
    <x v="1"/>
    <n v="3"/>
    <n v="5"/>
    <n v="-1"/>
    <n v="20"/>
    <n v="-1"/>
    <n v="30.941928636567901"/>
    <n v="-1"/>
    <n v="0.84696253912139197"/>
    <n v="-1"/>
    <n v="1.1688083039875199"/>
    <n v="-1"/>
    <n v="166.472970107756"/>
    <n v="-1"/>
    <x v="2"/>
    <x v="11"/>
    <x v="0"/>
  </r>
  <r>
    <n v="5085"/>
    <n v="6777"/>
    <m/>
    <x v="1"/>
    <n v="3"/>
    <n v="5"/>
    <n v="-1"/>
    <n v="20"/>
    <n v="-1"/>
    <n v="41.248180617464499"/>
    <n v="-1"/>
    <n v="0.48542020546012499"/>
    <n v="-1"/>
    <n v="0.66987988122030895"/>
    <n v="-1"/>
    <n v="165.75667910028301"/>
    <n v="-1"/>
    <x v="2"/>
    <x v="14"/>
    <x v="0"/>
  </r>
  <r>
    <n v="5085"/>
    <n v="4949"/>
    <m/>
    <x v="1"/>
    <n v="5"/>
    <n v="5"/>
    <n v="-1"/>
    <n v="20"/>
    <n v="-1"/>
    <n v="40.943246495767198"/>
    <n v="-1"/>
    <n v="0.49697169791734902"/>
    <n v="-1"/>
    <n v="0.820003301563626"/>
    <n v="-1"/>
    <n v="150.041450020865"/>
    <n v="-1"/>
    <x v="4"/>
    <x v="0"/>
    <x v="0"/>
  </r>
  <r>
    <n v="5085"/>
    <n v="6768"/>
    <m/>
    <x v="1"/>
    <n v="5"/>
    <n v="5"/>
    <n v="-1"/>
    <n v="20"/>
    <n v="-1"/>
    <n v="30.163261838798402"/>
    <n v="-1"/>
    <n v="0.90234542897347103"/>
    <n v="-1"/>
    <n v="1.2452366919833899"/>
    <n v="-1"/>
    <n v="214.45876917147299"/>
    <n v="-1"/>
    <x v="4"/>
    <x v="11"/>
    <x v="0"/>
  </r>
  <r>
    <n v="5085"/>
    <n v="6770"/>
    <m/>
    <x v="1"/>
    <n v="5"/>
    <n v="5"/>
    <n v="-1"/>
    <n v="20"/>
    <n v="-1"/>
    <n v="46.548941212967797"/>
    <n v="-1"/>
    <n v="0.43227747016748802"/>
    <n v="-1"/>
    <n v="0.59654290883113403"/>
    <n v="-1"/>
    <n v="149.69966519867401"/>
    <n v="-1"/>
    <x v="4"/>
    <x v="15"/>
    <x v="0"/>
  </r>
  <r>
    <n v="5085"/>
    <n v="3659"/>
    <m/>
    <x v="1"/>
    <n v="11"/>
    <n v="5"/>
    <n v="-1"/>
    <n v="20"/>
    <n v="-1"/>
    <n v="40.278072496950003"/>
    <n v="-1"/>
    <n v="0.48840780724746202"/>
    <n v="-1"/>
    <n v="0.80587288195831197"/>
    <n v="-1"/>
    <n v="199.54090348553899"/>
    <n v="-1"/>
    <x v="10"/>
    <x v="0"/>
    <x v="0"/>
  </r>
  <r>
    <n v="5085"/>
    <n v="6642"/>
    <m/>
    <x v="1"/>
    <n v="11"/>
    <n v="5"/>
    <n v="-1"/>
    <n v="20"/>
    <n v="-1"/>
    <n v="42.993723179440899"/>
    <n v="-1"/>
    <n v="0.45756360090915099"/>
    <n v="-1"/>
    <n v="0.63143776925462802"/>
    <n v="-1"/>
    <n v="199.51701807727"/>
    <n v="-1"/>
    <x v="10"/>
    <x v="4"/>
    <x v="0"/>
  </r>
  <r>
    <n v="5081"/>
    <n v="4953"/>
    <m/>
    <x v="1"/>
    <n v="3"/>
    <n v="5"/>
    <n v="-1"/>
    <n v="20"/>
    <n v="-1"/>
    <n v="17.634623791502101"/>
    <n v="-1"/>
    <n v="0.93279308177934495"/>
    <n v="-1"/>
    <n v="1.5391085849359201"/>
    <n v="-1"/>
    <n v="168.69581605517999"/>
    <n v="-1"/>
    <x v="2"/>
    <x v="0"/>
    <x v="0"/>
  </r>
  <r>
    <n v="5081"/>
    <n v="6768"/>
    <m/>
    <x v="1"/>
    <n v="3"/>
    <n v="5"/>
    <n v="-1"/>
    <n v="20"/>
    <n v="-1"/>
    <n v="31.078837267719901"/>
    <n v="-1"/>
    <n v="0.86613231815758596"/>
    <n v="-1"/>
    <n v="1.1952625990574699"/>
    <n v="-1"/>
    <n v="168.58141744360501"/>
    <n v="-1"/>
    <x v="2"/>
    <x v="11"/>
    <x v="0"/>
  </r>
  <r>
    <n v="5081"/>
    <n v="6777"/>
    <m/>
    <x v="1"/>
    <n v="3"/>
    <n v="5"/>
    <n v="-1"/>
    <n v="20"/>
    <n v="-1"/>
    <n v="35.382437856115999"/>
    <n v="-1"/>
    <n v="0.57213705266783998"/>
    <n v="-1"/>
    <n v="0.78954912995345805"/>
    <n v="-1"/>
    <n v="168.911410299463"/>
    <n v="-1"/>
    <x v="2"/>
    <x v="14"/>
    <x v="0"/>
  </r>
  <r>
    <n v="5081"/>
    <n v="4949"/>
    <m/>
    <x v="1"/>
    <n v="5"/>
    <n v="5"/>
    <n v="-1"/>
    <n v="20"/>
    <n v="-1"/>
    <n v="43.0953090419587"/>
    <n v="-1"/>
    <n v="0.468759162702447"/>
    <n v="-1"/>
    <n v="0.77345261845903701"/>
    <n v="-1"/>
    <n v="149.50453701413301"/>
    <n v="-1"/>
    <x v="4"/>
    <x v="0"/>
    <x v="0"/>
  </r>
  <r>
    <n v="5081"/>
    <n v="6770"/>
    <m/>
    <x v="1"/>
    <n v="5"/>
    <n v="5"/>
    <n v="-1"/>
    <n v="20"/>
    <n v="-1"/>
    <n v="54.565601303864703"/>
    <n v="-1"/>
    <n v="0.36634491558674098"/>
    <n v="-1"/>
    <n v="0.50555598350970299"/>
    <n v="-1"/>
    <n v="151.842277483678"/>
    <n v="-1"/>
    <x v="4"/>
    <x v="15"/>
    <x v="0"/>
  </r>
  <r>
    <n v="5080"/>
    <n v="4953"/>
    <m/>
    <x v="1"/>
    <n v="3"/>
    <n v="5"/>
    <n v="-1"/>
    <n v="20"/>
    <n v="-1"/>
    <n v="17.472403688959599"/>
    <n v="-1"/>
    <n v="1.01746634703068"/>
    <n v="-1"/>
    <n v="1.67881947260062"/>
    <n v="-1"/>
    <n v="193.11828868916501"/>
    <n v="-1"/>
    <x v="2"/>
    <x v="0"/>
    <x v="0"/>
  </r>
  <r>
    <n v="5080"/>
    <n v="6768"/>
    <m/>
    <x v="1"/>
    <n v="3"/>
    <n v="5"/>
    <n v="-1"/>
    <n v="20"/>
    <n v="-1"/>
    <n v="34.156107005404898"/>
    <n v="-1"/>
    <n v="0.79963797343268705"/>
    <n v="-1"/>
    <n v="1.1035004033371101"/>
    <n v="-1"/>
    <n v="192.842009062383"/>
    <n v="-1"/>
    <x v="2"/>
    <x v="11"/>
    <x v="0"/>
  </r>
  <r>
    <n v="5080"/>
    <n v="6777"/>
    <m/>
    <x v="1"/>
    <n v="3"/>
    <n v="5"/>
    <n v="-1"/>
    <n v="20"/>
    <n v="-1"/>
    <n v="36.9168880688269"/>
    <n v="-1"/>
    <n v="0.54964040470490705"/>
    <n v="-1"/>
    <n v="0.75850375587188101"/>
    <n v="-1"/>
    <n v="192.97733631002001"/>
    <n v="-1"/>
    <x v="2"/>
    <x v="14"/>
    <x v="0"/>
  </r>
  <r>
    <n v="5080"/>
    <n v="4949"/>
    <m/>
    <x v="1"/>
    <n v="5"/>
    <n v="5"/>
    <n v="-1"/>
    <n v="20"/>
    <n v="-1"/>
    <n v="38.652319394616804"/>
    <n v="-1"/>
    <n v="0.50463531869140699"/>
    <n v="-1"/>
    <n v="0.83264827584082202"/>
    <n v="-1"/>
    <n v="145.204763710821"/>
    <n v="-1"/>
    <x v="4"/>
    <x v="0"/>
    <x v="0"/>
  </r>
  <r>
    <n v="5080"/>
    <n v="6770"/>
    <m/>
    <x v="1"/>
    <n v="5"/>
    <n v="5"/>
    <n v="-1"/>
    <n v="20"/>
    <n v="-1"/>
    <n v="50.952530289051303"/>
    <n v="-1"/>
    <n v="0.40008242563504698"/>
    <n v="-1"/>
    <n v="0.55211374737636498"/>
    <n v="-1"/>
    <n v="144.75642646377599"/>
    <n v="-1"/>
    <x v="4"/>
    <x v="15"/>
    <x v="0"/>
  </r>
  <r>
    <n v="5080"/>
    <n v="3659"/>
    <m/>
    <x v="1"/>
    <n v="11"/>
    <n v="5"/>
    <n v="-1"/>
    <n v="20"/>
    <n v="-1"/>
    <n v="41.488479002037302"/>
    <n v="-1"/>
    <n v="0.47588476578365502"/>
    <n v="-1"/>
    <n v="0.78520986354303102"/>
    <n v="-1"/>
    <n v="199.97046842355701"/>
    <n v="-1"/>
    <x v="10"/>
    <x v="0"/>
    <x v="0"/>
  </r>
  <r>
    <n v="5080"/>
    <n v="6642"/>
    <m/>
    <x v="1"/>
    <n v="11"/>
    <n v="5"/>
    <n v="-1"/>
    <n v="20"/>
    <n v="-1"/>
    <n v="41.7461426671045"/>
    <n v="-1"/>
    <n v="0.468440492625327"/>
    <n v="-1"/>
    <n v="0.64644787982295204"/>
    <n v="-1"/>
    <n v="199.616909037336"/>
    <n v="-1"/>
    <x v="10"/>
    <x v="4"/>
    <x v="0"/>
  </r>
  <r>
    <n v="5077"/>
    <n v="4953"/>
    <m/>
    <x v="1"/>
    <n v="3"/>
    <n v="5"/>
    <n v="-1"/>
    <n v="20"/>
    <n v="-1"/>
    <n v="16.149919713317999"/>
    <n v="-1"/>
    <n v="1.00943590855214"/>
    <n v="-1"/>
    <n v="1.6655692491110301"/>
    <n v="-1"/>
    <n v="193.88833389625299"/>
    <n v="-1"/>
    <x v="2"/>
    <x v="0"/>
    <x v="0"/>
  </r>
  <r>
    <n v="5077"/>
    <n v="6768"/>
    <m/>
    <x v="1"/>
    <n v="3"/>
    <n v="5"/>
    <n v="-1"/>
    <n v="20"/>
    <n v="-1"/>
    <n v="33.361705721257998"/>
    <n v="-1"/>
    <n v="0.82157839450583703"/>
    <n v="-1"/>
    <n v="1.1337781844180601"/>
    <n v="-1"/>
    <n v="193.61672635766101"/>
    <n v="-1"/>
    <x v="2"/>
    <x v="11"/>
    <x v="0"/>
  </r>
  <r>
    <n v="5077"/>
    <n v="6777"/>
    <m/>
    <x v="1"/>
    <n v="3"/>
    <n v="5"/>
    <n v="-1"/>
    <n v="20"/>
    <n v="-1"/>
    <n v="43.8678041973901"/>
    <n v="-1"/>
    <n v="0.38186638974741599"/>
    <n v="-1"/>
    <n v="0.52697561603055298"/>
    <n v="-1"/>
    <n v="197.446964961319"/>
    <n v="-1"/>
    <x v="2"/>
    <x v="14"/>
    <x v="0"/>
  </r>
  <r>
    <n v="5077"/>
    <n v="4949"/>
    <m/>
    <x v="1"/>
    <n v="5"/>
    <n v="5"/>
    <n v="-1"/>
    <n v="20"/>
    <n v="-1"/>
    <n v="45.557066238952302"/>
    <n v="-1"/>
    <n v="0.44223525067396502"/>
    <n v="-1"/>
    <n v="0.72968816361204203"/>
    <n v="-1"/>
    <n v="151.636340793036"/>
    <n v="-1"/>
    <x v="4"/>
    <x v="0"/>
    <x v="0"/>
  </r>
  <r>
    <n v="5077"/>
    <n v="6770"/>
    <m/>
    <x v="1"/>
    <n v="5"/>
    <n v="5"/>
    <n v="-1"/>
    <n v="20"/>
    <n v="-1"/>
    <n v="52.966036012101299"/>
    <n v="-1"/>
    <n v="0.38003452047181302"/>
    <n v="-1"/>
    <n v="0.52444763825110197"/>
    <n v="-1"/>
    <n v="151.89031887504299"/>
    <n v="-1"/>
    <x v="4"/>
    <x v="15"/>
    <x v="0"/>
  </r>
  <r>
    <n v="5077"/>
    <n v="6760"/>
    <m/>
    <x v="1"/>
    <n v="9"/>
    <n v="5"/>
    <n v="-1"/>
    <n v="20"/>
    <n v="-1"/>
    <n v="13.1274550763783"/>
    <n v="-1"/>
    <n v="1.5974800818480099"/>
    <n v="-1"/>
    <n v="2.2045225053328701"/>
    <n v="-1"/>
    <n v="97.2079309885616"/>
    <n v="-1"/>
    <x v="8"/>
    <x v="16"/>
    <x v="0"/>
  </r>
  <r>
    <n v="5077"/>
    <n v="3659"/>
    <m/>
    <x v="1"/>
    <n v="11"/>
    <n v="5"/>
    <n v="-1"/>
    <n v="20"/>
    <n v="-1"/>
    <n v="42.831185239550798"/>
    <n v="-1"/>
    <n v="0.45852919843088302"/>
    <n v="-1"/>
    <n v="0.75657317741095798"/>
    <n v="-1"/>
    <n v="201.317144334971"/>
    <n v="-1"/>
    <x v="10"/>
    <x v="0"/>
    <x v="0"/>
  </r>
  <r>
    <n v="5077"/>
    <n v="6642"/>
    <m/>
    <x v="1"/>
    <n v="11"/>
    <n v="5"/>
    <n v="-1"/>
    <n v="20"/>
    <n v="-1"/>
    <n v="44.525910384447499"/>
    <n v="-1"/>
    <n v="0.43984274162111298"/>
    <n v="-1"/>
    <n v="0.60698298343713697"/>
    <n v="-1"/>
    <n v="201.300784932282"/>
    <n v="-1"/>
    <x v="10"/>
    <x v="4"/>
    <x v="0"/>
  </r>
  <r>
    <n v="5078"/>
    <n v="4953"/>
    <m/>
    <x v="1"/>
    <n v="3"/>
    <n v="5"/>
    <n v="-1"/>
    <n v="20"/>
    <n v="-1"/>
    <n v="17.653824215487798"/>
    <n v="-1"/>
    <n v="0.97798330574900305"/>
    <n v="-1"/>
    <n v="1.6136724544858501"/>
    <n v="-1"/>
    <n v="167.08218481516599"/>
    <n v="-1"/>
    <x v="2"/>
    <x v="0"/>
    <x v="0"/>
  </r>
  <r>
    <n v="5078"/>
    <n v="6768"/>
    <m/>
    <x v="1"/>
    <n v="3"/>
    <n v="5"/>
    <n v="-1"/>
    <n v="20"/>
    <n v="-1"/>
    <n v="34.318174971528599"/>
    <n v="-1"/>
    <n v="0.79289393196614499"/>
    <n v="-1"/>
    <n v="1.0941936261132801"/>
    <n v="-1"/>
    <n v="167.32967307716601"/>
    <n v="-1"/>
    <x v="2"/>
    <x v="11"/>
    <x v="0"/>
  </r>
  <r>
    <n v="5078"/>
    <n v="6777"/>
    <m/>
    <x v="1"/>
    <n v="3"/>
    <n v="5"/>
    <n v="-1"/>
    <n v="20"/>
    <n v="-1"/>
    <n v="34.952692103741498"/>
    <n v="-1"/>
    <n v="0.61617719607142496"/>
    <n v="-1"/>
    <n v="0.850324527640404"/>
    <n v="-1"/>
    <n v="168.22904370521201"/>
    <n v="-1"/>
    <x v="2"/>
    <x v="14"/>
    <x v="0"/>
  </r>
  <r>
    <n v="5078"/>
    <n v="4949"/>
    <m/>
    <x v="1"/>
    <n v="5"/>
    <n v="5"/>
    <n v="-1"/>
    <n v="20"/>
    <n v="-1"/>
    <n v="40.198784732873499"/>
    <n v="-1"/>
    <n v="0.47042217662181801"/>
    <n v="-1"/>
    <n v="0.77619659142599895"/>
    <n v="-1"/>
    <n v="156.11498907001999"/>
    <n v="-1"/>
    <x v="4"/>
    <x v="0"/>
    <x v="0"/>
  </r>
  <r>
    <n v="5078"/>
    <n v="6770"/>
    <m/>
    <x v="1"/>
    <n v="5"/>
    <n v="5"/>
    <n v="-1"/>
    <n v="20"/>
    <n v="-1"/>
    <n v="48.6720024102423"/>
    <n v="-1"/>
    <n v="0.41129854740751598"/>
    <n v="-1"/>
    <n v="0.56759199542237204"/>
    <n v="-1"/>
    <n v="156.92922252507299"/>
    <n v="-1"/>
    <x v="4"/>
    <x v="15"/>
    <x v="0"/>
  </r>
  <r>
    <n v="5078"/>
    <n v="6760"/>
    <m/>
    <x v="1"/>
    <n v="7"/>
    <n v="5"/>
    <n v="-1"/>
    <n v="20"/>
    <n v="-1"/>
    <n v="11.643472264932599"/>
    <n v="-1"/>
    <n v="1.85791000509378"/>
    <n v="-1"/>
    <n v="2.5639157981702101"/>
    <n v="-1"/>
    <n v="157.02896684830901"/>
    <n v="-1"/>
    <x v="6"/>
    <x v="16"/>
    <x v="0"/>
  </r>
  <r>
    <n v="5078"/>
    <n v="6760"/>
    <m/>
    <x v="1"/>
    <n v="8"/>
    <n v="5"/>
    <n v="-1"/>
    <n v="20"/>
    <n v="-1"/>
    <n v="14.7634213685132"/>
    <n v="-1"/>
    <n v="1.3863426183013701"/>
    <n v="-1"/>
    <n v="1.9131528066453001"/>
    <n v="-1"/>
    <n v="166.78798168388701"/>
    <n v="-1"/>
    <x v="7"/>
    <x v="16"/>
    <x v="0"/>
  </r>
  <r>
    <n v="5078"/>
    <n v="3659"/>
    <m/>
    <x v="1"/>
    <n v="11"/>
    <n v="5"/>
    <n v="-1"/>
    <n v="20"/>
    <n v="-1"/>
    <n v="41.497704443531497"/>
    <n v="-1"/>
    <n v="0.470878270969732"/>
    <n v="-1"/>
    <n v="0.77694914710005802"/>
    <n v="-1"/>
    <n v="198.94002948542999"/>
    <n v="-1"/>
    <x v="10"/>
    <x v="0"/>
    <x v="0"/>
  </r>
  <r>
    <n v="5078"/>
    <n v="6642"/>
    <m/>
    <x v="1"/>
    <n v="11"/>
    <n v="5"/>
    <n v="-1"/>
    <n v="20"/>
    <n v="-1"/>
    <n v="43.692691080857003"/>
    <n v="-1"/>
    <n v="0.44826933243998002"/>
    <n v="-1"/>
    <n v="0.61861167876717205"/>
    <n v="-1"/>
    <n v="198.81230339911599"/>
    <n v="-1"/>
    <x v="10"/>
    <x v="4"/>
    <x v="0"/>
  </r>
  <r>
    <n v="5084"/>
    <n v="6765"/>
    <m/>
    <x v="1"/>
    <n v="0"/>
    <n v="13"/>
    <n v="-1"/>
    <n v="4.3333333333333304"/>
    <n v="-1"/>
    <n v="13.149604494424199"/>
    <n v="-1"/>
    <n v="0.36894495086774498"/>
    <n v="-1"/>
    <n v="0.50914403219748905"/>
    <n v="-1"/>
    <n v="170.742612517677"/>
    <n v="-1"/>
    <x v="12"/>
    <x v="9"/>
    <x v="0"/>
  </r>
  <r>
    <n v="5082"/>
    <n v="6765"/>
    <m/>
    <x v="1"/>
    <n v="0"/>
    <n v="13"/>
    <n v="-1"/>
    <n v="4.3333333333333304"/>
    <n v="-1"/>
    <n v="12.705083532885601"/>
    <n v="-1"/>
    <n v="0.368274520705068"/>
    <n v="-1"/>
    <n v="0.50821883857299399"/>
    <n v="-1"/>
    <n v="166.64738500089001"/>
    <n v="-1"/>
    <x v="12"/>
    <x v="9"/>
    <x v="0"/>
  </r>
  <r>
    <n v="5079"/>
    <n v="6765"/>
    <m/>
    <x v="1"/>
    <n v="0"/>
    <n v="13"/>
    <n v="-1"/>
    <n v="4.3333333333333304"/>
    <n v="-1"/>
    <n v="13.2755964154056"/>
    <n v="-1"/>
    <n v="0.34818882821330299"/>
    <n v="-1"/>
    <n v="0.48050058293435799"/>
    <n v="-1"/>
    <n v="163.167181852683"/>
    <n v="-1"/>
    <x v="12"/>
    <x v="9"/>
    <x v="0"/>
  </r>
  <r>
    <n v="5083"/>
    <n v="6765"/>
    <m/>
    <x v="1"/>
    <n v="0"/>
    <n v="13"/>
    <n v="-1"/>
    <n v="4.3333333333333304"/>
    <n v="-1"/>
    <n v="12.3716865249884"/>
    <n v="-1"/>
    <n v="0.37137494159749901"/>
    <n v="-1"/>
    <n v="0.51249741940454896"/>
    <n v="-1"/>
    <n v="173.31281495815199"/>
    <n v="-1"/>
    <x v="12"/>
    <x v="9"/>
    <x v="0"/>
  </r>
  <r>
    <n v="5086"/>
    <n v="6765"/>
    <m/>
    <x v="1"/>
    <n v="0"/>
    <n v="13"/>
    <n v="-1"/>
    <n v="4.3333333333333304"/>
    <n v="-1"/>
    <n v="12.3567642955229"/>
    <n v="-1"/>
    <n v="0.36350475646573199"/>
    <n v="-1"/>
    <n v="0.50163656392271005"/>
    <n v="-1"/>
    <n v="167.779250676316"/>
    <n v="-1"/>
    <x v="12"/>
    <x v="9"/>
    <x v="0"/>
  </r>
  <r>
    <n v="5085"/>
    <n v="6765"/>
    <m/>
    <x v="1"/>
    <n v="0"/>
    <n v="13"/>
    <n v="-1"/>
    <n v="4.3333333333333304"/>
    <n v="-1"/>
    <n v="11.974056057596201"/>
    <n v="-1"/>
    <n v="0.38208274851747998"/>
    <n v="-1"/>
    <n v="0.52727419295412203"/>
    <n v="-1"/>
    <n v="173.94104417641299"/>
    <n v="-1"/>
    <x v="12"/>
    <x v="9"/>
    <x v="0"/>
  </r>
  <r>
    <n v="5081"/>
    <n v="6765"/>
    <m/>
    <x v="1"/>
    <n v="0"/>
    <n v="13"/>
    <n v="-1"/>
    <n v="4.3333333333333304"/>
    <n v="-1"/>
    <n v="12.4209627963877"/>
    <n v="-1"/>
    <n v="0.37909784584547501"/>
    <n v="-1"/>
    <n v="0.523155027266755"/>
    <n v="-1"/>
    <n v="171.45954135263199"/>
    <n v="-1"/>
    <x v="12"/>
    <x v="9"/>
    <x v="0"/>
  </r>
  <r>
    <n v="5080"/>
    <n v="6765"/>
    <m/>
    <x v="1"/>
    <n v="0"/>
    <n v="13"/>
    <n v="-1"/>
    <n v="4.3333333333333304"/>
    <n v="-1"/>
    <n v="12.313909389130099"/>
    <n v="-1"/>
    <n v="0.35840080185315398"/>
    <n v="-1"/>
    <n v="0.494593106557353"/>
    <n v="-1"/>
    <n v="164.89778312984799"/>
    <n v="-1"/>
    <x v="12"/>
    <x v="9"/>
    <x v="0"/>
  </r>
  <r>
    <n v="5077"/>
    <n v="6765"/>
    <m/>
    <x v="1"/>
    <n v="0"/>
    <n v="13"/>
    <n v="-1"/>
    <n v="4.3333333333333304"/>
    <n v="-1"/>
    <n v="12.215868962448999"/>
    <n v="-1"/>
    <n v="0.38095839677908999"/>
    <n v="-1"/>
    <n v="0.52572258755514401"/>
    <n v="-1"/>
    <n v="171.53244181860001"/>
    <n v="-1"/>
    <x v="12"/>
    <x v="9"/>
    <x v="0"/>
  </r>
  <r>
    <n v="5078"/>
    <n v="6765"/>
    <m/>
    <x v="1"/>
    <n v="0"/>
    <n v="13"/>
    <n v="-1"/>
    <n v="4.3333333333333304"/>
    <n v="-1"/>
    <n v="12.451460649907601"/>
    <n v="-1"/>
    <n v="0.37251039880855202"/>
    <n v="-1"/>
    <n v="0.514064350355802"/>
    <n v="-1"/>
    <n v="174.18384018474899"/>
    <n v="-1"/>
    <x v="12"/>
    <x v="9"/>
    <x v="0"/>
  </r>
  <r>
    <n v="5084"/>
    <n v="6760"/>
    <m/>
    <x v="1"/>
    <n v="3"/>
    <n v="13"/>
    <n v="-1"/>
    <n v="52"/>
    <n v="-1"/>
    <n v="18.019145310022601"/>
    <n v="-1"/>
    <n v="2.9893440304546202"/>
    <n v="-1"/>
    <n v="4.1252947477730704"/>
    <n v="-1"/>
    <n v="56.883931688281301"/>
    <n v="-1"/>
    <x v="2"/>
    <x v="16"/>
    <x v="0"/>
  </r>
  <r>
    <n v="5084"/>
    <n v="6763"/>
    <m/>
    <x v="1"/>
    <n v="8"/>
    <n v="13"/>
    <n v="-1"/>
    <n v="52"/>
    <n v="-1"/>
    <n v="31.093158641159398"/>
    <n v="-1"/>
    <n v="1.58757407106541"/>
    <n v="-1"/>
    <n v="2.1908522180702601"/>
    <n v="-1"/>
    <n v="67.369325030286404"/>
    <n v="-1"/>
    <x v="7"/>
    <x v="7"/>
    <x v="0"/>
  </r>
  <r>
    <n v="5084"/>
    <n v="4954"/>
    <m/>
    <x v="1"/>
    <n v="9"/>
    <n v="13"/>
    <n v="-1"/>
    <n v="52"/>
    <n v="-1"/>
    <n v="35.159941643050601"/>
    <n v="-1"/>
    <n v="7.7726271163849798"/>
    <n v="-1"/>
    <n v="13.5360130446581"/>
    <n v="-1"/>
    <n v="72.248356333530396"/>
    <n v="-1"/>
    <x v="8"/>
    <x v="0"/>
    <x v="0"/>
  </r>
  <r>
    <n v="5084"/>
    <n v="4524"/>
    <m/>
    <x v="1"/>
    <n v="10"/>
    <n v="13"/>
    <n v="-1"/>
    <n v="52"/>
    <n v="-1"/>
    <n v="28.9466981585105"/>
    <n v="-1"/>
    <n v="2.8530419823670199"/>
    <n v="-1"/>
    <n v="4.7075192709055802"/>
    <n v="-1"/>
    <n v="66.417808664230293"/>
    <n v="-1"/>
    <x v="9"/>
    <x v="0"/>
    <x v="0"/>
  </r>
  <r>
    <n v="5084"/>
    <n v="6368"/>
    <m/>
    <x v="1"/>
    <n v="10"/>
    <n v="13"/>
    <n v="-1"/>
    <n v="52"/>
    <n v="-1"/>
    <n v="11.3330863410854"/>
    <n v="-1"/>
    <n v="5.7618994574561997"/>
    <n v="-1"/>
    <n v="9.50713410480272"/>
    <n v="-1"/>
    <n v="67.8804879404003"/>
    <n v="-1"/>
    <x v="9"/>
    <x v="0"/>
    <x v="0"/>
  </r>
  <r>
    <n v="5084"/>
    <n v="6357"/>
    <m/>
    <x v="1"/>
    <n v="11"/>
    <n v="13"/>
    <n v="-1"/>
    <n v="52"/>
    <n v="-1"/>
    <n v="38.277550735244297"/>
    <n v="-1"/>
    <n v="1.6389094220004901"/>
    <n v="-1"/>
    <n v="2.7042005463008101"/>
    <n v="-1"/>
    <n v="52.781479448815197"/>
    <n v="-1"/>
    <x v="10"/>
    <x v="0"/>
    <x v="0"/>
  </r>
  <r>
    <n v="5082"/>
    <n v="6763"/>
    <m/>
    <x v="1"/>
    <n v="8"/>
    <n v="13"/>
    <n v="-1"/>
    <n v="52"/>
    <n v="-1"/>
    <n v="29.150904982061501"/>
    <n v="-1"/>
    <n v="1.6497776428364599"/>
    <n v="-1"/>
    <n v="2.2766931471143201"/>
    <n v="-1"/>
    <n v="67.978347332438204"/>
    <n v="-1"/>
    <x v="7"/>
    <x v="7"/>
    <x v="0"/>
  </r>
  <r>
    <n v="5082"/>
    <n v="4524"/>
    <m/>
    <x v="1"/>
    <n v="10"/>
    <n v="13"/>
    <n v="-1"/>
    <n v="52"/>
    <n v="-1"/>
    <n v="32.228766717183099"/>
    <n v="-1"/>
    <n v="2.5205663617157499"/>
    <n v="-1"/>
    <n v="4.15893449683099"/>
    <n v="-1"/>
    <n v="66.880980607336895"/>
    <n v="-1"/>
    <x v="9"/>
    <x v="0"/>
    <x v="0"/>
  </r>
  <r>
    <n v="5082"/>
    <n v="6368"/>
    <m/>
    <x v="1"/>
    <n v="10"/>
    <n v="13"/>
    <n v="-1"/>
    <n v="52"/>
    <n v="-1"/>
    <n v="10.5803044327791"/>
    <n v="-1"/>
    <n v="5.4647489366238302"/>
    <n v="-1"/>
    <n v="9.0168357454293293"/>
    <n v="-1"/>
    <n v="63.290323334556099"/>
    <n v="-1"/>
    <x v="9"/>
    <x v="0"/>
    <x v="0"/>
  </r>
  <r>
    <n v="5082"/>
    <n v="4954"/>
    <m/>
    <x v="1"/>
    <n v="11"/>
    <n v="13"/>
    <n v="-1"/>
    <n v="52"/>
    <n v="-1"/>
    <n v="35.092431395566997"/>
    <n v="-1"/>
    <n v="6.0388450023283502"/>
    <n v="-1"/>
    <n v="10.5166353026083"/>
    <n v="-1"/>
    <n v="64.021038474811306"/>
    <n v="-1"/>
    <x v="10"/>
    <x v="0"/>
    <x v="0"/>
  </r>
  <r>
    <n v="5082"/>
    <n v="6641"/>
    <m/>
    <x v="1"/>
    <n v="11"/>
    <n v="13"/>
    <n v="-1"/>
    <n v="52"/>
    <n v="-1"/>
    <n v="41.9337050947953"/>
    <n v="-1"/>
    <n v="7.97089642722759"/>
    <n v="-1"/>
    <n v="10.999837069574101"/>
    <n v="-1"/>
    <n v="70.377628639985701"/>
    <n v="-1"/>
    <x v="10"/>
    <x v="3"/>
    <x v="0"/>
  </r>
  <r>
    <n v="5082"/>
    <n v="6767"/>
    <m/>
    <x v="1"/>
    <n v="11"/>
    <n v="13"/>
    <n v="-1"/>
    <n v="52"/>
    <n v="-1"/>
    <n v="56.781861605436603"/>
    <n v="-1"/>
    <n v="0.91589373692456899"/>
    <n v="-1"/>
    <n v="1.2639333569559099"/>
    <n v="-1"/>
    <n v="63.238409151262999"/>
    <n v="-1"/>
    <x v="10"/>
    <x v="10"/>
    <x v="0"/>
  </r>
  <r>
    <n v="5082"/>
    <n v="6763"/>
    <m/>
    <x v="1"/>
    <n v="12"/>
    <n v="13"/>
    <n v="-1"/>
    <n v="52"/>
    <n v="-1"/>
    <n v="30.616543705625102"/>
    <n v="-1"/>
    <n v="1.58770318072271"/>
    <n v="-1"/>
    <n v="2.1910303893973402"/>
    <n v="-1"/>
    <n v="67.630315169625305"/>
    <n v="-1"/>
    <x v="11"/>
    <x v="7"/>
    <x v="0"/>
  </r>
  <r>
    <n v="5079"/>
    <n v="6763"/>
    <m/>
    <x v="1"/>
    <n v="8"/>
    <n v="13"/>
    <n v="-1"/>
    <n v="52"/>
    <n v="-1"/>
    <n v="30.4123789738297"/>
    <n v="-1"/>
    <n v="1.59566074802416"/>
    <n v="-1"/>
    <n v="2.2020118322733402"/>
    <n v="-1"/>
    <n v="68.091760807981203"/>
    <n v="-1"/>
    <x v="7"/>
    <x v="7"/>
    <x v="0"/>
  </r>
  <r>
    <n v="5079"/>
    <n v="3659"/>
    <m/>
    <x v="1"/>
    <n v="9"/>
    <n v="13"/>
    <n v="-1"/>
    <n v="52"/>
    <n v="-1"/>
    <n v="39.873523256384999"/>
    <n v="-1"/>
    <n v="1.27216389205479"/>
    <n v="-1"/>
    <n v="2.0990704218904099"/>
    <n v="-1"/>
    <n v="62.1884360348648"/>
    <n v="-1"/>
    <x v="8"/>
    <x v="0"/>
    <x v="0"/>
  </r>
  <r>
    <n v="5079"/>
    <n v="6642"/>
    <m/>
    <x v="1"/>
    <n v="9"/>
    <n v="13"/>
    <n v="-1"/>
    <n v="52"/>
    <n v="-1"/>
    <n v="42.646656267378802"/>
    <n v="-1"/>
    <n v="1.2133371266117401"/>
    <n v="-1"/>
    <n v="1.6744052347242"/>
    <n v="-1"/>
    <n v="62.2224883284605"/>
    <n v="-1"/>
    <x v="8"/>
    <x v="4"/>
    <x v="0"/>
  </r>
  <r>
    <n v="5079"/>
    <n v="4524"/>
    <m/>
    <x v="1"/>
    <n v="10"/>
    <n v="13"/>
    <n v="-1"/>
    <n v="52"/>
    <n v="-1"/>
    <n v="28.3982923005739"/>
    <n v="-1"/>
    <n v="2.8608367807957702"/>
    <n v="-1"/>
    <n v="4.7203806883130204"/>
    <n v="-1"/>
    <n v="66.448555134389593"/>
    <n v="-1"/>
    <x v="9"/>
    <x v="0"/>
    <x v="0"/>
  </r>
  <r>
    <n v="5079"/>
    <n v="6368"/>
    <m/>
    <x v="1"/>
    <n v="10"/>
    <n v="13"/>
    <n v="-1"/>
    <n v="52"/>
    <n v="-1"/>
    <n v="28.4803680726626"/>
    <n v="-1"/>
    <n v="1.8247411155495601"/>
    <n v="-1"/>
    <n v="3.0108228406567799"/>
    <n v="-1"/>
    <n v="55.764640297809997"/>
    <n v="-1"/>
    <x v="9"/>
    <x v="0"/>
    <x v="0"/>
  </r>
  <r>
    <n v="5079"/>
    <n v="4954"/>
    <m/>
    <x v="1"/>
    <n v="11"/>
    <n v="13"/>
    <n v="-1"/>
    <n v="52"/>
    <n v="-1"/>
    <n v="32.888334041682697"/>
    <n v="-1"/>
    <n v="6.1229419843852897"/>
    <n v="-1"/>
    <n v="10.663090012076999"/>
    <n v="-1"/>
    <n v="60.160203139583601"/>
    <n v="-1"/>
    <x v="10"/>
    <x v="0"/>
    <x v="0"/>
  </r>
  <r>
    <n v="5079"/>
    <n v="6767"/>
    <m/>
    <x v="1"/>
    <n v="11"/>
    <n v="13"/>
    <n v="-1"/>
    <n v="52"/>
    <n v="-1"/>
    <n v="56.726375595295004"/>
    <n v="-1"/>
    <n v="0.91596763525637903"/>
    <n v="-1"/>
    <n v="1.2640353366538"/>
    <n v="-1"/>
    <n v="60.1579731408047"/>
    <n v="-1"/>
    <x v="10"/>
    <x v="10"/>
    <x v="0"/>
  </r>
  <r>
    <n v="5083"/>
    <n v="6760"/>
    <m/>
    <x v="1"/>
    <n v="2"/>
    <n v="13"/>
    <n v="-1"/>
    <n v="52"/>
    <n v="-1"/>
    <n v="28.097529562714801"/>
    <n v="-1"/>
    <n v="2.2843097559080898"/>
    <n v="-1"/>
    <n v="3.15234745226073"/>
    <n v="-1"/>
    <n v="71.253969693068498"/>
    <n v="-1"/>
    <x v="1"/>
    <x v="16"/>
    <x v="0"/>
  </r>
  <r>
    <n v="5083"/>
    <n v="6763"/>
    <m/>
    <x v="1"/>
    <n v="8"/>
    <n v="13"/>
    <n v="-1"/>
    <n v="52"/>
    <n v="-1"/>
    <n v="31.073586475288501"/>
    <n v="-1"/>
    <n v="1.5652397170396799"/>
    <n v="-1"/>
    <n v="2.16003080951476"/>
    <n v="-1"/>
    <n v="67.921234031446005"/>
    <n v="-1"/>
    <x v="7"/>
    <x v="7"/>
    <x v="0"/>
  </r>
  <r>
    <n v="5083"/>
    <n v="4524"/>
    <m/>
    <x v="1"/>
    <n v="10"/>
    <n v="13"/>
    <n v="-1"/>
    <n v="52"/>
    <n v="-1"/>
    <n v="32.598489194225301"/>
    <n v="-1"/>
    <n v="4.9486965130862401"/>
    <n v="-1"/>
    <n v="8.1653492465922994"/>
    <n v="-1"/>
    <n v="66.972019312305605"/>
    <n v="-1"/>
    <x v="9"/>
    <x v="0"/>
    <x v="0"/>
  </r>
  <r>
    <n v="5083"/>
    <n v="4954"/>
    <m/>
    <x v="1"/>
    <n v="11"/>
    <n v="13"/>
    <n v="-1"/>
    <n v="52"/>
    <n v="-1"/>
    <n v="28.6180673918727"/>
    <n v="-1"/>
    <n v="4.8639528225372803"/>
    <n v="-1"/>
    <n v="8.4705631530523409"/>
    <n v="-1"/>
    <n v="66.640546482512605"/>
    <n v="-1"/>
    <x v="10"/>
    <x v="0"/>
    <x v="0"/>
  </r>
  <r>
    <n v="5083"/>
    <n v="6767"/>
    <m/>
    <x v="1"/>
    <n v="11"/>
    <n v="13"/>
    <n v="-1"/>
    <n v="52"/>
    <n v="-1"/>
    <n v="55.748867906271499"/>
    <n v="-1"/>
    <n v="0.93269110964433199"/>
    <n v="-1"/>
    <n v="1.2871137313091801"/>
    <n v="-1"/>
    <n v="66.027740743859397"/>
    <n v="-1"/>
    <x v="10"/>
    <x v="10"/>
    <x v="0"/>
  </r>
  <r>
    <n v="5086"/>
    <n v="6760"/>
    <m/>
    <x v="1"/>
    <n v="2"/>
    <n v="13"/>
    <n v="-1"/>
    <n v="52"/>
    <n v="-1"/>
    <n v="34.648357517361497"/>
    <n v="-1"/>
    <n v="1.9989543009389199"/>
    <n v="-1"/>
    <n v="2.75855692576395"/>
    <n v="-1"/>
    <n v="67.270829088752805"/>
    <n v="-1"/>
    <x v="1"/>
    <x v="16"/>
    <x v="0"/>
  </r>
  <r>
    <n v="5086"/>
    <n v="6763"/>
    <m/>
    <x v="1"/>
    <n v="8"/>
    <n v="13"/>
    <n v="-1"/>
    <n v="52"/>
    <n v="-1"/>
    <n v="30.222169386153901"/>
    <n v="-1"/>
    <n v="1.6146466892823299"/>
    <n v="-1"/>
    <n v="2.2282124312096201"/>
    <n v="-1"/>
    <n v="68.363615327006698"/>
    <n v="-1"/>
    <x v="7"/>
    <x v="7"/>
    <x v="0"/>
  </r>
  <r>
    <n v="5086"/>
    <n v="3659"/>
    <m/>
    <x v="1"/>
    <n v="9"/>
    <n v="13"/>
    <n v="-1"/>
    <n v="52"/>
    <n v="-1"/>
    <n v="38.634998160110896"/>
    <n v="-1"/>
    <n v="1.3319807664362799"/>
    <n v="-1"/>
    <n v="2.1977682646198602"/>
    <n v="-1"/>
    <n v="62.417483602116199"/>
    <n v="-1"/>
    <x v="8"/>
    <x v="0"/>
    <x v="0"/>
  </r>
  <r>
    <n v="5086"/>
    <n v="4954"/>
    <m/>
    <x v="1"/>
    <n v="9"/>
    <n v="13"/>
    <n v="-1"/>
    <n v="52"/>
    <n v="-1"/>
    <n v="34.453438602500398"/>
    <n v="-1"/>
    <n v="2.20418679477776"/>
    <n v="-1"/>
    <n v="3.83858645992159"/>
    <n v="-1"/>
    <n v="73.038272370724101"/>
    <n v="-1"/>
    <x v="8"/>
    <x v="0"/>
    <x v="0"/>
  </r>
  <r>
    <n v="5086"/>
    <n v="6642"/>
    <m/>
    <x v="1"/>
    <n v="9"/>
    <n v="13"/>
    <n v="-1"/>
    <n v="52"/>
    <n v="-1"/>
    <n v="41.656817972269899"/>
    <n v="-1"/>
    <n v="1.2437680268840501"/>
    <n v="-1"/>
    <n v="1.71639987709998"/>
    <n v="-1"/>
    <n v="62.340515462320901"/>
    <n v="-1"/>
    <x v="8"/>
    <x v="4"/>
    <x v="0"/>
  </r>
  <r>
    <n v="5086"/>
    <n v="4524"/>
    <m/>
    <x v="1"/>
    <n v="10"/>
    <n v="13"/>
    <n v="-1"/>
    <n v="52"/>
    <n v="-1"/>
    <n v="33.5496388564273"/>
    <n v="-1"/>
    <n v="4.5671414410619597"/>
    <n v="-1"/>
    <n v="7.5357833777522298"/>
    <n v="-1"/>
    <n v="66.479046079910503"/>
    <n v="-1"/>
    <x v="9"/>
    <x v="0"/>
    <x v="0"/>
  </r>
  <r>
    <n v="5086"/>
    <n v="4954"/>
    <m/>
    <x v="1"/>
    <n v="11"/>
    <n v="13"/>
    <n v="-1"/>
    <n v="52"/>
    <n v="-1"/>
    <n v="31.0815215689416"/>
    <n v="-1"/>
    <n v="4.4024554670541702"/>
    <n v="-1"/>
    <n v="7.6668665225107704"/>
    <n v="-1"/>
    <n v="59.982641762820599"/>
    <n v="-1"/>
    <x v="10"/>
    <x v="0"/>
    <x v="0"/>
  </r>
  <r>
    <n v="5086"/>
    <n v="6357"/>
    <m/>
    <x v="1"/>
    <n v="11"/>
    <n v="13"/>
    <n v="-1"/>
    <n v="52"/>
    <n v="-1"/>
    <n v="40.779457944845703"/>
    <n v="-1"/>
    <n v="1.4338248411907899"/>
    <n v="-1"/>
    <n v="2.3658109879647999"/>
    <n v="-1"/>
    <n v="67.413923886831199"/>
    <n v="-1"/>
    <x v="10"/>
    <x v="0"/>
    <x v="0"/>
  </r>
  <r>
    <n v="5086"/>
    <n v="6767"/>
    <m/>
    <x v="1"/>
    <n v="11"/>
    <n v="13"/>
    <n v="-1"/>
    <n v="52"/>
    <n v="-1"/>
    <n v="56.6167924378395"/>
    <n v="-1"/>
    <n v="0.91675154344162002"/>
    <n v="-1"/>
    <n v="1.2651171299494399"/>
    <n v="-1"/>
    <n v="60.157708127398401"/>
    <n v="-1"/>
    <x v="10"/>
    <x v="10"/>
    <x v="0"/>
  </r>
  <r>
    <n v="5085"/>
    <n v="6760"/>
    <m/>
    <x v="1"/>
    <n v="2"/>
    <n v="13"/>
    <n v="-1"/>
    <n v="52"/>
    <n v="-1"/>
    <n v="26.7695670165939"/>
    <n v="-1"/>
    <n v="2.2161134751175902"/>
    <n v="-1"/>
    <n v="3.0582365850950302"/>
    <n v="-1"/>
    <n v="67.619730416163094"/>
    <n v="-1"/>
    <x v="1"/>
    <x v="16"/>
    <x v="0"/>
  </r>
  <r>
    <n v="5085"/>
    <n v="6760"/>
    <m/>
    <x v="1"/>
    <n v="5"/>
    <n v="13"/>
    <n v="-1"/>
    <n v="52"/>
    <n v="-1"/>
    <n v="14.676270135738401"/>
    <n v="-1"/>
    <n v="3.8388292376475599"/>
    <n v="-1"/>
    <n v="5.2975843296486698"/>
    <n v="-1"/>
    <n v="49.504330191372603"/>
    <n v="-1"/>
    <x v="4"/>
    <x v="16"/>
    <x v="0"/>
  </r>
  <r>
    <n v="5085"/>
    <n v="6763"/>
    <m/>
    <x v="1"/>
    <n v="8"/>
    <n v="13"/>
    <n v="-1"/>
    <n v="52"/>
    <n v="-1"/>
    <n v="30.5313462122338"/>
    <n v="-1"/>
    <n v="1.6040991752468401"/>
    <n v="-1"/>
    <n v="2.21365686184064"/>
    <n v="-1"/>
    <n v="67.7746900516876"/>
    <n v="-1"/>
    <x v="7"/>
    <x v="7"/>
    <x v="0"/>
  </r>
  <r>
    <n v="5085"/>
    <n v="3659"/>
    <m/>
    <x v="1"/>
    <n v="9"/>
    <n v="13"/>
    <n v="-1"/>
    <n v="52"/>
    <n v="-1"/>
    <n v="41.057104806595703"/>
    <n v="-1"/>
    <n v="1.2403931187441199"/>
    <n v="-1"/>
    <n v="2.0466486459277902"/>
    <n v="-1"/>
    <n v="61.728075486094497"/>
    <n v="-1"/>
    <x v="8"/>
    <x v="0"/>
    <x v="0"/>
  </r>
  <r>
    <n v="5085"/>
    <n v="6642"/>
    <m/>
    <x v="1"/>
    <n v="9"/>
    <n v="13"/>
    <n v="-1"/>
    <n v="52"/>
    <n v="-1"/>
    <n v="42.205785325092798"/>
    <n v="-1"/>
    <n v="1.2195631937073099"/>
    <n v="-1"/>
    <n v="1.6829972073160899"/>
    <n v="-1"/>
    <n v="61.681494253969802"/>
    <n v="-1"/>
    <x v="8"/>
    <x v="4"/>
    <x v="0"/>
  </r>
  <r>
    <n v="5085"/>
    <n v="4524"/>
    <m/>
    <x v="1"/>
    <n v="10"/>
    <n v="13"/>
    <n v="-1"/>
    <n v="52"/>
    <n v="-1"/>
    <n v="32.010260392540197"/>
    <n v="-1"/>
    <n v="4.3879644677547196"/>
    <n v="-1"/>
    <n v="7.2401413717952803"/>
    <n v="-1"/>
    <n v="66.807483738698096"/>
    <n v="-1"/>
    <x v="9"/>
    <x v="0"/>
    <x v="0"/>
  </r>
  <r>
    <n v="5081"/>
    <n v="6760"/>
    <m/>
    <x v="1"/>
    <n v="3"/>
    <n v="13"/>
    <n v="-1"/>
    <n v="52"/>
    <n v="-1"/>
    <n v="14.9603568556431"/>
    <n v="-1"/>
    <n v="3.8845353083590899"/>
    <n v="-1"/>
    <n v="5.3606587070126404"/>
    <n v="-1"/>
    <n v="68.749119376596397"/>
    <n v="-1"/>
    <x v="2"/>
    <x v="16"/>
    <x v="0"/>
  </r>
  <r>
    <n v="5081"/>
    <n v="6368"/>
    <m/>
    <x v="1"/>
    <n v="7"/>
    <n v="13"/>
    <n v="-1"/>
    <n v="52"/>
    <n v="-1"/>
    <n v="15.610168278919399"/>
    <n v="-1"/>
    <n v="4.29075673414461"/>
    <n v="-1"/>
    <n v="7.0797486113385997"/>
    <n v="-1"/>
    <n v="73.734821991220898"/>
    <n v="-1"/>
    <x v="6"/>
    <x v="0"/>
    <x v="0"/>
  </r>
  <r>
    <n v="5081"/>
    <n v="6763"/>
    <m/>
    <x v="1"/>
    <n v="8"/>
    <n v="13"/>
    <n v="-1"/>
    <n v="52"/>
    <n v="-1"/>
    <n v="30.8372443696862"/>
    <n v="-1"/>
    <n v="1.5746314527182801"/>
    <n v="-1"/>
    <n v="2.1729914047512202"/>
    <n v="-1"/>
    <n v="67.677253828634505"/>
    <n v="-1"/>
    <x v="7"/>
    <x v="7"/>
    <x v="0"/>
  </r>
  <r>
    <n v="5081"/>
    <n v="3659"/>
    <m/>
    <x v="1"/>
    <n v="9"/>
    <n v="13"/>
    <n v="-1"/>
    <n v="52"/>
    <n v="-1"/>
    <n v="39.859656434418298"/>
    <n v="-1"/>
    <n v="1.28198807636357"/>
    <n v="-1"/>
    <n v="2.1152803259998798"/>
    <n v="-1"/>
    <n v="63.092806017976599"/>
    <n v="-1"/>
    <x v="8"/>
    <x v="0"/>
    <x v="0"/>
  </r>
  <r>
    <n v="5081"/>
    <n v="4954"/>
    <m/>
    <x v="1"/>
    <n v="9"/>
    <n v="13"/>
    <n v="-1"/>
    <n v="52"/>
    <n v="-1"/>
    <n v="35.695292924351797"/>
    <n v="-1"/>
    <n v="2.0789751784307402"/>
    <n v="-1"/>
    <n v="3.6205307051764399"/>
    <n v="-1"/>
    <n v="73.338292952457095"/>
    <n v="-1"/>
    <x v="8"/>
    <x v="0"/>
    <x v="0"/>
  </r>
  <r>
    <n v="5081"/>
    <n v="6642"/>
    <m/>
    <x v="1"/>
    <n v="9"/>
    <n v="13"/>
    <n v="-1"/>
    <n v="52"/>
    <n v="-1"/>
    <n v="42.6332216469714"/>
    <n v="-1"/>
    <n v="1.2019112105559799"/>
    <n v="-1"/>
    <n v="1.65863747056726"/>
    <n v="-1"/>
    <n v="63.0199944044086"/>
    <n v="-1"/>
    <x v="8"/>
    <x v="4"/>
    <x v="0"/>
  </r>
  <r>
    <n v="5081"/>
    <n v="4524"/>
    <m/>
    <x v="1"/>
    <n v="10"/>
    <n v="13"/>
    <n v="-1"/>
    <n v="52"/>
    <n v="-1"/>
    <n v="29.366321422003999"/>
    <n v="-1"/>
    <n v="5.2295661422161999"/>
    <n v="-1"/>
    <n v="8.6287841346567298"/>
    <n v="-1"/>
    <n v="66.3324096525116"/>
    <n v="-1"/>
    <x v="9"/>
    <x v="0"/>
    <x v="0"/>
  </r>
  <r>
    <n v="5081"/>
    <n v="4954"/>
    <m/>
    <x v="1"/>
    <n v="11"/>
    <n v="13"/>
    <n v="-1"/>
    <n v="52"/>
    <n v="-1"/>
    <n v="31.534138923759102"/>
    <n v="-1"/>
    <n v="4.3317874816881803"/>
    <n v="-1"/>
    <n v="7.5437983812722402"/>
    <n v="-1"/>
    <n v="63.145230729083202"/>
    <n v="-1"/>
    <x v="10"/>
    <x v="0"/>
    <x v="0"/>
  </r>
  <r>
    <n v="5081"/>
    <n v="6641"/>
    <m/>
    <x v="1"/>
    <n v="11"/>
    <n v="13"/>
    <n v="-1"/>
    <n v="52"/>
    <n v="-1"/>
    <n v="36.520491149536703"/>
    <n v="-1"/>
    <n v="10.3302595106403"/>
    <n v="-1"/>
    <n v="14.2557581246836"/>
    <n v="-1"/>
    <n v="71.404031413848898"/>
    <n v="-1"/>
    <x v="10"/>
    <x v="3"/>
    <x v="0"/>
  </r>
  <r>
    <n v="5081"/>
    <n v="6767"/>
    <m/>
    <x v="1"/>
    <n v="11"/>
    <n v="13"/>
    <n v="-1"/>
    <n v="52"/>
    <n v="-1"/>
    <n v="57.654804964659903"/>
    <n v="-1"/>
    <n v="0.90339666560979803"/>
    <n v="-1"/>
    <n v="1.2466873985415201"/>
    <n v="-1"/>
    <n v="63.019100677067797"/>
    <n v="-1"/>
    <x v="10"/>
    <x v="10"/>
    <x v="0"/>
  </r>
  <r>
    <n v="5080"/>
    <n v="6763"/>
    <m/>
    <x v="1"/>
    <n v="8"/>
    <n v="13"/>
    <n v="-1"/>
    <n v="52"/>
    <n v="-1"/>
    <n v="30.3979152754141"/>
    <n v="-1"/>
    <n v="1.6112898727612699"/>
    <n v="-1"/>
    <n v="2.2235800244105501"/>
    <n v="-1"/>
    <n v="67.815958931246598"/>
    <n v="-1"/>
    <x v="7"/>
    <x v="7"/>
    <x v="0"/>
  </r>
  <r>
    <n v="5080"/>
    <n v="4954"/>
    <m/>
    <x v="1"/>
    <n v="9"/>
    <n v="13"/>
    <n v="-1"/>
    <n v="52"/>
    <n v="-1"/>
    <n v="33.541379635972397"/>
    <n v="-1"/>
    <n v="8.1091586457628608"/>
    <n v="-1"/>
    <n v="14.1220819636205"/>
    <n v="-1"/>
    <n v="72.511564179835105"/>
    <n v="-1"/>
    <x v="8"/>
    <x v="0"/>
    <x v="0"/>
  </r>
  <r>
    <n v="5080"/>
    <n v="6368"/>
    <m/>
    <x v="1"/>
    <n v="9"/>
    <n v="13"/>
    <n v="-1"/>
    <n v="52"/>
    <n v="-1"/>
    <n v="32.981790217632302"/>
    <n v="-1"/>
    <n v="1.6810935919085199"/>
    <n v="-1"/>
    <n v="2.7738044266490598"/>
    <n v="-1"/>
    <n v="62.286373714109097"/>
    <n v="-1"/>
    <x v="8"/>
    <x v="0"/>
    <x v="0"/>
  </r>
  <r>
    <n v="5080"/>
    <n v="6642"/>
    <m/>
    <x v="1"/>
    <n v="9"/>
    <n v="13"/>
    <n v="-1"/>
    <n v="52"/>
    <n v="-1"/>
    <n v="42.277218353004798"/>
    <n v="-1"/>
    <n v="1.2526471392531999"/>
    <n v="-1"/>
    <n v="1.7286530521694199"/>
    <n v="-1"/>
    <n v="64.138853268292806"/>
    <n v="-1"/>
    <x v="8"/>
    <x v="4"/>
    <x v="0"/>
  </r>
  <r>
    <n v="5080"/>
    <n v="4524"/>
    <m/>
    <x v="1"/>
    <n v="10"/>
    <n v="13"/>
    <n v="-1"/>
    <n v="52"/>
    <n v="-1"/>
    <n v="28.029908254782999"/>
    <n v="-1"/>
    <n v="5.0150473455390596"/>
    <n v="-1"/>
    <n v="8.2748281201394605"/>
    <n v="-1"/>
    <n v="66.301874559416902"/>
    <n v="-1"/>
    <x v="9"/>
    <x v="0"/>
    <x v="0"/>
  </r>
  <r>
    <n v="5080"/>
    <n v="6368"/>
    <m/>
    <x v="1"/>
    <n v="10"/>
    <n v="13"/>
    <n v="-1"/>
    <n v="52"/>
    <n v="-1"/>
    <n v="29.767367097803302"/>
    <n v="-1"/>
    <n v="1.7948385926610699"/>
    <n v="-1"/>
    <n v="2.96148367789077"/>
    <n v="-1"/>
    <n v="59.5272273021451"/>
    <n v="-1"/>
    <x v="9"/>
    <x v="0"/>
    <x v="0"/>
  </r>
  <r>
    <n v="5080"/>
    <n v="4954"/>
    <m/>
    <x v="1"/>
    <n v="11"/>
    <n v="13"/>
    <n v="-1"/>
    <n v="52"/>
    <n v="-1"/>
    <n v="32.636608737823103"/>
    <n v="-1"/>
    <n v="4.35021611619546"/>
    <n v="-1"/>
    <n v="7.5758918077740596"/>
    <n v="-1"/>
    <n v="63.213442524001401"/>
    <n v="-1"/>
    <x v="10"/>
    <x v="0"/>
    <x v="0"/>
  </r>
  <r>
    <n v="5080"/>
    <n v="6641"/>
    <m/>
    <x v="1"/>
    <n v="11"/>
    <n v="13"/>
    <n v="-1"/>
    <n v="52"/>
    <n v="-1"/>
    <n v="41.889455513167903"/>
    <n v="-1"/>
    <n v="13.2501473378"/>
    <n v="-1"/>
    <n v="18.285203326164002"/>
    <n v="-1"/>
    <n v="69.347654154844705"/>
    <n v="-1"/>
    <x v="10"/>
    <x v="3"/>
    <x v="0"/>
  </r>
  <r>
    <n v="5080"/>
    <n v="6767"/>
    <m/>
    <x v="1"/>
    <n v="11"/>
    <n v="13"/>
    <n v="-1"/>
    <n v="52"/>
    <n v="-1"/>
    <n v="56.395176814727598"/>
    <n v="-1"/>
    <n v="0.92091299582233299"/>
    <n v="-1"/>
    <n v="1.2708599342348199"/>
    <n v="-1"/>
    <n v="62.967973427790497"/>
    <n v="-1"/>
    <x v="10"/>
    <x v="10"/>
    <x v="0"/>
  </r>
  <r>
    <n v="5077"/>
    <n v="6760"/>
    <m/>
    <x v="1"/>
    <n v="2"/>
    <n v="13"/>
    <n v="-1"/>
    <n v="52"/>
    <n v="-1"/>
    <n v="25.429886040429501"/>
    <n v="-1"/>
    <n v="2.3708775887412901"/>
    <n v="-1"/>
    <n v="3.2718110611577602"/>
    <n v="-1"/>
    <n v="69.604143528844801"/>
    <n v="-1"/>
    <x v="1"/>
    <x v="16"/>
    <x v="0"/>
  </r>
  <r>
    <n v="5077"/>
    <n v="3659"/>
    <m/>
    <x v="1"/>
    <n v="9"/>
    <n v="13"/>
    <n v="-1"/>
    <n v="52"/>
    <n v="-1"/>
    <n v="40.308151734570302"/>
    <n v="-1"/>
    <n v="1.2687919951042801"/>
    <n v="-1"/>
    <n v="2.09350679192206"/>
    <n v="-1"/>
    <n v="60.610573775229803"/>
    <n v="-1"/>
    <x v="8"/>
    <x v="0"/>
    <x v="0"/>
  </r>
  <r>
    <n v="5077"/>
    <n v="4954"/>
    <m/>
    <x v="1"/>
    <n v="9"/>
    <n v="13"/>
    <n v="-1"/>
    <n v="52"/>
    <n v="-1"/>
    <n v="31.1076026831328"/>
    <n v="-1"/>
    <n v="4.2411132940668601"/>
    <n v="-1"/>
    <n v="7.3858894827649904"/>
    <n v="-1"/>
    <n v="71.894423663605906"/>
    <n v="-1"/>
    <x v="8"/>
    <x v="0"/>
    <x v="0"/>
  </r>
  <r>
    <n v="5077"/>
    <n v="4524"/>
    <m/>
    <x v="1"/>
    <n v="10"/>
    <n v="13"/>
    <n v="-1"/>
    <n v="52"/>
    <n v="-1"/>
    <n v="31.232302553707001"/>
    <n v="-1"/>
    <n v="5.0872001791214299"/>
    <n v="-1"/>
    <n v="8.3938802955503604"/>
    <n v="-1"/>
    <n v="66.518417587640698"/>
    <n v="-1"/>
    <x v="9"/>
    <x v="0"/>
    <x v="0"/>
  </r>
  <r>
    <n v="5077"/>
    <n v="6368"/>
    <m/>
    <x v="1"/>
    <n v="10"/>
    <n v="13"/>
    <n v="-1"/>
    <n v="52"/>
    <n v="-1"/>
    <n v="13.556731578326"/>
    <n v="-1"/>
    <n v="4.2118397792533599"/>
    <n v="-1"/>
    <n v="6.9495356357680498"/>
    <n v="-1"/>
    <n v="66.317538699784393"/>
    <n v="-1"/>
    <x v="9"/>
    <x v="0"/>
    <x v="0"/>
  </r>
  <r>
    <n v="5077"/>
    <n v="4954"/>
    <m/>
    <x v="1"/>
    <n v="11"/>
    <n v="13"/>
    <n v="-1"/>
    <n v="52"/>
    <n v="-1"/>
    <n v="30.340344613220299"/>
    <n v="-1"/>
    <n v="6.2673364690659996"/>
    <n v="-1"/>
    <n v="10.9145526898754"/>
    <n v="-1"/>
    <n v="61.921405419930899"/>
    <n v="-1"/>
    <x v="10"/>
    <x v="0"/>
    <x v="0"/>
  </r>
  <r>
    <n v="5077"/>
    <n v="6767"/>
    <m/>
    <x v="1"/>
    <n v="11"/>
    <n v="13"/>
    <n v="-1"/>
    <n v="52"/>
    <n v="-1"/>
    <n v="56.825113564755398"/>
    <n v="-1"/>
    <n v="0.91452917950124202"/>
    <n v="-1"/>
    <n v="1.26205026771171"/>
    <n v="-1"/>
    <n v="61.126116320965203"/>
    <n v="-1"/>
    <x v="10"/>
    <x v="10"/>
    <x v="0"/>
  </r>
  <r>
    <n v="5078"/>
    <n v="6760"/>
    <m/>
    <x v="1"/>
    <n v="2"/>
    <n v="13"/>
    <n v="-1"/>
    <n v="52"/>
    <n v="-1"/>
    <n v="20.932278251394902"/>
    <n v="-1"/>
    <n v="2.6952265505052599"/>
    <n v="-1"/>
    <n v="3.7194126268454202"/>
    <n v="-1"/>
    <n v="72.819392697632395"/>
    <n v="-1"/>
    <x v="1"/>
    <x v="16"/>
    <x v="0"/>
  </r>
  <r>
    <n v="5078"/>
    <n v="6763"/>
    <m/>
    <x v="1"/>
    <n v="8"/>
    <n v="13"/>
    <n v="-1"/>
    <n v="52"/>
    <n v="-1"/>
    <n v="30.395822476494899"/>
    <n v="-1"/>
    <n v="1.6044781920981901"/>
    <n v="-1"/>
    <n v="2.2141799050955102"/>
    <n v="-1"/>
    <n v="67.468164613366298"/>
    <n v="-1"/>
    <x v="7"/>
    <x v="7"/>
    <x v="0"/>
  </r>
  <r>
    <n v="5078"/>
    <n v="4954"/>
    <m/>
    <x v="1"/>
    <n v="9"/>
    <n v="13"/>
    <n v="-1"/>
    <n v="52"/>
    <n v="-1"/>
    <n v="32.680802050206303"/>
    <n v="-1"/>
    <n v="5.5113293794704603"/>
    <n v="-1"/>
    <n v="9.5979680044932092"/>
    <n v="-1"/>
    <n v="69.746061397595"/>
    <n v="-1"/>
    <x v="8"/>
    <x v="0"/>
    <x v="0"/>
  </r>
  <r>
    <n v="5078"/>
    <n v="6368"/>
    <m/>
    <x v="1"/>
    <n v="9"/>
    <n v="13"/>
    <n v="-1"/>
    <n v="52"/>
    <n v="-1"/>
    <n v="15.9682721646255"/>
    <n v="-1"/>
    <n v="5.3479240892053497"/>
    <n v="-1"/>
    <n v="8.8240747471888206"/>
    <n v="-1"/>
    <n v="67.466730960302897"/>
    <n v="-1"/>
    <x v="8"/>
    <x v="0"/>
    <x v="0"/>
  </r>
  <r>
    <n v="5078"/>
    <n v="6642"/>
    <m/>
    <x v="1"/>
    <n v="9"/>
    <n v="13"/>
    <n v="-1"/>
    <n v="52"/>
    <n v="-1"/>
    <n v="41.380776139778703"/>
    <n v="-1"/>
    <n v="1.25200191807608"/>
    <n v="-1"/>
    <n v="1.72776264694499"/>
    <n v="-1"/>
    <n v="64.273886083743307"/>
    <n v="-1"/>
    <x v="8"/>
    <x v="4"/>
    <x v="0"/>
  </r>
  <r>
    <n v="5078"/>
    <n v="4524"/>
    <m/>
    <x v="1"/>
    <n v="10"/>
    <n v="13"/>
    <n v="-1"/>
    <n v="52"/>
    <n v="-1"/>
    <n v="26.360109077804299"/>
    <n v="-1"/>
    <n v="6.1970953736265999"/>
    <n v="-1"/>
    <n v="10.2252073664839"/>
    <n v="-1"/>
    <n v="64.820518368875497"/>
    <n v="-1"/>
    <x v="9"/>
    <x v="0"/>
    <x v="0"/>
  </r>
  <r>
    <n v="5078"/>
    <n v="6357"/>
    <m/>
    <x v="1"/>
    <n v="11"/>
    <n v="13"/>
    <n v="-1"/>
    <n v="52"/>
    <n v="-1"/>
    <n v="38.291911922073503"/>
    <n v="-1"/>
    <n v="2.20172586053727"/>
    <n v="-1"/>
    <n v="3.6328476698864902"/>
    <n v="-1"/>
    <n v="47.331765728651"/>
    <n v="-1"/>
    <x v="10"/>
    <x v="0"/>
    <x v="0"/>
  </r>
  <r>
    <n v="5084"/>
    <n v="6641"/>
    <m/>
    <x v="1"/>
    <n v="1"/>
    <n v="20"/>
    <n v="-1"/>
    <n v="80"/>
    <n v="-1"/>
    <n v="37.9242560090917"/>
    <n v="-1"/>
    <n v="13.099529964379601"/>
    <n v="-1"/>
    <n v="18.077351350843902"/>
    <n v="-1"/>
    <n v="46.5066148032925"/>
    <n v="-1"/>
    <x v="0"/>
    <x v="3"/>
    <x v="0"/>
  </r>
  <r>
    <n v="5084"/>
    <n v="6357"/>
    <m/>
    <x v="1"/>
    <n v="2"/>
    <n v="20"/>
    <n v="-1"/>
    <n v="80"/>
    <n v="-1"/>
    <n v="41.321666445534198"/>
    <n v="-1"/>
    <n v="2.1495371752696402"/>
    <n v="-1"/>
    <n v="3.54673633919491"/>
    <n v="-1"/>
    <n v="44.201910507388199"/>
    <n v="-1"/>
    <x v="1"/>
    <x v="0"/>
    <x v="0"/>
  </r>
  <r>
    <n v="5084"/>
    <n v="6767"/>
    <m/>
    <x v="1"/>
    <n v="2"/>
    <n v="20"/>
    <n v="-1"/>
    <n v="80"/>
    <n v="-1"/>
    <n v="55.087597868516397"/>
    <n v="-1"/>
    <n v="1.457464047582"/>
    <n v="-1"/>
    <n v="2.0113003856631599"/>
    <n v="-1"/>
    <n v="45.472844924748699"/>
    <n v="-1"/>
    <x v="1"/>
    <x v="10"/>
    <x v="0"/>
  </r>
  <r>
    <n v="5084"/>
    <n v="6767"/>
    <m/>
    <x v="1"/>
    <n v="4"/>
    <n v="20"/>
    <n v="-1"/>
    <n v="80"/>
    <n v="-1"/>
    <n v="55.794489604028001"/>
    <n v="-1"/>
    <n v="1.4334462543912201"/>
    <n v="-1"/>
    <n v="1.9781558310598899"/>
    <n v="-1"/>
    <n v="43.868939012487402"/>
    <n v="-1"/>
    <x v="3"/>
    <x v="10"/>
    <x v="0"/>
  </r>
  <r>
    <n v="5084"/>
    <n v="4954"/>
    <m/>
    <x v="1"/>
    <n v="5"/>
    <n v="20"/>
    <n v="-1"/>
    <n v="80"/>
    <n v="-1"/>
    <n v="30.310924696183299"/>
    <n v="-1"/>
    <n v="13.6592373897342"/>
    <n v="-1"/>
    <n v="23.787531901249402"/>
    <n v="-1"/>
    <n v="46.529581651766797"/>
    <n v="-1"/>
    <x v="4"/>
    <x v="0"/>
    <x v="0"/>
  </r>
  <r>
    <n v="5084"/>
    <n v="6763"/>
    <m/>
    <x v="1"/>
    <n v="5"/>
    <n v="20"/>
    <n v="-1"/>
    <n v="80"/>
    <n v="-1"/>
    <n v="31.971559986776601"/>
    <n v="-1"/>
    <n v="2.3725887453455101"/>
    <n v="-1"/>
    <n v="3.2741724685768099"/>
    <n v="-1"/>
    <n v="45.129087626313201"/>
    <n v="-1"/>
    <x v="4"/>
    <x v="7"/>
    <x v="0"/>
  </r>
  <r>
    <n v="5084"/>
    <n v="6641"/>
    <m/>
    <x v="1"/>
    <n v="6"/>
    <n v="20"/>
    <n v="-1"/>
    <n v="80"/>
    <n v="-1"/>
    <n v="39.144628658422903"/>
    <n v="-1"/>
    <n v="12.436048101351799"/>
    <n v="-1"/>
    <n v="17.161746379865502"/>
    <n v="-1"/>
    <n v="45.975756695429098"/>
    <n v="-1"/>
    <x v="5"/>
    <x v="3"/>
    <x v="0"/>
  </r>
  <r>
    <n v="5084"/>
    <n v="6640"/>
    <m/>
    <x v="1"/>
    <n v="10"/>
    <n v="20"/>
    <n v="-1"/>
    <n v="80"/>
    <n v="-1"/>
    <n v="11.2855771311709"/>
    <n v="-1"/>
    <n v="8.2961823787723592"/>
    <n v="-1"/>
    <n v="11.4487316431466"/>
    <n v="-1"/>
    <n v="41.1159432548545"/>
    <n v="-1"/>
    <x v="9"/>
    <x v="2"/>
    <x v="0"/>
  </r>
  <r>
    <n v="5082"/>
    <n v="6641"/>
    <m/>
    <x v="1"/>
    <n v="1"/>
    <n v="20"/>
    <n v="-1"/>
    <n v="80"/>
    <n v="-1"/>
    <n v="32.142378870368098"/>
    <n v="-1"/>
    <n v="16.695481539165499"/>
    <n v="-1"/>
    <n v="23.039764524048401"/>
    <n v="-1"/>
    <n v="46.291160375186799"/>
    <n v="-1"/>
    <x v="0"/>
    <x v="3"/>
    <x v="0"/>
  </r>
  <r>
    <n v="5082"/>
    <n v="6357"/>
    <m/>
    <x v="1"/>
    <n v="2"/>
    <n v="20"/>
    <n v="-1"/>
    <n v="80"/>
    <n v="-1"/>
    <n v="40.706297938246699"/>
    <n v="-1"/>
    <n v="2.04776792471531"/>
    <n v="-1"/>
    <n v="3.37881707578026"/>
    <n v="-1"/>
    <n v="43.804814790452397"/>
    <n v="-1"/>
    <x v="1"/>
    <x v="0"/>
    <x v="0"/>
  </r>
  <r>
    <n v="5082"/>
    <n v="6357"/>
    <m/>
    <x v="1"/>
    <n v="4"/>
    <n v="20"/>
    <n v="-1"/>
    <n v="80"/>
    <n v="-1"/>
    <n v="43.033533268184001"/>
    <n v="-1"/>
    <n v="1.95266172364095"/>
    <n v="-1"/>
    <n v="3.2218918440075699"/>
    <n v="-1"/>
    <n v="41.861533501804402"/>
    <n v="-1"/>
    <x v="3"/>
    <x v="0"/>
    <x v="0"/>
  </r>
  <r>
    <n v="5082"/>
    <n v="6641"/>
    <m/>
    <x v="1"/>
    <n v="4"/>
    <n v="20"/>
    <n v="-1"/>
    <n v="80"/>
    <n v="-1"/>
    <n v="39.691950714123102"/>
    <n v="-1"/>
    <n v="17.396940703681299"/>
    <n v="-1"/>
    <n v="24.007778171080201"/>
    <n v="-1"/>
    <n v="42.361088404393897"/>
    <n v="-1"/>
    <x v="3"/>
    <x v="3"/>
    <x v="0"/>
  </r>
  <r>
    <n v="5082"/>
    <n v="6642"/>
    <m/>
    <x v="1"/>
    <n v="5"/>
    <n v="20"/>
    <n v="-1"/>
    <n v="80"/>
    <n v="-1"/>
    <n v="42.451941580513299"/>
    <n v="-1"/>
    <n v="1.88179979625019"/>
    <n v="-1"/>
    <n v="2.5968837188252598"/>
    <n v="-1"/>
    <n v="44.611474717810196"/>
    <n v="-1"/>
    <x v="4"/>
    <x v="4"/>
    <x v="0"/>
  </r>
  <r>
    <n v="5082"/>
    <n v="6763"/>
    <m/>
    <x v="1"/>
    <n v="5"/>
    <n v="20"/>
    <n v="-1"/>
    <n v="80"/>
    <n v="-1"/>
    <n v="32.759777502747099"/>
    <n v="-1"/>
    <n v="2.3407101139066202"/>
    <n v="-1"/>
    <n v="3.23017995719113"/>
    <n v="-1"/>
    <n v="45.422463509170498"/>
    <n v="-1"/>
    <x v="4"/>
    <x v="7"/>
    <x v="0"/>
  </r>
  <r>
    <n v="5082"/>
    <n v="6642"/>
    <m/>
    <x v="1"/>
    <n v="6"/>
    <n v="20"/>
    <n v="-1"/>
    <n v="80"/>
    <n v="-1"/>
    <n v="41.8419169701491"/>
    <n v="-1"/>
    <n v="1.9166824859465299"/>
    <n v="-1"/>
    <n v="2.6450218306062099"/>
    <n v="-1"/>
    <n v="46.345824867616599"/>
    <n v="-1"/>
    <x v="5"/>
    <x v="4"/>
    <x v="0"/>
  </r>
  <r>
    <n v="5082"/>
    <n v="4950"/>
    <m/>
    <x v="1"/>
    <n v="12"/>
    <n v="20"/>
    <n v="-1"/>
    <n v="80"/>
    <n v="-1"/>
    <n v="45.297825190680904"/>
    <n v="-1"/>
    <n v="1.80279204879114"/>
    <n v="-1"/>
    <n v="2.9746068805053798"/>
    <n v="-1"/>
    <n v="37.092122732661501"/>
    <n v="-1"/>
    <x v="11"/>
    <x v="0"/>
    <x v="0"/>
  </r>
  <r>
    <n v="5079"/>
    <n v="6641"/>
    <m/>
    <x v="1"/>
    <n v="2"/>
    <n v="20"/>
    <n v="-1"/>
    <n v="80"/>
    <n v="-1"/>
    <n v="38.454812825700898"/>
    <n v="-1"/>
    <n v="16.999398520515399"/>
    <n v="-1"/>
    <n v="23.4591699583112"/>
    <n v="-1"/>
    <n v="45.090122931436099"/>
    <n v="-1"/>
    <x v="1"/>
    <x v="3"/>
    <x v="0"/>
  </r>
  <r>
    <n v="5079"/>
    <n v="6767"/>
    <m/>
    <x v="1"/>
    <n v="2"/>
    <n v="20"/>
    <n v="-1"/>
    <n v="80"/>
    <n v="-1"/>
    <n v="55.824131838868198"/>
    <n v="-1"/>
    <n v="1.4377879934318101"/>
    <n v="-1"/>
    <n v="1.9841474309359"/>
    <n v="-1"/>
    <n v="45.6316226083364"/>
    <n v="-1"/>
    <x v="1"/>
    <x v="10"/>
    <x v="0"/>
  </r>
  <r>
    <n v="5079"/>
    <n v="6357"/>
    <m/>
    <x v="1"/>
    <n v="3"/>
    <n v="20"/>
    <n v="-1"/>
    <n v="80"/>
    <n v="-1"/>
    <n v="39.542612868394002"/>
    <n v="-1"/>
    <n v="2.2006245958250101"/>
    <n v="-1"/>
    <n v="3.6310305831112601"/>
    <n v="-1"/>
    <n v="42.000326538615603"/>
    <n v="-1"/>
    <x v="2"/>
    <x v="0"/>
    <x v="0"/>
  </r>
  <r>
    <n v="5079"/>
    <n v="6767"/>
    <m/>
    <x v="1"/>
    <n v="3"/>
    <n v="20"/>
    <n v="-1"/>
    <n v="80"/>
    <n v="-1"/>
    <n v="56.018292428332899"/>
    <n v="-1"/>
    <n v="1.42836093743546"/>
    <n v="-1"/>
    <n v="1.97113809366093"/>
    <n v="-1"/>
    <n v="46.5934643388319"/>
    <n v="-1"/>
    <x v="2"/>
    <x v="10"/>
    <x v="0"/>
  </r>
  <r>
    <n v="5079"/>
    <n v="4954"/>
    <m/>
    <x v="1"/>
    <n v="4"/>
    <n v="20"/>
    <n v="-1"/>
    <n v="80"/>
    <n v="-1"/>
    <n v="30.566399815018499"/>
    <n v="-1"/>
    <n v="13.072116787208101"/>
    <n v="-1"/>
    <n v="22.765062662010099"/>
    <n v="-1"/>
    <n v="45.173069617263501"/>
    <n v="-1"/>
    <x v="3"/>
    <x v="0"/>
    <x v="0"/>
  </r>
  <r>
    <n v="5079"/>
    <n v="4954"/>
    <m/>
    <x v="1"/>
    <n v="5"/>
    <n v="20"/>
    <n v="-1"/>
    <n v="80"/>
    <n v="-1"/>
    <n v="29.3828803228532"/>
    <n v="-1"/>
    <n v="8.4116351041325501"/>
    <n v="-1"/>
    <n v="14.648844051250199"/>
    <n v="-1"/>
    <n v="46.0845904931763"/>
    <n v="-1"/>
    <x v="4"/>
    <x v="0"/>
    <x v="0"/>
  </r>
  <r>
    <n v="5079"/>
    <n v="6763"/>
    <m/>
    <x v="1"/>
    <n v="6"/>
    <n v="20"/>
    <n v="-1"/>
    <n v="80"/>
    <n v="-1"/>
    <n v="30.997058674397"/>
    <n v="-1"/>
    <n v="2.4458001679764001"/>
    <n v="-1"/>
    <n v="3.3752042318074298"/>
    <n v="-1"/>
    <n v="44.744078730212799"/>
    <n v="-1"/>
    <x v="5"/>
    <x v="7"/>
    <x v="0"/>
  </r>
  <r>
    <n v="5079"/>
    <n v="6645"/>
    <m/>
    <x v="1"/>
    <n v="12"/>
    <n v="20"/>
    <n v="-1"/>
    <n v="80"/>
    <n v="-1"/>
    <n v="47.684325225201299"/>
    <n v="-1"/>
    <n v="1.70455899045276"/>
    <n v="-1"/>
    <n v="2.3522913986968401"/>
    <n v="-1"/>
    <n v="42.0789440221509"/>
    <n v="-1"/>
    <x v="11"/>
    <x v="21"/>
    <x v="0"/>
  </r>
  <r>
    <n v="5083"/>
    <n v="6357"/>
    <m/>
    <x v="1"/>
    <n v="2"/>
    <n v="20"/>
    <n v="-1"/>
    <n v="80"/>
    <n v="-1"/>
    <n v="37.663239522744298"/>
    <n v="-1"/>
    <n v="2.2551269811658798"/>
    <n v="-1"/>
    <n v="3.7209595189237099"/>
    <n v="-1"/>
    <n v="43.885170476427398"/>
    <n v="-1"/>
    <x v="1"/>
    <x v="0"/>
    <x v="0"/>
  </r>
  <r>
    <n v="5083"/>
    <n v="6641"/>
    <m/>
    <x v="1"/>
    <n v="2"/>
    <n v="20"/>
    <n v="-1"/>
    <n v="80"/>
    <n v="-1"/>
    <n v="35.097212669704398"/>
    <n v="-1"/>
    <n v="12.6780919347806"/>
    <n v="-1"/>
    <n v="17.495766869997201"/>
    <n v="-1"/>
    <n v="46.252242957112301"/>
    <n v="-1"/>
    <x v="1"/>
    <x v="3"/>
    <x v="0"/>
  </r>
  <r>
    <n v="5083"/>
    <n v="4954"/>
    <m/>
    <x v="1"/>
    <n v="4"/>
    <n v="20"/>
    <n v="-1"/>
    <n v="80"/>
    <n v="-1"/>
    <n v="33.480782644452901"/>
    <n v="-1"/>
    <n v="9.3139249128690604"/>
    <n v="-1"/>
    <n v="16.220179770594399"/>
    <n v="-1"/>
    <n v="45.516758980958301"/>
    <n v="-1"/>
    <x v="3"/>
    <x v="0"/>
    <x v="0"/>
  </r>
  <r>
    <n v="5083"/>
    <n v="6357"/>
    <m/>
    <x v="1"/>
    <n v="4"/>
    <n v="20"/>
    <n v="-1"/>
    <n v="80"/>
    <n v="-1"/>
    <n v="37.141541580696803"/>
    <n v="-1"/>
    <n v="2.30836680748937"/>
    <n v="-1"/>
    <n v="3.8088052323574701"/>
    <n v="-1"/>
    <n v="43.916936084267903"/>
    <n v="-1"/>
    <x v="3"/>
    <x v="0"/>
    <x v="0"/>
  </r>
  <r>
    <n v="5083"/>
    <n v="6641"/>
    <m/>
    <x v="1"/>
    <n v="4"/>
    <n v="20"/>
    <n v="-1"/>
    <n v="80"/>
    <n v="-1"/>
    <n v="34.3821135428297"/>
    <n v="-1"/>
    <n v="16.646329921721701"/>
    <n v="-1"/>
    <n v="22.9719352919759"/>
    <n v="-1"/>
    <n v="44.242454070630203"/>
    <n v="-1"/>
    <x v="3"/>
    <x v="3"/>
    <x v="0"/>
  </r>
  <r>
    <n v="5083"/>
    <n v="3659"/>
    <m/>
    <x v="1"/>
    <n v="5"/>
    <n v="20"/>
    <n v="-1"/>
    <n v="80"/>
    <n v="-1"/>
    <n v="39.626447713745897"/>
    <n v="-1"/>
    <n v="1.9866213389691401"/>
    <n v="-1"/>
    <n v="3.27792520929908"/>
    <n v="-1"/>
    <n v="45.048133192852099"/>
    <n v="-1"/>
    <x v="4"/>
    <x v="0"/>
    <x v="0"/>
  </r>
  <r>
    <n v="5083"/>
    <n v="4954"/>
    <m/>
    <x v="1"/>
    <n v="5"/>
    <n v="20"/>
    <n v="-1"/>
    <n v="80"/>
    <n v="-1"/>
    <n v="29.621752803920401"/>
    <n v="-1"/>
    <n v="9.6745342874195099"/>
    <n v="-1"/>
    <n v="16.8481802040194"/>
    <n v="-1"/>
    <n v="46.184232388302597"/>
    <n v="-1"/>
    <x v="4"/>
    <x v="0"/>
    <x v="0"/>
  </r>
  <r>
    <n v="5083"/>
    <n v="6368"/>
    <m/>
    <x v="1"/>
    <n v="5"/>
    <n v="20"/>
    <n v="-1"/>
    <n v="80"/>
    <n v="-1"/>
    <n v="28.843344254886102"/>
    <n v="-1"/>
    <n v="2.77918106254443"/>
    <n v="-1"/>
    <n v="4.5856487531983001"/>
    <n v="-1"/>
    <n v="44.110451192232603"/>
    <n v="-1"/>
    <x v="4"/>
    <x v="0"/>
    <x v="0"/>
  </r>
  <r>
    <n v="5083"/>
    <n v="6642"/>
    <m/>
    <x v="1"/>
    <n v="5"/>
    <n v="20"/>
    <n v="-1"/>
    <n v="80"/>
    <n v="-1"/>
    <n v="42.099814262493403"/>
    <n v="-1"/>
    <n v="1.88140760239959"/>
    <n v="-1"/>
    <n v="2.5963424913114399"/>
    <n v="-1"/>
    <n v="45.065306315861498"/>
    <n v="-1"/>
    <x v="4"/>
    <x v="4"/>
    <x v="0"/>
  </r>
  <r>
    <n v="5083"/>
    <n v="4950"/>
    <m/>
    <x v="1"/>
    <n v="11"/>
    <n v="20"/>
    <n v="-1"/>
    <n v="80"/>
    <n v="-1"/>
    <n v="41.862569994505002"/>
    <n v="-1"/>
    <n v="1.9277394665299801"/>
    <n v="-1"/>
    <n v="3.18077011977446"/>
    <n v="-1"/>
    <n v="41.368194646769901"/>
    <n v="-1"/>
    <x v="10"/>
    <x v="0"/>
    <x v="0"/>
  </r>
  <r>
    <n v="5083"/>
    <n v="4951"/>
    <m/>
    <x v="1"/>
    <n v="11"/>
    <n v="20"/>
    <n v="-1"/>
    <n v="80"/>
    <n v="-1"/>
    <n v="40.645026427822899"/>
    <n v="-1"/>
    <n v="2.2090986394316201"/>
    <n v="-1"/>
    <n v="3.64501275506217"/>
    <n v="-1"/>
    <n v="45.195973289283401"/>
    <n v="-1"/>
    <x v="10"/>
    <x v="0"/>
    <x v="0"/>
  </r>
  <r>
    <n v="5086"/>
    <n v="6641"/>
    <m/>
    <x v="1"/>
    <n v="2"/>
    <n v="20"/>
    <n v="-1"/>
    <n v="80"/>
    <n v="-1"/>
    <n v="39.900714301015299"/>
    <n v="-1"/>
    <n v="18.251687960600499"/>
    <n v="-1"/>
    <n v="25.187329385628701"/>
    <n v="-1"/>
    <n v="45.695532669828097"/>
    <n v="-1"/>
    <x v="1"/>
    <x v="3"/>
    <x v="0"/>
  </r>
  <r>
    <n v="5086"/>
    <n v="6767"/>
    <m/>
    <x v="1"/>
    <n v="2"/>
    <n v="20"/>
    <n v="-1"/>
    <n v="80"/>
    <n v="-1"/>
    <n v="56.719122458787503"/>
    <n v="-1"/>
    <n v="1.4086331164693999"/>
    <n v="-1"/>
    <n v="1.94391370072777"/>
    <n v="-1"/>
    <n v="46.098764377543503"/>
    <n v="-1"/>
    <x v="1"/>
    <x v="10"/>
    <x v="0"/>
  </r>
  <r>
    <n v="5086"/>
    <n v="6357"/>
    <m/>
    <x v="1"/>
    <n v="3"/>
    <n v="20"/>
    <n v="-1"/>
    <n v="80"/>
    <n v="-1"/>
    <n v="40.688628596648499"/>
    <n v="-1"/>
    <n v="2.1784965979140698"/>
    <n v="-1"/>
    <n v="3.5945193865582201"/>
    <n v="-1"/>
    <n v="43.987488132066403"/>
    <n v="-1"/>
    <x v="2"/>
    <x v="0"/>
    <x v="0"/>
  </r>
  <r>
    <n v="5086"/>
    <n v="4954"/>
    <m/>
    <x v="1"/>
    <n v="4"/>
    <n v="20"/>
    <n v="-1"/>
    <n v="80"/>
    <n v="-1"/>
    <n v="30.703296924372001"/>
    <n v="-1"/>
    <n v="7.2919082739355998"/>
    <n v="-1"/>
    <n v="12.6988422367995"/>
    <n v="-1"/>
    <n v="45.578039357055999"/>
    <n v="-1"/>
    <x v="3"/>
    <x v="0"/>
    <x v="0"/>
  </r>
  <r>
    <n v="5086"/>
    <n v="6767"/>
    <m/>
    <x v="1"/>
    <n v="4"/>
    <n v="20"/>
    <n v="-1"/>
    <n v="80"/>
    <n v="-1"/>
    <n v="56.547877522736499"/>
    <n v="-1"/>
    <n v="1.4162382031228"/>
    <n v="-1"/>
    <n v="1.95440872030946"/>
    <n v="-1"/>
    <n v="44.171133046395497"/>
    <n v="-1"/>
    <x v="3"/>
    <x v="10"/>
    <x v="0"/>
  </r>
  <r>
    <n v="5086"/>
    <n v="4954"/>
    <m/>
    <x v="1"/>
    <n v="5"/>
    <n v="20"/>
    <n v="-1"/>
    <n v="80"/>
    <n v="-1"/>
    <n v="34.023963293130798"/>
    <n v="-1"/>
    <n v="9.7675875791005904"/>
    <n v="-1"/>
    <n v="17.010232307019201"/>
    <n v="-1"/>
    <n v="46.007464807837103"/>
    <n v="-1"/>
    <x v="4"/>
    <x v="0"/>
    <x v="0"/>
  </r>
  <r>
    <n v="5086"/>
    <n v="6641"/>
    <m/>
    <x v="1"/>
    <n v="6"/>
    <n v="20"/>
    <n v="-1"/>
    <n v="80"/>
    <n v="-1"/>
    <n v="39.833629674643397"/>
    <n v="-1"/>
    <n v="11.3712325557754"/>
    <n v="-1"/>
    <n v="15.692300926970001"/>
    <n v="-1"/>
    <n v="45.980955267934299"/>
    <n v="-1"/>
    <x v="5"/>
    <x v="3"/>
    <x v="0"/>
  </r>
  <r>
    <n v="5086"/>
    <n v="6645"/>
    <m/>
    <x v="1"/>
    <n v="12"/>
    <n v="20"/>
    <n v="-1"/>
    <n v="80"/>
    <n v="-1"/>
    <n v="45.691239029738199"/>
    <n v="-1"/>
    <n v="1.8096920836269701"/>
    <n v="-1"/>
    <n v="2.49737506677593"/>
    <n v="-1"/>
    <n v="43.203830779514298"/>
    <n v="-1"/>
    <x v="11"/>
    <x v="21"/>
    <x v="0"/>
  </r>
  <r>
    <n v="5085"/>
    <n v="6641"/>
    <m/>
    <x v="1"/>
    <n v="1"/>
    <n v="20"/>
    <n v="-1"/>
    <n v="80"/>
    <n v="-1"/>
    <n v="33.364418615166201"/>
    <n v="-1"/>
    <n v="16.642022702553898"/>
    <n v="-1"/>
    <n v="22.9659913295244"/>
    <n v="-1"/>
    <n v="46.261941016253203"/>
    <n v="-1"/>
    <x v="0"/>
    <x v="3"/>
    <x v="0"/>
  </r>
  <r>
    <n v="5085"/>
    <n v="6767"/>
    <m/>
    <x v="1"/>
    <n v="2"/>
    <n v="20"/>
    <n v="-1"/>
    <n v="80"/>
    <n v="-1"/>
    <n v="55.563005979128398"/>
    <n v="-1"/>
    <n v="1.4485438375364701"/>
    <n v="-1"/>
    <n v="1.9989904958003299"/>
    <n v="-1"/>
    <n v="45.865746812426998"/>
    <n v="-1"/>
    <x v="1"/>
    <x v="10"/>
    <x v="0"/>
  </r>
  <r>
    <n v="5085"/>
    <n v="6357"/>
    <m/>
    <x v="1"/>
    <n v="3"/>
    <n v="20"/>
    <n v="-1"/>
    <n v="80"/>
    <n v="-1"/>
    <n v="39.454624864843602"/>
    <n v="-1"/>
    <n v="2.1654589986938899"/>
    <n v="-1"/>
    <n v="3.57300734784492"/>
    <n v="-1"/>
    <n v="42.6583121073187"/>
    <n v="-1"/>
    <x v="2"/>
    <x v="0"/>
    <x v="0"/>
  </r>
  <r>
    <n v="5085"/>
    <n v="6641"/>
    <m/>
    <x v="1"/>
    <n v="3"/>
    <n v="20"/>
    <n v="-1"/>
    <n v="80"/>
    <n v="-1"/>
    <n v="31.832094265489101"/>
    <n v="-1"/>
    <n v="19.277698006907499"/>
    <n v="-1"/>
    <n v="26.603223249532299"/>
    <n v="-1"/>
    <n v="44.9838618142999"/>
    <n v="-1"/>
    <x v="2"/>
    <x v="3"/>
    <x v="0"/>
  </r>
  <r>
    <n v="5085"/>
    <n v="6767"/>
    <m/>
    <x v="1"/>
    <n v="3"/>
    <n v="20"/>
    <n v="-1"/>
    <n v="80"/>
    <n v="-1"/>
    <n v="53.489418690400903"/>
    <n v="-1"/>
    <n v="1.50241338338249"/>
    <n v="-1"/>
    <n v="2.07333046906784"/>
    <n v="-1"/>
    <n v="45.946135362167396"/>
    <n v="-1"/>
    <x v="2"/>
    <x v="10"/>
    <x v="0"/>
  </r>
  <r>
    <n v="5085"/>
    <n v="6763"/>
    <m/>
    <x v="1"/>
    <n v="5"/>
    <n v="20"/>
    <n v="-1"/>
    <n v="80"/>
    <n v="-1"/>
    <n v="31.552517892285401"/>
    <n v="-1"/>
    <n v="2.4022369425627699"/>
    <n v="-1"/>
    <n v="3.3150869807366199"/>
    <n v="-1"/>
    <n v="43.683719918884201"/>
    <n v="-1"/>
    <x v="4"/>
    <x v="7"/>
    <x v="0"/>
  </r>
  <r>
    <n v="5085"/>
    <n v="6763"/>
    <m/>
    <x v="1"/>
    <n v="6"/>
    <n v="20"/>
    <n v="-1"/>
    <n v="80"/>
    <n v="-1"/>
    <n v="31.036096369355398"/>
    <n v="-1"/>
    <n v="2.4422570498331502"/>
    <n v="-1"/>
    <n v="3.3703147287697401"/>
    <n v="-1"/>
    <n v="44.414211456499103"/>
    <n v="-1"/>
    <x v="5"/>
    <x v="7"/>
    <x v="0"/>
  </r>
  <r>
    <n v="5085"/>
    <n v="3660"/>
    <m/>
    <x v="1"/>
    <n v="12"/>
    <n v="20"/>
    <n v="-1"/>
    <n v="80"/>
    <n v="-1"/>
    <n v="48.4828941064982"/>
    <n v="-1"/>
    <n v="1.7016606430144501"/>
    <n v="-1"/>
    <n v="2.8077400609738401"/>
    <n v="-1"/>
    <n v="42.929456662572498"/>
    <n v="-1"/>
    <x v="11"/>
    <x v="0"/>
    <x v="0"/>
  </r>
  <r>
    <n v="5085"/>
    <n v="4951"/>
    <m/>
    <x v="1"/>
    <n v="12"/>
    <n v="20"/>
    <n v="-1"/>
    <n v="80"/>
    <n v="-1"/>
    <n v="42.697254676487098"/>
    <n v="-1"/>
    <n v="1.96904764820741"/>
    <n v="-1"/>
    <n v="3.2489286195422298"/>
    <n v="-1"/>
    <n v="42.984358854445297"/>
    <n v="-1"/>
    <x v="11"/>
    <x v="0"/>
    <x v="0"/>
  </r>
  <r>
    <n v="5085"/>
    <n v="6761"/>
    <m/>
    <x v="1"/>
    <n v="12"/>
    <n v="20"/>
    <n v="-1"/>
    <n v="80"/>
    <n v="-1"/>
    <n v="48.368291376835003"/>
    <n v="-1"/>
    <n v="1.7436813784615"/>
    <n v="-1"/>
    <n v="2.4062802939623502"/>
    <n v="-1"/>
    <n v="42.932908786982097"/>
    <n v="-1"/>
    <x v="11"/>
    <x v="20"/>
    <x v="0"/>
  </r>
  <r>
    <n v="5081"/>
    <n v="6357"/>
    <m/>
    <x v="1"/>
    <n v="2"/>
    <n v="20"/>
    <n v="-1"/>
    <n v="80"/>
    <n v="-1"/>
    <n v="43.278239298839402"/>
    <n v="-1"/>
    <n v="2.0576903280462302"/>
    <n v="-1"/>
    <n v="3.3951890412762702"/>
    <n v="-1"/>
    <n v="44.526234647774999"/>
    <n v="-1"/>
    <x v="1"/>
    <x v="0"/>
    <x v="0"/>
  </r>
  <r>
    <n v="5081"/>
    <n v="6641"/>
    <m/>
    <x v="1"/>
    <n v="2"/>
    <n v="20"/>
    <n v="-1"/>
    <n v="80"/>
    <n v="-1"/>
    <n v="38.856089670644998"/>
    <n v="-1"/>
    <n v="14.2974547720834"/>
    <n v="-1"/>
    <n v="19.7304875854751"/>
    <n v="-1"/>
    <n v="46.857109674937199"/>
    <n v="-1"/>
    <x v="1"/>
    <x v="3"/>
    <x v="0"/>
  </r>
  <r>
    <n v="5081"/>
    <n v="4954"/>
    <m/>
    <x v="1"/>
    <n v="4"/>
    <n v="20"/>
    <n v="-1"/>
    <n v="80"/>
    <n v="-1"/>
    <n v="33.326470779889398"/>
    <n v="-1"/>
    <n v="9.1961726159887895"/>
    <n v="-1"/>
    <n v="16.015114404310498"/>
    <n v="-1"/>
    <n v="45.335253098530401"/>
    <n v="-1"/>
    <x v="3"/>
    <x v="0"/>
    <x v="0"/>
  </r>
  <r>
    <n v="5081"/>
    <n v="6357"/>
    <m/>
    <x v="1"/>
    <n v="4"/>
    <n v="20"/>
    <n v="-1"/>
    <n v="80"/>
    <n v="-1"/>
    <n v="38.595977730245302"/>
    <n v="-1"/>
    <n v="2.24060662387022"/>
    <n v="-1"/>
    <n v="3.6970009293858599"/>
    <n v="-1"/>
    <n v="43.012212791237701"/>
    <n v="-1"/>
    <x v="3"/>
    <x v="0"/>
    <x v="0"/>
  </r>
  <r>
    <n v="5081"/>
    <n v="6641"/>
    <m/>
    <x v="1"/>
    <n v="4"/>
    <n v="20"/>
    <n v="-1"/>
    <n v="80"/>
    <n v="-1"/>
    <n v="30.806425043761202"/>
    <n v="-1"/>
    <n v="20.723047403454601"/>
    <n v="-1"/>
    <n v="28.5978054167674"/>
    <n v="-1"/>
    <n v="43.471871880482901"/>
    <n v="-1"/>
    <x v="3"/>
    <x v="3"/>
    <x v="0"/>
  </r>
  <r>
    <n v="5081"/>
    <n v="3659"/>
    <m/>
    <x v="1"/>
    <n v="5"/>
    <n v="20"/>
    <n v="-1"/>
    <n v="80"/>
    <n v="-1"/>
    <n v="40.6036750614158"/>
    <n v="-1"/>
    <n v="1.9459036797598801"/>
    <n v="-1"/>
    <n v="3.2107410716037998"/>
    <n v="-1"/>
    <n v="44.994708877087298"/>
    <n v="-1"/>
    <x v="4"/>
    <x v="0"/>
    <x v="0"/>
  </r>
  <r>
    <n v="5081"/>
    <n v="4954"/>
    <m/>
    <x v="1"/>
    <n v="5"/>
    <n v="20"/>
    <n v="-1"/>
    <n v="80"/>
    <n v="-1"/>
    <n v="29.655365662722701"/>
    <n v="-1"/>
    <n v="9.7410208418015891"/>
    <n v="-1"/>
    <n v="16.963966392387199"/>
    <n v="-1"/>
    <n v="46.282191126331298"/>
    <n v="-1"/>
    <x v="4"/>
    <x v="0"/>
    <x v="0"/>
  </r>
  <r>
    <n v="5081"/>
    <n v="6368"/>
    <m/>
    <x v="1"/>
    <n v="5"/>
    <n v="20"/>
    <n v="-1"/>
    <n v="80"/>
    <n v="-1"/>
    <n v="26.1255608155099"/>
    <n v="-1"/>
    <n v="3.2191737572048198"/>
    <n v="-1"/>
    <n v="5.3116366993879502"/>
    <n v="-1"/>
    <n v="44.729384501437004"/>
    <n v="-1"/>
    <x v="4"/>
    <x v="0"/>
    <x v="0"/>
  </r>
  <r>
    <n v="5081"/>
    <n v="6763"/>
    <m/>
    <x v="1"/>
    <n v="6"/>
    <n v="20"/>
    <n v="-1"/>
    <n v="80"/>
    <n v="-1"/>
    <n v="31.209419047440999"/>
    <n v="-1"/>
    <n v="2.3983275465239502"/>
    <n v="-1"/>
    <n v="3.3096920142030499"/>
    <n v="-1"/>
    <n v="45.525952226342397"/>
    <n v="-1"/>
    <x v="5"/>
    <x v="7"/>
    <x v="0"/>
  </r>
  <r>
    <n v="5080"/>
    <n v="6641"/>
    <m/>
    <x v="1"/>
    <n v="1"/>
    <n v="20"/>
    <n v="-1"/>
    <n v="80"/>
    <n v="-1"/>
    <n v="40.187441659856397"/>
    <n v="-1"/>
    <n v="13.7858989521631"/>
    <n v="-1"/>
    <n v="19.024540553985201"/>
    <n v="-1"/>
    <n v="46.642873925174001"/>
    <n v="-1"/>
    <x v="0"/>
    <x v="3"/>
    <x v="0"/>
  </r>
  <r>
    <n v="5080"/>
    <n v="6641"/>
    <m/>
    <x v="1"/>
    <n v="4"/>
    <n v="20"/>
    <n v="-1"/>
    <n v="80"/>
    <n v="-1"/>
    <n v="36.385571616268201"/>
    <n v="-1"/>
    <n v="17.5923996344739"/>
    <n v="-1"/>
    <n v="24.277511495574"/>
    <n v="-1"/>
    <n v="40.5472959088709"/>
    <n v="-1"/>
    <x v="3"/>
    <x v="3"/>
    <x v="0"/>
  </r>
  <r>
    <n v="5080"/>
    <n v="6767"/>
    <m/>
    <x v="1"/>
    <n v="4"/>
    <n v="20"/>
    <n v="-1"/>
    <n v="80"/>
    <n v="-1"/>
    <n v="54.093885238444997"/>
    <n v="-1"/>
    <n v="1.4859306741807801"/>
    <n v="-1"/>
    <n v="2.0505843303694702"/>
    <n v="-1"/>
    <n v="40.491402020544299"/>
    <n v="-1"/>
    <x v="3"/>
    <x v="10"/>
    <x v="0"/>
  </r>
  <r>
    <n v="5080"/>
    <n v="4954"/>
    <m/>
    <x v="1"/>
    <n v="5"/>
    <n v="20"/>
    <n v="-1"/>
    <n v="80"/>
    <n v="-1"/>
    <n v="31.9753304047799"/>
    <n v="-1"/>
    <n v="13.1587215589413"/>
    <n v="-1"/>
    <n v="22.9158846816897"/>
    <n v="-1"/>
    <n v="45.698451712703097"/>
    <n v="-1"/>
    <x v="4"/>
    <x v="0"/>
    <x v="0"/>
  </r>
  <r>
    <n v="5080"/>
    <n v="6368"/>
    <m/>
    <x v="1"/>
    <n v="5"/>
    <n v="20"/>
    <n v="-1"/>
    <n v="80"/>
    <n v="-1"/>
    <n v="24.6345061009532"/>
    <n v="-1"/>
    <n v="3.0651315663330601"/>
    <n v="-1"/>
    <n v="5.0574670844495504"/>
    <n v="-1"/>
    <n v="43.9794202055404"/>
    <n v="-1"/>
    <x v="4"/>
    <x v="0"/>
    <x v="0"/>
  </r>
  <r>
    <n v="5080"/>
    <n v="6642"/>
    <m/>
    <x v="1"/>
    <n v="5"/>
    <n v="20"/>
    <n v="-1"/>
    <n v="80"/>
    <n v="-1"/>
    <n v="42.022372978132701"/>
    <n v="-1"/>
    <n v="1.9324911240356"/>
    <n v="-1"/>
    <n v="2.6668377511691301"/>
    <n v="-1"/>
    <n v="44.631547935943601"/>
    <n v="-1"/>
    <x v="4"/>
    <x v="4"/>
    <x v="0"/>
  </r>
  <r>
    <n v="5080"/>
    <n v="6642"/>
    <m/>
    <x v="1"/>
    <n v="6"/>
    <n v="20"/>
    <n v="-1"/>
    <n v="80"/>
    <n v="-1"/>
    <n v="43.018370766855497"/>
    <n v="-1"/>
    <n v="1.8472484173069601"/>
    <n v="-1"/>
    <n v="2.5492028158836102"/>
    <n v="-1"/>
    <n v="46.160368699474397"/>
    <n v="-1"/>
    <x v="5"/>
    <x v="4"/>
    <x v="0"/>
  </r>
  <r>
    <n v="5080"/>
    <n v="6767"/>
    <m/>
    <x v="1"/>
    <n v="6"/>
    <n v="20"/>
    <n v="-1"/>
    <n v="80"/>
    <n v="-1"/>
    <n v="56.373043131935901"/>
    <n v="-1"/>
    <n v="1.3795621043228301"/>
    <n v="-1"/>
    <n v="1.90379570396551"/>
    <n v="-1"/>
    <n v="45.8265357444808"/>
    <n v="-1"/>
    <x v="5"/>
    <x v="10"/>
    <x v="0"/>
  </r>
  <r>
    <n v="5080"/>
    <n v="4951"/>
    <m/>
    <x v="1"/>
    <n v="12"/>
    <n v="20"/>
    <n v="-1"/>
    <n v="80"/>
    <n v="-1"/>
    <n v="37.818312884757397"/>
    <n v="-1"/>
    <n v="2.2003195808355001"/>
    <n v="-1"/>
    <n v="3.6305273083785701"/>
    <n v="-1"/>
    <n v="42.017658827398101"/>
    <n v="-1"/>
    <x v="11"/>
    <x v="0"/>
    <x v="0"/>
  </r>
  <r>
    <n v="5077"/>
    <n v="6357"/>
    <m/>
    <x v="1"/>
    <n v="2"/>
    <n v="20"/>
    <n v="-1"/>
    <n v="80"/>
    <n v="-1"/>
    <n v="39.119026317604103"/>
    <n v="-1"/>
    <n v="2.19449180506715"/>
    <n v="-1"/>
    <n v="3.6209114783607901"/>
    <n v="-1"/>
    <n v="43.635204303915003"/>
    <n v="-1"/>
    <x v="1"/>
    <x v="0"/>
    <x v="0"/>
  </r>
  <r>
    <n v="5077"/>
    <n v="6641"/>
    <m/>
    <x v="1"/>
    <n v="2"/>
    <n v="20"/>
    <n v="-1"/>
    <n v="80"/>
    <n v="-1"/>
    <n v="32.609518339861999"/>
    <n v="-1"/>
    <n v="18.7746272565517"/>
    <n v="-1"/>
    <n v="25.908985614041399"/>
    <n v="-1"/>
    <n v="46.101549371656503"/>
    <n v="-1"/>
    <x v="1"/>
    <x v="3"/>
    <x v="0"/>
  </r>
  <r>
    <n v="5077"/>
    <n v="6767"/>
    <m/>
    <x v="1"/>
    <n v="2"/>
    <n v="20"/>
    <n v="-1"/>
    <n v="80"/>
    <n v="-1"/>
    <n v="55.874108485094197"/>
    <n v="-1"/>
    <n v="1.4335861972345001"/>
    <n v="-1"/>
    <n v="1.97834895218361"/>
    <n v="-1"/>
    <n v="45.392468062383401"/>
    <n v="-1"/>
    <x v="1"/>
    <x v="10"/>
    <x v="0"/>
  </r>
  <r>
    <n v="5077"/>
    <n v="6357"/>
    <m/>
    <x v="1"/>
    <n v="3"/>
    <n v="20"/>
    <n v="-1"/>
    <n v="80"/>
    <n v="-1"/>
    <n v="40.939899002192902"/>
    <n v="-1"/>
    <n v="1.99151789936222"/>
    <n v="-1"/>
    <n v="3.28600453394766"/>
    <n v="-1"/>
    <n v="44.255343621626402"/>
    <n v="-1"/>
    <x v="2"/>
    <x v="0"/>
    <x v="0"/>
  </r>
  <r>
    <n v="5077"/>
    <n v="6767"/>
    <m/>
    <x v="1"/>
    <n v="3"/>
    <n v="20"/>
    <n v="-1"/>
    <n v="80"/>
    <n v="-1"/>
    <n v="56.138385730528199"/>
    <n v="-1"/>
    <n v="1.4293711914332701"/>
    <n v="-1"/>
    <n v="1.9725322441779101"/>
    <n v="-1"/>
    <n v="45.9120841431915"/>
    <n v="-1"/>
    <x v="2"/>
    <x v="10"/>
    <x v="0"/>
  </r>
  <r>
    <n v="5077"/>
    <n v="6763"/>
    <m/>
    <x v="1"/>
    <n v="5"/>
    <n v="20"/>
    <n v="-1"/>
    <n v="80"/>
    <n v="-1"/>
    <n v="31.186474921555799"/>
    <n v="-1"/>
    <n v="2.4339145864963401"/>
    <n v="-1"/>
    <n v="3.3588021293649502"/>
    <n v="-1"/>
    <n v="44.8353066295739"/>
    <n v="-1"/>
    <x v="4"/>
    <x v="7"/>
    <x v="0"/>
  </r>
  <r>
    <n v="5077"/>
    <n v="3659"/>
    <m/>
    <x v="1"/>
    <n v="6"/>
    <n v="20"/>
    <n v="-1"/>
    <n v="80"/>
    <n v="-1"/>
    <n v="40.800070790200699"/>
    <n v="-1"/>
    <n v="1.87477004618339"/>
    <n v="-1"/>
    <n v="3.0933705762026"/>
    <n v="-1"/>
    <n v="46.232735570267501"/>
    <n v="-1"/>
    <x v="5"/>
    <x v="0"/>
    <x v="0"/>
  </r>
  <r>
    <n v="5077"/>
    <n v="6763"/>
    <m/>
    <x v="1"/>
    <n v="6"/>
    <n v="20"/>
    <n v="-1"/>
    <n v="80"/>
    <n v="-1"/>
    <n v="30.773304314204101"/>
    <n v="-1"/>
    <n v="2.4373657096279899"/>
    <n v="-1"/>
    <n v="3.3635646792866201"/>
    <n v="-1"/>
    <n v="44.8913234713538"/>
    <n v="-1"/>
    <x v="5"/>
    <x v="7"/>
    <x v="0"/>
  </r>
  <r>
    <n v="5077"/>
    <n v="6640"/>
    <m/>
    <x v="1"/>
    <n v="11"/>
    <n v="20"/>
    <n v="-1"/>
    <n v="80"/>
    <n v="-1"/>
    <n v="13.7304382884414"/>
    <n v="-1"/>
    <n v="6.2685886808875901"/>
    <n v="-1"/>
    <n v="8.6506523497339103"/>
    <n v="-1"/>
    <n v="46.469590958610098"/>
    <n v="-1"/>
    <x v="10"/>
    <x v="2"/>
    <x v="0"/>
  </r>
  <r>
    <n v="5077"/>
    <n v="3660"/>
    <m/>
    <x v="1"/>
    <n v="12"/>
    <n v="20"/>
    <n v="-1"/>
    <n v="80"/>
    <n v="-1"/>
    <n v="44.550717787775397"/>
    <n v="-1"/>
    <n v="1.81232221750998"/>
    <n v="-1"/>
    <n v="2.9903316588914599"/>
    <n v="-1"/>
    <n v="43.229087538615197"/>
    <n v="-1"/>
    <x v="11"/>
    <x v="0"/>
    <x v="0"/>
  </r>
  <r>
    <n v="5077"/>
    <n v="4950"/>
    <m/>
    <x v="1"/>
    <n v="12"/>
    <n v="20"/>
    <n v="-1"/>
    <n v="80"/>
    <n v="-1"/>
    <n v="44.218493888051199"/>
    <n v="-1"/>
    <n v="1.8332490283799301"/>
    <n v="-1"/>
    <n v="3.0248608968268802"/>
    <n v="-1"/>
    <n v="43.244779376746898"/>
    <n v="-1"/>
    <x v="11"/>
    <x v="0"/>
    <x v="0"/>
  </r>
  <r>
    <n v="5077"/>
    <n v="4951"/>
    <m/>
    <x v="1"/>
    <n v="12"/>
    <n v="20"/>
    <n v="-1"/>
    <n v="80"/>
    <n v="-1"/>
    <n v="42.640476318730101"/>
    <n v="-1"/>
    <n v="2.0840384829041798"/>
    <n v="-1"/>
    <n v="3.4386634967919001"/>
    <n v="-1"/>
    <n v="42.705239901282802"/>
    <n v="-1"/>
    <x v="11"/>
    <x v="0"/>
    <x v="0"/>
  </r>
  <r>
    <n v="5077"/>
    <n v="6645"/>
    <m/>
    <x v="1"/>
    <n v="12"/>
    <n v="20"/>
    <n v="-1"/>
    <n v="80"/>
    <n v="-1"/>
    <n v="45.1680049418378"/>
    <n v="-1"/>
    <n v="1.8132028542688501"/>
    <n v="-1"/>
    <n v="2.5022199302449901"/>
    <n v="-1"/>
    <n v="45.509525357214699"/>
    <n v="-1"/>
    <x v="11"/>
    <x v="21"/>
    <x v="0"/>
  </r>
  <r>
    <n v="5077"/>
    <n v="6761"/>
    <m/>
    <x v="1"/>
    <n v="12"/>
    <n v="20"/>
    <n v="-1"/>
    <n v="80"/>
    <n v="-1"/>
    <n v="44.6027147576321"/>
    <n v="-1"/>
    <n v="1.8198625449267201"/>
    <n v="-1"/>
    <n v="2.5114103033210902"/>
    <n v="-1"/>
    <n v="43.242138085278803"/>
    <n v="-1"/>
    <x v="11"/>
    <x v="20"/>
    <x v="0"/>
  </r>
  <r>
    <n v="5078"/>
    <n v="6357"/>
    <m/>
    <x v="1"/>
    <n v="2"/>
    <n v="20"/>
    <n v="-1"/>
    <n v="80"/>
    <n v="-1"/>
    <n v="42.1235575797267"/>
    <n v="-1"/>
    <n v="1.9739994366347999"/>
    <n v="-1"/>
    <n v="3.2570990704474099"/>
    <n v="-1"/>
    <n v="44.547851473696902"/>
    <n v="-1"/>
    <x v="1"/>
    <x v="0"/>
    <x v="0"/>
  </r>
  <r>
    <n v="5078"/>
    <n v="6641"/>
    <m/>
    <x v="1"/>
    <n v="2"/>
    <n v="20"/>
    <n v="-1"/>
    <n v="80"/>
    <n v="-1"/>
    <n v="41.198400575943701"/>
    <n v="-1"/>
    <n v="17.6748812130833"/>
    <n v="-1"/>
    <n v="24.391336074054902"/>
    <n v="-1"/>
    <n v="44.725120679144801"/>
    <n v="-1"/>
    <x v="1"/>
    <x v="3"/>
    <x v="0"/>
  </r>
  <r>
    <n v="5078"/>
    <n v="6641"/>
    <m/>
    <x v="1"/>
    <n v="4"/>
    <n v="20"/>
    <n v="-1"/>
    <n v="80"/>
    <n v="-1"/>
    <n v="35.848275685035802"/>
    <n v="-1"/>
    <n v="14.4472922132053"/>
    <n v="-1"/>
    <n v="19.937263254223399"/>
    <n v="-1"/>
    <n v="43.168394370163703"/>
    <n v="-1"/>
    <x v="3"/>
    <x v="3"/>
    <x v="0"/>
  </r>
  <r>
    <n v="5078"/>
    <n v="6767"/>
    <m/>
    <x v="1"/>
    <n v="4"/>
    <n v="20"/>
    <n v="-1"/>
    <n v="80"/>
    <n v="-1"/>
    <n v="57.255723030041203"/>
    <n v="-1"/>
    <n v="1.39573630241673"/>
    <n v="-1"/>
    <n v="1.9261160973350899"/>
    <n v="-1"/>
    <n v="46.228696613054602"/>
    <n v="-1"/>
    <x v="3"/>
    <x v="10"/>
    <x v="0"/>
  </r>
  <r>
    <n v="5078"/>
    <n v="3659"/>
    <m/>
    <x v="1"/>
    <n v="6"/>
    <n v="20"/>
    <n v="-1"/>
    <n v="80"/>
    <n v="-1"/>
    <n v="40.199281180011397"/>
    <n v="-1"/>
    <n v="1.95646075658675"/>
    <n v="-1"/>
    <n v="3.2281602483681402"/>
    <n v="-1"/>
    <n v="45.708377055302101"/>
    <n v="-1"/>
    <x v="5"/>
    <x v="0"/>
    <x v="0"/>
  </r>
  <r>
    <n v="5078"/>
    <n v="6641"/>
    <m/>
    <x v="1"/>
    <n v="6"/>
    <n v="20"/>
    <n v="-1"/>
    <n v="80"/>
    <n v="-1"/>
    <n v="36.309890775708901"/>
    <n v="-1"/>
    <n v="18.5942754487928"/>
    <n v="-1"/>
    <n v="25.6601001193341"/>
    <n v="-1"/>
    <n v="45.800506025191901"/>
    <n v="-1"/>
    <x v="5"/>
    <x v="3"/>
    <x v="0"/>
  </r>
  <r>
    <n v="5078"/>
    <n v="6642"/>
    <m/>
    <x v="1"/>
    <n v="6"/>
    <n v="20"/>
    <n v="-1"/>
    <n v="80"/>
    <n v="-1"/>
    <n v="41.8016831123374"/>
    <n v="-1"/>
    <n v="1.9207266424510201"/>
    <n v="-1"/>
    <n v="2.6506027665824101"/>
    <n v="-1"/>
    <n v="45.900106121646402"/>
    <n v="-1"/>
    <x v="5"/>
    <x v="4"/>
    <x v="0"/>
  </r>
  <r>
    <n v="5078"/>
    <n v="6640"/>
    <m/>
    <x v="1"/>
    <n v="10"/>
    <n v="20"/>
    <n v="-1"/>
    <n v="80"/>
    <n v="-1"/>
    <n v="10.487984211215799"/>
    <n v="-1"/>
    <n v="8.2284801377996892"/>
    <n v="-1"/>
    <n v="11.3553025509271"/>
    <n v="-1"/>
    <n v="45.307116021400297"/>
    <n v="-1"/>
    <x v="9"/>
    <x v="2"/>
    <x v="0"/>
  </r>
  <r>
    <n v="5078"/>
    <n v="3660"/>
    <m/>
    <x v="1"/>
    <n v="12"/>
    <n v="20"/>
    <n v="-1"/>
    <n v="80"/>
    <n v="-1"/>
    <n v="45.353990236728301"/>
    <n v="-1"/>
    <n v="1.7951872583865101"/>
    <n v="-1"/>
    <n v="2.9620589763377501"/>
    <n v="-1"/>
    <n v="39.510011358547203"/>
    <n v="-1"/>
    <x v="11"/>
    <x v="0"/>
    <x v="0"/>
  </r>
  <r>
    <n v="5078"/>
    <n v="6761"/>
    <m/>
    <x v="1"/>
    <n v="12"/>
    <n v="20"/>
    <n v="-1"/>
    <n v="80"/>
    <n v="-1"/>
    <n v="44.890260796590603"/>
    <n v="-1"/>
    <n v="1.79922020441176"/>
    <n v="-1"/>
    <n v="2.4829238735088701"/>
    <n v="-1"/>
    <n v="39.512769219052103"/>
    <n v="-1"/>
    <x v="11"/>
    <x v="20"/>
    <x v="0"/>
  </r>
  <r>
    <n v="5084"/>
    <n v="6760"/>
    <m/>
    <x v="1"/>
    <n v="2"/>
    <n v="11"/>
    <n v="-1"/>
    <n v="44"/>
    <n v="-1"/>
    <n v="22.830777373278199"/>
    <n v="-1"/>
    <n v="2.3834049690983399"/>
    <n v="-1"/>
    <n v="3.2890988459907602"/>
    <n v="-1"/>
    <n v="87.870547077523597"/>
    <n v="-1"/>
    <x v="1"/>
    <x v="16"/>
    <x v="0"/>
  </r>
  <r>
    <n v="5084"/>
    <n v="3659"/>
    <m/>
    <x v="1"/>
    <n v="7"/>
    <n v="11"/>
    <n v="-1"/>
    <n v="44"/>
    <n v="-1"/>
    <n v="41.120330806822103"/>
    <n v="-1"/>
    <n v="1.0524221485403999"/>
    <n v="-1"/>
    <n v="1.7364965450916601"/>
    <n v="-1"/>
    <n v="82.740632382496798"/>
    <n v="-1"/>
    <x v="6"/>
    <x v="0"/>
    <x v="0"/>
  </r>
  <r>
    <n v="5084"/>
    <n v="6763"/>
    <m/>
    <x v="1"/>
    <n v="9"/>
    <n v="11"/>
    <n v="-1"/>
    <n v="44"/>
    <n v="-1"/>
    <n v="30.959098183631902"/>
    <n v="-1"/>
    <n v="1.3259287019325801"/>
    <n v="-1"/>
    <n v="1.82978160866697"/>
    <n v="-1"/>
    <n v="54.599591742007497"/>
    <n v="-1"/>
    <x v="8"/>
    <x v="7"/>
    <x v="0"/>
  </r>
  <r>
    <n v="5084"/>
    <n v="6357"/>
    <m/>
    <x v="1"/>
    <n v="10"/>
    <n v="11"/>
    <n v="-1"/>
    <n v="44"/>
    <n v="-1"/>
    <n v="39.457922518422102"/>
    <n v="-1"/>
    <n v="1.30610468483884"/>
    <n v="-1"/>
    <n v="2.1550727299840902"/>
    <n v="-1"/>
    <n v="80.697350561118299"/>
    <n v="-1"/>
    <x v="9"/>
    <x v="0"/>
    <x v="0"/>
  </r>
  <r>
    <n v="5084"/>
    <n v="6641"/>
    <m/>
    <x v="1"/>
    <n v="10"/>
    <n v="11"/>
    <n v="-1"/>
    <n v="44"/>
    <n v="-1"/>
    <n v="35.550211818082097"/>
    <n v="-1"/>
    <n v="13.3731854087359"/>
    <n v="-1"/>
    <n v="18.454995864055601"/>
    <n v="-1"/>
    <n v="79.794741780079505"/>
    <n v="-1"/>
    <x v="9"/>
    <x v="3"/>
    <x v="0"/>
  </r>
  <r>
    <n v="5084"/>
    <n v="2959"/>
    <m/>
    <x v="1"/>
    <n v="12"/>
    <n v="11"/>
    <n v="-1"/>
    <n v="44"/>
    <n v="-1"/>
    <n v="54.025398418452497"/>
    <n v="-1"/>
    <n v="0.75966110233573703"/>
    <n v="-1"/>
    <n v="1.2534408188539701"/>
    <n v="-1"/>
    <n v="84.017688131403801"/>
    <n v="-1"/>
    <x v="11"/>
    <x v="0"/>
    <x v="0"/>
  </r>
  <r>
    <n v="5084"/>
    <n v="4524"/>
    <m/>
    <x v="1"/>
    <n v="12"/>
    <n v="11"/>
    <n v="-1"/>
    <n v="44"/>
    <n v="-1"/>
    <n v="25.881053885605802"/>
    <n v="-1"/>
    <n v="4.0805804208107599"/>
    <n v="-1"/>
    <n v="6.7329576943377596"/>
    <n v="-1"/>
    <n v="79.062564286653995"/>
    <n v="-1"/>
    <x v="11"/>
    <x v="0"/>
    <x v="0"/>
  </r>
  <r>
    <n v="5082"/>
    <n v="3659"/>
    <m/>
    <x v="1"/>
    <n v="7"/>
    <n v="11"/>
    <n v="-1"/>
    <n v="44"/>
    <n v="-1"/>
    <n v="40.560225065572602"/>
    <n v="-1"/>
    <n v="1.06856263987881"/>
    <n v="-1"/>
    <n v="1.7631283558000399"/>
    <n v="-1"/>
    <n v="85.9976828965669"/>
    <n v="-1"/>
    <x v="6"/>
    <x v="0"/>
    <x v="0"/>
  </r>
  <r>
    <n v="5082"/>
    <n v="6368"/>
    <m/>
    <x v="1"/>
    <n v="7"/>
    <n v="11"/>
    <n v="-1"/>
    <n v="44"/>
    <n v="-1"/>
    <n v="12.5359113764582"/>
    <n v="-1"/>
    <n v="5.14618572896934"/>
    <n v="-1"/>
    <n v="8.4912064527994193"/>
    <n v="-1"/>
    <n v="82.330720010525397"/>
    <n v="-1"/>
    <x v="6"/>
    <x v="0"/>
    <x v="0"/>
  </r>
  <r>
    <n v="5082"/>
    <n v="6642"/>
    <m/>
    <x v="1"/>
    <n v="7"/>
    <n v="11"/>
    <n v="-1"/>
    <n v="44"/>
    <n v="-1"/>
    <n v="42.329549300736403"/>
    <n v="-1"/>
    <n v="1.03207090493091"/>
    <n v="-1"/>
    <n v="1.42425784880466"/>
    <n v="-1"/>
    <n v="85.976293969478505"/>
    <n v="-1"/>
    <x v="6"/>
    <x v="4"/>
    <x v="0"/>
  </r>
  <r>
    <n v="5082"/>
    <n v="4524"/>
    <m/>
    <x v="1"/>
    <n v="8"/>
    <n v="11"/>
    <n v="-1"/>
    <n v="44"/>
    <n v="-1"/>
    <n v="33.311182262437697"/>
    <n v="-1"/>
    <n v="4.3803460366390503"/>
    <n v="-1"/>
    <n v="7.2275709604544396"/>
    <n v="-1"/>
    <n v="79.642878813377806"/>
    <n v="-1"/>
    <x v="7"/>
    <x v="0"/>
    <x v="0"/>
  </r>
  <r>
    <n v="5082"/>
    <n v="6763"/>
    <m/>
    <x v="1"/>
    <n v="9"/>
    <n v="11"/>
    <n v="-1"/>
    <n v="44"/>
    <n v="-1"/>
    <n v="32.2430705428837"/>
    <n v="-1"/>
    <n v="1.30066475083474"/>
    <n v="-1"/>
    <n v="1.79491735615194"/>
    <n v="-1"/>
    <n v="53.366900979056503"/>
    <n v="-1"/>
    <x v="8"/>
    <x v="7"/>
    <x v="0"/>
  </r>
  <r>
    <n v="5082"/>
    <n v="4954"/>
    <m/>
    <x v="1"/>
    <n v="10"/>
    <n v="11"/>
    <n v="-1"/>
    <n v="44"/>
    <n v="-1"/>
    <n v="32.422720601647001"/>
    <n v="-1"/>
    <n v="3.8092799328227298"/>
    <n v="-1"/>
    <n v="6.6338526330109397"/>
    <n v="-1"/>
    <n v="86.272930854643505"/>
    <n v="-1"/>
    <x v="9"/>
    <x v="0"/>
    <x v="0"/>
  </r>
  <r>
    <n v="5082"/>
    <n v="6357"/>
    <m/>
    <x v="1"/>
    <n v="10"/>
    <n v="11"/>
    <n v="-1"/>
    <n v="44"/>
    <n v="-1"/>
    <n v="39.929511855202698"/>
    <n v="-1"/>
    <n v="1.2967701282764901"/>
    <n v="-1"/>
    <n v="2.1396707116561999"/>
    <n v="-1"/>
    <n v="80.381501228775605"/>
    <n v="-1"/>
    <x v="9"/>
    <x v="0"/>
    <x v="0"/>
  </r>
  <r>
    <n v="5082"/>
    <n v="6641"/>
    <m/>
    <x v="1"/>
    <n v="10"/>
    <n v="11"/>
    <n v="-1"/>
    <n v="44"/>
    <n v="-1"/>
    <n v="40.497857360248403"/>
    <n v="-1"/>
    <n v="14.476150023095499"/>
    <n v="-1"/>
    <n v="19.9770870318718"/>
    <n v="-1"/>
    <n v="77.228753153095894"/>
    <n v="-1"/>
    <x v="9"/>
    <x v="3"/>
    <x v="0"/>
  </r>
  <r>
    <n v="5082"/>
    <n v="2959"/>
    <m/>
    <x v="1"/>
    <n v="12"/>
    <n v="11"/>
    <n v="-1"/>
    <n v="44"/>
    <n v="-1"/>
    <n v="56.765171264561999"/>
    <n v="-1"/>
    <n v="0.71376688783658804"/>
    <n v="-1"/>
    <n v="1.17771536493037"/>
    <n v="-1"/>
    <n v="84.000887589742703"/>
    <n v="-1"/>
    <x v="11"/>
    <x v="0"/>
    <x v="0"/>
  </r>
  <r>
    <n v="5082"/>
    <n v="4524"/>
    <m/>
    <x v="1"/>
    <n v="12"/>
    <n v="11"/>
    <n v="-1"/>
    <n v="44"/>
    <n v="-1"/>
    <n v="26.8492916653055"/>
    <n v="-1"/>
    <n v="6.3770960070767799"/>
    <n v="-1"/>
    <n v="10.522208411676701"/>
    <n v="-1"/>
    <n v="79.053384887159396"/>
    <n v="-1"/>
    <x v="11"/>
    <x v="0"/>
    <x v="0"/>
  </r>
  <r>
    <n v="5079"/>
    <n v="3659"/>
    <m/>
    <x v="1"/>
    <n v="8"/>
    <n v="11"/>
    <n v="-1"/>
    <n v="44"/>
    <n v="-1"/>
    <n v="38.818018969013799"/>
    <n v="-1"/>
    <n v="1.11686760342453"/>
    <n v="-1"/>
    <n v="1.84283154565047"/>
    <n v="-1"/>
    <n v="74.714059244413406"/>
    <n v="-1"/>
    <x v="7"/>
    <x v="0"/>
    <x v="0"/>
  </r>
  <r>
    <n v="5079"/>
    <n v="4524"/>
    <m/>
    <x v="1"/>
    <n v="8"/>
    <n v="11"/>
    <n v="-1"/>
    <n v="44"/>
    <n v="-1"/>
    <n v="31.369995970969899"/>
    <n v="-1"/>
    <n v="4.6595652610166702"/>
    <n v="-1"/>
    <n v="7.6882826806775002"/>
    <n v="-1"/>
    <n v="79.214979099481397"/>
    <n v="-1"/>
    <x v="7"/>
    <x v="0"/>
    <x v="0"/>
  </r>
  <r>
    <n v="5079"/>
    <n v="6368"/>
    <m/>
    <x v="1"/>
    <n v="8"/>
    <n v="11"/>
    <n v="-1"/>
    <n v="44"/>
    <n v="-1"/>
    <n v="29.637912957253999"/>
    <n v="-1"/>
    <n v="1.5468857294674401"/>
    <n v="-1"/>
    <n v="2.5523614536212702"/>
    <n v="-1"/>
    <n v="87.059087047970607"/>
    <n v="-1"/>
    <x v="7"/>
    <x v="0"/>
    <x v="0"/>
  </r>
  <r>
    <n v="5079"/>
    <n v="6642"/>
    <m/>
    <x v="1"/>
    <n v="8"/>
    <n v="11"/>
    <n v="-1"/>
    <n v="44"/>
    <n v="-1"/>
    <n v="41.231472468299003"/>
    <n v="-1"/>
    <n v="1.05904867974202"/>
    <n v="-1"/>
    <n v="1.46148717804399"/>
    <n v="-1"/>
    <n v="74.754606022953297"/>
    <n v="-1"/>
    <x v="7"/>
    <x v="4"/>
    <x v="0"/>
  </r>
  <r>
    <n v="5079"/>
    <n v="6763"/>
    <m/>
    <x v="1"/>
    <n v="9"/>
    <n v="11"/>
    <n v="-1"/>
    <n v="44"/>
    <n v="-1"/>
    <n v="30.815506676671902"/>
    <n v="-1"/>
    <n v="1.35068973157578"/>
    <n v="-1"/>
    <n v="1.8639518295745801"/>
    <n v="-1"/>
    <n v="54.026526979565297"/>
    <n v="-1"/>
    <x v="8"/>
    <x v="7"/>
    <x v="0"/>
  </r>
  <r>
    <n v="5079"/>
    <n v="6767"/>
    <m/>
    <x v="1"/>
    <n v="9"/>
    <n v="11"/>
    <n v="-1"/>
    <n v="44"/>
    <n v="-1"/>
    <n v="57.108554210695097"/>
    <n v="-1"/>
    <n v="0.76889905203450404"/>
    <n v="-1"/>
    <n v="1.0610806918076201"/>
    <n v="-1"/>
    <n v="75.020335394502098"/>
    <n v="-1"/>
    <x v="8"/>
    <x v="10"/>
    <x v="0"/>
  </r>
  <r>
    <n v="5079"/>
    <n v="6357"/>
    <m/>
    <x v="1"/>
    <n v="10"/>
    <n v="11"/>
    <n v="-1"/>
    <n v="44"/>
    <n v="-1"/>
    <n v="40.754644850499801"/>
    <n v="-1"/>
    <n v="1.1507095819598101"/>
    <n v="-1"/>
    <n v="1.89867081023368"/>
    <n v="-1"/>
    <n v="79.8607450906743"/>
    <n v="-1"/>
    <x v="9"/>
    <x v="0"/>
    <x v="0"/>
  </r>
  <r>
    <n v="5079"/>
    <n v="6641"/>
    <m/>
    <x v="1"/>
    <n v="10"/>
    <n v="11"/>
    <n v="-1"/>
    <n v="44"/>
    <n v="-1"/>
    <n v="39.590465846297803"/>
    <n v="-1"/>
    <n v="11.2632426313927"/>
    <n v="-1"/>
    <n v="15.5432748313219"/>
    <n v="-1"/>
    <n v="76.849987773724294"/>
    <n v="-1"/>
    <x v="9"/>
    <x v="3"/>
    <x v="0"/>
  </r>
  <r>
    <n v="5079"/>
    <n v="2959"/>
    <m/>
    <x v="1"/>
    <n v="12"/>
    <n v="11"/>
    <n v="-1"/>
    <n v="44"/>
    <n v="-1"/>
    <n v="53.511763460243401"/>
    <n v="-1"/>
    <n v="0.75423818816911603"/>
    <n v="-1"/>
    <n v="1.2444930104790399"/>
    <n v="-1"/>
    <n v="83.902034511226503"/>
    <n v="-1"/>
    <x v="11"/>
    <x v="0"/>
    <x v="0"/>
  </r>
  <r>
    <n v="5079"/>
    <n v="4524"/>
    <m/>
    <x v="1"/>
    <n v="12"/>
    <n v="11"/>
    <n v="-1"/>
    <n v="44"/>
    <n v="-1"/>
    <n v="24.974715550804302"/>
    <n v="-1"/>
    <n v="6.9256133146941004"/>
    <n v="-1"/>
    <n v="11.427261969245301"/>
    <n v="-1"/>
    <n v="79.367802571859301"/>
    <n v="-1"/>
    <x v="11"/>
    <x v="0"/>
    <x v="0"/>
  </r>
  <r>
    <n v="5079"/>
    <n v="6763"/>
    <m/>
    <x v="1"/>
    <n v="12"/>
    <n v="11"/>
    <n v="-1"/>
    <n v="44"/>
    <n v="-1"/>
    <n v="30.2711419740609"/>
    <n v="-1"/>
    <n v="1.3603221630059501"/>
    <n v="-1"/>
    <n v="1.87724458494822"/>
    <n v="-1"/>
    <n v="80.503250079599894"/>
    <n v="-1"/>
    <x v="11"/>
    <x v="7"/>
    <x v="0"/>
  </r>
  <r>
    <n v="5083"/>
    <n v="6760"/>
    <m/>
    <x v="1"/>
    <n v="3"/>
    <n v="11"/>
    <n v="-1"/>
    <n v="44"/>
    <n v="-1"/>
    <n v="15.9950386546047"/>
    <n v="-1"/>
    <n v="3.1667533103010599"/>
    <n v="-1"/>
    <n v="4.3701195531152104"/>
    <n v="-1"/>
    <n v="69.903760181829298"/>
    <n v="-1"/>
    <x v="2"/>
    <x v="16"/>
    <x v="0"/>
  </r>
  <r>
    <n v="5083"/>
    <n v="4524"/>
    <m/>
    <x v="1"/>
    <n v="8"/>
    <n v="11"/>
    <n v="-1"/>
    <n v="44"/>
    <n v="-1"/>
    <n v="30.9605441458298"/>
    <n v="-1"/>
    <n v="4.9847731817221304"/>
    <n v="-1"/>
    <n v="8.2248757498415106"/>
    <n v="-1"/>
    <n v="79.610292941846495"/>
    <n v="-1"/>
    <x v="7"/>
    <x v="0"/>
    <x v="0"/>
  </r>
  <r>
    <n v="5083"/>
    <n v="6763"/>
    <m/>
    <x v="1"/>
    <n v="9"/>
    <n v="11"/>
    <n v="-1"/>
    <n v="44"/>
    <n v="-1"/>
    <n v="31.816906060262198"/>
    <n v="-1"/>
    <n v="1.3041982088905499"/>
    <n v="-1"/>
    <n v="1.7997935282689601"/>
    <n v="-1"/>
    <n v="54.623760917849602"/>
    <n v="-1"/>
    <x v="8"/>
    <x v="7"/>
    <x v="0"/>
  </r>
  <r>
    <n v="5083"/>
    <n v="6357"/>
    <m/>
    <x v="1"/>
    <n v="10"/>
    <n v="11"/>
    <n v="-1"/>
    <n v="44"/>
    <n v="-1"/>
    <n v="41.686194755002099"/>
    <n v="-1"/>
    <n v="1.2223994034710399"/>
    <n v="-1"/>
    <n v="2.0169590157272101"/>
    <n v="-1"/>
    <n v="79.663055830882797"/>
    <n v="-1"/>
    <x v="9"/>
    <x v="0"/>
    <x v="0"/>
  </r>
  <r>
    <n v="5083"/>
    <n v="6641"/>
    <m/>
    <x v="1"/>
    <n v="10"/>
    <n v="11"/>
    <n v="-1"/>
    <n v="44"/>
    <n v="-1"/>
    <n v="38.602060330285902"/>
    <n v="-1"/>
    <n v="9.8760978256135203"/>
    <n v="-1"/>
    <n v="13.629014999346699"/>
    <n v="-1"/>
    <n v="76.137060519925996"/>
    <n v="-1"/>
    <x v="9"/>
    <x v="3"/>
    <x v="0"/>
  </r>
  <r>
    <n v="5083"/>
    <n v="6357"/>
    <m/>
    <x v="1"/>
    <n v="11"/>
    <n v="11"/>
    <n v="-1"/>
    <n v="44"/>
    <n v="-1"/>
    <n v="37.5600406879405"/>
    <n v="-1"/>
    <n v="1.42371323640674"/>
    <n v="-1"/>
    <n v="2.3491268400711198"/>
    <n v="-1"/>
    <n v="81.771583437742095"/>
    <n v="-1"/>
    <x v="10"/>
    <x v="0"/>
    <x v="0"/>
  </r>
  <r>
    <n v="5083"/>
    <n v="2959"/>
    <m/>
    <x v="1"/>
    <n v="12"/>
    <n v="11"/>
    <n v="-1"/>
    <n v="44"/>
    <n v="-1"/>
    <n v="55.780237369853801"/>
    <n v="-1"/>
    <n v="0.70226037402024599"/>
    <n v="-1"/>
    <n v="1.1587296171334101"/>
    <n v="-1"/>
    <n v="84.064743347039098"/>
    <n v="-1"/>
    <x v="11"/>
    <x v="0"/>
    <x v="0"/>
  </r>
  <r>
    <n v="5083"/>
    <n v="4524"/>
    <m/>
    <x v="1"/>
    <n v="12"/>
    <n v="11"/>
    <n v="-1"/>
    <n v="44"/>
    <n v="-1"/>
    <n v="26.897912948025201"/>
    <n v="-1"/>
    <n v="6.6181161368452504"/>
    <n v="-1"/>
    <n v="10.919891625794699"/>
    <n v="-1"/>
    <n v="79.717065517334703"/>
    <n v="-1"/>
    <x v="11"/>
    <x v="0"/>
    <x v="0"/>
  </r>
  <r>
    <n v="5083"/>
    <n v="6763"/>
    <m/>
    <x v="1"/>
    <n v="12"/>
    <n v="11"/>
    <n v="-1"/>
    <n v="44"/>
    <n v="-1"/>
    <n v="29.341861757702102"/>
    <n v="-1"/>
    <n v="1.41038707435188"/>
    <n v="-1"/>
    <n v="1.9463341626055899"/>
    <n v="-1"/>
    <n v="80.403523211024407"/>
    <n v="-1"/>
    <x v="11"/>
    <x v="7"/>
    <x v="0"/>
  </r>
  <r>
    <n v="5086"/>
    <n v="6760"/>
    <m/>
    <x v="1"/>
    <n v="3"/>
    <n v="11"/>
    <n v="-1"/>
    <n v="44"/>
    <n v="-1"/>
    <n v="15.708037007101099"/>
    <n v="-1"/>
    <n v="2.9839087994460698"/>
    <n v="-1"/>
    <n v="4.1177941290071898"/>
    <n v="-1"/>
    <n v="61.241789814905403"/>
    <n v="-1"/>
    <x v="2"/>
    <x v="16"/>
    <x v="0"/>
  </r>
  <r>
    <n v="5086"/>
    <n v="6760"/>
    <m/>
    <x v="1"/>
    <n v="4"/>
    <n v="11"/>
    <n v="-1"/>
    <n v="44"/>
    <n v="-1"/>
    <n v="15.4151091493154"/>
    <n v="-1"/>
    <n v="3.0442966856018798"/>
    <n v="-1"/>
    <n v="4.2011294116142501"/>
    <n v="-1"/>
    <n v="85.596618834922097"/>
    <n v="-1"/>
    <x v="3"/>
    <x v="16"/>
    <x v="0"/>
  </r>
  <r>
    <n v="5086"/>
    <n v="3659"/>
    <m/>
    <x v="1"/>
    <n v="7"/>
    <n v="11"/>
    <n v="-1"/>
    <n v="44"/>
    <n v="-1"/>
    <n v="38.577735935409997"/>
    <n v="-1"/>
    <n v="1.13238629355164"/>
    <n v="-1"/>
    <n v="1.8684373843602"/>
    <n v="-1"/>
    <n v="82.162101924287995"/>
    <n v="-1"/>
    <x v="6"/>
    <x v="0"/>
    <x v="0"/>
  </r>
  <r>
    <n v="5086"/>
    <n v="6368"/>
    <m/>
    <x v="1"/>
    <n v="7"/>
    <n v="11"/>
    <n v="-1"/>
    <n v="44"/>
    <n v="-1"/>
    <n v="28.0349093504983"/>
    <n v="-1"/>
    <n v="1.5237073234807399"/>
    <n v="-1"/>
    <n v="2.5141170837432201"/>
    <n v="-1"/>
    <n v="64.164503637970299"/>
    <n v="-1"/>
    <x v="6"/>
    <x v="0"/>
    <x v="0"/>
  </r>
  <r>
    <n v="5086"/>
    <n v="3659"/>
    <m/>
    <x v="1"/>
    <n v="8"/>
    <n v="11"/>
    <n v="-1"/>
    <n v="44"/>
    <n v="-1"/>
    <n v="40.7211271699816"/>
    <n v="-1"/>
    <n v="1.06253025812508"/>
    <n v="-1"/>
    <n v="1.75317492590639"/>
    <n v="-1"/>
    <n v="75.5028016891102"/>
    <n v="-1"/>
    <x v="7"/>
    <x v="0"/>
    <x v="0"/>
  </r>
  <r>
    <n v="5086"/>
    <n v="4524"/>
    <m/>
    <x v="1"/>
    <n v="8"/>
    <n v="11"/>
    <n v="-1"/>
    <n v="44"/>
    <n v="-1"/>
    <n v="33.146091489624098"/>
    <n v="-1"/>
    <n v="3.8791386272108301"/>
    <n v="-1"/>
    <n v="6.4005787348978798"/>
    <n v="-1"/>
    <n v="79.779655150324103"/>
    <n v="-1"/>
    <x v="7"/>
    <x v="0"/>
    <x v="0"/>
  </r>
  <r>
    <n v="5086"/>
    <n v="6642"/>
    <m/>
    <x v="1"/>
    <n v="8"/>
    <n v="11"/>
    <n v="-1"/>
    <n v="44"/>
    <n v="-1"/>
    <n v="40.915663647808898"/>
    <n v="-1"/>
    <n v="1.0826260874270099"/>
    <n v="-1"/>
    <n v="1.49402400064928"/>
    <n v="-1"/>
    <n v="75.608113143769899"/>
    <n v="-1"/>
    <x v="7"/>
    <x v="4"/>
    <x v="0"/>
  </r>
  <r>
    <n v="5086"/>
    <n v="6763"/>
    <m/>
    <x v="1"/>
    <n v="9"/>
    <n v="11"/>
    <n v="-1"/>
    <n v="44"/>
    <n v="-1"/>
    <n v="29.809787939580801"/>
    <n v="-1"/>
    <n v="1.3929103813929899"/>
    <n v="-1"/>
    <n v="1.92221632632233"/>
    <n v="-1"/>
    <n v="54.084543547766302"/>
    <n v="-1"/>
    <x v="8"/>
    <x v="7"/>
    <x v="0"/>
  </r>
  <r>
    <n v="5086"/>
    <n v="4954"/>
    <m/>
    <x v="1"/>
    <n v="10"/>
    <n v="11"/>
    <n v="-1"/>
    <n v="44"/>
    <n v="-1"/>
    <n v="32.647614753698903"/>
    <n v="-1"/>
    <n v="5.5965659703096797"/>
    <n v="-1"/>
    <n v="9.7464073401522793"/>
    <n v="-1"/>
    <n v="84.938256580294507"/>
    <n v="-1"/>
    <x v="9"/>
    <x v="0"/>
    <x v="0"/>
  </r>
  <r>
    <n v="5086"/>
    <n v="6357"/>
    <m/>
    <x v="1"/>
    <n v="10"/>
    <n v="11"/>
    <n v="-1"/>
    <n v="44"/>
    <n v="-1"/>
    <n v="41.618721392587801"/>
    <n v="-1"/>
    <n v="1.16985849347976"/>
    <n v="-1"/>
    <n v="1.93026651424161"/>
    <n v="-1"/>
    <n v="80.157116317194493"/>
    <n v="-1"/>
    <x v="9"/>
    <x v="0"/>
    <x v="0"/>
  </r>
  <r>
    <n v="5086"/>
    <n v="6641"/>
    <m/>
    <x v="1"/>
    <n v="10"/>
    <n v="11"/>
    <n v="-1"/>
    <n v="44"/>
    <n v="-1"/>
    <n v="43.848308506397501"/>
    <n v="-1"/>
    <n v="11.223681897787401"/>
    <n v="-1"/>
    <n v="15.4886810189467"/>
    <n v="-1"/>
    <n v="76.092376215284503"/>
    <n v="-1"/>
    <x v="9"/>
    <x v="3"/>
    <x v="0"/>
  </r>
  <r>
    <n v="5086"/>
    <n v="2959"/>
    <m/>
    <x v="1"/>
    <n v="12"/>
    <n v="11"/>
    <n v="-1"/>
    <n v="44"/>
    <n v="-1"/>
    <n v="57.338910126756403"/>
    <n v="-1"/>
    <n v="0.70613331378279998"/>
    <n v="-1"/>
    <n v="1.16511996774162"/>
    <n v="-1"/>
    <n v="84.012031377309597"/>
    <n v="-1"/>
    <x v="11"/>
    <x v="0"/>
    <x v="0"/>
  </r>
  <r>
    <n v="5086"/>
    <n v="4524"/>
    <m/>
    <x v="1"/>
    <n v="12"/>
    <n v="11"/>
    <n v="-1"/>
    <n v="44"/>
    <n v="-1"/>
    <n v="29.214008461297901"/>
    <n v="-1"/>
    <n v="4.10484146772537"/>
    <n v="-1"/>
    <n v="6.7729884217468603"/>
    <n v="-1"/>
    <n v="79.867604649460404"/>
    <n v="-1"/>
    <x v="11"/>
    <x v="0"/>
    <x v="0"/>
  </r>
  <r>
    <n v="5085"/>
    <n v="6760"/>
    <m/>
    <x v="1"/>
    <n v="3"/>
    <n v="11"/>
    <n v="-1"/>
    <n v="44"/>
    <n v="-1"/>
    <n v="19.9939585815426"/>
    <n v="-1"/>
    <n v="2.2308412468926"/>
    <n v="-1"/>
    <n v="3.0785609100743101"/>
    <n v="-1"/>
    <n v="60.264368925995598"/>
    <n v="-1"/>
    <x v="2"/>
    <x v="16"/>
    <x v="0"/>
  </r>
  <r>
    <n v="5085"/>
    <n v="6760"/>
    <m/>
    <x v="1"/>
    <n v="4"/>
    <n v="11"/>
    <n v="-1"/>
    <n v="44"/>
    <n v="-1"/>
    <n v="16.102482715664301"/>
    <n v="-1"/>
    <n v="2.89247380162251"/>
    <n v="-1"/>
    <n v="3.9916138324466699"/>
    <n v="-1"/>
    <n v="82.839708448960494"/>
    <n v="-1"/>
    <x v="3"/>
    <x v="16"/>
    <x v="0"/>
  </r>
  <r>
    <n v="5085"/>
    <n v="3659"/>
    <m/>
    <x v="1"/>
    <n v="7"/>
    <n v="11"/>
    <n v="-1"/>
    <n v="44"/>
    <n v="-1"/>
    <n v="40.003092589187503"/>
    <n v="-1"/>
    <n v="1.08339249723721"/>
    <n v="-1"/>
    <n v="1.7875976204413899"/>
    <n v="-1"/>
    <n v="86.148008003535693"/>
    <n v="-1"/>
    <x v="6"/>
    <x v="0"/>
    <x v="0"/>
  </r>
  <r>
    <n v="5085"/>
    <n v="6642"/>
    <m/>
    <x v="1"/>
    <n v="7"/>
    <n v="11"/>
    <n v="-1"/>
    <n v="44"/>
    <n v="-1"/>
    <n v="40.825170222571103"/>
    <n v="-1"/>
    <n v="1.07108193280144"/>
    <n v="-1"/>
    <n v="1.47809306726599"/>
    <n v="-1"/>
    <n v="86.172304907263396"/>
    <n v="-1"/>
    <x v="6"/>
    <x v="4"/>
    <x v="0"/>
  </r>
  <r>
    <n v="5085"/>
    <n v="3659"/>
    <m/>
    <x v="1"/>
    <n v="8"/>
    <n v="11"/>
    <n v="-1"/>
    <n v="44"/>
    <n v="-1"/>
    <n v="39.712336504368302"/>
    <n v="-1"/>
    <n v="1.08950273142231"/>
    <n v="-1"/>
    <n v="1.7976795068468101"/>
    <n v="-1"/>
    <n v="75.187175997256105"/>
    <n v="-1"/>
    <x v="7"/>
    <x v="0"/>
    <x v="0"/>
  </r>
  <r>
    <n v="5085"/>
    <n v="4524"/>
    <m/>
    <x v="1"/>
    <n v="8"/>
    <n v="11"/>
    <n v="-1"/>
    <n v="44"/>
    <n v="-1"/>
    <n v="30.720971302947401"/>
    <n v="-1"/>
    <n v="4.8923694961092004"/>
    <n v="-1"/>
    <n v="8.0724096685801801"/>
    <n v="-1"/>
    <n v="79.325240048416404"/>
    <n v="-1"/>
    <x v="7"/>
    <x v="0"/>
    <x v="0"/>
  </r>
  <r>
    <n v="5085"/>
    <n v="6642"/>
    <m/>
    <x v="1"/>
    <n v="8"/>
    <n v="11"/>
    <n v="-1"/>
    <n v="44"/>
    <n v="-1"/>
    <n v="41.536658231057203"/>
    <n v="-1"/>
    <n v="1.04581416034996"/>
    <n v="-1"/>
    <n v="1.4432235412829499"/>
    <n v="-1"/>
    <n v="75.223717947208797"/>
    <n v="-1"/>
    <x v="7"/>
    <x v="4"/>
    <x v="0"/>
  </r>
  <r>
    <n v="5085"/>
    <n v="6763"/>
    <m/>
    <x v="1"/>
    <n v="9"/>
    <n v="11"/>
    <n v="-1"/>
    <n v="44"/>
    <n v="-1"/>
    <n v="32.328637198212"/>
    <n v="-1"/>
    <n v="1.28688396284385"/>
    <n v="-1"/>
    <n v="1.77589986872452"/>
    <n v="-1"/>
    <n v="53.7676609879884"/>
    <n v="-1"/>
    <x v="8"/>
    <x v="7"/>
    <x v="0"/>
  </r>
  <r>
    <n v="5085"/>
    <n v="6767"/>
    <m/>
    <x v="1"/>
    <n v="9"/>
    <n v="11"/>
    <n v="-1"/>
    <n v="44"/>
    <n v="-1"/>
    <n v="57.187562846643303"/>
    <n v="-1"/>
    <n v="0.76806818141456301"/>
    <n v="-1"/>
    <n v="1.0599340903521"/>
    <n v="-1"/>
    <n v="73.752768198019197"/>
    <n v="-1"/>
    <x v="8"/>
    <x v="10"/>
    <x v="0"/>
  </r>
  <r>
    <n v="5085"/>
    <n v="6357"/>
    <m/>
    <x v="1"/>
    <n v="10"/>
    <n v="11"/>
    <n v="-1"/>
    <n v="44"/>
    <n v="-1"/>
    <n v="41.703636365298102"/>
    <n v="-1"/>
    <n v="1.1911101573095599"/>
    <n v="-1"/>
    <n v="1.96533175956077"/>
    <n v="-1"/>
    <n v="78.759442350569799"/>
    <n v="-1"/>
    <x v="9"/>
    <x v="0"/>
    <x v="0"/>
  </r>
  <r>
    <n v="5085"/>
    <n v="6368"/>
    <m/>
    <x v="1"/>
    <n v="10"/>
    <n v="11"/>
    <n v="-1"/>
    <n v="44"/>
    <n v="-1"/>
    <n v="11.664775315464"/>
    <n v="-1"/>
    <n v="5.68947461187273"/>
    <n v="-1"/>
    <n v="9.3876331095900003"/>
    <n v="-1"/>
    <n v="61.085586679859603"/>
    <n v="-1"/>
    <x v="9"/>
    <x v="0"/>
    <x v="0"/>
  </r>
  <r>
    <n v="5085"/>
    <n v="6641"/>
    <m/>
    <x v="1"/>
    <n v="10"/>
    <n v="11"/>
    <n v="-1"/>
    <n v="44"/>
    <n v="-1"/>
    <n v="47.4948155849454"/>
    <n v="-1"/>
    <n v="7.6565850805686502"/>
    <n v="-1"/>
    <n v="10.5660874111848"/>
    <n v="-1"/>
    <n v="75.049782830400105"/>
    <n v="-1"/>
    <x v="9"/>
    <x v="3"/>
    <x v="0"/>
  </r>
  <r>
    <n v="5085"/>
    <n v="2959"/>
    <m/>
    <x v="1"/>
    <n v="12"/>
    <n v="11"/>
    <n v="-1"/>
    <n v="44"/>
    <n v="-1"/>
    <n v="53.752533958124801"/>
    <n v="-1"/>
    <n v="0.80018391228114505"/>
    <n v="-1"/>
    <n v="1.3203034552638899"/>
    <n v="-1"/>
    <n v="84.011524787558599"/>
    <n v="-1"/>
    <x v="11"/>
    <x v="0"/>
    <x v="0"/>
  </r>
  <r>
    <n v="5085"/>
    <n v="3659"/>
    <m/>
    <x v="1"/>
    <n v="12"/>
    <n v="11"/>
    <n v="-1"/>
    <n v="44"/>
    <n v="-1"/>
    <n v="39.6846451449656"/>
    <n v="-1"/>
    <n v="1.0865408293464101"/>
    <n v="-1"/>
    <n v="1.7927923684215701"/>
    <n v="-1"/>
    <n v="75.166220995861195"/>
    <n v="-1"/>
    <x v="11"/>
    <x v="0"/>
    <x v="0"/>
  </r>
  <r>
    <n v="5085"/>
    <n v="4524"/>
    <m/>
    <x v="1"/>
    <n v="12"/>
    <n v="11"/>
    <n v="-1"/>
    <n v="44"/>
    <n v="-1"/>
    <n v="27.814273599071601"/>
    <n v="-1"/>
    <n v="7.8807865583495502"/>
    <n v="-1"/>
    <n v="13.003297821276799"/>
    <n v="-1"/>
    <n v="78.839492252526497"/>
    <n v="-1"/>
    <x v="11"/>
    <x v="0"/>
    <x v="0"/>
  </r>
  <r>
    <n v="5081"/>
    <n v="6760"/>
    <m/>
    <x v="1"/>
    <n v="2"/>
    <n v="11"/>
    <n v="-1"/>
    <n v="44"/>
    <n v="-1"/>
    <n v="19.5050690548305"/>
    <n v="-1"/>
    <n v="2.6352380140264899"/>
    <n v="-1"/>
    <n v="3.6366284467907701"/>
    <n v="-1"/>
    <n v="87.551980869438793"/>
    <n v="-1"/>
    <x v="1"/>
    <x v="16"/>
    <x v="0"/>
  </r>
  <r>
    <n v="5081"/>
    <n v="3659"/>
    <m/>
    <x v="1"/>
    <n v="8"/>
    <n v="11"/>
    <n v="-1"/>
    <n v="44"/>
    <n v="-1"/>
    <n v="39.848243900147402"/>
    <n v="-1"/>
    <n v="1.0898266860353401"/>
    <n v="-1"/>
    <n v="1.79821403195831"/>
    <n v="-1"/>
    <n v="74.210769071390104"/>
    <n v="-1"/>
    <x v="7"/>
    <x v="0"/>
    <x v="0"/>
  </r>
  <r>
    <n v="5081"/>
    <n v="4524"/>
    <m/>
    <x v="1"/>
    <n v="8"/>
    <n v="11"/>
    <n v="-1"/>
    <n v="44"/>
    <n v="-1"/>
    <n v="30.181735472803201"/>
    <n v="-1"/>
    <n v="2.96357874466299"/>
    <n v="-1"/>
    <n v="4.8899049286939302"/>
    <n v="-1"/>
    <n v="79.618903308220894"/>
    <n v="-1"/>
    <x v="7"/>
    <x v="0"/>
    <x v="0"/>
  </r>
  <r>
    <n v="5081"/>
    <n v="6642"/>
    <m/>
    <x v="1"/>
    <n v="8"/>
    <n v="11"/>
    <n v="-1"/>
    <n v="44"/>
    <n v="-1"/>
    <n v="41.740756683693299"/>
    <n v="-1"/>
    <n v="1.06590098472281"/>
    <n v="-1"/>
    <n v="1.4709433589174801"/>
    <n v="-1"/>
    <n v="74.454348058961102"/>
    <n v="-1"/>
    <x v="7"/>
    <x v="4"/>
    <x v="0"/>
  </r>
  <r>
    <n v="5081"/>
    <n v="6763"/>
    <m/>
    <x v="1"/>
    <n v="9"/>
    <n v="11"/>
    <n v="-1"/>
    <n v="44"/>
    <n v="-1"/>
    <n v="31.227138946422102"/>
    <n v="-1"/>
    <n v="1.3291516403944601"/>
    <n v="-1"/>
    <n v="1.83422926374436"/>
    <n v="-1"/>
    <n v="53.511012385641102"/>
    <n v="-1"/>
    <x v="8"/>
    <x v="7"/>
    <x v="0"/>
  </r>
  <r>
    <n v="5081"/>
    <n v="4954"/>
    <m/>
    <x v="1"/>
    <n v="10"/>
    <n v="11"/>
    <n v="-1"/>
    <n v="44"/>
    <n v="-1"/>
    <n v="34.0129300889257"/>
    <n v="-1"/>
    <n v="3.7974851418301099"/>
    <n v="-1"/>
    <n v="6.6133120304135797"/>
    <n v="-1"/>
    <n v="83.3240428301403"/>
    <n v="-1"/>
    <x v="9"/>
    <x v="0"/>
    <x v="0"/>
  </r>
  <r>
    <n v="5081"/>
    <n v="6357"/>
    <m/>
    <x v="1"/>
    <n v="10"/>
    <n v="11"/>
    <n v="-1"/>
    <n v="44"/>
    <n v="-1"/>
    <n v="37.576023823903398"/>
    <n v="-1"/>
    <n v="1.28879781010131"/>
    <n v="-1"/>
    <n v="2.1265163866671601"/>
    <n v="-1"/>
    <n v="78.859319935222899"/>
    <n v="-1"/>
    <x v="9"/>
    <x v="0"/>
    <x v="0"/>
  </r>
  <r>
    <n v="5081"/>
    <n v="6641"/>
    <m/>
    <x v="1"/>
    <n v="10"/>
    <n v="11"/>
    <n v="-1"/>
    <n v="44"/>
    <n v="-1"/>
    <n v="39.511871027663098"/>
    <n v="-1"/>
    <n v="5.7099111287670299"/>
    <n v="-1"/>
    <n v="7.87967735769851"/>
    <n v="-1"/>
    <n v="75.485593175867194"/>
    <n v="-1"/>
    <x v="9"/>
    <x v="3"/>
    <x v="0"/>
  </r>
  <r>
    <n v="5081"/>
    <n v="2959"/>
    <m/>
    <x v="1"/>
    <n v="12"/>
    <n v="11"/>
    <n v="-1"/>
    <n v="44"/>
    <n v="-1"/>
    <n v="53.264238625196697"/>
    <n v="-1"/>
    <n v="0.77181338233118502"/>
    <n v="-1"/>
    <n v="1.27349208084646"/>
    <n v="-1"/>
    <n v="84.054146099878906"/>
    <n v="-1"/>
    <x v="11"/>
    <x v="0"/>
    <x v="0"/>
  </r>
  <r>
    <n v="5081"/>
    <n v="4524"/>
    <m/>
    <x v="1"/>
    <n v="12"/>
    <n v="11"/>
    <n v="-1"/>
    <n v="44"/>
    <n v="-1"/>
    <n v="28.446715025040501"/>
    <n v="-1"/>
    <n v="3.8559407201180602"/>
    <n v="-1"/>
    <n v="6.3623021881947901"/>
    <n v="-1"/>
    <n v="79.729147421294698"/>
    <n v="-1"/>
    <x v="11"/>
    <x v="0"/>
    <x v="0"/>
  </r>
  <r>
    <n v="5080"/>
    <n v="4524"/>
    <m/>
    <x v="1"/>
    <n v="8"/>
    <n v="11"/>
    <n v="-1"/>
    <n v="44"/>
    <n v="-1"/>
    <n v="30.872505079426499"/>
    <n v="-1"/>
    <n v="3.9598765890251899"/>
    <n v="-1"/>
    <n v="6.5337963718915599"/>
    <n v="-1"/>
    <n v="79.470631132726297"/>
    <n v="-1"/>
    <x v="7"/>
    <x v="0"/>
    <x v="0"/>
  </r>
  <r>
    <n v="5080"/>
    <n v="6642"/>
    <m/>
    <x v="1"/>
    <n v="8"/>
    <n v="11"/>
    <n v="-1"/>
    <n v="44"/>
    <n v="-1"/>
    <n v="43.266636874208402"/>
    <n v="-1"/>
    <n v="1.02096649313115"/>
    <n v="-1"/>
    <n v="1.40893376052098"/>
    <n v="-1"/>
    <n v="72.422104961230502"/>
    <n v="-1"/>
    <x v="7"/>
    <x v="4"/>
    <x v="0"/>
  </r>
  <r>
    <n v="5080"/>
    <n v="6763"/>
    <m/>
    <x v="1"/>
    <n v="9"/>
    <n v="11"/>
    <n v="-1"/>
    <n v="44"/>
    <n v="-1"/>
    <n v="30.6066337682241"/>
    <n v="-1"/>
    <n v="1.3442907183655599"/>
    <n v="-1"/>
    <n v="1.8551211913444701"/>
    <n v="-1"/>
    <n v="53.916216007032098"/>
    <n v="-1"/>
    <x v="8"/>
    <x v="7"/>
    <x v="0"/>
  </r>
  <r>
    <n v="5080"/>
    <n v="4954"/>
    <m/>
    <x v="1"/>
    <n v="10"/>
    <n v="11"/>
    <n v="-1"/>
    <n v="44"/>
    <n v="-1"/>
    <n v="35.337941674741202"/>
    <n v="-1"/>
    <n v="3.5687340182691401"/>
    <n v="-1"/>
    <n v="6.2149424513591196"/>
    <n v="-1"/>
    <n v="85.544063190575798"/>
    <n v="-1"/>
    <x v="9"/>
    <x v="0"/>
    <x v="0"/>
  </r>
  <r>
    <n v="5080"/>
    <n v="6357"/>
    <m/>
    <x v="1"/>
    <n v="10"/>
    <n v="11"/>
    <n v="-1"/>
    <n v="44"/>
    <n v="-1"/>
    <n v="43.3479335093798"/>
    <n v="-1"/>
    <n v="1.1164265259230799"/>
    <n v="-1"/>
    <n v="1.84210376777308"/>
    <n v="-1"/>
    <n v="72.587664891933201"/>
    <n v="-1"/>
    <x v="9"/>
    <x v="0"/>
    <x v="0"/>
  </r>
  <r>
    <n v="5080"/>
    <n v="6641"/>
    <m/>
    <x v="1"/>
    <n v="10"/>
    <n v="11"/>
    <n v="-1"/>
    <n v="44"/>
    <n v="-1"/>
    <n v="42.439728138429601"/>
    <n v="-1"/>
    <n v="7.1514263390746704"/>
    <n v="-1"/>
    <n v="9.8689683479230599"/>
    <n v="-1"/>
    <n v="72.604488518935"/>
    <n v="-1"/>
    <x v="9"/>
    <x v="3"/>
    <x v="0"/>
  </r>
  <r>
    <n v="5080"/>
    <n v="2959"/>
    <m/>
    <x v="1"/>
    <n v="12"/>
    <n v="11"/>
    <n v="-1"/>
    <n v="44"/>
    <n v="-1"/>
    <n v="55.579882936027502"/>
    <n v="-1"/>
    <n v="0.78596457335378"/>
    <n v="-1"/>
    <n v="1.2968415460337399"/>
    <n v="-1"/>
    <n v="83.839417853086402"/>
    <n v="-1"/>
    <x v="11"/>
    <x v="0"/>
    <x v="0"/>
  </r>
  <r>
    <n v="5080"/>
    <n v="4524"/>
    <m/>
    <x v="1"/>
    <n v="12"/>
    <n v="11"/>
    <n v="-1"/>
    <n v="44"/>
    <n v="-1"/>
    <n v="26.538615998382799"/>
    <n v="-1"/>
    <n v="6.5059280013620198"/>
    <n v="-1"/>
    <n v="10.7347812022473"/>
    <n v="-1"/>
    <n v="79.918781253138803"/>
    <n v="-1"/>
    <x v="11"/>
    <x v="0"/>
    <x v="0"/>
  </r>
  <r>
    <n v="5077"/>
    <n v="6760"/>
    <m/>
    <x v="1"/>
    <n v="3"/>
    <n v="11"/>
    <n v="-1"/>
    <n v="44"/>
    <n v="-1"/>
    <n v="16.089838687851401"/>
    <n v="-1"/>
    <n v="2.8205512621469699"/>
    <n v="-1"/>
    <n v="3.8923607283133799"/>
    <n v="-1"/>
    <n v="63.948988790040197"/>
    <n v="-1"/>
    <x v="2"/>
    <x v="16"/>
    <x v="0"/>
  </r>
  <r>
    <n v="5077"/>
    <n v="3659"/>
    <m/>
    <x v="1"/>
    <n v="7"/>
    <n v="11"/>
    <n v="-1"/>
    <n v="44"/>
    <n v="-1"/>
    <n v="40.237664278075897"/>
    <n v="-1"/>
    <n v="1.1289162392805301"/>
    <n v="-1"/>
    <n v="1.86271179481288"/>
    <n v="-1"/>
    <n v="85.474037002378495"/>
    <n v="-1"/>
    <x v="6"/>
    <x v="0"/>
    <x v="0"/>
  </r>
  <r>
    <n v="5077"/>
    <n v="3659"/>
    <m/>
    <x v="1"/>
    <n v="8"/>
    <n v="11"/>
    <n v="-1"/>
    <n v="44"/>
    <n v="-1"/>
    <n v="39.441720635230901"/>
    <n v="-1"/>
    <n v="1.0991777384741499"/>
    <n v="-1"/>
    <n v="1.81364326848234"/>
    <n v="-1"/>
    <n v="76.787235799808698"/>
    <n v="-1"/>
    <x v="7"/>
    <x v="0"/>
    <x v="0"/>
  </r>
  <r>
    <n v="5077"/>
    <n v="4524"/>
    <m/>
    <x v="1"/>
    <n v="8"/>
    <n v="11"/>
    <n v="-1"/>
    <n v="44"/>
    <n v="-1"/>
    <n v="30.525460877842502"/>
    <n v="-1"/>
    <n v="2.5112081599994198"/>
    <n v="-1"/>
    <n v="4.1434934639990502"/>
    <n v="-1"/>
    <n v="80.274828411831294"/>
    <n v="-1"/>
    <x v="7"/>
    <x v="0"/>
    <x v="0"/>
  </r>
  <r>
    <n v="5077"/>
    <n v="4954"/>
    <m/>
    <x v="1"/>
    <n v="10"/>
    <n v="11"/>
    <n v="-1"/>
    <n v="44"/>
    <n v="-1"/>
    <n v="34.978645984208299"/>
    <n v="-1"/>
    <n v="3.5680673387051098"/>
    <n v="-1"/>
    <n v="6.2137814303632402"/>
    <n v="-1"/>
    <n v="85.565987592483594"/>
    <n v="-1"/>
    <x v="9"/>
    <x v="0"/>
    <x v="0"/>
  </r>
  <r>
    <n v="5077"/>
    <n v="6357"/>
    <m/>
    <x v="1"/>
    <n v="10"/>
    <n v="11"/>
    <n v="-1"/>
    <n v="44"/>
    <n v="-1"/>
    <n v="40.7245060158752"/>
    <n v="-1"/>
    <n v="1.2370036547427801"/>
    <n v="-1"/>
    <n v="2.0410560303255898"/>
    <n v="-1"/>
    <n v="79.863610768588202"/>
    <n v="-1"/>
    <x v="9"/>
    <x v="0"/>
    <x v="0"/>
  </r>
  <r>
    <n v="5077"/>
    <n v="6641"/>
    <m/>
    <x v="1"/>
    <n v="10"/>
    <n v="11"/>
    <n v="-1"/>
    <n v="44"/>
    <n v="-1"/>
    <n v="42.590958533322897"/>
    <n v="-1"/>
    <n v="9.0821129737881208"/>
    <n v="-1"/>
    <n v="12.533315903827599"/>
    <n v="-1"/>
    <n v="75.555517370807607"/>
    <n v="-1"/>
    <x v="9"/>
    <x v="3"/>
    <x v="0"/>
  </r>
  <r>
    <n v="5077"/>
    <n v="2959"/>
    <m/>
    <x v="1"/>
    <n v="12"/>
    <n v="11"/>
    <n v="-1"/>
    <n v="44"/>
    <n v="-1"/>
    <n v="56.155348602007898"/>
    <n v="-1"/>
    <n v="0.758022286164443"/>
    <n v="-1"/>
    <n v="1.2507367721713301"/>
    <n v="-1"/>
    <n v="84.021603089428893"/>
    <n v="-1"/>
    <x v="11"/>
    <x v="0"/>
    <x v="0"/>
  </r>
  <r>
    <n v="5077"/>
    <n v="4524"/>
    <m/>
    <x v="1"/>
    <n v="12"/>
    <n v="11"/>
    <n v="-1"/>
    <n v="44"/>
    <n v="-1"/>
    <n v="25.311229144494"/>
    <n v="-1"/>
    <n v="7.0441238270756301"/>
    <n v="-1"/>
    <n v="11.6228043146748"/>
    <n v="-1"/>
    <n v="79.473253514771798"/>
    <n v="-1"/>
    <x v="11"/>
    <x v="0"/>
    <x v="0"/>
  </r>
  <r>
    <n v="5077"/>
    <n v="6763"/>
    <m/>
    <x v="1"/>
    <n v="12"/>
    <n v="11"/>
    <n v="-1"/>
    <n v="44"/>
    <n v="-1"/>
    <n v="31.198500146906401"/>
    <n v="-1"/>
    <n v="1.3361142727023501"/>
    <n v="-1"/>
    <n v="1.84383769632925"/>
    <n v="-1"/>
    <n v="80.695192143926207"/>
    <n v="-1"/>
    <x v="11"/>
    <x v="7"/>
    <x v="0"/>
  </r>
  <r>
    <n v="5078"/>
    <n v="6760"/>
    <m/>
    <x v="1"/>
    <n v="3"/>
    <n v="11"/>
    <n v="-1"/>
    <n v="44"/>
    <n v="-1"/>
    <n v="17.728547948612299"/>
    <n v="-1"/>
    <n v="2.7886119840357302"/>
    <n v="-1"/>
    <n v="3.8482845246721702"/>
    <n v="-1"/>
    <n v="69.872365625643596"/>
    <n v="-1"/>
    <x v="2"/>
    <x v="16"/>
    <x v="0"/>
  </r>
  <r>
    <n v="5078"/>
    <n v="3659"/>
    <m/>
    <x v="1"/>
    <n v="7"/>
    <n v="11"/>
    <n v="-1"/>
    <n v="44"/>
    <n v="-1"/>
    <n v="40.3584564158635"/>
    <n v="-1"/>
    <n v="1.0757010381352801"/>
    <n v="-1"/>
    <n v="1.7749067129232201"/>
    <n v="-1"/>
    <n v="83.904612053774201"/>
    <n v="-1"/>
    <x v="6"/>
    <x v="0"/>
    <x v="0"/>
  </r>
  <r>
    <n v="5078"/>
    <n v="4524"/>
    <m/>
    <x v="1"/>
    <n v="8"/>
    <n v="11"/>
    <n v="-1"/>
    <n v="44"/>
    <n v="-1"/>
    <n v="29.143231299897401"/>
    <n v="-1"/>
    <n v="4.8689506494131001"/>
    <n v="-1"/>
    <n v="8.0337685715316205"/>
    <n v="-1"/>
    <n v="79.041163530681104"/>
    <n v="-1"/>
    <x v="7"/>
    <x v="0"/>
    <x v="0"/>
  </r>
  <r>
    <n v="5078"/>
    <n v="6642"/>
    <m/>
    <x v="1"/>
    <n v="8"/>
    <n v="11"/>
    <n v="-1"/>
    <n v="44"/>
    <n v="-1"/>
    <n v="43.3310950703477"/>
    <n v="-1"/>
    <n v="1.01243749893248"/>
    <n v="-1"/>
    <n v="1.39716374852682"/>
    <n v="-1"/>
    <n v="72.5579932668428"/>
    <n v="-1"/>
    <x v="7"/>
    <x v="4"/>
    <x v="0"/>
  </r>
  <r>
    <n v="5078"/>
    <n v="6763"/>
    <m/>
    <x v="1"/>
    <n v="9"/>
    <n v="11"/>
    <n v="-1"/>
    <n v="44"/>
    <n v="-1"/>
    <n v="30.214648487361298"/>
    <n v="-1"/>
    <n v="1.3541592709889301"/>
    <n v="-1"/>
    <n v="1.8687397939647199"/>
    <n v="-1"/>
    <n v="53.869610768008798"/>
    <n v="-1"/>
    <x v="8"/>
    <x v="7"/>
    <x v="0"/>
  </r>
  <r>
    <n v="5078"/>
    <n v="6357"/>
    <m/>
    <x v="1"/>
    <n v="10"/>
    <n v="11"/>
    <n v="-1"/>
    <n v="44"/>
    <n v="-1"/>
    <n v="42.448618232944703"/>
    <n v="-1"/>
    <n v="1.25496838724355"/>
    <n v="-1"/>
    <n v="2.07069783895186"/>
    <n v="-1"/>
    <n v="79.799851635226304"/>
    <n v="-1"/>
    <x v="9"/>
    <x v="0"/>
    <x v="0"/>
  </r>
  <r>
    <n v="5078"/>
    <n v="6641"/>
    <m/>
    <x v="1"/>
    <n v="10"/>
    <n v="11"/>
    <n v="-1"/>
    <n v="44"/>
    <n v="-1"/>
    <n v="42.582593659768897"/>
    <n v="-1"/>
    <n v="7.8155530068193197"/>
    <n v="-1"/>
    <n v="10.785463149410701"/>
    <n v="-1"/>
    <n v="76.898034087701006"/>
    <n v="-1"/>
    <x v="9"/>
    <x v="3"/>
    <x v="0"/>
  </r>
  <r>
    <n v="5078"/>
    <n v="2959"/>
    <m/>
    <x v="1"/>
    <n v="12"/>
    <n v="11"/>
    <n v="-1"/>
    <n v="44"/>
    <n v="-1"/>
    <n v="53.622249251289901"/>
    <n v="-1"/>
    <n v="0.801525103181294"/>
    <n v="-1"/>
    <n v="1.32251642024914"/>
    <n v="-1"/>
    <n v="84.081208640012306"/>
    <n v="-1"/>
    <x v="11"/>
    <x v="0"/>
    <x v="0"/>
  </r>
  <r>
    <n v="5078"/>
    <n v="4524"/>
    <m/>
    <x v="1"/>
    <n v="12"/>
    <n v="11"/>
    <n v="-1"/>
    <n v="44"/>
    <n v="-1"/>
    <n v="23.029512202633899"/>
    <n v="-1"/>
    <n v="6.8249624412266803"/>
    <n v="-1"/>
    <n v="11.261188028024"/>
    <n v="-1"/>
    <n v="79.611392509043995"/>
    <n v="-1"/>
    <x v="11"/>
    <x v="0"/>
    <x v="0"/>
  </r>
  <r>
    <n v="5078"/>
    <n v="6763"/>
    <m/>
    <x v="1"/>
    <n v="12"/>
    <n v="11"/>
    <n v="-1"/>
    <n v="44"/>
    <n v="-1"/>
    <n v="30.487977204665398"/>
    <n v="-1"/>
    <n v="1.3685080982614599"/>
    <n v="-1"/>
    <n v="1.8885411756008099"/>
    <n v="-1"/>
    <n v="79.214315332422103"/>
    <n v="-1"/>
    <x v="11"/>
    <x v="7"/>
    <x v="0"/>
  </r>
  <r>
    <n v="5084"/>
    <n v="6357"/>
    <m/>
    <x v="1"/>
    <n v="1"/>
    <n v="18"/>
    <n v="-1"/>
    <n v="72"/>
    <n v="-1"/>
    <n v="41.886489682674302"/>
    <n v="-1"/>
    <n v="1.9225772478055001"/>
    <n v="-1"/>
    <n v="3.1722524588790799"/>
    <n v="-1"/>
    <n v="48.117921287185098"/>
    <n v="-1"/>
    <x v="0"/>
    <x v="0"/>
    <x v="0"/>
  </r>
  <r>
    <n v="5084"/>
    <n v="6767"/>
    <m/>
    <x v="1"/>
    <n v="1"/>
    <n v="18"/>
    <n v="-1"/>
    <n v="72"/>
    <n v="-1"/>
    <n v="55.827160727892903"/>
    <n v="-1"/>
    <n v="1.2903787751586899"/>
    <n v="-1"/>
    <n v="1.7807227097189899"/>
    <n v="-1"/>
    <n v="44.935380725270498"/>
    <n v="-1"/>
    <x v="0"/>
    <x v="10"/>
    <x v="0"/>
  </r>
  <r>
    <n v="5084"/>
    <n v="6641"/>
    <m/>
    <x v="1"/>
    <n v="5"/>
    <n v="18"/>
    <n v="-1"/>
    <n v="72"/>
    <n v="-1"/>
    <n v="33.810438101769797"/>
    <n v="-1"/>
    <n v="12.1992311217323"/>
    <n v="-1"/>
    <n v="16.834938947990601"/>
    <n v="-1"/>
    <n v="46.945069708542"/>
    <n v="-1"/>
    <x v="4"/>
    <x v="3"/>
    <x v="0"/>
  </r>
  <r>
    <n v="5084"/>
    <n v="6767"/>
    <m/>
    <x v="1"/>
    <n v="5"/>
    <n v="18"/>
    <n v="-1"/>
    <n v="72"/>
    <n v="-1"/>
    <n v="56.129611118024201"/>
    <n v="-1"/>
    <n v="1.2889534601936199"/>
    <n v="-1"/>
    <n v="1.7787557750672001"/>
    <n v="-1"/>
    <n v="44.979162009582602"/>
    <n v="-1"/>
    <x v="4"/>
    <x v="10"/>
    <x v="0"/>
  </r>
  <r>
    <n v="5084"/>
    <n v="3659"/>
    <m/>
    <x v="1"/>
    <n v="6"/>
    <n v="18"/>
    <n v="-1"/>
    <n v="72"/>
    <n v="-1"/>
    <n v="40.171617445922898"/>
    <n v="-1"/>
    <n v="1.77129392747854"/>
    <n v="-1"/>
    <n v="2.9226349803396001"/>
    <n v="-1"/>
    <n v="50.718585979771397"/>
    <n v="-1"/>
    <x v="5"/>
    <x v="0"/>
    <x v="0"/>
  </r>
  <r>
    <n v="5084"/>
    <n v="4954"/>
    <m/>
    <x v="1"/>
    <n v="6"/>
    <n v="18"/>
    <n v="-1"/>
    <n v="72"/>
    <n v="-1"/>
    <n v="28.906113771324701"/>
    <n v="-1"/>
    <n v="10.558143289794501"/>
    <n v="-1"/>
    <n v="18.3869833401317"/>
    <n v="-1"/>
    <n v="45.170645146942299"/>
    <n v="-1"/>
    <x v="5"/>
    <x v="0"/>
    <x v="0"/>
  </r>
  <r>
    <n v="5084"/>
    <n v="6357"/>
    <m/>
    <x v="1"/>
    <n v="6"/>
    <n v="18"/>
    <n v="-1"/>
    <n v="72"/>
    <n v="-1"/>
    <n v="40.800381732216202"/>
    <n v="-1"/>
    <n v="1.98109273299074"/>
    <n v="-1"/>
    <n v="3.2688030094347198"/>
    <n v="-1"/>
    <n v="48.480683351321197"/>
    <n v="-1"/>
    <x v="5"/>
    <x v="0"/>
    <x v="0"/>
  </r>
  <r>
    <n v="5084"/>
    <n v="6368"/>
    <m/>
    <x v="1"/>
    <n v="6"/>
    <n v="18"/>
    <n v="-1"/>
    <n v="72"/>
    <n v="-1"/>
    <n v="31.4693379782492"/>
    <n v="-1"/>
    <n v="2.3916446919162699"/>
    <n v="-1"/>
    <n v="3.9462137416618401"/>
    <n v="-1"/>
    <n v="45.530597052677798"/>
    <n v="-1"/>
    <x v="5"/>
    <x v="0"/>
    <x v="0"/>
  </r>
  <r>
    <n v="5084"/>
    <n v="6767"/>
    <m/>
    <x v="1"/>
    <n v="6"/>
    <n v="18"/>
    <n v="-1"/>
    <n v="72"/>
    <n v="-1"/>
    <n v="56.4238774805887"/>
    <n v="-1"/>
    <n v="1.2776272180132899"/>
    <n v="-1"/>
    <n v="1.76312556085834"/>
    <n v="-1"/>
    <n v="44.902647142755796"/>
    <n v="-1"/>
    <x v="5"/>
    <x v="10"/>
    <x v="0"/>
  </r>
  <r>
    <n v="5084"/>
    <n v="6767"/>
    <m/>
    <x v="1"/>
    <n v="7"/>
    <n v="18"/>
    <n v="-1"/>
    <n v="72"/>
    <n v="-1"/>
    <n v="55.739217456817599"/>
    <n v="-1"/>
    <n v="1.2888046672219"/>
    <n v="-1"/>
    <n v="1.77855044076623"/>
    <n v="-1"/>
    <n v="51.7186756395811"/>
    <n v="-1"/>
    <x v="6"/>
    <x v="10"/>
    <x v="0"/>
  </r>
  <r>
    <n v="5082"/>
    <n v="6767"/>
    <m/>
    <x v="1"/>
    <n v="1"/>
    <n v="18"/>
    <n v="-1"/>
    <n v="72"/>
    <n v="-1"/>
    <n v="55.624924715080198"/>
    <n v="-1"/>
    <n v="1.2998949237780899"/>
    <n v="-1"/>
    <n v="1.7938549948137601"/>
    <n v="-1"/>
    <n v="45.174230935613203"/>
    <n v="-1"/>
    <x v="0"/>
    <x v="10"/>
    <x v="0"/>
  </r>
  <r>
    <n v="5082"/>
    <n v="4954"/>
    <m/>
    <x v="1"/>
    <n v="3"/>
    <n v="18"/>
    <n v="-1"/>
    <n v="72"/>
    <n v="-1"/>
    <n v="30.982938611545599"/>
    <n v="-1"/>
    <n v="9.2187889825799001"/>
    <n v="-1"/>
    <n v="16.054500757034798"/>
    <n v="-1"/>
    <n v="46.394153550631401"/>
    <n v="-1"/>
    <x v="2"/>
    <x v="0"/>
    <x v="0"/>
  </r>
  <r>
    <n v="5082"/>
    <n v="6641"/>
    <m/>
    <x v="1"/>
    <n v="3"/>
    <n v="18"/>
    <n v="-1"/>
    <n v="72"/>
    <n v="-1"/>
    <n v="40.511956134461698"/>
    <n v="-1"/>
    <n v="10.814767916360699"/>
    <n v="-1"/>
    <n v="14.924379724577699"/>
    <n v="-1"/>
    <n v="48.657962139882301"/>
    <n v="-1"/>
    <x v="2"/>
    <x v="3"/>
    <x v="0"/>
  </r>
  <r>
    <n v="5082"/>
    <n v="6357"/>
    <m/>
    <x v="1"/>
    <n v="5"/>
    <n v="18"/>
    <n v="-1"/>
    <n v="72"/>
    <n v="-1"/>
    <n v="41.791424768953597"/>
    <n v="-1"/>
    <n v="1.9001184658577801"/>
    <n v="-1"/>
    <n v="3.1351954686653301"/>
    <n v="-1"/>
    <n v="46.5738923419987"/>
    <n v="-1"/>
    <x v="4"/>
    <x v="0"/>
    <x v="0"/>
  </r>
  <r>
    <n v="5082"/>
    <n v="6641"/>
    <m/>
    <x v="1"/>
    <n v="5"/>
    <n v="18"/>
    <n v="-1"/>
    <n v="72"/>
    <n v="-1"/>
    <n v="36.036692582523798"/>
    <n v="-1"/>
    <n v="20.151265798895398"/>
    <n v="-1"/>
    <n v="27.808746802475699"/>
    <n v="-1"/>
    <n v="46.1457850304894"/>
    <n v="-1"/>
    <x v="4"/>
    <x v="3"/>
    <x v="0"/>
  </r>
  <r>
    <n v="5082"/>
    <n v="6767"/>
    <m/>
    <x v="1"/>
    <n v="5"/>
    <n v="18"/>
    <n v="-1"/>
    <n v="72"/>
    <n v="-1"/>
    <n v="55.5807620091243"/>
    <n v="-1"/>
    <n v="1.29614578114045"/>
    <n v="-1"/>
    <n v="1.7886811779738201"/>
    <n v="-1"/>
    <n v="45.156328262038599"/>
    <n v="-1"/>
    <x v="4"/>
    <x v="10"/>
    <x v="0"/>
  </r>
  <r>
    <n v="5082"/>
    <n v="4954"/>
    <m/>
    <x v="1"/>
    <n v="6"/>
    <n v="18"/>
    <n v="-1"/>
    <n v="72"/>
    <n v="-1"/>
    <n v="32.821458824136599"/>
    <n v="-1"/>
    <n v="9.2609062401289695"/>
    <n v="-1"/>
    <n v="16.127847868513701"/>
    <n v="-1"/>
    <n v="44.740267455287501"/>
    <n v="-1"/>
    <x v="5"/>
    <x v="0"/>
    <x v="0"/>
  </r>
  <r>
    <n v="5082"/>
    <n v="6357"/>
    <m/>
    <x v="1"/>
    <n v="6"/>
    <n v="18"/>
    <n v="-1"/>
    <n v="72"/>
    <n v="-1"/>
    <n v="38.839028205890301"/>
    <n v="-1"/>
    <n v="2.0045431889221699"/>
    <n v="-1"/>
    <n v="3.30749626172158"/>
    <n v="-1"/>
    <n v="48.958243171107299"/>
    <n v="-1"/>
    <x v="5"/>
    <x v="0"/>
    <x v="0"/>
  </r>
  <r>
    <n v="5082"/>
    <n v="6368"/>
    <m/>
    <x v="1"/>
    <n v="6"/>
    <n v="18"/>
    <n v="-1"/>
    <n v="72"/>
    <n v="-1"/>
    <n v="26.335348779839801"/>
    <n v="-1"/>
    <n v="2.7877914249129798"/>
    <n v="-1"/>
    <n v="4.59985585110641"/>
    <n v="-1"/>
    <n v="46.5796835853399"/>
    <n v="-1"/>
    <x v="5"/>
    <x v="0"/>
    <x v="0"/>
  </r>
  <r>
    <n v="5082"/>
    <n v="6767"/>
    <m/>
    <x v="1"/>
    <n v="6"/>
    <n v="18"/>
    <n v="-1"/>
    <n v="72"/>
    <n v="-1"/>
    <n v="55.934053993093301"/>
    <n v="-1"/>
    <n v="1.2873837961254599"/>
    <n v="-1"/>
    <n v="1.7765896386531299"/>
    <n v="-1"/>
    <n v="44.697319008820401"/>
    <n v="-1"/>
    <x v="5"/>
    <x v="10"/>
    <x v="0"/>
  </r>
  <r>
    <n v="5082"/>
    <n v="6641"/>
    <m/>
    <x v="1"/>
    <n v="7"/>
    <n v="18"/>
    <n v="-1"/>
    <n v="72"/>
    <n v="-1"/>
    <n v="34.316429338670503"/>
    <n v="-1"/>
    <n v="12.562291357786"/>
    <n v="-1"/>
    <n v="17.3359620737446"/>
    <n v="-1"/>
    <n v="42.739941432946303"/>
    <n v="-1"/>
    <x v="6"/>
    <x v="3"/>
    <x v="0"/>
  </r>
  <r>
    <n v="5082"/>
    <n v="6767"/>
    <m/>
    <x v="1"/>
    <n v="7"/>
    <n v="18"/>
    <n v="-1"/>
    <n v="72"/>
    <n v="-1"/>
    <n v="56.3721123896647"/>
    <n v="-1"/>
    <n v="1.2770451231086699"/>
    <n v="-1"/>
    <n v="1.7623222698899601"/>
    <n v="-1"/>
    <n v="51.2436887230267"/>
    <n v="-1"/>
    <x v="6"/>
    <x v="10"/>
    <x v="0"/>
  </r>
  <r>
    <n v="5082"/>
    <n v="6640"/>
    <m/>
    <x v="1"/>
    <n v="11"/>
    <n v="18"/>
    <n v="-1"/>
    <n v="72"/>
    <n v="-1"/>
    <n v="10.9626025328238"/>
    <n v="-1"/>
    <n v="7.05533973656234"/>
    <n v="-1"/>
    <n v="9.7363688028135407"/>
    <n v="-1"/>
    <n v="49.625233803564399"/>
    <n v="-1"/>
    <x v="10"/>
    <x v="2"/>
    <x v="0"/>
  </r>
  <r>
    <n v="5082"/>
    <n v="6640"/>
    <m/>
    <x v="1"/>
    <n v="12"/>
    <n v="18"/>
    <n v="-1"/>
    <n v="72"/>
    <n v="-1"/>
    <n v="12.5177840186178"/>
    <n v="-1"/>
    <n v="5.8406087743980697"/>
    <n v="-1"/>
    <n v="8.0600400808191406"/>
    <n v="-1"/>
    <n v="50.980598762176797"/>
    <n v="-1"/>
    <x v="11"/>
    <x v="2"/>
    <x v="0"/>
  </r>
  <r>
    <n v="5079"/>
    <n v="4954"/>
    <m/>
    <x v="1"/>
    <n v="1"/>
    <n v="18"/>
    <n v="-1"/>
    <n v="72"/>
    <n v="-1"/>
    <n v="32.769570705854697"/>
    <n v="-1"/>
    <n v="7.1659261809663599"/>
    <n v="-1"/>
    <n v="12.479444698709701"/>
    <n v="-1"/>
    <n v="44.145321884259502"/>
    <n v="-1"/>
    <x v="0"/>
    <x v="0"/>
    <x v="0"/>
  </r>
  <r>
    <n v="5079"/>
    <n v="6357"/>
    <m/>
    <x v="1"/>
    <n v="1"/>
    <n v="18"/>
    <n v="-1"/>
    <n v="72"/>
    <n v="-1"/>
    <n v="41.248910347596201"/>
    <n v="-1"/>
    <n v="1.9723032118908299"/>
    <n v="-1"/>
    <n v="3.25430029961987"/>
    <n v="-1"/>
    <n v="48.615577347598602"/>
    <n v="-1"/>
    <x v="0"/>
    <x v="0"/>
    <x v="0"/>
  </r>
  <r>
    <n v="5079"/>
    <n v="6767"/>
    <m/>
    <x v="1"/>
    <n v="1"/>
    <n v="18"/>
    <n v="-1"/>
    <n v="72"/>
    <n v="-1"/>
    <n v="56.8635835714054"/>
    <n v="-1"/>
    <n v="1.2644937828960301"/>
    <n v="-1"/>
    <n v="1.7450014203965201"/>
    <n v="-1"/>
    <n v="44.338591523959103"/>
    <n v="-1"/>
    <x v="0"/>
    <x v="10"/>
    <x v="0"/>
  </r>
  <r>
    <n v="5079"/>
    <n v="4954"/>
    <m/>
    <x v="1"/>
    <n v="3"/>
    <n v="18"/>
    <n v="-1"/>
    <n v="72"/>
    <n v="-1"/>
    <n v="32.1569979334488"/>
    <n v="-1"/>
    <n v="7.0930300964203301"/>
    <n v="-1"/>
    <n v="12.352496327644801"/>
    <n v="-1"/>
    <n v="45.829210833207398"/>
    <n v="-1"/>
    <x v="2"/>
    <x v="0"/>
    <x v="0"/>
  </r>
  <r>
    <n v="5079"/>
    <n v="6357"/>
    <m/>
    <x v="1"/>
    <n v="5"/>
    <n v="18"/>
    <n v="-1"/>
    <n v="72"/>
    <n v="-1"/>
    <n v="39.705417834551"/>
    <n v="-1"/>
    <n v="1.79582398231027"/>
    <n v="-1"/>
    <n v="2.9631095708119499"/>
    <n v="-1"/>
    <n v="47.526088390071202"/>
    <n v="-1"/>
    <x v="4"/>
    <x v="0"/>
    <x v="0"/>
  </r>
  <r>
    <n v="5079"/>
    <n v="6641"/>
    <m/>
    <x v="1"/>
    <n v="5"/>
    <n v="18"/>
    <n v="-1"/>
    <n v="72"/>
    <n v="-1"/>
    <n v="36.999011414713898"/>
    <n v="-1"/>
    <n v="18.654535913656101"/>
    <n v="-1"/>
    <n v="25.743259560845399"/>
    <n v="-1"/>
    <n v="47.3584589616882"/>
    <n v="-1"/>
    <x v="4"/>
    <x v="3"/>
    <x v="0"/>
  </r>
  <r>
    <n v="5079"/>
    <n v="6763"/>
    <m/>
    <x v="1"/>
    <n v="5"/>
    <n v="18"/>
    <n v="-1"/>
    <n v="72"/>
    <n v="-1"/>
    <n v="30.1137148254547"/>
    <n v="-1"/>
    <n v="2.2284769526838399"/>
    <n v="-1"/>
    <n v="3.0752981947036999"/>
    <n v="-1"/>
    <n v="50.044356454739599"/>
    <n v="-1"/>
    <x v="4"/>
    <x v="7"/>
    <x v="0"/>
  </r>
  <r>
    <n v="5079"/>
    <n v="6767"/>
    <m/>
    <x v="1"/>
    <n v="5"/>
    <n v="18"/>
    <n v="-1"/>
    <n v="72"/>
    <n v="-1"/>
    <n v="55.907447573688899"/>
    <n v="-1"/>
    <n v="1.2862707867582499"/>
    <n v="-1"/>
    <n v="1.7750536857263799"/>
    <n v="-1"/>
    <n v="45.1650993632718"/>
    <n v="-1"/>
    <x v="4"/>
    <x v="10"/>
    <x v="0"/>
  </r>
  <r>
    <n v="5079"/>
    <n v="4954"/>
    <m/>
    <x v="1"/>
    <n v="6"/>
    <n v="18"/>
    <n v="-1"/>
    <n v="72"/>
    <n v="-1"/>
    <n v="33.211303773683902"/>
    <n v="-1"/>
    <n v="10.2150621146635"/>
    <n v="-1"/>
    <n v="17.789508227481701"/>
    <n v="-1"/>
    <n v="47.4081909408158"/>
    <n v="-1"/>
    <x v="5"/>
    <x v="0"/>
    <x v="0"/>
  </r>
  <r>
    <n v="5079"/>
    <n v="6357"/>
    <m/>
    <x v="1"/>
    <n v="6"/>
    <n v="18"/>
    <n v="-1"/>
    <n v="72"/>
    <n v="-1"/>
    <n v="43.552466742222499"/>
    <n v="-1"/>
    <n v="1.8778855112492301"/>
    <n v="-1"/>
    <n v="3.0985110935612399"/>
    <n v="-1"/>
    <n v="48.114422301152999"/>
    <n v="-1"/>
    <x v="5"/>
    <x v="0"/>
    <x v="0"/>
  </r>
  <r>
    <n v="5079"/>
    <n v="6641"/>
    <m/>
    <x v="1"/>
    <n v="7"/>
    <n v="18"/>
    <n v="-1"/>
    <n v="72"/>
    <n v="-1"/>
    <n v="43.925586330588303"/>
    <n v="-1"/>
    <n v="10.1492249835526"/>
    <n v="-1"/>
    <n v="14.0059304773026"/>
    <n v="-1"/>
    <n v="42.804895409788799"/>
    <n v="-1"/>
    <x v="6"/>
    <x v="3"/>
    <x v="0"/>
  </r>
  <r>
    <n v="5083"/>
    <n v="4954"/>
    <m/>
    <x v="1"/>
    <n v="1"/>
    <n v="18"/>
    <n v="-1"/>
    <n v="72"/>
    <n v="-1"/>
    <n v="30.7291091756551"/>
    <n v="-1"/>
    <n v="7.26662963025798"/>
    <n v="-1"/>
    <n v="12.654819534378801"/>
    <n v="-1"/>
    <n v="46.968744042489298"/>
    <n v="-1"/>
    <x v="0"/>
    <x v="0"/>
    <x v="0"/>
  </r>
  <r>
    <n v="5083"/>
    <n v="6357"/>
    <m/>
    <x v="1"/>
    <n v="1"/>
    <n v="18"/>
    <n v="-1"/>
    <n v="72"/>
    <n v="-1"/>
    <n v="40.553143741696999"/>
    <n v="-1"/>
    <n v="1.9914902591960999"/>
    <n v="-1"/>
    <n v="3.2859589276735601"/>
    <n v="-1"/>
    <n v="48.570522567555301"/>
    <n v="-1"/>
    <x v="0"/>
    <x v="0"/>
    <x v="0"/>
  </r>
  <r>
    <n v="5083"/>
    <n v="6767"/>
    <m/>
    <x v="1"/>
    <n v="1"/>
    <n v="18"/>
    <n v="-1"/>
    <n v="72"/>
    <n v="-1"/>
    <n v="56.9703080288905"/>
    <n v="-1"/>
    <n v="1.2667636648485401"/>
    <n v="-1"/>
    <n v="1.7481338574909899"/>
    <n v="-1"/>
    <n v="46.720735150875903"/>
    <n v="-1"/>
    <x v="0"/>
    <x v="10"/>
    <x v="0"/>
  </r>
  <r>
    <n v="5083"/>
    <n v="4954"/>
    <m/>
    <x v="1"/>
    <n v="3"/>
    <n v="18"/>
    <n v="-1"/>
    <n v="72"/>
    <n v="-1"/>
    <n v="33.653797841575702"/>
    <n v="-1"/>
    <n v="6.7189780977028501"/>
    <n v="-1"/>
    <n v="11.7010855937699"/>
    <n v="-1"/>
    <n v="46.857787643594399"/>
    <n v="-1"/>
    <x v="2"/>
    <x v="0"/>
    <x v="0"/>
  </r>
  <r>
    <n v="5083"/>
    <n v="6641"/>
    <m/>
    <x v="1"/>
    <n v="3"/>
    <n v="18"/>
    <n v="-1"/>
    <n v="72"/>
    <n v="-1"/>
    <n v="36.857010700495501"/>
    <n v="-1"/>
    <n v="12.0496080293936"/>
    <n v="-1"/>
    <n v="16.6284590805632"/>
    <n v="-1"/>
    <n v="48.512195465251999"/>
    <n v="-1"/>
    <x v="2"/>
    <x v="3"/>
    <x v="0"/>
  </r>
  <r>
    <n v="5083"/>
    <n v="6357"/>
    <m/>
    <x v="1"/>
    <n v="5"/>
    <n v="18"/>
    <n v="-1"/>
    <n v="72"/>
    <n v="-1"/>
    <n v="41.309302291980302"/>
    <n v="-1"/>
    <n v="1.8530706338507099"/>
    <n v="-1"/>
    <n v="3.05756654585368"/>
    <n v="-1"/>
    <n v="46.935588024216798"/>
    <n v="-1"/>
    <x v="4"/>
    <x v="0"/>
    <x v="0"/>
  </r>
  <r>
    <n v="5083"/>
    <n v="6641"/>
    <m/>
    <x v="1"/>
    <n v="5"/>
    <n v="18"/>
    <n v="-1"/>
    <n v="72"/>
    <n v="-1"/>
    <n v="34.327179790928199"/>
    <n v="-1"/>
    <n v="18.263221891661399"/>
    <n v="-1"/>
    <n v="25.2032462104928"/>
    <n v="-1"/>
    <n v="46.424981237069296"/>
    <n v="-1"/>
    <x v="4"/>
    <x v="3"/>
    <x v="0"/>
  </r>
  <r>
    <n v="5083"/>
    <n v="6767"/>
    <m/>
    <x v="1"/>
    <n v="5"/>
    <n v="18"/>
    <n v="-1"/>
    <n v="72"/>
    <n v="-1"/>
    <n v="56.544411276173697"/>
    <n v="-1"/>
    <n v="1.27427507643578"/>
    <n v="-1"/>
    <n v="1.75849960548138"/>
    <n v="-1"/>
    <n v="44.996108983146101"/>
    <n v="-1"/>
    <x v="4"/>
    <x v="10"/>
    <x v="0"/>
  </r>
  <r>
    <n v="5083"/>
    <n v="4954"/>
    <m/>
    <x v="1"/>
    <n v="6"/>
    <n v="18"/>
    <n v="-1"/>
    <n v="72"/>
    <n v="-1"/>
    <n v="35.114128048683"/>
    <n v="-1"/>
    <n v="4.6718603498033398"/>
    <n v="-1"/>
    <n v="8.13603453386437"/>
    <n v="-1"/>
    <n v="47.092144530707699"/>
    <n v="-1"/>
    <x v="5"/>
    <x v="0"/>
    <x v="0"/>
  </r>
  <r>
    <n v="5083"/>
    <n v="6357"/>
    <m/>
    <x v="1"/>
    <n v="6"/>
    <n v="18"/>
    <n v="-1"/>
    <n v="72"/>
    <n v="-1"/>
    <n v="42.091786184390799"/>
    <n v="-1"/>
    <n v="1.9073237582711799"/>
    <n v="-1"/>
    <n v="3.14708420114744"/>
    <n v="-1"/>
    <n v="44.618643504550001"/>
    <n v="-1"/>
    <x v="5"/>
    <x v="0"/>
    <x v="0"/>
  </r>
  <r>
    <n v="5083"/>
    <n v="6357"/>
    <m/>
    <x v="1"/>
    <n v="7"/>
    <n v="18"/>
    <n v="-1"/>
    <n v="72"/>
    <n v="-1"/>
    <n v="41.120910123503201"/>
    <n v="-1"/>
    <n v="1.9233074500668701"/>
    <n v="-1"/>
    <n v="3.1734572926103399"/>
    <n v="-1"/>
    <n v="43.024344771277804"/>
    <n v="-1"/>
    <x v="6"/>
    <x v="0"/>
    <x v="0"/>
  </r>
  <r>
    <n v="5083"/>
    <n v="6640"/>
    <m/>
    <x v="1"/>
    <n v="11"/>
    <n v="18"/>
    <n v="-1"/>
    <n v="72"/>
    <n v="-1"/>
    <n v="12.904241902171901"/>
    <n v="-1"/>
    <n v="6.36094257421537"/>
    <n v="-1"/>
    <n v="8.7781007220858704"/>
    <n v="-1"/>
    <n v="51.603790530975303"/>
    <n v="-1"/>
    <x v="10"/>
    <x v="2"/>
    <x v="0"/>
  </r>
  <r>
    <n v="5086"/>
    <n v="6357"/>
    <m/>
    <x v="1"/>
    <n v="1"/>
    <n v="18"/>
    <n v="-1"/>
    <n v="72"/>
    <n v="-1"/>
    <n v="40.5443706001302"/>
    <n v="-1"/>
    <n v="1.9011397184782499"/>
    <n v="-1"/>
    <n v="3.1368805354891101"/>
    <n v="-1"/>
    <n v="48.847657307189898"/>
    <n v="-1"/>
    <x v="0"/>
    <x v="0"/>
    <x v="0"/>
  </r>
  <r>
    <n v="5086"/>
    <n v="6767"/>
    <m/>
    <x v="1"/>
    <n v="1"/>
    <n v="18"/>
    <n v="-1"/>
    <n v="72"/>
    <n v="-1"/>
    <n v="55.935101212952702"/>
    <n v="-1"/>
    <n v="1.2893093863857801"/>
    <n v="-1"/>
    <n v="1.77924695321237"/>
    <n v="-1"/>
    <n v="46.279817808059697"/>
    <n v="-1"/>
    <x v="0"/>
    <x v="10"/>
    <x v="0"/>
  </r>
  <r>
    <n v="5086"/>
    <n v="4954"/>
    <m/>
    <x v="1"/>
    <n v="3"/>
    <n v="18"/>
    <n v="-1"/>
    <n v="72"/>
    <n v="-1"/>
    <n v="28.121903966786"/>
    <n v="-1"/>
    <n v="13.0883870194082"/>
    <n v="-1"/>
    <n v="22.793397235636501"/>
    <n v="-1"/>
    <n v="44.635238868145699"/>
    <n v="-1"/>
    <x v="2"/>
    <x v="0"/>
    <x v="0"/>
  </r>
  <r>
    <n v="5086"/>
    <n v="6357"/>
    <m/>
    <x v="1"/>
    <n v="5"/>
    <n v="18"/>
    <n v="-1"/>
    <n v="72"/>
    <n v="-1"/>
    <n v="40.7189545094176"/>
    <n v="-1"/>
    <n v="1.8424660445501699"/>
    <n v="-1"/>
    <n v="3.0400689735077702"/>
    <n v="-1"/>
    <n v="47.565277117165003"/>
    <n v="-1"/>
    <x v="4"/>
    <x v="0"/>
    <x v="0"/>
  </r>
  <r>
    <n v="5086"/>
    <n v="6641"/>
    <m/>
    <x v="1"/>
    <n v="5"/>
    <n v="18"/>
    <n v="-1"/>
    <n v="72"/>
    <n v="-1"/>
    <n v="35.1061409980354"/>
    <n v="-1"/>
    <n v="14.8281161742434"/>
    <n v="-1"/>
    <n v="20.462800320455901"/>
    <n v="-1"/>
    <n v="47.109628845699199"/>
    <n v="-1"/>
    <x v="4"/>
    <x v="3"/>
    <x v="0"/>
  </r>
  <r>
    <n v="5086"/>
    <n v="6767"/>
    <m/>
    <x v="1"/>
    <n v="5"/>
    <n v="18"/>
    <n v="-1"/>
    <n v="72"/>
    <n v="-1"/>
    <n v="55.533723689214803"/>
    <n v="-1"/>
    <n v="1.29726678049112"/>
    <n v="-1"/>
    <n v="1.7902281570777501"/>
    <n v="-1"/>
    <n v="45.065283305056802"/>
    <n v="-1"/>
    <x v="4"/>
    <x v="10"/>
    <x v="0"/>
  </r>
  <r>
    <n v="5086"/>
    <n v="3659"/>
    <m/>
    <x v="1"/>
    <n v="6"/>
    <n v="18"/>
    <n v="-1"/>
    <n v="72"/>
    <n v="-1"/>
    <n v="40.202093227637199"/>
    <n v="-1"/>
    <n v="1.75840430459694"/>
    <n v="-1"/>
    <n v="2.9013671025849499"/>
    <n v="-1"/>
    <n v="50.967600684318299"/>
    <n v="-1"/>
    <x v="5"/>
    <x v="0"/>
    <x v="0"/>
  </r>
  <r>
    <n v="5086"/>
    <n v="4954"/>
    <m/>
    <x v="1"/>
    <n v="6"/>
    <n v="18"/>
    <n v="-1"/>
    <n v="72"/>
    <n v="-1"/>
    <n v="30.7685427521923"/>
    <n v="-1"/>
    <n v="10.360762169347501"/>
    <n v="-1"/>
    <n v="18.043244552572201"/>
    <n v="-1"/>
    <n v="44.713974395875603"/>
    <n v="-1"/>
    <x v="5"/>
    <x v="0"/>
    <x v="0"/>
  </r>
  <r>
    <n v="5086"/>
    <n v="6357"/>
    <m/>
    <x v="1"/>
    <n v="6"/>
    <n v="18"/>
    <n v="-1"/>
    <n v="72"/>
    <n v="-1"/>
    <n v="41.592537580296998"/>
    <n v="-1"/>
    <n v="1.88411606184631"/>
    <n v="-1"/>
    <n v="3.1087915020464099"/>
    <n v="-1"/>
    <n v="48.535847876779798"/>
    <n v="-1"/>
    <x v="5"/>
    <x v="0"/>
    <x v="0"/>
  </r>
  <r>
    <n v="5086"/>
    <n v="6642"/>
    <m/>
    <x v="1"/>
    <n v="6"/>
    <n v="18"/>
    <n v="-1"/>
    <n v="72"/>
    <n v="-1"/>
    <n v="41.798892739833498"/>
    <n v="-1"/>
    <n v="1.72706706478521"/>
    <n v="-1"/>
    <n v="2.3833525494035901"/>
    <n v="-1"/>
    <n v="51.186954058547897"/>
    <n v="-1"/>
    <x v="5"/>
    <x v="4"/>
    <x v="0"/>
  </r>
  <r>
    <n v="5086"/>
    <n v="6763"/>
    <m/>
    <x v="1"/>
    <n v="6"/>
    <n v="18"/>
    <n v="-1"/>
    <n v="72"/>
    <n v="-1"/>
    <n v="31.013963871028398"/>
    <n v="-1"/>
    <n v="2.1864986595813001"/>
    <n v="-1"/>
    <n v="3.0173681502221901"/>
    <n v="-1"/>
    <n v="46.669560799511999"/>
    <n v="-1"/>
    <x v="5"/>
    <x v="7"/>
    <x v="0"/>
  </r>
  <r>
    <n v="5086"/>
    <n v="6767"/>
    <m/>
    <x v="1"/>
    <n v="6"/>
    <n v="18"/>
    <n v="-1"/>
    <n v="72"/>
    <n v="-1"/>
    <n v="55.675814272743096"/>
    <n v="-1"/>
    <n v="1.29595549834656"/>
    <n v="-1"/>
    <n v="1.7884185877182499"/>
    <n v="-1"/>
    <n v="44.658472136745999"/>
    <n v="-1"/>
    <x v="5"/>
    <x v="10"/>
    <x v="0"/>
  </r>
  <r>
    <n v="5086"/>
    <n v="6357"/>
    <m/>
    <x v="1"/>
    <n v="7"/>
    <n v="18"/>
    <n v="-1"/>
    <n v="72"/>
    <n v="-1"/>
    <n v="42.293400288390998"/>
    <n v="-1"/>
    <n v="1.9485964545724299"/>
    <n v="-1"/>
    <n v="3.21518415004451"/>
    <n v="-1"/>
    <n v="47.772824045719702"/>
    <n v="-1"/>
    <x v="6"/>
    <x v="0"/>
    <x v="0"/>
  </r>
  <r>
    <n v="5085"/>
    <n v="6357"/>
    <m/>
    <x v="1"/>
    <n v="1"/>
    <n v="18"/>
    <n v="-1"/>
    <n v="72"/>
    <n v="-1"/>
    <n v="41.613669388478598"/>
    <n v="-1"/>
    <n v="1.9319379477688401"/>
    <n v="-1"/>
    <n v="3.1876976138185902"/>
    <n v="-1"/>
    <n v="47.777360658278099"/>
    <n v="-1"/>
    <x v="0"/>
    <x v="0"/>
    <x v="0"/>
  </r>
  <r>
    <n v="5085"/>
    <n v="6767"/>
    <m/>
    <x v="1"/>
    <n v="1"/>
    <n v="18"/>
    <n v="-1"/>
    <n v="72"/>
    <n v="-1"/>
    <n v="56.049091279452597"/>
    <n v="-1"/>
    <n v="1.2845421501329299"/>
    <n v="-1"/>
    <n v="1.7726681671834399"/>
    <n v="-1"/>
    <n v="45.050151623838097"/>
    <n v="-1"/>
    <x v="0"/>
    <x v="10"/>
    <x v="0"/>
  </r>
  <r>
    <n v="5085"/>
    <n v="6641"/>
    <m/>
    <x v="1"/>
    <n v="2"/>
    <n v="18"/>
    <n v="-1"/>
    <n v="72"/>
    <n v="-1"/>
    <n v="34.063144978419899"/>
    <n v="-1"/>
    <n v="18.431529580551299"/>
    <n v="-1"/>
    <n v="25.435510821160801"/>
    <n v="-1"/>
    <n v="49.477232613009598"/>
    <n v="-1"/>
    <x v="1"/>
    <x v="3"/>
    <x v="0"/>
  </r>
  <r>
    <n v="5085"/>
    <n v="4954"/>
    <m/>
    <x v="1"/>
    <n v="3"/>
    <n v="18"/>
    <n v="-1"/>
    <n v="72"/>
    <n v="-1"/>
    <n v="31.611718276182799"/>
    <n v="-1"/>
    <n v="11.0324021132654"/>
    <n v="-1"/>
    <n v="19.2129040391338"/>
    <n v="-1"/>
    <n v="45.6789675735968"/>
    <n v="-1"/>
    <x v="2"/>
    <x v="0"/>
    <x v="0"/>
  </r>
  <r>
    <n v="5085"/>
    <n v="4954"/>
    <m/>
    <x v="1"/>
    <n v="5"/>
    <n v="18"/>
    <n v="-1"/>
    <n v="72"/>
    <n v="-1"/>
    <n v="31.710207206539501"/>
    <n v="-1"/>
    <n v="8.4314148058601397"/>
    <n v="-1"/>
    <n v="14.683290358347501"/>
    <n v="-1"/>
    <n v="50.954048981252598"/>
    <n v="-1"/>
    <x v="4"/>
    <x v="0"/>
    <x v="0"/>
  </r>
  <r>
    <n v="5085"/>
    <n v="6357"/>
    <m/>
    <x v="1"/>
    <n v="5"/>
    <n v="18"/>
    <n v="-1"/>
    <n v="72"/>
    <n v="-1"/>
    <n v="39.382481151571099"/>
    <n v="-1"/>
    <n v="1.9859552875084201"/>
    <n v="-1"/>
    <n v="3.2768262243888899"/>
    <n v="-1"/>
    <n v="47.257108094388101"/>
    <n v="-1"/>
    <x v="4"/>
    <x v="0"/>
    <x v="0"/>
  </r>
  <r>
    <n v="5085"/>
    <n v="6641"/>
    <m/>
    <x v="1"/>
    <n v="5"/>
    <n v="18"/>
    <n v="-1"/>
    <n v="72"/>
    <n v="-1"/>
    <n v="36.675954018574799"/>
    <n v="-1"/>
    <n v="16.705377902934401"/>
    <n v="-1"/>
    <n v="23.0534215060494"/>
    <n v="-1"/>
    <n v="46.565262966169897"/>
    <n v="-1"/>
    <x v="4"/>
    <x v="3"/>
    <x v="0"/>
  </r>
  <r>
    <n v="5085"/>
    <n v="6767"/>
    <m/>
    <x v="1"/>
    <n v="5"/>
    <n v="18"/>
    <n v="-1"/>
    <n v="72"/>
    <n v="-1"/>
    <n v="55.4699049596923"/>
    <n v="-1"/>
    <n v="1.30332618403959"/>
    <n v="-1"/>
    <n v="1.79859013397463"/>
    <n v="-1"/>
    <n v="46.736093210482601"/>
    <n v="-1"/>
    <x v="4"/>
    <x v="10"/>
    <x v="0"/>
  </r>
  <r>
    <n v="5085"/>
    <n v="6357"/>
    <m/>
    <x v="1"/>
    <n v="6"/>
    <n v="18"/>
    <n v="-1"/>
    <n v="72"/>
    <n v="-1"/>
    <n v="40.118917646953001"/>
    <n v="-1"/>
    <n v="1.94109971437938"/>
    <n v="-1"/>
    <n v="3.2028145287259799"/>
    <n v="-1"/>
    <n v="48.710547154221302"/>
    <n v="-1"/>
    <x v="5"/>
    <x v="0"/>
    <x v="0"/>
  </r>
  <r>
    <n v="5085"/>
    <n v="6368"/>
    <m/>
    <x v="1"/>
    <n v="6"/>
    <n v="18"/>
    <n v="-1"/>
    <n v="72"/>
    <n v="-1"/>
    <n v="27.022483772982"/>
    <n v="-1"/>
    <n v="2.7276618264543302"/>
    <n v="-1"/>
    <n v="4.5006420136496503"/>
    <n v="-1"/>
    <n v="47.257425535862701"/>
    <n v="-1"/>
    <x v="5"/>
    <x v="0"/>
    <x v="0"/>
  </r>
  <r>
    <n v="5085"/>
    <n v="6641"/>
    <m/>
    <x v="1"/>
    <n v="7"/>
    <n v="18"/>
    <n v="-1"/>
    <n v="72"/>
    <n v="-1"/>
    <n v="33.123008694938001"/>
    <n v="-1"/>
    <n v="23.5886026388382"/>
    <n v="-1"/>
    <n v="32.552271641596803"/>
    <n v="-1"/>
    <n v="45.000563742577697"/>
    <n v="-1"/>
    <x v="6"/>
    <x v="3"/>
    <x v="0"/>
  </r>
  <r>
    <n v="5085"/>
    <n v="6640"/>
    <m/>
    <x v="1"/>
    <n v="12"/>
    <n v="18"/>
    <n v="-1"/>
    <n v="72"/>
    <n v="-1"/>
    <n v="13.289877347345"/>
    <n v="-1"/>
    <n v="6.3426110875071204"/>
    <n v="-1"/>
    <n v="8.7528032705158996"/>
    <n v="-1"/>
    <n v="52.3077492759477"/>
    <n v="-1"/>
    <x v="11"/>
    <x v="2"/>
    <x v="0"/>
  </r>
  <r>
    <n v="5081"/>
    <n v="4954"/>
    <m/>
    <x v="1"/>
    <n v="1"/>
    <n v="18"/>
    <n v="-1"/>
    <n v="72"/>
    <n v="-1"/>
    <n v="30.866804750096801"/>
    <n v="-1"/>
    <n v="10.769174068405"/>
    <n v="-1"/>
    <n v="18.754492977391301"/>
    <n v="-1"/>
    <n v="44.337890046951102"/>
    <n v="-1"/>
    <x v="0"/>
    <x v="0"/>
    <x v="0"/>
  </r>
  <r>
    <n v="5081"/>
    <n v="6357"/>
    <m/>
    <x v="1"/>
    <n v="1"/>
    <n v="18"/>
    <n v="-1"/>
    <n v="72"/>
    <n v="-1"/>
    <n v="41.924660613802303"/>
    <n v="-1"/>
    <n v="1.88868167274771"/>
    <n v="-1"/>
    <n v="3.1163247600337298"/>
    <n v="-1"/>
    <n v="48.028656252676399"/>
    <n v="-1"/>
    <x v="0"/>
    <x v="0"/>
    <x v="0"/>
  </r>
  <r>
    <n v="5081"/>
    <n v="6767"/>
    <m/>
    <x v="1"/>
    <n v="1"/>
    <n v="18"/>
    <n v="-1"/>
    <n v="72"/>
    <n v="-1"/>
    <n v="55.585268951520398"/>
    <n v="-1"/>
    <n v="1.2983466933894601"/>
    <n v="-1"/>
    <n v="1.7917184368774599"/>
    <n v="-1"/>
    <n v="44.439381006514999"/>
    <n v="-1"/>
    <x v="0"/>
    <x v="10"/>
    <x v="0"/>
  </r>
  <r>
    <n v="5081"/>
    <n v="4954"/>
    <m/>
    <x v="1"/>
    <n v="3"/>
    <n v="18"/>
    <n v="-1"/>
    <n v="72"/>
    <n v="-1"/>
    <n v="30.7209326204528"/>
    <n v="-1"/>
    <n v="7.2031525813209001"/>
    <n v="-1"/>
    <n v="12.544274393130801"/>
    <n v="-1"/>
    <n v="46.346879590436203"/>
    <n v="-1"/>
    <x v="2"/>
    <x v="0"/>
    <x v="0"/>
  </r>
  <r>
    <n v="5081"/>
    <n v="6641"/>
    <m/>
    <x v="1"/>
    <n v="3"/>
    <n v="18"/>
    <n v="-1"/>
    <n v="72"/>
    <n v="-1"/>
    <n v="37.549246535733197"/>
    <n v="-1"/>
    <n v="17.368461139209799"/>
    <n v="-1"/>
    <n v="23.968476372109599"/>
    <n v="-1"/>
    <n v="48.568761931518502"/>
    <n v="-1"/>
    <x v="2"/>
    <x v="3"/>
    <x v="0"/>
  </r>
  <r>
    <n v="5081"/>
    <n v="6357"/>
    <m/>
    <x v="1"/>
    <n v="5"/>
    <n v="18"/>
    <n v="-1"/>
    <n v="72"/>
    <n v="-1"/>
    <n v="40.914177709937398"/>
    <n v="-1"/>
    <n v="1.95001713391017"/>
    <n v="-1"/>
    <n v="3.2175282709517798"/>
    <n v="-1"/>
    <n v="46.434659319661499"/>
    <n v="-1"/>
    <x v="4"/>
    <x v="0"/>
    <x v="0"/>
  </r>
  <r>
    <n v="5081"/>
    <n v="6767"/>
    <m/>
    <x v="1"/>
    <n v="5"/>
    <n v="18"/>
    <n v="-1"/>
    <n v="72"/>
    <n v="-1"/>
    <n v="55.582077877367901"/>
    <n v="-1"/>
    <n v="1.29922794483328"/>
    <n v="-1"/>
    <n v="1.7929345638699199"/>
    <n v="-1"/>
    <n v="45.044034882953902"/>
    <n v="-1"/>
    <x v="4"/>
    <x v="10"/>
    <x v="0"/>
  </r>
  <r>
    <n v="5081"/>
    <n v="4954"/>
    <m/>
    <x v="1"/>
    <n v="6"/>
    <n v="18"/>
    <n v="-1"/>
    <n v="72"/>
    <n v="-1"/>
    <n v="32.054619663322597"/>
    <n v="-1"/>
    <n v="7.0633863364017104"/>
    <n v="-1"/>
    <n v="12.300871784707599"/>
    <n v="-1"/>
    <n v="46.774074424479899"/>
    <n v="-1"/>
    <x v="5"/>
    <x v="0"/>
    <x v="0"/>
  </r>
  <r>
    <n v="5081"/>
    <n v="6357"/>
    <m/>
    <x v="1"/>
    <n v="6"/>
    <n v="18"/>
    <n v="-1"/>
    <n v="72"/>
    <n v="-1"/>
    <n v="40.3589697151994"/>
    <n v="-1"/>
    <n v="1.9907593904960601"/>
    <n v="-1"/>
    <n v="3.2847529943185001"/>
    <n v="-1"/>
    <n v="48.422226779461703"/>
    <n v="-1"/>
    <x v="5"/>
    <x v="0"/>
    <x v="0"/>
  </r>
  <r>
    <n v="5081"/>
    <n v="6368"/>
    <m/>
    <x v="1"/>
    <n v="6"/>
    <n v="18"/>
    <n v="-1"/>
    <n v="72"/>
    <n v="-1"/>
    <n v="31.078537434743399"/>
    <n v="-1"/>
    <n v="2.3152435200457999"/>
    <n v="-1"/>
    <n v="3.8201518080755701"/>
    <n v="-1"/>
    <n v="46.280074248154001"/>
    <n v="-1"/>
    <x v="5"/>
    <x v="0"/>
    <x v="0"/>
  </r>
  <r>
    <n v="5081"/>
    <n v="6641"/>
    <m/>
    <x v="1"/>
    <n v="6"/>
    <n v="18"/>
    <n v="-1"/>
    <n v="72"/>
    <n v="-1"/>
    <n v="35.406693822514001"/>
    <n v="-1"/>
    <n v="15.4763744206157"/>
    <n v="-1"/>
    <n v="21.357396700449598"/>
    <n v="-1"/>
    <n v="51.420568237370198"/>
    <n v="-1"/>
    <x v="5"/>
    <x v="3"/>
    <x v="0"/>
  </r>
  <r>
    <n v="5081"/>
    <n v="6357"/>
    <m/>
    <x v="1"/>
    <n v="7"/>
    <n v="18"/>
    <n v="-1"/>
    <n v="72"/>
    <n v="-1"/>
    <n v="40.8423983938739"/>
    <n v="-1"/>
    <n v="1.9754067857436199"/>
    <n v="-1"/>
    <n v="3.2594211964769699"/>
    <n v="-1"/>
    <n v="48.530112961499"/>
    <n v="-1"/>
    <x v="6"/>
    <x v="0"/>
    <x v="0"/>
  </r>
  <r>
    <n v="5080"/>
    <n v="4954"/>
    <m/>
    <x v="1"/>
    <n v="1"/>
    <n v="18"/>
    <n v="-1"/>
    <n v="72"/>
    <n v="-1"/>
    <n v="32.497281044200697"/>
    <n v="-1"/>
    <n v="4.8302502199968798"/>
    <n v="-1"/>
    <n v="8.4118701447817905"/>
    <n v="-1"/>
    <n v="45.203364329168998"/>
    <n v="-1"/>
    <x v="0"/>
    <x v="0"/>
    <x v="0"/>
  </r>
  <r>
    <n v="5080"/>
    <n v="6357"/>
    <m/>
    <x v="1"/>
    <n v="1"/>
    <n v="18"/>
    <n v="-1"/>
    <n v="72"/>
    <n v="-1"/>
    <n v="41.806856183016102"/>
    <n v="-1"/>
    <n v="1.8028406748577801"/>
    <n v="-1"/>
    <n v="2.9746871135153401"/>
    <n v="-1"/>
    <n v="49.503632590343898"/>
    <n v="-1"/>
    <x v="0"/>
    <x v="0"/>
    <x v="0"/>
  </r>
  <r>
    <n v="5080"/>
    <n v="6767"/>
    <m/>
    <x v="1"/>
    <n v="1"/>
    <n v="18"/>
    <n v="-1"/>
    <n v="72"/>
    <n v="-1"/>
    <n v="56.769922293793101"/>
    <n v="-1"/>
    <n v="1.2680384572951"/>
    <n v="-1"/>
    <n v="1.74989307106723"/>
    <n v="-1"/>
    <n v="45.063141880482704"/>
    <n v="-1"/>
    <x v="0"/>
    <x v="10"/>
    <x v="0"/>
  </r>
  <r>
    <n v="5080"/>
    <n v="4954"/>
    <m/>
    <x v="1"/>
    <n v="3"/>
    <n v="18"/>
    <n v="-1"/>
    <n v="72"/>
    <n v="-1"/>
    <n v="30.911244123261699"/>
    <n v="-1"/>
    <n v="9.0597110928645499"/>
    <n v="-1"/>
    <n v="15.7774669616319"/>
    <n v="-1"/>
    <n v="45.155533653551799"/>
    <n v="-1"/>
    <x v="2"/>
    <x v="0"/>
    <x v="0"/>
  </r>
  <r>
    <n v="5080"/>
    <n v="6357"/>
    <m/>
    <x v="1"/>
    <n v="3"/>
    <n v="18"/>
    <n v="-1"/>
    <n v="72"/>
    <n v="-1"/>
    <n v="40.437747778722702"/>
    <n v="-1"/>
    <n v="1.9363423231616299"/>
    <n v="-1"/>
    <n v="3.1949648332166798"/>
    <n v="-1"/>
    <n v="49.1593547469529"/>
    <n v="-1"/>
    <x v="2"/>
    <x v="0"/>
    <x v="0"/>
  </r>
  <r>
    <n v="5080"/>
    <n v="6641"/>
    <m/>
    <x v="1"/>
    <n v="5"/>
    <n v="18"/>
    <n v="-1"/>
    <n v="72"/>
    <n v="-1"/>
    <n v="37.359734518891202"/>
    <n v="-1"/>
    <n v="16.218982467815401"/>
    <n v="-1"/>
    <n v="22.382195805585201"/>
    <n v="-1"/>
    <n v="46.467671295905099"/>
    <n v="-1"/>
    <x v="4"/>
    <x v="3"/>
    <x v="0"/>
  </r>
  <r>
    <n v="5080"/>
    <n v="6767"/>
    <m/>
    <x v="1"/>
    <n v="5"/>
    <n v="18"/>
    <n v="-1"/>
    <n v="72"/>
    <n v="-1"/>
    <n v="56.582158312262102"/>
    <n v="-1"/>
    <n v="1.2722100619983101"/>
    <n v="-1"/>
    <n v="1.7556498855576701"/>
    <n v="-1"/>
    <n v="44.561063463508901"/>
    <n v="-1"/>
    <x v="4"/>
    <x v="10"/>
    <x v="0"/>
  </r>
  <r>
    <n v="5080"/>
    <n v="4954"/>
    <m/>
    <x v="1"/>
    <n v="6"/>
    <n v="18"/>
    <n v="-1"/>
    <n v="72"/>
    <n v="-1"/>
    <n v="28.860425972506299"/>
    <n v="-1"/>
    <n v="9.2224143370301697"/>
    <n v="-1"/>
    <n v="16.060814303844001"/>
    <n v="-1"/>
    <n v="46.621230352833699"/>
    <n v="-1"/>
    <x v="5"/>
    <x v="0"/>
    <x v="0"/>
  </r>
  <r>
    <n v="5080"/>
    <n v="6357"/>
    <m/>
    <x v="1"/>
    <n v="6"/>
    <n v="18"/>
    <n v="-1"/>
    <n v="72"/>
    <n v="-1"/>
    <n v="41.574740411969202"/>
    <n v="-1"/>
    <n v="1.8465145665315701"/>
    <n v="-1"/>
    <n v="3.0467490347770898"/>
    <n v="-1"/>
    <n v="48.3374706780507"/>
    <n v="-1"/>
    <x v="5"/>
    <x v="0"/>
    <x v="0"/>
  </r>
  <r>
    <n v="5080"/>
    <n v="6357"/>
    <m/>
    <x v="1"/>
    <n v="7"/>
    <n v="18"/>
    <n v="-1"/>
    <n v="72"/>
    <n v="-1"/>
    <n v="42.796513795385302"/>
    <n v="-1"/>
    <n v="1.8526816408017299"/>
    <n v="-1"/>
    <n v="3.0569247073228598"/>
    <n v="-1"/>
    <n v="44.101395764955299"/>
    <n v="-1"/>
    <x v="6"/>
    <x v="0"/>
    <x v="0"/>
  </r>
  <r>
    <n v="5077"/>
    <n v="6357"/>
    <m/>
    <x v="1"/>
    <n v="1"/>
    <n v="18"/>
    <n v="-1"/>
    <n v="72"/>
    <n v="-1"/>
    <n v="40.090577975475497"/>
    <n v="-1"/>
    <n v="1.9719307677096001"/>
    <n v="-1"/>
    <n v="3.2536857667208401"/>
    <n v="-1"/>
    <n v="49.8814974082741"/>
    <n v="-1"/>
    <x v="0"/>
    <x v="0"/>
    <x v="0"/>
  </r>
  <r>
    <n v="5077"/>
    <n v="6767"/>
    <m/>
    <x v="1"/>
    <n v="1"/>
    <n v="18"/>
    <n v="-1"/>
    <n v="72"/>
    <n v="-1"/>
    <n v="55.942827876939802"/>
    <n v="-1"/>
    <n v="1.2882553675489901"/>
    <n v="-1"/>
    <n v="1.7777924072175999"/>
    <n v="-1"/>
    <n v="46.382179961840798"/>
    <n v="-1"/>
    <x v="0"/>
    <x v="10"/>
    <x v="0"/>
  </r>
  <r>
    <n v="5077"/>
    <n v="4954"/>
    <m/>
    <x v="1"/>
    <n v="3"/>
    <n v="18"/>
    <n v="-1"/>
    <n v="72"/>
    <n v="-1"/>
    <n v="32.475058138636903"/>
    <n v="-1"/>
    <n v="12.855685784536099"/>
    <n v="-1"/>
    <n v="22.388148546413198"/>
    <n v="-1"/>
    <n v="45.0371690669907"/>
    <n v="-1"/>
    <x v="2"/>
    <x v="0"/>
    <x v="0"/>
  </r>
  <r>
    <n v="5077"/>
    <n v="6357"/>
    <m/>
    <x v="1"/>
    <n v="4"/>
    <n v="18"/>
    <n v="-1"/>
    <n v="72"/>
    <n v="-1"/>
    <n v="41.414068142328397"/>
    <n v="-1"/>
    <n v="1.9143464463873801"/>
    <n v="-1"/>
    <n v="3.1586716365391698"/>
    <n v="-1"/>
    <n v="42.756247564584697"/>
    <n v="-1"/>
    <x v="3"/>
    <x v="0"/>
    <x v="0"/>
  </r>
  <r>
    <n v="5077"/>
    <n v="6641"/>
    <m/>
    <x v="1"/>
    <n v="5"/>
    <n v="18"/>
    <n v="-1"/>
    <n v="72"/>
    <n v="-1"/>
    <n v="33.382994142425197"/>
    <n v="-1"/>
    <n v="15.5920415565926"/>
    <n v="-1"/>
    <n v="21.517017348097799"/>
    <n v="-1"/>
    <n v="46.8172817624868"/>
    <n v="-1"/>
    <x v="4"/>
    <x v="3"/>
    <x v="0"/>
  </r>
  <r>
    <n v="5077"/>
    <n v="6767"/>
    <m/>
    <x v="1"/>
    <n v="5"/>
    <n v="18"/>
    <n v="-1"/>
    <n v="72"/>
    <n v="-1"/>
    <n v="57.173919343615403"/>
    <n v="-1"/>
    <n v="1.2591780789532001"/>
    <n v="-1"/>
    <n v="1.7376657489554099"/>
    <n v="-1"/>
    <n v="45.2183417878772"/>
    <n v="-1"/>
    <x v="4"/>
    <x v="10"/>
    <x v="0"/>
  </r>
  <r>
    <n v="5077"/>
    <n v="4954"/>
    <m/>
    <x v="1"/>
    <n v="6"/>
    <n v="18"/>
    <n v="-1"/>
    <n v="72"/>
    <n v="-1"/>
    <n v="30.6312362856461"/>
    <n v="-1"/>
    <n v="7.4199720463486001"/>
    <n v="-1"/>
    <n v="12.921865015066601"/>
    <n v="-1"/>
    <n v="45.1587409190264"/>
    <n v="-1"/>
    <x v="5"/>
    <x v="0"/>
    <x v="0"/>
  </r>
  <r>
    <n v="5077"/>
    <n v="6357"/>
    <m/>
    <x v="1"/>
    <n v="6"/>
    <n v="18"/>
    <n v="-1"/>
    <n v="72"/>
    <n v="-1"/>
    <n v="42.952089176170801"/>
    <n v="-1"/>
    <n v="1.89361688228878"/>
    <n v="-1"/>
    <n v="3.12446785577648"/>
    <n v="-1"/>
    <n v="48.170662412850298"/>
    <n v="-1"/>
    <x v="5"/>
    <x v="0"/>
    <x v="0"/>
  </r>
  <r>
    <n v="5077"/>
    <n v="6357"/>
    <m/>
    <x v="1"/>
    <n v="7"/>
    <n v="18"/>
    <n v="-1"/>
    <n v="72"/>
    <n v="-1"/>
    <n v="41.208340173117499"/>
    <n v="-1"/>
    <n v="1.8549928712561099"/>
    <n v="-1"/>
    <n v="3.0607382375725898"/>
    <n v="-1"/>
    <n v="43.422610306123097"/>
    <n v="-1"/>
    <x v="6"/>
    <x v="0"/>
    <x v="0"/>
  </r>
  <r>
    <n v="5078"/>
    <n v="6357"/>
    <m/>
    <x v="1"/>
    <n v="1"/>
    <n v="18"/>
    <n v="-1"/>
    <n v="72"/>
    <n v="-1"/>
    <n v="42.7218140259451"/>
    <n v="-1"/>
    <n v="1.89646351918599"/>
    <n v="-1"/>
    <n v="3.1291648066568798"/>
    <n v="-1"/>
    <n v="44.976511294458398"/>
    <n v="-1"/>
    <x v="0"/>
    <x v="0"/>
    <x v="0"/>
  </r>
  <r>
    <n v="5078"/>
    <n v="6767"/>
    <m/>
    <x v="1"/>
    <n v="1"/>
    <n v="18"/>
    <n v="-1"/>
    <n v="72"/>
    <n v="-1"/>
    <n v="55.505856227488501"/>
    <n v="-1"/>
    <n v="1.3059546205766299"/>
    <n v="-1"/>
    <n v="1.8022173763957601"/>
    <n v="-1"/>
    <n v="46.653123922138498"/>
    <n v="-1"/>
    <x v="0"/>
    <x v="10"/>
    <x v="0"/>
  </r>
  <r>
    <n v="5078"/>
    <n v="6641"/>
    <m/>
    <x v="1"/>
    <n v="3"/>
    <n v="18"/>
    <n v="-1"/>
    <n v="72"/>
    <n v="-1"/>
    <n v="32.236571396632002"/>
    <n v="-1"/>
    <n v="12.352645324529799"/>
    <n v="-1"/>
    <n v="17.0466505478512"/>
    <n v="-1"/>
    <n v="49.274849478846797"/>
    <n v="-1"/>
    <x v="2"/>
    <x v="3"/>
    <x v="0"/>
  </r>
  <r>
    <n v="5078"/>
    <n v="6767"/>
    <m/>
    <x v="1"/>
    <n v="3"/>
    <n v="18"/>
    <n v="-1"/>
    <n v="72"/>
    <n v="-1"/>
    <n v="55.119484147636499"/>
    <n v="-1"/>
    <n v="1.3077844254619899"/>
    <n v="-1"/>
    <n v="1.80474250713755"/>
    <n v="-1"/>
    <n v="50.718069080549498"/>
    <n v="-1"/>
    <x v="2"/>
    <x v="10"/>
    <x v="0"/>
  </r>
  <r>
    <n v="5078"/>
    <n v="6357"/>
    <m/>
    <x v="1"/>
    <n v="5"/>
    <n v="18"/>
    <n v="-1"/>
    <n v="72"/>
    <n v="-1"/>
    <n v="39.509570130921396"/>
    <n v="-1"/>
    <n v="1.9935021526454899"/>
    <n v="-1"/>
    <n v="3.28927855186505"/>
    <n v="-1"/>
    <n v="47.3392568966159"/>
    <n v="-1"/>
    <x v="4"/>
    <x v="0"/>
    <x v="0"/>
  </r>
  <r>
    <n v="5078"/>
    <n v="6641"/>
    <m/>
    <x v="1"/>
    <n v="5"/>
    <n v="18"/>
    <n v="-1"/>
    <n v="72"/>
    <n v="-1"/>
    <n v="36.409076766328297"/>
    <n v="-1"/>
    <n v="14.501967523036599"/>
    <n v="-1"/>
    <n v="20.012715181790501"/>
    <n v="-1"/>
    <n v="46.818923694445097"/>
    <n v="-1"/>
    <x v="4"/>
    <x v="3"/>
    <x v="0"/>
  </r>
  <r>
    <n v="5078"/>
    <n v="6767"/>
    <m/>
    <x v="1"/>
    <n v="5"/>
    <n v="18"/>
    <n v="-1"/>
    <n v="72"/>
    <n v="-1"/>
    <n v="55.959081471335303"/>
    <n v="-1"/>
    <n v="1.29115370083367"/>
    <n v="-1"/>
    <n v="1.7817921071504601"/>
    <n v="-1"/>
    <n v="46.451815138495697"/>
    <n v="-1"/>
    <x v="4"/>
    <x v="10"/>
    <x v="0"/>
  </r>
  <r>
    <n v="5078"/>
    <n v="6767"/>
    <m/>
    <x v="1"/>
    <n v="6"/>
    <n v="18"/>
    <n v="-1"/>
    <n v="72"/>
    <n v="-1"/>
    <n v="55.818716111176997"/>
    <n v="-1"/>
    <n v="1.2893441608446501"/>
    <n v="-1"/>
    <n v="1.7792949419656201"/>
    <n v="-1"/>
    <n v="44.909053599700698"/>
    <n v="-1"/>
    <x v="5"/>
    <x v="10"/>
    <x v="0"/>
  </r>
  <r>
    <n v="5078"/>
    <n v="6357"/>
    <m/>
    <x v="1"/>
    <n v="7"/>
    <n v="18"/>
    <n v="-1"/>
    <n v="72"/>
    <n v="-1"/>
    <n v="40.300658361223398"/>
    <n v="-1"/>
    <n v="1.90370821703574"/>
    <n v="-1"/>
    <n v="3.1411185581089698"/>
    <n v="-1"/>
    <n v="48.847048596343903"/>
    <n v="-1"/>
    <x v="6"/>
    <x v="0"/>
    <x v="0"/>
  </r>
  <r>
    <n v="5084"/>
    <n v="4954"/>
    <m/>
    <x v="1"/>
    <n v="1"/>
    <n v="19"/>
    <n v="-1"/>
    <n v="76"/>
    <n v="-1"/>
    <n v="30.795978287238"/>
    <n v="-1"/>
    <n v="12.964609901273001"/>
    <n v="-1"/>
    <n v="22.5778396563752"/>
    <n v="-1"/>
    <n v="47.175455974521299"/>
    <n v="-1"/>
    <x v="0"/>
    <x v="0"/>
    <x v="0"/>
  </r>
  <r>
    <n v="5084"/>
    <n v="4954"/>
    <m/>
    <x v="1"/>
    <n v="2"/>
    <n v="19"/>
    <n v="-1"/>
    <n v="76"/>
    <n v="-1"/>
    <n v="32.876561211397998"/>
    <n v="-1"/>
    <n v="12.850485050190001"/>
    <n v="-1"/>
    <n v="22.3790914789769"/>
    <n v="-1"/>
    <n v="42.647094452100099"/>
    <n v="-1"/>
    <x v="1"/>
    <x v="0"/>
    <x v="0"/>
  </r>
  <r>
    <n v="5084"/>
    <n v="6641"/>
    <m/>
    <x v="1"/>
    <n v="2"/>
    <n v="19"/>
    <n v="-1"/>
    <n v="76"/>
    <n v="-1"/>
    <n v="39.581637872720499"/>
    <n v="-1"/>
    <n v="13.7611071850919"/>
    <n v="-1"/>
    <n v="18.9903279154268"/>
    <n v="-1"/>
    <n v="46.418344698392502"/>
    <n v="-1"/>
    <x v="1"/>
    <x v="3"/>
    <x v="0"/>
  </r>
  <r>
    <n v="5084"/>
    <n v="4954"/>
    <m/>
    <x v="1"/>
    <n v="3"/>
    <n v="19"/>
    <n v="-1"/>
    <n v="76"/>
    <n v="-1"/>
    <n v="32.657688471714302"/>
    <n v="-1"/>
    <n v="7.0924805295506603"/>
    <n v="-1"/>
    <n v="12.351539258148801"/>
    <n v="-1"/>
    <n v="48.127982881605298"/>
    <n v="-1"/>
    <x v="2"/>
    <x v="0"/>
    <x v="0"/>
  </r>
  <r>
    <n v="5084"/>
    <n v="6357"/>
    <m/>
    <x v="1"/>
    <n v="3"/>
    <n v="19"/>
    <n v="-1"/>
    <n v="76"/>
    <n v="-1"/>
    <n v="40.568253213435398"/>
    <n v="-1"/>
    <n v="1.98888264478124"/>
    <n v="-1"/>
    <n v="3.2816563638890499"/>
    <n v="-1"/>
    <n v="46.693882335752903"/>
    <n v="-1"/>
    <x v="2"/>
    <x v="0"/>
    <x v="0"/>
  </r>
  <r>
    <n v="5084"/>
    <n v="6641"/>
    <m/>
    <x v="1"/>
    <n v="3"/>
    <n v="19"/>
    <n v="-1"/>
    <n v="76"/>
    <n v="-1"/>
    <n v="36.896001156528598"/>
    <n v="-1"/>
    <n v="14.6324042833"/>
    <n v="-1"/>
    <n v="20.192717910953998"/>
    <n v="-1"/>
    <n v="47.188806380619503"/>
    <n v="-1"/>
    <x v="2"/>
    <x v="3"/>
    <x v="0"/>
  </r>
  <r>
    <n v="5084"/>
    <n v="6767"/>
    <m/>
    <x v="1"/>
    <n v="3"/>
    <n v="19"/>
    <n v="-1"/>
    <n v="76"/>
    <n v="-1"/>
    <n v="56.447478264769401"/>
    <n v="-1"/>
    <n v="1.34657301699934"/>
    <n v="-1"/>
    <n v="1.8582707634591"/>
    <n v="-1"/>
    <n v="48.391794566199799"/>
    <n v="-1"/>
    <x v="2"/>
    <x v="10"/>
    <x v="0"/>
  </r>
  <r>
    <n v="5084"/>
    <n v="4954"/>
    <m/>
    <x v="1"/>
    <n v="4"/>
    <n v="19"/>
    <n v="-1"/>
    <n v="76"/>
    <n v="-1"/>
    <n v="32.657469664868501"/>
    <n v="-1"/>
    <n v="7.16480494162486"/>
    <n v="-1"/>
    <n v="12.477492062860099"/>
    <n v="-1"/>
    <n v="46.089825250005802"/>
    <n v="-1"/>
    <x v="3"/>
    <x v="0"/>
    <x v="0"/>
  </r>
  <r>
    <n v="5084"/>
    <n v="6357"/>
    <m/>
    <x v="1"/>
    <n v="4"/>
    <n v="19"/>
    <n v="-1"/>
    <n v="76"/>
    <n v="-1"/>
    <n v="39.4462553301003"/>
    <n v="-1"/>
    <n v="2.05479251279945"/>
    <n v="-1"/>
    <n v="3.39040764611909"/>
    <n v="-1"/>
    <n v="45.055771078008497"/>
    <n v="-1"/>
    <x v="3"/>
    <x v="0"/>
    <x v="0"/>
  </r>
  <r>
    <n v="5084"/>
    <n v="6641"/>
    <m/>
    <x v="1"/>
    <n v="4"/>
    <n v="19"/>
    <n v="-1"/>
    <n v="76"/>
    <n v="-1"/>
    <n v="35.746947959628599"/>
    <n v="-1"/>
    <n v="22.5259496973346"/>
    <n v="-1"/>
    <n v="31.085810582321699"/>
    <n v="-1"/>
    <n v="44.733399159201298"/>
    <n v="-1"/>
    <x v="3"/>
    <x v="3"/>
    <x v="0"/>
  </r>
  <r>
    <n v="5084"/>
    <n v="6357"/>
    <m/>
    <x v="1"/>
    <n v="5"/>
    <n v="19"/>
    <n v="-1"/>
    <n v="76"/>
    <n v="-1"/>
    <n v="41.352552520603197"/>
    <n v="-1"/>
    <n v="1.8588778154838399"/>
    <n v="-1"/>
    <n v="3.0671483955483301"/>
    <n v="-1"/>
    <n v="45.154120565096498"/>
    <n v="-1"/>
    <x v="4"/>
    <x v="0"/>
    <x v="0"/>
  </r>
  <r>
    <n v="5084"/>
    <n v="6642"/>
    <m/>
    <x v="1"/>
    <n v="6"/>
    <n v="19"/>
    <n v="-1"/>
    <n v="76"/>
    <n v="-1"/>
    <n v="42.157430483388097"/>
    <n v="-1"/>
    <n v="1.8017822785187001"/>
    <n v="-1"/>
    <n v="2.4864595443558"/>
    <n v="-1"/>
    <n v="48.394729517590399"/>
    <n v="-1"/>
    <x v="5"/>
    <x v="4"/>
    <x v="0"/>
  </r>
  <r>
    <n v="5084"/>
    <n v="6763"/>
    <m/>
    <x v="1"/>
    <n v="6"/>
    <n v="19"/>
    <n v="-1"/>
    <n v="76"/>
    <n v="-1"/>
    <n v="31.427771655330599"/>
    <n v="-1"/>
    <n v="2.2773990177196799"/>
    <n v="-1"/>
    <n v="3.1428106444531601"/>
    <n v="-1"/>
    <n v="43.760478531128697"/>
    <n v="-1"/>
    <x v="5"/>
    <x v="7"/>
    <x v="0"/>
  </r>
  <r>
    <n v="5084"/>
    <n v="6357"/>
    <m/>
    <x v="1"/>
    <n v="7"/>
    <n v="19"/>
    <n v="-1"/>
    <n v="76"/>
    <n v="-1"/>
    <n v="39.720727556014602"/>
    <n v="-1"/>
    <n v="2.0325861426529999"/>
    <n v="-1"/>
    <n v="3.3537671353774501"/>
    <n v="-1"/>
    <n v="40.436959248109403"/>
    <n v="-1"/>
    <x v="6"/>
    <x v="0"/>
    <x v="0"/>
  </r>
  <r>
    <n v="5082"/>
    <n v="4954"/>
    <m/>
    <x v="1"/>
    <n v="1"/>
    <n v="19"/>
    <n v="-1"/>
    <n v="76"/>
    <n v="-1"/>
    <n v="34.348286433656703"/>
    <n v="-1"/>
    <n v="8.9388018677066192"/>
    <n v="-1"/>
    <n v="15.566903811689"/>
    <n v="-1"/>
    <n v="46.702254321559202"/>
    <n v="-1"/>
    <x v="0"/>
    <x v="0"/>
    <x v="0"/>
  </r>
  <r>
    <n v="5082"/>
    <n v="4954"/>
    <m/>
    <x v="1"/>
    <n v="2"/>
    <n v="19"/>
    <n v="-1"/>
    <n v="76"/>
    <n v="-1"/>
    <n v="32.657745167165203"/>
    <n v="-1"/>
    <n v="9.0901801573909307"/>
    <n v="-1"/>
    <n v="15.830528770555899"/>
    <n v="-1"/>
    <n v="44.191801346059499"/>
    <n v="-1"/>
    <x v="1"/>
    <x v="0"/>
    <x v="0"/>
  </r>
  <r>
    <n v="5082"/>
    <n v="6641"/>
    <m/>
    <x v="1"/>
    <n v="2"/>
    <n v="19"/>
    <n v="-1"/>
    <n v="76"/>
    <n v="-1"/>
    <n v="40.929794031734502"/>
    <n v="-1"/>
    <n v="14.940818997012"/>
    <n v="-1"/>
    <n v="20.6183302158766"/>
    <n v="-1"/>
    <n v="47.825192210971601"/>
    <n v="-1"/>
    <x v="1"/>
    <x v="3"/>
    <x v="0"/>
  </r>
  <r>
    <n v="5082"/>
    <n v="6357"/>
    <m/>
    <x v="1"/>
    <n v="3"/>
    <n v="19"/>
    <n v="-1"/>
    <n v="76"/>
    <n v="-1"/>
    <n v="41.040474163803502"/>
    <n v="-1"/>
    <n v="2.0224482276233902"/>
    <n v="-1"/>
    <n v="3.3370395755786002"/>
    <n v="-1"/>
    <n v="46.075739275034302"/>
    <n v="-1"/>
    <x v="2"/>
    <x v="0"/>
    <x v="0"/>
  </r>
  <r>
    <n v="5082"/>
    <n v="6767"/>
    <m/>
    <x v="1"/>
    <n v="3"/>
    <n v="19"/>
    <n v="-1"/>
    <n v="76"/>
    <n v="-1"/>
    <n v="56.3165863412897"/>
    <n v="-1"/>
    <n v="1.3539922667950099"/>
    <n v="-1"/>
    <n v="1.8685093281771099"/>
    <n v="-1"/>
    <n v="48.260242267390502"/>
    <n v="-1"/>
    <x v="2"/>
    <x v="10"/>
    <x v="0"/>
  </r>
  <r>
    <n v="5082"/>
    <n v="6767"/>
    <m/>
    <x v="1"/>
    <n v="4"/>
    <n v="19"/>
    <n v="-1"/>
    <n v="76"/>
    <n v="-1"/>
    <n v="55.462632626106497"/>
    <n v="-1"/>
    <n v="1.3734107960739801"/>
    <n v="-1"/>
    <n v="1.8953068985821"/>
    <n v="-1"/>
    <n v="43.6894549929251"/>
    <n v="-1"/>
    <x v="3"/>
    <x v="10"/>
    <x v="0"/>
  </r>
  <r>
    <n v="5082"/>
    <n v="4954"/>
    <m/>
    <x v="1"/>
    <n v="5"/>
    <n v="19"/>
    <n v="-1"/>
    <n v="76"/>
    <n v="-1"/>
    <n v="34.067536004133302"/>
    <n v="-1"/>
    <n v="10.7163263998159"/>
    <n v="-1"/>
    <n v="18.662458878663799"/>
    <n v="-1"/>
    <n v="47.344896411169799"/>
    <n v="-1"/>
    <x v="4"/>
    <x v="0"/>
    <x v="0"/>
  </r>
  <r>
    <n v="5082"/>
    <n v="3659"/>
    <m/>
    <x v="1"/>
    <n v="6"/>
    <n v="19"/>
    <n v="-1"/>
    <n v="76"/>
    <n v="-1"/>
    <n v="39.693855980069102"/>
    <n v="-1"/>
    <n v="1.8754367859385199"/>
    <n v="-1"/>
    <n v="3.09447069679856"/>
    <n v="-1"/>
    <n v="46.901864416937201"/>
    <n v="-1"/>
    <x v="5"/>
    <x v="0"/>
    <x v="0"/>
  </r>
  <r>
    <n v="5082"/>
    <n v="6641"/>
    <m/>
    <x v="1"/>
    <n v="6"/>
    <n v="19"/>
    <n v="-1"/>
    <n v="76"/>
    <n v="-1"/>
    <n v="32.124759948039902"/>
    <n v="-1"/>
    <n v="21.036306604322402"/>
    <n v="-1"/>
    <n v="29.030103113964898"/>
    <n v="-1"/>
    <n v="48.104544475580802"/>
    <n v="-1"/>
    <x v="5"/>
    <x v="3"/>
    <x v="0"/>
  </r>
  <r>
    <n v="5082"/>
    <n v="6763"/>
    <m/>
    <x v="1"/>
    <n v="6"/>
    <n v="19"/>
    <n v="-1"/>
    <n v="76"/>
    <n v="-1"/>
    <n v="29.929158599021601"/>
    <n v="-1"/>
    <n v="2.3668521227740902"/>
    <n v="-1"/>
    <n v="3.2662559294282398"/>
    <n v="-1"/>
    <n v="44.1981786845325"/>
    <n v="-1"/>
    <x v="5"/>
    <x v="7"/>
    <x v="0"/>
  </r>
  <r>
    <n v="5082"/>
    <n v="6357"/>
    <m/>
    <x v="1"/>
    <n v="7"/>
    <n v="19"/>
    <n v="-1"/>
    <n v="76"/>
    <n v="-1"/>
    <n v="39.652749064171701"/>
    <n v="-1"/>
    <n v="2.1621664609918998"/>
    <n v="-1"/>
    <n v="3.5675746606366401"/>
    <n v="-1"/>
    <n v="40.513194569044501"/>
    <n v="-1"/>
    <x v="6"/>
    <x v="0"/>
    <x v="0"/>
  </r>
  <r>
    <n v="5079"/>
    <n v="6641"/>
    <m/>
    <x v="1"/>
    <n v="1"/>
    <n v="19"/>
    <n v="-1"/>
    <n v="76"/>
    <n v="-1"/>
    <n v="35.820058749529601"/>
    <n v="-1"/>
    <n v="19.800537576812999"/>
    <n v="-1"/>
    <n v="27.3247418560019"/>
    <n v="-1"/>
    <n v="47.932936736029298"/>
    <n v="-1"/>
    <x v="0"/>
    <x v="3"/>
    <x v="0"/>
  </r>
  <r>
    <n v="5079"/>
    <n v="4954"/>
    <m/>
    <x v="1"/>
    <n v="2"/>
    <n v="19"/>
    <n v="-1"/>
    <n v="76"/>
    <n v="-1"/>
    <n v="31.379659306965099"/>
    <n v="-1"/>
    <n v="10.968066781419299"/>
    <n v="-1"/>
    <n v="19.100864200085599"/>
    <n v="-1"/>
    <n v="43.573483237778198"/>
    <n v="-1"/>
    <x v="1"/>
    <x v="0"/>
    <x v="0"/>
  </r>
  <r>
    <n v="5079"/>
    <n v="6357"/>
    <m/>
    <x v="1"/>
    <n v="2"/>
    <n v="19"/>
    <n v="-1"/>
    <n v="76"/>
    <n v="-1"/>
    <n v="40.616606939359698"/>
    <n v="-1"/>
    <n v="2.0176486259429298"/>
    <n v="-1"/>
    <n v="3.3291202328058298"/>
    <n v="-1"/>
    <n v="41.087787396864698"/>
    <n v="-1"/>
    <x v="1"/>
    <x v="0"/>
    <x v="0"/>
  </r>
  <r>
    <n v="5079"/>
    <n v="6641"/>
    <m/>
    <x v="1"/>
    <n v="3"/>
    <n v="19"/>
    <n v="-1"/>
    <n v="76"/>
    <n v="-1"/>
    <n v="33.282819390974403"/>
    <n v="-1"/>
    <n v="17.874017654160198"/>
    <n v="-1"/>
    <n v="24.6661443627411"/>
    <n v="-1"/>
    <n v="46.918664830584198"/>
    <n v="-1"/>
    <x v="2"/>
    <x v="3"/>
    <x v="0"/>
  </r>
  <r>
    <n v="5079"/>
    <n v="6357"/>
    <m/>
    <x v="1"/>
    <n v="4"/>
    <n v="19"/>
    <n v="-1"/>
    <n v="76"/>
    <n v="-1"/>
    <n v="40.120130842187102"/>
    <n v="-1"/>
    <n v="2.2516258066435002"/>
    <n v="-1"/>
    <n v="3.7151825809617698"/>
    <n v="-1"/>
    <n v="45.305718849431997"/>
    <n v="-1"/>
    <x v="3"/>
    <x v="0"/>
    <x v="0"/>
  </r>
  <r>
    <n v="5079"/>
    <n v="6641"/>
    <m/>
    <x v="1"/>
    <n v="4"/>
    <n v="19"/>
    <n v="-1"/>
    <n v="76"/>
    <n v="-1"/>
    <n v="34.418644534281498"/>
    <n v="-1"/>
    <n v="18.5566241131481"/>
    <n v="-1"/>
    <n v="25.608141276144401"/>
    <n v="-1"/>
    <n v="42.080406529738902"/>
    <n v="-1"/>
    <x v="3"/>
    <x v="3"/>
    <x v="0"/>
  </r>
  <r>
    <n v="5079"/>
    <n v="6767"/>
    <m/>
    <x v="1"/>
    <n v="4"/>
    <n v="19"/>
    <n v="-1"/>
    <n v="76"/>
    <n v="-1"/>
    <n v="56.120506560719697"/>
    <n v="-1"/>
    <n v="1.36016567525999"/>
    <n v="-1"/>
    <n v="1.8770286318587801"/>
    <n v="-1"/>
    <n v="44.062364977142401"/>
    <n v="-1"/>
    <x v="3"/>
    <x v="10"/>
    <x v="0"/>
  </r>
  <r>
    <n v="5079"/>
    <n v="3659"/>
    <m/>
    <x v="1"/>
    <n v="6"/>
    <n v="19"/>
    <n v="-1"/>
    <n v="76"/>
    <n v="-1"/>
    <n v="39.953284828993198"/>
    <n v="-1"/>
    <n v="1.8773971602580499"/>
    <n v="-1"/>
    <n v="3.09770531442578"/>
    <n v="-1"/>
    <n v="46.462113895847097"/>
    <n v="-1"/>
    <x v="5"/>
    <x v="0"/>
    <x v="0"/>
  </r>
  <r>
    <n v="5079"/>
    <n v="6368"/>
    <m/>
    <x v="1"/>
    <n v="6"/>
    <n v="19"/>
    <n v="-1"/>
    <n v="76"/>
    <n v="-1"/>
    <n v="30.218938902823499"/>
    <n v="-1"/>
    <n v="2.49769758709968"/>
    <n v="-1"/>
    <n v="4.1212010187144701"/>
    <n v="-1"/>
    <n v="44.737791128148302"/>
    <n v="-1"/>
    <x v="5"/>
    <x v="0"/>
    <x v="0"/>
  </r>
  <r>
    <n v="5079"/>
    <n v="6641"/>
    <m/>
    <x v="1"/>
    <n v="6"/>
    <n v="19"/>
    <n v="-1"/>
    <n v="76"/>
    <n v="-1"/>
    <n v="45.231114317973301"/>
    <n v="-1"/>
    <n v="11.7651497130844"/>
    <n v="-1"/>
    <n v="16.2359066040564"/>
    <n v="-1"/>
    <n v="48.188366923487003"/>
    <n v="-1"/>
    <x v="5"/>
    <x v="3"/>
    <x v="0"/>
  </r>
  <r>
    <n v="5079"/>
    <n v="6642"/>
    <m/>
    <x v="1"/>
    <n v="6"/>
    <n v="19"/>
    <n v="-1"/>
    <n v="76"/>
    <n v="-1"/>
    <n v="41.307648397382103"/>
    <n v="-1"/>
    <n v="1.8590713871289599"/>
    <n v="-1"/>
    <n v="2.5655185142379602"/>
    <n v="-1"/>
    <n v="46.466629381856301"/>
    <n v="-1"/>
    <x v="5"/>
    <x v="4"/>
    <x v="0"/>
  </r>
  <r>
    <n v="5079"/>
    <n v="6767"/>
    <m/>
    <x v="1"/>
    <n v="6"/>
    <n v="19"/>
    <n v="-1"/>
    <n v="76"/>
    <n v="-1"/>
    <n v="56.069908055992101"/>
    <n v="-1"/>
    <n v="1.3368416546403601"/>
    <n v="-1"/>
    <n v="1.8448414834036999"/>
    <n v="-1"/>
    <n v="48.600730016201403"/>
    <n v="-1"/>
    <x v="5"/>
    <x v="10"/>
    <x v="0"/>
  </r>
  <r>
    <n v="5079"/>
    <n v="6357"/>
    <m/>
    <x v="1"/>
    <n v="7"/>
    <n v="19"/>
    <n v="-1"/>
    <n v="76"/>
    <n v="-1"/>
    <n v="42.556724512659997"/>
    <n v="-1"/>
    <n v="1.915535881554"/>
    <n v="-1"/>
    <n v="3.1606342045640998"/>
    <n v="-1"/>
    <n v="40.327919585623199"/>
    <n v="-1"/>
    <x v="6"/>
    <x v="0"/>
    <x v="0"/>
  </r>
  <r>
    <n v="5083"/>
    <n v="6641"/>
    <m/>
    <x v="1"/>
    <n v="1"/>
    <n v="19"/>
    <n v="-1"/>
    <n v="76"/>
    <n v="-1"/>
    <n v="36.279599177642098"/>
    <n v="-1"/>
    <n v="16.892235545189699"/>
    <n v="-1"/>
    <n v="23.3112850523618"/>
    <n v="-1"/>
    <n v="48.518948433741997"/>
    <n v="-1"/>
    <x v="0"/>
    <x v="3"/>
    <x v="0"/>
  </r>
  <r>
    <n v="5083"/>
    <n v="4954"/>
    <m/>
    <x v="1"/>
    <n v="2"/>
    <n v="19"/>
    <n v="-1"/>
    <n v="76"/>
    <n v="-1"/>
    <n v="32.749433929646898"/>
    <n v="-1"/>
    <n v="9.1538948293732307"/>
    <n v="-1"/>
    <n v="15.941487731815"/>
    <n v="-1"/>
    <n v="44.584249443860003"/>
    <n v="-1"/>
    <x v="1"/>
    <x v="0"/>
    <x v="0"/>
  </r>
  <r>
    <n v="5083"/>
    <n v="6357"/>
    <m/>
    <x v="1"/>
    <n v="3"/>
    <n v="19"/>
    <n v="-1"/>
    <n v="76"/>
    <n v="-1"/>
    <n v="39.029085701982098"/>
    <n v="-1"/>
    <n v="2.1129743659328102"/>
    <n v="-1"/>
    <n v="3.4864077037891401"/>
    <n v="-1"/>
    <n v="46.142257700633998"/>
    <n v="-1"/>
    <x v="2"/>
    <x v="0"/>
    <x v="0"/>
  </r>
  <r>
    <n v="5083"/>
    <n v="6767"/>
    <m/>
    <x v="1"/>
    <n v="3"/>
    <n v="19"/>
    <n v="-1"/>
    <n v="76"/>
    <n v="-1"/>
    <n v="56.167651676725697"/>
    <n v="-1"/>
    <n v="1.35173802727879"/>
    <n v="-1"/>
    <n v="1.8653984776447301"/>
    <n v="-1"/>
    <n v="48.521878864714999"/>
    <n v="-1"/>
    <x v="2"/>
    <x v="10"/>
    <x v="0"/>
  </r>
  <r>
    <n v="5083"/>
    <n v="6767"/>
    <m/>
    <x v="1"/>
    <n v="4"/>
    <n v="19"/>
    <n v="-1"/>
    <n v="76"/>
    <n v="-1"/>
    <n v="55.493259843347602"/>
    <n v="-1"/>
    <n v="1.3728784258754401"/>
    <n v="-1"/>
    <n v="1.8945722277081101"/>
    <n v="-1"/>
    <n v="44.060414025342503"/>
    <n v="-1"/>
    <x v="3"/>
    <x v="10"/>
    <x v="0"/>
  </r>
  <r>
    <n v="5083"/>
    <n v="3659"/>
    <m/>
    <x v="1"/>
    <n v="6"/>
    <n v="19"/>
    <n v="-1"/>
    <n v="76"/>
    <n v="-1"/>
    <n v="40.6605042962506"/>
    <n v="-1"/>
    <n v="1.8459140806563299"/>
    <n v="-1"/>
    <n v="3.0457582330829398"/>
    <n v="-1"/>
    <n v="47.295909320526597"/>
    <n v="-1"/>
    <x v="5"/>
    <x v="0"/>
    <x v="0"/>
  </r>
  <r>
    <n v="5083"/>
    <n v="6368"/>
    <m/>
    <x v="1"/>
    <n v="6"/>
    <n v="19"/>
    <n v="-1"/>
    <n v="76"/>
    <n v="-1"/>
    <n v="26.232140480457701"/>
    <n v="-1"/>
    <n v="2.9797825744162898"/>
    <n v="-1"/>
    <n v="4.9166412477868704"/>
    <n v="-1"/>
    <n v="48.036404349606997"/>
    <n v="-1"/>
    <x v="5"/>
    <x v="0"/>
    <x v="0"/>
  </r>
  <r>
    <n v="5083"/>
    <n v="6641"/>
    <m/>
    <x v="1"/>
    <n v="6"/>
    <n v="19"/>
    <n v="-1"/>
    <n v="76"/>
    <n v="-1"/>
    <n v="42.068493674994301"/>
    <n v="-1"/>
    <n v="18.7093890748733"/>
    <n v="-1"/>
    <n v="25.818956923325199"/>
    <n v="-1"/>
    <n v="47.504410969545603"/>
    <n v="-1"/>
    <x v="5"/>
    <x v="3"/>
    <x v="0"/>
  </r>
  <r>
    <n v="5083"/>
    <n v="6642"/>
    <m/>
    <x v="1"/>
    <n v="6"/>
    <n v="19"/>
    <n v="-1"/>
    <n v="76"/>
    <n v="-1"/>
    <n v="42.7770185525589"/>
    <n v="-1"/>
    <n v="1.76304964123206"/>
    <n v="-1"/>
    <n v="2.4330085049002399"/>
    <n v="-1"/>
    <n v="47.310940599490202"/>
    <n v="-1"/>
    <x v="5"/>
    <x v="4"/>
    <x v="0"/>
  </r>
  <r>
    <n v="5083"/>
    <n v="6763"/>
    <m/>
    <x v="1"/>
    <n v="6"/>
    <n v="19"/>
    <n v="-1"/>
    <n v="76"/>
    <n v="-1"/>
    <n v="31.440731875528598"/>
    <n v="-1"/>
    <n v="2.2671574215536698"/>
    <n v="-1"/>
    <n v="3.12867724174406"/>
    <n v="-1"/>
    <n v="44.666350074957798"/>
    <n v="-1"/>
    <x v="5"/>
    <x v="7"/>
    <x v="0"/>
  </r>
  <r>
    <n v="5083"/>
    <n v="6767"/>
    <m/>
    <x v="1"/>
    <n v="6"/>
    <n v="19"/>
    <n v="-1"/>
    <n v="76"/>
    <n v="-1"/>
    <n v="56.236155317811999"/>
    <n v="-1"/>
    <n v="1.3047364780889501"/>
    <n v="-1"/>
    <n v="1.8005363397627601"/>
    <n v="-1"/>
    <n v="48.511892144118399"/>
    <n v="-1"/>
    <x v="5"/>
    <x v="10"/>
    <x v="0"/>
  </r>
  <r>
    <n v="5083"/>
    <n v="3660"/>
    <m/>
    <x v="1"/>
    <n v="11"/>
    <n v="19"/>
    <n v="-1"/>
    <n v="76"/>
    <n v="-1"/>
    <n v="49.999041283218901"/>
    <n v="-1"/>
    <n v="1.54269037843433"/>
    <n v="-1"/>
    <n v="2.5454391244166499"/>
    <n v="-1"/>
    <n v="40.668903404370397"/>
    <n v="-1"/>
    <x v="10"/>
    <x v="0"/>
    <x v="0"/>
  </r>
  <r>
    <n v="5083"/>
    <n v="6761"/>
    <m/>
    <x v="1"/>
    <n v="11"/>
    <n v="19"/>
    <n v="-1"/>
    <n v="76"/>
    <n v="-1"/>
    <n v="50.5549325012135"/>
    <n v="-1"/>
    <n v="1.5426925495663"/>
    <n v="-1"/>
    <n v="2.12891571104536"/>
    <n v="-1"/>
    <n v="40.681614164320401"/>
    <n v="-1"/>
    <x v="10"/>
    <x v="20"/>
    <x v="0"/>
  </r>
  <r>
    <n v="5086"/>
    <n v="4954"/>
    <m/>
    <x v="1"/>
    <n v="1"/>
    <n v="19"/>
    <n v="-1"/>
    <n v="76"/>
    <n v="-1"/>
    <n v="30.2312623753349"/>
    <n v="-1"/>
    <n v="5.5349850453273897"/>
    <n v="-1"/>
    <n v="9.6391642946052691"/>
    <n v="-1"/>
    <n v="47.957173713566497"/>
    <n v="-1"/>
    <x v="0"/>
    <x v="0"/>
    <x v="0"/>
  </r>
  <r>
    <n v="5086"/>
    <n v="6641"/>
    <m/>
    <x v="1"/>
    <n v="1"/>
    <n v="19"/>
    <n v="-1"/>
    <n v="76"/>
    <n v="-1"/>
    <n v="33.172353900108099"/>
    <n v="-1"/>
    <n v="23.140605609822799"/>
    <n v="-1"/>
    <n v="31.934035741555501"/>
    <n v="-1"/>
    <n v="47.164581698806899"/>
    <n v="-1"/>
    <x v="0"/>
    <x v="3"/>
    <x v="0"/>
  </r>
  <r>
    <n v="5086"/>
    <n v="4954"/>
    <m/>
    <x v="1"/>
    <n v="2"/>
    <n v="19"/>
    <n v="-1"/>
    <n v="76"/>
    <n v="-1"/>
    <n v="32.030798986498802"/>
    <n v="-1"/>
    <n v="12.7659258428542"/>
    <n v="-1"/>
    <n v="22.231831805200599"/>
    <n v="-1"/>
    <n v="42.734536266393597"/>
    <n v="-1"/>
    <x v="1"/>
    <x v="0"/>
    <x v="0"/>
  </r>
  <r>
    <n v="5086"/>
    <n v="6357"/>
    <m/>
    <x v="1"/>
    <n v="2"/>
    <n v="19"/>
    <n v="-1"/>
    <n v="76"/>
    <n v="-1"/>
    <n v="41.611084615984304"/>
    <n v="-1"/>
    <n v="1.9205764563276"/>
    <n v="-1"/>
    <n v="3.1689511529405401"/>
    <n v="-1"/>
    <n v="46.340984692330203"/>
    <n v="-1"/>
    <x v="1"/>
    <x v="0"/>
    <x v="0"/>
  </r>
  <r>
    <n v="5086"/>
    <n v="6641"/>
    <m/>
    <x v="1"/>
    <n v="3"/>
    <n v="19"/>
    <n v="-1"/>
    <n v="76"/>
    <n v="-1"/>
    <n v="36.267020697367201"/>
    <n v="-1"/>
    <n v="14.177849873771599"/>
    <n v="-1"/>
    <n v="19.565432825804798"/>
    <n v="-1"/>
    <n v="47.0029457659709"/>
    <n v="-1"/>
    <x v="2"/>
    <x v="3"/>
    <x v="0"/>
  </r>
  <r>
    <n v="5086"/>
    <n v="6767"/>
    <m/>
    <x v="1"/>
    <n v="3"/>
    <n v="19"/>
    <n v="-1"/>
    <n v="76"/>
    <n v="-1"/>
    <n v="55.926989345070702"/>
    <n v="-1"/>
    <n v="1.3631388873208301"/>
    <n v="-1"/>
    <n v="1.88113166450275"/>
    <n v="-1"/>
    <n v="48.388329804905403"/>
    <n v="-1"/>
    <x v="2"/>
    <x v="10"/>
    <x v="0"/>
  </r>
  <r>
    <n v="5086"/>
    <n v="6357"/>
    <m/>
    <x v="1"/>
    <n v="4"/>
    <n v="19"/>
    <n v="-1"/>
    <n v="76"/>
    <n v="-1"/>
    <n v="39.102889551142503"/>
    <n v="-1"/>
    <n v="1.9610680133776901"/>
    <n v="-1"/>
    <n v="3.2357622220731801"/>
    <n v="-1"/>
    <n v="40.234913505094298"/>
    <n v="-1"/>
    <x v="3"/>
    <x v="0"/>
    <x v="0"/>
  </r>
  <r>
    <n v="5086"/>
    <n v="6641"/>
    <m/>
    <x v="1"/>
    <n v="4"/>
    <n v="19"/>
    <n v="-1"/>
    <n v="76"/>
    <n v="-1"/>
    <n v="32.4328163392302"/>
    <n v="-1"/>
    <n v="19.060160601599399"/>
    <n v="-1"/>
    <n v="26.303021630207201"/>
    <n v="-1"/>
    <n v="42.549880349457197"/>
    <n v="-1"/>
    <x v="3"/>
    <x v="3"/>
    <x v="0"/>
  </r>
  <r>
    <n v="5086"/>
    <n v="6763"/>
    <m/>
    <x v="1"/>
    <n v="5"/>
    <n v="19"/>
    <n v="-1"/>
    <n v="76"/>
    <n v="-1"/>
    <n v="32.012408027427"/>
    <n v="-1"/>
    <n v="2.2307154316314399"/>
    <n v="-1"/>
    <n v="3.07838729565138"/>
    <n v="-1"/>
    <n v="45.908128564926002"/>
    <n v="-1"/>
    <x v="4"/>
    <x v="7"/>
    <x v="0"/>
  </r>
  <r>
    <n v="5086"/>
    <n v="6368"/>
    <m/>
    <x v="1"/>
    <n v="6"/>
    <n v="19"/>
    <n v="-1"/>
    <n v="76"/>
    <n v="-1"/>
    <n v="30.471007700639401"/>
    <n v="-1"/>
    <n v="2.38985613282015"/>
    <n v="-1"/>
    <n v="3.9432626191532498"/>
    <n v="-1"/>
    <n v="47.948706513386099"/>
    <n v="-1"/>
    <x v="5"/>
    <x v="0"/>
    <x v="0"/>
  </r>
  <r>
    <n v="5086"/>
    <n v="6640"/>
    <m/>
    <x v="1"/>
    <n v="11"/>
    <n v="19"/>
    <n v="-1"/>
    <n v="76"/>
    <n v="-1"/>
    <n v="11.8247073799281"/>
    <n v="-1"/>
    <n v="6.4915175607860496"/>
    <n v="-1"/>
    <n v="8.9582942029307695"/>
    <n v="-1"/>
    <n v="45.602637366874298"/>
    <n v="-1"/>
    <x v="10"/>
    <x v="2"/>
    <x v="0"/>
  </r>
  <r>
    <n v="5085"/>
    <n v="4954"/>
    <m/>
    <x v="1"/>
    <n v="1"/>
    <n v="19"/>
    <n v="-1"/>
    <n v="76"/>
    <n v="-1"/>
    <n v="31.481447521468699"/>
    <n v="-1"/>
    <n v="9.2635814844323701"/>
    <n v="-1"/>
    <n v="16.132506800589798"/>
    <n v="-1"/>
    <n v="46.885992229832098"/>
    <n v="-1"/>
    <x v="0"/>
    <x v="0"/>
    <x v="0"/>
  </r>
  <r>
    <n v="5085"/>
    <n v="4954"/>
    <m/>
    <x v="1"/>
    <n v="2"/>
    <n v="19"/>
    <n v="-1"/>
    <n v="76"/>
    <n v="-1"/>
    <n v="33.710769341691197"/>
    <n v="-1"/>
    <n v="8.9716161784530595"/>
    <n v="-1"/>
    <n v="15.6240498617522"/>
    <n v="-1"/>
    <n v="45.0481566355936"/>
    <n v="-1"/>
    <x v="1"/>
    <x v="0"/>
    <x v="0"/>
  </r>
  <r>
    <n v="5085"/>
    <n v="6357"/>
    <m/>
    <x v="1"/>
    <n v="2"/>
    <n v="19"/>
    <n v="-1"/>
    <n v="76"/>
    <n v="-1"/>
    <n v="40.563232105600001"/>
    <n v="-1"/>
    <n v="1.92257785552936"/>
    <n v="-1"/>
    <n v="3.1722534616234399"/>
    <n v="-1"/>
    <n v="41.842874748165897"/>
    <n v="-1"/>
    <x v="1"/>
    <x v="0"/>
    <x v="0"/>
  </r>
  <r>
    <n v="5085"/>
    <n v="6357"/>
    <m/>
    <x v="1"/>
    <n v="4"/>
    <n v="19"/>
    <n v="-1"/>
    <n v="76"/>
    <n v="-1"/>
    <n v="39.179455083711602"/>
    <n v="-1"/>
    <n v="2.0736266993344801"/>
    <n v="-1"/>
    <n v="3.42148405390189"/>
    <n v="-1"/>
    <n v="45.696665006681499"/>
    <n v="-1"/>
    <x v="3"/>
    <x v="0"/>
    <x v="0"/>
  </r>
  <r>
    <n v="5085"/>
    <n v="6641"/>
    <m/>
    <x v="1"/>
    <n v="4"/>
    <n v="19"/>
    <n v="-1"/>
    <n v="76"/>
    <n v="-1"/>
    <n v="32.963111026788702"/>
    <n v="-1"/>
    <n v="15.8109427363762"/>
    <n v="-1"/>
    <n v="21.819100976199199"/>
    <n v="-1"/>
    <n v="43.501930024391498"/>
    <n v="-1"/>
    <x v="3"/>
    <x v="3"/>
    <x v="0"/>
  </r>
  <r>
    <n v="5085"/>
    <n v="6767"/>
    <m/>
    <x v="1"/>
    <n v="4"/>
    <n v="19"/>
    <n v="-1"/>
    <n v="76"/>
    <n v="-1"/>
    <n v="55.455834922511897"/>
    <n v="-1"/>
    <n v="1.37223281540395"/>
    <n v="-1"/>
    <n v="1.8936812852574501"/>
    <n v="-1"/>
    <n v="42.2083398748129"/>
    <n v="-1"/>
    <x v="3"/>
    <x v="10"/>
    <x v="0"/>
  </r>
  <r>
    <n v="5085"/>
    <n v="3659"/>
    <m/>
    <x v="1"/>
    <n v="6"/>
    <n v="19"/>
    <n v="-1"/>
    <n v="76"/>
    <n v="-1"/>
    <n v="40.1527808480785"/>
    <n v="-1"/>
    <n v="1.85714798257099"/>
    <n v="-1"/>
    <n v="3.0642941712421301"/>
    <n v="-1"/>
    <n v="46.326102436808199"/>
    <n v="-1"/>
    <x v="5"/>
    <x v="0"/>
    <x v="0"/>
  </r>
  <r>
    <n v="5085"/>
    <n v="4954"/>
    <m/>
    <x v="1"/>
    <n v="6"/>
    <n v="19"/>
    <n v="-1"/>
    <n v="76"/>
    <n v="-1"/>
    <n v="31.444319799249602"/>
    <n v="-1"/>
    <n v="11.159314699972899"/>
    <n v="-1"/>
    <n v="19.4339220300241"/>
    <n v="-1"/>
    <n v="48.346737374227096"/>
    <n v="-1"/>
    <x v="5"/>
    <x v="0"/>
    <x v="0"/>
  </r>
  <r>
    <n v="5085"/>
    <n v="6641"/>
    <m/>
    <x v="1"/>
    <n v="6"/>
    <n v="19"/>
    <n v="-1"/>
    <n v="76"/>
    <n v="-1"/>
    <n v="33.9366378093846"/>
    <n v="-1"/>
    <n v="18.204925737157598"/>
    <n v="-1"/>
    <n v="25.122797517277501"/>
    <n v="-1"/>
    <n v="48.2409671380113"/>
    <n v="-1"/>
    <x v="5"/>
    <x v="3"/>
    <x v="0"/>
  </r>
  <r>
    <n v="5085"/>
    <n v="6642"/>
    <m/>
    <x v="1"/>
    <n v="6"/>
    <n v="19"/>
    <n v="-1"/>
    <n v="76"/>
    <n v="-1"/>
    <n v="41.926792372272097"/>
    <n v="-1"/>
    <n v="1.80212633359946"/>
    <n v="-1"/>
    <n v="2.4869343403672599"/>
    <n v="-1"/>
    <n v="46.349750679227"/>
    <n v="-1"/>
    <x v="5"/>
    <x v="4"/>
    <x v="0"/>
  </r>
  <r>
    <n v="5085"/>
    <n v="6767"/>
    <m/>
    <x v="1"/>
    <n v="6"/>
    <n v="19"/>
    <n v="-1"/>
    <n v="76"/>
    <n v="-1"/>
    <n v="56.516928625849097"/>
    <n v="-1"/>
    <n v="1.34521202818019"/>
    <n v="-1"/>
    <n v="1.85639259888866"/>
    <n v="-1"/>
    <n v="48.0480667861897"/>
    <n v="-1"/>
    <x v="5"/>
    <x v="10"/>
    <x v="0"/>
  </r>
  <r>
    <n v="5085"/>
    <n v="6357"/>
    <m/>
    <x v="1"/>
    <n v="7"/>
    <n v="19"/>
    <n v="-1"/>
    <n v="76"/>
    <n v="-1"/>
    <n v="39.464038475313998"/>
    <n v="-1"/>
    <n v="2.0057178959037998"/>
    <n v="-1"/>
    <n v="3.30943452824128"/>
    <n v="-1"/>
    <n v="45.287689017239103"/>
    <n v="-1"/>
    <x v="6"/>
    <x v="0"/>
    <x v="0"/>
  </r>
  <r>
    <n v="5085"/>
    <n v="4950"/>
    <m/>
    <x v="1"/>
    <n v="12"/>
    <n v="19"/>
    <n v="-1"/>
    <n v="76"/>
    <n v="-1"/>
    <n v="42.749841175710202"/>
    <n v="-1"/>
    <n v="1.8714244717214199"/>
    <n v="-1"/>
    <n v="3.0878503783403399"/>
    <n v="-1"/>
    <n v="39.004100682040701"/>
    <n v="-1"/>
    <x v="11"/>
    <x v="0"/>
    <x v="0"/>
  </r>
  <r>
    <n v="5081"/>
    <n v="6641"/>
    <m/>
    <x v="1"/>
    <n v="1"/>
    <n v="19"/>
    <n v="-1"/>
    <n v="76"/>
    <n v="-1"/>
    <n v="37.638124275797203"/>
    <n v="-1"/>
    <n v="21.834048005723002"/>
    <n v="-1"/>
    <n v="30.130986247897798"/>
    <n v="-1"/>
    <n v="47.847832342493703"/>
    <n v="-1"/>
    <x v="0"/>
    <x v="3"/>
    <x v="0"/>
  </r>
  <r>
    <n v="5081"/>
    <n v="4954"/>
    <m/>
    <x v="1"/>
    <n v="2"/>
    <n v="19"/>
    <n v="-1"/>
    <n v="76"/>
    <n v="-1"/>
    <n v="31.416261051565701"/>
    <n v="-1"/>
    <n v="7.37720469156032"/>
    <n v="-1"/>
    <n v="12.847385760673999"/>
    <n v="-1"/>
    <n v="44.597359326596703"/>
    <n v="-1"/>
    <x v="1"/>
    <x v="0"/>
    <x v="0"/>
  </r>
  <r>
    <n v="5081"/>
    <n v="6357"/>
    <m/>
    <x v="1"/>
    <n v="3"/>
    <n v="19"/>
    <n v="-1"/>
    <n v="76"/>
    <n v="-1"/>
    <n v="40.339836093459198"/>
    <n v="-1"/>
    <n v="2.1074009096112301"/>
    <n v="-1"/>
    <n v="3.4772115008585298"/>
    <n v="-1"/>
    <n v="46.280597565130599"/>
    <n v="-1"/>
    <x v="2"/>
    <x v="0"/>
    <x v="0"/>
  </r>
  <r>
    <n v="5081"/>
    <n v="6767"/>
    <m/>
    <x v="1"/>
    <n v="3"/>
    <n v="19"/>
    <n v="-1"/>
    <n v="76"/>
    <n v="-1"/>
    <n v="55.190564176312897"/>
    <n v="-1"/>
    <n v="1.38664869412119"/>
    <n v="-1"/>
    <n v="1.91357519788724"/>
    <n v="-1"/>
    <n v="48.2387616976579"/>
    <n v="-1"/>
    <x v="2"/>
    <x v="10"/>
    <x v="0"/>
  </r>
  <r>
    <n v="5081"/>
    <n v="6767"/>
    <m/>
    <x v="1"/>
    <n v="4"/>
    <n v="19"/>
    <n v="-1"/>
    <n v="76"/>
    <n v="-1"/>
    <n v="55.821115949836098"/>
    <n v="-1"/>
    <n v="1.3652034166003799"/>
    <n v="-1"/>
    <n v="1.8839807149085199"/>
    <n v="-1"/>
    <n v="44.264039380299501"/>
    <n v="-1"/>
    <x v="3"/>
    <x v="10"/>
    <x v="0"/>
  </r>
  <r>
    <n v="5081"/>
    <n v="6641"/>
    <m/>
    <x v="1"/>
    <n v="5"/>
    <n v="19"/>
    <n v="-1"/>
    <n v="76"/>
    <n v="-1"/>
    <n v="34.645126613855901"/>
    <n v="-1"/>
    <n v="15.9466980747856"/>
    <n v="-1"/>
    <n v="22.006443343204101"/>
    <n v="-1"/>
    <n v="47.841159750623"/>
    <n v="-1"/>
    <x v="4"/>
    <x v="3"/>
    <x v="0"/>
  </r>
  <r>
    <n v="5081"/>
    <n v="6763"/>
    <m/>
    <x v="1"/>
    <n v="5"/>
    <n v="19"/>
    <n v="-1"/>
    <n v="76"/>
    <n v="-1"/>
    <n v="30.539746847119101"/>
    <n v="-1"/>
    <n v="2.3101444931156601"/>
    <n v="-1"/>
    <n v="3.1879994004996099"/>
    <n v="-1"/>
    <n v="47.655143914940602"/>
    <n v="-1"/>
    <x v="4"/>
    <x v="7"/>
    <x v="0"/>
  </r>
  <r>
    <n v="5081"/>
    <n v="3659"/>
    <m/>
    <x v="1"/>
    <n v="6"/>
    <n v="19"/>
    <n v="-1"/>
    <n v="76"/>
    <n v="-1"/>
    <n v="40.214957658468101"/>
    <n v="-1"/>
    <n v="1.86228162700272"/>
    <n v="-1"/>
    <n v="3.0727646845544898"/>
    <n v="-1"/>
    <n v="47.498509664947903"/>
    <n v="-1"/>
    <x v="5"/>
    <x v="0"/>
    <x v="0"/>
  </r>
  <r>
    <n v="5081"/>
    <n v="6642"/>
    <m/>
    <x v="1"/>
    <n v="6"/>
    <n v="19"/>
    <n v="-1"/>
    <n v="76"/>
    <n v="-1"/>
    <n v="40.852552969422398"/>
    <n v="-1"/>
    <n v="1.84338616737034"/>
    <n v="-1"/>
    <n v="2.5438729109710598"/>
    <n v="-1"/>
    <n v="47.463748992553199"/>
    <n v="-1"/>
    <x v="5"/>
    <x v="4"/>
    <x v="0"/>
  </r>
  <r>
    <n v="5081"/>
    <n v="6767"/>
    <m/>
    <x v="1"/>
    <n v="6"/>
    <n v="19"/>
    <n v="-1"/>
    <n v="76"/>
    <n v="-1"/>
    <n v="56.475766546052597"/>
    <n v="-1"/>
    <n v="1.3478197759661701"/>
    <n v="-1"/>
    <n v="1.85999129083332"/>
    <n v="-1"/>
    <n v="48.129816354442099"/>
    <n v="-1"/>
    <x v="5"/>
    <x v="10"/>
    <x v="0"/>
  </r>
  <r>
    <n v="5081"/>
    <n v="6640"/>
    <m/>
    <x v="1"/>
    <n v="11"/>
    <n v="19"/>
    <n v="-1"/>
    <n v="76"/>
    <n v="-1"/>
    <n v="13.8344784937395"/>
    <n v="-1"/>
    <n v="6.2463983964741701"/>
    <n v="-1"/>
    <n v="8.6200297573492097"/>
    <n v="-1"/>
    <n v="45.909607114446999"/>
    <n v="-1"/>
    <x v="10"/>
    <x v="2"/>
    <x v="0"/>
  </r>
  <r>
    <n v="5080"/>
    <n v="4954"/>
    <m/>
    <x v="1"/>
    <n v="2"/>
    <n v="19"/>
    <n v="-1"/>
    <n v="76"/>
    <n v="-1"/>
    <n v="32.3814657531086"/>
    <n v="-1"/>
    <n v="10.8659980013674"/>
    <n v="-1"/>
    <n v="18.9231116438974"/>
    <n v="-1"/>
    <n v="42.677473667727597"/>
    <n v="-1"/>
    <x v="1"/>
    <x v="0"/>
    <x v="0"/>
  </r>
  <r>
    <n v="5080"/>
    <n v="6641"/>
    <m/>
    <x v="1"/>
    <n v="2"/>
    <n v="19"/>
    <n v="-1"/>
    <n v="76"/>
    <n v="-1"/>
    <n v="37.576663971415499"/>
    <n v="-1"/>
    <n v="13.556361175702101"/>
    <n v="-1"/>
    <n v="18.707778422468898"/>
    <n v="-1"/>
    <n v="45.862275868108199"/>
    <n v="-1"/>
    <x v="1"/>
    <x v="3"/>
    <x v="0"/>
  </r>
  <r>
    <n v="5080"/>
    <n v="6641"/>
    <m/>
    <x v="1"/>
    <n v="3"/>
    <n v="19"/>
    <n v="-1"/>
    <n v="76"/>
    <n v="-1"/>
    <n v="36.549618108117897"/>
    <n v="-1"/>
    <n v="18.389210366450801"/>
    <n v="-1"/>
    <n v="25.3771103057022"/>
    <n v="-1"/>
    <n v="47.1914869541136"/>
    <n v="-1"/>
    <x v="2"/>
    <x v="3"/>
    <x v="0"/>
  </r>
  <r>
    <n v="5080"/>
    <n v="6767"/>
    <m/>
    <x v="1"/>
    <n v="3"/>
    <n v="19"/>
    <n v="-1"/>
    <n v="76"/>
    <n v="-1"/>
    <n v="55.950251069318398"/>
    <n v="-1"/>
    <n v="1.36357806569758"/>
    <n v="-1"/>
    <n v="1.8817377306626599"/>
    <n v="-1"/>
    <n v="47.910268213679799"/>
    <n v="-1"/>
    <x v="2"/>
    <x v="10"/>
    <x v="0"/>
  </r>
  <r>
    <n v="5080"/>
    <n v="6763"/>
    <m/>
    <x v="1"/>
    <n v="5"/>
    <n v="19"/>
    <n v="-1"/>
    <n v="76"/>
    <n v="-1"/>
    <n v="30.973167150504"/>
    <n v="-1"/>
    <n v="2.33009862889097"/>
    <n v="-1"/>
    <n v="3.2155361078695401"/>
    <n v="-1"/>
    <n v="48.718873846435301"/>
    <n v="-1"/>
    <x v="4"/>
    <x v="7"/>
    <x v="0"/>
  </r>
  <r>
    <n v="5080"/>
    <n v="3659"/>
    <m/>
    <x v="1"/>
    <n v="6"/>
    <n v="19"/>
    <n v="-1"/>
    <n v="76"/>
    <n v="-1"/>
    <n v="40.4924084803489"/>
    <n v="-1"/>
    <n v="1.8384493491635601"/>
    <n v="-1"/>
    <n v="3.0334414261198801"/>
    <n v="-1"/>
    <n v="46.959417683906203"/>
    <n v="-1"/>
    <x v="5"/>
    <x v="0"/>
    <x v="0"/>
  </r>
  <r>
    <n v="5080"/>
    <n v="6368"/>
    <m/>
    <x v="1"/>
    <n v="6"/>
    <n v="19"/>
    <n v="-1"/>
    <n v="76"/>
    <n v="-1"/>
    <n v="27.080985361204299"/>
    <n v="-1"/>
    <n v="2.74275933164615"/>
    <n v="-1"/>
    <n v="4.5255528972161496"/>
    <n v="-1"/>
    <n v="46.773645437852899"/>
    <n v="-1"/>
    <x v="5"/>
    <x v="0"/>
    <x v="0"/>
  </r>
  <r>
    <n v="5080"/>
    <n v="6641"/>
    <m/>
    <x v="1"/>
    <n v="6"/>
    <n v="19"/>
    <n v="-1"/>
    <n v="76"/>
    <n v="-1"/>
    <n v="35.119793646194204"/>
    <n v="-1"/>
    <n v="14.8640191048031"/>
    <n v="-1"/>
    <n v="20.512346364628399"/>
    <n v="-1"/>
    <n v="48.361139073074597"/>
    <n v="-1"/>
    <x v="5"/>
    <x v="3"/>
    <x v="0"/>
  </r>
  <r>
    <n v="5080"/>
    <n v="6763"/>
    <m/>
    <x v="1"/>
    <n v="6"/>
    <n v="19"/>
    <n v="-1"/>
    <n v="76"/>
    <n v="-1"/>
    <n v="30.3103057979481"/>
    <n v="-1"/>
    <n v="2.3475146860004599"/>
    <n v="-1"/>
    <n v="3.2395702666806301"/>
    <n v="-1"/>
    <n v="47.199398351521502"/>
    <n v="-1"/>
    <x v="5"/>
    <x v="7"/>
    <x v="0"/>
  </r>
  <r>
    <n v="5077"/>
    <n v="4954"/>
    <m/>
    <x v="1"/>
    <n v="1"/>
    <n v="19"/>
    <n v="-1"/>
    <n v="76"/>
    <n v="-1"/>
    <n v="32.997969843537597"/>
    <n v="-1"/>
    <n v="7.2795493660591903"/>
    <n v="-1"/>
    <n v="12.6773192258885"/>
    <n v="-1"/>
    <n v="48.537120191839399"/>
    <n v="-1"/>
    <x v="0"/>
    <x v="0"/>
    <x v="0"/>
  </r>
  <r>
    <n v="5077"/>
    <n v="6641"/>
    <m/>
    <x v="1"/>
    <n v="1"/>
    <n v="19"/>
    <n v="-1"/>
    <n v="76"/>
    <n v="-1"/>
    <n v="36.8588485408103"/>
    <n v="-1"/>
    <n v="18.148019174404698"/>
    <n v="-1"/>
    <n v="25.0442664606785"/>
    <n v="-1"/>
    <n v="48.587114224768399"/>
    <n v="-1"/>
    <x v="0"/>
    <x v="3"/>
    <x v="0"/>
  </r>
  <r>
    <n v="5077"/>
    <n v="4954"/>
    <m/>
    <x v="1"/>
    <n v="2"/>
    <n v="19"/>
    <n v="-1"/>
    <n v="76"/>
    <n v="-1"/>
    <n v="29.741858974035299"/>
    <n v="-1"/>
    <n v="11.072042682551301"/>
    <n v="-1"/>
    <n v="19.281938003444299"/>
    <n v="-1"/>
    <n v="41.842465568144199"/>
    <n v="-1"/>
    <x v="1"/>
    <x v="0"/>
    <x v="0"/>
  </r>
  <r>
    <n v="5077"/>
    <n v="6641"/>
    <m/>
    <x v="1"/>
    <n v="3"/>
    <n v="19"/>
    <n v="-1"/>
    <n v="76"/>
    <n v="-1"/>
    <n v="41.576715039028798"/>
    <n v="-1"/>
    <n v="7.9613165913896502"/>
    <n v="-1"/>
    <n v="10.986616896117701"/>
    <n v="-1"/>
    <n v="47.132237923726002"/>
    <n v="-1"/>
    <x v="2"/>
    <x v="3"/>
    <x v="0"/>
  </r>
  <r>
    <n v="5077"/>
    <n v="6641"/>
    <m/>
    <x v="1"/>
    <n v="4"/>
    <n v="19"/>
    <n v="-1"/>
    <n v="76"/>
    <n v="-1"/>
    <n v="34.128566701568602"/>
    <n v="-1"/>
    <n v="16.7127577631755"/>
    <n v="-1"/>
    <n v="23.063605713182199"/>
    <n v="-1"/>
    <n v="44.169850729777899"/>
    <n v="-1"/>
    <x v="3"/>
    <x v="3"/>
    <x v="0"/>
  </r>
  <r>
    <n v="5077"/>
    <n v="6767"/>
    <m/>
    <x v="1"/>
    <n v="4"/>
    <n v="19"/>
    <n v="-1"/>
    <n v="76"/>
    <n v="-1"/>
    <n v="56.812971793649602"/>
    <n v="-1"/>
    <n v="1.3386052107172499"/>
    <n v="-1"/>
    <n v="1.8472751907898"/>
    <n v="-1"/>
    <n v="42.308878444373804"/>
    <n v="-1"/>
    <x v="3"/>
    <x v="10"/>
    <x v="0"/>
  </r>
  <r>
    <n v="5077"/>
    <n v="4954"/>
    <m/>
    <x v="1"/>
    <n v="5"/>
    <n v="19"/>
    <n v="-1"/>
    <n v="76"/>
    <n v="-1"/>
    <n v="32.671764632644198"/>
    <n v="-1"/>
    <n v="11.0298993068694"/>
    <n v="-1"/>
    <n v="19.208545407294501"/>
    <n v="-1"/>
    <n v="48.576253730559799"/>
    <n v="-1"/>
    <x v="4"/>
    <x v="0"/>
    <x v="0"/>
  </r>
  <r>
    <n v="5077"/>
    <n v="6357"/>
    <m/>
    <x v="1"/>
    <n v="5"/>
    <n v="19"/>
    <n v="-1"/>
    <n v="76"/>
    <n v="-1"/>
    <n v="41.253884322200101"/>
    <n v="-1"/>
    <n v="1.8527687733278899"/>
    <n v="-1"/>
    <n v="3.0570684759910201"/>
    <n v="-1"/>
    <n v="45.088213314830497"/>
    <n v="-1"/>
    <x v="4"/>
    <x v="0"/>
    <x v="0"/>
  </r>
  <r>
    <n v="5077"/>
    <n v="6368"/>
    <m/>
    <x v="1"/>
    <n v="6"/>
    <n v="19"/>
    <n v="-1"/>
    <n v="76"/>
    <n v="-1"/>
    <n v="29.632922817266099"/>
    <n v="-1"/>
    <n v="2.5976680156142899"/>
    <n v="-1"/>
    <n v="4.28615222576357"/>
    <n v="-1"/>
    <n v="45.980333096087499"/>
    <n v="-1"/>
    <x v="5"/>
    <x v="0"/>
    <x v="0"/>
  </r>
  <r>
    <n v="5077"/>
    <n v="6641"/>
    <m/>
    <x v="1"/>
    <n v="6"/>
    <n v="19"/>
    <n v="-1"/>
    <n v="76"/>
    <n v="-1"/>
    <n v="37.959931912449797"/>
    <n v="-1"/>
    <n v="19.432398404836899"/>
    <n v="-1"/>
    <n v="26.816709798674999"/>
    <n v="-1"/>
    <n v="48.445452643803797"/>
    <n v="-1"/>
    <x v="5"/>
    <x v="3"/>
    <x v="0"/>
  </r>
  <r>
    <n v="5077"/>
    <n v="6642"/>
    <m/>
    <x v="1"/>
    <n v="6"/>
    <n v="19"/>
    <n v="-1"/>
    <n v="76"/>
    <n v="-1"/>
    <n v="42.946598233018499"/>
    <n v="-1"/>
    <n v="1.75311330249126"/>
    <n v="-1"/>
    <n v="2.4192963574379398"/>
    <n v="-1"/>
    <n v="46.7434924639388"/>
    <n v="-1"/>
    <x v="5"/>
    <x v="4"/>
    <x v="0"/>
  </r>
  <r>
    <n v="5077"/>
    <n v="6767"/>
    <m/>
    <x v="1"/>
    <n v="6"/>
    <n v="19"/>
    <n v="-1"/>
    <n v="76"/>
    <n v="-1"/>
    <n v="56.706736861956898"/>
    <n v="-1"/>
    <n v="1.33848832620228"/>
    <n v="-1"/>
    <n v="1.84711389015915"/>
    <n v="-1"/>
    <n v="48.1523083990975"/>
    <n v="-1"/>
    <x v="5"/>
    <x v="10"/>
    <x v="0"/>
  </r>
  <r>
    <n v="5078"/>
    <n v="4954"/>
    <m/>
    <x v="1"/>
    <n v="1"/>
    <n v="19"/>
    <n v="-1"/>
    <n v="76"/>
    <n v="-1"/>
    <n v="33.544002546612802"/>
    <n v="-1"/>
    <n v="4.9193564057891601"/>
    <n v="-1"/>
    <n v="8.5670483715490899"/>
    <n v="-1"/>
    <n v="48.1725781538048"/>
    <n v="-1"/>
    <x v="0"/>
    <x v="0"/>
    <x v="0"/>
  </r>
  <r>
    <n v="5078"/>
    <n v="6641"/>
    <m/>
    <x v="1"/>
    <n v="1"/>
    <n v="19"/>
    <n v="-1"/>
    <n v="76"/>
    <n v="-1"/>
    <n v="41.777362885664097"/>
    <n v="-1"/>
    <n v="12.1374370460285"/>
    <n v="-1"/>
    <n v="16.749663123519401"/>
    <n v="-1"/>
    <n v="48.328822640157398"/>
    <n v="-1"/>
    <x v="0"/>
    <x v="3"/>
    <x v="0"/>
  </r>
  <r>
    <n v="5078"/>
    <n v="4954"/>
    <m/>
    <x v="1"/>
    <n v="2"/>
    <n v="19"/>
    <n v="-1"/>
    <n v="76"/>
    <n v="-1"/>
    <n v="30.726321592873202"/>
    <n v="-1"/>
    <n v="14.742212689104701"/>
    <n v="-1"/>
    <n v="25.673531005518701"/>
    <n v="-1"/>
    <n v="43.113667033274197"/>
    <n v="-1"/>
    <x v="1"/>
    <x v="0"/>
    <x v="0"/>
  </r>
  <r>
    <n v="5078"/>
    <n v="4954"/>
    <m/>
    <x v="1"/>
    <n v="3"/>
    <n v="19"/>
    <n v="-1"/>
    <n v="76"/>
    <n v="-1"/>
    <n v="33.611396100265999"/>
    <n v="-1"/>
    <n v="6.7672452862842301"/>
    <n v="-1"/>
    <n v="11.7851427966286"/>
    <n v="-1"/>
    <n v="47.906095402364102"/>
    <n v="-1"/>
    <x v="2"/>
    <x v="0"/>
    <x v="0"/>
  </r>
  <r>
    <n v="5078"/>
    <n v="6357"/>
    <m/>
    <x v="1"/>
    <n v="3"/>
    <n v="19"/>
    <n v="-1"/>
    <n v="76"/>
    <n v="-1"/>
    <n v="39.688511485616601"/>
    <n v="-1"/>
    <n v="2.0646387135354902"/>
    <n v="-1"/>
    <n v="3.40665387733356"/>
    <n v="-1"/>
    <n v="46.459928991419098"/>
    <n v="-1"/>
    <x v="2"/>
    <x v="0"/>
    <x v="0"/>
  </r>
  <r>
    <n v="5078"/>
    <n v="4954"/>
    <m/>
    <x v="1"/>
    <n v="4"/>
    <n v="19"/>
    <n v="-1"/>
    <n v="76"/>
    <n v="-1"/>
    <n v="29.72852125671"/>
    <n v="-1"/>
    <n v="7.49753910200885"/>
    <n v="-1"/>
    <n v="13.0569478720635"/>
    <n v="-1"/>
    <n v="46.549031372503897"/>
    <n v="-1"/>
    <x v="3"/>
    <x v="0"/>
    <x v="0"/>
  </r>
  <r>
    <n v="5078"/>
    <n v="6357"/>
    <m/>
    <x v="1"/>
    <n v="4"/>
    <n v="19"/>
    <n v="-1"/>
    <n v="76"/>
    <n v="-1"/>
    <n v="40.2176154929302"/>
    <n v="-1"/>
    <n v="2.28001038584781"/>
    <n v="-1"/>
    <n v="3.7620171366488901"/>
    <n v="-1"/>
    <n v="45.105623454562199"/>
    <n v="-1"/>
    <x v="3"/>
    <x v="0"/>
    <x v="0"/>
  </r>
  <r>
    <n v="5078"/>
    <n v="4954"/>
    <m/>
    <x v="1"/>
    <n v="5"/>
    <n v="19"/>
    <n v="-1"/>
    <n v="76"/>
    <n v="-1"/>
    <n v="29.016163392601801"/>
    <n v="-1"/>
    <n v="9.1731818028629206"/>
    <n v="-1"/>
    <n v="15.9750759537687"/>
    <n v="-1"/>
    <n v="48.184724907098598"/>
    <n v="-1"/>
    <x v="4"/>
    <x v="0"/>
    <x v="0"/>
  </r>
  <r>
    <n v="5078"/>
    <n v="4954"/>
    <m/>
    <x v="1"/>
    <n v="6"/>
    <n v="19"/>
    <n v="-1"/>
    <n v="76"/>
    <n v="-1"/>
    <n v="33.297049956748197"/>
    <n v="-1"/>
    <n v="6.98174526052488"/>
    <n v="-1"/>
    <n v="12.1586940304552"/>
    <n v="-1"/>
    <n v="46.709655934881802"/>
    <n v="-1"/>
    <x v="5"/>
    <x v="0"/>
    <x v="0"/>
  </r>
  <r>
    <n v="5078"/>
    <n v="6368"/>
    <m/>
    <x v="1"/>
    <n v="6"/>
    <n v="19"/>
    <n v="-1"/>
    <n v="76"/>
    <n v="-1"/>
    <n v="30.118713454317"/>
    <n v="-1"/>
    <n v="2.5585953724828401"/>
    <n v="-1"/>
    <n v="4.2216823645966803"/>
    <n v="-1"/>
    <n v="45.433829057515901"/>
    <n v="-1"/>
    <x v="5"/>
    <x v="0"/>
    <x v="0"/>
  </r>
  <r>
    <n v="5078"/>
    <n v="6763"/>
    <m/>
    <x v="1"/>
    <n v="6"/>
    <n v="19"/>
    <n v="-1"/>
    <n v="76"/>
    <n v="-1"/>
    <n v="31.339094026498"/>
    <n v="-1"/>
    <n v="2.29905649477509"/>
    <n v="-1"/>
    <n v="3.1726979627896199"/>
    <n v="-1"/>
    <n v="43.971114596444103"/>
    <n v="-1"/>
    <x v="5"/>
    <x v="7"/>
    <x v="0"/>
  </r>
  <r>
    <n v="5078"/>
    <n v="6640"/>
    <m/>
    <x v="1"/>
    <n v="11"/>
    <n v="19"/>
    <n v="-1"/>
    <n v="76"/>
    <n v="-1"/>
    <n v="11.653488907460201"/>
    <n v="-1"/>
    <n v="7.2697969132050799"/>
    <n v="-1"/>
    <n v="10.032319705557899"/>
    <n v="-1"/>
    <n v="44.635207351176"/>
    <n v="-1"/>
    <x v="10"/>
    <x v="2"/>
    <x v="0"/>
  </r>
  <r>
    <n v="5078"/>
    <n v="6640"/>
    <m/>
    <x v="1"/>
    <n v="12"/>
    <n v="19"/>
    <n v="-1"/>
    <n v="76"/>
    <n v="-1"/>
    <n v="11.7908911352161"/>
    <n v="-1"/>
    <n v="6.9380457383091603"/>
    <n v="-1"/>
    <n v="9.5745030857834603"/>
    <n v="-1"/>
    <n v="47.879380460594497"/>
    <n v="-1"/>
    <x v="11"/>
    <x v="2"/>
    <x v="0"/>
  </r>
  <r>
    <n v="5084"/>
    <n v="2959"/>
    <m/>
    <x v="1"/>
    <n v="6"/>
    <n v="12"/>
    <n v="-1"/>
    <n v="48"/>
    <n v="-1"/>
    <n v="57.197673034254699"/>
    <n v="-1"/>
    <n v="0.79334692862102196"/>
    <n v="-1"/>
    <n v="1.3090224322246899"/>
    <n v="-1"/>
    <n v="70.742276611733601"/>
    <n v="-1"/>
    <x v="5"/>
    <x v="0"/>
    <x v="0"/>
  </r>
  <r>
    <n v="5084"/>
    <n v="2959"/>
    <m/>
    <x v="1"/>
    <n v="7"/>
    <n v="12"/>
    <n v="-1"/>
    <n v="48"/>
    <n v="-1"/>
    <n v="53.975181868982403"/>
    <n v="-1"/>
    <n v="0.77645241736815496"/>
    <n v="-1"/>
    <n v="1.2811464886574599"/>
    <n v="-1"/>
    <n v="76.679732509838402"/>
    <n v="-1"/>
    <x v="6"/>
    <x v="0"/>
    <x v="0"/>
  </r>
  <r>
    <n v="5084"/>
    <n v="6368"/>
    <m/>
    <x v="1"/>
    <n v="7"/>
    <n v="12"/>
    <n v="-1"/>
    <n v="48"/>
    <n v="-1"/>
    <n v="25.921178847867701"/>
    <n v="-1"/>
    <n v="2.1191859643807698"/>
    <n v="-1"/>
    <n v="3.4966568412282699"/>
    <n v="-1"/>
    <n v="60.466055086049998"/>
    <n v="-1"/>
    <x v="6"/>
    <x v="0"/>
    <x v="0"/>
  </r>
  <r>
    <n v="5084"/>
    <n v="6642"/>
    <m/>
    <x v="1"/>
    <n v="7"/>
    <n v="12"/>
    <n v="-1"/>
    <n v="48"/>
    <n v="-1"/>
    <n v="42.192761582407499"/>
    <n v="-1"/>
    <n v="1.13263482500417"/>
    <n v="-1"/>
    <n v="1.5630360585057601"/>
    <n v="-1"/>
    <n v="78.853468953188994"/>
    <n v="-1"/>
    <x v="6"/>
    <x v="4"/>
    <x v="0"/>
  </r>
  <r>
    <n v="5084"/>
    <n v="3659"/>
    <m/>
    <x v="1"/>
    <n v="8"/>
    <n v="12"/>
    <n v="-1"/>
    <n v="48"/>
    <n v="-1"/>
    <n v="40.179530286394801"/>
    <n v="-1"/>
    <n v="1.1783742379150199"/>
    <n v="-1"/>
    <n v="1.9443174925597899"/>
    <n v="-1"/>
    <n v="66.106137837472701"/>
    <n v="-1"/>
    <x v="7"/>
    <x v="0"/>
    <x v="0"/>
  </r>
  <r>
    <n v="5084"/>
    <n v="4524"/>
    <m/>
    <x v="1"/>
    <n v="8"/>
    <n v="12"/>
    <n v="-1"/>
    <n v="48"/>
    <n v="-1"/>
    <n v="28.764404721855399"/>
    <n v="-1"/>
    <n v="4.1283323000193199"/>
    <n v="-1"/>
    <n v="6.8117482950318804"/>
    <n v="-1"/>
    <n v="73.965250014617894"/>
    <n v="-1"/>
    <x v="7"/>
    <x v="0"/>
    <x v="0"/>
  </r>
  <r>
    <n v="5084"/>
    <n v="6642"/>
    <m/>
    <x v="1"/>
    <n v="8"/>
    <n v="12"/>
    <n v="-1"/>
    <n v="48"/>
    <n v="-1"/>
    <n v="40.379633021263103"/>
    <n v="-1"/>
    <n v="1.2017832196444"/>
    <n v="-1"/>
    <n v="1.65846084310927"/>
    <n v="-1"/>
    <n v="66.037060683231601"/>
    <n v="-1"/>
    <x v="7"/>
    <x v="4"/>
    <x v="0"/>
  </r>
  <r>
    <n v="5084"/>
    <n v="2959"/>
    <m/>
    <x v="1"/>
    <n v="9"/>
    <n v="12"/>
    <n v="-1"/>
    <n v="48"/>
    <n v="-1"/>
    <n v="57.829151281020401"/>
    <n v="-1"/>
    <n v="0.751942591325373"/>
    <n v="-1"/>
    <n v="1.2407052756868699"/>
    <n v="-1"/>
    <n v="76.578672434580895"/>
    <n v="-1"/>
    <x v="8"/>
    <x v="0"/>
    <x v="0"/>
  </r>
  <r>
    <n v="5084"/>
    <n v="3659"/>
    <m/>
    <x v="1"/>
    <n v="9"/>
    <n v="12"/>
    <n v="-1"/>
    <n v="48"/>
    <n v="-1"/>
    <n v="40.560532177213503"/>
    <n v="-1"/>
    <n v="1.15762829567964"/>
    <n v="-1"/>
    <n v="1.91008668787141"/>
    <n v="-1"/>
    <n v="65.843305521725398"/>
    <n v="-1"/>
    <x v="8"/>
    <x v="0"/>
    <x v="0"/>
  </r>
  <r>
    <n v="5084"/>
    <n v="6357"/>
    <m/>
    <x v="1"/>
    <n v="9"/>
    <n v="12"/>
    <n v="-1"/>
    <n v="48"/>
    <n v="-1"/>
    <n v="40.144259870070599"/>
    <n v="-1"/>
    <n v="1.19048608633523"/>
    <n v="-1"/>
    <n v="1.9643020424531199"/>
    <n v="-1"/>
    <n v="48.498869083837"/>
    <n v="-1"/>
    <x v="8"/>
    <x v="0"/>
    <x v="0"/>
  </r>
  <r>
    <n v="5084"/>
    <n v="6641"/>
    <m/>
    <x v="1"/>
    <n v="9"/>
    <n v="12"/>
    <n v="-1"/>
    <n v="48"/>
    <n v="-1"/>
    <n v="36.711082400968102"/>
    <n v="-1"/>
    <n v="11.070133136981299"/>
    <n v="-1"/>
    <n v="15.2767837290342"/>
    <n v="-1"/>
    <n v="52.610568611789397"/>
    <n v="-1"/>
    <x v="8"/>
    <x v="3"/>
    <x v="0"/>
  </r>
  <r>
    <n v="5084"/>
    <n v="6642"/>
    <m/>
    <x v="1"/>
    <n v="9"/>
    <n v="12"/>
    <n v="-1"/>
    <n v="48"/>
    <n v="-1"/>
    <n v="42.9096424140115"/>
    <n v="-1"/>
    <n v="1.12793125921793"/>
    <n v="-1"/>
    <n v="1.55654513772075"/>
    <n v="-1"/>
    <n v="65.902523202429805"/>
    <n v="-1"/>
    <x v="8"/>
    <x v="4"/>
    <x v="0"/>
  </r>
  <r>
    <n v="5084"/>
    <n v="6767"/>
    <m/>
    <x v="1"/>
    <n v="9"/>
    <n v="12"/>
    <n v="-1"/>
    <n v="48"/>
    <n v="-1"/>
    <n v="57.130376794413003"/>
    <n v="-1"/>
    <n v="0.84098641013698905"/>
    <n v="-1"/>
    <n v="1.16056124598904"/>
    <n v="-1"/>
    <n v="75.763515460537306"/>
    <n v="-1"/>
    <x v="8"/>
    <x v="10"/>
    <x v="0"/>
  </r>
  <r>
    <n v="5084"/>
    <n v="2959"/>
    <m/>
    <x v="1"/>
    <n v="11"/>
    <n v="12"/>
    <n v="-1"/>
    <n v="48"/>
    <n v="-1"/>
    <n v="56.058288659442603"/>
    <n v="-1"/>
    <n v="0.79702913008010501"/>
    <n v="-1"/>
    <n v="1.3150980646321699"/>
    <n v="-1"/>
    <n v="76.440999557113301"/>
    <n v="-1"/>
    <x v="10"/>
    <x v="0"/>
    <x v="0"/>
  </r>
  <r>
    <n v="5084"/>
    <n v="6763"/>
    <m/>
    <x v="1"/>
    <n v="12"/>
    <n v="12"/>
    <n v="-1"/>
    <n v="48"/>
    <n v="-1"/>
    <n v="31.9089931127561"/>
    <n v="-1"/>
    <n v="1.4169201104032301"/>
    <n v="-1"/>
    <n v="1.95534975235645"/>
    <n v="-1"/>
    <n v="73.504674266288802"/>
    <n v="-1"/>
    <x v="11"/>
    <x v="7"/>
    <x v="0"/>
  </r>
  <r>
    <n v="5082"/>
    <n v="6760"/>
    <m/>
    <x v="1"/>
    <n v="2"/>
    <n v="12"/>
    <n v="-1"/>
    <n v="48"/>
    <n v="-1"/>
    <n v="20.172806065469999"/>
    <n v="-1"/>
    <n v="2.5931869095250599"/>
    <n v="-1"/>
    <n v="3.5785979227793101"/>
    <n v="-1"/>
    <n v="78.231388864293805"/>
    <n v="-1"/>
    <x v="1"/>
    <x v="16"/>
    <x v="0"/>
  </r>
  <r>
    <n v="5082"/>
    <n v="6760"/>
    <m/>
    <x v="1"/>
    <n v="3"/>
    <n v="12"/>
    <n v="-1"/>
    <n v="48"/>
    <n v="-1"/>
    <n v="17.1684551309624"/>
    <n v="-1"/>
    <n v="3.0162160931558102"/>
    <n v="-1"/>
    <n v="4.1623781941725699"/>
    <n v="-1"/>
    <n v="69.440855161934095"/>
    <n v="-1"/>
    <x v="2"/>
    <x v="16"/>
    <x v="0"/>
  </r>
  <r>
    <n v="5082"/>
    <n v="2959"/>
    <m/>
    <x v="1"/>
    <n v="6"/>
    <n v="12"/>
    <n v="-1"/>
    <n v="48"/>
    <n v="-1"/>
    <n v="52.854880418463999"/>
    <n v="-1"/>
    <n v="0.92835339720854804"/>
    <n v="-1"/>
    <n v="1.5317831053941"/>
    <n v="-1"/>
    <n v="70.945944318628193"/>
    <n v="-1"/>
    <x v="5"/>
    <x v="0"/>
    <x v="0"/>
  </r>
  <r>
    <n v="5082"/>
    <n v="2959"/>
    <m/>
    <x v="1"/>
    <n v="7"/>
    <n v="12"/>
    <n v="-1"/>
    <n v="48"/>
    <n v="-1"/>
    <n v="56.738132252376403"/>
    <n v="-1"/>
    <n v="0.72353666777285597"/>
    <n v="-1"/>
    <n v="1.19383550182521"/>
    <n v="-1"/>
    <n v="76.352005022305406"/>
    <n v="-1"/>
    <x v="6"/>
    <x v="0"/>
    <x v="0"/>
  </r>
  <r>
    <n v="5082"/>
    <n v="3659"/>
    <m/>
    <x v="1"/>
    <n v="8"/>
    <n v="12"/>
    <n v="-1"/>
    <n v="48"/>
    <n v="-1"/>
    <n v="38.998624697112703"/>
    <n v="-1"/>
    <n v="1.21191147594223"/>
    <n v="-1"/>
    <n v="1.9996539353046701"/>
    <n v="-1"/>
    <n v="68.350212048320898"/>
    <n v="-1"/>
    <x v="7"/>
    <x v="0"/>
    <x v="0"/>
  </r>
  <r>
    <n v="5082"/>
    <n v="6642"/>
    <m/>
    <x v="1"/>
    <n v="8"/>
    <n v="12"/>
    <n v="-1"/>
    <n v="48"/>
    <n v="-1"/>
    <n v="38.492661192514603"/>
    <n v="-1"/>
    <n v="1.31309496202014"/>
    <n v="-1"/>
    <n v="1.8120710475877899"/>
    <n v="-1"/>
    <n v="68.272588181618104"/>
    <n v="-1"/>
    <x v="7"/>
    <x v="4"/>
    <x v="0"/>
  </r>
  <r>
    <n v="5082"/>
    <n v="2959"/>
    <m/>
    <x v="1"/>
    <n v="9"/>
    <n v="12"/>
    <n v="-1"/>
    <n v="48"/>
    <n v="-1"/>
    <n v="56.272906374756602"/>
    <n v="-1"/>
    <n v="0.74084933978775502"/>
    <n v="-1"/>
    <n v="1.2224014106498"/>
    <n v="-1"/>
    <n v="76.375461069163705"/>
    <n v="-1"/>
    <x v="8"/>
    <x v="0"/>
    <x v="0"/>
  </r>
  <r>
    <n v="5082"/>
    <n v="3659"/>
    <m/>
    <x v="1"/>
    <n v="9"/>
    <n v="12"/>
    <n v="-1"/>
    <n v="48"/>
    <n v="-1"/>
    <n v="41.6482613246272"/>
    <n v="-1"/>
    <n v="1.13389957885464"/>
    <n v="-1"/>
    <n v="1.8709343051101499"/>
    <n v="-1"/>
    <n v="65.219531975815897"/>
    <n v="-1"/>
    <x v="8"/>
    <x v="0"/>
    <x v="0"/>
  </r>
  <r>
    <n v="5082"/>
    <n v="4954"/>
    <m/>
    <x v="1"/>
    <n v="9"/>
    <n v="12"/>
    <n v="-1"/>
    <n v="48"/>
    <n v="-1"/>
    <n v="33.601863409500901"/>
    <n v="-1"/>
    <n v="7.7444108510138197"/>
    <n v="-1"/>
    <n v="13.4868744805128"/>
    <n v="-1"/>
    <n v="76.176179557941893"/>
    <n v="-1"/>
    <x v="8"/>
    <x v="0"/>
    <x v="0"/>
  </r>
  <r>
    <n v="5082"/>
    <n v="6357"/>
    <m/>
    <x v="1"/>
    <n v="9"/>
    <n v="12"/>
    <n v="-1"/>
    <n v="48"/>
    <n v="-1"/>
    <n v="44.865150577756303"/>
    <n v="-1"/>
    <n v="1.2440726155320101"/>
    <n v="-1"/>
    <n v="2.0527198156278201"/>
    <n v="-1"/>
    <n v="54.386386207368403"/>
    <n v="-1"/>
    <x v="8"/>
    <x v="0"/>
    <x v="0"/>
  </r>
  <r>
    <n v="5082"/>
    <n v="6641"/>
    <m/>
    <x v="1"/>
    <n v="9"/>
    <n v="12"/>
    <n v="-1"/>
    <n v="48"/>
    <n v="-1"/>
    <n v="42.7496786416026"/>
    <n v="-1"/>
    <n v="6.8658527057041603"/>
    <n v="-1"/>
    <n v="9.4748767338717492"/>
    <n v="-1"/>
    <n v="54.421855845257802"/>
    <n v="-1"/>
    <x v="8"/>
    <x v="3"/>
    <x v="0"/>
  </r>
  <r>
    <n v="5082"/>
    <n v="6642"/>
    <m/>
    <x v="1"/>
    <n v="9"/>
    <n v="12"/>
    <n v="-1"/>
    <n v="48"/>
    <n v="-1"/>
    <n v="35.059584148077903"/>
    <n v="-1"/>
    <n v="2.58054205727252"/>
    <n v="-1"/>
    <n v="3.5611480390360799"/>
    <n v="-1"/>
    <n v="65.273533863079294"/>
    <n v="-1"/>
    <x v="8"/>
    <x v="4"/>
    <x v="0"/>
  </r>
  <r>
    <n v="5082"/>
    <n v="6767"/>
    <m/>
    <x v="1"/>
    <n v="9"/>
    <n v="12"/>
    <n v="-1"/>
    <n v="48"/>
    <n v="-1"/>
    <n v="57.507501872910296"/>
    <n v="-1"/>
    <n v="0.83381719827930201"/>
    <n v="-1"/>
    <n v="1.1506677336254401"/>
    <n v="-1"/>
    <n v="76.443777663961697"/>
    <n v="-1"/>
    <x v="8"/>
    <x v="10"/>
    <x v="0"/>
  </r>
  <r>
    <n v="5082"/>
    <n v="2959"/>
    <m/>
    <x v="1"/>
    <n v="11"/>
    <n v="12"/>
    <n v="-1"/>
    <n v="48"/>
    <n v="-1"/>
    <n v="56.8600837656153"/>
    <n v="-1"/>
    <n v="0.78521021354973197"/>
    <n v="-1"/>
    <n v="1.29559685235706"/>
    <n v="-1"/>
    <n v="76.407575047316499"/>
    <n v="-1"/>
    <x v="10"/>
    <x v="0"/>
    <x v="0"/>
  </r>
  <r>
    <n v="5082"/>
    <n v="6357"/>
    <m/>
    <x v="1"/>
    <n v="11"/>
    <n v="12"/>
    <n v="-1"/>
    <n v="48"/>
    <n v="-1"/>
    <n v="42.901781907185502"/>
    <n v="-1"/>
    <n v="1.31188953161099"/>
    <n v="-1"/>
    <n v="2.1646177271581299"/>
    <n v="-1"/>
    <n v="73.7518563127433"/>
    <n v="-1"/>
    <x v="10"/>
    <x v="0"/>
    <x v="0"/>
  </r>
  <r>
    <n v="5079"/>
    <n v="6760"/>
    <m/>
    <x v="1"/>
    <n v="2"/>
    <n v="12"/>
    <n v="-1"/>
    <n v="48"/>
    <n v="-1"/>
    <n v="26.177908676562598"/>
    <n v="-1"/>
    <n v="2.3747644364352198"/>
    <n v="-1"/>
    <n v="3.27717491095685"/>
    <n v="-1"/>
    <n v="78.5700089013569"/>
    <n v="-1"/>
    <x v="1"/>
    <x v="16"/>
    <x v="0"/>
  </r>
  <r>
    <n v="5079"/>
    <n v="6760"/>
    <m/>
    <x v="1"/>
    <n v="3"/>
    <n v="12"/>
    <n v="-1"/>
    <n v="48"/>
    <n v="-1"/>
    <n v="21.3799966535476"/>
    <n v="-1"/>
    <n v="2.2997444394448801"/>
    <n v="-1"/>
    <n v="3.1736473154679001"/>
    <n v="-1"/>
    <n v="65.977997563018803"/>
    <n v="-1"/>
    <x v="2"/>
    <x v="16"/>
    <x v="0"/>
  </r>
  <r>
    <n v="5079"/>
    <n v="2959"/>
    <m/>
    <x v="1"/>
    <n v="6"/>
    <n v="12"/>
    <n v="-1"/>
    <n v="48"/>
    <n v="-1"/>
    <n v="54.608339675668802"/>
    <n v="-1"/>
    <n v="0.83622714502963003"/>
    <n v="-1"/>
    <n v="1.3797747892988901"/>
    <n v="-1"/>
    <n v="70.847806927197496"/>
    <n v="-1"/>
    <x v="5"/>
    <x v="0"/>
    <x v="0"/>
  </r>
  <r>
    <n v="5079"/>
    <n v="2959"/>
    <m/>
    <x v="1"/>
    <n v="7"/>
    <n v="12"/>
    <n v="-1"/>
    <n v="48"/>
    <n v="-1"/>
    <n v="57.305604793139601"/>
    <n v="-1"/>
    <n v="0.74058836291810803"/>
    <n v="-1"/>
    <n v="1.22197079881488"/>
    <n v="-1"/>
    <n v="76.654361283019199"/>
    <n v="-1"/>
    <x v="6"/>
    <x v="0"/>
    <x v="0"/>
  </r>
  <r>
    <n v="5079"/>
    <n v="3659"/>
    <m/>
    <x v="1"/>
    <n v="7"/>
    <n v="12"/>
    <n v="-1"/>
    <n v="48"/>
    <n v="-1"/>
    <n v="39.639934109377897"/>
    <n v="-1"/>
    <n v="1.1878158696975301"/>
    <n v="-1"/>
    <n v="1.95989618500092"/>
    <n v="-1"/>
    <n v="78.520777366733597"/>
    <n v="-1"/>
    <x v="6"/>
    <x v="0"/>
    <x v="0"/>
  </r>
  <r>
    <n v="5079"/>
    <n v="6368"/>
    <m/>
    <x v="1"/>
    <n v="7"/>
    <n v="12"/>
    <n v="-1"/>
    <n v="48"/>
    <n v="-1"/>
    <n v="29.428194119808399"/>
    <n v="-1"/>
    <n v="1.7069350782893999"/>
    <n v="-1"/>
    <n v="2.8164428791775098"/>
    <n v="-1"/>
    <n v="62.247746936227003"/>
    <n v="-1"/>
    <x v="6"/>
    <x v="0"/>
    <x v="0"/>
  </r>
  <r>
    <n v="5079"/>
    <n v="6642"/>
    <m/>
    <x v="1"/>
    <n v="7"/>
    <n v="12"/>
    <n v="-1"/>
    <n v="48"/>
    <n v="-1"/>
    <n v="42.3362669098616"/>
    <n v="-1"/>
    <n v="1.1362167561344001"/>
    <n v="-1"/>
    <n v="1.5679791234654701"/>
    <n v="-1"/>
    <n v="78.492447907568504"/>
    <n v="-1"/>
    <x v="6"/>
    <x v="4"/>
    <x v="0"/>
  </r>
  <r>
    <n v="5079"/>
    <n v="2959"/>
    <m/>
    <x v="1"/>
    <n v="9"/>
    <n v="12"/>
    <n v="-1"/>
    <n v="48"/>
    <n v="-1"/>
    <n v="57.540136591384503"/>
    <n v="-1"/>
    <n v="0.72450092784800901"/>
    <n v="-1"/>
    <n v="1.19542653094921"/>
    <n v="-1"/>
    <n v="76.4592674958255"/>
    <n v="-1"/>
    <x v="8"/>
    <x v="0"/>
    <x v="0"/>
  </r>
  <r>
    <n v="5079"/>
    <n v="6357"/>
    <m/>
    <x v="1"/>
    <n v="9"/>
    <n v="12"/>
    <n v="-1"/>
    <n v="48"/>
    <n v="-1"/>
    <n v="43.206648574814103"/>
    <n v="-1"/>
    <n v="1.22356460972907"/>
    <n v="-1"/>
    <n v="2.0188816060529602"/>
    <n v="-1"/>
    <n v="51.458887757042199"/>
    <n v="-1"/>
    <x v="8"/>
    <x v="0"/>
    <x v="0"/>
  </r>
  <r>
    <n v="5079"/>
    <n v="6641"/>
    <m/>
    <x v="1"/>
    <n v="9"/>
    <n v="12"/>
    <n v="-1"/>
    <n v="48"/>
    <n v="-1"/>
    <n v="36.113721937896102"/>
    <n v="-1"/>
    <n v="9.4801046653386596"/>
    <n v="-1"/>
    <n v="13.0825444381674"/>
    <n v="-1"/>
    <n v="55.840931391721099"/>
    <n v="-1"/>
    <x v="8"/>
    <x v="3"/>
    <x v="0"/>
  </r>
  <r>
    <n v="5079"/>
    <n v="2959"/>
    <m/>
    <x v="1"/>
    <n v="11"/>
    <n v="12"/>
    <n v="-1"/>
    <n v="48"/>
    <n v="-1"/>
    <n v="56.466321818375"/>
    <n v="-1"/>
    <n v="0.84637557421307696"/>
    <n v="-1"/>
    <n v="1.3965196974515801"/>
    <n v="-1"/>
    <n v="76.404198665384897"/>
    <n v="-1"/>
    <x v="10"/>
    <x v="0"/>
    <x v="0"/>
  </r>
  <r>
    <n v="5079"/>
    <n v="6357"/>
    <m/>
    <x v="1"/>
    <n v="11"/>
    <n v="12"/>
    <n v="-1"/>
    <n v="48"/>
    <n v="-1"/>
    <n v="41.608753736782504"/>
    <n v="-1"/>
    <n v="1.2352713632407699"/>
    <n v="-1"/>
    <n v="2.0381977493472698"/>
    <n v="-1"/>
    <n v="73.726874561086404"/>
    <n v="-1"/>
    <x v="10"/>
    <x v="0"/>
    <x v="0"/>
  </r>
  <r>
    <n v="5083"/>
    <n v="2959"/>
    <m/>
    <x v="1"/>
    <n v="6"/>
    <n v="12"/>
    <n v="-1"/>
    <n v="48"/>
    <n v="-1"/>
    <n v="53.776303461824099"/>
    <n v="-1"/>
    <n v="0.90656355320252302"/>
    <n v="-1"/>
    <n v="1.49582986278416"/>
    <n v="-1"/>
    <n v="71.118509520827999"/>
    <n v="-1"/>
    <x v="5"/>
    <x v="0"/>
    <x v="0"/>
  </r>
  <r>
    <n v="5083"/>
    <n v="2959"/>
    <m/>
    <x v="1"/>
    <n v="7"/>
    <n v="12"/>
    <n v="-1"/>
    <n v="48"/>
    <n v="-1"/>
    <n v="55.163860390491301"/>
    <n v="-1"/>
    <n v="0.79093808703985002"/>
    <n v="-1"/>
    <n v="1.30504784361575"/>
    <n v="-1"/>
    <n v="76.363278437890003"/>
    <n v="-1"/>
    <x v="6"/>
    <x v="0"/>
    <x v="0"/>
  </r>
  <r>
    <n v="5083"/>
    <n v="3659"/>
    <m/>
    <x v="1"/>
    <n v="7"/>
    <n v="12"/>
    <n v="-1"/>
    <n v="48"/>
    <n v="-1"/>
    <n v="39.018501612752701"/>
    <n v="-1"/>
    <n v="1.2052993433858701"/>
    <n v="-1"/>
    <n v="1.98874391658669"/>
    <n v="-1"/>
    <n v="78.083228971645298"/>
    <n v="-1"/>
    <x v="6"/>
    <x v="0"/>
    <x v="0"/>
  </r>
  <r>
    <n v="5083"/>
    <n v="6368"/>
    <m/>
    <x v="1"/>
    <n v="7"/>
    <n v="12"/>
    <n v="-1"/>
    <n v="48"/>
    <n v="-1"/>
    <n v="18.771381228830901"/>
    <n v="-1"/>
    <n v="2.7335820882977901"/>
    <n v="-1"/>
    <n v="4.5104104456913596"/>
    <n v="-1"/>
    <n v="64.468343380741103"/>
    <n v="-1"/>
    <x v="6"/>
    <x v="0"/>
    <x v="0"/>
  </r>
  <r>
    <n v="5083"/>
    <n v="6642"/>
    <m/>
    <x v="1"/>
    <n v="7"/>
    <n v="12"/>
    <n v="-1"/>
    <n v="48"/>
    <n v="-1"/>
    <n v="39.171032344230198"/>
    <n v="-1"/>
    <n v="1.2653811101230299"/>
    <n v="-1"/>
    <n v="1.7462259319697799"/>
    <n v="-1"/>
    <n v="78.151344527416597"/>
    <n v="-1"/>
    <x v="6"/>
    <x v="4"/>
    <x v="0"/>
  </r>
  <r>
    <n v="5083"/>
    <n v="3659"/>
    <m/>
    <x v="1"/>
    <n v="8"/>
    <n v="12"/>
    <n v="-1"/>
    <n v="48"/>
    <n v="-1"/>
    <n v="40.073575244397901"/>
    <n v="-1"/>
    <n v="1.1767148382965"/>
    <n v="-1"/>
    <n v="1.9415794831892199"/>
    <n v="-1"/>
    <n v="68.066312035288206"/>
    <n v="-1"/>
    <x v="7"/>
    <x v="0"/>
    <x v="0"/>
  </r>
  <r>
    <n v="5083"/>
    <n v="6642"/>
    <m/>
    <x v="1"/>
    <n v="8"/>
    <n v="12"/>
    <n v="-1"/>
    <n v="48"/>
    <n v="-1"/>
    <n v="42.7301338748413"/>
    <n v="-1"/>
    <n v="1.1198966311908201"/>
    <n v="-1"/>
    <n v="1.54545735104333"/>
    <n v="-1"/>
    <n v="68.188955693866802"/>
    <n v="-1"/>
    <x v="7"/>
    <x v="4"/>
    <x v="0"/>
  </r>
  <r>
    <n v="5083"/>
    <n v="2959"/>
    <m/>
    <x v="1"/>
    <n v="9"/>
    <n v="12"/>
    <n v="-1"/>
    <n v="48"/>
    <n v="-1"/>
    <n v="58.246146450197003"/>
    <n v="-1"/>
    <n v="0.59862153403437401"/>
    <n v="-1"/>
    <n v="0.98772553115671702"/>
    <n v="-1"/>
    <n v="76.384131382533099"/>
    <n v="-1"/>
    <x v="8"/>
    <x v="0"/>
    <x v="0"/>
  </r>
  <r>
    <n v="5083"/>
    <n v="3659"/>
    <m/>
    <x v="1"/>
    <n v="9"/>
    <n v="12"/>
    <n v="-1"/>
    <n v="48"/>
    <n v="-1"/>
    <n v="40.3503340967345"/>
    <n v="-1"/>
    <n v="1.17875135454929"/>
    <n v="-1"/>
    <n v="1.94493973500633"/>
    <n v="-1"/>
    <n v="65.328378471228902"/>
    <n v="-1"/>
    <x v="8"/>
    <x v="0"/>
    <x v="0"/>
  </r>
  <r>
    <n v="5083"/>
    <n v="6357"/>
    <m/>
    <x v="1"/>
    <n v="9"/>
    <n v="12"/>
    <n v="-1"/>
    <n v="48"/>
    <n v="-1"/>
    <n v="40.526108530254199"/>
    <n v="-1"/>
    <n v="1.4126691597215499"/>
    <n v="-1"/>
    <n v="2.3309041135405599"/>
    <n v="-1"/>
    <n v="48.324261575517902"/>
    <n v="-1"/>
    <x v="8"/>
    <x v="0"/>
    <x v="0"/>
  </r>
  <r>
    <n v="5083"/>
    <n v="6641"/>
    <m/>
    <x v="1"/>
    <n v="9"/>
    <n v="12"/>
    <n v="-1"/>
    <n v="48"/>
    <n v="-1"/>
    <n v="37.616210948375297"/>
    <n v="-1"/>
    <n v="12.227211862389099"/>
    <n v="-1"/>
    <n v="16.873552370096998"/>
    <n v="-1"/>
    <n v="52.066114434609801"/>
    <n v="-1"/>
    <x v="8"/>
    <x v="3"/>
    <x v="0"/>
  </r>
  <r>
    <n v="5083"/>
    <n v="6642"/>
    <m/>
    <x v="1"/>
    <n v="9"/>
    <n v="12"/>
    <n v="-1"/>
    <n v="48"/>
    <n v="-1"/>
    <n v="41.728134176325497"/>
    <n v="-1"/>
    <n v="1.173330935429"/>
    <n v="-1"/>
    <n v="1.6191966908920199"/>
    <n v="-1"/>
    <n v="65.437793232410201"/>
    <n v="-1"/>
    <x v="8"/>
    <x v="4"/>
    <x v="0"/>
  </r>
  <r>
    <n v="5083"/>
    <n v="6767"/>
    <m/>
    <x v="1"/>
    <n v="9"/>
    <n v="12"/>
    <n v="-1"/>
    <n v="48"/>
    <n v="-1"/>
    <n v="57.074458358720101"/>
    <n v="-1"/>
    <n v="0.83958768393760397"/>
    <n v="-1"/>
    <n v="1.1586310038338901"/>
    <n v="-1"/>
    <n v="66.436034076322997"/>
    <n v="-1"/>
    <x v="8"/>
    <x v="10"/>
    <x v="0"/>
  </r>
  <r>
    <n v="5083"/>
    <n v="6368"/>
    <m/>
    <x v="1"/>
    <n v="10"/>
    <n v="12"/>
    <n v="-1"/>
    <n v="48"/>
    <n v="-1"/>
    <n v="14.255279343105601"/>
    <n v="-1"/>
    <n v="3.7203683686242801"/>
    <n v="-1"/>
    <n v="6.1386078082300699"/>
    <n v="-1"/>
    <n v="75.680790279054406"/>
    <n v="-1"/>
    <x v="9"/>
    <x v="0"/>
    <x v="0"/>
  </r>
  <r>
    <n v="5083"/>
    <n v="2959"/>
    <m/>
    <x v="1"/>
    <n v="11"/>
    <n v="12"/>
    <n v="-1"/>
    <n v="48"/>
    <n v="-1"/>
    <n v="55.312966147729"/>
    <n v="-1"/>
    <n v="0.87063198817874599"/>
    <n v="-1"/>
    <n v="1.43654278049493"/>
    <n v="-1"/>
    <n v="76.408349272867994"/>
    <n v="-1"/>
    <x v="10"/>
    <x v="0"/>
    <x v="0"/>
  </r>
  <r>
    <n v="5083"/>
    <n v="6641"/>
    <m/>
    <x v="1"/>
    <n v="11"/>
    <n v="12"/>
    <n v="-1"/>
    <n v="48"/>
    <n v="-1"/>
    <n v="34.697456638488603"/>
    <n v="-1"/>
    <n v="11.376738231379299"/>
    <n v="-1"/>
    <n v="15.6998987593034"/>
    <n v="-1"/>
    <n v="78.579575589618798"/>
    <n v="-1"/>
    <x v="10"/>
    <x v="3"/>
    <x v="0"/>
  </r>
  <r>
    <n v="5086"/>
    <n v="2959"/>
    <m/>
    <x v="1"/>
    <n v="6"/>
    <n v="12"/>
    <n v="-1"/>
    <n v="48"/>
    <n v="-1"/>
    <n v="54.609525165759401"/>
    <n v="-1"/>
    <n v="0.85914572865382499"/>
    <n v="-1"/>
    <n v="1.4175904522788101"/>
    <n v="-1"/>
    <n v="70.680333343605895"/>
    <n v="-1"/>
    <x v="5"/>
    <x v="0"/>
    <x v="0"/>
  </r>
  <r>
    <n v="5086"/>
    <n v="2959"/>
    <m/>
    <x v="1"/>
    <n v="7"/>
    <n v="12"/>
    <n v="-1"/>
    <n v="48"/>
    <n v="-1"/>
    <n v="53.755851720435302"/>
    <n v="-1"/>
    <n v="0.75632305668531197"/>
    <n v="-1"/>
    <n v="1.2479330435307701"/>
    <n v="-1"/>
    <n v="76.292228108332793"/>
    <n v="-1"/>
    <x v="6"/>
    <x v="0"/>
    <x v="0"/>
  </r>
  <r>
    <n v="5086"/>
    <n v="6642"/>
    <m/>
    <x v="1"/>
    <n v="7"/>
    <n v="12"/>
    <n v="-1"/>
    <n v="48"/>
    <n v="-1"/>
    <n v="41.222572956466699"/>
    <n v="-1"/>
    <n v="1.1543061080802299"/>
    <n v="-1"/>
    <n v="1.5929424291507199"/>
    <n v="-1"/>
    <n v="78.295522037559095"/>
    <n v="-1"/>
    <x v="6"/>
    <x v="4"/>
    <x v="0"/>
  </r>
  <r>
    <n v="5086"/>
    <n v="2959"/>
    <m/>
    <x v="1"/>
    <n v="9"/>
    <n v="12"/>
    <n v="-1"/>
    <n v="48"/>
    <n v="-1"/>
    <n v="57.103179024668798"/>
    <n v="-1"/>
    <n v="0.70504809788075595"/>
    <n v="-1"/>
    <n v="1.1633293615032501"/>
    <n v="-1"/>
    <n v="76.495871396127299"/>
    <n v="-1"/>
    <x v="8"/>
    <x v="0"/>
    <x v="0"/>
  </r>
  <r>
    <n v="5086"/>
    <n v="6357"/>
    <m/>
    <x v="1"/>
    <n v="9"/>
    <n v="12"/>
    <n v="-1"/>
    <n v="48"/>
    <n v="-1"/>
    <n v="41.677008820143797"/>
    <n v="-1"/>
    <n v="1.30695798403845"/>
    <n v="-1"/>
    <n v="2.1564806736634399"/>
    <n v="-1"/>
    <n v="52.760676571051803"/>
    <n v="-1"/>
    <x v="8"/>
    <x v="0"/>
    <x v="0"/>
  </r>
  <r>
    <n v="5086"/>
    <n v="6641"/>
    <m/>
    <x v="1"/>
    <n v="9"/>
    <n v="12"/>
    <n v="-1"/>
    <n v="48"/>
    <n v="-1"/>
    <n v="41.3843663610226"/>
    <n v="-1"/>
    <n v="9.5264816778118604"/>
    <n v="-1"/>
    <n v="13.146544715380401"/>
    <n v="-1"/>
    <n v="55.833780145511298"/>
    <n v="-1"/>
    <x v="8"/>
    <x v="3"/>
    <x v="0"/>
  </r>
  <r>
    <n v="5086"/>
    <n v="6767"/>
    <m/>
    <x v="1"/>
    <n v="9"/>
    <n v="12"/>
    <n v="-1"/>
    <n v="48"/>
    <n v="-1"/>
    <n v="56.245526626234103"/>
    <n v="-1"/>
    <n v="0.85290857277656495"/>
    <n v="-1"/>
    <n v="1.17701383043166"/>
    <n v="-1"/>
    <n v="76.453936636777399"/>
    <n v="-1"/>
    <x v="8"/>
    <x v="10"/>
    <x v="0"/>
  </r>
  <r>
    <n v="5086"/>
    <n v="2959"/>
    <m/>
    <x v="1"/>
    <n v="11"/>
    <n v="12"/>
    <n v="-1"/>
    <n v="48"/>
    <n v="-1"/>
    <n v="56.571147519100897"/>
    <n v="-1"/>
    <n v="0.78867321465592699"/>
    <n v="-1"/>
    <n v="1.3013108041822801"/>
    <n v="-1"/>
    <n v="76.379175514258606"/>
    <n v="-1"/>
    <x v="10"/>
    <x v="0"/>
    <x v="0"/>
  </r>
  <r>
    <n v="5086"/>
    <n v="6763"/>
    <m/>
    <x v="1"/>
    <n v="12"/>
    <n v="12"/>
    <n v="-1"/>
    <n v="48"/>
    <n v="-1"/>
    <n v="31.8579468872367"/>
    <n v="-1"/>
    <n v="1.43543790414534"/>
    <n v="-1"/>
    <n v="1.9809043077205699"/>
    <n v="-1"/>
    <n v="74.124886898251802"/>
    <n v="-1"/>
    <x v="11"/>
    <x v="7"/>
    <x v="0"/>
  </r>
  <r>
    <n v="5085"/>
    <n v="2959"/>
    <m/>
    <x v="1"/>
    <n v="6"/>
    <n v="12"/>
    <n v="-1"/>
    <n v="48"/>
    <n v="-1"/>
    <n v="55.194602343996799"/>
    <n v="-1"/>
    <n v="0.83081946840177101"/>
    <n v="-1"/>
    <n v="1.37085212286292"/>
    <n v="-1"/>
    <n v="71.046120941110502"/>
    <n v="-1"/>
    <x v="5"/>
    <x v="0"/>
    <x v="0"/>
  </r>
  <r>
    <n v="5085"/>
    <n v="2959"/>
    <m/>
    <x v="1"/>
    <n v="7"/>
    <n v="12"/>
    <n v="-1"/>
    <n v="48"/>
    <n v="-1"/>
    <n v="53.9163569991318"/>
    <n v="-1"/>
    <n v="0.67663882517026896"/>
    <n v="-1"/>
    <n v="1.11645406153094"/>
    <n v="-1"/>
    <n v="76.743488997884697"/>
    <n v="-1"/>
    <x v="6"/>
    <x v="0"/>
    <x v="0"/>
  </r>
  <r>
    <n v="5085"/>
    <n v="6368"/>
    <m/>
    <x v="1"/>
    <n v="7"/>
    <n v="12"/>
    <n v="-1"/>
    <n v="48"/>
    <n v="-1"/>
    <n v="15.796294152373999"/>
    <n v="-1"/>
    <n v="4.2710806102381698"/>
    <n v="-1"/>
    <n v="7.0472830068929904"/>
    <n v="-1"/>
    <n v="64.313800368302594"/>
    <n v="-1"/>
    <x v="6"/>
    <x v="0"/>
    <x v="0"/>
  </r>
  <r>
    <n v="5085"/>
    <n v="2959"/>
    <m/>
    <x v="1"/>
    <n v="9"/>
    <n v="12"/>
    <n v="-1"/>
    <n v="48"/>
    <n v="-1"/>
    <n v="57.854080728878699"/>
    <n v="-1"/>
    <n v="0.74974235004728196"/>
    <n v="-1"/>
    <n v="1.23707487757802"/>
    <n v="-1"/>
    <n v="76.518255316849704"/>
    <n v="-1"/>
    <x v="8"/>
    <x v="0"/>
    <x v="0"/>
  </r>
  <r>
    <n v="5085"/>
    <n v="6357"/>
    <m/>
    <x v="1"/>
    <n v="9"/>
    <n v="12"/>
    <n v="-1"/>
    <n v="48"/>
    <n v="-1"/>
    <n v="39.754862986143102"/>
    <n v="-1"/>
    <n v="1.3082232717901401"/>
    <n v="-1"/>
    <n v="2.1585683984537298"/>
    <n v="-1"/>
    <n v="51.248794072629003"/>
    <n v="-1"/>
    <x v="8"/>
    <x v="0"/>
    <x v="0"/>
  </r>
  <r>
    <n v="5085"/>
    <n v="6641"/>
    <m/>
    <x v="1"/>
    <n v="9"/>
    <n v="12"/>
    <n v="-1"/>
    <n v="48"/>
    <n v="-1"/>
    <n v="32.399965345310001"/>
    <n v="-1"/>
    <n v="10.6914524025385"/>
    <n v="-1"/>
    <n v="14.7542043155032"/>
    <n v="-1"/>
    <n v="55.154974107402602"/>
    <n v="-1"/>
    <x v="8"/>
    <x v="3"/>
    <x v="0"/>
  </r>
  <r>
    <n v="5085"/>
    <n v="2959"/>
    <m/>
    <x v="1"/>
    <n v="11"/>
    <n v="12"/>
    <n v="-1"/>
    <n v="48"/>
    <n v="-1"/>
    <n v="57.041028901955897"/>
    <n v="-1"/>
    <n v="0.73271367016206501"/>
    <n v="-1"/>
    <n v="1.2089775557674101"/>
    <n v="-1"/>
    <n v="76.369741457792202"/>
    <n v="-1"/>
    <x v="10"/>
    <x v="0"/>
    <x v="0"/>
  </r>
  <r>
    <n v="5085"/>
    <n v="6763"/>
    <m/>
    <x v="1"/>
    <n v="12"/>
    <n v="12"/>
    <n v="-1"/>
    <n v="48"/>
    <n v="-1"/>
    <n v="30.740995052085999"/>
    <n v="-1"/>
    <n v="1.48517186606778"/>
    <n v="-1"/>
    <n v="2.0495371751735401"/>
    <n v="-1"/>
    <n v="72.072452441871107"/>
    <n v="-1"/>
    <x v="11"/>
    <x v="7"/>
    <x v="0"/>
  </r>
  <r>
    <n v="5081"/>
    <n v="2959"/>
    <m/>
    <x v="1"/>
    <n v="6"/>
    <n v="12"/>
    <n v="-1"/>
    <n v="48"/>
    <n v="-1"/>
    <n v="54.598252407876998"/>
    <n v="-1"/>
    <n v="0.79403845357792702"/>
    <n v="-1"/>
    <n v="1.31016344840358"/>
    <n v="-1"/>
    <n v="70.825615325937704"/>
    <n v="-1"/>
    <x v="5"/>
    <x v="0"/>
    <x v="0"/>
  </r>
  <r>
    <n v="5081"/>
    <n v="2959"/>
    <m/>
    <x v="1"/>
    <n v="7"/>
    <n v="12"/>
    <n v="-1"/>
    <n v="48"/>
    <n v="-1"/>
    <n v="50.469869316885401"/>
    <n v="-1"/>
    <n v="0.76233672966906596"/>
    <n v="-1"/>
    <n v="1.2578556039539599"/>
    <n v="-1"/>
    <n v="76.394266145619497"/>
    <n v="-1"/>
    <x v="6"/>
    <x v="0"/>
    <x v="0"/>
  </r>
  <r>
    <n v="5081"/>
    <n v="3659"/>
    <m/>
    <x v="1"/>
    <n v="7"/>
    <n v="12"/>
    <n v="-1"/>
    <n v="48"/>
    <n v="-1"/>
    <n v="39.690245846102499"/>
    <n v="-1"/>
    <n v="1.1822656514230401"/>
    <n v="-1"/>
    <n v="1.9507383248480099"/>
    <n v="-1"/>
    <n v="77.189570271791496"/>
    <n v="-1"/>
    <x v="6"/>
    <x v="0"/>
    <x v="0"/>
  </r>
  <r>
    <n v="5081"/>
    <n v="6642"/>
    <m/>
    <x v="1"/>
    <n v="7"/>
    <n v="12"/>
    <n v="-1"/>
    <n v="48"/>
    <n v="-1"/>
    <n v="40.805641318943998"/>
    <n v="-1"/>
    <n v="1.1750699847911801"/>
    <n v="-1"/>
    <n v="1.6215965790118301"/>
    <n v="-1"/>
    <n v="77.266130753775599"/>
    <n v="-1"/>
    <x v="6"/>
    <x v="4"/>
    <x v="0"/>
  </r>
  <r>
    <n v="5081"/>
    <n v="2959"/>
    <m/>
    <x v="1"/>
    <n v="9"/>
    <n v="12"/>
    <n v="-1"/>
    <n v="48"/>
    <n v="-1"/>
    <n v="53.7019030969089"/>
    <n v="-1"/>
    <n v="0.88571911947853998"/>
    <n v="-1"/>
    <n v="1.46143654713959"/>
    <n v="-1"/>
    <n v="76.738807227871504"/>
    <n v="-1"/>
    <x v="8"/>
    <x v="0"/>
    <x v="0"/>
  </r>
  <r>
    <n v="5081"/>
    <n v="6357"/>
    <m/>
    <x v="1"/>
    <n v="9"/>
    <n v="12"/>
    <n v="-1"/>
    <n v="48"/>
    <n v="-1"/>
    <n v="39.331532593822999"/>
    <n v="-1"/>
    <n v="1.5715153230324901"/>
    <n v="-1"/>
    <n v="2.5930002830036099"/>
    <n v="-1"/>
    <n v="51.443561676925903"/>
    <n v="-1"/>
    <x v="8"/>
    <x v="0"/>
    <x v="0"/>
  </r>
  <r>
    <n v="5081"/>
    <n v="6641"/>
    <m/>
    <x v="1"/>
    <n v="9"/>
    <n v="12"/>
    <n v="-1"/>
    <n v="48"/>
    <n v="-1"/>
    <n v="41.520970315030603"/>
    <n v="-1"/>
    <n v="9.0945836993587594"/>
    <n v="-1"/>
    <n v="12.5505255051151"/>
    <n v="-1"/>
    <n v="55.631938583455799"/>
    <n v="-1"/>
    <x v="8"/>
    <x v="3"/>
    <x v="0"/>
  </r>
  <r>
    <n v="5081"/>
    <n v="6767"/>
    <m/>
    <x v="1"/>
    <n v="9"/>
    <n v="12"/>
    <n v="-1"/>
    <n v="48"/>
    <n v="-1"/>
    <n v="56.292645284122202"/>
    <n v="-1"/>
    <n v="0.85249041363473699"/>
    <n v="-1"/>
    <n v="1.17643677081594"/>
    <n v="-1"/>
    <n v="76.933211786522406"/>
    <n v="-1"/>
    <x v="8"/>
    <x v="10"/>
    <x v="0"/>
  </r>
  <r>
    <n v="5081"/>
    <n v="6368"/>
    <m/>
    <x v="1"/>
    <n v="10"/>
    <n v="12"/>
    <n v="-1"/>
    <n v="48"/>
    <n v="-1"/>
    <n v="13.0698091581963"/>
    <n v="-1"/>
    <n v="5.6571657805399802"/>
    <n v="-1"/>
    <n v="9.3343235378909597"/>
    <n v="-1"/>
    <n v="72.850183064664805"/>
    <n v="-1"/>
    <x v="9"/>
    <x v="0"/>
    <x v="0"/>
  </r>
  <r>
    <n v="5081"/>
    <n v="2959"/>
    <m/>
    <x v="1"/>
    <n v="11"/>
    <n v="12"/>
    <n v="-1"/>
    <n v="48"/>
    <n v="-1"/>
    <n v="58.327818759246"/>
    <n v="-1"/>
    <n v="0.76019608540501404"/>
    <n v="-1"/>
    <n v="1.25432354091827"/>
    <n v="-1"/>
    <n v="76.435861101650204"/>
    <n v="-1"/>
    <x v="10"/>
    <x v="0"/>
    <x v="0"/>
  </r>
  <r>
    <n v="5081"/>
    <n v="6357"/>
    <m/>
    <x v="1"/>
    <n v="11"/>
    <n v="12"/>
    <n v="-1"/>
    <n v="48"/>
    <n v="-1"/>
    <n v="36.463108027764001"/>
    <n v="-1"/>
    <n v="1.4779348705951501"/>
    <n v="-1"/>
    <n v="2.438592536482"/>
    <n v="-1"/>
    <n v="75.664990137194394"/>
    <n v="-1"/>
    <x v="10"/>
    <x v="0"/>
    <x v="0"/>
  </r>
  <r>
    <n v="5081"/>
    <n v="6763"/>
    <m/>
    <x v="1"/>
    <n v="12"/>
    <n v="12"/>
    <n v="-1"/>
    <n v="48"/>
    <n v="-1"/>
    <n v="30.613931470666799"/>
    <n v="-1"/>
    <n v="1.4795443471059599"/>
    <n v="-1"/>
    <n v="2.0417711990062202"/>
    <n v="-1"/>
    <n v="76.768301405695695"/>
    <n v="-1"/>
    <x v="11"/>
    <x v="7"/>
    <x v="0"/>
  </r>
  <r>
    <n v="5080"/>
    <n v="2959"/>
    <m/>
    <x v="1"/>
    <n v="6"/>
    <n v="12"/>
    <n v="-1"/>
    <n v="48"/>
    <n v="-1"/>
    <n v="55.305586931708604"/>
    <n v="-1"/>
    <n v="0.74835602242962196"/>
    <n v="-1"/>
    <n v="1.2347874370088801"/>
    <n v="-1"/>
    <n v="70.679259333362097"/>
    <n v="-1"/>
    <x v="5"/>
    <x v="0"/>
    <x v="0"/>
  </r>
  <r>
    <n v="5080"/>
    <n v="2959"/>
    <m/>
    <x v="1"/>
    <n v="7"/>
    <n v="12"/>
    <n v="-1"/>
    <n v="48"/>
    <n v="-1"/>
    <n v="56.434670284725399"/>
    <n v="-1"/>
    <n v="0.72997498419348605"/>
    <n v="-1"/>
    <n v="1.2044587239192499"/>
    <n v="-1"/>
    <n v="76.363636363636402"/>
    <n v="-1"/>
    <x v="6"/>
    <x v="0"/>
    <x v="0"/>
  </r>
  <r>
    <n v="5080"/>
    <n v="3659"/>
    <m/>
    <x v="1"/>
    <n v="7"/>
    <n v="12"/>
    <n v="-1"/>
    <n v="48"/>
    <n v="-1"/>
    <n v="40.398532999803002"/>
    <n v="-1"/>
    <n v="1.1621740707831301"/>
    <n v="-1"/>
    <n v="1.9175872167921699"/>
    <n v="-1"/>
    <n v="77.499801462267996"/>
    <n v="-1"/>
    <x v="6"/>
    <x v="0"/>
    <x v="0"/>
  </r>
  <r>
    <n v="5080"/>
    <n v="6368"/>
    <m/>
    <x v="1"/>
    <n v="7"/>
    <n v="12"/>
    <n v="-1"/>
    <n v="48"/>
    <n v="-1"/>
    <n v="30.1259476579039"/>
    <n v="-1"/>
    <n v="1.8387542220875901"/>
    <n v="-1"/>
    <n v="3.0339444664445199"/>
    <n v="-1"/>
    <n v="63.189460057043"/>
    <n v="-1"/>
    <x v="6"/>
    <x v="0"/>
    <x v="0"/>
  </r>
  <r>
    <n v="5080"/>
    <n v="6642"/>
    <m/>
    <x v="1"/>
    <n v="7"/>
    <n v="12"/>
    <n v="-1"/>
    <n v="48"/>
    <n v="-1"/>
    <n v="43.575111453160197"/>
    <n v="-1"/>
    <n v="1.0848259587814599"/>
    <n v="-1"/>
    <n v="1.49705982311842"/>
    <n v="-1"/>
    <n v="77.475618612940195"/>
    <n v="-1"/>
    <x v="6"/>
    <x v="4"/>
    <x v="0"/>
  </r>
  <r>
    <n v="5080"/>
    <n v="3659"/>
    <m/>
    <x v="1"/>
    <n v="8"/>
    <n v="12"/>
    <n v="-1"/>
    <n v="48"/>
    <n v="-1"/>
    <n v="38.825026165715201"/>
    <n v="-1"/>
    <n v="1.2050745890844701"/>
    <n v="-1"/>
    <n v="1.98837307198938"/>
    <n v="-1"/>
    <n v="68.994728590228107"/>
    <n v="-1"/>
    <x v="7"/>
    <x v="0"/>
    <x v="0"/>
  </r>
  <r>
    <n v="5080"/>
    <n v="6368"/>
    <m/>
    <x v="1"/>
    <n v="8"/>
    <n v="12"/>
    <n v="-1"/>
    <n v="48"/>
    <n v="-1"/>
    <n v="34.430694393247101"/>
    <n v="-1"/>
    <n v="1.31135727290444"/>
    <n v="-1"/>
    <n v="2.1637395002923299"/>
    <n v="-1"/>
    <n v="81.392764814767105"/>
    <n v="-1"/>
    <x v="7"/>
    <x v="0"/>
    <x v="0"/>
  </r>
  <r>
    <n v="5080"/>
    <n v="2959"/>
    <m/>
    <x v="1"/>
    <n v="9"/>
    <n v="12"/>
    <n v="-1"/>
    <n v="48"/>
    <n v="-1"/>
    <n v="56.989640066222599"/>
    <n v="-1"/>
    <n v="0.69193096724366099"/>
    <n v="-1"/>
    <n v="1.1416860959520401"/>
    <n v="-1"/>
    <n v="76.754129579813196"/>
    <n v="-1"/>
    <x v="8"/>
    <x v="0"/>
    <x v="0"/>
  </r>
  <r>
    <n v="5080"/>
    <n v="3659"/>
    <m/>
    <x v="1"/>
    <n v="9"/>
    <n v="12"/>
    <n v="-1"/>
    <n v="48"/>
    <n v="-1"/>
    <n v="39.570128935055898"/>
    <n v="-1"/>
    <n v="1.19415099940158"/>
    <n v="-1"/>
    <n v="1.9703491490126099"/>
    <n v="-1"/>
    <n v="65.4215959396454"/>
    <n v="-1"/>
    <x v="8"/>
    <x v="0"/>
    <x v="0"/>
  </r>
  <r>
    <n v="5080"/>
    <n v="6357"/>
    <m/>
    <x v="1"/>
    <n v="9"/>
    <n v="12"/>
    <n v="-1"/>
    <n v="48"/>
    <n v="-1"/>
    <n v="41.395030639239202"/>
    <n v="-1"/>
    <n v="1.1546259512774"/>
    <n v="-1"/>
    <n v="1.9051328196077"/>
    <n v="-1"/>
    <n v="52.120042938877802"/>
    <n v="-1"/>
    <x v="8"/>
    <x v="0"/>
    <x v="0"/>
  </r>
  <r>
    <n v="5080"/>
    <n v="6641"/>
    <m/>
    <x v="1"/>
    <n v="9"/>
    <n v="12"/>
    <n v="-1"/>
    <n v="48"/>
    <n v="-1"/>
    <n v="38.719192705878598"/>
    <n v="-1"/>
    <n v="10.301406061617399"/>
    <n v="-1"/>
    <n v="14.215940365032001"/>
    <n v="-1"/>
    <n v="55.015269490357397"/>
    <n v="-1"/>
    <x v="8"/>
    <x v="3"/>
    <x v="0"/>
  </r>
  <r>
    <n v="5080"/>
    <n v="6767"/>
    <m/>
    <x v="1"/>
    <n v="9"/>
    <n v="12"/>
    <n v="-1"/>
    <n v="48"/>
    <n v="-1"/>
    <n v="56.743452866506999"/>
    <n v="-1"/>
    <n v="0.84492295647186799"/>
    <n v="-1"/>
    <n v="1.1659936799311801"/>
    <n v="-1"/>
    <n v="76.326674337472497"/>
    <n v="-1"/>
    <x v="8"/>
    <x v="10"/>
    <x v="0"/>
  </r>
  <r>
    <n v="5080"/>
    <n v="2959"/>
    <m/>
    <x v="1"/>
    <n v="11"/>
    <n v="12"/>
    <n v="-1"/>
    <n v="48"/>
    <n v="-1"/>
    <n v="56.898478789117704"/>
    <n v="-1"/>
    <n v="0.78735639279564196"/>
    <n v="-1"/>
    <n v="1.2991380481128101"/>
    <n v="-1"/>
    <n v="76.405296526978503"/>
    <n v="-1"/>
    <x v="10"/>
    <x v="0"/>
    <x v="0"/>
  </r>
  <r>
    <n v="5080"/>
    <n v="6357"/>
    <m/>
    <x v="1"/>
    <n v="11"/>
    <n v="12"/>
    <n v="-1"/>
    <n v="48"/>
    <n v="-1"/>
    <n v="41.080441066727502"/>
    <n v="-1"/>
    <n v="1.32043515388766"/>
    <n v="-1"/>
    <n v="2.1787180039146401"/>
    <n v="-1"/>
    <n v="72.831035248054206"/>
    <n v="-1"/>
    <x v="10"/>
    <x v="0"/>
    <x v="0"/>
  </r>
  <r>
    <n v="5080"/>
    <n v="6763"/>
    <m/>
    <x v="1"/>
    <n v="12"/>
    <n v="12"/>
    <n v="-1"/>
    <n v="48"/>
    <n v="-1"/>
    <n v="29.946177094211201"/>
    <n v="-1"/>
    <n v="1.5010674257765"/>
    <n v="-1"/>
    <n v="2.0714730475715601"/>
    <n v="-1"/>
    <n v="74.777199262967201"/>
    <n v="-1"/>
    <x v="11"/>
    <x v="7"/>
    <x v="0"/>
  </r>
  <r>
    <n v="5077"/>
    <n v="2959"/>
    <m/>
    <x v="1"/>
    <n v="6"/>
    <n v="12"/>
    <n v="-1"/>
    <n v="48"/>
    <n v="-1"/>
    <n v="55.480169557951399"/>
    <n v="-1"/>
    <n v="0.87488867565727302"/>
    <n v="-1"/>
    <n v="1.4435663148344999"/>
    <n v="-1"/>
    <n v="70.485909987832798"/>
    <n v="-1"/>
    <x v="5"/>
    <x v="0"/>
    <x v="0"/>
  </r>
  <r>
    <n v="5077"/>
    <n v="2959"/>
    <m/>
    <x v="1"/>
    <n v="7"/>
    <n v="12"/>
    <n v="-1"/>
    <n v="48"/>
    <n v="-1"/>
    <n v="57.789883168262399"/>
    <n v="-1"/>
    <n v="0.62228359294205005"/>
    <n v="-1"/>
    <n v="1.02676792835438"/>
    <n v="-1"/>
    <n v="76.346218754574906"/>
    <n v="-1"/>
    <x v="6"/>
    <x v="0"/>
    <x v="0"/>
  </r>
  <r>
    <n v="5077"/>
    <n v="6368"/>
    <m/>
    <x v="1"/>
    <n v="7"/>
    <n v="12"/>
    <n v="-1"/>
    <n v="48"/>
    <n v="-1"/>
    <n v="30.171880443656999"/>
    <n v="-1"/>
    <n v="1.54125583475871"/>
    <n v="-1"/>
    <n v="2.5430721273518699"/>
    <n v="-1"/>
    <n v="59.521432001171299"/>
    <n v="-1"/>
    <x v="6"/>
    <x v="0"/>
    <x v="0"/>
  </r>
  <r>
    <n v="5077"/>
    <n v="6642"/>
    <m/>
    <x v="1"/>
    <n v="7"/>
    <n v="12"/>
    <n v="-1"/>
    <n v="48"/>
    <n v="-1"/>
    <n v="42.2160313129963"/>
    <n v="-1"/>
    <n v="1.1256406932162799"/>
    <n v="-1"/>
    <n v="1.5533841566384701"/>
    <n v="-1"/>
    <n v="78.1523904648176"/>
    <n v="-1"/>
    <x v="6"/>
    <x v="4"/>
    <x v="0"/>
  </r>
  <r>
    <n v="5077"/>
    <n v="6763"/>
    <m/>
    <x v="1"/>
    <n v="8"/>
    <n v="12"/>
    <n v="-1"/>
    <n v="48"/>
    <n v="-1"/>
    <n v="29.796928863761899"/>
    <n v="-1"/>
    <n v="1.4920887586244"/>
    <n v="-1"/>
    <n v="2.0590824869016702"/>
    <n v="-1"/>
    <n v="72.653316938419493"/>
    <n v="-1"/>
    <x v="7"/>
    <x v="7"/>
    <x v="0"/>
  </r>
  <r>
    <n v="5077"/>
    <n v="2959"/>
    <m/>
    <x v="1"/>
    <n v="9"/>
    <n v="12"/>
    <n v="-1"/>
    <n v="48"/>
    <n v="-1"/>
    <n v="55.8952998684384"/>
    <n v="-1"/>
    <n v="0.73923881247603596"/>
    <n v="-1"/>
    <n v="1.21974404058546"/>
    <n v="-1"/>
    <n v="76.372975719565304"/>
    <n v="-1"/>
    <x v="8"/>
    <x v="0"/>
    <x v="0"/>
  </r>
  <r>
    <n v="5077"/>
    <n v="6357"/>
    <m/>
    <x v="1"/>
    <n v="9"/>
    <n v="12"/>
    <n v="-1"/>
    <n v="48"/>
    <n v="-1"/>
    <n v="42.260798624228599"/>
    <n v="-1"/>
    <n v="1.3013668987052101"/>
    <n v="-1"/>
    <n v="2.1472553828635901"/>
    <n v="-1"/>
    <n v="57.278287093451503"/>
    <n v="-1"/>
    <x v="8"/>
    <x v="0"/>
    <x v="0"/>
  </r>
  <r>
    <n v="5077"/>
    <n v="6641"/>
    <m/>
    <x v="1"/>
    <n v="9"/>
    <n v="12"/>
    <n v="-1"/>
    <n v="48"/>
    <n v="-1"/>
    <n v="42.430393309643598"/>
    <n v="-1"/>
    <n v="9.4133496587517005"/>
    <n v="-1"/>
    <n v="12.990422529077399"/>
    <n v="-1"/>
    <n v="55.648844176546497"/>
    <n v="-1"/>
    <x v="8"/>
    <x v="3"/>
    <x v="0"/>
  </r>
  <r>
    <n v="5077"/>
    <n v="6763"/>
    <m/>
    <x v="1"/>
    <n v="9"/>
    <n v="12"/>
    <n v="-1"/>
    <n v="48"/>
    <n v="-1"/>
    <n v="30.474434469195099"/>
    <n v="-1"/>
    <n v="1.47094588900139"/>
    <n v="-1"/>
    <n v="2.02990532682192"/>
    <n v="-1"/>
    <n v="62.746242684845797"/>
    <n v="-1"/>
    <x v="8"/>
    <x v="7"/>
    <x v="0"/>
  </r>
  <r>
    <n v="5077"/>
    <n v="6767"/>
    <m/>
    <x v="1"/>
    <n v="9"/>
    <n v="12"/>
    <n v="-1"/>
    <n v="48"/>
    <n v="-1"/>
    <n v="56.7603131438905"/>
    <n v="-1"/>
    <n v="0.84590133384331101"/>
    <n v="-1"/>
    <n v="1.16734384070377"/>
    <n v="-1"/>
    <n v="76.100350394959406"/>
    <n v="-1"/>
    <x v="8"/>
    <x v="10"/>
    <x v="0"/>
  </r>
  <r>
    <n v="5077"/>
    <n v="2959"/>
    <m/>
    <x v="1"/>
    <n v="11"/>
    <n v="12"/>
    <n v="-1"/>
    <n v="48"/>
    <n v="-1"/>
    <n v="57.053374302446301"/>
    <n v="-1"/>
    <n v="0.79208924558742699"/>
    <n v="-1"/>
    <n v="1.30694725521925"/>
    <n v="-1"/>
    <n v="76.396671676846097"/>
    <n v="-1"/>
    <x v="10"/>
    <x v="0"/>
    <x v="0"/>
  </r>
  <r>
    <n v="5077"/>
    <n v="6357"/>
    <m/>
    <x v="1"/>
    <n v="11"/>
    <n v="12"/>
    <n v="-1"/>
    <n v="48"/>
    <n v="-1"/>
    <n v="39.035668281723098"/>
    <n v="-1"/>
    <n v="1.3439190113014501"/>
    <n v="-1"/>
    <n v="2.2174663686473899"/>
    <n v="-1"/>
    <n v="67.673976898122206"/>
    <n v="-1"/>
    <x v="10"/>
    <x v="0"/>
    <x v="0"/>
  </r>
  <r>
    <n v="5078"/>
    <n v="2959"/>
    <m/>
    <x v="1"/>
    <n v="6"/>
    <n v="12"/>
    <n v="-1"/>
    <n v="48"/>
    <n v="-1"/>
    <n v="54.287054461226802"/>
    <n v="-1"/>
    <n v="0.82222784336839905"/>
    <n v="-1"/>
    <n v="1.35667594155786"/>
    <n v="-1"/>
    <n v="70.552561588800302"/>
    <n v="-1"/>
    <x v="5"/>
    <x v="0"/>
    <x v="0"/>
  </r>
  <r>
    <n v="5078"/>
    <n v="2959"/>
    <m/>
    <x v="1"/>
    <n v="7"/>
    <n v="12"/>
    <n v="-1"/>
    <n v="48"/>
    <n v="-1"/>
    <n v="53.8544208213386"/>
    <n v="-1"/>
    <n v="0.82151635407422297"/>
    <n v="-1"/>
    <n v="1.35550198422247"/>
    <n v="-1"/>
    <n v="76.354708275995705"/>
    <n v="-1"/>
    <x v="6"/>
    <x v="0"/>
    <x v="0"/>
  </r>
  <r>
    <n v="5078"/>
    <n v="6368"/>
    <m/>
    <x v="1"/>
    <n v="7"/>
    <n v="12"/>
    <n v="-1"/>
    <n v="48"/>
    <n v="-1"/>
    <n v="26.4553656174701"/>
    <n v="-1"/>
    <n v="1.85550135735146"/>
    <n v="-1"/>
    <n v="3.0615772396299099"/>
    <n v="-1"/>
    <n v="65.178421059347301"/>
    <n v="-1"/>
    <x v="6"/>
    <x v="0"/>
    <x v="0"/>
  </r>
  <r>
    <n v="5078"/>
    <n v="6642"/>
    <m/>
    <x v="1"/>
    <n v="7"/>
    <n v="12"/>
    <n v="-1"/>
    <n v="48"/>
    <n v="-1"/>
    <n v="41.855546762742399"/>
    <n v="-1"/>
    <n v="1.1460317913510201"/>
    <n v="-1"/>
    <n v="1.5815238720644"/>
    <n v="-1"/>
    <n v="79.814789363281903"/>
    <n v="-1"/>
    <x v="6"/>
    <x v="4"/>
    <x v="0"/>
  </r>
  <r>
    <n v="5078"/>
    <n v="3659"/>
    <m/>
    <x v="1"/>
    <n v="8"/>
    <n v="12"/>
    <n v="-1"/>
    <n v="48"/>
    <n v="-1"/>
    <n v="39.209367632843097"/>
    <n v="-1"/>
    <n v="1.1976836324921201"/>
    <n v="-1"/>
    <n v="1.9761779936119901"/>
    <n v="-1"/>
    <n v="69.267885382679907"/>
    <n v="-1"/>
    <x v="7"/>
    <x v="0"/>
    <x v="0"/>
  </r>
  <r>
    <n v="5078"/>
    <n v="6368"/>
    <m/>
    <x v="1"/>
    <n v="8"/>
    <n v="12"/>
    <n v="-1"/>
    <n v="48"/>
    <n v="-1"/>
    <n v="28.6712693041653"/>
    <n v="-1"/>
    <n v="1.60423134800566"/>
    <n v="-1"/>
    <n v="2.6469817242093399"/>
    <n v="-1"/>
    <n v="79.772253303117395"/>
    <n v="-1"/>
    <x v="7"/>
    <x v="0"/>
    <x v="0"/>
  </r>
  <r>
    <n v="5078"/>
    <n v="2959"/>
    <m/>
    <x v="1"/>
    <n v="9"/>
    <n v="12"/>
    <n v="-1"/>
    <n v="48"/>
    <n v="-1"/>
    <n v="51.995921124858597"/>
    <n v="-1"/>
    <n v="0.89605083207043701"/>
    <n v="-1"/>
    <n v="1.47848387291622"/>
    <n v="-1"/>
    <n v="76.600628370600106"/>
    <n v="-1"/>
    <x v="8"/>
    <x v="0"/>
    <x v="0"/>
  </r>
  <r>
    <n v="5078"/>
    <n v="3659"/>
    <m/>
    <x v="1"/>
    <n v="9"/>
    <n v="12"/>
    <n v="-1"/>
    <n v="48"/>
    <n v="-1"/>
    <n v="39.8653605519698"/>
    <n v="-1"/>
    <n v="1.1848979533089099"/>
    <n v="-1"/>
    <n v="1.9550816229596999"/>
    <n v="-1"/>
    <n v="66.297409746275605"/>
    <n v="-1"/>
    <x v="8"/>
    <x v="0"/>
    <x v="0"/>
  </r>
  <r>
    <n v="5078"/>
    <n v="6357"/>
    <m/>
    <x v="1"/>
    <n v="9"/>
    <n v="12"/>
    <n v="-1"/>
    <n v="48"/>
    <n v="-1"/>
    <n v="40.9888519401213"/>
    <n v="-1"/>
    <n v="1.26142762132658"/>
    <n v="-1"/>
    <n v="2.0813555751888502"/>
    <n v="-1"/>
    <n v="57.445335099731203"/>
    <n v="-1"/>
    <x v="8"/>
    <x v="0"/>
    <x v="0"/>
  </r>
  <r>
    <n v="5078"/>
    <n v="6641"/>
    <m/>
    <x v="1"/>
    <n v="9"/>
    <n v="12"/>
    <n v="-1"/>
    <n v="48"/>
    <n v="-1"/>
    <n v="37.749439107364601"/>
    <n v="-1"/>
    <n v="14.829099973005301"/>
    <n v="-1"/>
    <n v="20.4641579627474"/>
    <n v="-1"/>
    <n v="57.122548408961997"/>
    <n v="-1"/>
    <x v="8"/>
    <x v="3"/>
    <x v="0"/>
  </r>
  <r>
    <n v="5078"/>
    <n v="6767"/>
    <m/>
    <x v="1"/>
    <n v="9"/>
    <n v="12"/>
    <n v="-1"/>
    <n v="48"/>
    <n v="-1"/>
    <n v="56.612697569141503"/>
    <n v="-1"/>
    <n v="0.84707795250656803"/>
    <n v="-1"/>
    <n v="1.16896757445906"/>
    <n v="-1"/>
    <n v="73.159350199168401"/>
    <n v="-1"/>
    <x v="8"/>
    <x v="10"/>
    <x v="0"/>
  </r>
  <r>
    <n v="5078"/>
    <n v="2959"/>
    <m/>
    <x v="1"/>
    <n v="11"/>
    <n v="12"/>
    <n v="-1"/>
    <n v="48"/>
    <n v="-1"/>
    <n v="58.191226579485203"/>
    <n v="-1"/>
    <n v="0.76079635870218398"/>
    <n v="-1"/>
    <n v="1.2553139918586"/>
    <n v="-1"/>
    <n v="76.420912291273893"/>
    <n v="-1"/>
    <x v="10"/>
    <x v="0"/>
    <x v="0"/>
  </r>
  <r>
    <n v="5084"/>
    <n v="4953"/>
    <m/>
    <x v="1"/>
    <n v="2"/>
    <n v="3"/>
    <n v="-1"/>
    <n v="12"/>
    <n v="-1"/>
    <n v="19.491018783373999"/>
    <n v="-1"/>
    <n v="0.579616201178629"/>
    <n v="-1"/>
    <n v="0.95636673194473798"/>
    <n v="-1"/>
    <n v="287.87321644157799"/>
    <n v="-1"/>
    <x v="1"/>
    <x v="0"/>
    <x v="0"/>
  </r>
  <r>
    <n v="5084"/>
    <n v="6768"/>
    <m/>
    <x v="1"/>
    <n v="2"/>
    <n v="3"/>
    <n v="-1"/>
    <n v="12"/>
    <n v="-1"/>
    <n v="24.216816269056601"/>
    <n v="-1"/>
    <n v="2.9847364833922199"/>
    <n v="-1"/>
    <n v="4.1189363470812701"/>
    <n v="-1"/>
    <n v="288.37465601822299"/>
    <n v="-1"/>
    <x v="1"/>
    <x v="11"/>
    <x v="0"/>
  </r>
  <r>
    <n v="5084"/>
    <n v="6777"/>
    <m/>
    <x v="1"/>
    <n v="2"/>
    <n v="3"/>
    <n v="-1"/>
    <n v="12"/>
    <n v="-1"/>
    <n v="38.466739995337498"/>
    <n v="-1"/>
    <n v="0.32689499209950801"/>
    <n v="-1"/>
    <n v="0.451115087538564"/>
    <n v="-1"/>
    <n v="282.39210169141199"/>
    <n v="-1"/>
    <x v="1"/>
    <x v="14"/>
    <x v="0"/>
  </r>
  <r>
    <n v="5084"/>
    <n v="6765"/>
    <m/>
    <x v="1"/>
    <n v="3"/>
    <n v="3"/>
    <n v="-1"/>
    <n v="12"/>
    <n v="-1"/>
    <n v="10.941900613541399"/>
    <n v="-1"/>
    <n v="0.74178544775420896"/>
    <n v="-1"/>
    <n v="1.02366391790081"/>
    <n v="-1"/>
    <n v="318.76776371570998"/>
    <n v="-1"/>
    <x v="2"/>
    <x v="9"/>
    <x v="0"/>
  </r>
  <r>
    <n v="5084"/>
    <n v="4953"/>
    <m/>
    <x v="1"/>
    <n v="4"/>
    <n v="3"/>
    <n v="-1"/>
    <n v="12"/>
    <n v="-1"/>
    <n v="15.209201264918899"/>
    <n v="-1"/>
    <n v="0.581571211229996"/>
    <n v="-1"/>
    <n v="0.95959249852949302"/>
    <n v="-1"/>
    <n v="192.665722702105"/>
    <n v="-1"/>
    <x v="3"/>
    <x v="0"/>
    <x v="0"/>
  </r>
  <r>
    <n v="5084"/>
    <n v="6768"/>
    <m/>
    <x v="1"/>
    <n v="4"/>
    <n v="3"/>
    <n v="-1"/>
    <n v="12"/>
    <n v="-1"/>
    <n v="30.348841368980999"/>
    <n v="-1"/>
    <n v="0.52648902010251597"/>
    <n v="-1"/>
    <n v="0.72655484774147205"/>
    <n v="-1"/>
    <n v="192.732363273803"/>
    <n v="-1"/>
    <x v="3"/>
    <x v="11"/>
    <x v="0"/>
  </r>
  <r>
    <n v="5084"/>
    <n v="6777"/>
    <m/>
    <x v="1"/>
    <n v="4"/>
    <n v="3"/>
    <n v="-1"/>
    <n v="12"/>
    <n v="-1"/>
    <n v="43.042094644655798"/>
    <n v="-1"/>
    <n v="0.31162735044187501"/>
    <n v="-1"/>
    <n v="0.43004574212383301"/>
    <n v="-1"/>
    <n v="196.090066784736"/>
    <n v="-1"/>
    <x v="3"/>
    <x v="14"/>
    <x v="0"/>
  </r>
  <r>
    <n v="5084"/>
    <n v="4953"/>
    <m/>
    <x v="1"/>
    <n v="8"/>
    <n v="3"/>
    <n v="-1"/>
    <n v="12"/>
    <n v="-1"/>
    <n v="18.728290265307901"/>
    <n v="-1"/>
    <n v="0.56655723052432705"/>
    <n v="-1"/>
    <n v="0.93481943036514004"/>
    <n v="-1"/>
    <n v="241.230683284062"/>
    <n v="-1"/>
    <x v="7"/>
    <x v="0"/>
    <x v="0"/>
  </r>
  <r>
    <n v="5084"/>
    <n v="6768"/>
    <m/>
    <x v="1"/>
    <n v="8"/>
    <n v="3"/>
    <n v="-1"/>
    <n v="12"/>
    <n v="-1"/>
    <n v="34.8645658454898"/>
    <n v="-1"/>
    <n v="0.49874935316847602"/>
    <n v="-1"/>
    <n v="0.68827410737249795"/>
    <n v="-1"/>
    <n v="241.49119753950001"/>
    <n v="-1"/>
    <x v="7"/>
    <x v="11"/>
    <x v="0"/>
  </r>
  <r>
    <n v="5084"/>
    <n v="6777"/>
    <m/>
    <x v="1"/>
    <n v="8"/>
    <n v="3"/>
    <n v="-1"/>
    <n v="12"/>
    <n v="-1"/>
    <n v="48.144139679370802"/>
    <n v="-1"/>
    <n v="0.25481802024167199"/>
    <n v="-1"/>
    <n v="0.35164886671844098"/>
    <n v="-1"/>
    <n v="245.374854781007"/>
    <n v="-1"/>
    <x v="7"/>
    <x v="14"/>
    <x v="0"/>
  </r>
  <r>
    <n v="5084"/>
    <n v="4953"/>
    <m/>
    <x v="1"/>
    <n v="12"/>
    <n v="3"/>
    <n v="-1"/>
    <n v="12"/>
    <n v="-1"/>
    <n v="17.424371204420702"/>
    <n v="-1"/>
    <n v="0.57059494316605197"/>
    <n v="-1"/>
    <n v="0.94148165622398605"/>
    <n v="-1"/>
    <n v="320.80977630070998"/>
    <n v="-1"/>
    <x v="11"/>
    <x v="0"/>
    <x v="0"/>
  </r>
  <r>
    <n v="5084"/>
    <n v="6760"/>
    <m/>
    <x v="1"/>
    <n v="12"/>
    <n v="3"/>
    <n v="-1"/>
    <n v="12"/>
    <n v="-1"/>
    <n v="13.681069783373999"/>
    <n v="-1"/>
    <n v="0.87405303392382905"/>
    <n v="-1"/>
    <n v="1.20619318264707"/>
    <n v="-1"/>
    <n v="243.49867442108399"/>
    <n v="-1"/>
    <x v="11"/>
    <x v="16"/>
    <x v="0"/>
  </r>
  <r>
    <n v="5084"/>
    <n v="6768"/>
    <m/>
    <x v="1"/>
    <n v="12"/>
    <n v="3"/>
    <n v="-1"/>
    <n v="12"/>
    <n v="-1"/>
    <n v="34.839721238653503"/>
    <n v="-1"/>
    <n v="0.458728445093464"/>
    <n v="-1"/>
    <n v="0.63304525422898095"/>
    <n v="-1"/>
    <n v="320.21119021799501"/>
    <n v="-1"/>
    <x v="11"/>
    <x v="11"/>
    <x v="0"/>
  </r>
  <r>
    <n v="5084"/>
    <n v="6777"/>
    <m/>
    <x v="1"/>
    <n v="12"/>
    <n v="3"/>
    <n v="-1"/>
    <n v="12"/>
    <n v="-1"/>
    <n v="37.574331525580398"/>
    <n v="-1"/>
    <n v="0.318819566809943"/>
    <n v="-1"/>
    <n v="0.43997100067747102"/>
    <n v="-1"/>
    <n v="327.07727156422402"/>
    <n v="-1"/>
    <x v="11"/>
    <x v="14"/>
    <x v="0"/>
  </r>
  <r>
    <n v="5082"/>
    <n v="4953"/>
    <m/>
    <x v="1"/>
    <n v="2"/>
    <n v="3"/>
    <n v="-1"/>
    <n v="12"/>
    <n v="-1"/>
    <n v="17.616319789078599"/>
    <n v="-1"/>
    <n v="0.565038318643309"/>
    <n v="-1"/>
    <n v="0.93231322576146003"/>
    <n v="-1"/>
    <n v="336.47890867328499"/>
    <n v="-1"/>
    <x v="1"/>
    <x v="0"/>
    <x v="0"/>
  </r>
  <r>
    <n v="5082"/>
    <n v="6768"/>
    <m/>
    <x v="1"/>
    <n v="2"/>
    <n v="3"/>
    <n v="-1"/>
    <n v="12"/>
    <n v="-1"/>
    <n v="28.737122895483399"/>
    <n v="-1"/>
    <n v="0.54836196706681395"/>
    <n v="-1"/>
    <n v="0.75673951455220401"/>
    <n v="-1"/>
    <n v="336.471396440565"/>
    <n v="-1"/>
    <x v="1"/>
    <x v="11"/>
    <x v="0"/>
  </r>
  <r>
    <n v="5082"/>
    <n v="6777"/>
    <m/>
    <x v="1"/>
    <n v="2"/>
    <n v="3"/>
    <n v="-1"/>
    <n v="12"/>
    <n v="-1"/>
    <n v="29.397812393882699"/>
    <n v="-1"/>
    <n v="0.39549381269156098"/>
    <n v="-1"/>
    <n v="0.545781459628493"/>
    <n v="-1"/>
    <n v="339.58662756006999"/>
    <n v="-1"/>
    <x v="1"/>
    <x v="14"/>
    <x v="0"/>
  </r>
  <r>
    <n v="5082"/>
    <n v="6765"/>
    <m/>
    <x v="1"/>
    <n v="3"/>
    <n v="3"/>
    <n v="-1"/>
    <n v="12"/>
    <n v="-1"/>
    <n v="13.1486739176065"/>
    <n v="-1"/>
    <n v="0.68237457384323696"/>
    <n v="-1"/>
    <n v="0.94167691190366698"/>
    <n v="-1"/>
    <n v="326.27153387375301"/>
    <n v="-1"/>
    <x v="2"/>
    <x v="9"/>
    <x v="0"/>
  </r>
  <r>
    <n v="5082"/>
    <n v="4953"/>
    <m/>
    <x v="1"/>
    <n v="4"/>
    <n v="3"/>
    <n v="-1"/>
    <n v="12"/>
    <n v="-1"/>
    <n v="19.450040877852199"/>
    <n v="-1"/>
    <n v="0.52593456104650005"/>
    <n v="-1"/>
    <n v="0.86779202572672498"/>
    <n v="-1"/>
    <n v="145.217692981921"/>
    <n v="-1"/>
    <x v="3"/>
    <x v="0"/>
    <x v="0"/>
  </r>
  <r>
    <n v="5082"/>
    <n v="6768"/>
    <m/>
    <x v="1"/>
    <n v="4"/>
    <n v="3"/>
    <n v="-1"/>
    <n v="12"/>
    <n v="-1"/>
    <n v="28.5479772239425"/>
    <n v="-1"/>
    <n v="3.0482883044806002"/>
    <n v="-1"/>
    <n v="4.2066378601832302"/>
    <n v="-1"/>
    <n v="145.25494408699399"/>
    <n v="-1"/>
    <x v="3"/>
    <x v="11"/>
    <x v="0"/>
  </r>
  <r>
    <n v="5082"/>
    <n v="6777"/>
    <m/>
    <x v="1"/>
    <n v="4"/>
    <n v="3"/>
    <n v="-1"/>
    <n v="12"/>
    <n v="-1"/>
    <n v="29.4493609688971"/>
    <n v="-1"/>
    <n v="0.400037125662773"/>
    <n v="-1"/>
    <n v="0.552051231507102"/>
    <n v="-1"/>
    <n v="146.27124657550999"/>
    <n v="-1"/>
    <x v="3"/>
    <x v="14"/>
    <x v="0"/>
  </r>
  <r>
    <n v="5082"/>
    <n v="4953"/>
    <m/>
    <x v="1"/>
    <n v="8"/>
    <n v="3"/>
    <n v="-1"/>
    <n v="12"/>
    <n v="-1"/>
    <n v="17.064878607023999"/>
    <n v="-1"/>
    <n v="0.61654684277657601"/>
    <n v="-1"/>
    <n v="1.01730229058135"/>
    <n v="-1"/>
    <n v="190.408458532704"/>
    <n v="-1"/>
    <x v="7"/>
    <x v="0"/>
    <x v="0"/>
  </r>
  <r>
    <n v="5082"/>
    <n v="6760"/>
    <m/>
    <x v="1"/>
    <n v="8"/>
    <n v="3"/>
    <n v="-1"/>
    <n v="12"/>
    <n v="-1"/>
    <n v="17.713013387158799"/>
    <n v="-1"/>
    <n v="0.66587114564618299"/>
    <n v="-1"/>
    <n v="0.91890217781661099"/>
    <n v="-1"/>
    <n v="296.61299921032702"/>
    <n v="-1"/>
    <x v="7"/>
    <x v="16"/>
    <x v="0"/>
  </r>
  <r>
    <n v="5082"/>
    <n v="6768"/>
    <m/>
    <x v="1"/>
    <n v="8"/>
    <n v="3"/>
    <n v="-1"/>
    <n v="12"/>
    <n v="-1"/>
    <n v="29.201087372939899"/>
    <n v="-1"/>
    <n v="0.51758013751860799"/>
    <n v="-1"/>
    <n v="0.71426058977567897"/>
    <n v="-1"/>
    <n v="190.81202197130199"/>
    <n v="-1"/>
    <x v="7"/>
    <x v="11"/>
    <x v="0"/>
  </r>
  <r>
    <n v="5082"/>
    <n v="6777"/>
    <m/>
    <x v="1"/>
    <n v="8"/>
    <n v="3"/>
    <n v="-1"/>
    <n v="12"/>
    <n v="-1"/>
    <n v="31.704655659829399"/>
    <n v="-1"/>
    <n v="0.39999674662038798"/>
    <n v="-1"/>
    <n v="0.55199550842880196"/>
    <n v="-1"/>
    <n v="185.264971348279"/>
    <n v="-1"/>
    <x v="7"/>
    <x v="14"/>
    <x v="0"/>
  </r>
  <r>
    <n v="5082"/>
    <n v="6760"/>
    <m/>
    <x v="1"/>
    <n v="10"/>
    <n v="3"/>
    <n v="-1"/>
    <n v="12"/>
    <n v="-1"/>
    <n v="17.4609984854043"/>
    <n v="-1"/>
    <n v="0.66092864138395901"/>
    <n v="-1"/>
    <n v="0.91208152195830905"/>
    <n v="-1"/>
    <n v="270.88176298142099"/>
    <n v="-1"/>
    <x v="9"/>
    <x v="16"/>
    <x v="0"/>
  </r>
  <r>
    <n v="5082"/>
    <n v="6763"/>
    <m/>
    <x v="1"/>
    <n v="11"/>
    <n v="3"/>
    <n v="-1"/>
    <n v="12"/>
    <n v="-1"/>
    <n v="30.1448661488166"/>
    <n v="-1"/>
    <n v="0.37533608452275702"/>
    <n v="-1"/>
    <n v="0.51796379664140402"/>
    <n v="-1"/>
    <n v="269.48931520523502"/>
    <n v="-1"/>
    <x v="10"/>
    <x v="7"/>
    <x v="0"/>
  </r>
  <r>
    <n v="5082"/>
    <n v="4953"/>
    <m/>
    <x v="1"/>
    <n v="12"/>
    <n v="3"/>
    <n v="-1"/>
    <n v="12"/>
    <n v="-1"/>
    <n v="16.529766014131798"/>
    <n v="-1"/>
    <n v="0.61267353045474104"/>
    <n v="-1"/>
    <n v="1.0109113252503199"/>
    <n v="-1"/>
    <n v="288.38513358110998"/>
    <n v="-1"/>
    <x v="11"/>
    <x v="0"/>
    <x v="0"/>
  </r>
  <r>
    <n v="5082"/>
    <n v="6768"/>
    <m/>
    <x v="1"/>
    <n v="12"/>
    <n v="3"/>
    <n v="-1"/>
    <n v="12"/>
    <n v="-1"/>
    <n v="30.6165441887042"/>
    <n v="-1"/>
    <n v="0.51959586262337898"/>
    <n v="-1"/>
    <n v="0.71704229042026402"/>
    <n v="-1"/>
    <n v="288.097779070493"/>
    <n v="-1"/>
    <x v="11"/>
    <x v="11"/>
    <x v="0"/>
  </r>
  <r>
    <n v="5082"/>
    <n v="6777"/>
    <m/>
    <x v="1"/>
    <n v="12"/>
    <n v="3"/>
    <n v="-1"/>
    <n v="12"/>
    <n v="-1"/>
    <n v="36.855825862008999"/>
    <n v="-1"/>
    <n v="0.33702107214689703"/>
    <n v="-1"/>
    <n v="0.465089077955676"/>
    <n v="-1"/>
    <n v="291.11539405925703"/>
    <n v="-1"/>
    <x v="11"/>
    <x v="14"/>
    <x v="0"/>
  </r>
  <r>
    <n v="5079"/>
    <n v="4953"/>
    <m/>
    <x v="1"/>
    <n v="2"/>
    <n v="3"/>
    <n v="-1"/>
    <n v="12"/>
    <n v="-1"/>
    <n v="18.165260511313999"/>
    <n v="-1"/>
    <n v="0.58381269059487295"/>
    <n v="-1"/>
    <n v="0.96329093948153999"/>
    <n v="-1"/>
    <n v="335.49250213657598"/>
    <n v="-1"/>
    <x v="1"/>
    <x v="0"/>
    <x v="0"/>
  </r>
  <r>
    <n v="5079"/>
    <n v="6768"/>
    <m/>
    <x v="1"/>
    <n v="2"/>
    <n v="3"/>
    <n v="-1"/>
    <n v="12"/>
    <n v="-1"/>
    <n v="30.649612954784299"/>
    <n v="-1"/>
    <n v="0.52860874508876698"/>
    <n v="-1"/>
    <n v="0.729480068222499"/>
    <n v="-1"/>
    <n v="335.416915296978"/>
    <n v="-1"/>
    <x v="1"/>
    <x v="11"/>
    <x v="0"/>
  </r>
  <r>
    <n v="5079"/>
    <n v="6777"/>
    <m/>
    <x v="1"/>
    <n v="2"/>
    <n v="3"/>
    <n v="-1"/>
    <n v="12"/>
    <n v="-1"/>
    <n v="39.2241781612924"/>
    <n v="-1"/>
    <n v="0.32452404845767902"/>
    <n v="-1"/>
    <n v="0.44784318532414602"/>
    <n v="-1"/>
    <n v="336.487949878743"/>
    <n v="-1"/>
    <x v="1"/>
    <x v="14"/>
    <x v="0"/>
  </r>
  <r>
    <n v="5079"/>
    <n v="6765"/>
    <m/>
    <x v="1"/>
    <n v="3"/>
    <n v="3"/>
    <n v="-1"/>
    <n v="12"/>
    <n v="-1"/>
    <n v="17.176300987401898"/>
    <n v="-1"/>
    <n v="0.58095215590872995"/>
    <n v="-1"/>
    <n v="0.80171397515404696"/>
    <n v="-1"/>
    <n v="315.88839129250402"/>
    <n v="-1"/>
    <x v="2"/>
    <x v="9"/>
    <x v="0"/>
  </r>
  <r>
    <n v="5079"/>
    <n v="4953"/>
    <m/>
    <x v="1"/>
    <n v="4"/>
    <n v="3"/>
    <n v="-1"/>
    <n v="12"/>
    <n v="-1"/>
    <n v="17.262210472425"/>
    <n v="-1"/>
    <n v="0.57998178379162002"/>
    <n v="-1"/>
    <n v="0.95696994325617302"/>
    <n v="-1"/>
    <n v="191.76607444036301"/>
    <n v="-1"/>
    <x v="3"/>
    <x v="0"/>
    <x v="0"/>
  </r>
  <r>
    <n v="5079"/>
    <n v="6768"/>
    <m/>
    <x v="1"/>
    <n v="4"/>
    <n v="3"/>
    <n v="-1"/>
    <n v="12"/>
    <n v="-1"/>
    <n v="31.356316297573699"/>
    <n v="-1"/>
    <n v="0.51199560801766397"/>
    <n v="-1"/>
    <n v="0.70655393906437602"/>
    <n v="-1"/>
    <n v="191.90901267570001"/>
    <n v="-1"/>
    <x v="3"/>
    <x v="11"/>
    <x v="0"/>
  </r>
  <r>
    <n v="5079"/>
    <n v="6777"/>
    <m/>
    <x v="1"/>
    <n v="4"/>
    <n v="3"/>
    <n v="-1"/>
    <n v="12"/>
    <n v="-1"/>
    <n v="40.370200534124898"/>
    <n v="-1"/>
    <n v="0.30673227507613599"/>
    <n v="-1"/>
    <n v="0.42329053814245499"/>
    <n v="-1"/>
    <n v="194.264684537492"/>
    <n v="-1"/>
    <x v="3"/>
    <x v="14"/>
    <x v="0"/>
  </r>
  <r>
    <n v="5079"/>
    <n v="4953"/>
    <m/>
    <x v="1"/>
    <n v="8"/>
    <n v="3"/>
    <n v="-1"/>
    <n v="12"/>
    <n v="-1"/>
    <n v="18.959199368933799"/>
    <n v="-1"/>
    <n v="0.56379858153056195"/>
    <n v="-1"/>
    <n v="0.930267659525427"/>
    <n v="-1"/>
    <n v="242.77540944750299"/>
    <n v="-1"/>
    <x v="7"/>
    <x v="0"/>
    <x v="0"/>
  </r>
  <r>
    <n v="5079"/>
    <n v="6768"/>
    <m/>
    <x v="1"/>
    <n v="8"/>
    <n v="3"/>
    <n v="-1"/>
    <n v="12"/>
    <n v="-1"/>
    <n v="30.382087690720098"/>
    <n v="-1"/>
    <n v="0.50099579079063306"/>
    <n v="-1"/>
    <n v="0.69137419129107403"/>
    <n v="-1"/>
    <n v="242.35904295881701"/>
    <n v="-1"/>
    <x v="7"/>
    <x v="11"/>
    <x v="0"/>
  </r>
  <r>
    <n v="5079"/>
    <n v="6777"/>
    <m/>
    <x v="1"/>
    <n v="8"/>
    <n v="3"/>
    <n v="-1"/>
    <n v="12"/>
    <n v="-1"/>
    <n v="32.581937299824098"/>
    <n v="-1"/>
    <n v="0.36210635344089198"/>
    <n v="-1"/>
    <n v="0.499706766021773"/>
    <n v="-1"/>
    <n v="245.74611292263299"/>
    <n v="-1"/>
    <x v="7"/>
    <x v="14"/>
    <x v="0"/>
  </r>
  <r>
    <n v="5079"/>
    <n v="4953"/>
    <m/>
    <x v="1"/>
    <n v="12"/>
    <n v="3"/>
    <n v="-1"/>
    <n v="12"/>
    <n v="-1"/>
    <n v="19.3302532126981"/>
    <n v="-1"/>
    <n v="0.57088312564934196"/>
    <n v="-1"/>
    <n v="0.94195715732141405"/>
    <n v="-1"/>
    <n v="291.56372521659102"/>
    <n v="-1"/>
    <x v="11"/>
    <x v="0"/>
    <x v="0"/>
  </r>
  <r>
    <n v="5079"/>
    <n v="6768"/>
    <m/>
    <x v="1"/>
    <n v="12"/>
    <n v="3"/>
    <n v="-1"/>
    <n v="12"/>
    <n v="-1"/>
    <n v="29.916293812850299"/>
    <n v="-1"/>
    <n v="0.56597293752095501"/>
    <n v="-1"/>
    <n v="0.78104265377891902"/>
    <n v="-1"/>
    <n v="291.05383352866102"/>
    <n v="-1"/>
    <x v="11"/>
    <x v="11"/>
    <x v="0"/>
  </r>
  <r>
    <n v="5079"/>
    <n v="6777"/>
    <m/>
    <x v="1"/>
    <n v="12"/>
    <n v="3"/>
    <n v="-1"/>
    <n v="12"/>
    <n v="-1"/>
    <n v="44.303664324169503"/>
    <n v="-1"/>
    <n v="0.30296894527836099"/>
    <n v="-1"/>
    <n v="0.41809714303946999"/>
    <n v="-1"/>
    <n v="294.272682963759"/>
    <n v="-1"/>
    <x v="11"/>
    <x v="14"/>
    <x v="0"/>
  </r>
  <r>
    <n v="5083"/>
    <n v="4953"/>
    <m/>
    <x v="1"/>
    <n v="2"/>
    <n v="3"/>
    <n v="-1"/>
    <n v="12"/>
    <n v="-1"/>
    <n v="20.945540107751899"/>
    <n v="-1"/>
    <n v="0.51926346523885802"/>
    <n v="-1"/>
    <n v="0.85678471764411601"/>
    <n v="-1"/>
    <n v="308.25711273052798"/>
    <n v="-1"/>
    <x v="1"/>
    <x v="0"/>
    <x v="0"/>
  </r>
  <r>
    <n v="5083"/>
    <n v="6768"/>
    <m/>
    <x v="1"/>
    <n v="2"/>
    <n v="3"/>
    <n v="-1"/>
    <n v="12"/>
    <n v="-1"/>
    <n v="26.440604846666599"/>
    <n v="-1"/>
    <n v="0.58896323039583698"/>
    <n v="-1"/>
    <n v="0.81276925794625599"/>
    <n v="-1"/>
    <n v="307.34884067357001"/>
    <n v="-1"/>
    <x v="1"/>
    <x v="11"/>
    <x v="0"/>
  </r>
  <r>
    <n v="5083"/>
    <n v="6777"/>
    <m/>
    <x v="1"/>
    <n v="2"/>
    <n v="3"/>
    <n v="-1"/>
    <n v="12"/>
    <n v="-1"/>
    <n v="34.7549983894191"/>
    <n v="-1"/>
    <n v="0.337457191573872"/>
    <n v="-1"/>
    <n v="0.46569092276282298"/>
    <n v="-1"/>
    <n v="309.250061812767"/>
    <n v="-1"/>
    <x v="1"/>
    <x v="14"/>
    <x v="0"/>
  </r>
  <r>
    <n v="5083"/>
    <n v="6765"/>
    <m/>
    <x v="1"/>
    <n v="3"/>
    <n v="3"/>
    <n v="-1"/>
    <n v="12"/>
    <n v="-1"/>
    <n v="12.744045609125999"/>
    <n v="-1"/>
    <n v="0.673018458940841"/>
    <n v="-1"/>
    <n v="0.92876547333836001"/>
    <n v="-1"/>
    <n v="331.75599499732601"/>
    <n v="-1"/>
    <x v="2"/>
    <x v="9"/>
    <x v="0"/>
  </r>
  <r>
    <n v="5083"/>
    <n v="4953"/>
    <m/>
    <x v="1"/>
    <n v="4"/>
    <n v="3"/>
    <n v="-1"/>
    <n v="12"/>
    <n v="-1"/>
    <n v="15.467068630253401"/>
    <n v="-1"/>
    <n v="0.62092682847152003"/>
    <n v="-1"/>
    <n v="1.0245292669780099"/>
    <n v="-1"/>
    <n v="189.673381846909"/>
    <n v="-1"/>
    <x v="3"/>
    <x v="0"/>
    <x v="0"/>
  </r>
  <r>
    <n v="5083"/>
    <n v="6768"/>
    <m/>
    <x v="1"/>
    <n v="4"/>
    <n v="3"/>
    <n v="-1"/>
    <n v="12"/>
    <n v="-1"/>
    <n v="30.029583841411501"/>
    <n v="-1"/>
    <n v="0.52503090163113397"/>
    <n v="-1"/>
    <n v="0.72454264425096604"/>
    <n v="-1"/>
    <n v="190.292137536208"/>
    <n v="-1"/>
    <x v="3"/>
    <x v="11"/>
    <x v="0"/>
  </r>
  <r>
    <n v="5083"/>
    <n v="6777"/>
    <m/>
    <x v="1"/>
    <n v="4"/>
    <n v="3"/>
    <n v="-1"/>
    <n v="12"/>
    <n v="-1"/>
    <n v="35.412879080663998"/>
    <n v="-1"/>
    <n v="0.34787936957771198"/>
    <n v="-1"/>
    <n v="0.48007352835842498"/>
    <n v="-1"/>
    <n v="192.475216557674"/>
    <n v="-1"/>
    <x v="3"/>
    <x v="14"/>
    <x v="0"/>
  </r>
  <r>
    <n v="5083"/>
    <n v="4953"/>
    <m/>
    <x v="1"/>
    <n v="8"/>
    <n v="3"/>
    <n v="-1"/>
    <n v="12"/>
    <n v="-1"/>
    <n v="18.533013258386902"/>
    <n v="-1"/>
    <n v="0.55642042896324595"/>
    <n v="-1"/>
    <n v="0.91809370778935595"/>
    <n v="-1"/>
    <n v="242.76361677053899"/>
    <n v="-1"/>
    <x v="7"/>
    <x v="0"/>
    <x v="0"/>
  </r>
  <r>
    <n v="5083"/>
    <n v="6768"/>
    <m/>
    <x v="1"/>
    <n v="8"/>
    <n v="3"/>
    <n v="-1"/>
    <n v="12"/>
    <n v="-1"/>
    <n v="30.857384168513899"/>
    <n v="-1"/>
    <n v="0.51117961789730004"/>
    <n v="-1"/>
    <n v="0.70542787269827401"/>
    <n v="-1"/>
    <n v="242.25347365187901"/>
    <n v="-1"/>
    <x v="7"/>
    <x v="11"/>
    <x v="0"/>
  </r>
  <r>
    <n v="5083"/>
    <n v="6777"/>
    <m/>
    <x v="1"/>
    <n v="8"/>
    <n v="3"/>
    <n v="-1"/>
    <n v="12"/>
    <n v="-1"/>
    <n v="31.975502957858701"/>
    <n v="-1"/>
    <n v="0.392051899591421"/>
    <n v="-1"/>
    <n v="0.54103161956671197"/>
    <n v="-1"/>
    <n v="244.80859889473899"/>
    <n v="-1"/>
    <x v="7"/>
    <x v="14"/>
    <x v="0"/>
  </r>
  <r>
    <n v="5083"/>
    <n v="6760"/>
    <m/>
    <x v="1"/>
    <n v="9"/>
    <n v="3"/>
    <n v="-1"/>
    <n v="12"/>
    <n v="-1"/>
    <n v="14.3879957549076"/>
    <n v="-1"/>
    <n v="0.82476628889794401"/>
    <n v="-1"/>
    <n v="1.13817747474637"/>
    <n v="-1"/>
    <n v="193.748143252294"/>
    <n v="-1"/>
    <x v="8"/>
    <x v="16"/>
    <x v="0"/>
  </r>
  <r>
    <n v="5083"/>
    <n v="4953"/>
    <m/>
    <x v="1"/>
    <n v="12"/>
    <n v="3"/>
    <n v="-1"/>
    <n v="12"/>
    <n v="-1"/>
    <n v="17.634664489244098"/>
    <n v="-1"/>
    <n v="0.62010610532230004"/>
    <n v="-1"/>
    <n v="1.0231750737817999"/>
    <n v="-1"/>
    <n v="283.03923734087698"/>
    <n v="-1"/>
    <x v="11"/>
    <x v="0"/>
    <x v="0"/>
  </r>
  <r>
    <n v="5083"/>
    <n v="6768"/>
    <m/>
    <x v="1"/>
    <n v="12"/>
    <n v="3"/>
    <n v="-1"/>
    <n v="12"/>
    <n v="-1"/>
    <n v="34.739746029464897"/>
    <n v="-1"/>
    <n v="0.49194960711949898"/>
    <n v="-1"/>
    <n v="0.67889045782490998"/>
    <n v="-1"/>
    <n v="283.673091582437"/>
    <n v="-1"/>
    <x v="11"/>
    <x v="11"/>
    <x v="0"/>
  </r>
  <r>
    <n v="5083"/>
    <n v="6777"/>
    <m/>
    <x v="1"/>
    <n v="12"/>
    <n v="3"/>
    <n v="-1"/>
    <n v="12"/>
    <n v="-1"/>
    <n v="47.698991096616098"/>
    <n v="-1"/>
    <n v="0.25292233980630302"/>
    <n v="-1"/>
    <n v="0.34903282772667099"/>
    <n v="-1"/>
    <n v="283.23349130048001"/>
    <n v="-1"/>
    <x v="11"/>
    <x v="14"/>
    <x v="0"/>
  </r>
  <r>
    <n v="5086"/>
    <n v="4953"/>
    <m/>
    <x v="1"/>
    <n v="2"/>
    <n v="3"/>
    <n v="-1"/>
    <n v="12"/>
    <n v="-1"/>
    <n v="18.060318961679599"/>
    <n v="-1"/>
    <n v="0.55995637828674305"/>
    <n v="-1"/>
    <n v="0.92392802417312503"/>
    <n v="-1"/>
    <n v="388.08168057013597"/>
    <n v="-1"/>
    <x v="1"/>
    <x v="0"/>
    <x v="0"/>
  </r>
  <r>
    <n v="5086"/>
    <n v="6768"/>
    <m/>
    <x v="1"/>
    <n v="2"/>
    <n v="3"/>
    <n v="-1"/>
    <n v="12"/>
    <n v="-1"/>
    <n v="30.782673641225699"/>
    <n v="-1"/>
    <n v="0.519850617415757"/>
    <n v="-1"/>
    <n v="0.71739385203374595"/>
    <n v="-1"/>
    <n v="387.17460123234298"/>
    <n v="-1"/>
    <x v="1"/>
    <x v="11"/>
    <x v="0"/>
  </r>
  <r>
    <n v="5086"/>
    <n v="6765"/>
    <m/>
    <x v="1"/>
    <n v="3"/>
    <n v="3"/>
    <n v="-1"/>
    <n v="12"/>
    <n v="-1"/>
    <n v="14.3307302098373"/>
    <n v="-1"/>
    <n v="0.64591895545653299"/>
    <n v="-1"/>
    <n v="0.89136815853001505"/>
    <n v="-1"/>
    <n v="326.57224248100601"/>
    <n v="-1"/>
    <x v="2"/>
    <x v="9"/>
    <x v="0"/>
  </r>
  <r>
    <n v="5086"/>
    <n v="4953"/>
    <m/>
    <x v="1"/>
    <n v="4"/>
    <n v="3"/>
    <n v="-1"/>
    <n v="12"/>
    <n v="-1"/>
    <n v="16.763000945483501"/>
    <n v="-1"/>
    <n v="0.58155432852759603"/>
    <n v="-1"/>
    <n v="0.95956464207053305"/>
    <n v="-1"/>
    <n v="164.75212722760199"/>
    <n v="-1"/>
    <x v="3"/>
    <x v="0"/>
    <x v="0"/>
  </r>
  <r>
    <n v="5086"/>
    <n v="6768"/>
    <m/>
    <x v="1"/>
    <n v="4"/>
    <n v="3"/>
    <n v="-1"/>
    <n v="12"/>
    <n v="-1"/>
    <n v="32.433029448747398"/>
    <n v="-1"/>
    <n v="0.48371657873358098"/>
    <n v="-1"/>
    <n v="0.66752887865234201"/>
    <n v="-1"/>
    <n v="164.62631086338001"/>
    <n v="-1"/>
    <x v="3"/>
    <x v="11"/>
    <x v="0"/>
  </r>
  <r>
    <n v="5086"/>
    <n v="6777"/>
    <m/>
    <x v="1"/>
    <n v="4"/>
    <n v="3"/>
    <n v="-1"/>
    <n v="12"/>
    <n v="-1"/>
    <n v="38.239321581560702"/>
    <n v="-1"/>
    <n v="0.35752351475885302"/>
    <n v="-1"/>
    <n v="0.49338244866241199"/>
    <n v="-1"/>
    <n v="171.14014148335201"/>
    <n v="-1"/>
    <x v="3"/>
    <x v="14"/>
    <x v="0"/>
  </r>
  <r>
    <n v="5086"/>
    <n v="4953"/>
    <m/>
    <x v="1"/>
    <n v="8"/>
    <n v="3"/>
    <n v="-1"/>
    <n v="12"/>
    <n v="-1"/>
    <n v="15.086152635411599"/>
    <n v="-1"/>
    <n v="0.61216124443003395"/>
    <n v="-1"/>
    <n v="1.01006605330956"/>
    <n v="-1"/>
    <n v="241.10332025500901"/>
    <n v="-1"/>
    <x v="7"/>
    <x v="0"/>
    <x v="0"/>
  </r>
  <r>
    <n v="5086"/>
    <n v="6760"/>
    <m/>
    <x v="1"/>
    <n v="8"/>
    <n v="3"/>
    <n v="-1"/>
    <n v="12"/>
    <n v="-1"/>
    <n v="10.1474018129108"/>
    <n v="-1"/>
    <n v="1.2129687664641999"/>
    <n v="-1"/>
    <n v="1.6738968919367001"/>
    <n v="-1"/>
    <n v="365.81169752443702"/>
    <n v="-1"/>
    <x v="7"/>
    <x v="16"/>
    <x v="0"/>
  </r>
  <r>
    <n v="5086"/>
    <n v="6768"/>
    <m/>
    <x v="1"/>
    <n v="8"/>
    <n v="3"/>
    <n v="-1"/>
    <n v="12"/>
    <n v="-1"/>
    <n v="31.8764822151429"/>
    <n v="-1"/>
    <n v="0.48918446407708699"/>
    <n v="-1"/>
    <n v="0.67507456042638003"/>
    <n v="-1"/>
    <n v="240.68071932549199"/>
    <n v="-1"/>
    <x v="7"/>
    <x v="11"/>
    <x v="0"/>
  </r>
  <r>
    <n v="5086"/>
    <n v="6777"/>
    <m/>
    <x v="1"/>
    <n v="8"/>
    <n v="3"/>
    <n v="-1"/>
    <n v="12"/>
    <n v="-1"/>
    <n v="35.051165260479301"/>
    <n v="-1"/>
    <n v="0.35613712840739198"/>
    <n v="-1"/>
    <n v="0.49146923550400601"/>
    <n v="-1"/>
    <n v="239.80021035968201"/>
    <n v="-1"/>
    <x v="7"/>
    <x v="14"/>
    <x v="0"/>
  </r>
  <r>
    <n v="5086"/>
    <n v="4953"/>
    <m/>
    <x v="1"/>
    <n v="12"/>
    <n v="3"/>
    <n v="-1"/>
    <n v="12"/>
    <n v="-1"/>
    <n v="17.092603411936899"/>
    <n v="-1"/>
    <n v="0.57780891603123696"/>
    <n v="-1"/>
    <n v="0.95338471145154102"/>
    <n v="-1"/>
    <n v="288.11932487123499"/>
    <n v="-1"/>
    <x v="11"/>
    <x v="0"/>
    <x v="0"/>
  </r>
  <r>
    <n v="5086"/>
    <n v="6768"/>
    <m/>
    <x v="1"/>
    <n v="12"/>
    <n v="3"/>
    <n v="-1"/>
    <n v="12"/>
    <n v="-1"/>
    <n v="30.957562473273398"/>
    <n v="-1"/>
    <n v="0.52304522362027706"/>
    <n v="-1"/>
    <n v="0.72180240859598299"/>
    <n v="-1"/>
    <n v="288.094495736645"/>
    <n v="-1"/>
    <x v="11"/>
    <x v="11"/>
    <x v="0"/>
  </r>
  <r>
    <n v="5086"/>
    <n v="6777"/>
    <m/>
    <x v="1"/>
    <n v="12"/>
    <n v="3"/>
    <n v="-1"/>
    <n v="12"/>
    <n v="-1"/>
    <n v="42.008289159292303"/>
    <n v="-1"/>
    <n v="0.28982325510034501"/>
    <n v="-1"/>
    <n v="0.39995609065649101"/>
    <n v="-1"/>
    <n v="291.50751033524199"/>
    <n v="-1"/>
    <x v="11"/>
    <x v="14"/>
    <x v="0"/>
  </r>
  <r>
    <n v="5085"/>
    <n v="4953"/>
    <m/>
    <x v="1"/>
    <n v="2"/>
    <n v="3"/>
    <n v="-1"/>
    <n v="12"/>
    <n v="-1"/>
    <n v="17.2297879440654"/>
    <n v="-1"/>
    <n v="0.62522278176772395"/>
    <n v="-1"/>
    <n v="1.0316175899167399"/>
    <n v="-1"/>
    <n v="333.58142894385003"/>
    <n v="-1"/>
    <x v="1"/>
    <x v="0"/>
    <x v="0"/>
  </r>
  <r>
    <n v="5085"/>
    <n v="6768"/>
    <m/>
    <x v="1"/>
    <n v="2"/>
    <n v="3"/>
    <n v="-1"/>
    <n v="12"/>
    <n v="-1"/>
    <n v="31.970550672127001"/>
    <n v="-1"/>
    <n v="0.53013123806256901"/>
    <n v="-1"/>
    <n v="0.73158110852634495"/>
    <n v="-1"/>
    <n v="334.40552888771998"/>
    <n v="-1"/>
    <x v="1"/>
    <x v="11"/>
    <x v="0"/>
  </r>
  <r>
    <n v="5085"/>
    <n v="6777"/>
    <m/>
    <x v="1"/>
    <n v="2"/>
    <n v="3"/>
    <n v="-1"/>
    <n v="12"/>
    <n v="-1"/>
    <n v="32.635896019557997"/>
    <n v="-1"/>
    <n v="0.37832167978457498"/>
    <n v="-1"/>
    <n v="0.52208391629873496"/>
    <n v="-1"/>
    <n v="330.70334765506101"/>
    <n v="-1"/>
    <x v="1"/>
    <x v="14"/>
    <x v="0"/>
  </r>
  <r>
    <n v="5085"/>
    <n v="6765"/>
    <m/>
    <x v="1"/>
    <n v="3"/>
    <n v="3"/>
    <n v="-1"/>
    <n v="12"/>
    <n v="-1"/>
    <n v="10.681658113597701"/>
    <n v="-1"/>
    <n v="0.74464425050252203"/>
    <n v="-1"/>
    <n v="1.02760906569348"/>
    <n v="-1"/>
    <n v="322.93459986443099"/>
    <n v="-1"/>
    <x v="2"/>
    <x v="9"/>
    <x v="0"/>
  </r>
  <r>
    <n v="5085"/>
    <n v="4953"/>
    <m/>
    <x v="1"/>
    <n v="4"/>
    <n v="3"/>
    <n v="-1"/>
    <n v="12"/>
    <n v="-1"/>
    <n v="17.8744683854556"/>
    <n v="-1"/>
    <n v="0.56351241358924098"/>
    <n v="-1"/>
    <n v="0.92979548242224896"/>
    <n v="-1"/>
    <n v="193.850821580157"/>
    <n v="-1"/>
    <x v="3"/>
    <x v="0"/>
    <x v="0"/>
  </r>
  <r>
    <n v="5085"/>
    <n v="6768"/>
    <m/>
    <x v="1"/>
    <n v="4"/>
    <n v="3"/>
    <n v="-1"/>
    <n v="12"/>
    <n v="-1"/>
    <n v="36.550360636351101"/>
    <n v="-1"/>
    <n v="0.44420911124646301"/>
    <n v="-1"/>
    <n v="0.61300857352011895"/>
    <n v="-1"/>
    <n v="193.91141141428699"/>
    <n v="-1"/>
    <x v="3"/>
    <x v="11"/>
    <x v="0"/>
  </r>
  <r>
    <n v="5085"/>
    <n v="6777"/>
    <m/>
    <x v="1"/>
    <n v="4"/>
    <n v="3"/>
    <n v="-1"/>
    <n v="12"/>
    <n v="-1"/>
    <n v="44.026588380224197"/>
    <n v="-1"/>
    <n v="0.276453130720762"/>
    <n v="-1"/>
    <n v="0.38150531907641999"/>
    <n v="-1"/>
    <n v="197.53834116251599"/>
    <n v="-1"/>
    <x v="3"/>
    <x v="14"/>
    <x v="0"/>
  </r>
  <r>
    <n v="5085"/>
    <n v="4953"/>
    <m/>
    <x v="1"/>
    <n v="8"/>
    <n v="3"/>
    <n v="-1"/>
    <n v="12"/>
    <n v="-1"/>
    <n v="17.492241522373099"/>
    <n v="-1"/>
    <n v="0.57220474912525199"/>
    <n v="-1"/>
    <n v="0.94413783605666601"/>
    <n v="-1"/>
    <n v="210.19321967381001"/>
    <n v="-1"/>
    <x v="7"/>
    <x v="0"/>
    <x v="0"/>
  </r>
  <r>
    <n v="5085"/>
    <n v="6760"/>
    <m/>
    <x v="1"/>
    <n v="8"/>
    <n v="3"/>
    <n v="-1"/>
    <n v="12"/>
    <n v="-1"/>
    <n v="16.316100534363901"/>
    <n v="-1"/>
    <n v="0.78223110585615196"/>
    <n v="-1"/>
    <n v="1.07947892235152"/>
    <n v="-1"/>
    <n v="141.730614935277"/>
    <n v="-1"/>
    <x v="7"/>
    <x v="16"/>
    <x v="0"/>
  </r>
  <r>
    <n v="5085"/>
    <n v="6768"/>
    <m/>
    <x v="1"/>
    <n v="8"/>
    <n v="3"/>
    <n v="-1"/>
    <n v="12"/>
    <n v="-1"/>
    <n v="29.470114346445101"/>
    <n v="-1"/>
    <n v="0.59545535091153701"/>
    <n v="-1"/>
    <n v="0.82172838425792205"/>
    <n v="-1"/>
    <n v="209.99019042452301"/>
    <n v="-1"/>
    <x v="7"/>
    <x v="11"/>
    <x v="0"/>
  </r>
  <r>
    <n v="5085"/>
    <n v="6777"/>
    <m/>
    <x v="1"/>
    <n v="8"/>
    <n v="3"/>
    <n v="-1"/>
    <n v="12"/>
    <n v="-1"/>
    <n v="32.490355316361402"/>
    <n v="-1"/>
    <n v="0.36399121615524599"/>
    <n v="-1"/>
    <n v="0.50230787655859499"/>
    <n v="-1"/>
    <n v="211.358601823979"/>
    <n v="-1"/>
    <x v="7"/>
    <x v="14"/>
    <x v="0"/>
  </r>
  <r>
    <n v="5085"/>
    <n v="6760"/>
    <m/>
    <x v="1"/>
    <n v="10"/>
    <n v="3"/>
    <n v="-1"/>
    <n v="12"/>
    <n v="-1"/>
    <n v="13.458881969282899"/>
    <n v="-1"/>
    <n v="0.81868462660561203"/>
    <n v="-1"/>
    <n v="1.1297847808119501"/>
    <n v="-1"/>
    <n v="102.906429010598"/>
    <n v="-1"/>
    <x v="9"/>
    <x v="16"/>
    <x v="0"/>
  </r>
  <r>
    <n v="5085"/>
    <n v="6760"/>
    <m/>
    <x v="1"/>
    <n v="11"/>
    <n v="3"/>
    <n v="-1"/>
    <n v="12"/>
    <n v="-1"/>
    <n v="13.323402160417499"/>
    <n v="-1"/>
    <n v="0.86063411322814698"/>
    <n v="-1"/>
    <n v="1.1876750721510201"/>
    <n v="-1"/>
    <n v="104.932884956894"/>
    <n v="-1"/>
    <x v="10"/>
    <x v="16"/>
    <x v="0"/>
  </r>
  <r>
    <n v="5085"/>
    <n v="4953"/>
    <m/>
    <x v="1"/>
    <n v="12"/>
    <n v="3"/>
    <n v="-1"/>
    <n v="12"/>
    <n v="-1"/>
    <n v="15.703939345775"/>
    <n v="-1"/>
    <n v="0.58668785370447096"/>
    <n v="-1"/>
    <n v="0.96803495861237798"/>
    <n v="-1"/>
    <n v="289.01401465894497"/>
    <n v="-1"/>
    <x v="11"/>
    <x v="0"/>
    <x v="0"/>
  </r>
  <r>
    <n v="5085"/>
    <n v="6768"/>
    <m/>
    <x v="1"/>
    <n v="12"/>
    <n v="3"/>
    <n v="-1"/>
    <n v="12"/>
    <n v="-1"/>
    <n v="31.458375211418101"/>
    <n v="-1"/>
    <n v="0.49839014613687499"/>
    <n v="-1"/>
    <n v="0.68777840166888804"/>
    <n v="-1"/>
    <n v="288.75418099867699"/>
    <n v="-1"/>
    <x v="11"/>
    <x v="11"/>
    <x v="0"/>
  </r>
  <r>
    <n v="5085"/>
    <n v="6777"/>
    <m/>
    <x v="1"/>
    <n v="12"/>
    <n v="3"/>
    <n v="-1"/>
    <n v="12"/>
    <n v="-1"/>
    <n v="41.106379713713402"/>
    <n v="-1"/>
    <n v="0.299556158267751"/>
    <n v="-1"/>
    <n v="0.413387496981102"/>
    <n v="-1"/>
    <n v="291.50052084466103"/>
    <n v="-1"/>
    <x v="11"/>
    <x v="14"/>
    <x v="0"/>
  </r>
  <r>
    <n v="5081"/>
    <n v="4953"/>
    <m/>
    <x v="1"/>
    <n v="2"/>
    <n v="3"/>
    <n v="-1"/>
    <n v="12"/>
    <n v="-1"/>
    <n v="18.009184243673602"/>
    <n v="-1"/>
    <n v="0.53750737068455501"/>
    <n v="-1"/>
    <n v="0.88688716162951498"/>
    <n v="-1"/>
    <n v="238.153988935473"/>
    <n v="-1"/>
    <x v="1"/>
    <x v="0"/>
    <x v="0"/>
  </r>
  <r>
    <n v="5081"/>
    <n v="6768"/>
    <m/>
    <x v="1"/>
    <n v="2"/>
    <n v="3"/>
    <n v="-1"/>
    <n v="12"/>
    <n v="-1"/>
    <n v="25.381152464989601"/>
    <n v="-1"/>
    <n v="3.1070774025310999"/>
    <n v="-1"/>
    <n v="4.2877668154929198"/>
    <n v="-1"/>
    <n v="238.68353752863499"/>
    <n v="-1"/>
    <x v="1"/>
    <x v="11"/>
    <x v="0"/>
  </r>
  <r>
    <n v="5081"/>
    <n v="6777"/>
    <m/>
    <x v="1"/>
    <n v="2"/>
    <n v="3"/>
    <n v="-1"/>
    <n v="12"/>
    <n v="-1"/>
    <n v="31.1374205327939"/>
    <n v="-1"/>
    <n v="0.391836210590218"/>
    <n v="-1"/>
    <n v="0.54073396874608004"/>
    <n v="-1"/>
    <n v="234.96892685014501"/>
    <n v="-1"/>
    <x v="1"/>
    <x v="14"/>
    <x v="0"/>
  </r>
  <r>
    <n v="5081"/>
    <n v="6765"/>
    <m/>
    <x v="1"/>
    <n v="3"/>
    <n v="3"/>
    <n v="-1"/>
    <n v="12"/>
    <n v="-1"/>
    <n v="13.659224554345499"/>
    <n v="-1"/>
    <n v="0.64294337219658104"/>
    <n v="-1"/>
    <n v="0.88726185363128196"/>
    <n v="-1"/>
    <n v="329.19886385805103"/>
    <n v="-1"/>
    <x v="2"/>
    <x v="9"/>
    <x v="0"/>
  </r>
  <r>
    <n v="5081"/>
    <n v="4953"/>
    <m/>
    <x v="1"/>
    <n v="4"/>
    <n v="3"/>
    <n v="-1"/>
    <n v="12"/>
    <n v="-1"/>
    <n v="15.6565174074229"/>
    <n v="-1"/>
    <n v="0.61301052511599996"/>
    <n v="-1"/>
    <n v="1.0114673664414"/>
    <n v="-1"/>
    <n v="190.950286606356"/>
    <n v="-1"/>
    <x v="3"/>
    <x v="0"/>
    <x v="0"/>
  </r>
  <r>
    <n v="5081"/>
    <n v="6768"/>
    <m/>
    <x v="1"/>
    <n v="4"/>
    <n v="3"/>
    <n v="-1"/>
    <n v="12"/>
    <n v="-1"/>
    <n v="34.266531055671699"/>
    <n v="-1"/>
    <n v="0.50779611177022399"/>
    <n v="-1"/>
    <n v="0.70075863424290996"/>
    <n v="-1"/>
    <n v="191.46882876523199"/>
    <n v="-1"/>
    <x v="3"/>
    <x v="11"/>
    <x v="0"/>
  </r>
  <r>
    <n v="5081"/>
    <n v="6777"/>
    <m/>
    <x v="1"/>
    <n v="4"/>
    <n v="3"/>
    <n v="-1"/>
    <n v="12"/>
    <n v="-1"/>
    <n v="47.857831966986701"/>
    <n v="-1"/>
    <n v="0.25633731247848701"/>
    <n v="-1"/>
    <n v="0.35374548999800098"/>
    <n v="-1"/>
    <n v="193.665366884229"/>
    <n v="-1"/>
    <x v="3"/>
    <x v="14"/>
    <x v="0"/>
  </r>
  <r>
    <n v="5081"/>
    <n v="4953"/>
    <m/>
    <x v="1"/>
    <n v="8"/>
    <n v="3"/>
    <n v="-1"/>
    <n v="12"/>
    <n v="-1"/>
    <n v="16.953085137197299"/>
    <n v="-1"/>
    <n v="0.57206553567038598"/>
    <n v="-1"/>
    <n v="0.94390813385613603"/>
    <n v="-1"/>
    <n v="237.90914040854801"/>
    <n v="-1"/>
    <x v="7"/>
    <x v="0"/>
    <x v="0"/>
  </r>
  <r>
    <n v="5081"/>
    <n v="6768"/>
    <m/>
    <x v="1"/>
    <n v="8"/>
    <n v="3"/>
    <n v="-1"/>
    <n v="12"/>
    <n v="-1"/>
    <n v="29.341811359077202"/>
    <n v="-1"/>
    <n v="0.54557354197684804"/>
    <n v="-1"/>
    <n v="0.75289148792805105"/>
    <n v="-1"/>
    <n v="237.86885467676501"/>
    <n v="-1"/>
    <x v="7"/>
    <x v="11"/>
    <x v="0"/>
  </r>
  <r>
    <n v="5081"/>
    <n v="6777"/>
    <m/>
    <x v="1"/>
    <n v="8"/>
    <n v="3"/>
    <n v="-1"/>
    <n v="12"/>
    <n v="-1"/>
    <n v="41.4013982884806"/>
    <n v="-1"/>
    <n v="0.29662242970811598"/>
    <n v="-1"/>
    <n v="0.40933895158279499"/>
    <n v="-1"/>
    <n v="237.72948363023701"/>
    <n v="-1"/>
    <x v="7"/>
    <x v="14"/>
    <x v="0"/>
  </r>
  <r>
    <n v="5081"/>
    <n v="6760"/>
    <m/>
    <x v="1"/>
    <n v="9"/>
    <n v="3"/>
    <n v="-1"/>
    <n v="12"/>
    <n v="-1"/>
    <n v="11.797519080778599"/>
    <n v="-1"/>
    <n v="1.00930634445266"/>
    <n v="-1"/>
    <n v="1.3928427505319201"/>
    <n v="-1"/>
    <n v="80.025308788479606"/>
    <n v="-1"/>
    <x v="8"/>
    <x v="16"/>
    <x v="0"/>
  </r>
  <r>
    <n v="5081"/>
    <n v="6760"/>
    <m/>
    <x v="1"/>
    <n v="10"/>
    <n v="3"/>
    <n v="-1"/>
    <n v="12"/>
    <n v="-1"/>
    <n v="14.1771712220847"/>
    <n v="-1"/>
    <n v="0.86579575601263703"/>
    <n v="-1"/>
    <n v="1.1947981391689999"/>
    <n v="-1"/>
    <n v="136.23268902594501"/>
    <n v="-1"/>
    <x v="9"/>
    <x v="16"/>
    <x v="0"/>
  </r>
  <r>
    <n v="5081"/>
    <n v="6760"/>
    <m/>
    <x v="1"/>
    <n v="11"/>
    <n v="3"/>
    <n v="-1"/>
    <n v="12"/>
    <n v="-1"/>
    <n v="15.840786187256599"/>
    <n v="-1"/>
    <n v="0.77154901196519898"/>
    <n v="-1"/>
    <n v="1.0647376328329401"/>
    <n v="-1"/>
    <n v="100.139517519788"/>
    <n v="-1"/>
    <x v="10"/>
    <x v="16"/>
    <x v="0"/>
  </r>
  <r>
    <n v="5081"/>
    <n v="6763"/>
    <m/>
    <x v="1"/>
    <n v="11"/>
    <n v="3"/>
    <n v="-1"/>
    <n v="12"/>
    <n v="-1"/>
    <n v="29.0257016035942"/>
    <n v="-1"/>
    <n v="0.379929328335395"/>
    <n v="-1"/>
    <n v="0.52430247310284495"/>
    <n v="-1"/>
    <n v="268.22210956509298"/>
    <n v="-1"/>
    <x v="10"/>
    <x v="7"/>
    <x v="0"/>
  </r>
  <r>
    <n v="5081"/>
    <n v="4953"/>
    <m/>
    <x v="1"/>
    <n v="12"/>
    <n v="3"/>
    <n v="-1"/>
    <n v="12"/>
    <n v="-1"/>
    <n v="16.899515637289699"/>
    <n v="-1"/>
    <n v="0.55301231285229902"/>
    <n v="-1"/>
    <n v="0.91247031620629304"/>
    <n v="-1"/>
    <n v="288.67597621975301"/>
    <n v="-1"/>
    <x v="11"/>
    <x v="0"/>
    <x v="0"/>
  </r>
  <r>
    <n v="5081"/>
    <n v="6760"/>
    <m/>
    <x v="1"/>
    <n v="12"/>
    <n v="3"/>
    <n v="-1"/>
    <n v="12"/>
    <n v="-1"/>
    <n v="14.602455995924601"/>
    <n v="-1"/>
    <n v="0.89311550790037797"/>
    <n v="-1"/>
    <n v="1.23249939664381"/>
    <n v="-1"/>
    <n v="210.938909461858"/>
    <n v="-1"/>
    <x v="11"/>
    <x v="16"/>
    <x v="0"/>
  </r>
  <r>
    <n v="5081"/>
    <n v="6768"/>
    <m/>
    <x v="1"/>
    <n v="12"/>
    <n v="3"/>
    <n v="-1"/>
    <n v="12"/>
    <n v="-1"/>
    <n v="31.8851216424145"/>
    <n v="-1"/>
    <n v="0.51609018051099398"/>
    <n v="-1"/>
    <n v="0.712204449105172"/>
    <n v="-1"/>
    <n v="288.95021861357901"/>
    <n v="-1"/>
    <x v="11"/>
    <x v="11"/>
    <x v="0"/>
  </r>
  <r>
    <n v="5081"/>
    <n v="6777"/>
    <m/>
    <x v="1"/>
    <n v="12"/>
    <n v="3"/>
    <n v="-1"/>
    <n v="12"/>
    <n v="-1"/>
    <n v="41.849301555193499"/>
    <n v="-1"/>
    <n v="0.28877624505161698"/>
    <n v="-1"/>
    <n v="0.39851121679424001"/>
    <n v="-1"/>
    <n v="289.11717635357002"/>
    <n v="-1"/>
    <x v="11"/>
    <x v="14"/>
    <x v="0"/>
  </r>
  <r>
    <n v="5080"/>
    <n v="4953"/>
    <m/>
    <x v="1"/>
    <n v="2"/>
    <n v="3"/>
    <n v="-1"/>
    <n v="12"/>
    <n v="-1"/>
    <n v="17.482371999058799"/>
    <n v="-1"/>
    <n v="0.58630318420747696"/>
    <n v="-1"/>
    <n v="0.96740025394233597"/>
    <n v="-1"/>
    <n v="306.39937395839797"/>
    <n v="-1"/>
    <x v="1"/>
    <x v="0"/>
    <x v="0"/>
  </r>
  <r>
    <n v="5080"/>
    <n v="6768"/>
    <m/>
    <x v="1"/>
    <n v="2"/>
    <n v="3"/>
    <n v="-1"/>
    <n v="12"/>
    <n v="-1"/>
    <n v="30.517316154660101"/>
    <n v="-1"/>
    <n v="0.53389895304451696"/>
    <n v="-1"/>
    <n v="0.73678055520143504"/>
    <n v="-1"/>
    <n v="307.14723709022701"/>
    <n v="-1"/>
    <x v="1"/>
    <x v="11"/>
    <x v="0"/>
  </r>
  <r>
    <n v="5080"/>
    <n v="6777"/>
    <m/>
    <x v="1"/>
    <n v="2"/>
    <n v="3"/>
    <n v="-1"/>
    <n v="12"/>
    <n v="-1"/>
    <n v="35.717717749770301"/>
    <n v="-1"/>
    <n v="0.35988982618717602"/>
    <n v="-1"/>
    <n v="0.49664795842221399"/>
    <n v="-1"/>
    <n v="305.55718011678903"/>
    <n v="-1"/>
    <x v="1"/>
    <x v="14"/>
    <x v="0"/>
  </r>
  <r>
    <n v="5080"/>
    <n v="6765"/>
    <m/>
    <x v="1"/>
    <n v="3"/>
    <n v="3"/>
    <n v="-1"/>
    <n v="12"/>
    <n v="-1"/>
    <n v="11.5293709910252"/>
    <n v="-1"/>
    <n v="0.679021654340075"/>
    <n v="-1"/>
    <n v="0.93704988298930303"/>
    <n v="-1"/>
    <n v="315.67845108429901"/>
    <n v="-1"/>
    <x v="2"/>
    <x v="9"/>
    <x v="0"/>
  </r>
  <r>
    <n v="5080"/>
    <n v="4953"/>
    <m/>
    <x v="1"/>
    <n v="4"/>
    <n v="3"/>
    <n v="-1"/>
    <n v="12"/>
    <n v="-1"/>
    <n v="17.4304664939683"/>
    <n v="-1"/>
    <n v="0.59937007783843699"/>
    <n v="-1"/>
    <n v="0.98896062843342203"/>
    <n v="-1"/>
    <n v="192.100648540446"/>
    <n v="-1"/>
    <x v="3"/>
    <x v="0"/>
    <x v="0"/>
  </r>
  <r>
    <n v="5080"/>
    <n v="6768"/>
    <m/>
    <x v="1"/>
    <n v="4"/>
    <n v="3"/>
    <n v="-1"/>
    <n v="12"/>
    <n v="-1"/>
    <n v="27.2526751341344"/>
    <n v="-1"/>
    <n v="0.57315188215840296"/>
    <n v="-1"/>
    <n v="0.79094959737859805"/>
    <n v="-1"/>
    <n v="191.82172086208601"/>
    <n v="-1"/>
    <x v="3"/>
    <x v="11"/>
    <x v="0"/>
  </r>
  <r>
    <n v="5080"/>
    <n v="6777"/>
    <m/>
    <x v="1"/>
    <n v="4"/>
    <n v="3"/>
    <n v="-1"/>
    <n v="12"/>
    <n v="-1"/>
    <n v="37.262956689398202"/>
    <n v="-1"/>
    <n v="0.36690514933529"/>
    <n v="-1"/>
    <n v="0.50632910433316003"/>
    <n v="-1"/>
    <n v="196.21565419063199"/>
    <n v="-1"/>
    <x v="3"/>
    <x v="14"/>
    <x v="0"/>
  </r>
  <r>
    <n v="5080"/>
    <n v="4953"/>
    <m/>
    <x v="1"/>
    <n v="8"/>
    <n v="3"/>
    <n v="-1"/>
    <n v="12"/>
    <n v="-1"/>
    <n v="18.366898499344501"/>
    <n v="-1"/>
    <n v="0.57403661920301596"/>
    <n v="-1"/>
    <n v="0.94716042168497605"/>
    <n v="-1"/>
    <n v="244.253979044679"/>
    <n v="-1"/>
    <x v="7"/>
    <x v="0"/>
    <x v="0"/>
  </r>
  <r>
    <n v="5080"/>
    <n v="6768"/>
    <m/>
    <x v="1"/>
    <n v="8"/>
    <n v="3"/>
    <n v="-1"/>
    <n v="12"/>
    <n v="-1"/>
    <n v="32.094084699361098"/>
    <n v="-1"/>
    <n v="0.53096104963966295"/>
    <n v="-1"/>
    <n v="0.73272624850273604"/>
    <n v="-1"/>
    <n v="243.40440244051501"/>
    <n v="-1"/>
    <x v="7"/>
    <x v="11"/>
    <x v="0"/>
  </r>
  <r>
    <n v="5080"/>
    <n v="6777"/>
    <m/>
    <x v="1"/>
    <n v="8"/>
    <n v="3"/>
    <n v="-1"/>
    <n v="12"/>
    <n v="-1"/>
    <n v="36.792195263839901"/>
    <n v="-1"/>
    <n v="0.33960746431904199"/>
    <n v="-1"/>
    <n v="0.46865829914090301"/>
    <n v="-1"/>
    <n v="247.22875975234899"/>
    <n v="-1"/>
    <x v="7"/>
    <x v="14"/>
    <x v="0"/>
  </r>
  <r>
    <n v="5080"/>
    <n v="6760"/>
    <m/>
    <x v="1"/>
    <n v="10"/>
    <n v="3"/>
    <n v="-1"/>
    <n v="12"/>
    <n v="-1"/>
    <n v="14.863805940794499"/>
    <n v="-1"/>
    <n v="0.88354823552960904"/>
    <n v="-1"/>
    <n v="1.2192965608177699"/>
    <n v="-1"/>
    <n v="169.55774878352801"/>
    <n v="-1"/>
    <x v="9"/>
    <x v="16"/>
    <x v="0"/>
  </r>
  <r>
    <n v="5080"/>
    <n v="6760"/>
    <m/>
    <x v="1"/>
    <n v="11"/>
    <n v="3"/>
    <n v="-1"/>
    <n v="12"/>
    <n v="-1"/>
    <n v="14.450388359495101"/>
    <n v="-1"/>
    <n v="0.84479044346825904"/>
    <n v="-1"/>
    <n v="1.1658108079579199"/>
    <n v="-1"/>
    <n v="217.99832147648601"/>
    <n v="-1"/>
    <x v="10"/>
    <x v="16"/>
    <x v="0"/>
  </r>
  <r>
    <n v="5080"/>
    <n v="4953"/>
    <m/>
    <x v="1"/>
    <n v="12"/>
    <n v="3"/>
    <n v="-1"/>
    <n v="12"/>
    <n v="-1"/>
    <n v="16.638494558331601"/>
    <n v="-1"/>
    <n v="0.55382887703063199"/>
    <n v="-1"/>
    <n v="0.91381764710054303"/>
    <n v="-1"/>
    <n v="286.51548983161598"/>
    <n v="-1"/>
    <x v="11"/>
    <x v="0"/>
    <x v="0"/>
  </r>
  <r>
    <n v="5080"/>
    <n v="6768"/>
    <m/>
    <x v="1"/>
    <n v="12"/>
    <n v="3"/>
    <n v="-1"/>
    <n v="12"/>
    <n v="-1"/>
    <n v="29.731379924568699"/>
    <n v="-1"/>
    <n v="0.55794026557974796"/>
    <n v="-1"/>
    <n v="0.76995756650005298"/>
    <n v="-1"/>
    <n v="287.08967618210397"/>
    <n v="-1"/>
    <x v="11"/>
    <x v="11"/>
    <x v="0"/>
  </r>
  <r>
    <n v="5080"/>
    <n v="6777"/>
    <m/>
    <x v="1"/>
    <n v="12"/>
    <n v="3"/>
    <n v="-1"/>
    <n v="12"/>
    <n v="-1"/>
    <n v="46.598273835221804"/>
    <n v="-1"/>
    <n v="0.25951282060972503"/>
    <n v="-1"/>
    <n v="0.35812769120396798"/>
    <n v="-1"/>
    <n v="285.48344876005501"/>
    <n v="-1"/>
    <x v="11"/>
    <x v="14"/>
    <x v="0"/>
  </r>
  <r>
    <n v="5077"/>
    <n v="4953"/>
    <m/>
    <x v="1"/>
    <n v="2"/>
    <n v="3"/>
    <n v="-1"/>
    <n v="12"/>
    <n v="-1"/>
    <n v="18.371119107107798"/>
    <n v="-1"/>
    <n v="0.54664147433850996"/>
    <n v="-1"/>
    <n v="0.90195843265854103"/>
    <n v="-1"/>
    <n v="337.737252528922"/>
    <n v="-1"/>
    <x v="1"/>
    <x v="0"/>
    <x v="0"/>
  </r>
  <r>
    <n v="5077"/>
    <n v="6768"/>
    <m/>
    <x v="1"/>
    <n v="2"/>
    <n v="3"/>
    <n v="-1"/>
    <n v="12"/>
    <n v="-1"/>
    <n v="30.723191928951501"/>
    <n v="-1"/>
    <n v="0.541021656299987"/>
    <n v="-1"/>
    <n v="0.74660988569398201"/>
    <n v="-1"/>
    <n v="337.227339761086"/>
    <n v="-1"/>
    <x v="1"/>
    <x v="11"/>
    <x v="0"/>
  </r>
  <r>
    <n v="5077"/>
    <n v="6777"/>
    <m/>
    <x v="1"/>
    <n v="2"/>
    <n v="3"/>
    <n v="-1"/>
    <n v="12"/>
    <n v="-1"/>
    <n v="36.752536345703803"/>
    <n v="-1"/>
    <n v="0.33388620834692301"/>
    <n v="-1"/>
    <n v="0.46076296592666"/>
    <n v="-1"/>
    <n v="337.17642140480098"/>
    <n v="-1"/>
    <x v="1"/>
    <x v="14"/>
    <x v="0"/>
  </r>
  <r>
    <n v="5077"/>
    <n v="6765"/>
    <m/>
    <x v="1"/>
    <n v="3"/>
    <n v="3"/>
    <n v="-1"/>
    <n v="12"/>
    <n v="-1"/>
    <n v="12.0621508394537"/>
    <n v="-1"/>
    <n v="0.71417019590335895"/>
    <n v="-1"/>
    <n v="0.98555487034663503"/>
    <n v="-1"/>
    <n v="332.84556069202898"/>
    <n v="-1"/>
    <x v="2"/>
    <x v="9"/>
    <x v="0"/>
  </r>
  <r>
    <n v="5077"/>
    <n v="4953"/>
    <m/>
    <x v="1"/>
    <n v="4"/>
    <n v="3"/>
    <n v="-1"/>
    <n v="12"/>
    <n v="-1"/>
    <n v="17.358723623589299"/>
    <n v="-1"/>
    <n v="0.56093424657767499"/>
    <n v="-1"/>
    <n v="0.92554150685316405"/>
    <n v="-1"/>
    <n v="192.955733676205"/>
    <n v="-1"/>
    <x v="3"/>
    <x v="0"/>
    <x v="0"/>
  </r>
  <r>
    <n v="5077"/>
    <n v="6768"/>
    <m/>
    <x v="1"/>
    <n v="4"/>
    <n v="3"/>
    <n v="-1"/>
    <n v="12"/>
    <n v="-1"/>
    <n v="33.248079929689702"/>
    <n v="-1"/>
    <n v="0.50927031941373802"/>
    <n v="-1"/>
    <n v="0.70279304079095795"/>
    <n v="-1"/>
    <n v="192.86909291072101"/>
    <n v="-1"/>
    <x v="3"/>
    <x v="11"/>
    <x v="0"/>
  </r>
  <r>
    <n v="5077"/>
    <n v="6777"/>
    <m/>
    <x v="1"/>
    <n v="4"/>
    <n v="3"/>
    <n v="-1"/>
    <n v="12"/>
    <n v="-1"/>
    <n v="38.996955021081703"/>
    <n v="-1"/>
    <n v="0.39819702010885"/>
    <n v="-1"/>
    <n v="0.54951188585146205"/>
    <n v="-1"/>
    <n v="196.56429033833399"/>
    <n v="-1"/>
    <x v="3"/>
    <x v="14"/>
    <x v="0"/>
  </r>
  <r>
    <n v="5077"/>
    <n v="4953"/>
    <m/>
    <x v="1"/>
    <n v="8"/>
    <n v="3"/>
    <n v="-1"/>
    <n v="12"/>
    <n v="-1"/>
    <n v="16.1763081526008"/>
    <n v="-1"/>
    <n v="0.630796553410784"/>
    <n v="-1"/>
    <n v="1.04081431312779"/>
    <n v="-1"/>
    <n v="187.69630108369401"/>
    <n v="-1"/>
    <x v="7"/>
    <x v="0"/>
    <x v="0"/>
  </r>
  <r>
    <n v="5077"/>
    <n v="6760"/>
    <m/>
    <x v="1"/>
    <n v="8"/>
    <n v="3"/>
    <n v="-1"/>
    <n v="12"/>
    <n v="-1"/>
    <n v="11.740156997850301"/>
    <n v="-1"/>
    <n v="1.1464976127706801"/>
    <n v="-1"/>
    <n v="1.58216670015661"/>
    <n v="-1"/>
    <n v="324.93998850165599"/>
    <n v="-1"/>
    <x v="7"/>
    <x v="16"/>
    <x v="0"/>
  </r>
  <r>
    <n v="5077"/>
    <n v="6768"/>
    <m/>
    <x v="1"/>
    <n v="8"/>
    <n v="3"/>
    <n v="-1"/>
    <n v="12"/>
    <n v="-1"/>
    <n v="29.577571258513998"/>
    <n v="-1"/>
    <n v="0.53451155598532496"/>
    <n v="-1"/>
    <n v="0.73762594725974895"/>
    <n v="-1"/>
    <n v="188.560821738138"/>
    <n v="-1"/>
    <x v="7"/>
    <x v="11"/>
    <x v="0"/>
  </r>
  <r>
    <n v="5077"/>
    <n v="6777"/>
    <m/>
    <x v="1"/>
    <n v="8"/>
    <n v="3"/>
    <n v="-1"/>
    <n v="12"/>
    <n v="-1"/>
    <n v="36.059946587524898"/>
    <n v="-1"/>
    <n v="0.34223308351146398"/>
    <n v="-1"/>
    <n v="0.47228165361392599"/>
    <n v="-1"/>
    <n v="186.20347755512699"/>
    <n v="-1"/>
    <x v="7"/>
    <x v="14"/>
    <x v="0"/>
  </r>
  <r>
    <n v="5077"/>
    <n v="4953"/>
    <m/>
    <x v="1"/>
    <n v="12"/>
    <n v="3"/>
    <n v="-1"/>
    <n v="12"/>
    <n v="-1"/>
    <n v="16.983042560519898"/>
    <n v="-1"/>
    <n v="0.583909901226495"/>
    <n v="-1"/>
    <n v="0.96345133702371599"/>
    <n v="-1"/>
    <n v="286.70587172493202"/>
    <n v="-1"/>
    <x v="11"/>
    <x v="0"/>
    <x v="0"/>
  </r>
  <r>
    <n v="5077"/>
    <n v="6768"/>
    <m/>
    <x v="1"/>
    <n v="12"/>
    <n v="3"/>
    <n v="-1"/>
    <n v="12"/>
    <n v="-1"/>
    <n v="28.285147500820202"/>
    <n v="-1"/>
    <n v="0.55673443572847003"/>
    <n v="-1"/>
    <n v="0.76829352130528905"/>
    <n v="-1"/>
    <n v="286.940724074591"/>
    <n v="-1"/>
    <x v="11"/>
    <x v="11"/>
    <x v="0"/>
  </r>
  <r>
    <n v="5077"/>
    <n v="6777"/>
    <m/>
    <x v="1"/>
    <n v="12"/>
    <n v="3"/>
    <n v="-1"/>
    <n v="12"/>
    <n v="-1"/>
    <n v="35.274482929207998"/>
    <n v="-1"/>
    <n v="0.34881344968771599"/>
    <n v="-1"/>
    <n v="0.48136255890577601"/>
    <n v="-1"/>
    <n v="283.22936775363303"/>
    <n v="-1"/>
    <x v="11"/>
    <x v="14"/>
    <x v="0"/>
  </r>
  <r>
    <n v="5078"/>
    <n v="4953"/>
    <m/>
    <x v="1"/>
    <n v="2"/>
    <n v="3"/>
    <n v="-1"/>
    <n v="12"/>
    <n v="-1"/>
    <n v="17.305463409338198"/>
    <n v="-1"/>
    <n v="0.59966171320191697"/>
    <n v="-1"/>
    <n v="0.98944182678316295"/>
    <n v="-1"/>
    <n v="336.26340110976099"/>
    <n v="-1"/>
    <x v="1"/>
    <x v="0"/>
    <x v="0"/>
  </r>
  <r>
    <n v="5078"/>
    <n v="6768"/>
    <m/>
    <x v="1"/>
    <n v="2"/>
    <n v="3"/>
    <n v="-1"/>
    <n v="12"/>
    <n v="-1"/>
    <n v="31.154279316493401"/>
    <n v="-1"/>
    <n v="0.50107898244316695"/>
    <n v="-1"/>
    <n v="0.69148899577157097"/>
    <n v="-1"/>
    <n v="336.06038384041898"/>
    <n v="-1"/>
    <x v="1"/>
    <x v="11"/>
    <x v="0"/>
  </r>
  <r>
    <n v="5078"/>
    <n v="6777"/>
    <m/>
    <x v="1"/>
    <n v="2"/>
    <n v="3"/>
    <n v="-1"/>
    <n v="12"/>
    <n v="-1"/>
    <n v="30.301940513728599"/>
    <n v="-1"/>
    <n v="0.373064617495866"/>
    <n v="-1"/>
    <n v="0.514829170365384"/>
    <n v="-1"/>
    <n v="335.94817211232203"/>
    <n v="-1"/>
    <x v="1"/>
    <x v="14"/>
    <x v="0"/>
  </r>
  <r>
    <n v="5078"/>
    <n v="6765"/>
    <m/>
    <x v="1"/>
    <n v="3"/>
    <n v="3"/>
    <n v="-1"/>
    <n v="12"/>
    <n v="-1"/>
    <n v="11.4661552705423"/>
    <n v="-1"/>
    <n v="0.706398296863187"/>
    <n v="-1"/>
    <n v="0.97482964967119901"/>
    <n v="-1"/>
    <n v="328.03731790662101"/>
    <n v="-1"/>
    <x v="2"/>
    <x v="9"/>
    <x v="0"/>
  </r>
  <r>
    <n v="5078"/>
    <n v="4953"/>
    <m/>
    <x v="1"/>
    <n v="4"/>
    <n v="3"/>
    <n v="-1"/>
    <n v="12"/>
    <n v="-1"/>
    <n v="18.255011488032501"/>
    <n v="-1"/>
    <n v="0.58743473303700899"/>
    <n v="-1"/>
    <n v="0.96926730951106599"/>
    <n v="-1"/>
    <n v="140.86776318650701"/>
    <n v="-1"/>
    <x v="3"/>
    <x v="0"/>
    <x v="0"/>
  </r>
  <r>
    <n v="5078"/>
    <n v="6768"/>
    <m/>
    <x v="1"/>
    <n v="4"/>
    <n v="3"/>
    <n v="-1"/>
    <n v="12"/>
    <n v="-1"/>
    <n v="31.7572997725036"/>
    <n v="-1"/>
    <n v="0.51581469325122598"/>
    <n v="-1"/>
    <n v="0.71182427668669201"/>
    <n v="-1"/>
    <n v="142.12883134562799"/>
    <n v="-1"/>
    <x v="3"/>
    <x v="11"/>
    <x v="0"/>
  </r>
  <r>
    <n v="5078"/>
    <n v="6777"/>
    <m/>
    <x v="1"/>
    <n v="4"/>
    <n v="3"/>
    <n v="-1"/>
    <n v="12"/>
    <n v="-1"/>
    <n v="34.3344163643755"/>
    <n v="-1"/>
    <n v="0.36030773030686197"/>
    <n v="-1"/>
    <n v="0.49722466610538801"/>
    <n v="-1"/>
    <n v="138.890766232743"/>
    <n v="-1"/>
    <x v="3"/>
    <x v="14"/>
    <x v="0"/>
  </r>
  <r>
    <n v="5078"/>
    <n v="4953"/>
    <m/>
    <x v="1"/>
    <n v="8"/>
    <n v="3"/>
    <n v="-1"/>
    <n v="12"/>
    <n v="-1"/>
    <n v="19.665520619222502"/>
    <n v="-1"/>
    <n v="0.514363187877658"/>
    <n v="-1"/>
    <n v="0.848699259998136"/>
    <n v="-1"/>
    <n v="188.401409599121"/>
    <n v="-1"/>
    <x v="7"/>
    <x v="0"/>
    <x v="0"/>
  </r>
  <r>
    <n v="5078"/>
    <n v="6777"/>
    <m/>
    <x v="1"/>
    <n v="8"/>
    <n v="3"/>
    <n v="-1"/>
    <n v="12"/>
    <n v="-1"/>
    <n v="39.028338448754297"/>
    <n v="-1"/>
    <n v="0.30391521730722398"/>
    <n v="-1"/>
    <n v="0.41940299843478801"/>
    <n v="-1"/>
    <n v="185.286032295165"/>
    <n v="-1"/>
    <x v="7"/>
    <x v="14"/>
    <x v="0"/>
  </r>
  <r>
    <n v="5078"/>
    <n v="6760"/>
    <m/>
    <x v="1"/>
    <n v="11"/>
    <n v="3"/>
    <n v="-1"/>
    <n v="12"/>
    <n v="-1"/>
    <n v="15.0453193456958"/>
    <n v="-1"/>
    <n v="0.99316399168995095"/>
    <n v="-1"/>
    <n v="1.37056630379636"/>
    <n v="-1"/>
    <n v="124.03230938146299"/>
    <n v="-1"/>
    <x v="10"/>
    <x v="16"/>
    <x v="0"/>
  </r>
  <r>
    <n v="5078"/>
    <n v="4953"/>
    <m/>
    <x v="1"/>
    <n v="12"/>
    <n v="3"/>
    <n v="-1"/>
    <n v="12"/>
    <n v="-1"/>
    <n v="16.256300657906699"/>
    <n v="-1"/>
    <n v="0.61299299676271701"/>
    <n v="-1"/>
    <n v="1.0114384446584801"/>
    <n v="-1"/>
    <n v="286.37285255201101"/>
    <n v="-1"/>
    <x v="11"/>
    <x v="0"/>
    <x v="0"/>
  </r>
  <r>
    <n v="5078"/>
    <n v="6768"/>
    <m/>
    <x v="1"/>
    <n v="12"/>
    <n v="3"/>
    <n v="-1"/>
    <n v="12"/>
    <n v="-1"/>
    <n v="29.819349484267899"/>
    <n v="-1"/>
    <n v="0.52157468583630995"/>
    <n v="-1"/>
    <n v="0.71977306645410899"/>
    <n v="-1"/>
    <n v="286.61157760944099"/>
    <n v="-1"/>
    <x v="11"/>
    <x v="11"/>
    <x v="0"/>
  </r>
  <r>
    <n v="5078"/>
    <n v="6777"/>
    <m/>
    <x v="1"/>
    <n v="12"/>
    <n v="3"/>
    <n v="-1"/>
    <n v="12"/>
    <n v="-1"/>
    <n v="28.412861013046498"/>
    <n v="-1"/>
    <n v="0.40393739689840702"/>
    <n v="-1"/>
    <n v="0.55743360579367796"/>
    <n v="-1"/>
    <n v="287.861005898092"/>
    <n v="-1"/>
    <x v="11"/>
    <x v="14"/>
    <x v="0"/>
  </r>
  <r>
    <n v="5084"/>
    <n v="4953"/>
    <m/>
    <x v="1"/>
    <n v="1"/>
    <n v="2"/>
    <n v="-1"/>
    <n v="8"/>
    <n v="-1"/>
    <n v="15.8765927955503"/>
    <n v="-1"/>
    <n v="0.37809322202835699"/>
    <n v="-1"/>
    <n v="0.62385381634678905"/>
    <n v="-1"/>
    <n v="393.58923807059"/>
    <n v="-1"/>
    <x v="0"/>
    <x v="0"/>
    <x v="0"/>
  </r>
  <r>
    <n v="5084"/>
    <n v="6768"/>
    <m/>
    <x v="1"/>
    <n v="1"/>
    <n v="2"/>
    <n v="-1"/>
    <n v="8"/>
    <n v="-1"/>
    <n v="34.260842902834902"/>
    <n v="-1"/>
    <n v="0.30802383629529101"/>
    <n v="-1"/>
    <n v="0.42507289408750198"/>
    <n v="-1"/>
    <n v="391.95929016641298"/>
    <n v="-1"/>
    <x v="0"/>
    <x v="11"/>
    <x v="0"/>
  </r>
  <r>
    <n v="5084"/>
    <n v="6777"/>
    <m/>
    <x v="1"/>
    <n v="1"/>
    <n v="2"/>
    <n v="-1"/>
    <n v="8"/>
    <n v="-1"/>
    <n v="43.129126554745397"/>
    <n v="-1"/>
    <n v="0.19110947579919799"/>
    <n v="-1"/>
    <n v="0.26373107569161203"/>
    <n v="-1"/>
    <n v="400.46452168744798"/>
    <n v="-1"/>
    <x v="0"/>
    <x v="14"/>
    <x v="0"/>
  </r>
  <r>
    <n v="5084"/>
    <n v="6765"/>
    <m/>
    <x v="1"/>
    <n v="2"/>
    <n v="2"/>
    <n v="-1"/>
    <n v="8"/>
    <n v="-1"/>
    <n v="14.155869924391199"/>
    <n v="-1"/>
    <n v="0.42933214453736501"/>
    <n v="-1"/>
    <n v="0.59247835946156402"/>
    <n v="-1"/>
    <n v="635.67533579133897"/>
    <n v="-1"/>
    <x v="1"/>
    <x v="9"/>
    <x v="0"/>
  </r>
  <r>
    <n v="5084"/>
    <n v="6775"/>
    <m/>
    <x v="1"/>
    <n v="4"/>
    <n v="2"/>
    <n v="-1"/>
    <n v="8"/>
    <n v="-1"/>
    <n v="37.835024634171702"/>
    <n v="-1"/>
    <n v="0.21202906231193899"/>
    <n v="-1"/>
    <n v="0.29260010599047598"/>
    <n v="-1"/>
    <n v="63.347104507315301"/>
    <n v="-1"/>
    <x v="3"/>
    <x v="12"/>
    <x v="0"/>
  </r>
  <r>
    <n v="5084"/>
    <n v="6775"/>
    <m/>
    <x v="1"/>
    <n v="5"/>
    <n v="2"/>
    <n v="-1"/>
    <n v="8"/>
    <n v="-1"/>
    <n v="50.477047835274803"/>
    <n v="-1"/>
    <n v="0.159196880529136"/>
    <n v="-1"/>
    <n v="0.219691695130208"/>
    <n v="-1"/>
    <n v="480.06209083731198"/>
    <n v="-1"/>
    <x v="4"/>
    <x v="12"/>
    <x v="0"/>
  </r>
  <r>
    <n v="5084"/>
    <n v="4949"/>
    <m/>
    <x v="1"/>
    <n v="6"/>
    <n v="2"/>
    <n v="-1"/>
    <n v="8"/>
    <n v="-1"/>
    <n v="27.399102283635699"/>
    <n v="-1"/>
    <n v="0.30181901200667299"/>
    <n v="-1"/>
    <n v="0.49800136981101101"/>
    <n v="-1"/>
    <n v="61.381732321251903"/>
    <n v="-1"/>
    <x v="5"/>
    <x v="0"/>
    <x v="0"/>
  </r>
  <r>
    <n v="5084"/>
    <n v="4953"/>
    <m/>
    <x v="1"/>
    <n v="6"/>
    <n v="2"/>
    <n v="-1"/>
    <n v="8"/>
    <n v="-1"/>
    <n v="15.9223100006742"/>
    <n v="-1"/>
    <n v="0.43837374053265998"/>
    <n v="-1"/>
    <n v="0.72331667187888904"/>
    <n v="-1"/>
    <n v="381.87654089588699"/>
    <n v="-1"/>
    <x v="5"/>
    <x v="0"/>
    <x v="0"/>
  </r>
  <r>
    <n v="5084"/>
    <n v="6770"/>
    <m/>
    <x v="1"/>
    <n v="6"/>
    <n v="2"/>
    <n v="-1"/>
    <n v="8"/>
    <n v="-1"/>
    <n v="11.6344400447139"/>
    <n v="-1"/>
    <n v="0.76504534677094904"/>
    <n v="-1"/>
    <n v="1.05576257854391"/>
    <n v="-1"/>
    <n v="100.98742717049601"/>
    <n v="-1"/>
    <x v="5"/>
    <x v="15"/>
    <x v="0"/>
  </r>
  <r>
    <n v="5084"/>
    <n v="6777"/>
    <m/>
    <x v="1"/>
    <n v="6"/>
    <n v="2"/>
    <n v="-1"/>
    <n v="8"/>
    <n v="-1"/>
    <n v="45.483492755381398"/>
    <n v="-1"/>
    <n v="0.18123320920247199"/>
    <n v="-1"/>
    <n v="0.250101827835224"/>
    <n v="-1"/>
    <n v="379.54582451327599"/>
    <n v="-1"/>
    <x v="5"/>
    <x v="14"/>
    <x v="0"/>
  </r>
  <r>
    <n v="5084"/>
    <n v="4953"/>
    <m/>
    <x v="1"/>
    <n v="7"/>
    <n v="2"/>
    <n v="-1"/>
    <n v="8"/>
    <n v="-1"/>
    <n v="17.897700419997701"/>
    <n v="-1"/>
    <n v="0.41092515998532703"/>
    <n v="-1"/>
    <n v="0.67802651397578895"/>
    <n v="-1"/>
    <n v="386.66361593834699"/>
    <n v="-1"/>
    <x v="6"/>
    <x v="0"/>
    <x v="0"/>
  </r>
  <r>
    <n v="5084"/>
    <n v="6768"/>
    <m/>
    <x v="1"/>
    <n v="7"/>
    <n v="2"/>
    <n v="-1"/>
    <n v="8"/>
    <n v="-1"/>
    <n v="31.989929163934999"/>
    <n v="-1"/>
    <n v="0.337334086797067"/>
    <n v="-1"/>
    <n v="0.46552103977995302"/>
    <n v="-1"/>
    <n v="386.07040908678903"/>
    <n v="-1"/>
    <x v="6"/>
    <x v="11"/>
    <x v="0"/>
  </r>
  <r>
    <n v="5084"/>
    <n v="6775"/>
    <m/>
    <x v="1"/>
    <n v="7"/>
    <n v="2"/>
    <n v="-1"/>
    <n v="8"/>
    <n v="-1"/>
    <n v="36.800689166416298"/>
    <n v="-1"/>
    <n v="0.224437250402577"/>
    <n v="-1"/>
    <n v="0.309723405555556"/>
    <n v="-1"/>
    <n v="369.626260955936"/>
    <n v="-1"/>
    <x v="6"/>
    <x v="12"/>
    <x v="0"/>
  </r>
  <r>
    <n v="5084"/>
    <n v="6777"/>
    <m/>
    <x v="1"/>
    <n v="7"/>
    <n v="2"/>
    <n v="-1"/>
    <n v="8"/>
    <n v="-1"/>
    <n v="29.701803788269601"/>
    <n v="-1"/>
    <n v="0.26862516672378201"/>
    <n v="-1"/>
    <n v="0.37070272879791499"/>
    <n v="-1"/>
    <n v="390.10670362809299"/>
    <n v="-1"/>
    <x v="6"/>
    <x v="14"/>
    <x v="0"/>
  </r>
  <r>
    <n v="5084"/>
    <n v="6760"/>
    <m/>
    <x v="1"/>
    <n v="8"/>
    <n v="2"/>
    <n v="-1"/>
    <n v="8"/>
    <n v="-1"/>
    <n v="16.2249493258632"/>
    <n v="-1"/>
    <n v="0.51882752125912801"/>
    <n v="-1"/>
    <n v="0.71598197686363496"/>
    <n v="-1"/>
    <n v="12.756982206339099"/>
    <n v="-1"/>
    <x v="7"/>
    <x v="16"/>
    <x v="0"/>
  </r>
  <r>
    <n v="5084"/>
    <n v="4953"/>
    <m/>
    <x v="1"/>
    <n v="9"/>
    <n v="2"/>
    <n v="-1"/>
    <n v="8"/>
    <n v="-1"/>
    <n v="16.897569678765901"/>
    <n v="-1"/>
    <n v="0.39033131861853598"/>
    <n v="-1"/>
    <n v="0.64404667572058505"/>
    <n v="-1"/>
    <n v="384.603653652167"/>
    <n v="-1"/>
    <x v="8"/>
    <x v="0"/>
    <x v="0"/>
  </r>
  <r>
    <n v="5084"/>
    <n v="6768"/>
    <m/>
    <x v="1"/>
    <n v="9"/>
    <n v="2"/>
    <n v="-1"/>
    <n v="8"/>
    <n v="-1"/>
    <n v="29.038996351833301"/>
    <n v="-1"/>
    <n v="0.38498781227977502"/>
    <n v="-1"/>
    <n v="0.53128318094608995"/>
    <n v="-1"/>
    <n v="384.67359383059801"/>
    <n v="-1"/>
    <x v="8"/>
    <x v="11"/>
    <x v="0"/>
  </r>
  <r>
    <n v="5084"/>
    <n v="6777"/>
    <m/>
    <x v="1"/>
    <n v="9"/>
    <n v="2"/>
    <n v="-1"/>
    <n v="8"/>
    <n v="-1"/>
    <n v="33.754207450529499"/>
    <n v="-1"/>
    <n v="0.238315597851084"/>
    <n v="-1"/>
    <n v="0.32887552389811903"/>
    <n v="-1"/>
    <n v="389.602072721985"/>
    <n v="-1"/>
    <x v="8"/>
    <x v="14"/>
    <x v="0"/>
  </r>
  <r>
    <n v="5084"/>
    <n v="4953"/>
    <m/>
    <x v="1"/>
    <n v="10"/>
    <n v="2"/>
    <n v="-1"/>
    <n v="8"/>
    <n v="-1"/>
    <n v="17.944556316252498"/>
    <n v="-1"/>
    <n v="0.40749469459231502"/>
    <n v="-1"/>
    <n v="0.67236624607731998"/>
    <n v="-1"/>
    <n v="579.06515737022403"/>
    <n v="-1"/>
    <x v="9"/>
    <x v="0"/>
    <x v="0"/>
  </r>
  <r>
    <n v="5084"/>
    <n v="6760"/>
    <m/>
    <x v="1"/>
    <n v="10"/>
    <n v="2"/>
    <n v="-1"/>
    <n v="8"/>
    <n v="-1"/>
    <n v="11.8067728282258"/>
    <n v="-1"/>
    <n v="0.64123204547739099"/>
    <n v="-1"/>
    <n v="0.88490021970116695"/>
    <n v="-1"/>
    <n v="427.08749721551601"/>
    <n v="-1"/>
    <x v="9"/>
    <x v="16"/>
    <x v="0"/>
  </r>
  <r>
    <n v="5084"/>
    <n v="6768"/>
    <m/>
    <x v="1"/>
    <n v="10"/>
    <n v="2"/>
    <n v="-1"/>
    <n v="8"/>
    <n v="-1"/>
    <n v="28.370071839721799"/>
    <n v="-1"/>
    <n v="0.376560457718562"/>
    <n v="-1"/>
    <n v="0.51965343165161604"/>
    <n v="-1"/>
    <n v="578.95755741006599"/>
    <n v="-1"/>
    <x v="9"/>
    <x v="11"/>
    <x v="0"/>
  </r>
  <r>
    <n v="5084"/>
    <n v="6775"/>
    <m/>
    <x v="1"/>
    <n v="10"/>
    <n v="2"/>
    <n v="-1"/>
    <n v="8"/>
    <n v="-1"/>
    <n v="46.708394390467298"/>
    <n v="-1"/>
    <n v="0.17205178545021699"/>
    <n v="-1"/>
    <n v="0.23743146392129899"/>
    <n v="-1"/>
    <n v="657.88573354072003"/>
    <n v="-1"/>
    <x v="9"/>
    <x v="12"/>
    <x v="0"/>
  </r>
  <r>
    <n v="5084"/>
    <n v="6777"/>
    <m/>
    <x v="1"/>
    <n v="10"/>
    <n v="2"/>
    <n v="-1"/>
    <n v="8"/>
    <n v="-1"/>
    <n v="29.693358292331201"/>
    <n v="-1"/>
    <n v="0.26769290880432001"/>
    <n v="-1"/>
    <n v="0.36941621287350201"/>
    <n v="-1"/>
    <n v="580.25506272560403"/>
    <n v="-1"/>
    <x v="9"/>
    <x v="14"/>
    <x v="0"/>
  </r>
  <r>
    <n v="5084"/>
    <n v="4524"/>
    <m/>
    <x v="1"/>
    <n v="11"/>
    <n v="2"/>
    <n v="-1"/>
    <n v="8"/>
    <n v="-1"/>
    <n v="25.930524635204701"/>
    <n v="-1"/>
    <n v="5.4839171464513603"/>
    <n v="-1"/>
    <n v="9.0484632916447403"/>
    <n v="-1"/>
    <n v="540.54164631477795"/>
    <n v="-1"/>
    <x v="10"/>
    <x v="0"/>
    <x v="0"/>
  </r>
  <r>
    <n v="5082"/>
    <n v="4953"/>
    <m/>
    <x v="1"/>
    <n v="1"/>
    <n v="2"/>
    <n v="-1"/>
    <n v="8"/>
    <n v="-1"/>
    <n v="18.509898063455399"/>
    <n v="-1"/>
    <n v="0.342457585404085"/>
    <n v="-1"/>
    <n v="0.56505501591674001"/>
    <n v="-1"/>
    <n v="384.48427151897198"/>
    <n v="-1"/>
    <x v="0"/>
    <x v="0"/>
    <x v="0"/>
  </r>
  <r>
    <n v="5082"/>
    <n v="6768"/>
    <m/>
    <x v="1"/>
    <n v="1"/>
    <n v="2"/>
    <n v="-1"/>
    <n v="8"/>
    <n v="-1"/>
    <n v="33.806139865732497"/>
    <n v="-1"/>
    <n v="0.33674990063053001"/>
    <n v="-1"/>
    <n v="0.46471486287013197"/>
    <n v="-1"/>
    <n v="385.55218629592798"/>
    <n v="-1"/>
    <x v="0"/>
    <x v="11"/>
    <x v="0"/>
  </r>
  <r>
    <n v="5082"/>
    <n v="6777"/>
    <m/>
    <x v="1"/>
    <n v="1"/>
    <n v="2"/>
    <n v="-1"/>
    <n v="8"/>
    <n v="-1"/>
    <n v="37.454829875916197"/>
    <n v="-1"/>
    <n v="0.222710219048427"/>
    <n v="-1"/>
    <n v="0.30734010122486399"/>
    <n v="-1"/>
    <n v="381.82713346278899"/>
    <n v="-1"/>
    <x v="0"/>
    <x v="14"/>
    <x v="0"/>
  </r>
  <r>
    <n v="5082"/>
    <n v="6765"/>
    <m/>
    <x v="1"/>
    <n v="2"/>
    <n v="2"/>
    <n v="-1"/>
    <n v="8"/>
    <n v="-1"/>
    <n v="12.8820736045824"/>
    <n v="-1"/>
    <n v="0.46736074619100598"/>
    <n v="-1"/>
    <n v="0.64495782974358795"/>
    <n v="-1"/>
    <n v="597.800701695155"/>
    <n v="-1"/>
    <x v="1"/>
    <x v="9"/>
    <x v="0"/>
  </r>
  <r>
    <n v="5082"/>
    <n v="6775"/>
    <m/>
    <x v="1"/>
    <n v="4"/>
    <n v="2"/>
    <n v="-1"/>
    <n v="8"/>
    <n v="-1"/>
    <n v="34.544655394031899"/>
    <n v="-1"/>
    <n v="0.23500157259749599"/>
    <n v="-1"/>
    <n v="0.32430217018454399"/>
    <n v="-1"/>
    <n v="58.887132048746899"/>
    <n v="-1"/>
    <x v="3"/>
    <x v="12"/>
    <x v="0"/>
  </r>
  <r>
    <n v="5082"/>
    <n v="6775"/>
    <m/>
    <x v="1"/>
    <n v="5"/>
    <n v="2"/>
    <n v="-1"/>
    <n v="8"/>
    <n v="-1"/>
    <n v="42.679995976057199"/>
    <n v="-1"/>
    <n v="0.195740071144374"/>
    <n v="-1"/>
    <n v="0.27012129817923602"/>
    <n v="-1"/>
    <n v="471.029786655306"/>
    <n v="-1"/>
    <x v="4"/>
    <x v="12"/>
    <x v="0"/>
  </r>
  <r>
    <n v="5082"/>
    <n v="4949"/>
    <m/>
    <x v="1"/>
    <n v="6"/>
    <n v="2"/>
    <n v="-1"/>
    <n v="8"/>
    <n v="-1"/>
    <n v="32.494648365074099"/>
    <n v="-1"/>
    <n v="0.25886517720322699"/>
    <n v="-1"/>
    <n v="0.42712754238532502"/>
    <n v="-1"/>
    <n v="51.461309348323198"/>
    <n v="-1"/>
    <x v="5"/>
    <x v="0"/>
    <x v="0"/>
  </r>
  <r>
    <n v="5082"/>
    <n v="4953"/>
    <m/>
    <x v="1"/>
    <n v="6"/>
    <n v="2"/>
    <n v="-1"/>
    <n v="8"/>
    <n v="-1"/>
    <n v="15.1990701603732"/>
    <n v="-1"/>
    <n v="0.41297303902124999"/>
    <n v="-1"/>
    <n v="0.68140551438506303"/>
    <n v="-1"/>
    <n v="290.41225958674499"/>
    <n v="-1"/>
    <x v="5"/>
    <x v="0"/>
    <x v="0"/>
  </r>
  <r>
    <n v="5082"/>
    <n v="6768"/>
    <m/>
    <x v="1"/>
    <n v="6"/>
    <n v="2"/>
    <n v="-1"/>
    <n v="8"/>
    <n v="-1"/>
    <n v="29.860729971212599"/>
    <n v="-1"/>
    <n v="0.37310721702419197"/>
    <n v="-1"/>
    <n v="0.51488795949338495"/>
    <n v="-1"/>
    <n v="290.60272044780203"/>
    <n v="-1"/>
    <x v="5"/>
    <x v="11"/>
    <x v="0"/>
  </r>
  <r>
    <n v="5082"/>
    <n v="6770"/>
    <m/>
    <x v="1"/>
    <n v="6"/>
    <n v="2"/>
    <n v="-1"/>
    <n v="8"/>
    <n v="-1"/>
    <n v="5.1102347632284104"/>
    <n v="-1"/>
    <n v="1.14339647040125"/>
    <n v="-1"/>
    <n v="1.57788712915372"/>
    <n v="-1"/>
    <n v="92.591402016689003"/>
    <n v="-1"/>
    <x v="5"/>
    <x v="15"/>
    <x v="0"/>
  </r>
  <r>
    <n v="5082"/>
    <n v="6777"/>
    <m/>
    <x v="1"/>
    <n v="6"/>
    <n v="2"/>
    <n v="-1"/>
    <n v="8"/>
    <n v="-1"/>
    <n v="48.634157579373998"/>
    <n v="-1"/>
    <n v="0.17017301140253699"/>
    <n v="-1"/>
    <n v="0.23483875492405301"/>
    <n v="-1"/>
    <n v="295.02092016528599"/>
    <n v="-1"/>
    <x v="5"/>
    <x v="14"/>
    <x v="0"/>
  </r>
  <r>
    <n v="5082"/>
    <n v="4953"/>
    <m/>
    <x v="1"/>
    <n v="7"/>
    <n v="2"/>
    <n v="-1"/>
    <n v="8"/>
    <n v="-1"/>
    <n v="14.968155490079001"/>
    <n v="-1"/>
    <n v="0.40289355657778397"/>
    <n v="-1"/>
    <n v="0.66477436835334303"/>
    <n v="-1"/>
    <n v="480.70562975645902"/>
    <n v="-1"/>
    <x v="6"/>
    <x v="0"/>
    <x v="0"/>
  </r>
  <r>
    <n v="5082"/>
    <n v="6768"/>
    <m/>
    <x v="1"/>
    <n v="7"/>
    <n v="2"/>
    <n v="-1"/>
    <n v="8"/>
    <n v="-1"/>
    <n v="29.664335034559301"/>
    <n v="-1"/>
    <n v="0.34824340575825002"/>
    <n v="-1"/>
    <n v="0.480575899946385"/>
    <n v="-1"/>
    <n v="479.83104488464102"/>
    <n v="-1"/>
    <x v="6"/>
    <x v="11"/>
    <x v="0"/>
  </r>
  <r>
    <n v="5082"/>
    <n v="6775"/>
    <m/>
    <x v="1"/>
    <n v="7"/>
    <n v="2"/>
    <n v="-1"/>
    <n v="8"/>
    <n v="-1"/>
    <n v="49.325688654574101"/>
    <n v="-1"/>
    <n v="0.16251591010549199"/>
    <n v="-1"/>
    <n v="0.224271955945578"/>
    <n v="-1"/>
    <n v="362.41785538578398"/>
    <n v="-1"/>
    <x v="6"/>
    <x v="12"/>
    <x v="0"/>
  </r>
  <r>
    <n v="5082"/>
    <n v="6777"/>
    <m/>
    <x v="1"/>
    <n v="7"/>
    <n v="2"/>
    <n v="-1"/>
    <n v="8"/>
    <n v="-1"/>
    <n v="34.720023506299697"/>
    <n v="-1"/>
    <n v="0.25343986666179502"/>
    <n v="-1"/>
    <n v="0.34974701478478198"/>
    <n v="-1"/>
    <n v="482.275814634651"/>
    <n v="-1"/>
    <x v="6"/>
    <x v="14"/>
    <x v="0"/>
  </r>
  <r>
    <n v="5082"/>
    <n v="6770"/>
    <m/>
    <x v="1"/>
    <n v="8"/>
    <n v="2"/>
    <n v="-1"/>
    <n v="8"/>
    <n v="-1"/>
    <n v="3.1471439699524302"/>
    <n v="-1"/>
    <n v="2.3268507628793902"/>
    <n v="-1"/>
    <n v="3.21105405277356"/>
    <n v="-1"/>
    <n v="357.99489969093202"/>
    <n v="-1"/>
    <x v="7"/>
    <x v="15"/>
    <x v="0"/>
  </r>
  <r>
    <n v="5082"/>
    <n v="4953"/>
    <m/>
    <x v="1"/>
    <n v="9"/>
    <n v="2"/>
    <n v="-1"/>
    <n v="8"/>
    <n v="-1"/>
    <n v="15.822468955142799"/>
    <n v="-1"/>
    <n v="0.42971939342020798"/>
    <n v="-1"/>
    <n v="0.70903699914334295"/>
    <n v="-1"/>
    <n v="447.72082092482998"/>
    <n v="-1"/>
    <x v="8"/>
    <x v="0"/>
    <x v="0"/>
  </r>
  <r>
    <n v="5082"/>
    <n v="6768"/>
    <m/>
    <x v="1"/>
    <n v="9"/>
    <n v="2"/>
    <n v="-1"/>
    <n v="8"/>
    <n v="-1"/>
    <n v="32.516807783854603"/>
    <n v="-1"/>
    <n v="0.34378964809721602"/>
    <n v="-1"/>
    <n v="0.47442971437415898"/>
    <n v="-1"/>
    <n v="445.99242101171097"/>
    <n v="-1"/>
    <x v="8"/>
    <x v="11"/>
    <x v="0"/>
  </r>
  <r>
    <n v="5082"/>
    <n v="6777"/>
    <m/>
    <x v="1"/>
    <n v="9"/>
    <n v="2"/>
    <n v="-1"/>
    <n v="8"/>
    <n v="-1"/>
    <n v="36.506016867954202"/>
    <n v="-1"/>
    <n v="0.220432606496199"/>
    <n v="-1"/>
    <n v="0.30419699591365001"/>
    <n v="-1"/>
    <n v="449.02043909093101"/>
    <n v="-1"/>
    <x v="8"/>
    <x v="14"/>
    <x v="0"/>
  </r>
  <r>
    <n v="5082"/>
    <n v="4953"/>
    <m/>
    <x v="1"/>
    <n v="10"/>
    <n v="2"/>
    <n v="-1"/>
    <n v="8"/>
    <n v="-1"/>
    <n v="17.512634892860302"/>
    <n v="-1"/>
    <n v="0.45309609764075198"/>
    <n v="-1"/>
    <n v="0.74760856110724005"/>
    <n v="-1"/>
    <n v="577.20839666026097"/>
    <n v="-1"/>
    <x v="9"/>
    <x v="0"/>
    <x v="0"/>
  </r>
  <r>
    <n v="5082"/>
    <n v="6768"/>
    <m/>
    <x v="1"/>
    <n v="10"/>
    <n v="2"/>
    <n v="-1"/>
    <n v="8"/>
    <n v="-1"/>
    <n v="35.411161636762998"/>
    <n v="-1"/>
    <n v="0.30331372683952301"/>
    <n v="-1"/>
    <n v="0.41857294303854198"/>
    <n v="-1"/>
    <n v="576.911137376689"/>
    <n v="-1"/>
    <x v="9"/>
    <x v="11"/>
    <x v="0"/>
  </r>
  <r>
    <n v="5082"/>
    <n v="6770"/>
    <m/>
    <x v="1"/>
    <n v="10"/>
    <n v="2"/>
    <n v="-1"/>
    <n v="8"/>
    <n v="-1"/>
    <n v="2.6920604004417199"/>
    <n v="-1"/>
    <n v="3.0001763952307101"/>
    <n v="-1"/>
    <n v="4.1402434254183804"/>
    <n v="-1"/>
    <n v="712.81490255980202"/>
    <n v="-1"/>
    <x v="9"/>
    <x v="15"/>
    <x v="0"/>
  </r>
  <r>
    <n v="5082"/>
    <n v="6775"/>
    <m/>
    <x v="1"/>
    <n v="10"/>
    <n v="2"/>
    <n v="-1"/>
    <n v="8"/>
    <n v="-1"/>
    <n v="47.422410066388899"/>
    <n v="-1"/>
    <n v="0.16971515759543401"/>
    <n v="-1"/>
    <n v="0.234206917481698"/>
    <n v="-1"/>
    <n v="661.05897417744904"/>
    <n v="-1"/>
    <x v="9"/>
    <x v="12"/>
    <x v="0"/>
  </r>
  <r>
    <n v="5082"/>
    <n v="6777"/>
    <m/>
    <x v="1"/>
    <n v="10"/>
    <n v="2"/>
    <n v="-1"/>
    <n v="8"/>
    <n v="-1"/>
    <n v="43.823952842333597"/>
    <n v="-1"/>
    <n v="0.18619764839748501"/>
    <n v="-1"/>
    <n v="0.25695275390067002"/>
    <n v="-1"/>
    <n v="576.20073489030699"/>
    <n v="-1"/>
    <x v="9"/>
    <x v="14"/>
    <x v="0"/>
  </r>
  <r>
    <n v="5082"/>
    <n v="4524"/>
    <m/>
    <x v="1"/>
    <n v="11"/>
    <n v="2"/>
    <n v="-1"/>
    <n v="8"/>
    <n v="-1"/>
    <n v="18.9533669330321"/>
    <n v="-1"/>
    <n v="5.5997736387934696"/>
    <n v="-1"/>
    <n v="9.2396265040092302"/>
    <n v="-1"/>
    <n v="538.492294846753"/>
    <n v="-1"/>
    <x v="10"/>
    <x v="0"/>
    <x v="0"/>
  </r>
  <r>
    <n v="5082"/>
    <n v="6760"/>
    <m/>
    <x v="1"/>
    <n v="12"/>
    <n v="2"/>
    <n v="-1"/>
    <n v="8"/>
    <n v="-1"/>
    <n v="10.866710167516"/>
    <n v="-1"/>
    <n v="0.73031062346488795"/>
    <n v="-1"/>
    <n v="1.0078286568991499"/>
    <n v="-1"/>
    <n v="59.420469452875501"/>
    <n v="-1"/>
    <x v="11"/>
    <x v="16"/>
    <x v="0"/>
  </r>
  <r>
    <n v="5079"/>
    <n v="4953"/>
    <m/>
    <x v="1"/>
    <n v="1"/>
    <n v="2"/>
    <n v="-1"/>
    <n v="8"/>
    <n v="-1"/>
    <n v="16.840989919764102"/>
    <n v="-1"/>
    <n v="0.361597920684397"/>
    <n v="-1"/>
    <n v="0.596636569129255"/>
    <n v="-1"/>
    <n v="378.51281731780398"/>
    <n v="-1"/>
    <x v="0"/>
    <x v="0"/>
    <x v="0"/>
  </r>
  <r>
    <n v="5079"/>
    <n v="6768"/>
    <m/>
    <x v="1"/>
    <n v="1"/>
    <n v="2"/>
    <n v="-1"/>
    <n v="8"/>
    <n v="-1"/>
    <n v="35.301793957090403"/>
    <n v="-1"/>
    <n v="0.30110890654601802"/>
    <n v="-1"/>
    <n v="0.41553029103350497"/>
    <n v="-1"/>
    <n v="380.14931737306603"/>
    <n v="-1"/>
    <x v="0"/>
    <x v="11"/>
    <x v="0"/>
  </r>
  <r>
    <n v="5079"/>
    <n v="6777"/>
    <m/>
    <x v="1"/>
    <n v="1"/>
    <n v="2"/>
    <n v="-1"/>
    <n v="8"/>
    <n v="-1"/>
    <n v="44.4710849728298"/>
    <n v="-1"/>
    <n v="0.18364159320933299"/>
    <n v="-1"/>
    <n v="0.25342539775320799"/>
    <n v="-1"/>
    <n v="371.39759424009901"/>
    <n v="-1"/>
    <x v="0"/>
    <x v="14"/>
    <x v="0"/>
  </r>
  <r>
    <n v="5079"/>
    <n v="6765"/>
    <m/>
    <x v="1"/>
    <n v="2"/>
    <n v="2"/>
    <n v="-1"/>
    <n v="8"/>
    <n v="-1"/>
    <n v="13.6350705786788"/>
    <n v="-1"/>
    <n v="0.452833239681529"/>
    <n v="-1"/>
    <n v="0.62490987076050997"/>
    <n v="-1"/>
    <n v="590.75409510368104"/>
    <n v="-1"/>
    <x v="1"/>
    <x v="9"/>
    <x v="0"/>
  </r>
  <r>
    <n v="5079"/>
    <n v="6775"/>
    <m/>
    <x v="1"/>
    <n v="4"/>
    <n v="2"/>
    <n v="-1"/>
    <n v="8"/>
    <n v="-1"/>
    <n v="44.477952943164397"/>
    <n v="-1"/>
    <n v="0.182748619690565"/>
    <n v="-1"/>
    <n v="0.25219309517298"/>
    <n v="-1"/>
    <n v="63.882502600660899"/>
    <n v="-1"/>
    <x v="3"/>
    <x v="12"/>
    <x v="0"/>
  </r>
  <r>
    <n v="5079"/>
    <n v="6775"/>
    <m/>
    <x v="1"/>
    <n v="5"/>
    <n v="2"/>
    <n v="-1"/>
    <n v="8"/>
    <n v="-1"/>
    <n v="32.461143394839901"/>
    <n v="-1"/>
    <n v="0.24655215457125201"/>
    <n v="-1"/>
    <n v="0.34024197330832801"/>
    <n v="-1"/>
    <n v="485.43430787504002"/>
    <n v="-1"/>
    <x v="4"/>
    <x v="12"/>
    <x v="0"/>
  </r>
  <r>
    <n v="5079"/>
    <n v="4949"/>
    <m/>
    <x v="1"/>
    <n v="6"/>
    <n v="2"/>
    <n v="-1"/>
    <n v="8"/>
    <n v="-1"/>
    <n v="37.9927258923598"/>
    <n v="-1"/>
    <n v="0.20970979904584"/>
    <n v="-1"/>
    <n v="0.34602116842563702"/>
    <n v="-1"/>
    <n v="71.553902788482901"/>
    <n v="-1"/>
    <x v="5"/>
    <x v="0"/>
    <x v="0"/>
  </r>
  <r>
    <n v="5079"/>
    <n v="4953"/>
    <m/>
    <x v="1"/>
    <n v="6"/>
    <n v="2"/>
    <n v="-1"/>
    <n v="8"/>
    <n v="-1"/>
    <n v="15.6566472785308"/>
    <n v="-1"/>
    <n v="0.44271548844043801"/>
    <n v="-1"/>
    <n v="0.73048055592672201"/>
    <n v="-1"/>
    <n v="225.479839885366"/>
    <n v="-1"/>
    <x v="5"/>
    <x v="0"/>
    <x v="0"/>
  </r>
  <r>
    <n v="5079"/>
    <n v="6768"/>
    <m/>
    <x v="1"/>
    <n v="6"/>
    <n v="2"/>
    <n v="-1"/>
    <n v="8"/>
    <n v="-1"/>
    <n v="30.058854930410501"/>
    <n v="-1"/>
    <n v="0.33365969724977901"/>
    <n v="-1"/>
    <n v="0.46045038220469497"/>
    <n v="-1"/>
    <n v="225.71757593000299"/>
    <n v="-1"/>
    <x v="5"/>
    <x v="11"/>
    <x v="0"/>
  </r>
  <r>
    <n v="5079"/>
    <n v="6770"/>
    <m/>
    <x v="1"/>
    <n v="6"/>
    <n v="2"/>
    <n v="-1"/>
    <n v="8"/>
    <n v="-1"/>
    <n v="3.5811802987872099"/>
    <n v="-1"/>
    <n v="5.0381857160115198"/>
    <n v="-1"/>
    <n v="6.9526962880958898"/>
    <n v="-1"/>
    <n v="102.218344857318"/>
    <n v="-1"/>
    <x v="5"/>
    <x v="15"/>
    <x v="0"/>
  </r>
  <r>
    <n v="5079"/>
    <n v="6777"/>
    <m/>
    <x v="1"/>
    <n v="6"/>
    <n v="2"/>
    <n v="-1"/>
    <n v="8"/>
    <n v="-1"/>
    <n v="38.809637254647399"/>
    <n v="-1"/>
    <n v="0.21903118797853899"/>
    <n v="-1"/>
    <n v="0.30226303836596202"/>
    <n v="-1"/>
    <n v="220.62162997157"/>
    <n v="-1"/>
    <x v="5"/>
    <x v="14"/>
    <x v="0"/>
  </r>
  <r>
    <n v="5079"/>
    <n v="4953"/>
    <m/>
    <x v="1"/>
    <n v="7"/>
    <n v="2"/>
    <n v="-1"/>
    <n v="8"/>
    <n v="-1"/>
    <n v="16.3074101191281"/>
    <n v="-1"/>
    <n v="0.44988807527847502"/>
    <n v="-1"/>
    <n v="0.74231532420948398"/>
    <n v="-1"/>
    <n v="376.97137311399399"/>
    <n v="-1"/>
    <x v="6"/>
    <x v="0"/>
    <x v="0"/>
  </r>
  <r>
    <n v="5079"/>
    <n v="6768"/>
    <m/>
    <x v="1"/>
    <n v="7"/>
    <n v="2"/>
    <n v="-1"/>
    <n v="8"/>
    <n v="-1"/>
    <n v="33.283704214437797"/>
    <n v="-1"/>
    <n v="0.33342625501316198"/>
    <n v="-1"/>
    <n v="0.46012823191816499"/>
    <n v="-1"/>
    <n v="378.19661697223199"/>
    <n v="-1"/>
    <x v="6"/>
    <x v="11"/>
    <x v="0"/>
  </r>
  <r>
    <n v="5079"/>
    <n v="6775"/>
    <m/>
    <x v="1"/>
    <n v="7"/>
    <n v="2"/>
    <n v="-1"/>
    <n v="8"/>
    <n v="-1"/>
    <n v="43.485317745970796"/>
    <n v="-1"/>
    <n v="0.18479958371211999"/>
    <n v="-1"/>
    <n v="0.255023425522725"/>
    <n v="-1"/>
    <n v="357.772159197907"/>
    <n v="-1"/>
    <x v="6"/>
    <x v="12"/>
    <x v="0"/>
  </r>
  <r>
    <n v="5079"/>
    <n v="6777"/>
    <m/>
    <x v="1"/>
    <n v="7"/>
    <n v="2"/>
    <n v="-1"/>
    <n v="8"/>
    <n v="-1"/>
    <n v="36.866379381170603"/>
    <n v="-1"/>
    <n v="0.22039355755878101"/>
    <n v="-1"/>
    <n v="0.30414310838019998"/>
    <n v="-1"/>
    <n v="377.43423718725802"/>
    <n v="-1"/>
    <x v="6"/>
    <x v="14"/>
    <x v="0"/>
  </r>
  <r>
    <n v="5079"/>
    <n v="6760"/>
    <m/>
    <x v="1"/>
    <n v="8"/>
    <n v="2"/>
    <n v="-1"/>
    <n v="8"/>
    <n v="-1"/>
    <n v="14.772975288430599"/>
    <n v="-1"/>
    <n v="0.57009450821169205"/>
    <n v="-1"/>
    <n v="0.78673041861371196"/>
    <n v="-1"/>
    <n v="55.619890356719701"/>
    <n v="-1"/>
    <x v="7"/>
    <x v="16"/>
    <x v="0"/>
  </r>
  <r>
    <n v="5079"/>
    <n v="4953"/>
    <m/>
    <x v="1"/>
    <n v="9"/>
    <n v="2"/>
    <n v="-1"/>
    <n v="8"/>
    <n v="-1"/>
    <n v="18.4790916121195"/>
    <n v="-1"/>
    <n v="0.38870932714860501"/>
    <n v="-1"/>
    <n v="0.641370389795199"/>
    <n v="-1"/>
    <n v="379.82115311086397"/>
    <n v="-1"/>
    <x v="8"/>
    <x v="0"/>
    <x v="0"/>
  </r>
  <r>
    <n v="5079"/>
    <n v="6768"/>
    <m/>
    <x v="1"/>
    <n v="9"/>
    <n v="2"/>
    <n v="-1"/>
    <n v="8"/>
    <n v="-1"/>
    <n v="29.193975841477801"/>
    <n v="-1"/>
    <n v="0.37525490106669801"/>
    <n v="-1"/>
    <n v="0.51785176347204298"/>
    <n v="-1"/>
    <n v="381.02268385847498"/>
    <n v="-1"/>
    <x v="8"/>
    <x v="11"/>
    <x v="0"/>
  </r>
  <r>
    <n v="5079"/>
    <n v="6777"/>
    <m/>
    <x v="1"/>
    <n v="9"/>
    <n v="2"/>
    <n v="-1"/>
    <n v="8"/>
    <n v="-1"/>
    <n v="44.989385684407203"/>
    <n v="-1"/>
    <n v="0.18076542377545299"/>
    <n v="-1"/>
    <n v="0.24945628394816899"/>
    <n v="-1"/>
    <n v="372.47967841657697"/>
    <n v="-1"/>
    <x v="8"/>
    <x v="14"/>
    <x v="0"/>
  </r>
  <r>
    <n v="5079"/>
    <n v="4953"/>
    <m/>
    <x v="1"/>
    <n v="10"/>
    <n v="2"/>
    <n v="-1"/>
    <n v="8"/>
    <n v="-1"/>
    <n v="15.9202526988055"/>
    <n v="-1"/>
    <n v="0.42150280396689599"/>
    <n v="-1"/>
    <n v="0.69547962654537798"/>
    <n v="-1"/>
    <n v="609.42282076805202"/>
    <n v="-1"/>
    <x v="9"/>
    <x v="0"/>
    <x v="0"/>
  </r>
  <r>
    <n v="5079"/>
    <n v="6768"/>
    <m/>
    <x v="1"/>
    <n v="10"/>
    <n v="2"/>
    <n v="-1"/>
    <n v="8"/>
    <n v="-1"/>
    <n v="30.5464530660031"/>
    <n v="-1"/>
    <n v="0.34956474152920902"/>
    <n v="-1"/>
    <n v="0.48239934331030898"/>
    <n v="-1"/>
    <n v="610.32169141006102"/>
    <n v="-1"/>
    <x v="9"/>
    <x v="11"/>
    <x v="0"/>
  </r>
  <r>
    <n v="5079"/>
    <n v="6775"/>
    <m/>
    <x v="1"/>
    <n v="10"/>
    <n v="2"/>
    <n v="-1"/>
    <n v="8"/>
    <n v="-1"/>
    <n v="52.8730293830085"/>
    <n v="-1"/>
    <n v="0.15144189274668901"/>
    <n v="-1"/>
    <n v="0.20898981199043001"/>
    <n v="-1"/>
    <n v="660.68442935257895"/>
    <n v="-1"/>
    <x v="9"/>
    <x v="12"/>
    <x v="0"/>
  </r>
  <r>
    <n v="5079"/>
    <n v="6777"/>
    <m/>
    <x v="1"/>
    <n v="10"/>
    <n v="2"/>
    <n v="-1"/>
    <n v="8"/>
    <n v="-1"/>
    <n v="33.012580333278798"/>
    <n v="-1"/>
    <n v="0.236416268862533"/>
    <n v="-1"/>
    <n v="0.32625444990297398"/>
    <n v="-1"/>
    <n v="605.48427958640298"/>
    <n v="-1"/>
    <x v="9"/>
    <x v="14"/>
    <x v="0"/>
  </r>
  <r>
    <n v="5079"/>
    <n v="4524"/>
    <m/>
    <x v="1"/>
    <n v="11"/>
    <n v="2"/>
    <n v="-1"/>
    <n v="8"/>
    <n v="-1"/>
    <n v="30.708801964300999"/>
    <n v="-1"/>
    <n v="2.7667888267494298"/>
    <n v="-1"/>
    <n v="4.5652015641365598"/>
    <n v="-1"/>
    <n v="535.02226789070096"/>
    <n v="-1"/>
    <x v="10"/>
    <x v="0"/>
    <x v="0"/>
  </r>
  <r>
    <n v="5079"/>
    <n v="4949"/>
    <m/>
    <x v="1"/>
    <n v="11"/>
    <n v="2"/>
    <n v="-1"/>
    <n v="8"/>
    <n v="-1"/>
    <n v="7.4094929615586196"/>
    <n v="-1"/>
    <n v="1.14096608964005"/>
    <n v="-1"/>
    <n v="1.8825940479060801"/>
    <n v="-1"/>
    <n v="377.98803546229499"/>
    <n v="-1"/>
    <x v="10"/>
    <x v="0"/>
    <x v="0"/>
  </r>
  <r>
    <n v="5079"/>
    <n v="6760"/>
    <m/>
    <x v="1"/>
    <n v="11"/>
    <n v="2"/>
    <n v="-1"/>
    <n v="8"/>
    <n v="-1"/>
    <n v="17.053190293672401"/>
    <n v="-1"/>
    <n v="0.45895761709987398"/>
    <n v="-1"/>
    <n v="0.63336150940934599"/>
    <n v="-1"/>
    <n v="354.24656067824401"/>
    <n v="-1"/>
    <x v="10"/>
    <x v="16"/>
    <x v="0"/>
  </r>
  <r>
    <n v="5079"/>
    <n v="6770"/>
    <m/>
    <x v="1"/>
    <n v="12"/>
    <n v="2"/>
    <n v="-1"/>
    <n v="8"/>
    <n v="-1"/>
    <n v="2.5386425359888798"/>
    <n v="-1"/>
    <n v="3.0573777985587798"/>
    <n v="-1"/>
    <n v="4.2191813620111196"/>
    <n v="-1"/>
    <n v="436.66131360514697"/>
    <n v="-1"/>
    <x v="11"/>
    <x v="15"/>
    <x v="0"/>
  </r>
  <r>
    <n v="5083"/>
    <n v="4953"/>
    <m/>
    <x v="1"/>
    <n v="1"/>
    <n v="2"/>
    <n v="-1"/>
    <n v="8"/>
    <n v="-1"/>
    <n v="16.0852053917381"/>
    <n v="-1"/>
    <n v="0.387635848733901"/>
    <n v="-1"/>
    <n v="0.63959915041093696"/>
    <n v="-1"/>
    <n v="376.95825154281999"/>
    <n v="-1"/>
    <x v="0"/>
    <x v="0"/>
    <x v="0"/>
  </r>
  <r>
    <n v="5083"/>
    <n v="6768"/>
    <m/>
    <x v="1"/>
    <n v="1"/>
    <n v="2"/>
    <n v="-1"/>
    <n v="8"/>
    <n v="-1"/>
    <n v="34.399034628607502"/>
    <n v="-1"/>
    <n v="0.30615882630813301"/>
    <n v="-1"/>
    <n v="0.42249918030522399"/>
    <n v="-1"/>
    <n v="378.40553184221301"/>
    <n v="-1"/>
    <x v="0"/>
    <x v="11"/>
    <x v="0"/>
  </r>
  <r>
    <n v="5083"/>
    <n v="6777"/>
    <m/>
    <x v="1"/>
    <n v="1"/>
    <n v="2"/>
    <n v="-1"/>
    <n v="8"/>
    <n v="-1"/>
    <n v="38.837742324114302"/>
    <n v="-1"/>
    <n v="0.20433862402757999"/>
    <n v="-1"/>
    <n v="0.281987300183697"/>
    <n v="-1"/>
    <n v="369.99522620801002"/>
    <n v="-1"/>
    <x v="0"/>
    <x v="14"/>
    <x v="0"/>
  </r>
  <r>
    <n v="5083"/>
    <n v="6765"/>
    <m/>
    <x v="1"/>
    <n v="2"/>
    <n v="2"/>
    <n v="-1"/>
    <n v="8"/>
    <n v="-1"/>
    <n v="11.4410027509215"/>
    <n v="-1"/>
    <n v="0.475221249560144"/>
    <n v="-1"/>
    <n v="0.65580532439299899"/>
    <n v="-1"/>
    <n v="632.89930473200002"/>
    <n v="-1"/>
    <x v="1"/>
    <x v="9"/>
    <x v="0"/>
  </r>
  <r>
    <n v="5083"/>
    <n v="6775"/>
    <m/>
    <x v="1"/>
    <n v="4"/>
    <n v="2"/>
    <n v="-1"/>
    <n v="8"/>
    <n v="-1"/>
    <n v="42.109146507221901"/>
    <n v="-1"/>
    <n v="0.19178998983578699"/>
    <n v="-1"/>
    <n v="0.26467018597338599"/>
    <n v="-1"/>
    <n v="64.253974007730093"/>
    <n v="-1"/>
    <x v="3"/>
    <x v="12"/>
    <x v="0"/>
  </r>
  <r>
    <n v="5083"/>
    <n v="6775"/>
    <m/>
    <x v="1"/>
    <n v="5"/>
    <n v="2"/>
    <n v="-1"/>
    <n v="8"/>
    <n v="-1"/>
    <n v="47.986139355239203"/>
    <n v="-1"/>
    <n v="0.16673036518172801"/>
    <n v="-1"/>
    <n v="0.23008790395078499"/>
    <n v="-1"/>
    <n v="478.60033097563502"/>
    <n v="-1"/>
    <x v="4"/>
    <x v="12"/>
    <x v="0"/>
  </r>
  <r>
    <n v="5083"/>
    <n v="4949"/>
    <m/>
    <x v="1"/>
    <n v="6"/>
    <n v="2"/>
    <n v="-1"/>
    <n v="8"/>
    <n v="-1"/>
    <n v="15.314311568037301"/>
    <n v="-1"/>
    <n v="0.59098351164818197"/>
    <n v="-1"/>
    <n v="0.97512279421950099"/>
    <n v="-1"/>
    <n v="92.518380069929293"/>
    <n v="-1"/>
    <x v="5"/>
    <x v="0"/>
    <x v="0"/>
  </r>
  <r>
    <n v="5083"/>
    <n v="4953"/>
    <m/>
    <x v="1"/>
    <n v="6"/>
    <n v="2"/>
    <n v="-1"/>
    <n v="8"/>
    <n v="-1"/>
    <n v="17.8622992599709"/>
    <n v="-1"/>
    <n v="0.38212176645707402"/>
    <n v="-1"/>
    <n v="0.63050091465417302"/>
    <n v="-1"/>
    <n v="178.60485502597601"/>
    <n v="-1"/>
    <x v="5"/>
    <x v="0"/>
    <x v="0"/>
  </r>
  <r>
    <n v="5083"/>
    <n v="6768"/>
    <m/>
    <x v="1"/>
    <n v="6"/>
    <n v="2"/>
    <n v="-1"/>
    <n v="8"/>
    <n v="-1"/>
    <n v="35.196571807112697"/>
    <n v="-1"/>
    <n v="0.32176718733564502"/>
    <n v="-1"/>
    <n v="0.44403871852319099"/>
    <n v="-1"/>
    <n v="181.43230489890999"/>
    <n v="-1"/>
    <x v="5"/>
    <x v="11"/>
    <x v="0"/>
  </r>
  <r>
    <n v="5083"/>
    <n v="6770"/>
    <m/>
    <x v="1"/>
    <n v="6"/>
    <n v="2"/>
    <n v="-1"/>
    <n v="8"/>
    <n v="-1"/>
    <n v="3.2827874683868501"/>
    <n v="-1"/>
    <n v="3.6186677772967699"/>
    <n v="-1"/>
    <n v="4.9937615326695504"/>
    <n v="-1"/>
    <n v="142.91328057418099"/>
    <n v="-1"/>
    <x v="5"/>
    <x v="15"/>
    <x v="0"/>
  </r>
  <r>
    <n v="5083"/>
    <n v="6777"/>
    <m/>
    <x v="1"/>
    <n v="6"/>
    <n v="2"/>
    <n v="-1"/>
    <n v="8"/>
    <n v="-1"/>
    <n v="35.963943948288602"/>
    <n v="-1"/>
    <n v="0.221034588664688"/>
    <n v="-1"/>
    <n v="0.30502773130329403"/>
    <n v="-1"/>
    <n v="167.93155683022999"/>
    <n v="-1"/>
    <x v="5"/>
    <x v="14"/>
    <x v="0"/>
  </r>
  <r>
    <n v="5083"/>
    <n v="4953"/>
    <m/>
    <x v="1"/>
    <n v="7"/>
    <n v="2"/>
    <n v="-1"/>
    <n v="8"/>
    <n v="-1"/>
    <n v="17.5772409583432"/>
    <n v="-1"/>
    <n v="0.41559833242180999"/>
    <n v="-1"/>
    <n v="0.68573724849598705"/>
    <n v="-1"/>
    <n v="382.38980346098202"/>
    <n v="-1"/>
    <x v="6"/>
    <x v="0"/>
    <x v="0"/>
  </r>
  <r>
    <n v="5083"/>
    <n v="6768"/>
    <m/>
    <x v="1"/>
    <n v="7"/>
    <n v="2"/>
    <n v="-1"/>
    <n v="8"/>
    <n v="-1"/>
    <n v="32.792886427946797"/>
    <n v="-1"/>
    <n v="0.30294827290522502"/>
    <n v="-1"/>
    <n v="0.41806861660921102"/>
    <n v="-1"/>
    <n v="382.23704456124699"/>
    <n v="-1"/>
    <x v="6"/>
    <x v="11"/>
    <x v="0"/>
  </r>
  <r>
    <n v="5083"/>
    <n v="6775"/>
    <m/>
    <x v="1"/>
    <n v="7"/>
    <n v="2"/>
    <n v="-1"/>
    <n v="8"/>
    <n v="-1"/>
    <n v="40.135537503361299"/>
    <n v="-1"/>
    <n v="0.20134985557551799"/>
    <n v="-1"/>
    <n v="0.27786280069421498"/>
    <n v="-1"/>
    <n v="356.91441536992801"/>
    <n v="-1"/>
    <x v="6"/>
    <x v="12"/>
    <x v="0"/>
  </r>
  <r>
    <n v="5083"/>
    <n v="6777"/>
    <m/>
    <x v="1"/>
    <n v="7"/>
    <n v="2"/>
    <n v="-1"/>
    <n v="8"/>
    <n v="-1"/>
    <n v="43.551544574451"/>
    <n v="-1"/>
    <n v="0.18372454375547501"/>
    <n v="-1"/>
    <n v="0.25353986950648899"/>
    <n v="-1"/>
    <n v="379.89775181516097"/>
    <n v="-1"/>
    <x v="6"/>
    <x v="14"/>
    <x v="0"/>
  </r>
  <r>
    <n v="5083"/>
    <n v="4953"/>
    <m/>
    <x v="1"/>
    <n v="9"/>
    <n v="2"/>
    <n v="-1"/>
    <n v="8"/>
    <n v="-1"/>
    <n v="14.620909582000399"/>
    <n v="-1"/>
    <n v="0.41533190624050598"/>
    <n v="-1"/>
    <n v="0.68529764529683501"/>
    <n v="-1"/>
    <n v="387.370221933712"/>
    <n v="-1"/>
    <x v="8"/>
    <x v="0"/>
    <x v="0"/>
  </r>
  <r>
    <n v="5083"/>
    <n v="6768"/>
    <m/>
    <x v="1"/>
    <n v="9"/>
    <n v="2"/>
    <n v="-1"/>
    <n v="8"/>
    <n v="-1"/>
    <n v="28.916864694568801"/>
    <n v="-1"/>
    <n v="0.37343791244282698"/>
    <n v="-1"/>
    <n v="0.51534431917110202"/>
    <n v="-1"/>
    <n v="387.25497227155398"/>
    <n v="-1"/>
    <x v="8"/>
    <x v="11"/>
    <x v="0"/>
  </r>
  <r>
    <n v="5083"/>
    <n v="6777"/>
    <m/>
    <x v="1"/>
    <n v="9"/>
    <n v="2"/>
    <n v="-1"/>
    <n v="8"/>
    <n v="-1"/>
    <n v="33.802086038141901"/>
    <n v="-1"/>
    <n v="0.23125062694922999"/>
    <n v="-1"/>
    <n v="0.31912586408724802"/>
    <n v="-1"/>
    <n v="384.05696234221398"/>
    <n v="-1"/>
    <x v="8"/>
    <x v="14"/>
    <x v="0"/>
  </r>
  <r>
    <n v="5083"/>
    <n v="4953"/>
    <m/>
    <x v="1"/>
    <n v="10"/>
    <n v="2"/>
    <n v="-1"/>
    <n v="8"/>
    <n v="-1"/>
    <n v="18.081135858131301"/>
    <n v="-1"/>
    <n v="0.370325459098236"/>
    <n v="-1"/>
    <n v="0.611037007512089"/>
    <n v="-1"/>
    <n v="580.60948871023299"/>
    <n v="-1"/>
    <x v="9"/>
    <x v="0"/>
    <x v="0"/>
  </r>
  <r>
    <n v="5083"/>
    <n v="6768"/>
    <m/>
    <x v="1"/>
    <n v="10"/>
    <n v="2"/>
    <n v="-1"/>
    <n v="8"/>
    <n v="-1"/>
    <n v="28.1460976774075"/>
    <n v="-1"/>
    <n v="0.36673530474820498"/>
    <n v="-1"/>
    <n v="0.50609472055252303"/>
    <n v="-1"/>
    <n v="580.49340491821602"/>
    <n v="-1"/>
    <x v="9"/>
    <x v="11"/>
    <x v="0"/>
  </r>
  <r>
    <n v="5083"/>
    <n v="6770"/>
    <m/>
    <x v="1"/>
    <n v="10"/>
    <n v="2"/>
    <n v="-1"/>
    <n v="8"/>
    <n v="-1"/>
    <n v="3.2553706491890901"/>
    <n v="-1"/>
    <n v="2.5457300334936099"/>
    <n v="-1"/>
    <n v="3.5131074462211802"/>
    <n v="-1"/>
    <n v="196.89999995198801"/>
    <n v="-1"/>
    <x v="9"/>
    <x v="15"/>
    <x v="0"/>
  </r>
  <r>
    <n v="5083"/>
    <n v="6775"/>
    <m/>
    <x v="1"/>
    <n v="10"/>
    <n v="2"/>
    <n v="-1"/>
    <n v="8"/>
    <n v="-1"/>
    <n v="41.151643309891298"/>
    <n v="-1"/>
    <n v="0.20505941363789201"/>
    <n v="-1"/>
    <n v="0.28298199082029202"/>
    <n v="-1"/>
    <n v="651.868028735753"/>
    <n v="-1"/>
    <x v="9"/>
    <x v="12"/>
    <x v="0"/>
  </r>
  <r>
    <n v="5083"/>
    <n v="6777"/>
    <m/>
    <x v="1"/>
    <n v="10"/>
    <n v="2"/>
    <n v="-1"/>
    <n v="8"/>
    <n v="-1"/>
    <n v="31.325511705590799"/>
    <n v="-1"/>
    <n v="0.256259555024206"/>
    <n v="-1"/>
    <n v="0.35363818471146302"/>
    <n v="-1"/>
    <n v="583.20367122513198"/>
    <n v="-1"/>
    <x v="9"/>
    <x v="14"/>
    <x v="0"/>
  </r>
  <r>
    <n v="5083"/>
    <n v="4524"/>
    <m/>
    <x v="1"/>
    <n v="11"/>
    <n v="2"/>
    <n v="-1"/>
    <n v="8"/>
    <n v="-1"/>
    <n v="14.488345087937599"/>
    <n v="-1"/>
    <n v="5.2154773642237302"/>
    <n v="-1"/>
    <n v="8.6055376509691595"/>
    <n v="-1"/>
    <n v="546.39795956624505"/>
    <n v="-1"/>
    <x v="10"/>
    <x v="0"/>
    <x v="0"/>
  </r>
  <r>
    <n v="5083"/>
    <n v="6760"/>
    <m/>
    <x v="1"/>
    <n v="11"/>
    <n v="2"/>
    <n v="-1"/>
    <n v="8"/>
    <n v="-1"/>
    <n v="12.211045518115601"/>
    <n v="-1"/>
    <n v="0.64002103896495899"/>
    <n v="-1"/>
    <n v="0.88322903071978598"/>
    <n v="-1"/>
    <n v="411.45712202223501"/>
    <n v="-1"/>
    <x v="10"/>
    <x v="16"/>
    <x v="0"/>
  </r>
  <r>
    <n v="5083"/>
    <n v="6760"/>
    <m/>
    <x v="1"/>
    <n v="12"/>
    <n v="2"/>
    <n v="-1"/>
    <n v="8"/>
    <n v="-1"/>
    <n v="18.503215291140101"/>
    <n v="-1"/>
    <n v="0.44090397776312401"/>
    <n v="-1"/>
    <n v="0.60844748721071795"/>
    <n v="-1"/>
    <n v="219.61989543214699"/>
    <n v="-1"/>
    <x v="11"/>
    <x v="16"/>
    <x v="0"/>
  </r>
  <r>
    <n v="5086"/>
    <n v="4953"/>
    <m/>
    <x v="1"/>
    <n v="1"/>
    <n v="2"/>
    <n v="-1"/>
    <n v="8"/>
    <n v="-1"/>
    <n v="15.9960392402701"/>
    <n v="-1"/>
    <n v="0.37832269081326497"/>
    <n v="-1"/>
    <n v="0.62423243984188703"/>
    <n v="-1"/>
    <n v="388.62929054061198"/>
    <n v="-1"/>
    <x v="0"/>
    <x v="0"/>
    <x v="0"/>
  </r>
  <r>
    <n v="5086"/>
    <n v="6768"/>
    <m/>
    <x v="1"/>
    <n v="1"/>
    <n v="2"/>
    <n v="-1"/>
    <n v="8"/>
    <n v="-1"/>
    <n v="33.351862179385002"/>
    <n v="-1"/>
    <n v="0.32324692650597697"/>
    <n v="-1"/>
    <n v="0.44608075857824903"/>
    <n v="-1"/>
    <n v="386.58001987412598"/>
    <n v="-1"/>
    <x v="0"/>
    <x v="11"/>
    <x v="0"/>
  </r>
  <r>
    <n v="5086"/>
    <n v="6777"/>
    <m/>
    <x v="1"/>
    <n v="1"/>
    <n v="2"/>
    <n v="-1"/>
    <n v="8"/>
    <n v="-1"/>
    <n v="39.131992677600103"/>
    <n v="-1"/>
    <n v="0.20599455310050299"/>
    <n v="-1"/>
    <n v="0.28427248229643598"/>
    <n v="-1"/>
    <n v="388.29947418327498"/>
    <n v="-1"/>
    <x v="0"/>
    <x v="14"/>
    <x v="0"/>
  </r>
  <r>
    <n v="5086"/>
    <n v="6765"/>
    <m/>
    <x v="1"/>
    <n v="2"/>
    <n v="2"/>
    <n v="-1"/>
    <n v="8"/>
    <n v="-1"/>
    <n v="13.100492856677"/>
    <n v="-1"/>
    <n v="0.429672031552844"/>
    <n v="-1"/>
    <n v="0.59294740354292397"/>
    <n v="-1"/>
    <n v="604.70676567454404"/>
    <n v="-1"/>
    <x v="1"/>
    <x v="9"/>
    <x v="0"/>
  </r>
  <r>
    <n v="5086"/>
    <n v="6777"/>
    <m/>
    <x v="1"/>
    <n v="2"/>
    <n v="2"/>
    <n v="-1"/>
    <n v="8"/>
    <n v="-1"/>
    <n v="32.667516125461702"/>
    <n v="-1"/>
    <n v="0.23924718946508999"/>
    <n v="-1"/>
    <n v="0.33016112032100497"/>
    <n v="-1"/>
    <n v="568.67502526974999"/>
    <n v="-1"/>
    <x v="1"/>
    <x v="14"/>
    <x v="0"/>
  </r>
  <r>
    <n v="5086"/>
    <n v="6775"/>
    <m/>
    <x v="1"/>
    <n v="4"/>
    <n v="2"/>
    <n v="-1"/>
    <n v="8"/>
    <n v="-1"/>
    <n v="41.9574483401056"/>
    <n v="-1"/>
    <n v="0.194000527498734"/>
    <n v="-1"/>
    <n v="0.26772072794825302"/>
    <n v="-1"/>
    <n v="57.019165287217497"/>
    <n v="-1"/>
    <x v="3"/>
    <x v="12"/>
    <x v="0"/>
  </r>
  <r>
    <n v="5086"/>
    <n v="6775"/>
    <m/>
    <x v="1"/>
    <n v="5"/>
    <n v="2"/>
    <n v="-1"/>
    <n v="8"/>
    <n v="-1"/>
    <n v="41.8539580900947"/>
    <n v="-1"/>
    <n v="0.193398192771677"/>
    <n v="-1"/>
    <n v="0.26688950602491401"/>
    <n v="-1"/>
    <n v="475.35574521295098"/>
    <n v="-1"/>
    <x v="4"/>
    <x v="12"/>
    <x v="0"/>
  </r>
  <r>
    <n v="5086"/>
    <n v="4949"/>
    <m/>
    <x v="1"/>
    <n v="6"/>
    <n v="2"/>
    <n v="-1"/>
    <n v="8"/>
    <n v="-1"/>
    <n v="38.076953079539301"/>
    <n v="-1"/>
    <n v="0.20354974832227599"/>
    <n v="-1"/>
    <n v="0.33585708473175502"/>
    <n v="-1"/>
    <n v="44.8498612294784"/>
    <n v="-1"/>
    <x v="5"/>
    <x v="0"/>
    <x v="0"/>
  </r>
  <r>
    <n v="5086"/>
    <n v="4953"/>
    <m/>
    <x v="1"/>
    <n v="6"/>
    <n v="2"/>
    <n v="-1"/>
    <n v="8"/>
    <n v="-1"/>
    <n v="17.2007229250523"/>
    <n v="-1"/>
    <n v="0.41086284358870001"/>
    <n v="-1"/>
    <n v="0.67792369192135504"/>
    <n v="-1"/>
    <n v="288.01723232985398"/>
    <n v="-1"/>
    <x v="5"/>
    <x v="0"/>
    <x v="0"/>
  </r>
  <r>
    <n v="5086"/>
    <n v="6768"/>
    <m/>
    <x v="1"/>
    <n v="6"/>
    <n v="2"/>
    <n v="-1"/>
    <n v="8"/>
    <n v="-1"/>
    <n v="31.2450303389165"/>
    <n v="-1"/>
    <n v="0.36062467135995202"/>
    <n v="-1"/>
    <n v="0.49766204647673501"/>
    <n v="-1"/>
    <n v="288.56717491673197"/>
    <n v="-1"/>
    <x v="5"/>
    <x v="11"/>
    <x v="0"/>
  </r>
  <r>
    <n v="5086"/>
    <n v="6770"/>
    <m/>
    <x v="1"/>
    <n v="6"/>
    <n v="2"/>
    <n v="-1"/>
    <n v="8"/>
    <n v="-1"/>
    <n v="4.2312408441905598"/>
    <n v="-1"/>
    <n v="1.8984410359192101"/>
    <n v="-1"/>
    <n v="2.6198486295685099"/>
    <n v="-1"/>
    <n v="62.173471670286297"/>
    <n v="-1"/>
    <x v="5"/>
    <x v="15"/>
    <x v="0"/>
  </r>
  <r>
    <n v="5086"/>
    <n v="6777"/>
    <m/>
    <x v="1"/>
    <n v="6"/>
    <n v="2"/>
    <n v="-1"/>
    <n v="8"/>
    <n v="-1"/>
    <n v="34.5407391551256"/>
    <n v="-1"/>
    <n v="0.241411670757748"/>
    <n v="-1"/>
    <n v="0.33314810449455201"/>
    <n v="-1"/>
    <n v="289.18816724889899"/>
    <n v="-1"/>
    <x v="5"/>
    <x v="14"/>
    <x v="0"/>
  </r>
  <r>
    <n v="5086"/>
    <n v="4953"/>
    <m/>
    <x v="1"/>
    <n v="7"/>
    <n v="2"/>
    <n v="-1"/>
    <n v="8"/>
    <n v="-1"/>
    <n v="18.080191052692101"/>
    <n v="-1"/>
    <n v="0.35185549207616501"/>
    <n v="-1"/>
    <n v="0.58056156192567299"/>
    <n v="-1"/>
    <n v="385.55474746911199"/>
    <n v="-1"/>
    <x v="6"/>
    <x v="0"/>
    <x v="0"/>
  </r>
  <r>
    <n v="5086"/>
    <n v="6768"/>
    <m/>
    <x v="1"/>
    <n v="7"/>
    <n v="2"/>
    <n v="-1"/>
    <n v="8"/>
    <n v="-1"/>
    <n v="32.849626276330298"/>
    <n v="-1"/>
    <n v="0.32178566128187203"/>
    <n v="-1"/>
    <n v="0.44406421256898398"/>
    <n v="-1"/>
    <n v="385.92850787284402"/>
    <n v="-1"/>
    <x v="6"/>
    <x v="11"/>
    <x v="0"/>
  </r>
  <r>
    <n v="5086"/>
    <n v="6775"/>
    <m/>
    <x v="1"/>
    <n v="7"/>
    <n v="2"/>
    <n v="-1"/>
    <n v="8"/>
    <n v="-1"/>
    <n v="43.878104090604097"/>
    <n v="-1"/>
    <n v="0.184178494473555"/>
    <n v="-1"/>
    <n v="0.254166322373505"/>
    <n v="-1"/>
    <n v="358.28897862704099"/>
    <n v="-1"/>
    <x v="6"/>
    <x v="12"/>
    <x v="0"/>
  </r>
  <r>
    <n v="5086"/>
    <n v="6777"/>
    <m/>
    <x v="1"/>
    <n v="7"/>
    <n v="2"/>
    <n v="-1"/>
    <n v="8"/>
    <n v="-1"/>
    <n v="34.6398613851267"/>
    <n v="-1"/>
    <n v="0.22819866143204001"/>
    <n v="-1"/>
    <n v="0.31491415168807901"/>
    <n v="-1"/>
    <n v="389.60910275627703"/>
    <n v="-1"/>
    <x v="6"/>
    <x v="14"/>
    <x v="0"/>
  </r>
  <r>
    <n v="5086"/>
    <n v="4953"/>
    <m/>
    <x v="1"/>
    <n v="9"/>
    <n v="2"/>
    <n v="-1"/>
    <n v="8"/>
    <n v="-1"/>
    <n v="15.4181744098846"/>
    <n v="-1"/>
    <n v="0.41896865264782901"/>
    <n v="-1"/>
    <n v="0.69129827686891798"/>
    <n v="-1"/>
    <n v="385.10957715475701"/>
    <n v="-1"/>
    <x v="8"/>
    <x v="0"/>
    <x v="0"/>
  </r>
  <r>
    <n v="5086"/>
    <n v="6768"/>
    <m/>
    <x v="1"/>
    <n v="9"/>
    <n v="2"/>
    <n v="-1"/>
    <n v="8"/>
    <n v="-1"/>
    <n v="28.683751451124301"/>
    <n v="-1"/>
    <n v="0.37136923410801898"/>
    <n v="-1"/>
    <n v="0.51248954306906702"/>
    <n v="-1"/>
    <n v="385.04307344011301"/>
    <n v="-1"/>
    <x v="8"/>
    <x v="11"/>
    <x v="0"/>
  </r>
  <r>
    <n v="5086"/>
    <n v="6777"/>
    <m/>
    <x v="1"/>
    <n v="9"/>
    <n v="2"/>
    <n v="-1"/>
    <n v="8"/>
    <n v="-1"/>
    <n v="34.5728714978613"/>
    <n v="-1"/>
    <n v="0.22738893298826099"/>
    <n v="-1"/>
    <n v="0.313796726439525"/>
    <n v="-1"/>
    <n v="388.36556768687302"/>
    <n v="-1"/>
    <x v="8"/>
    <x v="14"/>
    <x v="0"/>
  </r>
  <r>
    <n v="5086"/>
    <n v="4953"/>
    <m/>
    <x v="1"/>
    <n v="10"/>
    <n v="2"/>
    <n v="-1"/>
    <n v="8"/>
    <n v="-1"/>
    <n v="17.746941272424699"/>
    <n v="-1"/>
    <n v="0.41804859761542701"/>
    <n v="-1"/>
    <n v="0.68978018606545499"/>
    <n v="-1"/>
    <n v="574.564258586498"/>
    <n v="-1"/>
    <x v="9"/>
    <x v="0"/>
    <x v="0"/>
  </r>
  <r>
    <n v="5086"/>
    <n v="6768"/>
    <m/>
    <x v="1"/>
    <n v="10"/>
    <n v="2"/>
    <n v="-1"/>
    <n v="8"/>
    <n v="-1"/>
    <n v="31.659495377300399"/>
    <n v="-1"/>
    <n v="0.351685499131139"/>
    <n v="-1"/>
    <n v="0.485325988800973"/>
    <n v="-1"/>
    <n v="575.41529878606502"/>
    <n v="-1"/>
    <x v="9"/>
    <x v="11"/>
    <x v="0"/>
  </r>
  <r>
    <n v="5086"/>
    <n v="6775"/>
    <m/>
    <x v="1"/>
    <n v="10"/>
    <n v="2"/>
    <n v="-1"/>
    <n v="8"/>
    <n v="-1"/>
    <n v="40.349417243062298"/>
    <n v="-1"/>
    <n v="0.20305358973106699"/>
    <n v="-1"/>
    <n v="0.28021395382887299"/>
    <n v="-1"/>
    <n v="653.98813518484599"/>
    <n v="-1"/>
    <x v="9"/>
    <x v="12"/>
    <x v="0"/>
  </r>
  <r>
    <n v="5086"/>
    <n v="6777"/>
    <m/>
    <x v="1"/>
    <n v="10"/>
    <n v="2"/>
    <n v="-1"/>
    <n v="8"/>
    <n v="-1"/>
    <n v="35.943747184495003"/>
    <n v="-1"/>
    <n v="0.220863681397725"/>
    <n v="-1"/>
    <n v="0.30479187927570001"/>
    <n v="-1"/>
    <n v="567.47609881124401"/>
    <n v="-1"/>
    <x v="9"/>
    <x v="14"/>
    <x v="0"/>
  </r>
  <r>
    <n v="5086"/>
    <n v="4524"/>
    <m/>
    <x v="1"/>
    <n v="11"/>
    <n v="2"/>
    <n v="-1"/>
    <n v="8"/>
    <n v="-1"/>
    <n v="23.040733042346002"/>
    <n v="-1"/>
    <n v="5.3016968260532797"/>
    <n v="-1"/>
    <n v="8.7477997629878992"/>
    <n v="-1"/>
    <n v="542.469093580297"/>
    <n v="-1"/>
    <x v="10"/>
    <x v="0"/>
    <x v="0"/>
  </r>
  <r>
    <n v="5086"/>
    <n v="4949"/>
    <m/>
    <x v="1"/>
    <n v="11"/>
    <n v="2"/>
    <n v="-1"/>
    <n v="8"/>
    <n v="-1"/>
    <n v="8.9001073107302293"/>
    <n v="-1"/>
    <n v="1.1188098172346601"/>
    <n v="-1"/>
    <n v="1.84603619843718"/>
    <n v="-1"/>
    <n v="286.16589399277098"/>
    <n v="-1"/>
    <x v="10"/>
    <x v="0"/>
    <x v="0"/>
  </r>
  <r>
    <n v="5086"/>
    <n v="6770"/>
    <m/>
    <x v="1"/>
    <n v="11"/>
    <n v="2"/>
    <n v="-1"/>
    <n v="8"/>
    <n v="-1"/>
    <n v="5.3700306157409097"/>
    <n v="-1"/>
    <n v="2.58131781471022"/>
    <n v="-1"/>
    <n v="3.5622185843001"/>
    <n v="-1"/>
    <n v="335.98433078157097"/>
    <n v="-1"/>
    <x v="10"/>
    <x v="15"/>
    <x v="0"/>
  </r>
  <r>
    <n v="5085"/>
    <n v="4953"/>
    <m/>
    <x v="1"/>
    <n v="1"/>
    <n v="2"/>
    <n v="-1"/>
    <n v="8"/>
    <n v="-1"/>
    <n v="16.944808069686101"/>
    <n v="-1"/>
    <n v="0.374895500335441"/>
    <n v="-1"/>
    <n v="0.61857757555347803"/>
    <n v="-1"/>
    <n v="388.46910807206399"/>
    <n v="-1"/>
    <x v="0"/>
    <x v="0"/>
    <x v="0"/>
  </r>
  <r>
    <n v="5085"/>
    <n v="6768"/>
    <m/>
    <x v="1"/>
    <n v="1"/>
    <n v="2"/>
    <n v="-1"/>
    <n v="8"/>
    <n v="-1"/>
    <n v="31.896154443725798"/>
    <n v="-1"/>
    <n v="0.33923584405646301"/>
    <n v="-1"/>
    <n v="0.46814546479791902"/>
    <n v="-1"/>
    <n v="388.06734378063999"/>
    <n v="-1"/>
    <x v="0"/>
    <x v="11"/>
    <x v="0"/>
  </r>
  <r>
    <n v="5085"/>
    <n v="6777"/>
    <m/>
    <x v="1"/>
    <n v="1"/>
    <n v="2"/>
    <n v="-1"/>
    <n v="8"/>
    <n v="-1"/>
    <n v="41.007814015352899"/>
    <n v="-1"/>
    <n v="0.20071590911413401"/>
    <n v="-1"/>
    <n v="0.276987953620417"/>
    <n v="-1"/>
    <n v="390.297144843382"/>
    <n v="-1"/>
    <x v="0"/>
    <x v="14"/>
    <x v="0"/>
  </r>
  <r>
    <n v="5085"/>
    <n v="6765"/>
    <m/>
    <x v="1"/>
    <n v="2"/>
    <n v="2"/>
    <n v="-1"/>
    <n v="8"/>
    <n v="-1"/>
    <n v="12.772184737811999"/>
    <n v="-1"/>
    <n v="0.46036680419572401"/>
    <n v="-1"/>
    <n v="0.63530618979009901"/>
    <n v="-1"/>
    <n v="650.21488735003697"/>
    <n v="-1"/>
    <x v="1"/>
    <x v="9"/>
    <x v="0"/>
  </r>
  <r>
    <n v="5085"/>
    <n v="6775"/>
    <m/>
    <x v="1"/>
    <n v="4"/>
    <n v="2"/>
    <n v="-1"/>
    <n v="8"/>
    <n v="-1"/>
    <n v="46.202749707662598"/>
    <n v="-1"/>
    <n v="0.17946401662721101"/>
    <n v="-1"/>
    <n v="0.247660342945551"/>
    <n v="-1"/>
    <n v="65.825604607801907"/>
    <n v="-1"/>
    <x v="3"/>
    <x v="12"/>
    <x v="0"/>
  </r>
  <r>
    <n v="5085"/>
    <n v="6775"/>
    <m/>
    <x v="1"/>
    <n v="5"/>
    <n v="2"/>
    <n v="-1"/>
    <n v="8"/>
    <n v="-1"/>
    <n v="49.075499410016299"/>
    <n v="-1"/>
    <n v="0.16404574393078"/>
    <n v="-1"/>
    <n v="0.22638312662447599"/>
    <n v="-1"/>
    <n v="481.00841356525899"/>
    <n v="-1"/>
    <x v="4"/>
    <x v="12"/>
    <x v="0"/>
  </r>
  <r>
    <n v="5085"/>
    <n v="4949"/>
    <m/>
    <x v="1"/>
    <n v="6"/>
    <n v="2"/>
    <n v="-1"/>
    <n v="8"/>
    <n v="-1"/>
    <n v="35.679912558671397"/>
    <n v="-1"/>
    <n v="0.21891770644379999"/>
    <n v="-1"/>
    <n v="0.36121421563226902"/>
    <n v="-1"/>
    <n v="68.080046131610004"/>
    <n v="-1"/>
    <x v="5"/>
    <x v="0"/>
    <x v="0"/>
  </r>
  <r>
    <n v="5085"/>
    <n v="4953"/>
    <m/>
    <x v="1"/>
    <n v="6"/>
    <n v="2"/>
    <n v="-1"/>
    <n v="8"/>
    <n v="-1"/>
    <n v="19.658544977094198"/>
    <n v="-1"/>
    <n v="0.36106666748220501"/>
    <n v="-1"/>
    <n v="0.595760001345639"/>
    <n v="-1"/>
    <n v="320.56459601374797"/>
    <n v="-1"/>
    <x v="5"/>
    <x v="0"/>
    <x v="0"/>
  </r>
  <r>
    <n v="5085"/>
    <n v="6770"/>
    <m/>
    <x v="1"/>
    <n v="6"/>
    <n v="2"/>
    <n v="-1"/>
    <n v="8"/>
    <n v="-1"/>
    <n v="50.516032812391202"/>
    <n v="-1"/>
    <n v="0.163653355940483"/>
    <n v="-1"/>
    <n v="0.22584163119786599"/>
    <n v="-1"/>
    <n v="65.969283593407198"/>
    <n v="-1"/>
    <x v="5"/>
    <x v="15"/>
    <x v="0"/>
  </r>
  <r>
    <n v="5085"/>
    <n v="6777"/>
    <m/>
    <x v="1"/>
    <n v="6"/>
    <n v="2"/>
    <n v="-1"/>
    <n v="8"/>
    <n v="-1"/>
    <n v="32.216952483998298"/>
    <n v="-1"/>
    <n v="0.24877188596164701"/>
    <n v="-1"/>
    <n v="0.34330520144083598"/>
    <n v="-1"/>
    <n v="322.527418646949"/>
    <n v="-1"/>
    <x v="5"/>
    <x v="14"/>
    <x v="0"/>
  </r>
  <r>
    <n v="5085"/>
    <n v="4949"/>
    <m/>
    <x v="1"/>
    <n v="7"/>
    <n v="2"/>
    <n v="-1"/>
    <n v="8"/>
    <n v="-1"/>
    <n v="8.9336485014805493"/>
    <n v="-1"/>
    <n v="0.98878717441688202"/>
    <n v="-1"/>
    <n v="1.6314988377878601"/>
    <n v="-1"/>
    <n v="682.162461417587"/>
    <n v="-1"/>
    <x v="6"/>
    <x v="0"/>
    <x v="0"/>
  </r>
  <r>
    <n v="5085"/>
    <n v="4953"/>
    <m/>
    <x v="1"/>
    <n v="7"/>
    <n v="2"/>
    <n v="-1"/>
    <n v="8"/>
    <n v="-1"/>
    <n v="16.617434691599499"/>
    <n v="-1"/>
    <n v="0.45488330171664598"/>
    <n v="-1"/>
    <n v="0.75055744783246603"/>
    <n v="-1"/>
    <n v="378.71161234556303"/>
    <n v="-1"/>
    <x v="6"/>
    <x v="0"/>
    <x v="0"/>
  </r>
  <r>
    <n v="5085"/>
    <n v="6768"/>
    <m/>
    <x v="1"/>
    <n v="7"/>
    <n v="2"/>
    <n v="-1"/>
    <n v="8"/>
    <n v="-1"/>
    <n v="33.069920196243601"/>
    <n v="-1"/>
    <n v="0.33483792401947499"/>
    <n v="-1"/>
    <n v="0.46207633514687602"/>
    <n v="-1"/>
    <n v="379.92126449489302"/>
    <n v="-1"/>
    <x v="6"/>
    <x v="11"/>
    <x v="0"/>
  </r>
  <r>
    <n v="5085"/>
    <n v="6775"/>
    <m/>
    <x v="1"/>
    <n v="7"/>
    <n v="2"/>
    <n v="-1"/>
    <n v="8"/>
    <n v="-1"/>
    <n v="45.629379183286197"/>
    <n v="-1"/>
    <n v="0.180945821085575"/>
    <n v="-1"/>
    <n v="0.249705233098093"/>
    <n v="-1"/>
    <n v="356.85026065783001"/>
    <n v="-1"/>
    <x v="6"/>
    <x v="12"/>
    <x v="0"/>
  </r>
  <r>
    <n v="5085"/>
    <n v="6777"/>
    <m/>
    <x v="1"/>
    <n v="7"/>
    <n v="2"/>
    <n v="-1"/>
    <n v="8"/>
    <n v="-1"/>
    <n v="31.816944972923501"/>
    <n v="-1"/>
    <n v="0.25198904040714498"/>
    <n v="-1"/>
    <n v="0.34774487456028202"/>
    <n v="-1"/>
    <n v="372.859904015773"/>
    <n v="-1"/>
    <x v="6"/>
    <x v="14"/>
    <x v="0"/>
  </r>
  <r>
    <n v="5085"/>
    <n v="4953"/>
    <m/>
    <x v="1"/>
    <n v="9"/>
    <n v="2"/>
    <n v="-1"/>
    <n v="8"/>
    <n v="-1"/>
    <n v="17.182538914348701"/>
    <n v="-1"/>
    <n v="0.46608394980470502"/>
    <n v="-1"/>
    <n v="0.76903851717776395"/>
    <n v="-1"/>
    <n v="438.402883020498"/>
    <n v="-1"/>
    <x v="8"/>
    <x v="0"/>
    <x v="0"/>
  </r>
  <r>
    <n v="5085"/>
    <n v="6768"/>
    <m/>
    <x v="1"/>
    <n v="9"/>
    <n v="2"/>
    <n v="-1"/>
    <n v="8"/>
    <n v="-1"/>
    <n v="35.546869922619599"/>
    <n v="-1"/>
    <n v="0.30573974116172398"/>
    <n v="-1"/>
    <n v="0.42192084280317999"/>
    <n v="-1"/>
    <n v="438.25316523978699"/>
    <n v="-1"/>
    <x v="8"/>
    <x v="11"/>
    <x v="0"/>
  </r>
  <r>
    <n v="5085"/>
    <n v="6777"/>
    <m/>
    <x v="1"/>
    <n v="9"/>
    <n v="2"/>
    <n v="-1"/>
    <n v="8"/>
    <n v="-1"/>
    <n v="32.615488554295297"/>
    <n v="-1"/>
    <n v="0.24454954679669599"/>
    <n v="-1"/>
    <n v="0.33747837341333697"/>
    <n v="-1"/>
    <n v="434.55741836280401"/>
    <n v="-1"/>
    <x v="8"/>
    <x v="14"/>
    <x v="0"/>
  </r>
  <r>
    <n v="5085"/>
    <n v="4953"/>
    <m/>
    <x v="1"/>
    <n v="10"/>
    <n v="2"/>
    <n v="-1"/>
    <n v="8"/>
    <n v="-1"/>
    <n v="19.128130212236002"/>
    <n v="-1"/>
    <n v="0.357546662803302"/>
    <n v="-1"/>
    <n v="0.58995199362544803"/>
    <n v="-1"/>
    <n v="575.38023757722499"/>
    <n v="-1"/>
    <x v="9"/>
    <x v="0"/>
    <x v="0"/>
  </r>
  <r>
    <n v="5085"/>
    <n v="6768"/>
    <m/>
    <x v="1"/>
    <n v="10"/>
    <n v="2"/>
    <n v="-1"/>
    <n v="8"/>
    <n v="-1"/>
    <n v="36.421095256835201"/>
    <n v="-1"/>
    <n v="0.30708686349877501"/>
    <n v="-1"/>
    <n v="0.42377987162830999"/>
    <n v="-1"/>
    <n v="575.74351501263698"/>
    <n v="-1"/>
    <x v="9"/>
    <x v="11"/>
    <x v="0"/>
  </r>
  <r>
    <n v="5085"/>
    <n v="6775"/>
    <m/>
    <x v="1"/>
    <n v="10"/>
    <n v="2"/>
    <n v="-1"/>
    <n v="8"/>
    <n v="-1"/>
    <n v="39.6969894484618"/>
    <n v="-1"/>
    <n v="0.20161194420068501"/>
    <n v="-1"/>
    <n v="0.27822448299694602"/>
    <n v="-1"/>
    <n v="662.28526090175899"/>
    <n v="-1"/>
    <x v="9"/>
    <x v="12"/>
    <x v="0"/>
  </r>
  <r>
    <n v="5085"/>
    <n v="6777"/>
    <m/>
    <x v="1"/>
    <n v="10"/>
    <n v="2"/>
    <n v="-1"/>
    <n v="8"/>
    <n v="-1"/>
    <n v="39.545236622513599"/>
    <n v="-1"/>
    <n v="0.19232225599014699"/>
    <n v="-1"/>
    <n v="0.26540471234933799"/>
    <n v="-1"/>
    <n v="582.90275020937497"/>
    <n v="-1"/>
    <x v="9"/>
    <x v="14"/>
    <x v="0"/>
  </r>
  <r>
    <n v="5085"/>
    <n v="4524"/>
    <m/>
    <x v="1"/>
    <n v="11"/>
    <n v="2"/>
    <n v="-1"/>
    <n v="8"/>
    <n v="-1"/>
    <n v="9.5464763661889709"/>
    <n v="-1"/>
    <n v="5.7325723116780196"/>
    <n v="-1"/>
    <n v="9.4587443142687402"/>
    <n v="-1"/>
    <n v="541.69634384832398"/>
    <n v="-1"/>
    <x v="10"/>
    <x v="0"/>
    <x v="0"/>
  </r>
  <r>
    <n v="5085"/>
    <n v="4949"/>
    <m/>
    <x v="1"/>
    <n v="11"/>
    <n v="2"/>
    <n v="-1"/>
    <n v="8"/>
    <n v="-1"/>
    <n v="5.4012877605503604"/>
    <n v="-1"/>
    <n v="1.36675623364601"/>
    <n v="-1"/>
    <n v="2.2551477855159199"/>
    <n v="-1"/>
    <n v="214.51828051104101"/>
    <n v="-1"/>
    <x v="10"/>
    <x v="0"/>
    <x v="0"/>
  </r>
  <r>
    <n v="5085"/>
    <n v="6770"/>
    <m/>
    <x v="1"/>
    <n v="11"/>
    <n v="2"/>
    <n v="-1"/>
    <n v="8"/>
    <n v="-1"/>
    <n v="2.7756890223228199"/>
    <n v="-1"/>
    <n v="1.19935534876907"/>
    <n v="-1"/>
    <n v="1.6551103813013199"/>
    <n v="-1"/>
    <n v="209.20314313508899"/>
    <n v="-1"/>
    <x v="10"/>
    <x v="15"/>
    <x v="0"/>
  </r>
  <r>
    <n v="5081"/>
    <n v="4953"/>
    <m/>
    <x v="1"/>
    <n v="1"/>
    <n v="2"/>
    <n v="-1"/>
    <n v="8"/>
    <n v="-1"/>
    <n v="16.711768825765301"/>
    <n v="-1"/>
    <n v="0.37270885565051098"/>
    <n v="-1"/>
    <n v="0.61496961182334298"/>
    <n v="-1"/>
    <n v="381.40260661006897"/>
    <n v="-1"/>
    <x v="0"/>
    <x v="0"/>
    <x v="0"/>
  </r>
  <r>
    <n v="5081"/>
    <n v="6768"/>
    <m/>
    <x v="1"/>
    <n v="1"/>
    <n v="2"/>
    <n v="-1"/>
    <n v="8"/>
    <n v="-1"/>
    <n v="28.608679078033401"/>
    <n v="-1"/>
    <n v="0.40061038599297499"/>
    <n v="-1"/>
    <n v="0.55284233267030503"/>
    <n v="-1"/>
    <n v="381.91715741996802"/>
    <n v="-1"/>
    <x v="0"/>
    <x v="11"/>
    <x v="0"/>
  </r>
  <r>
    <n v="5081"/>
    <n v="6777"/>
    <m/>
    <x v="1"/>
    <n v="1"/>
    <n v="2"/>
    <n v="-1"/>
    <n v="8"/>
    <n v="-1"/>
    <n v="50.903463897520297"/>
    <n v="-1"/>
    <n v="0.157940364225715"/>
    <n v="-1"/>
    <n v="0.21795770187836799"/>
    <n v="-1"/>
    <n v="378.318807792038"/>
    <n v="-1"/>
    <x v="0"/>
    <x v="14"/>
    <x v="0"/>
  </r>
  <r>
    <n v="5081"/>
    <n v="6765"/>
    <m/>
    <x v="1"/>
    <n v="2"/>
    <n v="2"/>
    <n v="-1"/>
    <n v="8"/>
    <n v="-1"/>
    <n v="15.6852688237213"/>
    <n v="-1"/>
    <n v="0.40419382630472001"/>
    <n v="-1"/>
    <n v="0.55778748030051395"/>
    <n v="-1"/>
    <n v="624.68872300503006"/>
    <n v="-1"/>
    <x v="1"/>
    <x v="9"/>
    <x v="0"/>
  </r>
  <r>
    <n v="5081"/>
    <n v="6775"/>
    <m/>
    <x v="1"/>
    <n v="4"/>
    <n v="2"/>
    <n v="-1"/>
    <n v="8"/>
    <n v="-1"/>
    <n v="47.851220939539701"/>
    <n v="-1"/>
    <n v="0.168628157194847"/>
    <n v="-1"/>
    <n v="0.23270685692888901"/>
    <n v="-1"/>
    <n v="57.600620247904203"/>
    <n v="-1"/>
    <x v="3"/>
    <x v="12"/>
    <x v="0"/>
  </r>
  <r>
    <n v="5081"/>
    <n v="6775"/>
    <m/>
    <x v="1"/>
    <n v="5"/>
    <n v="2"/>
    <n v="-1"/>
    <n v="8"/>
    <n v="-1"/>
    <n v="43.543711190054402"/>
    <n v="-1"/>
    <n v="0.18614355139158101"/>
    <n v="-1"/>
    <n v="0.25687810092038199"/>
    <n v="-1"/>
    <n v="474.93664561388499"/>
    <n v="-1"/>
    <x v="4"/>
    <x v="12"/>
    <x v="0"/>
  </r>
  <r>
    <n v="5081"/>
    <n v="4953"/>
    <m/>
    <x v="1"/>
    <n v="6"/>
    <n v="2"/>
    <n v="-1"/>
    <n v="8"/>
    <n v="-1"/>
    <n v="16.753015298054201"/>
    <n v="-1"/>
    <n v="0.413738328018603"/>
    <n v="-1"/>
    <n v="0.68266824123069503"/>
    <n v="-1"/>
    <n v="284.07083387329698"/>
    <n v="-1"/>
    <x v="5"/>
    <x v="0"/>
    <x v="0"/>
  </r>
  <r>
    <n v="5081"/>
    <n v="6768"/>
    <m/>
    <x v="1"/>
    <n v="6"/>
    <n v="2"/>
    <n v="-1"/>
    <n v="8"/>
    <n v="-1"/>
    <n v="34.091256579680199"/>
    <n v="-1"/>
    <n v="0.34251822947980298"/>
    <n v="-1"/>
    <n v="0.47267515668212801"/>
    <n v="-1"/>
    <n v="283.91172648460798"/>
    <n v="-1"/>
    <x v="5"/>
    <x v="11"/>
    <x v="0"/>
  </r>
  <r>
    <n v="5081"/>
    <n v="6777"/>
    <m/>
    <x v="1"/>
    <n v="6"/>
    <n v="2"/>
    <n v="-1"/>
    <n v="8"/>
    <n v="-1"/>
    <n v="33.076944133920797"/>
    <n v="-1"/>
    <n v="0.24381229324652101"/>
    <n v="-1"/>
    <n v="0.33646096351761101"/>
    <n v="-1"/>
    <n v="283.29140303891199"/>
    <n v="-1"/>
    <x v="5"/>
    <x v="14"/>
    <x v="0"/>
  </r>
  <r>
    <n v="5081"/>
    <n v="4953"/>
    <m/>
    <x v="1"/>
    <n v="7"/>
    <n v="2"/>
    <n v="-1"/>
    <n v="8"/>
    <n v="-1"/>
    <n v="16.397806156462401"/>
    <n v="-1"/>
    <n v="0.47106818694499802"/>
    <n v="-1"/>
    <n v="0.77726250845924705"/>
    <n v="-1"/>
    <n v="379.48291744770199"/>
    <n v="-1"/>
    <x v="6"/>
    <x v="0"/>
    <x v="0"/>
  </r>
  <r>
    <n v="5081"/>
    <n v="6760"/>
    <m/>
    <x v="1"/>
    <n v="7"/>
    <n v="2"/>
    <n v="-1"/>
    <n v="8"/>
    <n v="-1"/>
    <n v="14.4142174845546"/>
    <n v="-1"/>
    <n v="0.53332813810565705"/>
    <n v="-1"/>
    <n v="0.73599282804269905"/>
    <n v="-1"/>
    <n v="166.26641252256101"/>
    <n v="-1"/>
    <x v="6"/>
    <x v="16"/>
    <x v="0"/>
  </r>
  <r>
    <n v="5081"/>
    <n v="6768"/>
    <m/>
    <x v="1"/>
    <n v="7"/>
    <n v="2"/>
    <n v="-1"/>
    <n v="8"/>
    <n v="-1"/>
    <n v="35.277170817390498"/>
    <n v="-1"/>
    <n v="0.29419084384413802"/>
    <n v="-1"/>
    <n v="0.40598336450491102"/>
    <n v="-1"/>
    <n v="379.73789377588201"/>
    <n v="-1"/>
    <x v="6"/>
    <x v="11"/>
    <x v="0"/>
  </r>
  <r>
    <n v="5081"/>
    <n v="6775"/>
    <m/>
    <x v="1"/>
    <n v="7"/>
    <n v="2"/>
    <n v="-1"/>
    <n v="8"/>
    <n v="-1"/>
    <n v="41.342185796764099"/>
    <n v="-1"/>
    <n v="0.19466712768883801"/>
    <n v="-1"/>
    <n v="0.26864063621059597"/>
    <n v="-1"/>
    <n v="357.23843326567402"/>
    <n v="-1"/>
    <x v="6"/>
    <x v="12"/>
    <x v="0"/>
  </r>
  <r>
    <n v="5081"/>
    <n v="6777"/>
    <m/>
    <x v="1"/>
    <n v="7"/>
    <n v="2"/>
    <n v="-1"/>
    <n v="8"/>
    <n v="-1"/>
    <n v="28.363147837541899"/>
    <n v="-1"/>
    <n v="0.26962257578052901"/>
    <n v="-1"/>
    <n v="0.37207915329147001"/>
    <n v="-1"/>
    <n v="376.232611250741"/>
    <n v="-1"/>
    <x v="6"/>
    <x v="14"/>
    <x v="0"/>
  </r>
  <r>
    <n v="5081"/>
    <n v="4949"/>
    <m/>
    <x v="1"/>
    <n v="9"/>
    <n v="2"/>
    <n v="-1"/>
    <n v="8"/>
    <n v="-1"/>
    <n v="7.1781601798117798"/>
    <n v="-1"/>
    <n v="1.0949164344270099"/>
    <n v="-1"/>
    <n v="1.8066121168045599"/>
    <n v="-1"/>
    <n v="576.27462431755805"/>
    <n v="-1"/>
    <x v="8"/>
    <x v="0"/>
    <x v="0"/>
  </r>
  <r>
    <n v="5081"/>
    <n v="4953"/>
    <m/>
    <x v="1"/>
    <n v="9"/>
    <n v="2"/>
    <n v="-1"/>
    <n v="8"/>
    <n v="-1"/>
    <n v="17.2789766385674"/>
    <n v="-1"/>
    <n v="0.38850775748696198"/>
    <n v="-1"/>
    <n v="0.64103779985348797"/>
    <n v="-1"/>
    <n v="383.646952019038"/>
    <n v="-1"/>
    <x v="8"/>
    <x v="0"/>
    <x v="0"/>
  </r>
  <r>
    <n v="5081"/>
    <n v="6768"/>
    <m/>
    <x v="1"/>
    <n v="9"/>
    <n v="2"/>
    <n v="-1"/>
    <n v="8"/>
    <n v="-1"/>
    <n v="28.634466192749901"/>
    <n v="-1"/>
    <n v="0.354145405266581"/>
    <n v="-1"/>
    <n v="0.488720659267882"/>
    <n v="-1"/>
    <n v="383.40214964808803"/>
    <n v="-1"/>
    <x v="8"/>
    <x v="11"/>
    <x v="0"/>
  </r>
  <r>
    <n v="5081"/>
    <n v="6770"/>
    <m/>
    <x v="1"/>
    <n v="9"/>
    <n v="2"/>
    <n v="-1"/>
    <n v="8"/>
    <n v="-1"/>
    <n v="3.5799346528087801"/>
    <n v="-1"/>
    <n v="2.6959765992536302"/>
    <n v="-1"/>
    <n v="3.7204477069700101"/>
    <n v="-1"/>
    <n v="616.14862654967305"/>
    <n v="-1"/>
    <x v="8"/>
    <x v="15"/>
    <x v="0"/>
  </r>
  <r>
    <n v="5081"/>
    <n v="6777"/>
    <m/>
    <x v="1"/>
    <n v="9"/>
    <n v="2"/>
    <n v="-1"/>
    <n v="8"/>
    <n v="-1"/>
    <n v="33.5775507893227"/>
    <n v="-1"/>
    <n v="0.26105604797114601"/>
    <n v="-1"/>
    <n v="0.36025734495536899"/>
    <n v="-1"/>
    <n v="382.37227349630803"/>
    <n v="-1"/>
    <x v="8"/>
    <x v="14"/>
    <x v="0"/>
  </r>
  <r>
    <n v="5081"/>
    <n v="4953"/>
    <m/>
    <x v="1"/>
    <n v="10"/>
    <n v="2"/>
    <n v="-1"/>
    <n v="8"/>
    <n v="-1"/>
    <n v="17.738198441641298"/>
    <n v="-1"/>
    <n v="0.40266189546847497"/>
    <n v="-1"/>
    <n v="0.66439212752298404"/>
    <n v="-1"/>
    <n v="678.35230985667101"/>
    <n v="-1"/>
    <x v="9"/>
    <x v="0"/>
    <x v="0"/>
  </r>
  <r>
    <n v="5081"/>
    <n v="6768"/>
    <m/>
    <x v="1"/>
    <n v="10"/>
    <n v="2"/>
    <n v="-1"/>
    <n v="8"/>
    <n v="-1"/>
    <n v="30.764299577627"/>
    <n v="-1"/>
    <n v="0.35369375822762"/>
    <n v="-1"/>
    <n v="0.48809738635411598"/>
    <n v="-1"/>
    <n v="677.44456275430605"/>
    <n v="-1"/>
    <x v="9"/>
    <x v="11"/>
    <x v="0"/>
  </r>
  <r>
    <n v="5081"/>
    <n v="6775"/>
    <m/>
    <x v="1"/>
    <n v="10"/>
    <n v="2"/>
    <n v="-1"/>
    <n v="8"/>
    <n v="-1"/>
    <n v="50.235318095075201"/>
    <n v="-1"/>
    <n v="0.160156733218903"/>
    <n v="-1"/>
    <n v="0.22101629184208599"/>
    <n v="-1"/>
    <n v="658.60149340635201"/>
    <n v="-1"/>
    <x v="9"/>
    <x v="12"/>
    <x v="0"/>
  </r>
  <r>
    <n v="5081"/>
    <n v="6777"/>
    <m/>
    <x v="1"/>
    <n v="10"/>
    <n v="2"/>
    <n v="-1"/>
    <n v="8"/>
    <n v="-1"/>
    <n v="36.090863371804801"/>
    <n v="-1"/>
    <n v="0.219874272358414"/>
    <n v="-1"/>
    <n v="0.30342649480617001"/>
    <n v="-1"/>
    <n v="682.47753951525999"/>
    <n v="-1"/>
    <x v="9"/>
    <x v="14"/>
    <x v="0"/>
  </r>
  <r>
    <n v="5081"/>
    <n v="4524"/>
    <m/>
    <x v="1"/>
    <n v="11"/>
    <n v="2"/>
    <n v="-1"/>
    <n v="8"/>
    <n v="-1"/>
    <n v="23.742746639231399"/>
    <n v="-1"/>
    <n v="2.9491984551322101"/>
    <n v="-1"/>
    <n v="4.8661774509681504"/>
    <n v="-1"/>
    <n v="541.31331546527201"/>
    <n v="-1"/>
    <x v="10"/>
    <x v="0"/>
    <x v="0"/>
  </r>
  <r>
    <n v="5080"/>
    <n v="4953"/>
    <m/>
    <x v="1"/>
    <n v="1"/>
    <n v="2"/>
    <n v="-1"/>
    <n v="8"/>
    <n v="-1"/>
    <n v="18.358305195933699"/>
    <n v="-1"/>
    <n v="0.35427698186698298"/>
    <n v="-1"/>
    <n v="0.58455702008052102"/>
    <n v="-1"/>
    <n v="386.962084028307"/>
    <n v="-1"/>
    <x v="0"/>
    <x v="0"/>
    <x v="0"/>
  </r>
  <r>
    <n v="5080"/>
    <n v="6768"/>
    <m/>
    <x v="1"/>
    <n v="1"/>
    <n v="2"/>
    <n v="-1"/>
    <n v="8"/>
    <n v="-1"/>
    <n v="31.457430544903598"/>
    <n v="-1"/>
    <n v="0.34496748575160802"/>
    <n v="-1"/>
    <n v="0.47605513033721902"/>
    <n v="-1"/>
    <n v="385.75104005819202"/>
    <n v="-1"/>
    <x v="0"/>
    <x v="11"/>
    <x v="0"/>
  </r>
  <r>
    <n v="5080"/>
    <n v="6777"/>
    <m/>
    <x v="1"/>
    <n v="1"/>
    <n v="2"/>
    <n v="-1"/>
    <n v="8"/>
    <n v="-1"/>
    <n v="36.277691688568503"/>
    <n v="-1"/>
    <n v="0.21954279803670201"/>
    <n v="-1"/>
    <n v="0.302969060243788"/>
    <n v="-1"/>
    <n v="389.26402218653499"/>
    <n v="-1"/>
    <x v="0"/>
    <x v="14"/>
    <x v="0"/>
  </r>
  <r>
    <n v="5080"/>
    <n v="6765"/>
    <m/>
    <x v="1"/>
    <n v="2"/>
    <n v="2"/>
    <n v="-1"/>
    <n v="8"/>
    <n v="-1"/>
    <n v="12.315495378651899"/>
    <n v="-1"/>
    <n v="0.422815124136526"/>
    <n v="-1"/>
    <n v="0.58348487130840598"/>
    <n v="-1"/>
    <n v="602.31791371756105"/>
    <n v="-1"/>
    <x v="1"/>
    <x v="9"/>
    <x v="0"/>
  </r>
  <r>
    <n v="5080"/>
    <n v="6775"/>
    <m/>
    <x v="1"/>
    <n v="4"/>
    <n v="2"/>
    <n v="-1"/>
    <n v="8"/>
    <n v="-1"/>
    <n v="45.531392899134303"/>
    <n v="-1"/>
    <n v="0.175267066448416"/>
    <n v="-1"/>
    <n v="0.24186855169881299"/>
    <n v="-1"/>
    <n v="49.202249772656302"/>
    <n v="-1"/>
    <x v="3"/>
    <x v="12"/>
    <x v="0"/>
  </r>
  <r>
    <n v="5080"/>
    <n v="6775"/>
    <m/>
    <x v="1"/>
    <n v="5"/>
    <n v="2"/>
    <n v="-1"/>
    <n v="8"/>
    <n v="-1"/>
    <n v="50.077658746809497"/>
    <n v="-1"/>
    <n v="0.161423590452653"/>
    <n v="-1"/>
    <n v="0.22276455482466201"/>
    <n v="-1"/>
    <n v="482.65763983773002"/>
    <n v="-1"/>
    <x v="4"/>
    <x v="12"/>
    <x v="0"/>
  </r>
  <r>
    <n v="5080"/>
    <n v="4949"/>
    <m/>
    <x v="1"/>
    <n v="6"/>
    <n v="2"/>
    <n v="-1"/>
    <n v="8"/>
    <n v="-1"/>
    <n v="43.126133133326"/>
    <n v="-1"/>
    <n v="0.1875178190516"/>
    <n v="-1"/>
    <n v="0.30940440143513998"/>
    <n v="-1"/>
    <n v="58.191462863529999"/>
    <n v="-1"/>
    <x v="5"/>
    <x v="0"/>
    <x v="0"/>
  </r>
  <r>
    <n v="5080"/>
    <n v="4953"/>
    <m/>
    <x v="1"/>
    <n v="6"/>
    <n v="2"/>
    <n v="-1"/>
    <n v="8"/>
    <n v="-1"/>
    <n v="21.635029781040299"/>
    <n v="-1"/>
    <n v="0.347982621165219"/>
    <n v="-1"/>
    <n v="0.57417132492261203"/>
    <n v="-1"/>
    <n v="186.218249716093"/>
    <n v="-1"/>
    <x v="5"/>
    <x v="0"/>
    <x v="0"/>
  </r>
  <r>
    <n v="5080"/>
    <n v="6768"/>
    <m/>
    <x v="1"/>
    <n v="6"/>
    <n v="2"/>
    <n v="-1"/>
    <n v="8"/>
    <n v="-1"/>
    <n v="32.8724518298907"/>
    <n v="-1"/>
    <n v="0.35317316360685902"/>
    <n v="-1"/>
    <n v="0.48737896577746598"/>
    <n v="-1"/>
    <n v="187.24629536766699"/>
    <n v="-1"/>
    <x v="5"/>
    <x v="11"/>
    <x v="0"/>
  </r>
  <r>
    <n v="5080"/>
    <n v="6770"/>
    <m/>
    <x v="1"/>
    <n v="6"/>
    <n v="2"/>
    <n v="-1"/>
    <n v="8"/>
    <n v="-1"/>
    <n v="10.799896029901101"/>
    <n v="-1"/>
    <n v="1.1005786778059701"/>
    <n v="-1"/>
    <n v="1.51879857537223"/>
    <n v="-1"/>
    <n v="70.393787936383902"/>
    <n v="-1"/>
    <x v="5"/>
    <x v="15"/>
    <x v="0"/>
  </r>
  <r>
    <n v="5080"/>
    <n v="6777"/>
    <m/>
    <x v="1"/>
    <n v="6"/>
    <n v="2"/>
    <n v="-1"/>
    <n v="8"/>
    <n v="-1"/>
    <n v="48.601138586281401"/>
    <n v="-1"/>
    <n v="0.16770862925150601"/>
    <n v="-1"/>
    <n v="0.231437907567381"/>
    <n v="-1"/>
    <n v="188.23562048921599"/>
    <n v="-1"/>
    <x v="5"/>
    <x v="14"/>
    <x v="0"/>
  </r>
  <r>
    <n v="5080"/>
    <n v="4953"/>
    <m/>
    <x v="1"/>
    <n v="7"/>
    <n v="2"/>
    <n v="-1"/>
    <n v="8"/>
    <n v="-1"/>
    <n v="16.039161696903601"/>
    <n v="-1"/>
    <n v="0.39576775720243701"/>
    <n v="-1"/>
    <n v="0.65301679938402102"/>
    <n v="-1"/>
    <n v="391.12176368102098"/>
    <n v="-1"/>
    <x v="6"/>
    <x v="0"/>
    <x v="0"/>
  </r>
  <r>
    <n v="5080"/>
    <n v="6768"/>
    <m/>
    <x v="1"/>
    <n v="7"/>
    <n v="2"/>
    <n v="-1"/>
    <n v="8"/>
    <n v="-1"/>
    <n v="29.681382684903902"/>
    <n v="-1"/>
    <n v="0.35243020119917501"/>
    <n v="-1"/>
    <n v="0.48635367765486198"/>
    <n v="-1"/>
    <n v="391.197438897989"/>
    <n v="-1"/>
    <x v="6"/>
    <x v="11"/>
    <x v="0"/>
  </r>
  <r>
    <n v="5080"/>
    <n v="6775"/>
    <m/>
    <x v="1"/>
    <n v="7"/>
    <n v="2"/>
    <n v="-1"/>
    <n v="8"/>
    <n v="-1"/>
    <n v="53.748374655379799"/>
    <n v="-1"/>
    <n v="0.149219948003809"/>
    <n v="-1"/>
    <n v="0.205923528245256"/>
    <n v="-1"/>
    <n v="360.36370362283702"/>
    <n v="-1"/>
    <x v="6"/>
    <x v="12"/>
    <x v="0"/>
  </r>
  <r>
    <n v="5080"/>
    <n v="6777"/>
    <m/>
    <x v="1"/>
    <n v="7"/>
    <n v="2"/>
    <n v="-1"/>
    <n v="8"/>
    <n v="-1"/>
    <n v="33.5705981260027"/>
    <n v="-1"/>
    <n v="0.24874967405821499"/>
    <n v="-1"/>
    <n v="0.34327454901420701"/>
    <n v="-1"/>
    <n v="391.88313603178602"/>
    <n v="-1"/>
    <x v="6"/>
    <x v="14"/>
    <x v="0"/>
  </r>
  <r>
    <n v="5080"/>
    <n v="4953"/>
    <m/>
    <x v="1"/>
    <n v="9"/>
    <n v="2"/>
    <n v="-1"/>
    <n v="8"/>
    <n v="-1"/>
    <n v="18.428627756313599"/>
    <n v="-1"/>
    <n v="0.41556166193001398"/>
    <n v="-1"/>
    <n v="0.68567674218452201"/>
    <n v="-1"/>
    <n v="384.46928556462302"/>
    <n v="-1"/>
    <x v="8"/>
    <x v="0"/>
    <x v="0"/>
  </r>
  <r>
    <n v="5080"/>
    <n v="6768"/>
    <m/>
    <x v="1"/>
    <n v="9"/>
    <n v="2"/>
    <n v="-1"/>
    <n v="8"/>
    <n v="-1"/>
    <n v="31.846380115124902"/>
    <n v="-1"/>
    <n v="0.33670484551822299"/>
    <n v="-1"/>
    <n v="0.46465268681514799"/>
    <n v="-1"/>
    <n v="384.09288952237802"/>
    <n v="-1"/>
    <x v="8"/>
    <x v="11"/>
    <x v="0"/>
  </r>
  <r>
    <n v="5080"/>
    <n v="6770"/>
    <m/>
    <x v="1"/>
    <n v="9"/>
    <n v="2"/>
    <n v="-1"/>
    <n v="8"/>
    <n v="-1"/>
    <n v="2.3150775794656502"/>
    <n v="-1"/>
    <n v="2.70074526183598"/>
    <n v="-1"/>
    <n v="3.7270284613336599"/>
    <n v="-1"/>
    <n v="765.90016199422405"/>
    <n v="-1"/>
    <x v="8"/>
    <x v="15"/>
    <x v="0"/>
  </r>
  <r>
    <n v="5080"/>
    <n v="6777"/>
    <m/>
    <x v="1"/>
    <n v="9"/>
    <n v="2"/>
    <n v="-1"/>
    <n v="8"/>
    <n v="-1"/>
    <n v="36.409656003149898"/>
    <n v="-1"/>
    <n v="0.218561956886375"/>
    <n v="-1"/>
    <n v="0.30161549946101301"/>
    <n v="-1"/>
    <n v="381.16441472834299"/>
    <n v="-1"/>
    <x v="8"/>
    <x v="14"/>
    <x v="0"/>
  </r>
  <r>
    <n v="5080"/>
    <n v="4953"/>
    <m/>
    <x v="1"/>
    <n v="10"/>
    <n v="2"/>
    <n v="-1"/>
    <n v="8"/>
    <n v="-1"/>
    <n v="18.012630327386301"/>
    <n v="-1"/>
    <n v="0.36963521768076801"/>
    <n v="-1"/>
    <n v="0.60989810917326703"/>
    <n v="-1"/>
    <n v="579.38432661285799"/>
    <n v="-1"/>
    <x v="9"/>
    <x v="0"/>
    <x v="0"/>
  </r>
  <r>
    <n v="5080"/>
    <n v="6768"/>
    <m/>
    <x v="1"/>
    <n v="10"/>
    <n v="2"/>
    <n v="-1"/>
    <n v="8"/>
    <n v="-1"/>
    <n v="27.6015503215861"/>
    <n v="-1"/>
    <n v="0.402061604048712"/>
    <n v="-1"/>
    <n v="0.55484501358722305"/>
    <n v="-1"/>
    <n v="578.61794700156997"/>
    <n v="-1"/>
    <x v="9"/>
    <x v="11"/>
    <x v="0"/>
  </r>
  <r>
    <n v="5080"/>
    <n v="6775"/>
    <m/>
    <x v="1"/>
    <n v="10"/>
    <n v="2"/>
    <n v="-1"/>
    <n v="8"/>
    <n v="-1"/>
    <n v="41.256418143999099"/>
    <n v="-1"/>
    <n v="0.208205673736401"/>
    <n v="-1"/>
    <n v="0.28732382975623399"/>
    <n v="-1"/>
    <n v="652.97461688696501"/>
    <n v="-1"/>
    <x v="9"/>
    <x v="12"/>
    <x v="0"/>
  </r>
  <r>
    <n v="5080"/>
    <n v="6777"/>
    <m/>
    <x v="1"/>
    <n v="10"/>
    <n v="2"/>
    <n v="-1"/>
    <n v="8"/>
    <n v="-1"/>
    <n v="26.817470220893501"/>
    <n v="-1"/>
    <n v="0.25716868129901199"/>
    <n v="-1"/>
    <n v="0.35489277896636101"/>
    <n v="-1"/>
    <n v="581.70535232619898"/>
    <n v="-1"/>
    <x v="9"/>
    <x v="14"/>
    <x v="0"/>
  </r>
  <r>
    <n v="5080"/>
    <n v="4524"/>
    <m/>
    <x v="1"/>
    <n v="11"/>
    <n v="2"/>
    <n v="-1"/>
    <n v="8"/>
    <n v="-1"/>
    <n v="28.1056166668379"/>
    <n v="-1"/>
    <n v="3.2490652193808298"/>
    <n v="-1"/>
    <n v="5.3609576119783702"/>
    <n v="-1"/>
    <n v="540.47001568370399"/>
    <n v="-1"/>
    <x v="10"/>
    <x v="0"/>
    <x v="0"/>
  </r>
  <r>
    <n v="5080"/>
    <n v="6760"/>
    <m/>
    <x v="1"/>
    <n v="12"/>
    <n v="2"/>
    <n v="-1"/>
    <n v="8"/>
    <n v="-1"/>
    <n v="16.1467798724162"/>
    <n v="-1"/>
    <n v="0.528266758604654"/>
    <n v="-1"/>
    <n v="0.72900812435545004"/>
    <n v="-1"/>
    <n v="63.117332225582302"/>
    <n v="-1"/>
    <x v="11"/>
    <x v="16"/>
    <x v="0"/>
  </r>
  <r>
    <n v="5077"/>
    <n v="4953"/>
    <m/>
    <x v="1"/>
    <n v="1"/>
    <n v="2"/>
    <n v="-1"/>
    <n v="8"/>
    <n v="-1"/>
    <n v="17.063727454193099"/>
    <n v="-1"/>
    <n v="0.36285502603493403"/>
    <n v="-1"/>
    <n v="0.59871079295764096"/>
    <n v="-1"/>
    <n v="379.12587964000699"/>
    <n v="-1"/>
    <x v="0"/>
    <x v="0"/>
    <x v="0"/>
  </r>
  <r>
    <n v="5077"/>
    <n v="6768"/>
    <m/>
    <x v="1"/>
    <n v="1"/>
    <n v="2"/>
    <n v="-1"/>
    <n v="8"/>
    <n v="-1"/>
    <n v="33.290350563858397"/>
    <n v="-1"/>
    <n v="0.323612084284293"/>
    <n v="-1"/>
    <n v="0.44658467631232401"/>
    <n v="-1"/>
    <n v="379.78019190661502"/>
    <n v="-1"/>
    <x v="0"/>
    <x v="11"/>
    <x v="0"/>
  </r>
  <r>
    <n v="5077"/>
    <n v="6777"/>
    <m/>
    <x v="1"/>
    <n v="1"/>
    <n v="2"/>
    <n v="-1"/>
    <n v="8"/>
    <n v="-1"/>
    <n v="42.512161382955298"/>
    <n v="-1"/>
    <n v="0.18986251015310299"/>
    <n v="-1"/>
    <n v="0.26201026310594699"/>
    <n v="-1"/>
    <n v="375.37178497490902"/>
    <n v="-1"/>
    <x v="0"/>
    <x v="14"/>
    <x v="0"/>
  </r>
  <r>
    <n v="5077"/>
    <n v="6765"/>
    <m/>
    <x v="1"/>
    <n v="2"/>
    <n v="2"/>
    <n v="-1"/>
    <n v="8"/>
    <n v="-1"/>
    <n v="11.6841519950062"/>
    <n v="-1"/>
    <n v="0.48286122373545198"/>
    <n v="-1"/>
    <n v="0.66634848875492403"/>
    <n v="-1"/>
    <n v="619.69253078285396"/>
    <n v="-1"/>
    <x v="1"/>
    <x v="9"/>
    <x v="0"/>
  </r>
  <r>
    <n v="5077"/>
    <n v="6775"/>
    <m/>
    <x v="1"/>
    <n v="4"/>
    <n v="2"/>
    <n v="-1"/>
    <n v="8"/>
    <n v="-1"/>
    <n v="38.705948018095199"/>
    <n v="-1"/>
    <n v="0.210671691918875"/>
    <n v="-1"/>
    <n v="0.29072693484804801"/>
    <n v="-1"/>
    <n v="55.677316950166102"/>
    <n v="-1"/>
    <x v="3"/>
    <x v="12"/>
    <x v="0"/>
  </r>
  <r>
    <n v="5077"/>
    <n v="6775"/>
    <m/>
    <x v="1"/>
    <n v="5"/>
    <n v="2"/>
    <n v="-1"/>
    <n v="8"/>
    <n v="-1"/>
    <n v="46.414192192851502"/>
    <n v="-1"/>
    <n v="0.17301331791393401"/>
    <n v="-1"/>
    <n v="0.23875837872122899"/>
    <n v="-1"/>
    <n v="483.03746737950303"/>
    <n v="-1"/>
    <x v="4"/>
    <x v="12"/>
    <x v="0"/>
  </r>
  <r>
    <n v="5077"/>
    <n v="4949"/>
    <m/>
    <x v="1"/>
    <n v="6"/>
    <n v="2"/>
    <n v="-1"/>
    <n v="8"/>
    <n v="-1"/>
    <n v="40.132991985726399"/>
    <n v="-1"/>
    <n v="0.20580564850216099"/>
    <n v="-1"/>
    <n v="0.339579320028565"/>
    <n v="-1"/>
    <n v="66.713559354982294"/>
    <n v="-1"/>
    <x v="5"/>
    <x v="0"/>
    <x v="0"/>
  </r>
  <r>
    <n v="5077"/>
    <n v="4953"/>
    <m/>
    <x v="1"/>
    <n v="6"/>
    <n v="2"/>
    <n v="-1"/>
    <n v="8"/>
    <n v="-1"/>
    <n v="15.9447317121711"/>
    <n v="-1"/>
    <n v="0.37718958477890102"/>
    <n v="-1"/>
    <n v="0.62236281488518597"/>
    <n v="-1"/>
    <n v="286.30281865979998"/>
    <n v="-1"/>
    <x v="5"/>
    <x v="0"/>
    <x v="0"/>
  </r>
  <r>
    <n v="5077"/>
    <n v="6768"/>
    <m/>
    <x v="1"/>
    <n v="6"/>
    <n v="2"/>
    <n v="-1"/>
    <n v="8"/>
    <n v="-1"/>
    <n v="35.492743618471202"/>
    <n v="-1"/>
    <n v="0.31495902215775201"/>
    <n v="-1"/>
    <n v="0.43464345057769799"/>
    <n v="-1"/>
    <n v="286.69094718674398"/>
    <n v="-1"/>
    <x v="5"/>
    <x v="11"/>
    <x v="0"/>
  </r>
  <r>
    <n v="5077"/>
    <n v="6770"/>
    <m/>
    <x v="1"/>
    <n v="6"/>
    <n v="2"/>
    <n v="-1"/>
    <n v="8"/>
    <n v="-1"/>
    <n v="23.980332796763498"/>
    <n v="-1"/>
    <n v="0.40891175303789401"/>
    <n v="-1"/>
    <n v="0.56429821919229395"/>
    <n v="-1"/>
    <n v="74.288195736963303"/>
    <n v="-1"/>
    <x v="5"/>
    <x v="15"/>
    <x v="0"/>
  </r>
  <r>
    <n v="5077"/>
    <n v="6777"/>
    <m/>
    <x v="1"/>
    <n v="6"/>
    <n v="2"/>
    <n v="-1"/>
    <n v="8"/>
    <n v="-1"/>
    <n v="46.1691540225738"/>
    <n v="-1"/>
    <n v="0.174646523382605"/>
    <n v="-1"/>
    <n v="0.24101220143521501"/>
    <n v="-1"/>
    <n v="287.37053733987602"/>
    <n v="-1"/>
    <x v="5"/>
    <x v="14"/>
    <x v="0"/>
  </r>
  <r>
    <n v="5077"/>
    <n v="4953"/>
    <m/>
    <x v="1"/>
    <n v="7"/>
    <n v="2"/>
    <n v="-1"/>
    <n v="8"/>
    <n v="-1"/>
    <n v="19.3981181979767"/>
    <n v="-1"/>
    <n v="0.37003198365629902"/>
    <n v="-1"/>
    <n v="0.61055277303289301"/>
    <n v="-1"/>
    <n v="487.433116530875"/>
    <n v="-1"/>
    <x v="6"/>
    <x v="0"/>
    <x v="0"/>
  </r>
  <r>
    <n v="5077"/>
    <n v="6768"/>
    <m/>
    <x v="1"/>
    <n v="7"/>
    <n v="2"/>
    <n v="-1"/>
    <n v="8"/>
    <n v="-1"/>
    <n v="28.2510637684186"/>
    <n v="-1"/>
    <n v="0.36409041316087698"/>
    <n v="-1"/>
    <n v="0.50244477016200995"/>
    <n v="-1"/>
    <n v="486.268494910416"/>
    <n v="-1"/>
    <x v="6"/>
    <x v="11"/>
    <x v="0"/>
  </r>
  <r>
    <n v="5077"/>
    <n v="6775"/>
    <m/>
    <x v="1"/>
    <n v="7"/>
    <n v="2"/>
    <n v="-1"/>
    <n v="8"/>
    <n v="-1"/>
    <n v="37.128888075520798"/>
    <n v="-1"/>
    <n v="0.21686416524895999"/>
    <n v="-1"/>
    <n v="0.29927254804356401"/>
    <n v="-1"/>
    <n v="362.27638816282098"/>
    <n v="-1"/>
    <x v="6"/>
    <x v="12"/>
    <x v="0"/>
  </r>
  <r>
    <n v="5077"/>
    <n v="6777"/>
    <m/>
    <x v="1"/>
    <n v="7"/>
    <n v="2"/>
    <n v="-1"/>
    <n v="8"/>
    <n v="-1"/>
    <n v="37.342290750841798"/>
    <n v="-1"/>
    <n v="0.21498177514021899"/>
    <n v="-1"/>
    <n v="0.29667484866839"/>
    <n v="-1"/>
    <n v="495.61097764839201"/>
    <n v="-1"/>
    <x v="6"/>
    <x v="14"/>
    <x v="0"/>
  </r>
  <r>
    <n v="5077"/>
    <n v="4953"/>
    <m/>
    <x v="1"/>
    <n v="9"/>
    <n v="2"/>
    <n v="-1"/>
    <n v="8"/>
    <n v="-1"/>
    <n v="16.923339808122499"/>
    <n v="-1"/>
    <n v="0.381623492799881"/>
    <n v="-1"/>
    <n v="0.62967876311980298"/>
    <n v="-1"/>
    <n v="319.971425944082"/>
    <n v="-1"/>
    <x v="8"/>
    <x v="0"/>
    <x v="0"/>
  </r>
  <r>
    <n v="5077"/>
    <n v="6768"/>
    <m/>
    <x v="1"/>
    <n v="9"/>
    <n v="2"/>
    <n v="-1"/>
    <n v="8"/>
    <n v="-1"/>
    <n v="27.997356049"/>
    <n v="-1"/>
    <n v="0.37792213280164899"/>
    <n v="-1"/>
    <n v="0.52153254326627596"/>
    <n v="-1"/>
    <n v="320.164624616732"/>
    <n v="-1"/>
    <x v="8"/>
    <x v="11"/>
    <x v="0"/>
  </r>
  <r>
    <n v="5077"/>
    <n v="6777"/>
    <m/>
    <x v="1"/>
    <n v="9"/>
    <n v="2"/>
    <n v="-1"/>
    <n v="8"/>
    <n v="-1"/>
    <n v="28.775473559846301"/>
    <n v="-1"/>
    <n v="0.272378160898402"/>
    <n v="-1"/>
    <n v="0.375881860740994"/>
    <n v="-1"/>
    <n v="314.649055232705"/>
    <n v="-1"/>
    <x v="8"/>
    <x v="14"/>
    <x v="0"/>
  </r>
  <r>
    <n v="5077"/>
    <n v="4953"/>
    <m/>
    <x v="1"/>
    <n v="10"/>
    <n v="2"/>
    <n v="-1"/>
    <n v="8"/>
    <n v="-1"/>
    <n v="18.406467027506899"/>
    <n v="-1"/>
    <n v="0.373746212646551"/>
    <n v="-1"/>
    <n v="0.61668125086681003"/>
    <n v="-1"/>
    <n v="565.00294967111995"/>
    <n v="-1"/>
    <x v="9"/>
    <x v="0"/>
    <x v="0"/>
  </r>
  <r>
    <n v="5077"/>
    <n v="6760"/>
    <m/>
    <x v="1"/>
    <n v="10"/>
    <n v="2"/>
    <n v="-1"/>
    <n v="8"/>
    <n v="-1"/>
    <n v="13.563648258414901"/>
    <n v="-1"/>
    <n v="0.60726998619603301"/>
    <n v="-1"/>
    <n v="0.838032578054837"/>
    <n v="-1"/>
    <n v="79.297806069655294"/>
    <n v="-1"/>
    <x v="9"/>
    <x v="16"/>
    <x v="0"/>
  </r>
  <r>
    <n v="5077"/>
    <n v="6768"/>
    <m/>
    <x v="1"/>
    <n v="10"/>
    <n v="2"/>
    <n v="-1"/>
    <n v="8"/>
    <n v="-1"/>
    <n v="28.8850753884151"/>
    <n v="-1"/>
    <n v="0.35668485587869397"/>
    <n v="-1"/>
    <n v="0.49222510111259798"/>
    <n v="-1"/>
    <n v="567.31644928101605"/>
    <n v="-1"/>
    <x v="9"/>
    <x v="11"/>
    <x v="0"/>
  </r>
  <r>
    <n v="5077"/>
    <n v="6775"/>
    <m/>
    <x v="1"/>
    <n v="10"/>
    <n v="2"/>
    <n v="-1"/>
    <n v="8"/>
    <n v="-1"/>
    <n v="46.278662227856202"/>
    <n v="-1"/>
    <n v="0.17716399263757601"/>
    <n v="-1"/>
    <n v="0.244486309839854"/>
    <n v="-1"/>
    <n v="664.39833842086898"/>
    <n v="-1"/>
    <x v="9"/>
    <x v="12"/>
    <x v="0"/>
  </r>
  <r>
    <n v="5077"/>
    <n v="6777"/>
    <m/>
    <x v="1"/>
    <n v="10"/>
    <n v="2"/>
    <n v="-1"/>
    <n v="8"/>
    <n v="-1"/>
    <n v="40.708286819751997"/>
    <n v="-1"/>
    <n v="0.20990442071006499"/>
    <n v="-1"/>
    <n v="0.28966809957898698"/>
    <n v="-1"/>
    <n v="554.93617135676504"/>
    <n v="-1"/>
    <x v="9"/>
    <x v="14"/>
    <x v="0"/>
  </r>
  <r>
    <n v="5077"/>
    <n v="4524"/>
    <m/>
    <x v="1"/>
    <n v="11"/>
    <n v="2"/>
    <n v="-1"/>
    <n v="8"/>
    <n v="-1"/>
    <n v="20.56232954363"/>
    <n v="-1"/>
    <n v="5.6657594455134701"/>
    <n v="-1"/>
    <n v="9.3485030850972297"/>
    <n v="-1"/>
    <n v="537.28563618277701"/>
    <n v="-1"/>
    <x v="10"/>
    <x v="0"/>
    <x v="0"/>
  </r>
  <r>
    <n v="5077"/>
    <n v="4949"/>
    <m/>
    <x v="1"/>
    <n v="11"/>
    <n v="2"/>
    <n v="-1"/>
    <n v="8"/>
    <n v="-1"/>
    <n v="5.6530422538106304"/>
    <n v="-1"/>
    <n v="1.6700314822990301"/>
    <n v="-1"/>
    <n v="2.7555519457934001"/>
    <n v="-1"/>
    <n v="235.51573311029901"/>
    <n v="-1"/>
    <x v="10"/>
    <x v="0"/>
    <x v="0"/>
  </r>
  <r>
    <n v="5077"/>
    <n v="6770"/>
    <m/>
    <x v="1"/>
    <n v="11"/>
    <n v="2"/>
    <n v="-1"/>
    <n v="8"/>
    <n v="-1"/>
    <n v="2.6535396608099"/>
    <n v="-1"/>
    <n v="2.6759173672757499"/>
    <n v="-1"/>
    <n v="3.6927659668405401"/>
    <n v="-1"/>
    <n v="201.957015175881"/>
    <n v="-1"/>
    <x v="10"/>
    <x v="15"/>
    <x v="0"/>
  </r>
  <r>
    <n v="5078"/>
    <n v="4953"/>
    <m/>
    <x v="1"/>
    <n v="1"/>
    <n v="2"/>
    <n v="-1"/>
    <n v="8"/>
    <n v="-1"/>
    <n v="15.6050058810583"/>
    <n v="-1"/>
    <n v="0.37171770067014198"/>
    <n v="-1"/>
    <n v="0.61333420610573497"/>
    <n v="-1"/>
    <n v="384.59397926524298"/>
    <n v="-1"/>
    <x v="0"/>
    <x v="0"/>
    <x v="0"/>
  </r>
  <r>
    <n v="5078"/>
    <n v="6768"/>
    <m/>
    <x v="1"/>
    <n v="1"/>
    <n v="2"/>
    <n v="-1"/>
    <n v="8"/>
    <n v="-1"/>
    <n v="28.9533768917657"/>
    <n v="-1"/>
    <n v="0.363625388116327"/>
    <n v="-1"/>
    <n v="0.50180303560053197"/>
    <n v="-1"/>
    <n v="383.96539412711797"/>
    <n v="-1"/>
    <x v="0"/>
    <x v="11"/>
    <x v="0"/>
  </r>
  <r>
    <n v="5078"/>
    <n v="6777"/>
    <m/>
    <x v="1"/>
    <n v="1"/>
    <n v="2"/>
    <n v="-1"/>
    <n v="8"/>
    <n v="-1"/>
    <n v="32.091955620102702"/>
    <n v="-1"/>
    <n v="0.244997616150016"/>
    <n v="-1"/>
    <n v="0.33809670911878298"/>
    <n v="-1"/>
    <n v="382.66812667879702"/>
    <n v="-1"/>
    <x v="0"/>
    <x v="14"/>
    <x v="0"/>
  </r>
  <r>
    <n v="5078"/>
    <n v="6765"/>
    <m/>
    <x v="1"/>
    <n v="2"/>
    <n v="2"/>
    <n v="-1"/>
    <n v="8"/>
    <n v="-1"/>
    <n v="12.3216022118424"/>
    <n v="-1"/>
    <n v="0.44666399189606598"/>
    <n v="-1"/>
    <n v="0.61639630881657104"/>
    <n v="-1"/>
    <n v="644.13898434093903"/>
    <n v="-1"/>
    <x v="1"/>
    <x v="9"/>
    <x v="0"/>
  </r>
  <r>
    <n v="5078"/>
    <n v="6775"/>
    <m/>
    <x v="1"/>
    <n v="4"/>
    <n v="2"/>
    <n v="-1"/>
    <n v="8"/>
    <n v="-1"/>
    <n v="40.454007258732801"/>
    <n v="-1"/>
    <n v="0.207902854751433"/>
    <n v="-1"/>
    <n v="0.28690593955697802"/>
    <n v="-1"/>
    <n v="63.455602724029099"/>
    <n v="-1"/>
    <x v="3"/>
    <x v="12"/>
    <x v="0"/>
  </r>
  <r>
    <n v="5078"/>
    <n v="6775"/>
    <m/>
    <x v="1"/>
    <n v="5"/>
    <n v="2"/>
    <n v="-1"/>
    <n v="8"/>
    <n v="-1"/>
    <n v="43.234402882862703"/>
    <n v="-1"/>
    <n v="0.19454285080754399"/>
    <n v="-1"/>
    <n v="0.26846913411440998"/>
    <n v="-1"/>
    <n v="485.53113135818302"/>
    <n v="-1"/>
    <x v="4"/>
    <x v="12"/>
    <x v="0"/>
  </r>
  <r>
    <n v="5078"/>
    <n v="4949"/>
    <m/>
    <x v="1"/>
    <n v="6"/>
    <n v="2"/>
    <n v="-1"/>
    <n v="8"/>
    <n v="-1"/>
    <n v="24.514726616365099"/>
    <n v="-1"/>
    <n v="0.45286171968094802"/>
    <n v="-1"/>
    <n v="0.74722183747356397"/>
    <n v="-1"/>
    <n v="90.301700447630594"/>
    <n v="-1"/>
    <x v="5"/>
    <x v="0"/>
    <x v="0"/>
  </r>
  <r>
    <n v="5078"/>
    <n v="4953"/>
    <m/>
    <x v="1"/>
    <n v="6"/>
    <n v="2"/>
    <n v="-1"/>
    <n v="8"/>
    <n v="-1"/>
    <n v="18.2249800194943"/>
    <n v="-1"/>
    <n v="0.37747804932285101"/>
    <n v="-1"/>
    <n v="0.62283878138270499"/>
    <n v="-1"/>
    <n v="352.14203175223201"/>
    <n v="-1"/>
    <x v="5"/>
    <x v="0"/>
    <x v="0"/>
  </r>
  <r>
    <n v="5078"/>
    <n v="6768"/>
    <m/>
    <x v="1"/>
    <n v="6"/>
    <n v="2"/>
    <n v="-1"/>
    <n v="8"/>
    <n v="-1"/>
    <n v="32.381776926209199"/>
    <n v="-1"/>
    <n v="0.35567623399211201"/>
    <n v="-1"/>
    <n v="0.49083320290911497"/>
    <n v="-1"/>
    <n v="351.77953396412403"/>
    <n v="-1"/>
    <x v="5"/>
    <x v="11"/>
    <x v="0"/>
  </r>
  <r>
    <n v="5078"/>
    <n v="6770"/>
    <m/>
    <x v="1"/>
    <n v="6"/>
    <n v="2"/>
    <n v="-1"/>
    <n v="8"/>
    <n v="-1"/>
    <n v="7.5577908653010102"/>
    <n v="-1"/>
    <n v="1.3103764057146201"/>
    <n v="-1"/>
    <n v="1.8083194398861799"/>
    <n v="-1"/>
    <n v="118.983753436958"/>
    <n v="-1"/>
    <x v="5"/>
    <x v="15"/>
    <x v="0"/>
  </r>
  <r>
    <n v="5078"/>
    <n v="6777"/>
    <m/>
    <x v="1"/>
    <n v="6"/>
    <n v="2"/>
    <n v="-1"/>
    <n v="8"/>
    <n v="-1"/>
    <n v="39.6997139563316"/>
    <n v="-1"/>
    <n v="0.22463721188576699"/>
    <n v="-1"/>
    <n v="0.30999935133120499"/>
    <n v="-1"/>
    <n v="354.38401517449699"/>
    <n v="-1"/>
    <x v="5"/>
    <x v="14"/>
    <x v="0"/>
  </r>
  <r>
    <n v="5078"/>
    <n v="4953"/>
    <m/>
    <x v="1"/>
    <n v="7"/>
    <n v="2"/>
    <n v="-1"/>
    <n v="8"/>
    <n v="-1"/>
    <n v="17.442301259592998"/>
    <n v="-1"/>
    <n v="0.418369537144546"/>
    <n v="-1"/>
    <n v="0.69030973628850001"/>
    <n v="-1"/>
    <n v="492.38908723004499"/>
    <n v="-1"/>
    <x v="6"/>
    <x v="0"/>
    <x v="0"/>
  </r>
  <r>
    <n v="5078"/>
    <n v="6768"/>
    <m/>
    <x v="1"/>
    <n v="7"/>
    <n v="2"/>
    <n v="-1"/>
    <n v="8"/>
    <n v="-1"/>
    <n v="33.891371936089797"/>
    <n v="-1"/>
    <n v="0.33221632309532101"/>
    <n v="-1"/>
    <n v="0.45845852587154301"/>
    <n v="-1"/>
    <n v="489.42228605811903"/>
    <n v="-1"/>
    <x v="6"/>
    <x v="11"/>
    <x v="0"/>
  </r>
  <r>
    <n v="5078"/>
    <n v="6775"/>
    <m/>
    <x v="1"/>
    <n v="7"/>
    <n v="2"/>
    <n v="-1"/>
    <n v="8"/>
    <n v="-1"/>
    <n v="39.8382371842551"/>
    <n v="-1"/>
    <n v="0.200991579485257"/>
    <n v="-1"/>
    <n v="0.277368379689655"/>
    <n v="-1"/>
    <n v="361.15907641324497"/>
    <n v="-1"/>
    <x v="6"/>
    <x v="12"/>
    <x v="0"/>
  </r>
  <r>
    <n v="5078"/>
    <n v="6777"/>
    <m/>
    <x v="1"/>
    <n v="7"/>
    <n v="2"/>
    <n v="-1"/>
    <n v="8"/>
    <n v="-1"/>
    <n v="36.369139388697597"/>
    <n v="-1"/>
    <n v="0.21840189262798099"/>
    <n v="-1"/>
    <n v="0.30139461078519197"/>
    <n v="-1"/>
    <n v="503.38646848624199"/>
    <n v="-1"/>
    <x v="6"/>
    <x v="14"/>
    <x v="0"/>
  </r>
  <r>
    <n v="5078"/>
    <n v="4953"/>
    <m/>
    <x v="1"/>
    <n v="9"/>
    <n v="2"/>
    <n v="-1"/>
    <n v="8"/>
    <n v="-1"/>
    <n v="21.107635485426901"/>
    <n v="-1"/>
    <n v="0.33864105411204498"/>
    <n v="-1"/>
    <n v="0.55875773928487404"/>
    <n v="-1"/>
    <n v="479.69536826979402"/>
    <n v="-1"/>
    <x v="8"/>
    <x v="0"/>
    <x v="0"/>
  </r>
  <r>
    <n v="5078"/>
    <n v="6777"/>
    <m/>
    <x v="1"/>
    <n v="9"/>
    <n v="2"/>
    <n v="-1"/>
    <n v="8"/>
    <n v="-1"/>
    <n v="32.824623436253397"/>
    <n v="-1"/>
    <n v="0.26690269574991798"/>
    <n v="-1"/>
    <n v="0.36832571886219601"/>
    <n v="-1"/>
    <n v="473.75109960690497"/>
    <n v="-1"/>
    <x v="8"/>
    <x v="14"/>
    <x v="0"/>
  </r>
  <r>
    <n v="5078"/>
    <n v="4953"/>
    <m/>
    <x v="1"/>
    <n v="10"/>
    <n v="2"/>
    <n v="-1"/>
    <n v="8"/>
    <n v="-1"/>
    <n v="18.805734229438698"/>
    <n v="-1"/>
    <n v="0.41045958329164001"/>
    <n v="-1"/>
    <n v="0.67725831243120704"/>
    <n v="-1"/>
    <n v="574.47094888273205"/>
    <n v="-1"/>
    <x v="9"/>
    <x v="0"/>
    <x v="0"/>
  </r>
  <r>
    <n v="5078"/>
    <n v="6760"/>
    <m/>
    <x v="1"/>
    <n v="10"/>
    <n v="2"/>
    <n v="-1"/>
    <n v="8"/>
    <n v="-1"/>
    <n v="15.441788991092499"/>
    <n v="-1"/>
    <n v="0.49340401010981799"/>
    <n v="-1"/>
    <n v="0.68089753159881605"/>
    <n v="-1"/>
    <n v="431.84652685479301"/>
    <n v="-1"/>
    <x v="9"/>
    <x v="16"/>
    <x v="0"/>
  </r>
  <r>
    <n v="5078"/>
    <n v="6768"/>
    <m/>
    <x v="1"/>
    <n v="10"/>
    <n v="2"/>
    <n v="-1"/>
    <n v="8"/>
    <n v="-1"/>
    <n v="34.755628387780597"/>
    <n v="-1"/>
    <n v="0.30879389590189299"/>
    <n v="-1"/>
    <n v="0.42613557634461302"/>
    <n v="-1"/>
    <n v="574.903022405824"/>
    <n v="-1"/>
    <x v="9"/>
    <x v="11"/>
    <x v="0"/>
  </r>
  <r>
    <n v="5078"/>
    <n v="6770"/>
    <m/>
    <x v="1"/>
    <n v="10"/>
    <n v="2"/>
    <n v="-1"/>
    <n v="8"/>
    <n v="-1"/>
    <n v="4.0569214039717396"/>
    <n v="-1"/>
    <n v="2.4208023728299199"/>
    <n v="-1"/>
    <n v="3.3407072745052999"/>
    <n v="-1"/>
    <n v="688.46052136336698"/>
    <n v="-1"/>
    <x v="9"/>
    <x v="15"/>
    <x v="0"/>
  </r>
  <r>
    <n v="5078"/>
    <n v="6775"/>
    <m/>
    <x v="1"/>
    <n v="10"/>
    <n v="2"/>
    <n v="-1"/>
    <n v="8"/>
    <n v="-1"/>
    <n v="38.2669458384159"/>
    <n v="-1"/>
    <n v="0.21908715909124299"/>
    <n v="-1"/>
    <n v="0.30234027954591502"/>
    <n v="-1"/>
    <n v="654.033685940449"/>
    <n v="-1"/>
    <x v="9"/>
    <x v="12"/>
    <x v="0"/>
  </r>
  <r>
    <n v="5078"/>
    <n v="6777"/>
    <m/>
    <x v="1"/>
    <n v="10"/>
    <n v="2"/>
    <n v="-1"/>
    <n v="8"/>
    <n v="-1"/>
    <n v="49.732458102079399"/>
    <n v="-1"/>
    <n v="0.160940109788894"/>
    <n v="-1"/>
    <n v="0.222097350741252"/>
    <n v="-1"/>
    <n v="572.86375241423002"/>
    <n v="-1"/>
    <x v="9"/>
    <x v="14"/>
    <x v="0"/>
  </r>
  <r>
    <n v="5078"/>
    <n v="4524"/>
    <m/>
    <x v="1"/>
    <n v="11"/>
    <n v="2"/>
    <n v="-1"/>
    <n v="8"/>
    <n v="-1"/>
    <n v="22.279953882894699"/>
    <n v="-1"/>
    <n v="5.47709683307313"/>
    <n v="-1"/>
    <n v="9.0372097745706608"/>
    <n v="-1"/>
    <n v="540.50264214763399"/>
    <n v="-1"/>
    <x v="10"/>
    <x v="0"/>
    <x v="0"/>
  </r>
  <r>
    <n v="5078"/>
    <n v="4949"/>
    <m/>
    <x v="1"/>
    <n v="11"/>
    <n v="2"/>
    <n v="-1"/>
    <n v="8"/>
    <n v="-1"/>
    <n v="5.5622810489881997"/>
    <n v="-1"/>
    <n v="1.4913121683694399"/>
    <n v="-1"/>
    <n v="2.4606650778095802"/>
    <n v="-1"/>
    <n v="206.341640415413"/>
    <n v="-1"/>
    <x v="10"/>
    <x v="0"/>
    <x v="0"/>
  </r>
  <r>
    <n v="5078"/>
    <n v="2959"/>
    <m/>
    <x v="3"/>
    <n v="1"/>
    <n v="268"/>
    <n v="-1"/>
    <n v="1072"/>
    <n v="-1"/>
    <n v="47.476155340348399"/>
    <n v="-1"/>
    <n v="20.5016127758545"/>
    <n v="-1"/>
    <n v="18.890023035960201"/>
    <n v="-1"/>
    <n v="3.3581770744863202"/>
    <n v="-1"/>
    <x v="0"/>
    <x v="0"/>
    <x v="0"/>
  </r>
  <r>
    <n v="5078"/>
    <n v="3659"/>
    <m/>
    <x v="3"/>
    <n v="1"/>
    <n v="435"/>
    <n v="-1"/>
    <n v="1740"/>
    <n v="-1"/>
    <n v="38.209545574433697"/>
    <n v="-1"/>
    <n v="35.591518526639"/>
    <n v="-1"/>
    <n v="32.031905752884398"/>
    <n v="-1"/>
    <n v="2.0523297826732199"/>
    <n v="-1"/>
    <x v="0"/>
    <x v="0"/>
    <x v="0"/>
  </r>
  <r>
    <n v="5078"/>
    <n v="3660"/>
    <m/>
    <x v="3"/>
    <n v="1"/>
    <n v="1351"/>
    <n v="-1"/>
    <n v="5404"/>
    <n v="-1"/>
    <n v="49.434059891893298"/>
    <n v="-1"/>
    <n v="75.054137353499797"/>
    <n v="-1"/>
    <n v="66.445260760370402"/>
    <n v="-1"/>
    <n v="0.66611825290050397"/>
    <n v="-1"/>
    <x v="0"/>
    <x v="0"/>
    <x v="0"/>
  </r>
  <r>
    <n v="5078"/>
    <n v="4524"/>
    <m/>
    <x v="3"/>
    <n v="1"/>
    <n v="404"/>
    <n v="-1"/>
    <n v="1616"/>
    <n v="-1"/>
    <n v="26.905758093543"/>
    <n v="-1"/>
    <n v="80.171264132838701"/>
    <n v="-1"/>
    <n v="72.544651250832203"/>
    <n v="-1"/>
    <n v="2.1461940315342298"/>
    <n v="-1"/>
    <x v="0"/>
    <x v="0"/>
    <x v="0"/>
  </r>
  <r>
    <n v="5078"/>
    <n v="4949"/>
    <m/>
    <x v="3"/>
    <n v="1"/>
    <n v="797"/>
    <n v="-1"/>
    <n v="3188"/>
    <n v="-1"/>
    <n v="49.258302462855298"/>
    <n v="-1"/>
    <n v="55.061978722102602"/>
    <n v="-1"/>
    <n v="47.118733063262098"/>
    <n v="-1"/>
    <n v="1.1291522923673101"/>
    <n v="-1"/>
    <x v="0"/>
    <x v="0"/>
    <x v="0"/>
  </r>
  <r>
    <n v="5078"/>
    <n v="4950"/>
    <m/>
    <x v="3"/>
    <n v="1"/>
    <n v="1341"/>
    <n v="-1"/>
    <n v="5364"/>
    <n v="-1"/>
    <n v="48.002206598776098"/>
    <n v="-1"/>
    <n v="75.149847223254696"/>
    <n v="-1"/>
    <n v="66.601109228719295"/>
    <n v="-1"/>
    <n v="0.670924172635053"/>
    <n v="-1"/>
    <x v="0"/>
    <x v="0"/>
    <x v="0"/>
  </r>
  <r>
    <n v="5078"/>
    <n v="4951"/>
    <m/>
    <x v="3"/>
    <n v="1"/>
    <n v="1370"/>
    <n v="-1"/>
    <n v="5480"/>
    <n v="-1"/>
    <n v="47.7409086905081"/>
    <n v="-1"/>
    <n v="78.342916743424595"/>
    <n v="-1"/>
    <n v="69.324617114021095"/>
    <n v="-1"/>
    <n v="0.65740515686362899"/>
    <n v="-1"/>
    <x v="0"/>
    <x v="0"/>
    <x v="0"/>
  </r>
  <r>
    <n v="5078"/>
    <n v="4953"/>
    <m/>
    <x v="3"/>
    <n v="1"/>
    <n v="100"/>
    <n v="-1"/>
    <n v="400"/>
    <n v="-1"/>
    <n v="38.010430633963999"/>
    <n v="-1"/>
    <n v="9.3177119210302806"/>
    <n v="-1"/>
    <n v="8.0737726340887406"/>
    <n v="-1"/>
    <n v="8.1305696697709209"/>
    <n v="-1"/>
    <x v="0"/>
    <x v="0"/>
    <x v="0"/>
  </r>
  <r>
    <n v="5078"/>
    <n v="4954"/>
    <m/>
    <x v="3"/>
    <n v="1"/>
    <n v="127"/>
    <n v="-1"/>
    <n v="508"/>
    <n v="-1"/>
    <n v="39.3519643588116"/>
    <n v="-1"/>
    <n v="17.8381301258941"/>
    <n v="-1"/>
    <n v="18.9528226173577"/>
    <n v="-1"/>
    <n v="6.9582687072448604"/>
    <n v="-1"/>
    <x v="0"/>
    <x v="0"/>
    <x v="0"/>
  </r>
  <r>
    <n v="5078"/>
    <n v="6357"/>
    <m/>
    <x v="3"/>
    <n v="1"/>
    <n v="210"/>
    <n v="-1"/>
    <n v="840"/>
    <n v="-1"/>
    <n v="43.8837353854451"/>
    <n v="-1"/>
    <n v="18.917659802102399"/>
    <n v="-1"/>
    <n v="17.426432759001798"/>
    <n v="-1"/>
    <n v="4.24899576648692"/>
    <n v="-1"/>
    <x v="0"/>
    <x v="0"/>
    <x v="0"/>
  </r>
  <r>
    <n v="5078"/>
    <n v="6368"/>
    <m/>
    <x v="3"/>
    <n v="1"/>
    <n v="407"/>
    <n v="-1"/>
    <n v="1628"/>
    <n v="-1"/>
    <n v="32.656537006552902"/>
    <n v="-1"/>
    <n v="42.622020788050499"/>
    <n v="-1"/>
    <n v="38.517443874009402"/>
    <n v="-1"/>
    <n v="2.1406152002412"/>
    <n v="-1"/>
    <x v="0"/>
    <x v="0"/>
    <x v="0"/>
  </r>
  <r>
    <n v="5078"/>
    <n v="6639"/>
    <m/>
    <x v="3"/>
    <n v="1"/>
    <n v="75"/>
    <n v="-1"/>
    <n v="300"/>
    <n v="-1"/>
    <n v="39.628975698056202"/>
    <n v="-1"/>
    <n v="7.6401385125738397"/>
    <n v="-1"/>
    <n v="4.4004598452992703"/>
    <n v="-1"/>
    <n v="11.531828262365201"/>
    <n v="-1"/>
    <x v="0"/>
    <x v="1"/>
    <x v="0"/>
  </r>
  <r>
    <n v="5078"/>
    <n v="6640"/>
    <m/>
    <x v="3"/>
    <n v="1"/>
    <n v="598"/>
    <n v="-1"/>
    <n v="2392"/>
    <n v="-1"/>
    <n v="43.405655869955297"/>
    <n v="-1"/>
    <n v="48.900615137048703"/>
    <n v="-1"/>
    <n v="31.303377263099001"/>
    <n v="-1"/>
    <n v="1.50142082025232"/>
    <n v="-1"/>
    <x v="0"/>
    <x v="2"/>
    <x v="0"/>
  </r>
  <r>
    <n v="5078"/>
    <n v="6641"/>
    <m/>
    <x v="3"/>
    <n v="1"/>
    <n v="121"/>
    <n v="-1"/>
    <n v="484"/>
    <n v="-1"/>
    <n v="31.1017715799059"/>
    <n v="-1"/>
    <n v="47.252943083798698"/>
    <n v="-1"/>
    <n v="33.400455848942599"/>
    <n v="-1"/>
    <n v="7.2493233960236099"/>
    <n v="-1"/>
    <x v="0"/>
    <x v="3"/>
    <x v="0"/>
  </r>
  <r>
    <n v="5078"/>
    <n v="6642"/>
    <m/>
    <x v="3"/>
    <n v="1"/>
    <n v="424"/>
    <n v="-1"/>
    <n v="1696"/>
    <n v="-1"/>
    <n v="38.187773877236097"/>
    <n v="-1"/>
    <n v="36.121428018286302"/>
    <n v="-1"/>
    <n v="22.805848448892299"/>
    <n v="-1"/>
    <n v="2.1203046996895001"/>
    <n v="-1"/>
    <x v="0"/>
    <x v="4"/>
    <x v="0"/>
  </r>
  <r>
    <n v="5078"/>
    <n v="6644"/>
    <m/>
    <x v="3"/>
    <n v="1"/>
    <n v="843"/>
    <n v="-1"/>
    <n v="3372"/>
    <n v="-1"/>
    <n v="33.9906056559783"/>
    <n v="-1"/>
    <n v="83.3233363710101"/>
    <n v="-1"/>
    <n v="48.3861439271489"/>
    <n v="-1"/>
    <n v="1.0635677301940001"/>
    <n v="-1"/>
    <x v="0"/>
    <x v="19"/>
    <x v="0"/>
  </r>
  <r>
    <n v="5078"/>
    <n v="6645"/>
    <m/>
    <x v="3"/>
    <n v="1"/>
    <n v="488"/>
    <n v="-1"/>
    <n v="1952"/>
    <n v="-1"/>
    <n v="53.143978361735897"/>
    <n v="-1"/>
    <n v="34.396703485242298"/>
    <n v="-1"/>
    <n v="23.557276550321799"/>
    <n v="-1"/>
    <n v="1.8286188793689599"/>
    <n v="-1"/>
    <x v="0"/>
    <x v="21"/>
    <x v="0"/>
  </r>
  <r>
    <n v="5078"/>
    <n v="6646"/>
    <m/>
    <x v="3"/>
    <n v="1"/>
    <n v="591"/>
    <n v="-1"/>
    <n v="2364"/>
    <n v="-1"/>
    <n v="45.197457258232603"/>
    <n v="-1"/>
    <n v="48.666847251863601"/>
    <n v="-1"/>
    <n v="28.309596109934301"/>
    <n v="-1"/>
    <n v="1.51923430443725"/>
    <n v="-1"/>
    <x v="0"/>
    <x v="18"/>
    <x v="0"/>
  </r>
  <r>
    <n v="5078"/>
    <n v="6647"/>
    <m/>
    <x v="3"/>
    <n v="1"/>
    <n v="253"/>
    <n v="-1"/>
    <n v="1012"/>
    <n v="-1"/>
    <n v="54.9619525788601"/>
    <n v="-1"/>
    <n v="18.2777922284528"/>
    <n v="-1"/>
    <n v="10.5622184588183"/>
    <n v="-1"/>
    <n v="3.5226207268637699"/>
    <n v="-1"/>
    <x v="0"/>
    <x v="17"/>
    <x v="0"/>
  </r>
  <r>
    <n v="5078"/>
    <n v="6760"/>
    <m/>
    <x v="3"/>
    <n v="1"/>
    <n v="779"/>
    <n v="-1"/>
    <n v="3116"/>
    <n v="-1"/>
    <n v="43.7755618685459"/>
    <n v="-1"/>
    <n v="62.878904936758303"/>
    <n v="-1"/>
    <n v="37.379337042163201"/>
    <n v="-1"/>
    <n v="1.1500629974405201"/>
    <n v="-1"/>
    <x v="0"/>
    <x v="16"/>
    <x v="0"/>
  </r>
  <r>
    <n v="5078"/>
    <n v="6761"/>
    <m/>
    <x v="3"/>
    <n v="1"/>
    <n v="1355"/>
    <n v="-1"/>
    <n v="5420"/>
    <n v="-1"/>
    <n v="49.333918501647602"/>
    <n v="-1"/>
    <n v="84.567150021075506"/>
    <n v="-1"/>
    <n v="52.0303016350828"/>
    <n v="-1"/>
    <n v="0.66493435921326705"/>
    <n v="-1"/>
    <x v="0"/>
    <x v="20"/>
    <x v="0"/>
  </r>
  <r>
    <n v="5078"/>
    <n v="6762"/>
    <m/>
    <x v="3"/>
    <n v="1"/>
    <n v="75"/>
    <n v="-1"/>
    <n v="300"/>
    <n v="-1"/>
    <n v="39.628975698056202"/>
    <n v="-1"/>
    <n v="7.6401385125738397"/>
    <n v="-1"/>
    <n v="4.4004598452992703"/>
    <n v="-1"/>
    <n v="11.531828262365201"/>
    <n v="-1"/>
    <x v="0"/>
    <x v="6"/>
    <x v="0"/>
  </r>
  <r>
    <n v="5078"/>
    <n v="6763"/>
    <m/>
    <x v="3"/>
    <n v="1"/>
    <n v="467"/>
    <n v="-1"/>
    <n v="1868"/>
    <n v="-1"/>
    <n v="37.080429498281497"/>
    <n v="-1"/>
    <n v="41.551145260346999"/>
    <n v="-1"/>
    <n v="26.022745374815202"/>
    <n v="-1"/>
    <n v="1.8330944945315399"/>
    <n v="-1"/>
    <x v="0"/>
    <x v="7"/>
    <x v="0"/>
  </r>
  <r>
    <n v="5078"/>
    <n v="6764"/>
    <m/>
    <x v="3"/>
    <n v="1"/>
    <n v="86"/>
    <n v="-1"/>
    <n v="344"/>
    <n v="-1"/>
    <n v="38.340683251340003"/>
    <n v="-1"/>
    <n v="8.5937988389466309"/>
    <n v="-1"/>
    <n v="5.02459061617001"/>
    <n v="-1"/>
    <n v="10.1676775915998"/>
    <n v="-1"/>
    <x v="0"/>
    <x v="8"/>
    <x v="0"/>
  </r>
  <r>
    <n v="5078"/>
    <n v="6765"/>
    <m/>
    <x v="3"/>
    <n v="1"/>
    <n v="51"/>
    <n v="-1"/>
    <n v="204"/>
    <n v="-1"/>
    <n v="24.8801694985819"/>
    <n v="-1"/>
    <n v="41.227544806009902"/>
    <n v="-1"/>
    <n v="24.869625981564699"/>
    <n v="-1"/>
    <n v="15.8107965807794"/>
    <n v="-1"/>
    <x v="0"/>
    <x v="9"/>
    <x v="0"/>
  </r>
  <r>
    <n v="5078"/>
    <n v="6767"/>
    <m/>
    <x v="3"/>
    <n v="1"/>
    <n v="137"/>
    <n v="-1"/>
    <n v="548"/>
    <n v="-1"/>
    <n v="47.112831528668103"/>
    <n v="-1"/>
    <n v="10.783957943467501"/>
    <n v="-1"/>
    <n v="7.3979012912818298"/>
    <n v="-1"/>
    <n v="6.5939069850041001"/>
    <n v="-1"/>
    <x v="0"/>
    <x v="10"/>
    <x v="0"/>
  </r>
  <r>
    <n v="5078"/>
    <n v="6768"/>
    <m/>
    <x v="3"/>
    <n v="1"/>
    <n v="100"/>
    <n v="-1"/>
    <n v="400"/>
    <n v="-1"/>
    <n v="38.254149127419197"/>
    <n v="-1"/>
    <n v="9.7965260578189604"/>
    <n v="-1"/>
    <n v="5.8436017763959001"/>
    <n v="-1"/>
    <n v="8.1263245869297602"/>
    <n v="-1"/>
    <x v="0"/>
    <x v="11"/>
    <x v="0"/>
  </r>
  <r>
    <n v="5078"/>
    <n v="6770"/>
    <m/>
    <x v="3"/>
    <n v="1"/>
    <n v="810"/>
    <n v="-1"/>
    <n v="3240"/>
    <n v="-1"/>
    <n v="51.233071706499999"/>
    <n v="-1"/>
    <n v="56.348861934966997"/>
    <n v="-1"/>
    <n v="32.995444725335702"/>
    <n v="-1"/>
    <n v="1.11117450245996"/>
    <n v="-1"/>
    <x v="0"/>
    <x v="15"/>
    <x v="0"/>
  </r>
  <r>
    <n v="5078"/>
    <n v="6775"/>
    <m/>
    <x v="3"/>
    <n v="1"/>
    <n v="75"/>
    <n v="-1"/>
    <n v="300"/>
    <n v="-1"/>
    <n v="39.437429844487198"/>
    <n v="-1"/>
    <n v="7.7036891829084198"/>
    <n v="-1"/>
    <n v="4.5900345823461697"/>
    <n v="-1"/>
    <n v="11.6582880798807"/>
    <n v="-1"/>
    <x v="0"/>
    <x v="12"/>
    <x v="0"/>
  </r>
  <r>
    <n v="5078"/>
    <n v="6776"/>
    <m/>
    <x v="3"/>
    <n v="1"/>
    <n v="87"/>
    <n v="-1"/>
    <n v="348"/>
    <n v="-1"/>
    <n v="38.371312617667797"/>
    <n v="-1"/>
    <n v="8.7023119518330194"/>
    <n v="-1"/>
    <n v="5.0853513847455796"/>
    <n v="-1"/>
    <n v="10.079319298045499"/>
    <n v="-1"/>
    <x v="0"/>
    <x v="13"/>
    <x v="0"/>
  </r>
  <r>
    <n v="5078"/>
    <n v="6777"/>
    <m/>
    <x v="3"/>
    <n v="1"/>
    <n v="101"/>
    <n v="-1"/>
    <n v="404"/>
    <n v="-1"/>
    <n v="38.191987893223299"/>
    <n v="-1"/>
    <n v="9.7458165123622607"/>
    <n v="-1"/>
    <n v="5.8103123426639103"/>
    <n v="-1"/>
    <n v="8.8747108968276205"/>
    <n v="-1"/>
    <x v="0"/>
    <x v="14"/>
    <x v="0"/>
  </r>
  <r>
    <n v="5078"/>
    <n v="2959"/>
    <m/>
    <x v="3"/>
    <n v="2"/>
    <n v="228"/>
    <n v="-1"/>
    <n v="912"/>
    <n v="-1"/>
    <n v="47.929004569010999"/>
    <n v="-1"/>
    <n v="17.5517869284058"/>
    <n v="-1"/>
    <n v="16.281226705368599"/>
    <n v="-1"/>
    <n v="3.9515607432731601"/>
    <n v="-1"/>
    <x v="1"/>
    <x v="0"/>
    <x v="0"/>
  </r>
  <r>
    <n v="5078"/>
    <n v="3659"/>
    <m/>
    <x v="3"/>
    <n v="2"/>
    <n v="589"/>
    <n v="-1"/>
    <n v="2356"/>
    <n v="-1"/>
    <n v="38.157003784960203"/>
    <n v="-1"/>
    <n v="48.277776545857201"/>
    <n v="-1"/>
    <n v="42.8388068122851"/>
    <n v="-1"/>
    <n v="1.52841219825201"/>
    <n v="-1"/>
    <x v="1"/>
    <x v="0"/>
    <x v="0"/>
  </r>
  <r>
    <n v="5078"/>
    <n v="3660"/>
    <m/>
    <x v="3"/>
    <n v="2"/>
    <n v="1797"/>
    <n v="-1"/>
    <n v="7188"/>
    <n v="-1"/>
    <n v="45.284803003715901"/>
    <n v="-1"/>
    <n v="94.553233192216894"/>
    <n v="-1"/>
    <n v="82.598469568547003"/>
    <n v="-1"/>
    <n v="0.50107575669924198"/>
    <n v="-1"/>
    <x v="1"/>
    <x v="0"/>
    <x v="0"/>
  </r>
  <r>
    <n v="5078"/>
    <n v="4524"/>
    <m/>
    <x v="3"/>
    <n v="2"/>
    <n v="446"/>
    <n v="-1"/>
    <n v="1784"/>
    <n v="-1"/>
    <n v="26.7364378216411"/>
    <n v="-1"/>
    <n v="86.286445952029794"/>
    <n v="-1"/>
    <n v="77.223382491034499"/>
    <n v="-1"/>
    <n v="1.9405786622613199"/>
    <n v="-1"/>
    <x v="1"/>
    <x v="0"/>
    <x v="0"/>
  </r>
  <r>
    <n v="5078"/>
    <n v="4949"/>
    <m/>
    <x v="3"/>
    <n v="2"/>
    <n v="814"/>
    <n v="-1"/>
    <n v="3256"/>
    <n v="-1"/>
    <n v="47.874194207107998"/>
    <n v="-1"/>
    <n v="58.954754043211402"/>
    <n v="-1"/>
    <n v="50.473080304111001"/>
    <n v="-1"/>
    <n v="1.10640493931126"/>
    <n v="-1"/>
    <x v="1"/>
    <x v="0"/>
    <x v="0"/>
  </r>
  <r>
    <n v="5078"/>
    <n v="4950"/>
    <m/>
    <x v="3"/>
    <n v="2"/>
    <n v="1791"/>
    <n v="-1"/>
    <n v="7164"/>
    <n v="-1"/>
    <n v="44.342390257002201"/>
    <n v="-1"/>
    <n v="96.962954904377199"/>
    <n v="-1"/>
    <n v="84.613280320768894"/>
    <n v="-1"/>
    <n v="0.50246984350538304"/>
    <n v="-1"/>
    <x v="1"/>
    <x v="0"/>
    <x v="0"/>
  </r>
  <r>
    <n v="5078"/>
    <n v="4951"/>
    <m/>
    <x v="3"/>
    <n v="2"/>
    <n v="1802"/>
    <n v="-1"/>
    <n v="7208"/>
    <n v="-1"/>
    <n v="41.8702656947912"/>
    <n v="-1"/>
    <n v="100.957293317251"/>
    <n v="-1"/>
    <n v="88.143111852086093"/>
    <n v="-1"/>
    <n v="0.49950522901077499"/>
    <n v="-1"/>
    <x v="1"/>
    <x v="0"/>
    <x v="0"/>
  </r>
  <r>
    <n v="5078"/>
    <n v="4953"/>
    <m/>
    <x v="3"/>
    <n v="2"/>
    <n v="269"/>
    <n v="-1"/>
    <n v="1076"/>
    <n v="-1"/>
    <n v="35.560478088963002"/>
    <n v="-1"/>
    <n v="26.636978494192501"/>
    <n v="-1"/>
    <n v="22.905672731862499"/>
    <n v="-1"/>
    <n v="3.31622502431967"/>
    <n v="-1"/>
    <x v="1"/>
    <x v="0"/>
    <x v="0"/>
  </r>
  <r>
    <n v="5078"/>
    <n v="4954"/>
    <m/>
    <x v="3"/>
    <n v="2"/>
    <n v="145"/>
    <n v="-1"/>
    <n v="580"/>
    <n v="-1"/>
    <n v="41.031012257727497"/>
    <n v="-1"/>
    <n v="35.266742185351198"/>
    <n v="-1"/>
    <n v="36.916577158944001"/>
    <n v="-1"/>
    <n v="6.1383733665195397"/>
    <n v="-1"/>
    <x v="1"/>
    <x v="0"/>
    <x v="0"/>
  </r>
  <r>
    <n v="5078"/>
    <n v="6357"/>
    <m/>
    <x v="3"/>
    <n v="2"/>
    <n v="227"/>
    <n v="-1"/>
    <n v="908"/>
    <n v="-1"/>
    <n v="43.318550252706103"/>
    <n v="-1"/>
    <n v="19.8882215137473"/>
    <n v="-1"/>
    <n v="18.3110314286013"/>
    <n v="-1"/>
    <n v="3.9247609886570101"/>
    <n v="-1"/>
    <x v="1"/>
    <x v="0"/>
    <x v="0"/>
  </r>
  <r>
    <n v="5078"/>
    <n v="6368"/>
    <m/>
    <x v="3"/>
    <n v="2"/>
    <n v="587"/>
    <n v="-1"/>
    <n v="2348"/>
    <n v="-1"/>
    <n v="29.755683594470302"/>
    <n v="-1"/>
    <n v="63.9928028165792"/>
    <n v="-1"/>
    <n v="56.696401265349898"/>
    <n v="-1"/>
    <n v="1.51258480411262"/>
    <n v="-1"/>
    <x v="1"/>
    <x v="0"/>
    <x v="0"/>
  </r>
  <r>
    <n v="5078"/>
    <n v="6639"/>
    <m/>
    <x v="3"/>
    <n v="2"/>
    <n v="65"/>
    <n v="-1"/>
    <n v="260"/>
    <n v="-1"/>
    <n v="39.4753781081087"/>
    <n v="-1"/>
    <n v="6.6390465024293297"/>
    <n v="-1"/>
    <n v="3.8869590301742898"/>
    <n v="-1"/>
    <n v="12.8027481102517"/>
    <n v="-1"/>
    <x v="1"/>
    <x v="1"/>
    <x v="0"/>
  </r>
  <r>
    <n v="5078"/>
    <n v="6640"/>
    <m/>
    <x v="3"/>
    <n v="2"/>
    <n v="789"/>
    <n v="-1"/>
    <n v="3156"/>
    <n v="-1"/>
    <n v="29.832876288339399"/>
    <n v="-1"/>
    <n v="103.508912372499"/>
    <n v="-1"/>
    <n v="64.818582119994005"/>
    <n v="-1"/>
    <n v="1.1397871240577899"/>
    <n v="-1"/>
    <x v="1"/>
    <x v="2"/>
    <x v="0"/>
  </r>
  <r>
    <n v="5078"/>
    <n v="6641"/>
    <m/>
    <x v="3"/>
    <n v="2"/>
    <n v="139"/>
    <n v="-1"/>
    <n v="556"/>
    <n v="-1"/>
    <n v="31.429333604010701"/>
    <n v="-1"/>
    <n v="64.415618287044694"/>
    <n v="-1"/>
    <n v="44.806959292833099"/>
    <n v="-1"/>
    <n v="6.3450662068652903"/>
    <n v="-1"/>
    <x v="1"/>
    <x v="3"/>
    <x v="0"/>
  </r>
  <r>
    <n v="5078"/>
    <n v="6642"/>
    <m/>
    <x v="3"/>
    <n v="2"/>
    <n v="587"/>
    <n v="-1"/>
    <n v="2348"/>
    <n v="-1"/>
    <n v="38.165831409803701"/>
    <n v="-1"/>
    <n v="50.952752951822298"/>
    <n v="-1"/>
    <n v="31.393361017472198"/>
    <n v="-1"/>
    <n v="1.5348804644685801"/>
    <n v="-1"/>
    <x v="1"/>
    <x v="4"/>
    <x v="0"/>
  </r>
  <r>
    <n v="5078"/>
    <n v="6644"/>
    <m/>
    <x v="3"/>
    <n v="2"/>
    <n v="1057"/>
    <n v="-1"/>
    <n v="4228"/>
    <n v="-1"/>
    <n v="32.028878373270999"/>
    <n v="-1"/>
    <n v="108.83672321302799"/>
    <n v="-1"/>
    <n v="63.028208682405101"/>
    <n v="-1"/>
    <n v="0.84853764759766304"/>
    <n v="-1"/>
    <x v="1"/>
    <x v="19"/>
    <x v="0"/>
  </r>
  <r>
    <n v="5078"/>
    <n v="6645"/>
    <m/>
    <x v="3"/>
    <n v="2"/>
    <n v="726"/>
    <n v="-1"/>
    <n v="2904"/>
    <n v="-1"/>
    <n v="52.170371004783902"/>
    <n v="-1"/>
    <n v="50.275767980847803"/>
    <n v="-1"/>
    <n v="32.079237487283599"/>
    <n v="-1"/>
    <n v="1.2361748267750301"/>
    <n v="-1"/>
    <x v="1"/>
    <x v="21"/>
    <x v="0"/>
  </r>
  <r>
    <n v="5078"/>
    <n v="6646"/>
    <m/>
    <x v="3"/>
    <n v="2"/>
    <n v="683"/>
    <n v="-1"/>
    <n v="2732"/>
    <n v="-1"/>
    <n v="44.746029180357198"/>
    <n v="-1"/>
    <n v="57.096477258973103"/>
    <n v="-1"/>
    <n v="33.0427809847181"/>
    <n v="-1"/>
    <n v="1.3172351764333701"/>
    <n v="-1"/>
    <x v="1"/>
    <x v="18"/>
    <x v="0"/>
  </r>
  <r>
    <n v="5078"/>
    <n v="6647"/>
    <m/>
    <x v="3"/>
    <n v="2"/>
    <n v="366"/>
    <n v="-1"/>
    <n v="1464"/>
    <n v="-1"/>
    <n v="55.441365925147203"/>
    <n v="-1"/>
    <n v="26.121653246331"/>
    <n v="-1"/>
    <n v="15.171803860179001"/>
    <n v="-1"/>
    <n v="2.4557985776925202"/>
    <n v="-1"/>
    <x v="1"/>
    <x v="17"/>
    <x v="0"/>
  </r>
  <r>
    <n v="5078"/>
    <n v="6760"/>
    <m/>
    <x v="3"/>
    <n v="2"/>
    <n v="733"/>
    <n v="-1"/>
    <n v="2932"/>
    <n v="-1"/>
    <n v="16.588247401041201"/>
    <n v="-1"/>
    <n v="144.41971444716299"/>
    <n v="-1"/>
    <n v="85.5449442567636"/>
    <n v="-1"/>
    <n v="1.21807021373095"/>
    <n v="-1"/>
    <x v="1"/>
    <x v="16"/>
    <x v="0"/>
  </r>
  <r>
    <n v="5078"/>
    <n v="6761"/>
    <m/>
    <x v="3"/>
    <n v="2"/>
    <n v="1796"/>
    <n v="-1"/>
    <n v="7184"/>
    <n v="-1"/>
    <n v="45.202789260976203"/>
    <n v="-1"/>
    <n v="114.16266315697101"/>
    <n v="-1"/>
    <n v="68.892883574195196"/>
    <n v="-1"/>
    <n v="0.503117203635014"/>
    <n v="-1"/>
    <x v="1"/>
    <x v="20"/>
    <x v="0"/>
  </r>
  <r>
    <n v="5078"/>
    <n v="6762"/>
    <m/>
    <x v="3"/>
    <n v="2"/>
    <n v="65"/>
    <n v="-1"/>
    <n v="260"/>
    <n v="-1"/>
    <n v="39.4753781081087"/>
    <n v="-1"/>
    <n v="6.6390465024293297"/>
    <n v="-1"/>
    <n v="3.8869590301742898"/>
    <n v="-1"/>
    <n v="12.8027481102517"/>
    <n v="-1"/>
    <x v="1"/>
    <x v="6"/>
    <x v="0"/>
  </r>
  <r>
    <n v="5078"/>
    <n v="6763"/>
    <m/>
    <x v="3"/>
    <n v="2"/>
    <n v="577"/>
    <n v="-1"/>
    <n v="2308"/>
    <n v="-1"/>
    <n v="36.942768932872603"/>
    <n v="-1"/>
    <n v="53.005887880288597"/>
    <n v="-1"/>
    <n v="32.857155107346301"/>
    <n v="-1"/>
    <n v="1.5504652778913901"/>
    <n v="-1"/>
    <x v="1"/>
    <x v="7"/>
    <x v="0"/>
  </r>
  <r>
    <n v="5078"/>
    <n v="6764"/>
    <m/>
    <x v="3"/>
    <n v="2"/>
    <n v="93"/>
    <n v="-1"/>
    <n v="372"/>
    <n v="-1"/>
    <n v="38.709448582510802"/>
    <n v="-1"/>
    <n v="9.2642001925973005"/>
    <n v="-1"/>
    <n v="5.3631710554114003"/>
    <n v="-1"/>
    <n v="9.3700125037839594"/>
    <n v="-1"/>
    <x v="1"/>
    <x v="8"/>
    <x v="0"/>
  </r>
  <r>
    <n v="5078"/>
    <n v="6765"/>
    <m/>
    <x v="3"/>
    <n v="2"/>
    <n v="63"/>
    <n v="-1"/>
    <n v="252"/>
    <n v="-1"/>
    <n v="22.254446838648899"/>
    <n v="-1"/>
    <n v="43.200587022152398"/>
    <n v="-1"/>
    <n v="26.277191220341798"/>
    <n v="-1"/>
    <n v="11.925099186396199"/>
    <n v="-1"/>
    <x v="1"/>
    <x v="9"/>
    <x v="0"/>
  </r>
  <r>
    <n v="5078"/>
    <n v="6767"/>
    <m/>
    <x v="3"/>
    <n v="2"/>
    <n v="138"/>
    <n v="-1"/>
    <n v="552"/>
    <n v="-1"/>
    <n v="47.052830579920602"/>
    <n v="-1"/>
    <n v="11.0931714527058"/>
    <n v="-1"/>
    <n v="7.7901261895714198"/>
    <n v="-1"/>
    <n v="6.5219408941420802"/>
    <n v="-1"/>
    <x v="1"/>
    <x v="10"/>
    <x v="0"/>
  </r>
  <r>
    <n v="5078"/>
    <n v="6768"/>
    <m/>
    <x v="3"/>
    <n v="2"/>
    <n v="271"/>
    <n v="-1"/>
    <n v="1084"/>
    <n v="-1"/>
    <n v="34.050888540605499"/>
    <n v="-1"/>
    <n v="34.581872589521701"/>
    <n v="-1"/>
    <n v="20.399763776748198"/>
    <n v="-1"/>
    <n v="3.3056011575287201"/>
    <n v="-1"/>
    <x v="1"/>
    <x v="11"/>
    <x v="0"/>
  </r>
  <r>
    <n v="5078"/>
    <n v="6770"/>
    <m/>
    <x v="3"/>
    <n v="2"/>
    <n v="842"/>
    <n v="-1"/>
    <n v="3368"/>
    <n v="-1"/>
    <n v="49.878832933127498"/>
    <n v="-1"/>
    <n v="59.285861095628"/>
    <n v="-1"/>
    <n v="34.745862619360302"/>
    <n v="-1"/>
    <n v="1.0655404455083599"/>
    <n v="-1"/>
    <x v="1"/>
    <x v="15"/>
    <x v="0"/>
  </r>
  <r>
    <n v="5078"/>
    <n v="6775"/>
    <m/>
    <x v="3"/>
    <n v="2"/>
    <n v="84"/>
    <n v="-1"/>
    <n v="336"/>
    <n v="-1"/>
    <n v="39.815153871702996"/>
    <n v="-1"/>
    <n v="8.3603904830849807"/>
    <n v="-1"/>
    <n v="5.1532922449835503"/>
    <n v="-1"/>
    <n v="10.4383620090662"/>
    <n v="-1"/>
    <x v="1"/>
    <x v="12"/>
    <x v="0"/>
  </r>
  <r>
    <n v="5078"/>
    <n v="6776"/>
    <m/>
    <x v="3"/>
    <n v="2"/>
    <n v="93"/>
    <n v="-1"/>
    <n v="372"/>
    <n v="-1"/>
    <n v="38.810993348936201"/>
    <n v="-1"/>
    <n v="9.3215384643697803"/>
    <n v="-1"/>
    <n v="5.3963649580845301"/>
    <n v="-1"/>
    <n v="9.3714766290429505"/>
    <n v="-1"/>
    <x v="1"/>
    <x v="13"/>
    <x v="0"/>
  </r>
  <r>
    <n v="5078"/>
    <n v="6777"/>
    <m/>
    <x v="3"/>
    <n v="2"/>
    <n v="248"/>
    <n v="-1"/>
    <n v="992"/>
    <n v="-1"/>
    <n v="36.275150667396801"/>
    <n v="-1"/>
    <n v="24.379723589526002"/>
    <n v="-1"/>
    <n v="14.398640865240001"/>
    <n v="-1"/>
    <n v="3.2224775955665099"/>
    <n v="-1"/>
    <x v="1"/>
    <x v="14"/>
    <x v="0"/>
  </r>
  <r>
    <n v="5078"/>
    <n v="2959"/>
    <m/>
    <x v="3"/>
    <n v="3"/>
    <n v="242"/>
    <n v="-1"/>
    <n v="968"/>
    <n v="-1"/>
    <n v="47.589506132808403"/>
    <n v="-1"/>
    <n v="17.9439134210822"/>
    <n v="-1"/>
    <n v="16.8406302671624"/>
    <n v="-1"/>
    <n v="3.7221112530548099"/>
    <n v="-1"/>
    <x v="2"/>
    <x v="0"/>
    <x v="0"/>
  </r>
  <r>
    <n v="5078"/>
    <n v="3659"/>
    <m/>
    <x v="3"/>
    <n v="3"/>
    <n v="510"/>
    <n v="-1"/>
    <n v="2040"/>
    <n v="-1"/>
    <n v="37.9673309094903"/>
    <n v="-1"/>
    <n v="43.276301249939301"/>
    <n v="-1"/>
    <n v="38.9373439527767"/>
    <n v="-1"/>
    <n v="1.74941113234965"/>
    <n v="-1"/>
    <x v="2"/>
    <x v="0"/>
    <x v="0"/>
  </r>
  <r>
    <n v="5078"/>
    <n v="3660"/>
    <m/>
    <x v="3"/>
    <n v="3"/>
    <n v="1796"/>
    <n v="-1"/>
    <n v="7184"/>
    <n v="-1"/>
    <n v="45.467676579866897"/>
    <n v="-1"/>
    <n v="95.194473629995102"/>
    <n v="-1"/>
    <n v="83.514944912145907"/>
    <n v="-1"/>
    <n v="0.50188139787372799"/>
    <n v="-1"/>
    <x v="2"/>
    <x v="0"/>
    <x v="0"/>
  </r>
  <r>
    <n v="5078"/>
    <n v="4524"/>
    <m/>
    <x v="3"/>
    <n v="3"/>
    <n v="405"/>
    <n v="-1"/>
    <n v="1620"/>
    <n v="-1"/>
    <n v="26.4647735041933"/>
    <n v="-1"/>
    <n v="84.712831313793004"/>
    <n v="-1"/>
    <n v="76.063751334112496"/>
    <n v="-1"/>
    <n v="2.1550500807515398"/>
    <n v="-1"/>
    <x v="2"/>
    <x v="0"/>
    <x v="0"/>
  </r>
  <r>
    <n v="5078"/>
    <n v="4949"/>
    <m/>
    <x v="3"/>
    <n v="3"/>
    <n v="781"/>
    <n v="-1"/>
    <n v="3124"/>
    <n v="-1"/>
    <n v="50.951671651617197"/>
    <n v="-1"/>
    <n v="52.666892231287299"/>
    <n v="-1"/>
    <n v="45.150440314218002"/>
    <n v="-1"/>
    <n v="1.15171880867879"/>
    <n v="-1"/>
    <x v="2"/>
    <x v="0"/>
    <x v="0"/>
  </r>
  <r>
    <n v="5078"/>
    <n v="4950"/>
    <m/>
    <x v="3"/>
    <n v="3"/>
    <n v="1794"/>
    <n v="-1"/>
    <n v="7176"/>
    <n v="-1"/>
    <n v="44.999469970672202"/>
    <n v="-1"/>
    <n v="94.201301804247294"/>
    <n v="-1"/>
    <n v="82.686097956421406"/>
    <n v="-1"/>
    <n v="0.50274578561205097"/>
    <n v="-1"/>
    <x v="2"/>
    <x v="0"/>
    <x v="0"/>
  </r>
  <r>
    <n v="5078"/>
    <n v="4951"/>
    <m/>
    <x v="3"/>
    <n v="3"/>
    <n v="1798"/>
    <n v="-1"/>
    <n v="7192"/>
    <n v="-1"/>
    <n v="43.2504087296359"/>
    <n v="-1"/>
    <n v="100.178440057762"/>
    <n v="-1"/>
    <n v="87.955132845378898"/>
    <n v="-1"/>
    <n v="0.501244013250145"/>
    <n v="-1"/>
    <x v="2"/>
    <x v="0"/>
    <x v="0"/>
  </r>
  <r>
    <n v="5078"/>
    <n v="4953"/>
    <m/>
    <x v="3"/>
    <n v="3"/>
    <n v="267"/>
    <n v="-1"/>
    <n v="1068"/>
    <n v="-1"/>
    <n v="35.617365229885202"/>
    <n v="-1"/>
    <n v="25.9825784566825"/>
    <n v="-1"/>
    <n v="22.4261003210427"/>
    <n v="-1"/>
    <n v="3.3136290393383399"/>
    <n v="-1"/>
    <x v="2"/>
    <x v="0"/>
    <x v="0"/>
  </r>
  <r>
    <n v="5078"/>
    <n v="4954"/>
    <m/>
    <x v="3"/>
    <n v="3"/>
    <n v="145"/>
    <n v="-1"/>
    <n v="580"/>
    <n v="-1"/>
    <n v="40.664286757307998"/>
    <n v="-1"/>
    <n v="21.8821747193983"/>
    <n v="-1"/>
    <n v="22.840037262559299"/>
    <n v="-1"/>
    <n v="6.0996154989792704"/>
    <n v="-1"/>
    <x v="2"/>
    <x v="0"/>
    <x v="0"/>
  </r>
  <r>
    <n v="5078"/>
    <n v="6357"/>
    <m/>
    <x v="3"/>
    <n v="3"/>
    <n v="254"/>
    <n v="-1"/>
    <n v="1016"/>
    <n v="-1"/>
    <n v="43.8717146540478"/>
    <n v="-1"/>
    <n v="22.2357981010828"/>
    <n v="-1"/>
    <n v="20.185243437756299"/>
    <n v="-1"/>
    <n v="3.42870222199755"/>
    <n v="-1"/>
    <x v="2"/>
    <x v="0"/>
    <x v="0"/>
  </r>
  <r>
    <n v="5078"/>
    <n v="6368"/>
    <m/>
    <x v="3"/>
    <n v="3"/>
    <n v="526"/>
    <n v="-1"/>
    <n v="2104"/>
    <n v="-1"/>
    <n v="29.887667742576198"/>
    <n v="-1"/>
    <n v="58.989599163319703"/>
    <n v="-1"/>
    <n v="52.957438270061303"/>
    <n v="-1"/>
    <n v="1.71241661883143"/>
    <n v="-1"/>
    <x v="2"/>
    <x v="0"/>
    <x v="0"/>
  </r>
  <r>
    <n v="5078"/>
    <n v="6639"/>
    <m/>
    <x v="3"/>
    <n v="3"/>
    <n v="63"/>
    <n v="-1"/>
    <n v="252"/>
    <n v="-1"/>
    <n v="39.562940087096102"/>
    <n v="-1"/>
    <n v="6.4265754419678496"/>
    <n v="-1"/>
    <n v="3.7327931407138202"/>
    <n v="-1"/>
    <n v="14.251684232172099"/>
    <n v="-1"/>
    <x v="2"/>
    <x v="1"/>
    <x v="0"/>
  </r>
  <r>
    <n v="5078"/>
    <n v="6640"/>
    <m/>
    <x v="3"/>
    <n v="3"/>
    <n v="769"/>
    <n v="-1"/>
    <n v="3076"/>
    <n v="-1"/>
    <n v="16.314350351606802"/>
    <n v="-1"/>
    <n v="138.80938197732101"/>
    <n v="-1"/>
    <n v="87.431698508139107"/>
    <n v="-1"/>
    <n v="1.17041487686084"/>
    <n v="-1"/>
    <x v="2"/>
    <x v="2"/>
    <x v="0"/>
  </r>
  <r>
    <n v="5078"/>
    <n v="6641"/>
    <m/>
    <x v="3"/>
    <n v="3"/>
    <n v="151"/>
    <n v="-1"/>
    <n v="604"/>
    <n v="-1"/>
    <n v="27.001730820906801"/>
    <n v="-1"/>
    <n v="61.044718393551001"/>
    <n v="-1"/>
    <n v="41.082679451174798"/>
    <n v="-1"/>
    <n v="5.8219559346741399"/>
    <n v="-1"/>
    <x v="2"/>
    <x v="3"/>
    <x v="0"/>
  </r>
  <r>
    <n v="5078"/>
    <n v="6642"/>
    <m/>
    <x v="3"/>
    <n v="3"/>
    <n v="527"/>
    <n v="-1"/>
    <n v="2108"/>
    <n v="-1"/>
    <n v="37.978278957365298"/>
    <n v="-1"/>
    <n v="45.796764797733701"/>
    <n v="-1"/>
    <n v="28.7593114301744"/>
    <n v="-1"/>
    <n v="1.70871357017054"/>
    <n v="-1"/>
    <x v="2"/>
    <x v="4"/>
    <x v="0"/>
  </r>
  <r>
    <n v="5078"/>
    <n v="6644"/>
    <m/>
    <x v="3"/>
    <n v="3"/>
    <n v="1071"/>
    <n v="-1"/>
    <n v="4284"/>
    <n v="-1"/>
    <n v="32.057145878350497"/>
    <n v="-1"/>
    <n v="107.466696896035"/>
    <n v="-1"/>
    <n v="62.255839994796503"/>
    <n v="-1"/>
    <n v="0.84013246346482195"/>
    <n v="-1"/>
    <x v="2"/>
    <x v="19"/>
    <x v="0"/>
  </r>
  <r>
    <n v="5078"/>
    <n v="6645"/>
    <m/>
    <x v="3"/>
    <n v="3"/>
    <n v="723"/>
    <n v="-1"/>
    <n v="2892"/>
    <n v="-1"/>
    <n v="51.948111219757301"/>
    <n v="-1"/>
    <n v="51.271276819332101"/>
    <n v="-1"/>
    <n v="33.344515501073801"/>
    <n v="-1"/>
    <n v="1.2364885094332001"/>
    <n v="-1"/>
    <x v="2"/>
    <x v="21"/>
    <x v="0"/>
  </r>
  <r>
    <n v="5078"/>
    <n v="6646"/>
    <m/>
    <x v="3"/>
    <n v="3"/>
    <n v="711"/>
    <n v="-1"/>
    <n v="2844"/>
    <n v="-1"/>
    <n v="45.005081114705803"/>
    <n v="-1"/>
    <n v="59.111574953683899"/>
    <n v="-1"/>
    <n v="34.273348546639298"/>
    <n v="-1"/>
    <n v="1.26621620242905"/>
    <n v="-1"/>
    <x v="2"/>
    <x v="18"/>
    <x v="0"/>
  </r>
  <r>
    <n v="5078"/>
    <n v="6647"/>
    <m/>
    <x v="3"/>
    <n v="3"/>
    <n v="359"/>
    <n v="-1"/>
    <n v="1436"/>
    <n v="-1"/>
    <n v="54.610569714558402"/>
    <n v="-1"/>
    <n v="26.110973005372902"/>
    <n v="-1"/>
    <n v="15.093821998074199"/>
    <n v="-1"/>
    <n v="2.5029979175263701"/>
    <n v="-1"/>
    <x v="2"/>
    <x v="17"/>
    <x v="0"/>
  </r>
  <r>
    <n v="5078"/>
    <n v="6760"/>
    <m/>
    <x v="3"/>
    <n v="3"/>
    <n v="702"/>
    <n v="-1"/>
    <n v="2808"/>
    <n v="-1"/>
    <n v="13.3410849280293"/>
    <n v="-1"/>
    <n v="153.606297578061"/>
    <n v="-1"/>
    <n v="91.078655127703499"/>
    <n v="-1"/>
    <n v="1.28152114646591"/>
    <n v="-1"/>
    <x v="2"/>
    <x v="16"/>
    <x v="0"/>
  </r>
  <r>
    <n v="5078"/>
    <n v="6761"/>
    <m/>
    <x v="3"/>
    <n v="3"/>
    <n v="1795"/>
    <n v="-1"/>
    <n v="7180"/>
    <n v="-1"/>
    <n v="45.568236436758099"/>
    <n v="-1"/>
    <n v="112.978905744624"/>
    <n v="-1"/>
    <n v="68.622162126230194"/>
    <n v="-1"/>
    <n v="0.50301223753706703"/>
    <n v="-1"/>
    <x v="2"/>
    <x v="20"/>
    <x v="0"/>
  </r>
  <r>
    <n v="5078"/>
    <n v="6762"/>
    <m/>
    <x v="3"/>
    <n v="3"/>
    <n v="63"/>
    <n v="-1"/>
    <n v="252"/>
    <n v="-1"/>
    <n v="39.562940087096102"/>
    <n v="-1"/>
    <n v="6.4265754419678496"/>
    <n v="-1"/>
    <n v="3.7327931407138202"/>
    <n v="-1"/>
    <n v="14.251684232172099"/>
    <n v="-1"/>
    <x v="2"/>
    <x v="6"/>
    <x v="0"/>
  </r>
  <r>
    <n v="5078"/>
    <n v="6763"/>
    <m/>
    <x v="3"/>
    <n v="3"/>
    <n v="495"/>
    <n v="-1"/>
    <n v="1980"/>
    <n v="-1"/>
    <n v="36.873966055459903"/>
    <n v="-1"/>
    <n v="47.837505006979598"/>
    <n v="-1"/>
    <n v="30.122160639886701"/>
    <n v="-1"/>
    <n v="1.7714513447215099"/>
    <n v="-1"/>
    <x v="2"/>
    <x v="7"/>
    <x v="0"/>
  </r>
  <r>
    <n v="5078"/>
    <n v="6764"/>
    <m/>
    <x v="3"/>
    <n v="3"/>
    <n v="108"/>
    <n v="-1"/>
    <n v="432"/>
    <n v="-1"/>
    <n v="39.641630463384402"/>
    <n v="-1"/>
    <n v="10.6701996843749"/>
    <n v="-1"/>
    <n v="6.18855281580373"/>
    <n v="-1"/>
    <n v="8.2457723428225602"/>
    <n v="-1"/>
    <x v="2"/>
    <x v="8"/>
    <x v="0"/>
  </r>
  <r>
    <n v="5078"/>
    <n v="6765"/>
    <m/>
    <x v="3"/>
    <n v="3"/>
    <n v="78"/>
    <n v="-1"/>
    <n v="312"/>
    <n v="-1"/>
    <n v="22.6686092448269"/>
    <n v="-1"/>
    <n v="61.517012611559601"/>
    <n v="-1"/>
    <n v="37.486056226299901"/>
    <n v="-1"/>
    <n v="10.435187414602099"/>
    <n v="-1"/>
    <x v="2"/>
    <x v="9"/>
    <x v="0"/>
  </r>
  <r>
    <n v="5078"/>
    <n v="6767"/>
    <m/>
    <x v="3"/>
    <n v="3"/>
    <n v="141"/>
    <n v="-1"/>
    <n v="564"/>
    <n v="-1"/>
    <n v="46.792220356400897"/>
    <n v="-1"/>
    <n v="11.2391318239101"/>
    <n v="-1"/>
    <n v="7.6408790075434201"/>
    <n v="-1"/>
    <n v="6.1586921520528701"/>
    <n v="-1"/>
    <x v="2"/>
    <x v="10"/>
    <x v="0"/>
  </r>
  <r>
    <n v="5078"/>
    <n v="6768"/>
    <m/>
    <x v="3"/>
    <n v="3"/>
    <n v="265"/>
    <n v="-1"/>
    <n v="1060"/>
    <n v="-1"/>
    <n v="34.2547570063997"/>
    <n v="-1"/>
    <n v="35.266212189325799"/>
    <n v="-1"/>
    <n v="20.918781660053899"/>
    <n v="-1"/>
    <n v="3.3230185062920601"/>
    <n v="-1"/>
    <x v="2"/>
    <x v="11"/>
    <x v="0"/>
  </r>
  <r>
    <n v="5078"/>
    <n v="6770"/>
    <m/>
    <x v="3"/>
    <n v="3"/>
    <n v="814"/>
    <n v="-1"/>
    <n v="3256"/>
    <n v="-1"/>
    <n v="52.115694054164798"/>
    <n v="-1"/>
    <n v="56.926210943455601"/>
    <n v="-1"/>
    <n v="33.404852239921901"/>
    <n v="-1"/>
    <n v="1.1068606426735399"/>
    <n v="-1"/>
    <x v="2"/>
    <x v="15"/>
    <x v="0"/>
  </r>
  <r>
    <n v="5078"/>
    <n v="6775"/>
    <m/>
    <x v="3"/>
    <n v="3"/>
    <n v="90"/>
    <n v="-1"/>
    <n v="360"/>
    <n v="-1"/>
    <n v="39.659641235584303"/>
    <n v="-1"/>
    <n v="9.2802581533858906"/>
    <n v="-1"/>
    <n v="5.9389500373426101"/>
    <n v="-1"/>
    <n v="9.65329666374884"/>
    <n v="-1"/>
    <x v="2"/>
    <x v="12"/>
    <x v="0"/>
  </r>
  <r>
    <n v="5078"/>
    <n v="6776"/>
    <m/>
    <x v="3"/>
    <n v="3"/>
    <n v="108"/>
    <n v="-1"/>
    <n v="432"/>
    <n v="-1"/>
    <n v="39.7035843188862"/>
    <n v="-1"/>
    <n v="10.6093502494407"/>
    <n v="-1"/>
    <n v="6.1532610730959103"/>
    <n v="-1"/>
    <n v="8.2462039902409892"/>
    <n v="-1"/>
    <x v="2"/>
    <x v="13"/>
    <x v="0"/>
  </r>
  <r>
    <n v="5078"/>
    <n v="6777"/>
    <m/>
    <x v="3"/>
    <n v="3"/>
    <n v="285"/>
    <n v="-1"/>
    <n v="1140"/>
    <n v="-1"/>
    <n v="36.792159048784598"/>
    <n v="-1"/>
    <n v="28.6485542036013"/>
    <n v="-1"/>
    <n v="16.970729167531701"/>
    <n v="-1"/>
    <n v="3.1551538231698699"/>
    <n v="-1"/>
    <x v="2"/>
    <x v="14"/>
    <x v="0"/>
  </r>
  <r>
    <n v="5078"/>
    <n v="2959"/>
    <m/>
    <x v="3"/>
    <n v="4"/>
    <n v="226"/>
    <n v="-1"/>
    <n v="904"/>
    <n v="-1"/>
    <n v="46.8937681164387"/>
    <n v="-1"/>
    <n v="17.493309407333001"/>
    <n v="-1"/>
    <n v="16.398049135932801"/>
    <n v="-1"/>
    <n v="3.9670825390107498"/>
    <n v="-1"/>
    <x v="3"/>
    <x v="0"/>
    <x v="0"/>
  </r>
  <r>
    <n v="5078"/>
    <n v="3659"/>
    <m/>
    <x v="3"/>
    <n v="4"/>
    <n v="499"/>
    <n v="-1"/>
    <n v="1996"/>
    <n v="-1"/>
    <n v="38.701066418969702"/>
    <n v="-1"/>
    <n v="42.0217623977979"/>
    <n v="-1"/>
    <n v="37.472964096663397"/>
    <n v="-1"/>
    <n v="1.79972069620681"/>
    <n v="-1"/>
    <x v="3"/>
    <x v="0"/>
    <x v="0"/>
  </r>
  <r>
    <n v="5078"/>
    <n v="3660"/>
    <m/>
    <x v="3"/>
    <n v="4"/>
    <n v="1817"/>
    <n v="-1"/>
    <n v="7268"/>
    <n v="-1"/>
    <n v="41.855628926233003"/>
    <n v="-1"/>
    <n v="99.062467544896805"/>
    <n v="-1"/>
    <n v="87.186103203131395"/>
    <n v="-1"/>
    <n v="0.49541371976016402"/>
    <n v="-1"/>
    <x v="3"/>
    <x v="0"/>
    <x v="0"/>
  </r>
  <r>
    <n v="5078"/>
    <n v="4524"/>
    <m/>
    <x v="3"/>
    <n v="4"/>
    <n v="409"/>
    <n v="-1"/>
    <n v="1636"/>
    <n v="-1"/>
    <n v="26.849321832679799"/>
    <n v="-1"/>
    <n v="80.6085124036655"/>
    <n v="-1"/>
    <n v="72.477571559531597"/>
    <n v="-1"/>
    <n v="2.1427945982689698"/>
    <n v="-1"/>
    <x v="3"/>
    <x v="0"/>
    <x v="0"/>
  </r>
  <r>
    <n v="5078"/>
    <n v="4949"/>
    <m/>
    <x v="3"/>
    <n v="4"/>
    <n v="815"/>
    <n v="-1"/>
    <n v="3260"/>
    <n v="-1"/>
    <n v="49.931539920128998"/>
    <n v="-1"/>
    <n v="54.390363384783903"/>
    <n v="-1"/>
    <n v="46.732723405223901"/>
    <n v="-1"/>
    <n v="1.1051619475041801"/>
    <n v="-1"/>
    <x v="3"/>
    <x v="0"/>
    <x v="0"/>
  </r>
  <r>
    <n v="5078"/>
    <n v="4950"/>
    <m/>
    <x v="3"/>
    <n v="4"/>
    <n v="1820"/>
    <n v="-1"/>
    <n v="7280"/>
    <n v="-1"/>
    <n v="36.828835397489399"/>
    <n v="-1"/>
    <n v="107.429701409608"/>
    <n v="-1"/>
    <n v="94.493422703764693"/>
    <n v="-1"/>
    <n v="0.49473698397942301"/>
    <n v="-1"/>
    <x v="3"/>
    <x v="0"/>
    <x v="0"/>
  </r>
  <r>
    <n v="5078"/>
    <n v="4951"/>
    <m/>
    <x v="3"/>
    <n v="4"/>
    <n v="1806"/>
    <n v="-1"/>
    <n v="7224"/>
    <n v="-1"/>
    <n v="42.882246663549999"/>
    <n v="-1"/>
    <n v="99.777300499486401"/>
    <n v="-1"/>
    <n v="87.821385512094594"/>
    <n v="-1"/>
    <n v="0.49788035683494603"/>
    <n v="-1"/>
    <x v="3"/>
    <x v="0"/>
    <x v="0"/>
  </r>
  <r>
    <n v="5078"/>
    <n v="4953"/>
    <m/>
    <x v="3"/>
    <n v="4"/>
    <n v="232"/>
    <n v="-1"/>
    <n v="928"/>
    <n v="-1"/>
    <n v="36.717237627434699"/>
    <n v="-1"/>
    <n v="21.548047329783"/>
    <n v="-1"/>
    <n v="18.595059947812398"/>
    <n v="-1"/>
    <n v="3.7541823887842898"/>
    <n v="-1"/>
    <x v="3"/>
    <x v="0"/>
    <x v="0"/>
  </r>
  <r>
    <n v="5078"/>
    <n v="4954"/>
    <m/>
    <x v="3"/>
    <n v="4"/>
    <n v="132"/>
    <n v="-1"/>
    <n v="528"/>
    <n v="-1"/>
    <n v="38.982168497385203"/>
    <n v="-1"/>
    <n v="23.223669356550701"/>
    <n v="-1"/>
    <n v="24.479618547462501"/>
    <n v="-1"/>
    <n v="6.3960501122524498"/>
    <n v="-1"/>
    <x v="3"/>
    <x v="0"/>
    <x v="0"/>
  </r>
  <r>
    <n v="5078"/>
    <n v="6357"/>
    <m/>
    <x v="3"/>
    <n v="4"/>
    <n v="273"/>
    <n v="-1"/>
    <n v="1092"/>
    <n v="-1"/>
    <n v="43.564851266861602"/>
    <n v="-1"/>
    <n v="24.1350635913095"/>
    <n v="-1"/>
    <n v="21.862476096084901"/>
    <n v="-1"/>
    <n v="3.24170252550031"/>
    <n v="-1"/>
    <x v="3"/>
    <x v="0"/>
    <x v="0"/>
  </r>
  <r>
    <n v="5078"/>
    <n v="6368"/>
    <m/>
    <x v="3"/>
    <n v="4"/>
    <n v="483"/>
    <n v="-1"/>
    <n v="1932"/>
    <n v="-1"/>
    <n v="33.114861379940898"/>
    <n v="-1"/>
    <n v="51.668502908642303"/>
    <n v="-1"/>
    <n v="46.154625766217301"/>
    <n v="-1"/>
    <n v="1.85870587747343"/>
    <n v="-1"/>
    <x v="3"/>
    <x v="0"/>
    <x v="0"/>
  </r>
  <r>
    <n v="5078"/>
    <n v="6639"/>
    <m/>
    <x v="3"/>
    <n v="4"/>
    <n v="68"/>
    <n v="-1"/>
    <n v="272"/>
    <n v="-1"/>
    <n v="39.616801699630898"/>
    <n v="-1"/>
    <n v="6.9531179145365503"/>
    <n v="-1"/>
    <n v="4.0610889222756503"/>
    <n v="-1"/>
    <n v="13.053792039481101"/>
    <n v="-1"/>
    <x v="3"/>
    <x v="1"/>
    <x v="0"/>
  </r>
  <r>
    <n v="5078"/>
    <n v="6640"/>
    <m/>
    <x v="3"/>
    <n v="4"/>
    <n v="753"/>
    <n v="-1"/>
    <n v="3012"/>
    <n v="-1"/>
    <n v="16.474090008294802"/>
    <n v="-1"/>
    <n v="138.04740016134599"/>
    <n v="-1"/>
    <n v="87.339491179262595"/>
    <n v="-1"/>
    <n v="1.19501866514847"/>
    <n v="-1"/>
    <x v="3"/>
    <x v="2"/>
    <x v="0"/>
  </r>
  <r>
    <n v="5078"/>
    <n v="6641"/>
    <m/>
    <x v="3"/>
    <n v="4"/>
    <n v="139"/>
    <n v="-1"/>
    <n v="556"/>
    <n v="-1"/>
    <n v="31.1197546278465"/>
    <n v="-1"/>
    <n v="56.644973140978102"/>
    <n v="-1"/>
    <n v="39.2381298660965"/>
    <n v="-1"/>
    <n v="6.3946798116398904"/>
    <n v="-1"/>
    <x v="3"/>
    <x v="3"/>
    <x v="0"/>
  </r>
  <r>
    <n v="5078"/>
    <n v="6642"/>
    <m/>
    <x v="3"/>
    <n v="4"/>
    <n v="486"/>
    <n v="-1"/>
    <n v="1944"/>
    <n v="-1"/>
    <n v="38.682680296149101"/>
    <n v="-1"/>
    <n v="43.218720220843998"/>
    <n v="-1"/>
    <n v="26.9136652012001"/>
    <n v="-1"/>
    <n v="1.84845974908541"/>
    <n v="-1"/>
    <x v="3"/>
    <x v="4"/>
    <x v="0"/>
  </r>
  <r>
    <n v="5078"/>
    <n v="6644"/>
    <m/>
    <x v="3"/>
    <n v="4"/>
    <n v="1078"/>
    <n v="-1"/>
    <n v="4312"/>
    <n v="-1"/>
    <n v="31.361625145760101"/>
    <n v="-1"/>
    <n v="111.41944883520701"/>
    <n v="-1"/>
    <n v="64.656710705824693"/>
    <n v="-1"/>
    <n v="0.83445483191666203"/>
    <n v="-1"/>
    <x v="3"/>
    <x v="19"/>
    <x v="0"/>
  </r>
  <r>
    <n v="5078"/>
    <n v="6645"/>
    <m/>
    <x v="3"/>
    <n v="4"/>
    <n v="749"/>
    <n v="-1"/>
    <n v="2996"/>
    <n v="-1"/>
    <n v="52.434409814641697"/>
    <n v="-1"/>
    <n v="51.380185309017101"/>
    <n v="-1"/>
    <n v="33.574793557501103"/>
    <n v="-1"/>
    <n v="1.1960937115418599"/>
    <n v="-1"/>
    <x v="3"/>
    <x v="21"/>
    <x v="0"/>
  </r>
  <r>
    <n v="5078"/>
    <n v="6646"/>
    <m/>
    <x v="3"/>
    <n v="4"/>
    <n v="702"/>
    <n v="-1"/>
    <n v="2808"/>
    <n v="-1"/>
    <n v="44.755509816745402"/>
    <n v="-1"/>
    <n v="58.603380410683897"/>
    <n v="-1"/>
    <n v="33.961324520105599"/>
    <n v="-1"/>
    <n v="1.2821387562467099"/>
    <n v="-1"/>
    <x v="3"/>
    <x v="18"/>
    <x v="0"/>
  </r>
  <r>
    <n v="5078"/>
    <n v="6647"/>
    <m/>
    <x v="3"/>
    <n v="4"/>
    <n v="376"/>
    <n v="-1"/>
    <n v="1504"/>
    <n v="-1"/>
    <n v="54.488639841443202"/>
    <n v="-1"/>
    <n v="27.520350835009399"/>
    <n v="-1"/>
    <n v="16.0018810834931"/>
    <n v="-1"/>
    <n v="2.3919791647141202"/>
    <n v="-1"/>
    <x v="3"/>
    <x v="17"/>
    <x v="0"/>
  </r>
  <r>
    <n v="5078"/>
    <n v="6760"/>
    <m/>
    <x v="3"/>
    <n v="4"/>
    <n v="744"/>
    <n v="-1"/>
    <n v="2976"/>
    <n v="-1"/>
    <n v="14.6053540421424"/>
    <n v="-1"/>
    <n v="153.720821088402"/>
    <n v="-1"/>
    <n v="90.517776499661196"/>
    <n v="-1"/>
    <n v="1.2090848778996599"/>
    <n v="-1"/>
    <x v="3"/>
    <x v="16"/>
    <x v="0"/>
  </r>
  <r>
    <n v="5078"/>
    <n v="6761"/>
    <m/>
    <x v="3"/>
    <n v="4"/>
    <n v="1816"/>
    <n v="-1"/>
    <n v="7264"/>
    <n v="-1"/>
    <n v="42.710296569482402"/>
    <n v="-1"/>
    <n v="119.124658546528"/>
    <n v="-1"/>
    <n v="72.684822783500707"/>
    <n v="-1"/>
    <n v="0.498379080614133"/>
    <n v="-1"/>
    <x v="3"/>
    <x v="20"/>
    <x v="0"/>
  </r>
  <r>
    <n v="5078"/>
    <n v="6762"/>
    <m/>
    <x v="3"/>
    <n v="4"/>
    <n v="68"/>
    <n v="-1"/>
    <n v="272"/>
    <n v="-1"/>
    <n v="39.616801699630898"/>
    <n v="-1"/>
    <n v="6.9531179145365503"/>
    <n v="-1"/>
    <n v="4.0610889222756503"/>
    <n v="-1"/>
    <n v="13.053792039481101"/>
    <n v="-1"/>
    <x v="3"/>
    <x v="6"/>
    <x v="0"/>
  </r>
  <r>
    <n v="5078"/>
    <n v="6763"/>
    <m/>
    <x v="3"/>
    <n v="4"/>
    <n v="516"/>
    <n v="-1"/>
    <n v="2064"/>
    <n v="-1"/>
    <n v="37.442652514661702"/>
    <n v="-1"/>
    <n v="50.616314355269601"/>
    <n v="-1"/>
    <n v="31.464698259262398"/>
    <n v="-1"/>
    <n v="1.72725466883295"/>
    <n v="-1"/>
    <x v="3"/>
    <x v="7"/>
    <x v="0"/>
  </r>
  <r>
    <n v="5078"/>
    <n v="6764"/>
    <m/>
    <x v="3"/>
    <n v="4"/>
    <n v="125"/>
    <n v="-1"/>
    <n v="500"/>
    <n v="-1"/>
    <n v="39.559598322734502"/>
    <n v="-1"/>
    <n v="12.0851532008263"/>
    <n v="-1"/>
    <n v="7.0310034463092901"/>
    <n v="-1"/>
    <n v="6.9140918842056802"/>
    <n v="-1"/>
    <x v="3"/>
    <x v="8"/>
    <x v="0"/>
  </r>
  <r>
    <n v="5078"/>
    <n v="6765"/>
    <m/>
    <x v="3"/>
    <n v="4"/>
    <n v="65"/>
    <n v="-1"/>
    <n v="260"/>
    <n v="-1"/>
    <n v="23.289826233411802"/>
    <n v="-1"/>
    <n v="78.481876319963206"/>
    <n v="-1"/>
    <n v="46.352609520125299"/>
    <n v="-1"/>
    <n v="12.1818376255932"/>
    <n v="-1"/>
    <x v="3"/>
    <x v="9"/>
    <x v="0"/>
  </r>
  <r>
    <n v="5078"/>
    <n v="6767"/>
    <m/>
    <x v="3"/>
    <n v="4"/>
    <n v="133"/>
    <n v="-1"/>
    <n v="532"/>
    <n v="-1"/>
    <n v="48.064304442408698"/>
    <n v="-1"/>
    <n v="10.365087904370199"/>
    <n v="-1"/>
    <n v="7.2322537074752002"/>
    <n v="-1"/>
    <n v="6.6544801055469502"/>
    <n v="-1"/>
    <x v="3"/>
    <x v="10"/>
    <x v="0"/>
  </r>
  <r>
    <n v="5078"/>
    <n v="6768"/>
    <m/>
    <x v="3"/>
    <n v="4"/>
    <n v="233"/>
    <n v="-1"/>
    <n v="932"/>
    <n v="-1"/>
    <n v="35.875979715659597"/>
    <n v="-1"/>
    <n v="27.833313765176602"/>
    <n v="-1"/>
    <n v="16.5068999644479"/>
    <n v="-1"/>
    <n v="3.74140328796432"/>
    <n v="-1"/>
    <x v="3"/>
    <x v="11"/>
    <x v="0"/>
  </r>
  <r>
    <n v="5078"/>
    <n v="6770"/>
    <m/>
    <x v="3"/>
    <n v="4"/>
    <n v="831"/>
    <n v="-1"/>
    <n v="3324"/>
    <n v="-1"/>
    <n v="52.053332558611899"/>
    <n v="-1"/>
    <n v="57.352177300007803"/>
    <n v="-1"/>
    <n v="33.760954404859397"/>
    <n v="-1"/>
    <n v="1.0834694906368101"/>
    <n v="-1"/>
    <x v="3"/>
    <x v="15"/>
    <x v="0"/>
  </r>
  <r>
    <n v="5078"/>
    <n v="6775"/>
    <m/>
    <x v="3"/>
    <n v="4"/>
    <n v="75"/>
    <n v="-1"/>
    <n v="300"/>
    <n v="-1"/>
    <n v="39.121864722910701"/>
    <n v="-1"/>
    <n v="7.75956976090613"/>
    <n v="-1"/>
    <n v="4.6242115102820396"/>
    <n v="-1"/>
    <n v="11.8463112327136"/>
    <n v="-1"/>
    <x v="3"/>
    <x v="12"/>
    <x v="0"/>
  </r>
  <r>
    <n v="5078"/>
    <n v="6776"/>
    <m/>
    <x v="3"/>
    <n v="4"/>
    <n v="126"/>
    <n v="-1"/>
    <n v="504"/>
    <n v="-1"/>
    <n v="39.625817257049697"/>
    <n v="-1"/>
    <n v="12.044024918022901"/>
    <n v="-1"/>
    <n v="7.0077540845188198"/>
    <n v="-1"/>
    <n v="6.8585717447031804"/>
    <n v="-1"/>
    <x v="3"/>
    <x v="13"/>
    <x v="0"/>
  </r>
  <r>
    <n v="5078"/>
    <n v="6777"/>
    <m/>
    <x v="3"/>
    <n v="4"/>
    <n v="231"/>
    <n v="-1"/>
    <n v="924"/>
    <n v="-1"/>
    <n v="37.414982959099198"/>
    <n v="-1"/>
    <n v="22.854893373168"/>
    <n v="-1"/>
    <n v="13.556868391932101"/>
    <n v="-1"/>
    <n v="3.78786264573912"/>
    <n v="-1"/>
    <x v="3"/>
    <x v="14"/>
    <x v="0"/>
  </r>
  <r>
    <n v="5078"/>
    <n v="2959"/>
    <m/>
    <x v="3"/>
    <n v="5"/>
    <n v="236"/>
    <n v="-1"/>
    <n v="944"/>
    <n v="-1"/>
    <n v="47.568924960173"/>
    <n v="-1"/>
    <n v="18.069709384011102"/>
    <n v="-1"/>
    <n v="16.7976341134097"/>
    <n v="-1"/>
    <n v="3.7975293223026898"/>
    <n v="-1"/>
    <x v="4"/>
    <x v="0"/>
    <x v="0"/>
  </r>
  <r>
    <n v="5078"/>
    <n v="3659"/>
    <m/>
    <x v="3"/>
    <n v="5"/>
    <n v="571"/>
    <n v="-1"/>
    <n v="2284"/>
    <n v="-1"/>
    <n v="37.722181910479897"/>
    <n v="-1"/>
    <n v="46.766276260234697"/>
    <n v="-1"/>
    <n v="41.204480256718398"/>
    <n v="-1"/>
    <n v="1.5780560299867801"/>
    <n v="-1"/>
    <x v="4"/>
    <x v="0"/>
    <x v="0"/>
  </r>
  <r>
    <n v="5078"/>
    <n v="3660"/>
    <m/>
    <x v="3"/>
    <n v="5"/>
    <n v="1819"/>
    <n v="-1"/>
    <n v="7276"/>
    <n v="-1"/>
    <n v="44.656766139391301"/>
    <n v="-1"/>
    <n v="97.003865476847196"/>
    <n v="-1"/>
    <n v="84.692916879298394"/>
    <n v="-1"/>
    <n v="0.49554387562761398"/>
    <n v="-1"/>
    <x v="4"/>
    <x v="0"/>
    <x v="0"/>
  </r>
  <r>
    <n v="5078"/>
    <n v="4524"/>
    <m/>
    <x v="3"/>
    <n v="5"/>
    <n v="457"/>
    <n v="-1"/>
    <n v="1828"/>
    <n v="-1"/>
    <n v="26.509051938737901"/>
    <n v="-1"/>
    <n v="84.669325426892001"/>
    <n v="-1"/>
    <n v="74.179035324209096"/>
    <n v="-1"/>
    <n v="1.92658486682531"/>
    <n v="-1"/>
    <x v="4"/>
    <x v="0"/>
    <x v="0"/>
  </r>
  <r>
    <n v="5078"/>
    <n v="4949"/>
    <m/>
    <x v="3"/>
    <n v="5"/>
    <n v="934"/>
    <n v="-1"/>
    <n v="3736"/>
    <n v="-1"/>
    <n v="47.6372385705318"/>
    <n v="-1"/>
    <n v="65.250718003982101"/>
    <n v="-1"/>
    <n v="55.7904334513306"/>
    <n v="-1"/>
    <n v="0.96370955768809297"/>
    <n v="-1"/>
    <x v="4"/>
    <x v="0"/>
    <x v="0"/>
  </r>
  <r>
    <n v="5078"/>
    <n v="4950"/>
    <m/>
    <x v="3"/>
    <n v="5"/>
    <n v="1809"/>
    <n v="-1"/>
    <n v="7236"/>
    <n v="-1"/>
    <n v="40.7188084718467"/>
    <n v="-1"/>
    <n v="104.23888979892899"/>
    <n v="-1"/>
    <n v="90.983080815667805"/>
    <n v="-1"/>
    <n v="0.49772978101140303"/>
    <n v="-1"/>
    <x v="4"/>
    <x v="0"/>
    <x v="0"/>
  </r>
  <r>
    <n v="5078"/>
    <n v="4951"/>
    <m/>
    <x v="3"/>
    <n v="5"/>
    <n v="1824"/>
    <n v="-1"/>
    <n v="7296"/>
    <n v="-1"/>
    <n v="41.186228589035402"/>
    <n v="-1"/>
    <n v="103.048911670677"/>
    <n v="-1"/>
    <n v="90.031116243104904"/>
    <n v="-1"/>
    <n v="0.49372537167635"/>
    <n v="-1"/>
    <x v="4"/>
    <x v="0"/>
    <x v="0"/>
  </r>
  <r>
    <n v="5078"/>
    <n v="4953"/>
    <m/>
    <x v="3"/>
    <n v="5"/>
    <n v="235"/>
    <n v="-1"/>
    <n v="940"/>
    <n v="-1"/>
    <n v="36.383916796347101"/>
    <n v="-1"/>
    <n v="22.377707739066899"/>
    <n v="-1"/>
    <n v="19.335200345842701"/>
    <n v="-1"/>
    <n v="3.8339575675441901"/>
    <n v="-1"/>
    <x v="4"/>
    <x v="0"/>
    <x v="0"/>
  </r>
  <r>
    <n v="5078"/>
    <n v="4954"/>
    <m/>
    <x v="3"/>
    <n v="5"/>
    <n v="112"/>
    <n v="-1"/>
    <n v="448"/>
    <n v="-1"/>
    <n v="39.928417035371702"/>
    <n v="-1"/>
    <n v="22.1522010321893"/>
    <n v="-1"/>
    <n v="23.832816322089499"/>
    <n v="-1"/>
    <n v="7.8137391741241"/>
    <n v="-1"/>
    <x v="4"/>
    <x v="0"/>
    <x v="0"/>
  </r>
  <r>
    <n v="5078"/>
    <n v="6357"/>
    <m/>
    <x v="3"/>
    <n v="5"/>
    <n v="209"/>
    <n v="-1"/>
    <n v="836"/>
    <n v="-1"/>
    <n v="43.731124166122498"/>
    <n v="-1"/>
    <n v="17.633509299757801"/>
    <n v="-1"/>
    <n v="16.161857040218401"/>
    <n v="-1"/>
    <n v="4.2031741888212002"/>
    <n v="-1"/>
    <x v="4"/>
    <x v="0"/>
    <x v="0"/>
  </r>
  <r>
    <n v="5078"/>
    <n v="6368"/>
    <m/>
    <x v="3"/>
    <n v="5"/>
    <n v="568"/>
    <n v="-1"/>
    <n v="2272"/>
    <n v="-1"/>
    <n v="31.5951638354083"/>
    <n v="-1"/>
    <n v="58.113203725510203"/>
    <n v="-1"/>
    <n v="51.273939849324002"/>
    <n v="-1"/>
    <n v="1.5844336097709999"/>
    <n v="-1"/>
    <x v="4"/>
    <x v="0"/>
    <x v="0"/>
  </r>
  <r>
    <n v="5078"/>
    <n v="6639"/>
    <m/>
    <x v="3"/>
    <n v="5"/>
    <n v="132"/>
    <n v="-1"/>
    <n v="528"/>
    <n v="-1"/>
    <n v="39.740772261030799"/>
    <n v="-1"/>
    <n v="13.389223689119399"/>
    <n v="-1"/>
    <n v="7.7555245858210302"/>
    <n v="-1"/>
    <n v="6.7850600817314799"/>
    <n v="-1"/>
    <x v="4"/>
    <x v="1"/>
    <x v="0"/>
  </r>
  <r>
    <n v="5078"/>
    <n v="6640"/>
    <m/>
    <x v="3"/>
    <n v="5"/>
    <n v="761"/>
    <n v="-1"/>
    <n v="3044"/>
    <n v="-1"/>
    <n v="15.254000074917499"/>
    <n v="-1"/>
    <n v="140.796955423821"/>
    <n v="-1"/>
    <n v="87.478919460294804"/>
    <n v="-1"/>
    <n v="1.18163035717803"/>
    <n v="-1"/>
    <x v="4"/>
    <x v="2"/>
    <x v="0"/>
  </r>
  <r>
    <n v="5078"/>
    <n v="6641"/>
    <m/>
    <x v="3"/>
    <n v="5"/>
    <n v="111"/>
    <n v="-1"/>
    <n v="444"/>
    <n v="-1"/>
    <n v="28.095380114176798"/>
    <n v="-1"/>
    <n v="50.841662334161299"/>
    <n v="-1"/>
    <n v="36.014823333781003"/>
    <n v="-1"/>
    <n v="7.5749771215395798"/>
    <n v="-1"/>
    <x v="4"/>
    <x v="3"/>
    <x v="0"/>
  </r>
  <r>
    <n v="5078"/>
    <n v="6642"/>
    <m/>
    <x v="3"/>
    <n v="5"/>
    <n v="565"/>
    <n v="-1"/>
    <n v="2260"/>
    <n v="-1"/>
    <n v="37.419977316244498"/>
    <n v="-1"/>
    <n v="49.295600759368298"/>
    <n v="-1"/>
    <n v="30.1411538977747"/>
    <n v="-1"/>
    <n v="1.59430902744914"/>
    <n v="-1"/>
    <x v="4"/>
    <x v="4"/>
    <x v="0"/>
  </r>
  <r>
    <n v="5078"/>
    <n v="6644"/>
    <m/>
    <x v="3"/>
    <n v="5"/>
    <n v="1085"/>
    <n v="-1"/>
    <n v="4340"/>
    <n v="-1"/>
    <n v="32.242787443651601"/>
    <n v="-1"/>
    <n v="110.521434049454"/>
    <n v="-1"/>
    <n v="64.101850274225697"/>
    <n v="-1"/>
    <n v="0.82918256522718403"/>
    <n v="-1"/>
    <x v="4"/>
    <x v="19"/>
    <x v="0"/>
  </r>
  <r>
    <n v="5078"/>
    <n v="6645"/>
    <m/>
    <x v="3"/>
    <n v="5"/>
    <n v="719"/>
    <n v="-1"/>
    <n v="2876"/>
    <n v="-1"/>
    <n v="52.732884819736697"/>
    <n v="-1"/>
    <n v="50.113429776260702"/>
    <n v="-1"/>
    <n v="31.927482875443399"/>
    <n v="-1"/>
    <n v="1.25395423428624"/>
    <n v="-1"/>
    <x v="4"/>
    <x v="21"/>
    <x v="0"/>
  </r>
  <r>
    <n v="5078"/>
    <n v="6646"/>
    <m/>
    <x v="3"/>
    <n v="5"/>
    <n v="746"/>
    <n v="-1"/>
    <n v="2984"/>
    <n v="-1"/>
    <n v="45.545091932520499"/>
    <n v="-1"/>
    <n v="60.527442735776802"/>
    <n v="-1"/>
    <n v="35.0821832020155"/>
    <n v="-1"/>
    <n v="1.20797118227879"/>
    <n v="-1"/>
    <x v="4"/>
    <x v="18"/>
    <x v="0"/>
  </r>
  <r>
    <n v="5078"/>
    <n v="6647"/>
    <m/>
    <x v="3"/>
    <n v="5"/>
    <n v="344"/>
    <n v="-1"/>
    <n v="1376"/>
    <n v="-1"/>
    <n v="54.811979866059403"/>
    <n v="-1"/>
    <n v="24.955337028720901"/>
    <n v="-1"/>
    <n v="14.5054306287663"/>
    <n v="-1"/>
    <n v="2.61665999398432"/>
    <n v="-1"/>
    <x v="4"/>
    <x v="17"/>
    <x v="0"/>
  </r>
  <r>
    <n v="5078"/>
    <n v="6760"/>
    <m/>
    <x v="3"/>
    <n v="5"/>
    <n v="698"/>
    <n v="-1"/>
    <n v="2792"/>
    <n v="-1"/>
    <n v="12.979879065699199"/>
    <n v="-1"/>
    <n v="153.12097535228401"/>
    <n v="-1"/>
    <n v="91.434126522127201"/>
    <n v="-1"/>
    <n v="1.28947349144354"/>
    <n v="-1"/>
    <x v="4"/>
    <x v="16"/>
    <x v="0"/>
  </r>
  <r>
    <n v="5078"/>
    <n v="6761"/>
    <m/>
    <x v="3"/>
    <n v="5"/>
    <n v="1823"/>
    <n v="-1"/>
    <n v="7292"/>
    <n v="-1"/>
    <n v="44.940075871069901"/>
    <n v="-1"/>
    <n v="116.38839321832501"/>
    <n v="-1"/>
    <n v="70.284570232533298"/>
    <n v="-1"/>
    <n v="0.495351511372987"/>
    <n v="-1"/>
    <x v="4"/>
    <x v="20"/>
    <x v="0"/>
  </r>
  <r>
    <n v="5078"/>
    <n v="6762"/>
    <m/>
    <x v="3"/>
    <n v="5"/>
    <n v="132"/>
    <n v="-1"/>
    <n v="528"/>
    <n v="-1"/>
    <n v="39.740772261030799"/>
    <n v="-1"/>
    <n v="13.389223689119399"/>
    <n v="-1"/>
    <n v="7.7555245858210302"/>
    <n v="-1"/>
    <n v="6.7850600817314799"/>
    <n v="-1"/>
    <x v="4"/>
    <x v="6"/>
    <x v="0"/>
  </r>
  <r>
    <n v="5078"/>
    <n v="6763"/>
    <m/>
    <x v="3"/>
    <n v="5"/>
    <n v="560"/>
    <n v="-1"/>
    <n v="2240"/>
    <n v="-1"/>
    <n v="36.644719538375902"/>
    <n v="-1"/>
    <n v="50.000911903064598"/>
    <n v="-1"/>
    <n v="30.577542131016301"/>
    <n v="-1"/>
    <n v="1.57142746783549"/>
    <n v="-1"/>
    <x v="4"/>
    <x v="7"/>
    <x v="0"/>
  </r>
  <r>
    <n v="5078"/>
    <n v="6764"/>
    <m/>
    <x v="3"/>
    <n v="5"/>
    <n v="93"/>
    <n v="-1"/>
    <n v="372"/>
    <n v="-1"/>
    <n v="38.8805073080499"/>
    <n v="-1"/>
    <n v="8.9660624621604299"/>
    <n v="-1"/>
    <n v="5.1710390732830804"/>
    <n v="-1"/>
    <n v="9.3185590403830805"/>
    <n v="-1"/>
    <x v="4"/>
    <x v="8"/>
    <x v="0"/>
  </r>
  <r>
    <n v="5078"/>
    <n v="6765"/>
    <m/>
    <x v="3"/>
    <n v="5"/>
    <n v="60"/>
    <n v="-1"/>
    <n v="240"/>
    <n v="-1"/>
    <n v="28.478982709901601"/>
    <n v="-1"/>
    <n v="43.705618870297599"/>
    <n v="-1"/>
    <n v="25.752777700514802"/>
    <n v="-1"/>
    <n v="13.7164290232231"/>
    <n v="-1"/>
    <x v="4"/>
    <x v="9"/>
    <x v="0"/>
  </r>
  <r>
    <n v="5078"/>
    <n v="6767"/>
    <m/>
    <x v="3"/>
    <n v="5"/>
    <n v="116"/>
    <n v="-1"/>
    <n v="464"/>
    <n v="-1"/>
    <n v="47.817784859693496"/>
    <n v="-1"/>
    <n v="9.2798604119836607"/>
    <n v="-1"/>
    <n v="6.5241612689674398"/>
    <n v="-1"/>
    <n v="7.6978402919743703"/>
    <n v="-1"/>
    <x v="4"/>
    <x v="10"/>
    <x v="0"/>
  </r>
  <r>
    <n v="5078"/>
    <n v="6768"/>
    <m/>
    <x v="3"/>
    <n v="5"/>
    <n v="235"/>
    <n v="-1"/>
    <n v="940"/>
    <n v="-1"/>
    <n v="34.611846949383903"/>
    <n v="-1"/>
    <n v="30.8761780242158"/>
    <n v="-1"/>
    <n v="18.3325054843902"/>
    <n v="-1"/>
    <n v="3.8285614915844901"/>
    <n v="-1"/>
    <x v="4"/>
    <x v="11"/>
    <x v="0"/>
  </r>
  <r>
    <n v="5078"/>
    <n v="6770"/>
    <m/>
    <x v="3"/>
    <n v="5"/>
    <n v="945"/>
    <n v="-1"/>
    <n v="3780"/>
    <n v="-1"/>
    <n v="50.256218194047598"/>
    <n v="-1"/>
    <n v="65.576545117924496"/>
    <n v="-1"/>
    <n v="38.358421458377599"/>
    <n v="-1"/>
    <n v="0.95225040987340404"/>
    <n v="-1"/>
    <x v="4"/>
    <x v="15"/>
    <x v="0"/>
  </r>
  <r>
    <n v="5078"/>
    <n v="6775"/>
    <m/>
    <x v="3"/>
    <n v="5"/>
    <n v="66"/>
    <n v="-1"/>
    <n v="264"/>
    <n v="-1"/>
    <n v="40.717366041336199"/>
    <n v="-1"/>
    <n v="6.5536363354483003"/>
    <n v="-1"/>
    <n v="3.9360059985069902"/>
    <n v="-1"/>
    <n v="12.950129567719801"/>
    <n v="-1"/>
    <x v="4"/>
    <x v="12"/>
    <x v="0"/>
  </r>
  <r>
    <n v="5078"/>
    <n v="6776"/>
    <m/>
    <x v="3"/>
    <n v="5"/>
    <n v="92"/>
    <n v="-1"/>
    <n v="368"/>
    <n v="-1"/>
    <n v="38.926863756588403"/>
    <n v="-1"/>
    <n v="8.91250645856924"/>
    <n v="-1"/>
    <n v="5.1423076569352899"/>
    <n v="-1"/>
    <n v="9.4221878845230798"/>
    <n v="-1"/>
    <x v="4"/>
    <x v="13"/>
    <x v="0"/>
  </r>
  <r>
    <n v="5078"/>
    <n v="6777"/>
    <m/>
    <x v="3"/>
    <n v="5"/>
    <n v="219"/>
    <n v="-1"/>
    <n v="876"/>
    <n v="-1"/>
    <n v="37.215066369357501"/>
    <n v="-1"/>
    <n v="21.047294875094401"/>
    <n v="-1"/>
    <n v="12.530776607084601"/>
    <n v="-1"/>
    <n v="4.0414170461114303"/>
    <n v="-1"/>
    <x v="4"/>
    <x v="14"/>
    <x v="0"/>
  </r>
  <r>
    <n v="5078"/>
    <n v="2959"/>
    <m/>
    <x v="3"/>
    <n v="6"/>
    <n v="236"/>
    <n v="-1"/>
    <n v="944"/>
    <n v="-1"/>
    <n v="46.455529939505901"/>
    <n v="-1"/>
    <n v="19.503886006589902"/>
    <n v="-1"/>
    <n v="17.3219990107977"/>
    <n v="-1"/>
    <n v="3.7929586299621998"/>
    <n v="-1"/>
    <x v="5"/>
    <x v="0"/>
    <x v="0"/>
  </r>
  <r>
    <n v="5078"/>
    <n v="3659"/>
    <m/>
    <x v="3"/>
    <n v="6"/>
    <n v="553"/>
    <n v="-1"/>
    <n v="2212"/>
    <n v="-1"/>
    <n v="37.608097870682698"/>
    <n v="-1"/>
    <n v="45.003235264172702"/>
    <n v="-1"/>
    <n v="39.551566812815501"/>
    <n v="-1"/>
    <n v="1.62830134213814"/>
    <n v="-1"/>
    <x v="5"/>
    <x v="0"/>
    <x v="0"/>
  </r>
  <r>
    <n v="5078"/>
    <n v="3660"/>
    <m/>
    <x v="3"/>
    <n v="6"/>
    <n v="1829"/>
    <n v="-1"/>
    <n v="7316"/>
    <n v="-1"/>
    <n v="37.238877705607599"/>
    <n v="-1"/>
    <n v="109.407858020129"/>
    <n v="-1"/>
    <n v="95.508503146572906"/>
    <n v="-1"/>
    <n v="0.492446448992237"/>
    <n v="-1"/>
    <x v="5"/>
    <x v="0"/>
    <x v="0"/>
  </r>
  <r>
    <n v="5078"/>
    <n v="4524"/>
    <m/>
    <x v="3"/>
    <n v="6"/>
    <n v="461"/>
    <n v="-1"/>
    <n v="1844"/>
    <n v="-1"/>
    <n v="27.487458151618199"/>
    <n v="-1"/>
    <n v="84.145294080409201"/>
    <n v="-1"/>
    <n v="73.879918032251595"/>
    <n v="-1"/>
    <n v="1.90295488109461"/>
    <n v="-1"/>
    <x v="5"/>
    <x v="0"/>
    <x v="0"/>
  </r>
  <r>
    <n v="5078"/>
    <n v="4949"/>
    <m/>
    <x v="3"/>
    <n v="6"/>
    <n v="768"/>
    <n v="-1"/>
    <n v="3072"/>
    <n v="-1"/>
    <n v="26.576330419020302"/>
    <n v="-1"/>
    <n v="102.02215319474099"/>
    <n v="-1"/>
    <n v="87.032933194641402"/>
    <n v="-1"/>
    <n v="1.1719922443594699"/>
    <n v="-1"/>
    <x v="5"/>
    <x v="0"/>
    <x v="0"/>
  </r>
  <r>
    <n v="5078"/>
    <n v="4950"/>
    <m/>
    <x v="3"/>
    <n v="6"/>
    <n v="1802"/>
    <n v="-1"/>
    <n v="7208"/>
    <n v="-1"/>
    <n v="34.239411600698801"/>
    <n v="-1"/>
    <n v="111.82828389775101"/>
    <n v="-1"/>
    <n v="97.760776923497701"/>
    <n v="-1"/>
    <n v="0.49929766585852497"/>
    <n v="-1"/>
    <x v="5"/>
    <x v="0"/>
    <x v="0"/>
  </r>
  <r>
    <n v="5078"/>
    <n v="4951"/>
    <m/>
    <x v="3"/>
    <n v="6"/>
    <n v="1847"/>
    <n v="-1"/>
    <n v="7388"/>
    <n v="-1"/>
    <n v="37.3905314503602"/>
    <n v="-1"/>
    <n v="108.39604642578399"/>
    <n v="-1"/>
    <n v="94.576008707086601"/>
    <n v="-1"/>
    <n v="0.48761411057750498"/>
    <n v="-1"/>
    <x v="5"/>
    <x v="0"/>
    <x v="0"/>
  </r>
  <r>
    <n v="5078"/>
    <n v="4953"/>
    <m/>
    <x v="3"/>
    <n v="6"/>
    <n v="264"/>
    <n v="-1"/>
    <n v="1056"/>
    <n v="-1"/>
    <n v="35.732137940903499"/>
    <n v="-1"/>
    <n v="23.117985640086101"/>
    <n v="-1"/>
    <n v="19.8221281651435"/>
    <n v="-1"/>
    <n v="3.2549354333597398"/>
    <n v="-1"/>
    <x v="5"/>
    <x v="0"/>
    <x v="0"/>
  </r>
  <r>
    <n v="5078"/>
    <n v="4954"/>
    <m/>
    <x v="3"/>
    <n v="6"/>
    <n v="103"/>
    <n v="-1"/>
    <n v="412"/>
    <n v="-1"/>
    <n v="39.026471720909001"/>
    <n v="-1"/>
    <n v="18.053706536937302"/>
    <n v="-1"/>
    <n v="19.613507963809599"/>
    <n v="-1"/>
    <n v="8.6494026163745907"/>
    <n v="-1"/>
    <x v="5"/>
    <x v="0"/>
    <x v="0"/>
  </r>
  <r>
    <n v="5078"/>
    <n v="6357"/>
    <m/>
    <x v="3"/>
    <n v="6"/>
    <n v="182"/>
    <n v="-1"/>
    <n v="728"/>
    <n v="-1"/>
    <n v="44.278314243828603"/>
    <n v="-1"/>
    <n v="16.2264308508738"/>
    <n v="-1"/>
    <n v="15.023993218946799"/>
    <n v="-1"/>
    <n v="4.6313729224266096"/>
    <n v="-1"/>
    <x v="5"/>
    <x v="0"/>
    <x v="0"/>
  </r>
  <r>
    <n v="5078"/>
    <n v="6368"/>
    <m/>
    <x v="3"/>
    <n v="6"/>
    <n v="553"/>
    <n v="-1"/>
    <n v="2212"/>
    <n v="-1"/>
    <n v="32.192426139896902"/>
    <n v="-1"/>
    <n v="57.886035142817803"/>
    <n v="-1"/>
    <n v="50.812650171207601"/>
    <n v="-1"/>
    <n v="1.615705773383"/>
    <n v="-1"/>
    <x v="5"/>
    <x v="0"/>
    <x v="0"/>
  </r>
  <r>
    <n v="5078"/>
    <n v="6639"/>
    <m/>
    <x v="3"/>
    <n v="6"/>
    <n v="125"/>
    <n v="-1"/>
    <n v="500"/>
    <n v="-1"/>
    <n v="39.582794388131603"/>
    <n v="-1"/>
    <n v="12.7605035223231"/>
    <n v="-1"/>
    <n v="7.3839600187176302"/>
    <n v="-1"/>
    <n v="7.2395555468298696"/>
    <n v="-1"/>
    <x v="5"/>
    <x v="1"/>
    <x v="0"/>
  </r>
  <r>
    <n v="5078"/>
    <n v="6640"/>
    <m/>
    <x v="3"/>
    <n v="6"/>
    <n v="751"/>
    <n v="-1"/>
    <n v="3004"/>
    <n v="-1"/>
    <n v="15.173193100961299"/>
    <n v="-1"/>
    <n v="141.09964816878599"/>
    <n v="-1"/>
    <n v="87.403796041910994"/>
    <n v="-1"/>
    <n v="1.1978137987580799"/>
    <n v="-1"/>
    <x v="5"/>
    <x v="2"/>
    <x v="0"/>
  </r>
  <r>
    <n v="5078"/>
    <n v="6641"/>
    <m/>
    <x v="3"/>
    <n v="6"/>
    <n v="103"/>
    <n v="-1"/>
    <n v="412"/>
    <n v="-1"/>
    <n v="30.2969946320163"/>
    <n v="-1"/>
    <n v="51.147404334195102"/>
    <n v="-1"/>
    <n v="37.4829473168951"/>
    <n v="-1"/>
    <n v="8.5314668086141801"/>
    <n v="-1"/>
    <x v="5"/>
    <x v="3"/>
    <x v="0"/>
  </r>
  <r>
    <n v="5078"/>
    <n v="6642"/>
    <m/>
    <x v="3"/>
    <n v="6"/>
    <n v="559"/>
    <n v="-1"/>
    <n v="2236"/>
    <n v="-1"/>
    <n v="37.222854633448499"/>
    <n v="-1"/>
    <n v="48.966352323481203"/>
    <n v="-1"/>
    <n v="29.803332895832899"/>
    <n v="-1"/>
    <n v="1.6124951220210999"/>
    <n v="-1"/>
    <x v="5"/>
    <x v="4"/>
    <x v="0"/>
  </r>
  <r>
    <n v="5078"/>
    <n v="6644"/>
    <m/>
    <x v="3"/>
    <n v="6"/>
    <n v="1077"/>
    <n v="-1"/>
    <n v="4308"/>
    <n v="-1"/>
    <n v="31.382334685202601"/>
    <n v="-1"/>
    <n v="115.34711653318"/>
    <n v="-1"/>
    <n v="66.9485586514473"/>
    <n v="-1"/>
    <n v="0.83542983909262802"/>
    <n v="-1"/>
    <x v="5"/>
    <x v="19"/>
    <x v="0"/>
  </r>
  <r>
    <n v="5078"/>
    <n v="6645"/>
    <m/>
    <x v="3"/>
    <n v="6"/>
    <n v="712"/>
    <n v="-1"/>
    <n v="2848"/>
    <n v="-1"/>
    <n v="52.436108607056497"/>
    <n v="-1"/>
    <n v="48.251172665065297"/>
    <n v="-1"/>
    <n v="30.853771916011301"/>
    <n v="-1"/>
    <n v="1.2616853532027299"/>
    <n v="-1"/>
    <x v="5"/>
    <x v="21"/>
    <x v="0"/>
  </r>
  <r>
    <n v="5078"/>
    <n v="6646"/>
    <m/>
    <x v="3"/>
    <n v="6"/>
    <n v="712"/>
    <n v="-1"/>
    <n v="2848"/>
    <n v="-1"/>
    <n v="45.002021996394397"/>
    <n v="-1"/>
    <n v="59.228239679848002"/>
    <n v="-1"/>
    <n v="34.4316235805681"/>
    <n v="-1"/>
    <n v="1.2621191291934"/>
    <n v="-1"/>
    <x v="5"/>
    <x v="18"/>
    <x v="0"/>
  </r>
  <r>
    <n v="5078"/>
    <n v="6647"/>
    <m/>
    <x v="3"/>
    <n v="6"/>
    <n v="364"/>
    <n v="-1"/>
    <n v="1456"/>
    <n v="-1"/>
    <n v="54.3768790327902"/>
    <n v="-1"/>
    <n v="26.622704832936499"/>
    <n v="-1"/>
    <n v="15.4184819821171"/>
    <n v="-1"/>
    <n v="2.46966587404513"/>
    <n v="-1"/>
    <x v="5"/>
    <x v="17"/>
    <x v="0"/>
  </r>
  <r>
    <n v="5078"/>
    <n v="6760"/>
    <m/>
    <x v="3"/>
    <n v="6"/>
    <n v="723"/>
    <n v="-1"/>
    <n v="2892"/>
    <n v="-1"/>
    <n v="13.6463247751679"/>
    <n v="-1"/>
    <n v="153.95250645194599"/>
    <n v="-1"/>
    <n v="90.539007113298595"/>
    <n v="-1"/>
    <n v="1.24458496089765"/>
    <n v="-1"/>
    <x v="5"/>
    <x v="16"/>
    <x v="0"/>
  </r>
  <r>
    <n v="5078"/>
    <n v="6761"/>
    <m/>
    <x v="3"/>
    <n v="6"/>
    <n v="1831"/>
    <n v="-1"/>
    <n v="7324"/>
    <n v="-1"/>
    <n v="37.776952049864001"/>
    <n v="-1"/>
    <n v="137.39094443673801"/>
    <n v="-1"/>
    <n v="82.705400555838295"/>
    <n v="-1"/>
    <n v="0.49504115735918902"/>
    <n v="-1"/>
    <x v="5"/>
    <x v="20"/>
    <x v="0"/>
  </r>
  <r>
    <n v="5078"/>
    <n v="6762"/>
    <m/>
    <x v="3"/>
    <n v="6"/>
    <n v="125"/>
    <n v="-1"/>
    <n v="500"/>
    <n v="-1"/>
    <n v="39.582794388131603"/>
    <n v="-1"/>
    <n v="12.7605035223231"/>
    <n v="-1"/>
    <n v="7.3839600187176302"/>
    <n v="-1"/>
    <n v="7.2395555468298696"/>
    <n v="-1"/>
    <x v="5"/>
    <x v="6"/>
    <x v="0"/>
  </r>
  <r>
    <n v="5078"/>
    <n v="6763"/>
    <m/>
    <x v="3"/>
    <n v="6"/>
    <n v="562"/>
    <n v="-1"/>
    <n v="2248"/>
    <n v="-1"/>
    <n v="36.663757158593498"/>
    <n v="-1"/>
    <n v="51.453859512361902"/>
    <n v="-1"/>
    <n v="31.2361065295324"/>
    <n v="-1"/>
    <n v="1.5590895417072701"/>
    <n v="-1"/>
    <x v="5"/>
    <x v="7"/>
    <x v="0"/>
  </r>
  <r>
    <n v="5078"/>
    <n v="6764"/>
    <m/>
    <x v="3"/>
    <n v="6"/>
    <n v="87"/>
    <n v="-1"/>
    <n v="348"/>
    <n v="-1"/>
    <n v="39.095073131461596"/>
    <n v="-1"/>
    <n v="8.6130342114746892"/>
    <n v="-1"/>
    <n v="5.0392028344790596"/>
    <n v="-1"/>
    <n v="10.2245740719286"/>
    <n v="-1"/>
    <x v="5"/>
    <x v="8"/>
    <x v="0"/>
  </r>
  <r>
    <n v="5078"/>
    <n v="6765"/>
    <m/>
    <x v="3"/>
    <n v="6"/>
    <n v="58"/>
    <n v="-1"/>
    <n v="232"/>
    <n v="-1"/>
    <n v="27.522802919644"/>
    <n v="-1"/>
    <n v="35.499231240918498"/>
    <n v="-1"/>
    <n v="21.2708338763487"/>
    <n v="-1"/>
    <n v="14.864831115000801"/>
    <n v="-1"/>
    <x v="5"/>
    <x v="9"/>
    <x v="0"/>
  </r>
  <r>
    <n v="5078"/>
    <n v="6767"/>
    <m/>
    <x v="3"/>
    <n v="6"/>
    <n v="111"/>
    <n v="-1"/>
    <n v="444"/>
    <n v="-1"/>
    <n v="47.202985065589601"/>
    <n v="-1"/>
    <n v="8.64955782330658"/>
    <n v="-1"/>
    <n v="6.1111250812989804"/>
    <n v="-1"/>
    <n v="8.1413750484002598"/>
    <n v="-1"/>
    <x v="5"/>
    <x v="10"/>
    <x v="0"/>
  </r>
  <r>
    <n v="5078"/>
    <n v="6768"/>
    <m/>
    <x v="3"/>
    <n v="6"/>
    <n v="263"/>
    <n v="-1"/>
    <n v="1052"/>
    <n v="-1"/>
    <n v="35.089509246612998"/>
    <n v="-1"/>
    <n v="29.273572736560801"/>
    <n v="-1"/>
    <n v="17.200674592361999"/>
    <n v="-1"/>
    <n v="3.2664295708201498"/>
    <n v="-1"/>
    <x v="5"/>
    <x v="11"/>
    <x v="0"/>
  </r>
  <r>
    <n v="5078"/>
    <n v="6770"/>
    <m/>
    <x v="3"/>
    <n v="6"/>
    <n v="740"/>
    <n v="-1"/>
    <n v="2960"/>
    <n v="-1"/>
    <n v="19.156874875587601"/>
    <n v="-1"/>
    <n v="152.45526292009501"/>
    <n v="-1"/>
    <n v="88.914544971351901"/>
    <n v="-1"/>
    <n v="1.2166883391900001"/>
    <n v="-1"/>
    <x v="5"/>
    <x v="15"/>
    <x v="0"/>
  </r>
  <r>
    <n v="5078"/>
    <n v="6775"/>
    <m/>
    <x v="3"/>
    <n v="6"/>
    <n v="81"/>
    <n v="-1"/>
    <n v="324"/>
    <n v="-1"/>
    <n v="40.0947658610487"/>
    <n v="-1"/>
    <n v="8.1824586609199805"/>
    <n v="-1"/>
    <n v="4.8495785482069396"/>
    <n v="-1"/>
    <n v="10.7351646096946"/>
    <n v="-1"/>
    <x v="5"/>
    <x v="12"/>
    <x v="0"/>
  </r>
  <r>
    <n v="5078"/>
    <n v="6776"/>
    <m/>
    <x v="3"/>
    <n v="6"/>
    <n v="87"/>
    <n v="-1"/>
    <n v="348"/>
    <n v="-1"/>
    <n v="38.849531819064801"/>
    <n v="-1"/>
    <n v="8.6966190270719093"/>
    <n v="-1"/>
    <n v="5.08810555903991"/>
    <n v="-1"/>
    <n v="10.222490024142401"/>
    <n v="-1"/>
    <x v="5"/>
    <x v="13"/>
    <x v="0"/>
  </r>
  <r>
    <n v="5078"/>
    <n v="6777"/>
    <m/>
    <x v="3"/>
    <n v="6"/>
    <n v="283"/>
    <n v="-1"/>
    <n v="1132"/>
    <n v="-1"/>
    <n v="33.337768865115301"/>
    <n v="-1"/>
    <n v="36.688043075401303"/>
    <n v="-1"/>
    <n v="21.521636911921401"/>
    <n v="-1"/>
    <n v="3.1587156845479401"/>
    <n v="-1"/>
    <x v="5"/>
    <x v="14"/>
    <x v="0"/>
  </r>
  <r>
    <n v="5078"/>
    <n v="2959"/>
    <m/>
    <x v="3"/>
    <n v="7"/>
    <n v="251"/>
    <n v="-1"/>
    <n v="1004"/>
    <n v="-1"/>
    <n v="46.0460635403984"/>
    <n v="-1"/>
    <n v="20.216032972255"/>
    <n v="-1"/>
    <n v="17.871812266887002"/>
    <n v="-1"/>
    <n v="3.5640118995478498"/>
    <n v="-1"/>
    <x v="6"/>
    <x v="0"/>
    <x v="0"/>
  </r>
  <r>
    <n v="5078"/>
    <n v="3659"/>
    <m/>
    <x v="3"/>
    <n v="7"/>
    <n v="568"/>
    <n v="-1"/>
    <n v="2272"/>
    <n v="-1"/>
    <n v="37.471775677251998"/>
    <n v="-1"/>
    <n v="45.176592902925599"/>
    <n v="-1"/>
    <n v="39.188002775777001"/>
    <n v="-1"/>
    <n v="1.58524486701322"/>
    <n v="-1"/>
    <x v="6"/>
    <x v="0"/>
    <x v="0"/>
  </r>
  <r>
    <n v="5078"/>
    <n v="3660"/>
    <m/>
    <x v="3"/>
    <n v="7"/>
    <n v="1776"/>
    <n v="-1"/>
    <n v="7104"/>
    <n v="-1"/>
    <n v="33.682820506745699"/>
    <n v="-1"/>
    <n v="114.913749517093"/>
    <n v="-1"/>
    <n v="99.839166969847099"/>
    <n v="-1"/>
    <n v="0.50706648666070897"/>
    <n v="-1"/>
    <x v="6"/>
    <x v="0"/>
    <x v="0"/>
  </r>
  <r>
    <n v="5078"/>
    <n v="4524"/>
    <m/>
    <x v="3"/>
    <n v="7"/>
    <n v="459"/>
    <n v="-1"/>
    <n v="1836"/>
    <n v="-1"/>
    <n v="26.928909801208601"/>
    <n v="-1"/>
    <n v="87.957807403522594"/>
    <n v="-1"/>
    <n v="76.270659827877594"/>
    <n v="-1"/>
    <n v="1.8799073557897401"/>
    <n v="-1"/>
    <x v="6"/>
    <x v="0"/>
    <x v="0"/>
  </r>
  <r>
    <n v="5078"/>
    <n v="4949"/>
    <m/>
    <x v="3"/>
    <n v="7"/>
    <n v="601"/>
    <n v="-1"/>
    <n v="2404"/>
    <n v="-1"/>
    <n v="9.1479221593017606"/>
    <n v="-1"/>
    <n v="117.38694333248201"/>
    <n v="-1"/>
    <n v="100"/>
    <n v="-1"/>
    <n v="1.4946952425576501"/>
    <n v="-1"/>
    <x v="6"/>
    <x v="0"/>
    <x v="0"/>
  </r>
  <r>
    <n v="5078"/>
    <n v="4950"/>
    <m/>
    <x v="3"/>
    <n v="7"/>
    <n v="1785"/>
    <n v="-1"/>
    <n v="7140"/>
    <n v="-1"/>
    <n v="31.641710183771501"/>
    <n v="-1"/>
    <n v="114.867671279815"/>
    <n v="-1"/>
    <n v="99.841884639486494"/>
    <n v="-1"/>
    <n v="0.50400048482888904"/>
    <n v="-1"/>
    <x v="6"/>
    <x v="0"/>
    <x v="0"/>
  </r>
  <r>
    <n v="5078"/>
    <n v="4951"/>
    <m/>
    <x v="3"/>
    <n v="7"/>
    <n v="1783"/>
    <n v="-1"/>
    <n v="7132"/>
    <n v="-1"/>
    <n v="33.8538833075987"/>
    <n v="-1"/>
    <n v="111.895811455104"/>
    <n v="-1"/>
    <n v="97.119149640783206"/>
    <n v="-1"/>
    <n v="0.50530469139247802"/>
    <n v="-1"/>
    <x v="6"/>
    <x v="0"/>
    <x v="0"/>
  </r>
  <r>
    <n v="5078"/>
    <n v="4953"/>
    <m/>
    <x v="3"/>
    <n v="7"/>
    <n v="236"/>
    <n v="-1"/>
    <n v="944"/>
    <n v="-1"/>
    <n v="36.810601237235701"/>
    <n v="-1"/>
    <n v="21.910870329085601"/>
    <n v="-1"/>
    <n v="18.768231451457499"/>
    <n v="-1"/>
    <n v="3.75689852113205"/>
    <n v="-1"/>
    <x v="6"/>
    <x v="0"/>
    <x v="0"/>
  </r>
  <r>
    <n v="5078"/>
    <n v="4954"/>
    <m/>
    <x v="3"/>
    <n v="7"/>
    <n v="119"/>
    <n v="-1"/>
    <n v="476"/>
    <n v="-1"/>
    <n v="42.420055161285099"/>
    <n v="-1"/>
    <n v="15.4797379752121"/>
    <n v="-1"/>
    <n v="16.060334012463802"/>
    <n v="-1"/>
    <n v="7.4866398040120403"/>
    <n v="-1"/>
    <x v="6"/>
    <x v="0"/>
    <x v="0"/>
  </r>
  <r>
    <n v="5078"/>
    <n v="6357"/>
    <m/>
    <x v="3"/>
    <n v="7"/>
    <n v="200"/>
    <n v="-1"/>
    <n v="800"/>
    <n v="-1"/>
    <n v="44.212197004304599"/>
    <n v="-1"/>
    <n v="17.200514433582502"/>
    <n v="-1"/>
    <n v="15.8087941959883"/>
    <n v="-1"/>
    <n v="4.4845138808793799"/>
    <n v="-1"/>
    <x v="6"/>
    <x v="0"/>
    <x v="0"/>
  </r>
  <r>
    <n v="5078"/>
    <n v="6368"/>
    <m/>
    <x v="3"/>
    <n v="7"/>
    <n v="555"/>
    <n v="-1"/>
    <n v="2220"/>
    <n v="-1"/>
    <n v="30.846184355040499"/>
    <n v="-1"/>
    <n v="59.838242757324998"/>
    <n v="-1"/>
    <n v="51.9961110269711"/>
    <n v="-1"/>
    <n v="1.5861898787141899"/>
    <n v="-1"/>
    <x v="6"/>
    <x v="0"/>
    <x v="0"/>
  </r>
  <r>
    <n v="5078"/>
    <n v="6639"/>
    <m/>
    <x v="3"/>
    <n v="7"/>
    <n v="133"/>
    <n v="-1"/>
    <n v="532"/>
    <n v="-1"/>
    <n v="39.8011192995153"/>
    <n v="-1"/>
    <n v="13.472516756532"/>
    <n v="-1"/>
    <n v="7.7832805804744298"/>
    <n v="-1"/>
    <n v="6.7706492228467603"/>
    <n v="-1"/>
    <x v="6"/>
    <x v="1"/>
    <x v="0"/>
  </r>
  <r>
    <n v="5078"/>
    <n v="6640"/>
    <m/>
    <x v="3"/>
    <n v="7"/>
    <n v="742"/>
    <n v="-1"/>
    <n v="2968"/>
    <n v="-1"/>
    <n v="21.990040642723599"/>
    <n v="-1"/>
    <n v="125.359324432839"/>
    <n v="-1"/>
    <n v="77.022112796641096"/>
    <n v="-1"/>
    <n v="1.2128127897130501"/>
    <n v="-1"/>
    <x v="6"/>
    <x v="2"/>
    <x v="0"/>
  </r>
  <r>
    <n v="5078"/>
    <n v="6641"/>
    <m/>
    <x v="3"/>
    <n v="7"/>
    <n v="115"/>
    <n v="-1"/>
    <n v="460"/>
    <n v="-1"/>
    <n v="33.3034451981027"/>
    <n v="-1"/>
    <n v="47.450333004317699"/>
    <n v="-1"/>
    <n v="32.569091450921697"/>
    <n v="-1"/>
    <n v="7.7536014174642398"/>
    <n v="-1"/>
    <x v="6"/>
    <x v="3"/>
    <x v="0"/>
  </r>
  <r>
    <n v="5078"/>
    <n v="6642"/>
    <m/>
    <x v="3"/>
    <n v="7"/>
    <n v="557"/>
    <n v="-1"/>
    <n v="2228"/>
    <n v="-1"/>
    <n v="36.822925160277201"/>
    <n v="-1"/>
    <n v="49.974519199462399"/>
    <n v="-1"/>
    <n v="29.9430442412574"/>
    <n v="-1"/>
    <n v="1.61793664731287"/>
    <n v="-1"/>
    <x v="6"/>
    <x v="4"/>
    <x v="0"/>
  </r>
  <r>
    <n v="5078"/>
    <n v="6644"/>
    <m/>
    <x v="3"/>
    <n v="7"/>
    <n v="1080"/>
    <n v="-1"/>
    <n v="4320"/>
    <n v="-1"/>
    <n v="31.5951498491597"/>
    <n v="-1"/>
    <n v="110.75717623358599"/>
    <n v="-1"/>
    <n v="64.253283273576002"/>
    <n v="-1"/>
    <n v="0.83267912736062999"/>
    <n v="-1"/>
    <x v="6"/>
    <x v="19"/>
    <x v="0"/>
  </r>
  <r>
    <n v="5078"/>
    <n v="6645"/>
    <m/>
    <x v="3"/>
    <n v="7"/>
    <n v="711"/>
    <n v="-1"/>
    <n v="2844"/>
    <n v="-1"/>
    <n v="52.959817667459198"/>
    <n v="-1"/>
    <n v="48.3348721638909"/>
    <n v="-1"/>
    <n v="30.160682745283701"/>
    <n v="-1"/>
    <n v="1.2613983929613899"/>
    <n v="-1"/>
    <x v="6"/>
    <x v="21"/>
    <x v="0"/>
  </r>
  <r>
    <n v="5078"/>
    <n v="6646"/>
    <m/>
    <x v="3"/>
    <n v="7"/>
    <n v="710"/>
    <n v="-1"/>
    <n v="2840"/>
    <n v="-1"/>
    <n v="44.606087542221303"/>
    <n v="-1"/>
    <n v="59.812278201887501"/>
    <n v="-1"/>
    <n v="34.718737517126698"/>
    <n v="-1"/>
    <n v="1.26748627779359"/>
    <n v="-1"/>
    <x v="6"/>
    <x v="18"/>
    <x v="0"/>
  </r>
  <r>
    <n v="5078"/>
    <n v="6647"/>
    <m/>
    <x v="3"/>
    <n v="7"/>
    <n v="370"/>
    <n v="-1"/>
    <n v="1480"/>
    <n v="-1"/>
    <n v="55.1734894519143"/>
    <n v="-1"/>
    <n v="26.735282848682001"/>
    <n v="-1"/>
    <n v="15.454134738471399"/>
    <n v="-1"/>
    <n v="2.4219025913608299"/>
    <n v="-1"/>
    <x v="6"/>
    <x v="17"/>
    <x v="0"/>
  </r>
  <r>
    <n v="5078"/>
    <n v="6760"/>
    <m/>
    <x v="3"/>
    <n v="7"/>
    <n v="693"/>
    <n v="-1"/>
    <n v="2772"/>
    <n v="-1"/>
    <n v="12.609649293263599"/>
    <n v="-1"/>
    <n v="156.31973025463199"/>
    <n v="-1"/>
    <n v="91.620109861261199"/>
    <n v="-1"/>
    <n v="1.29732530302278"/>
    <n v="-1"/>
    <x v="6"/>
    <x v="16"/>
    <x v="0"/>
  </r>
  <r>
    <n v="5078"/>
    <n v="6761"/>
    <m/>
    <x v="3"/>
    <n v="7"/>
    <n v="1776"/>
    <n v="-1"/>
    <n v="7104"/>
    <n v="-1"/>
    <n v="33.585191209684098"/>
    <n v="-1"/>
    <n v="155.80894849706499"/>
    <n v="-1"/>
    <n v="93.318813674504696"/>
    <n v="-1"/>
    <n v="0.50945855732868695"/>
    <n v="-1"/>
    <x v="6"/>
    <x v="20"/>
    <x v="0"/>
  </r>
  <r>
    <n v="5078"/>
    <n v="6762"/>
    <m/>
    <x v="3"/>
    <n v="7"/>
    <n v="133"/>
    <n v="-1"/>
    <n v="532"/>
    <n v="-1"/>
    <n v="39.8011192995153"/>
    <n v="-1"/>
    <n v="13.472516756532"/>
    <n v="-1"/>
    <n v="7.7832805804744298"/>
    <n v="-1"/>
    <n v="6.7706492228467603"/>
    <n v="-1"/>
    <x v="6"/>
    <x v="6"/>
    <x v="0"/>
  </r>
  <r>
    <n v="5078"/>
    <n v="6763"/>
    <m/>
    <x v="3"/>
    <n v="7"/>
    <n v="570"/>
    <n v="-1"/>
    <n v="2280"/>
    <n v="-1"/>
    <n v="36.545967045649299"/>
    <n v="-1"/>
    <n v="52.665077343793897"/>
    <n v="-1"/>
    <n v="31.302255128624399"/>
    <n v="-1"/>
    <n v="1.57464546541714"/>
    <n v="-1"/>
    <x v="6"/>
    <x v="7"/>
    <x v="0"/>
  </r>
  <r>
    <n v="5078"/>
    <n v="6764"/>
    <m/>
    <x v="3"/>
    <n v="7"/>
    <n v="81"/>
    <n v="-1"/>
    <n v="324"/>
    <n v="-1"/>
    <n v="38.8727248965915"/>
    <n v="-1"/>
    <n v="7.7062937908003599"/>
    <n v="-1"/>
    <n v="4.4569574711520596"/>
    <n v="-1"/>
    <n v="10.7670094297704"/>
    <n v="-1"/>
    <x v="6"/>
    <x v="8"/>
    <x v="0"/>
  </r>
  <r>
    <n v="5078"/>
    <n v="6765"/>
    <m/>
    <x v="3"/>
    <n v="7"/>
    <n v="55"/>
    <n v="-1"/>
    <n v="220"/>
    <n v="-1"/>
    <n v="26.5090927279449"/>
    <n v="-1"/>
    <n v="43.049849944073799"/>
    <n v="-1"/>
    <n v="25.5694768100293"/>
    <n v="-1"/>
    <n v="13.115680779092299"/>
    <n v="-1"/>
    <x v="6"/>
    <x v="9"/>
    <x v="0"/>
  </r>
  <r>
    <n v="5078"/>
    <n v="6767"/>
    <m/>
    <x v="3"/>
    <n v="7"/>
    <n v="109"/>
    <n v="-1"/>
    <n v="436"/>
    <n v="-1"/>
    <n v="47.622761148819698"/>
    <n v="-1"/>
    <n v="8.8123628953969302"/>
    <n v="-1"/>
    <n v="6.1694007875494101"/>
    <n v="-1"/>
    <n v="8.3141650959325499"/>
    <n v="-1"/>
    <x v="6"/>
    <x v="10"/>
    <x v="0"/>
  </r>
  <r>
    <n v="5078"/>
    <n v="6768"/>
    <m/>
    <x v="3"/>
    <n v="7"/>
    <n v="237"/>
    <n v="-1"/>
    <n v="948"/>
    <n v="-1"/>
    <n v="35.782146038401699"/>
    <n v="-1"/>
    <n v="29.9149623164333"/>
    <n v="-1"/>
    <n v="17.548910822033701"/>
    <n v="-1"/>
    <n v="3.7578875425109701"/>
    <n v="-1"/>
    <x v="6"/>
    <x v="11"/>
    <x v="0"/>
  </r>
  <r>
    <n v="5078"/>
    <n v="6770"/>
    <m/>
    <x v="3"/>
    <n v="7"/>
    <n v="610"/>
    <n v="-1"/>
    <n v="2440"/>
    <n v="-1"/>
    <n v="6.59663922208874"/>
    <n v="-1"/>
    <n v="171.858685735254"/>
    <n v="-1"/>
    <n v="99.989257237527994"/>
    <n v="-1"/>
    <n v="1.4747598960611601"/>
    <n v="-1"/>
    <x v="6"/>
    <x v="15"/>
    <x v="0"/>
  </r>
  <r>
    <n v="5078"/>
    <n v="6775"/>
    <m/>
    <x v="3"/>
    <n v="7"/>
    <n v="98"/>
    <n v="-1"/>
    <n v="392"/>
    <n v="-1"/>
    <n v="38.447913491027201"/>
    <n v="-1"/>
    <n v="10.2826189348871"/>
    <n v="-1"/>
    <n v="6.0997689333494396"/>
    <n v="-1"/>
    <n v="9.1951004061967598"/>
    <n v="-1"/>
    <x v="6"/>
    <x v="12"/>
    <x v="0"/>
  </r>
  <r>
    <n v="5078"/>
    <n v="6776"/>
    <m/>
    <x v="3"/>
    <n v="7"/>
    <n v="81"/>
    <n v="-1"/>
    <n v="324"/>
    <n v="-1"/>
    <n v="38.771975924017198"/>
    <n v="-1"/>
    <n v="7.6839742034791403"/>
    <n v="-1"/>
    <n v="4.4440488727823704"/>
    <n v="-1"/>
    <n v="10.765759264768899"/>
    <n v="-1"/>
    <x v="6"/>
    <x v="13"/>
    <x v="0"/>
  </r>
  <r>
    <n v="5078"/>
    <n v="6777"/>
    <m/>
    <x v="3"/>
    <n v="7"/>
    <n v="226"/>
    <n v="-1"/>
    <n v="904"/>
    <n v="-1"/>
    <n v="36.851368579471902"/>
    <n v="-1"/>
    <n v="21.4938921272839"/>
    <n v="-1"/>
    <n v="12.624498133278401"/>
    <n v="-1"/>
    <n v="3.62364004655949"/>
    <n v="-1"/>
    <x v="6"/>
    <x v="14"/>
    <x v="0"/>
  </r>
  <r>
    <n v="5078"/>
    <n v="2959"/>
    <m/>
    <x v="3"/>
    <n v="8"/>
    <n v="256"/>
    <n v="-1"/>
    <n v="1024"/>
    <n v="-1"/>
    <n v="46.701233125254298"/>
    <n v="-1"/>
    <n v="20.101095385183001"/>
    <n v="-1"/>
    <n v="18.051719191638799"/>
    <n v="-1"/>
    <n v="3.4983375046336298"/>
    <n v="-1"/>
    <x v="7"/>
    <x v="0"/>
    <x v="0"/>
  </r>
  <r>
    <n v="5078"/>
    <n v="3659"/>
    <m/>
    <x v="3"/>
    <n v="8"/>
    <n v="538"/>
    <n v="-1"/>
    <n v="2152"/>
    <n v="-1"/>
    <n v="37.918325187407397"/>
    <n v="-1"/>
    <n v="43.258131659230699"/>
    <n v="-1"/>
    <n v="37.539514278585997"/>
    <n v="-1"/>
    <n v="1.6742034426055801"/>
    <n v="-1"/>
    <x v="7"/>
    <x v="0"/>
    <x v="0"/>
  </r>
  <r>
    <n v="5078"/>
    <n v="3660"/>
    <m/>
    <x v="3"/>
    <n v="8"/>
    <n v="1732"/>
    <n v="-1"/>
    <n v="6928"/>
    <n v="-1"/>
    <n v="33.013944730137503"/>
    <n v="-1"/>
    <n v="115.743474039376"/>
    <n v="-1"/>
    <n v="99.836797270648404"/>
    <n v="-1"/>
    <n v="0.51909392701980905"/>
    <n v="-1"/>
    <x v="7"/>
    <x v="0"/>
    <x v="0"/>
  </r>
  <r>
    <n v="5078"/>
    <n v="4524"/>
    <m/>
    <x v="3"/>
    <n v="8"/>
    <n v="440"/>
    <n v="-1"/>
    <n v="1760"/>
    <n v="-1"/>
    <n v="27.866060630927699"/>
    <n v="-1"/>
    <n v="81.917434408914005"/>
    <n v="-1"/>
    <n v="71.249958858523797"/>
    <n v="-1"/>
    <n v="1.9813630114954299"/>
    <n v="-1"/>
    <x v="7"/>
    <x v="0"/>
    <x v="0"/>
  </r>
  <r>
    <n v="5078"/>
    <n v="4949"/>
    <m/>
    <x v="3"/>
    <n v="8"/>
    <n v="483"/>
    <n v="-1"/>
    <n v="1932"/>
    <n v="-1"/>
    <n v="6.8062428500960399"/>
    <n v="-1"/>
    <n v="117.135800021549"/>
    <n v="-1"/>
    <n v="100"/>
    <n v="-1"/>
    <n v="1.85832473634191"/>
    <n v="-1"/>
    <x v="7"/>
    <x v="0"/>
    <x v="0"/>
  </r>
  <r>
    <n v="5078"/>
    <n v="4950"/>
    <m/>
    <x v="3"/>
    <n v="8"/>
    <n v="1726"/>
    <n v="-1"/>
    <n v="6904"/>
    <n v="-1"/>
    <n v="31.619102078709901"/>
    <n v="-1"/>
    <n v="115.771622609095"/>
    <n v="-1"/>
    <n v="99.745180688722499"/>
    <n v="-1"/>
    <n v="0.52173511637851799"/>
    <n v="-1"/>
    <x v="7"/>
    <x v="0"/>
    <x v="0"/>
  </r>
  <r>
    <n v="5078"/>
    <n v="4951"/>
    <m/>
    <x v="3"/>
    <n v="8"/>
    <n v="1741"/>
    <n v="-1"/>
    <n v="6964"/>
    <n v="-1"/>
    <n v="33.0824187603735"/>
    <n v="-1"/>
    <n v="113.635889226317"/>
    <n v="-1"/>
    <n v="97.986585613704904"/>
    <n v="-1"/>
    <n v="0.51721412358854202"/>
    <n v="-1"/>
    <x v="7"/>
    <x v="0"/>
    <x v="0"/>
  </r>
  <r>
    <n v="5078"/>
    <n v="4953"/>
    <m/>
    <x v="3"/>
    <n v="8"/>
    <n v="232"/>
    <n v="-1"/>
    <n v="928"/>
    <n v="-1"/>
    <n v="36.272235089764798"/>
    <n v="-1"/>
    <n v="22.583515321743299"/>
    <n v="-1"/>
    <n v="19.398595996002999"/>
    <n v="-1"/>
    <n v="3.88182480108398"/>
    <n v="-1"/>
    <x v="7"/>
    <x v="0"/>
    <x v="0"/>
  </r>
  <r>
    <n v="5078"/>
    <n v="4954"/>
    <m/>
    <x v="3"/>
    <n v="8"/>
    <n v="96"/>
    <n v="-1"/>
    <n v="384"/>
    <n v="-1"/>
    <n v="41.477173739382401"/>
    <n v="-1"/>
    <n v="16.328108707892799"/>
    <n v="-1"/>
    <n v="17.515128430136301"/>
    <n v="-1"/>
    <n v="9.2314840046662106"/>
    <n v="-1"/>
    <x v="7"/>
    <x v="0"/>
    <x v="0"/>
  </r>
  <r>
    <n v="5078"/>
    <n v="6357"/>
    <m/>
    <x v="3"/>
    <n v="8"/>
    <n v="161"/>
    <n v="-1"/>
    <n v="644"/>
    <n v="-1"/>
    <n v="43.7599334754103"/>
    <n v="-1"/>
    <n v="13.1784610039595"/>
    <n v="-1"/>
    <n v="12.162933764353699"/>
    <n v="-1"/>
    <n v="5.5776521280005102"/>
    <n v="-1"/>
    <x v="7"/>
    <x v="0"/>
    <x v="0"/>
  </r>
  <r>
    <n v="5078"/>
    <n v="6368"/>
    <m/>
    <x v="3"/>
    <n v="8"/>
    <n v="554"/>
    <n v="-1"/>
    <n v="2216"/>
    <n v="-1"/>
    <n v="30.6295776051685"/>
    <n v="-1"/>
    <n v="58.349147662238401"/>
    <n v="-1"/>
    <n v="50.6124375556114"/>
    <n v="-1"/>
    <n v="1.6180559565211801"/>
    <n v="-1"/>
    <x v="7"/>
    <x v="0"/>
    <x v="0"/>
  </r>
  <r>
    <n v="5078"/>
    <n v="6639"/>
    <m/>
    <x v="3"/>
    <n v="8"/>
    <n v="136"/>
    <n v="-1"/>
    <n v="544"/>
    <n v="-1"/>
    <n v="38.953712120029898"/>
    <n v="-1"/>
    <n v="13.9788858055849"/>
    <n v="-1"/>
    <n v="8.1000866301397902"/>
    <n v="-1"/>
    <n v="6.5692954045233902"/>
    <n v="-1"/>
    <x v="7"/>
    <x v="1"/>
    <x v="0"/>
  </r>
  <r>
    <n v="5078"/>
    <n v="6640"/>
    <m/>
    <x v="3"/>
    <n v="8"/>
    <n v="689"/>
    <n v="-1"/>
    <n v="2756"/>
    <n v="-1"/>
    <n v="12.921841935325"/>
    <n v="-1"/>
    <n v="153.643395544187"/>
    <n v="-1"/>
    <n v="93.209758126810101"/>
    <n v="-1"/>
    <n v="1.3066968751380299"/>
    <n v="-1"/>
    <x v="7"/>
    <x v="2"/>
    <x v="0"/>
  </r>
  <r>
    <n v="5078"/>
    <n v="6641"/>
    <m/>
    <x v="3"/>
    <n v="8"/>
    <n v="93"/>
    <n v="-1"/>
    <n v="372"/>
    <n v="-1"/>
    <n v="28.5469103332969"/>
    <n v="-1"/>
    <n v="43.358097021979503"/>
    <n v="-1"/>
    <n v="30.621748603135899"/>
    <n v="-1"/>
    <n v="9.3181113704905503"/>
    <n v="-1"/>
    <x v="7"/>
    <x v="3"/>
    <x v="0"/>
  </r>
  <r>
    <n v="5078"/>
    <n v="6642"/>
    <m/>
    <x v="3"/>
    <n v="8"/>
    <n v="544"/>
    <n v="-1"/>
    <n v="2176"/>
    <n v="-1"/>
    <n v="37.030206983555303"/>
    <n v="-1"/>
    <n v="47.119444565922898"/>
    <n v="-1"/>
    <n v="28.071093465757802"/>
    <n v="-1"/>
    <n v="1.6552722865024401"/>
    <n v="-1"/>
    <x v="7"/>
    <x v="4"/>
    <x v="0"/>
  </r>
  <r>
    <n v="5078"/>
    <n v="6644"/>
    <m/>
    <x v="3"/>
    <n v="8"/>
    <n v="1074"/>
    <n v="-1"/>
    <n v="4296"/>
    <n v="-1"/>
    <n v="31.0917482189029"/>
    <n v="-1"/>
    <n v="107.09248637322"/>
    <n v="-1"/>
    <n v="62.086562645499498"/>
    <n v="-1"/>
    <n v="0.83799992262233902"/>
    <n v="-1"/>
    <x v="7"/>
    <x v="19"/>
    <x v="0"/>
  </r>
  <r>
    <n v="5078"/>
    <n v="6645"/>
    <m/>
    <x v="3"/>
    <n v="8"/>
    <n v="667"/>
    <n v="-1"/>
    <n v="2668"/>
    <n v="-1"/>
    <n v="52.698084520405999"/>
    <n v="-1"/>
    <n v="46.601006783286799"/>
    <n v="-1"/>
    <n v="28.611180524353198"/>
    <n v="-1"/>
    <n v="1.3491683555545799"/>
    <n v="-1"/>
    <x v="7"/>
    <x v="21"/>
    <x v="0"/>
  </r>
  <r>
    <n v="5078"/>
    <n v="6646"/>
    <m/>
    <x v="3"/>
    <n v="8"/>
    <n v="710"/>
    <n v="-1"/>
    <n v="2840"/>
    <n v="-1"/>
    <n v="44.310967954959203"/>
    <n v="-1"/>
    <n v="59.328390658764398"/>
    <n v="-1"/>
    <n v="34.380076673264703"/>
    <n v="-1"/>
    <n v="1.26793424839063"/>
    <n v="-1"/>
    <x v="7"/>
    <x v="18"/>
    <x v="0"/>
  </r>
  <r>
    <n v="5078"/>
    <n v="6647"/>
    <m/>
    <x v="3"/>
    <n v="8"/>
    <n v="366"/>
    <n v="-1"/>
    <n v="1464"/>
    <n v="-1"/>
    <n v="54.272557318257498"/>
    <n v="-1"/>
    <n v="26.813875609551499"/>
    <n v="-1"/>
    <n v="15.5739316128927"/>
    <n v="-1"/>
    <n v="2.4632027634420299"/>
    <n v="-1"/>
    <x v="7"/>
    <x v="17"/>
    <x v="0"/>
  </r>
  <r>
    <n v="5078"/>
    <n v="6760"/>
    <m/>
    <x v="3"/>
    <n v="8"/>
    <n v="714"/>
    <n v="-1"/>
    <n v="2856"/>
    <n v="-1"/>
    <n v="12.7677160675042"/>
    <n v="-1"/>
    <n v="156.12980087446201"/>
    <n v="-1"/>
    <n v="91.433750806753693"/>
    <n v="-1"/>
    <n v="1.2588070193673799"/>
    <n v="-1"/>
    <x v="7"/>
    <x v="16"/>
    <x v="0"/>
  </r>
  <r>
    <n v="5078"/>
    <n v="6761"/>
    <m/>
    <x v="3"/>
    <n v="8"/>
    <n v="1730"/>
    <n v="-1"/>
    <n v="6920"/>
    <n v="-1"/>
    <n v="32.854892661546202"/>
    <n v="-1"/>
    <n v="158.327624945172"/>
    <n v="-1"/>
    <n v="93.738052326237906"/>
    <n v="-1"/>
    <n v="0.52393190661656797"/>
    <n v="-1"/>
    <x v="7"/>
    <x v="20"/>
    <x v="0"/>
  </r>
  <r>
    <n v="5078"/>
    <n v="6762"/>
    <m/>
    <x v="3"/>
    <n v="8"/>
    <n v="136"/>
    <n v="-1"/>
    <n v="544"/>
    <n v="-1"/>
    <n v="38.953712120029898"/>
    <n v="-1"/>
    <n v="13.9788858055849"/>
    <n v="-1"/>
    <n v="8.1000866301397902"/>
    <n v="-1"/>
    <n v="6.5692954045233902"/>
    <n v="-1"/>
    <x v="7"/>
    <x v="6"/>
    <x v="0"/>
  </r>
  <r>
    <n v="5078"/>
    <n v="6763"/>
    <m/>
    <x v="3"/>
    <n v="8"/>
    <n v="527"/>
    <n v="-1"/>
    <n v="2108"/>
    <n v="-1"/>
    <n v="36.800895871936397"/>
    <n v="-1"/>
    <n v="47.586867808239198"/>
    <n v="-1"/>
    <n v="28.553053952122301"/>
    <n v="-1"/>
    <n v="1.6537684607963501"/>
    <n v="-1"/>
    <x v="7"/>
    <x v="7"/>
    <x v="0"/>
  </r>
  <r>
    <n v="5078"/>
    <n v="6764"/>
    <m/>
    <x v="3"/>
    <n v="8"/>
    <n v="66"/>
    <n v="-1"/>
    <n v="264"/>
    <n v="-1"/>
    <n v="40.016204156121603"/>
    <n v="-1"/>
    <n v="6.4326517010834499"/>
    <n v="-1"/>
    <n v="3.7237702095189"/>
    <n v="-1"/>
    <n v="13.121257616716701"/>
    <n v="-1"/>
    <x v="7"/>
    <x v="8"/>
    <x v="0"/>
  </r>
  <r>
    <n v="5078"/>
    <n v="6765"/>
    <m/>
    <x v="3"/>
    <n v="8"/>
    <n v="44"/>
    <n v="-1"/>
    <n v="176"/>
    <n v="-1"/>
    <n v="26.916446950653299"/>
    <n v="-1"/>
    <n v="45.394959889602802"/>
    <n v="-1"/>
    <n v="26.891246162009899"/>
    <n v="-1"/>
    <n v="20.101157214252499"/>
    <n v="-1"/>
    <x v="7"/>
    <x v="9"/>
    <x v="0"/>
  </r>
  <r>
    <n v="5078"/>
    <n v="6767"/>
    <m/>
    <x v="3"/>
    <n v="8"/>
    <n v="94"/>
    <n v="-1"/>
    <n v="376"/>
    <n v="-1"/>
    <n v="46.934359290049102"/>
    <n v="-1"/>
    <n v="7.2700414435352503"/>
    <n v="-1"/>
    <n v="5.1276524611127998"/>
    <n v="-1"/>
    <n v="9.331814924903"/>
    <n v="-1"/>
    <x v="7"/>
    <x v="10"/>
    <x v="0"/>
  </r>
  <r>
    <n v="5078"/>
    <n v="6768"/>
    <m/>
    <x v="3"/>
    <n v="8"/>
    <n v="237"/>
    <n v="-1"/>
    <n v="948"/>
    <n v="-1"/>
    <n v="34.417271838154903"/>
    <n v="-1"/>
    <n v="32.772756210979999"/>
    <n v="-1"/>
    <n v="19.406052873772001"/>
    <n v="-1"/>
    <n v="3.81096939589131"/>
    <n v="-1"/>
    <x v="7"/>
    <x v="11"/>
    <x v="0"/>
  </r>
  <r>
    <n v="5078"/>
    <n v="6770"/>
    <m/>
    <x v="3"/>
    <n v="8"/>
    <n v="515"/>
    <n v="-1"/>
    <n v="2060"/>
    <n v="-1"/>
    <n v="5.2737554747904802"/>
    <n v="-1"/>
    <n v="171.68173792775499"/>
    <n v="-1"/>
    <n v="100"/>
    <n v="-1"/>
    <n v="1.7454181739133401"/>
    <n v="-1"/>
    <x v="7"/>
    <x v="15"/>
    <x v="0"/>
  </r>
  <r>
    <n v="5078"/>
    <n v="6775"/>
    <m/>
    <x v="3"/>
    <n v="8"/>
    <n v="90"/>
    <n v="-1"/>
    <n v="360"/>
    <n v="-1"/>
    <n v="39.733425498965502"/>
    <n v="-1"/>
    <n v="9.17539402562352"/>
    <n v="-1"/>
    <n v="5.3094844329445596"/>
    <n v="-1"/>
    <n v="9.6347731099955691"/>
    <n v="-1"/>
    <x v="7"/>
    <x v="12"/>
    <x v="0"/>
  </r>
  <r>
    <n v="5078"/>
    <n v="6776"/>
    <m/>
    <x v="3"/>
    <n v="8"/>
    <n v="66"/>
    <n v="-1"/>
    <n v="264"/>
    <n v="-1"/>
    <n v="39.949528378002597"/>
    <n v="-1"/>
    <n v="6.4336708735573502"/>
    <n v="-1"/>
    <n v="3.7243601939099502"/>
    <n v="-1"/>
    <n v="13.1186617485598"/>
    <n v="-1"/>
    <x v="7"/>
    <x v="13"/>
    <x v="0"/>
  </r>
  <r>
    <n v="5078"/>
    <n v="6777"/>
    <m/>
    <x v="3"/>
    <n v="8"/>
    <n v="221"/>
    <n v="-1"/>
    <n v="884"/>
    <n v="-1"/>
    <n v="37.745340261552798"/>
    <n v="-1"/>
    <n v="20.9365311389288"/>
    <n v="-1"/>
    <n v="12.327918820782999"/>
    <n v="-1"/>
    <n v="4.0510548482990298"/>
    <n v="-1"/>
    <x v="7"/>
    <x v="14"/>
    <x v="0"/>
  </r>
  <r>
    <n v="5078"/>
    <n v="2959"/>
    <m/>
    <x v="3"/>
    <n v="9"/>
    <n v="222"/>
    <n v="-1"/>
    <n v="888"/>
    <n v="-1"/>
    <n v="47.246976342810797"/>
    <n v="-1"/>
    <n v="17.672584455699901"/>
    <n v="-1"/>
    <n v="15.7880842115396"/>
    <n v="-1"/>
    <n v="4.0608641285541998"/>
    <n v="-1"/>
    <x v="8"/>
    <x v="0"/>
    <x v="0"/>
  </r>
  <r>
    <n v="5078"/>
    <n v="3659"/>
    <m/>
    <x v="3"/>
    <n v="9"/>
    <n v="547"/>
    <n v="-1"/>
    <n v="2188"/>
    <n v="-1"/>
    <n v="37.888285383097802"/>
    <n v="-1"/>
    <n v="43.739435459740498"/>
    <n v="-1"/>
    <n v="37.953383608096701"/>
    <n v="-1"/>
    <n v="1.62813010955197"/>
    <n v="-1"/>
    <x v="8"/>
    <x v="0"/>
    <x v="0"/>
  </r>
  <r>
    <n v="5078"/>
    <n v="3660"/>
    <m/>
    <x v="3"/>
    <n v="9"/>
    <n v="1693"/>
    <n v="-1"/>
    <n v="6772"/>
    <n v="-1"/>
    <n v="31.5046974628819"/>
    <n v="-1"/>
    <n v="115.25080228338901"/>
    <n v="-1"/>
    <n v="99.878099319505395"/>
    <n v="-1"/>
    <n v="0.53133782987906297"/>
    <n v="-1"/>
    <x v="8"/>
    <x v="0"/>
    <x v="0"/>
  </r>
  <r>
    <n v="5078"/>
    <n v="4524"/>
    <m/>
    <x v="3"/>
    <n v="9"/>
    <n v="427"/>
    <n v="-1"/>
    <n v="1708"/>
    <n v="-1"/>
    <n v="26.715024483362502"/>
    <n v="-1"/>
    <n v="80.782270937679996"/>
    <n v="-1"/>
    <n v="70.246659515075194"/>
    <n v="-1"/>
    <n v="2.0441487952047002"/>
    <n v="-1"/>
    <x v="8"/>
    <x v="0"/>
    <x v="0"/>
  </r>
  <r>
    <n v="5078"/>
    <n v="4949"/>
    <m/>
    <x v="3"/>
    <n v="9"/>
    <n v="507"/>
    <n v="-1"/>
    <n v="2028"/>
    <n v="-1"/>
    <n v="7.2533520508398901"/>
    <n v="-1"/>
    <n v="117.431801487059"/>
    <n v="-1"/>
    <n v="100"/>
    <n v="-1"/>
    <n v="1.77362958877243"/>
    <n v="-1"/>
    <x v="8"/>
    <x v="0"/>
    <x v="0"/>
  </r>
  <r>
    <n v="5078"/>
    <n v="4950"/>
    <m/>
    <x v="3"/>
    <n v="9"/>
    <n v="1684"/>
    <n v="-1"/>
    <n v="6736"/>
    <n v="-1"/>
    <n v="30.363413297824302"/>
    <n v="-1"/>
    <n v="115.029085782173"/>
    <n v="-1"/>
    <n v="99.766019806912595"/>
    <n v="-1"/>
    <n v="0.53434453961841699"/>
    <n v="-1"/>
    <x v="8"/>
    <x v="0"/>
    <x v="0"/>
  </r>
  <r>
    <n v="5078"/>
    <n v="4951"/>
    <m/>
    <x v="3"/>
    <n v="9"/>
    <n v="1687"/>
    <n v="-1"/>
    <n v="6748"/>
    <n v="-1"/>
    <n v="30.551233683895099"/>
    <n v="-1"/>
    <n v="113.989614576004"/>
    <n v="-1"/>
    <n v="98.735633670691399"/>
    <n v="-1"/>
    <n v="0.53312648438741395"/>
    <n v="-1"/>
    <x v="8"/>
    <x v="0"/>
    <x v="0"/>
  </r>
  <r>
    <n v="5078"/>
    <n v="4953"/>
    <m/>
    <x v="3"/>
    <n v="9"/>
    <n v="225"/>
    <n v="-1"/>
    <n v="900"/>
    <n v="-1"/>
    <n v="36.791468106699099"/>
    <n v="-1"/>
    <n v="20.888733247882701"/>
    <n v="-1"/>
    <n v="17.981664368717599"/>
    <n v="-1"/>
    <n v="3.7911498182276402"/>
    <n v="-1"/>
    <x v="8"/>
    <x v="0"/>
    <x v="0"/>
  </r>
  <r>
    <n v="5078"/>
    <n v="4954"/>
    <m/>
    <x v="3"/>
    <n v="9"/>
    <n v="96"/>
    <n v="-1"/>
    <n v="384"/>
    <n v="-1"/>
    <n v="39.746107955342097"/>
    <n v="-1"/>
    <n v="15.932052118418101"/>
    <n v="-1"/>
    <n v="16.655010924572601"/>
    <n v="-1"/>
    <n v="9.2103861669926506"/>
    <n v="-1"/>
    <x v="8"/>
    <x v="0"/>
    <x v="0"/>
  </r>
  <r>
    <n v="5078"/>
    <n v="6357"/>
    <m/>
    <x v="3"/>
    <n v="9"/>
    <n v="189"/>
    <n v="-1"/>
    <n v="756"/>
    <n v="-1"/>
    <n v="43.7500788049134"/>
    <n v="-1"/>
    <n v="16.737607244451201"/>
    <n v="-1"/>
    <n v="15.053901706640501"/>
    <n v="-1"/>
    <n v="4.5889714477885102"/>
    <n v="-1"/>
    <x v="8"/>
    <x v="0"/>
    <x v="0"/>
  </r>
  <r>
    <n v="5078"/>
    <n v="6368"/>
    <m/>
    <x v="3"/>
    <n v="9"/>
    <n v="528"/>
    <n v="-1"/>
    <n v="2112"/>
    <n v="-1"/>
    <n v="17.864717405773799"/>
    <n v="-1"/>
    <n v="95.795103544142094"/>
    <n v="-1"/>
    <n v="83.295039678898505"/>
    <n v="-1"/>
    <n v="1.70252110164134"/>
    <n v="-1"/>
    <x v="8"/>
    <x v="0"/>
    <x v="0"/>
  </r>
  <r>
    <n v="5078"/>
    <n v="6639"/>
    <m/>
    <x v="3"/>
    <n v="9"/>
    <n v="111"/>
    <n v="-1"/>
    <n v="444"/>
    <n v="-1"/>
    <n v="39.603026396152899"/>
    <n v="-1"/>
    <n v="11.389352398379099"/>
    <n v="-1"/>
    <n v="6.5665204624503"/>
    <n v="-1"/>
    <n v="8.0700406039526005"/>
    <n v="-1"/>
    <x v="8"/>
    <x v="1"/>
    <x v="0"/>
  </r>
  <r>
    <n v="5078"/>
    <n v="6640"/>
    <m/>
    <x v="3"/>
    <n v="9"/>
    <n v="690"/>
    <n v="-1"/>
    <n v="2760"/>
    <n v="-1"/>
    <n v="13.203202940237301"/>
    <n v="-1"/>
    <n v="150.67915266839401"/>
    <n v="-1"/>
    <n v="92.011249765290401"/>
    <n v="-1"/>
    <n v="1.3028485099418501"/>
    <n v="-1"/>
    <x v="8"/>
    <x v="2"/>
    <x v="0"/>
  </r>
  <r>
    <n v="5078"/>
    <n v="6641"/>
    <m/>
    <x v="3"/>
    <n v="9"/>
    <n v="103"/>
    <n v="-1"/>
    <n v="412"/>
    <n v="-1"/>
    <n v="32.806918419047797"/>
    <n v="-1"/>
    <n v="45.102776016642601"/>
    <n v="-1"/>
    <n v="30.1879009130623"/>
    <n v="-1"/>
    <n v="8.3183989312554001"/>
    <n v="-1"/>
    <x v="8"/>
    <x v="3"/>
    <x v="0"/>
  </r>
  <r>
    <n v="5078"/>
    <n v="6642"/>
    <m/>
    <x v="3"/>
    <n v="9"/>
    <n v="550"/>
    <n v="-1"/>
    <n v="2200"/>
    <n v="-1"/>
    <n v="37.062797400313897"/>
    <n v="-1"/>
    <n v="49.7419347394626"/>
    <n v="-1"/>
    <n v="29.805095166155098"/>
    <n v="-1"/>
    <n v="1.63717353073274"/>
    <n v="-1"/>
    <x v="8"/>
    <x v="4"/>
    <x v="0"/>
  </r>
  <r>
    <n v="5078"/>
    <n v="6644"/>
    <m/>
    <x v="3"/>
    <n v="9"/>
    <n v="1079"/>
    <n v="-1"/>
    <n v="4316"/>
    <n v="-1"/>
    <n v="31.528217233327201"/>
    <n v="-1"/>
    <n v="107.120521324037"/>
    <n v="-1"/>
    <n v="62.253996580061703"/>
    <n v="-1"/>
    <n v="0.83345954365075103"/>
    <n v="-1"/>
    <x v="8"/>
    <x v="19"/>
    <x v="0"/>
  </r>
  <r>
    <n v="5078"/>
    <n v="6645"/>
    <m/>
    <x v="3"/>
    <n v="9"/>
    <n v="618"/>
    <n v="-1"/>
    <n v="2472"/>
    <n v="-1"/>
    <n v="53.437729422211497"/>
    <n v="-1"/>
    <n v="43.408343094410903"/>
    <n v="-1"/>
    <n v="27.1461115752778"/>
    <n v="-1"/>
    <n v="1.45019240798764"/>
    <n v="-1"/>
    <x v="8"/>
    <x v="21"/>
    <x v="0"/>
  </r>
  <r>
    <n v="5078"/>
    <n v="6646"/>
    <m/>
    <x v="3"/>
    <n v="9"/>
    <n v="714"/>
    <n v="-1"/>
    <n v="2856"/>
    <n v="-1"/>
    <n v="44.899430141938602"/>
    <n v="-1"/>
    <n v="58.755538351186097"/>
    <n v="-1"/>
    <n v="34.116212680167102"/>
    <n v="-1"/>
    <n v="1.2613460392719"/>
    <n v="-1"/>
    <x v="8"/>
    <x v="18"/>
    <x v="0"/>
  </r>
  <r>
    <n v="5078"/>
    <n v="6647"/>
    <m/>
    <x v="3"/>
    <n v="9"/>
    <n v="366"/>
    <n v="-1"/>
    <n v="1464"/>
    <n v="-1"/>
    <n v="55.0613362909546"/>
    <n v="-1"/>
    <n v="26.591155740085899"/>
    <n v="-1"/>
    <n v="15.474754141377099"/>
    <n v="-1"/>
    <n v="2.4553966832404202"/>
    <n v="-1"/>
    <x v="8"/>
    <x v="17"/>
    <x v="0"/>
  </r>
  <r>
    <n v="5078"/>
    <n v="6760"/>
    <m/>
    <x v="3"/>
    <n v="9"/>
    <n v="651"/>
    <n v="-1"/>
    <n v="2604"/>
    <n v="-1"/>
    <n v="11.2167733316476"/>
    <n v="-1"/>
    <n v="159.74923700938601"/>
    <n v="-1"/>
    <n v="93.462945803687006"/>
    <n v="-1"/>
    <n v="1.38239578052857"/>
    <n v="-1"/>
    <x v="8"/>
    <x v="16"/>
    <x v="0"/>
  </r>
  <r>
    <n v="5078"/>
    <n v="6761"/>
    <m/>
    <x v="3"/>
    <n v="9"/>
    <n v="1695"/>
    <n v="-1"/>
    <n v="6780"/>
    <n v="-1"/>
    <n v="31.890212542422699"/>
    <n v="-1"/>
    <n v="157.79306878856201"/>
    <n v="-1"/>
    <n v="94.150395574090794"/>
    <n v="-1"/>
    <n v="0.53317068299626202"/>
    <n v="-1"/>
    <x v="8"/>
    <x v="20"/>
    <x v="0"/>
  </r>
  <r>
    <n v="5078"/>
    <n v="6762"/>
    <m/>
    <x v="3"/>
    <n v="9"/>
    <n v="111"/>
    <n v="-1"/>
    <n v="444"/>
    <n v="-1"/>
    <n v="39.603026396152899"/>
    <n v="-1"/>
    <n v="11.389352398379099"/>
    <n v="-1"/>
    <n v="6.5665204624503"/>
    <n v="-1"/>
    <n v="8.0700406039526005"/>
    <n v="-1"/>
    <x v="8"/>
    <x v="6"/>
    <x v="0"/>
  </r>
  <r>
    <n v="5078"/>
    <n v="6763"/>
    <m/>
    <x v="3"/>
    <n v="9"/>
    <n v="547"/>
    <n v="-1"/>
    <n v="2188"/>
    <n v="-1"/>
    <n v="36.836396105458903"/>
    <n v="-1"/>
    <n v="48.014803256736798"/>
    <n v="-1"/>
    <n v="28.638094366895"/>
    <n v="-1"/>
    <n v="1.6024484350921899"/>
    <n v="-1"/>
    <x v="8"/>
    <x v="7"/>
    <x v="0"/>
  </r>
  <r>
    <n v="5078"/>
    <n v="6764"/>
    <m/>
    <x v="3"/>
    <n v="9"/>
    <n v="89"/>
    <n v="-1"/>
    <n v="356"/>
    <n v="-1"/>
    <n v="38.844513220883002"/>
    <n v="-1"/>
    <n v="9.0234624549281701"/>
    <n v="-1"/>
    <n v="5.2480545053496401"/>
    <n v="-1"/>
    <n v="10.0491347127555"/>
    <n v="-1"/>
    <x v="8"/>
    <x v="8"/>
    <x v="0"/>
  </r>
  <r>
    <n v="5078"/>
    <n v="6765"/>
    <m/>
    <x v="3"/>
    <n v="9"/>
    <n v="65"/>
    <n v="-1"/>
    <n v="260"/>
    <n v="-1"/>
    <n v="22.939787842654201"/>
    <n v="-1"/>
    <n v="48.458548262788597"/>
    <n v="-1"/>
    <n v="28.817241718184199"/>
    <n v="-1"/>
    <n v="13.794752916177099"/>
    <n v="-1"/>
    <x v="8"/>
    <x v="9"/>
    <x v="0"/>
  </r>
  <r>
    <n v="5078"/>
    <n v="6767"/>
    <m/>
    <x v="3"/>
    <n v="9"/>
    <n v="94"/>
    <n v="-1"/>
    <n v="376"/>
    <n v="-1"/>
    <n v="44.976922384486002"/>
    <n v="-1"/>
    <n v="7.5498175215504597"/>
    <n v="-1"/>
    <n v="5.1162606366587902"/>
    <n v="-1"/>
    <n v="8.6544111597575206"/>
    <n v="-1"/>
    <x v="8"/>
    <x v="10"/>
    <x v="0"/>
  </r>
  <r>
    <n v="5078"/>
    <n v="6768"/>
    <m/>
    <x v="3"/>
    <n v="9"/>
    <n v="219"/>
    <n v="-1"/>
    <n v="876"/>
    <n v="-1"/>
    <n v="36.048797796292803"/>
    <n v="-1"/>
    <n v="26.640992439476701"/>
    <n v="-1"/>
    <n v="15.649042224158"/>
    <n v="-1"/>
    <n v="3.8759884781062701"/>
    <n v="-1"/>
    <x v="8"/>
    <x v="11"/>
    <x v="0"/>
  </r>
  <r>
    <n v="5078"/>
    <n v="6770"/>
    <m/>
    <x v="3"/>
    <n v="9"/>
    <n v="535"/>
    <n v="-1"/>
    <n v="2140"/>
    <n v="-1"/>
    <n v="5.6644286016325101"/>
    <n v="-1"/>
    <n v="172.188507171449"/>
    <n v="-1"/>
    <n v="100"/>
    <n v="-1"/>
    <n v="1.68348173795"/>
    <n v="-1"/>
    <x v="8"/>
    <x v="15"/>
    <x v="0"/>
  </r>
  <r>
    <n v="5078"/>
    <n v="6775"/>
    <m/>
    <x v="3"/>
    <n v="9"/>
    <n v="96"/>
    <n v="-1"/>
    <n v="384"/>
    <n v="-1"/>
    <n v="39.311158705914899"/>
    <n v="-1"/>
    <n v="9.8495974904946504"/>
    <n v="-1"/>
    <n v="5.7772876637057102"/>
    <n v="-1"/>
    <n v="9.2009870195095296"/>
    <n v="-1"/>
    <x v="8"/>
    <x v="12"/>
    <x v="0"/>
  </r>
  <r>
    <n v="5078"/>
    <n v="6776"/>
    <m/>
    <x v="3"/>
    <n v="9"/>
    <n v="89"/>
    <n v="-1"/>
    <n v="356"/>
    <n v="-1"/>
    <n v="38.9776398539627"/>
    <n v="-1"/>
    <n v="8.9666182880697303"/>
    <n v="-1"/>
    <n v="5.2149938828364499"/>
    <n v="-1"/>
    <n v="10.0498226405388"/>
    <n v="-1"/>
    <x v="8"/>
    <x v="13"/>
    <x v="0"/>
  </r>
  <r>
    <n v="5078"/>
    <n v="6777"/>
    <m/>
    <x v="3"/>
    <n v="9"/>
    <n v="245"/>
    <n v="-1"/>
    <n v="980"/>
    <n v="-1"/>
    <n v="36.805391567012798"/>
    <n v="-1"/>
    <n v="24.955216713972401"/>
    <n v="-1"/>
    <n v="14.7196120842012"/>
    <n v="-1"/>
    <n v="3.6273502396044099"/>
    <n v="-1"/>
    <x v="8"/>
    <x v="14"/>
    <x v="0"/>
  </r>
  <r>
    <n v="5078"/>
    <n v="2959"/>
    <m/>
    <x v="3"/>
    <n v="10"/>
    <n v="221"/>
    <n v="-1"/>
    <n v="884"/>
    <n v="-1"/>
    <n v="46.784963819116498"/>
    <n v="-1"/>
    <n v="17.963034706156702"/>
    <n v="-1"/>
    <n v="15.886000764674099"/>
    <n v="-1"/>
    <n v="4.0541193984355397"/>
    <n v="-1"/>
    <x v="9"/>
    <x v="0"/>
    <x v="0"/>
  </r>
  <r>
    <n v="5078"/>
    <n v="3659"/>
    <m/>
    <x v="3"/>
    <n v="10"/>
    <n v="531"/>
    <n v="-1"/>
    <n v="2124"/>
    <n v="-1"/>
    <n v="37.274152107295997"/>
    <n v="-1"/>
    <n v="43.001184444073303"/>
    <n v="-1"/>
    <n v="37.470044668368303"/>
    <n v="-1"/>
    <n v="1.6904090383264601"/>
    <n v="-1"/>
    <x v="9"/>
    <x v="0"/>
    <x v="0"/>
  </r>
  <r>
    <n v="5078"/>
    <n v="3660"/>
    <m/>
    <x v="3"/>
    <n v="10"/>
    <n v="1652"/>
    <n v="-1"/>
    <n v="6608"/>
    <n v="-1"/>
    <n v="31.496276143627"/>
    <n v="-1"/>
    <n v="115.77732473090001"/>
    <n v="-1"/>
    <n v="99.906883803639502"/>
    <n v="-1"/>
    <n v="0.545021597906865"/>
    <n v="-1"/>
    <x v="9"/>
    <x v="0"/>
    <x v="0"/>
  </r>
  <r>
    <n v="5078"/>
    <n v="4524"/>
    <m/>
    <x v="3"/>
    <n v="10"/>
    <n v="422"/>
    <n v="-1"/>
    <n v="1688"/>
    <n v="-1"/>
    <n v="27.413144478300602"/>
    <n v="-1"/>
    <n v="77.618050996196502"/>
    <n v="-1"/>
    <n v="67.860491801819705"/>
    <n v="-1"/>
    <n v="2.0632599645299501"/>
    <n v="-1"/>
    <x v="9"/>
    <x v="0"/>
    <x v="0"/>
  </r>
  <r>
    <n v="5078"/>
    <n v="4949"/>
    <m/>
    <x v="3"/>
    <n v="10"/>
    <n v="527"/>
    <n v="-1"/>
    <n v="2108"/>
    <n v="-1"/>
    <n v="7.6016822934684001"/>
    <n v="-1"/>
    <n v="117.567268610414"/>
    <n v="-1"/>
    <n v="100"/>
    <n v="-1"/>
    <n v="1.7048910794067"/>
    <n v="-1"/>
    <x v="9"/>
    <x v="0"/>
    <x v="0"/>
  </r>
  <r>
    <n v="5078"/>
    <n v="4950"/>
    <m/>
    <x v="3"/>
    <n v="10"/>
    <n v="1653"/>
    <n v="-1"/>
    <n v="6612"/>
    <n v="-1"/>
    <n v="29.755096884448498"/>
    <n v="-1"/>
    <n v="115.89139599986299"/>
    <n v="-1"/>
    <n v="99.945184843519101"/>
    <n v="-1"/>
    <n v="0.54409346651647394"/>
    <n v="-1"/>
    <x v="9"/>
    <x v="0"/>
    <x v="0"/>
  </r>
  <r>
    <n v="5078"/>
    <n v="4951"/>
    <m/>
    <x v="3"/>
    <n v="10"/>
    <n v="1658"/>
    <n v="-1"/>
    <n v="6632"/>
    <n v="-1"/>
    <n v="31.053785593914501"/>
    <n v="-1"/>
    <n v="114.667864837271"/>
    <n v="-1"/>
    <n v="98.934073302519593"/>
    <n v="-1"/>
    <n v="0.54282117480208403"/>
    <n v="-1"/>
    <x v="9"/>
    <x v="0"/>
    <x v="0"/>
  </r>
  <r>
    <n v="5078"/>
    <n v="4953"/>
    <m/>
    <x v="3"/>
    <n v="10"/>
    <n v="240"/>
    <n v="-1"/>
    <n v="960"/>
    <n v="-1"/>
    <n v="36.608107767000298"/>
    <n v="-1"/>
    <n v="22.741420256049398"/>
    <n v="-1"/>
    <n v="19.455035930442399"/>
    <n v="-1"/>
    <n v="3.7154415164144501"/>
    <n v="-1"/>
    <x v="9"/>
    <x v="0"/>
    <x v="0"/>
  </r>
  <r>
    <n v="5078"/>
    <n v="4954"/>
    <m/>
    <x v="3"/>
    <n v="10"/>
    <n v="97"/>
    <n v="-1"/>
    <n v="388"/>
    <n v="-1"/>
    <n v="43.117693318985403"/>
    <n v="-1"/>
    <n v="17.153378698644101"/>
    <n v="-1"/>
    <n v="17.388428865891999"/>
    <n v="-1"/>
    <n v="8.1581464469393996"/>
    <n v="-1"/>
    <x v="9"/>
    <x v="0"/>
    <x v="0"/>
  </r>
  <r>
    <n v="5078"/>
    <n v="6357"/>
    <m/>
    <x v="3"/>
    <n v="10"/>
    <n v="231"/>
    <n v="-1"/>
    <n v="924"/>
    <n v="-1"/>
    <n v="41.779482191451997"/>
    <n v="-1"/>
    <n v="22.182402860065199"/>
    <n v="-1"/>
    <n v="19.675810788842298"/>
    <n v="-1"/>
    <n v="3.8294708203573"/>
    <n v="-1"/>
    <x v="9"/>
    <x v="0"/>
    <x v="0"/>
  </r>
  <r>
    <n v="5078"/>
    <n v="6368"/>
    <m/>
    <x v="3"/>
    <n v="10"/>
    <n v="459"/>
    <n v="-1"/>
    <n v="1836"/>
    <n v="-1"/>
    <n v="12.4565398137212"/>
    <n v="-1"/>
    <n v="110.21719755879199"/>
    <n v="-1"/>
    <n v="95.7691434335417"/>
    <n v="-1"/>
    <n v="1.96017169353307"/>
    <n v="-1"/>
    <x v="9"/>
    <x v="0"/>
    <x v="0"/>
  </r>
  <r>
    <n v="5078"/>
    <n v="6639"/>
    <m/>
    <x v="3"/>
    <n v="10"/>
    <n v="112"/>
    <n v="-1"/>
    <n v="448"/>
    <n v="-1"/>
    <n v="38.568252509332602"/>
    <n v="-1"/>
    <n v="11.735447673586799"/>
    <n v="-1"/>
    <n v="6.8421130107676102"/>
    <n v="-1"/>
    <n v="8.0875048444575199"/>
    <n v="-1"/>
    <x v="9"/>
    <x v="1"/>
    <x v="0"/>
  </r>
  <r>
    <n v="5078"/>
    <n v="6640"/>
    <m/>
    <x v="3"/>
    <n v="10"/>
    <n v="671"/>
    <n v="-1"/>
    <n v="2684"/>
    <n v="-1"/>
    <n v="12.357868858379"/>
    <n v="-1"/>
    <n v="151.37714325708001"/>
    <n v="-1"/>
    <n v="91.486452025827901"/>
    <n v="-1"/>
    <n v="1.33989592441575"/>
    <n v="-1"/>
    <x v="9"/>
    <x v="2"/>
    <x v="0"/>
  </r>
  <r>
    <n v="5078"/>
    <n v="6641"/>
    <m/>
    <x v="3"/>
    <n v="10"/>
    <n v="99"/>
    <n v="-1"/>
    <n v="396"/>
    <n v="-1"/>
    <n v="30.189141111134902"/>
    <n v="-1"/>
    <n v="36.665034590379499"/>
    <n v="-1"/>
    <n v="24.452203977244402"/>
    <n v="-1"/>
    <n v="8.28581077689857"/>
    <n v="-1"/>
    <x v="9"/>
    <x v="3"/>
    <x v="0"/>
  </r>
  <r>
    <n v="5078"/>
    <n v="6642"/>
    <m/>
    <x v="3"/>
    <n v="10"/>
    <n v="537"/>
    <n v="-1"/>
    <n v="2148"/>
    <n v="-1"/>
    <n v="36.020374773791097"/>
    <n v="-1"/>
    <n v="48.735538710462798"/>
    <n v="-1"/>
    <n v="29.3149637962714"/>
    <n v="-1"/>
    <n v="1.6744758210883599"/>
    <n v="-1"/>
    <x v="9"/>
    <x v="4"/>
    <x v="0"/>
  </r>
  <r>
    <n v="5078"/>
    <n v="6644"/>
    <m/>
    <x v="3"/>
    <n v="10"/>
    <n v="1074"/>
    <n v="-1"/>
    <n v="4296"/>
    <n v="-1"/>
    <n v="31.203330142292199"/>
    <n v="-1"/>
    <n v="107.034241941205"/>
    <n v="-1"/>
    <n v="62.161038339188799"/>
    <n v="-1"/>
    <n v="0.83697027463614204"/>
    <n v="-1"/>
    <x v="9"/>
    <x v="19"/>
    <x v="0"/>
  </r>
  <r>
    <n v="5078"/>
    <n v="6645"/>
    <m/>
    <x v="3"/>
    <n v="10"/>
    <n v="582"/>
    <n v="-1"/>
    <n v="2328"/>
    <n v="-1"/>
    <n v="53.547477654615001"/>
    <n v="-1"/>
    <n v="40.535704176316401"/>
    <n v="-1"/>
    <n v="24.7812735755886"/>
    <n v="-1"/>
    <n v="1.52770785673271"/>
    <n v="-1"/>
    <x v="9"/>
    <x v="21"/>
    <x v="0"/>
  </r>
  <r>
    <n v="5078"/>
    <n v="6646"/>
    <m/>
    <x v="3"/>
    <n v="10"/>
    <n v="704"/>
    <n v="-1"/>
    <n v="2816"/>
    <n v="-1"/>
    <n v="44.2614063478267"/>
    <n v="-1"/>
    <n v="58.495830053683299"/>
    <n v="-1"/>
    <n v="33.980383723921499"/>
    <n v="-1"/>
    <n v="1.2763756131246999"/>
    <n v="-1"/>
    <x v="9"/>
    <x v="18"/>
    <x v="0"/>
  </r>
  <r>
    <n v="5078"/>
    <n v="6647"/>
    <m/>
    <x v="3"/>
    <n v="10"/>
    <n v="369"/>
    <n v="-1"/>
    <n v="1476"/>
    <n v="-1"/>
    <n v="54.858008709324501"/>
    <n v="-1"/>
    <n v="26.886469992080499"/>
    <n v="-1"/>
    <n v="15.6391868632534"/>
    <n v="-1"/>
    <n v="2.4415339396198399"/>
    <n v="-1"/>
    <x v="9"/>
    <x v="17"/>
    <x v="0"/>
  </r>
  <r>
    <n v="5078"/>
    <n v="6760"/>
    <m/>
    <x v="3"/>
    <n v="10"/>
    <n v="663"/>
    <n v="-1"/>
    <n v="2652"/>
    <n v="-1"/>
    <n v="11.7148323030887"/>
    <n v="-1"/>
    <n v="161.62508132327599"/>
    <n v="-1"/>
    <n v="94.293251409816605"/>
    <n v="-1"/>
    <n v="1.3576791973984099"/>
    <n v="-1"/>
    <x v="9"/>
    <x v="16"/>
    <x v="0"/>
  </r>
  <r>
    <n v="5078"/>
    <n v="6761"/>
    <m/>
    <x v="3"/>
    <n v="10"/>
    <n v="1653"/>
    <n v="-1"/>
    <n v="6612"/>
    <n v="-1"/>
    <n v="31.571125212201"/>
    <n v="-1"/>
    <n v="162.552808108612"/>
    <n v="-1"/>
    <n v="96.373885524044397"/>
    <n v="-1"/>
    <n v="0.54660919650919404"/>
    <n v="-1"/>
    <x v="9"/>
    <x v="20"/>
    <x v="0"/>
  </r>
  <r>
    <n v="5078"/>
    <n v="6762"/>
    <m/>
    <x v="3"/>
    <n v="10"/>
    <n v="112"/>
    <n v="-1"/>
    <n v="448"/>
    <n v="-1"/>
    <n v="38.568252509332602"/>
    <n v="-1"/>
    <n v="11.735447673586799"/>
    <n v="-1"/>
    <n v="6.8421130107676102"/>
    <n v="-1"/>
    <n v="8.0875048444575199"/>
    <n v="-1"/>
    <x v="9"/>
    <x v="6"/>
    <x v="0"/>
  </r>
  <r>
    <n v="5078"/>
    <n v="6763"/>
    <m/>
    <x v="3"/>
    <n v="10"/>
    <n v="537"/>
    <n v="-1"/>
    <n v="2148"/>
    <n v="-1"/>
    <n v="36.644249723460803"/>
    <n v="-1"/>
    <n v="48.556668394011197"/>
    <n v="-1"/>
    <n v="29.2655329022814"/>
    <n v="-1"/>
    <n v="1.63570331679736"/>
    <n v="-1"/>
    <x v="9"/>
    <x v="7"/>
    <x v="0"/>
  </r>
  <r>
    <n v="5078"/>
    <n v="6764"/>
    <m/>
    <x v="3"/>
    <n v="10"/>
    <n v="125"/>
    <n v="-1"/>
    <n v="500"/>
    <n v="-1"/>
    <n v="39.116804397264197"/>
    <n v="-1"/>
    <n v="12.0296634486107"/>
    <n v="-1"/>
    <n v="6.9730986594614102"/>
    <n v="-1"/>
    <n v="6.9667101964733797"/>
    <n v="-1"/>
    <x v="9"/>
    <x v="8"/>
    <x v="0"/>
  </r>
  <r>
    <n v="5078"/>
    <n v="6765"/>
    <m/>
    <x v="3"/>
    <n v="10"/>
    <n v="80"/>
    <n v="-1"/>
    <n v="320"/>
    <n v="-1"/>
    <n v="25.292716067953801"/>
    <n v="-1"/>
    <n v="67.105804269198202"/>
    <n v="-1"/>
    <n v="38.797299661609799"/>
    <n v="-1"/>
    <n v="10.5214903260049"/>
    <n v="-1"/>
    <x v="9"/>
    <x v="9"/>
    <x v="0"/>
  </r>
  <r>
    <n v="5078"/>
    <n v="6767"/>
    <m/>
    <x v="3"/>
    <n v="10"/>
    <n v="105"/>
    <n v="-1"/>
    <n v="420"/>
    <n v="-1"/>
    <n v="45.998223446720097"/>
    <n v="-1"/>
    <n v="8.4880611094685001"/>
    <n v="-1"/>
    <n v="5.4820984608314296"/>
    <n v="-1"/>
    <n v="8.5342467238261808"/>
    <n v="-1"/>
    <x v="9"/>
    <x v="10"/>
    <x v="0"/>
  </r>
  <r>
    <n v="5078"/>
    <n v="6768"/>
    <m/>
    <x v="3"/>
    <n v="10"/>
    <n v="241"/>
    <n v="-1"/>
    <n v="964"/>
    <n v="-1"/>
    <n v="35.583027154083702"/>
    <n v="-1"/>
    <n v="31.285927948095502"/>
    <n v="-1"/>
    <n v="18.311839880711702"/>
    <n v="-1"/>
    <n v="3.7121117365256699"/>
    <n v="-1"/>
    <x v="9"/>
    <x v="11"/>
    <x v="0"/>
  </r>
  <r>
    <n v="5078"/>
    <n v="6770"/>
    <m/>
    <x v="3"/>
    <n v="10"/>
    <n v="530"/>
    <n v="-1"/>
    <n v="2120"/>
    <n v="-1"/>
    <n v="5.5758788547824896"/>
    <n v="-1"/>
    <n v="171.783414116872"/>
    <n v="-1"/>
    <n v="99.987806352668201"/>
    <n v="-1"/>
    <n v="1.69505809468774"/>
    <n v="-1"/>
    <x v="9"/>
    <x v="15"/>
    <x v="0"/>
  </r>
  <r>
    <n v="5078"/>
    <n v="6775"/>
    <m/>
    <x v="3"/>
    <n v="10"/>
    <n v="124"/>
    <n v="-1"/>
    <n v="496"/>
    <n v="-1"/>
    <n v="36.939508958447497"/>
    <n v="-1"/>
    <n v="14.9626663354138"/>
    <n v="-1"/>
    <n v="8.8734436921192099"/>
    <n v="-1"/>
    <n v="7.1158008682924896"/>
    <n v="-1"/>
    <x v="9"/>
    <x v="12"/>
    <x v="0"/>
  </r>
  <r>
    <n v="5078"/>
    <n v="6776"/>
    <m/>
    <x v="3"/>
    <n v="10"/>
    <n v="125"/>
    <n v="-1"/>
    <n v="500"/>
    <n v="-1"/>
    <n v="39.136594136880099"/>
    <n v="-1"/>
    <n v="12.034364874416701"/>
    <n v="-1"/>
    <n v="6.9758238816694504"/>
    <n v="-1"/>
    <n v="6.9656173033710802"/>
    <n v="-1"/>
    <x v="9"/>
    <x v="13"/>
    <x v="0"/>
  </r>
  <r>
    <n v="5078"/>
    <n v="6777"/>
    <m/>
    <x v="3"/>
    <n v="10"/>
    <n v="225"/>
    <n v="-1"/>
    <n v="900"/>
    <n v="-1"/>
    <n v="38.117187896117898"/>
    <n v="-1"/>
    <n v="21.253919450516602"/>
    <n v="-1"/>
    <n v="12.4589770921955"/>
    <n v="-1"/>
    <n v="3.6180511798001098"/>
    <n v="-1"/>
    <x v="9"/>
    <x v="14"/>
    <x v="0"/>
  </r>
  <r>
    <n v="5078"/>
    <n v="2959"/>
    <m/>
    <x v="3"/>
    <n v="11"/>
    <n v="194"/>
    <n v="-1"/>
    <n v="776"/>
    <n v="-1"/>
    <n v="47.084415219359997"/>
    <n v="-1"/>
    <n v="15.6414254751566"/>
    <n v="-1"/>
    <n v="14.098407853748601"/>
    <n v="-1"/>
    <n v="4.5424777922114998"/>
    <n v="-1"/>
    <x v="10"/>
    <x v="0"/>
    <x v="0"/>
  </r>
  <r>
    <n v="5078"/>
    <n v="3659"/>
    <m/>
    <x v="3"/>
    <n v="11"/>
    <n v="524"/>
    <n v="-1"/>
    <n v="2096"/>
    <n v="-1"/>
    <n v="38.282907258686201"/>
    <n v="-1"/>
    <n v="42.458141111444299"/>
    <n v="-1"/>
    <n v="36.412490465117799"/>
    <n v="-1"/>
    <n v="1.7131166439612799"/>
    <n v="-1"/>
    <x v="10"/>
    <x v="0"/>
    <x v="0"/>
  </r>
  <r>
    <n v="5078"/>
    <n v="3660"/>
    <m/>
    <x v="3"/>
    <n v="11"/>
    <n v="1665"/>
    <n v="-1"/>
    <n v="6660"/>
    <n v="-1"/>
    <n v="30.883895154689199"/>
    <n v="-1"/>
    <n v="116.00267097699"/>
    <n v="-1"/>
    <n v="99.920951918499"/>
    <n v="-1"/>
    <n v="0.54048848253167503"/>
    <n v="-1"/>
    <x v="10"/>
    <x v="0"/>
    <x v="0"/>
  </r>
  <r>
    <n v="5078"/>
    <n v="4524"/>
    <m/>
    <x v="3"/>
    <n v="11"/>
    <n v="406"/>
    <n v="-1"/>
    <n v="1624"/>
    <n v="-1"/>
    <n v="27.5848502322252"/>
    <n v="-1"/>
    <n v="79.172961523799202"/>
    <n v="-1"/>
    <n v="67.643303441227303"/>
    <n v="-1"/>
    <n v="2.15646204664914"/>
    <n v="-1"/>
    <x v="10"/>
    <x v="0"/>
    <x v="0"/>
  </r>
  <r>
    <n v="5078"/>
    <n v="4949"/>
    <m/>
    <x v="3"/>
    <n v="11"/>
    <n v="453"/>
    <n v="-1"/>
    <n v="1812"/>
    <n v="-1"/>
    <n v="6.0770122852165001"/>
    <n v="-1"/>
    <n v="117.10328946253399"/>
    <n v="-1"/>
    <n v="100"/>
    <n v="-1"/>
    <n v="1.98681897749202"/>
    <n v="-1"/>
    <x v="10"/>
    <x v="0"/>
    <x v="0"/>
  </r>
  <r>
    <n v="5078"/>
    <n v="4950"/>
    <m/>
    <x v="3"/>
    <n v="11"/>
    <n v="1660"/>
    <n v="-1"/>
    <n v="6640"/>
    <n v="-1"/>
    <n v="31.160119866297102"/>
    <n v="-1"/>
    <n v="116.190519115295"/>
    <n v="-1"/>
    <n v="99.988566690222498"/>
    <n v="-1"/>
    <n v="0.54261611487037198"/>
    <n v="-1"/>
    <x v="10"/>
    <x v="0"/>
    <x v="0"/>
  </r>
  <r>
    <n v="5078"/>
    <n v="4951"/>
    <m/>
    <x v="3"/>
    <n v="11"/>
    <n v="1659"/>
    <n v="-1"/>
    <n v="6636"/>
    <n v="-1"/>
    <n v="30.466521922412799"/>
    <n v="-1"/>
    <n v="115.57696571195"/>
    <n v="-1"/>
    <n v="99.563241149806203"/>
    <n v="-1"/>
    <n v="0.543092301643327"/>
    <n v="-1"/>
    <x v="10"/>
    <x v="0"/>
    <x v="0"/>
  </r>
  <r>
    <n v="5078"/>
    <n v="4953"/>
    <m/>
    <x v="3"/>
    <n v="11"/>
    <n v="183"/>
    <n v="-1"/>
    <n v="732"/>
    <n v="-1"/>
    <n v="36.233661891115702"/>
    <n v="-1"/>
    <n v="17.904667536491601"/>
    <n v="-1"/>
    <n v="15.3346756904323"/>
    <n v="-1"/>
    <n v="4.8173412263110302"/>
    <n v="-1"/>
    <x v="10"/>
    <x v="0"/>
    <x v="0"/>
  </r>
  <r>
    <n v="5078"/>
    <n v="4954"/>
    <m/>
    <x v="3"/>
    <n v="11"/>
    <n v="86"/>
    <n v="-1"/>
    <n v="344"/>
    <n v="-1"/>
    <n v="42.707961045603597"/>
    <n v="-1"/>
    <n v="18.349414374550602"/>
    <n v="-1"/>
    <n v="19.685819047685499"/>
    <n v="-1"/>
    <n v="10.3395901210136"/>
    <n v="-1"/>
    <x v="10"/>
    <x v="0"/>
    <x v="0"/>
  </r>
  <r>
    <n v="5078"/>
    <n v="6357"/>
    <m/>
    <x v="3"/>
    <n v="11"/>
    <n v="193"/>
    <n v="-1"/>
    <n v="772"/>
    <n v="-1"/>
    <n v="42.401579757621903"/>
    <n v="-1"/>
    <n v="18.907334862781099"/>
    <n v="-1"/>
    <n v="17.1196568308354"/>
    <n v="-1"/>
    <n v="4.6636508055803398"/>
    <n v="-1"/>
    <x v="10"/>
    <x v="0"/>
    <x v="0"/>
  </r>
  <r>
    <n v="5078"/>
    <n v="6368"/>
    <m/>
    <x v="3"/>
    <n v="11"/>
    <n v="496"/>
    <n v="-1"/>
    <n v="1984"/>
    <n v="-1"/>
    <n v="14.880132922819699"/>
    <n v="-1"/>
    <n v="108.105493669325"/>
    <n v="-1"/>
    <n v="92.955477883806594"/>
    <n v="-1"/>
    <n v="1.80848899030707"/>
    <n v="-1"/>
    <x v="10"/>
    <x v="0"/>
    <x v="0"/>
  </r>
  <r>
    <n v="5078"/>
    <n v="6639"/>
    <m/>
    <x v="3"/>
    <n v="11"/>
    <n v="131"/>
    <n v="-1"/>
    <n v="524"/>
    <n v="-1"/>
    <n v="38.735413945888297"/>
    <n v="-1"/>
    <n v="13.717373236905701"/>
    <n v="-1"/>
    <n v="7.92250194026877"/>
    <n v="-1"/>
    <n v="6.7961127109979698"/>
    <n v="-1"/>
    <x v="10"/>
    <x v="1"/>
    <x v="0"/>
  </r>
  <r>
    <n v="5078"/>
    <n v="6640"/>
    <m/>
    <x v="3"/>
    <n v="11"/>
    <n v="683"/>
    <n v="-1"/>
    <n v="2732"/>
    <n v="-1"/>
    <n v="12.5230375765889"/>
    <n v="-1"/>
    <n v="152.90003311353399"/>
    <n v="-1"/>
    <n v="91.971734683250602"/>
    <n v="-1"/>
    <n v="1.3177915424859501"/>
    <n v="-1"/>
    <x v="10"/>
    <x v="2"/>
    <x v="0"/>
  </r>
  <r>
    <n v="5078"/>
    <n v="6641"/>
    <m/>
    <x v="3"/>
    <n v="11"/>
    <n v="81"/>
    <n v="-1"/>
    <n v="324"/>
    <n v="-1"/>
    <n v="32.9050306656628"/>
    <n v="-1"/>
    <n v="50.339682390669097"/>
    <n v="-1"/>
    <n v="36.187316583158101"/>
    <n v="-1"/>
    <n v="10.8584907004399"/>
    <n v="-1"/>
    <x v="10"/>
    <x v="3"/>
    <x v="0"/>
  </r>
  <r>
    <n v="5078"/>
    <n v="6642"/>
    <m/>
    <x v="3"/>
    <n v="11"/>
    <n v="524"/>
    <n v="-1"/>
    <n v="2096"/>
    <n v="-1"/>
    <n v="37.476423765872703"/>
    <n v="-1"/>
    <n v="46.286695969055302"/>
    <n v="-1"/>
    <n v="27.193538450761299"/>
    <n v="-1"/>
    <n v="1.71940336289531"/>
    <n v="-1"/>
    <x v="10"/>
    <x v="4"/>
    <x v="0"/>
  </r>
  <r>
    <n v="5078"/>
    <n v="6644"/>
    <m/>
    <x v="3"/>
    <n v="11"/>
    <n v="1075"/>
    <n v="-1"/>
    <n v="4300"/>
    <n v="-1"/>
    <n v="30.986811300579301"/>
    <n v="-1"/>
    <n v="106.681073333581"/>
    <n v="-1"/>
    <n v="61.895899281756698"/>
    <n v="-1"/>
    <n v="0.83754125918941502"/>
    <n v="-1"/>
    <x v="10"/>
    <x v="19"/>
    <x v="0"/>
  </r>
  <r>
    <n v="5078"/>
    <n v="6645"/>
    <m/>
    <x v="3"/>
    <n v="11"/>
    <n v="582"/>
    <n v="-1"/>
    <n v="2328"/>
    <n v="-1"/>
    <n v="53.325051053858402"/>
    <n v="-1"/>
    <n v="41.066132336990798"/>
    <n v="-1"/>
    <n v="25.256776761505101"/>
    <n v="-1"/>
    <n v="1.54206196332181"/>
    <n v="-1"/>
    <x v="10"/>
    <x v="21"/>
    <x v="0"/>
  </r>
  <r>
    <n v="5078"/>
    <n v="6646"/>
    <m/>
    <x v="3"/>
    <n v="11"/>
    <n v="708"/>
    <n v="-1"/>
    <n v="2832"/>
    <n v="-1"/>
    <n v="44.63607368788"/>
    <n v="-1"/>
    <n v="59.106372862651703"/>
    <n v="-1"/>
    <n v="34.231483130476903"/>
    <n v="-1"/>
    <n v="1.2679568917616699"/>
    <n v="-1"/>
    <x v="10"/>
    <x v="18"/>
    <x v="0"/>
  </r>
  <r>
    <n v="5078"/>
    <n v="6647"/>
    <m/>
    <x v="3"/>
    <n v="11"/>
    <n v="368"/>
    <n v="-1"/>
    <n v="1472"/>
    <n v="-1"/>
    <n v="55.028074600609798"/>
    <n v="-1"/>
    <n v="26.834129461781899"/>
    <n v="-1"/>
    <n v="15.5842125536953"/>
    <n v="-1"/>
    <n v="2.4479491036139498"/>
    <n v="-1"/>
    <x v="10"/>
    <x v="17"/>
    <x v="0"/>
  </r>
  <r>
    <n v="5078"/>
    <n v="6760"/>
    <m/>
    <x v="3"/>
    <n v="11"/>
    <n v="661"/>
    <n v="-1"/>
    <n v="2644"/>
    <n v="-1"/>
    <n v="11.4166276491306"/>
    <n v="-1"/>
    <n v="160.331855376063"/>
    <n v="-1"/>
    <n v="93.441709198359106"/>
    <n v="-1"/>
    <n v="1.36013110394491"/>
    <n v="-1"/>
    <x v="10"/>
    <x v="16"/>
    <x v="0"/>
  </r>
  <r>
    <n v="5078"/>
    <n v="6761"/>
    <m/>
    <x v="3"/>
    <n v="11"/>
    <n v="1662"/>
    <n v="-1"/>
    <n v="6648"/>
    <n v="-1"/>
    <n v="31.298611725102798"/>
    <n v="-1"/>
    <n v="162.65826387350501"/>
    <n v="-1"/>
    <n v="96.186631744505505"/>
    <n v="-1"/>
    <n v="0.54468418672662999"/>
    <n v="-1"/>
    <x v="10"/>
    <x v="20"/>
    <x v="0"/>
  </r>
  <r>
    <n v="5078"/>
    <n v="6762"/>
    <m/>
    <x v="3"/>
    <n v="11"/>
    <n v="131"/>
    <n v="-1"/>
    <n v="524"/>
    <n v="-1"/>
    <n v="38.735413945888297"/>
    <n v="-1"/>
    <n v="13.717373236905701"/>
    <n v="-1"/>
    <n v="7.92250194026877"/>
    <n v="-1"/>
    <n v="6.7961127109979698"/>
    <n v="-1"/>
    <x v="10"/>
    <x v="6"/>
    <x v="0"/>
  </r>
  <r>
    <n v="5078"/>
    <n v="6763"/>
    <m/>
    <x v="3"/>
    <n v="11"/>
    <n v="515"/>
    <n v="-1"/>
    <n v="2060"/>
    <n v="-1"/>
    <n v="37.228765405542902"/>
    <n v="-1"/>
    <n v="44.635287084251203"/>
    <n v="-1"/>
    <n v="26.168131166902299"/>
    <n v="-1"/>
    <n v="1.7192196336274399"/>
    <n v="-1"/>
    <x v="10"/>
    <x v="7"/>
    <x v="0"/>
  </r>
  <r>
    <n v="5078"/>
    <n v="6764"/>
    <m/>
    <x v="3"/>
    <n v="11"/>
    <n v="114"/>
    <n v="-1"/>
    <n v="456"/>
    <n v="-1"/>
    <n v="39.373925131038497"/>
    <n v="-1"/>
    <n v="10.6958005675406"/>
    <n v="-1"/>
    <n v="6.2226355958533901"/>
    <n v="-1"/>
    <n v="7.76388092072514"/>
    <n v="-1"/>
    <x v="10"/>
    <x v="8"/>
    <x v="0"/>
  </r>
  <r>
    <n v="5078"/>
    <n v="6765"/>
    <m/>
    <x v="3"/>
    <n v="11"/>
    <n v="74"/>
    <n v="-1"/>
    <n v="296"/>
    <n v="-1"/>
    <n v="19.331627671537699"/>
    <n v="-1"/>
    <n v="104.297898567426"/>
    <n v="-1"/>
    <n v="62.001956840678702"/>
    <n v="-1"/>
    <n v="11.610793055746401"/>
    <n v="-1"/>
    <x v="10"/>
    <x v="9"/>
    <x v="0"/>
  </r>
  <r>
    <n v="5078"/>
    <n v="6767"/>
    <m/>
    <x v="3"/>
    <n v="11"/>
    <n v="79"/>
    <n v="-1"/>
    <n v="316"/>
    <n v="-1"/>
    <n v="48.0597958260525"/>
    <n v="-1"/>
    <n v="6.1397246009514799"/>
    <n v="-1"/>
    <n v="4.4491769854196299"/>
    <n v="-1"/>
    <n v="11.104876882177001"/>
    <n v="-1"/>
    <x v="10"/>
    <x v="10"/>
    <x v="0"/>
  </r>
  <r>
    <n v="5078"/>
    <n v="6768"/>
    <m/>
    <x v="3"/>
    <n v="11"/>
    <n v="182"/>
    <n v="-1"/>
    <n v="728"/>
    <n v="-1"/>
    <n v="35.553624214700797"/>
    <n v="-1"/>
    <n v="21.727034654237201"/>
    <n v="-1"/>
    <n v="12.747474171248699"/>
    <n v="-1"/>
    <n v="4.4784107355561904"/>
    <n v="-1"/>
    <x v="10"/>
    <x v="11"/>
    <x v="0"/>
  </r>
  <r>
    <n v="5078"/>
    <n v="6770"/>
    <m/>
    <x v="3"/>
    <n v="11"/>
    <n v="477"/>
    <n v="-1"/>
    <n v="1908"/>
    <n v="-1"/>
    <n v="4.8177110339118796"/>
    <n v="-1"/>
    <n v="172.027622610066"/>
    <n v="-1"/>
    <n v="100"/>
    <n v="-1"/>
    <n v="1.8884850399255"/>
    <n v="-1"/>
    <x v="10"/>
    <x v="15"/>
    <x v="0"/>
  </r>
  <r>
    <n v="5078"/>
    <n v="6775"/>
    <m/>
    <x v="3"/>
    <n v="11"/>
    <n v="94"/>
    <n v="-1"/>
    <n v="376"/>
    <n v="-1"/>
    <n v="38.934674931292498"/>
    <n v="-1"/>
    <n v="9.7821596965936202"/>
    <n v="-1"/>
    <n v="5.7191216851867201"/>
    <n v="-1"/>
    <n v="9.6465570390457707"/>
    <n v="-1"/>
    <x v="10"/>
    <x v="12"/>
    <x v="0"/>
  </r>
  <r>
    <n v="5078"/>
    <n v="6776"/>
    <m/>
    <x v="3"/>
    <n v="11"/>
    <n v="114"/>
    <n v="-1"/>
    <n v="456"/>
    <n v="-1"/>
    <n v="39.217546931217797"/>
    <n v="-1"/>
    <n v="10.8387954224756"/>
    <n v="-1"/>
    <n v="6.3058275802891304"/>
    <n v="-1"/>
    <n v="7.7636452133697098"/>
    <n v="-1"/>
    <x v="10"/>
    <x v="13"/>
    <x v="0"/>
  </r>
  <r>
    <n v="5078"/>
    <n v="6777"/>
    <m/>
    <x v="3"/>
    <n v="11"/>
    <n v="186"/>
    <n v="-1"/>
    <n v="744"/>
    <n v="-1"/>
    <n v="36.440723999374399"/>
    <n v="-1"/>
    <n v="18.876132255844901"/>
    <n v="-1"/>
    <n v="11.0756148899144"/>
    <n v="-1"/>
    <n v="4.8503032242510402"/>
    <n v="-1"/>
    <x v="10"/>
    <x v="14"/>
    <x v="0"/>
  </r>
  <r>
    <n v="5078"/>
    <n v="2959"/>
    <m/>
    <x v="3"/>
    <n v="12"/>
    <n v="228"/>
    <n v="-1"/>
    <n v="912"/>
    <n v="-1"/>
    <n v="47.080136615362797"/>
    <n v="-1"/>
    <n v="18.057246344799001"/>
    <n v="-1"/>
    <n v="15.9812984903733"/>
    <n v="-1"/>
    <n v="3.92779747905404"/>
    <n v="-1"/>
    <x v="11"/>
    <x v="0"/>
    <x v="0"/>
  </r>
  <r>
    <n v="5078"/>
    <n v="3659"/>
    <m/>
    <x v="3"/>
    <n v="12"/>
    <n v="514"/>
    <n v="-1"/>
    <n v="2056"/>
    <n v="-1"/>
    <n v="36.5494288673138"/>
    <n v="-1"/>
    <n v="41.731573495769503"/>
    <n v="-1"/>
    <n v="36.141947420220397"/>
    <n v="-1"/>
    <n v="1.7491163868558499"/>
    <n v="-1"/>
    <x v="11"/>
    <x v="0"/>
    <x v="0"/>
  </r>
  <r>
    <n v="5078"/>
    <n v="3660"/>
    <m/>
    <x v="3"/>
    <n v="12"/>
    <n v="1710"/>
    <n v="-1"/>
    <n v="6840"/>
    <n v="-1"/>
    <n v="32.390055978816498"/>
    <n v="-1"/>
    <n v="116.185213536039"/>
    <n v="-1"/>
    <n v="99.885539566229895"/>
    <n v="-1"/>
    <n v="0.52641993435610701"/>
    <n v="-1"/>
    <x v="11"/>
    <x v="0"/>
    <x v="0"/>
  </r>
  <r>
    <n v="5078"/>
    <n v="4524"/>
    <m/>
    <x v="3"/>
    <n v="12"/>
    <n v="446"/>
    <n v="-1"/>
    <n v="1784"/>
    <n v="-1"/>
    <n v="27.035439807717299"/>
    <n v="-1"/>
    <n v="84.211223186174905"/>
    <n v="-1"/>
    <n v="73.2099124377945"/>
    <n v="-1"/>
    <n v="1.9741215940363499"/>
    <n v="-1"/>
    <x v="11"/>
    <x v="0"/>
    <x v="0"/>
  </r>
  <r>
    <n v="5078"/>
    <n v="4949"/>
    <m/>
    <x v="3"/>
    <n v="12"/>
    <n v="495"/>
    <n v="-1"/>
    <n v="1980"/>
    <n v="-1"/>
    <n v="7.0181527732621101"/>
    <n v="-1"/>
    <n v="117.37722779558101"/>
    <n v="-1"/>
    <n v="100"/>
    <n v="-1"/>
    <n v="1.8207653458814099"/>
    <n v="-1"/>
    <x v="11"/>
    <x v="0"/>
    <x v="0"/>
  </r>
  <r>
    <n v="5078"/>
    <n v="4950"/>
    <m/>
    <x v="3"/>
    <n v="12"/>
    <n v="1722"/>
    <n v="-1"/>
    <n v="6888"/>
    <n v="-1"/>
    <n v="30.419394741998701"/>
    <n v="-1"/>
    <n v="115.936192416731"/>
    <n v="-1"/>
    <n v="99.797417075585699"/>
    <n v="-1"/>
    <n v="0.52277797847272101"/>
    <n v="-1"/>
    <x v="11"/>
    <x v="0"/>
    <x v="0"/>
  </r>
  <r>
    <n v="5078"/>
    <n v="4951"/>
    <m/>
    <x v="3"/>
    <n v="12"/>
    <n v="1704"/>
    <n v="-1"/>
    <n v="6816"/>
    <n v="-1"/>
    <n v="31.263991938111801"/>
    <n v="-1"/>
    <n v="114.284396353749"/>
    <n v="-1"/>
    <n v="98.346402006798399"/>
    <n v="-1"/>
    <n v="0.52828706920230895"/>
    <n v="-1"/>
    <x v="11"/>
    <x v="0"/>
    <x v="0"/>
  </r>
  <r>
    <n v="5078"/>
    <n v="4953"/>
    <m/>
    <x v="3"/>
    <n v="12"/>
    <n v="214"/>
    <n v="-1"/>
    <n v="856"/>
    <n v="-1"/>
    <n v="36.102740530575304"/>
    <n v="-1"/>
    <n v="20.399578186885201"/>
    <n v="-1"/>
    <n v="17.618479023018999"/>
    <n v="-1"/>
    <n v="3.8114401668147901"/>
    <n v="-1"/>
    <x v="11"/>
    <x v="0"/>
    <x v="0"/>
  </r>
  <r>
    <n v="5078"/>
    <n v="4954"/>
    <m/>
    <x v="3"/>
    <n v="12"/>
    <n v="91"/>
    <n v="-1"/>
    <n v="364"/>
    <n v="-1"/>
    <n v="44.913646088186297"/>
    <n v="-1"/>
    <n v="11.6966111892255"/>
    <n v="-1"/>
    <n v="11.7064722717999"/>
    <n v="-1"/>
    <n v="9.7556964444900292"/>
    <n v="-1"/>
    <x v="11"/>
    <x v="0"/>
    <x v="0"/>
  </r>
  <r>
    <n v="5078"/>
    <n v="6357"/>
    <m/>
    <x v="3"/>
    <n v="12"/>
    <n v="231"/>
    <n v="-1"/>
    <n v="924"/>
    <n v="-1"/>
    <n v="42.069584066137402"/>
    <n v="-1"/>
    <n v="20.400309727162401"/>
    <n v="-1"/>
    <n v="17.910899599465701"/>
    <n v="-1"/>
    <n v="3.8287630451308399"/>
    <n v="-1"/>
    <x v="11"/>
    <x v="0"/>
    <x v="0"/>
  </r>
  <r>
    <n v="5078"/>
    <n v="6368"/>
    <m/>
    <x v="3"/>
    <n v="12"/>
    <n v="425"/>
    <n v="-1"/>
    <n v="1700"/>
    <n v="-1"/>
    <n v="11.50673184503"/>
    <n v="-1"/>
    <n v="110.86446435398901"/>
    <n v="-1"/>
    <n v="95.902034639012896"/>
    <n v="-1"/>
    <n v="2.11717622474545"/>
    <n v="-1"/>
    <x v="11"/>
    <x v="0"/>
    <x v="0"/>
  </r>
  <r>
    <n v="5078"/>
    <n v="6639"/>
    <m/>
    <x v="3"/>
    <n v="12"/>
    <n v="117"/>
    <n v="-1"/>
    <n v="468"/>
    <n v="-1"/>
    <n v="39.242192453677703"/>
    <n v="-1"/>
    <n v="12.027793556718199"/>
    <n v="-1"/>
    <n v="7.0241623710189698"/>
    <n v="-1"/>
    <n v="7.56457493867849"/>
    <n v="-1"/>
    <x v="11"/>
    <x v="1"/>
    <x v="0"/>
  </r>
  <r>
    <n v="5078"/>
    <n v="6640"/>
    <m/>
    <x v="3"/>
    <n v="12"/>
    <n v="679"/>
    <n v="-1"/>
    <n v="2716"/>
    <n v="-1"/>
    <n v="12.8051366764475"/>
    <n v="-1"/>
    <n v="151.84980809202099"/>
    <n v="-1"/>
    <n v="91.609556371380805"/>
    <n v="-1"/>
    <n v="1.32689275496649"/>
    <n v="-1"/>
    <x v="11"/>
    <x v="2"/>
    <x v="0"/>
  </r>
  <r>
    <n v="5078"/>
    <n v="6641"/>
    <m/>
    <x v="3"/>
    <n v="12"/>
    <n v="89"/>
    <n v="-1"/>
    <n v="356"/>
    <n v="-1"/>
    <n v="29.8323974631322"/>
    <n v="-1"/>
    <n v="38.830457629170297"/>
    <n v="-1"/>
    <n v="24.971120343594698"/>
    <n v="-1"/>
    <n v="9.9717406447546395"/>
    <n v="-1"/>
    <x v="11"/>
    <x v="3"/>
    <x v="0"/>
  </r>
  <r>
    <n v="5078"/>
    <n v="6642"/>
    <m/>
    <x v="3"/>
    <n v="12"/>
    <n v="509"/>
    <n v="-1"/>
    <n v="2036"/>
    <n v="-1"/>
    <n v="35.042265691972702"/>
    <n v="-1"/>
    <n v="47.590216029477801"/>
    <n v="-1"/>
    <n v="28.284750337547401"/>
    <n v="-1"/>
    <n v="1.76958694133534"/>
    <n v="-1"/>
    <x v="11"/>
    <x v="4"/>
    <x v="0"/>
  </r>
  <r>
    <n v="5078"/>
    <n v="6644"/>
    <m/>
    <x v="3"/>
    <n v="12"/>
    <n v="1079"/>
    <n v="-1"/>
    <n v="4316"/>
    <n v="-1"/>
    <n v="31.4479406630136"/>
    <n v="-1"/>
    <n v="106.981169212116"/>
    <n v="-1"/>
    <n v="62.0607385633419"/>
    <n v="-1"/>
    <n v="0.83368470963371299"/>
    <n v="-1"/>
    <x v="11"/>
    <x v="19"/>
    <x v="0"/>
  </r>
  <r>
    <n v="5078"/>
    <n v="6645"/>
    <m/>
    <x v="3"/>
    <n v="12"/>
    <n v="670"/>
    <n v="-1"/>
    <n v="2680"/>
    <n v="-1"/>
    <n v="53.331151729812802"/>
    <n v="-1"/>
    <n v="46.293982247993902"/>
    <n v="-1"/>
    <n v="28.106295278306199"/>
    <n v="-1"/>
    <n v="1.3451685874547601"/>
    <n v="-1"/>
    <x v="11"/>
    <x v="21"/>
    <x v="0"/>
  </r>
  <r>
    <n v="5078"/>
    <n v="6646"/>
    <m/>
    <x v="3"/>
    <n v="12"/>
    <n v="712"/>
    <n v="-1"/>
    <n v="2848"/>
    <n v="-1"/>
    <n v="44.746586021639501"/>
    <n v="-1"/>
    <n v="58.7093482995054"/>
    <n v="-1"/>
    <n v="34.047871184299403"/>
    <n v="-1"/>
    <n v="1.2637471140743901"/>
    <n v="-1"/>
    <x v="11"/>
    <x v="18"/>
    <x v="0"/>
  </r>
  <r>
    <n v="5078"/>
    <n v="6647"/>
    <m/>
    <x v="3"/>
    <n v="12"/>
    <n v="369"/>
    <n v="-1"/>
    <n v="1476"/>
    <n v="-1"/>
    <n v="54.142902418828697"/>
    <n v="-1"/>
    <n v="27.230111831726401"/>
    <n v="-1"/>
    <n v="15.8036865221328"/>
    <n v="-1"/>
    <n v="2.4346692663387901"/>
    <n v="-1"/>
    <x v="11"/>
    <x v="17"/>
    <x v="0"/>
  </r>
  <r>
    <n v="5078"/>
    <n v="6760"/>
    <m/>
    <x v="3"/>
    <n v="12"/>
    <n v="683"/>
    <n v="-1"/>
    <n v="2732"/>
    <n v="-1"/>
    <n v="11.4597940222014"/>
    <n v="-1"/>
    <n v="159.63488141760701"/>
    <n v="-1"/>
    <n v="92.718438327625407"/>
    <n v="-1"/>
    <n v="1.3174064237038601"/>
    <n v="-1"/>
    <x v="11"/>
    <x v="16"/>
    <x v="0"/>
  </r>
  <r>
    <n v="5078"/>
    <n v="6761"/>
    <m/>
    <x v="3"/>
    <n v="12"/>
    <n v="1709"/>
    <n v="-1"/>
    <n v="6836"/>
    <n v="-1"/>
    <n v="32.070615656603799"/>
    <n v="-1"/>
    <n v="159.36681927229699"/>
    <n v="-1"/>
    <n v="93.968948768082299"/>
    <n v="-1"/>
    <n v="0.52908556182891298"/>
    <n v="-1"/>
    <x v="11"/>
    <x v="20"/>
    <x v="0"/>
  </r>
  <r>
    <n v="5078"/>
    <n v="6762"/>
    <m/>
    <x v="3"/>
    <n v="12"/>
    <n v="117"/>
    <n v="-1"/>
    <n v="468"/>
    <n v="-1"/>
    <n v="39.242192453677703"/>
    <n v="-1"/>
    <n v="12.027793556718199"/>
    <n v="-1"/>
    <n v="7.0241623710189698"/>
    <n v="-1"/>
    <n v="7.56457493867849"/>
    <n v="-1"/>
    <x v="11"/>
    <x v="6"/>
    <x v="0"/>
  </r>
  <r>
    <n v="5078"/>
    <n v="6763"/>
    <m/>
    <x v="3"/>
    <n v="12"/>
    <n v="517"/>
    <n v="-1"/>
    <n v="2068"/>
    <n v="-1"/>
    <n v="35.889173658172197"/>
    <n v="-1"/>
    <n v="47.5040189566595"/>
    <n v="-1"/>
    <n v="28.3757320246287"/>
    <n v="-1"/>
    <n v="1.6983607569091901"/>
    <n v="-1"/>
    <x v="11"/>
    <x v="7"/>
    <x v="0"/>
  </r>
  <r>
    <n v="5078"/>
    <n v="6764"/>
    <m/>
    <x v="3"/>
    <n v="12"/>
    <n v="149"/>
    <n v="-1"/>
    <n v="596"/>
    <n v="-1"/>
    <n v="39.294534322428198"/>
    <n v="-1"/>
    <n v="14.906338859071701"/>
    <n v="-1"/>
    <n v="8.6531093269577894"/>
    <n v="-1"/>
    <n v="5.9838857411002202"/>
    <n v="-1"/>
    <x v="11"/>
    <x v="8"/>
    <x v="0"/>
  </r>
  <r>
    <n v="5078"/>
    <n v="6765"/>
    <m/>
    <x v="3"/>
    <n v="12"/>
    <n v="105"/>
    <n v="-1"/>
    <n v="420"/>
    <n v="-1"/>
    <n v="13.7102464749166"/>
    <n v="-1"/>
    <n v="152.910137711517"/>
    <n v="-1"/>
    <n v="89.267704784240195"/>
    <n v="-1"/>
    <n v="8.5137997708021995"/>
    <n v="-1"/>
    <x v="11"/>
    <x v="9"/>
    <x v="0"/>
  </r>
  <r>
    <n v="5078"/>
    <n v="6767"/>
    <m/>
    <x v="3"/>
    <n v="12"/>
    <n v="93"/>
    <n v="-1"/>
    <n v="372"/>
    <n v="-1"/>
    <n v="47.363389975130097"/>
    <n v="-1"/>
    <n v="7.3054134380679603"/>
    <n v="-1"/>
    <n v="4.7238125441860399"/>
    <n v="-1"/>
    <n v="9.5320976341029198"/>
    <n v="-1"/>
    <x v="11"/>
    <x v="10"/>
    <x v="0"/>
  </r>
  <r>
    <n v="5078"/>
    <n v="6768"/>
    <m/>
    <x v="3"/>
    <n v="12"/>
    <n v="214"/>
    <n v="-1"/>
    <n v="856"/>
    <n v="-1"/>
    <n v="34.557518655407101"/>
    <n v="-1"/>
    <n v="28.597429706127699"/>
    <n v="-1"/>
    <n v="16.977401510150699"/>
    <n v="-1"/>
    <n v="3.8092685306101699"/>
    <n v="-1"/>
    <x v="11"/>
    <x v="11"/>
    <x v="0"/>
  </r>
  <r>
    <n v="5078"/>
    <n v="6770"/>
    <m/>
    <x v="3"/>
    <n v="12"/>
    <n v="510"/>
    <n v="-1"/>
    <n v="2040"/>
    <n v="-1"/>
    <n v="5.4866516006499904"/>
    <n v="-1"/>
    <n v="171.095985811742"/>
    <n v="-1"/>
    <n v="100"/>
    <n v="-1"/>
    <n v="1.7621947686558499"/>
    <n v="-1"/>
    <x v="11"/>
    <x v="15"/>
    <x v="0"/>
  </r>
  <r>
    <n v="5078"/>
    <n v="6775"/>
    <m/>
    <x v="3"/>
    <n v="12"/>
    <n v="105"/>
    <n v="-1"/>
    <n v="420"/>
    <n v="-1"/>
    <n v="38.836363158283199"/>
    <n v="-1"/>
    <n v="11.0054369272482"/>
    <n v="-1"/>
    <n v="6.4409173230323704"/>
    <n v="-1"/>
    <n v="8.6057437845113203"/>
    <n v="-1"/>
    <x v="11"/>
    <x v="12"/>
    <x v="0"/>
  </r>
  <r>
    <n v="5078"/>
    <n v="6776"/>
    <m/>
    <x v="3"/>
    <n v="12"/>
    <n v="149"/>
    <n v="-1"/>
    <n v="596"/>
    <n v="-1"/>
    <n v="39.295185370636801"/>
    <n v="-1"/>
    <n v="14.9795341758321"/>
    <n v="-1"/>
    <n v="8.6955991082607405"/>
    <n v="-1"/>
    <n v="5.9834434854179399"/>
    <n v="-1"/>
    <x v="11"/>
    <x v="13"/>
    <x v="0"/>
  </r>
  <r>
    <n v="5078"/>
    <n v="6777"/>
    <m/>
    <x v="3"/>
    <n v="12"/>
    <n v="220"/>
    <n v="-1"/>
    <n v="880"/>
    <n v="-1"/>
    <n v="36.989972486662602"/>
    <n v="-1"/>
    <n v="21.804501646404798"/>
    <n v="-1"/>
    <n v="12.933087713696599"/>
    <n v="-1"/>
    <n v="4.0002144019700401"/>
    <n v="-1"/>
    <x v="11"/>
    <x v="14"/>
    <x v="0"/>
  </r>
  <r>
    <n v="5078"/>
    <n v="2959"/>
    <m/>
    <x v="3"/>
    <n v="0"/>
    <n v="2808"/>
    <n v="-1"/>
    <n v="936"/>
    <n v="-1"/>
    <n v="47.067620081702003"/>
    <n v="-1"/>
    <n v="18.491545923222901"/>
    <n v="-1"/>
    <n v="16.777038441803299"/>
    <n v="-1"/>
    <n v="3.8297742762457898"/>
    <n v="-1"/>
    <x v="12"/>
    <x v="0"/>
    <x v="0"/>
  </r>
  <r>
    <n v="5078"/>
    <n v="3659"/>
    <m/>
    <x v="3"/>
    <n v="0"/>
    <n v="6379"/>
    <n v="-1"/>
    <n v="2126.3333333333298"/>
    <n v="-1"/>
    <n v="37.804606788663001"/>
    <n v="-1"/>
    <n v="43.570842031867201"/>
    <n v="-1"/>
    <n v="38.233580526404303"/>
    <n v="-1"/>
    <n v="1.6884829958621801"/>
    <n v="-1"/>
    <x v="12"/>
    <x v="0"/>
    <x v="0"/>
  </r>
  <r>
    <n v="5078"/>
    <n v="3660"/>
    <m/>
    <x v="3"/>
    <n v="0"/>
    <n v="20637"/>
    <n v="-1"/>
    <n v="6879"/>
    <n v="-1"/>
    <n v="38.009072025099698"/>
    <n v="-1"/>
    <n v="105.712676678967"/>
    <n v="-1"/>
    <n v="91.917071325680496"/>
    <n v="-1"/>
    <n v="0.52350759691889703"/>
    <n v="-1"/>
    <x v="12"/>
    <x v="0"/>
    <x v="0"/>
  </r>
  <r>
    <n v="5078"/>
    <n v="4524"/>
    <m/>
    <x v="3"/>
    <n v="0"/>
    <n v="5182"/>
    <n v="-1"/>
    <n v="1727.3333333333301"/>
    <n v="-1"/>
    <n v="27.042588272874099"/>
    <n v="-1"/>
    <n v="82.787141261913504"/>
    <n v="-1"/>
    <n v="72.802536311651707"/>
    <n v="-1"/>
    <n v="2.0211648964990001"/>
    <n v="-1"/>
    <x v="12"/>
    <x v="0"/>
    <x v="0"/>
  </r>
  <r>
    <n v="5078"/>
    <n v="4949"/>
    <m/>
    <x v="3"/>
    <n v="0"/>
    <n v="7975"/>
    <n v="-1"/>
    <n v="2658.3333333333298"/>
    <n v="-1"/>
    <n v="30.885949729118799"/>
    <n v="-1"/>
    <n v="84.815457836163205"/>
    <n v="-1"/>
    <n v="72.418550296759307"/>
    <n v="-1"/>
    <n v="1.35371040460932"/>
    <n v="-1"/>
    <x v="12"/>
    <x v="0"/>
    <x v="0"/>
  </r>
  <r>
    <n v="5078"/>
    <n v="4950"/>
    <m/>
    <x v="3"/>
    <n v="0"/>
    <n v="20587"/>
    <n v="-1"/>
    <n v="6862.3333333333303"/>
    <n v="-1"/>
    <n v="36.060894570033803"/>
    <n v="-1"/>
    <n v="107.431629939679"/>
    <n v="-1"/>
    <n v="93.425470518185804"/>
    <n v="-1"/>
    <n v="0.52472203011375596"/>
    <n v="-1"/>
    <x v="12"/>
    <x v="0"/>
    <x v="0"/>
  </r>
  <r>
    <n v="5078"/>
    <n v="4951"/>
    <m/>
    <x v="3"/>
    <n v="0"/>
    <n v="20679"/>
    <n v="-1"/>
    <n v="6893"/>
    <n v="-1"/>
    <n v="36.9965522251563"/>
    <n v="-1"/>
    <n v="106.581319368352"/>
    <n v="-1"/>
    <n v="92.682019981238795"/>
    <n v="-1"/>
    <n v="0.52247892660541895"/>
    <n v="-1"/>
    <x v="12"/>
    <x v="0"/>
    <x v="0"/>
  </r>
  <r>
    <n v="5078"/>
    <n v="4953"/>
    <m/>
    <x v="3"/>
    <n v="0"/>
    <n v="2697"/>
    <n v="-1"/>
    <n v="899"/>
    <n v="-1"/>
    <n v="36.300254133974597"/>
    <n v="-1"/>
    <n v="22.1007912676506"/>
    <n v="-1"/>
    <n v="19.009677419696398"/>
    <n v="-1"/>
    <n v="3.87477251278934"/>
    <n v="-1"/>
    <x v="12"/>
    <x v="0"/>
    <x v="0"/>
  </r>
  <r>
    <n v="5078"/>
    <n v="4954"/>
    <m/>
    <x v="3"/>
    <n v="0"/>
    <n v="1349"/>
    <n v="-1"/>
    <n v="449.66666666666703"/>
    <n v="-1"/>
    <n v="40.970153943954202"/>
    <n v="-1"/>
    <n v="20.165694119886702"/>
    <n v="-1"/>
    <n v="21.222352928462101"/>
    <n v="-1"/>
    <n v="7.7821774562555897"/>
    <n v="-1"/>
    <x v="12"/>
    <x v="0"/>
    <x v="0"/>
  </r>
  <r>
    <n v="5078"/>
    <n v="6357"/>
    <m/>
    <x v="3"/>
    <n v="0"/>
    <n v="2560"/>
    <n v="-1"/>
    <n v="853.33333333333303"/>
    <n v="-1"/>
    <n v="43.356705540093898"/>
    <n v="-1"/>
    <n v="19.364718317341701"/>
    <n v="-1"/>
    <n v="17.568617255555498"/>
    <n v="-1"/>
    <n v="4.1374278466415602"/>
    <n v="-1"/>
    <x v="12"/>
    <x v="0"/>
    <x v="0"/>
  </r>
  <r>
    <n v="5078"/>
    <n v="6368"/>
    <m/>
    <x v="3"/>
    <n v="0"/>
    <n v="6141"/>
    <n v="-1"/>
    <n v="2047"/>
    <n v="-1"/>
    <n v="26.010600987382499"/>
    <n v="-1"/>
    <n v="72.196305817511004"/>
    <n v="-1"/>
    <n v="63.186436886157203"/>
    <n v="-1"/>
    <n v="1.74617262598511"/>
    <n v="-1"/>
    <x v="12"/>
    <x v="0"/>
    <x v="0"/>
  </r>
  <r>
    <n v="5078"/>
    <n v="6639"/>
    <m/>
    <x v="3"/>
    <n v="0"/>
    <n v="1268"/>
    <n v="-1"/>
    <n v="422.66666666666703"/>
    <n v="-1"/>
    <n v="39.345915932638199"/>
    <n v="-1"/>
    <n v="11.609199008989201"/>
    <n v="-1"/>
    <n v="6.7290176392989496"/>
    <n v="-1"/>
    <n v="8.40220322597437"/>
    <n v="-1"/>
    <x v="12"/>
    <x v="1"/>
    <x v="0"/>
  </r>
  <r>
    <n v="5078"/>
    <n v="6640"/>
    <m/>
    <x v="3"/>
    <n v="0"/>
    <n v="8575"/>
    <n v="-1"/>
    <n v="2858.3333333333298"/>
    <n v="-1"/>
    <n v="18.346219314914599"/>
    <n v="-1"/>
    <n v="133.72289966939101"/>
    <n v="-1"/>
    <n v="82.372161947545194"/>
    <n v="-1"/>
    <n v="1.25890231247291"/>
    <n v="-1"/>
    <x v="12"/>
    <x v="2"/>
    <x v="0"/>
  </r>
  <r>
    <n v="5078"/>
    <n v="6641"/>
    <m/>
    <x v="3"/>
    <n v="0"/>
    <n v="1344"/>
    <n v="-1"/>
    <n v="448"/>
    <n v="-1"/>
    <n v="30.466565404170499"/>
    <n v="-1"/>
    <n v="50.574649285653102"/>
    <n v="-1"/>
    <n v="35.016806986745898"/>
    <n v="-1"/>
    <n v="7.7745783160863802"/>
    <n v="-1"/>
    <x v="12"/>
    <x v="3"/>
    <x v="0"/>
  </r>
  <r>
    <n v="5078"/>
    <n v="6642"/>
    <m/>
    <x v="3"/>
    <n v="0"/>
    <n v="6369"/>
    <n v="-1"/>
    <n v="2123"/>
    <n v="-1"/>
    <n v="37.245344441403198"/>
    <n v="-1"/>
    <n v="47.270157323764003"/>
    <n v="-1"/>
    <n v="28.694274857879002"/>
    <n v="-1"/>
    <n v="1.6963387970011301"/>
    <n v="-1"/>
    <x v="12"/>
    <x v="4"/>
    <x v="0"/>
  </r>
  <r>
    <n v="5078"/>
    <n v="6644"/>
    <m/>
    <x v="3"/>
    <n v="0"/>
    <n v="12672"/>
    <n v="-1"/>
    <n v="4224"/>
    <n v="-1"/>
    <n v="31.701516058948499"/>
    <n v="-1"/>
    <n v="107.31702352674399"/>
    <n v="-1"/>
    <n v="62.259275587040499"/>
    <n v="-1"/>
    <n v="0.85145628468617096"/>
    <n v="-1"/>
    <x v="12"/>
    <x v="19"/>
    <x v="0"/>
  </r>
  <r>
    <n v="5078"/>
    <n v="6645"/>
    <m/>
    <x v="3"/>
    <n v="0"/>
    <n v="7947"/>
    <n v="-1"/>
    <n v="2649"/>
    <n v="-1"/>
    <n v="52.806280930360302"/>
    <n v="-1"/>
    <n v="46.559662811200198"/>
    <n v="-1"/>
    <n v="29.473057905326399"/>
    <n v="-1"/>
    <n v="1.35402476822967"/>
    <n v="-1"/>
    <x v="12"/>
    <x v="21"/>
    <x v="0"/>
  </r>
  <r>
    <n v="5078"/>
    <n v="6646"/>
    <m/>
    <x v="3"/>
    <n v="0"/>
    <n v="8403"/>
    <n v="-1"/>
    <n v="2801"/>
    <n v="-1"/>
    <n v="44.807751515939799"/>
    <n v="-1"/>
    <n v="58.2674811465725"/>
    <n v="-1"/>
    <n v="33.799156778701999"/>
    <n v="-1"/>
    <n v="1.2845977686615799"/>
    <n v="-1"/>
    <x v="12"/>
    <x v="18"/>
    <x v="0"/>
  </r>
  <r>
    <n v="5078"/>
    <n v="6647"/>
    <m/>
    <x v="3"/>
    <n v="0"/>
    <n v="4270"/>
    <n v="-1"/>
    <n v="1423.3333333333301"/>
    <n v="-1"/>
    <n v="54.7635611003085"/>
    <n v="-1"/>
    <n v="26.1039514531188"/>
    <n v="-1"/>
    <n v="15.148001354487"/>
    <n v="-1"/>
    <n v="2.52542640917037"/>
    <n v="-1"/>
    <x v="12"/>
    <x v="17"/>
    <x v="0"/>
  </r>
  <r>
    <n v="5078"/>
    <n v="6760"/>
    <m/>
    <x v="3"/>
    <n v="0"/>
    <n v="8444"/>
    <n v="-1"/>
    <n v="2814.6666666666702"/>
    <n v="-1"/>
    <n v="15.8355685870694"/>
    <n v="-1"/>
    <n v="146.991798424775"/>
    <n v="-1"/>
    <n v="86.406325501832896"/>
    <n v="-1"/>
    <n v="1.27718732997674"/>
    <n v="-1"/>
    <x v="12"/>
    <x v="16"/>
    <x v="0"/>
  </r>
  <r>
    <n v="5078"/>
    <n v="6761"/>
    <m/>
    <x v="3"/>
    <n v="0"/>
    <n v="20641"/>
    <n v="-1"/>
    <n v="6880.3333333333303"/>
    <n v="-1"/>
    <n v="38.178292163420998"/>
    <n v="-1"/>
    <n v="137.20117547218899"/>
    <n v="-1"/>
    <n v="82.176956980840203"/>
    <n v="-1"/>
    <n v="0.52564974298098099"/>
    <n v="-1"/>
    <x v="12"/>
    <x v="20"/>
    <x v="0"/>
  </r>
  <r>
    <n v="5078"/>
    <n v="6762"/>
    <m/>
    <x v="3"/>
    <n v="0"/>
    <n v="1268"/>
    <n v="-1"/>
    <n v="422.66666666666703"/>
    <n v="-1"/>
    <n v="39.345915932638199"/>
    <n v="-1"/>
    <n v="11.609199008989201"/>
    <n v="-1"/>
    <n v="6.7290176392989496"/>
    <n v="-1"/>
    <n v="8.40220322597437"/>
    <n v="-1"/>
    <x v="12"/>
    <x v="6"/>
    <x v="0"/>
  </r>
  <r>
    <n v="5078"/>
    <n v="6763"/>
    <m/>
    <x v="3"/>
    <n v="0"/>
    <n v="6390"/>
    <n v="-1"/>
    <n v="2130"/>
    <n v="-1"/>
    <n v="36.793723894592802"/>
    <n v="-1"/>
    <n v="48.7773235398829"/>
    <n v="-1"/>
    <n v="29.632673633717701"/>
    <n v="-1"/>
    <n v="1.65296707595542"/>
    <n v="-1"/>
    <x v="12"/>
    <x v="7"/>
    <x v="0"/>
  </r>
  <r>
    <n v="5078"/>
    <n v="6764"/>
    <m/>
    <x v="3"/>
    <n v="0"/>
    <n v="1216"/>
    <n v="-1"/>
    <n v="405.33333333333297"/>
    <n v="-1"/>
    <n v="39.161774174742298"/>
    <n v="-1"/>
    <n v="10.397012724546499"/>
    <n v="-1"/>
    <n v="6.0375299642259099"/>
    <n v="-1"/>
    <n v="8.6651514804187197"/>
    <n v="-1"/>
    <x v="12"/>
    <x v="8"/>
    <x v="0"/>
  </r>
  <r>
    <n v="5078"/>
    <n v="6765"/>
    <m/>
    <x v="3"/>
    <n v="0"/>
    <n v="798"/>
    <n v="-1"/>
    <n v="266"/>
    <n v="-1"/>
    <n v="22.913426243231601"/>
    <n v="-1"/>
    <n v="70.253361116008804"/>
    <n v="-1"/>
    <n v="41.562926757025402"/>
    <n v="-1"/>
    <n v="12.463510115786001"/>
    <n v="-1"/>
    <x v="12"/>
    <x v="9"/>
    <x v="0"/>
  </r>
  <r>
    <n v="5078"/>
    <n v="6767"/>
    <m/>
    <x v="3"/>
    <n v="0"/>
    <n v="1350"/>
    <n v="-1"/>
    <n v="450"/>
    <n v="-1"/>
    <n v="47.1009426140984"/>
    <n v="-1"/>
    <n v="9.1980750454697393"/>
    <n v="-1"/>
    <n v="6.3442619032050898"/>
    <n v="-1"/>
    <n v="7.8594608586191601"/>
    <n v="-1"/>
    <x v="12"/>
    <x v="10"/>
    <x v="0"/>
  </r>
  <r>
    <n v="5078"/>
    <n v="6768"/>
    <m/>
    <x v="3"/>
    <n v="0"/>
    <n v="2697"/>
    <n v="-1"/>
    <n v="899"/>
    <n v="-1"/>
    <n v="35.159685372730401"/>
    <n v="-1"/>
    <n v="29.4558195829892"/>
    <n v="-1"/>
    <n v="17.384509260652401"/>
    <n v="-1"/>
    <n v="3.8513585054970298"/>
    <n v="-1"/>
    <x v="12"/>
    <x v="11"/>
    <x v="0"/>
  </r>
  <r>
    <n v="5078"/>
    <n v="6770"/>
    <m/>
    <x v="3"/>
    <n v="0"/>
    <n v="8159"/>
    <n v="-1"/>
    <n v="2719.6666666666702"/>
    <n v="-1"/>
    <n v="30.477427736116098"/>
    <n v="-1"/>
    <n v="111.542797015613"/>
    <n v="-1"/>
    <n v="65.076809072868201"/>
    <n v="-1"/>
    <n v="1.3231859581451599"/>
    <n v="-1"/>
    <x v="12"/>
    <x v="15"/>
    <x v="0"/>
  </r>
  <r>
    <n v="5078"/>
    <n v="6775"/>
    <m/>
    <x v="3"/>
    <n v="0"/>
    <n v="1078"/>
    <n v="-1"/>
    <n v="359.33333333333297"/>
    <n v="-1"/>
    <n v="39.125010817493298"/>
    <n v="-1"/>
    <n v="9.7421777331064607"/>
    <n v="-1"/>
    <n v="5.8028702342212704"/>
    <n v="-1"/>
    <n v="9.8116919128852995"/>
    <n v="-1"/>
    <x v="12"/>
    <x v="12"/>
    <x v="0"/>
  </r>
  <r>
    <n v="5078"/>
    <n v="6776"/>
    <m/>
    <x v="3"/>
    <n v="0"/>
    <n v="1217"/>
    <n v="-1"/>
    <n v="405.66666666666703"/>
    <n v="-1"/>
    <n v="39.156790058480603"/>
    <n v="-1"/>
    <n v="10.419753269176701"/>
    <n v="-1"/>
    <n v="6.0509211123675799"/>
    <n v="-1"/>
    <n v="8.6598186369088594"/>
    <n v="-1"/>
    <x v="12"/>
    <x v="13"/>
    <x v="0"/>
  </r>
  <r>
    <n v="5078"/>
    <n v="6777"/>
    <m/>
    <x v="3"/>
    <n v="0"/>
    <n v="2690"/>
    <n v="-1"/>
    <n v="896.66666666666697"/>
    <n v="-1"/>
    <n v="36.708746831658097"/>
    <n v="-1"/>
    <n v="23.849663545992001"/>
    <n v="-1"/>
    <n v="14.071891199227201"/>
    <n v="-1"/>
    <n v="3.88398285917228"/>
    <n v="-1"/>
    <x v="12"/>
    <x v="14"/>
    <x v="0"/>
  </r>
  <r>
    <n v="5080"/>
    <n v="2959"/>
    <m/>
    <x v="3"/>
    <n v="1"/>
    <n v="235"/>
    <n v="-1"/>
    <n v="940"/>
    <n v="-1"/>
    <n v="47.033620550700299"/>
    <n v="-1"/>
    <n v="17.860260001669801"/>
    <n v="-1"/>
    <n v="16.660875878655901"/>
    <n v="-1"/>
    <n v="3.8159274000709602"/>
    <n v="-1"/>
    <x v="0"/>
    <x v="0"/>
    <x v="0"/>
  </r>
  <r>
    <n v="5080"/>
    <n v="3659"/>
    <m/>
    <x v="3"/>
    <n v="1"/>
    <n v="457"/>
    <n v="-1"/>
    <n v="1828"/>
    <n v="-1"/>
    <n v="38.402150833331"/>
    <n v="-1"/>
    <n v="38.030327427986897"/>
    <n v="-1"/>
    <n v="34.087367931224399"/>
    <n v="-1"/>
    <n v="1.93068575200168"/>
    <n v="-1"/>
    <x v="0"/>
    <x v="0"/>
    <x v="0"/>
  </r>
  <r>
    <n v="5080"/>
    <n v="3660"/>
    <m/>
    <x v="3"/>
    <n v="1"/>
    <n v="1363"/>
    <n v="-1"/>
    <n v="5452"/>
    <n v="-1"/>
    <n v="49.778457079806699"/>
    <n v="-1"/>
    <n v="76.473438124334095"/>
    <n v="-1"/>
    <n v="67.832248029474798"/>
    <n v="-1"/>
    <n v="0.66022860460085797"/>
    <n v="-1"/>
    <x v="0"/>
    <x v="0"/>
    <x v="0"/>
  </r>
  <r>
    <n v="5080"/>
    <n v="4524"/>
    <m/>
    <x v="3"/>
    <n v="1"/>
    <n v="404"/>
    <n v="-1"/>
    <n v="1616"/>
    <n v="-1"/>
    <n v="26.388518321497699"/>
    <n v="-1"/>
    <n v="82.771389040955995"/>
    <n v="-1"/>
    <n v="74.838738660982102"/>
    <n v="-1"/>
    <n v="2.1483071047366402"/>
    <n v="-1"/>
    <x v="0"/>
    <x v="0"/>
    <x v="0"/>
  </r>
  <r>
    <n v="5080"/>
    <n v="4949"/>
    <m/>
    <x v="3"/>
    <n v="1"/>
    <n v="863"/>
    <n v="-1"/>
    <n v="3452"/>
    <n v="-1"/>
    <n v="48.884373642458797"/>
    <n v="-1"/>
    <n v="59.459302974370303"/>
    <n v="-1"/>
    <n v="50.944002006952601"/>
    <n v="-1"/>
    <n v="1.04133986719307"/>
    <n v="-1"/>
    <x v="0"/>
    <x v="0"/>
    <x v="0"/>
  </r>
  <r>
    <n v="5080"/>
    <n v="4950"/>
    <m/>
    <x v="3"/>
    <n v="1"/>
    <n v="1344"/>
    <n v="-1"/>
    <n v="5376"/>
    <n v="-1"/>
    <n v="49.822371637247102"/>
    <n v="-1"/>
    <n v="73.222412547695399"/>
    <n v="-1"/>
    <n v="65.133277422888"/>
    <n v="-1"/>
    <n v="0.67029698860601294"/>
    <n v="-1"/>
    <x v="0"/>
    <x v="0"/>
    <x v="0"/>
  </r>
  <r>
    <n v="5080"/>
    <n v="4951"/>
    <m/>
    <x v="3"/>
    <n v="1"/>
    <n v="1391"/>
    <n v="-1"/>
    <n v="5564"/>
    <n v="-1"/>
    <n v="47.792356199286502"/>
    <n v="-1"/>
    <n v="81.130237691615307"/>
    <n v="-1"/>
    <n v="71.958960549701203"/>
    <n v="-1"/>
    <n v="0.647604227140403"/>
    <n v="-1"/>
    <x v="0"/>
    <x v="0"/>
    <x v="0"/>
  </r>
  <r>
    <n v="5080"/>
    <n v="4953"/>
    <m/>
    <x v="3"/>
    <n v="1"/>
    <n v="87"/>
    <n v="-1"/>
    <n v="348"/>
    <n v="-1"/>
    <n v="37.921700784932398"/>
    <n v="-1"/>
    <n v="8.3571728733371309"/>
    <n v="-1"/>
    <n v="7.2427791294952897"/>
    <n v="-1"/>
    <n v="9.3831351198037893"/>
    <n v="-1"/>
    <x v="0"/>
    <x v="0"/>
    <x v="0"/>
  </r>
  <r>
    <n v="5080"/>
    <n v="4954"/>
    <m/>
    <x v="3"/>
    <n v="1"/>
    <n v="123"/>
    <n v="-1"/>
    <n v="492"/>
    <n v="-1"/>
    <n v="40.7464082068729"/>
    <n v="-1"/>
    <n v="16.9082711268716"/>
    <n v="-1"/>
    <n v="17.908643969036099"/>
    <n v="-1"/>
    <n v="7.1857672936605201"/>
    <n v="-1"/>
    <x v="0"/>
    <x v="0"/>
    <x v="0"/>
  </r>
  <r>
    <n v="5080"/>
    <n v="6357"/>
    <m/>
    <x v="3"/>
    <n v="1"/>
    <n v="203"/>
    <n v="-1"/>
    <n v="812"/>
    <n v="-1"/>
    <n v="43.767939388933897"/>
    <n v="-1"/>
    <n v="17.312575514756201"/>
    <n v="-1"/>
    <n v="15.9560891053394"/>
    <n v="-1"/>
    <n v="4.3665027515610104"/>
    <n v="-1"/>
    <x v="0"/>
    <x v="0"/>
    <x v="0"/>
  </r>
  <r>
    <n v="5080"/>
    <n v="6368"/>
    <m/>
    <x v="3"/>
    <n v="1"/>
    <n v="425"/>
    <n v="-1"/>
    <n v="1700"/>
    <n v="-1"/>
    <n v="32.892996192141602"/>
    <n v="-1"/>
    <n v="45.827480988803202"/>
    <n v="-1"/>
    <n v="41.268053881418702"/>
    <n v="-1"/>
    <n v="2.10823203022239"/>
    <n v="-1"/>
    <x v="0"/>
    <x v="0"/>
    <x v="0"/>
  </r>
  <r>
    <n v="5080"/>
    <n v="6639"/>
    <m/>
    <x v="3"/>
    <n v="1"/>
    <n v="60"/>
    <n v="-1"/>
    <n v="240"/>
    <n v="-1"/>
    <n v="38.876476729470497"/>
    <n v="-1"/>
    <n v="6.23240666829766"/>
    <n v="-1"/>
    <n v="3.6004110593189398"/>
    <n v="-1"/>
    <n v="14.835991329664999"/>
    <n v="-1"/>
    <x v="0"/>
    <x v="1"/>
    <x v="0"/>
  </r>
  <r>
    <n v="5080"/>
    <n v="6640"/>
    <m/>
    <x v="3"/>
    <n v="1"/>
    <n v="591"/>
    <n v="-1"/>
    <n v="2364"/>
    <n v="-1"/>
    <n v="42.945030446685301"/>
    <n v="-1"/>
    <n v="47.712721764744899"/>
    <n v="-1"/>
    <n v="30.5252270791336"/>
    <n v="-1"/>
    <n v="1.51998050378257"/>
    <n v="-1"/>
    <x v="0"/>
    <x v="2"/>
    <x v="0"/>
  </r>
  <r>
    <n v="5080"/>
    <n v="6641"/>
    <m/>
    <x v="3"/>
    <n v="1"/>
    <n v="121"/>
    <n v="-1"/>
    <n v="484"/>
    <n v="-1"/>
    <n v="30.962755104397399"/>
    <n v="-1"/>
    <n v="42.257483280696803"/>
    <n v="-1"/>
    <n v="30.130183994075001"/>
    <n v="-1"/>
    <n v="7.3851217048192197"/>
    <n v="-1"/>
    <x v="0"/>
    <x v="3"/>
    <x v="0"/>
  </r>
  <r>
    <n v="5080"/>
    <n v="6642"/>
    <m/>
    <x v="3"/>
    <n v="1"/>
    <n v="441"/>
    <n v="-1"/>
    <n v="1764"/>
    <n v="-1"/>
    <n v="37.926148060331499"/>
    <n v="-1"/>
    <n v="39.083317372277897"/>
    <n v="-1"/>
    <n v="24.550492544861999"/>
    <n v="-1"/>
    <n v="2.0408647361486301"/>
    <n v="-1"/>
    <x v="0"/>
    <x v="4"/>
    <x v="0"/>
  </r>
  <r>
    <n v="5080"/>
    <n v="6644"/>
    <m/>
    <x v="3"/>
    <n v="1"/>
    <n v="850"/>
    <n v="-1"/>
    <n v="3400"/>
    <n v="-1"/>
    <n v="33.6219947760368"/>
    <n v="-1"/>
    <n v="84.492986099217802"/>
    <n v="-1"/>
    <n v="49.131857777561898"/>
    <n v="-1"/>
    <n v="1.0585369466071901"/>
    <n v="-1"/>
    <x v="0"/>
    <x v="19"/>
    <x v="0"/>
  </r>
  <r>
    <n v="5080"/>
    <n v="6645"/>
    <m/>
    <x v="3"/>
    <n v="1"/>
    <n v="461"/>
    <n v="-1"/>
    <n v="1844"/>
    <n v="-1"/>
    <n v="54.179432689860398"/>
    <n v="-1"/>
    <n v="31.277008934329299"/>
    <n v="-1"/>
    <n v="21.714251131792899"/>
    <n v="-1"/>
    <n v="1.9314978904092099"/>
    <n v="-1"/>
    <x v="0"/>
    <x v="21"/>
    <x v="0"/>
  </r>
  <r>
    <n v="5080"/>
    <n v="6646"/>
    <m/>
    <x v="3"/>
    <n v="1"/>
    <n v="597"/>
    <n v="-1"/>
    <n v="2388"/>
    <n v="-1"/>
    <n v="45.113590869058903"/>
    <n v="-1"/>
    <n v="48.234506162934899"/>
    <n v="-1"/>
    <n v="28.0331212078612"/>
    <n v="-1"/>
    <n v="1.5064395411636"/>
    <n v="-1"/>
    <x v="0"/>
    <x v="18"/>
    <x v="0"/>
  </r>
  <r>
    <n v="5080"/>
    <n v="6647"/>
    <m/>
    <x v="3"/>
    <n v="1"/>
    <n v="232"/>
    <n v="-1"/>
    <n v="928"/>
    <n v="-1"/>
    <n v="55.522230130747303"/>
    <n v="-1"/>
    <n v="16.693025996284799"/>
    <n v="-1"/>
    <n v="9.7163196122103095"/>
    <n v="-1"/>
    <n v="3.7941926400916999"/>
    <n v="-1"/>
    <x v="0"/>
    <x v="17"/>
    <x v="0"/>
  </r>
  <r>
    <n v="5080"/>
    <n v="6760"/>
    <m/>
    <x v="3"/>
    <n v="1"/>
    <n v="769"/>
    <n v="-1"/>
    <n v="3076"/>
    <n v="-1"/>
    <n v="45.693951772233298"/>
    <n v="-1"/>
    <n v="58.762196723374203"/>
    <n v="-1"/>
    <n v="35.129043414173502"/>
    <n v="-1"/>
    <n v="1.1710290520228299"/>
    <n v="-1"/>
    <x v="0"/>
    <x v="16"/>
    <x v="0"/>
  </r>
  <r>
    <n v="5080"/>
    <n v="6761"/>
    <m/>
    <x v="3"/>
    <n v="1"/>
    <n v="1366"/>
    <n v="-1"/>
    <n v="5464"/>
    <n v="-1"/>
    <n v="49.555088907894003"/>
    <n v="-1"/>
    <n v="86.252685054762097"/>
    <n v="-1"/>
    <n v="53.217302210987498"/>
    <n v="-1"/>
    <n v="0.66017324041681802"/>
    <n v="-1"/>
    <x v="0"/>
    <x v="20"/>
    <x v="0"/>
  </r>
  <r>
    <n v="5080"/>
    <n v="6762"/>
    <m/>
    <x v="3"/>
    <n v="1"/>
    <n v="60"/>
    <n v="-1"/>
    <n v="240"/>
    <n v="-1"/>
    <n v="38.876476729470497"/>
    <n v="-1"/>
    <n v="6.23240666829766"/>
    <n v="-1"/>
    <n v="3.6004110593189398"/>
    <n v="-1"/>
    <n v="14.835991329664999"/>
    <n v="-1"/>
    <x v="0"/>
    <x v="6"/>
    <x v="0"/>
  </r>
  <r>
    <n v="5080"/>
    <n v="6763"/>
    <m/>
    <x v="3"/>
    <n v="1"/>
    <n v="481"/>
    <n v="-1"/>
    <n v="1924"/>
    <n v="-1"/>
    <n v="37.1758483636793"/>
    <n v="-1"/>
    <n v="42.112413814480597"/>
    <n v="-1"/>
    <n v="26.356122327226402"/>
    <n v="-1"/>
    <n v="1.86784462504588"/>
    <n v="-1"/>
    <x v="0"/>
    <x v="7"/>
    <x v="0"/>
  </r>
  <r>
    <n v="5080"/>
    <n v="6764"/>
    <m/>
    <x v="3"/>
    <n v="1"/>
    <n v="85"/>
    <n v="-1"/>
    <n v="340"/>
    <n v="-1"/>
    <n v="38.102215819889999"/>
    <n v="-1"/>
    <n v="8.5010129802699996"/>
    <n v="-1"/>
    <n v="4.9462615068543503"/>
    <n v="-1"/>
    <n v="10.319213956149"/>
    <n v="-1"/>
    <x v="0"/>
    <x v="8"/>
    <x v="0"/>
  </r>
  <r>
    <n v="5080"/>
    <n v="6765"/>
    <m/>
    <x v="3"/>
    <n v="1"/>
    <n v="65"/>
    <n v="-1"/>
    <n v="260"/>
    <n v="-1"/>
    <n v="20.100603777394198"/>
    <n v="-1"/>
    <n v="66.124869937003993"/>
    <n v="-1"/>
    <n v="39.349646798500899"/>
    <n v="-1"/>
    <n v="13.100475080338001"/>
    <n v="-1"/>
    <x v="0"/>
    <x v="9"/>
    <x v="0"/>
  </r>
  <r>
    <n v="5080"/>
    <n v="6767"/>
    <m/>
    <x v="3"/>
    <n v="1"/>
    <n v="130"/>
    <n v="-1"/>
    <n v="520"/>
    <n v="-1"/>
    <n v="48.423532491275601"/>
    <n v="-1"/>
    <n v="10.083825207230801"/>
    <n v="-1"/>
    <n v="6.9584642268444599"/>
    <n v="-1"/>
    <n v="6.9442909700638102"/>
    <n v="-1"/>
    <x v="0"/>
    <x v="10"/>
    <x v="0"/>
  </r>
  <r>
    <n v="5080"/>
    <n v="6768"/>
    <m/>
    <x v="3"/>
    <n v="1"/>
    <n v="87"/>
    <n v="-1"/>
    <n v="348"/>
    <n v="-1"/>
    <n v="38.044678201174598"/>
    <n v="-1"/>
    <n v="8.5662615120431091"/>
    <n v="-1"/>
    <n v="5.1110960721207999"/>
    <n v="-1"/>
    <n v="9.3792486646782702"/>
    <n v="-1"/>
    <x v="0"/>
    <x v="11"/>
    <x v="0"/>
  </r>
  <r>
    <n v="5080"/>
    <n v="6770"/>
    <m/>
    <x v="3"/>
    <n v="1"/>
    <n v="871"/>
    <n v="-1"/>
    <n v="3484"/>
    <n v="-1"/>
    <n v="50.732521780457098"/>
    <n v="-1"/>
    <n v="59.404065096364398"/>
    <n v="-1"/>
    <n v="34.8598742177969"/>
    <n v="-1"/>
    <n v="1.0328574302842799"/>
    <n v="-1"/>
    <x v="0"/>
    <x v="15"/>
    <x v="0"/>
  </r>
  <r>
    <n v="5080"/>
    <n v="6775"/>
    <m/>
    <x v="3"/>
    <n v="1"/>
    <n v="77"/>
    <n v="-1"/>
    <n v="308"/>
    <n v="-1"/>
    <n v="38.043078353265201"/>
    <n v="-1"/>
    <n v="8.1719799567612696"/>
    <n v="-1"/>
    <n v="4.8387375880457597"/>
    <n v="-1"/>
    <n v="11.666071245759101"/>
    <n v="-1"/>
    <x v="0"/>
    <x v="12"/>
    <x v="0"/>
  </r>
  <r>
    <n v="5080"/>
    <n v="6776"/>
    <m/>
    <x v="3"/>
    <n v="1"/>
    <n v="85"/>
    <n v="-1"/>
    <n v="340"/>
    <n v="-1"/>
    <n v="38.121880663172298"/>
    <n v="-1"/>
    <n v="8.5258669828774902"/>
    <n v="-1"/>
    <n v="4.9607226536228604"/>
    <n v="-1"/>
    <n v="10.3201991708459"/>
    <n v="-1"/>
    <x v="0"/>
    <x v="13"/>
    <x v="0"/>
  </r>
  <r>
    <n v="5080"/>
    <n v="6777"/>
    <m/>
    <x v="3"/>
    <n v="1"/>
    <n v="94"/>
    <n v="-1"/>
    <n v="376"/>
    <n v="-1"/>
    <n v="38.2999015666174"/>
    <n v="-1"/>
    <n v="9.1258371558264297"/>
    <n v="-1"/>
    <n v="5.44051339525494"/>
    <n v="-1"/>
    <n v="9.5889989688107793"/>
    <n v="-1"/>
    <x v="0"/>
    <x v="14"/>
    <x v="0"/>
  </r>
  <r>
    <n v="5080"/>
    <n v="2959"/>
    <m/>
    <x v="3"/>
    <n v="2"/>
    <n v="232"/>
    <n v="-1"/>
    <n v="928"/>
    <n v="-1"/>
    <n v="47.853123286416903"/>
    <n v="-1"/>
    <n v="17.5994110464747"/>
    <n v="-1"/>
    <n v="16.303861664567599"/>
    <n v="-1"/>
    <n v="3.8840410185243299"/>
    <n v="-1"/>
    <x v="1"/>
    <x v="0"/>
    <x v="0"/>
  </r>
  <r>
    <n v="5080"/>
    <n v="3659"/>
    <m/>
    <x v="3"/>
    <n v="2"/>
    <n v="543"/>
    <n v="-1"/>
    <n v="2172"/>
    <n v="-1"/>
    <n v="38.200409848566103"/>
    <n v="-1"/>
    <n v="45.5989732743449"/>
    <n v="-1"/>
    <n v="40.5255176151095"/>
    <n v="-1"/>
    <n v="1.6550625077235801"/>
    <n v="-1"/>
    <x v="1"/>
    <x v="0"/>
    <x v="0"/>
  </r>
  <r>
    <n v="5080"/>
    <n v="3660"/>
    <m/>
    <x v="3"/>
    <n v="2"/>
    <n v="1742"/>
    <n v="-1"/>
    <n v="6968"/>
    <n v="-1"/>
    <n v="45.6232194031113"/>
    <n v="-1"/>
    <n v="93.904280967054106"/>
    <n v="-1"/>
    <n v="82.234278797403206"/>
    <n v="-1"/>
    <n v="0.51695766599366"/>
    <n v="-1"/>
    <x v="1"/>
    <x v="0"/>
    <x v="0"/>
  </r>
  <r>
    <n v="5080"/>
    <n v="4524"/>
    <m/>
    <x v="3"/>
    <n v="2"/>
    <n v="421"/>
    <n v="-1"/>
    <n v="1684"/>
    <n v="-1"/>
    <n v="26.343467829895499"/>
    <n v="-1"/>
    <n v="88.503920883172498"/>
    <n v="-1"/>
    <n v="79.715811943763597"/>
    <n v="-1"/>
    <n v="2.0836963402289199"/>
    <n v="-1"/>
    <x v="1"/>
    <x v="0"/>
    <x v="0"/>
  </r>
  <r>
    <n v="5080"/>
    <n v="4949"/>
    <m/>
    <x v="3"/>
    <n v="2"/>
    <n v="815"/>
    <n v="-1"/>
    <n v="3260"/>
    <n v="-1"/>
    <n v="50.197006407885901"/>
    <n v="-1"/>
    <n v="55.062802012034602"/>
    <n v="-1"/>
    <n v="47.297875353951298"/>
    <n v="-1"/>
    <n v="1.10477098924802"/>
    <n v="-1"/>
    <x v="1"/>
    <x v="0"/>
    <x v="0"/>
  </r>
  <r>
    <n v="5080"/>
    <n v="4950"/>
    <m/>
    <x v="3"/>
    <n v="2"/>
    <n v="1737"/>
    <n v="-1"/>
    <n v="6948"/>
    <n v="-1"/>
    <n v="44.637015815308203"/>
    <n v="-1"/>
    <n v="94.7529950164285"/>
    <n v="-1"/>
    <n v="82.933601575597294"/>
    <n v="-1"/>
    <n v="0.51907361381741701"/>
    <n v="-1"/>
    <x v="1"/>
    <x v="0"/>
    <x v="0"/>
  </r>
  <r>
    <n v="5080"/>
    <n v="4951"/>
    <m/>
    <x v="3"/>
    <n v="2"/>
    <n v="1748"/>
    <n v="-1"/>
    <n v="6992"/>
    <n v="-1"/>
    <n v="43.445901386120497"/>
    <n v="-1"/>
    <n v="97.630704856068206"/>
    <n v="-1"/>
    <n v="85.448605693791507"/>
    <n v="-1"/>
    <n v="0.51544331954573197"/>
    <n v="-1"/>
    <x v="1"/>
    <x v="0"/>
    <x v="0"/>
  </r>
  <r>
    <n v="5080"/>
    <n v="4953"/>
    <m/>
    <x v="3"/>
    <n v="2"/>
    <n v="241"/>
    <n v="-1"/>
    <n v="964"/>
    <n v="-1"/>
    <n v="35.771713345200403"/>
    <n v="-1"/>
    <n v="23.382196235628001"/>
    <n v="-1"/>
    <n v="20.158467478168198"/>
    <n v="-1"/>
    <n v="3.7184136350156698"/>
    <n v="-1"/>
    <x v="1"/>
    <x v="0"/>
    <x v="0"/>
  </r>
  <r>
    <n v="5080"/>
    <n v="4954"/>
    <m/>
    <x v="3"/>
    <n v="2"/>
    <n v="164"/>
    <n v="-1"/>
    <n v="656"/>
    <n v="-1"/>
    <n v="40.901587746865303"/>
    <n v="-1"/>
    <n v="30.4391135124275"/>
    <n v="-1"/>
    <n v="31.388774134531999"/>
    <n v="-1"/>
    <n v="5.5068236826962398"/>
    <n v="-1"/>
    <x v="1"/>
    <x v="0"/>
    <x v="0"/>
  </r>
  <r>
    <n v="5080"/>
    <n v="6357"/>
    <m/>
    <x v="3"/>
    <n v="2"/>
    <n v="283"/>
    <n v="-1"/>
    <n v="1132"/>
    <n v="-1"/>
    <n v="43.128727052694899"/>
    <n v="-1"/>
    <n v="23.709038017728702"/>
    <n v="-1"/>
    <n v="21.5334662357943"/>
    <n v="-1"/>
    <n v="3.16373933281931"/>
    <n v="-1"/>
    <x v="1"/>
    <x v="0"/>
    <x v="0"/>
  </r>
  <r>
    <n v="5080"/>
    <n v="6368"/>
    <m/>
    <x v="3"/>
    <n v="2"/>
    <n v="548"/>
    <n v="-1"/>
    <n v="2192"/>
    <n v="-1"/>
    <n v="30.0637154606517"/>
    <n v="-1"/>
    <n v="61.534311807131999"/>
    <n v="-1"/>
    <n v="54.622758071038099"/>
    <n v="-1"/>
    <n v="1.61056808910338"/>
    <n v="-1"/>
    <x v="1"/>
    <x v="0"/>
    <x v="0"/>
  </r>
  <r>
    <n v="5080"/>
    <n v="6639"/>
    <m/>
    <x v="3"/>
    <n v="2"/>
    <n v="56"/>
    <n v="-1"/>
    <n v="224"/>
    <n v="-1"/>
    <n v="40.375840631945898"/>
    <n v="-1"/>
    <n v="5.5899364051674398"/>
    <n v="-1"/>
    <n v="3.2482994176253501"/>
    <n v="-1"/>
    <n v="15.9964096419725"/>
    <n v="-1"/>
    <x v="1"/>
    <x v="1"/>
    <x v="0"/>
  </r>
  <r>
    <n v="5080"/>
    <n v="6640"/>
    <m/>
    <x v="3"/>
    <n v="2"/>
    <n v="814"/>
    <n v="-1"/>
    <n v="3256"/>
    <n v="-1"/>
    <n v="31.765996591699601"/>
    <n v="-1"/>
    <n v="97.985468435678399"/>
    <n v="-1"/>
    <n v="61.208282581815197"/>
    <n v="-1"/>
    <n v="1.1050599022847001"/>
    <n v="-1"/>
    <x v="1"/>
    <x v="2"/>
    <x v="0"/>
  </r>
  <r>
    <n v="5080"/>
    <n v="6641"/>
    <m/>
    <x v="3"/>
    <n v="2"/>
    <n v="156"/>
    <n v="-1"/>
    <n v="624"/>
    <n v="-1"/>
    <n v="31.213179289767201"/>
    <n v="-1"/>
    <n v="54.376914366250901"/>
    <n v="-1"/>
    <n v="36.676993791365597"/>
    <n v="-1"/>
    <n v="5.7214391422557203"/>
    <n v="-1"/>
    <x v="1"/>
    <x v="3"/>
    <x v="0"/>
  </r>
  <r>
    <n v="5080"/>
    <n v="6642"/>
    <m/>
    <x v="3"/>
    <n v="2"/>
    <n v="549"/>
    <n v="-1"/>
    <n v="2196"/>
    <n v="-1"/>
    <n v="38.1935730200262"/>
    <n v="-1"/>
    <n v="48.373287469358402"/>
    <n v="-1"/>
    <n v="29.907741542881499"/>
    <n v="-1"/>
    <n v="1.64216593031028"/>
    <n v="-1"/>
    <x v="1"/>
    <x v="4"/>
    <x v="0"/>
  </r>
  <r>
    <n v="5080"/>
    <n v="6644"/>
    <m/>
    <x v="3"/>
    <n v="2"/>
    <n v="1035"/>
    <n v="-1"/>
    <n v="4140"/>
    <n v="-1"/>
    <n v="32.326320729937898"/>
    <n v="-1"/>
    <n v="102.514586665211"/>
    <n v="-1"/>
    <n v="59.480751921909999"/>
    <n v="-1"/>
    <n v="0.86910708722315499"/>
    <n v="-1"/>
    <x v="1"/>
    <x v="19"/>
    <x v="0"/>
  </r>
  <r>
    <n v="5080"/>
    <n v="6645"/>
    <m/>
    <x v="3"/>
    <n v="2"/>
    <n v="681"/>
    <n v="-1"/>
    <n v="2724"/>
    <n v="-1"/>
    <n v="51.876639042110902"/>
    <n v="-1"/>
    <n v="47.088134094755198"/>
    <n v="-1"/>
    <n v="30.2602606646685"/>
    <n v="-1"/>
    <n v="1.32270023181531"/>
    <n v="-1"/>
    <x v="1"/>
    <x v="21"/>
    <x v="0"/>
  </r>
  <r>
    <n v="5080"/>
    <n v="6646"/>
    <m/>
    <x v="3"/>
    <n v="2"/>
    <n v="697"/>
    <n v="-1"/>
    <n v="2788"/>
    <n v="-1"/>
    <n v="44.827782259669"/>
    <n v="-1"/>
    <n v="57.8313173330124"/>
    <n v="-1"/>
    <n v="33.571689866796603"/>
    <n v="-1"/>
    <n v="1.2899540615193701"/>
    <n v="-1"/>
    <x v="1"/>
    <x v="18"/>
    <x v="0"/>
  </r>
  <r>
    <n v="5080"/>
    <n v="6647"/>
    <m/>
    <x v="3"/>
    <n v="2"/>
    <n v="353"/>
    <n v="-1"/>
    <n v="1412"/>
    <n v="-1"/>
    <n v="54.9713022913541"/>
    <n v="-1"/>
    <n v="25.705001115647399"/>
    <n v="-1"/>
    <n v="14.903570940158099"/>
    <n v="-1"/>
    <n v="2.5501944709401201"/>
    <n v="-1"/>
    <x v="1"/>
    <x v="17"/>
    <x v="0"/>
  </r>
  <r>
    <n v="5080"/>
    <n v="6760"/>
    <m/>
    <x v="3"/>
    <n v="2"/>
    <n v="718"/>
    <n v="-1"/>
    <n v="2872"/>
    <n v="-1"/>
    <n v="14.8990222364048"/>
    <n v="-1"/>
    <n v="151.07284481480301"/>
    <n v="-1"/>
    <n v="89.385251597304404"/>
    <n v="-1"/>
    <n v="1.25438351188138"/>
    <n v="-1"/>
    <x v="1"/>
    <x v="16"/>
    <x v="0"/>
  </r>
  <r>
    <n v="5080"/>
    <n v="6761"/>
    <m/>
    <x v="3"/>
    <n v="2"/>
    <n v="1741"/>
    <n v="-1"/>
    <n v="6964"/>
    <n v="-1"/>
    <n v="45.448705431651597"/>
    <n v="-1"/>
    <n v="109.134375644356"/>
    <n v="-1"/>
    <n v="66.1071069597226"/>
    <n v="-1"/>
    <n v="0.51873575185188203"/>
    <n v="-1"/>
    <x v="1"/>
    <x v="20"/>
    <x v="0"/>
  </r>
  <r>
    <n v="5080"/>
    <n v="6762"/>
    <m/>
    <x v="3"/>
    <n v="2"/>
    <n v="56"/>
    <n v="-1"/>
    <n v="224"/>
    <n v="-1"/>
    <n v="40.375840631945898"/>
    <n v="-1"/>
    <n v="5.5899364051674398"/>
    <n v="-1"/>
    <n v="3.2482994176253501"/>
    <n v="-1"/>
    <n v="15.9964096419725"/>
    <n v="-1"/>
    <x v="1"/>
    <x v="6"/>
    <x v="0"/>
  </r>
  <r>
    <n v="5080"/>
    <n v="6763"/>
    <m/>
    <x v="3"/>
    <n v="2"/>
    <n v="531"/>
    <n v="-1"/>
    <n v="2124"/>
    <n v="-1"/>
    <n v="36.832275109625598"/>
    <n v="-1"/>
    <n v="49.269995807937804"/>
    <n v="-1"/>
    <n v="30.580069385674101"/>
    <n v="-1"/>
    <n v="1.67773603570769"/>
    <n v="-1"/>
    <x v="1"/>
    <x v="7"/>
    <x v="0"/>
  </r>
  <r>
    <n v="5080"/>
    <n v="6764"/>
    <m/>
    <x v="3"/>
    <n v="2"/>
    <n v="126"/>
    <n v="-1"/>
    <n v="504"/>
    <n v="-1"/>
    <n v="38.806955364642498"/>
    <n v="-1"/>
    <n v="12.2668407509174"/>
    <n v="-1"/>
    <n v="7.1232447860925703"/>
    <n v="-1"/>
    <n v="6.8205644536250203"/>
    <n v="-1"/>
    <x v="1"/>
    <x v="8"/>
    <x v="0"/>
  </r>
  <r>
    <n v="5080"/>
    <n v="6765"/>
    <m/>
    <x v="3"/>
    <n v="2"/>
    <n v="81"/>
    <n v="-1"/>
    <n v="324"/>
    <n v="-1"/>
    <n v="18.289993099666098"/>
    <n v="-1"/>
    <n v="112.269891028578"/>
    <n v="-1"/>
    <n v="67.131011820864003"/>
    <n v="-1"/>
    <n v="9.2665228767080094"/>
    <n v="-1"/>
    <x v="1"/>
    <x v="9"/>
    <x v="0"/>
  </r>
  <r>
    <n v="5080"/>
    <n v="6767"/>
    <m/>
    <x v="3"/>
    <n v="2"/>
    <n v="159"/>
    <n v="-1"/>
    <n v="636"/>
    <n v="-1"/>
    <n v="46.1966571319035"/>
    <n v="-1"/>
    <n v="13.050303071268401"/>
    <n v="-1"/>
    <n v="8.9130639091727204"/>
    <n v="-1"/>
    <n v="5.5549189898946203"/>
    <n v="-1"/>
    <x v="1"/>
    <x v="10"/>
    <x v="0"/>
  </r>
  <r>
    <n v="5080"/>
    <n v="6768"/>
    <m/>
    <x v="3"/>
    <n v="2"/>
    <n v="243"/>
    <n v="-1"/>
    <n v="972"/>
    <n v="-1"/>
    <n v="34.664568801952598"/>
    <n v="-1"/>
    <n v="29.6375417711326"/>
    <n v="-1"/>
    <n v="17.5490494767051"/>
    <n v="-1"/>
    <n v="3.6985970407655402"/>
    <n v="-1"/>
    <x v="1"/>
    <x v="11"/>
    <x v="0"/>
  </r>
  <r>
    <n v="5080"/>
    <n v="6770"/>
    <m/>
    <x v="3"/>
    <n v="2"/>
    <n v="834"/>
    <n v="-1"/>
    <n v="3336"/>
    <n v="-1"/>
    <n v="51.445163459994198"/>
    <n v="-1"/>
    <n v="58.401362788136801"/>
    <n v="-1"/>
    <n v="34.396319554357298"/>
    <n v="-1"/>
    <n v="1.07997340713385"/>
    <n v="-1"/>
    <x v="1"/>
    <x v="15"/>
    <x v="0"/>
  </r>
  <r>
    <n v="5080"/>
    <n v="6775"/>
    <m/>
    <x v="3"/>
    <n v="2"/>
    <n v="96"/>
    <n v="-1"/>
    <n v="384"/>
    <n v="-1"/>
    <n v="38.157100962041497"/>
    <n v="-1"/>
    <n v="10.1499593126933"/>
    <n v="-1"/>
    <n v="6.2215320872742597"/>
    <n v="-1"/>
    <n v="9.0549720573512893"/>
    <n v="-1"/>
    <x v="1"/>
    <x v="12"/>
    <x v="0"/>
  </r>
  <r>
    <n v="5080"/>
    <n v="6776"/>
    <m/>
    <x v="3"/>
    <n v="2"/>
    <n v="126"/>
    <n v="-1"/>
    <n v="504"/>
    <n v="-1"/>
    <n v="38.788474307309897"/>
    <n v="-1"/>
    <n v="12.241581914670199"/>
    <n v="-1"/>
    <n v="7.1085772056410201"/>
    <n v="-1"/>
    <n v="6.8185878456131199"/>
    <n v="-1"/>
    <x v="1"/>
    <x v="13"/>
    <x v="0"/>
  </r>
  <r>
    <n v="5080"/>
    <n v="6777"/>
    <m/>
    <x v="3"/>
    <n v="2"/>
    <n v="223"/>
    <n v="-1"/>
    <n v="892"/>
    <n v="-1"/>
    <n v="37.339477409308202"/>
    <n v="-1"/>
    <n v="22.2100074738374"/>
    <n v="-1"/>
    <n v="13.1631553508461"/>
    <n v="-1"/>
    <n v="3.8603572130966"/>
    <n v="-1"/>
    <x v="1"/>
    <x v="14"/>
    <x v="0"/>
  </r>
  <r>
    <n v="5080"/>
    <n v="2959"/>
    <m/>
    <x v="3"/>
    <n v="3"/>
    <n v="226"/>
    <n v="-1"/>
    <n v="904"/>
    <n v="-1"/>
    <n v="47.871432483951999"/>
    <n v="-1"/>
    <n v="17.5332817116246"/>
    <n v="-1"/>
    <n v="16.6263447799654"/>
    <n v="-1"/>
    <n v="3.9584481860568901"/>
    <n v="-1"/>
    <x v="2"/>
    <x v="0"/>
    <x v="0"/>
  </r>
  <r>
    <n v="5080"/>
    <n v="3659"/>
    <m/>
    <x v="3"/>
    <n v="3"/>
    <n v="507"/>
    <n v="-1"/>
    <n v="2028"/>
    <n v="-1"/>
    <n v="38.116056442626899"/>
    <n v="-1"/>
    <n v="42.523158167448997"/>
    <n v="-1"/>
    <n v="38.183616220994999"/>
    <n v="-1"/>
    <n v="1.76250426428111"/>
    <n v="-1"/>
    <x v="2"/>
    <x v="0"/>
    <x v="0"/>
  </r>
  <r>
    <n v="5080"/>
    <n v="3660"/>
    <m/>
    <x v="3"/>
    <n v="3"/>
    <n v="1776"/>
    <n v="-1"/>
    <n v="7104"/>
    <n v="-1"/>
    <n v="44.362424336783398"/>
    <n v="-1"/>
    <n v="94.580781067783406"/>
    <n v="-1"/>
    <n v="83.188272095341304"/>
    <n v="-1"/>
    <n v="0.50711319521847897"/>
    <n v="-1"/>
    <x v="2"/>
    <x v="0"/>
    <x v="0"/>
  </r>
  <r>
    <n v="5080"/>
    <n v="4524"/>
    <m/>
    <x v="3"/>
    <n v="3"/>
    <n v="409"/>
    <n v="-1"/>
    <n v="1636"/>
    <n v="-1"/>
    <n v="26.059856125001499"/>
    <n v="-1"/>
    <n v="86.935306329959005"/>
    <n v="-1"/>
    <n v="77.718318815872195"/>
    <n v="-1"/>
    <n v="2.1179534669498801"/>
    <n v="-1"/>
    <x v="2"/>
    <x v="0"/>
    <x v="0"/>
  </r>
  <r>
    <n v="5080"/>
    <n v="4949"/>
    <m/>
    <x v="3"/>
    <n v="3"/>
    <n v="791"/>
    <n v="-1"/>
    <n v="3164"/>
    <n v="-1"/>
    <n v="49.655558718798297"/>
    <n v="-1"/>
    <n v="54.209923457618402"/>
    <n v="-1"/>
    <n v="46.4947913142583"/>
    <n v="-1"/>
    <n v="1.1391247508522799"/>
    <n v="-1"/>
    <x v="2"/>
    <x v="0"/>
    <x v="0"/>
  </r>
  <r>
    <n v="5080"/>
    <n v="4950"/>
    <m/>
    <x v="3"/>
    <n v="3"/>
    <n v="1774"/>
    <n v="-1"/>
    <n v="7096"/>
    <n v="-1"/>
    <n v="42.131874820123898"/>
    <n v="-1"/>
    <n v="97.592750118203099"/>
    <n v="-1"/>
    <n v="85.695667600024805"/>
    <n v="-1"/>
    <n v="0.50770015049136097"/>
    <n v="-1"/>
    <x v="2"/>
    <x v="0"/>
    <x v="0"/>
  </r>
  <r>
    <n v="5080"/>
    <n v="4951"/>
    <m/>
    <x v="3"/>
    <n v="3"/>
    <n v="1767"/>
    <n v="-1"/>
    <n v="7068"/>
    <n v="-1"/>
    <n v="41.760762462353199"/>
    <n v="-1"/>
    <n v="98.725318445402294"/>
    <n v="-1"/>
    <n v="86.8914444905311"/>
    <n v="-1"/>
    <n v="0.50967836620122398"/>
    <n v="-1"/>
    <x v="2"/>
    <x v="0"/>
    <x v="0"/>
  </r>
  <r>
    <n v="5080"/>
    <n v="4953"/>
    <m/>
    <x v="3"/>
    <n v="3"/>
    <n v="263"/>
    <n v="-1"/>
    <n v="1052"/>
    <n v="-1"/>
    <n v="35.3340804764373"/>
    <n v="-1"/>
    <n v="26.691592364497101"/>
    <n v="-1"/>
    <n v="23.2094170050275"/>
    <n v="-1"/>
    <n v="3.33622333205407"/>
    <n v="-1"/>
    <x v="2"/>
    <x v="0"/>
    <x v="0"/>
  </r>
  <r>
    <n v="5080"/>
    <n v="4954"/>
    <m/>
    <x v="3"/>
    <n v="3"/>
    <n v="135"/>
    <n v="-1"/>
    <n v="540"/>
    <n v="-1"/>
    <n v="41.882949601060702"/>
    <n v="-1"/>
    <n v="24.123775735401399"/>
    <n v="-1"/>
    <n v="25.3303015316684"/>
    <n v="-1"/>
    <n v="6.6708014061481498"/>
    <n v="-1"/>
    <x v="2"/>
    <x v="0"/>
    <x v="0"/>
  </r>
  <r>
    <n v="5080"/>
    <n v="6357"/>
    <m/>
    <x v="3"/>
    <n v="3"/>
    <n v="230"/>
    <n v="-1"/>
    <n v="920"/>
    <n v="-1"/>
    <n v="43.7701091783617"/>
    <n v="-1"/>
    <n v="19.687138613782601"/>
    <n v="-1"/>
    <n v="18.014042863478799"/>
    <n v="-1"/>
    <n v="3.8449265281787701"/>
    <n v="-1"/>
    <x v="2"/>
    <x v="0"/>
    <x v="0"/>
  </r>
  <r>
    <n v="5080"/>
    <n v="6368"/>
    <m/>
    <x v="3"/>
    <n v="3"/>
    <n v="499"/>
    <n v="-1"/>
    <n v="1996"/>
    <n v="-1"/>
    <n v="32.2519730782303"/>
    <n v="-1"/>
    <n v="55.737124072692701"/>
    <n v="-1"/>
    <n v="50.020234725151099"/>
    <n v="-1"/>
    <n v="1.80163754637502"/>
    <n v="-1"/>
    <x v="2"/>
    <x v="0"/>
    <x v="0"/>
  </r>
  <r>
    <n v="5080"/>
    <n v="6639"/>
    <m/>
    <x v="3"/>
    <n v="3"/>
    <n v="73"/>
    <n v="-1"/>
    <n v="292"/>
    <n v="-1"/>
    <n v="40.549625999045297"/>
    <n v="-1"/>
    <n v="7.2941490272257798"/>
    <n v="-1"/>
    <n v="4.2339564342565499"/>
    <n v="-1"/>
    <n v="12.379115436179401"/>
    <n v="-1"/>
    <x v="2"/>
    <x v="1"/>
    <x v="0"/>
  </r>
  <r>
    <n v="5080"/>
    <n v="6640"/>
    <m/>
    <x v="3"/>
    <n v="3"/>
    <n v="748"/>
    <n v="-1"/>
    <n v="2992"/>
    <n v="-1"/>
    <n v="16.757391851126599"/>
    <n v="-1"/>
    <n v="134.437670504609"/>
    <n v="-1"/>
    <n v="85.208122410756602"/>
    <n v="-1"/>
    <n v="1.2028143495938799"/>
    <n v="-1"/>
    <x v="2"/>
    <x v="2"/>
    <x v="0"/>
  </r>
  <r>
    <n v="5080"/>
    <n v="6641"/>
    <m/>
    <x v="3"/>
    <n v="3"/>
    <n v="132"/>
    <n v="-1"/>
    <n v="528"/>
    <n v="-1"/>
    <n v="30.625215525811999"/>
    <n v="-1"/>
    <n v="50.044516133647598"/>
    <n v="-1"/>
    <n v="34.845730075929197"/>
    <n v="-1"/>
    <n v="6.5567544942037497"/>
    <n v="-1"/>
    <x v="2"/>
    <x v="3"/>
    <x v="0"/>
  </r>
  <r>
    <n v="5080"/>
    <n v="6642"/>
    <m/>
    <x v="3"/>
    <n v="3"/>
    <n v="511"/>
    <n v="-1"/>
    <n v="2044"/>
    <n v="-1"/>
    <n v="38.496923560503497"/>
    <n v="-1"/>
    <n v="45.427636483227097"/>
    <n v="-1"/>
    <n v="28.439979798078799"/>
    <n v="-1"/>
    <n v="1.76294781968931"/>
    <n v="-1"/>
    <x v="2"/>
    <x v="4"/>
    <x v="0"/>
  </r>
  <r>
    <n v="5080"/>
    <n v="6644"/>
    <m/>
    <x v="3"/>
    <n v="3"/>
    <n v="1072"/>
    <n v="-1"/>
    <n v="4288"/>
    <n v="-1"/>
    <n v="31.308655877889802"/>
    <n v="-1"/>
    <n v="116.388885832144"/>
    <n v="-1"/>
    <n v="67.491274826937399"/>
    <n v="-1"/>
    <n v="0.83859261645421401"/>
    <n v="-1"/>
    <x v="2"/>
    <x v="19"/>
    <x v="0"/>
  </r>
  <r>
    <n v="5080"/>
    <n v="6645"/>
    <m/>
    <x v="3"/>
    <n v="3"/>
    <n v="686"/>
    <n v="-1"/>
    <n v="2744"/>
    <n v="-1"/>
    <n v="51.995145597485298"/>
    <n v="-1"/>
    <n v="48.129355600361997"/>
    <n v="-1"/>
    <n v="31.392231560888"/>
    <n v="-1"/>
    <n v="1.3111365529629"/>
    <n v="-1"/>
    <x v="2"/>
    <x v="21"/>
    <x v="0"/>
  </r>
  <r>
    <n v="5080"/>
    <n v="6646"/>
    <m/>
    <x v="3"/>
    <n v="3"/>
    <n v="701"/>
    <n v="-1"/>
    <n v="2804"/>
    <n v="-1"/>
    <n v="44.518046541971103"/>
    <n v="-1"/>
    <n v="58.954301718834898"/>
    <n v="-1"/>
    <n v="34.178315026480298"/>
    <n v="-1"/>
    <n v="1.28255389791106"/>
    <n v="-1"/>
    <x v="2"/>
    <x v="18"/>
    <x v="0"/>
  </r>
  <r>
    <n v="5080"/>
    <n v="6647"/>
    <m/>
    <x v="3"/>
    <n v="3"/>
    <n v="360"/>
    <n v="-1"/>
    <n v="1440"/>
    <n v="-1"/>
    <n v="54.321845795532496"/>
    <n v="-1"/>
    <n v="25.874050218915301"/>
    <n v="-1"/>
    <n v="15.0273518244091"/>
    <n v="-1"/>
    <n v="2.49870024648432"/>
    <n v="-1"/>
    <x v="2"/>
    <x v="17"/>
    <x v="0"/>
  </r>
  <r>
    <n v="5080"/>
    <n v="6760"/>
    <m/>
    <x v="3"/>
    <n v="3"/>
    <n v="690"/>
    <n v="-1"/>
    <n v="2760"/>
    <n v="-1"/>
    <n v="13.3033820053246"/>
    <n v="-1"/>
    <n v="153.583893423658"/>
    <n v="-1"/>
    <n v="91.834617973956199"/>
    <n v="-1"/>
    <n v="1.3039529575846001"/>
    <n v="-1"/>
    <x v="2"/>
    <x v="16"/>
    <x v="0"/>
  </r>
  <r>
    <n v="5080"/>
    <n v="6761"/>
    <m/>
    <x v="3"/>
    <n v="3"/>
    <n v="1773"/>
    <n v="-1"/>
    <n v="7092"/>
    <n v="-1"/>
    <n v="44.473330865685099"/>
    <n v="-1"/>
    <n v="112.322222936131"/>
    <n v="-1"/>
    <n v="68.4722908919167"/>
    <n v="-1"/>
    <n v="0.50988505168847298"/>
    <n v="-1"/>
    <x v="2"/>
    <x v="20"/>
    <x v="0"/>
  </r>
  <r>
    <n v="5080"/>
    <n v="6762"/>
    <m/>
    <x v="3"/>
    <n v="3"/>
    <n v="73"/>
    <n v="-1"/>
    <n v="292"/>
    <n v="-1"/>
    <n v="40.549625999045297"/>
    <n v="-1"/>
    <n v="7.2941490272257798"/>
    <n v="-1"/>
    <n v="4.2339564342565499"/>
    <n v="-1"/>
    <n v="12.379115436179401"/>
    <n v="-1"/>
    <x v="2"/>
    <x v="6"/>
    <x v="0"/>
  </r>
  <r>
    <n v="5080"/>
    <n v="6763"/>
    <m/>
    <x v="3"/>
    <n v="3"/>
    <n v="506"/>
    <n v="-1"/>
    <n v="2024"/>
    <n v="-1"/>
    <n v="36.708372828283601"/>
    <n v="-1"/>
    <n v="46.909925818315998"/>
    <n v="-1"/>
    <n v="29.4690856343083"/>
    <n v="-1"/>
    <n v="1.75730994063984"/>
    <n v="-1"/>
    <x v="2"/>
    <x v="7"/>
    <x v="0"/>
  </r>
  <r>
    <n v="5080"/>
    <n v="6764"/>
    <m/>
    <x v="3"/>
    <n v="3"/>
    <n v="103"/>
    <n v="-1"/>
    <n v="412"/>
    <n v="-1"/>
    <n v="39.523225194566997"/>
    <n v="-1"/>
    <n v="9.8002463157528599"/>
    <n v="-1"/>
    <n v="5.72436432657436"/>
    <n v="-1"/>
    <n v="8.5048966843480702"/>
    <n v="-1"/>
    <x v="2"/>
    <x v="8"/>
    <x v="0"/>
  </r>
  <r>
    <n v="5080"/>
    <n v="6765"/>
    <m/>
    <x v="3"/>
    <n v="3"/>
    <n v="77"/>
    <n v="-1"/>
    <n v="308"/>
    <n v="-1"/>
    <n v="22.452243903016601"/>
    <n v="-1"/>
    <n v="56.9194367336722"/>
    <n v="-1"/>
    <n v="34.962923779964598"/>
    <n v="-1"/>
    <n v="10.6100109962355"/>
    <n v="-1"/>
    <x v="2"/>
    <x v="9"/>
    <x v="0"/>
  </r>
  <r>
    <n v="5080"/>
    <n v="6767"/>
    <m/>
    <x v="3"/>
    <n v="3"/>
    <n v="135"/>
    <n v="-1"/>
    <n v="540"/>
    <n v="-1"/>
    <n v="47.598180755976699"/>
    <n v="-1"/>
    <n v="10.7505275946331"/>
    <n v="-1"/>
    <n v="7.4680534521229101"/>
    <n v="-1"/>
    <n v="6.45919135726436"/>
    <n v="-1"/>
    <x v="2"/>
    <x v="10"/>
    <x v="0"/>
  </r>
  <r>
    <n v="5080"/>
    <n v="6768"/>
    <m/>
    <x v="3"/>
    <n v="3"/>
    <n v="261"/>
    <n v="-1"/>
    <n v="1044"/>
    <n v="-1"/>
    <n v="33.471950734729901"/>
    <n v="-1"/>
    <n v="40.310649143423099"/>
    <n v="-1"/>
    <n v="24.170398889199301"/>
    <n v="-1"/>
    <n v="3.3488823800712599"/>
    <n v="-1"/>
    <x v="2"/>
    <x v="11"/>
    <x v="0"/>
  </r>
  <r>
    <n v="5080"/>
    <n v="6770"/>
    <m/>
    <x v="3"/>
    <n v="3"/>
    <n v="803"/>
    <n v="-1"/>
    <n v="3212"/>
    <n v="-1"/>
    <n v="51.768431377845502"/>
    <n v="-1"/>
    <n v="55.778735790149"/>
    <n v="-1"/>
    <n v="32.789289473908802"/>
    <n v="-1"/>
    <n v="1.1218537654673699"/>
    <n v="-1"/>
    <x v="2"/>
    <x v="15"/>
    <x v="0"/>
  </r>
  <r>
    <n v="5080"/>
    <n v="6775"/>
    <m/>
    <x v="3"/>
    <n v="3"/>
    <n v="75"/>
    <n v="-1"/>
    <n v="300"/>
    <n v="-1"/>
    <n v="36.631951010009203"/>
    <n v="-1"/>
    <n v="8.1932455026958504"/>
    <n v="-1"/>
    <n v="5.3992129538035902"/>
    <n v="-1"/>
    <n v="12.011260781614"/>
    <n v="-1"/>
    <x v="2"/>
    <x v="12"/>
    <x v="0"/>
  </r>
  <r>
    <n v="5080"/>
    <n v="6776"/>
    <m/>
    <x v="3"/>
    <n v="3"/>
    <n v="103"/>
    <n v="-1"/>
    <n v="412"/>
    <n v="-1"/>
    <n v="39.603003286347402"/>
    <n v="-1"/>
    <n v="9.8447747281814806"/>
    <n v="-1"/>
    <n v="5.7503735560787002"/>
    <n v="-1"/>
    <n v="8.5055297345648793"/>
    <n v="-1"/>
    <x v="2"/>
    <x v="13"/>
    <x v="0"/>
  </r>
  <r>
    <n v="5080"/>
    <n v="6777"/>
    <m/>
    <x v="3"/>
    <n v="3"/>
    <n v="272"/>
    <n v="-1"/>
    <n v="1088"/>
    <n v="-1"/>
    <n v="37.184144026817997"/>
    <n v="-1"/>
    <n v="26.225445386925699"/>
    <n v="-1"/>
    <n v="15.711075479256801"/>
    <n v="-1"/>
    <n v="3.3124474708500502"/>
    <n v="-1"/>
    <x v="2"/>
    <x v="14"/>
    <x v="0"/>
  </r>
  <r>
    <n v="5080"/>
    <n v="2959"/>
    <m/>
    <x v="3"/>
    <n v="4"/>
    <n v="230"/>
    <n v="-1"/>
    <n v="920"/>
    <n v="-1"/>
    <n v="47.134177208715798"/>
    <n v="-1"/>
    <n v="18.013966504791998"/>
    <n v="-1"/>
    <n v="16.829914739695699"/>
    <n v="-1"/>
    <n v="3.8457547657100002"/>
    <n v="-1"/>
    <x v="3"/>
    <x v="0"/>
    <x v="0"/>
  </r>
  <r>
    <n v="5080"/>
    <n v="3659"/>
    <m/>
    <x v="3"/>
    <n v="4"/>
    <n v="485"/>
    <n v="-1"/>
    <n v="1940"/>
    <n v="-1"/>
    <n v="38.438956807795002"/>
    <n v="-1"/>
    <n v="40.767979974081499"/>
    <n v="-1"/>
    <n v="36.473442205829699"/>
    <n v="-1"/>
    <n v="1.85734872881788"/>
    <n v="-1"/>
    <x v="3"/>
    <x v="0"/>
    <x v="0"/>
  </r>
  <r>
    <n v="5080"/>
    <n v="3660"/>
    <m/>
    <x v="3"/>
    <n v="4"/>
    <n v="1811"/>
    <n v="-1"/>
    <n v="7244"/>
    <n v="-1"/>
    <n v="43.056182651561301"/>
    <n v="-1"/>
    <n v="97.8816572683521"/>
    <n v="-1"/>
    <n v="85.8259428504807"/>
    <n v="-1"/>
    <n v="0.49746054888254299"/>
    <n v="-1"/>
    <x v="3"/>
    <x v="0"/>
    <x v="0"/>
  </r>
  <r>
    <n v="5080"/>
    <n v="4524"/>
    <m/>
    <x v="3"/>
    <n v="4"/>
    <n v="397"/>
    <n v="-1"/>
    <n v="1588"/>
    <n v="-1"/>
    <n v="25.768864032234699"/>
    <n v="-1"/>
    <n v="86.669224008388696"/>
    <n v="-1"/>
    <n v="78.0763454861345"/>
    <n v="-1"/>
    <n v="2.1927044102598101"/>
    <n v="-1"/>
    <x v="3"/>
    <x v="0"/>
    <x v="0"/>
  </r>
  <r>
    <n v="5080"/>
    <n v="4949"/>
    <m/>
    <x v="3"/>
    <n v="4"/>
    <n v="771"/>
    <n v="-1"/>
    <n v="3084"/>
    <n v="-1"/>
    <n v="50.531185633918398"/>
    <n v="-1"/>
    <n v="53.4170965192708"/>
    <n v="-1"/>
    <n v="45.764921504184997"/>
    <n v="-1"/>
    <n v="1.16850164372003"/>
    <n v="-1"/>
    <x v="3"/>
    <x v="0"/>
    <x v="0"/>
  </r>
  <r>
    <n v="5080"/>
    <n v="4950"/>
    <m/>
    <x v="3"/>
    <n v="4"/>
    <n v="1803"/>
    <n v="-1"/>
    <n v="7212"/>
    <n v="-1"/>
    <n v="40.371521136138703"/>
    <n v="-1"/>
    <n v="101.615143180366"/>
    <n v="-1"/>
    <n v="89.305655881599705"/>
    <n v="-1"/>
    <n v="0.49888149604104698"/>
    <n v="-1"/>
    <x v="3"/>
    <x v="0"/>
    <x v="0"/>
  </r>
  <r>
    <n v="5080"/>
    <n v="4951"/>
    <m/>
    <x v="3"/>
    <n v="4"/>
    <n v="1810"/>
    <n v="-1"/>
    <n v="7240"/>
    <n v="-1"/>
    <n v="41.494784896747099"/>
    <n v="-1"/>
    <n v="100.679598173396"/>
    <n v="-1"/>
    <n v="88.2672934946889"/>
    <n v="-1"/>
    <n v="0.49798377569765301"/>
    <n v="-1"/>
    <x v="3"/>
    <x v="0"/>
    <x v="0"/>
  </r>
  <r>
    <n v="5080"/>
    <n v="4953"/>
    <m/>
    <x v="3"/>
    <n v="4"/>
    <n v="232"/>
    <n v="-1"/>
    <n v="928"/>
    <n v="-1"/>
    <n v="36.830128723239"/>
    <n v="-1"/>
    <n v="21.858347656658399"/>
    <n v="-1"/>
    <n v="18.848050359847001"/>
    <n v="-1"/>
    <n v="3.77000138351017"/>
    <n v="-1"/>
    <x v="3"/>
    <x v="0"/>
    <x v="0"/>
  </r>
  <r>
    <n v="5080"/>
    <n v="4954"/>
    <m/>
    <x v="3"/>
    <n v="4"/>
    <n v="151"/>
    <n v="-1"/>
    <n v="604"/>
    <n v="-1"/>
    <n v="42.272478574767"/>
    <n v="-1"/>
    <n v="31.0213058579881"/>
    <n v="-1"/>
    <n v="32.660515641671303"/>
    <n v="-1"/>
    <n v="5.9321160479493402"/>
    <n v="-1"/>
    <x v="3"/>
    <x v="0"/>
    <x v="0"/>
  </r>
  <r>
    <n v="5080"/>
    <n v="6357"/>
    <m/>
    <x v="3"/>
    <n v="4"/>
    <n v="273"/>
    <n v="-1"/>
    <n v="1092"/>
    <n v="-1"/>
    <n v="42.887728755773203"/>
    <n v="-1"/>
    <n v="23.863325496223599"/>
    <n v="-1"/>
    <n v="21.738757869089"/>
    <n v="-1"/>
    <n v="3.2368688156589198"/>
    <n v="-1"/>
    <x v="3"/>
    <x v="0"/>
    <x v="0"/>
  </r>
  <r>
    <n v="5080"/>
    <n v="6368"/>
    <m/>
    <x v="3"/>
    <n v="4"/>
    <n v="498"/>
    <n v="-1"/>
    <n v="1992"/>
    <n v="-1"/>
    <n v="30.8844088373178"/>
    <n v="-1"/>
    <n v="53.685428997545102"/>
    <n v="-1"/>
    <n v="48.147216485257701"/>
    <n v="-1"/>
    <n v="1.8061656427414201"/>
    <n v="-1"/>
    <x v="3"/>
    <x v="0"/>
    <x v="0"/>
  </r>
  <r>
    <n v="5080"/>
    <n v="6639"/>
    <m/>
    <x v="3"/>
    <n v="4"/>
    <n v="69"/>
    <n v="-1"/>
    <n v="276"/>
    <n v="-1"/>
    <n v="39.2563999641213"/>
    <n v="-1"/>
    <n v="7.10215761231367"/>
    <n v="-1"/>
    <n v="4.1073583834464404"/>
    <n v="-1"/>
    <n v="12.0101797870461"/>
    <n v="-1"/>
    <x v="3"/>
    <x v="1"/>
    <x v="0"/>
  </r>
  <r>
    <n v="5080"/>
    <n v="6640"/>
    <m/>
    <x v="3"/>
    <n v="4"/>
    <n v="751"/>
    <n v="-1"/>
    <n v="3004"/>
    <n v="-1"/>
    <n v="17.385019176432898"/>
    <n v="-1"/>
    <n v="134.38737330516801"/>
    <n v="-1"/>
    <n v="84.933513938866099"/>
    <n v="-1"/>
    <n v="1.199800272804"/>
    <n v="-1"/>
    <x v="3"/>
    <x v="2"/>
    <x v="0"/>
  </r>
  <r>
    <n v="5080"/>
    <n v="6641"/>
    <m/>
    <x v="3"/>
    <n v="4"/>
    <n v="165"/>
    <n v="-1"/>
    <n v="660"/>
    <n v="-1"/>
    <n v="27.783467465021399"/>
    <n v="-1"/>
    <n v="62.2016962783349"/>
    <n v="-1"/>
    <n v="42.149204143711103"/>
    <n v="-1"/>
    <n v="5.27103401519234"/>
    <n v="-1"/>
    <x v="3"/>
    <x v="3"/>
    <x v="0"/>
  </r>
  <r>
    <n v="5080"/>
    <n v="6642"/>
    <m/>
    <x v="3"/>
    <n v="4"/>
    <n v="480"/>
    <n v="-1"/>
    <n v="1920"/>
    <n v="-1"/>
    <n v="38.253167278657301"/>
    <n v="-1"/>
    <n v="42.507208340797298"/>
    <n v="-1"/>
    <n v="26.645380529556501"/>
    <n v="-1"/>
    <n v="1.86029117437295"/>
    <n v="-1"/>
    <x v="3"/>
    <x v="4"/>
    <x v="0"/>
  </r>
  <r>
    <n v="5080"/>
    <n v="6644"/>
    <m/>
    <x v="3"/>
    <n v="4"/>
    <n v="1077"/>
    <n v="-1"/>
    <n v="4308"/>
    <n v="-1"/>
    <n v="31.611333844020301"/>
    <n v="-1"/>
    <n v="108.38245629616701"/>
    <n v="-1"/>
    <n v="62.860021979211801"/>
    <n v="-1"/>
    <n v="0.83614445974110496"/>
    <n v="-1"/>
    <x v="3"/>
    <x v="19"/>
    <x v="0"/>
  </r>
  <r>
    <n v="5080"/>
    <n v="6645"/>
    <m/>
    <x v="3"/>
    <n v="4"/>
    <n v="713"/>
    <n v="-1"/>
    <n v="2852"/>
    <n v="-1"/>
    <n v="51.520314754352398"/>
    <n v="-1"/>
    <n v="49.850239204203099"/>
    <n v="-1"/>
    <n v="32.473179514938501"/>
    <n v="-1"/>
    <n v="1.26145336496378"/>
    <n v="-1"/>
    <x v="3"/>
    <x v="21"/>
    <x v="0"/>
  </r>
  <r>
    <n v="5080"/>
    <n v="6646"/>
    <m/>
    <x v="3"/>
    <n v="4"/>
    <n v="702"/>
    <n v="-1"/>
    <n v="2808"/>
    <n v="-1"/>
    <n v="44.562434303058097"/>
    <n v="-1"/>
    <n v="58.774609445759999"/>
    <n v="-1"/>
    <n v="34.108130267598199"/>
    <n v="-1"/>
    <n v="1.27596902630347"/>
    <n v="-1"/>
    <x v="3"/>
    <x v="18"/>
    <x v="0"/>
  </r>
  <r>
    <n v="5080"/>
    <n v="6647"/>
    <m/>
    <x v="3"/>
    <n v="4"/>
    <n v="374"/>
    <n v="-1"/>
    <n v="1496"/>
    <n v="-1"/>
    <n v="55.138651213732501"/>
    <n v="-1"/>
    <n v="26.889718413920999"/>
    <n v="-1"/>
    <n v="15.5661202582153"/>
    <n v="-1"/>
    <n v="2.4066538049565098"/>
    <n v="-1"/>
    <x v="3"/>
    <x v="17"/>
    <x v="0"/>
  </r>
  <r>
    <n v="5080"/>
    <n v="6760"/>
    <m/>
    <x v="3"/>
    <n v="4"/>
    <n v="716"/>
    <n v="-1"/>
    <n v="2864"/>
    <n v="-1"/>
    <n v="13.4291173723621"/>
    <n v="-1"/>
    <n v="155.078683104563"/>
    <n v="-1"/>
    <n v="91.453229440956605"/>
    <n v="-1"/>
    <n v="1.256338267933"/>
    <n v="-1"/>
    <x v="3"/>
    <x v="16"/>
    <x v="0"/>
  </r>
  <r>
    <n v="5080"/>
    <n v="6761"/>
    <m/>
    <x v="3"/>
    <n v="4"/>
    <n v="1813"/>
    <n v="-1"/>
    <n v="7252"/>
    <n v="-1"/>
    <n v="43.297123772335098"/>
    <n v="-1"/>
    <n v="114.596935597091"/>
    <n v="-1"/>
    <n v="69.532822143049799"/>
    <n v="-1"/>
    <n v="0.49835718420856701"/>
    <n v="-1"/>
    <x v="3"/>
    <x v="20"/>
    <x v="0"/>
  </r>
  <r>
    <n v="5080"/>
    <n v="6762"/>
    <m/>
    <x v="3"/>
    <n v="4"/>
    <n v="69"/>
    <n v="-1"/>
    <n v="276"/>
    <n v="-1"/>
    <n v="39.2563999641213"/>
    <n v="-1"/>
    <n v="7.10215761231367"/>
    <n v="-1"/>
    <n v="4.1073583834464404"/>
    <n v="-1"/>
    <n v="12.0101797870461"/>
    <n v="-1"/>
    <x v="3"/>
    <x v="6"/>
    <x v="0"/>
  </r>
  <r>
    <n v="5080"/>
    <n v="6763"/>
    <m/>
    <x v="3"/>
    <n v="4"/>
    <n v="494"/>
    <n v="-1"/>
    <n v="1976"/>
    <n v="-1"/>
    <n v="37.287976685589904"/>
    <n v="-1"/>
    <n v="45.061936557951903"/>
    <n v="-1"/>
    <n v="28.200567530350799"/>
    <n v="-1"/>
    <n v="1.7890388614714601"/>
    <n v="-1"/>
    <x v="3"/>
    <x v="7"/>
    <x v="0"/>
  </r>
  <r>
    <n v="5080"/>
    <n v="6764"/>
    <m/>
    <x v="3"/>
    <n v="4"/>
    <n v="105"/>
    <n v="-1"/>
    <n v="420"/>
    <n v="-1"/>
    <n v="38.234030517457199"/>
    <n v="-1"/>
    <n v="10.5999727183613"/>
    <n v="-1"/>
    <n v="6.1275207997720198"/>
    <n v="-1"/>
    <n v="8.2543376917004903"/>
    <n v="-1"/>
    <x v="3"/>
    <x v="8"/>
    <x v="0"/>
  </r>
  <r>
    <n v="5080"/>
    <n v="6765"/>
    <m/>
    <x v="3"/>
    <n v="4"/>
    <n v="68"/>
    <n v="-1"/>
    <n v="272"/>
    <n v="-1"/>
    <n v="22.3615824162747"/>
    <n v="-1"/>
    <n v="57.236981799665998"/>
    <n v="-1"/>
    <n v="33.651557722170999"/>
    <n v="-1"/>
    <n v="12.0753336859628"/>
    <n v="-1"/>
    <x v="3"/>
    <x v="9"/>
    <x v="0"/>
  </r>
  <r>
    <n v="5080"/>
    <n v="6767"/>
    <m/>
    <x v="3"/>
    <n v="4"/>
    <n v="149"/>
    <n v="-1"/>
    <n v="596"/>
    <n v="-1"/>
    <n v="46.002393645313603"/>
    <n v="-1"/>
    <n v="11.9174734802739"/>
    <n v="-1"/>
    <n v="8.1959927491930706"/>
    <n v="-1"/>
    <n v="5.5322248089280004"/>
    <n v="-1"/>
    <x v="3"/>
    <x v="10"/>
    <x v="0"/>
  </r>
  <r>
    <n v="5080"/>
    <n v="6768"/>
    <m/>
    <x v="3"/>
    <n v="4"/>
    <n v="235"/>
    <n v="-1"/>
    <n v="940"/>
    <n v="-1"/>
    <n v="35.699575312370101"/>
    <n v="-1"/>
    <n v="29.0855456462291"/>
    <n v="-1"/>
    <n v="17.217066281182301"/>
    <n v="-1"/>
    <n v="3.7320328522377002"/>
    <n v="-1"/>
    <x v="3"/>
    <x v="11"/>
    <x v="0"/>
  </r>
  <r>
    <n v="5080"/>
    <n v="6770"/>
    <m/>
    <x v="3"/>
    <n v="4"/>
    <n v="789"/>
    <n v="-1"/>
    <n v="3156"/>
    <n v="-1"/>
    <n v="51.604354380291298"/>
    <n v="-1"/>
    <n v="54.869052625018"/>
    <n v="-1"/>
    <n v="32.168269747718703"/>
    <n v="-1"/>
    <n v="1.1427736103167601"/>
    <n v="-1"/>
    <x v="3"/>
    <x v="15"/>
    <x v="0"/>
  </r>
  <r>
    <n v="5080"/>
    <n v="6775"/>
    <m/>
    <x v="3"/>
    <n v="4"/>
    <n v="98"/>
    <n v="-1"/>
    <n v="392"/>
    <n v="-1"/>
    <n v="38.923921871259601"/>
    <n v="-1"/>
    <n v="10.218707594963099"/>
    <n v="-1"/>
    <n v="6.1045885953456702"/>
    <n v="-1"/>
    <n v="9.2259800021033698"/>
    <n v="-1"/>
    <x v="3"/>
    <x v="12"/>
    <x v="0"/>
  </r>
  <r>
    <n v="5080"/>
    <n v="6776"/>
    <m/>
    <x v="3"/>
    <n v="4"/>
    <n v="105"/>
    <n v="-1"/>
    <n v="420"/>
    <n v="-1"/>
    <n v="38.231487097787102"/>
    <n v="-1"/>
    <n v="10.389131406239599"/>
    <n v="-1"/>
    <n v="6.0056398704712297"/>
    <n v="-1"/>
    <n v="8.2545282398512008"/>
    <n v="-1"/>
    <x v="3"/>
    <x v="13"/>
    <x v="0"/>
  </r>
  <r>
    <n v="5080"/>
    <n v="6777"/>
    <m/>
    <x v="3"/>
    <n v="4"/>
    <n v="238"/>
    <n v="-1"/>
    <n v="952"/>
    <n v="-1"/>
    <n v="36.683870897429003"/>
    <n v="-1"/>
    <n v="23.027021371496801"/>
    <n v="-1"/>
    <n v="13.6396651017191"/>
    <n v="-1"/>
    <n v="3.69537259634403"/>
    <n v="-1"/>
    <x v="3"/>
    <x v="14"/>
    <x v="0"/>
  </r>
  <r>
    <n v="5080"/>
    <n v="2959"/>
    <m/>
    <x v="3"/>
    <n v="5"/>
    <n v="271"/>
    <n v="-1"/>
    <n v="1084"/>
    <n v="-1"/>
    <n v="47.582439448537102"/>
    <n v="-1"/>
    <n v="20.6297468017579"/>
    <n v="-1"/>
    <n v="19.000601437789001"/>
    <n v="-1"/>
    <n v="3.3080293883421898"/>
    <n v="-1"/>
    <x v="4"/>
    <x v="0"/>
    <x v="0"/>
  </r>
  <r>
    <n v="5080"/>
    <n v="3659"/>
    <m/>
    <x v="3"/>
    <n v="5"/>
    <n v="552"/>
    <n v="-1"/>
    <n v="2208"/>
    <n v="-1"/>
    <n v="37.756581804157001"/>
    <n v="-1"/>
    <n v="45.239142209766499"/>
    <n v="-1"/>
    <n v="39.736725209075999"/>
    <n v="-1"/>
    <n v="1.6313869174150499"/>
    <n v="-1"/>
    <x v="4"/>
    <x v="0"/>
    <x v="0"/>
  </r>
  <r>
    <n v="5080"/>
    <n v="3660"/>
    <m/>
    <x v="3"/>
    <n v="5"/>
    <n v="1802"/>
    <n v="-1"/>
    <n v="7208"/>
    <n v="-1"/>
    <n v="36.229043276757402"/>
    <n v="-1"/>
    <n v="109.369449825845"/>
    <n v="-1"/>
    <n v="95.859224082401397"/>
    <n v="-1"/>
    <n v="0.49989686485736801"/>
    <n v="-1"/>
    <x v="4"/>
    <x v="0"/>
    <x v="0"/>
  </r>
  <r>
    <n v="5080"/>
    <n v="4524"/>
    <m/>
    <x v="3"/>
    <n v="5"/>
    <n v="455"/>
    <n v="-1"/>
    <n v="1820"/>
    <n v="-1"/>
    <n v="26.520120768727999"/>
    <n v="-1"/>
    <n v="88.821369896936005"/>
    <n v="-1"/>
    <n v="77.577971402891094"/>
    <n v="-1"/>
    <n v="1.91088063957417"/>
    <n v="-1"/>
    <x v="4"/>
    <x v="0"/>
    <x v="0"/>
  </r>
  <r>
    <n v="5080"/>
    <n v="4949"/>
    <m/>
    <x v="3"/>
    <n v="5"/>
    <n v="1013"/>
    <n v="-1"/>
    <n v="4052"/>
    <n v="-1"/>
    <n v="43.6438422636393"/>
    <n v="-1"/>
    <n v="75.072614280749093"/>
    <n v="-1"/>
    <n v="64.110845796513104"/>
    <n v="-1"/>
    <n v="0.887781172603894"/>
    <n v="-1"/>
    <x v="4"/>
    <x v="0"/>
    <x v="0"/>
  </r>
  <r>
    <n v="5080"/>
    <n v="4950"/>
    <m/>
    <x v="3"/>
    <n v="5"/>
    <n v="1779"/>
    <n v="-1"/>
    <n v="7116"/>
    <n v="-1"/>
    <n v="34.122560249642198"/>
    <n v="-1"/>
    <n v="112.07157481743999"/>
    <n v="-1"/>
    <n v="98.114372325410997"/>
    <n v="-1"/>
    <n v="0.505922513861357"/>
    <n v="-1"/>
    <x v="4"/>
    <x v="0"/>
    <x v="0"/>
  </r>
  <r>
    <n v="5080"/>
    <n v="4951"/>
    <m/>
    <x v="3"/>
    <n v="5"/>
    <n v="1831"/>
    <n v="-1"/>
    <n v="7324"/>
    <n v="-1"/>
    <n v="37.157888470748098"/>
    <n v="-1"/>
    <n v="107.970021267248"/>
    <n v="-1"/>
    <n v="94.572418696508606"/>
    <n v="-1"/>
    <n v="0.49189417432800298"/>
    <n v="-1"/>
    <x v="4"/>
    <x v="0"/>
    <x v="0"/>
  </r>
  <r>
    <n v="5080"/>
    <n v="4953"/>
    <m/>
    <x v="3"/>
    <n v="5"/>
    <n v="274"/>
    <n v="-1"/>
    <n v="1096"/>
    <n v="-1"/>
    <n v="36.224463673663202"/>
    <n v="-1"/>
    <n v="25.736682965520099"/>
    <n v="-1"/>
    <n v="22.187023557468098"/>
    <n v="-1"/>
    <n v="3.27771128488651"/>
    <n v="-1"/>
    <x v="4"/>
    <x v="0"/>
    <x v="0"/>
  </r>
  <r>
    <n v="5080"/>
    <n v="4954"/>
    <m/>
    <x v="3"/>
    <n v="5"/>
    <n v="112"/>
    <n v="-1"/>
    <n v="448"/>
    <n v="-1"/>
    <n v="40.911417415659201"/>
    <n v="-1"/>
    <n v="26.9834765757696"/>
    <n v="-1"/>
    <n v="29.284485912233801"/>
    <n v="-1"/>
    <n v="7.8222575003726096"/>
    <n v="-1"/>
    <x v="4"/>
    <x v="0"/>
    <x v="0"/>
  </r>
  <r>
    <n v="5080"/>
    <n v="6357"/>
    <m/>
    <x v="3"/>
    <n v="5"/>
    <n v="194"/>
    <n v="-1"/>
    <n v="776"/>
    <n v="-1"/>
    <n v="43.785306911437601"/>
    <n v="-1"/>
    <n v="17.398571388028699"/>
    <n v="-1"/>
    <n v="16.026202869339102"/>
    <n v="-1"/>
    <n v="4.6349359834865496"/>
    <n v="-1"/>
    <x v="4"/>
    <x v="0"/>
    <x v="0"/>
  </r>
  <r>
    <n v="5080"/>
    <n v="6368"/>
    <m/>
    <x v="3"/>
    <n v="5"/>
    <n v="544"/>
    <n v="-1"/>
    <n v="2176"/>
    <n v="-1"/>
    <n v="31.6419750671689"/>
    <n v="-1"/>
    <n v="57.187617949709903"/>
    <n v="-1"/>
    <n v="50.132520841670399"/>
    <n v="-1"/>
    <n v="1.6409688106882301"/>
    <n v="-1"/>
    <x v="4"/>
    <x v="0"/>
    <x v="0"/>
  </r>
  <r>
    <n v="5080"/>
    <n v="6639"/>
    <m/>
    <x v="3"/>
    <n v="5"/>
    <n v="148"/>
    <n v="-1"/>
    <n v="592"/>
    <n v="-1"/>
    <n v="38.608763359861598"/>
    <n v="-1"/>
    <n v="15.4523066736279"/>
    <n v="-1"/>
    <n v="8.9309591114613198"/>
    <n v="-1"/>
    <n v="6.0862379568417904"/>
    <n v="-1"/>
    <x v="4"/>
    <x v="1"/>
    <x v="0"/>
  </r>
  <r>
    <n v="5080"/>
    <n v="6640"/>
    <m/>
    <x v="3"/>
    <n v="5"/>
    <n v="757"/>
    <n v="-1"/>
    <n v="3028"/>
    <n v="-1"/>
    <n v="15.698778255397499"/>
    <n v="-1"/>
    <n v="138.97026843743399"/>
    <n v="-1"/>
    <n v="86.312702467410702"/>
    <n v="-1"/>
    <n v="1.1891181642894"/>
    <n v="-1"/>
    <x v="4"/>
    <x v="2"/>
    <x v="0"/>
  </r>
  <r>
    <n v="5080"/>
    <n v="6641"/>
    <m/>
    <x v="3"/>
    <n v="5"/>
    <n v="111"/>
    <n v="-1"/>
    <n v="444"/>
    <n v="-1"/>
    <n v="29.767335385714102"/>
    <n v="-1"/>
    <n v="48.740768425747802"/>
    <n v="-1"/>
    <n v="34.616960559435"/>
    <n v="-1"/>
    <n v="7.8562862058035403"/>
    <n v="-1"/>
    <x v="4"/>
    <x v="3"/>
    <x v="0"/>
  </r>
  <r>
    <n v="5080"/>
    <n v="6642"/>
    <m/>
    <x v="3"/>
    <n v="5"/>
    <n v="546"/>
    <n v="-1"/>
    <n v="2184"/>
    <n v="-1"/>
    <n v="37.625681253680703"/>
    <n v="-1"/>
    <n v="47.824532882534598"/>
    <n v="-1"/>
    <n v="29.008186919362402"/>
    <n v="-1"/>
    <n v="1.65030162433495"/>
    <n v="-1"/>
    <x v="4"/>
    <x v="4"/>
    <x v="0"/>
  </r>
  <r>
    <n v="5080"/>
    <n v="6644"/>
    <m/>
    <x v="3"/>
    <n v="5"/>
    <n v="1079"/>
    <n v="-1"/>
    <n v="4316"/>
    <n v="-1"/>
    <n v="31.3047353757865"/>
    <n v="-1"/>
    <n v="108.971597374336"/>
    <n v="-1"/>
    <n v="62.977178506816699"/>
    <n v="-1"/>
    <n v="0.83284208282721495"/>
    <n v="-1"/>
    <x v="4"/>
    <x v="19"/>
    <x v="0"/>
  </r>
  <r>
    <n v="5080"/>
    <n v="6645"/>
    <m/>
    <x v="3"/>
    <n v="5"/>
    <n v="717"/>
    <n v="-1"/>
    <n v="2868"/>
    <n v="-1"/>
    <n v="51.650748396263999"/>
    <n v="-1"/>
    <n v="50.471625513300701"/>
    <n v="-1"/>
    <n v="32.655417720507998"/>
    <n v="-1"/>
    <n v="1.25726237179308"/>
    <n v="-1"/>
    <x v="4"/>
    <x v="21"/>
    <x v="0"/>
  </r>
  <r>
    <n v="5080"/>
    <n v="6646"/>
    <m/>
    <x v="3"/>
    <n v="5"/>
    <n v="713"/>
    <n v="-1"/>
    <n v="2852"/>
    <n v="-1"/>
    <n v="44.437596582651601"/>
    <n v="-1"/>
    <n v="59.358606134009896"/>
    <n v="-1"/>
    <n v="34.217340745043103"/>
    <n v="-1"/>
    <n v="1.26155122486034"/>
    <n v="-1"/>
    <x v="4"/>
    <x v="18"/>
    <x v="0"/>
  </r>
  <r>
    <n v="5080"/>
    <n v="6647"/>
    <m/>
    <x v="3"/>
    <n v="5"/>
    <n v="367"/>
    <n v="-1"/>
    <n v="1468"/>
    <n v="-1"/>
    <n v="54.400106840345202"/>
    <n v="-1"/>
    <n v="26.674215574911901"/>
    <n v="-1"/>
    <n v="15.4883538958158"/>
    <n v="-1"/>
    <n v="2.4520665838899198"/>
    <n v="-1"/>
    <x v="4"/>
    <x v="17"/>
    <x v="0"/>
  </r>
  <r>
    <n v="5080"/>
    <n v="6760"/>
    <m/>
    <x v="3"/>
    <n v="5"/>
    <n v="721"/>
    <n v="-1"/>
    <n v="2884"/>
    <n v="-1"/>
    <n v="13.9098103276733"/>
    <n v="-1"/>
    <n v="152.60892730144101"/>
    <n v="-1"/>
    <n v="90.932029409987194"/>
    <n v="-1"/>
    <n v="1.2489034527816001"/>
    <n v="-1"/>
    <x v="4"/>
    <x v="16"/>
    <x v="0"/>
  </r>
  <r>
    <n v="5080"/>
    <n v="6761"/>
    <m/>
    <x v="3"/>
    <n v="5"/>
    <n v="1805"/>
    <n v="-1"/>
    <n v="7220"/>
    <n v="-1"/>
    <n v="36.684321430323301"/>
    <n v="-1"/>
    <n v="138.03015712073301"/>
    <n v="-1"/>
    <n v="83.703942577873704"/>
    <n v="-1"/>
    <n v="0.50061026089263105"/>
    <n v="-1"/>
    <x v="4"/>
    <x v="20"/>
    <x v="0"/>
  </r>
  <r>
    <n v="5080"/>
    <n v="6762"/>
    <m/>
    <x v="3"/>
    <n v="5"/>
    <n v="148"/>
    <n v="-1"/>
    <n v="592"/>
    <n v="-1"/>
    <n v="38.608763359861598"/>
    <n v="-1"/>
    <n v="15.4523066736279"/>
    <n v="-1"/>
    <n v="8.9309591114613198"/>
    <n v="-1"/>
    <n v="6.0862379568417904"/>
    <n v="-1"/>
    <x v="4"/>
    <x v="6"/>
    <x v="0"/>
  </r>
  <r>
    <n v="5080"/>
    <n v="6763"/>
    <m/>
    <x v="3"/>
    <n v="5"/>
    <n v="563"/>
    <n v="-1"/>
    <n v="2252"/>
    <n v="-1"/>
    <n v="36.900532565838503"/>
    <n v="-1"/>
    <n v="52.4158579564238"/>
    <n v="-1"/>
    <n v="31.723415755557799"/>
    <n v="-1"/>
    <n v="1.5900352093288801"/>
    <n v="-1"/>
    <x v="4"/>
    <x v="7"/>
    <x v="0"/>
  </r>
  <r>
    <n v="5080"/>
    <n v="6764"/>
    <m/>
    <x v="3"/>
    <n v="5"/>
    <n v="76"/>
    <n v="-1"/>
    <n v="304"/>
    <n v="-1"/>
    <n v="38.943985827776601"/>
    <n v="-1"/>
    <n v="7.5842928741064801"/>
    <n v="-1"/>
    <n v="4.4199101460280596"/>
    <n v="-1"/>
    <n v="11.415389862814401"/>
    <n v="-1"/>
    <x v="4"/>
    <x v="8"/>
    <x v="0"/>
  </r>
  <r>
    <n v="5080"/>
    <n v="6765"/>
    <m/>
    <x v="3"/>
    <n v="5"/>
    <n v="51"/>
    <n v="-1"/>
    <n v="204"/>
    <n v="-1"/>
    <n v="28.2228191750097"/>
    <n v="-1"/>
    <n v="23.699066591338902"/>
    <n v="-1"/>
    <n v="14.223739931061999"/>
    <n v="-1"/>
    <n v="16.776198696177399"/>
    <n v="-1"/>
    <x v="4"/>
    <x v="9"/>
    <x v="0"/>
  </r>
  <r>
    <n v="5080"/>
    <n v="6767"/>
    <m/>
    <x v="3"/>
    <n v="5"/>
    <n v="111"/>
    <n v="-1"/>
    <n v="444"/>
    <n v="-1"/>
    <n v="48.000266491342501"/>
    <n v="-1"/>
    <n v="8.7382887558381501"/>
    <n v="-1"/>
    <n v="6.2136651011696502"/>
    <n v="-1"/>
    <n v="7.9446262384200796"/>
    <n v="-1"/>
    <x v="4"/>
    <x v="10"/>
    <x v="0"/>
  </r>
  <r>
    <n v="5080"/>
    <n v="6768"/>
    <m/>
    <x v="3"/>
    <n v="5"/>
    <n v="271"/>
    <n v="-1"/>
    <n v="1084"/>
    <n v="-1"/>
    <n v="35.004400997961298"/>
    <n v="-1"/>
    <n v="34.944606861385502"/>
    <n v="-1"/>
    <n v="20.700022877995"/>
    <n v="-1"/>
    <n v="3.2962118339156699"/>
    <n v="-1"/>
    <x v="4"/>
    <x v="11"/>
    <x v="0"/>
  </r>
  <r>
    <n v="5080"/>
    <n v="6770"/>
    <m/>
    <x v="3"/>
    <n v="5"/>
    <n v="1021"/>
    <n v="-1"/>
    <n v="4084"/>
    <n v="-1"/>
    <n v="48.794488458003102"/>
    <n v="-1"/>
    <n v="73.6751888135191"/>
    <n v="-1"/>
    <n v="43.019150893788897"/>
    <n v="-1"/>
    <n v="0.88082042113241499"/>
    <n v="-1"/>
    <x v="4"/>
    <x v="15"/>
    <x v="0"/>
  </r>
  <r>
    <n v="5080"/>
    <n v="6775"/>
    <m/>
    <x v="3"/>
    <n v="5"/>
    <n v="67"/>
    <n v="-1"/>
    <n v="268"/>
    <n v="-1"/>
    <n v="39.500624153369401"/>
    <n v="-1"/>
    <n v="6.83743259363529"/>
    <n v="-1"/>
    <n v="4.1345348754075202"/>
    <n v="-1"/>
    <n v="13.432597890975"/>
    <n v="-1"/>
    <x v="4"/>
    <x v="12"/>
    <x v="0"/>
  </r>
  <r>
    <n v="5080"/>
    <n v="6776"/>
    <m/>
    <x v="3"/>
    <n v="5"/>
    <n v="76"/>
    <n v="-1"/>
    <n v="304"/>
    <n v="-1"/>
    <n v="39.049684645319203"/>
    <n v="-1"/>
    <n v="7.6099432827970297"/>
    <n v="-1"/>
    <n v="4.4348584745674504"/>
    <n v="-1"/>
    <n v="11.4164778941485"/>
    <n v="-1"/>
    <x v="4"/>
    <x v="13"/>
    <x v="0"/>
  </r>
  <r>
    <n v="5080"/>
    <n v="6777"/>
    <m/>
    <x v="3"/>
    <n v="5"/>
    <n v="255"/>
    <n v="-1"/>
    <n v="1020"/>
    <n v="-1"/>
    <n v="37.697945726393698"/>
    <n v="-1"/>
    <n v="25.336505630075902"/>
    <n v="-1"/>
    <n v="15.018379257248901"/>
    <n v="-1"/>
    <n v="3.43119597597381"/>
    <n v="-1"/>
    <x v="4"/>
    <x v="14"/>
    <x v="0"/>
  </r>
  <r>
    <n v="5080"/>
    <n v="2959"/>
    <m/>
    <x v="3"/>
    <n v="6"/>
    <n v="249"/>
    <n v="-1"/>
    <n v="996"/>
    <n v="-1"/>
    <n v="46.598800833858498"/>
    <n v="-1"/>
    <n v="20.243670215778302"/>
    <n v="-1"/>
    <n v="17.912306506098599"/>
    <n v="-1"/>
    <n v="3.6148278583652802"/>
    <n v="-1"/>
    <x v="5"/>
    <x v="0"/>
    <x v="0"/>
  </r>
  <r>
    <n v="5080"/>
    <n v="3659"/>
    <m/>
    <x v="3"/>
    <n v="6"/>
    <n v="570"/>
    <n v="-1"/>
    <n v="2280"/>
    <n v="-1"/>
    <n v="38.0274777098711"/>
    <n v="-1"/>
    <n v="46.548747840622603"/>
    <n v="-1"/>
    <n v="40.8456374495223"/>
    <n v="-1"/>
    <n v="1.57691035939052"/>
    <n v="-1"/>
    <x v="5"/>
    <x v="0"/>
    <x v="0"/>
  </r>
  <r>
    <n v="5080"/>
    <n v="3660"/>
    <m/>
    <x v="3"/>
    <n v="6"/>
    <n v="1800"/>
    <n v="-1"/>
    <n v="7200"/>
    <n v="-1"/>
    <n v="34.109092544569599"/>
    <n v="-1"/>
    <n v="114.139818034729"/>
    <n v="-1"/>
    <n v="99.393188294483906"/>
    <n v="-1"/>
    <n v="0.499893419472214"/>
    <n v="-1"/>
    <x v="5"/>
    <x v="0"/>
    <x v="0"/>
  </r>
  <r>
    <n v="5080"/>
    <n v="4524"/>
    <m/>
    <x v="3"/>
    <n v="6"/>
    <n v="446"/>
    <n v="-1"/>
    <n v="1784"/>
    <n v="-1"/>
    <n v="27.511806151277401"/>
    <n v="-1"/>
    <n v="82.148868639991903"/>
    <n v="-1"/>
    <n v="72.191820402112199"/>
    <n v="-1"/>
    <n v="1.9862179126895001"/>
    <n v="-1"/>
    <x v="5"/>
    <x v="0"/>
    <x v="0"/>
  </r>
  <r>
    <n v="5080"/>
    <n v="4949"/>
    <m/>
    <x v="3"/>
    <n v="6"/>
    <n v="747"/>
    <n v="-1"/>
    <n v="2988"/>
    <n v="-1"/>
    <n v="30.408850103336899"/>
    <n v="-1"/>
    <n v="91.611970180836593"/>
    <n v="-1"/>
    <n v="78.121624093569395"/>
    <n v="-1"/>
    <n v="1.20497278473026"/>
    <n v="-1"/>
    <x v="5"/>
    <x v="0"/>
    <x v="0"/>
  </r>
  <r>
    <n v="5080"/>
    <n v="4950"/>
    <m/>
    <x v="3"/>
    <n v="6"/>
    <n v="1794"/>
    <n v="-1"/>
    <n v="7176"/>
    <n v="-1"/>
    <n v="30.933205115098399"/>
    <n v="-1"/>
    <n v="114.39282281730399"/>
    <n v="-1"/>
    <n v="99.724562044365996"/>
    <n v="-1"/>
    <n v="0.50206549235585796"/>
    <n v="-1"/>
    <x v="5"/>
    <x v="0"/>
    <x v="0"/>
  </r>
  <r>
    <n v="5080"/>
    <n v="4951"/>
    <m/>
    <x v="3"/>
    <n v="6"/>
    <n v="1800"/>
    <n v="-1"/>
    <n v="7200"/>
    <n v="-1"/>
    <n v="34.472974892626802"/>
    <n v="-1"/>
    <n v="111.24466375969099"/>
    <n v="-1"/>
    <n v="96.872143220526596"/>
    <n v="-1"/>
    <n v="0.49992074345776499"/>
    <n v="-1"/>
    <x v="5"/>
    <x v="0"/>
    <x v="0"/>
  </r>
  <r>
    <n v="5080"/>
    <n v="4953"/>
    <m/>
    <x v="3"/>
    <n v="6"/>
    <n v="268"/>
    <n v="-1"/>
    <n v="1072"/>
    <n v="-1"/>
    <n v="35.587128279471997"/>
    <n v="-1"/>
    <n v="25.183826015891999"/>
    <n v="-1"/>
    <n v="21.588611335505501"/>
    <n v="-1"/>
    <n v="3.0630234206081899"/>
    <n v="-1"/>
    <x v="5"/>
    <x v="0"/>
    <x v="0"/>
  </r>
  <r>
    <n v="5080"/>
    <n v="4954"/>
    <m/>
    <x v="3"/>
    <n v="6"/>
    <n v="120"/>
    <n v="-1"/>
    <n v="480"/>
    <n v="-1"/>
    <n v="42.263217180791102"/>
    <n v="-1"/>
    <n v="22.519334797699301"/>
    <n v="-1"/>
    <n v="23.769948534319099"/>
    <n v="-1"/>
    <n v="7.4107090390963801"/>
    <n v="-1"/>
    <x v="5"/>
    <x v="0"/>
    <x v="0"/>
  </r>
  <r>
    <n v="5080"/>
    <n v="6357"/>
    <m/>
    <x v="3"/>
    <n v="6"/>
    <n v="210"/>
    <n v="-1"/>
    <n v="840"/>
    <n v="-1"/>
    <n v="43.756264946880101"/>
    <n v="-1"/>
    <n v="18.2214841445597"/>
    <n v="-1"/>
    <n v="16.7002931328459"/>
    <n v="-1"/>
    <n v="4.1669561158868902"/>
    <n v="-1"/>
    <x v="5"/>
    <x v="0"/>
    <x v="0"/>
  </r>
  <r>
    <n v="5080"/>
    <n v="6368"/>
    <m/>
    <x v="3"/>
    <n v="6"/>
    <n v="572"/>
    <n v="-1"/>
    <n v="2288"/>
    <n v="-1"/>
    <n v="30.291224092153701"/>
    <n v="-1"/>
    <n v="63.310790661643097"/>
    <n v="-1"/>
    <n v="55.564076167459397"/>
    <n v="-1"/>
    <n v="1.56685498026421"/>
    <n v="-1"/>
    <x v="5"/>
    <x v="0"/>
    <x v="0"/>
  </r>
  <r>
    <n v="5080"/>
    <n v="6639"/>
    <m/>
    <x v="3"/>
    <n v="6"/>
    <n v="146"/>
    <n v="-1"/>
    <n v="584"/>
    <n v="-1"/>
    <n v="39.228469855131998"/>
    <n v="-1"/>
    <n v="15.018334611050699"/>
    <n v="-1"/>
    <n v="8.7340427052225404"/>
    <n v="-1"/>
    <n v="6.1958353228255199"/>
    <n v="-1"/>
    <x v="5"/>
    <x v="1"/>
    <x v="0"/>
  </r>
  <r>
    <n v="5080"/>
    <n v="6640"/>
    <m/>
    <x v="3"/>
    <n v="6"/>
    <n v="709"/>
    <n v="-1"/>
    <n v="2836"/>
    <n v="-1"/>
    <n v="15.1770410888694"/>
    <n v="-1"/>
    <n v="142.83153987829499"/>
    <n v="-1"/>
    <n v="88.3069518397471"/>
    <n v="-1"/>
    <n v="1.26958465800903"/>
    <n v="-1"/>
    <x v="5"/>
    <x v="2"/>
    <x v="0"/>
  </r>
  <r>
    <n v="5080"/>
    <n v="6641"/>
    <m/>
    <x v="3"/>
    <n v="6"/>
    <n v="119"/>
    <n v="-1"/>
    <n v="476"/>
    <n v="-1"/>
    <n v="28.6018022585294"/>
    <n v="-1"/>
    <n v="45.908319624367302"/>
    <n v="-1"/>
    <n v="32.207161215534001"/>
    <n v="-1"/>
    <n v="7.5702820936539199"/>
    <n v="-1"/>
    <x v="5"/>
    <x v="3"/>
    <x v="0"/>
  </r>
  <r>
    <n v="5080"/>
    <n v="6642"/>
    <m/>
    <x v="3"/>
    <n v="6"/>
    <n v="579"/>
    <n v="-1"/>
    <n v="2316"/>
    <n v="-1"/>
    <n v="37.345076622152298"/>
    <n v="-1"/>
    <n v="50.902315915563797"/>
    <n v="-1"/>
    <n v="30.986826314341599"/>
    <n v="-1"/>
    <n v="1.5526282487274501"/>
    <n v="-1"/>
    <x v="5"/>
    <x v="4"/>
    <x v="0"/>
  </r>
  <r>
    <n v="5080"/>
    <n v="6644"/>
    <m/>
    <x v="3"/>
    <n v="6"/>
    <n v="1079"/>
    <n v="-1"/>
    <n v="4316"/>
    <n v="-1"/>
    <n v="31.4257907793423"/>
    <n v="-1"/>
    <n v="106.80264934149901"/>
    <n v="-1"/>
    <n v="61.844983780338303"/>
    <n v="-1"/>
    <n v="0.83412405437289505"/>
    <n v="-1"/>
    <x v="5"/>
    <x v="19"/>
    <x v="0"/>
  </r>
  <r>
    <n v="5080"/>
    <n v="6645"/>
    <m/>
    <x v="3"/>
    <n v="6"/>
    <n v="716"/>
    <n v="-1"/>
    <n v="2864"/>
    <n v="-1"/>
    <n v="51.955896383966802"/>
    <n v="-1"/>
    <n v="50.366922627990299"/>
    <n v="-1"/>
    <n v="32.231236344655898"/>
    <n v="-1"/>
    <n v="1.2580165802109"/>
    <n v="-1"/>
    <x v="5"/>
    <x v="21"/>
    <x v="0"/>
  </r>
  <r>
    <n v="5080"/>
    <n v="6646"/>
    <m/>
    <x v="3"/>
    <n v="6"/>
    <n v="714"/>
    <n v="-1"/>
    <n v="2856"/>
    <n v="-1"/>
    <n v="44.693670312978703"/>
    <n v="-1"/>
    <n v="58.265019592359501"/>
    <n v="-1"/>
    <n v="33.718628869117701"/>
    <n v="-1"/>
    <n v="1.2622102339479899"/>
    <n v="-1"/>
    <x v="5"/>
    <x v="18"/>
    <x v="0"/>
  </r>
  <r>
    <n v="5080"/>
    <n v="6647"/>
    <m/>
    <x v="3"/>
    <n v="6"/>
    <n v="365"/>
    <n v="-1"/>
    <n v="1460"/>
    <n v="-1"/>
    <n v="54.567048620133598"/>
    <n v="-1"/>
    <n v="26.6311068423047"/>
    <n v="-1"/>
    <n v="15.4176154123041"/>
    <n v="-1"/>
    <n v="2.4675665306072299"/>
    <n v="-1"/>
    <x v="5"/>
    <x v="17"/>
    <x v="0"/>
  </r>
  <r>
    <n v="5080"/>
    <n v="6760"/>
    <m/>
    <x v="3"/>
    <n v="6"/>
    <n v="700"/>
    <n v="-1"/>
    <n v="2800"/>
    <n v="-1"/>
    <n v="13.2075951738169"/>
    <n v="-1"/>
    <n v="156.95688059994399"/>
    <n v="-1"/>
    <n v="92.354636192103698"/>
    <n v="-1"/>
    <n v="1.2852533614811901"/>
    <n v="-1"/>
    <x v="5"/>
    <x v="16"/>
    <x v="0"/>
  </r>
  <r>
    <n v="5080"/>
    <n v="6761"/>
    <m/>
    <x v="3"/>
    <n v="6"/>
    <n v="1799"/>
    <n v="-1"/>
    <n v="7196"/>
    <n v="-1"/>
    <n v="34.111406502903499"/>
    <n v="-1"/>
    <n v="150.021155038812"/>
    <n v="-1"/>
    <n v="90.156577139120301"/>
    <n v="-1"/>
    <n v="0.50313806021617002"/>
    <n v="-1"/>
    <x v="5"/>
    <x v="20"/>
    <x v="0"/>
  </r>
  <r>
    <n v="5080"/>
    <n v="6762"/>
    <m/>
    <x v="3"/>
    <n v="6"/>
    <n v="146"/>
    <n v="-1"/>
    <n v="584"/>
    <n v="-1"/>
    <n v="39.228469855131998"/>
    <n v="-1"/>
    <n v="15.018334611050699"/>
    <n v="-1"/>
    <n v="8.7340427052225404"/>
    <n v="-1"/>
    <n v="6.1958353228255199"/>
    <n v="-1"/>
    <x v="5"/>
    <x v="6"/>
    <x v="0"/>
  </r>
  <r>
    <n v="5080"/>
    <n v="6763"/>
    <m/>
    <x v="3"/>
    <n v="6"/>
    <n v="546"/>
    <n v="-1"/>
    <n v="2184"/>
    <n v="-1"/>
    <n v="36.871458789124503"/>
    <n v="-1"/>
    <n v="49.801328917015901"/>
    <n v="-1"/>
    <n v="30.292044555581899"/>
    <n v="-1"/>
    <n v="1.6215021596669199"/>
    <n v="-1"/>
    <x v="5"/>
    <x v="7"/>
    <x v="0"/>
  </r>
  <r>
    <n v="5080"/>
    <n v="6764"/>
    <m/>
    <x v="3"/>
    <n v="6"/>
    <n v="96"/>
    <n v="-1"/>
    <n v="384"/>
    <n v="-1"/>
    <n v="38.919018243720402"/>
    <n v="-1"/>
    <n v="9.3338218417310603"/>
    <n v="-1"/>
    <n v="5.4534421635303101"/>
    <n v="-1"/>
    <n v="9.2381219355664399"/>
    <n v="-1"/>
    <x v="5"/>
    <x v="8"/>
    <x v="0"/>
  </r>
  <r>
    <n v="5080"/>
    <n v="6765"/>
    <m/>
    <x v="3"/>
    <n v="6"/>
    <n v="67"/>
    <n v="-1"/>
    <n v="268"/>
    <n v="-1"/>
    <n v="27.011583469510899"/>
    <n v="-1"/>
    <n v="39.578534991031397"/>
    <n v="-1"/>
    <n v="23.5896738762399"/>
    <n v="-1"/>
    <n v="13.474622832653001"/>
    <n v="-1"/>
    <x v="5"/>
    <x v="9"/>
    <x v="0"/>
  </r>
  <r>
    <n v="5080"/>
    <n v="6767"/>
    <m/>
    <x v="3"/>
    <n v="6"/>
    <n v="126"/>
    <n v="-1"/>
    <n v="504"/>
    <n v="-1"/>
    <n v="47.925093141103197"/>
    <n v="-1"/>
    <n v="9.9910323747602998"/>
    <n v="-1"/>
    <n v="7.0021943444094497"/>
    <n v="-1"/>
    <n v="7.1941485916341499"/>
    <n v="-1"/>
    <x v="5"/>
    <x v="10"/>
    <x v="0"/>
  </r>
  <r>
    <n v="5080"/>
    <n v="6768"/>
    <m/>
    <x v="3"/>
    <n v="6"/>
    <n v="268"/>
    <n v="-1"/>
    <n v="1072"/>
    <n v="-1"/>
    <n v="34.205349167202101"/>
    <n v="-1"/>
    <n v="34.672172464773901"/>
    <n v="-1"/>
    <n v="20.3609255504171"/>
    <n v="-1"/>
    <n v="3.0594589326005002"/>
    <n v="-1"/>
    <x v="5"/>
    <x v="11"/>
    <x v="0"/>
  </r>
  <r>
    <n v="5080"/>
    <n v="6770"/>
    <m/>
    <x v="3"/>
    <n v="6"/>
    <n v="734"/>
    <n v="-1"/>
    <n v="2936"/>
    <n v="-1"/>
    <n v="12.401109861844301"/>
    <n v="-1"/>
    <n v="165.52284272779701"/>
    <n v="-1"/>
    <n v="96.550421637556795"/>
    <n v="-1"/>
    <n v="1.2254631857831999"/>
    <n v="-1"/>
    <x v="5"/>
    <x v="15"/>
    <x v="0"/>
  </r>
  <r>
    <n v="5080"/>
    <n v="6775"/>
    <m/>
    <x v="3"/>
    <n v="6"/>
    <n v="98"/>
    <n v="-1"/>
    <n v="392"/>
    <n v="-1"/>
    <n v="38.057367034455403"/>
    <n v="-1"/>
    <n v="10.4143766491484"/>
    <n v="-1"/>
    <n v="6.1202093324477298"/>
    <n v="-1"/>
    <n v="9.1379146155819697"/>
    <n v="-1"/>
    <x v="5"/>
    <x v="12"/>
    <x v="0"/>
  </r>
  <r>
    <n v="5080"/>
    <n v="6776"/>
    <m/>
    <x v="3"/>
    <n v="6"/>
    <n v="96"/>
    <n v="-1"/>
    <n v="384"/>
    <n v="-1"/>
    <n v="38.995820221617699"/>
    <n v="-1"/>
    <n v="9.4529337552173107"/>
    <n v="-1"/>
    <n v="5.5230352993538903"/>
    <n v="-1"/>
    <n v="9.2369260659543606"/>
    <n v="-1"/>
    <x v="5"/>
    <x v="13"/>
    <x v="0"/>
  </r>
  <r>
    <n v="5080"/>
    <n v="6777"/>
    <m/>
    <x v="3"/>
    <n v="6"/>
    <n v="287"/>
    <n v="-1"/>
    <n v="1148"/>
    <n v="-1"/>
    <n v="28.857046412272599"/>
    <n v="-1"/>
    <n v="64.686099611590294"/>
    <n v="-1"/>
    <n v="37.9609647130696"/>
    <n v="-1"/>
    <n v="3.1342095731908"/>
    <n v="-1"/>
    <x v="5"/>
    <x v="14"/>
    <x v="0"/>
  </r>
  <r>
    <n v="5080"/>
    <n v="2959"/>
    <m/>
    <x v="3"/>
    <n v="7"/>
    <n v="227"/>
    <n v="-1"/>
    <n v="908"/>
    <n v="-1"/>
    <n v="46.549071478756098"/>
    <n v="-1"/>
    <n v="18.3966162206282"/>
    <n v="-1"/>
    <n v="16.4285464017651"/>
    <n v="-1"/>
    <n v="3.9112698249977198"/>
    <n v="-1"/>
    <x v="6"/>
    <x v="0"/>
    <x v="0"/>
  </r>
  <r>
    <n v="5080"/>
    <n v="3659"/>
    <m/>
    <x v="3"/>
    <n v="7"/>
    <n v="507"/>
    <n v="-1"/>
    <n v="2028"/>
    <n v="-1"/>
    <n v="37.7114775567549"/>
    <n v="-1"/>
    <n v="41.499766221495797"/>
    <n v="-1"/>
    <n v="36.0926932707359"/>
    <n v="-1"/>
    <n v="1.76935255402245"/>
    <n v="-1"/>
    <x v="6"/>
    <x v="0"/>
    <x v="0"/>
  </r>
  <r>
    <n v="5080"/>
    <n v="3660"/>
    <m/>
    <x v="3"/>
    <n v="7"/>
    <n v="1773"/>
    <n v="-1"/>
    <n v="7092"/>
    <n v="-1"/>
    <n v="32.7730958148505"/>
    <n v="-1"/>
    <n v="114.816891864133"/>
    <n v="-1"/>
    <n v="99.679466074740404"/>
    <n v="-1"/>
    <n v="0.50775184802153195"/>
    <n v="-1"/>
    <x v="6"/>
    <x v="0"/>
    <x v="0"/>
  </r>
  <r>
    <n v="5080"/>
    <n v="4524"/>
    <m/>
    <x v="3"/>
    <n v="7"/>
    <n v="409"/>
    <n v="-1"/>
    <n v="1636"/>
    <n v="-1"/>
    <n v="27.065536212521401"/>
    <n v="-1"/>
    <n v="82.234857117088097"/>
    <n v="-1"/>
    <n v="71.382981577327399"/>
    <n v="-1"/>
    <n v="2.1137030311220402"/>
    <n v="-1"/>
    <x v="6"/>
    <x v="0"/>
    <x v="0"/>
  </r>
  <r>
    <n v="5080"/>
    <n v="4949"/>
    <m/>
    <x v="3"/>
    <n v="7"/>
    <n v="560"/>
    <n v="-1"/>
    <n v="2240"/>
    <n v="-1"/>
    <n v="8.3218520250365309"/>
    <n v="-1"/>
    <n v="117.21455796763"/>
    <n v="-1"/>
    <n v="100"/>
    <n v="-1"/>
    <n v="1.6033429998345099"/>
    <n v="-1"/>
    <x v="6"/>
    <x v="0"/>
    <x v="0"/>
  </r>
  <r>
    <n v="5080"/>
    <n v="4950"/>
    <m/>
    <x v="3"/>
    <n v="7"/>
    <n v="1779"/>
    <n v="-1"/>
    <n v="7116"/>
    <n v="-1"/>
    <n v="31.2259504029699"/>
    <n v="-1"/>
    <n v="115.028039438587"/>
    <n v="-1"/>
    <n v="99.793909664439099"/>
    <n v="-1"/>
    <n v="0.50591645997170998"/>
    <n v="-1"/>
    <x v="6"/>
    <x v="0"/>
    <x v="0"/>
  </r>
  <r>
    <n v="5080"/>
    <n v="4951"/>
    <m/>
    <x v="3"/>
    <n v="7"/>
    <n v="1767"/>
    <n v="-1"/>
    <n v="7068"/>
    <n v="-1"/>
    <n v="33.202183692337002"/>
    <n v="-1"/>
    <n v="112.387541175368"/>
    <n v="-1"/>
    <n v="97.602774720312496"/>
    <n v="-1"/>
    <n v="0.50940606966539004"/>
    <n v="-1"/>
    <x v="6"/>
    <x v="0"/>
    <x v="0"/>
  </r>
  <r>
    <n v="5080"/>
    <n v="4953"/>
    <m/>
    <x v="3"/>
    <n v="7"/>
    <n v="276"/>
    <n v="-1"/>
    <n v="1104"/>
    <n v="-1"/>
    <n v="35.786894378049503"/>
    <n v="-1"/>
    <n v="26.414443658720099"/>
    <n v="-1"/>
    <n v="22.6451897743327"/>
    <n v="-1"/>
    <n v="3.19383325991762"/>
    <n v="-1"/>
    <x v="6"/>
    <x v="0"/>
    <x v="0"/>
  </r>
  <r>
    <n v="5080"/>
    <n v="4954"/>
    <m/>
    <x v="3"/>
    <n v="7"/>
    <n v="92"/>
    <n v="-1"/>
    <n v="368"/>
    <n v="-1"/>
    <n v="42.886869783311703"/>
    <n v="-1"/>
    <n v="16.083827461445001"/>
    <n v="-1"/>
    <n v="17.232965777583601"/>
    <n v="-1"/>
    <n v="9.8133959000141502"/>
    <n v="-1"/>
    <x v="6"/>
    <x v="0"/>
    <x v="0"/>
  </r>
  <r>
    <n v="5080"/>
    <n v="6357"/>
    <m/>
    <x v="3"/>
    <n v="7"/>
    <n v="177"/>
    <n v="-1"/>
    <n v="708"/>
    <n v="-1"/>
    <n v="44.749089795038699"/>
    <n v="-1"/>
    <n v="15.533603901546501"/>
    <n v="-1"/>
    <n v="14.4135139248783"/>
    <n v="-1"/>
    <n v="4.9941870174176897"/>
    <n v="-1"/>
    <x v="6"/>
    <x v="0"/>
    <x v="0"/>
  </r>
  <r>
    <n v="5080"/>
    <n v="6368"/>
    <m/>
    <x v="3"/>
    <n v="7"/>
    <n v="498"/>
    <n v="-1"/>
    <n v="1992"/>
    <n v="-1"/>
    <n v="30.622273550465501"/>
    <n v="-1"/>
    <n v="57.011693710877502"/>
    <n v="-1"/>
    <n v="49.637465251606798"/>
    <n v="-1"/>
    <n v="1.7662023650284999"/>
    <n v="-1"/>
    <x v="6"/>
    <x v="0"/>
    <x v="0"/>
  </r>
  <r>
    <n v="5080"/>
    <n v="6639"/>
    <m/>
    <x v="3"/>
    <n v="7"/>
    <n v="119"/>
    <n v="-1"/>
    <n v="476"/>
    <n v="-1"/>
    <n v="39.169788166127603"/>
    <n v="-1"/>
    <n v="12.262930224620399"/>
    <n v="-1"/>
    <n v="7.0818700650307704"/>
    <n v="-1"/>
    <n v="7.5631144377336099"/>
    <n v="-1"/>
    <x v="6"/>
    <x v="1"/>
    <x v="0"/>
  </r>
  <r>
    <n v="5080"/>
    <n v="6640"/>
    <m/>
    <x v="3"/>
    <n v="7"/>
    <n v="701"/>
    <n v="-1"/>
    <n v="2804"/>
    <n v="-1"/>
    <n v="13.3709402322086"/>
    <n v="-1"/>
    <n v="146.839535390745"/>
    <n v="-1"/>
    <n v="90.871993401638804"/>
    <n v="-1"/>
    <n v="1.2837956851568899"/>
    <n v="-1"/>
    <x v="6"/>
    <x v="2"/>
    <x v="0"/>
  </r>
  <r>
    <n v="5080"/>
    <n v="6641"/>
    <m/>
    <x v="3"/>
    <n v="7"/>
    <n v="92"/>
    <n v="-1"/>
    <n v="368"/>
    <n v="-1"/>
    <n v="31.459631976870199"/>
    <n v="-1"/>
    <n v="47.711798672839599"/>
    <n v="-1"/>
    <n v="34.6703412595865"/>
    <n v="-1"/>
    <n v="9.64322416452816"/>
    <n v="-1"/>
    <x v="6"/>
    <x v="3"/>
    <x v="0"/>
  </r>
  <r>
    <n v="5080"/>
    <n v="6642"/>
    <m/>
    <x v="3"/>
    <n v="7"/>
    <n v="509"/>
    <n v="-1"/>
    <n v="2036"/>
    <n v="-1"/>
    <n v="37.290584906980897"/>
    <n v="-1"/>
    <n v="45.726761318122797"/>
    <n v="-1"/>
    <n v="27.4313066900195"/>
    <n v="-1"/>
    <n v="1.76838250786466"/>
    <n v="-1"/>
    <x v="6"/>
    <x v="4"/>
    <x v="0"/>
  </r>
  <r>
    <n v="5080"/>
    <n v="6644"/>
    <m/>
    <x v="3"/>
    <n v="7"/>
    <n v="1077"/>
    <n v="-1"/>
    <n v="4308"/>
    <n v="-1"/>
    <n v="31.2276324310298"/>
    <n v="-1"/>
    <n v="112.211083180278"/>
    <n v="-1"/>
    <n v="65.118870726325"/>
    <n v="-1"/>
    <n v="0.83597761570151796"/>
    <n v="-1"/>
    <x v="6"/>
    <x v="19"/>
    <x v="0"/>
  </r>
  <r>
    <n v="5080"/>
    <n v="6645"/>
    <m/>
    <x v="3"/>
    <n v="7"/>
    <n v="707"/>
    <n v="-1"/>
    <n v="2828"/>
    <n v="-1"/>
    <n v="52.780719842305899"/>
    <n v="-1"/>
    <n v="48.855670802285204"/>
    <n v="-1"/>
    <n v="30.451206185818702"/>
    <n v="-1"/>
    <n v="1.2746094780205299"/>
    <n v="-1"/>
    <x v="6"/>
    <x v="21"/>
    <x v="0"/>
  </r>
  <r>
    <n v="5080"/>
    <n v="6646"/>
    <m/>
    <x v="3"/>
    <n v="7"/>
    <n v="714"/>
    <n v="-1"/>
    <n v="2856"/>
    <n v="-1"/>
    <n v="44.138001449809103"/>
    <n v="-1"/>
    <n v="59.552034606818403"/>
    <n v="-1"/>
    <n v="34.4945017496863"/>
    <n v="-1"/>
    <n v="1.2601492055611101"/>
    <n v="-1"/>
    <x v="6"/>
    <x v="18"/>
    <x v="0"/>
  </r>
  <r>
    <n v="5080"/>
    <n v="6647"/>
    <m/>
    <x v="3"/>
    <n v="7"/>
    <n v="362"/>
    <n v="-1"/>
    <n v="1448"/>
    <n v="-1"/>
    <n v="54.848921882519598"/>
    <n v="-1"/>
    <n v="26.294916798469998"/>
    <n v="-1"/>
    <n v="15.328664245594"/>
    <n v="-1"/>
    <n v="2.4885206256055401"/>
    <n v="-1"/>
    <x v="6"/>
    <x v="17"/>
    <x v="0"/>
  </r>
  <r>
    <n v="5080"/>
    <n v="6760"/>
    <m/>
    <x v="3"/>
    <n v="7"/>
    <n v="648"/>
    <n v="-1"/>
    <n v="2592"/>
    <n v="-1"/>
    <n v="10.756372466173"/>
    <n v="-1"/>
    <n v="160.60645984824399"/>
    <n v="-1"/>
    <n v="93.755966534106307"/>
    <n v="-1"/>
    <n v="1.3899868256960199"/>
    <n v="-1"/>
    <x v="6"/>
    <x v="16"/>
    <x v="0"/>
  </r>
  <r>
    <n v="5080"/>
    <n v="6761"/>
    <m/>
    <x v="3"/>
    <n v="7"/>
    <n v="1774"/>
    <n v="-1"/>
    <n v="7096"/>
    <n v="-1"/>
    <n v="33.102762482958198"/>
    <n v="-1"/>
    <n v="153.249526234369"/>
    <n v="-1"/>
    <n v="91.649079382496595"/>
    <n v="-1"/>
    <n v="0.50983414604330102"/>
    <n v="-1"/>
    <x v="6"/>
    <x v="20"/>
    <x v="0"/>
  </r>
  <r>
    <n v="5080"/>
    <n v="6762"/>
    <m/>
    <x v="3"/>
    <n v="7"/>
    <n v="119"/>
    <n v="-1"/>
    <n v="476"/>
    <n v="-1"/>
    <n v="39.169788166127603"/>
    <n v="-1"/>
    <n v="12.262930224620399"/>
    <n v="-1"/>
    <n v="7.0818700650307704"/>
    <n v="-1"/>
    <n v="7.5631144377336099"/>
    <n v="-1"/>
    <x v="6"/>
    <x v="6"/>
    <x v="0"/>
  </r>
  <r>
    <n v="5080"/>
    <n v="6763"/>
    <m/>
    <x v="3"/>
    <n v="7"/>
    <n v="515"/>
    <n v="-1"/>
    <n v="2060"/>
    <n v="-1"/>
    <n v="36.846880589188103"/>
    <n v="-1"/>
    <n v="46.0202869690699"/>
    <n v="-1"/>
    <n v="27.428148327190002"/>
    <n v="-1"/>
    <n v="1.7182234583938401"/>
    <n v="-1"/>
    <x v="6"/>
    <x v="7"/>
    <x v="0"/>
  </r>
  <r>
    <n v="5080"/>
    <n v="6764"/>
    <m/>
    <x v="3"/>
    <n v="7"/>
    <n v="80"/>
    <n v="-1"/>
    <n v="320"/>
    <n v="-1"/>
    <n v="38.3181159382804"/>
    <n v="-1"/>
    <n v="8.2163019523981298"/>
    <n v="-1"/>
    <n v="4.7199990823387701"/>
    <n v="-1"/>
    <n v="10.7647695272089"/>
    <n v="-1"/>
    <x v="6"/>
    <x v="8"/>
    <x v="0"/>
  </r>
  <r>
    <n v="5080"/>
    <n v="6765"/>
    <m/>
    <x v="3"/>
    <n v="7"/>
    <n v="53"/>
    <n v="-1"/>
    <n v="212"/>
    <n v="-1"/>
    <n v="27.341109974998901"/>
    <n v="-1"/>
    <n v="38.164127689426998"/>
    <n v="-1"/>
    <n v="22.467264675560099"/>
    <n v="-1"/>
    <n v="16.423189651422799"/>
    <n v="-1"/>
    <x v="6"/>
    <x v="9"/>
    <x v="0"/>
  </r>
  <r>
    <n v="5080"/>
    <n v="6767"/>
    <m/>
    <x v="3"/>
    <n v="7"/>
    <n v="86"/>
    <n v="-1"/>
    <n v="344"/>
    <n v="-1"/>
    <n v="48.262991068972099"/>
    <n v="-1"/>
    <n v="6.9743241312503299"/>
    <n v="-1"/>
    <n v="4.9505977307242102"/>
    <n v="-1"/>
    <n v="10.170450063220899"/>
    <n v="-1"/>
    <x v="6"/>
    <x v="10"/>
    <x v="0"/>
  </r>
  <r>
    <n v="5080"/>
    <n v="6768"/>
    <m/>
    <x v="3"/>
    <n v="7"/>
    <n v="277"/>
    <n v="-1"/>
    <n v="1108"/>
    <n v="-1"/>
    <n v="34.527444152905602"/>
    <n v="-1"/>
    <n v="34.292345135999597"/>
    <n v="-1"/>
    <n v="20.144536056486601"/>
    <n v="-1"/>
    <n v="3.1866615010030599"/>
    <n v="-1"/>
    <x v="6"/>
    <x v="11"/>
    <x v="0"/>
  </r>
  <r>
    <n v="5080"/>
    <n v="6770"/>
    <m/>
    <x v="3"/>
    <n v="7"/>
    <n v="584"/>
    <n v="-1"/>
    <n v="2336"/>
    <n v="-1"/>
    <n v="6.0959872637743899"/>
    <n v="-1"/>
    <n v="171.66631265338799"/>
    <n v="-1"/>
    <n v="99.936879642455494"/>
    <n v="-1"/>
    <n v="1.5426684169529401"/>
    <n v="-1"/>
    <x v="6"/>
    <x v="15"/>
    <x v="0"/>
  </r>
  <r>
    <n v="5080"/>
    <n v="6775"/>
    <m/>
    <x v="3"/>
    <n v="7"/>
    <n v="96"/>
    <n v="-1"/>
    <n v="384"/>
    <n v="-1"/>
    <n v="38.938476924576001"/>
    <n v="-1"/>
    <n v="9.9261631569919402"/>
    <n v="-1"/>
    <n v="5.9031054705984403"/>
    <n v="-1"/>
    <n v="9.3848035580890006"/>
    <n v="-1"/>
    <x v="6"/>
    <x v="12"/>
    <x v="0"/>
  </r>
  <r>
    <n v="5080"/>
    <n v="6776"/>
    <m/>
    <x v="3"/>
    <n v="7"/>
    <n v="80"/>
    <n v="-1"/>
    <n v="320"/>
    <n v="-1"/>
    <n v="38.384155618005401"/>
    <n v="-1"/>
    <n v="8.0765390607146905"/>
    <n v="-1"/>
    <n v="4.6397098324654404"/>
    <n v="-1"/>
    <n v="10.763574552379501"/>
    <n v="-1"/>
    <x v="6"/>
    <x v="13"/>
    <x v="0"/>
  </r>
  <r>
    <n v="5080"/>
    <n v="6777"/>
    <m/>
    <x v="3"/>
    <n v="7"/>
    <n v="263"/>
    <n v="-1"/>
    <n v="1052"/>
    <n v="-1"/>
    <n v="33.804107720850602"/>
    <n v="-1"/>
    <n v="30.584557625408699"/>
    <n v="-1"/>
    <n v="17.9923954592333"/>
    <n v="-1"/>
    <n v="3.26303282171917"/>
    <n v="-1"/>
    <x v="6"/>
    <x v="14"/>
    <x v="0"/>
  </r>
  <r>
    <n v="5080"/>
    <n v="2959"/>
    <m/>
    <x v="3"/>
    <n v="8"/>
    <n v="278"/>
    <n v="-1"/>
    <n v="1112"/>
    <n v="-1"/>
    <n v="46.478120064434698"/>
    <n v="-1"/>
    <n v="22.284864565463099"/>
    <n v="-1"/>
    <n v="19.9559578905771"/>
    <n v="-1"/>
    <n v="3.2137304357102199"/>
    <n v="-1"/>
    <x v="7"/>
    <x v="0"/>
    <x v="0"/>
  </r>
  <r>
    <n v="5080"/>
    <n v="3659"/>
    <m/>
    <x v="3"/>
    <n v="8"/>
    <n v="530"/>
    <n v="-1"/>
    <n v="2120"/>
    <n v="-1"/>
    <n v="38.4480635347076"/>
    <n v="-1"/>
    <n v="42.627261463937799"/>
    <n v="-1"/>
    <n v="37.009307917834001"/>
    <n v="-1"/>
    <n v="1.6954764326871401"/>
    <n v="-1"/>
    <x v="7"/>
    <x v="0"/>
    <x v="0"/>
  </r>
  <r>
    <n v="5080"/>
    <n v="3660"/>
    <m/>
    <x v="3"/>
    <n v="8"/>
    <n v="1794"/>
    <n v="-1"/>
    <n v="7176"/>
    <n v="-1"/>
    <n v="34.046377217250203"/>
    <n v="-1"/>
    <n v="115.552238899141"/>
    <n v="-1"/>
    <n v="99.868182851453795"/>
    <n v="-1"/>
    <n v="0.50198395662709505"/>
    <n v="-1"/>
    <x v="7"/>
    <x v="0"/>
    <x v="0"/>
  </r>
  <r>
    <n v="5080"/>
    <n v="4524"/>
    <m/>
    <x v="3"/>
    <n v="8"/>
    <n v="436"/>
    <n v="-1"/>
    <n v="1744"/>
    <n v="-1"/>
    <n v="27.470825924960302"/>
    <n v="-1"/>
    <n v="83.816491868982396"/>
    <n v="-1"/>
    <n v="72.971220075870406"/>
    <n v="-1"/>
    <n v="1.9996102759263601"/>
    <n v="-1"/>
    <x v="7"/>
    <x v="0"/>
    <x v="0"/>
  </r>
  <r>
    <n v="5080"/>
    <n v="4949"/>
    <m/>
    <x v="3"/>
    <n v="8"/>
    <n v="468"/>
    <n v="-1"/>
    <n v="1872"/>
    <n v="-1"/>
    <n v="6.5922937870147402"/>
    <n v="-1"/>
    <n v="117.05389781488999"/>
    <n v="-1"/>
    <n v="100"/>
    <n v="-1"/>
    <n v="1.9254734789355401"/>
    <n v="-1"/>
    <x v="7"/>
    <x v="0"/>
    <x v="0"/>
  </r>
  <r>
    <n v="5080"/>
    <n v="4950"/>
    <m/>
    <x v="3"/>
    <n v="8"/>
    <n v="1795"/>
    <n v="-1"/>
    <n v="7180"/>
    <n v="-1"/>
    <n v="30.6089450475937"/>
    <n v="-1"/>
    <n v="115.457159555012"/>
    <n v="-1"/>
    <n v="99.897434702858504"/>
    <n v="-1"/>
    <n v="0.50128074761119601"/>
    <n v="-1"/>
    <x v="7"/>
    <x v="0"/>
    <x v="0"/>
  </r>
  <r>
    <n v="5080"/>
    <n v="4951"/>
    <m/>
    <x v="3"/>
    <n v="8"/>
    <n v="1793"/>
    <n v="-1"/>
    <n v="7172"/>
    <n v="-1"/>
    <n v="34.521371991068797"/>
    <n v="-1"/>
    <n v="112.181228915093"/>
    <n v="-1"/>
    <n v="96.964747651826997"/>
    <n v="-1"/>
    <n v="0.50255302844438998"/>
    <n v="-1"/>
    <x v="7"/>
    <x v="0"/>
    <x v="0"/>
  </r>
  <r>
    <n v="5080"/>
    <n v="4953"/>
    <m/>
    <x v="3"/>
    <n v="8"/>
    <n v="244"/>
    <n v="-1"/>
    <n v="976"/>
    <n v="-1"/>
    <n v="35.196731580713902"/>
    <n v="-1"/>
    <n v="23.8376952784024"/>
    <n v="-1"/>
    <n v="20.498480143843"/>
    <n v="-1"/>
    <n v="3.6351842822821601"/>
    <n v="-1"/>
    <x v="7"/>
    <x v="0"/>
    <x v="0"/>
  </r>
  <r>
    <n v="5080"/>
    <n v="4954"/>
    <m/>
    <x v="3"/>
    <n v="8"/>
    <n v="91"/>
    <n v="-1"/>
    <n v="364"/>
    <n v="-1"/>
    <n v="42.874501052732803"/>
    <n v="-1"/>
    <n v="15.6372223446633"/>
    <n v="-1"/>
    <n v="16.785600227176701"/>
    <n v="-1"/>
    <n v="9.32304765186141"/>
    <n v="-1"/>
    <x v="7"/>
    <x v="0"/>
    <x v="0"/>
  </r>
  <r>
    <n v="5080"/>
    <n v="6357"/>
    <m/>
    <x v="3"/>
    <n v="8"/>
    <n v="166"/>
    <n v="-1"/>
    <n v="664"/>
    <n v="-1"/>
    <n v="45.228866980921303"/>
    <n v="-1"/>
    <n v="14.640017249711899"/>
    <n v="-1"/>
    <n v="13.4939272244302"/>
    <n v="-1"/>
    <n v="5.3603468500696696"/>
    <n v="-1"/>
    <x v="7"/>
    <x v="0"/>
    <x v="0"/>
  </r>
  <r>
    <n v="5080"/>
    <n v="6368"/>
    <m/>
    <x v="3"/>
    <n v="8"/>
    <n v="530"/>
    <n v="-1"/>
    <n v="2120"/>
    <n v="-1"/>
    <n v="33.562892042719"/>
    <n v="-1"/>
    <n v="53.180042560193399"/>
    <n v="-1"/>
    <n v="46.187260657153402"/>
    <n v="-1"/>
    <n v="1.6997260263818501"/>
    <n v="-1"/>
    <x v="7"/>
    <x v="0"/>
    <x v="0"/>
  </r>
  <r>
    <n v="5080"/>
    <n v="6639"/>
    <m/>
    <x v="3"/>
    <n v="8"/>
    <n v="118"/>
    <n v="-1"/>
    <n v="472"/>
    <n v="-1"/>
    <n v="39.067050213652202"/>
    <n v="-1"/>
    <n v="12.172796053123101"/>
    <n v="-1"/>
    <n v="7.0275362869963898"/>
    <n v="-1"/>
    <n v="7.5679920830582299"/>
    <n v="-1"/>
    <x v="7"/>
    <x v="1"/>
    <x v="0"/>
  </r>
  <r>
    <n v="5080"/>
    <n v="6640"/>
    <m/>
    <x v="3"/>
    <n v="8"/>
    <n v="729"/>
    <n v="-1"/>
    <n v="2916"/>
    <n v="-1"/>
    <n v="14.2445963385879"/>
    <n v="-1"/>
    <n v="149.32308710025899"/>
    <n v="-1"/>
    <n v="90.744050017489101"/>
    <n v="-1"/>
    <n v="1.23486952665419"/>
    <n v="-1"/>
    <x v="7"/>
    <x v="2"/>
    <x v="0"/>
  </r>
  <r>
    <n v="5080"/>
    <n v="6641"/>
    <m/>
    <x v="3"/>
    <n v="8"/>
    <n v="95"/>
    <n v="-1"/>
    <n v="380"/>
    <n v="-1"/>
    <n v="32.406907426099998"/>
    <n v="-1"/>
    <n v="46.0851070612119"/>
    <n v="-1"/>
    <n v="32.593624510163103"/>
    <n v="-1"/>
    <n v="9.4631971730185906"/>
    <n v="-1"/>
    <x v="7"/>
    <x v="3"/>
    <x v="0"/>
  </r>
  <r>
    <n v="5080"/>
    <n v="6642"/>
    <m/>
    <x v="3"/>
    <n v="8"/>
    <n v="517"/>
    <n v="-1"/>
    <n v="2068"/>
    <n v="-1"/>
    <n v="38.138730214749899"/>
    <n v="-1"/>
    <n v="45.249763078432203"/>
    <n v="-1"/>
    <n v="27.028049243725199"/>
    <n v="-1"/>
    <n v="1.7410395482844101"/>
    <n v="-1"/>
    <x v="7"/>
    <x v="4"/>
    <x v="0"/>
  </r>
  <r>
    <n v="5080"/>
    <n v="6644"/>
    <m/>
    <x v="3"/>
    <n v="8"/>
    <n v="1077"/>
    <n v="-1"/>
    <n v="4308"/>
    <n v="-1"/>
    <n v="31.3807526809533"/>
    <n v="-1"/>
    <n v="111.6247320388"/>
    <n v="-1"/>
    <n v="64.779762417814894"/>
    <n v="-1"/>
    <n v="0.83527513768326"/>
    <n v="-1"/>
    <x v="7"/>
    <x v="19"/>
    <x v="0"/>
  </r>
  <r>
    <n v="5080"/>
    <n v="6645"/>
    <m/>
    <x v="3"/>
    <n v="8"/>
    <n v="718"/>
    <n v="-1"/>
    <n v="2872"/>
    <n v="-1"/>
    <n v="53.277881019274602"/>
    <n v="-1"/>
    <n v="48.993518982446403"/>
    <n v="-1"/>
    <n v="30.2958556785272"/>
    <n v="-1"/>
    <n v="1.25453466778281"/>
    <n v="-1"/>
    <x v="7"/>
    <x v="21"/>
    <x v="0"/>
  </r>
  <r>
    <n v="5080"/>
    <n v="6646"/>
    <m/>
    <x v="3"/>
    <n v="8"/>
    <n v="726"/>
    <n v="-1"/>
    <n v="2904"/>
    <n v="-1"/>
    <n v="44.821381323847"/>
    <n v="-1"/>
    <n v="60.037479609417304"/>
    <n v="-1"/>
    <n v="34.775566534920003"/>
    <n v="-1"/>
    <n v="1.2398538767809499"/>
    <n v="-1"/>
    <x v="7"/>
    <x v="18"/>
    <x v="0"/>
  </r>
  <r>
    <n v="5080"/>
    <n v="6647"/>
    <m/>
    <x v="3"/>
    <n v="8"/>
    <n v="354"/>
    <n v="-1"/>
    <n v="1416"/>
    <n v="-1"/>
    <n v="54.314212673761503"/>
    <n v="-1"/>
    <n v="25.936617372391499"/>
    <n v="-1"/>
    <n v="15.0918824969122"/>
    <n v="-1"/>
    <n v="2.5469521503185399"/>
    <n v="-1"/>
    <x v="7"/>
    <x v="17"/>
    <x v="0"/>
  </r>
  <r>
    <n v="5080"/>
    <n v="6760"/>
    <m/>
    <x v="3"/>
    <n v="8"/>
    <n v="716"/>
    <n v="-1"/>
    <n v="2864"/>
    <n v="-1"/>
    <n v="13.6621016528117"/>
    <n v="-1"/>
    <n v="157.12100911561899"/>
    <n v="-1"/>
    <n v="91.764739478943895"/>
    <n v="-1"/>
    <n v="1.2582174192273401"/>
    <n v="-1"/>
    <x v="7"/>
    <x v="16"/>
    <x v="0"/>
  </r>
  <r>
    <n v="5080"/>
    <n v="6761"/>
    <m/>
    <x v="3"/>
    <n v="8"/>
    <n v="1795"/>
    <n v="-1"/>
    <n v="7180"/>
    <n v="-1"/>
    <n v="34.388276375429399"/>
    <n v="-1"/>
    <n v="155.922677166207"/>
    <n v="-1"/>
    <n v="92.675672700648306"/>
    <n v="-1"/>
    <n v="0.50429285344424601"/>
    <n v="-1"/>
    <x v="7"/>
    <x v="20"/>
    <x v="0"/>
  </r>
  <r>
    <n v="5080"/>
    <n v="6762"/>
    <m/>
    <x v="3"/>
    <n v="8"/>
    <n v="118"/>
    <n v="-1"/>
    <n v="472"/>
    <n v="-1"/>
    <n v="39.067050213652202"/>
    <n v="-1"/>
    <n v="12.172796053123101"/>
    <n v="-1"/>
    <n v="7.0275362869963898"/>
    <n v="-1"/>
    <n v="7.5679920830582299"/>
    <n v="-1"/>
    <x v="7"/>
    <x v="6"/>
    <x v="0"/>
  </r>
  <r>
    <n v="5080"/>
    <n v="6763"/>
    <m/>
    <x v="3"/>
    <n v="8"/>
    <n v="535"/>
    <n v="-1"/>
    <n v="2140"/>
    <n v="-1"/>
    <n v="37.299258919395697"/>
    <n v="-1"/>
    <n v="49.305383964333302"/>
    <n v="-1"/>
    <n v="29.560889195651399"/>
    <n v="-1"/>
    <n v="1.6268630942656099"/>
    <n v="-1"/>
    <x v="7"/>
    <x v="7"/>
    <x v="0"/>
  </r>
  <r>
    <n v="5080"/>
    <n v="6764"/>
    <m/>
    <x v="3"/>
    <n v="8"/>
    <n v="74"/>
    <n v="-1"/>
    <n v="296"/>
    <n v="-1"/>
    <n v="39.485166261842799"/>
    <n v="-1"/>
    <n v="7.3312678880653497"/>
    <n v="-1"/>
    <n v="4.2278587045433902"/>
    <n v="-1"/>
    <n v="11.7433143047986"/>
    <n v="-1"/>
    <x v="7"/>
    <x v="8"/>
    <x v="0"/>
  </r>
  <r>
    <n v="5080"/>
    <n v="6765"/>
    <m/>
    <x v="3"/>
    <n v="8"/>
    <n v="46"/>
    <n v="-1"/>
    <n v="184"/>
    <n v="-1"/>
    <n v="25.4950882334577"/>
    <n v="-1"/>
    <n v="56.211806162911103"/>
    <n v="-1"/>
    <n v="33.542828683600398"/>
    <n v="-1"/>
    <n v="18.247794347979202"/>
    <n v="-1"/>
    <x v="7"/>
    <x v="9"/>
    <x v="0"/>
  </r>
  <r>
    <n v="5080"/>
    <n v="6767"/>
    <m/>
    <x v="3"/>
    <n v="8"/>
    <n v="92"/>
    <n v="-1"/>
    <n v="368"/>
    <n v="-1"/>
    <n v="48.966958830634603"/>
    <n v="-1"/>
    <n v="7.0533211234667501"/>
    <n v="-1"/>
    <n v="5.0727658137708698"/>
    <n v="-1"/>
    <n v="9.5066875365089594"/>
    <n v="-1"/>
    <x v="7"/>
    <x v="10"/>
    <x v="0"/>
  </r>
  <r>
    <n v="5080"/>
    <n v="6768"/>
    <m/>
    <x v="3"/>
    <n v="8"/>
    <n v="243"/>
    <n v="-1"/>
    <n v="972"/>
    <n v="-1"/>
    <n v="33.882454270411102"/>
    <n v="-1"/>
    <n v="33.343985040224297"/>
    <n v="-1"/>
    <n v="19.665580103032799"/>
    <n v="-1"/>
    <n v="3.6363923215215599"/>
    <n v="-1"/>
    <x v="7"/>
    <x v="11"/>
    <x v="0"/>
  </r>
  <r>
    <n v="5080"/>
    <n v="6770"/>
    <m/>
    <x v="3"/>
    <n v="8"/>
    <n v="478"/>
    <n v="-1"/>
    <n v="1912"/>
    <n v="-1"/>
    <n v="4.8333809501627298"/>
    <n v="-1"/>
    <n v="171.498265273366"/>
    <n v="-1"/>
    <n v="100"/>
    <n v="-1"/>
    <n v="1.8810578644681399"/>
    <n v="-1"/>
    <x v="7"/>
    <x v="15"/>
    <x v="0"/>
  </r>
  <r>
    <n v="5080"/>
    <n v="6775"/>
    <m/>
    <x v="3"/>
    <n v="8"/>
    <n v="106"/>
    <n v="-1"/>
    <n v="424"/>
    <n v="-1"/>
    <n v="38.882256015445101"/>
    <n v="-1"/>
    <n v="11.0352076642931"/>
    <n v="-1"/>
    <n v="6.3569137443246397"/>
    <n v="-1"/>
    <n v="8.4477117553281804"/>
    <n v="-1"/>
    <x v="7"/>
    <x v="12"/>
    <x v="0"/>
  </r>
  <r>
    <n v="5080"/>
    <n v="6776"/>
    <m/>
    <x v="3"/>
    <n v="8"/>
    <n v="74"/>
    <n v="-1"/>
    <n v="296"/>
    <n v="-1"/>
    <n v="39.491931038270998"/>
    <n v="-1"/>
    <n v="7.3424331964953096"/>
    <n v="-1"/>
    <n v="4.2342976107674302"/>
    <n v="-1"/>
    <n v="11.745440077506199"/>
    <n v="-1"/>
    <x v="7"/>
    <x v="13"/>
    <x v="0"/>
  </r>
  <r>
    <n v="5080"/>
    <n v="6777"/>
    <m/>
    <x v="3"/>
    <n v="8"/>
    <n v="230"/>
    <n v="-1"/>
    <n v="920"/>
    <n v="-1"/>
    <n v="36.154715379413197"/>
    <n v="-1"/>
    <n v="24.571567409277201"/>
    <n v="-1"/>
    <n v="14.5204572566879"/>
    <n v="-1"/>
    <n v="3.8841905904232901"/>
    <n v="-1"/>
    <x v="7"/>
    <x v="14"/>
    <x v="0"/>
  </r>
  <r>
    <n v="5080"/>
    <n v="2959"/>
    <m/>
    <x v="3"/>
    <n v="9"/>
    <n v="220"/>
    <n v="-1"/>
    <n v="880"/>
    <n v="-1"/>
    <n v="47.361666231192601"/>
    <n v="-1"/>
    <n v="17.5029688285981"/>
    <n v="-1"/>
    <n v="15.6391159098345"/>
    <n v="-1"/>
    <n v="4.0949918157784504"/>
    <n v="-1"/>
    <x v="8"/>
    <x v="0"/>
    <x v="0"/>
  </r>
  <r>
    <n v="5080"/>
    <n v="3659"/>
    <m/>
    <x v="3"/>
    <n v="9"/>
    <n v="532"/>
    <n v="-1"/>
    <n v="2128"/>
    <n v="-1"/>
    <n v="37.284111234252101"/>
    <n v="-1"/>
    <n v="42.867805082812701"/>
    <n v="-1"/>
    <n v="37.226706438538997"/>
    <n v="-1"/>
    <n v="1.68349180852289"/>
    <n v="-1"/>
    <x v="8"/>
    <x v="0"/>
    <x v="0"/>
  </r>
  <r>
    <n v="5080"/>
    <n v="3660"/>
    <m/>
    <x v="3"/>
    <n v="9"/>
    <n v="1794"/>
    <n v="-1"/>
    <n v="7176"/>
    <n v="-1"/>
    <n v="33.186945682194299"/>
    <n v="-1"/>
    <n v="115.013476945761"/>
    <n v="-1"/>
    <n v="99.775009076440597"/>
    <n v="-1"/>
    <n v="0.50193602216217403"/>
    <n v="-1"/>
    <x v="8"/>
    <x v="0"/>
    <x v="0"/>
  </r>
  <r>
    <n v="5080"/>
    <n v="4524"/>
    <m/>
    <x v="3"/>
    <n v="9"/>
    <n v="423"/>
    <n v="-1"/>
    <n v="1692"/>
    <n v="-1"/>
    <n v="27.2601161106363"/>
    <n v="-1"/>
    <n v="81.885656567926404"/>
    <n v="-1"/>
    <n v="71.130470607132906"/>
    <n v="-1"/>
    <n v="2.0454992174826399"/>
    <n v="-1"/>
    <x v="8"/>
    <x v="0"/>
    <x v="0"/>
  </r>
  <r>
    <n v="5080"/>
    <n v="4949"/>
    <m/>
    <x v="3"/>
    <n v="9"/>
    <n v="487"/>
    <n v="-1"/>
    <n v="1948"/>
    <n v="-1"/>
    <n v="6.8453302533077602"/>
    <n v="-1"/>
    <n v="117.49673706943101"/>
    <n v="-1"/>
    <n v="100"/>
    <n v="-1"/>
    <n v="1.8458742628347"/>
    <n v="-1"/>
    <x v="8"/>
    <x v="0"/>
    <x v="0"/>
  </r>
  <r>
    <n v="5080"/>
    <n v="4950"/>
    <m/>
    <x v="3"/>
    <n v="9"/>
    <n v="1795"/>
    <n v="-1"/>
    <n v="7180"/>
    <n v="-1"/>
    <n v="30.970133644343399"/>
    <n v="-1"/>
    <n v="115.152367621877"/>
    <n v="-1"/>
    <n v="99.837759400182804"/>
    <n v="-1"/>
    <n v="0.50129597324091002"/>
    <n v="-1"/>
    <x v="8"/>
    <x v="0"/>
    <x v="0"/>
  </r>
  <r>
    <n v="5080"/>
    <n v="4951"/>
    <m/>
    <x v="3"/>
    <n v="9"/>
    <n v="1805"/>
    <n v="-1"/>
    <n v="7220"/>
    <n v="-1"/>
    <n v="33.553075465577002"/>
    <n v="-1"/>
    <n v="111.80203350882501"/>
    <n v="-1"/>
    <n v="96.903181947828401"/>
    <n v="-1"/>
    <n v="0.49900098664104803"/>
    <n v="-1"/>
    <x v="8"/>
    <x v="0"/>
    <x v="0"/>
  </r>
  <r>
    <n v="5080"/>
    <n v="4953"/>
    <m/>
    <x v="3"/>
    <n v="9"/>
    <n v="241"/>
    <n v="-1"/>
    <n v="964"/>
    <n v="-1"/>
    <n v="36.030422607990197"/>
    <n v="-1"/>
    <n v="22.9609913391205"/>
    <n v="-1"/>
    <n v="19.654267607362399"/>
    <n v="-1"/>
    <n v="3.3608355149009501"/>
    <n v="-1"/>
    <x v="8"/>
    <x v="0"/>
    <x v="0"/>
  </r>
  <r>
    <n v="5080"/>
    <n v="4954"/>
    <m/>
    <x v="3"/>
    <n v="9"/>
    <n v="86"/>
    <n v="-1"/>
    <n v="344"/>
    <n v="-1"/>
    <n v="43.062576744590302"/>
    <n v="-1"/>
    <n v="18.524263191055901"/>
    <n v="-1"/>
    <n v="19.636006769412901"/>
    <n v="-1"/>
    <n v="10.2369267077414"/>
    <n v="-1"/>
    <x v="8"/>
    <x v="0"/>
    <x v="0"/>
  </r>
  <r>
    <n v="5080"/>
    <n v="6357"/>
    <m/>
    <x v="3"/>
    <n v="9"/>
    <n v="184"/>
    <n v="-1"/>
    <n v="736"/>
    <n v="-1"/>
    <n v="43.904837436212603"/>
    <n v="-1"/>
    <n v="15.873676381209901"/>
    <n v="-1"/>
    <n v="14.3230447736637"/>
    <n v="-1"/>
    <n v="4.79224419068525"/>
    <n v="-1"/>
    <x v="8"/>
    <x v="0"/>
    <x v="0"/>
  </r>
  <r>
    <n v="5080"/>
    <n v="6368"/>
    <m/>
    <x v="3"/>
    <n v="9"/>
    <n v="531"/>
    <n v="-1"/>
    <n v="2124"/>
    <n v="-1"/>
    <n v="32.800818876828799"/>
    <n v="-1"/>
    <n v="53.8170904133611"/>
    <n v="-1"/>
    <n v="46.786407672799399"/>
    <n v="-1"/>
    <n v="1.6940080866357099"/>
    <n v="-1"/>
    <x v="8"/>
    <x v="0"/>
    <x v="0"/>
  </r>
  <r>
    <n v="5080"/>
    <n v="6639"/>
    <m/>
    <x v="3"/>
    <n v="9"/>
    <n v="112"/>
    <n v="-1"/>
    <n v="448"/>
    <n v="-1"/>
    <n v="39.892099317453798"/>
    <n v="-1"/>
    <n v="11.355062782084801"/>
    <n v="-1"/>
    <n v="6.5914739174170096"/>
    <n v="-1"/>
    <n v="8.0328357476435794"/>
    <n v="-1"/>
    <x v="8"/>
    <x v="1"/>
    <x v="0"/>
  </r>
  <r>
    <n v="5080"/>
    <n v="6640"/>
    <m/>
    <x v="3"/>
    <n v="9"/>
    <n v="728"/>
    <n v="-1"/>
    <n v="2912"/>
    <n v="-1"/>
    <n v="21.294542353717599"/>
    <n v="-1"/>
    <n v="120.14680994353"/>
    <n v="-1"/>
    <n v="73.185371794188697"/>
    <n v="-1"/>
    <n v="1.2352471131578"/>
    <n v="-1"/>
    <x v="8"/>
    <x v="2"/>
    <x v="0"/>
  </r>
  <r>
    <n v="5080"/>
    <n v="6641"/>
    <m/>
    <x v="3"/>
    <n v="9"/>
    <n v="85"/>
    <n v="-1"/>
    <n v="340"/>
    <n v="-1"/>
    <n v="36.413499962680902"/>
    <n v="-1"/>
    <n v="30.2481427445774"/>
    <n v="-1"/>
    <n v="20.886351473284599"/>
    <n v="-1"/>
    <n v="9.6052376814007108"/>
    <n v="-1"/>
    <x v="8"/>
    <x v="3"/>
    <x v="0"/>
  </r>
  <r>
    <n v="5080"/>
    <n v="6642"/>
    <m/>
    <x v="3"/>
    <n v="9"/>
    <n v="535"/>
    <n v="-1"/>
    <n v="2140"/>
    <n v="-1"/>
    <n v="36.924716465442501"/>
    <n v="-1"/>
    <n v="49.293690253488798"/>
    <n v="-1"/>
    <n v="29.5494587587613"/>
    <n v="-1"/>
    <n v="1.68265959024937"/>
    <n v="-1"/>
    <x v="8"/>
    <x v="4"/>
    <x v="0"/>
  </r>
  <r>
    <n v="5080"/>
    <n v="6644"/>
    <m/>
    <x v="3"/>
    <n v="9"/>
    <n v="1080"/>
    <n v="-1"/>
    <n v="4320"/>
    <n v="-1"/>
    <n v="31.5520272453115"/>
    <n v="-1"/>
    <n v="114.14458714502"/>
    <n v="-1"/>
    <n v="66.189345358928506"/>
    <n v="-1"/>
    <n v="0.83334334380427399"/>
    <n v="-1"/>
    <x v="8"/>
    <x v="19"/>
    <x v="0"/>
  </r>
  <r>
    <n v="5080"/>
    <n v="6645"/>
    <m/>
    <x v="3"/>
    <n v="9"/>
    <n v="725"/>
    <n v="-1"/>
    <n v="2900"/>
    <n v="-1"/>
    <n v="52.0577691895732"/>
    <n v="-1"/>
    <n v="50.179387483161399"/>
    <n v="-1"/>
    <n v="31.097000883396401"/>
    <n v="-1"/>
    <n v="1.24205162558812"/>
    <n v="-1"/>
    <x v="8"/>
    <x v="21"/>
    <x v="0"/>
  </r>
  <r>
    <n v="5080"/>
    <n v="6646"/>
    <m/>
    <x v="3"/>
    <n v="9"/>
    <n v="720"/>
    <n v="-1"/>
    <n v="2880"/>
    <n v="-1"/>
    <n v="45.369185339306703"/>
    <n v="-1"/>
    <n v="58.9866084743432"/>
    <n v="-1"/>
    <n v="34.212217987461898"/>
    <n v="-1"/>
    <n v="1.2494414077507101"/>
    <n v="-1"/>
    <x v="8"/>
    <x v="18"/>
    <x v="0"/>
  </r>
  <r>
    <n v="5080"/>
    <n v="6647"/>
    <m/>
    <x v="3"/>
    <n v="9"/>
    <n v="358"/>
    <n v="-1"/>
    <n v="1432"/>
    <n v="-1"/>
    <n v="54.998515268873199"/>
    <n v="-1"/>
    <n v="25.9810545256497"/>
    <n v="-1"/>
    <n v="15.092554707974299"/>
    <n v="-1"/>
    <n v="2.5013421448495401"/>
    <n v="-1"/>
    <x v="8"/>
    <x v="17"/>
    <x v="0"/>
  </r>
  <r>
    <n v="5080"/>
    <n v="6760"/>
    <m/>
    <x v="3"/>
    <n v="9"/>
    <n v="714"/>
    <n v="-1"/>
    <n v="2856"/>
    <n v="-1"/>
    <n v="12.7085765572506"/>
    <n v="-1"/>
    <n v="155.97759439374599"/>
    <n v="-1"/>
    <n v="91.299629352077403"/>
    <n v="-1"/>
    <n v="1.2595154716039001"/>
    <n v="-1"/>
    <x v="8"/>
    <x v="16"/>
    <x v="0"/>
  </r>
  <r>
    <n v="5080"/>
    <n v="6761"/>
    <m/>
    <x v="3"/>
    <n v="9"/>
    <n v="1793"/>
    <n v="-1"/>
    <n v="7172"/>
    <n v="-1"/>
    <n v="33.428541930970603"/>
    <n v="-1"/>
    <n v="152.56967978628001"/>
    <n v="-1"/>
    <n v="91.149864177515497"/>
    <n v="-1"/>
    <n v="0.50685725089812705"/>
    <n v="-1"/>
    <x v="8"/>
    <x v="20"/>
    <x v="0"/>
  </r>
  <r>
    <n v="5080"/>
    <n v="6762"/>
    <m/>
    <x v="3"/>
    <n v="9"/>
    <n v="112"/>
    <n v="-1"/>
    <n v="448"/>
    <n v="-1"/>
    <n v="39.892099317453798"/>
    <n v="-1"/>
    <n v="11.355062782084801"/>
    <n v="-1"/>
    <n v="6.5914739174170096"/>
    <n v="-1"/>
    <n v="8.0328357476435794"/>
    <n v="-1"/>
    <x v="8"/>
    <x v="6"/>
    <x v="0"/>
  </r>
  <r>
    <n v="5080"/>
    <n v="6763"/>
    <m/>
    <x v="3"/>
    <n v="9"/>
    <n v="516"/>
    <n v="-1"/>
    <n v="2064"/>
    <n v="-1"/>
    <n v="36.856583553495597"/>
    <n v="-1"/>
    <n v="47.369396037035997"/>
    <n v="-1"/>
    <n v="28.311541975846101"/>
    <n v="-1"/>
    <n v="1.6981066000782601"/>
    <n v="-1"/>
    <x v="8"/>
    <x v="7"/>
    <x v="0"/>
  </r>
  <r>
    <n v="5080"/>
    <n v="6764"/>
    <m/>
    <x v="3"/>
    <n v="9"/>
    <n v="104"/>
    <n v="-1"/>
    <n v="416"/>
    <n v="-1"/>
    <n v="38.663832034227099"/>
    <n v="-1"/>
    <n v="10.3536943423778"/>
    <n v="-1"/>
    <n v="5.9974382572210896"/>
    <n v="-1"/>
    <n v="8.6025893612049202"/>
    <n v="-1"/>
    <x v="8"/>
    <x v="8"/>
    <x v="0"/>
  </r>
  <r>
    <n v="5080"/>
    <n v="6765"/>
    <m/>
    <x v="3"/>
    <n v="9"/>
    <n v="58"/>
    <n v="-1"/>
    <n v="232"/>
    <n v="-1"/>
    <n v="27.9595101538468"/>
    <n v="-1"/>
    <n v="41.741226115195701"/>
    <n v="-1"/>
    <n v="24.8152652374479"/>
    <n v="-1"/>
    <n v="15.1747611736855"/>
    <n v="-1"/>
    <x v="8"/>
    <x v="9"/>
    <x v="0"/>
  </r>
  <r>
    <n v="5080"/>
    <n v="6767"/>
    <m/>
    <x v="3"/>
    <n v="9"/>
    <n v="85"/>
    <n v="-1"/>
    <n v="340"/>
    <n v="-1"/>
    <n v="47.5489108917292"/>
    <n v="-1"/>
    <n v="6.8227117673132103"/>
    <n v="-1"/>
    <n v="4.7110844846354896"/>
    <n v="-1"/>
    <n v="9.99515973466902"/>
    <n v="-1"/>
    <x v="8"/>
    <x v="10"/>
    <x v="0"/>
  </r>
  <r>
    <n v="5080"/>
    <n v="6768"/>
    <m/>
    <x v="3"/>
    <n v="9"/>
    <n v="241"/>
    <n v="-1"/>
    <n v="964"/>
    <n v="-1"/>
    <n v="35.003242820006299"/>
    <n v="-1"/>
    <n v="30.146267007888898"/>
    <n v="-1"/>
    <n v="17.6652647837874"/>
    <n v="-1"/>
    <n v="3.36058947595343"/>
    <n v="-1"/>
    <x v="8"/>
    <x v="11"/>
    <x v="0"/>
  </r>
  <r>
    <n v="5080"/>
    <n v="6770"/>
    <m/>
    <x v="3"/>
    <n v="9"/>
    <n v="521"/>
    <n v="-1"/>
    <n v="2084"/>
    <n v="-1"/>
    <n v="5.4191563821937399"/>
    <n v="-1"/>
    <n v="171.405905093657"/>
    <n v="-1"/>
    <n v="100"/>
    <n v="-1"/>
    <n v="1.72386202252156"/>
    <n v="-1"/>
    <x v="8"/>
    <x v="15"/>
    <x v="0"/>
  </r>
  <r>
    <n v="5080"/>
    <n v="6775"/>
    <m/>
    <x v="3"/>
    <n v="9"/>
    <n v="105"/>
    <n v="-1"/>
    <n v="420"/>
    <n v="-1"/>
    <n v="38.615887180972997"/>
    <n v="-1"/>
    <n v="10.9948538677576"/>
    <n v="-1"/>
    <n v="6.4814133536468397"/>
    <n v="-1"/>
    <n v="8.5615572752387692"/>
    <n v="-1"/>
    <x v="8"/>
    <x v="12"/>
    <x v="0"/>
  </r>
  <r>
    <n v="5080"/>
    <n v="6776"/>
    <m/>
    <x v="3"/>
    <n v="9"/>
    <n v="104"/>
    <n v="-1"/>
    <n v="416"/>
    <n v="-1"/>
    <n v="38.756316722032402"/>
    <n v="-1"/>
    <n v="10.339805157306399"/>
    <n v="-1"/>
    <n v="5.9893928651944002"/>
    <n v="-1"/>
    <n v="8.6065122308171205"/>
    <n v="-1"/>
    <x v="8"/>
    <x v="13"/>
    <x v="0"/>
  </r>
  <r>
    <n v="5080"/>
    <n v="6777"/>
    <m/>
    <x v="3"/>
    <n v="9"/>
    <n v="251"/>
    <n v="-1"/>
    <n v="1004"/>
    <n v="-1"/>
    <n v="37.634361151019597"/>
    <n v="-1"/>
    <n v="24.396893327056102"/>
    <n v="-1"/>
    <n v="14.284223486175"/>
    <n v="-1"/>
    <n v="3.5061099137550999"/>
    <n v="-1"/>
    <x v="8"/>
    <x v="14"/>
    <x v="0"/>
  </r>
  <r>
    <n v="5080"/>
    <n v="2959"/>
    <m/>
    <x v="3"/>
    <n v="10"/>
    <n v="218"/>
    <n v="-1"/>
    <n v="872"/>
    <n v="-1"/>
    <n v="46.319963862413999"/>
    <n v="-1"/>
    <n v="17.630681666694599"/>
    <n v="-1"/>
    <n v="15.6657030696216"/>
    <n v="-1"/>
    <n v="4.1341289329408699"/>
    <n v="-1"/>
    <x v="9"/>
    <x v="0"/>
    <x v="0"/>
  </r>
  <r>
    <n v="5080"/>
    <n v="3659"/>
    <m/>
    <x v="3"/>
    <n v="10"/>
    <n v="502"/>
    <n v="-1"/>
    <n v="2008"/>
    <n v="-1"/>
    <n v="38.237654532881798"/>
    <n v="-1"/>
    <n v="40.547651619941099"/>
    <n v="-1"/>
    <n v="35.326697829453103"/>
    <n v="-1"/>
    <n v="1.7900229436686701"/>
    <n v="-1"/>
    <x v="9"/>
    <x v="0"/>
    <x v="0"/>
  </r>
  <r>
    <n v="5080"/>
    <n v="3660"/>
    <m/>
    <x v="3"/>
    <n v="10"/>
    <n v="1709"/>
    <n v="-1"/>
    <n v="6836"/>
    <n v="-1"/>
    <n v="33.249792793409398"/>
    <n v="-1"/>
    <n v="115.861171018607"/>
    <n v="-1"/>
    <n v="99.933107274399802"/>
    <n v="-1"/>
    <n v="0.52626957573545996"/>
    <n v="-1"/>
    <x v="9"/>
    <x v="0"/>
    <x v="0"/>
  </r>
  <r>
    <n v="5080"/>
    <n v="4524"/>
    <m/>
    <x v="3"/>
    <n v="10"/>
    <n v="413"/>
    <n v="-1"/>
    <n v="1652"/>
    <n v="-1"/>
    <n v="27.354564297203801"/>
    <n v="-1"/>
    <n v="78.502803217739498"/>
    <n v="-1"/>
    <n v="68.623453174655097"/>
    <n v="-1"/>
    <n v="2.1469726808236902"/>
    <n v="-1"/>
    <x v="9"/>
    <x v="0"/>
    <x v="0"/>
  </r>
  <r>
    <n v="5080"/>
    <n v="4949"/>
    <m/>
    <x v="3"/>
    <n v="10"/>
    <n v="514"/>
    <n v="-1"/>
    <n v="2056"/>
    <n v="-1"/>
    <n v="7.4173714065943503"/>
    <n v="-1"/>
    <n v="117.23491709978801"/>
    <n v="-1"/>
    <n v="100"/>
    <n v="-1"/>
    <n v="1.75074568687192"/>
    <n v="-1"/>
    <x v="9"/>
    <x v="0"/>
    <x v="0"/>
  </r>
  <r>
    <n v="5080"/>
    <n v="4950"/>
    <m/>
    <x v="3"/>
    <n v="10"/>
    <n v="1701"/>
    <n v="-1"/>
    <n v="6804"/>
    <n v="-1"/>
    <n v="31.092073312684199"/>
    <n v="-1"/>
    <n v="115.971651558353"/>
    <n v="-1"/>
    <n v="99.987525454544098"/>
    <n v="-1"/>
    <n v="0.52892404777570601"/>
    <n v="-1"/>
    <x v="9"/>
    <x v="0"/>
    <x v="0"/>
  </r>
  <r>
    <n v="5080"/>
    <n v="4951"/>
    <m/>
    <x v="3"/>
    <n v="10"/>
    <n v="1719"/>
    <n v="-1"/>
    <n v="6876"/>
    <n v="-1"/>
    <n v="31.837981778776999"/>
    <n v="-1"/>
    <n v="114.93674686146601"/>
    <n v="-1"/>
    <n v="99.179606189937999"/>
    <n v="-1"/>
    <n v="0.52363139623461497"/>
    <n v="-1"/>
    <x v="9"/>
    <x v="0"/>
    <x v="0"/>
  </r>
  <r>
    <n v="5080"/>
    <n v="4953"/>
    <m/>
    <x v="3"/>
    <n v="10"/>
    <n v="235"/>
    <n v="-1"/>
    <n v="940"/>
    <n v="-1"/>
    <n v="36.414403450922897"/>
    <n v="-1"/>
    <n v="22.782948673219799"/>
    <n v="-1"/>
    <n v="19.6087092281787"/>
    <n v="-1"/>
    <n v="3.7454844536335901"/>
    <n v="-1"/>
    <x v="9"/>
    <x v="0"/>
    <x v="0"/>
  </r>
  <r>
    <n v="5080"/>
    <n v="4954"/>
    <m/>
    <x v="3"/>
    <n v="10"/>
    <n v="86"/>
    <n v="-1"/>
    <n v="344"/>
    <n v="-1"/>
    <n v="42.598988505618102"/>
    <n v="-1"/>
    <n v="11.546185941953301"/>
    <n v="-1"/>
    <n v="12.0785825016552"/>
    <n v="-1"/>
    <n v="10.064085077349199"/>
    <n v="-1"/>
    <x v="9"/>
    <x v="0"/>
    <x v="0"/>
  </r>
  <r>
    <n v="5080"/>
    <n v="6357"/>
    <m/>
    <x v="3"/>
    <n v="10"/>
    <n v="195"/>
    <n v="-1"/>
    <n v="780"/>
    <n v="-1"/>
    <n v="44.319474146359099"/>
    <n v="-1"/>
    <n v="15.7128234546137"/>
    <n v="-1"/>
    <n v="14.055062509149501"/>
    <n v="-1"/>
    <n v="4.5688210291748899"/>
    <n v="-1"/>
    <x v="9"/>
    <x v="0"/>
    <x v="0"/>
  </r>
  <r>
    <n v="5080"/>
    <n v="6368"/>
    <m/>
    <x v="3"/>
    <n v="10"/>
    <n v="522"/>
    <n v="-1"/>
    <n v="2088"/>
    <n v="-1"/>
    <n v="33.353590531286002"/>
    <n v="-1"/>
    <n v="54.584725935157699"/>
    <n v="-1"/>
    <n v="47.433221086811301"/>
    <n v="-1"/>
    <n v="1.7204385524096799"/>
    <n v="-1"/>
    <x v="9"/>
    <x v="0"/>
    <x v="0"/>
  </r>
  <r>
    <n v="5080"/>
    <n v="6639"/>
    <m/>
    <x v="3"/>
    <n v="10"/>
    <n v="112"/>
    <n v="-1"/>
    <n v="448"/>
    <n v="-1"/>
    <n v="39.525228837518398"/>
    <n v="-1"/>
    <n v="11.429728971783801"/>
    <n v="-1"/>
    <n v="6.6057664452550497"/>
    <n v="-1"/>
    <n v="8.0740741700118601"/>
    <n v="-1"/>
    <x v="9"/>
    <x v="1"/>
    <x v="0"/>
  </r>
  <r>
    <n v="5080"/>
    <n v="6640"/>
    <m/>
    <x v="3"/>
    <n v="10"/>
    <n v="733"/>
    <n v="-1"/>
    <n v="2932"/>
    <n v="-1"/>
    <n v="37.7787032572339"/>
    <n v="-1"/>
    <n v="75.885866032186797"/>
    <n v="-1"/>
    <n v="45.976881145439002"/>
    <n v="-1"/>
    <n v="1.2271483707519599"/>
    <n v="-1"/>
    <x v="9"/>
    <x v="2"/>
    <x v="0"/>
  </r>
  <r>
    <n v="5080"/>
    <n v="6641"/>
    <m/>
    <x v="3"/>
    <n v="10"/>
    <n v="86"/>
    <n v="-1"/>
    <n v="344"/>
    <n v="-1"/>
    <n v="31.0659230733004"/>
    <n v="-1"/>
    <n v="34.1786577105714"/>
    <n v="-1"/>
    <n v="23.3991316558674"/>
    <n v="-1"/>
    <n v="9.9586000846824891"/>
    <n v="-1"/>
    <x v="9"/>
    <x v="3"/>
    <x v="0"/>
  </r>
  <r>
    <n v="5080"/>
    <n v="6642"/>
    <m/>
    <x v="3"/>
    <n v="10"/>
    <n v="515"/>
    <n v="-1"/>
    <n v="2060"/>
    <n v="-1"/>
    <n v="37.863097905245802"/>
    <n v="-1"/>
    <n v="45.296162547964101"/>
    <n v="-1"/>
    <n v="27.2086726781178"/>
    <n v="-1"/>
    <n v="1.74467945909269"/>
    <n v="-1"/>
    <x v="9"/>
    <x v="4"/>
    <x v="0"/>
  </r>
  <r>
    <n v="5080"/>
    <n v="6644"/>
    <m/>
    <x v="3"/>
    <n v="10"/>
    <n v="1076"/>
    <n v="-1"/>
    <n v="4304"/>
    <n v="-1"/>
    <n v="31.302124166197199"/>
    <n v="-1"/>
    <n v="109.915082140436"/>
    <n v="-1"/>
    <n v="63.783648544332202"/>
    <n v="-1"/>
    <n v="0.83630559259112902"/>
    <n v="-1"/>
    <x v="9"/>
    <x v="19"/>
    <x v="0"/>
  </r>
  <r>
    <n v="5080"/>
    <n v="6645"/>
    <m/>
    <x v="3"/>
    <n v="10"/>
    <n v="643"/>
    <n v="-1"/>
    <n v="2572"/>
    <n v="-1"/>
    <n v="53.480847674981199"/>
    <n v="-1"/>
    <n v="44.302354268060398"/>
    <n v="-1"/>
    <n v="27.174642710299601"/>
    <n v="-1"/>
    <n v="1.4011462634065099"/>
    <n v="-1"/>
    <x v="9"/>
    <x v="21"/>
    <x v="0"/>
  </r>
  <r>
    <n v="5080"/>
    <n v="6646"/>
    <m/>
    <x v="3"/>
    <n v="10"/>
    <n v="717"/>
    <n v="-1"/>
    <n v="2868"/>
    <n v="-1"/>
    <n v="44.773890922714003"/>
    <n v="-1"/>
    <n v="60.165148001042503"/>
    <n v="-1"/>
    <n v="34.874674711574698"/>
    <n v="-1"/>
    <n v="1.2552041702838801"/>
    <n v="-1"/>
    <x v="9"/>
    <x v="18"/>
    <x v="0"/>
  </r>
  <r>
    <n v="5080"/>
    <n v="6647"/>
    <m/>
    <x v="3"/>
    <n v="10"/>
    <n v="360"/>
    <n v="-1"/>
    <n v="1440"/>
    <n v="-1"/>
    <n v="54.590402517487"/>
    <n v="-1"/>
    <n v="26.429616580683501"/>
    <n v="-1"/>
    <n v="15.3569822985075"/>
    <n v="-1"/>
    <n v="2.4999992299565501"/>
    <n v="-1"/>
    <x v="9"/>
    <x v="17"/>
    <x v="0"/>
  </r>
  <r>
    <n v="5080"/>
    <n v="6760"/>
    <m/>
    <x v="3"/>
    <n v="10"/>
    <n v="705"/>
    <n v="-1"/>
    <n v="2820"/>
    <n v="-1"/>
    <n v="12.3973733965012"/>
    <n v="-1"/>
    <n v="158.09973857923899"/>
    <n v="-1"/>
    <n v="92.679374664934798"/>
    <n v="-1"/>
    <n v="1.27815224804226"/>
    <n v="-1"/>
    <x v="9"/>
    <x v="16"/>
    <x v="0"/>
  </r>
  <r>
    <n v="5080"/>
    <n v="6761"/>
    <m/>
    <x v="3"/>
    <n v="10"/>
    <n v="1712"/>
    <n v="-1"/>
    <n v="6848"/>
    <n v="-1"/>
    <n v="33.2649147926967"/>
    <n v="-1"/>
    <n v="161.453212861163"/>
    <n v="-1"/>
    <n v="95.674670652715506"/>
    <n v="-1"/>
    <n v="0.52851501428210901"/>
    <n v="-1"/>
    <x v="9"/>
    <x v="20"/>
    <x v="0"/>
  </r>
  <r>
    <n v="5080"/>
    <n v="6762"/>
    <m/>
    <x v="3"/>
    <n v="10"/>
    <n v="112"/>
    <n v="-1"/>
    <n v="448"/>
    <n v="-1"/>
    <n v="39.525228837518398"/>
    <n v="-1"/>
    <n v="11.429728971783801"/>
    <n v="-1"/>
    <n v="6.6057664452550497"/>
    <n v="-1"/>
    <n v="8.0740741700118601"/>
    <n v="-1"/>
    <x v="9"/>
    <x v="6"/>
    <x v="0"/>
  </r>
  <r>
    <n v="5080"/>
    <n v="6763"/>
    <m/>
    <x v="3"/>
    <n v="10"/>
    <n v="516"/>
    <n v="-1"/>
    <n v="2064"/>
    <n v="-1"/>
    <n v="37.280694633050103"/>
    <n v="-1"/>
    <n v="45.969629206380702"/>
    <n v="-1"/>
    <n v="27.662546209873199"/>
    <n v="-1"/>
    <n v="1.70872863502265"/>
    <n v="-1"/>
    <x v="9"/>
    <x v="7"/>
    <x v="0"/>
  </r>
  <r>
    <n v="5080"/>
    <n v="6764"/>
    <m/>
    <x v="3"/>
    <n v="10"/>
    <n v="102"/>
    <n v="-1"/>
    <n v="408"/>
    <n v="-1"/>
    <n v="38.705778430124397"/>
    <n v="-1"/>
    <n v="9.8406565682914806"/>
    <n v="-1"/>
    <n v="5.70815268771406"/>
    <n v="-1"/>
    <n v="7.7828717286222497"/>
    <n v="-1"/>
    <x v="9"/>
    <x v="8"/>
    <x v="0"/>
  </r>
  <r>
    <n v="5080"/>
    <n v="6765"/>
    <m/>
    <x v="3"/>
    <n v="10"/>
    <n v="77"/>
    <n v="-1"/>
    <n v="308"/>
    <n v="-1"/>
    <n v="22.4891331064618"/>
    <n v="-1"/>
    <n v="72.063400731814895"/>
    <n v="-1"/>
    <n v="41.750980799956501"/>
    <n v="-1"/>
    <n v="11.4433915639882"/>
    <n v="-1"/>
    <x v="9"/>
    <x v="9"/>
    <x v="0"/>
  </r>
  <r>
    <n v="5080"/>
    <n v="6767"/>
    <m/>
    <x v="3"/>
    <n v="10"/>
    <n v="92"/>
    <n v="-1"/>
    <n v="368"/>
    <n v="-1"/>
    <n v="46.491500146212701"/>
    <n v="-1"/>
    <n v="7.2621982345390803"/>
    <n v="-1"/>
    <n v="4.8644918445936298"/>
    <n v="-1"/>
    <n v="9.7120692226552308"/>
    <n v="-1"/>
    <x v="9"/>
    <x v="10"/>
    <x v="0"/>
  </r>
  <r>
    <n v="5080"/>
    <n v="6768"/>
    <m/>
    <x v="3"/>
    <n v="10"/>
    <n v="235"/>
    <n v="-1"/>
    <n v="940"/>
    <n v="-1"/>
    <n v="35.0729106994661"/>
    <n v="-1"/>
    <n v="30.447308181902699"/>
    <n v="-1"/>
    <n v="17.984456916408099"/>
    <n v="-1"/>
    <n v="3.7484260870150301"/>
    <n v="-1"/>
    <x v="9"/>
    <x v="11"/>
    <x v="0"/>
  </r>
  <r>
    <n v="5080"/>
    <n v="6770"/>
    <m/>
    <x v="3"/>
    <n v="10"/>
    <n v="543"/>
    <n v="-1"/>
    <n v="2172"/>
    <n v="-1"/>
    <n v="5.73122035467701"/>
    <n v="-1"/>
    <n v="171.97859170541801"/>
    <n v="-1"/>
    <n v="100"/>
    <n v="-1"/>
    <n v="1.6569489203940699"/>
    <n v="-1"/>
    <x v="9"/>
    <x v="15"/>
    <x v="0"/>
  </r>
  <r>
    <n v="5080"/>
    <n v="6775"/>
    <m/>
    <x v="3"/>
    <n v="10"/>
    <n v="118"/>
    <n v="-1"/>
    <n v="472"/>
    <n v="-1"/>
    <n v="39.128722472080099"/>
    <n v="-1"/>
    <n v="12.2052458153165"/>
    <n v="-1"/>
    <n v="7.23239960898447"/>
    <n v="-1"/>
    <n v="7.5800133776540504"/>
    <n v="-1"/>
    <x v="9"/>
    <x v="12"/>
    <x v="0"/>
  </r>
  <r>
    <n v="5080"/>
    <n v="6776"/>
    <m/>
    <x v="3"/>
    <n v="10"/>
    <n v="102"/>
    <n v="-1"/>
    <n v="408"/>
    <n v="-1"/>
    <n v="38.775347554370597"/>
    <n v="-1"/>
    <n v="9.7956117584784792"/>
    <n v="-1"/>
    <n v="5.6820240802967303"/>
    <n v="-1"/>
    <n v="7.7840163867038203"/>
    <n v="-1"/>
    <x v="9"/>
    <x v="13"/>
    <x v="0"/>
  </r>
  <r>
    <n v="5080"/>
    <n v="6777"/>
    <m/>
    <x v="3"/>
    <n v="10"/>
    <n v="228"/>
    <n v="-1"/>
    <n v="912"/>
    <n v="-1"/>
    <n v="35.863168186070602"/>
    <n v="-1"/>
    <n v="22.993342313159499"/>
    <n v="-1"/>
    <n v="13.583735913326199"/>
    <n v="-1"/>
    <n v="3.7114247760126702"/>
    <n v="-1"/>
    <x v="9"/>
    <x v="14"/>
    <x v="0"/>
  </r>
  <r>
    <n v="5080"/>
    <n v="2959"/>
    <m/>
    <x v="3"/>
    <n v="11"/>
    <n v="230"/>
    <n v="-1"/>
    <n v="920"/>
    <n v="-1"/>
    <n v="47.283286177905801"/>
    <n v="-1"/>
    <n v="18.365349728136302"/>
    <n v="-1"/>
    <n v="16.385280655110702"/>
    <n v="-1"/>
    <n v="3.9056045515570799"/>
    <n v="-1"/>
    <x v="10"/>
    <x v="0"/>
    <x v="0"/>
  </r>
  <r>
    <n v="5080"/>
    <n v="3659"/>
    <m/>
    <x v="3"/>
    <n v="11"/>
    <n v="498"/>
    <n v="-1"/>
    <n v="1992"/>
    <n v="-1"/>
    <n v="37.565862620260198"/>
    <n v="-1"/>
    <n v="40.434166100753202"/>
    <n v="-1"/>
    <n v="34.542945977574298"/>
    <n v="-1"/>
    <n v="1.79478299083765"/>
    <n v="-1"/>
    <x v="10"/>
    <x v="0"/>
    <x v="0"/>
  </r>
  <r>
    <n v="5080"/>
    <n v="3660"/>
    <m/>
    <x v="3"/>
    <n v="11"/>
    <n v="1740"/>
    <n v="-1"/>
    <n v="6960"/>
    <n v="-1"/>
    <n v="32.758004610226301"/>
    <n v="-1"/>
    <n v="116.283840800817"/>
    <n v="-1"/>
    <n v="99.931517585671301"/>
    <n v="-1"/>
    <n v="0.51748976651744705"/>
    <n v="-1"/>
    <x v="10"/>
    <x v="0"/>
    <x v="0"/>
  </r>
  <r>
    <n v="5080"/>
    <n v="4524"/>
    <m/>
    <x v="3"/>
    <n v="11"/>
    <n v="396"/>
    <n v="-1"/>
    <n v="1584"/>
    <n v="-1"/>
    <n v="27.285472598890699"/>
    <n v="-1"/>
    <n v="79.551899860957406"/>
    <n v="-1"/>
    <n v="67.671545368360597"/>
    <n v="-1"/>
    <n v="2.21367911364446"/>
    <n v="-1"/>
    <x v="10"/>
    <x v="0"/>
    <x v="0"/>
  </r>
  <r>
    <n v="5080"/>
    <n v="4949"/>
    <m/>
    <x v="3"/>
    <n v="11"/>
    <n v="528"/>
    <n v="-1"/>
    <n v="2112"/>
    <n v="-1"/>
    <n v="7.6200681463460498"/>
    <n v="-1"/>
    <n v="117.70664544617701"/>
    <n v="-1"/>
    <n v="100"/>
    <n v="-1"/>
    <n v="1.7056941139702"/>
    <n v="-1"/>
    <x v="10"/>
    <x v="0"/>
    <x v="0"/>
  </r>
  <r>
    <n v="5080"/>
    <n v="4950"/>
    <m/>
    <x v="3"/>
    <n v="11"/>
    <n v="1736"/>
    <n v="-1"/>
    <n v="6944"/>
    <n v="-1"/>
    <n v="30.746263433083499"/>
    <n v="-1"/>
    <n v="116.348508810176"/>
    <n v="-1"/>
    <n v="99.995698946968403"/>
    <n v="-1"/>
    <n v="0.51849416013129102"/>
    <n v="-1"/>
    <x v="10"/>
    <x v="0"/>
    <x v="0"/>
  </r>
  <r>
    <n v="5080"/>
    <n v="4951"/>
    <m/>
    <x v="3"/>
    <n v="11"/>
    <n v="1728"/>
    <n v="-1"/>
    <n v="6912"/>
    <n v="-1"/>
    <n v="31.3333908274241"/>
    <n v="-1"/>
    <n v="114.541418363275"/>
    <n v="-1"/>
    <n v="98.575000000137905"/>
    <n v="-1"/>
    <n v="0.52093656494543805"/>
    <n v="-1"/>
    <x v="10"/>
    <x v="0"/>
    <x v="0"/>
  </r>
  <r>
    <n v="5080"/>
    <n v="4953"/>
    <m/>
    <x v="3"/>
    <n v="11"/>
    <n v="189"/>
    <n v="-1"/>
    <n v="756"/>
    <n v="-1"/>
    <n v="36.978756749025997"/>
    <n v="-1"/>
    <n v="17.8477509799316"/>
    <n v="-1"/>
    <n v="15.3100219487771"/>
    <n v="-1"/>
    <n v="4.3076779079758003"/>
    <n v="-1"/>
    <x v="10"/>
    <x v="0"/>
    <x v="0"/>
  </r>
  <r>
    <n v="5080"/>
    <n v="4954"/>
    <m/>
    <x v="3"/>
    <n v="11"/>
    <n v="95"/>
    <n v="-1"/>
    <n v="380"/>
    <n v="-1"/>
    <n v="43.2191424779814"/>
    <n v="-1"/>
    <n v="13.053122685260901"/>
    <n v="-1"/>
    <n v="13.6906756791433"/>
    <n v="-1"/>
    <n v="9.5177083987268798"/>
    <n v="-1"/>
    <x v="10"/>
    <x v="0"/>
    <x v="0"/>
  </r>
  <r>
    <n v="5080"/>
    <n v="6357"/>
    <m/>
    <x v="3"/>
    <n v="11"/>
    <n v="187"/>
    <n v="-1"/>
    <n v="748"/>
    <n v="-1"/>
    <n v="44.544241701876501"/>
    <n v="-1"/>
    <n v="15.925495281946301"/>
    <n v="-1"/>
    <n v="14.3073687331648"/>
    <n v="-1"/>
    <n v="4.7831747485268696"/>
    <n v="-1"/>
    <x v="10"/>
    <x v="0"/>
    <x v="0"/>
  </r>
  <r>
    <n v="5080"/>
    <n v="6368"/>
    <m/>
    <x v="3"/>
    <n v="11"/>
    <n v="496"/>
    <n v="-1"/>
    <n v="1984"/>
    <n v="-1"/>
    <n v="32.7196455236937"/>
    <n v="-1"/>
    <n v="50.560502126194301"/>
    <n v="-1"/>
    <n v="43.268791131672202"/>
    <n v="-1"/>
    <n v="1.8101961101363"/>
    <n v="-1"/>
    <x v="10"/>
    <x v="0"/>
    <x v="0"/>
  </r>
  <r>
    <n v="5080"/>
    <n v="6639"/>
    <m/>
    <x v="3"/>
    <n v="11"/>
    <n v="106"/>
    <n v="-1"/>
    <n v="424"/>
    <n v="-1"/>
    <n v="39.321987722693798"/>
    <n v="-1"/>
    <n v="10.8965320286917"/>
    <n v="-1"/>
    <n v="6.2796022202692399"/>
    <n v="-1"/>
    <n v="8.4933916767346602"/>
    <n v="-1"/>
    <x v="10"/>
    <x v="1"/>
    <x v="0"/>
  </r>
  <r>
    <n v="5080"/>
    <n v="6640"/>
    <m/>
    <x v="3"/>
    <n v="11"/>
    <n v="677"/>
    <n v="-1"/>
    <n v="2708"/>
    <n v="-1"/>
    <n v="35.409121264947899"/>
    <n v="-1"/>
    <n v="76.788811914414396"/>
    <n v="-1"/>
    <n v="45.7865570667499"/>
    <n v="-1"/>
    <n v="1.3289189182034999"/>
    <n v="-1"/>
    <x v="10"/>
    <x v="2"/>
    <x v="0"/>
  </r>
  <r>
    <n v="5080"/>
    <n v="6641"/>
    <m/>
    <x v="3"/>
    <n v="11"/>
    <n v="85"/>
    <n v="-1"/>
    <n v="340"/>
    <n v="-1"/>
    <n v="31.746197742348599"/>
    <n v="-1"/>
    <n v="51.422169607722303"/>
    <n v="-1"/>
    <n v="36.037971221455699"/>
    <n v="-1"/>
    <n v="10.472250312929001"/>
    <n v="-1"/>
    <x v="10"/>
    <x v="3"/>
    <x v="0"/>
  </r>
  <r>
    <n v="5080"/>
    <n v="6642"/>
    <m/>
    <x v="3"/>
    <n v="11"/>
    <n v="497"/>
    <n v="-1"/>
    <n v="1988"/>
    <n v="-1"/>
    <n v="36.230514244002002"/>
    <n v="-1"/>
    <n v="46.707162542728497"/>
    <n v="-1"/>
    <n v="27.291724838754799"/>
    <n v="-1"/>
    <n v="1.80328110319811"/>
    <n v="-1"/>
    <x v="10"/>
    <x v="4"/>
    <x v="0"/>
  </r>
  <r>
    <n v="5080"/>
    <n v="6644"/>
    <m/>
    <x v="3"/>
    <n v="11"/>
    <n v="1081"/>
    <n v="-1"/>
    <n v="4324"/>
    <n v="-1"/>
    <n v="31.4713500396977"/>
    <n v="-1"/>
    <n v="109.75631069083001"/>
    <n v="-1"/>
    <n v="63.616197869774602"/>
    <n v="-1"/>
    <n v="0.83262178741420301"/>
    <n v="-1"/>
    <x v="10"/>
    <x v="19"/>
    <x v="0"/>
  </r>
  <r>
    <n v="5080"/>
    <n v="6645"/>
    <m/>
    <x v="3"/>
    <n v="11"/>
    <n v="649"/>
    <n v="-1"/>
    <n v="2596"/>
    <n v="-1"/>
    <n v="53.2029136286761"/>
    <n v="-1"/>
    <n v="44.542754399506698"/>
    <n v="-1"/>
    <n v="27.187814767342299"/>
    <n v="-1"/>
    <n v="1.3879550138393699"/>
    <n v="-1"/>
    <x v="10"/>
    <x v="21"/>
    <x v="0"/>
  </r>
  <r>
    <n v="5080"/>
    <n v="6646"/>
    <m/>
    <x v="3"/>
    <n v="11"/>
    <n v="728"/>
    <n v="-1"/>
    <n v="2912"/>
    <n v="-1"/>
    <n v="44.890556926349497"/>
    <n v="-1"/>
    <n v="60.1094827638194"/>
    <n v="-1"/>
    <n v="34.847245117866798"/>
    <n v="-1"/>
    <n v="1.2374135103750901"/>
    <n v="-1"/>
    <x v="10"/>
    <x v="18"/>
    <x v="0"/>
  </r>
  <r>
    <n v="5080"/>
    <n v="6647"/>
    <m/>
    <x v="3"/>
    <n v="11"/>
    <n v="352"/>
    <n v="-1"/>
    <n v="1408"/>
    <n v="-1"/>
    <n v="54.604588664332198"/>
    <n v="-1"/>
    <n v="25.629525497210398"/>
    <n v="-1"/>
    <n v="14.857155974426901"/>
    <n v="-1"/>
    <n v="2.5526184110414398"/>
    <n v="-1"/>
    <x v="10"/>
    <x v="17"/>
    <x v="0"/>
  </r>
  <r>
    <n v="5080"/>
    <n v="6760"/>
    <m/>
    <x v="3"/>
    <n v="11"/>
    <n v="681"/>
    <n v="-1"/>
    <n v="2724"/>
    <n v="-1"/>
    <n v="11.9535053511309"/>
    <n v="-1"/>
    <n v="157.21239493021201"/>
    <n v="-1"/>
    <n v="91.967956725566793"/>
    <n v="-1"/>
    <n v="1.3196744605198201"/>
    <n v="-1"/>
    <x v="10"/>
    <x v="16"/>
    <x v="0"/>
  </r>
  <r>
    <n v="5080"/>
    <n v="6761"/>
    <m/>
    <x v="3"/>
    <n v="11"/>
    <n v="1738"/>
    <n v="-1"/>
    <n v="6952"/>
    <n v="-1"/>
    <n v="32.676988287586099"/>
    <n v="-1"/>
    <n v="159.299034148142"/>
    <n v="-1"/>
    <n v="93.886067849469001"/>
    <n v="-1"/>
    <n v="0.52185965836285797"/>
    <n v="-1"/>
    <x v="10"/>
    <x v="20"/>
    <x v="0"/>
  </r>
  <r>
    <n v="5080"/>
    <n v="6762"/>
    <m/>
    <x v="3"/>
    <n v="11"/>
    <n v="106"/>
    <n v="-1"/>
    <n v="424"/>
    <n v="-1"/>
    <n v="39.321987722693798"/>
    <n v="-1"/>
    <n v="10.8965320286917"/>
    <n v="-1"/>
    <n v="6.2796022202692399"/>
    <n v="-1"/>
    <n v="8.4933916767346602"/>
    <n v="-1"/>
    <x v="10"/>
    <x v="6"/>
    <x v="0"/>
  </r>
  <r>
    <n v="5080"/>
    <n v="6763"/>
    <m/>
    <x v="3"/>
    <n v="11"/>
    <n v="493"/>
    <n v="-1"/>
    <n v="1972"/>
    <n v="-1"/>
    <n v="36.9257590531519"/>
    <n v="-1"/>
    <n v="42.919880292971598"/>
    <n v="-1"/>
    <n v="25.032442760813002"/>
    <n v="-1"/>
    <n v="1.77936818430058"/>
    <n v="-1"/>
    <x v="10"/>
    <x v="7"/>
    <x v="0"/>
  </r>
  <r>
    <n v="5080"/>
    <n v="6764"/>
    <m/>
    <x v="3"/>
    <n v="11"/>
    <n v="102"/>
    <n v="-1"/>
    <n v="408"/>
    <n v="-1"/>
    <n v="39.619181851288999"/>
    <n v="-1"/>
    <n v="9.3228526530388507"/>
    <n v="-1"/>
    <n v="5.3657914311988302"/>
    <n v="-1"/>
    <n v="8.5306286878918094"/>
    <n v="-1"/>
    <x v="10"/>
    <x v="8"/>
    <x v="0"/>
  </r>
  <r>
    <n v="5080"/>
    <n v="6765"/>
    <m/>
    <x v="3"/>
    <n v="11"/>
    <n v="72"/>
    <n v="-1"/>
    <n v="288"/>
    <n v="-1"/>
    <n v="22.7031485475535"/>
    <n v="-1"/>
    <n v="71.571249872312805"/>
    <n v="-1"/>
    <n v="42.146935587232903"/>
    <n v="-1"/>
    <n v="12.2447372496739"/>
    <n v="-1"/>
    <x v="10"/>
    <x v="9"/>
    <x v="0"/>
  </r>
  <r>
    <n v="5080"/>
    <n v="6767"/>
    <m/>
    <x v="3"/>
    <n v="11"/>
    <n v="89"/>
    <n v="-1"/>
    <n v="356"/>
    <n v="-1"/>
    <n v="47.777836921058501"/>
    <n v="-1"/>
    <n v="6.8284127250074302"/>
    <n v="-1"/>
    <n v="4.7387497693595799"/>
    <n v="-1"/>
    <n v="10.0306134727568"/>
    <n v="-1"/>
    <x v="10"/>
    <x v="10"/>
    <x v="0"/>
  </r>
  <r>
    <n v="5080"/>
    <n v="6768"/>
    <m/>
    <x v="3"/>
    <n v="11"/>
    <n v="189"/>
    <n v="-1"/>
    <n v="756"/>
    <n v="-1"/>
    <n v="36.236939321729203"/>
    <n v="-1"/>
    <n v="22.403386116550202"/>
    <n v="-1"/>
    <n v="13.168987968087601"/>
    <n v="-1"/>
    <n v="4.3061070152838301"/>
    <n v="-1"/>
    <x v="10"/>
    <x v="11"/>
    <x v="0"/>
  </r>
  <r>
    <n v="5080"/>
    <n v="6770"/>
    <m/>
    <x v="3"/>
    <n v="11"/>
    <n v="545"/>
    <n v="-1"/>
    <n v="2180"/>
    <n v="-1"/>
    <n v="5.5434446026391297"/>
    <n v="-1"/>
    <n v="172.38187557941399"/>
    <n v="-1"/>
    <n v="99.971671697289494"/>
    <n v="-1"/>
    <n v="1.64983615166996"/>
    <n v="-1"/>
    <x v="10"/>
    <x v="15"/>
    <x v="0"/>
  </r>
  <r>
    <n v="5080"/>
    <n v="6775"/>
    <m/>
    <x v="3"/>
    <n v="11"/>
    <n v="109"/>
    <n v="-1"/>
    <n v="436"/>
    <n v="-1"/>
    <n v="39.187853841697397"/>
    <n v="-1"/>
    <n v="11.219982093729699"/>
    <n v="-1"/>
    <n v="6.5421844675366199"/>
    <n v="-1"/>
    <n v="8.2807072837928004"/>
    <n v="-1"/>
    <x v="10"/>
    <x v="12"/>
    <x v="0"/>
  </r>
  <r>
    <n v="5080"/>
    <n v="6776"/>
    <m/>
    <x v="3"/>
    <n v="11"/>
    <n v="102"/>
    <n v="-1"/>
    <n v="408"/>
    <n v="-1"/>
    <n v="39.548869981558703"/>
    <n v="-1"/>
    <n v="9.5265408085435208"/>
    <n v="-1"/>
    <n v="5.4830246644289398"/>
    <n v="-1"/>
    <n v="8.5334391336732907"/>
    <n v="-1"/>
    <x v="10"/>
    <x v="13"/>
    <x v="0"/>
  </r>
  <r>
    <n v="5080"/>
    <n v="6777"/>
    <m/>
    <x v="3"/>
    <n v="11"/>
    <n v="193"/>
    <n v="-1"/>
    <n v="772"/>
    <n v="-1"/>
    <n v="36.802882312202101"/>
    <n v="-1"/>
    <n v="18.982802134906802"/>
    <n v="-1"/>
    <n v="11.157004640862301"/>
    <n v="-1"/>
    <n v="4.6822909885986697"/>
    <n v="-1"/>
    <x v="10"/>
    <x v="14"/>
    <x v="0"/>
  </r>
  <r>
    <n v="5080"/>
    <n v="2959"/>
    <m/>
    <x v="3"/>
    <n v="12"/>
    <n v="240"/>
    <n v="-1"/>
    <n v="960"/>
    <n v="-1"/>
    <n v="46.524622190107401"/>
    <n v="-1"/>
    <n v="18.987381493725302"/>
    <n v="-1"/>
    <n v="16.814863231641802"/>
    <n v="-1"/>
    <n v="3.7499950294858002"/>
    <n v="-1"/>
    <x v="11"/>
    <x v="0"/>
    <x v="0"/>
  </r>
  <r>
    <n v="5080"/>
    <n v="3659"/>
    <m/>
    <x v="3"/>
    <n v="12"/>
    <n v="550"/>
    <n v="-1"/>
    <n v="2200"/>
    <n v="-1"/>
    <n v="38.054898976423601"/>
    <n v="-1"/>
    <n v="44.255946561766201"/>
    <n v="-1"/>
    <n v="38.313459012029298"/>
    <n v="-1"/>
    <n v="1.62105566871161"/>
    <n v="-1"/>
    <x v="11"/>
    <x v="0"/>
    <x v="0"/>
  </r>
  <r>
    <n v="5080"/>
    <n v="3660"/>
    <m/>
    <x v="3"/>
    <n v="12"/>
    <n v="1707"/>
    <n v="-1"/>
    <n v="6828"/>
    <n v="-1"/>
    <n v="31.6929240192195"/>
    <n v="-1"/>
    <n v="115.91995289767701"/>
    <n v="-1"/>
    <n v="99.961497817159398"/>
    <n v="-1"/>
    <n v="0.52670010104479503"/>
    <n v="-1"/>
    <x v="11"/>
    <x v="0"/>
    <x v="0"/>
  </r>
  <r>
    <n v="5080"/>
    <n v="4524"/>
    <m/>
    <x v="3"/>
    <n v="12"/>
    <n v="419"/>
    <n v="-1"/>
    <n v="1676"/>
    <n v="-1"/>
    <n v="27.269175992843099"/>
    <n v="-1"/>
    <n v="82.0267804107053"/>
    <n v="-1"/>
    <n v="71.525536570795595"/>
    <n v="-1"/>
    <n v="2.0915042220132398"/>
    <n v="-1"/>
    <x v="11"/>
    <x v="0"/>
    <x v="0"/>
  </r>
  <r>
    <n v="5080"/>
    <n v="4949"/>
    <m/>
    <x v="3"/>
    <n v="12"/>
    <n v="469"/>
    <n v="-1"/>
    <n v="1876"/>
    <n v="-1"/>
    <n v="6.3351644138913601"/>
    <n v="-1"/>
    <n v="117.51459394610001"/>
    <n v="-1"/>
    <n v="100"/>
    <n v="-1"/>
    <n v="1.9198954353306099"/>
    <n v="-1"/>
    <x v="11"/>
    <x v="0"/>
    <x v="0"/>
  </r>
  <r>
    <n v="5080"/>
    <n v="4950"/>
    <m/>
    <x v="3"/>
    <n v="12"/>
    <n v="1698"/>
    <n v="-1"/>
    <n v="6792"/>
    <n v="-1"/>
    <n v="30.0946573748049"/>
    <n v="-1"/>
    <n v="115.80658265861901"/>
    <n v="-1"/>
    <n v="99.938704386943598"/>
    <n v="-1"/>
    <n v="0.529849014445956"/>
    <n v="-1"/>
    <x v="11"/>
    <x v="0"/>
    <x v="0"/>
  </r>
  <r>
    <n v="5080"/>
    <n v="4951"/>
    <m/>
    <x v="3"/>
    <n v="12"/>
    <n v="1717"/>
    <n v="-1"/>
    <n v="6868"/>
    <n v="-1"/>
    <n v="31.5151471434901"/>
    <n v="-1"/>
    <n v="114.46684362066701"/>
    <n v="-1"/>
    <n v="98.521004666736602"/>
    <n v="-1"/>
    <n v="0.52462284680836102"/>
    <n v="-1"/>
    <x v="11"/>
    <x v="0"/>
    <x v="0"/>
  </r>
  <r>
    <n v="5080"/>
    <n v="4953"/>
    <m/>
    <x v="3"/>
    <n v="12"/>
    <n v="228"/>
    <n v="-1"/>
    <n v="912"/>
    <n v="-1"/>
    <n v="37.204514372709802"/>
    <n v="-1"/>
    <n v="22.278786471466798"/>
    <n v="-1"/>
    <n v="19.212256402332802"/>
    <n v="-1"/>
    <n v="3.8189003680579199"/>
    <n v="-1"/>
    <x v="11"/>
    <x v="0"/>
    <x v="0"/>
  </r>
  <r>
    <n v="5080"/>
    <n v="4954"/>
    <m/>
    <x v="3"/>
    <n v="12"/>
    <n v="87"/>
    <n v="-1"/>
    <n v="348"/>
    <n v="-1"/>
    <n v="45.393008187103803"/>
    <n v="-1"/>
    <n v="11.3230986056441"/>
    <n v="-1"/>
    <n v="11.4081472554714"/>
    <n v="-1"/>
    <n v="10.336903395192801"/>
    <n v="-1"/>
    <x v="11"/>
    <x v="0"/>
    <x v="0"/>
  </r>
  <r>
    <n v="5080"/>
    <n v="6357"/>
    <m/>
    <x v="3"/>
    <n v="12"/>
    <n v="195"/>
    <n v="-1"/>
    <n v="780"/>
    <n v="-1"/>
    <n v="44.574164619918399"/>
    <n v="-1"/>
    <n v="15.9771006815278"/>
    <n v="-1"/>
    <n v="14.1866159744093"/>
    <n v="-1"/>
    <n v="4.5718763518826"/>
    <n v="-1"/>
    <x v="11"/>
    <x v="0"/>
    <x v="0"/>
  </r>
  <r>
    <n v="5080"/>
    <n v="6368"/>
    <m/>
    <x v="3"/>
    <n v="12"/>
    <n v="540"/>
    <n v="-1"/>
    <n v="2160"/>
    <n v="-1"/>
    <n v="33.193075522286797"/>
    <n v="-1"/>
    <n v="55.613346610852098"/>
    <n v="-1"/>
    <n v="48.008773244573398"/>
    <n v="-1"/>
    <n v="1.6691427652383199"/>
    <n v="-1"/>
    <x v="11"/>
    <x v="0"/>
    <x v="0"/>
  </r>
  <r>
    <n v="5080"/>
    <n v="6639"/>
    <m/>
    <x v="3"/>
    <n v="12"/>
    <n v="125"/>
    <n v="-1"/>
    <n v="500"/>
    <n v="-1"/>
    <n v="39.956640550743202"/>
    <n v="-1"/>
    <n v="12.5942111879378"/>
    <n v="-1"/>
    <n v="7.3475154731259398"/>
    <n v="-1"/>
    <n v="7.2058081391556401"/>
    <n v="-1"/>
    <x v="11"/>
    <x v="1"/>
    <x v="0"/>
  </r>
  <r>
    <n v="5080"/>
    <n v="6640"/>
    <m/>
    <x v="3"/>
    <n v="12"/>
    <n v="699"/>
    <n v="-1"/>
    <n v="2796"/>
    <n v="-1"/>
    <n v="28.034329415803999"/>
    <n v="-1"/>
    <n v="101.840084510865"/>
    <n v="-1"/>
    <n v="60.961749153309803"/>
    <n v="-1"/>
    <n v="1.28812485555273"/>
    <n v="-1"/>
    <x v="11"/>
    <x v="2"/>
    <x v="0"/>
  </r>
  <r>
    <n v="5080"/>
    <n v="6641"/>
    <m/>
    <x v="3"/>
    <n v="12"/>
    <n v="88"/>
    <n v="-1"/>
    <n v="352"/>
    <n v="-1"/>
    <n v="28.1409754313466"/>
    <n v="-1"/>
    <n v="42.503345759254401"/>
    <n v="-1"/>
    <n v="27.8116700894433"/>
    <n v="-1"/>
    <n v="10.124832516888601"/>
    <n v="-1"/>
    <x v="11"/>
    <x v="3"/>
    <x v="0"/>
  </r>
  <r>
    <n v="5080"/>
    <n v="6642"/>
    <m/>
    <x v="3"/>
    <n v="12"/>
    <n v="538"/>
    <n v="-1"/>
    <n v="2152"/>
    <n v="-1"/>
    <n v="37.573655314932097"/>
    <n v="-1"/>
    <n v="48.596880942965498"/>
    <n v="-1"/>
    <n v="28.9674858468865"/>
    <n v="-1"/>
    <n v="1.67249474483039"/>
    <n v="-1"/>
    <x v="11"/>
    <x v="4"/>
    <x v="0"/>
  </r>
  <r>
    <n v="5080"/>
    <n v="6644"/>
    <m/>
    <x v="3"/>
    <n v="12"/>
    <n v="1078"/>
    <n v="-1"/>
    <n v="4312"/>
    <n v="-1"/>
    <n v="31.5422997839391"/>
    <n v="-1"/>
    <n v="111.140358798939"/>
    <n v="-1"/>
    <n v="64.654641202975398"/>
    <n v="-1"/>
    <n v="0.83496318849219597"/>
    <n v="-1"/>
    <x v="11"/>
    <x v="19"/>
    <x v="0"/>
  </r>
  <r>
    <n v="5080"/>
    <n v="6645"/>
    <m/>
    <x v="3"/>
    <n v="12"/>
    <n v="625"/>
    <n v="-1"/>
    <n v="2500"/>
    <n v="-1"/>
    <n v="53.434283768384503"/>
    <n v="-1"/>
    <n v="43.878184532578501"/>
    <n v="-1"/>
    <n v="26.711113074672699"/>
    <n v="-1"/>
    <n v="1.4401394467611699"/>
    <n v="-1"/>
    <x v="11"/>
    <x v="21"/>
    <x v="0"/>
  </r>
  <r>
    <n v="5080"/>
    <n v="6646"/>
    <m/>
    <x v="3"/>
    <n v="12"/>
    <n v="711"/>
    <n v="-1"/>
    <n v="2844"/>
    <n v="-1"/>
    <n v="44.686995220678902"/>
    <n v="-1"/>
    <n v="59.320887927544803"/>
    <n v="-1"/>
    <n v="34.463956787546401"/>
    <n v="-1"/>
    <n v="1.2637535510298099"/>
    <n v="-1"/>
    <x v="11"/>
    <x v="18"/>
    <x v="0"/>
  </r>
  <r>
    <n v="5080"/>
    <n v="6647"/>
    <m/>
    <x v="3"/>
    <n v="12"/>
    <n v="372"/>
    <n v="-1"/>
    <n v="1488"/>
    <n v="-1"/>
    <n v="54.674125198952602"/>
    <n v="-1"/>
    <n v="27.074440091428901"/>
    <n v="-1"/>
    <n v="15.7627346149544"/>
    <n v="-1"/>
    <n v="2.4215623960352701"/>
    <n v="-1"/>
    <x v="11"/>
    <x v="17"/>
    <x v="0"/>
  </r>
  <r>
    <n v="5080"/>
    <n v="6760"/>
    <m/>
    <x v="3"/>
    <n v="12"/>
    <n v="730"/>
    <n v="-1"/>
    <n v="2920"/>
    <n v="-1"/>
    <n v="13.529619869262801"/>
    <n v="-1"/>
    <n v="156.40569700890001"/>
    <n v="-1"/>
    <n v="91.3853529511982"/>
    <n v="-1"/>
    <n v="1.23270667739935"/>
    <n v="-1"/>
    <x v="11"/>
    <x v="16"/>
    <x v="0"/>
  </r>
  <r>
    <n v="5080"/>
    <n v="6761"/>
    <m/>
    <x v="3"/>
    <n v="12"/>
    <n v="1708"/>
    <n v="-1"/>
    <n v="6832"/>
    <n v="-1"/>
    <n v="31.607038261848601"/>
    <n v="-1"/>
    <n v="161.09562568849699"/>
    <n v="-1"/>
    <n v="95.422952645113"/>
    <n v="-1"/>
    <n v="0.52846278194247998"/>
    <n v="-1"/>
    <x v="11"/>
    <x v="20"/>
    <x v="0"/>
  </r>
  <r>
    <n v="5080"/>
    <n v="6762"/>
    <m/>
    <x v="3"/>
    <n v="12"/>
    <n v="125"/>
    <n v="-1"/>
    <n v="500"/>
    <n v="-1"/>
    <n v="39.956640550743202"/>
    <n v="-1"/>
    <n v="12.5942111879378"/>
    <n v="-1"/>
    <n v="7.3475154731259398"/>
    <n v="-1"/>
    <n v="7.2058081391556401"/>
    <n v="-1"/>
    <x v="11"/>
    <x v="6"/>
    <x v="0"/>
  </r>
  <r>
    <n v="5080"/>
    <n v="6763"/>
    <m/>
    <x v="3"/>
    <n v="12"/>
    <n v="543"/>
    <n v="-1"/>
    <n v="2172"/>
    <n v="-1"/>
    <n v="36.897797438325902"/>
    <n v="-1"/>
    <n v="48.247572773886802"/>
    <n v="-1"/>
    <n v="28.903746933045898"/>
    <n v="-1"/>
    <n v="1.6153522835805001"/>
    <n v="-1"/>
    <x v="11"/>
    <x v="7"/>
    <x v="0"/>
  </r>
  <r>
    <n v="5080"/>
    <n v="6764"/>
    <m/>
    <x v="3"/>
    <n v="12"/>
    <n v="113"/>
    <n v="-1"/>
    <n v="452"/>
    <n v="-1"/>
    <n v="39.254026116324198"/>
    <n v="-1"/>
    <n v="11.168436117515901"/>
    <n v="-1"/>
    <n v="6.4720823196088801"/>
    <n v="-1"/>
    <n v="7.9366529675039699"/>
    <n v="-1"/>
    <x v="11"/>
    <x v="8"/>
    <x v="0"/>
  </r>
  <r>
    <n v="5080"/>
    <n v="6765"/>
    <m/>
    <x v="3"/>
    <n v="12"/>
    <n v="71"/>
    <n v="-1"/>
    <n v="284"/>
    <n v="-1"/>
    <n v="22.911390413025401"/>
    <n v="-1"/>
    <n v="63.195773708727501"/>
    <n v="-1"/>
    <n v="36.554804399538398"/>
    <n v="-1"/>
    <n v="11.971603743642801"/>
    <n v="-1"/>
    <x v="11"/>
    <x v="9"/>
    <x v="0"/>
  </r>
  <r>
    <n v="5080"/>
    <n v="6767"/>
    <m/>
    <x v="3"/>
    <n v="12"/>
    <n v="87"/>
    <n v="-1"/>
    <n v="348"/>
    <n v="-1"/>
    <n v="47.690247128053002"/>
    <n v="-1"/>
    <n v="6.6576297905799997"/>
    <n v="-1"/>
    <n v="4.3610357134101703"/>
    <n v="-1"/>
    <n v="9.7729524589063992"/>
    <n v="-1"/>
    <x v="11"/>
    <x v="10"/>
    <x v="0"/>
  </r>
  <r>
    <n v="5080"/>
    <n v="6768"/>
    <m/>
    <x v="3"/>
    <n v="12"/>
    <n v="228"/>
    <n v="-1"/>
    <n v="912"/>
    <n v="-1"/>
    <n v="36.033226431147199"/>
    <n v="-1"/>
    <n v="30.7204774281502"/>
    <n v="-1"/>
    <n v="18.1974745932256"/>
    <n v="-1"/>
    <n v="3.8198633993630602"/>
    <n v="-1"/>
    <x v="11"/>
    <x v="11"/>
    <x v="0"/>
  </r>
  <r>
    <n v="5080"/>
    <n v="6770"/>
    <m/>
    <x v="3"/>
    <n v="12"/>
    <n v="488"/>
    <n v="-1"/>
    <n v="1952"/>
    <n v="-1"/>
    <n v="4.9098160686626304"/>
    <n v="-1"/>
    <n v="171.50882996539599"/>
    <n v="-1"/>
    <n v="100"/>
    <n v="-1"/>
    <n v="1.8423204214545399"/>
    <n v="-1"/>
    <x v="11"/>
    <x v="15"/>
    <x v="0"/>
  </r>
  <r>
    <n v="5080"/>
    <n v="6775"/>
    <m/>
    <x v="3"/>
    <n v="12"/>
    <n v="123"/>
    <n v="-1"/>
    <n v="492"/>
    <n v="-1"/>
    <n v="39.004525477158801"/>
    <n v="-1"/>
    <n v="12.771501213677301"/>
    <n v="-1"/>
    <n v="7.4883053416849998"/>
    <n v="-1"/>
    <n v="7.2922584031960902"/>
    <n v="-1"/>
    <x v="11"/>
    <x v="12"/>
    <x v="0"/>
  </r>
  <r>
    <n v="5080"/>
    <n v="6776"/>
    <m/>
    <x v="3"/>
    <n v="12"/>
    <n v="112"/>
    <n v="-1"/>
    <n v="448"/>
    <n v="-1"/>
    <n v="39.364439123922303"/>
    <n v="-1"/>
    <n v="10.952279424721199"/>
    <n v="-1"/>
    <n v="6.3437089080931903"/>
    <n v="-1"/>
    <n v="7.9983984936611296"/>
    <n v="-1"/>
    <x v="11"/>
    <x v="13"/>
    <x v="0"/>
  </r>
  <r>
    <n v="5080"/>
    <n v="6777"/>
    <m/>
    <x v="3"/>
    <n v="12"/>
    <n v="223"/>
    <n v="-1"/>
    <n v="892"/>
    <n v="-1"/>
    <n v="38.329673140969703"/>
    <n v="-1"/>
    <n v="20.9451682562663"/>
    <n v="-1"/>
    <n v="12.4032170926105"/>
    <n v="-1"/>
    <n v="3.8692349315843"/>
    <n v="-1"/>
    <x v="11"/>
    <x v="14"/>
    <x v="0"/>
  </r>
  <r>
    <n v="5080"/>
    <n v="2959"/>
    <m/>
    <x v="3"/>
    <n v="0"/>
    <n v="2856"/>
    <n v="-1"/>
    <n v="952"/>
    <n v="-1"/>
    <n v="47.044297224239699"/>
    <n v="-1"/>
    <n v="18.859825513300699"/>
    <n v="-1"/>
    <n v="17.112223452421901"/>
    <n v="-1"/>
    <n v="3.76584135666638"/>
    <n v="-1"/>
    <x v="12"/>
    <x v="0"/>
    <x v="0"/>
  </r>
  <r>
    <n v="5080"/>
    <n v="3659"/>
    <m/>
    <x v="3"/>
    <n v="0"/>
    <n v="6233"/>
    <n v="-1"/>
    <n v="2077.6666666666702"/>
    <n v="-1"/>
    <n v="38.014322503776398"/>
    <n v="-1"/>
    <n v="42.715709155211002"/>
    <n v="-1"/>
    <n v="37.474091150158003"/>
    <n v="-1"/>
    <n v="1.72469863154011"/>
    <n v="-1"/>
    <x v="12"/>
    <x v="0"/>
    <x v="0"/>
  </r>
  <r>
    <n v="5080"/>
    <n v="3660"/>
    <m/>
    <x v="3"/>
    <n v="0"/>
    <n v="20811"/>
    <n v="-1"/>
    <n v="6937"/>
    <n v="-1"/>
    <n v="37.355875524334003"/>
    <n v="-1"/>
    <n v="107.20341888941201"/>
    <n v="-1"/>
    <n v="93.254483666014195"/>
    <n v="-1"/>
    <n v="0.51908936024866903"/>
    <n v="-1"/>
    <x v="12"/>
    <x v="0"/>
    <x v="0"/>
  </r>
  <r>
    <n v="5080"/>
    <n v="4524"/>
    <m/>
    <x v="3"/>
    <n v="0"/>
    <n v="5028"/>
    <n v="-1"/>
    <n v="1676"/>
    <n v="-1"/>
    <n v="26.866265413950899"/>
    <n v="-1"/>
    <n v="83.696349166892801"/>
    <n v="-1"/>
    <n v="73.643941154315101"/>
    <n v="-1"/>
    <n v="2.0840175880481899"/>
    <n v="-1"/>
    <x v="12"/>
    <x v="0"/>
    <x v="0"/>
  </r>
  <r>
    <n v="5080"/>
    <n v="4949"/>
    <m/>
    <x v="3"/>
    <n v="0"/>
    <n v="8026"/>
    <n v="-1"/>
    <n v="2675.3333333333298"/>
    <n v="-1"/>
    <n v="31.167170750128101"/>
    <n v="-1"/>
    <n v="84.712357501514404"/>
    <n v="-1"/>
    <n v="72.324410234804304"/>
    <n v="-1"/>
    <n v="1.3455418979998099"/>
    <n v="-1"/>
    <x v="12"/>
    <x v="0"/>
    <x v="0"/>
  </r>
  <r>
    <n v="5080"/>
    <n v="4950"/>
    <m/>
    <x v="3"/>
    <n v="0"/>
    <n v="20735"/>
    <n v="-1"/>
    <n v="6911.6666666666697"/>
    <n v="-1"/>
    <n v="35.286956229449999"/>
    <n v="-1"/>
    <n v="107.95282969854399"/>
    <n v="-1"/>
    <n v="93.923974356005999"/>
    <n v="-1"/>
    <n v="0.52098070700118704"/>
    <n v="-1"/>
    <x v="12"/>
    <x v="0"/>
    <x v="0"/>
  </r>
  <r>
    <n v="5080"/>
    <n v="4951"/>
    <m/>
    <x v="3"/>
    <n v="0"/>
    <n v="20876"/>
    <n v="-1"/>
    <n v="6958.6666666666697"/>
    <n v="-1"/>
    <n v="36.669877231246197"/>
    <n v="-1"/>
    <n v="106.90255102895399"/>
    <n v="-1"/>
    <n v="93.002110743804806"/>
    <n v="-1"/>
    <n v="0.517687935875489"/>
    <n v="-1"/>
    <x v="12"/>
    <x v="0"/>
    <x v="0"/>
  </r>
  <r>
    <n v="5080"/>
    <n v="4953"/>
    <m/>
    <x v="3"/>
    <n v="0"/>
    <n v="2778"/>
    <n v="-1"/>
    <n v="926"/>
    <n v="-1"/>
    <n v="36.140386484928399"/>
    <n v="-1"/>
    <n v="23.290672960820299"/>
    <n v="-1"/>
    <n v="20.050591935865299"/>
    <n v="-1"/>
    <n v="3.7174277272793201"/>
    <n v="-1"/>
    <x v="12"/>
    <x v="0"/>
    <x v="0"/>
  </r>
  <r>
    <n v="5080"/>
    <n v="4954"/>
    <m/>
    <x v="3"/>
    <n v="0"/>
    <n v="1342"/>
    <n v="-1"/>
    <n v="447.33333333333297"/>
    <n v="-1"/>
    <n v="42.235284909225498"/>
    <n v="-1"/>
    <n v="21.200478870891001"/>
    <n v="-1"/>
    <n v="22.330556729864401"/>
    <n v="-1"/>
    <n v="7.9353679320308403"/>
    <n v="-1"/>
    <x v="12"/>
    <x v="0"/>
    <x v="0"/>
  </r>
  <r>
    <n v="5080"/>
    <n v="6357"/>
    <m/>
    <x v="3"/>
    <n v="0"/>
    <n v="2497"/>
    <n v="-1"/>
    <n v="832.33333333333303"/>
    <n v="-1"/>
    <n v="43.940755046604799"/>
    <n v="-1"/>
    <n v="18.3126651510721"/>
    <n v="-1"/>
    <n v="16.6745462892404"/>
    <n v="-1"/>
    <n v="4.2676917183038503"/>
    <n v="-1"/>
    <x v="12"/>
    <x v="0"/>
    <x v="0"/>
  </r>
  <r>
    <n v="5080"/>
    <n v="6368"/>
    <m/>
    <x v="3"/>
    <n v="0"/>
    <n v="6203"/>
    <n v="-1"/>
    <n v="2067.6666666666702"/>
    <n v="-1"/>
    <n v="31.998656019967399"/>
    <n v="-1"/>
    <n v="55.428994271114298"/>
    <n v="-1"/>
    <n v="48.6301524817409"/>
    <n v="-1"/>
    <n v="1.7319378989375001"/>
    <n v="-1"/>
    <x v="12"/>
    <x v="0"/>
    <x v="0"/>
  </r>
  <r>
    <n v="5080"/>
    <n v="6639"/>
    <m/>
    <x v="3"/>
    <n v="0"/>
    <n v="1244"/>
    <n v="-1"/>
    <n v="414.66666666666703"/>
    <n v="-1"/>
    <n v="39.415170247995299"/>
    <n v="-1"/>
    <n v="11.5482354782153"/>
    <n v="-1"/>
    <n v="6.6893313281963396"/>
    <n v="-1"/>
    <n v="8.6187496434241595"/>
    <n v="-1"/>
    <x v="12"/>
    <x v="1"/>
    <x v="0"/>
  </r>
  <r>
    <n v="5080"/>
    <n v="6640"/>
    <m/>
    <x v="3"/>
    <n v="0"/>
    <n v="8637"/>
    <n v="-1"/>
    <n v="2879"/>
    <n v="-1"/>
    <n v="23.8500332881564"/>
    <n v="-1"/>
    <n v="115.082233035165"/>
    <n v="-1"/>
    <n v="71.063620071128696"/>
    <n v="-1"/>
    <n v="1.2501884966404799"/>
    <n v="-1"/>
    <x v="12"/>
    <x v="2"/>
    <x v="0"/>
  </r>
  <r>
    <n v="5080"/>
    <n v="6641"/>
    <m/>
    <x v="3"/>
    <n v="0"/>
    <n v="1335"/>
    <n v="-1"/>
    <n v="445"/>
    <n v="-1"/>
    <n v="30.610434823289999"/>
    <n v="-1"/>
    <n v="47.736053672516299"/>
    <n v="-1"/>
    <n v="33.094485841867296"/>
    <n v="-1"/>
    <n v="7.8909808831954598"/>
    <n v="-1"/>
    <x v="12"/>
    <x v="3"/>
    <x v="0"/>
  </r>
  <r>
    <n v="5080"/>
    <n v="6642"/>
    <m/>
    <x v="3"/>
    <n v="0"/>
    <n v="6217"/>
    <n v="-1"/>
    <n v="2072.3333333333298"/>
    <n v="-1"/>
    <n v="37.649608259949197"/>
    <n v="-1"/>
    <n v="46.440658621309801"/>
    <n v="-1"/>
    <n v="28.189565739775901"/>
    <n v="-1"/>
    <n v="1.7356285689291799"/>
    <n v="-1"/>
    <x v="12"/>
    <x v="4"/>
    <x v="0"/>
  </r>
  <r>
    <n v="5080"/>
    <n v="6644"/>
    <m/>
    <x v="3"/>
    <n v="0"/>
    <n v="12661"/>
    <n v="-1"/>
    <n v="4220.3333333333303"/>
    <n v="-1"/>
    <n v="31.6357787884826"/>
    <n v="-1"/>
    <n v="108.467788702706"/>
    <n v="-1"/>
    <n v="62.9130400896967"/>
    <n v="-1"/>
    <n v="0.85280837877201598"/>
    <n v="-1"/>
    <x v="12"/>
    <x v="19"/>
    <x v="0"/>
  </r>
  <r>
    <n v="5080"/>
    <n v="6645"/>
    <m/>
    <x v="3"/>
    <n v="0"/>
    <n v="8041"/>
    <n v="-1"/>
    <n v="2680.3333333333298"/>
    <n v="-1"/>
    <n v="52.551429658814399"/>
    <n v="-1"/>
    <n v="47.035622381642199"/>
    <n v="-1"/>
    <n v="29.776997931490001"/>
    <n v="-1"/>
    <n v="1.34267274324849"/>
    <n v="-1"/>
    <x v="12"/>
    <x v="21"/>
    <x v="0"/>
  </r>
  <r>
    <n v="5080"/>
    <n v="6646"/>
    <m/>
    <x v="3"/>
    <n v="0"/>
    <n v="8440"/>
    <n v="-1"/>
    <n v="2813.3333333333298"/>
    <n v="-1"/>
    <n v="44.732153153297602"/>
    <n v="-1"/>
    <n v="58.444083738297003"/>
    <n v="-1"/>
    <n v="33.874046734358402"/>
    <n v="-1"/>
    <n v="1.2787645162963901"/>
    <n v="-1"/>
    <x v="12"/>
    <x v="18"/>
    <x v="0"/>
  </r>
  <r>
    <n v="5080"/>
    <n v="6647"/>
    <m/>
    <x v="3"/>
    <n v="0"/>
    <n v="4209"/>
    <n v="-1"/>
    <n v="1403"/>
    <n v="-1"/>
    <n v="54.723141663258602"/>
    <n v="-1"/>
    <n v="25.763206916878701"/>
    <n v="-1"/>
    <n v="14.9619826761736"/>
    <n v="-1"/>
    <n v="2.5606915663636598"/>
    <n v="-1"/>
    <x v="12"/>
    <x v="17"/>
    <x v="0"/>
  </r>
  <r>
    <n v="5080"/>
    <n v="6760"/>
    <m/>
    <x v="3"/>
    <n v="0"/>
    <n v="8508"/>
    <n v="-1"/>
    <n v="2836"/>
    <n v="-1"/>
    <n v="16.042341803641399"/>
    <n v="-1"/>
    <n v="147.062324258899"/>
    <n v="-1"/>
    <n v="86.574433793472593"/>
    <n v="-1"/>
    <n v="1.2695265496627199"/>
    <n v="-1"/>
    <x v="12"/>
    <x v="16"/>
    <x v="0"/>
  </r>
  <r>
    <n v="5080"/>
    <n v="6761"/>
    <m/>
    <x v="3"/>
    <n v="0"/>
    <n v="20817"/>
    <n v="-1"/>
    <n v="6939"/>
    <n v="-1"/>
    <n v="37.462869897213899"/>
    <n v="-1"/>
    <n v="138.70838277159601"/>
    <n v="-1"/>
    <n v="83.146006434660094"/>
    <n v="-1"/>
    <n v="0.52140466798070495"/>
    <n v="-1"/>
    <x v="12"/>
    <x v="20"/>
    <x v="0"/>
  </r>
  <r>
    <n v="5080"/>
    <n v="6762"/>
    <m/>
    <x v="3"/>
    <n v="0"/>
    <n v="1244"/>
    <n v="-1"/>
    <n v="414.66666666666703"/>
    <n v="-1"/>
    <n v="39.415170247995299"/>
    <n v="-1"/>
    <n v="11.5482354782153"/>
    <n v="-1"/>
    <n v="6.6893313281963396"/>
    <n v="-1"/>
    <n v="8.6187496434241595"/>
    <n v="-1"/>
    <x v="12"/>
    <x v="6"/>
    <x v="0"/>
  </r>
  <r>
    <n v="5080"/>
    <n v="6763"/>
    <m/>
    <x v="3"/>
    <n v="0"/>
    <n v="6239"/>
    <n v="-1"/>
    <n v="2079.6666666666702"/>
    <n v="-1"/>
    <n v="36.987821831246002"/>
    <n v="-1"/>
    <n v="47.237828145036303"/>
    <n v="-1"/>
    <n v="28.693126983427"/>
    <n v="-1"/>
    <n v="1.70065294948392"/>
    <n v="-1"/>
    <x v="12"/>
    <x v="7"/>
    <x v="0"/>
  </r>
  <r>
    <n v="5080"/>
    <n v="6764"/>
    <m/>
    <x v="3"/>
    <n v="0"/>
    <n v="1166"/>
    <n v="-1"/>
    <n v="388.66666666666703"/>
    <n v="-1"/>
    <n v="38.887684223125603"/>
    <n v="-1"/>
    <n v="9.7396201650928607"/>
    <n v="-1"/>
    <n v="5.6479301468780196"/>
    <n v="-1"/>
    <n v="8.9359677538967404"/>
    <n v="-1"/>
    <x v="12"/>
    <x v="8"/>
    <x v="0"/>
  </r>
  <r>
    <n v="5080"/>
    <n v="6765"/>
    <m/>
    <x v="3"/>
    <n v="0"/>
    <n v="786"/>
    <n v="-1"/>
    <n v="262"/>
    <n v="-1"/>
    <n v="23.566262190977799"/>
    <n v="-1"/>
    <n v="60.745099359845199"/>
    <n v="-1"/>
    <n v="36.004485329537701"/>
    <n v="-1"/>
    <n v="12.9787639588959"/>
    <n v="-1"/>
    <x v="12"/>
    <x v="9"/>
    <x v="0"/>
  </r>
  <r>
    <n v="5080"/>
    <n v="6767"/>
    <m/>
    <x v="3"/>
    <n v="0"/>
    <n v="1341"/>
    <n v="-1"/>
    <n v="447"/>
    <n v="-1"/>
    <n v="47.474095413183001"/>
    <n v="-1"/>
    <n v="9.3403676741070907"/>
    <n v="-1"/>
    <n v="6.4614027498027902"/>
    <n v="-1"/>
    <n v="7.8344093049964298"/>
    <n v="-1"/>
    <x v="12"/>
    <x v="10"/>
    <x v="0"/>
  </r>
  <r>
    <n v="5080"/>
    <n v="6768"/>
    <m/>
    <x v="3"/>
    <n v="0"/>
    <n v="2778"/>
    <n v="-1"/>
    <n v="926"/>
    <n v="-1"/>
    <n v="34.935922937355997"/>
    <n v="-1"/>
    <n v="31.4348255233859"/>
    <n v="-1"/>
    <n v="18.578263098948"/>
    <n v="-1"/>
    <n v="3.7152490936428699"/>
    <n v="-1"/>
    <x v="12"/>
    <x v="11"/>
    <x v="0"/>
  </r>
  <r>
    <n v="5080"/>
    <n v="6770"/>
    <m/>
    <x v="3"/>
    <n v="0"/>
    <n v="8211"/>
    <n v="-1"/>
    <n v="2737"/>
    <n v="-1"/>
    <n v="29.9018121406611"/>
    <n v="-1"/>
    <n v="112.99554249417299"/>
    <n v="-1"/>
    <n v="65.935733352974793"/>
    <n v="-1"/>
    <n v="1.3150351582550801"/>
    <n v="-1"/>
    <x v="12"/>
    <x v="15"/>
    <x v="0"/>
  </r>
  <r>
    <n v="5080"/>
    <n v="6775"/>
    <m/>
    <x v="3"/>
    <n v="0"/>
    <n v="1168"/>
    <n v="-1"/>
    <n v="389.33333333333297"/>
    <n v="-1"/>
    <n v="38.639560113770202"/>
    <n v="-1"/>
    <n v="10.4533195534203"/>
    <n v="-1"/>
    <n v="6.2144666796463"/>
    <n v="-1"/>
    <n v="9.2101058655049908"/>
    <n v="-1"/>
    <x v="12"/>
    <x v="12"/>
    <x v="0"/>
  </r>
  <r>
    <n v="5080"/>
    <n v="6776"/>
    <m/>
    <x v="3"/>
    <n v="0"/>
    <n v="1165"/>
    <n v="-1"/>
    <n v="388.33333333333297"/>
    <n v="-1"/>
    <n v="38.930624491913797"/>
    <n v="-1"/>
    <n v="9.7168787249845803"/>
    <n v="-1"/>
    <n v="5.6345283144996499"/>
    <n v="-1"/>
    <n v="8.9434147163089506"/>
    <n v="-1"/>
    <x v="12"/>
    <x v="13"/>
    <x v="0"/>
  </r>
  <r>
    <n v="5080"/>
    <n v="6777"/>
    <m/>
    <x v="3"/>
    <n v="0"/>
    <n v="2757"/>
    <n v="-1"/>
    <n v="919"/>
    <n v="-1"/>
    <n v="35.961645411259703"/>
    <n v="-1"/>
    <n v="27.873009387182201"/>
    <n v="-1"/>
    <n v="16.454220049195701"/>
    <n v="-1"/>
    <n v="3.8307887300343402"/>
    <n v="-1"/>
    <x v="12"/>
    <x v="14"/>
    <x v="0"/>
  </r>
  <r>
    <n v="5081"/>
    <n v="2959"/>
    <m/>
    <x v="3"/>
    <n v="1"/>
    <n v="226"/>
    <n v="-1"/>
    <n v="904"/>
    <n v="-1"/>
    <n v="47.795186039712902"/>
    <n v="-1"/>
    <n v="17.282186590979698"/>
    <n v="-1"/>
    <n v="16.1593453389102"/>
    <n v="-1"/>
    <n v="3.9443730069987399"/>
    <n v="-1"/>
    <x v="0"/>
    <x v="0"/>
    <x v="0"/>
  </r>
  <r>
    <n v="5081"/>
    <n v="3659"/>
    <m/>
    <x v="3"/>
    <n v="1"/>
    <n v="449"/>
    <n v="-1"/>
    <n v="1796"/>
    <n v="-1"/>
    <n v="37.8415818982633"/>
    <n v="-1"/>
    <n v="37.911694704331701"/>
    <n v="-1"/>
    <n v="33.973594045161001"/>
    <n v="-1"/>
    <n v="1.9738177540608699"/>
    <n v="-1"/>
    <x v="0"/>
    <x v="0"/>
    <x v="0"/>
  </r>
  <r>
    <n v="5081"/>
    <n v="3660"/>
    <m/>
    <x v="3"/>
    <n v="1"/>
    <n v="1355"/>
    <n v="-1"/>
    <n v="5420"/>
    <n v="-1"/>
    <n v="49.430403947460597"/>
    <n v="-1"/>
    <n v="72.797868039919507"/>
    <n v="-1"/>
    <n v="64.4526672117819"/>
    <n v="-1"/>
    <n v="0.66427206281261697"/>
    <n v="-1"/>
    <x v="0"/>
    <x v="0"/>
    <x v="0"/>
  </r>
  <r>
    <n v="5081"/>
    <n v="4524"/>
    <m/>
    <x v="3"/>
    <n v="1"/>
    <n v="393"/>
    <n v="-1"/>
    <n v="1572"/>
    <n v="-1"/>
    <n v="25.7842257577236"/>
    <n v="-1"/>
    <n v="83.4381321506349"/>
    <n v="-1"/>
    <n v="75.755229413954495"/>
    <n v="-1"/>
    <n v="2.2216718692448998"/>
    <n v="-1"/>
    <x v="0"/>
    <x v="0"/>
    <x v="0"/>
  </r>
  <r>
    <n v="5081"/>
    <n v="4949"/>
    <m/>
    <x v="3"/>
    <n v="1"/>
    <n v="821"/>
    <n v="-1"/>
    <n v="3284"/>
    <n v="-1"/>
    <n v="50.164522748921001"/>
    <n v="-1"/>
    <n v="55.235005440507798"/>
    <n v="-1"/>
    <n v="47.256609218697903"/>
    <n v="-1"/>
    <n v="1.09581083146439"/>
    <n v="-1"/>
    <x v="0"/>
    <x v="0"/>
    <x v="0"/>
  </r>
  <r>
    <n v="5081"/>
    <n v="4950"/>
    <m/>
    <x v="3"/>
    <n v="1"/>
    <n v="1338"/>
    <n v="-1"/>
    <n v="5352"/>
    <n v="-1"/>
    <n v="48.5304771210007"/>
    <n v="-1"/>
    <n v="74.825100451962101"/>
    <n v="-1"/>
    <n v="66.275529319538194"/>
    <n v="-1"/>
    <n v="0.67217806212859099"/>
    <n v="-1"/>
    <x v="0"/>
    <x v="0"/>
    <x v="0"/>
  </r>
  <r>
    <n v="5081"/>
    <n v="4951"/>
    <m/>
    <x v="3"/>
    <n v="1"/>
    <n v="1369"/>
    <n v="-1"/>
    <n v="5476"/>
    <n v="-1"/>
    <n v="48.36642995191"/>
    <n v="-1"/>
    <n v="78.063012948145001"/>
    <n v="-1"/>
    <n v="69.125867506735702"/>
    <n v="-1"/>
    <n v="0.65590415335361796"/>
    <n v="-1"/>
    <x v="0"/>
    <x v="0"/>
    <x v="0"/>
  </r>
  <r>
    <n v="5081"/>
    <n v="4953"/>
    <m/>
    <x v="3"/>
    <n v="1"/>
    <n v="92"/>
    <n v="-1"/>
    <n v="368"/>
    <n v="-1"/>
    <n v="37.802732372731299"/>
    <n v="-1"/>
    <n v="8.8987687189783493"/>
    <n v="-1"/>
    <n v="7.704653570813"/>
    <n v="-1"/>
    <n v="8.8160473286157792"/>
    <n v="-1"/>
    <x v="0"/>
    <x v="0"/>
    <x v="0"/>
  </r>
  <r>
    <n v="5081"/>
    <n v="4954"/>
    <m/>
    <x v="3"/>
    <n v="1"/>
    <n v="136"/>
    <n v="-1"/>
    <n v="544"/>
    <n v="-1"/>
    <n v="38.8741239890511"/>
    <n v="-1"/>
    <n v="28.447663502549702"/>
    <n v="-1"/>
    <n v="29.795885242358001"/>
    <n v="-1"/>
    <n v="6.5169958142074602"/>
    <n v="-1"/>
    <x v="0"/>
    <x v="0"/>
    <x v="0"/>
  </r>
  <r>
    <n v="5081"/>
    <n v="6357"/>
    <m/>
    <x v="3"/>
    <n v="1"/>
    <n v="227"/>
    <n v="-1"/>
    <n v="908"/>
    <n v="-1"/>
    <n v="43.203338719656699"/>
    <n v="-1"/>
    <n v="20.3723650504677"/>
    <n v="-1"/>
    <n v="18.590732992613599"/>
    <n v="-1"/>
    <n v="3.9030577246755498"/>
    <n v="-1"/>
    <x v="0"/>
    <x v="0"/>
    <x v="0"/>
  </r>
  <r>
    <n v="5081"/>
    <n v="6368"/>
    <m/>
    <x v="3"/>
    <n v="1"/>
    <n v="418"/>
    <n v="-1"/>
    <n v="1672"/>
    <n v="-1"/>
    <n v="33.544620650354702"/>
    <n v="-1"/>
    <n v="41.210159543473203"/>
    <n v="-1"/>
    <n v="37.052619891319097"/>
    <n v="-1"/>
    <n v="2.11083204966135"/>
    <n v="-1"/>
    <x v="0"/>
    <x v="0"/>
    <x v="0"/>
  </r>
  <r>
    <n v="5081"/>
    <n v="6639"/>
    <m/>
    <x v="3"/>
    <n v="1"/>
    <n v="63"/>
    <n v="-1"/>
    <n v="252"/>
    <n v="-1"/>
    <n v="39.375098252607003"/>
    <n v="-1"/>
    <n v="6.4579597809170197"/>
    <n v="-1"/>
    <n v="3.7827392584744599"/>
    <n v="-1"/>
    <n v="14.2649088792072"/>
    <n v="-1"/>
    <x v="0"/>
    <x v="1"/>
    <x v="0"/>
  </r>
  <r>
    <n v="5081"/>
    <n v="6640"/>
    <m/>
    <x v="3"/>
    <n v="1"/>
    <n v="614"/>
    <n v="-1"/>
    <n v="2456"/>
    <n v="-1"/>
    <n v="42.6433221773176"/>
    <n v="-1"/>
    <n v="50.393083792755903"/>
    <n v="-1"/>
    <n v="32.007310921934902"/>
    <n v="-1"/>
    <n v="1.4500612469132199"/>
    <n v="-1"/>
    <x v="0"/>
    <x v="2"/>
    <x v="0"/>
  </r>
  <r>
    <n v="5081"/>
    <n v="6641"/>
    <m/>
    <x v="3"/>
    <n v="1"/>
    <n v="134"/>
    <n v="-1"/>
    <n v="536"/>
    <n v="-1"/>
    <n v="29.894580579971901"/>
    <n v="-1"/>
    <n v="61.771431568183402"/>
    <n v="-1"/>
    <n v="42.831261413108301"/>
    <n v="-1"/>
    <n v="6.4756464824427598"/>
    <n v="-1"/>
    <x v="0"/>
    <x v="3"/>
    <x v="0"/>
  </r>
  <r>
    <n v="5081"/>
    <n v="6642"/>
    <m/>
    <x v="3"/>
    <n v="1"/>
    <n v="434"/>
    <n v="-1"/>
    <n v="1736"/>
    <n v="-1"/>
    <n v="37.337411858198003"/>
    <n v="-1"/>
    <n v="38.1680390481527"/>
    <n v="-1"/>
    <n v="23.876999860372798"/>
    <n v="-1"/>
    <n v="2.0149897486352799"/>
    <n v="-1"/>
    <x v="0"/>
    <x v="4"/>
    <x v="0"/>
  </r>
  <r>
    <n v="5081"/>
    <n v="6644"/>
    <m/>
    <x v="3"/>
    <n v="1"/>
    <n v="838"/>
    <n v="-1"/>
    <n v="3352"/>
    <n v="-1"/>
    <n v="33.481652289905298"/>
    <n v="-1"/>
    <n v="82.3339419213913"/>
    <n v="-1"/>
    <n v="47.734278011720598"/>
    <n v="-1"/>
    <n v="1.0743458683289899"/>
    <n v="-1"/>
    <x v="0"/>
    <x v="19"/>
    <x v="0"/>
  </r>
  <r>
    <n v="5081"/>
    <n v="6645"/>
    <m/>
    <x v="3"/>
    <n v="1"/>
    <n v="466"/>
    <n v="-1"/>
    <n v="1864"/>
    <n v="-1"/>
    <n v="53.922553315718297"/>
    <n v="-1"/>
    <n v="31.9379641086616"/>
    <n v="-1"/>
    <n v="21.880471255539099"/>
    <n v="-1"/>
    <n v="1.9264912924062201"/>
    <n v="-1"/>
    <x v="0"/>
    <x v="21"/>
    <x v="0"/>
  </r>
  <r>
    <n v="5081"/>
    <n v="6646"/>
    <m/>
    <x v="3"/>
    <n v="1"/>
    <n v="593"/>
    <n v="-1"/>
    <n v="2372"/>
    <n v="-1"/>
    <n v="45.011074835223702"/>
    <n v="-1"/>
    <n v="49.293922996148098"/>
    <n v="-1"/>
    <n v="28.6268740384279"/>
    <n v="-1"/>
    <n v="1.51390662597562"/>
    <n v="-1"/>
    <x v="0"/>
    <x v="18"/>
    <x v="0"/>
  </r>
  <r>
    <n v="5081"/>
    <n v="6647"/>
    <m/>
    <x v="3"/>
    <n v="1"/>
    <n v="251"/>
    <n v="-1"/>
    <n v="1004"/>
    <n v="-1"/>
    <n v="55.057547612863999"/>
    <n v="-1"/>
    <n v="18.206450567892599"/>
    <n v="-1"/>
    <n v="10.550583305868001"/>
    <n v="-1"/>
    <n v="3.5832570738056999"/>
    <n v="-1"/>
    <x v="0"/>
    <x v="17"/>
    <x v="0"/>
  </r>
  <r>
    <n v="5081"/>
    <n v="6760"/>
    <m/>
    <x v="3"/>
    <n v="1"/>
    <n v="732"/>
    <n v="-1"/>
    <n v="2928"/>
    <n v="-1"/>
    <n v="47.835663083305697"/>
    <n v="-1"/>
    <n v="54.045146193264003"/>
    <n v="-1"/>
    <n v="32.154651533322799"/>
    <n v="-1"/>
    <n v="1.22997369406793"/>
    <n v="-1"/>
    <x v="0"/>
    <x v="16"/>
    <x v="0"/>
  </r>
  <r>
    <n v="5081"/>
    <n v="6761"/>
    <m/>
    <x v="3"/>
    <n v="1"/>
    <n v="1359"/>
    <n v="-1"/>
    <n v="5436"/>
    <n v="-1"/>
    <n v="49.612597935579103"/>
    <n v="-1"/>
    <n v="85.421430324846398"/>
    <n v="-1"/>
    <n v="52.562864256283099"/>
    <n v="-1"/>
    <n v="0.66364056529707505"/>
    <n v="-1"/>
    <x v="0"/>
    <x v="20"/>
    <x v="0"/>
  </r>
  <r>
    <n v="5081"/>
    <n v="6762"/>
    <m/>
    <x v="3"/>
    <n v="1"/>
    <n v="63"/>
    <n v="-1"/>
    <n v="252"/>
    <n v="-1"/>
    <n v="39.375098252607003"/>
    <n v="-1"/>
    <n v="6.4579597809170197"/>
    <n v="-1"/>
    <n v="3.7827392584744599"/>
    <n v="-1"/>
    <n v="14.2649088792072"/>
    <n v="-1"/>
    <x v="0"/>
    <x v="6"/>
    <x v="0"/>
  </r>
  <r>
    <n v="5081"/>
    <n v="6763"/>
    <m/>
    <x v="3"/>
    <n v="1"/>
    <n v="469"/>
    <n v="-1"/>
    <n v="1876"/>
    <n v="-1"/>
    <n v="36.820469144174197"/>
    <n v="-1"/>
    <n v="43.686568657510101"/>
    <n v="-1"/>
    <n v="27.4138701235619"/>
    <n v="-1"/>
    <n v="1.8739050252199001"/>
    <n v="-1"/>
    <x v="0"/>
    <x v="7"/>
    <x v="0"/>
  </r>
  <r>
    <n v="5081"/>
    <n v="6764"/>
    <m/>
    <x v="3"/>
    <n v="1"/>
    <n v="95"/>
    <n v="-1"/>
    <n v="380"/>
    <n v="-1"/>
    <n v="38.382443794554703"/>
    <n v="-1"/>
    <n v="9.2539960973587601"/>
    <n v="-1"/>
    <n v="5.3420892112892098"/>
    <n v="-1"/>
    <n v="8.8688508835270703"/>
    <n v="-1"/>
    <x v="0"/>
    <x v="8"/>
    <x v="0"/>
  </r>
  <r>
    <n v="5081"/>
    <n v="6765"/>
    <m/>
    <x v="3"/>
    <n v="1"/>
    <n v="48"/>
    <n v="-1"/>
    <n v="192"/>
    <n v="-1"/>
    <n v="23.2605611895025"/>
    <n v="-1"/>
    <n v="31.236356263011199"/>
    <n v="-1"/>
    <n v="18.717062677320101"/>
    <n v="-1"/>
    <n v="14.666152345213099"/>
    <n v="-1"/>
    <x v="0"/>
    <x v="9"/>
    <x v="0"/>
  </r>
  <r>
    <n v="5081"/>
    <n v="6767"/>
    <m/>
    <x v="3"/>
    <n v="1"/>
    <n v="141"/>
    <n v="-1"/>
    <n v="564"/>
    <n v="-1"/>
    <n v="45.914016149484098"/>
    <n v="-1"/>
    <n v="11.567818530170401"/>
    <n v="-1"/>
    <n v="7.8835505750095498"/>
    <n v="-1"/>
    <n v="6.3599124750008604"/>
    <n v="-1"/>
    <x v="0"/>
    <x v="10"/>
    <x v="0"/>
  </r>
  <r>
    <n v="5081"/>
    <n v="6768"/>
    <m/>
    <x v="3"/>
    <n v="1"/>
    <n v="92"/>
    <n v="-1"/>
    <n v="368"/>
    <n v="-1"/>
    <n v="38.197824039667097"/>
    <n v="-1"/>
    <n v="9.4922014295421206"/>
    <n v="-1"/>
    <n v="5.6555598686021602"/>
    <n v="-1"/>
    <n v="8.8186180259212907"/>
    <n v="-1"/>
    <x v="0"/>
    <x v="11"/>
    <x v="0"/>
  </r>
  <r>
    <n v="5081"/>
    <n v="6770"/>
    <m/>
    <x v="3"/>
    <n v="1"/>
    <n v="833"/>
    <n v="-1"/>
    <n v="3332"/>
    <n v="-1"/>
    <n v="52.203362202365"/>
    <n v="-1"/>
    <n v="57.645303190743299"/>
    <n v="-1"/>
    <n v="33.726908762769803"/>
    <n v="-1"/>
    <n v="1.07912378166603"/>
    <n v="-1"/>
    <x v="0"/>
    <x v="15"/>
    <x v="0"/>
  </r>
  <r>
    <n v="5081"/>
    <n v="6775"/>
    <m/>
    <x v="3"/>
    <n v="1"/>
    <n v="83"/>
    <n v="-1"/>
    <n v="332"/>
    <n v="-1"/>
    <n v="38.856244494650198"/>
    <n v="-1"/>
    <n v="8.6012977395260393"/>
    <n v="-1"/>
    <n v="5.05337801524482"/>
    <n v="-1"/>
    <n v="10.968009968285701"/>
    <n v="-1"/>
    <x v="0"/>
    <x v="12"/>
    <x v="0"/>
  </r>
  <r>
    <n v="5081"/>
    <n v="6776"/>
    <m/>
    <x v="3"/>
    <n v="1"/>
    <n v="95"/>
    <n v="-1"/>
    <n v="380"/>
    <n v="-1"/>
    <n v="38.500396724574202"/>
    <n v="-1"/>
    <n v="9.2897329940666609"/>
    <n v="-1"/>
    <n v="5.3627191843667603"/>
    <n v="-1"/>
    <n v="8.8693404310039998"/>
    <n v="-1"/>
    <x v="0"/>
    <x v="13"/>
    <x v="0"/>
  </r>
  <r>
    <n v="5081"/>
    <n v="6777"/>
    <m/>
    <x v="3"/>
    <n v="1"/>
    <n v="93"/>
    <n v="-1"/>
    <n v="372"/>
    <n v="-1"/>
    <n v="38.333383749782797"/>
    <n v="-1"/>
    <n v="9.2891494007110005"/>
    <n v="-1"/>
    <n v="5.53426300460562"/>
    <n v="-1"/>
    <n v="9.59589142017008"/>
    <n v="-1"/>
    <x v="0"/>
    <x v="14"/>
    <x v="0"/>
  </r>
  <r>
    <n v="5081"/>
    <n v="2959"/>
    <m/>
    <x v="3"/>
    <n v="2"/>
    <n v="240"/>
    <n v="-1"/>
    <n v="960"/>
    <n v="-1"/>
    <n v="47.904551778730898"/>
    <n v="-1"/>
    <n v="18.148230605603601"/>
    <n v="-1"/>
    <n v="16.788408976359001"/>
    <n v="-1"/>
    <n v="3.7320894119663501"/>
    <n v="-1"/>
    <x v="1"/>
    <x v="0"/>
    <x v="0"/>
  </r>
  <r>
    <n v="5081"/>
    <n v="3659"/>
    <m/>
    <x v="3"/>
    <n v="2"/>
    <n v="513"/>
    <n v="-1"/>
    <n v="2052"/>
    <n v="-1"/>
    <n v="38.1049730665246"/>
    <n v="-1"/>
    <n v="43.626710530384102"/>
    <n v="-1"/>
    <n v="39.018543636363901"/>
    <n v="-1"/>
    <n v="1.75506505506638"/>
    <n v="-1"/>
    <x v="1"/>
    <x v="0"/>
    <x v="0"/>
  </r>
  <r>
    <n v="5081"/>
    <n v="3660"/>
    <m/>
    <x v="3"/>
    <n v="2"/>
    <n v="1776"/>
    <n v="-1"/>
    <n v="7104"/>
    <n v="-1"/>
    <n v="44.9426302397641"/>
    <n v="-1"/>
    <n v="96.000165372075202"/>
    <n v="-1"/>
    <n v="84.154154736455993"/>
    <n v="-1"/>
    <n v="0.50729247038107395"/>
    <n v="-1"/>
    <x v="1"/>
    <x v="0"/>
    <x v="0"/>
  </r>
  <r>
    <n v="5081"/>
    <n v="4524"/>
    <m/>
    <x v="3"/>
    <n v="2"/>
    <n v="408"/>
    <n v="-1"/>
    <n v="1632"/>
    <n v="-1"/>
    <n v="26.490599176699298"/>
    <n v="-1"/>
    <n v="84.1714928847599"/>
    <n v="-1"/>
    <n v="75.694582937771798"/>
    <n v="-1"/>
    <n v="2.1316073081078799"/>
    <n v="-1"/>
    <x v="1"/>
    <x v="0"/>
    <x v="0"/>
  </r>
  <r>
    <n v="5081"/>
    <n v="4949"/>
    <m/>
    <x v="3"/>
    <n v="2"/>
    <n v="835"/>
    <n v="-1"/>
    <n v="3340"/>
    <n v="-1"/>
    <n v="49.399880514276198"/>
    <n v="-1"/>
    <n v="57.1800062608202"/>
    <n v="-1"/>
    <n v="48.996958584965398"/>
    <n v="-1"/>
    <n v="1.07230339670272"/>
    <n v="-1"/>
    <x v="1"/>
    <x v="0"/>
    <x v="0"/>
  </r>
  <r>
    <n v="5081"/>
    <n v="4950"/>
    <m/>
    <x v="3"/>
    <n v="2"/>
    <n v="1770"/>
    <n v="-1"/>
    <n v="7080"/>
    <n v="-1"/>
    <n v="41.904497394944102"/>
    <n v="-1"/>
    <n v="97.982528291116907"/>
    <n v="-1"/>
    <n v="85.773979616621602"/>
    <n v="-1"/>
    <n v="0.50861202648242898"/>
    <n v="-1"/>
    <x v="1"/>
    <x v="0"/>
    <x v="0"/>
  </r>
  <r>
    <n v="5081"/>
    <n v="4951"/>
    <m/>
    <x v="3"/>
    <n v="2"/>
    <n v="1770"/>
    <n v="-1"/>
    <n v="7080"/>
    <n v="-1"/>
    <n v="43.811481395057598"/>
    <n v="-1"/>
    <n v="99.334770234879201"/>
    <n v="-1"/>
    <n v="87.0390117455687"/>
    <n v="-1"/>
    <n v="0.50925144012935097"/>
    <n v="-1"/>
    <x v="1"/>
    <x v="0"/>
    <x v="0"/>
  </r>
  <r>
    <n v="5081"/>
    <n v="4953"/>
    <m/>
    <x v="3"/>
    <n v="2"/>
    <n v="279"/>
    <n v="-1"/>
    <n v="1116"/>
    <n v="-1"/>
    <n v="36.476820780836903"/>
    <n v="-1"/>
    <n v="26.160788307174801"/>
    <n v="-1"/>
    <n v="22.437114469386898"/>
    <n v="-1"/>
    <n v="3.2190488142846299"/>
    <n v="-1"/>
    <x v="1"/>
    <x v="0"/>
    <x v="0"/>
  </r>
  <r>
    <n v="5081"/>
    <n v="4954"/>
    <m/>
    <x v="3"/>
    <n v="2"/>
    <n v="137"/>
    <n v="-1"/>
    <n v="548"/>
    <n v="-1"/>
    <n v="38.880473397968402"/>
    <n v="-1"/>
    <n v="23.442070669525901"/>
    <n v="-1"/>
    <n v="24.5768972499753"/>
    <n v="-1"/>
    <n v="6.5961724228506"/>
    <n v="-1"/>
    <x v="1"/>
    <x v="0"/>
    <x v="0"/>
  </r>
  <r>
    <n v="5081"/>
    <n v="6357"/>
    <m/>
    <x v="3"/>
    <n v="2"/>
    <n v="212"/>
    <n v="-1"/>
    <n v="848"/>
    <n v="-1"/>
    <n v="43.896295691597402"/>
    <n v="-1"/>
    <n v="18.383539216332601"/>
    <n v="-1"/>
    <n v="16.9566582433952"/>
    <n v="-1"/>
    <n v="4.1648728462109998"/>
    <n v="-1"/>
    <x v="1"/>
    <x v="0"/>
    <x v="0"/>
  </r>
  <r>
    <n v="5081"/>
    <n v="6368"/>
    <m/>
    <x v="3"/>
    <n v="2"/>
    <n v="510"/>
    <n v="-1"/>
    <n v="2040"/>
    <n v="-1"/>
    <n v="31.765441014058801"/>
    <n v="-1"/>
    <n v="54.598916648757402"/>
    <n v="-1"/>
    <n v="48.778022121420101"/>
    <n v="-1"/>
    <n v="1.75344972243122"/>
    <n v="-1"/>
    <x v="1"/>
    <x v="0"/>
    <x v="0"/>
  </r>
  <r>
    <n v="5081"/>
    <n v="6639"/>
    <m/>
    <x v="3"/>
    <n v="2"/>
    <n v="60"/>
    <n v="-1"/>
    <n v="240"/>
    <n v="-1"/>
    <n v="39.586588331898902"/>
    <n v="-1"/>
    <n v="6.11602662330582"/>
    <n v="-1"/>
    <n v="3.5396438192497701"/>
    <n v="-1"/>
    <n v="14.9517304210907"/>
    <n v="-1"/>
    <x v="1"/>
    <x v="1"/>
    <x v="0"/>
  </r>
  <r>
    <n v="5081"/>
    <n v="6640"/>
    <m/>
    <x v="3"/>
    <n v="2"/>
    <n v="729"/>
    <n v="-1"/>
    <n v="2916"/>
    <n v="-1"/>
    <n v="41.720401915078803"/>
    <n v="-1"/>
    <n v="58.503924592068699"/>
    <n v="-1"/>
    <n v="36.940436694597203"/>
    <n v="-1"/>
    <n v="1.2327315670518499"/>
    <n v="-1"/>
    <x v="1"/>
    <x v="2"/>
    <x v="0"/>
  </r>
  <r>
    <n v="5081"/>
    <n v="6641"/>
    <m/>
    <x v="3"/>
    <n v="2"/>
    <n v="127"/>
    <n v="-1"/>
    <n v="508"/>
    <n v="-1"/>
    <n v="32.821082540915597"/>
    <n v="-1"/>
    <n v="60.2270313683007"/>
    <n v="-1"/>
    <n v="42.3624092352293"/>
    <n v="-1"/>
    <n v="7.0657546335222703"/>
    <n v="-1"/>
    <x v="1"/>
    <x v="3"/>
    <x v="0"/>
  </r>
  <r>
    <n v="5081"/>
    <n v="6642"/>
    <m/>
    <x v="3"/>
    <n v="2"/>
    <n v="512"/>
    <n v="-1"/>
    <n v="2048"/>
    <n v="-1"/>
    <n v="38.348183734397303"/>
    <n v="-1"/>
    <n v="45.772711263162599"/>
    <n v="-1"/>
    <n v="28.605333506177899"/>
    <n v="-1"/>
    <n v="1.7583732987579901"/>
    <n v="-1"/>
    <x v="1"/>
    <x v="4"/>
    <x v="0"/>
  </r>
  <r>
    <n v="5081"/>
    <n v="6644"/>
    <m/>
    <x v="3"/>
    <n v="2"/>
    <n v="1008"/>
    <n v="-1"/>
    <n v="4032"/>
    <n v="-1"/>
    <n v="31.910503642245899"/>
    <n v="-1"/>
    <n v="94.979664121345493"/>
    <n v="-1"/>
    <n v="55.086358254016197"/>
    <n v="-1"/>
    <n v="0.89265450523921497"/>
    <n v="-1"/>
    <x v="1"/>
    <x v="19"/>
    <x v="0"/>
  </r>
  <r>
    <n v="5081"/>
    <n v="6645"/>
    <m/>
    <x v="3"/>
    <n v="2"/>
    <n v="731"/>
    <n v="-1"/>
    <n v="2924"/>
    <n v="-1"/>
    <n v="52.3756814121773"/>
    <n v="-1"/>
    <n v="49.906019964335499"/>
    <n v="-1"/>
    <n v="32.084335116514097"/>
    <n v="-1"/>
    <n v="1.23134591696448"/>
    <n v="-1"/>
    <x v="1"/>
    <x v="21"/>
    <x v="0"/>
  </r>
  <r>
    <n v="5081"/>
    <n v="6646"/>
    <m/>
    <x v="3"/>
    <n v="2"/>
    <n v="685"/>
    <n v="-1"/>
    <n v="2740"/>
    <n v="-1"/>
    <n v="44.725191324096599"/>
    <n v="-1"/>
    <n v="56.843963423652802"/>
    <n v="-1"/>
    <n v="32.9635667334366"/>
    <n v="-1"/>
    <n v="1.3146120111944299"/>
    <n v="-1"/>
    <x v="1"/>
    <x v="18"/>
    <x v="0"/>
  </r>
  <r>
    <n v="5081"/>
    <n v="6647"/>
    <m/>
    <x v="3"/>
    <n v="2"/>
    <n v="319"/>
    <n v="-1"/>
    <n v="1276"/>
    <n v="-1"/>
    <n v="55.435766685992"/>
    <n v="-1"/>
    <n v="23.003810893528399"/>
    <n v="-1"/>
    <n v="13.3551775696495"/>
    <n v="-1"/>
    <n v="2.8191582908691899"/>
    <n v="-1"/>
    <x v="1"/>
    <x v="17"/>
    <x v="0"/>
  </r>
  <r>
    <n v="5081"/>
    <n v="6760"/>
    <m/>
    <x v="3"/>
    <n v="2"/>
    <n v="741"/>
    <n v="-1"/>
    <n v="2964"/>
    <n v="-1"/>
    <n v="18.070597027042901"/>
    <n v="-1"/>
    <n v="137.944734311291"/>
    <n v="-1"/>
    <n v="81.638190071501398"/>
    <n v="-1"/>
    <n v="1.21466667910587"/>
    <n v="-1"/>
    <x v="1"/>
    <x v="16"/>
    <x v="0"/>
  </r>
  <r>
    <n v="5081"/>
    <n v="6761"/>
    <m/>
    <x v="3"/>
    <n v="2"/>
    <n v="1772"/>
    <n v="-1"/>
    <n v="7088"/>
    <n v="-1"/>
    <n v="45.465378493641403"/>
    <n v="-1"/>
    <n v="111.208748407069"/>
    <n v="-1"/>
    <n v="67.457545931774007"/>
    <n v="-1"/>
    <n v="0.50956286178374499"/>
    <n v="-1"/>
    <x v="1"/>
    <x v="20"/>
    <x v="0"/>
  </r>
  <r>
    <n v="5081"/>
    <n v="6762"/>
    <m/>
    <x v="3"/>
    <n v="2"/>
    <n v="60"/>
    <n v="-1"/>
    <n v="240"/>
    <n v="-1"/>
    <n v="39.586588331898902"/>
    <n v="-1"/>
    <n v="6.11602662330582"/>
    <n v="-1"/>
    <n v="3.5396438192497701"/>
    <n v="-1"/>
    <n v="14.9517304210907"/>
    <n v="-1"/>
    <x v="1"/>
    <x v="6"/>
    <x v="0"/>
  </r>
  <r>
    <n v="5081"/>
    <n v="6763"/>
    <m/>
    <x v="3"/>
    <n v="2"/>
    <n v="509"/>
    <n v="-1"/>
    <n v="2036"/>
    <n v="-1"/>
    <n v="36.710062902881504"/>
    <n v="-1"/>
    <n v="48.215169420382097"/>
    <n v="-1"/>
    <n v="29.945726103602901"/>
    <n v="-1"/>
    <n v="1.75663020819896"/>
    <n v="-1"/>
    <x v="1"/>
    <x v="7"/>
    <x v="0"/>
  </r>
  <r>
    <n v="5081"/>
    <n v="6764"/>
    <m/>
    <x v="3"/>
    <n v="2"/>
    <n v="97"/>
    <n v="-1"/>
    <n v="388"/>
    <n v="-1"/>
    <n v="38.436929714634097"/>
    <n v="-1"/>
    <n v="9.5667528125259196"/>
    <n v="-1"/>
    <n v="5.5260163934264197"/>
    <n v="-1"/>
    <n v="8.9487820291564706"/>
    <n v="-1"/>
    <x v="1"/>
    <x v="8"/>
    <x v="0"/>
  </r>
  <r>
    <n v="5081"/>
    <n v="6765"/>
    <m/>
    <x v="3"/>
    <n v="2"/>
    <n v="68"/>
    <n v="-1"/>
    <n v="272"/>
    <n v="-1"/>
    <n v="21.6058275971941"/>
    <n v="-1"/>
    <n v="70.343470077342502"/>
    <n v="-1"/>
    <n v="42.279165080941098"/>
    <n v="-1"/>
    <n v="11.7503851988255"/>
    <n v="-1"/>
    <x v="1"/>
    <x v="9"/>
    <x v="0"/>
  </r>
  <r>
    <n v="5081"/>
    <n v="6767"/>
    <m/>
    <x v="3"/>
    <n v="2"/>
    <n v="131"/>
    <n v="-1"/>
    <n v="524"/>
    <n v="-1"/>
    <n v="47.456287851855997"/>
    <n v="-1"/>
    <n v="10.3558673585476"/>
    <n v="-1"/>
    <n v="7.2939055867546303"/>
    <n v="-1"/>
    <n v="6.8042207625880202"/>
    <n v="-1"/>
    <x v="1"/>
    <x v="10"/>
    <x v="0"/>
  </r>
  <r>
    <n v="5081"/>
    <n v="6768"/>
    <m/>
    <x v="3"/>
    <n v="2"/>
    <n v="281"/>
    <n v="-1"/>
    <n v="1124"/>
    <n v="-1"/>
    <n v="35.5849914956272"/>
    <n v="-1"/>
    <n v="35.309897413886098"/>
    <n v="-1"/>
    <n v="20.748744093809201"/>
    <n v="-1"/>
    <n v="3.2090861817987602"/>
    <n v="-1"/>
    <x v="1"/>
    <x v="11"/>
    <x v="0"/>
  </r>
  <r>
    <n v="5081"/>
    <n v="6770"/>
    <m/>
    <x v="3"/>
    <n v="2"/>
    <n v="856"/>
    <n v="-1"/>
    <n v="3424"/>
    <n v="-1"/>
    <n v="51.167122005954397"/>
    <n v="-1"/>
    <n v="58.9214944057574"/>
    <n v="-1"/>
    <n v="34.583164714243701"/>
    <n v="-1"/>
    <n v="1.05124136369108"/>
    <n v="-1"/>
    <x v="1"/>
    <x v="15"/>
    <x v="0"/>
  </r>
  <r>
    <n v="5081"/>
    <n v="6775"/>
    <m/>
    <x v="3"/>
    <n v="2"/>
    <n v="92"/>
    <n v="-1"/>
    <n v="368"/>
    <n v="-1"/>
    <n v="38.5687733548015"/>
    <n v="-1"/>
    <n v="9.7208429974454003"/>
    <n v="-1"/>
    <n v="5.9981925280464097"/>
    <n v="-1"/>
    <n v="9.7437339431616508"/>
    <n v="-1"/>
    <x v="1"/>
    <x v="12"/>
    <x v="0"/>
  </r>
  <r>
    <n v="5081"/>
    <n v="6776"/>
    <m/>
    <x v="3"/>
    <n v="2"/>
    <n v="96"/>
    <n v="-1"/>
    <n v="384"/>
    <n v="-1"/>
    <n v="38.7071425201854"/>
    <n v="-1"/>
    <n v="9.4980953849610792"/>
    <n v="-1"/>
    <n v="5.4841348756764798"/>
    <n v="-1"/>
    <n v="9.0449596765488902"/>
    <n v="-1"/>
    <x v="1"/>
    <x v="13"/>
    <x v="0"/>
  </r>
  <r>
    <n v="5081"/>
    <n v="6777"/>
    <m/>
    <x v="3"/>
    <n v="2"/>
    <n v="257"/>
    <n v="-1"/>
    <n v="1028"/>
    <n v="-1"/>
    <n v="36.482289404436798"/>
    <n v="-1"/>
    <n v="25.493026334768999"/>
    <n v="-1"/>
    <n v="15.0108488589429"/>
    <n v="-1"/>
    <n v="3.0192434480091901"/>
    <n v="-1"/>
    <x v="1"/>
    <x v="14"/>
    <x v="0"/>
  </r>
  <r>
    <n v="5081"/>
    <n v="2959"/>
    <m/>
    <x v="3"/>
    <n v="3"/>
    <n v="251"/>
    <n v="-1"/>
    <n v="1004"/>
    <n v="-1"/>
    <n v="48.407818517451702"/>
    <n v="-1"/>
    <n v="18.5084061602061"/>
    <n v="-1"/>
    <n v="17.304026229767501"/>
    <n v="-1"/>
    <n v="3.5474566943157799"/>
    <n v="-1"/>
    <x v="2"/>
    <x v="0"/>
    <x v="0"/>
  </r>
  <r>
    <n v="5081"/>
    <n v="3659"/>
    <m/>
    <x v="3"/>
    <n v="3"/>
    <n v="542"/>
    <n v="-1"/>
    <n v="2168"/>
    <n v="-1"/>
    <n v="37.892183218181898"/>
    <n v="-1"/>
    <n v="44.511500341246702"/>
    <n v="-1"/>
    <n v="40.011422322165302"/>
    <n v="-1"/>
    <n v="1.6607951123021401"/>
    <n v="-1"/>
    <x v="2"/>
    <x v="0"/>
    <x v="0"/>
  </r>
  <r>
    <n v="5081"/>
    <n v="3660"/>
    <m/>
    <x v="3"/>
    <n v="3"/>
    <n v="1822"/>
    <n v="-1"/>
    <n v="7288"/>
    <n v="-1"/>
    <n v="44.610039139151198"/>
    <n v="-1"/>
    <n v="96.0657210959792"/>
    <n v="-1"/>
    <n v="84.351760257458295"/>
    <n v="-1"/>
    <n v="0.49370627512870102"/>
    <n v="-1"/>
    <x v="2"/>
    <x v="0"/>
    <x v="0"/>
  </r>
  <r>
    <n v="5081"/>
    <n v="4524"/>
    <m/>
    <x v="3"/>
    <n v="3"/>
    <n v="428"/>
    <n v="-1"/>
    <n v="1712"/>
    <n v="-1"/>
    <n v="25.9316093577754"/>
    <n v="-1"/>
    <n v="84.000335368949806"/>
    <n v="-1"/>
    <n v="75.216648025179097"/>
    <n v="-1"/>
    <n v="2.0782387089975698"/>
    <n v="-1"/>
    <x v="2"/>
    <x v="0"/>
    <x v="0"/>
  </r>
  <r>
    <n v="5081"/>
    <n v="4949"/>
    <m/>
    <x v="3"/>
    <n v="3"/>
    <n v="852"/>
    <n v="-1"/>
    <n v="3408"/>
    <n v="-1"/>
    <n v="49.783877084918899"/>
    <n v="-1"/>
    <n v="57.386757578491597"/>
    <n v="-1"/>
    <n v="49.181893943897798"/>
    <n v="-1"/>
    <n v="1.0535406587867699"/>
    <n v="-1"/>
    <x v="2"/>
    <x v="0"/>
    <x v="0"/>
  </r>
  <r>
    <n v="5081"/>
    <n v="4950"/>
    <m/>
    <x v="3"/>
    <n v="3"/>
    <n v="1805"/>
    <n v="-1"/>
    <n v="7220"/>
    <n v="-1"/>
    <n v="42.367282851200201"/>
    <n v="-1"/>
    <n v="99.018745772470297"/>
    <n v="-1"/>
    <n v="87.065091609445702"/>
    <n v="-1"/>
    <n v="0.49838868391812202"/>
    <n v="-1"/>
    <x v="2"/>
    <x v="0"/>
    <x v="0"/>
  </r>
  <r>
    <n v="5081"/>
    <n v="4951"/>
    <m/>
    <x v="3"/>
    <n v="3"/>
    <n v="1850"/>
    <n v="-1"/>
    <n v="7400"/>
    <n v="-1"/>
    <n v="41.806902311312498"/>
    <n v="-1"/>
    <n v="101.40504306226801"/>
    <n v="-1"/>
    <n v="89.102549030238805"/>
    <n v="-1"/>
    <n v="0.48682375145836798"/>
    <n v="-1"/>
    <x v="2"/>
    <x v="0"/>
    <x v="0"/>
  </r>
  <r>
    <n v="5081"/>
    <n v="4953"/>
    <m/>
    <x v="3"/>
    <n v="3"/>
    <n v="295"/>
    <n v="-1"/>
    <n v="1180"/>
    <n v="-1"/>
    <n v="36.995759723544701"/>
    <n v="-1"/>
    <n v="28.551867776190001"/>
    <n v="-1"/>
    <n v="24.684533747881499"/>
    <n v="-1"/>
    <n v="2.9837084873997601"/>
    <n v="-1"/>
    <x v="2"/>
    <x v="0"/>
    <x v="0"/>
  </r>
  <r>
    <n v="5081"/>
    <n v="4954"/>
    <m/>
    <x v="3"/>
    <n v="3"/>
    <n v="147"/>
    <n v="-1"/>
    <n v="588"/>
    <n v="-1"/>
    <n v="37.944954581763497"/>
    <n v="-1"/>
    <n v="24.27517004608"/>
    <n v="-1"/>
    <n v="25.2667979733944"/>
    <n v="-1"/>
    <n v="6.0111224854435603"/>
    <n v="-1"/>
    <x v="2"/>
    <x v="0"/>
    <x v="0"/>
  </r>
  <r>
    <n v="5081"/>
    <n v="6357"/>
    <m/>
    <x v="3"/>
    <n v="3"/>
    <n v="267"/>
    <n v="-1"/>
    <n v="1068"/>
    <n v="-1"/>
    <n v="43.502268810233303"/>
    <n v="-1"/>
    <n v="23.098565111687702"/>
    <n v="-1"/>
    <n v="20.899052108165701"/>
    <n v="-1"/>
    <n v="3.2976800515454299"/>
    <n v="-1"/>
    <x v="2"/>
    <x v="0"/>
    <x v="0"/>
  </r>
  <r>
    <n v="5081"/>
    <n v="6368"/>
    <m/>
    <x v="3"/>
    <n v="3"/>
    <n v="537"/>
    <n v="-1"/>
    <n v="2148"/>
    <n v="-1"/>
    <n v="30.725772153260301"/>
    <n v="-1"/>
    <n v="59.394991230860001"/>
    <n v="-1"/>
    <n v="53.422637161315599"/>
    <n v="-1"/>
    <n v="1.67530928500249"/>
    <n v="-1"/>
    <x v="2"/>
    <x v="0"/>
    <x v="0"/>
  </r>
  <r>
    <n v="5081"/>
    <n v="6639"/>
    <m/>
    <x v="3"/>
    <n v="3"/>
    <n v="86"/>
    <n v="-1"/>
    <n v="344"/>
    <n v="-1"/>
    <n v="39.402472824573501"/>
    <n v="-1"/>
    <n v="8.8105012984764208"/>
    <n v="-1"/>
    <n v="5.0946860619195897"/>
    <n v="-1"/>
    <n v="9.8985105401892302"/>
    <n v="-1"/>
    <x v="2"/>
    <x v="1"/>
    <x v="0"/>
  </r>
  <r>
    <n v="5081"/>
    <n v="6640"/>
    <m/>
    <x v="3"/>
    <n v="3"/>
    <n v="795"/>
    <n v="-1"/>
    <n v="3180"/>
    <n v="-1"/>
    <n v="41.750565640974102"/>
    <n v="-1"/>
    <n v="65.532708875522999"/>
    <n v="-1"/>
    <n v="41.437562890646298"/>
    <n v="-1"/>
    <n v="1.13277802772241"/>
    <n v="-1"/>
    <x v="2"/>
    <x v="2"/>
    <x v="0"/>
  </r>
  <r>
    <n v="5081"/>
    <n v="6641"/>
    <m/>
    <x v="3"/>
    <n v="3"/>
    <n v="158"/>
    <n v="-1"/>
    <n v="632"/>
    <n v="-1"/>
    <n v="30.769658217416701"/>
    <n v="-1"/>
    <n v="63.083275898031502"/>
    <n v="-1"/>
    <n v="42.328033072666003"/>
    <n v="-1"/>
    <n v="5.4995489982037"/>
    <n v="-1"/>
    <x v="2"/>
    <x v="3"/>
    <x v="0"/>
  </r>
  <r>
    <n v="5081"/>
    <n v="6642"/>
    <m/>
    <x v="3"/>
    <n v="3"/>
    <n v="537"/>
    <n v="-1"/>
    <n v="2148"/>
    <n v="-1"/>
    <n v="38.191883405223201"/>
    <n v="-1"/>
    <n v="45.765600369150299"/>
    <n v="-1"/>
    <n v="28.791818987967801"/>
    <n v="-1"/>
    <n v="1.67731038932711"/>
    <n v="-1"/>
    <x v="2"/>
    <x v="4"/>
    <x v="0"/>
  </r>
  <r>
    <n v="5081"/>
    <n v="6644"/>
    <m/>
    <x v="3"/>
    <n v="3"/>
    <n v="1065"/>
    <n v="-1"/>
    <n v="4260"/>
    <n v="-1"/>
    <n v="31.6482725353072"/>
    <n v="-1"/>
    <n v="105.267543687227"/>
    <n v="-1"/>
    <n v="60.994918951850003"/>
    <n v="-1"/>
    <n v="0.84465901480143402"/>
    <n v="-1"/>
    <x v="2"/>
    <x v="19"/>
    <x v="0"/>
  </r>
  <r>
    <n v="5081"/>
    <n v="6645"/>
    <m/>
    <x v="3"/>
    <n v="3"/>
    <n v="743"/>
    <n v="-1"/>
    <n v="2972"/>
    <n v="-1"/>
    <n v="52.120048883598599"/>
    <n v="-1"/>
    <n v="51.4141432623355"/>
    <n v="-1"/>
    <n v="33.565609485805098"/>
    <n v="-1"/>
    <n v="1.2082221956499499"/>
    <n v="-1"/>
    <x v="2"/>
    <x v="21"/>
    <x v="0"/>
  </r>
  <r>
    <n v="5081"/>
    <n v="6646"/>
    <m/>
    <x v="3"/>
    <n v="3"/>
    <n v="706"/>
    <n v="-1"/>
    <n v="2824"/>
    <n v="-1"/>
    <n v="45.129134964533797"/>
    <n v="-1"/>
    <n v="58.101899914128701"/>
    <n v="-1"/>
    <n v="33.666063364287403"/>
    <n v="-1"/>
    <n v="1.2685696476757"/>
    <n v="-1"/>
    <x v="2"/>
    <x v="18"/>
    <x v="0"/>
  </r>
  <r>
    <n v="5081"/>
    <n v="6647"/>
    <m/>
    <x v="3"/>
    <n v="3"/>
    <n v="357"/>
    <n v="-1"/>
    <n v="1428"/>
    <n v="-1"/>
    <n v="54.761910881347802"/>
    <n v="-1"/>
    <n v="26.0287376061586"/>
    <n v="-1"/>
    <n v="15.071049646820899"/>
    <n v="-1"/>
    <n v="2.51821328364275"/>
    <n v="-1"/>
    <x v="2"/>
    <x v="17"/>
    <x v="0"/>
  </r>
  <r>
    <n v="5081"/>
    <n v="6760"/>
    <m/>
    <x v="3"/>
    <n v="3"/>
    <n v="700"/>
    <n v="-1"/>
    <n v="2800"/>
    <n v="-1"/>
    <n v="13.4875512975647"/>
    <n v="-1"/>
    <n v="153.56470560789899"/>
    <n v="-1"/>
    <n v="91.534428819753302"/>
    <n v="-1"/>
    <n v="1.2865690369162599"/>
    <n v="-1"/>
    <x v="2"/>
    <x v="16"/>
    <x v="0"/>
  </r>
  <r>
    <n v="5081"/>
    <n v="6761"/>
    <m/>
    <x v="3"/>
    <n v="3"/>
    <n v="1824"/>
    <n v="-1"/>
    <n v="7296"/>
    <n v="-1"/>
    <n v="44.605351574601897"/>
    <n v="-1"/>
    <n v="114.81377611032801"/>
    <n v="-1"/>
    <n v="69.819055880320803"/>
    <n v="-1"/>
    <n v="0.49569858836118902"/>
    <n v="-1"/>
    <x v="2"/>
    <x v="20"/>
    <x v="0"/>
  </r>
  <r>
    <n v="5081"/>
    <n v="6762"/>
    <m/>
    <x v="3"/>
    <n v="3"/>
    <n v="86"/>
    <n v="-1"/>
    <n v="344"/>
    <n v="-1"/>
    <n v="39.402472824573501"/>
    <n v="-1"/>
    <n v="8.8105012984764208"/>
    <n v="-1"/>
    <n v="5.0946860619195897"/>
    <n v="-1"/>
    <n v="9.8985105401892302"/>
    <n v="-1"/>
    <x v="2"/>
    <x v="6"/>
    <x v="0"/>
  </r>
  <r>
    <n v="5081"/>
    <n v="6763"/>
    <m/>
    <x v="3"/>
    <n v="3"/>
    <n v="542"/>
    <n v="-1"/>
    <n v="2168"/>
    <n v="-1"/>
    <n v="36.8177166740602"/>
    <n v="-1"/>
    <n v="49.490741927476897"/>
    <n v="-1"/>
    <n v="31.069812036782601"/>
    <n v="-1"/>
    <n v="1.61187047688509"/>
    <n v="-1"/>
    <x v="2"/>
    <x v="7"/>
    <x v="0"/>
  </r>
  <r>
    <n v="5081"/>
    <n v="6764"/>
    <m/>
    <x v="3"/>
    <n v="3"/>
    <n v="110"/>
    <n v="-1"/>
    <n v="440"/>
    <n v="-1"/>
    <n v="38.623406633073202"/>
    <n v="-1"/>
    <n v="10.8432450054789"/>
    <n v="-1"/>
    <n v="6.25474808452842"/>
    <n v="-1"/>
    <n v="8.0875779809385904"/>
    <n v="-1"/>
    <x v="2"/>
    <x v="8"/>
    <x v="0"/>
  </r>
  <r>
    <n v="5081"/>
    <n v="6765"/>
    <m/>
    <x v="3"/>
    <n v="3"/>
    <n v="82"/>
    <n v="-1"/>
    <n v="328"/>
    <n v="-1"/>
    <n v="19.553527650891901"/>
    <n v="-1"/>
    <n v="71.069472086920499"/>
    <n v="-1"/>
    <n v="43.424328657839801"/>
    <n v="-1"/>
    <n v="9.88264308703579"/>
    <n v="-1"/>
    <x v="2"/>
    <x v="9"/>
    <x v="0"/>
  </r>
  <r>
    <n v="5081"/>
    <n v="6767"/>
    <m/>
    <x v="3"/>
    <n v="3"/>
    <n v="147"/>
    <n v="-1"/>
    <n v="588"/>
    <n v="-1"/>
    <n v="46.938849225721903"/>
    <n v="-1"/>
    <n v="11.762716104126101"/>
    <n v="-1"/>
    <n v="8.0579685566949699"/>
    <n v="-1"/>
    <n v="5.9472445928619404"/>
    <n v="-1"/>
    <x v="2"/>
    <x v="10"/>
    <x v="0"/>
  </r>
  <r>
    <n v="5081"/>
    <n v="6768"/>
    <m/>
    <x v="3"/>
    <n v="3"/>
    <n v="293"/>
    <n v="-1"/>
    <n v="1172"/>
    <n v="-1"/>
    <n v="35.159624388875002"/>
    <n v="-1"/>
    <n v="40.671668373919402"/>
    <n v="-1"/>
    <n v="24.184979094224602"/>
    <n v="-1"/>
    <n v="2.9928820143371602"/>
    <n v="-1"/>
    <x v="2"/>
    <x v="11"/>
    <x v="0"/>
  </r>
  <r>
    <n v="5081"/>
    <n v="6770"/>
    <m/>
    <x v="3"/>
    <n v="3"/>
    <n v="868"/>
    <n v="-1"/>
    <n v="3472"/>
    <n v="-1"/>
    <n v="51.572409755693002"/>
    <n v="-1"/>
    <n v="60.882923364215301"/>
    <n v="-1"/>
    <n v="35.722866789212397"/>
    <n v="-1"/>
    <n v="1.0362492966614301"/>
    <n v="-1"/>
    <x v="2"/>
    <x v="15"/>
    <x v="0"/>
  </r>
  <r>
    <n v="5081"/>
    <n v="6775"/>
    <m/>
    <x v="3"/>
    <n v="3"/>
    <n v="104"/>
    <n v="-1"/>
    <n v="416"/>
    <n v="-1"/>
    <n v="38.629552382700503"/>
    <n v="-1"/>
    <n v="10.800928573410699"/>
    <n v="-1"/>
    <n v="6.8389120782969899"/>
    <n v="-1"/>
    <n v="8.6112342625845404"/>
    <n v="-1"/>
    <x v="2"/>
    <x v="12"/>
    <x v="0"/>
  </r>
  <r>
    <n v="5081"/>
    <n v="6776"/>
    <m/>
    <x v="3"/>
    <n v="3"/>
    <n v="109"/>
    <n v="-1"/>
    <n v="436"/>
    <n v="-1"/>
    <n v="38.524801769744997"/>
    <n v="-1"/>
    <n v="10.742115092113901"/>
    <n v="-1"/>
    <n v="6.1983253595746897"/>
    <n v="-1"/>
    <n v="8.1188423217327408"/>
    <n v="-1"/>
    <x v="2"/>
    <x v="13"/>
    <x v="0"/>
  </r>
  <r>
    <n v="5081"/>
    <n v="6777"/>
    <m/>
    <x v="3"/>
    <n v="3"/>
    <n v="308"/>
    <n v="-1"/>
    <n v="1232"/>
    <n v="-1"/>
    <n v="38.010776674641903"/>
    <n v="-1"/>
    <n v="29.917761352437701"/>
    <n v="-1"/>
    <n v="17.764355520377599"/>
    <n v="-1"/>
    <n v="2.8929343012387401"/>
    <n v="-1"/>
    <x v="2"/>
    <x v="14"/>
    <x v="0"/>
  </r>
  <r>
    <n v="5081"/>
    <n v="2959"/>
    <m/>
    <x v="3"/>
    <n v="4"/>
    <n v="225"/>
    <n v="-1"/>
    <n v="900"/>
    <n v="-1"/>
    <n v="46.880950588347403"/>
    <n v="-1"/>
    <n v="17.550840193563101"/>
    <n v="-1"/>
    <n v="16.392961155870001"/>
    <n v="-1"/>
    <n v="3.9774852063030601"/>
    <n v="-1"/>
    <x v="3"/>
    <x v="0"/>
    <x v="0"/>
  </r>
  <r>
    <n v="5081"/>
    <n v="3659"/>
    <m/>
    <x v="3"/>
    <n v="4"/>
    <n v="494"/>
    <n v="-1"/>
    <n v="1976"/>
    <n v="-1"/>
    <n v="37.967229622482101"/>
    <n v="-1"/>
    <n v="41.362975202799497"/>
    <n v="-1"/>
    <n v="36.965116345732497"/>
    <n v="-1"/>
    <n v="1.8226965735952101"/>
    <n v="-1"/>
    <x v="3"/>
    <x v="0"/>
    <x v="0"/>
  </r>
  <r>
    <n v="5081"/>
    <n v="3660"/>
    <m/>
    <x v="3"/>
    <n v="4"/>
    <n v="1816"/>
    <n v="-1"/>
    <n v="7264"/>
    <n v="-1"/>
    <n v="44.174115476252503"/>
    <n v="-1"/>
    <n v="98.1904582320972"/>
    <n v="-1"/>
    <n v="86.155660153881698"/>
    <n v="-1"/>
    <n v="0.49590384911911101"/>
    <n v="-1"/>
    <x v="3"/>
    <x v="0"/>
    <x v="0"/>
  </r>
  <r>
    <n v="5081"/>
    <n v="4524"/>
    <m/>
    <x v="3"/>
    <n v="4"/>
    <n v="408"/>
    <n v="-1"/>
    <n v="1632"/>
    <n v="-1"/>
    <n v="27.095246774624002"/>
    <n v="-1"/>
    <n v="81.840227276806203"/>
    <n v="-1"/>
    <n v="73.701178098243602"/>
    <n v="-1"/>
    <n v="2.19864860934026"/>
    <n v="-1"/>
    <x v="3"/>
    <x v="0"/>
    <x v="0"/>
  </r>
  <r>
    <n v="5081"/>
    <n v="4949"/>
    <m/>
    <x v="3"/>
    <n v="4"/>
    <n v="811"/>
    <n v="-1"/>
    <n v="3244"/>
    <n v="-1"/>
    <n v="49.818847756564502"/>
    <n v="-1"/>
    <n v="56.003736618060401"/>
    <n v="-1"/>
    <n v="48.046161086045601"/>
    <n v="-1"/>
    <n v="1.10988660572235"/>
    <n v="-1"/>
    <x v="3"/>
    <x v="0"/>
    <x v="0"/>
  </r>
  <r>
    <n v="5081"/>
    <n v="4950"/>
    <m/>
    <x v="3"/>
    <n v="4"/>
    <n v="1821"/>
    <n v="-1"/>
    <n v="7284"/>
    <n v="-1"/>
    <n v="37.951555203770702"/>
    <n v="-1"/>
    <n v="106.986134704805"/>
    <n v="-1"/>
    <n v="93.841541742545999"/>
    <n v="-1"/>
    <n v="0.49475737107663897"/>
    <n v="-1"/>
    <x v="3"/>
    <x v="0"/>
    <x v="0"/>
  </r>
  <r>
    <n v="5081"/>
    <n v="4951"/>
    <m/>
    <x v="3"/>
    <n v="4"/>
    <n v="1803"/>
    <n v="-1"/>
    <n v="7212"/>
    <n v="-1"/>
    <n v="42.4421102031882"/>
    <n v="-1"/>
    <n v="100.759744825536"/>
    <n v="-1"/>
    <n v="88.376341184142106"/>
    <n v="-1"/>
    <n v="0.49945965508767598"/>
    <n v="-1"/>
    <x v="3"/>
    <x v="0"/>
    <x v="0"/>
  </r>
  <r>
    <n v="5081"/>
    <n v="4953"/>
    <m/>
    <x v="3"/>
    <n v="4"/>
    <n v="216"/>
    <n v="-1"/>
    <n v="864"/>
    <n v="-1"/>
    <n v="35.871706497567502"/>
    <n v="-1"/>
    <n v="19.953418981546498"/>
    <n v="-1"/>
    <n v="17.154786257757799"/>
    <n v="-1"/>
    <n v="4.0520991164864597"/>
    <n v="-1"/>
    <x v="3"/>
    <x v="0"/>
    <x v="0"/>
  </r>
  <r>
    <n v="5081"/>
    <n v="4954"/>
    <m/>
    <x v="3"/>
    <n v="4"/>
    <n v="130"/>
    <n v="-1"/>
    <n v="520"/>
    <n v="-1"/>
    <n v="37.475101595592498"/>
    <n v="-1"/>
    <n v="25.795137209709502"/>
    <n v="-1"/>
    <n v="27.4299537975864"/>
    <n v="-1"/>
    <n v="6.6772853400936301"/>
    <n v="-1"/>
    <x v="3"/>
    <x v="0"/>
    <x v="0"/>
  </r>
  <r>
    <n v="5081"/>
    <n v="6357"/>
    <m/>
    <x v="3"/>
    <n v="4"/>
    <n v="268"/>
    <n v="-1"/>
    <n v="1072"/>
    <n v="-1"/>
    <n v="43.398411264197399"/>
    <n v="-1"/>
    <n v="22.924703737304501"/>
    <n v="-1"/>
    <n v="20.839354151521"/>
    <n v="-1"/>
    <n v="3.3635119389238"/>
    <n v="-1"/>
    <x v="3"/>
    <x v="0"/>
    <x v="0"/>
  </r>
  <r>
    <n v="5081"/>
    <n v="6368"/>
    <m/>
    <x v="3"/>
    <n v="4"/>
    <n v="507"/>
    <n v="-1"/>
    <n v="2028"/>
    <n v="-1"/>
    <n v="31.468631650267302"/>
    <n v="-1"/>
    <n v="53.250776721787297"/>
    <n v="-1"/>
    <n v="47.625490547100902"/>
    <n v="-1"/>
    <n v="1.7625324951624299"/>
    <n v="-1"/>
    <x v="3"/>
    <x v="0"/>
    <x v="0"/>
  </r>
  <r>
    <n v="5081"/>
    <n v="6639"/>
    <m/>
    <x v="3"/>
    <n v="4"/>
    <n v="58"/>
    <n v="-1"/>
    <n v="232"/>
    <n v="-1"/>
    <n v="39.8314707455662"/>
    <n v="-1"/>
    <n v="5.9025432022464397"/>
    <n v="-1"/>
    <n v="3.42297981954925"/>
    <n v="-1"/>
    <n v="14.657748426406"/>
    <n v="-1"/>
    <x v="3"/>
    <x v="1"/>
    <x v="0"/>
  </r>
  <r>
    <n v="5081"/>
    <n v="6640"/>
    <m/>
    <x v="3"/>
    <n v="4"/>
    <n v="778"/>
    <n v="-1"/>
    <n v="3112"/>
    <n v="-1"/>
    <n v="40.635870268040698"/>
    <n v="-1"/>
    <n v="66.145687595718897"/>
    <n v="-1"/>
    <n v="41.590639583709297"/>
    <n v="-1"/>
    <n v="1.1574600471268599"/>
    <n v="-1"/>
    <x v="3"/>
    <x v="2"/>
    <x v="0"/>
  </r>
  <r>
    <n v="5081"/>
    <n v="6641"/>
    <m/>
    <x v="3"/>
    <n v="4"/>
    <n v="133"/>
    <n v="-1"/>
    <n v="532"/>
    <n v="-1"/>
    <n v="27.476813355382198"/>
    <n v="-1"/>
    <n v="61.287985807363498"/>
    <n v="-1"/>
    <n v="42.855225721249703"/>
    <n v="-1"/>
    <n v="6.6315821317085204"/>
    <n v="-1"/>
    <x v="3"/>
    <x v="3"/>
    <x v="0"/>
  </r>
  <r>
    <n v="5081"/>
    <n v="6642"/>
    <m/>
    <x v="3"/>
    <n v="4"/>
    <n v="505"/>
    <n v="-1"/>
    <n v="2020"/>
    <n v="-1"/>
    <n v="37.630498686299703"/>
    <n v="-1"/>
    <n v="44.285208459778403"/>
    <n v="-1"/>
    <n v="27.580830655779799"/>
    <n v="-1"/>
    <n v="1.7836586780835599"/>
    <n v="-1"/>
    <x v="3"/>
    <x v="4"/>
    <x v="0"/>
  </r>
  <r>
    <n v="5081"/>
    <n v="6644"/>
    <m/>
    <x v="3"/>
    <n v="4"/>
    <n v="1078"/>
    <n v="-1"/>
    <n v="4312"/>
    <n v="-1"/>
    <n v="31.519859273279302"/>
    <n v="-1"/>
    <n v="108.208340120258"/>
    <n v="-1"/>
    <n v="62.729066787933498"/>
    <n v="-1"/>
    <n v="0.83547852918961296"/>
    <n v="-1"/>
    <x v="3"/>
    <x v="19"/>
    <x v="0"/>
  </r>
  <r>
    <n v="5081"/>
    <n v="6645"/>
    <m/>
    <x v="3"/>
    <n v="4"/>
    <n v="744"/>
    <n v="-1"/>
    <n v="2976"/>
    <n v="-1"/>
    <n v="52.120721183948497"/>
    <n v="-1"/>
    <n v="51.937933418320299"/>
    <n v="-1"/>
    <n v="33.372987689945496"/>
    <n v="-1"/>
    <n v="1.21125401632348"/>
    <n v="-1"/>
    <x v="3"/>
    <x v="21"/>
    <x v="0"/>
  </r>
  <r>
    <n v="5081"/>
    <n v="6646"/>
    <m/>
    <x v="3"/>
    <n v="4"/>
    <n v="718"/>
    <n v="-1"/>
    <n v="2872"/>
    <n v="-1"/>
    <n v="44.593321326467397"/>
    <n v="-1"/>
    <n v="59.556550921355402"/>
    <n v="-1"/>
    <n v="34.479866676274199"/>
    <n v="-1"/>
    <n v="1.2516966932490801"/>
    <n v="-1"/>
    <x v="3"/>
    <x v="18"/>
    <x v="0"/>
  </r>
  <r>
    <n v="5081"/>
    <n v="6647"/>
    <m/>
    <x v="3"/>
    <n v="4"/>
    <n v="362"/>
    <n v="-1"/>
    <n v="1448"/>
    <n v="-1"/>
    <n v="55.0776303574496"/>
    <n v="-1"/>
    <n v="26.123078853513999"/>
    <n v="-1"/>
    <n v="15.1509414932392"/>
    <n v="-1"/>
    <n v="2.4861075357773998"/>
    <n v="-1"/>
    <x v="3"/>
    <x v="17"/>
    <x v="0"/>
  </r>
  <r>
    <n v="5081"/>
    <n v="6760"/>
    <m/>
    <x v="3"/>
    <n v="4"/>
    <n v="742"/>
    <n v="-1"/>
    <n v="2968"/>
    <n v="-1"/>
    <n v="14.783786904708901"/>
    <n v="-1"/>
    <n v="153.942457012738"/>
    <n v="-1"/>
    <n v="90.535891119264903"/>
    <n v="-1"/>
    <n v="1.2123461786279901"/>
    <n v="-1"/>
    <x v="3"/>
    <x v="16"/>
    <x v="0"/>
  </r>
  <r>
    <n v="5081"/>
    <n v="6761"/>
    <m/>
    <x v="3"/>
    <n v="4"/>
    <n v="1813"/>
    <n v="-1"/>
    <n v="7252"/>
    <n v="-1"/>
    <n v="44.692082004033203"/>
    <n v="-1"/>
    <n v="114.352483589111"/>
    <n v="-1"/>
    <n v="69.468165761754094"/>
    <n v="-1"/>
    <n v="0.49821428500894699"/>
    <n v="-1"/>
    <x v="3"/>
    <x v="20"/>
    <x v="0"/>
  </r>
  <r>
    <n v="5081"/>
    <n v="6762"/>
    <m/>
    <x v="3"/>
    <n v="4"/>
    <n v="58"/>
    <n v="-1"/>
    <n v="232"/>
    <n v="-1"/>
    <n v="39.8314707455662"/>
    <n v="-1"/>
    <n v="5.9025432022464397"/>
    <n v="-1"/>
    <n v="3.42297981954925"/>
    <n v="-1"/>
    <n v="14.657748426406"/>
    <n v="-1"/>
    <x v="3"/>
    <x v="6"/>
    <x v="0"/>
  </r>
  <r>
    <n v="5081"/>
    <n v="6763"/>
    <m/>
    <x v="3"/>
    <n v="4"/>
    <n v="502"/>
    <n v="-1"/>
    <n v="2008"/>
    <n v="-1"/>
    <n v="36.762413557136497"/>
    <n v="-1"/>
    <n v="46.293512358643099"/>
    <n v="-1"/>
    <n v="28.987901712883701"/>
    <n v="-1"/>
    <n v="1.7958117303036401"/>
    <n v="-1"/>
    <x v="3"/>
    <x v="7"/>
    <x v="0"/>
  </r>
  <r>
    <n v="5081"/>
    <n v="6764"/>
    <m/>
    <x v="3"/>
    <n v="4"/>
    <n v="120"/>
    <n v="-1"/>
    <n v="480"/>
    <n v="-1"/>
    <n v="39.211535201215"/>
    <n v="-1"/>
    <n v="11.752869429103701"/>
    <n v="-1"/>
    <n v="6.8124692210549096"/>
    <n v="-1"/>
    <n v="7.29391534668994"/>
    <n v="-1"/>
    <x v="3"/>
    <x v="8"/>
    <x v="0"/>
  </r>
  <r>
    <n v="5081"/>
    <n v="6765"/>
    <m/>
    <x v="3"/>
    <n v="4"/>
    <n v="77"/>
    <n v="-1"/>
    <n v="308"/>
    <n v="-1"/>
    <n v="22.953841007812802"/>
    <n v="-1"/>
    <n v="74.527113451348299"/>
    <n v="-1"/>
    <n v="43.8294018071132"/>
    <n v="-1"/>
    <n v="11.6273664203643"/>
    <n v="-1"/>
    <x v="3"/>
    <x v="9"/>
    <x v="0"/>
  </r>
  <r>
    <n v="5081"/>
    <n v="6767"/>
    <m/>
    <x v="3"/>
    <n v="4"/>
    <n v="129"/>
    <n v="-1"/>
    <n v="516"/>
    <n v="-1"/>
    <n v="46.647302043477097"/>
    <n v="-1"/>
    <n v="10.1604286884002"/>
    <n v="-1"/>
    <n v="7.0779819703761797"/>
    <n v="-1"/>
    <n v="6.49972612664794"/>
    <n v="-1"/>
    <x v="3"/>
    <x v="10"/>
    <x v="0"/>
  </r>
  <r>
    <n v="5081"/>
    <n v="6768"/>
    <m/>
    <x v="3"/>
    <n v="4"/>
    <n v="219"/>
    <n v="-1"/>
    <n v="876"/>
    <n v="-1"/>
    <n v="35.136738026198003"/>
    <n v="-1"/>
    <n v="26.598959372308499"/>
    <n v="-1"/>
    <n v="15.676708571893601"/>
    <n v="-1"/>
    <n v="4.00834158947481"/>
    <n v="-1"/>
    <x v="3"/>
    <x v="11"/>
    <x v="0"/>
  </r>
  <r>
    <n v="5081"/>
    <n v="6770"/>
    <m/>
    <x v="3"/>
    <n v="4"/>
    <n v="835"/>
    <n v="-1"/>
    <n v="3340"/>
    <n v="-1"/>
    <n v="51.848462177386303"/>
    <n v="-1"/>
    <n v="58.462479781581301"/>
    <n v="-1"/>
    <n v="34.370581733615801"/>
    <n v="-1"/>
    <n v="1.07328254973953"/>
    <n v="-1"/>
    <x v="3"/>
    <x v="15"/>
    <x v="0"/>
  </r>
  <r>
    <n v="5081"/>
    <n v="6775"/>
    <m/>
    <x v="3"/>
    <n v="4"/>
    <n v="90"/>
    <n v="-1"/>
    <n v="360"/>
    <n v="-1"/>
    <n v="39.898461765674597"/>
    <n v="-1"/>
    <n v="9.1122655030050108"/>
    <n v="-1"/>
    <n v="5.4700344989817804"/>
    <n v="-1"/>
    <n v="9.8920852542151607"/>
    <n v="-1"/>
    <x v="3"/>
    <x v="12"/>
    <x v="0"/>
  </r>
  <r>
    <n v="5081"/>
    <n v="6776"/>
    <m/>
    <x v="3"/>
    <n v="4"/>
    <n v="121"/>
    <n v="-1"/>
    <n v="484"/>
    <n v="-1"/>
    <n v="39.355858631363802"/>
    <n v="-1"/>
    <n v="11.656030390509301"/>
    <n v="-1"/>
    <n v="6.7541971921113904"/>
    <n v="-1"/>
    <n v="7.2412322235822799"/>
    <n v="-1"/>
    <x v="3"/>
    <x v="13"/>
    <x v="0"/>
  </r>
  <r>
    <n v="5081"/>
    <n v="6777"/>
    <m/>
    <x v="3"/>
    <n v="4"/>
    <n v="216"/>
    <n v="-1"/>
    <n v="864"/>
    <n v="-1"/>
    <n v="37.032533559709996"/>
    <n v="-1"/>
    <n v="20.639526717628801"/>
    <n v="-1"/>
    <n v="12.1617271662523"/>
    <n v="-1"/>
    <n v="4.1135838213605096"/>
    <n v="-1"/>
    <x v="3"/>
    <x v="14"/>
    <x v="0"/>
  </r>
  <r>
    <n v="5081"/>
    <n v="2959"/>
    <m/>
    <x v="3"/>
    <n v="5"/>
    <n v="287"/>
    <n v="-1"/>
    <n v="1148"/>
    <n v="-1"/>
    <n v="47.528138427908402"/>
    <n v="-1"/>
    <n v="22.153574375097701"/>
    <n v="-1"/>
    <n v="20.310941649168399"/>
    <n v="-1"/>
    <n v="3.1380663665415298"/>
    <n v="-1"/>
    <x v="4"/>
    <x v="0"/>
    <x v="0"/>
  </r>
  <r>
    <n v="5081"/>
    <n v="3659"/>
    <m/>
    <x v="3"/>
    <n v="5"/>
    <n v="590"/>
    <n v="-1"/>
    <n v="2360"/>
    <n v="-1"/>
    <n v="37.578828479919501"/>
    <n v="-1"/>
    <n v="48.7267798577573"/>
    <n v="-1"/>
    <n v="42.725759944370701"/>
    <n v="-1"/>
    <n v="1.52549266011205"/>
    <n v="-1"/>
    <x v="4"/>
    <x v="0"/>
    <x v="0"/>
  </r>
  <r>
    <n v="5081"/>
    <n v="3660"/>
    <m/>
    <x v="3"/>
    <n v="5"/>
    <n v="1827"/>
    <n v="-1"/>
    <n v="7308"/>
    <n v="-1"/>
    <n v="43.470379620691503"/>
    <n v="-1"/>
    <n v="96.896933583598098"/>
    <n v="-1"/>
    <n v="84.519411354735993"/>
    <n v="-1"/>
    <n v="0.49280311193584397"/>
    <n v="-1"/>
    <x v="4"/>
    <x v="0"/>
    <x v="0"/>
  </r>
  <r>
    <n v="5081"/>
    <n v="4524"/>
    <m/>
    <x v="3"/>
    <n v="5"/>
    <n v="459"/>
    <n v="-1"/>
    <n v="1836"/>
    <n v="-1"/>
    <n v="28.099973290030899"/>
    <n v="-1"/>
    <n v="84.024366151069103"/>
    <n v="-1"/>
    <n v="73.522217549330804"/>
    <n v="-1"/>
    <n v="1.92427191950698"/>
    <n v="-1"/>
    <x v="4"/>
    <x v="0"/>
    <x v="0"/>
  </r>
  <r>
    <n v="5081"/>
    <n v="4949"/>
    <m/>
    <x v="3"/>
    <n v="5"/>
    <n v="945"/>
    <n v="-1"/>
    <n v="3780"/>
    <n v="-1"/>
    <n v="46.552550969313401"/>
    <n v="-1"/>
    <n v="66.916254532966605"/>
    <n v="-1"/>
    <n v="57.087570786918398"/>
    <n v="-1"/>
    <n v="0.95198067719139701"/>
    <n v="-1"/>
    <x v="4"/>
    <x v="0"/>
    <x v="0"/>
  </r>
  <r>
    <n v="5081"/>
    <n v="4950"/>
    <m/>
    <x v="3"/>
    <n v="5"/>
    <n v="1813"/>
    <n v="-1"/>
    <n v="7252"/>
    <n v="-1"/>
    <n v="38.422319396441701"/>
    <n v="-1"/>
    <n v="105.12181651439801"/>
    <n v="-1"/>
    <n v="91.792357483665697"/>
    <n v="-1"/>
    <n v="0.49670192512002398"/>
    <n v="-1"/>
    <x v="4"/>
    <x v="0"/>
    <x v="0"/>
  </r>
  <r>
    <n v="5081"/>
    <n v="4951"/>
    <m/>
    <x v="3"/>
    <n v="5"/>
    <n v="1839"/>
    <n v="-1"/>
    <n v="7356"/>
    <n v="-1"/>
    <n v="40.962832176230997"/>
    <n v="-1"/>
    <n v="102.917181880044"/>
    <n v="-1"/>
    <n v="89.892480675247199"/>
    <n v="-1"/>
    <n v="0.48956048550936099"/>
    <n v="-1"/>
    <x v="4"/>
    <x v="0"/>
    <x v="0"/>
  </r>
  <r>
    <n v="5081"/>
    <n v="4953"/>
    <m/>
    <x v="3"/>
    <n v="5"/>
    <n v="287"/>
    <n v="-1"/>
    <n v="1148"/>
    <n v="-1"/>
    <n v="35.7260714970583"/>
    <n v="-1"/>
    <n v="27.195127391958898"/>
    <n v="-1"/>
    <n v="23.406331784525001"/>
    <n v="-1"/>
    <n v="3.1410686074465501"/>
    <n v="-1"/>
    <x v="4"/>
    <x v="0"/>
    <x v="0"/>
  </r>
  <r>
    <n v="5081"/>
    <n v="4954"/>
    <m/>
    <x v="3"/>
    <n v="5"/>
    <n v="126"/>
    <n v="-1"/>
    <n v="504"/>
    <n v="-1"/>
    <n v="38.154524304674503"/>
    <n v="-1"/>
    <n v="25.499013518233198"/>
    <n v="-1"/>
    <n v="27.208350239084101"/>
    <n v="-1"/>
    <n v="7.0348930512023502"/>
    <n v="-1"/>
    <x v="4"/>
    <x v="0"/>
    <x v="0"/>
  </r>
  <r>
    <n v="5081"/>
    <n v="6357"/>
    <m/>
    <x v="3"/>
    <n v="5"/>
    <n v="211"/>
    <n v="-1"/>
    <n v="844"/>
    <n v="-1"/>
    <n v="44.075200930689"/>
    <n v="-1"/>
    <n v="18.187307164788301"/>
    <n v="-1"/>
    <n v="16.660192935601302"/>
    <n v="-1"/>
    <n v="4.1611135438170699"/>
    <n v="-1"/>
    <x v="4"/>
    <x v="0"/>
    <x v="0"/>
  </r>
  <r>
    <n v="5081"/>
    <n v="6368"/>
    <m/>
    <x v="3"/>
    <n v="5"/>
    <n v="583"/>
    <n v="-1"/>
    <n v="2332"/>
    <n v="-1"/>
    <n v="30.5453330614111"/>
    <n v="-1"/>
    <n v="62.464266232433403"/>
    <n v="-1"/>
    <n v="54.772021659814797"/>
    <n v="-1"/>
    <n v="1.5258210627901201"/>
    <n v="-1"/>
    <x v="4"/>
    <x v="0"/>
    <x v="0"/>
  </r>
  <r>
    <n v="5081"/>
    <n v="6639"/>
    <m/>
    <x v="3"/>
    <n v="5"/>
    <n v="118"/>
    <n v="-1"/>
    <n v="472"/>
    <n v="-1"/>
    <n v="38.846029544462397"/>
    <n v="-1"/>
    <n v="12.269645671387"/>
    <n v="-1"/>
    <n v="7.0804447428863799"/>
    <n v="-1"/>
    <n v="7.5721847228313903"/>
    <n v="-1"/>
    <x v="4"/>
    <x v="1"/>
    <x v="0"/>
  </r>
  <r>
    <n v="5081"/>
    <n v="6640"/>
    <m/>
    <x v="3"/>
    <n v="5"/>
    <n v="750"/>
    <n v="-1"/>
    <n v="3000"/>
    <n v="-1"/>
    <n v="22.923158405390001"/>
    <n v="-1"/>
    <n v="116.625355797233"/>
    <n v="-1"/>
    <n v="72.245186177981907"/>
    <n v="-1"/>
    <n v="1.2002950069565199"/>
    <n v="-1"/>
    <x v="4"/>
    <x v="2"/>
    <x v="0"/>
  </r>
  <r>
    <n v="5081"/>
    <n v="6641"/>
    <m/>
    <x v="3"/>
    <n v="5"/>
    <n v="125"/>
    <n v="-1"/>
    <n v="500"/>
    <n v="-1"/>
    <n v="31.6723456502516"/>
    <n v="-1"/>
    <n v="47.3554674410952"/>
    <n v="-1"/>
    <n v="33.155547137853297"/>
    <n v="-1"/>
    <n v="6.9450554651640504"/>
    <n v="-1"/>
    <x v="4"/>
    <x v="3"/>
    <x v="0"/>
  </r>
  <r>
    <n v="5081"/>
    <n v="6642"/>
    <m/>
    <x v="3"/>
    <n v="5"/>
    <n v="587"/>
    <n v="-1"/>
    <n v="2348"/>
    <n v="-1"/>
    <n v="37.201780527771902"/>
    <n v="-1"/>
    <n v="52.048678780429199"/>
    <n v="-1"/>
    <n v="31.6633889739404"/>
    <n v="-1"/>
    <n v="1.5352671151777899"/>
    <n v="-1"/>
    <x v="4"/>
    <x v="4"/>
    <x v="0"/>
  </r>
  <r>
    <n v="5081"/>
    <n v="6644"/>
    <m/>
    <x v="3"/>
    <n v="5"/>
    <n v="1077"/>
    <n v="-1"/>
    <n v="4308"/>
    <n v="-1"/>
    <n v="31.573293537189301"/>
    <n v="-1"/>
    <n v="98.000513802370193"/>
    <n v="-1"/>
    <n v="56.794121758968203"/>
    <n v="-1"/>
    <n v="0.83582135359144405"/>
    <n v="-1"/>
    <x v="4"/>
    <x v="19"/>
    <x v="0"/>
  </r>
  <r>
    <n v="5081"/>
    <n v="6645"/>
    <m/>
    <x v="3"/>
    <n v="5"/>
    <n v="743"/>
    <n v="-1"/>
    <n v="2972"/>
    <n v="-1"/>
    <n v="52.130934065379499"/>
    <n v="-1"/>
    <n v="51.114720194791502"/>
    <n v="-1"/>
    <n v="32.603457728216398"/>
    <n v="-1"/>
    <n v="1.21132001832401"/>
    <n v="-1"/>
    <x v="4"/>
    <x v="21"/>
    <x v="0"/>
  </r>
  <r>
    <n v="5081"/>
    <n v="6646"/>
    <m/>
    <x v="3"/>
    <n v="5"/>
    <n v="709"/>
    <n v="-1"/>
    <n v="2836"/>
    <n v="-1"/>
    <n v="44.455890052531501"/>
    <n v="-1"/>
    <n v="58.4646177209911"/>
    <n v="-1"/>
    <n v="33.850190811813"/>
    <n v="-1"/>
    <n v="1.2695982084976101"/>
    <n v="-1"/>
    <x v="4"/>
    <x v="18"/>
    <x v="0"/>
  </r>
  <r>
    <n v="5081"/>
    <n v="6647"/>
    <m/>
    <x v="3"/>
    <n v="5"/>
    <n v="368"/>
    <n v="-1"/>
    <n v="1472"/>
    <n v="-1"/>
    <n v="54.310599341134299"/>
    <n v="-1"/>
    <n v="27.147037566134401"/>
    <n v="-1"/>
    <n v="15.7880648754966"/>
    <n v="-1"/>
    <n v="2.4333609590131"/>
    <n v="-1"/>
    <x v="4"/>
    <x v="17"/>
    <x v="0"/>
  </r>
  <r>
    <n v="5081"/>
    <n v="6760"/>
    <m/>
    <x v="3"/>
    <n v="5"/>
    <n v="719"/>
    <n v="-1"/>
    <n v="2876"/>
    <n v="-1"/>
    <n v="14.148658763985599"/>
    <n v="-1"/>
    <n v="153.369077806886"/>
    <n v="-1"/>
    <n v="91.229329694786202"/>
    <n v="-1"/>
    <n v="1.25152653395879"/>
    <n v="-1"/>
    <x v="4"/>
    <x v="16"/>
    <x v="0"/>
  </r>
  <r>
    <n v="5081"/>
    <n v="6761"/>
    <m/>
    <x v="3"/>
    <n v="5"/>
    <n v="1832"/>
    <n v="-1"/>
    <n v="7328"/>
    <n v="-1"/>
    <n v="43.938984053121501"/>
    <n v="-1"/>
    <n v="116.791814956278"/>
    <n v="-1"/>
    <n v="70.382884866613196"/>
    <n v="-1"/>
    <n v="0.49324106849252602"/>
    <n v="-1"/>
    <x v="4"/>
    <x v="20"/>
    <x v="0"/>
  </r>
  <r>
    <n v="5081"/>
    <n v="6762"/>
    <m/>
    <x v="3"/>
    <n v="5"/>
    <n v="118"/>
    <n v="-1"/>
    <n v="472"/>
    <n v="-1"/>
    <n v="38.846029544462397"/>
    <n v="-1"/>
    <n v="12.269645671387"/>
    <n v="-1"/>
    <n v="7.0804447428863799"/>
    <n v="-1"/>
    <n v="7.5721847228313903"/>
    <n v="-1"/>
    <x v="4"/>
    <x v="6"/>
    <x v="0"/>
  </r>
  <r>
    <n v="5081"/>
    <n v="6763"/>
    <m/>
    <x v="3"/>
    <n v="5"/>
    <n v="582"/>
    <n v="-1"/>
    <n v="2328"/>
    <n v="-1"/>
    <n v="36.811865009028701"/>
    <n v="-1"/>
    <n v="55.086130777888499"/>
    <n v="-1"/>
    <n v="33.382642223024298"/>
    <n v="-1"/>
    <n v="1.51153659522766"/>
    <n v="-1"/>
    <x v="4"/>
    <x v="7"/>
    <x v="0"/>
  </r>
  <r>
    <n v="5081"/>
    <n v="6764"/>
    <m/>
    <x v="3"/>
    <n v="5"/>
    <n v="86"/>
    <n v="-1"/>
    <n v="344"/>
    <n v="-1"/>
    <n v="38.458445568513497"/>
    <n v="-1"/>
    <n v="8.2591011258698703"/>
    <n v="-1"/>
    <n v="4.7516440279174699"/>
    <n v="-1"/>
    <n v="10.197837188943501"/>
    <n v="-1"/>
    <x v="4"/>
    <x v="8"/>
    <x v="0"/>
  </r>
  <r>
    <n v="5081"/>
    <n v="6765"/>
    <m/>
    <x v="3"/>
    <n v="5"/>
    <n v="54"/>
    <n v="-1"/>
    <n v="216"/>
    <n v="-1"/>
    <n v="24.658345832340899"/>
    <n v="-1"/>
    <n v="47.448908779562203"/>
    <n v="-1"/>
    <n v="28.1197857899658"/>
    <n v="-1"/>
    <n v="15.685266760975701"/>
    <n v="-1"/>
    <x v="4"/>
    <x v="9"/>
    <x v="0"/>
  </r>
  <r>
    <n v="5081"/>
    <n v="6767"/>
    <m/>
    <x v="3"/>
    <n v="5"/>
    <n v="130"/>
    <n v="-1"/>
    <n v="520"/>
    <n v="-1"/>
    <n v="47.243922304510598"/>
    <n v="-1"/>
    <n v="10.360734805959099"/>
    <n v="-1"/>
    <n v="7.1296669465922902"/>
    <n v="-1"/>
    <n v="6.7880294107790098"/>
    <n v="-1"/>
    <x v="4"/>
    <x v="10"/>
    <x v="0"/>
  </r>
  <r>
    <n v="5081"/>
    <n v="6768"/>
    <m/>
    <x v="3"/>
    <n v="5"/>
    <n v="284"/>
    <n v="-1"/>
    <n v="1136"/>
    <n v="-1"/>
    <n v="34.4359535974043"/>
    <n v="-1"/>
    <n v="36.275129619864103"/>
    <n v="-1"/>
    <n v="21.437706242191101"/>
    <n v="-1"/>
    <n v="3.1628935904493698"/>
    <n v="-1"/>
    <x v="4"/>
    <x v="11"/>
    <x v="0"/>
  </r>
  <r>
    <n v="5081"/>
    <n v="6770"/>
    <m/>
    <x v="3"/>
    <n v="5"/>
    <n v="964"/>
    <n v="-1"/>
    <n v="3856"/>
    <n v="-1"/>
    <n v="47.387836543337002"/>
    <n v="-1"/>
    <n v="74.879905733780603"/>
    <n v="-1"/>
    <n v="43.626973499179002"/>
    <n v="-1"/>
    <n v="0.93245836093979595"/>
    <n v="-1"/>
    <x v="4"/>
    <x v="15"/>
    <x v="0"/>
  </r>
  <r>
    <n v="5081"/>
    <n v="6775"/>
    <m/>
    <x v="3"/>
    <n v="5"/>
    <n v="76"/>
    <n v="-1"/>
    <n v="304"/>
    <n v="-1"/>
    <n v="38.840827073676301"/>
    <n v="-1"/>
    <n v="7.9023039317733197"/>
    <n v="-1"/>
    <n v="4.74223868229421"/>
    <n v="-1"/>
    <n v="11.079656729881201"/>
    <n v="-1"/>
    <x v="4"/>
    <x v="12"/>
    <x v="0"/>
  </r>
  <r>
    <n v="5081"/>
    <n v="6776"/>
    <m/>
    <x v="3"/>
    <n v="5"/>
    <n v="86"/>
    <n v="-1"/>
    <n v="344"/>
    <n v="-1"/>
    <n v="38.495353317071697"/>
    <n v="-1"/>
    <n v="8.1522201468340594"/>
    <n v="-1"/>
    <n v="4.6901530305324499"/>
    <n v="-1"/>
    <n v="10.1982553380148"/>
    <n v="-1"/>
    <x v="4"/>
    <x v="13"/>
    <x v="0"/>
  </r>
  <r>
    <n v="5081"/>
    <n v="6777"/>
    <m/>
    <x v="3"/>
    <n v="5"/>
    <n v="273"/>
    <n v="-1"/>
    <n v="1092"/>
    <n v="-1"/>
    <n v="37.0825707841568"/>
    <n v="-1"/>
    <n v="25.8541753265261"/>
    <n v="-1"/>
    <n v="15.2725311117704"/>
    <n v="-1"/>
    <n v="3.2370551108774199"/>
    <n v="-1"/>
    <x v="4"/>
    <x v="14"/>
    <x v="0"/>
  </r>
  <r>
    <n v="5081"/>
    <n v="2959"/>
    <m/>
    <x v="3"/>
    <n v="6"/>
    <n v="271"/>
    <n v="-1"/>
    <n v="1084"/>
    <n v="-1"/>
    <n v="46.806204142123498"/>
    <n v="-1"/>
    <n v="21.462260933243499"/>
    <n v="-1"/>
    <n v="18.990972360871499"/>
    <n v="-1"/>
    <n v="3.3241939896603001"/>
    <n v="-1"/>
    <x v="5"/>
    <x v="0"/>
    <x v="0"/>
  </r>
  <r>
    <n v="5081"/>
    <n v="3659"/>
    <m/>
    <x v="3"/>
    <n v="6"/>
    <n v="608"/>
    <n v="-1"/>
    <n v="2432"/>
    <n v="-1"/>
    <n v="37.986031920034698"/>
    <n v="-1"/>
    <n v="48.729732683093097"/>
    <n v="-1"/>
    <n v="42.658313052240402"/>
    <n v="-1"/>
    <n v="1.4760252631772299"/>
    <n v="-1"/>
    <x v="5"/>
    <x v="0"/>
    <x v="0"/>
  </r>
  <r>
    <n v="5081"/>
    <n v="3660"/>
    <m/>
    <x v="3"/>
    <n v="6"/>
    <n v="1795"/>
    <n v="-1"/>
    <n v="7180"/>
    <n v="-1"/>
    <n v="35.570433595846303"/>
    <n v="-1"/>
    <n v="112.80660445229999"/>
    <n v="-1"/>
    <n v="98.283761317867501"/>
    <n v="-1"/>
    <n v="0.50109182070826197"/>
    <n v="-1"/>
    <x v="5"/>
    <x v="0"/>
    <x v="0"/>
  </r>
  <r>
    <n v="5081"/>
    <n v="4524"/>
    <m/>
    <x v="3"/>
    <n v="6"/>
    <n v="493"/>
    <n v="-1"/>
    <n v="1972"/>
    <n v="-1"/>
    <n v="26.2837945622639"/>
    <n v="-1"/>
    <n v="89.961219462986605"/>
    <n v="-1"/>
    <n v="78.797843996971494"/>
    <n v="-1"/>
    <n v="1.7838921180701599"/>
    <n v="-1"/>
    <x v="5"/>
    <x v="0"/>
    <x v="0"/>
  </r>
  <r>
    <n v="5081"/>
    <n v="4949"/>
    <m/>
    <x v="3"/>
    <n v="6"/>
    <n v="682"/>
    <n v="-1"/>
    <n v="2728"/>
    <n v="-1"/>
    <n v="17.803613844086701"/>
    <n v="-1"/>
    <n v="110.03090947166601"/>
    <n v="-1"/>
    <n v="93.852537202150401"/>
    <n v="-1"/>
    <n v="1.31945349431554"/>
    <n v="-1"/>
    <x v="5"/>
    <x v="0"/>
    <x v="0"/>
  </r>
  <r>
    <n v="5081"/>
    <n v="4950"/>
    <m/>
    <x v="3"/>
    <n v="6"/>
    <n v="1788"/>
    <n v="-1"/>
    <n v="7152"/>
    <n v="-1"/>
    <n v="33.215991750496599"/>
    <n v="-1"/>
    <n v="113.741874190863"/>
    <n v="-1"/>
    <n v="99.007209219328701"/>
    <n v="-1"/>
    <n v="0.50333841919043698"/>
    <n v="-1"/>
    <x v="5"/>
    <x v="0"/>
    <x v="0"/>
  </r>
  <r>
    <n v="5081"/>
    <n v="4951"/>
    <m/>
    <x v="3"/>
    <n v="6"/>
    <n v="1814"/>
    <n v="-1"/>
    <n v="7256"/>
    <n v="-1"/>
    <n v="36.106982131976501"/>
    <n v="-1"/>
    <n v="109.656263810604"/>
    <n v="-1"/>
    <n v="95.355479851612898"/>
    <n v="-1"/>
    <n v="0.49641393554492103"/>
    <n v="-1"/>
    <x v="5"/>
    <x v="0"/>
    <x v="0"/>
  </r>
  <r>
    <n v="5081"/>
    <n v="4953"/>
    <m/>
    <x v="3"/>
    <n v="6"/>
    <n v="262"/>
    <n v="-1"/>
    <n v="1048"/>
    <n v="-1"/>
    <n v="34.868439218055101"/>
    <n v="-1"/>
    <n v="23.275615630956899"/>
    <n v="-1"/>
    <n v="19.886973447351799"/>
    <n v="-1"/>
    <n v="3.1287794170472001"/>
    <n v="-1"/>
    <x v="5"/>
    <x v="0"/>
    <x v="0"/>
  </r>
  <r>
    <n v="5081"/>
    <n v="4954"/>
    <m/>
    <x v="3"/>
    <n v="6"/>
    <n v="117"/>
    <n v="-1"/>
    <n v="468"/>
    <n v="-1"/>
    <n v="41.786780096124197"/>
    <n v="-1"/>
    <n v="20.011296619653201"/>
    <n v="-1"/>
    <n v="21.2791859874118"/>
    <n v="-1"/>
    <n v="7.59590980280612"/>
    <n v="-1"/>
    <x v="5"/>
    <x v="0"/>
    <x v="0"/>
  </r>
  <r>
    <n v="5081"/>
    <n v="6357"/>
    <m/>
    <x v="3"/>
    <n v="6"/>
    <n v="181"/>
    <n v="-1"/>
    <n v="724"/>
    <n v="-1"/>
    <n v="43.944076373087803"/>
    <n v="-1"/>
    <n v="15.4356104903285"/>
    <n v="-1"/>
    <n v="14.3144808179196"/>
    <n v="-1"/>
    <n v="4.7879715738527304"/>
    <n v="-1"/>
    <x v="5"/>
    <x v="0"/>
    <x v="0"/>
  </r>
  <r>
    <n v="5081"/>
    <n v="6368"/>
    <m/>
    <x v="3"/>
    <n v="6"/>
    <n v="584"/>
    <n v="-1"/>
    <n v="2336"/>
    <n v="-1"/>
    <n v="31.0969025668063"/>
    <n v="-1"/>
    <n v="60.104314206236701"/>
    <n v="-1"/>
    <n v="52.572792632488998"/>
    <n v="-1"/>
    <n v="1.5361865004494999"/>
    <n v="-1"/>
    <x v="5"/>
    <x v="0"/>
    <x v="0"/>
  </r>
  <r>
    <n v="5081"/>
    <n v="6639"/>
    <m/>
    <x v="3"/>
    <n v="6"/>
    <n v="128"/>
    <n v="-1"/>
    <n v="512"/>
    <n v="-1"/>
    <n v="39.426487917924398"/>
    <n v="-1"/>
    <n v="13.0854427486055"/>
    <n v="-1"/>
    <n v="7.5132214856313499"/>
    <n v="-1"/>
    <n v="7.0558600434802097"/>
    <n v="-1"/>
    <x v="5"/>
    <x v="1"/>
    <x v="0"/>
  </r>
  <r>
    <n v="5081"/>
    <n v="6640"/>
    <m/>
    <x v="3"/>
    <n v="6"/>
    <n v="735"/>
    <n v="-1"/>
    <n v="2940"/>
    <n v="-1"/>
    <n v="14.593321368712299"/>
    <n v="-1"/>
    <n v="146.419566821551"/>
    <n v="-1"/>
    <n v="90.373252466512497"/>
    <n v="-1"/>
    <n v="1.22407007773723"/>
    <n v="-1"/>
    <x v="5"/>
    <x v="2"/>
    <x v="0"/>
  </r>
  <r>
    <n v="5081"/>
    <n v="6641"/>
    <m/>
    <x v="3"/>
    <n v="6"/>
    <n v="110"/>
    <n v="-1"/>
    <n v="440"/>
    <n v="-1"/>
    <n v="33.738828660778502"/>
    <n v="-1"/>
    <n v="51.125425752172497"/>
    <n v="-1"/>
    <n v="36.295085155846003"/>
    <n v="-1"/>
    <n v="8.0198834481902193"/>
    <n v="-1"/>
    <x v="5"/>
    <x v="3"/>
    <x v="0"/>
  </r>
  <r>
    <n v="5081"/>
    <n v="6642"/>
    <m/>
    <x v="3"/>
    <n v="6"/>
    <n v="604"/>
    <n v="-1"/>
    <n v="2416"/>
    <n v="-1"/>
    <n v="37.328917843661102"/>
    <n v="-1"/>
    <n v="52.406328223559598"/>
    <n v="-1"/>
    <n v="31.730502366305799"/>
    <n v="-1"/>
    <n v="1.49236288050642"/>
    <n v="-1"/>
    <x v="5"/>
    <x v="4"/>
    <x v="0"/>
  </r>
  <r>
    <n v="5081"/>
    <n v="6644"/>
    <m/>
    <x v="3"/>
    <n v="6"/>
    <n v="1080"/>
    <n v="-1"/>
    <n v="4320"/>
    <n v="-1"/>
    <n v="31.519707350011601"/>
    <n v="-1"/>
    <n v="115.716787488449"/>
    <n v="-1"/>
    <n v="67.098308503440094"/>
    <n v="-1"/>
    <n v="0.83308592062810505"/>
    <n v="-1"/>
    <x v="5"/>
    <x v="19"/>
    <x v="0"/>
  </r>
  <r>
    <n v="5081"/>
    <n v="6645"/>
    <m/>
    <x v="3"/>
    <n v="6"/>
    <n v="694"/>
    <n v="-1"/>
    <n v="2776"/>
    <n v="-1"/>
    <n v="52.165843542495999"/>
    <n v="-1"/>
    <n v="49.573590755855001"/>
    <n v="-1"/>
    <n v="31.342048813452202"/>
    <n v="-1"/>
    <n v="1.2876925553912899"/>
    <n v="-1"/>
    <x v="5"/>
    <x v="21"/>
    <x v="0"/>
  </r>
  <r>
    <n v="5081"/>
    <n v="6646"/>
    <m/>
    <x v="3"/>
    <n v="6"/>
    <n v="705"/>
    <n v="-1"/>
    <n v="2820"/>
    <n v="-1"/>
    <n v="44.711240720335802"/>
    <n v="-1"/>
    <n v="58.212328100650303"/>
    <n v="-1"/>
    <n v="33.796672399656003"/>
    <n v="-1"/>
    <n v="1.2774002657908701"/>
    <n v="-1"/>
    <x v="5"/>
    <x v="18"/>
    <x v="0"/>
  </r>
  <r>
    <n v="5081"/>
    <n v="6647"/>
    <m/>
    <x v="3"/>
    <n v="6"/>
    <n v="375"/>
    <n v="-1"/>
    <n v="1500"/>
    <n v="-1"/>
    <n v="54.543758493569598"/>
    <n v="-1"/>
    <n v="27.398045209555299"/>
    <n v="-1"/>
    <n v="15.8267147216715"/>
    <n v="-1"/>
    <n v="2.4034481026824999"/>
    <n v="-1"/>
    <x v="5"/>
    <x v="17"/>
    <x v="0"/>
  </r>
  <r>
    <n v="5081"/>
    <n v="6760"/>
    <m/>
    <x v="3"/>
    <n v="6"/>
    <n v="696"/>
    <n v="-1"/>
    <n v="2784"/>
    <n v="-1"/>
    <n v="12.2358271750246"/>
    <n v="-1"/>
    <n v="155.83005824423799"/>
    <n v="-1"/>
    <n v="91.793512869689195"/>
    <n v="-1"/>
    <n v="1.2943241301427399"/>
    <n v="-1"/>
    <x v="5"/>
    <x v="16"/>
    <x v="0"/>
  </r>
  <r>
    <n v="5081"/>
    <n v="6761"/>
    <m/>
    <x v="3"/>
    <n v="6"/>
    <n v="1797"/>
    <n v="-1"/>
    <n v="7188"/>
    <n v="-1"/>
    <n v="35.709655011023997"/>
    <n v="-1"/>
    <n v="146.58770861529001"/>
    <n v="-1"/>
    <n v="88.065124412950397"/>
    <n v="-1"/>
    <n v="0.50315484062462801"/>
    <n v="-1"/>
    <x v="5"/>
    <x v="20"/>
    <x v="0"/>
  </r>
  <r>
    <n v="5081"/>
    <n v="6762"/>
    <m/>
    <x v="3"/>
    <n v="6"/>
    <n v="128"/>
    <n v="-1"/>
    <n v="512"/>
    <n v="-1"/>
    <n v="39.426487917924398"/>
    <n v="-1"/>
    <n v="13.0854427486055"/>
    <n v="-1"/>
    <n v="7.5132214856313499"/>
    <n v="-1"/>
    <n v="7.0558600434802097"/>
    <n v="-1"/>
    <x v="5"/>
    <x v="6"/>
    <x v="0"/>
  </r>
  <r>
    <n v="5081"/>
    <n v="6763"/>
    <m/>
    <x v="3"/>
    <n v="6"/>
    <n v="617"/>
    <n v="-1"/>
    <n v="2468"/>
    <n v="-1"/>
    <n v="36.511606024539702"/>
    <n v="-1"/>
    <n v="57.457699215551202"/>
    <n v="-1"/>
    <n v="34.818246380532401"/>
    <n v="-1"/>
    <n v="1.43628507475523"/>
    <n v="-1"/>
    <x v="5"/>
    <x v="7"/>
    <x v="0"/>
  </r>
  <r>
    <n v="5081"/>
    <n v="6764"/>
    <m/>
    <x v="3"/>
    <n v="6"/>
    <n v="76"/>
    <n v="-1"/>
    <n v="304"/>
    <n v="-1"/>
    <n v="38.2195342659518"/>
    <n v="-1"/>
    <n v="7.5484874005373301"/>
    <n v="-1"/>
    <n v="4.3674598292014304"/>
    <n v="-1"/>
    <n v="11.5256623223289"/>
    <n v="-1"/>
    <x v="5"/>
    <x v="8"/>
    <x v="0"/>
  </r>
  <r>
    <n v="5081"/>
    <n v="6765"/>
    <m/>
    <x v="3"/>
    <n v="6"/>
    <n v="52"/>
    <n v="-1"/>
    <n v="208"/>
    <n v="-1"/>
    <n v="28.580824900682501"/>
    <n v="-1"/>
    <n v="19.1516450493788"/>
    <n v="-1"/>
    <n v="11.366301592760699"/>
    <n v="-1"/>
    <n v="11.704491473479001"/>
    <n v="-1"/>
    <x v="5"/>
    <x v="9"/>
    <x v="0"/>
  </r>
  <r>
    <n v="5081"/>
    <n v="6767"/>
    <m/>
    <x v="3"/>
    <n v="6"/>
    <n v="113"/>
    <n v="-1"/>
    <n v="452"/>
    <n v="-1"/>
    <n v="48.819539535353798"/>
    <n v="-1"/>
    <n v="8.7109455990906408"/>
    <n v="-1"/>
    <n v="6.2255073075348397"/>
    <n v="-1"/>
    <n v="7.9691753731260402"/>
    <n v="-1"/>
    <x v="5"/>
    <x v="10"/>
    <x v="0"/>
  </r>
  <r>
    <n v="5081"/>
    <n v="6768"/>
    <m/>
    <x v="3"/>
    <n v="6"/>
    <n v="262"/>
    <n v="-1"/>
    <n v="1048"/>
    <n v="-1"/>
    <n v="34.255434465637002"/>
    <n v="-1"/>
    <n v="28.469653822051999"/>
    <n v="-1"/>
    <n v="16.6380172918862"/>
    <n v="-1"/>
    <n v="3.1870309235369199"/>
    <n v="-1"/>
    <x v="5"/>
    <x v="11"/>
    <x v="0"/>
  </r>
  <r>
    <n v="5081"/>
    <n v="6770"/>
    <m/>
    <x v="3"/>
    <n v="6"/>
    <n v="643"/>
    <n v="-1"/>
    <n v="2572"/>
    <n v="-1"/>
    <n v="7.88551604673592"/>
    <n v="-1"/>
    <n v="170.280459676014"/>
    <n v="-1"/>
    <n v="99.340978407738206"/>
    <n v="-1"/>
    <n v="1.39807756534377"/>
    <n v="-1"/>
    <x v="5"/>
    <x v="15"/>
    <x v="0"/>
  </r>
  <r>
    <n v="5081"/>
    <n v="6775"/>
    <m/>
    <x v="3"/>
    <n v="6"/>
    <n v="80"/>
    <n v="-1"/>
    <n v="320"/>
    <n v="-1"/>
    <n v="39.1326107117821"/>
    <n v="-1"/>
    <n v="8.2117819607246592"/>
    <n v="-1"/>
    <n v="4.88197684864625"/>
    <n v="-1"/>
    <n v="11.260866941820799"/>
    <n v="-1"/>
    <x v="5"/>
    <x v="12"/>
    <x v="0"/>
  </r>
  <r>
    <n v="5081"/>
    <n v="6776"/>
    <m/>
    <x v="3"/>
    <n v="6"/>
    <n v="75"/>
    <n v="-1"/>
    <n v="300"/>
    <n v="-1"/>
    <n v="38.311490886125398"/>
    <n v="-1"/>
    <n v="7.55879739454861"/>
    <n v="-1"/>
    <n v="4.3691547423804904"/>
    <n v="-1"/>
    <n v="11.672521255671199"/>
    <n v="-1"/>
    <x v="5"/>
    <x v="13"/>
    <x v="0"/>
  </r>
  <r>
    <n v="5081"/>
    <n v="6777"/>
    <m/>
    <x v="3"/>
    <n v="6"/>
    <n v="283"/>
    <n v="-1"/>
    <n v="1132"/>
    <n v="-1"/>
    <n v="35.733306270711502"/>
    <n v="-1"/>
    <n v="30.3971977855727"/>
    <n v="-1"/>
    <n v="17.7809212049015"/>
    <n v="-1"/>
    <n v="3.1775250354292499"/>
    <n v="-1"/>
    <x v="5"/>
    <x v="14"/>
    <x v="0"/>
  </r>
  <r>
    <n v="5081"/>
    <n v="2959"/>
    <m/>
    <x v="3"/>
    <n v="7"/>
    <n v="242"/>
    <n v="-1"/>
    <n v="968"/>
    <n v="-1"/>
    <n v="46.761989763304697"/>
    <n v="-1"/>
    <n v="19.268462186985602"/>
    <n v="-1"/>
    <n v="17.149940696256099"/>
    <n v="-1"/>
    <n v="3.70705455213221"/>
    <n v="-1"/>
    <x v="6"/>
    <x v="0"/>
    <x v="0"/>
  </r>
  <r>
    <n v="5081"/>
    <n v="3659"/>
    <m/>
    <x v="3"/>
    <n v="7"/>
    <n v="591"/>
    <n v="-1"/>
    <n v="2364"/>
    <n v="-1"/>
    <n v="37.327403418692597"/>
    <n v="-1"/>
    <n v="45.670769672228197"/>
    <n v="-1"/>
    <n v="39.6152971492699"/>
    <n v="-1"/>
    <n v="1.5216696871301401"/>
    <n v="-1"/>
    <x v="6"/>
    <x v="0"/>
    <x v="0"/>
  </r>
  <r>
    <n v="5081"/>
    <n v="3660"/>
    <m/>
    <x v="3"/>
    <n v="7"/>
    <n v="1750"/>
    <n v="-1"/>
    <n v="7000"/>
    <n v="-1"/>
    <n v="32.888363165650297"/>
    <n v="-1"/>
    <n v="115.418867568327"/>
    <n v="-1"/>
    <n v="99.895250574438904"/>
    <n v="-1"/>
    <n v="0.51394972127100103"/>
    <n v="-1"/>
    <x v="6"/>
    <x v="0"/>
    <x v="0"/>
  </r>
  <r>
    <n v="5081"/>
    <n v="4524"/>
    <m/>
    <x v="3"/>
    <n v="7"/>
    <n v="459"/>
    <n v="-1"/>
    <n v="1836"/>
    <n v="-1"/>
    <n v="27.527039413895"/>
    <n v="-1"/>
    <n v="86.714554042362096"/>
    <n v="-1"/>
    <n v="75.219290772295295"/>
    <n v="-1"/>
    <n v="1.8980502768421701"/>
    <n v="-1"/>
    <x v="6"/>
    <x v="0"/>
    <x v="0"/>
  </r>
  <r>
    <n v="5081"/>
    <n v="4949"/>
    <m/>
    <x v="3"/>
    <n v="7"/>
    <n v="551"/>
    <n v="-1"/>
    <n v="2204"/>
    <n v="-1"/>
    <n v="8.1669304223430892"/>
    <n v="-1"/>
    <n v="117.47411639495"/>
    <n v="-1"/>
    <n v="100"/>
    <n v="-1"/>
    <n v="1.63283368484142"/>
    <n v="-1"/>
    <x v="6"/>
    <x v="0"/>
    <x v="0"/>
  </r>
  <r>
    <n v="5081"/>
    <n v="4950"/>
    <m/>
    <x v="3"/>
    <n v="7"/>
    <n v="1740"/>
    <n v="-1"/>
    <n v="6960"/>
    <n v="-1"/>
    <n v="30.984282977881499"/>
    <n v="-1"/>
    <n v="115.338339836462"/>
    <n v="-1"/>
    <n v="99.9274773377998"/>
    <n v="-1"/>
    <n v="0.51751364654290699"/>
    <n v="-1"/>
    <x v="6"/>
    <x v="0"/>
    <x v="0"/>
  </r>
  <r>
    <n v="5081"/>
    <n v="4951"/>
    <m/>
    <x v="3"/>
    <n v="7"/>
    <n v="1760"/>
    <n v="-1"/>
    <n v="7040"/>
    <n v="-1"/>
    <n v="31.725496834431699"/>
    <n v="-1"/>
    <n v="113.07550681249199"/>
    <n v="-1"/>
    <n v="97.939079067130194"/>
    <n v="-1"/>
    <n v="0.51174417085194901"/>
    <n v="-1"/>
    <x v="6"/>
    <x v="0"/>
    <x v="0"/>
  </r>
  <r>
    <n v="5081"/>
    <n v="4953"/>
    <m/>
    <x v="3"/>
    <n v="7"/>
    <n v="251"/>
    <n v="-1"/>
    <n v="1004"/>
    <n v="-1"/>
    <n v="36.754821481209703"/>
    <n v="-1"/>
    <n v="24.261125581421499"/>
    <n v="-1"/>
    <n v="20.773763150134901"/>
    <n v="-1"/>
    <n v="3.54864776894309"/>
    <n v="-1"/>
    <x v="6"/>
    <x v="0"/>
    <x v="0"/>
  </r>
  <r>
    <n v="5081"/>
    <n v="4954"/>
    <m/>
    <x v="3"/>
    <n v="7"/>
    <n v="90"/>
    <n v="-1"/>
    <n v="360"/>
    <n v="-1"/>
    <n v="42.232518086182999"/>
    <n v="-1"/>
    <n v="16.311746720754101"/>
    <n v="-1"/>
    <n v="17.581375479738099"/>
    <n v="-1"/>
    <n v="9.7166037428972007"/>
    <n v="-1"/>
    <x v="6"/>
    <x v="0"/>
    <x v="0"/>
  </r>
  <r>
    <n v="5081"/>
    <n v="6357"/>
    <m/>
    <x v="3"/>
    <n v="7"/>
    <n v="179"/>
    <n v="-1"/>
    <n v="716"/>
    <n v="-1"/>
    <n v="43.899336428998403"/>
    <n v="-1"/>
    <n v="15.335370212554199"/>
    <n v="-1"/>
    <n v="14.322702820101201"/>
    <n v="-1"/>
    <n v="4.9879421684282503"/>
    <n v="-1"/>
    <x v="6"/>
    <x v="0"/>
    <x v="0"/>
  </r>
  <r>
    <n v="5081"/>
    <n v="6368"/>
    <m/>
    <x v="3"/>
    <n v="7"/>
    <n v="564"/>
    <n v="-1"/>
    <n v="2256"/>
    <n v="-1"/>
    <n v="17.346435505325999"/>
    <n v="-1"/>
    <n v="95.349673475822797"/>
    <n v="-1"/>
    <n v="82.9161370855375"/>
    <n v="-1"/>
    <n v="1.5945143134891"/>
    <n v="-1"/>
    <x v="6"/>
    <x v="0"/>
    <x v="0"/>
  </r>
  <r>
    <n v="5081"/>
    <n v="6639"/>
    <m/>
    <x v="3"/>
    <n v="7"/>
    <n v="146"/>
    <n v="-1"/>
    <n v="584"/>
    <n v="-1"/>
    <n v="39.6417929676361"/>
    <n v="-1"/>
    <n v="14.853657857039099"/>
    <n v="-1"/>
    <n v="8.6086492589158592"/>
    <n v="-1"/>
    <n v="6.1735616777108699"/>
    <n v="-1"/>
    <x v="6"/>
    <x v="1"/>
    <x v="0"/>
  </r>
  <r>
    <n v="5081"/>
    <n v="6640"/>
    <m/>
    <x v="3"/>
    <n v="7"/>
    <n v="716"/>
    <n v="-1"/>
    <n v="2864"/>
    <n v="-1"/>
    <n v="13.7380065588766"/>
    <n v="-1"/>
    <n v="145.04706806542299"/>
    <n v="-1"/>
    <n v="89.262453239168906"/>
    <n v="-1"/>
    <n v="1.25561249200001"/>
    <n v="-1"/>
    <x v="6"/>
    <x v="2"/>
    <x v="0"/>
  </r>
  <r>
    <n v="5081"/>
    <n v="6641"/>
    <m/>
    <x v="3"/>
    <n v="7"/>
    <n v="95"/>
    <n v="-1"/>
    <n v="380"/>
    <n v="-1"/>
    <n v="31.3037528545293"/>
    <n v="-1"/>
    <n v="36.477914845052197"/>
    <n v="-1"/>
    <n v="26.484290470460099"/>
    <n v="-1"/>
    <n v="9.4234243965552302"/>
    <n v="-1"/>
    <x v="6"/>
    <x v="3"/>
    <x v="0"/>
  </r>
  <r>
    <n v="5081"/>
    <n v="6642"/>
    <m/>
    <x v="3"/>
    <n v="7"/>
    <n v="603"/>
    <n v="-1"/>
    <n v="2412"/>
    <n v="-1"/>
    <n v="36.831572584996799"/>
    <n v="-1"/>
    <n v="51.415499503328498"/>
    <n v="-1"/>
    <n v="30.6985660626883"/>
    <n v="-1"/>
    <n v="1.4949242609953399"/>
    <n v="-1"/>
    <x v="6"/>
    <x v="4"/>
    <x v="0"/>
  </r>
  <r>
    <n v="5081"/>
    <n v="6644"/>
    <m/>
    <x v="3"/>
    <n v="7"/>
    <n v="1078"/>
    <n v="-1"/>
    <n v="4312"/>
    <n v="-1"/>
    <n v="31.2753284863667"/>
    <n v="-1"/>
    <n v="106.757202941315"/>
    <n v="-1"/>
    <n v="61.810938058169199"/>
    <n v="-1"/>
    <n v="0.83483818003868904"/>
    <n v="-1"/>
    <x v="6"/>
    <x v="19"/>
    <x v="0"/>
  </r>
  <r>
    <n v="5081"/>
    <n v="6645"/>
    <m/>
    <x v="3"/>
    <n v="7"/>
    <n v="668"/>
    <n v="-1"/>
    <n v="2672"/>
    <n v="-1"/>
    <n v="52.713347339549998"/>
    <n v="-1"/>
    <n v="46.396979486118703"/>
    <n v="-1"/>
    <n v="29.224835996238401"/>
    <n v="-1"/>
    <n v="1.3475897612180801"/>
    <n v="-1"/>
    <x v="6"/>
    <x v="21"/>
    <x v="0"/>
  </r>
  <r>
    <n v="5081"/>
    <n v="6646"/>
    <m/>
    <x v="3"/>
    <n v="7"/>
    <n v="730"/>
    <n v="-1"/>
    <n v="2920"/>
    <n v="-1"/>
    <n v="44.7311254558185"/>
    <n v="-1"/>
    <n v="61.992521591209197"/>
    <n v="-1"/>
    <n v="35.812892949474197"/>
    <n v="-1"/>
    <n v="1.2323330157332899"/>
    <n v="-1"/>
    <x v="6"/>
    <x v="18"/>
    <x v="0"/>
  </r>
  <r>
    <n v="5081"/>
    <n v="6647"/>
    <m/>
    <x v="3"/>
    <n v="7"/>
    <n v="348"/>
    <n v="-1"/>
    <n v="1392"/>
    <n v="-1"/>
    <n v="54.699333236775203"/>
    <n v="-1"/>
    <n v="25.413967797710001"/>
    <n v="-1"/>
    <n v="14.751795996171801"/>
    <n v="-1"/>
    <n v="2.5919343541725102"/>
    <n v="-1"/>
    <x v="6"/>
    <x v="17"/>
    <x v="0"/>
  </r>
  <r>
    <n v="5081"/>
    <n v="6760"/>
    <m/>
    <x v="3"/>
    <n v="7"/>
    <n v="663"/>
    <n v="-1"/>
    <n v="2652"/>
    <n v="-1"/>
    <n v="11.4154524316788"/>
    <n v="-1"/>
    <n v="160.60866584884999"/>
    <n v="-1"/>
    <n v="93.7096142140241"/>
    <n v="-1"/>
    <n v="1.3552879740052199"/>
    <n v="-1"/>
    <x v="6"/>
    <x v="16"/>
    <x v="0"/>
  </r>
  <r>
    <n v="5081"/>
    <n v="6761"/>
    <m/>
    <x v="3"/>
    <n v="7"/>
    <n v="1751"/>
    <n v="-1"/>
    <n v="7004"/>
    <n v="-1"/>
    <n v="33.158880974114297"/>
    <n v="-1"/>
    <n v="156.599265076324"/>
    <n v="-1"/>
    <n v="93.256320504232804"/>
    <n v="-1"/>
    <n v="0.51667084304379396"/>
    <n v="-1"/>
    <x v="6"/>
    <x v="20"/>
    <x v="0"/>
  </r>
  <r>
    <n v="5081"/>
    <n v="6762"/>
    <m/>
    <x v="3"/>
    <n v="7"/>
    <n v="146"/>
    <n v="-1"/>
    <n v="584"/>
    <n v="-1"/>
    <n v="39.6417929676361"/>
    <n v="-1"/>
    <n v="14.853657857039099"/>
    <n v="-1"/>
    <n v="8.6086492589158592"/>
    <n v="-1"/>
    <n v="6.1735616777108699"/>
    <n v="-1"/>
    <x v="6"/>
    <x v="6"/>
    <x v="0"/>
  </r>
  <r>
    <n v="5081"/>
    <n v="6763"/>
    <m/>
    <x v="3"/>
    <n v="7"/>
    <n v="581"/>
    <n v="-1"/>
    <n v="2324"/>
    <n v="-1"/>
    <n v="36.781883536064797"/>
    <n v="-1"/>
    <n v="50.8366493339865"/>
    <n v="-1"/>
    <n v="30.170297114313399"/>
    <n v="-1"/>
    <n v="1.54572688813767"/>
    <n v="-1"/>
    <x v="6"/>
    <x v="7"/>
    <x v="0"/>
  </r>
  <r>
    <n v="5081"/>
    <n v="6764"/>
    <m/>
    <x v="3"/>
    <n v="7"/>
    <n v="78"/>
    <n v="-1"/>
    <n v="312"/>
    <n v="-1"/>
    <n v="38.957049412860897"/>
    <n v="-1"/>
    <n v="7.9202347982944001"/>
    <n v="-1"/>
    <n v="4.60928762252626"/>
    <n v="-1"/>
    <n v="11.0252366119058"/>
    <n v="-1"/>
    <x v="6"/>
    <x v="8"/>
    <x v="0"/>
  </r>
  <r>
    <n v="5081"/>
    <n v="6765"/>
    <m/>
    <x v="3"/>
    <n v="7"/>
    <n v="47"/>
    <n v="-1"/>
    <n v="188"/>
    <n v="-1"/>
    <n v="22.407590412153301"/>
    <n v="-1"/>
    <n v="42.550839318682797"/>
    <n v="-1"/>
    <n v="25.400779222136102"/>
    <n v="-1"/>
    <n v="18.169876756488598"/>
    <n v="-1"/>
    <x v="6"/>
    <x v="9"/>
    <x v="0"/>
  </r>
  <r>
    <n v="5081"/>
    <n v="6767"/>
    <m/>
    <x v="3"/>
    <n v="7"/>
    <n v="93"/>
    <n v="-1"/>
    <n v="372"/>
    <n v="-1"/>
    <n v="48.5379823778066"/>
    <n v="-1"/>
    <n v="7.2679231323223101"/>
    <n v="-1"/>
    <n v="5.2388157170743899"/>
    <n v="-1"/>
    <n v="9.6351669460900808"/>
    <n v="-1"/>
    <x v="6"/>
    <x v="10"/>
    <x v="0"/>
  </r>
  <r>
    <n v="5081"/>
    <n v="6768"/>
    <m/>
    <x v="3"/>
    <n v="7"/>
    <n v="254"/>
    <n v="-1"/>
    <n v="1016"/>
    <n v="-1"/>
    <n v="35.622529036559797"/>
    <n v="-1"/>
    <n v="32.376193219641102"/>
    <n v="-1"/>
    <n v="18.989278503850699"/>
    <n v="-1"/>
    <n v="3.52046644453719"/>
    <n v="-1"/>
    <x v="6"/>
    <x v="11"/>
    <x v="0"/>
  </r>
  <r>
    <n v="5081"/>
    <n v="6770"/>
    <m/>
    <x v="3"/>
    <n v="7"/>
    <n v="562"/>
    <n v="-1"/>
    <n v="2248"/>
    <n v="-1"/>
    <n v="5.8333077472424"/>
    <n v="-1"/>
    <n v="171.90360406186099"/>
    <n v="-1"/>
    <n v="99.987835722896705"/>
    <n v="-1"/>
    <n v="1.6007554772466099"/>
    <n v="-1"/>
    <x v="6"/>
    <x v="15"/>
    <x v="0"/>
  </r>
  <r>
    <n v="5081"/>
    <n v="6775"/>
    <m/>
    <x v="3"/>
    <n v="7"/>
    <n v="103"/>
    <n v="-1"/>
    <n v="412"/>
    <n v="-1"/>
    <n v="38.699093231100598"/>
    <n v="-1"/>
    <n v="10.7613822730656"/>
    <n v="-1"/>
    <n v="6.41295930403734"/>
    <n v="-1"/>
    <n v="8.6648744958208006"/>
    <n v="-1"/>
    <x v="6"/>
    <x v="12"/>
    <x v="0"/>
  </r>
  <r>
    <n v="5081"/>
    <n v="6776"/>
    <m/>
    <x v="3"/>
    <n v="7"/>
    <n v="79"/>
    <n v="-1"/>
    <n v="316"/>
    <n v="-1"/>
    <n v="39.0881785702109"/>
    <n v="-1"/>
    <n v="8.0730214643138805"/>
    <n v="-1"/>
    <n v="4.7021887843292101"/>
    <n v="-1"/>
    <n v="10.8948441308433"/>
    <n v="-1"/>
    <x v="6"/>
    <x v="13"/>
    <x v="0"/>
  </r>
  <r>
    <n v="5081"/>
    <n v="6777"/>
    <m/>
    <x v="3"/>
    <n v="7"/>
    <n v="239"/>
    <n v="-1"/>
    <n v="956"/>
    <n v="-1"/>
    <n v="36.491749587639298"/>
    <n v="-1"/>
    <n v="25.6612825088033"/>
    <n v="-1"/>
    <n v="15.032986307798501"/>
    <n v="-1"/>
    <n v="3.5987004581414399"/>
    <n v="-1"/>
    <x v="6"/>
    <x v="14"/>
    <x v="0"/>
  </r>
  <r>
    <n v="5081"/>
    <n v="2959"/>
    <m/>
    <x v="3"/>
    <n v="8"/>
    <n v="241"/>
    <n v="-1"/>
    <n v="964"/>
    <n v="-1"/>
    <n v="47.0691418687206"/>
    <n v="-1"/>
    <n v="19.133569198755399"/>
    <n v="-1"/>
    <n v="17.270482089199099"/>
    <n v="-1"/>
    <n v="3.7245750153830799"/>
    <n v="-1"/>
    <x v="7"/>
    <x v="0"/>
    <x v="0"/>
  </r>
  <r>
    <n v="5081"/>
    <n v="3659"/>
    <m/>
    <x v="3"/>
    <n v="8"/>
    <n v="543"/>
    <n v="-1"/>
    <n v="2172"/>
    <n v="-1"/>
    <n v="37.5234589459699"/>
    <n v="-1"/>
    <n v="43.4788481121766"/>
    <n v="-1"/>
    <n v="37.608465815982903"/>
    <n v="-1"/>
    <n v="1.6589653788193699"/>
    <n v="-1"/>
    <x v="7"/>
    <x v="0"/>
    <x v="0"/>
  </r>
  <r>
    <n v="5081"/>
    <n v="3660"/>
    <m/>
    <x v="3"/>
    <n v="8"/>
    <n v="1774"/>
    <n v="-1"/>
    <n v="7096"/>
    <n v="-1"/>
    <n v="33.417119667468903"/>
    <n v="-1"/>
    <n v="115.468269482504"/>
    <n v="-1"/>
    <n v="99.7887090049242"/>
    <n v="-1"/>
    <n v="0.50757382926676797"/>
    <n v="-1"/>
    <x v="7"/>
    <x v="0"/>
    <x v="0"/>
  </r>
  <r>
    <n v="5081"/>
    <n v="4524"/>
    <m/>
    <x v="3"/>
    <n v="8"/>
    <n v="438"/>
    <n v="-1"/>
    <n v="1752"/>
    <n v="-1"/>
    <n v="27.0183429858313"/>
    <n v="-1"/>
    <n v="82.366035319749201"/>
    <n v="-1"/>
    <n v="71.634716148767495"/>
    <n v="-1"/>
    <n v="1.98075588453215"/>
    <n v="-1"/>
    <x v="7"/>
    <x v="0"/>
    <x v="0"/>
  </r>
  <r>
    <n v="5081"/>
    <n v="4949"/>
    <m/>
    <x v="3"/>
    <n v="8"/>
    <n v="437"/>
    <n v="-1"/>
    <n v="1748"/>
    <n v="-1"/>
    <n v="6.91057593065395"/>
    <n v="-1"/>
    <n v="117.703823771796"/>
    <n v="-1"/>
    <n v="100"/>
    <n v="-1"/>
    <n v="2.0564046349691698"/>
    <n v="-1"/>
    <x v="7"/>
    <x v="0"/>
    <x v="0"/>
  </r>
  <r>
    <n v="5081"/>
    <n v="4950"/>
    <m/>
    <x v="3"/>
    <n v="8"/>
    <n v="1786"/>
    <n v="-1"/>
    <n v="7144"/>
    <n v="-1"/>
    <n v="31.011867252747201"/>
    <n v="-1"/>
    <n v="115.41154543689601"/>
    <n v="-1"/>
    <n v="99.721017275980699"/>
    <n v="-1"/>
    <n v="0.50368695336645697"/>
    <n v="-1"/>
    <x v="7"/>
    <x v="0"/>
    <x v="0"/>
  </r>
  <r>
    <n v="5081"/>
    <n v="4951"/>
    <m/>
    <x v="3"/>
    <n v="8"/>
    <n v="1770"/>
    <n v="-1"/>
    <n v="7080"/>
    <n v="-1"/>
    <n v="32.3167388728547"/>
    <n v="-1"/>
    <n v="113.54469806279199"/>
    <n v="-1"/>
    <n v="98.170077566707405"/>
    <n v="-1"/>
    <n v="0.50925617165331005"/>
    <n v="-1"/>
    <x v="7"/>
    <x v="0"/>
    <x v="0"/>
  </r>
  <r>
    <n v="5081"/>
    <n v="4953"/>
    <m/>
    <x v="3"/>
    <n v="8"/>
    <n v="279"/>
    <n v="-1"/>
    <n v="1116"/>
    <n v="-1"/>
    <n v="36.083811314387397"/>
    <n v="-1"/>
    <n v="26.1794768256064"/>
    <n v="-1"/>
    <n v="22.4690849094067"/>
    <n v="-1"/>
    <n v="3.1850270375861198"/>
    <n v="-1"/>
    <x v="7"/>
    <x v="0"/>
    <x v="0"/>
  </r>
  <r>
    <n v="5081"/>
    <n v="4954"/>
    <m/>
    <x v="3"/>
    <n v="8"/>
    <n v="112"/>
    <n v="-1"/>
    <n v="448"/>
    <n v="-1"/>
    <n v="42.018855161910501"/>
    <n v="-1"/>
    <n v="21.049379182208501"/>
    <n v="-1"/>
    <n v="22.043906486514"/>
    <n v="-1"/>
    <n v="8.0458258042173405"/>
    <n v="-1"/>
    <x v="7"/>
    <x v="0"/>
    <x v="0"/>
  </r>
  <r>
    <n v="5081"/>
    <n v="6357"/>
    <m/>
    <x v="3"/>
    <n v="8"/>
    <n v="178"/>
    <n v="-1"/>
    <n v="712"/>
    <n v="-1"/>
    <n v="43.448649511997502"/>
    <n v="-1"/>
    <n v="16.374380397320301"/>
    <n v="-1"/>
    <n v="15.036218587289699"/>
    <n v="-1"/>
    <n v="4.9601784302993197"/>
    <n v="-1"/>
    <x v="7"/>
    <x v="0"/>
    <x v="0"/>
  </r>
  <r>
    <n v="5081"/>
    <n v="6368"/>
    <m/>
    <x v="3"/>
    <n v="8"/>
    <n v="521"/>
    <n v="-1"/>
    <n v="2084"/>
    <n v="-1"/>
    <n v="14.6719006781692"/>
    <n v="-1"/>
    <n v="105.097343191463"/>
    <n v="-1"/>
    <n v="90.597749791782903"/>
    <n v="-1"/>
    <n v="1.7261191806864999"/>
    <n v="-1"/>
    <x v="7"/>
    <x v="0"/>
    <x v="0"/>
  </r>
  <r>
    <n v="5081"/>
    <n v="6639"/>
    <m/>
    <x v="3"/>
    <n v="8"/>
    <n v="136"/>
    <n v="-1"/>
    <n v="544"/>
    <n v="-1"/>
    <n v="38.213505218819002"/>
    <n v="-1"/>
    <n v="14.3534257721776"/>
    <n v="-1"/>
    <n v="8.33907198841891"/>
    <n v="-1"/>
    <n v="6.6173711336326599"/>
    <n v="-1"/>
    <x v="7"/>
    <x v="1"/>
    <x v="0"/>
  </r>
  <r>
    <n v="5081"/>
    <n v="6640"/>
    <m/>
    <x v="3"/>
    <n v="8"/>
    <n v="694"/>
    <n v="-1"/>
    <n v="2776"/>
    <n v="-1"/>
    <n v="13.0822140064216"/>
    <n v="-1"/>
    <n v="151.57914590515901"/>
    <n v="-1"/>
    <n v="92.163019673994299"/>
    <n v="-1"/>
    <n v="1.29701168038584"/>
    <n v="-1"/>
    <x v="7"/>
    <x v="2"/>
    <x v="0"/>
  </r>
  <r>
    <n v="5081"/>
    <n v="6641"/>
    <m/>
    <x v="3"/>
    <n v="8"/>
    <n v="102"/>
    <n v="-1"/>
    <n v="408"/>
    <n v="-1"/>
    <n v="30.2261084038295"/>
    <n v="-1"/>
    <n v="49.730132122964299"/>
    <n v="-1"/>
    <n v="34.626754487600103"/>
    <n v="-1"/>
    <n v="8.4558218593719907"/>
    <n v="-1"/>
    <x v="7"/>
    <x v="3"/>
    <x v="0"/>
  </r>
  <r>
    <n v="5081"/>
    <n v="6642"/>
    <m/>
    <x v="3"/>
    <n v="8"/>
    <n v="535"/>
    <n v="-1"/>
    <n v="2140"/>
    <n v="-1"/>
    <n v="37.014501960778198"/>
    <n v="-1"/>
    <n v="47.846236316732501"/>
    <n v="-1"/>
    <n v="28.493742103949401"/>
    <n v="-1"/>
    <n v="1.6658817101032"/>
    <n v="-1"/>
    <x v="7"/>
    <x v="4"/>
    <x v="0"/>
  </r>
  <r>
    <n v="5081"/>
    <n v="6644"/>
    <m/>
    <x v="3"/>
    <n v="8"/>
    <n v="1076"/>
    <n v="-1"/>
    <n v="4304"/>
    <n v="-1"/>
    <n v="31.3221219833028"/>
    <n v="-1"/>
    <n v="110.39201766504399"/>
    <n v="-1"/>
    <n v="64.041361567192595"/>
    <n v="-1"/>
    <n v="0.836636811151374"/>
    <n v="-1"/>
    <x v="7"/>
    <x v="19"/>
    <x v="0"/>
  </r>
  <r>
    <n v="5081"/>
    <n v="6645"/>
    <m/>
    <x v="3"/>
    <n v="8"/>
    <n v="732"/>
    <n v="-1"/>
    <n v="2928"/>
    <n v="-1"/>
    <n v="52.805416732081497"/>
    <n v="-1"/>
    <n v="50.8802371011014"/>
    <n v="-1"/>
    <n v="31.178937426761401"/>
    <n v="-1"/>
    <n v="1.2281664826951899"/>
    <n v="-1"/>
    <x v="7"/>
    <x v="21"/>
    <x v="0"/>
  </r>
  <r>
    <n v="5081"/>
    <n v="6646"/>
    <m/>
    <x v="3"/>
    <n v="8"/>
    <n v="693"/>
    <n v="-1"/>
    <n v="2772"/>
    <n v="-1"/>
    <n v="44.698031670144303"/>
    <n v="-1"/>
    <n v="57.281479785292902"/>
    <n v="-1"/>
    <n v="33.3050865739309"/>
    <n v="-1"/>
    <n v="1.29897746248577"/>
    <n v="-1"/>
    <x v="7"/>
    <x v="18"/>
    <x v="0"/>
  </r>
  <r>
    <n v="5081"/>
    <n v="6647"/>
    <m/>
    <x v="3"/>
    <n v="8"/>
    <n v="386"/>
    <n v="-1"/>
    <n v="1544"/>
    <n v="-1"/>
    <n v="54.289972965786802"/>
    <n v="-1"/>
    <n v="28.286467256169601"/>
    <n v="-1"/>
    <n v="16.394266434164201"/>
    <n v="-1"/>
    <n v="2.3267903957283802"/>
    <n v="-1"/>
    <x v="7"/>
    <x v="17"/>
    <x v="0"/>
  </r>
  <r>
    <n v="5081"/>
    <n v="6760"/>
    <m/>
    <x v="3"/>
    <n v="8"/>
    <n v="698"/>
    <n v="-1"/>
    <n v="2792"/>
    <n v="-1"/>
    <n v="12.829915265835901"/>
    <n v="-1"/>
    <n v="157.835839770571"/>
    <n v="-1"/>
    <n v="92.449084014296602"/>
    <n v="-1"/>
    <n v="1.2871372963805501"/>
    <n v="-1"/>
    <x v="7"/>
    <x v="16"/>
    <x v="0"/>
  </r>
  <r>
    <n v="5081"/>
    <n v="6761"/>
    <m/>
    <x v="3"/>
    <n v="8"/>
    <n v="1772"/>
    <n v="-1"/>
    <n v="7088"/>
    <n v="-1"/>
    <n v="33.649172084647397"/>
    <n v="-1"/>
    <n v="155.02827820128999"/>
    <n v="-1"/>
    <n v="92.113127169965793"/>
    <n v="-1"/>
    <n v="0.51207339350736203"/>
    <n v="-1"/>
    <x v="7"/>
    <x v="20"/>
    <x v="0"/>
  </r>
  <r>
    <n v="5081"/>
    <n v="6762"/>
    <m/>
    <x v="3"/>
    <n v="8"/>
    <n v="136"/>
    <n v="-1"/>
    <n v="544"/>
    <n v="-1"/>
    <n v="38.213505218819002"/>
    <n v="-1"/>
    <n v="14.3534257721776"/>
    <n v="-1"/>
    <n v="8.33907198841891"/>
    <n v="-1"/>
    <n v="6.6173711336326599"/>
    <n v="-1"/>
    <x v="7"/>
    <x v="6"/>
    <x v="0"/>
  </r>
  <r>
    <n v="5081"/>
    <n v="6763"/>
    <m/>
    <x v="3"/>
    <n v="8"/>
    <n v="538"/>
    <n v="-1"/>
    <n v="2152"/>
    <n v="-1"/>
    <n v="36.755216973889397"/>
    <n v="-1"/>
    <n v="47.459048296260598"/>
    <n v="-1"/>
    <n v="28.407137686841399"/>
    <n v="-1"/>
    <n v="1.6176026894881701"/>
    <n v="-1"/>
    <x v="7"/>
    <x v="7"/>
    <x v="0"/>
  </r>
  <r>
    <n v="5081"/>
    <n v="6764"/>
    <m/>
    <x v="3"/>
    <n v="8"/>
    <n v="80"/>
    <n v="-1"/>
    <n v="320"/>
    <n v="-1"/>
    <n v="38.785011956916499"/>
    <n v="-1"/>
    <n v="8.0513660309211996"/>
    <n v="-1"/>
    <n v="4.7082314819040496"/>
    <n v="-1"/>
    <n v="10.8251230288136"/>
    <n v="-1"/>
    <x v="7"/>
    <x v="8"/>
    <x v="0"/>
  </r>
  <r>
    <n v="5081"/>
    <n v="6765"/>
    <m/>
    <x v="3"/>
    <n v="8"/>
    <n v="58"/>
    <n v="-1"/>
    <n v="232"/>
    <n v="-1"/>
    <n v="24.205074683529599"/>
    <n v="-1"/>
    <n v="62.482160259469801"/>
    <n v="-1"/>
    <n v="37.425252106513902"/>
    <n v="-1"/>
    <n v="15.179195670914501"/>
    <n v="-1"/>
    <x v="7"/>
    <x v="9"/>
    <x v="0"/>
  </r>
  <r>
    <n v="5081"/>
    <n v="6767"/>
    <m/>
    <x v="3"/>
    <n v="8"/>
    <n v="109"/>
    <n v="-1"/>
    <n v="436"/>
    <n v="-1"/>
    <n v="47.380636862259202"/>
    <n v="-1"/>
    <n v="8.7433843739259398"/>
    <n v="-1"/>
    <n v="6.0190677152794603"/>
    <n v="-1"/>
    <n v="8.08753509342346"/>
    <n v="-1"/>
    <x v="7"/>
    <x v="10"/>
    <x v="0"/>
  </r>
  <r>
    <n v="5081"/>
    <n v="6768"/>
    <m/>
    <x v="3"/>
    <n v="8"/>
    <n v="276"/>
    <n v="-1"/>
    <n v="1104"/>
    <n v="-1"/>
    <n v="35.251097221649701"/>
    <n v="-1"/>
    <n v="33.220407684401202"/>
    <n v="-1"/>
    <n v="19.535299707842501"/>
    <n v="-1"/>
    <n v="3.2022854398789802"/>
    <n v="-1"/>
    <x v="7"/>
    <x v="11"/>
    <x v="0"/>
  </r>
  <r>
    <n v="5081"/>
    <n v="6770"/>
    <m/>
    <x v="3"/>
    <n v="8"/>
    <n v="458"/>
    <n v="-1"/>
    <n v="1832"/>
    <n v="-1"/>
    <n v="5.4817786221015101"/>
    <n v="-1"/>
    <n v="172.653496199128"/>
    <n v="-1"/>
    <n v="100"/>
    <n v="-1"/>
    <n v="1.9672368549755099"/>
    <n v="-1"/>
    <x v="7"/>
    <x v="15"/>
    <x v="0"/>
  </r>
  <r>
    <n v="5081"/>
    <n v="6775"/>
    <m/>
    <x v="3"/>
    <n v="8"/>
    <n v="116"/>
    <n v="-1"/>
    <n v="464"/>
    <n v="-1"/>
    <n v="38.913826336448999"/>
    <n v="-1"/>
    <n v="12.0907639883185"/>
    <n v="-1"/>
    <n v="7.0313759276562502"/>
    <n v="-1"/>
    <n v="7.7651001006116296"/>
    <n v="-1"/>
    <x v="7"/>
    <x v="12"/>
    <x v="0"/>
  </r>
  <r>
    <n v="5081"/>
    <n v="6776"/>
    <m/>
    <x v="3"/>
    <n v="8"/>
    <n v="80"/>
    <n v="-1"/>
    <n v="320"/>
    <n v="-1"/>
    <n v="38.887761146663998"/>
    <n v="-1"/>
    <n v="8.1161961302082997"/>
    <n v="-1"/>
    <n v="4.7461424541870398"/>
    <n v="-1"/>
    <n v="10.829726782697"/>
    <n v="-1"/>
    <x v="7"/>
    <x v="13"/>
    <x v="0"/>
  </r>
  <r>
    <n v="5081"/>
    <n v="6777"/>
    <m/>
    <x v="3"/>
    <n v="8"/>
    <n v="268"/>
    <n v="-1"/>
    <n v="1072"/>
    <n v="-1"/>
    <n v="33.225799751349399"/>
    <n v="-1"/>
    <n v="37.335468032268103"/>
    <n v="-1"/>
    <n v="21.990535051465798"/>
    <n v="-1"/>
    <n v="3.3157566980686299"/>
    <n v="-1"/>
    <x v="7"/>
    <x v="14"/>
    <x v="0"/>
  </r>
  <r>
    <n v="5081"/>
    <n v="2959"/>
    <m/>
    <x v="3"/>
    <n v="9"/>
    <n v="225"/>
    <n v="-1"/>
    <n v="900"/>
    <n v="-1"/>
    <n v="47.208064183309197"/>
    <n v="-1"/>
    <n v="18.150461755844301"/>
    <n v="-1"/>
    <n v="16.1733344892499"/>
    <n v="-1"/>
    <n v="3.9977529026746201"/>
    <n v="-1"/>
    <x v="8"/>
    <x v="0"/>
    <x v="0"/>
  </r>
  <r>
    <n v="5081"/>
    <n v="3659"/>
    <m/>
    <x v="3"/>
    <n v="9"/>
    <n v="540"/>
    <n v="-1"/>
    <n v="2160"/>
    <n v="-1"/>
    <n v="37.440149942617801"/>
    <n v="-1"/>
    <n v="43.857371126421697"/>
    <n v="-1"/>
    <n v="38.134619439138497"/>
    <n v="-1"/>
    <n v="1.66306420218833"/>
    <n v="-1"/>
    <x v="8"/>
    <x v="0"/>
    <x v="0"/>
  </r>
  <r>
    <n v="5081"/>
    <n v="3660"/>
    <m/>
    <x v="3"/>
    <n v="9"/>
    <n v="1757"/>
    <n v="-1"/>
    <n v="7028"/>
    <n v="-1"/>
    <n v="33.245864716587299"/>
    <n v="-1"/>
    <n v="115.15803798293"/>
    <n v="-1"/>
    <n v="99.672207103507006"/>
    <n v="-1"/>
    <n v="0.51290350851908995"/>
    <n v="-1"/>
    <x v="8"/>
    <x v="0"/>
    <x v="0"/>
  </r>
  <r>
    <n v="5081"/>
    <n v="4524"/>
    <m/>
    <x v="3"/>
    <n v="9"/>
    <n v="414"/>
    <n v="-1"/>
    <n v="1656"/>
    <n v="-1"/>
    <n v="27.5746250094601"/>
    <n v="-1"/>
    <n v="80.095216801604195"/>
    <n v="-1"/>
    <n v="69.570594162260306"/>
    <n v="-1"/>
    <n v="2.0984441294691001"/>
    <n v="-1"/>
    <x v="8"/>
    <x v="0"/>
    <x v="0"/>
  </r>
  <r>
    <n v="5081"/>
    <n v="4949"/>
    <m/>
    <x v="3"/>
    <n v="9"/>
    <n v="535"/>
    <n v="-1"/>
    <n v="2140"/>
    <n v="-1"/>
    <n v="7.90864725748584"/>
    <n v="-1"/>
    <n v="117.16320085780001"/>
    <n v="-1"/>
    <n v="100"/>
    <n v="-1"/>
    <n v="1.6836358780260401"/>
    <n v="-1"/>
    <x v="8"/>
    <x v="0"/>
    <x v="0"/>
  </r>
  <r>
    <n v="5081"/>
    <n v="4950"/>
    <m/>
    <x v="3"/>
    <n v="9"/>
    <n v="1740"/>
    <n v="-1"/>
    <n v="6960"/>
    <n v="-1"/>
    <n v="30.9974513318673"/>
    <n v="-1"/>
    <n v="115.28361105586499"/>
    <n v="-1"/>
    <n v="99.743886920600602"/>
    <n v="-1"/>
    <n v="0.51680968549281003"/>
    <n v="-1"/>
    <x v="8"/>
    <x v="0"/>
    <x v="0"/>
  </r>
  <r>
    <n v="5081"/>
    <n v="4951"/>
    <m/>
    <x v="3"/>
    <n v="9"/>
    <n v="1755"/>
    <n v="-1"/>
    <n v="7020"/>
    <n v="-1"/>
    <n v="31.795566253907101"/>
    <n v="-1"/>
    <n v="113.143026753108"/>
    <n v="-1"/>
    <n v="97.757885752865903"/>
    <n v="-1"/>
    <n v="0.51299204833499701"/>
    <n v="-1"/>
    <x v="8"/>
    <x v="0"/>
    <x v="0"/>
  </r>
  <r>
    <n v="5081"/>
    <n v="4953"/>
    <m/>
    <x v="3"/>
    <n v="9"/>
    <n v="242"/>
    <n v="-1"/>
    <n v="968"/>
    <n v="-1"/>
    <n v="37.217789065134099"/>
    <n v="-1"/>
    <n v="23.055679053731701"/>
    <n v="-1"/>
    <n v="19.808261716642299"/>
    <n v="-1"/>
    <n v="3.4047098782374801"/>
    <n v="-1"/>
    <x v="8"/>
    <x v="0"/>
    <x v="0"/>
  </r>
  <r>
    <n v="5081"/>
    <n v="4954"/>
    <m/>
    <x v="3"/>
    <n v="9"/>
    <n v="100"/>
    <n v="-1"/>
    <n v="400"/>
    <n v="-1"/>
    <n v="41.700340341791502"/>
    <n v="-1"/>
    <n v="11.004539248411"/>
    <n v="-1"/>
    <n v="11.485955087480299"/>
    <n v="-1"/>
    <n v="8.8894900548432805"/>
    <n v="-1"/>
    <x v="8"/>
    <x v="0"/>
    <x v="0"/>
  </r>
  <r>
    <n v="5081"/>
    <n v="6357"/>
    <m/>
    <x v="3"/>
    <n v="9"/>
    <n v="206"/>
    <n v="-1"/>
    <n v="824"/>
    <n v="-1"/>
    <n v="42.133953035179701"/>
    <n v="-1"/>
    <n v="19.644430093846701"/>
    <n v="-1"/>
    <n v="17.604426658002001"/>
    <n v="-1"/>
    <n v="4.2074109231345798"/>
    <n v="-1"/>
    <x v="8"/>
    <x v="0"/>
    <x v="0"/>
  </r>
  <r>
    <n v="5081"/>
    <n v="6368"/>
    <m/>
    <x v="3"/>
    <n v="9"/>
    <n v="460"/>
    <n v="-1"/>
    <n v="1840"/>
    <n v="-1"/>
    <n v="12.8290870761292"/>
    <n v="-1"/>
    <n v="107.82433615673899"/>
    <n v="-1"/>
    <n v="94.634293119606099"/>
    <n v="-1"/>
    <n v="1.9565794297173"/>
    <n v="-1"/>
    <x v="8"/>
    <x v="0"/>
    <x v="0"/>
  </r>
  <r>
    <n v="5081"/>
    <n v="6639"/>
    <m/>
    <x v="3"/>
    <n v="9"/>
    <n v="106"/>
    <n v="-1"/>
    <n v="424"/>
    <n v="-1"/>
    <n v="39.1781502831682"/>
    <n v="-1"/>
    <n v="10.9157229183603"/>
    <n v="-1"/>
    <n v="6.3602606965278801"/>
    <n v="-1"/>
    <n v="8.4161071188626604"/>
    <n v="-1"/>
    <x v="8"/>
    <x v="1"/>
    <x v="0"/>
  </r>
  <r>
    <n v="5081"/>
    <n v="6640"/>
    <m/>
    <x v="3"/>
    <n v="9"/>
    <n v="689"/>
    <n v="-1"/>
    <n v="2756"/>
    <n v="-1"/>
    <n v="13.018802520879801"/>
    <n v="-1"/>
    <n v="147.59995037786999"/>
    <n v="-1"/>
    <n v="90.525767918910603"/>
    <n v="-1"/>
    <n v="1.3063807762383499"/>
    <n v="-1"/>
    <x v="8"/>
    <x v="2"/>
    <x v="0"/>
  </r>
  <r>
    <n v="5081"/>
    <n v="6641"/>
    <m/>
    <x v="3"/>
    <n v="9"/>
    <n v="113"/>
    <n v="-1"/>
    <n v="452"/>
    <n v="-1"/>
    <n v="32.0650528926747"/>
    <n v="-1"/>
    <n v="39.216925395030501"/>
    <n v="-1"/>
    <n v="25.997746727537098"/>
    <n v="-1"/>
    <n v="7.9441777402286498"/>
    <n v="-1"/>
    <x v="8"/>
    <x v="3"/>
    <x v="0"/>
  </r>
  <r>
    <n v="5081"/>
    <n v="6642"/>
    <m/>
    <x v="3"/>
    <n v="9"/>
    <n v="545"/>
    <n v="-1"/>
    <n v="2180"/>
    <n v="-1"/>
    <n v="36.878495924207101"/>
    <n v="-1"/>
    <n v="47.822319187832299"/>
    <n v="-1"/>
    <n v="28.646370324728501"/>
    <n v="-1"/>
    <n v="1.6487176870348901"/>
    <n v="-1"/>
    <x v="8"/>
    <x v="4"/>
    <x v="0"/>
  </r>
  <r>
    <n v="5081"/>
    <n v="6644"/>
    <m/>
    <x v="3"/>
    <n v="9"/>
    <n v="1079"/>
    <n v="-1"/>
    <n v="4316"/>
    <n v="-1"/>
    <n v="31.338741376054202"/>
    <n v="-1"/>
    <n v="109.15444665284799"/>
    <n v="-1"/>
    <n v="63.281001886912598"/>
    <n v="-1"/>
    <n v="0.83454860578734802"/>
    <n v="-1"/>
    <x v="8"/>
    <x v="19"/>
    <x v="0"/>
  </r>
  <r>
    <n v="5081"/>
    <n v="6645"/>
    <m/>
    <x v="3"/>
    <n v="9"/>
    <n v="666"/>
    <n v="-1"/>
    <n v="2664"/>
    <n v="-1"/>
    <n v="52.122532183700201"/>
    <n v="-1"/>
    <n v="46.976395267695402"/>
    <n v="-1"/>
    <n v="29.149013329818199"/>
    <n v="-1"/>
    <n v="1.3452481458854699"/>
    <n v="-1"/>
    <x v="8"/>
    <x v="21"/>
    <x v="0"/>
  </r>
  <r>
    <n v="5081"/>
    <n v="6646"/>
    <m/>
    <x v="3"/>
    <n v="9"/>
    <n v="691"/>
    <n v="-1"/>
    <n v="2764"/>
    <n v="-1"/>
    <n v="44.906820297839701"/>
    <n v="-1"/>
    <n v="57.126742215661999"/>
    <n v="-1"/>
    <n v="33.142209663027103"/>
    <n v="-1"/>
    <n v="1.3033228396258101"/>
    <n v="-1"/>
    <x v="8"/>
    <x v="18"/>
    <x v="0"/>
  </r>
  <r>
    <n v="5081"/>
    <n v="6647"/>
    <m/>
    <x v="3"/>
    <n v="9"/>
    <n v="385"/>
    <n v="-1"/>
    <n v="1540"/>
    <n v="-1"/>
    <n v="54.738972818212098"/>
    <n v="-1"/>
    <n v="27.922887676925701"/>
    <n v="-1"/>
    <n v="16.169746734975401"/>
    <n v="-1"/>
    <n v="2.3423930229156098"/>
    <n v="-1"/>
    <x v="8"/>
    <x v="17"/>
    <x v="0"/>
  </r>
  <r>
    <n v="5081"/>
    <n v="6760"/>
    <m/>
    <x v="3"/>
    <n v="9"/>
    <n v="657"/>
    <n v="-1"/>
    <n v="2628"/>
    <n v="-1"/>
    <n v="11.050510079694901"/>
    <n v="-1"/>
    <n v="161.67030667672401"/>
    <n v="-1"/>
    <n v="94.149914328355095"/>
    <n v="-1"/>
    <n v="1.3689683412153"/>
    <n v="-1"/>
    <x v="8"/>
    <x v="16"/>
    <x v="0"/>
  </r>
  <r>
    <n v="5081"/>
    <n v="6761"/>
    <m/>
    <x v="3"/>
    <n v="9"/>
    <n v="1755"/>
    <n v="-1"/>
    <n v="7020"/>
    <n v="-1"/>
    <n v="33.204012212172103"/>
    <n v="-1"/>
    <n v="155.09982394427001"/>
    <n v="-1"/>
    <n v="92.3785452949991"/>
    <n v="-1"/>
    <n v="0.51530051006219002"/>
    <n v="-1"/>
    <x v="8"/>
    <x v="20"/>
    <x v="0"/>
  </r>
  <r>
    <n v="5081"/>
    <n v="6762"/>
    <m/>
    <x v="3"/>
    <n v="9"/>
    <n v="106"/>
    <n v="-1"/>
    <n v="424"/>
    <n v="-1"/>
    <n v="39.1781502831682"/>
    <n v="-1"/>
    <n v="10.9157229183603"/>
    <n v="-1"/>
    <n v="6.3602606965278801"/>
    <n v="-1"/>
    <n v="8.4161071188626604"/>
    <n v="-1"/>
    <x v="8"/>
    <x v="6"/>
    <x v="0"/>
  </r>
  <r>
    <n v="5081"/>
    <n v="6763"/>
    <m/>
    <x v="3"/>
    <n v="9"/>
    <n v="532"/>
    <n v="-1"/>
    <n v="2128"/>
    <n v="-1"/>
    <n v="37.153344297612698"/>
    <n v="-1"/>
    <n v="47.535909265534599"/>
    <n v="-1"/>
    <n v="28.372489307904502"/>
    <n v="-1"/>
    <n v="1.64637415281133"/>
    <n v="-1"/>
    <x v="8"/>
    <x v="7"/>
    <x v="0"/>
  </r>
  <r>
    <n v="5081"/>
    <n v="6764"/>
    <m/>
    <x v="3"/>
    <n v="9"/>
    <n v="98"/>
    <n v="-1"/>
    <n v="392"/>
    <n v="-1"/>
    <n v="38.373128696968699"/>
    <n v="-1"/>
    <n v="9.7030672211025202"/>
    <n v="-1"/>
    <n v="5.6483475228010098"/>
    <n v="-1"/>
    <n v="9.02268687279971"/>
    <n v="-1"/>
    <x v="8"/>
    <x v="8"/>
    <x v="0"/>
  </r>
  <r>
    <n v="5081"/>
    <n v="6765"/>
    <m/>
    <x v="3"/>
    <n v="9"/>
    <n v="85"/>
    <n v="-1"/>
    <n v="340"/>
    <n v="-1"/>
    <n v="23.9477675686026"/>
    <n v="-1"/>
    <n v="62.180288329057802"/>
    <n v="-1"/>
    <n v="36.532694414067798"/>
    <n v="-1"/>
    <n v="10.6917855158376"/>
    <n v="-1"/>
    <x v="8"/>
    <x v="9"/>
    <x v="0"/>
  </r>
  <r>
    <n v="5081"/>
    <n v="6767"/>
    <m/>
    <x v="3"/>
    <n v="9"/>
    <n v="99"/>
    <n v="-1"/>
    <n v="396"/>
    <n v="-1"/>
    <n v="47.078843484601499"/>
    <n v="-1"/>
    <n v="7.9547077816428402"/>
    <n v="-1"/>
    <n v="5.3710285045211901"/>
    <n v="-1"/>
    <n v="8.6353605066504695"/>
    <n v="-1"/>
    <x v="8"/>
    <x v="10"/>
    <x v="0"/>
  </r>
  <r>
    <n v="5081"/>
    <n v="6768"/>
    <m/>
    <x v="3"/>
    <n v="9"/>
    <n v="243"/>
    <n v="-1"/>
    <n v="972"/>
    <n v="-1"/>
    <n v="35.882371635187098"/>
    <n v="-1"/>
    <n v="31.417575146429801"/>
    <n v="-1"/>
    <n v="18.506656309150401"/>
    <n v="-1"/>
    <n v="3.5711981367777899"/>
    <n v="-1"/>
    <x v="8"/>
    <x v="11"/>
    <x v="0"/>
  </r>
  <r>
    <n v="5081"/>
    <n v="6770"/>
    <m/>
    <x v="3"/>
    <n v="9"/>
    <n v="557"/>
    <n v="-1"/>
    <n v="2228"/>
    <n v="-1"/>
    <n v="5.79207945315523"/>
    <n v="-1"/>
    <n v="171.48989135767701"/>
    <n v="-1"/>
    <n v="100"/>
    <n v="-1"/>
    <n v="1.61493978556586"/>
    <n v="-1"/>
    <x v="8"/>
    <x v="15"/>
    <x v="0"/>
  </r>
  <r>
    <n v="5081"/>
    <n v="6775"/>
    <m/>
    <x v="3"/>
    <n v="9"/>
    <n v="102"/>
    <n v="-1"/>
    <n v="408"/>
    <n v="-1"/>
    <n v="39.2524808927705"/>
    <n v="-1"/>
    <n v="10.4939455569189"/>
    <n v="-1"/>
    <n v="6.1291293457060201"/>
    <n v="-1"/>
    <n v="8.5800995882755409"/>
    <n v="-1"/>
    <x v="8"/>
    <x v="12"/>
    <x v="0"/>
  </r>
  <r>
    <n v="5081"/>
    <n v="6776"/>
    <m/>
    <x v="3"/>
    <n v="9"/>
    <n v="98"/>
    <n v="-1"/>
    <n v="392"/>
    <n v="-1"/>
    <n v="38.346015239188098"/>
    <n v="-1"/>
    <n v="9.7080190301739702"/>
    <n v="-1"/>
    <n v="5.6512300688933701"/>
    <n v="-1"/>
    <n v="9.0217111353231108"/>
    <n v="-1"/>
    <x v="8"/>
    <x v="13"/>
    <x v="0"/>
  </r>
  <r>
    <n v="5081"/>
    <n v="6777"/>
    <m/>
    <x v="3"/>
    <n v="9"/>
    <n v="263"/>
    <n v="-1"/>
    <n v="1052"/>
    <n v="-1"/>
    <n v="37.394795837883997"/>
    <n v="-1"/>
    <n v="26.255920287740999"/>
    <n v="-1"/>
    <n v="15.453314127635"/>
    <n v="-1"/>
    <n v="3.4090589835607101"/>
    <n v="-1"/>
    <x v="8"/>
    <x v="14"/>
    <x v="0"/>
  </r>
  <r>
    <n v="5081"/>
    <n v="2959"/>
    <m/>
    <x v="3"/>
    <n v="10"/>
    <n v="231"/>
    <n v="-1"/>
    <n v="924"/>
    <n v="-1"/>
    <n v="46.5144490549526"/>
    <n v="-1"/>
    <n v="18.673828527584899"/>
    <n v="-1"/>
    <n v="16.522855757271799"/>
    <n v="-1"/>
    <n v="3.8939322347964"/>
    <n v="-1"/>
    <x v="9"/>
    <x v="0"/>
    <x v="0"/>
  </r>
  <r>
    <n v="5081"/>
    <n v="3659"/>
    <m/>
    <x v="3"/>
    <n v="10"/>
    <n v="507"/>
    <n v="-1"/>
    <n v="2028"/>
    <n v="-1"/>
    <n v="37.202479190940601"/>
    <n v="-1"/>
    <n v="40.585254358386202"/>
    <n v="-1"/>
    <n v="35.370330648285297"/>
    <n v="-1"/>
    <n v="1.7540083488823901"/>
    <n v="-1"/>
    <x v="9"/>
    <x v="0"/>
    <x v="0"/>
  </r>
  <r>
    <n v="5081"/>
    <n v="3660"/>
    <m/>
    <x v="3"/>
    <n v="10"/>
    <n v="1711"/>
    <n v="-1"/>
    <n v="6844"/>
    <n v="-1"/>
    <n v="33.494627962608803"/>
    <n v="-1"/>
    <n v="115.732427122033"/>
    <n v="-1"/>
    <n v="99.875977928864003"/>
    <n v="-1"/>
    <n v="0.52599953134784905"/>
    <n v="-1"/>
    <x v="9"/>
    <x v="0"/>
    <x v="0"/>
  </r>
  <r>
    <n v="5081"/>
    <n v="4524"/>
    <m/>
    <x v="3"/>
    <n v="10"/>
    <n v="428"/>
    <n v="-1"/>
    <n v="1712"/>
    <n v="-1"/>
    <n v="27.386117826438198"/>
    <n v="-1"/>
    <n v="79.593647775059907"/>
    <n v="-1"/>
    <n v="69.541246823701599"/>
    <n v="-1"/>
    <n v="2.0539157124489602"/>
    <n v="-1"/>
    <x v="9"/>
    <x v="0"/>
    <x v="0"/>
  </r>
  <r>
    <n v="5081"/>
    <n v="4949"/>
    <m/>
    <x v="3"/>
    <n v="10"/>
    <n v="505"/>
    <n v="-1"/>
    <n v="2020"/>
    <n v="-1"/>
    <n v="7.1330606782265296"/>
    <n v="-1"/>
    <n v="117.340304993464"/>
    <n v="-1"/>
    <n v="100"/>
    <n v="-1"/>
    <n v="1.78020589239349"/>
    <n v="-1"/>
    <x v="9"/>
    <x v="0"/>
    <x v="0"/>
  </r>
  <r>
    <n v="5081"/>
    <n v="4950"/>
    <m/>
    <x v="3"/>
    <n v="10"/>
    <n v="1710"/>
    <n v="-1"/>
    <n v="6840"/>
    <n v="-1"/>
    <n v="30.434438472340901"/>
    <n v="-1"/>
    <n v="115.78339487955"/>
    <n v="-1"/>
    <n v="99.915143957701105"/>
    <n v="-1"/>
    <n v="0.52604198459663698"/>
    <n v="-1"/>
    <x v="9"/>
    <x v="0"/>
    <x v="0"/>
  </r>
  <r>
    <n v="5081"/>
    <n v="4951"/>
    <m/>
    <x v="3"/>
    <n v="10"/>
    <n v="1704"/>
    <n v="-1"/>
    <n v="6816"/>
    <n v="-1"/>
    <n v="31.7520925173088"/>
    <n v="-1"/>
    <n v="113.81543326622899"/>
    <n v="-1"/>
    <n v="98.327706996990798"/>
    <n v="-1"/>
    <n v="0.52841553741848701"/>
    <n v="-1"/>
    <x v="9"/>
    <x v="0"/>
    <x v="0"/>
  </r>
  <r>
    <n v="5081"/>
    <n v="4953"/>
    <m/>
    <x v="3"/>
    <n v="10"/>
    <n v="251"/>
    <n v="-1"/>
    <n v="1004"/>
    <n v="-1"/>
    <n v="36.333080111311197"/>
    <n v="-1"/>
    <n v="24.682934334428499"/>
    <n v="-1"/>
    <n v="21.154262138034799"/>
    <n v="-1"/>
    <n v="3.5400240816520001"/>
    <n v="-1"/>
    <x v="9"/>
    <x v="0"/>
    <x v="0"/>
  </r>
  <r>
    <n v="5081"/>
    <n v="4954"/>
    <m/>
    <x v="3"/>
    <n v="10"/>
    <n v="96"/>
    <n v="-1"/>
    <n v="384"/>
    <n v="-1"/>
    <n v="43.677041477876998"/>
    <n v="-1"/>
    <n v="13.0178893945023"/>
    <n v="-1"/>
    <n v="13.4254525124742"/>
    <n v="-1"/>
    <n v="8.7709518768568806"/>
    <n v="-1"/>
    <x v="9"/>
    <x v="0"/>
    <x v="0"/>
  </r>
  <r>
    <n v="5081"/>
    <n v="6357"/>
    <m/>
    <x v="3"/>
    <n v="10"/>
    <n v="248"/>
    <n v="-1"/>
    <n v="992"/>
    <n v="-1"/>
    <n v="42.7171395239844"/>
    <n v="-1"/>
    <n v="21.2227825380395"/>
    <n v="-1"/>
    <n v="18.782110701215299"/>
    <n v="-1"/>
    <n v="3.5691804216384999"/>
    <n v="-1"/>
    <x v="9"/>
    <x v="0"/>
    <x v="0"/>
  </r>
  <r>
    <n v="5081"/>
    <n v="6368"/>
    <m/>
    <x v="3"/>
    <n v="10"/>
    <n v="508"/>
    <n v="-1"/>
    <n v="2032"/>
    <n v="-1"/>
    <n v="15.076411386153399"/>
    <n v="-1"/>
    <n v="104.857282200673"/>
    <n v="-1"/>
    <n v="91.0664262374695"/>
    <n v="-1"/>
    <n v="1.77332900812821"/>
    <n v="-1"/>
    <x v="9"/>
    <x v="0"/>
    <x v="0"/>
  </r>
  <r>
    <n v="5081"/>
    <n v="6639"/>
    <m/>
    <x v="3"/>
    <n v="10"/>
    <n v="121"/>
    <n v="-1"/>
    <n v="484"/>
    <n v="-1"/>
    <n v="39.295491200157699"/>
    <n v="-1"/>
    <n v="12.410994463518399"/>
    <n v="-1"/>
    <n v="7.2085976225828201"/>
    <n v="-1"/>
    <n v="7.4786124810579198"/>
    <n v="-1"/>
    <x v="9"/>
    <x v="1"/>
    <x v="0"/>
  </r>
  <r>
    <n v="5081"/>
    <n v="6640"/>
    <m/>
    <x v="3"/>
    <n v="10"/>
    <n v="735"/>
    <n v="-1"/>
    <n v="2940"/>
    <n v="-1"/>
    <n v="14.3468550196609"/>
    <n v="-1"/>
    <n v="147.790003099779"/>
    <n v="-1"/>
    <n v="89.223003996006"/>
    <n v="-1"/>
    <n v="1.2228789323770799"/>
    <n v="-1"/>
    <x v="9"/>
    <x v="2"/>
    <x v="0"/>
  </r>
  <r>
    <n v="5081"/>
    <n v="6641"/>
    <m/>
    <x v="3"/>
    <n v="10"/>
    <n v="96"/>
    <n v="-1"/>
    <n v="384"/>
    <n v="-1"/>
    <n v="30.097307246164799"/>
    <n v="-1"/>
    <n v="45.514009707543202"/>
    <n v="-1"/>
    <n v="30.485744452986101"/>
    <n v="-1"/>
    <n v="8.3217922605235692"/>
    <n v="-1"/>
    <x v="9"/>
    <x v="3"/>
    <x v="0"/>
  </r>
  <r>
    <n v="5081"/>
    <n v="6642"/>
    <m/>
    <x v="3"/>
    <n v="10"/>
    <n v="509"/>
    <n v="-1"/>
    <n v="2036"/>
    <n v="-1"/>
    <n v="36.590685277020498"/>
    <n v="-1"/>
    <n v="46.177650647100101"/>
    <n v="-1"/>
    <n v="27.7769165168767"/>
    <n v="-1"/>
    <n v="1.74876190935221"/>
    <n v="-1"/>
    <x v="9"/>
    <x v="4"/>
    <x v="0"/>
  </r>
  <r>
    <n v="5081"/>
    <n v="6644"/>
    <m/>
    <x v="3"/>
    <n v="10"/>
    <n v="1078"/>
    <n v="-1"/>
    <n v="4312"/>
    <n v="-1"/>
    <n v="31.425037710200499"/>
    <n v="-1"/>
    <n v="113.28892327108601"/>
    <n v="-1"/>
    <n v="65.650312963409803"/>
    <n v="-1"/>
    <n v="0.83310053534210904"/>
    <n v="-1"/>
    <x v="9"/>
    <x v="19"/>
    <x v="0"/>
  </r>
  <r>
    <n v="5081"/>
    <n v="6645"/>
    <m/>
    <x v="3"/>
    <n v="10"/>
    <n v="633"/>
    <n v="-1"/>
    <n v="2532"/>
    <n v="-1"/>
    <n v="54.055323509373899"/>
    <n v="-1"/>
    <n v="43.0959922354687"/>
    <n v="-1"/>
    <n v="26.673635497224499"/>
    <n v="-1"/>
    <n v="1.41912231322044"/>
    <n v="-1"/>
    <x v="9"/>
    <x v="21"/>
    <x v="0"/>
  </r>
  <r>
    <n v="5081"/>
    <n v="6646"/>
    <m/>
    <x v="3"/>
    <n v="10"/>
    <n v="720"/>
    <n v="-1"/>
    <n v="2880"/>
    <n v="-1"/>
    <n v="44.828585828418802"/>
    <n v="-1"/>
    <n v="60.198741020601702"/>
    <n v="-1"/>
    <n v="34.856064540405399"/>
    <n v="-1"/>
    <n v="1.2495624419262199"/>
    <n v="-1"/>
    <x v="9"/>
    <x v="18"/>
    <x v="0"/>
  </r>
  <r>
    <n v="5081"/>
    <n v="6647"/>
    <m/>
    <x v="3"/>
    <n v="10"/>
    <n v="365"/>
    <n v="-1"/>
    <n v="1460"/>
    <n v="-1"/>
    <n v="54.803715404589603"/>
    <n v="-1"/>
    <n v="26.559322757131898"/>
    <n v="-1"/>
    <n v="15.389294851215499"/>
    <n v="-1"/>
    <n v="2.4623514689978401"/>
    <n v="-1"/>
    <x v="9"/>
    <x v="17"/>
    <x v="0"/>
  </r>
  <r>
    <n v="5081"/>
    <n v="6760"/>
    <m/>
    <x v="3"/>
    <n v="10"/>
    <n v="673"/>
    <n v="-1"/>
    <n v="2692"/>
    <n v="-1"/>
    <n v="11.2087428470898"/>
    <n v="-1"/>
    <n v="159.511805661626"/>
    <n v="-1"/>
    <n v="93.080198165680898"/>
    <n v="-1"/>
    <n v="1.3359122671146499"/>
    <n v="-1"/>
    <x v="9"/>
    <x v="16"/>
    <x v="0"/>
  </r>
  <r>
    <n v="5081"/>
    <n v="6761"/>
    <m/>
    <x v="3"/>
    <n v="10"/>
    <n v="1711"/>
    <n v="-1"/>
    <n v="6844"/>
    <n v="-1"/>
    <n v="33.656825629531902"/>
    <n v="-1"/>
    <n v="158.037298004825"/>
    <n v="-1"/>
    <n v="93.702670812014603"/>
    <n v="-1"/>
    <n v="0.52943297603092399"/>
    <n v="-1"/>
    <x v="9"/>
    <x v="20"/>
    <x v="0"/>
  </r>
  <r>
    <n v="5081"/>
    <n v="6762"/>
    <m/>
    <x v="3"/>
    <n v="10"/>
    <n v="121"/>
    <n v="-1"/>
    <n v="484"/>
    <n v="-1"/>
    <n v="39.295491200157699"/>
    <n v="-1"/>
    <n v="12.410994463518399"/>
    <n v="-1"/>
    <n v="7.2085976225828201"/>
    <n v="-1"/>
    <n v="7.4786124810579198"/>
    <n v="-1"/>
    <x v="9"/>
    <x v="6"/>
    <x v="0"/>
  </r>
  <r>
    <n v="5081"/>
    <n v="6763"/>
    <m/>
    <x v="3"/>
    <n v="10"/>
    <n v="513"/>
    <n v="-1"/>
    <n v="2052"/>
    <n v="-1"/>
    <n v="36.904438385463202"/>
    <n v="-1"/>
    <n v="45.184166940042701"/>
    <n v="-1"/>
    <n v="27.234089766452801"/>
    <n v="-1"/>
    <n v="1.7132178077296401"/>
    <n v="-1"/>
    <x v="9"/>
    <x v="7"/>
    <x v="0"/>
  </r>
  <r>
    <n v="5081"/>
    <n v="6764"/>
    <m/>
    <x v="3"/>
    <n v="10"/>
    <n v="143"/>
    <n v="-1"/>
    <n v="572"/>
    <n v="-1"/>
    <n v="38.878340849456698"/>
    <n v="-1"/>
    <n v="14.134599872790901"/>
    <n v="-1"/>
    <n v="8.1989476210269192"/>
    <n v="-1"/>
    <n v="6.0913505357951596"/>
    <n v="-1"/>
    <x v="9"/>
    <x v="8"/>
    <x v="0"/>
  </r>
  <r>
    <n v="5081"/>
    <n v="6765"/>
    <m/>
    <x v="3"/>
    <n v="10"/>
    <n v="95"/>
    <n v="-1"/>
    <n v="380"/>
    <n v="-1"/>
    <n v="14.430630481435101"/>
    <n v="-1"/>
    <n v="156.11640920358599"/>
    <n v="-1"/>
    <n v="90.503464013603207"/>
    <n v="-1"/>
    <n v="7.9142535554276803"/>
    <n v="-1"/>
    <x v="9"/>
    <x v="9"/>
    <x v="0"/>
  </r>
  <r>
    <n v="5081"/>
    <n v="6767"/>
    <m/>
    <x v="3"/>
    <n v="10"/>
    <n v="105"/>
    <n v="-1"/>
    <n v="420"/>
    <n v="-1"/>
    <n v="48.369305843307899"/>
    <n v="-1"/>
    <n v="8.0321384153072906"/>
    <n v="-1"/>
    <n v="5.2573302808794704"/>
    <n v="-1"/>
    <n v="8.5351472675406104"/>
    <n v="-1"/>
    <x v="9"/>
    <x v="10"/>
    <x v="0"/>
  </r>
  <r>
    <n v="5081"/>
    <n v="6768"/>
    <m/>
    <x v="3"/>
    <n v="10"/>
    <n v="250"/>
    <n v="-1"/>
    <n v="1000"/>
    <n v="-1"/>
    <n v="35.1384520096911"/>
    <n v="-1"/>
    <n v="32.712886030427697"/>
    <n v="-1"/>
    <n v="19.2065067983816"/>
    <n v="-1"/>
    <n v="3.54492634362337"/>
    <n v="-1"/>
    <x v="9"/>
    <x v="11"/>
    <x v="0"/>
  </r>
  <r>
    <n v="5081"/>
    <n v="6770"/>
    <m/>
    <x v="3"/>
    <n v="10"/>
    <n v="521"/>
    <n v="-1"/>
    <n v="2084"/>
    <n v="-1"/>
    <n v="5.2604340489232797"/>
    <n v="-1"/>
    <n v="172.16015858682999"/>
    <n v="-1"/>
    <n v="100"/>
    <n v="-1"/>
    <n v="1.7270754789097"/>
    <n v="-1"/>
    <x v="9"/>
    <x v="15"/>
    <x v="0"/>
  </r>
  <r>
    <n v="5081"/>
    <n v="6775"/>
    <m/>
    <x v="3"/>
    <n v="10"/>
    <n v="89"/>
    <n v="-1"/>
    <n v="356"/>
    <n v="-1"/>
    <n v="40.015441618822102"/>
    <n v="-1"/>
    <n v="8.9519363179635008"/>
    <n v="-1"/>
    <n v="5.3429498279437997"/>
    <n v="-1"/>
    <n v="9.9092235474161097"/>
    <n v="-1"/>
    <x v="9"/>
    <x v="12"/>
    <x v="0"/>
  </r>
  <r>
    <n v="5081"/>
    <n v="6776"/>
    <m/>
    <x v="3"/>
    <n v="10"/>
    <n v="143"/>
    <n v="-1"/>
    <n v="572"/>
    <n v="-1"/>
    <n v="38.995301895852101"/>
    <n v="-1"/>
    <n v="14.331487405183401"/>
    <n v="-1"/>
    <n v="8.3131546435000008"/>
    <n v="-1"/>
    <n v="6.0922140471620203"/>
    <n v="-1"/>
    <x v="9"/>
    <x v="13"/>
    <x v="0"/>
  </r>
  <r>
    <n v="5081"/>
    <n v="6777"/>
    <m/>
    <x v="3"/>
    <n v="10"/>
    <n v="247"/>
    <n v="-1"/>
    <n v="988"/>
    <n v="-1"/>
    <n v="37.557437868663698"/>
    <n v="-1"/>
    <n v="24.1283781311603"/>
    <n v="-1"/>
    <n v="14.179133854976699"/>
    <n v="-1"/>
    <n v="3.4484128537560101"/>
    <n v="-1"/>
    <x v="9"/>
    <x v="14"/>
    <x v="0"/>
  </r>
  <r>
    <n v="5081"/>
    <n v="2959"/>
    <m/>
    <x v="3"/>
    <n v="11"/>
    <n v="219"/>
    <n v="-1"/>
    <n v="876"/>
    <n v="-1"/>
    <n v="47.252044629828298"/>
    <n v="-1"/>
    <n v="17.395462266028701"/>
    <n v="-1"/>
    <n v="15.463077388563899"/>
    <n v="-1"/>
    <n v="4.0597557935900896"/>
    <n v="-1"/>
    <x v="10"/>
    <x v="0"/>
    <x v="0"/>
  </r>
  <r>
    <n v="5081"/>
    <n v="3659"/>
    <m/>
    <x v="3"/>
    <n v="11"/>
    <n v="457"/>
    <n v="-1"/>
    <n v="1828"/>
    <n v="-1"/>
    <n v="38.109893798771203"/>
    <n v="-1"/>
    <n v="37.333678167394503"/>
    <n v="-1"/>
    <n v="31.969336638439199"/>
    <n v="-1"/>
    <n v="1.9522672687946001"/>
    <n v="-1"/>
    <x v="10"/>
    <x v="0"/>
    <x v="0"/>
  </r>
  <r>
    <n v="5081"/>
    <n v="3660"/>
    <m/>
    <x v="3"/>
    <n v="11"/>
    <n v="1720"/>
    <n v="-1"/>
    <n v="6880"/>
    <n v="-1"/>
    <n v="33.445677710893001"/>
    <n v="-1"/>
    <n v="115.98479611631301"/>
    <n v="-1"/>
    <n v="99.957431364661204"/>
    <n v="-1"/>
    <n v="0.52333008636933298"/>
    <n v="-1"/>
    <x v="10"/>
    <x v="0"/>
    <x v="0"/>
  </r>
  <r>
    <n v="5081"/>
    <n v="4524"/>
    <m/>
    <x v="3"/>
    <n v="11"/>
    <n v="360"/>
    <n v="-1"/>
    <n v="1440"/>
    <n v="-1"/>
    <n v="27.278704289620499"/>
    <n v="-1"/>
    <n v="74.574228500661107"/>
    <n v="-1"/>
    <n v="63.661458509193999"/>
    <n v="-1"/>
    <n v="2.4493262321246898"/>
    <n v="-1"/>
    <x v="10"/>
    <x v="0"/>
    <x v="0"/>
  </r>
  <r>
    <n v="5081"/>
    <n v="4949"/>
    <m/>
    <x v="3"/>
    <n v="11"/>
    <n v="488"/>
    <n v="-1"/>
    <n v="1952"/>
    <n v="-1"/>
    <n v="6.7779404242158101"/>
    <n v="-1"/>
    <n v="117.836725409069"/>
    <n v="-1"/>
    <n v="100"/>
    <n v="-1"/>
    <n v="1.83984599722866"/>
    <n v="-1"/>
    <x v="10"/>
    <x v="0"/>
    <x v="0"/>
  </r>
  <r>
    <n v="5081"/>
    <n v="4950"/>
    <m/>
    <x v="3"/>
    <n v="11"/>
    <n v="1718"/>
    <n v="-1"/>
    <n v="6872"/>
    <n v="-1"/>
    <n v="30.764829456335899"/>
    <n v="-1"/>
    <n v="115.851523763608"/>
    <n v="-1"/>
    <n v="99.931207486726194"/>
    <n v="-1"/>
    <n v="0.52354296834818104"/>
    <n v="-1"/>
    <x v="10"/>
    <x v="0"/>
    <x v="0"/>
  </r>
  <r>
    <n v="5081"/>
    <n v="4951"/>
    <m/>
    <x v="3"/>
    <n v="11"/>
    <n v="1733"/>
    <n v="-1"/>
    <n v="6932"/>
    <n v="-1"/>
    <n v="32.271471685265098"/>
    <n v="-1"/>
    <n v="114.42150230945199"/>
    <n v="-1"/>
    <n v="98.554492156609001"/>
    <n v="-1"/>
    <n v="0.51931460421498599"/>
    <n v="-1"/>
    <x v="10"/>
    <x v="0"/>
    <x v="0"/>
  </r>
  <r>
    <n v="5081"/>
    <n v="4953"/>
    <m/>
    <x v="3"/>
    <n v="11"/>
    <n v="167"/>
    <n v="-1"/>
    <n v="668"/>
    <n v="-1"/>
    <n v="36.906514118754799"/>
    <n v="-1"/>
    <n v="15.7211567291639"/>
    <n v="-1"/>
    <n v="13.449049243539299"/>
    <n v="-1"/>
    <n v="5.2354321473426504"/>
    <n v="-1"/>
    <x v="10"/>
    <x v="0"/>
    <x v="0"/>
  </r>
  <r>
    <n v="5081"/>
    <n v="4954"/>
    <m/>
    <x v="3"/>
    <n v="11"/>
    <n v="120"/>
    <n v="-1"/>
    <n v="480"/>
    <n v="-1"/>
    <n v="41.235023338823801"/>
    <n v="-1"/>
    <n v="15.853615285576501"/>
    <n v="-1"/>
    <n v="16.2894800927643"/>
    <n v="-1"/>
    <n v="7.52786852605497"/>
    <n v="-1"/>
    <x v="10"/>
    <x v="0"/>
    <x v="0"/>
  </r>
  <r>
    <n v="5081"/>
    <n v="6357"/>
    <m/>
    <x v="3"/>
    <n v="11"/>
    <n v="248"/>
    <n v="-1"/>
    <n v="992"/>
    <n v="-1"/>
    <n v="42.778192212521702"/>
    <n v="-1"/>
    <n v="22.378892770303398"/>
    <n v="-1"/>
    <n v="19.875300955844001"/>
    <n v="-1"/>
    <n v="3.6376571441146202"/>
    <n v="-1"/>
    <x v="10"/>
    <x v="0"/>
    <x v="0"/>
  </r>
  <r>
    <n v="5081"/>
    <n v="6368"/>
    <m/>
    <x v="3"/>
    <n v="11"/>
    <n v="471"/>
    <n v="-1"/>
    <n v="1884"/>
    <n v="-1"/>
    <n v="12.5422812903763"/>
    <n v="-1"/>
    <n v="108.56370865020099"/>
    <n v="-1"/>
    <n v="93.318827475310897"/>
    <n v="-1"/>
    <n v="1.91041376517464"/>
    <n v="-1"/>
    <x v="10"/>
    <x v="0"/>
    <x v="0"/>
  </r>
  <r>
    <n v="5081"/>
    <n v="6639"/>
    <m/>
    <x v="3"/>
    <n v="11"/>
    <n v="123"/>
    <n v="-1"/>
    <n v="492"/>
    <n v="-1"/>
    <n v="38.912194966972301"/>
    <n v="-1"/>
    <n v="12.739007994720501"/>
    <n v="-1"/>
    <n v="7.3886292785221999"/>
    <n v="-1"/>
    <n v="7.3278016621419297"/>
    <n v="-1"/>
    <x v="10"/>
    <x v="1"/>
    <x v="0"/>
  </r>
  <r>
    <n v="5081"/>
    <n v="6640"/>
    <m/>
    <x v="3"/>
    <n v="11"/>
    <n v="720"/>
    <n v="-1"/>
    <n v="2880"/>
    <n v="-1"/>
    <n v="13.473645089170599"/>
    <n v="-1"/>
    <n v="149.074322500644"/>
    <n v="-1"/>
    <n v="89.428999935723198"/>
    <n v="-1"/>
    <n v="1.2506329413508299"/>
    <n v="-1"/>
    <x v="10"/>
    <x v="2"/>
    <x v="0"/>
  </r>
  <r>
    <n v="5081"/>
    <n v="6641"/>
    <m/>
    <x v="3"/>
    <n v="11"/>
    <n v="112"/>
    <n v="-1"/>
    <n v="448"/>
    <n v="-1"/>
    <n v="30.883496130080001"/>
    <n v="-1"/>
    <n v="51.437157637538398"/>
    <n v="-1"/>
    <n v="34.6007787639032"/>
    <n v="-1"/>
    <n v="7.7193547474431297"/>
    <n v="-1"/>
    <x v="10"/>
    <x v="3"/>
    <x v="0"/>
  </r>
  <r>
    <n v="5081"/>
    <n v="6642"/>
    <m/>
    <x v="3"/>
    <n v="11"/>
    <n v="460"/>
    <n v="-1"/>
    <n v="1840"/>
    <n v="-1"/>
    <n v="38.017834234135499"/>
    <n v="-1"/>
    <n v="40.732759501460698"/>
    <n v="-1"/>
    <n v="23.889877278621199"/>
    <n v="-1"/>
    <n v="1.9563683378133701"/>
    <n v="-1"/>
    <x v="10"/>
    <x v="4"/>
    <x v="0"/>
  </r>
  <r>
    <n v="5081"/>
    <n v="6644"/>
    <m/>
    <x v="3"/>
    <n v="11"/>
    <n v="1082"/>
    <n v="-1"/>
    <n v="4328"/>
    <n v="-1"/>
    <n v="31.5894129119125"/>
    <n v="-1"/>
    <n v="105.633745997096"/>
    <n v="-1"/>
    <n v="61.203504066863402"/>
    <n v="-1"/>
    <n v="0.83182383466097898"/>
    <n v="-1"/>
    <x v="10"/>
    <x v="19"/>
    <x v="0"/>
  </r>
  <r>
    <n v="5081"/>
    <n v="6645"/>
    <m/>
    <x v="3"/>
    <n v="11"/>
    <n v="644"/>
    <n v="-1"/>
    <n v="2576"/>
    <n v="-1"/>
    <n v="53.686423784726003"/>
    <n v="-1"/>
    <n v="44.394370157417903"/>
    <n v="-1"/>
    <n v="27.1371134686737"/>
    <n v="-1"/>
    <n v="1.39808933312054"/>
    <n v="-1"/>
    <x v="10"/>
    <x v="21"/>
    <x v="0"/>
  </r>
  <r>
    <n v="5081"/>
    <n v="6646"/>
    <m/>
    <x v="3"/>
    <n v="11"/>
    <n v="719"/>
    <n v="-1"/>
    <n v="2876"/>
    <n v="-1"/>
    <n v="45.063082032978002"/>
    <n v="-1"/>
    <n v="58.605744070258098"/>
    <n v="-1"/>
    <n v="33.964966032440699"/>
    <n v="-1"/>
    <n v="1.2530661706433499"/>
    <n v="-1"/>
    <x v="10"/>
    <x v="18"/>
    <x v="0"/>
  </r>
  <r>
    <n v="5081"/>
    <n v="6647"/>
    <m/>
    <x v="3"/>
    <n v="11"/>
    <n v="362"/>
    <n v="-1"/>
    <n v="1448"/>
    <n v="-1"/>
    <n v="54.708733796449401"/>
    <n v="-1"/>
    <n v="26.404867280074701"/>
    <n v="-1"/>
    <n v="15.3238602517979"/>
    <n v="-1"/>
    <n v="2.47963191977064"/>
    <n v="-1"/>
    <x v="10"/>
    <x v="17"/>
    <x v="0"/>
  </r>
  <r>
    <n v="5081"/>
    <n v="6760"/>
    <m/>
    <x v="3"/>
    <n v="11"/>
    <n v="675"/>
    <n v="-1"/>
    <n v="2700"/>
    <n v="-1"/>
    <n v="11.5383313281885"/>
    <n v="-1"/>
    <n v="160.57786320542601"/>
    <n v="-1"/>
    <n v="93.760986192774894"/>
    <n v="-1"/>
    <n v="1.3337511046419399"/>
    <n v="-1"/>
    <x v="10"/>
    <x v="16"/>
    <x v="0"/>
  </r>
  <r>
    <n v="5081"/>
    <n v="6761"/>
    <m/>
    <x v="3"/>
    <n v="11"/>
    <n v="1721"/>
    <n v="-1"/>
    <n v="6884"/>
    <n v="-1"/>
    <n v="33.668349171229302"/>
    <n v="-1"/>
    <n v="160.417045198198"/>
    <n v="-1"/>
    <n v="95.014874127173698"/>
    <n v="-1"/>
    <n v="0.52570525712391702"/>
    <n v="-1"/>
    <x v="10"/>
    <x v="20"/>
    <x v="0"/>
  </r>
  <r>
    <n v="5081"/>
    <n v="6762"/>
    <m/>
    <x v="3"/>
    <n v="11"/>
    <n v="123"/>
    <n v="-1"/>
    <n v="492"/>
    <n v="-1"/>
    <n v="38.912194966972301"/>
    <n v="-1"/>
    <n v="12.739007994720501"/>
    <n v="-1"/>
    <n v="7.3886292785221999"/>
    <n v="-1"/>
    <n v="7.3278016621419297"/>
    <n v="-1"/>
    <x v="10"/>
    <x v="6"/>
    <x v="0"/>
  </r>
  <r>
    <n v="5081"/>
    <n v="6763"/>
    <m/>
    <x v="3"/>
    <n v="11"/>
    <n v="457"/>
    <n v="-1"/>
    <n v="1828"/>
    <n v="-1"/>
    <n v="37.434003880837402"/>
    <n v="-1"/>
    <n v="39.939705659429897"/>
    <n v="-1"/>
    <n v="23.3411846694129"/>
    <n v="-1"/>
    <n v="1.93854575057314"/>
    <n v="-1"/>
    <x v="10"/>
    <x v="7"/>
    <x v="0"/>
  </r>
  <r>
    <n v="5081"/>
    <n v="6764"/>
    <m/>
    <x v="3"/>
    <n v="11"/>
    <n v="134"/>
    <n v="-1"/>
    <n v="536"/>
    <n v="-1"/>
    <n v="39.565855878550998"/>
    <n v="-1"/>
    <n v="13.169099099791699"/>
    <n v="-1"/>
    <n v="7.6187715826884697"/>
    <n v="-1"/>
    <n v="6.5980905598083401"/>
    <n v="-1"/>
    <x v="10"/>
    <x v="8"/>
    <x v="0"/>
  </r>
  <r>
    <n v="5081"/>
    <n v="6765"/>
    <m/>
    <x v="3"/>
    <n v="11"/>
    <n v="90"/>
    <n v="-1"/>
    <n v="360"/>
    <n v="-1"/>
    <n v="15.041495828179499"/>
    <n v="-1"/>
    <n v="155.149725396744"/>
    <n v="-1"/>
    <n v="91.042234602421701"/>
    <n v="-1"/>
    <n v="8.3388869979506506"/>
    <n v="-1"/>
    <x v="10"/>
    <x v="9"/>
    <x v="0"/>
  </r>
  <r>
    <n v="5081"/>
    <n v="6767"/>
    <m/>
    <x v="3"/>
    <n v="11"/>
    <n v="112"/>
    <n v="-1"/>
    <n v="448"/>
    <n v="-1"/>
    <n v="47.212597161460103"/>
    <n v="-1"/>
    <n v="8.8671261838985593"/>
    <n v="-1"/>
    <n v="5.9582451287286604"/>
    <n v="-1"/>
    <n v="8.0003863453108401"/>
    <n v="-1"/>
    <x v="10"/>
    <x v="10"/>
    <x v="0"/>
  </r>
  <r>
    <n v="5081"/>
    <n v="6768"/>
    <m/>
    <x v="3"/>
    <n v="11"/>
    <n v="167"/>
    <n v="-1"/>
    <n v="668"/>
    <n v="-1"/>
    <n v="36.216138954807398"/>
    <n v="-1"/>
    <n v="19.247275607712599"/>
    <n v="-1"/>
    <n v="11.2687897376615"/>
    <n v="-1"/>
    <n v="5.2344732945528696"/>
    <n v="-1"/>
    <x v="10"/>
    <x v="11"/>
    <x v="0"/>
  </r>
  <r>
    <n v="5081"/>
    <n v="6770"/>
    <m/>
    <x v="3"/>
    <n v="11"/>
    <n v="512"/>
    <n v="-1"/>
    <n v="2048"/>
    <n v="-1"/>
    <n v="5.3294004775293198"/>
    <n v="-1"/>
    <n v="172.65503523741401"/>
    <n v="-1"/>
    <n v="100"/>
    <n v="-1"/>
    <n v="1.7548967635353101"/>
    <n v="-1"/>
    <x v="10"/>
    <x v="15"/>
    <x v="0"/>
  </r>
  <r>
    <n v="5081"/>
    <n v="6775"/>
    <m/>
    <x v="3"/>
    <n v="11"/>
    <n v="118"/>
    <n v="-1"/>
    <n v="472"/>
    <n v="-1"/>
    <n v="39.028020805647898"/>
    <n v="-1"/>
    <n v="12.2320072998554"/>
    <n v="-1"/>
    <n v="7.1200042476603196"/>
    <n v="-1"/>
    <n v="7.4868929521007503"/>
    <n v="-1"/>
    <x v="10"/>
    <x v="12"/>
    <x v="0"/>
  </r>
  <r>
    <n v="5081"/>
    <n v="6776"/>
    <m/>
    <x v="3"/>
    <n v="11"/>
    <n v="133"/>
    <n v="-1"/>
    <n v="532"/>
    <n v="-1"/>
    <n v="39.608352075002401"/>
    <n v="-1"/>
    <n v="13.1643488902568"/>
    <n v="-1"/>
    <n v="7.6197964735288704"/>
    <n v="-1"/>
    <n v="6.6500438277911202"/>
    <n v="-1"/>
    <x v="10"/>
    <x v="13"/>
    <x v="0"/>
  </r>
  <r>
    <n v="5081"/>
    <n v="6777"/>
    <m/>
    <x v="3"/>
    <n v="11"/>
    <n v="165"/>
    <n v="-1"/>
    <n v="660"/>
    <n v="-1"/>
    <n v="37.462519470082697"/>
    <n v="-1"/>
    <n v="15.864097308611401"/>
    <n v="-1"/>
    <n v="9.2804444909224095"/>
    <n v="-1"/>
    <n v="5.45921958300179"/>
    <n v="-1"/>
    <x v="10"/>
    <x v="14"/>
    <x v="0"/>
  </r>
  <r>
    <n v="5081"/>
    <n v="2959"/>
    <m/>
    <x v="3"/>
    <n v="12"/>
    <n v="235"/>
    <n v="-1"/>
    <n v="940"/>
    <n v="-1"/>
    <n v="46.232936700006803"/>
    <n v="-1"/>
    <n v="18.9785792888113"/>
    <n v="-1"/>
    <n v="16.882641780361801"/>
    <n v="-1"/>
    <n v="3.8384697722337799"/>
    <n v="-1"/>
    <x v="11"/>
    <x v="0"/>
    <x v="0"/>
  </r>
  <r>
    <n v="5081"/>
    <n v="3659"/>
    <m/>
    <x v="3"/>
    <n v="12"/>
    <n v="491"/>
    <n v="-1"/>
    <n v="1964"/>
    <n v="-1"/>
    <n v="37.821851767513401"/>
    <n v="-1"/>
    <n v="41.112852671202397"/>
    <n v="-1"/>
    <n v="35.643206268642601"/>
    <n v="-1"/>
    <n v="1.8236048857860301"/>
    <n v="-1"/>
    <x v="11"/>
    <x v="0"/>
    <x v="0"/>
  </r>
  <r>
    <n v="5081"/>
    <n v="3660"/>
    <m/>
    <x v="3"/>
    <n v="12"/>
    <n v="1673"/>
    <n v="-1"/>
    <n v="6692"/>
    <n v="-1"/>
    <n v="31.678418118077499"/>
    <n v="-1"/>
    <n v="116.218432919291"/>
    <n v="-1"/>
    <n v="99.9535177835198"/>
    <n v="-1"/>
    <n v="0.53743637813307399"/>
    <n v="-1"/>
    <x v="11"/>
    <x v="0"/>
    <x v="0"/>
  </r>
  <r>
    <n v="5081"/>
    <n v="4524"/>
    <m/>
    <x v="3"/>
    <n v="12"/>
    <n v="394"/>
    <n v="-1"/>
    <n v="1576"/>
    <n v="-1"/>
    <n v="27.128618214348499"/>
    <n v="-1"/>
    <n v="79.179637151698302"/>
    <n v="-1"/>
    <n v="69.197714784901805"/>
    <n v="-1"/>
    <n v="2.2438568425129102"/>
    <n v="-1"/>
    <x v="11"/>
    <x v="0"/>
    <x v="0"/>
  </r>
  <r>
    <n v="5081"/>
    <n v="4949"/>
    <m/>
    <x v="3"/>
    <n v="12"/>
    <n v="497"/>
    <n v="-1"/>
    <n v="1988"/>
    <n v="-1"/>
    <n v="6.9792185840554897"/>
    <n v="-1"/>
    <n v="117.417202913968"/>
    <n v="-1"/>
    <n v="100"/>
    <n v="-1"/>
    <n v="1.81061900406849"/>
    <n v="-1"/>
    <x v="11"/>
    <x v="0"/>
    <x v="0"/>
  </r>
  <r>
    <n v="5081"/>
    <n v="4950"/>
    <m/>
    <x v="3"/>
    <n v="12"/>
    <n v="1676"/>
    <n v="-1"/>
    <n v="6704"/>
    <n v="-1"/>
    <n v="30.973003313510102"/>
    <n v="-1"/>
    <n v="116.27605207561901"/>
    <n v="-1"/>
    <n v="99.915343332911306"/>
    <n v="-1"/>
    <n v="0.53716280992050203"/>
    <n v="-1"/>
    <x v="11"/>
    <x v="0"/>
    <x v="0"/>
  </r>
  <r>
    <n v="5081"/>
    <n v="4951"/>
    <m/>
    <x v="3"/>
    <n v="12"/>
    <n v="1685"/>
    <n v="-1"/>
    <n v="6740"/>
    <n v="-1"/>
    <n v="31.918526320354399"/>
    <n v="-1"/>
    <n v="114.429727685139"/>
    <n v="-1"/>
    <n v="98.473821843176296"/>
    <n v="-1"/>
    <n v="0.53391013344262706"/>
    <n v="-1"/>
    <x v="11"/>
    <x v="0"/>
    <x v="0"/>
  </r>
  <r>
    <n v="5081"/>
    <n v="4953"/>
    <m/>
    <x v="3"/>
    <n v="12"/>
    <n v="217"/>
    <n v="-1"/>
    <n v="868"/>
    <n v="-1"/>
    <n v="37.773738445410501"/>
    <n v="-1"/>
    <n v="20.719150348457301"/>
    <n v="-1"/>
    <n v="17.755216211320501"/>
    <n v="-1"/>
    <n v="4.0296804542239402"/>
    <n v="-1"/>
    <x v="11"/>
    <x v="0"/>
    <x v="0"/>
  </r>
  <r>
    <n v="5081"/>
    <n v="4954"/>
    <m/>
    <x v="3"/>
    <n v="12"/>
    <n v="97"/>
    <n v="-1"/>
    <n v="388"/>
    <n v="-1"/>
    <n v="45.180725258086198"/>
    <n v="-1"/>
    <n v="12.325367181377301"/>
    <n v="-1"/>
    <n v="12.4028053420563"/>
    <n v="-1"/>
    <n v="8.9523039261971"/>
    <n v="-1"/>
    <x v="11"/>
    <x v="0"/>
    <x v="0"/>
  </r>
  <r>
    <n v="5081"/>
    <n v="6357"/>
    <m/>
    <x v="3"/>
    <n v="12"/>
    <n v="231"/>
    <n v="-1"/>
    <n v="924"/>
    <n v="-1"/>
    <n v="43.209989239470197"/>
    <n v="-1"/>
    <n v="19.132286482305101"/>
    <n v="-1"/>
    <n v="16.871281503222001"/>
    <n v="-1"/>
    <n v="3.7880674163363399"/>
    <n v="-1"/>
    <x v="11"/>
    <x v="0"/>
    <x v="0"/>
  </r>
  <r>
    <n v="5081"/>
    <n v="6368"/>
    <m/>
    <x v="3"/>
    <n v="12"/>
    <n v="494"/>
    <n v="-1"/>
    <n v="1976"/>
    <n v="-1"/>
    <n v="14.260800934167801"/>
    <n v="-1"/>
    <n v="104.882989670813"/>
    <n v="-1"/>
    <n v="90.506226287928797"/>
    <n v="-1"/>
    <n v="1.81502967959893"/>
    <n v="-1"/>
    <x v="11"/>
    <x v="0"/>
    <x v="0"/>
  </r>
  <r>
    <n v="5081"/>
    <n v="6639"/>
    <m/>
    <x v="3"/>
    <n v="12"/>
    <n v="110"/>
    <n v="-1"/>
    <n v="440"/>
    <n v="-1"/>
    <n v="39.829105358747398"/>
    <n v="-1"/>
    <n v="11.1591451245563"/>
    <n v="-1"/>
    <n v="6.4403778551068598"/>
    <n v="-1"/>
    <n v="8.1917814443825705"/>
    <n v="-1"/>
    <x v="11"/>
    <x v="1"/>
    <x v="0"/>
  </r>
  <r>
    <n v="5081"/>
    <n v="6640"/>
    <m/>
    <x v="3"/>
    <n v="12"/>
    <n v="712"/>
    <n v="-1"/>
    <n v="2848"/>
    <n v="-1"/>
    <n v="13.371992814059499"/>
    <n v="-1"/>
    <n v="149.72785460438701"/>
    <n v="-1"/>
    <n v="89.771246640694898"/>
    <n v="-1"/>
    <n v="1.2629582374859001"/>
    <n v="-1"/>
    <x v="11"/>
    <x v="2"/>
    <x v="0"/>
  </r>
  <r>
    <n v="5081"/>
    <n v="6641"/>
    <m/>
    <x v="3"/>
    <n v="12"/>
    <n v="103"/>
    <n v="-1"/>
    <n v="412"/>
    <n v="-1"/>
    <n v="31.617761852702799"/>
    <n v="-1"/>
    <n v="41.284476827568803"/>
    <n v="-1"/>
    <n v="26.769357453902799"/>
    <n v="-1"/>
    <n v="8.6524492245347204"/>
    <n v="-1"/>
    <x v="11"/>
    <x v="3"/>
    <x v="0"/>
  </r>
  <r>
    <n v="5081"/>
    <n v="6642"/>
    <m/>
    <x v="3"/>
    <n v="12"/>
    <n v="481"/>
    <n v="-1"/>
    <n v="1924"/>
    <n v="-1"/>
    <n v="37.678921057608001"/>
    <n v="-1"/>
    <n v="42.984714499791899"/>
    <n v="-1"/>
    <n v="25.649589373808102"/>
    <n v="-1"/>
    <n v="1.87157982206996"/>
    <n v="-1"/>
    <x v="11"/>
    <x v="4"/>
    <x v="0"/>
  </r>
  <r>
    <n v="5081"/>
    <n v="6644"/>
    <m/>
    <x v="3"/>
    <n v="12"/>
    <n v="1082"/>
    <n v="-1"/>
    <n v="4328"/>
    <n v="-1"/>
    <n v="31.725353847169099"/>
    <n v="-1"/>
    <n v="112.07637246607101"/>
    <n v="-1"/>
    <n v="64.866607077211697"/>
    <n v="-1"/>
    <n v="0.831160189702985"/>
    <n v="-1"/>
    <x v="11"/>
    <x v="19"/>
    <x v="0"/>
  </r>
  <r>
    <n v="5081"/>
    <n v="6645"/>
    <m/>
    <x v="3"/>
    <n v="12"/>
    <n v="591"/>
    <n v="-1"/>
    <n v="2364"/>
    <n v="-1"/>
    <n v="53.741632492017899"/>
    <n v="-1"/>
    <n v="40.698115242391701"/>
    <n v="-1"/>
    <n v="24.754420284367999"/>
    <n v="-1"/>
    <n v="1.5234376644699801"/>
    <n v="-1"/>
    <x v="11"/>
    <x v="21"/>
    <x v="0"/>
  </r>
  <r>
    <n v="5081"/>
    <n v="6646"/>
    <m/>
    <x v="3"/>
    <n v="12"/>
    <n v="720"/>
    <n v="-1"/>
    <n v="2880"/>
    <n v="-1"/>
    <n v="45.3354939056563"/>
    <n v="-1"/>
    <n v="59.4210998970064"/>
    <n v="-1"/>
    <n v="34.288153762307601"/>
    <n v="-1"/>
    <n v="1.24900360124128"/>
    <n v="-1"/>
    <x v="11"/>
    <x v="18"/>
    <x v="0"/>
  </r>
  <r>
    <n v="5081"/>
    <n v="6647"/>
    <m/>
    <x v="3"/>
    <n v="12"/>
    <n v="366"/>
    <n v="-1"/>
    <n v="1464"/>
    <n v="-1"/>
    <n v="54.701359123449997"/>
    <n v="-1"/>
    <n v="26.6266775881436"/>
    <n v="-1"/>
    <n v="15.503771834127599"/>
    <n v="-1"/>
    <n v="2.4568833414343101"/>
    <n v="-1"/>
    <x v="11"/>
    <x v="17"/>
    <x v="0"/>
  </r>
  <r>
    <n v="5081"/>
    <n v="6760"/>
    <m/>
    <x v="3"/>
    <n v="12"/>
    <n v="678"/>
    <n v="-1"/>
    <n v="2712"/>
    <n v="-1"/>
    <n v="11.9285381813455"/>
    <n v="-1"/>
    <n v="160.52389081198601"/>
    <n v="-1"/>
    <n v="93.432065973978496"/>
    <n v="-1"/>
    <n v="1.3266279736894899"/>
    <n v="-1"/>
    <x v="11"/>
    <x v="16"/>
    <x v="0"/>
  </r>
  <r>
    <n v="5081"/>
    <n v="6761"/>
    <m/>
    <x v="3"/>
    <n v="12"/>
    <n v="1675"/>
    <n v="-1"/>
    <n v="6700"/>
    <n v="-1"/>
    <n v="31.769350362771799"/>
    <n v="-1"/>
    <n v="163.722009999639"/>
    <n v="-1"/>
    <n v="96.539050693643205"/>
    <n v="-1"/>
    <n v="0.53985567412079205"/>
    <n v="-1"/>
    <x v="11"/>
    <x v="20"/>
    <x v="0"/>
  </r>
  <r>
    <n v="5081"/>
    <n v="6762"/>
    <m/>
    <x v="3"/>
    <n v="12"/>
    <n v="110"/>
    <n v="-1"/>
    <n v="440"/>
    <n v="-1"/>
    <n v="39.829105358747398"/>
    <n v="-1"/>
    <n v="11.1591451245563"/>
    <n v="-1"/>
    <n v="6.4403778551068598"/>
    <n v="-1"/>
    <n v="8.1917814443825705"/>
    <n v="-1"/>
    <x v="11"/>
    <x v="6"/>
    <x v="0"/>
  </r>
  <r>
    <n v="5081"/>
    <n v="6763"/>
    <m/>
    <x v="3"/>
    <n v="12"/>
    <n v="499"/>
    <n v="-1"/>
    <n v="1996"/>
    <n v="-1"/>
    <n v="36.918121148523198"/>
    <n v="-1"/>
    <n v="43.677971136460201"/>
    <n v="-1"/>
    <n v="26.202106627400902"/>
    <n v="-1"/>
    <n v="1.75040079347757"/>
    <n v="-1"/>
    <x v="11"/>
    <x v="7"/>
    <x v="0"/>
  </r>
  <r>
    <n v="5081"/>
    <n v="6764"/>
    <m/>
    <x v="3"/>
    <n v="12"/>
    <n v="135"/>
    <n v="-1"/>
    <n v="540"/>
    <n v="-1"/>
    <n v="38.5003459116366"/>
    <n v="-1"/>
    <n v="13.761870557978"/>
    <n v="-1"/>
    <n v="8.0194338197553492"/>
    <n v="-1"/>
    <n v="6.5201668279471301"/>
    <n v="-1"/>
    <x v="11"/>
    <x v="8"/>
    <x v="0"/>
  </r>
  <r>
    <n v="5081"/>
    <n v="6765"/>
    <m/>
    <x v="3"/>
    <n v="12"/>
    <n v="106"/>
    <n v="-1"/>
    <n v="424"/>
    <n v="-1"/>
    <n v="14.4516482204477"/>
    <n v="-1"/>
    <n v="154.433591657053"/>
    <n v="-1"/>
    <n v="89.560129835856998"/>
    <n v="-1"/>
    <n v="8.4335769375816199"/>
    <n v="-1"/>
    <x v="11"/>
    <x v="9"/>
    <x v="0"/>
  </r>
  <r>
    <n v="5081"/>
    <n v="6767"/>
    <m/>
    <x v="3"/>
    <n v="12"/>
    <n v="97"/>
    <n v="-1"/>
    <n v="388"/>
    <n v="-1"/>
    <n v="46.897104329691999"/>
    <n v="-1"/>
    <n v="7.89081738717843"/>
    <n v="-1"/>
    <n v="5.1509104311424503"/>
    <n v="-1"/>
    <n v="9.0459812814055809"/>
    <n v="-1"/>
    <x v="11"/>
    <x v="10"/>
    <x v="0"/>
  </r>
  <r>
    <n v="5081"/>
    <n v="6768"/>
    <m/>
    <x v="3"/>
    <n v="12"/>
    <n v="220"/>
    <n v="-1"/>
    <n v="880"/>
    <n v="-1"/>
    <n v="36.027952385221099"/>
    <n v="-1"/>
    <n v="28.7741837029224"/>
    <n v="-1"/>
    <n v="16.886804023608001"/>
    <n v="-1"/>
    <n v="3.9902484487576499"/>
    <n v="-1"/>
    <x v="11"/>
    <x v="11"/>
    <x v="0"/>
  </r>
  <r>
    <n v="5081"/>
    <n v="6770"/>
    <m/>
    <x v="3"/>
    <n v="12"/>
    <n v="527"/>
    <n v="-1"/>
    <n v="2108"/>
    <n v="-1"/>
    <n v="5.4207309691917596"/>
    <n v="-1"/>
    <n v="171.76320523342201"/>
    <n v="-1"/>
    <n v="100"/>
    <n v="-1"/>
    <n v="1.7078072064012699"/>
    <n v="-1"/>
    <x v="11"/>
    <x v="15"/>
    <x v="0"/>
  </r>
  <r>
    <n v="5081"/>
    <n v="6775"/>
    <m/>
    <x v="3"/>
    <n v="12"/>
    <n v="118"/>
    <n v="-1"/>
    <n v="472"/>
    <n v="-1"/>
    <n v="38.834724526699901"/>
    <n v="-1"/>
    <n v="12.3710800498426"/>
    <n v="-1"/>
    <n v="7.3168635346258801"/>
    <n v="-1"/>
    <n v="7.6813965921841696"/>
    <n v="-1"/>
    <x v="11"/>
    <x v="12"/>
    <x v="0"/>
  </r>
  <r>
    <n v="5081"/>
    <n v="6776"/>
    <m/>
    <x v="3"/>
    <n v="12"/>
    <n v="135"/>
    <n v="-1"/>
    <n v="540"/>
    <n v="-1"/>
    <n v="38.716478240777697"/>
    <n v="-1"/>
    <n v="13.5590697661987"/>
    <n v="-1"/>
    <n v="7.90125602398144"/>
    <n v="-1"/>
    <n v="6.5216736358706102"/>
    <n v="-1"/>
    <x v="11"/>
    <x v="13"/>
    <x v="0"/>
  </r>
  <r>
    <n v="5081"/>
    <n v="6777"/>
    <m/>
    <x v="3"/>
    <n v="12"/>
    <n v="218"/>
    <n v="-1"/>
    <n v="872"/>
    <n v="-1"/>
    <n v="38.779237076515798"/>
    <n v="-1"/>
    <n v="20.8871228153697"/>
    <n v="-1"/>
    <n v="12.263649446295499"/>
    <n v="-1"/>
    <n v="4.0263688256662604"/>
    <n v="-1"/>
    <x v="11"/>
    <x v="14"/>
    <x v="0"/>
  </r>
  <r>
    <n v="5081"/>
    <n v="2959"/>
    <m/>
    <x v="3"/>
    <n v="0"/>
    <n v="2893"/>
    <n v="-1"/>
    <n v="964.33333333333303"/>
    <n v="-1"/>
    <n v="47.204318229487797"/>
    <n v="-1"/>
    <n v="19.001550550795098"/>
    <n v="-1"/>
    <n v="17.217710800640301"/>
    <n v="-1"/>
    <n v="3.7189099977444502"/>
    <n v="-1"/>
    <x v="12"/>
    <x v="0"/>
    <x v="0"/>
  </r>
  <r>
    <n v="5081"/>
    <n v="3659"/>
    <m/>
    <x v="3"/>
    <n v="0"/>
    <n v="6325"/>
    <n v="-1"/>
    <n v="2108.3333333333298"/>
    <n v="-1"/>
    <n v="37.723467926412397"/>
    <n v="-1"/>
    <n v="43.390659177880799"/>
    <n v="-1"/>
    <n v="38.076262213258701"/>
    <n v="-1"/>
    <n v="1.70113164603036"/>
    <n v="-1"/>
    <x v="12"/>
    <x v="0"/>
    <x v="0"/>
  </r>
  <r>
    <n v="5081"/>
    <n v="3660"/>
    <m/>
    <x v="3"/>
    <n v="0"/>
    <n v="20776"/>
    <n v="-1"/>
    <n v="6925.3333333333303"/>
    <n v="-1"/>
    <n v="38.248400235748498"/>
    <n v="-1"/>
    <n v="106.040789611703"/>
    <n v="-1"/>
    <n v="92.1629662408222"/>
    <n v="-1"/>
    <n v="0.51988875898105502"/>
    <n v="-1"/>
    <x v="12"/>
    <x v="0"/>
    <x v="0"/>
  </r>
  <r>
    <n v="5081"/>
    <n v="4524"/>
    <m/>
    <x v="3"/>
    <n v="0"/>
    <n v="5082"/>
    <n v="-1"/>
    <n v="1694"/>
    <n v="-1"/>
    <n v="26.970850208283"/>
    <n v="-1"/>
    <n v="82.751176826980199"/>
    <n v="-1"/>
    <n v="72.837780482630805"/>
    <n v="-1"/>
    <n v="2.0748705706777502"/>
    <n v="-1"/>
    <x v="12"/>
    <x v="0"/>
    <x v="0"/>
  </r>
  <r>
    <n v="5081"/>
    <n v="4949"/>
    <m/>
    <x v="3"/>
    <n v="0"/>
    <n v="7959"/>
    <n v="-1"/>
    <n v="2653"/>
    <n v="-1"/>
    <n v="30.596391048352402"/>
    <n v="-1"/>
    <n v="85.393564617700306"/>
    <n v="-1"/>
    <n v="72.852585957216405"/>
    <n v="-1"/>
    <n v="1.35545540625414"/>
    <n v="-1"/>
    <x v="12"/>
    <x v="0"/>
    <x v="0"/>
  </r>
  <r>
    <n v="5081"/>
    <n v="4950"/>
    <m/>
    <x v="3"/>
    <n v="0"/>
    <n v="20705"/>
    <n v="-1"/>
    <n v="6901.6666666666697"/>
    <n v="-1"/>
    <n v="35.439766125311301"/>
    <n v="-1"/>
    <n v="108.20383348670499"/>
    <n v="-1"/>
    <n v="94.059585169841895"/>
    <n v="-1"/>
    <n v="0.52157560705740902"/>
    <n v="-1"/>
    <x v="12"/>
    <x v="0"/>
    <x v="0"/>
  </r>
  <r>
    <n v="5081"/>
    <n v="4951"/>
    <m/>
    <x v="3"/>
    <n v="0"/>
    <n v="20852"/>
    <n v="-1"/>
    <n v="6950.6666666666697"/>
    <n v="-1"/>
    <n v="36.980051627863197"/>
    <n v="-1"/>
    <n v="106.644072036613"/>
    <n v="-1"/>
    <n v="92.707384330685898"/>
    <n v="-1"/>
    <n v="0.51811045531802802"/>
    <n v="-1"/>
    <x v="12"/>
    <x v="0"/>
    <x v="0"/>
  </r>
  <r>
    <n v="5081"/>
    <n v="4953"/>
    <m/>
    <x v="3"/>
    <n v="0"/>
    <n v="2838"/>
    <n v="-1"/>
    <n v="946"/>
    <n v="-1"/>
    <n v="36.4641565903935"/>
    <n v="-1"/>
    <n v="23.623500780215601"/>
    <n v="-1"/>
    <n v="20.285214986662901"/>
    <n v="-1"/>
    <n v="3.6738696545658098"/>
    <n v="-1"/>
    <x v="12"/>
    <x v="0"/>
    <x v="0"/>
  </r>
  <r>
    <n v="5081"/>
    <n v="4954"/>
    <m/>
    <x v="3"/>
    <n v="0"/>
    <n v="1408"/>
    <n v="-1"/>
    <n v="469.33333333333297"/>
    <n v="-1"/>
    <n v="40.454902098901599"/>
    <n v="-1"/>
    <n v="20.476004680934601"/>
    <n v="-1"/>
    <n v="21.494172941446799"/>
    <n v="-1"/>
    <n v="7.52492332399029"/>
    <n v="-1"/>
    <x v="12"/>
    <x v="0"/>
    <x v="0"/>
  </r>
  <r>
    <n v="5081"/>
    <n v="6357"/>
    <m/>
    <x v="3"/>
    <n v="0"/>
    <n v="2656"/>
    <n v="-1"/>
    <n v="885.33333333333303"/>
    <n v="-1"/>
    <n v="43.324014582517599"/>
    <n v="-1"/>
    <n v="19.730248196250301"/>
    <n v="-1"/>
    <n v="17.8603728249041"/>
    <n v="-1"/>
    <n v="3.9910715667519399"/>
    <n v="-1"/>
    <x v="12"/>
    <x v="0"/>
    <x v="0"/>
  </r>
  <r>
    <n v="5081"/>
    <n v="6368"/>
    <m/>
    <x v="3"/>
    <n v="0"/>
    <n v="6157"/>
    <n v="-1"/>
    <n v="2052.3333333333298"/>
    <n v="-1"/>
    <n v="23.1581581261302"/>
    <n v="-1"/>
    <n v="79.556190398520499"/>
    <n v="-1"/>
    <n v="69.556010659910896"/>
    <n v="-1"/>
    <n v="1.7463765140531"/>
    <n v="-1"/>
    <x v="12"/>
    <x v="0"/>
    <x v="0"/>
  </r>
  <r>
    <n v="5081"/>
    <n v="6639"/>
    <m/>
    <x v="3"/>
    <n v="0"/>
    <n v="1255"/>
    <n v="-1"/>
    <n v="418.33333333333297"/>
    <n v="-1"/>
    <n v="39.238936107087"/>
    <n v="-1"/>
    <n v="11.6099756180623"/>
    <n v="-1"/>
    <n v="6.72446163890866"/>
    <n v="-1"/>
    <n v="8.5216093943870206"/>
    <n v="-1"/>
    <x v="12"/>
    <x v="1"/>
    <x v="0"/>
  </r>
  <r>
    <n v="5081"/>
    <n v="6640"/>
    <m/>
    <x v="3"/>
    <n v="0"/>
    <n v="8667"/>
    <n v="-1"/>
    <n v="2889"/>
    <n v="-1"/>
    <n v="23.880729839261999"/>
    <n v="-1"/>
    <n v="116.020462928827"/>
    <n v="-1"/>
    <n v="71.145828927550298"/>
    <n v="-1"/>
    <n v="1.24468825804679"/>
    <n v="-1"/>
    <x v="12"/>
    <x v="2"/>
    <x v="0"/>
  </r>
  <r>
    <n v="5081"/>
    <n v="6641"/>
    <m/>
    <x v="3"/>
    <n v="0"/>
    <n v="1408"/>
    <n v="-1"/>
    <n v="469.33333333333297"/>
    <n v="-1"/>
    <n v="30.998352913543702"/>
    <n v="-1"/>
    <n v="51.803899458866297"/>
    <n v="-1"/>
    <n v="35.645409408699699"/>
    <n v="-1"/>
    <n v="7.4406314173366503"/>
    <n v="-1"/>
    <x v="12"/>
    <x v="3"/>
    <x v="0"/>
  </r>
  <r>
    <n v="5081"/>
    <n v="6642"/>
    <m/>
    <x v="3"/>
    <n v="0"/>
    <n v="6312"/>
    <n v="-1"/>
    <n v="2104"/>
    <n v="-1"/>
    <n v="37.402196177108102"/>
    <n v="-1"/>
    <n v="46.693330051802"/>
    <n v="-1"/>
    <n v="28.3559273545109"/>
    <n v="-1"/>
    <n v="1.70474671945459"/>
    <n v="-1"/>
    <x v="12"/>
    <x v="4"/>
    <x v="0"/>
  </r>
  <r>
    <n v="5081"/>
    <n v="6644"/>
    <m/>
    <x v="3"/>
    <n v="0"/>
    <n v="12621"/>
    <n v="-1"/>
    <n v="4207"/>
    <n v="-1"/>
    <n v="31.658951707995399"/>
    <n v="-1"/>
    <n v="105.645042744139"/>
    <n v="-1"/>
    <n v="61.226775535578497"/>
    <n v="-1"/>
    <n v="0.85558224231461999"/>
    <n v="-1"/>
    <x v="12"/>
    <x v="19"/>
    <x v="0"/>
  </r>
  <r>
    <n v="5081"/>
    <n v="6645"/>
    <m/>
    <x v="3"/>
    <n v="0"/>
    <n v="8055"/>
    <n v="-1"/>
    <n v="2685"/>
    <n v="-1"/>
    <n v="52.760520704468497"/>
    <n v="-1"/>
    <n v="47.180055933296799"/>
    <n v="-1"/>
    <n v="29.812965919837701"/>
    <n v="-1"/>
    <n v="1.33886765979111"/>
    <n v="-1"/>
    <x v="12"/>
    <x v="21"/>
    <x v="0"/>
  </r>
  <r>
    <n v="5081"/>
    <n v="6646"/>
    <m/>
    <x v="3"/>
    <n v="0"/>
    <n v="8389"/>
    <n v="-1"/>
    <n v="2796.3333333333298"/>
    <n v="-1"/>
    <n v="44.847623308254803"/>
    <n v="-1"/>
    <n v="58.067834310284198"/>
    <n v="-1"/>
    <n v="33.6436709184118"/>
    <n v="-1"/>
    <n v="1.28663836738986"/>
    <n v="-1"/>
    <x v="12"/>
    <x v="18"/>
    <x v="0"/>
  </r>
  <r>
    <n v="5081"/>
    <n v="6647"/>
    <m/>
    <x v="3"/>
    <n v="0"/>
    <n v="4244"/>
    <n v="-1"/>
    <n v="1414.6666666666699"/>
    <n v="-1"/>
    <n v="54.7422680614279"/>
    <n v="-1"/>
    <n v="26.020794789106901"/>
    <n v="-1"/>
    <n v="15.0905759566739"/>
    <n v="-1"/>
    <n v="2.5428868680204899"/>
    <n v="-1"/>
    <x v="12"/>
    <x v="17"/>
    <x v="0"/>
  </r>
  <r>
    <n v="5081"/>
    <n v="6760"/>
    <m/>
    <x v="3"/>
    <n v="0"/>
    <n v="8374"/>
    <n v="-1"/>
    <n v="2791.3333333333298"/>
    <n v="-1"/>
    <n v="16.086602858898701"/>
    <n v="-1"/>
    <n v="146.84449887711699"/>
    <n v="-1"/>
    <n v="86.286006270974596"/>
    <n v="-1"/>
    <n v="1.2892834718813899"/>
    <n v="-1"/>
    <x v="12"/>
    <x v="16"/>
    <x v="0"/>
  </r>
  <r>
    <n v="5081"/>
    <n v="6761"/>
    <m/>
    <x v="3"/>
    <n v="0"/>
    <n v="20782"/>
    <n v="-1"/>
    <n v="6927.3333333333303"/>
    <n v="-1"/>
    <n v="38.482621521325598"/>
    <n v="-1"/>
    <n v="137.09466150071901"/>
    <n v="-1"/>
    <n v="82.073300144247597"/>
    <n v="-1"/>
    <n v="0.52215044016782297"/>
    <n v="-1"/>
    <x v="12"/>
    <x v="20"/>
    <x v="0"/>
  </r>
  <r>
    <n v="5081"/>
    <n v="6762"/>
    <m/>
    <x v="3"/>
    <n v="0"/>
    <n v="1255"/>
    <n v="-1"/>
    <n v="418.33333333333297"/>
    <n v="-1"/>
    <n v="39.238936107087"/>
    <n v="-1"/>
    <n v="11.6099756180623"/>
    <n v="-1"/>
    <n v="6.72446163890866"/>
    <n v="-1"/>
    <n v="8.5216093943870206"/>
    <n v="-1"/>
    <x v="12"/>
    <x v="6"/>
    <x v="0"/>
  </r>
  <r>
    <n v="5081"/>
    <n v="6763"/>
    <m/>
    <x v="3"/>
    <n v="0"/>
    <n v="6341"/>
    <n v="-1"/>
    <n v="2113.6666666666702"/>
    <n v="-1"/>
    <n v="36.853483960375002"/>
    <n v="-1"/>
    <n v="48.287458049550203"/>
    <n v="-1"/>
    <n v="29.336351980918501"/>
    <n v="-1"/>
    <n v="1.67110463128888"/>
    <n v="-1"/>
    <x v="12"/>
    <x v="7"/>
    <x v="0"/>
  </r>
  <r>
    <n v="5081"/>
    <n v="6764"/>
    <m/>
    <x v="3"/>
    <n v="0"/>
    <n v="1252"/>
    <n v="-1"/>
    <n v="417.33333333333297"/>
    <n v="-1"/>
    <n v="38.7394375159896"/>
    <n v="-1"/>
    <n v="10.8232599395701"/>
    <n v="-1"/>
    <n v="6.2742160322505702"/>
    <n v="-1"/>
    <n v="8.3658720766688592"/>
    <n v="-1"/>
    <x v="12"/>
    <x v="8"/>
    <x v="0"/>
  </r>
  <r>
    <n v="5081"/>
    <n v="6765"/>
    <m/>
    <x v="3"/>
    <n v="0"/>
    <n v="862"/>
    <n v="-1"/>
    <n v="287.33333333333297"/>
    <n v="-1"/>
    <n v="20.328796246460598"/>
    <n v="-1"/>
    <n v="89.884902849329094"/>
    <n v="-1"/>
    <n v="52.869328848622601"/>
    <n v="-1"/>
    <n v="11.2573269299165"/>
    <n v="-1"/>
    <x v="12"/>
    <x v="9"/>
    <x v="0"/>
  </r>
  <r>
    <n v="5081"/>
    <n v="6767"/>
    <m/>
    <x v="3"/>
    <n v="0"/>
    <n v="1406"/>
    <n v="-1"/>
    <n v="468.66666666666703"/>
    <n v="-1"/>
    <n v="47.312528486664498"/>
    <n v="-1"/>
    <n v="9.5142900096106597"/>
    <n v="-1"/>
    <n v="6.5355646188435799"/>
    <n v="-1"/>
    <n v="7.5291445976655798"/>
    <n v="-1"/>
    <x v="12"/>
    <x v="10"/>
    <x v="0"/>
  </r>
  <r>
    <n v="5081"/>
    <n v="6768"/>
    <m/>
    <x v="3"/>
    <n v="0"/>
    <n v="2841"/>
    <n v="-1"/>
    <n v="947"/>
    <n v="-1"/>
    <n v="35.382165397991699"/>
    <n v="-1"/>
    <n v="31.343968342955499"/>
    <n v="-1"/>
    <n v="18.454179572976201"/>
    <n v="-1"/>
    <n v="3.6906528989085401"/>
    <n v="-1"/>
    <x v="12"/>
    <x v="11"/>
    <x v="0"/>
  </r>
  <r>
    <n v="5081"/>
    <n v="6770"/>
    <m/>
    <x v="3"/>
    <n v="0"/>
    <n v="8136"/>
    <n v="-1"/>
    <n v="2712"/>
    <n v="-1"/>
    <n v="29.920877852333099"/>
    <n v="-1"/>
    <n v="113.27574675731501"/>
    <n v="-1"/>
    <n v="66.006686745456904"/>
    <n v="-1"/>
    <n v="1.3262967249276101"/>
    <n v="-1"/>
    <x v="12"/>
    <x v="15"/>
    <x v="0"/>
  </r>
  <r>
    <n v="5081"/>
    <n v="6775"/>
    <m/>
    <x v="3"/>
    <n v="0"/>
    <n v="1171"/>
    <n v="-1"/>
    <n v="390.33333333333297"/>
    <n v="-1"/>
    <n v="39.041147673046503"/>
    <n v="-1"/>
    <n v="10.324819362820801"/>
    <n v="-1"/>
    <n v="6.1538863183822796"/>
    <n v="-1"/>
    <n v="9.1167639264164197"/>
    <n v="-1"/>
    <x v="12"/>
    <x v="12"/>
    <x v="0"/>
  </r>
  <r>
    <n v="5081"/>
    <n v="6776"/>
    <m/>
    <x v="3"/>
    <n v="0"/>
    <n v="1250"/>
    <n v="-1"/>
    <n v="416.66666666666703"/>
    <n v="-1"/>
    <n v="38.837206329283603"/>
    <n v="-1"/>
    <n v="10.8102388173922"/>
    <n v="-1"/>
    <n v="6.2669750612872699"/>
    <n v="-1"/>
    <n v="8.3774418673263806"/>
    <n v="-1"/>
    <x v="12"/>
    <x v="13"/>
    <x v="0"/>
  </r>
  <r>
    <n v="5081"/>
    <n v="6777"/>
    <m/>
    <x v="3"/>
    <n v="0"/>
    <n v="2830"/>
    <n v="-1"/>
    <n v="943.33333333333303"/>
    <n v="-1"/>
    <n v="36.839617444529402"/>
    <n v="-1"/>
    <n v="25.768177025906301"/>
    <n v="-1"/>
    <n v="15.1695387273012"/>
    <n v="-1"/>
    <n v="3.7125262530136198"/>
    <n v="-1"/>
    <x v="12"/>
    <x v="14"/>
    <x v="0"/>
  </r>
  <r>
    <n v="5085"/>
    <n v="2959"/>
    <m/>
    <x v="3"/>
    <n v="1"/>
    <n v="231"/>
    <n v="-1"/>
    <n v="924"/>
    <n v="-1"/>
    <n v="47.0535882168599"/>
    <n v="-1"/>
    <n v="17.8622103521325"/>
    <n v="-1"/>
    <n v="16.654322463756401"/>
    <n v="-1"/>
    <n v="3.8133323467896099"/>
    <n v="-1"/>
    <x v="0"/>
    <x v="0"/>
    <x v="0"/>
  </r>
  <r>
    <n v="5085"/>
    <n v="3659"/>
    <m/>
    <x v="3"/>
    <n v="1"/>
    <n v="435"/>
    <n v="-1"/>
    <n v="1740"/>
    <n v="-1"/>
    <n v="38.393698621629198"/>
    <n v="-1"/>
    <n v="36.328884403772399"/>
    <n v="-1"/>
    <n v="32.574520852926"/>
    <n v="-1"/>
    <n v="2.0535680980623101"/>
    <n v="-1"/>
    <x v="0"/>
    <x v="0"/>
    <x v="0"/>
  </r>
  <r>
    <n v="5085"/>
    <n v="3660"/>
    <m/>
    <x v="3"/>
    <n v="1"/>
    <n v="1375"/>
    <n v="-1"/>
    <n v="5500"/>
    <n v="-1"/>
    <n v="48.9059770402692"/>
    <n v="-1"/>
    <n v="76.059456732535907"/>
    <n v="-1"/>
    <n v="67.391680548969802"/>
    <n v="-1"/>
    <n v="0.65525365538512503"/>
    <n v="-1"/>
    <x v="0"/>
    <x v="0"/>
    <x v="0"/>
  </r>
  <r>
    <n v="5085"/>
    <n v="4524"/>
    <m/>
    <x v="3"/>
    <n v="1"/>
    <n v="391"/>
    <n v="-1"/>
    <n v="1564"/>
    <n v="-1"/>
    <n v="26.537278108537301"/>
    <n v="-1"/>
    <n v="81.377048313899905"/>
    <n v="-1"/>
    <n v="73.541336390669699"/>
    <n v="-1"/>
    <n v="2.1829086367235"/>
    <n v="-1"/>
    <x v="0"/>
    <x v="0"/>
    <x v="0"/>
  </r>
  <r>
    <n v="5085"/>
    <n v="4949"/>
    <m/>
    <x v="3"/>
    <n v="1"/>
    <n v="806"/>
    <n v="-1"/>
    <n v="3224"/>
    <n v="-1"/>
    <n v="50.509638573418101"/>
    <n v="-1"/>
    <n v="54.306034594859703"/>
    <n v="-1"/>
    <n v="46.489865071608698"/>
    <n v="-1"/>
    <n v="1.1173417427430401"/>
    <n v="-1"/>
    <x v="0"/>
    <x v="0"/>
    <x v="0"/>
  </r>
  <r>
    <n v="5085"/>
    <n v="4950"/>
    <m/>
    <x v="3"/>
    <n v="1"/>
    <n v="1349"/>
    <n v="-1"/>
    <n v="5396"/>
    <n v="-1"/>
    <n v="47.598527109021397"/>
    <n v="-1"/>
    <n v="78.263992447833203"/>
    <n v="-1"/>
    <n v="69.322595707882499"/>
    <n v="-1"/>
    <n v="0.66691432423503605"/>
    <n v="-1"/>
    <x v="0"/>
    <x v="0"/>
    <x v="0"/>
  </r>
  <r>
    <n v="5085"/>
    <n v="4951"/>
    <m/>
    <x v="3"/>
    <n v="1"/>
    <n v="1396"/>
    <n v="-1"/>
    <n v="5584"/>
    <n v="-1"/>
    <n v="47.929119103728503"/>
    <n v="-1"/>
    <n v="79.917338742536899"/>
    <n v="-1"/>
    <n v="70.686525460131193"/>
    <n v="-1"/>
    <n v="0.64421761687865098"/>
    <n v="-1"/>
    <x v="0"/>
    <x v="0"/>
    <x v="0"/>
  </r>
  <r>
    <n v="5085"/>
    <n v="4953"/>
    <m/>
    <x v="3"/>
    <n v="1"/>
    <n v="86"/>
    <n v="-1"/>
    <n v="344"/>
    <n v="-1"/>
    <n v="37.489993773121"/>
    <n v="-1"/>
    <n v="8.2429251042997809"/>
    <n v="-1"/>
    <n v="7.1382882933874399"/>
    <n v="-1"/>
    <n v="9.5558688811780499"/>
    <n v="-1"/>
    <x v="0"/>
    <x v="0"/>
    <x v="0"/>
  </r>
  <r>
    <n v="5085"/>
    <n v="4954"/>
    <m/>
    <x v="3"/>
    <n v="1"/>
    <n v="128"/>
    <n v="-1"/>
    <n v="512"/>
    <n v="-1"/>
    <n v="40.7383211087974"/>
    <n v="-1"/>
    <n v="24.030288654698101"/>
    <n v="-1"/>
    <n v="25.524473794925399"/>
    <n v="-1"/>
    <n v="6.9238118892317502"/>
    <n v="-1"/>
    <x v="0"/>
    <x v="0"/>
    <x v="0"/>
  </r>
  <r>
    <n v="5085"/>
    <n v="6357"/>
    <m/>
    <x v="3"/>
    <n v="1"/>
    <n v="207"/>
    <n v="-1"/>
    <n v="828"/>
    <n v="-1"/>
    <n v="44.228014185269899"/>
    <n v="-1"/>
    <n v="18.0688328396275"/>
    <n v="-1"/>
    <n v="16.6359622080851"/>
    <n v="-1"/>
    <n v="4.2678853361106004"/>
    <n v="-1"/>
    <x v="0"/>
    <x v="0"/>
    <x v="0"/>
  </r>
  <r>
    <n v="5085"/>
    <n v="6368"/>
    <m/>
    <x v="3"/>
    <n v="1"/>
    <n v="411"/>
    <n v="-1"/>
    <n v="1644"/>
    <n v="-1"/>
    <n v="32.566431076298798"/>
    <n v="-1"/>
    <n v="43.893395055614903"/>
    <n v="-1"/>
    <n v="39.4734497005756"/>
    <n v="-1"/>
    <n v="2.1465935652915502"/>
    <n v="-1"/>
    <x v="0"/>
    <x v="0"/>
    <x v="0"/>
  </r>
  <r>
    <n v="5085"/>
    <n v="6639"/>
    <m/>
    <x v="3"/>
    <n v="1"/>
    <n v="73"/>
    <n v="-1"/>
    <n v="292"/>
    <n v="-1"/>
    <n v="39.456714736231703"/>
    <n v="-1"/>
    <n v="7.47597060231565"/>
    <n v="-1"/>
    <n v="4.3158974227155102"/>
    <n v="-1"/>
    <n v="11.8285506223925"/>
    <n v="-1"/>
    <x v="0"/>
    <x v="1"/>
    <x v="0"/>
  </r>
  <r>
    <n v="5085"/>
    <n v="6640"/>
    <m/>
    <x v="3"/>
    <n v="1"/>
    <n v="586"/>
    <n v="-1"/>
    <n v="2344"/>
    <n v="-1"/>
    <n v="42.981695456047198"/>
    <n v="-1"/>
    <n v="47.307883824714096"/>
    <n v="-1"/>
    <n v="30.191257669156201"/>
    <n v="-1"/>
    <n v="1.53347800235955"/>
    <n v="-1"/>
    <x v="0"/>
    <x v="2"/>
    <x v="0"/>
  </r>
  <r>
    <n v="5085"/>
    <n v="6641"/>
    <m/>
    <x v="3"/>
    <n v="1"/>
    <n v="126"/>
    <n v="-1"/>
    <n v="504"/>
    <n v="-1"/>
    <n v="29.2295784127834"/>
    <n v="-1"/>
    <n v="54.417845379515803"/>
    <n v="-1"/>
    <n v="38.557737794307599"/>
    <n v="-1"/>
    <n v="7.0322669159817401"/>
    <n v="-1"/>
    <x v="0"/>
    <x v="3"/>
    <x v="0"/>
  </r>
  <r>
    <n v="5085"/>
    <n v="6642"/>
    <m/>
    <x v="3"/>
    <n v="1"/>
    <n v="427"/>
    <n v="-1"/>
    <n v="1708"/>
    <n v="-1"/>
    <n v="38.1055670856543"/>
    <n v="-1"/>
    <n v="37.528980682961397"/>
    <n v="-1"/>
    <n v="23.551360147677499"/>
    <n v="-1"/>
    <n v="2.0643900761057501"/>
    <n v="-1"/>
    <x v="0"/>
    <x v="4"/>
    <x v="0"/>
  </r>
  <r>
    <n v="5085"/>
    <n v="6644"/>
    <m/>
    <x v="3"/>
    <n v="1"/>
    <n v="824"/>
    <n v="-1"/>
    <n v="3296"/>
    <n v="-1"/>
    <n v="34.208158814324399"/>
    <n v="-1"/>
    <n v="81.077803433728604"/>
    <n v="-1"/>
    <n v="46.957702703948797"/>
    <n v="-1"/>
    <n v="1.09196295976974"/>
    <n v="-1"/>
    <x v="0"/>
    <x v="19"/>
    <x v="0"/>
  </r>
  <r>
    <n v="5085"/>
    <n v="6645"/>
    <m/>
    <x v="3"/>
    <n v="1"/>
    <n v="453"/>
    <n v="-1"/>
    <n v="1812"/>
    <n v="-1"/>
    <n v="53.326074731697801"/>
    <n v="-1"/>
    <n v="32.321766925358403"/>
    <n v="-1"/>
    <n v="22.250858480570201"/>
    <n v="-1"/>
    <n v="1.9905381405535501"/>
    <n v="-1"/>
    <x v="0"/>
    <x v="21"/>
    <x v="0"/>
  </r>
  <r>
    <n v="5085"/>
    <n v="6646"/>
    <m/>
    <x v="3"/>
    <n v="1"/>
    <n v="559"/>
    <n v="-1"/>
    <n v="2236"/>
    <n v="-1"/>
    <n v="45.431223559532398"/>
    <n v="-1"/>
    <n v="46.173186341118999"/>
    <n v="-1"/>
    <n v="26.730476703064401"/>
    <n v="-1"/>
    <n v="1.6128100242486501"/>
    <n v="-1"/>
    <x v="0"/>
    <x v="18"/>
    <x v="0"/>
  </r>
  <r>
    <n v="5085"/>
    <n v="6647"/>
    <m/>
    <x v="3"/>
    <n v="1"/>
    <n v="236"/>
    <n v="-1"/>
    <n v="944"/>
    <n v="-1"/>
    <n v="55.701908137042999"/>
    <n v="-1"/>
    <n v="16.742613844069002"/>
    <n v="-1"/>
    <n v="9.6741202552250005"/>
    <n v="-1"/>
    <n v="3.8209503623055698"/>
    <n v="-1"/>
    <x v="0"/>
    <x v="17"/>
    <x v="0"/>
  </r>
  <r>
    <n v="5085"/>
    <n v="6760"/>
    <m/>
    <x v="3"/>
    <n v="1"/>
    <n v="786"/>
    <n v="-1"/>
    <n v="3144"/>
    <n v="-1"/>
    <n v="46.914291977055498"/>
    <n v="-1"/>
    <n v="59.819242915662898"/>
    <n v="-1"/>
    <n v="35.549981989225699"/>
    <n v="-1"/>
    <n v="1.1462952194715701"/>
    <n v="-1"/>
    <x v="0"/>
    <x v="16"/>
    <x v="0"/>
  </r>
  <r>
    <n v="5085"/>
    <n v="6761"/>
    <m/>
    <x v="3"/>
    <n v="1"/>
    <n v="1373"/>
    <n v="-1"/>
    <n v="5492"/>
    <n v="-1"/>
    <n v="48.741186705314298"/>
    <n v="-1"/>
    <n v="87.266587822433706"/>
    <n v="-1"/>
    <n v="53.6641703057754"/>
    <n v="-1"/>
    <n v="0.65624443524794296"/>
    <n v="-1"/>
    <x v="0"/>
    <x v="20"/>
    <x v="0"/>
  </r>
  <r>
    <n v="5085"/>
    <n v="6762"/>
    <m/>
    <x v="3"/>
    <n v="1"/>
    <n v="73"/>
    <n v="-1"/>
    <n v="292"/>
    <n v="-1"/>
    <n v="39.456714736231703"/>
    <n v="-1"/>
    <n v="7.47597060231565"/>
    <n v="-1"/>
    <n v="4.3158974227155102"/>
    <n v="-1"/>
    <n v="11.8285506223925"/>
    <n v="-1"/>
    <x v="0"/>
    <x v="6"/>
    <x v="0"/>
  </r>
  <r>
    <n v="5085"/>
    <n v="6763"/>
    <m/>
    <x v="3"/>
    <n v="1"/>
    <n v="452"/>
    <n v="-1"/>
    <n v="1808"/>
    <n v="-1"/>
    <n v="37.079375951733702"/>
    <n v="-1"/>
    <n v="42.226310249090503"/>
    <n v="-1"/>
    <n v="26.5365159272698"/>
    <n v="-1"/>
    <n v="1.9786214090165199"/>
    <n v="-1"/>
    <x v="0"/>
    <x v="7"/>
    <x v="0"/>
  </r>
  <r>
    <n v="5085"/>
    <n v="6764"/>
    <m/>
    <x v="3"/>
    <n v="1"/>
    <n v="79"/>
    <n v="-1"/>
    <n v="316"/>
    <n v="-1"/>
    <n v="39.664032495321202"/>
    <n v="-1"/>
    <n v="7.3619836798870102"/>
    <n v="-1"/>
    <n v="4.2673376399210898"/>
    <n v="-1"/>
    <n v="10.0300367250319"/>
    <n v="-1"/>
    <x v="0"/>
    <x v="8"/>
    <x v="0"/>
  </r>
  <r>
    <n v="5085"/>
    <n v="6765"/>
    <m/>
    <x v="3"/>
    <n v="1"/>
    <n v="58"/>
    <n v="-1"/>
    <n v="232"/>
    <n v="-1"/>
    <n v="23.974691824133501"/>
    <n v="-1"/>
    <n v="38.8208715801808"/>
    <n v="-1"/>
    <n v="22.913764020720901"/>
    <n v="-1"/>
    <n v="13.9442293809216"/>
    <n v="-1"/>
    <x v="0"/>
    <x v="9"/>
    <x v="0"/>
  </r>
  <r>
    <n v="5085"/>
    <n v="6767"/>
    <m/>
    <x v="3"/>
    <n v="1"/>
    <n v="140"/>
    <n v="-1"/>
    <n v="560"/>
    <n v="-1"/>
    <n v="47.046204895022903"/>
    <n v="-1"/>
    <n v="11.1257611801912"/>
    <n v="-1"/>
    <n v="7.6097355166225"/>
    <n v="-1"/>
    <n v="6.44159944434114"/>
    <n v="-1"/>
    <x v="0"/>
    <x v="10"/>
    <x v="0"/>
  </r>
  <r>
    <n v="5085"/>
    <n v="6768"/>
    <m/>
    <x v="3"/>
    <n v="1"/>
    <n v="86"/>
    <n v="-1"/>
    <n v="344"/>
    <n v="-1"/>
    <n v="37.910437775786797"/>
    <n v="-1"/>
    <n v="8.5817485576054704"/>
    <n v="-1"/>
    <n v="5.1146338057838001"/>
    <n v="-1"/>
    <n v="9.5464641880128607"/>
    <n v="-1"/>
    <x v="0"/>
    <x v="11"/>
    <x v="0"/>
  </r>
  <r>
    <n v="5085"/>
    <n v="6770"/>
    <m/>
    <x v="3"/>
    <n v="1"/>
    <n v="828"/>
    <n v="-1"/>
    <n v="3312"/>
    <n v="-1"/>
    <n v="51.715868536513803"/>
    <n v="-1"/>
    <n v="56.145759872447101"/>
    <n v="-1"/>
    <n v="32.900236445660902"/>
    <n v="-1"/>
    <n v="1.0852470505929199"/>
    <n v="-1"/>
    <x v="0"/>
    <x v="15"/>
    <x v="0"/>
  </r>
  <r>
    <n v="5085"/>
    <n v="6775"/>
    <m/>
    <x v="3"/>
    <n v="1"/>
    <n v="84"/>
    <n v="-1"/>
    <n v="336"/>
    <n v="-1"/>
    <n v="38.228017398827099"/>
    <n v="-1"/>
    <n v="8.8465942302755796"/>
    <n v="-1"/>
    <n v="5.2169613671723001"/>
    <n v="-1"/>
    <n v="10.543026134255999"/>
    <n v="-1"/>
    <x v="0"/>
    <x v="12"/>
    <x v="0"/>
  </r>
  <r>
    <n v="5085"/>
    <n v="6776"/>
    <m/>
    <x v="3"/>
    <n v="1"/>
    <n v="79"/>
    <n v="-1"/>
    <n v="316"/>
    <n v="-1"/>
    <n v="39.7415233418062"/>
    <n v="-1"/>
    <n v="7.3259031156689698"/>
    <n v="-1"/>
    <n v="4.24642371828637"/>
    <n v="-1"/>
    <n v="10.030184483692199"/>
    <n v="-1"/>
    <x v="0"/>
    <x v="13"/>
    <x v="0"/>
  </r>
  <r>
    <n v="5085"/>
    <n v="6777"/>
    <m/>
    <x v="3"/>
    <n v="1"/>
    <n v="88"/>
    <n v="-1"/>
    <n v="352"/>
    <n v="-1"/>
    <n v="38.189148118784701"/>
    <n v="-1"/>
    <n v="8.5629778550187599"/>
    <n v="-1"/>
    <n v="5.1060176169317701"/>
    <n v="-1"/>
    <n v="10.215085953319701"/>
    <n v="-1"/>
    <x v="0"/>
    <x v="14"/>
    <x v="0"/>
  </r>
  <r>
    <n v="5085"/>
    <n v="2959"/>
    <m/>
    <x v="3"/>
    <n v="2"/>
    <n v="212"/>
    <n v="-1"/>
    <n v="848"/>
    <n v="-1"/>
    <n v="47.663308786418803"/>
    <n v="-1"/>
    <n v="16.576555184601101"/>
    <n v="-1"/>
    <n v="15.452092949401001"/>
    <n v="-1"/>
    <n v="4.2572062921051899"/>
    <n v="-1"/>
    <x v="1"/>
    <x v="0"/>
    <x v="0"/>
  </r>
  <r>
    <n v="5085"/>
    <n v="3659"/>
    <m/>
    <x v="3"/>
    <n v="2"/>
    <n v="481"/>
    <n v="-1"/>
    <n v="1924"/>
    <n v="-1"/>
    <n v="37.714788652084103"/>
    <n v="-1"/>
    <n v="40.694309692618198"/>
    <n v="-1"/>
    <n v="36.4054135816464"/>
    <n v="-1"/>
    <n v="1.86868546316116"/>
    <n v="-1"/>
    <x v="1"/>
    <x v="0"/>
    <x v="0"/>
  </r>
  <r>
    <n v="5085"/>
    <n v="3660"/>
    <m/>
    <x v="3"/>
    <n v="2"/>
    <n v="1793"/>
    <n v="-1"/>
    <n v="7172"/>
    <n v="-1"/>
    <n v="46.170349155671602"/>
    <n v="-1"/>
    <n v="94.436475138579993"/>
    <n v="-1"/>
    <n v="82.840578867480602"/>
    <n v="-1"/>
    <n v="0.50214684508095997"/>
    <n v="-1"/>
    <x v="1"/>
    <x v="0"/>
    <x v="0"/>
  </r>
  <r>
    <n v="5085"/>
    <n v="4524"/>
    <m/>
    <x v="3"/>
    <n v="2"/>
    <n v="393"/>
    <n v="-1"/>
    <n v="1572"/>
    <n v="-1"/>
    <n v="26.469954918493301"/>
    <n v="-1"/>
    <n v="82.290809219327002"/>
    <n v="-1"/>
    <n v="74.239341527032806"/>
    <n v="-1"/>
    <n v="2.2219332382047599"/>
    <n v="-1"/>
    <x v="1"/>
    <x v="0"/>
    <x v="0"/>
  </r>
  <r>
    <n v="5085"/>
    <n v="4949"/>
    <m/>
    <x v="3"/>
    <n v="2"/>
    <n v="816"/>
    <n v="-1"/>
    <n v="3264"/>
    <n v="-1"/>
    <n v="49.8272519767999"/>
    <n v="-1"/>
    <n v="56.161253224927499"/>
    <n v="-1"/>
    <n v="48.208399512732001"/>
    <n v="-1"/>
    <n v="1.10366320263382"/>
    <n v="-1"/>
    <x v="1"/>
    <x v="0"/>
    <x v="0"/>
  </r>
  <r>
    <n v="5085"/>
    <n v="4950"/>
    <m/>
    <x v="3"/>
    <n v="2"/>
    <n v="1784"/>
    <n v="-1"/>
    <n v="7136"/>
    <n v="-1"/>
    <n v="45.311990365681602"/>
    <n v="-1"/>
    <n v="92.395824738074197"/>
    <n v="-1"/>
    <n v="80.952464430987604"/>
    <n v="-1"/>
    <n v="0.50517203920572795"/>
    <n v="-1"/>
    <x v="1"/>
    <x v="0"/>
    <x v="0"/>
  </r>
  <r>
    <n v="5085"/>
    <n v="4951"/>
    <m/>
    <x v="3"/>
    <n v="2"/>
    <n v="1800"/>
    <n v="-1"/>
    <n v="7200"/>
    <n v="-1"/>
    <n v="43.554344957298397"/>
    <n v="-1"/>
    <n v="98.756899471273201"/>
    <n v="-1"/>
    <n v="86.656779442459296"/>
    <n v="-1"/>
    <n v="0.50079129778535603"/>
    <n v="-1"/>
    <x v="1"/>
    <x v="0"/>
    <x v="0"/>
  </r>
  <r>
    <n v="5085"/>
    <n v="4953"/>
    <m/>
    <x v="3"/>
    <n v="2"/>
    <n v="249"/>
    <n v="-1"/>
    <n v="996"/>
    <n v="-1"/>
    <n v="36.502306228184203"/>
    <n v="-1"/>
    <n v="23.465379019337998"/>
    <n v="-1"/>
    <n v="20.2201606081635"/>
    <n v="-1"/>
    <n v="3.6124182661861499"/>
    <n v="-1"/>
    <x v="1"/>
    <x v="0"/>
    <x v="0"/>
  </r>
  <r>
    <n v="5085"/>
    <n v="4954"/>
    <m/>
    <x v="3"/>
    <n v="2"/>
    <n v="147"/>
    <n v="-1"/>
    <n v="588"/>
    <n v="-1"/>
    <n v="38.704114695506"/>
    <n v="-1"/>
    <n v="25.681988993145001"/>
    <n v="-1"/>
    <n v="26.834540525829102"/>
    <n v="-1"/>
    <n v="6.1510732469514302"/>
    <n v="-1"/>
    <x v="1"/>
    <x v="0"/>
    <x v="0"/>
  </r>
  <r>
    <n v="5085"/>
    <n v="6357"/>
    <m/>
    <x v="3"/>
    <n v="2"/>
    <n v="234"/>
    <n v="-1"/>
    <n v="936"/>
    <n v="-1"/>
    <n v="44.126526368982198"/>
    <n v="-1"/>
    <n v="19.504891981501299"/>
    <n v="-1"/>
    <n v="17.8924270815622"/>
    <n v="-1"/>
    <n v="3.75526953802366"/>
    <n v="-1"/>
    <x v="1"/>
    <x v="0"/>
    <x v="0"/>
  </r>
  <r>
    <n v="5085"/>
    <n v="6368"/>
    <m/>
    <x v="3"/>
    <n v="2"/>
    <n v="476"/>
    <n v="-1"/>
    <n v="1904"/>
    <n v="-1"/>
    <n v="32.003908885305698"/>
    <n v="-1"/>
    <n v="49.658579151795202"/>
    <n v="-1"/>
    <n v="44.3726146195404"/>
    <n v="-1"/>
    <n v="1.89312661995232"/>
    <n v="-1"/>
    <x v="1"/>
    <x v="0"/>
    <x v="0"/>
  </r>
  <r>
    <n v="5085"/>
    <n v="6639"/>
    <m/>
    <x v="3"/>
    <n v="2"/>
    <n v="58"/>
    <n v="-1"/>
    <n v="232"/>
    <n v="-1"/>
    <n v="39.371758177964402"/>
    <n v="-1"/>
    <n v="5.9547724879344797"/>
    <n v="-1"/>
    <n v="3.43692343452682"/>
    <n v="-1"/>
    <n v="15.567894957268701"/>
    <n v="-1"/>
    <x v="1"/>
    <x v="1"/>
    <x v="0"/>
  </r>
  <r>
    <n v="5085"/>
    <n v="6640"/>
    <m/>
    <x v="3"/>
    <n v="2"/>
    <n v="698"/>
    <n v="-1"/>
    <n v="2792"/>
    <n v="-1"/>
    <n v="42.610056634396997"/>
    <n v="-1"/>
    <n v="57.014990265692703"/>
    <n v="-1"/>
    <n v="36.081497203017598"/>
    <n v="-1"/>
    <n v="1.28893402686751"/>
    <n v="-1"/>
    <x v="1"/>
    <x v="2"/>
    <x v="0"/>
  </r>
  <r>
    <n v="5085"/>
    <n v="6641"/>
    <m/>
    <x v="3"/>
    <n v="2"/>
    <n v="134"/>
    <n v="-1"/>
    <n v="536"/>
    <n v="-1"/>
    <n v="29.9104518901005"/>
    <n v="-1"/>
    <n v="61.082896854672398"/>
    <n v="-1"/>
    <n v="41.977509481378803"/>
    <n v="-1"/>
    <n v="6.7107906295686899"/>
    <n v="-1"/>
    <x v="1"/>
    <x v="3"/>
    <x v="0"/>
  </r>
  <r>
    <n v="5085"/>
    <n v="6642"/>
    <m/>
    <x v="3"/>
    <n v="2"/>
    <n v="476"/>
    <n v="-1"/>
    <n v="1904"/>
    <n v="-1"/>
    <n v="38.136351582072599"/>
    <n v="-1"/>
    <n v="42.030477550359102"/>
    <n v="-1"/>
    <n v="26.2060603478721"/>
    <n v="-1"/>
    <n v="1.8864648901702601"/>
    <n v="-1"/>
    <x v="1"/>
    <x v="4"/>
    <x v="0"/>
  </r>
  <r>
    <n v="5085"/>
    <n v="6644"/>
    <m/>
    <x v="3"/>
    <n v="2"/>
    <n v="1066"/>
    <n v="-1"/>
    <n v="4264"/>
    <n v="-1"/>
    <n v="32.110275384247998"/>
    <n v="-1"/>
    <n v="108.417602770187"/>
    <n v="-1"/>
    <n v="62.834537418390198"/>
    <n v="-1"/>
    <n v="0.844336635396855"/>
    <n v="-1"/>
    <x v="1"/>
    <x v="19"/>
    <x v="0"/>
  </r>
  <r>
    <n v="5085"/>
    <n v="6645"/>
    <m/>
    <x v="3"/>
    <n v="2"/>
    <n v="717"/>
    <n v="-1"/>
    <n v="2868"/>
    <n v="-1"/>
    <n v="52.583740694124799"/>
    <n v="-1"/>
    <n v="48.9884088889673"/>
    <n v="-1"/>
    <n v="31.688106466304198"/>
    <n v="-1"/>
    <n v="1.2437260243875901"/>
    <n v="-1"/>
    <x v="1"/>
    <x v="21"/>
    <x v="0"/>
  </r>
  <r>
    <n v="5085"/>
    <n v="6646"/>
    <m/>
    <x v="3"/>
    <n v="2"/>
    <n v="706"/>
    <n v="-1"/>
    <n v="2824"/>
    <n v="-1"/>
    <n v="44.837916665112097"/>
    <n v="-1"/>
    <n v="58.459749757563301"/>
    <n v="-1"/>
    <n v="33.891305340699702"/>
    <n v="-1"/>
    <n v="1.2742357419994099"/>
    <n v="-1"/>
    <x v="1"/>
    <x v="18"/>
    <x v="0"/>
  </r>
  <r>
    <n v="5085"/>
    <n v="6647"/>
    <m/>
    <x v="3"/>
    <n v="2"/>
    <n v="364"/>
    <n v="-1"/>
    <n v="1456"/>
    <n v="-1"/>
    <n v="55.1203946644669"/>
    <n v="-1"/>
    <n v="26.072607215815399"/>
    <n v="-1"/>
    <n v="15.138287439523699"/>
    <n v="-1"/>
    <n v="2.4776253447881502"/>
    <n v="-1"/>
    <x v="1"/>
    <x v="17"/>
    <x v="0"/>
  </r>
  <r>
    <n v="5085"/>
    <n v="6760"/>
    <m/>
    <x v="3"/>
    <n v="2"/>
    <n v="803"/>
    <n v="-1"/>
    <n v="3212"/>
    <n v="-1"/>
    <n v="24.054534311896798"/>
    <n v="-1"/>
    <n v="122.442717370682"/>
    <n v="-1"/>
    <n v="72.591133474485105"/>
    <n v="-1"/>
    <n v="1.1210029649655"/>
    <n v="-1"/>
    <x v="1"/>
    <x v="16"/>
    <x v="0"/>
  </r>
  <r>
    <n v="5085"/>
    <n v="6761"/>
    <m/>
    <x v="3"/>
    <n v="2"/>
    <n v="1797"/>
    <n v="-1"/>
    <n v="7188"/>
    <n v="-1"/>
    <n v="46.142284727236898"/>
    <n v="-1"/>
    <n v="110.997301618986"/>
    <n v="-1"/>
    <n v="67.386715794865694"/>
    <n v="-1"/>
    <n v="0.50240501890142897"/>
    <n v="-1"/>
    <x v="1"/>
    <x v="20"/>
    <x v="0"/>
  </r>
  <r>
    <n v="5085"/>
    <n v="6762"/>
    <m/>
    <x v="3"/>
    <n v="2"/>
    <n v="58"/>
    <n v="-1"/>
    <n v="232"/>
    <n v="-1"/>
    <n v="39.371758177964402"/>
    <n v="-1"/>
    <n v="5.9547724879344797"/>
    <n v="-1"/>
    <n v="3.43692343452682"/>
    <n v="-1"/>
    <n v="15.567894957268701"/>
    <n v="-1"/>
    <x v="1"/>
    <x v="6"/>
    <x v="0"/>
  </r>
  <r>
    <n v="5085"/>
    <n v="6763"/>
    <m/>
    <x v="3"/>
    <n v="2"/>
    <n v="474"/>
    <n v="-1"/>
    <n v="1896"/>
    <n v="-1"/>
    <n v="36.646487692440303"/>
    <n v="-1"/>
    <n v="42.927726610051202"/>
    <n v="-1"/>
    <n v="26.692720706771102"/>
    <n v="-1"/>
    <n v="1.86887589690148"/>
    <n v="-1"/>
    <x v="1"/>
    <x v="7"/>
    <x v="0"/>
  </r>
  <r>
    <n v="5085"/>
    <n v="6764"/>
    <m/>
    <x v="3"/>
    <n v="2"/>
    <n v="108"/>
    <n v="-1"/>
    <n v="432"/>
    <n v="-1"/>
    <n v="39.923169389376902"/>
    <n v="-1"/>
    <n v="10.6716780360466"/>
    <n v="-1"/>
    <n v="6.2463725644645498"/>
    <n v="-1"/>
    <n v="8.0725896439519005"/>
    <n v="-1"/>
    <x v="1"/>
    <x v="8"/>
    <x v="0"/>
  </r>
  <r>
    <n v="5085"/>
    <n v="6765"/>
    <m/>
    <x v="3"/>
    <n v="2"/>
    <n v="81"/>
    <n v="-1"/>
    <n v="324"/>
    <n v="-1"/>
    <n v="22.169924125599799"/>
    <n v="-1"/>
    <n v="75.481849381764604"/>
    <n v="-1"/>
    <n v="45.423285012472398"/>
    <n v="-1"/>
    <n v="9.7203466116176802"/>
    <n v="-1"/>
    <x v="1"/>
    <x v="9"/>
    <x v="0"/>
  </r>
  <r>
    <n v="5085"/>
    <n v="6767"/>
    <m/>
    <x v="3"/>
    <n v="2"/>
    <n v="142"/>
    <n v="-1"/>
    <n v="568"/>
    <n v="-1"/>
    <n v="46.702976222995602"/>
    <n v="-1"/>
    <n v="11.6130974187133"/>
    <n v="-1"/>
    <n v="8.0535250791868602"/>
    <n v="-1"/>
    <n v="6.2983346370783702"/>
    <n v="-1"/>
    <x v="1"/>
    <x v="10"/>
    <x v="0"/>
  </r>
  <r>
    <n v="5085"/>
    <n v="6768"/>
    <m/>
    <x v="3"/>
    <n v="2"/>
    <n v="250"/>
    <n v="-1"/>
    <n v="1000"/>
    <n v="-1"/>
    <n v="35.200766783973599"/>
    <n v="-1"/>
    <n v="31.814099274200998"/>
    <n v="-1"/>
    <n v="18.8260343987276"/>
    <n v="-1"/>
    <n v="3.6032934149806501"/>
    <n v="-1"/>
    <x v="1"/>
    <x v="11"/>
    <x v="0"/>
  </r>
  <r>
    <n v="5085"/>
    <n v="6770"/>
    <m/>
    <x v="3"/>
    <n v="2"/>
    <n v="829"/>
    <n v="-1"/>
    <n v="3316"/>
    <n v="-1"/>
    <n v="51.852922308960601"/>
    <n v="-1"/>
    <n v="56.803496750412997"/>
    <n v="-1"/>
    <n v="33.407646182404399"/>
    <n v="-1"/>
    <n v="1.0864452138282701"/>
    <n v="-1"/>
    <x v="1"/>
    <x v="15"/>
    <x v="0"/>
  </r>
  <r>
    <n v="5085"/>
    <n v="6775"/>
    <m/>
    <x v="3"/>
    <n v="2"/>
    <n v="85"/>
    <n v="-1"/>
    <n v="340"/>
    <n v="-1"/>
    <n v="39.468103822663799"/>
    <n v="-1"/>
    <n v="8.6522998162137306"/>
    <n v="-1"/>
    <n v="5.3392118468181398"/>
    <n v="-1"/>
    <n v="10.576424742450801"/>
    <n v="-1"/>
    <x v="1"/>
    <x v="12"/>
    <x v="0"/>
  </r>
  <r>
    <n v="5085"/>
    <n v="6776"/>
    <m/>
    <x v="3"/>
    <n v="2"/>
    <n v="108"/>
    <n v="-1"/>
    <n v="432"/>
    <n v="-1"/>
    <n v="40.101008189804702"/>
    <n v="-1"/>
    <n v="10.6603871795788"/>
    <n v="-1"/>
    <n v="6.23976377287328"/>
    <n v="-1"/>
    <n v="8.0739153334578901"/>
    <n v="-1"/>
    <x v="1"/>
    <x v="13"/>
    <x v="0"/>
  </r>
  <r>
    <n v="5085"/>
    <n v="6777"/>
    <m/>
    <x v="3"/>
    <n v="2"/>
    <n v="224"/>
    <n v="-1"/>
    <n v="896"/>
    <n v="-1"/>
    <n v="36.909627349697701"/>
    <n v="-1"/>
    <n v="22.7522394014862"/>
    <n v="-1"/>
    <n v="13.480185364539899"/>
    <n v="-1"/>
    <n v="3.5832476719675999"/>
    <n v="-1"/>
    <x v="1"/>
    <x v="14"/>
    <x v="0"/>
  </r>
  <r>
    <n v="5085"/>
    <n v="2959"/>
    <m/>
    <x v="3"/>
    <n v="3"/>
    <n v="222"/>
    <n v="-1"/>
    <n v="888"/>
    <n v="-1"/>
    <n v="47.513787315627397"/>
    <n v="-1"/>
    <n v="17.137833834315799"/>
    <n v="-1"/>
    <n v="16.230371734201398"/>
    <n v="-1"/>
    <n v="4.0285724884727001"/>
    <n v="-1"/>
    <x v="2"/>
    <x v="0"/>
    <x v="0"/>
  </r>
  <r>
    <n v="5085"/>
    <n v="3659"/>
    <m/>
    <x v="3"/>
    <n v="3"/>
    <n v="495"/>
    <n v="-1"/>
    <n v="1980"/>
    <n v="-1"/>
    <n v="38.187554866945497"/>
    <n v="-1"/>
    <n v="42.004028565314101"/>
    <n v="-1"/>
    <n v="37.605038505127098"/>
    <n v="-1"/>
    <n v="1.8185014882630399"/>
    <n v="-1"/>
    <x v="2"/>
    <x v="0"/>
    <x v="0"/>
  </r>
  <r>
    <n v="5085"/>
    <n v="3660"/>
    <m/>
    <x v="3"/>
    <n v="3"/>
    <n v="1809"/>
    <n v="-1"/>
    <n v="7236"/>
    <n v="-1"/>
    <n v="40.673856407628001"/>
    <n v="-1"/>
    <n v="103.69451562744599"/>
    <n v="-1"/>
    <n v="90.791532629391099"/>
    <n v="-1"/>
    <n v="0.49792529914614903"/>
    <n v="-1"/>
    <x v="2"/>
    <x v="0"/>
    <x v="0"/>
  </r>
  <r>
    <n v="5085"/>
    <n v="4524"/>
    <m/>
    <x v="3"/>
    <n v="3"/>
    <n v="388"/>
    <n v="-1"/>
    <n v="1552"/>
    <n v="-1"/>
    <n v="25.7285670369419"/>
    <n v="-1"/>
    <n v="100.740730037593"/>
    <n v="-1"/>
    <n v="90.238026310202898"/>
    <n v="-1"/>
    <n v="2.2326182098515202"/>
    <n v="-1"/>
    <x v="2"/>
    <x v="0"/>
    <x v="0"/>
  </r>
  <r>
    <n v="5085"/>
    <n v="4949"/>
    <m/>
    <x v="3"/>
    <n v="3"/>
    <n v="814"/>
    <n v="-1"/>
    <n v="3256"/>
    <n v="-1"/>
    <n v="49.740760742597303"/>
    <n v="-1"/>
    <n v="57.147693651685998"/>
    <n v="-1"/>
    <n v="48.9532395288971"/>
    <n v="-1"/>
    <n v="1.1065886397692499"/>
    <n v="-1"/>
    <x v="2"/>
    <x v="0"/>
    <x v="0"/>
  </r>
  <r>
    <n v="5085"/>
    <n v="4950"/>
    <m/>
    <x v="3"/>
    <n v="3"/>
    <n v="1794"/>
    <n v="-1"/>
    <n v="7176"/>
    <n v="-1"/>
    <n v="37.147377327855203"/>
    <n v="-1"/>
    <n v="107.39535231908199"/>
    <n v="-1"/>
    <n v="94.2554901214355"/>
    <n v="-1"/>
    <n v="0.50267579581913902"/>
    <n v="-1"/>
    <x v="2"/>
    <x v="0"/>
    <x v="0"/>
  </r>
  <r>
    <n v="5085"/>
    <n v="4951"/>
    <m/>
    <x v="3"/>
    <n v="3"/>
    <n v="1819"/>
    <n v="-1"/>
    <n v="7276"/>
    <n v="-1"/>
    <n v="41.405200989232597"/>
    <n v="-1"/>
    <n v="103.220130754994"/>
    <n v="-1"/>
    <n v="90.376152779275102"/>
    <n v="-1"/>
    <n v="0.49501733694896499"/>
    <n v="-1"/>
    <x v="2"/>
    <x v="0"/>
    <x v="0"/>
  </r>
  <r>
    <n v="5085"/>
    <n v="4953"/>
    <m/>
    <x v="3"/>
    <n v="3"/>
    <n v="269"/>
    <n v="-1"/>
    <n v="1076"/>
    <n v="-1"/>
    <n v="36.675759132403797"/>
    <n v="-1"/>
    <n v="26.220442250500501"/>
    <n v="-1"/>
    <n v="22.619719007512501"/>
    <n v="-1"/>
    <n v="3.2732363941307301"/>
    <n v="-1"/>
    <x v="2"/>
    <x v="0"/>
    <x v="0"/>
  </r>
  <r>
    <n v="5085"/>
    <n v="4954"/>
    <m/>
    <x v="3"/>
    <n v="3"/>
    <n v="163"/>
    <n v="-1"/>
    <n v="652"/>
    <n v="-1"/>
    <n v="40.461133956206702"/>
    <n v="-1"/>
    <n v="31.789141755638401"/>
    <n v="-1"/>
    <n v="32.772106072482103"/>
    <n v="-1"/>
    <n v="5.4394993447350899"/>
    <n v="-1"/>
    <x v="2"/>
    <x v="0"/>
    <x v="0"/>
  </r>
  <r>
    <n v="5085"/>
    <n v="6357"/>
    <m/>
    <x v="3"/>
    <n v="3"/>
    <n v="265"/>
    <n v="-1"/>
    <n v="1060"/>
    <n v="-1"/>
    <n v="43.808879329242799"/>
    <n v="-1"/>
    <n v="22.7665048708797"/>
    <n v="-1"/>
    <n v="20.723782134259501"/>
    <n v="-1"/>
    <n v="3.2899611196528999"/>
    <n v="-1"/>
    <x v="2"/>
    <x v="0"/>
    <x v="0"/>
  </r>
  <r>
    <n v="5085"/>
    <n v="6368"/>
    <m/>
    <x v="3"/>
    <n v="3"/>
    <n v="489"/>
    <n v="-1"/>
    <n v="1956"/>
    <n v="-1"/>
    <n v="31.577708260862298"/>
    <n v="-1"/>
    <n v="53.752212838310797"/>
    <n v="-1"/>
    <n v="48.153623831110203"/>
    <n v="-1"/>
    <n v="1.8320220526376501"/>
    <n v="-1"/>
    <x v="2"/>
    <x v="0"/>
    <x v="0"/>
  </r>
  <r>
    <n v="5085"/>
    <n v="6639"/>
    <m/>
    <x v="3"/>
    <n v="3"/>
    <n v="85"/>
    <n v="-1"/>
    <n v="340"/>
    <n v="-1"/>
    <n v="39.870442993793802"/>
    <n v="-1"/>
    <n v="8.6130214823165492"/>
    <n v="-1"/>
    <n v="5.0248617168529304"/>
    <n v="-1"/>
    <n v="10.554649374796201"/>
    <n v="-1"/>
    <x v="2"/>
    <x v="1"/>
    <x v="0"/>
  </r>
  <r>
    <n v="5085"/>
    <n v="6640"/>
    <m/>
    <x v="3"/>
    <n v="3"/>
    <n v="767"/>
    <n v="-1"/>
    <n v="3068"/>
    <n v="-1"/>
    <n v="40.795187538496201"/>
    <n v="-1"/>
    <n v="65.986429378135895"/>
    <n v="-1"/>
    <n v="41.635092119587704"/>
    <n v="-1"/>
    <n v="1.17397163719574"/>
    <n v="-1"/>
    <x v="2"/>
    <x v="2"/>
    <x v="0"/>
  </r>
  <r>
    <n v="5085"/>
    <n v="6641"/>
    <m/>
    <x v="3"/>
    <n v="3"/>
    <n v="161"/>
    <n v="-1"/>
    <n v="644"/>
    <n v="-1"/>
    <n v="28.3036038265538"/>
    <n v="-1"/>
    <n v="67.282193294441797"/>
    <n v="-1"/>
    <n v="45.842669970084998"/>
    <n v="-1"/>
    <n v="5.4040085365639099"/>
    <n v="-1"/>
    <x v="2"/>
    <x v="3"/>
    <x v="0"/>
  </r>
  <r>
    <n v="5085"/>
    <n v="6642"/>
    <m/>
    <x v="3"/>
    <n v="3"/>
    <n v="491"/>
    <n v="-1"/>
    <n v="1964"/>
    <n v="-1"/>
    <n v="38.3094668778431"/>
    <n v="-1"/>
    <n v="42.768686483902997"/>
    <n v="-1"/>
    <n v="26.747109800432501"/>
    <n v="-1"/>
    <n v="1.8369305692924001"/>
    <n v="-1"/>
    <x v="2"/>
    <x v="4"/>
    <x v="0"/>
  </r>
  <r>
    <n v="5085"/>
    <n v="6644"/>
    <m/>
    <x v="3"/>
    <n v="3"/>
    <n v="1079"/>
    <n v="-1"/>
    <n v="4316"/>
    <n v="-1"/>
    <n v="31.464374889133701"/>
    <n v="-1"/>
    <n v="107.377602907704"/>
    <n v="-1"/>
    <n v="62.193804879022501"/>
    <n v="-1"/>
    <n v="0.83471516625137099"/>
    <n v="-1"/>
    <x v="2"/>
    <x v="19"/>
    <x v="0"/>
  </r>
  <r>
    <n v="5085"/>
    <n v="6645"/>
    <m/>
    <x v="3"/>
    <n v="3"/>
    <n v="709"/>
    <n v="-1"/>
    <n v="2836"/>
    <n v="-1"/>
    <n v="51.496210720967298"/>
    <n v="-1"/>
    <n v="50.322643017853302"/>
    <n v="-1"/>
    <n v="32.727721722912896"/>
    <n v="-1"/>
    <n v="1.26870565075643"/>
    <n v="-1"/>
    <x v="2"/>
    <x v="21"/>
    <x v="0"/>
  </r>
  <r>
    <n v="5085"/>
    <n v="6646"/>
    <m/>
    <x v="3"/>
    <n v="3"/>
    <n v="706"/>
    <n v="-1"/>
    <n v="2824"/>
    <n v="-1"/>
    <n v="45.052997346536998"/>
    <n v="-1"/>
    <n v="58.104116219912299"/>
    <n v="-1"/>
    <n v="33.651030133017997"/>
    <n v="-1"/>
    <n v="1.2756126776866801"/>
    <n v="-1"/>
    <x v="2"/>
    <x v="18"/>
    <x v="0"/>
  </r>
  <r>
    <n v="5085"/>
    <n v="6647"/>
    <m/>
    <x v="3"/>
    <n v="3"/>
    <n v="368"/>
    <n v="-1"/>
    <n v="1472"/>
    <n v="-1"/>
    <n v="54.553419926439801"/>
    <n v="-1"/>
    <n v="26.714833496628302"/>
    <n v="-1"/>
    <n v="15.4778632300347"/>
    <n v="-1"/>
    <n v="2.4452410841522001"/>
    <n v="-1"/>
    <x v="2"/>
    <x v="17"/>
    <x v="0"/>
  </r>
  <r>
    <n v="5085"/>
    <n v="6760"/>
    <m/>
    <x v="3"/>
    <n v="3"/>
    <n v="766"/>
    <n v="-1"/>
    <n v="3064"/>
    <n v="-1"/>
    <n v="15.332004078941999"/>
    <n v="-1"/>
    <n v="149.67779161818899"/>
    <n v="-1"/>
    <n v="88.605233699786297"/>
    <n v="-1"/>
    <n v="1.17161353257179"/>
    <n v="-1"/>
    <x v="2"/>
    <x v="16"/>
    <x v="0"/>
  </r>
  <r>
    <n v="5085"/>
    <n v="6761"/>
    <m/>
    <x v="3"/>
    <n v="3"/>
    <n v="1811"/>
    <n v="-1"/>
    <n v="7244"/>
    <n v="-1"/>
    <n v="41.375520396617503"/>
    <n v="-1"/>
    <n v="121.723851506568"/>
    <n v="-1"/>
    <n v="73.716953089732101"/>
    <n v="-1"/>
    <n v="0.50024604452093302"/>
    <n v="-1"/>
    <x v="2"/>
    <x v="20"/>
    <x v="0"/>
  </r>
  <r>
    <n v="5085"/>
    <n v="6762"/>
    <m/>
    <x v="3"/>
    <n v="3"/>
    <n v="85"/>
    <n v="-1"/>
    <n v="340"/>
    <n v="-1"/>
    <n v="39.870442993793802"/>
    <n v="-1"/>
    <n v="8.6130214823165492"/>
    <n v="-1"/>
    <n v="5.0248617168529304"/>
    <n v="-1"/>
    <n v="10.554649374796201"/>
    <n v="-1"/>
    <x v="2"/>
    <x v="6"/>
    <x v="0"/>
  </r>
  <r>
    <n v="5085"/>
    <n v="6763"/>
    <m/>
    <x v="3"/>
    <n v="3"/>
    <n v="489"/>
    <n v="-1"/>
    <n v="1956"/>
    <n v="-1"/>
    <n v="36.839314540662201"/>
    <n v="-1"/>
    <n v="46.153851528409398"/>
    <n v="-1"/>
    <n v="29.0381716614407"/>
    <n v="-1"/>
    <n v="1.8371710647606401"/>
    <n v="-1"/>
    <x v="2"/>
    <x v="7"/>
    <x v="0"/>
  </r>
  <r>
    <n v="5085"/>
    <n v="6764"/>
    <m/>
    <x v="3"/>
    <n v="3"/>
    <n v="102"/>
    <n v="-1"/>
    <n v="408"/>
    <n v="-1"/>
    <n v="39.059875097470801"/>
    <n v="-1"/>
    <n v="9.8070448214953405"/>
    <n v="-1"/>
    <n v="5.6466402873363899"/>
    <n v="-1"/>
    <n v="8.4838156246921805"/>
    <n v="-1"/>
    <x v="2"/>
    <x v="8"/>
    <x v="0"/>
  </r>
  <r>
    <n v="5085"/>
    <n v="6765"/>
    <m/>
    <x v="3"/>
    <n v="3"/>
    <n v="83"/>
    <n v="-1"/>
    <n v="332"/>
    <n v="-1"/>
    <n v="21.443067836923301"/>
    <n v="-1"/>
    <n v="56.505490482620097"/>
    <n v="-1"/>
    <n v="34.200934149938398"/>
    <n v="-1"/>
    <n v="9.4968139256712902"/>
    <n v="-1"/>
    <x v="2"/>
    <x v="9"/>
    <x v="0"/>
  </r>
  <r>
    <n v="5085"/>
    <n v="6767"/>
    <m/>
    <x v="3"/>
    <n v="3"/>
    <n v="158"/>
    <n v="-1"/>
    <n v="632"/>
    <n v="-1"/>
    <n v="46.3515264987143"/>
    <n v="-1"/>
    <n v="12.798637199847599"/>
    <n v="-1"/>
    <n v="8.7313153226154796"/>
    <n v="-1"/>
    <n v="5.5603603304533902"/>
    <n v="-1"/>
    <x v="2"/>
    <x v="10"/>
    <x v="0"/>
  </r>
  <r>
    <n v="5085"/>
    <n v="6768"/>
    <m/>
    <x v="3"/>
    <n v="3"/>
    <n v="268"/>
    <n v="-1"/>
    <n v="1072"/>
    <n v="-1"/>
    <n v="35.187373676656001"/>
    <n v="-1"/>
    <n v="35.473017469011403"/>
    <n v="-1"/>
    <n v="21.022462086986302"/>
    <n v="-1"/>
    <n v="3.2646130002079299"/>
    <n v="-1"/>
    <x v="2"/>
    <x v="11"/>
    <x v="0"/>
  </r>
  <r>
    <n v="5085"/>
    <n v="6770"/>
    <m/>
    <x v="3"/>
    <n v="3"/>
    <n v="837"/>
    <n v="-1"/>
    <n v="3348"/>
    <n v="-1"/>
    <n v="51.312863588561498"/>
    <n v="-1"/>
    <n v="58.425031148855602"/>
    <n v="-1"/>
    <n v="34.270217986246699"/>
    <n v="-1"/>
    <n v="1.0763715353546801"/>
    <n v="-1"/>
    <x v="2"/>
    <x v="15"/>
    <x v="0"/>
  </r>
  <r>
    <n v="5085"/>
    <n v="6775"/>
    <m/>
    <x v="3"/>
    <n v="3"/>
    <n v="87"/>
    <n v="-1"/>
    <n v="348"/>
    <n v="-1"/>
    <n v="39.682615167212198"/>
    <n v="-1"/>
    <n v="8.7392735171309095"/>
    <n v="-1"/>
    <n v="5.6115990798239199"/>
    <n v="-1"/>
    <n v="10.2823859650345"/>
    <n v="-1"/>
    <x v="2"/>
    <x v="12"/>
    <x v="0"/>
  </r>
  <r>
    <n v="5085"/>
    <n v="6776"/>
    <m/>
    <x v="3"/>
    <n v="3"/>
    <n v="102"/>
    <n v="-1"/>
    <n v="408"/>
    <n v="-1"/>
    <n v="39.143903916844998"/>
    <n v="-1"/>
    <n v="9.8985150424328907"/>
    <n v="-1"/>
    <n v="5.6993064517150298"/>
    <n v="-1"/>
    <n v="8.4838922410008806"/>
    <n v="-1"/>
    <x v="2"/>
    <x v="13"/>
    <x v="0"/>
  </r>
  <r>
    <n v="5085"/>
    <n v="6777"/>
    <m/>
    <x v="3"/>
    <n v="3"/>
    <n v="292"/>
    <n v="-1"/>
    <n v="1168"/>
    <n v="-1"/>
    <n v="38.5041850513417"/>
    <n v="-1"/>
    <n v="28.0996610705545"/>
    <n v="-1"/>
    <n v="16.6328438315116"/>
    <n v="-1"/>
    <n v="3.0858537967276201"/>
    <n v="-1"/>
    <x v="2"/>
    <x v="14"/>
    <x v="0"/>
  </r>
  <r>
    <n v="5085"/>
    <n v="2959"/>
    <m/>
    <x v="3"/>
    <n v="4"/>
    <n v="244"/>
    <n v="-1"/>
    <n v="976"/>
    <n v="-1"/>
    <n v="47.537302041638398"/>
    <n v="-1"/>
    <n v="18.687673017095399"/>
    <n v="-1"/>
    <n v="17.336026914331899"/>
    <n v="-1"/>
    <n v="3.6963891884495199"/>
    <n v="-1"/>
    <x v="3"/>
    <x v="0"/>
    <x v="0"/>
  </r>
  <r>
    <n v="5085"/>
    <n v="3659"/>
    <m/>
    <x v="3"/>
    <n v="4"/>
    <n v="506"/>
    <n v="-1"/>
    <n v="2024"/>
    <n v="-1"/>
    <n v="38.902135283656001"/>
    <n v="-1"/>
    <n v="42.340940871883298"/>
    <n v="-1"/>
    <n v="38.0587766877888"/>
    <n v="-1"/>
    <n v="1.7569837137889399"/>
    <n v="-1"/>
    <x v="3"/>
    <x v="0"/>
    <x v="0"/>
  </r>
  <r>
    <n v="5085"/>
    <n v="3660"/>
    <m/>
    <x v="3"/>
    <n v="4"/>
    <n v="1763"/>
    <n v="-1"/>
    <n v="7052"/>
    <n v="-1"/>
    <n v="38.6419469313498"/>
    <n v="-1"/>
    <n v="106.01188067219"/>
    <n v="-1"/>
    <n v="93.083916703641506"/>
    <n v="-1"/>
    <n v="0.51124450823277201"/>
    <n v="-1"/>
    <x v="3"/>
    <x v="0"/>
    <x v="0"/>
  </r>
  <r>
    <n v="5085"/>
    <n v="4524"/>
    <m/>
    <x v="3"/>
    <n v="4"/>
    <n v="423"/>
    <n v="-1"/>
    <n v="1692"/>
    <n v="-1"/>
    <n v="26.363388959560599"/>
    <n v="-1"/>
    <n v="86.736646553286107"/>
    <n v="-1"/>
    <n v="77.976158008530007"/>
    <n v="-1"/>
    <n v="2.1058223915987702"/>
    <n v="-1"/>
    <x v="3"/>
    <x v="0"/>
    <x v="0"/>
  </r>
  <r>
    <n v="5085"/>
    <n v="4949"/>
    <m/>
    <x v="3"/>
    <n v="4"/>
    <n v="807"/>
    <n v="-1"/>
    <n v="3228"/>
    <n v="-1"/>
    <n v="49.272459257249203"/>
    <n v="-1"/>
    <n v="54.517213177313302"/>
    <n v="-1"/>
    <n v="46.840282471280098"/>
    <n v="-1"/>
    <n v="1.1150876939298"/>
    <n v="-1"/>
    <x v="3"/>
    <x v="0"/>
    <x v="0"/>
  </r>
  <r>
    <n v="5085"/>
    <n v="4950"/>
    <m/>
    <x v="3"/>
    <n v="4"/>
    <n v="1769"/>
    <n v="-1"/>
    <n v="7076"/>
    <n v="-1"/>
    <n v="36.148728258372699"/>
    <n v="-1"/>
    <n v="109.106595567369"/>
    <n v="-1"/>
    <n v="95.864645474808896"/>
    <n v="-1"/>
    <n v="0.50934460407952198"/>
    <n v="-1"/>
    <x v="3"/>
    <x v="0"/>
    <x v="0"/>
  </r>
  <r>
    <n v="5085"/>
    <n v="4951"/>
    <m/>
    <x v="3"/>
    <n v="4"/>
    <n v="1747"/>
    <n v="-1"/>
    <n v="6988"/>
    <n v="-1"/>
    <n v="42.1771985543703"/>
    <n v="-1"/>
    <n v="99.030111216292994"/>
    <n v="-1"/>
    <n v="86.975534134993694"/>
    <n v="-1"/>
    <n v="0.51593996384025798"/>
    <n v="-1"/>
    <x v="3"/>
    <x v="0"/>
    <x v="0"/>
  </r>
  <r>
    <n v="5085"/>
    <n v="4953"/>
    <m/>
    <x v="3"/>
    <n v="4"/>
    <n v="197"/>
    <n v="-1"/>
    <n v="788"/>
    <n v="-1"/>
    <n v="36.646080819717902"/>
    <n v="-1"/>
    <n v="19.202719943693001"/>
    <n v="-1"/>
    <n v="16.597513584272001"/>
    <n v="-1"/>
    <n v="4.4412018211366799"/>
    <n v="-1"/>
    <x v="3"/>
    <x v="0"/>
    <x v="0"/>
  </r>
  <r>
    <n v="5085"/>
    <n v="4954"/>
    <m/>
    <x v="3"/>
    <n v="4"/>
    <n v="150"/>
    <n v="-1"/>
    <n v="600"/>
    <n v="-1"/>
    <n v="39.168679390587698"/>
    <n v="-1"/>
    <n v="29.572782510430802"/>
    <n v="-1"/>
    <n v="31.111242454247499"/>
    <n v="-1"/>
    <n v="5.9716928939501104"/>
    <n v="-1"/>
    <x v="3"/>
    <x v="0"/>
    <x v="0"/>
  </r>
  <r>
    <n v="5085"/>
    <n v="6357"/>
    <m/>
    <x v="3"/>
    <n v="4"/>
    <n v="287"/>
    <n v="-1"/>
    <n v="1148"/>
    <n v="-1"/>
    <n v="43.519530110050503"/>
    <n v="-1"/>
    <n v="23.9378872163579"/>
    <n v="-1"/>
    <n v="21.5664114517106"/>
    <n v="-1"/>
    <n v="3.0751678208601301"/>
    <n v="-1"/>
    <x v="3"/>
    <x v="0"/>
    <x v="0"/>
  </r>
  <r>
    <n v="5085"/>
    <n v="6368"/>
    <m/>
    <x v="3"/>
    <n v="4"/>
    <n v="520"/>
    <n v="-1"/>
    <n v="2080"/>
    <n v="-1"/>
    <n v="30.181504686968101"/>
    <n v="-1"/>
    <n v="61.150909741838198"/>
    <n v="-1"/>
    <n v="54.931747560907198"/>
    <n v="-1"/>
    <n v="1.70101307563932"/>
    <n v="-1"/>
    <x v="3"/>
    <x v="0"/>
    <x v="0"/>
  </r>
  <r>
    <n v="5085"/>
    <n v="6639"/>
    <m/>
    <x v="3"/>
    <n v="4"/>
    <n v="77"/>
    <n v="-1"/>
    <n v="308"/>
    <n v="-1"/>
    <n v="38.7345210099787"/>
    <n v="-1"/>
    <n v="8.0445402036901701"/>
    <n v="-1"/>
    <n v="4.7117246416137402"/>
    <n v="-1"/>
    <n v="11.553432351086901"/>
    <n v="-1"/>
    <x v="3"/>
    <x v="1"/>
    <x v="0"/>
  </r>
  <r>
    <n v="5085"/>
    <n v="6640"/>
    <m/>
    <x v="3"/>
    <n v="4"/>
    <n v="780"/>
    <n v="-1"/>
    <n v="3120"/>
    <n v="-1"/>
    <n v="26.0345834181595"/>
    <n v="-1"/>
    <n v="110.33560169454999"/>
    <n v="-1"/>
    <n v="69.360571443134603"/>
    <n v="-1"/>
    <n v="1.1534806341537001"/>
    <n v="-1"/>
    <x v="3"/>
    <x v="2"/>
    <x v="0"/>
  </r>
  <r>
    <n v="5085"/>
    <n v="6641"/>
    <m/>
    <x v="3"/>
    <n v="4"/>
    <n v="161"/>
    <n v="-1"/>
    <n v="644"/>
    <n v="-1"/>
    <n v="28.420884116947398"/>
    <n v="-1"/>
    <n v="66.074088993894605"/>
    <n v="-1"/>
    <n v="44.433660588675899"/>
    <n v="-1"/>
    <n v="5.3453268204220201"/>
    <n v="-1"/>
    <x v="3"/>
    <x v="3"/>
    <x v="0"/>
  </r>
  <r>
    <n v="5085"/>
    <n v="6642"/>
    <m/>
    <x v="3"/>
    <n v="4"/>
    <n v="515"/>
    <n v="-1"/>
    <n v="2060"/>
    <n v="-1"/>
    <n v="38.708909140852498"/>
    <n v="-1"/>
    <n v="44.2710173116268"/>
    <n v="-1"/>
    <n v="27.866668665839502"/>
    <n v="-1"/>
    <n v="1.74763059756439"/>
    <n v="-1"/>
    <x v="3"/>
    <x v="4"/>
    <x v="0"/>
  </r>
  <r>
    <n v="5085"/>
    <n v="6644"/>
    <m/>
    <x v="3"/>
    <n v="4"/>
    <n v="1080"/>
    <n v="-1"/>
    <n v="4320"/>
    <n v="-1"/>
    <n v="31.4003707555859"/>
    <n v="-1"/>
    <n v="106.61276805518"/>
    <n v="-1"/>
    <n v="61.702722789215002"/>
    <n v="-1"/>
    <n v="0.83307408789812498"/>
    <n v="-1"/>
    <x v="3"/>
    <x v="19"/>
    <x v="0"/>
  </r>
  <r>
    <n v="5085"/>
    <n v="6645"/>
    <m/>
    <x v="3"/>
    <n v="4"/>
    <n v="699"/>
    <n v="-1"/>
    <n v="2796"/>
    <n v="-1"/>
    <n v="52.013197516196897"/>
    <n v="-1"/>
    <n v="48.524557572778001"/>
    <n v="-1"/>
    <n v="31.695028211836799"/>
    <n v="-1"/>
    <n v="1.2844392147271699"/>
    <n v="-1"/>
    <x v="3"/>
    <x v="21"/>
    <x v="0"/>
  </r>
  <r>
    <n v="5085"/>
    <n v="6646"/>
    <m/>
    <x v="3"/>
    <n v="4"/>
    <n v="726"/>
    <n v="-1"/>
    <n v="2904"/>
    <n v="-1"/>
    <n v="44.605718199245203"/>
    <n v="-1"/>
    <n v="60.751537371392601"/>
    <n v="-1"/>
    <n v="35.137557969645698"/>
    <n v="-1"/>
    <n v="1.2398742690585201"/>
    <n v="-1"/>
    <x v="3"/>
    <x v="18"/>
    <x v="0"/>
  </r>
  <r>
    <n v="5085"/>
    <n v="6647"/>
    <m/>
    <x v="3"/>
    <n v="4"/>
    <n v="359"/>
    <n v="-1"/>
    <n v="1436"/>
    <n v="-1"/>
    <n v="55.113651550285802"/>
    <n v="-1"/>
    <n v="25.992491699540999"/>
    <n v="-1"/>
    <n v="15.0616085385643"/>
    <n v="-1"/>
    <n v="2.5088635444305298"/>
    <n v="-1"/>
    <x v="3"/>
    <x v="17"/>
    <x v="0"/>
  </r>
  <r>
    <n v="5085"/>
    <n v="6760"/>
    <m/>
    <x v="3"/>
    <n v="4"/>
    <n v="689"/>
    <n v="-1"/>
    <n v="2756"/>
    <n v="-1"/>
    <n v="12.7063398708645"/>
    <n v="-1"/>
    <n v="155.70417684267599"/>
    <n v="-1"/>
    <n v="92.127035113002606"/>
    <n v="-1"/>
    <n v="1.3063427761061901"/>
    <n v="-1"/>
    <x v="3"/>
    <x v="16"/>
    <x v="0"/>
  </r>
  <r>
    <n v="5085"/>
    <n v="6761"/>
    <m/>
    <x v="3"/>
    <n v="4"/>
    <n v="1761"/>
    <n v="-1"/>
    <n v="7044"/>
    <n v="-1"/>
    <n v="39.488561506520803"/>
    <n v="-1"/>
    <n v="128.420603260532"/>
    <n v="-1"/>
    <n v="78.089807292605599"/>
    <n v="-1"/>
    <n v="0.51415850646342798"/>
    <n v="-1"/>
    <x v="3"/>
    <x v="20"/>
    <x v="0"/>
  </r>
  <r>
    <n v="5085"/>
    <n v="6762"/>
    <m/>
    <x v="3"/>
    <n v="4"/>
    <n v="77"/>
    <n v="-1"/>
    <n v="308"/>
    <n v="-1"/>
    <n v="38.7345210099787"/>
    <n v="-1"/>
    <n v="8.0445402036901701"/>
    <n v="-1"/>
    <n v="4.7117246416137402"/>
    <n v="-1"/>
    <n v="11.553432351086901"/>
    <n v="-1"/>
    <x v="3"/>
    <x v="6"/>
    <x v="0"/>
  </r>
  <r>
    <n v="5085"/>
    <n v="6763"/>
    <m/>
    <x v="3"/>
    <n v="4"/>
    <n v="515"/>
    <n v="-1"/>
    <n v="2060"/>
    <n v="-1"/>
    <n v="37.551470470376302"/>
    <n v="-1"/>
    <n v="46.954010057547102"/>
    <n v="-1"/>
    <n v="29.423477343054302"/>
    <n v="-1"/>
    <n v="1.7025567317910399"/>
    <n v="-1"/>
    <x v="3"/>
    <x v="7"/>
    <x v="0"/>
  </r>
  <r>
    <n v="5085"/>
    <n v="6764"/>
    <m/>
    <x v="3"/>
    <n v="4"/>
    <n v="132"/>
    <n v="-1"/>
    <n v="528"/>
    <n v="-1"/>
    <n v="38.897285007210002"/>
    <n v="-1"/>
    <n v="12.687890650347899"/>
    <n v="-1"/>
    <n v="7.3533509470113296"/>
    <n v="-1"/>
    <n v="6.6282334025749199"/>
    <n v="-1"/>
    <x v="3"/>
    <x v="8"/>
    <x v="0"/>
  </r>
  <r>
    <n v="5085"/>
    <n v="6765"/>
    <m/>
    <x v="3"/>
    <n v="4"/>
    <n v="78"/>
    <n v="-1"/>
    <n v="312"/>
    <n v="-1"/>
    <n v="19.444272399860299"/>
    <n v="-1"/>
    <n v="91.397457464365502"/>
    <n v="-1"/>
    <n v="53.843070758926501"/>
    <n v="-1"/>
    <n v="10.155287030011699"/>
    <n v="-1"/>
    <x v="3"/>
    <x v="9"/>
    <x v="0"/>
  </r>
  <r>
    <n v="5085"/>
    <n v="6767"/>
    <m/>
    <x v="3"/>
    <n v="4"/>
    <n v="148"/>
    <n v="-1"/>
    <n v="592"/>
    <n v="-1"/>
    <n v="47.061887957242298"/>
    <n v="-1"/>
    <n v="11.5623102899544"/>
    <n v="-1"/>
    <n v="7.8763359735677501"/>
    <n v="-1"/>
    <n v="5.5085374229812496"/>
    <n v="-1"/>
    <x v="3"/>
    <x v="10"/>
    <x v="0"/>
  </r>
  <r>
    <n v="5085"/>
    <n v="6768"/>
    <m/>
    <x v="3"/>
    <n v="4"/>
    <n v="198"/>
    <n v="-1"/>
    <n v="792"/>
    <n v="-1"/>
    <n v="36.233543362923697"/>
    <n v="-1"/>
    <n v="21.830785089887701"/>
    <n v="-1"/>
    <n v="12.972621069585999"/>
    <n v="-1"/>
    <n v="4.4308284512904299"/>
    <n v="-1"/>
    <x v="3"/>
    <x v="11"/>
    <x v="0"/>
  </r>
  <r>
    <n v="5085"/>
    <n v="6770"/>
    <m/>
    <x v="3"/>
    <n v="4"/>
    <n v="821"/>
    <n v="-1"/>
    <n v="3284"/>
    <n v="-1"/>
    <n v="50.3985257553297"/>
    <n v="-1"/>
    <n v="57.685153207625397"/>
    <n v="-1"/>
    <n v="33.975753829016497"/>
    <n v="-1"/>
    <n v="1.09601928530606"/>
    <n v="-1"/>
    <x v="3"/>
    <x v="15"/>
    <x v="0"/>
  </r>
  <r>
    <n v="5085"/>
    <n v="6775"/>
    <m/>
    <x v="3"/>
    <n v="4"/>
    <n v="86"/>
    <n v="-1"/>
    <n v="344"/>
    <n v="-1"/>
    <n v="39.136158643324201"/>
    <n v="-1"/>
    <n v="8.8741132119994504"/>
    <n v="-1"/>
    <n v="5.3473330930798397"/>
    <n v="-1"/>
    <n v="10.480115462277199"/>
    <n v="-1"/>
    <x v="3"/>
    <x v="12"/>
    <x v="0"/>
  </r>
  <r>
    <n v="5085"/>
    <n v="6776"/>
    <m/>
    <x v="3"/>
    <n v="4"/>
    <n v="132"/>
    <n v="-1"/>
    <n v="528"/>
    <n v="-1"/>
    <n v="38.909456194783097"/>
    <n v="-1"/>
    <n v="12.806513661858199"/>
    <n v="-1"/>
    <n v="7.4220996979317597"/>
    <n v="-1"/>
    <n v="6.6280894638992596"/>
    <n v="-1"/>
    <x v="3"/>
    <x v="13"/>
    <x v="0"/>
  </r>
  <r>
    <n v="5085"/>
    <n v="6777"/>
    <m/>
    <x v="3"/>
    <n v="4"/>
    <n v="192"/>
    <n v="-1"/>
    <n v="768"/>
    <n v="-1"/>
    <n v="36.729340831690202"/>
    <n v="-1"/>
    <n v="18.744894964194302"/>
    <n v="-1"/>
    <n v="11.1499342403604"/>
    <n v="-1"/>
    <n v="4.5714342273485702"/>
    <n v="-1"/>
    <x v="3"/>
    <x v="14"/>
    <x v="0"/>
  </r>
  <r>
    <n v="5085"/>
    <n v="2959"/>
    <m/>
    <x v="3"/>
    <n v="5"/>
    <n v="270"/>
    <n v="-1"/>
    <n v="1080"/>
    <n v="-1"/>
    <n v="46.270159639385099"/>
    <n v="-1"/>
    <n v="21.325876657344001"/>
    <n v="-1"/>
    <n v="19.677683556176"/>
    <n v="-1"/>
    <n v="3.3406516188330899"/>
    <n v="-1"/>
    <x v="4"/>
    <x v="0"/>
    <x v="0"/>
  </r>
  <r>
    <n v="5085"/>
    <n v="3659"/>
    <m/>
    <x v="3"/>
    <n v="5"/>
    <n v="548"/>
    <n v="-1"/>
    <n v="2192"/>
    <n v="-1"/>
    <n v="37.922402083766499"/>
    <n v="-1"/>
    <n v="45.096932154716598"/>
    <n v="-1"/>
    <n v="39.789371958279403"/>
    <n v="-1"/>
    <n v="1.6397415071977799"/>
    <n v="-1"/>
    <x v="4"/>
    <x v="0"/>
    <x v="0"/>
  </r>
  <r>
    <n v="5085"/>
    <n v="3660"/>
    <m/>
    <x v="3"/>
    <n v="5"/>
    <n v="1794"/>
    <n v="-1"/>
    <n v="7176"/>
    <n v="-1"/>
    <n v="35.204735547458803"/>
    <n v="-1"/>
    <n v="112.690812000302"/>
    <n v="-1"/>
    <n v="98.6428351013802"/>
    <n v="-1"/>
    <n v="0.50188504106959997"/>
    <n v="-1"/>
    <x v="4"/>
    <x v="0"/>
    <x v="0"/>
  </r>
  <r>
    <n v="5085"/>
    <n v="4524"/>
    <m/>
    <x v="3"/>
    <n v="5"/>
    <n v="453"/>
    <n v="-1"/>
    <n v="1812"/>
    <n v="-1"/>
    <n v="28.161936236791501"/>
    <n v="-1"/>
    <n v="83.951696170191198"/>
    <n v="-1"/>
    <n v="73.469146249069794"/>
    <n v="-1"/>
    <n v="1.93215177258413"/>
    <n v="-1"/>
    <x v="4"/>
    <x v="0"/>
    <x v="0"/>
  </r>
  <r>
    <n v="5085"/>
    <n v="4949"/>
    <m/>
    <x v="3"/>
    <n v="5"/>
    <n v="921"/>
    <n v="-1"/>
    <n v="3684"/>
    <n v="-1"/>
    <n v="47.917194594981503"/>
    <n v="-1"/>
    <n v="63.432788473963498"/>
    <n v="-1"/>
    <n v="54.192896985665399"/>
    <n v="-1"/>
    <n v="0.97650032051646796"/>
    <n v="-1"/>
    <x v="4"/>
    <x v="0"/>
    <x v="0"/>
  </r>
  <r>
    <n v="5085"/>
    <n v="4950"/>
    <m/>
    <x v="3"/>
    <n v="5"/>
    <n v="1782"/>
    <n v="-1"/>
    <n v="7128"/>
    <n v="-1"/>
    <n v="33.2280209207997"/>
    <n v="-1"/>
    <n v="113.210184413965"/>
    <n v="-1"/>
    <n v="98.9969743343933"/>
    <n v="-1"/>
    <n v="0.50514505492653805"/>
    <n v="-1"/>
    <x v="4"/>
    <x v="0"/>
    <x v="0"/>
  </r>
  <r>
    <n v="5085"/>
    <n v="4951"/>
    <m/>
    <x v="3"/>
    <n v="5"/>
    <n v="1817"/>
    <n v="-1"/>
    <n v="7268"/>
    <n v="-1"/>
    <n v="36.611344963851202"/>
    <n v="-1"/>
    <n v="108.599010820137"/>
    <n v="-1"/>
    <n v="94.960544246139904"/>
    <n v="-1"/>
    <n v="0.49559350921172701"/>
    <n v="-1"/>
    <x v="4"/>
    <x v="0"/>
    <x v="0"/>
  </r>
  <r>
    <n v="5085"/>
    <n v="4953"/>
    <m/>
    <x v="3"/>
    <n v="5"/>
    <n v="292"/>
    <n v="-1"/>
    <n v="1168"/>
    <n v="-1"/>
    <n v="37.604350813092502"/>
    <n v="-1"/>
    <n v="28.785882567919401"/>
    <n v="-1"/>
    <n v="24.836709170713601"/>
    <n v="-1"/>
    <n v="3.0753830612319102"/>
    <n v="-1"/>
    <x v="4"/>
    <x v="0"/>
    <x v="0"/>
  </r>
  <r>
    <n v="5085"/>
    <n v="4954"/>
    <m/>
    <x v="3"/>
    <n v="5"/>
    <n v="134"/>
    <n v="-1"/>
    <n v="536"/>
    <n v="-1"/>
    <n v="40.4026079930875"/>
    <n v="-1"/>
    <n v="23.283659529453502"/>
    <n v="-1"/>
    <n v="24.4026568326105"/>
    <n v="-1"/>
    <n v="6.5129235539946997"/>
    <n v="-1"/>
    <x v="4"/>
    <x v="0"/>
    <x v="0"/>
  </r>
  <r>
    <n v="5085"/>
    <n v="6357"/>
    <m/>
    <x v="3"/>
    <n v="5"/>
    <n v="240"/>
    <n v="-1"/>
    <n v="960"/>
    <n v="-1"/>
    <n v="43.229438807028501"/>
    <n v="-1"/>
    <n v="20.5393938823747"/>
    <n v="-1"/>
    <n v="18.654419563809299"/>
    <n v="-1"/>
    <n v="3.69746800572609"/>
    <n v="-1"/>
    <x v="4"/>
    <x v="0"/>
    <x v="0"/>
  </r>
  <r>
    <n v="5085"/>
    <n v="6368"/>
    <m/>
    <x v="3"/>
    <n v="5"/>
    <n v="542"/>
    <n v="-1"/>
    <n v="2168"/>
    <n v="-1"/>
    <n v="31.133335007377902"/>
    <n v="-1"/>
    <n v="59.380754104801703"/>
    <n v="-1"/>
    <n v="52.450848130694901"/>
    <n v="-1"/>
    <n v="1.6419930009321499"/>
    <n v="-1"/>
    <x v="4"/>
    <x v="0"/>
    <x v="0"/>
  </r>
  <r>
    <n v="5085"/>
    <n v="6639"/>
    <m/>
    <x v="3"/>
    <n v="5"/>
    <n v="154"/>
    <n v="-1"/>
    <n v="616"/>
    <n v="-1"/>
    <n v="39.521034594919698"/>
    <n v="-1"/>
    <n v="15.7125279677389"/>
    <n v="-1"/>
    <n v="9.0637555711571594"/>
    <n v="-1"/>
    <n v="5.7951381679913698"/>
    <n v="-1"/>
    <x v="4"/>
    <x v="1"/>
    <x v="0"/>
  </r>
  <r>
    <n v="5085"/>
    <n v="6640"/>
    <m/>
    <x v="3"/>
    <n v="5"/>
    <n v="752"/>
    <n v="-1"/>
    <n v="3008"/>
    <n v="-1"/>
    <n v="15.286629503091699"/>
    <n v="-1"/>
    <n v="141.029764988495"/>
    <n v="-1"/>
    <n v="87.806600694791598"/>
    <n v="-1"/>
    <n v="1.1961046833480999"/>
    <n v="-1"/>
    <x v="4"/>
    <x v="2"/>
    <x v="0"/>
  </r>
  <r>
    <n v="5085"/>
    <n v="6641"/>
    <m/>
    <x v="3"/>
    <n v="5"/>
    <n v="140"/>
    <n v="-1"/>
    <n v="560"/>
    <n v="-1"/>
    <n v="28.921181556409"/>
    <n v="-1"/>
    <n v="55.369728933398598"/>
    <n v="-1"/>
    <n v="37.772540419152797"/>
    <n v="-1"/>
    <n v="6.0120108870831199"/>
    <n v="-1"/>
    <x v="4"/>
    <x v="3"/>
    <x v="0"/>
  </r>
  <r>
    <n v="5085"/>
    <n v="6642"/>
    <m/>
    <x v="3"/>
    <n v="5"/>
    <n v="536"/>
    <n v="-1"/>
    <n v="2144"/>
    <n v="-1"/>
    <n v="37.3792537047011"/>
    <n v="-1"/>
    <n v="46.841102656620599"/>
    <n v="-1"/>
    <n v="28.722551641250799"/>
    <n v="-1"/>
    <n v="1.6777706821571401"/>
    <n v="-1"/>
    <x v="4"/>
    <x v="4"/>
    <x v="0"/>
  </r>
  <r>
    <n v="5085"/>
    <n v="6644"/>
    <m/>
    <x v="3"/>
    <n v="5"/>
    <n v="1079"/>
    <n v="-1"/>
    <n v="4316"/>
    <n v="-1"/>
    <n v="31.4962646355788"/>
    <n v="-1"/>
    <n v="109.05482665785399"/>
    <n v="-1"/>
    <n v="63.273151376916097"/>
    <n v="-1"/>
    <n v="0.83427025834925095"/>
    <n v="-1"/>
    <x v="4"/>
    <x v="19"/>
    <x v="0"/>
  </r>
  <r>
    <n v="5085"/>
    <n v="6645"/>
    <m/>
    <x v="3"/>
    <n v="5"/>
    <n v="707"/>
    <n v="-1"/>
    <n v="2828"/>
    <n v="-1"/>
    <n v="52.815863846097898"/>
    <n v="-1"/>
    <n v="48.750760273426401"/>
    <n v="-1"/>
    <n v="31.388625367938001"/>
    <n v="-1"/>
    <n v="1.2713253087718901"/>
    <n v="-1"/>
    <x v="4"/>
    <x v="21"/>
    <x v="0"/>
  </r>
  <r>
    <n v="5085"/>
    <n v="6646"/>
    <m/>
    <x v="3"/>
    <n v="5"/>
    <n v="709"/>
    <n v="-1"/>
    <n v="2836"/>
    <n v="-1"/>
    <n v="45.114104306870303"/>
    <n v="-1"/>
    <n v="58.502186700917498"/>
    <n v="-1"/>
    <n v="33.949177786424599"/>
    <n v="-1"/>
    <n v="1.26412265905843"/>
    <n v="-1"/>
    <x v="4"/>
    <x v="18"/>
    <x v="0"/>
  </r>
  <r>
    <n v="5085"/>
    <n v="6647"/>
    <m/>
    <x v="3"/>
    <n v="5"/>
    <n v="368"/>
    <n v="-1"/>
    <n v="1472"/>
    <n v="-1"/>
    <n v="54.397193309065599"/>
    <n v="-1"/>
    <n v="26.850911254886899"/>
    <n v="-1"/>
    <n v="15.5696318235594"/>
    <n v="-1"/>
    <n v="2.4489000989332501"/>
    <n v="-1"/>
    <x v="4"/>
    <x v="17"/>
    <x v="0"/>
  </r>
  <r>
    <n v="5085"/>
    <n v="6760"/>
    <m/>
    <x v="3"/>
    <n v="5"/>
    <n v="696"/>
    <n v="-1"/>
    <n v="2784"/>
    <n v="-1"/>
    <n v="13.339383617803801"/>
    <n v="-1"/>
    <n v="154.669972600313"/>
    <n v="-1"/>
    <n v="92.039662773212996"/>
    <n v="-1"/>
    <n v="1.2913901635106"/>
    <n v="-1"/>
    <x v="4"/>
    <x v="16"/>
    <x v="0"/>
  </r>
  <r>
    <n v="5085"/>
    <n v="6761"/>
    <m/>
    <x v="3"/>
    <n v="5"/>
    <n v="1797"/>
    <n v="-1"/>
    <n v="7188"/>
    <n v="-1"/>
    <n v="35.354758267841497"/>
    <n v="-1"/>
    <n v="144.04764603326601"/>
    <n v="-1"/>
    <n v="87.184026382262701"/>
    <n v="-1"/>
    <n v="0.50342092645884495"/>
    <n v="-1"/>
    <x v="4"/>
    <x v="20"/>
    <x v="0"/>
  </r>
  <r>
    <n v="5085"/>
    <n v="6762"/>
    <m/>
    <x v="3"/>
    <n v="5"/>
    <n v="154"/>
    <n v="-1"/>
    <n v="616"/>
    <n v="-1"/>
    <n v="39.521034594919698"/>
    <n v="-1"/>
    <n v="15.7125279677389"/>
    <n v="-1"/>
    <n v="9.0637555711571594"/>
    <n v="-1"/>
    <n v="5.7951381679913698"/>
    <n v="-1"/>
    <x v="4"/>
    <x v="6"/>
    <x v="0"/>
  </r>
  <r>
    <n v="5085"/>
    <n v="6763"/>
    <m/>
    <x v="3"/>
    <n v="5"/>
    <n v="546"/>
    <n v="-1"/>
    <n v="2184"/>
    <n v="-1"/>
    <n v="36.911571388461397"/>
    <n v="-1"/>
    <n v="50.933582418622102"/>
    <n v="-1"/>
    <n v="31.036751402188699"/>
    <n v="-1"/>
    <n v="1.6169333543806199"/>
    <n v="-1"/>
    <x v="4"/>
    <x v="7"/>
    <x v="0"/>
  </r>
  <r>
    <n v="5085"/>
    <n v="6764"/>
    <m/>
    <x v="3"/>
    <n v="5"/>
    <n v="86"/>
    <n v="-1"/>
    <n v="344"/>
    <n v="-1"/>
    <n v="38.562143053983597"/>
    <n v="-1"/>
    <n v="8.7306064165156201"/>
    <n v="-1"/>
    <n v="5.0289570667365799"/>
    <n v="-1"/>
    <n v="10.033455677453"/>
    <n v="-1"/>
    <x v="4"/>
    <x v="8"/>
    <x v="0"/>
  </r>
  <r>
    <n v="5085"/>
    <n v="6765"/>
    <m/>
    <x v="3"/>
    <n v="5"/>
    <n v="57"/>
    <n v="-1"/>
    <n v="228"/>
    <n v="-1"/>
    <n v="22.009465878472302"/>
    <n v="-1"/>
    <n v="52.598169756767703"/>
    <n v="-1"/>
    <n v="31.1654388590078"/>
    <n v="-1"/>
    <n v="15.2383441566027"/>
    <n v="-1"/>
    <x v="4"/>
    <x v="9"/>
    <x v="0"/>
  </r>
  <r>
    <n v="5085"/>
    <n v="6767"/>
    <m/>
    <x v="3"/>
    <n v="5"/>
    <n v="141"/>
    <n v="-1"/>
    <n v="564"/>
    <n v="-1"/>
    <n v="47.304201268703999"/>
    <n v="-1"/>
    <n v="11.407906729735901"/>
    <n v="-1"/>
    <n v="7.7712527564795701"/>
    <n v="-1"/>
    <n v="6.2814210226364304"/>
    <n v="-1"/>
    <x v="4"/>
    <x v="10"/>
    <x v="0"/>
  </r>
  <r>
    <n v="5085"/>
    <n v="6768"/>
    <m/>
    <x v="3"/>
    <n v="5"/>
    <n v="296"/>
    <n v="-1"/>
    <n v="1184"/>
    <n v="-1"/>
    <n v="35.621821176278701"/>
    <n v="-1"/>
    <n v="41.4078796253783"/>
    <n v="-1"/>
    <n v="24.652292835274899"/>
    <n v="-1"/>
    <n v="3.0464609305416799"/>
    <n v="-1"/>
    <x v="4"/>
    <x v="11"/>
    <x v="0"/>
  </r>
  <r>
    <n v="5085"/>
    <n v="6770"/>
    <m/>
    <x v="3"/>
    <n v="5"/>
    <n v="941"/>
    <n v="-1"/>
    <n v="3764"/>
    <n v="-1"/>
    <n v="50.699515237474003"/>
    <n v="-1"/>
    <n v="65.882171872413096"/>
    <n v="-1"/>
    <n v="38.483365919617803"/>
    <n v="-1"/>
    <n v="0.95772140258279503"/>
    <n v="-1"/>
    <x v="4"/>
    <x v="15"/>
    <x v="0"/>
  </r>
  <r>
    <n v="5085"/>
    <n v="6775"/>
    <m/>
    <x v="3"/>
    <n v="5"/>
    <n v="79"/>
    <n v="-1"/>
    <n v="316"/>
    <n v="-1"/>
    <n v="39.715617014117399"/>
    <n v="-1"/>
    <n v="8.0054166449229403"/>
    <n v="-1"/>
    <n v="4.7800193765663801"/>
    <n v="-1"/>
    <n v="11.4901688993011"/>
    <n v="-1"/>
    <x v="4"/>
    <x v="12"/>
    <x v="0"/>
  </r>
  <r>
    <n v="5085"/>
    <n v="6776"/>
    <m/>
    <x v="3"/>
    <n v="5"/>
    <n v="86"/>
    <n v="-1"/>
    <n v="344"/>
    <n v="-1"/>
    <n v="38.595583403455102"/>
    <n v="-1"/>
    <n v="8.7843160520794292"/>
    <n v="-1"/>
    <n v="5.0598946028520002"/>
    <n v="-1"/>
    <n v="10.030424714965701"/>
    <n v="-1"/>
    <x v="4"/>
    <x v="13"/>
    <x v="0"/>
  </r>
  <r>
    <n v="5085"/>
    <n v="6777"/>
    <m/>
    <x v="3"/>
    <n v="5"/>
    <n v="279"/>
    <n v="-1"/>
    <n v="1116"/>
    <n v="-1"/>
    <n v="39.189942560656"/>
    <n v="-1"/>
    <n v="26.100208083437799"/>
    <n v="-1"/>
    <n v="15.4998193277601"/>
    <n v="-1"/>
    <n v="3.1239567811484599"/>
    <n v="-1"/>
    <x v="4"/>
    <x v="14"/>
    <x v="0"/>
  </r>
  <r>
    <n v="5085"/>
    <n v="2959"/>
    <m/>
    <x v="3"/>
    <n v="6"/>
    <n v="237"/>
    <n v="-1"/>
    <n v="948"/>
    <n v="-1"/>
    <n v="47.181086052991098"/>
    <n v="-1"/>
    <n v="18.605505829665301"/>
    <n v="-1"/>
    <n v="16.5396961932713"/>
    <n v="-1"/>
    <n v="3.7686546508985002"/>
    <n v="-1"/>
    <x v="5"/>
    <x v="0"/>
    <x v="0"/>
  </r>
  <r>
    <n v="5085"/>
    <n v="3659"/>
    <m/>
    <x v="3"/>
    <n v="6"/>
    <n v="541"/>
    <n v="-1"/>
    <n v="2164"/>
    <n v="-1"/>
    <n v="37.827975879973401"/>
    <n v="-1"/>
    <n v="44.546914874412899"/>
    <n v="-1"/>
    <n v="39.145213164014997"/>
    <n v="-1"/>
    <n v="1.66402370029723"/>
    <n v="-1"/>
    <x v="5"/>
    <x v="0"/>
    <x v="0"/>
  </r>
  <r>
    <n v="5085"/>
    <n v="3660"/>
    <m/>
    <x v="3"/>
    <n v="6"/>
    <n v="1810"/>
    <n v="-1"/>
    <n v="7240"/>
    <n v="-1"/>
    <n v="34.603616852105098"/>
    <n v="-1"/>
    <n v="113.884505340481"/>
    <n v="-1"/>
    <n v="99.1201247154237"/>
    <n v="-1"/>
    <n v="0.49754438702923598"/>
    <n v="-1"/>
    <x v="5"/>
    <x v="0"/>
    <x v="0"/>
  </r>
  <r>
    <n v="5085"/>
    <n v="4524"/>
    <m/>
    <x v="3"/>
    <n v="6"/>
    <n v="449"/>
    <n v="-1"/>
    <n v="1796"/>
    <n v="-1"/>
    <n v="27.450760748533"/>
    <n v="-1"/>
    <n v="83.975309112313298"/>
    <n v="-1"/>
    <n v="73.800027084962906"/>
    <n v="-1"/>
    <n v="1.96006696195657"/>
    <n v="-1"/>
    <x v="5"/>
    <x v="0"/>
    <x v="0"/>
  </r>
  <r>
    <n v="5085"/>
    <n v="4949"/>
    <m/>
    <x v="3"/>
    <n v="6"/>
    <n v="883"/>
    <n v="-1"/>
    <n v="3532"/>
    <n v="-1"/>
    <n v="40.481077104235801"/>
    <n v="-1"/>
    <n v="78.028254982837296"/>
    <n v="-1"/>
    <n v="66.497154292907297"/>
    <n v="-1"/>
    <n v="1.0176364967534299"/>
    <n v="-1"/>
    <x v="5"/>
    <x v="0"/>
    <x v="0"/>
  </r>
  <r>
    <n v="5085"/>
    <n v="4950"/>
    <m/>
    <x v="3"/>
    <n v="6"/>
    <n v="1813"/>
    <n v="-1"/>
    <n v="7252"/>
    <n v="-1"/>
    <n v="32.055989071039903"/>
    <n v="-1"/>
    <n v="114.424044856469"/>
    <n v="-1"/>
    <n v="99.689758727497505"/>
    <n v="-1"/>
    <n v="0.49671646022600002"/>
    <n v="-1"/>
    <x v="5"/>
    <x v="0"/>
    <x v="0"/>
  </r>
  <r>
    <n v="5085"/>
    <n v="4951"/>
    <m/>
    <x v="3"/>
    <n v="6"/>
    <n v="1823"/>
    <n v="-1"/>
    <n v="7292"/>
    <n v="-1"/>
    <n v="35.132584812125103"/>
    <n v="-1"/>
    <n v="110.458449604146"/>
    <n v="-1"/>
    <n v="96.203728711243699"/>
    <n v="-1"/>
    <n v="0.49389762650628299"/>
    <n v="-1"/>
    <x v="5"/>
    <x v="0"/>
    <x v="0"/>
  </r>
  <r>
    <n v="5085"/>
    <n v="4953"/>
    <m/>
    <x v="3"/>
    <n v="6"/>
    <n v="257"/>
    <n v="-1"/>
    <n v="1028"/>
    <n v="-1"/>
    <n v="35.374148011494299"/>
    <n v="-1"/>
    <n v="23.9660450063325"/>
    <n v="-1"/>
    <n v="20.5512228439319"/>
    <n v="-1"/>
    <n v="3.3913004075079698"/>
    <n v="-1"/>
    <x v="5"/>
    <x v="0"/>
    <x v="0"/>
  </r>
  <r>
    <n v="5085"/>
    <n v="4954"/>
    <m/>
    <x v="3"/>
    <n v="6"/>
    <n v="109"/>
    <n v="-1"/>
    <n v="436"/>
    <n v="-1"/>
    <n v="41.607892154386697"/>
    <n v="-1"/>
    <n v="25.104765660317899"/>
    <n v="-1"/>
    <n v="27.152459316228299"/>
    <n v="-1"/>
    <n v="8.2808329881657592"/>
    <n v="-1"/>
    <x v="5"/>
    <x v="0"/>
    <x v="0"/>
  </r>
  <r>
    <n v="5085"/>
    <n v="6357"/>
    <m/>
    <x v="3"/>
    <n v="6"/>
    <n v="180"/>
    <n v="-1"/>
    <n v="720"/>
    <n v="-1"/>
    <n v="43.676955870181096"/>
    <n v="-1"/>
    <n v="16.0121315064188"/>
    <n v="-1"/>
    <n v="14.896981826623101"/>
    <n v="-1"/>
    <n v="4.8740729833088903"/>
    <n v="-1"/>
    <x v="5"/>
    <x v="0"/>
    <x v="0"/>
  </r>
  <r>
    <n v="5085"/>
    <n v="6368"/>
    <m/>
    <x v="3"/>
    <n v="6"/>
    <n v="540"/>
    <n v="-1"/>
    <n v="2160"/>
    <n v="-1"/>
    <n v="29.891454046074301"/>
    <n v="-1"/>
    <n v="63.358320786812698"/>
    <n v="-1"/>
    <n v="55.546136473325298"/>
    <n v="-1"/>
    <n v="1.65887389976343"/>
    <n v="-1"/>
    <x v="5"/>
    <x v="0"/>
    <x v="0"/>
  </r>
  <r>
    <n v="5085"/>
    <n v="6639"/>
    <m/>
    <x v="3"/>
    <n v="6"/>
    <n v="157"/>
    <n v="-1"/>
    <n v="628"/>
    <n v="-1"/>
    <n v="39.434995737255299"/>
    <n v="-1"/>
    <n v="16.040266040382999"/>
    <n v="-1"/>
    <n v="9.3393672595062807"/>
    <n v="-1"/>
    <n v="5.6719349509310302"/>
    <n v="-1"/>
    <x v="5"/>
    <x v="1"/>
    <x v="0"/>
  </r>
  <r>
    <n v="5085"/>
    <n v="6640"/>
    <m/>
    <x v="3"/>
    <n v="6"/>
    <n v="690"/>
    <n v="-1"/>
    <n v="2760"/>
    <n v="-1"/>
    <n v="13.142942724620299"/>
    <n v="-1"/>
    <n v="147.257678564304"/>
    <n v="-1"/>
    <n v="91.337005583646203"/>
    <n v="-1"/>
    <n v="1.3044308976266701"/>
    <n v="-1"/>
    <x v="5"/>
    <x v="2"/>
    <x v="0"/>
  </r>
  <r>
    <n v="5085"/>
    <n v="6641"/>
    <m/>
    <x v="3"/>
    <n v="6"/>
    <n v="102"/>
    <n v="-1"/>
    <n v="408"/>
    <n v="-1"/>
    <n v="29.5470640463286"/>
    <n v="-1"/>
    <n v="51.3161910297056"/>
    <n v="-1"/>
    <n v="37.479231726959298"/>
    <n v="-1"/>
    <n v="8.5982764851188698"/>
    <n v="-1"/>
    <x v="5"/>
    <x v="3"/>
    <x v="0"/>
  </r>
  <r>
    <n v="5085"/>
    <n v="6642"/>
    <m/>
    <x v="3"/>
    <n v="6"/>
    <n v="548"/>
    <n v="-1"/>
    <n v="2192"/>
    <n v="-1"/>
    <n v="37.506654015929499"/>
    <n v="-1"/>
    <n v="48.562535887163399"/>
    <n v="-1"/>
    <n v="29.5383918524278"/>
    <n v="-1"/>
    <n v="1.6446954786003001"/>
    <n v="-1"/>
    <x v="5"/>
    <x v="4"/>
    <x v="0"/>
  </r>
  <r>
    <n v="5085"/>
    <n v="6644"/>
    <m/>
    <x v="3"/>
    <n v="6"/>
    <n v="1075"/>
    <n v="-1"/>
    <n v="4300"/>
    <n v="-1"/>
    <n v="31.4399602268909"/>
    <n v="-1"/>
    <n v="106.736463335278"/>
    <n v="-1"/>
    <n v="62.048776573470199"/>
    <n v="-1"/>
    <n v="0.83558467599671005"/>
    <n v="-1"/>
    <x v="5"/>
    <x v="19"/>
    <x v="0"/>
  </r>
  <r>
    <n v="5085"/>
    <n v="6645"/>
    <m/>
    <x v="3"/>
    <n v="6"/>
    <n v="732"/>
    <n v="-1"/>
    <n v="2928"/>
    <n v="-1"/>
    <n v="52.116523590907001"/>
    <n v="-1"/>
    <n v="51.024066761558799"/>
    <n v="-1"/>
    <n v="32.252175382435901"/>
    <n v="-1"/>
    <n v="1.2289613150949099"/>
    <n v="-1"/>
    <x v="5"/>
    <x v="21"/>
    <x v="0"/>
  </r>
  <r>
    <n v="5085"/>
    <n v="6646"/>
    <m/>
    <x v="3"/>
    <n v="6"/>
    <n v="702"/>
    <n v="-1"/>
    <n v="2808"/>
    <n v="-1"/>
    <n v="44.615784656610302"/>
    <n v="-1"/>
    <n v="58.538677791213999"/>
    <n v="-1"/>
    <n v="34.000756846344103"/>
    <n v="-1"/>
    <n v="1.2809293179861101"/>
    <n v="-1"/>
    <x v="5"/>
    <x v="18"/>
    <x v="0"/>
  </r>
  <r>
    <n v="5085"/>
    <n v="6647"/>
    <m/>
    <x v="3"/>
    <n v="6"/>
    <n v="379"/>
    <n v="-1"/>
    <n v="1516"/>
    <n v="-1"/>
    <n v="54.5637128369018"/>
    <n v="-1"/>
    <n v="27.7616575429847"/>
    <n v="-1"/>
    <n v="16.1455042384645"/>
    <n v="-1"/>
    <n v="2.3610772186836999"/>
    <n v="-1"/>
    <x v="5"/>
    <x v="17"/>
    <x v="0"/>
  </r>
  <r>
    <n v="5085"/>
    <n v="6760"/>
    <m/>
    <x v="3"/>
    <n v="6"/>
    <n v="695"/>
    <n v="-1"/>
    <n v="2780"/>
    <n v="-1"/>
    <n v="12.7634967307268"/>
    <n v="-1"/>
    <n v="156.320547543934"/>
    <n v="-1"/>
    <n v="92.293109017880695"/>
    <n v="-1"/>
    <n v="1.29593464123077"/>
    <n v="-1"/>
    <x v="5"/>
    <x v="16"/>
    <x v="0"/>
  </r>
  <r>
    <n v="5085"/>
    <n v="6761"/>
    <m/>
    <x v="3"/>
    <n v="6"/>
    <n v="1810"/>
    <n v="-1"/>
    <n v="7240"/>
    <n v="-1"/>
    <n v="34.682576398753199"/>
    <n v="-1"/>
    <n v="147.32668075888699"/>
    <n v="-1"/>
    <n v="88.450320169292596"/>
    <n v="-1"/>
    <n v="0.49927532823444198"/>
    <n v="-1"/>
    <x v="5"/>
    <x v="20"/>
    <x v="0"/>
  </r>
  <r>
    <n v="5085"/>
    <n v="6762"/>
    <m/>
    <x v="3"/>
    <n v="6"/>
    <n v="157"/>
    <n v="-1"/>
    <n v="628"/>
    <n v="-1"/>
    <n v="39.434995737255299"/>
    <n v="-1"/>
    <n v="16.040266040382999"/>
    <n v="-1"/>
    <n v="9.3393672595062807"/>
    <n v="-1"/>
    <n v="5.6719349509310302"/>
    <n v="-1"/>
    <x v="5"/>
    <x v="6"/>
    <x v="0"/>
  </r>
  <r>
    <n v="5085"/>
    <n v="6763"/>
    <m/>
    <x v="3"/>
    <n v="6"/>
    <n v="548"/>
    <n v="-1"/>
    <n v="2192"/>
    <n v="-1"/>
    <n v="36.487875279022298"/>
    <n v="-1"/>
    <n v="50.440726064059398"/>
    <n v="-1"/>
    <n v="30.7690075884015"/>
    <n v="-1"/>
    <n v="1.6004643704697601"/>
    <n v="-1"/>
    <x v="5"/>
    <x v="7"/>
    <x v="0"/>
  </r>
  <r>
    <n v="5085"/>
    <n v="6764"/>
    <m/>
    <x v="3"/>
    <n v="6"/>
    <n v="86"/>
    <n v="-1"/>
    <n v="344"/>
    <n v="-1"/>
    <n v="38.923730827249003"/>
    <n v="-1"/>
    <n v="8.4300926602682296"/>
    <n v="-1"/>
    <n v="4.8797731979899002"/>
    <n v="-1"/>
    <n v="10.349121249627601"/>
    <n v="-1"/>
    <x v="5"/>
    <x v="8"/>
    <x v="0"/>
  </r>
  <r>
    <n v="5085"/>
    <n v="6765"/>
    <m/>
    <x v="3"/>
    <n v="6"/>
    <n v="54"/>
    <n v="-1"/>
    <n v="216"/>
    <n v="-1"/>
    <n v="26.189627394664701"/>
    <n v="-1"/>
    <n v="58.945961257191797"/>
    <n v="-1"/>
    <n v="34.920879349228599"/>
    <n v="-1"/>
    <n v="16.624537953129899"/>
    <n v="-1"/>
    <x v="5"/>
    <x v="9"/>
    <x v="0"/>
  </r>
  <r>
    <n v="5085"/>
    <n v="6767"/>
    <m/>
    <x v="3"/>
    <n v="6"/>
    <n v="103"/>
    <n v="-1"/>
    <n v="412"/>
    <n v="-1"/>
    <n v="49.151070506782098"/>
    <n v="-1"/>
    <n v="7.8571750326527097"/>
    <n v="-1"/>
    <n v="5.72447848685088"/>
    <n v="-1"/>
    <n v="8.7708705840495806"/>
    <n v="-1"/>
    <x v="5"/>
    <x v="10"/>
    <x v="0"/>
  </r>
  <r>
    <n v="5085"/>
    <n v="6768"/>
    <m/>
    <x v="3"/>
    <n v="6"/>
    <n v="252"/>
    <n v="-1"/>
    <n v="1008"/>
    <n v="-1"/>
    <n v="35.023070871307198"/>
    <n v="-1"/>
    <n v="28.989300849224701"/>
    <n v="-1"/>
    <n v="16.943968535814999"/>
    <n v="-1"/>
    <n v="3.4433331161717202"/>
    <n v="-1"/>
    <x v="5"/>
    <x v="11"/>
    <x v="0"/>
  </r>
  <r>
    <n v="5085"/>
    <n v="6770"/>
    <m/>
    <x v="3"/>
    <n v="6"/>
    <n v="839"/>
    <n v="-1"/>
    <n v="3356"/>
    <n v="-1"/>
    <n v="34.867860882450898"/>
    <n v="-1"/>
    <n v="111.30762509213601"/>
    <n v="-1"/>
    <n v="64.946435243433797"/>
    <n v="-1"/>
    <n v="1.07187492274494"/>
    <n v="-1"/>
    <x v="5"/>
    <x v="15"/>
    <x v="0"/>
  </r>
  <r>
    <n v="5085"/>
    <n v="6775"/>
    <m/>
    <x v="3"/>
    <n v="6"/>
    <n v="75"/>
    <n v="-1"/>
    <n v="300"/>
    <n v="-1"/>
    <n v="39.1122201055692"/>
    <n v="-1"/>
    <n v="7.7925846539424501"/>
    <n v="-1"/>
    <n v="4.6094146666047404"/>
    <n v="-1"/>
    <n v="11.6020019940698"/>
    <n v="-1"/>
    <x v="5"/>
    <x v="12"/>
    <x v="0"/>
  </r>
  <r>
    <n v="5085"/>
    <n v="6776"/>
    <m/>
    <x v="3"/>
    <n v="6"/>
    <n v="85"/>
    <n v="-1"/>
    <n v="340"/>
    <n v="-1"/>
    <n v="39.100424486469301"/>
    <n v="-1"/>
    <n v="8.3648214039978406"/>
    <n v="-1"/>
    <n v="4.8371143469532401"/>
    <n v="-1"/>
    <n v="10.414313179865999"/>
    <n v="-1"/>
    <x v="5"/>
    <x v="13"/>
    <x v="0"/>
  </r>
  <r>
    <n v="5085"/>
    <n v="6777"/>
    <m/>
    <x v="3"/>
    <n v="6"/>
    <n v="276"/>
    <n v="-1"/>
    <n v="1104"/>
    <n v="-1"/>
    <n v="33.4328942586111"/>
    <n v="-1"/>
    <n v="35.855321395891501"/>
    <n v="-1"/>
    <n v="21.042456122430401"/>
    <n v="-1"/>
    <n v="3.26613501803583"/>
    <n v="-1"/>
    <x v="5"/>
    <x v="14"/>
    <x v="0"/>
  </r>
  <r>
    <n v="5085"/>
    <n v="2959"/>
    <m/>
    <x v="3"/>
    <n v="7"/>
    <n v="280"/>
    <n v="-1"/>
    <n v="1120"/>
    <n v="-1"/>
    <n v="47.082665103279702"/>
    <n v="-1"/>
    <n v="22.188136619867201"/>
    <n v="-1"/>
    <n v="19.578210477111501"/>
    <n v="-1"/>
    <n v="3.2086310216640901"/>
    <n v="-1"/>
    <x v="6"/>
    <x v="0"/>
    <x v="0"/>
  </r>
  <r>
    <n v="5085"/>
    <n v="3659"/>
    <m/>
    <x v="3"/>
    <n v="7"/>
    <n v="541"/>
    <n v="-1"/>
    <n v="2164"/>
    <n v="-1"/>
    <n v="37.831620220408702"/>
    <n v="-1"/>
    <n v="41.170287197948802"/>
    <n v="-1"/>
    <n v="35.589905369497103"/>
    <n v="-1"/>
    <n v="1.6551121945818399"/>
    <n v="-1"/>
    <x v="6"/>
    <x v="0"/>
    <x v="0"/>
  </r>
  <r>
    <n v="5085"/>
    <n v="3660"/>
    <m/>
    <x v="3"/>
    <n v="7"/>
    <n v="1722"/>
    <n v="-1"/>
    <n v="6888"/>
    <n v="-1"/>
    <n v="32.8420854397529"/>
    <n v="-1"/>
    <n v="114.996444532423"/>
    <n v="-1"/>
    <n v="99.962061350547003"/>
    <n v="-1"/>
    <n v="0.52286527881229705"/>
    <n v="-1"/>
    <x v="6"/>
    <x v="0"/>
    <x v="0"/>
  </r>
  <r>
    <n v="5085"/>
    <n v="4524"/>
    <m/>
    <x v="3"/>
    <n v="7"/>
    <n v="440"/>
    <n v="-1"/>
    <n v="1760"/>
    <n v="-1"/>
    <n v="26.945607547858799"/>
    <n v="-1"/>
    <n v="84.270663882844403"/>
    <n v="-1"/>
    <n v="72.859797574270303"/>
    <n v="-1"/>
    <n v="1.96600229525584"/>
    <n v="-1"/>
    <x v="6"/>
    <x v="0"/>
    <x v="0"/>
  </r>
  <r>
    <n v="5085"/>
    <n v="4949"/>
    <m/>
    <x v="3"/>
    <n v="7"/>
    <n v="570"/>
    <n v="-1"/>
    <n v="2280"/>
    <n v="-1"/>
    <n v="8.3906911560203508"/>
    <n v="-1"/>
    <n v="117.458979718001"/>
    <n v="-1"/>
    <n v="100"/>
    <n v="-1"/>
    <n v="1.5803057999924801"/>
    <n v="-1"/>
    <x v="6"/>
    <x v="0"/>
    <x v="0"/>
  </r>
  <r>
    <n v="5085"/>
    <n v="4950"/>
    <m/>
    <x v="3"/>
    <n v="7"/>
    <n v="1718"/>
    <n v="-1"/>
    <n v="6872"/>
    <n v="-1"/>
    <n v="30.9780766895535"/>
    <n v="-1"/>
    <n v="115.058882114008"/>
    <n v="-1"/>
    <n v="99.939700483633601"/>
    <n v="-1"/>
    <n v="0.523785747829836"/>
    <n v="-1"/>
    <x v="6"/>
    <x v="0"/>
    <x v="0"/>
  </r>
  <r>
    <n v="5085"/>
    <n v="4951"/>
    <m/>
    <x v="3"/>
    <n v="7"/>
    <n v="1718"/>
    <n v="-1"/>
    <n v="6872"/>
    <n v="-1"/>
    <n v="31.997590427034201"/>
    <n v="-1"/>
    <n v="112.96481702390599"/>
    <n v="-1"/>
    <n v="98.249886735958299"/>
    <n v="-1"/>
    <n v="0.52426825571184599"/>
    <n v="-1"/>
    <x v="6"/>
    <x v="0"/>
    <x v="0"/>
  </r>
  <r>
    <n v="5085"/>
    <n v="4953"/>
    <m/>
    <x v="3"/>
    <n v="7"/>
    <n v="229"/>
    <n v="-1"/>
    <n v="916"/>
    <n v="-1"/>
    <n v="36.116254044506903"/>
    <n v="-1"/>
    <n v="22.360576703606601"/>
    <n v="-1"/>
    <n v="19.142803821497299"/>
    <n v="-1"/>
    <n v="3.8653881888442698"/>
    <n v="-1"/>
    <x v="6"/>
    <x v="0"/>
    <x v="0"/>
  </r>
  <r>
    <n v="5085"/>
    <n v="4954"/>
    <m/>
    <x v="3"/>
    <n v="7"/>
    <n v="95"/>
    <n v="-1"/>
    <n v="380"/>
    <n v="-1"/>
    <n v="39.824229854052902"/>
    <n v="-1"/>
    <n v="11.383858766943201"/>
    <n v="-1"/>
    <n v="12.265603587243399"/>
    <n v="-1"/>
    <n v="9.5460476541031305"/>
    <n v="-1"/>
    <x v="6"/>
    <x v="0"/>
    <x v="0"/>
  </r>
  <r>
    <n v="5085"/>
    <n v="6357"/>
    <m/>
    <x v="3"/>
    <n v="7"/>
    <n v="187"/>
    <n v="-1"/>
    <n v="748"/>
    <n v="-1"/>
    <n v="43.275031371353698"/>
    <n v="-1"/>
    <n v="16.309884281479"/>
    <n v="-1"/>
    <n v="15.2027355735986"/>
    <n v="-1"/>
    <n v="4.8138548891037303"/>
    <n v="-1"/>
    <x v="6"/>
    <x v="0"/>
    <x v="0"/>
  </r>
  <r>
    <n v="5085"/>
    <n v="6368"/>
    <m/>
    <x v="3"/>
    <n v="7"/>
    <n v="523"/>
    <n v="-1"/>
    <n v="2092"/>
    <n v="-1"/>
    <n v="15.784841989981301"/>
    <n v="-1"/>
    <n v="99.693863628130998"/>
    <n v="-1"/>
    <n v="86.471528877273698"/>
    <n v="-1"/>
    <n v="1.7080630018102501"/>
    <n v="-1"/>
    <x v="6"/>
    <x v="0"/>
    <x v="0"/>
  </r>
  <r>
    <n v="5085"/>
    <n v="6639"/>
    <m/>
    <x v="3"/>
    <n v="7"/>
    <n v="136"/>
    <n v="-1"/>
    <n v="544"/>
    <n v="-1"/>
    <n v="39.111015020046402"/>
    <n v="-1"/>
    <n v="13.9880391701607"/>
    <n v="-1"/>
    <n v="8.1122322046387207"/>
    <n v="-1"/>
    <n v="6.6265550989650901"/>
    <n v="-1"/>
    <x v="6"/>
    <x v="1"/>
    <x v="0"/>
  </r>
  <r>
    <n v="5085"/>
    <n v="6640"/>
    <m/>
    <x v="3"/>
    <n v="7"/>
    <n v="693"/>
    <n v="-1"/>
    <n v="2772"/>
    <n v="-1"/>
    <n v="13.843561877319701"/>
    <n v="-1"/>
    <n v="146.803512717432"/>
    <n v="-1"/>
    <n v="90.665645966214598"/>
    <n v="-1"/>
    <n v="1.2956416172781899"/>
    <n v="-1"/>
    <x v="6"/>
    <x v="2"/>
    <x v="0"/>
  </r>
  <r>
    <n v="5085"/>
    <n v="6641"/>
    <m/>
    <x v="3"/>
    <n v="7"/>
    <n v="92"/>
    <n v="-1"/>
    <n v="368"/>
    <n v="-1"/>
    <n v="29.686058443355801"/>
    <n v="-1"/>
    <n v="53.921635246820401"/>
    <n v="-1"/>
    <n v="39.772458560597101"/>
    <n v="-1"/>
    <n v="9.6758214311305597"/>
    <n v="-1"/>
    <x v="6"/>
    <x v="3"/>
    <x v="0"/>
  </r>
  <r>
    <n v="5085"/>
    <n v="6642"/>
    <m/>
    <x v="3"/>
    <n v="7"/>
    <n v="551"/>
    <n v="-1"/>
    <n v="2204"/>
    <n v="-1"/>
    <n v="37.198716735719898"/>
    <n v="-1"/>
    <n v="48.173079715488797"/>
    <n v="-1"/>
    <n v="28.6289649413627"/>
    <n v="-1"/>
    <n v="1.6322636089084399"/>
    <n v="-1"/>
    <x v="6"/>
    <x v="4"/>
    <x v="0"/>
  </r>
  <r>
    <n v="5085"/>
    <n v="6644"/>
    <m/>
    <x v="3"/>
    <n v="7"/>
    <n v="1082"/>
    <n v="-1"/>
    <n v="4328"/>
    <n v="-1"/>
    <n v="31.670757321149502"/>
    <n v="-1"/>
    <n v="102.711215279009"/>
    <n v="-1"/>
    <n v="59.663756139129802"/>
    <n v="-1"/>
    <n v="0.83248130641850904"/>
    <n v="-1"/>
    <x v="6"/>
    <x v="19"/>
    <x v="0"/>
  </r>
  <r>
    <n v="5085"/>
    <n v="6645"/>
    <m/>
    <x v="3"/>
    <n v="7"/>
    <n v="647"/>
    <n v="-1"/>
    <n v="2588"/>
    <n v="-1"/>
    <n v="52.225573373071903"/>
    <n v="-1"/>
    <n v="44.795365492840098"/>
    <n v="-1"/>
    <n v="28.0456869850698"/>
    <n v="-1"/>
    <n v="1.38892416010586"/>
    <n v="-1"/>
    <x v="6"/>
    <x v="21"/>
    <x v="0"/>
  </r>
  <r>
    <n v="5085"/>
    <n v="6646"/>
    <m/>
    <x v="3"/>
    <n v="7"/>
    <n v="717"/>
    <n v="-1"/>
    <n v="2868"/>
    <n v="-1"/>
    <n v="44.849873815383297"/>
    <n v="-1"/>
    <n v="59.0872537508167"/>
    <n v="-1"/>
    <n v="34.346986813413601"/>
    <n v="-1"/>
    <n v="1.2560976463246201"/>
    <n v="-1"/>
    <x v="6"/>
    <x v="18"/>
    <x v="0"/>
  </r>
  <r>
    <n v="5085"/>
    <n v="6647"/>
    <m/>
    <x v="3"/>
    <n v="7"/>
    <n v="363"/>
    <n v="-1"/>
    <n v="1452"/>
    <n v="-1"/>
    <n v="55.3193451912285"/>
    <n v="-1"/>
    <n v="26.2419483032496"/>
    <n v="-1"/>
    <n v="15.247701689010899"/>
    <n v="-1"/>
    <n v="2.4740210159365499"/>
    <n v="-1"/>
    <x v="6"/>
    <x v="17"/>
    <x v="0"/>
  </r>
  <r>
    <n v="5085"/>
    <n v="6760"/>
    <m/>
    <x v="3"/>
    <n v="7"/>
    <n v="666"/>
    <n v="-1"/>
    <n v="2664"/>
    <n v="-1"/>
    <n v="11.6614844921223"/>
    <n v="-1"/>
    <n v="159.10217270949599"/>
    <n v="-1"/>
    <n v="93.333514010610301"/>
    <n v="-1"/>
    <n v="1.3511719283380099"/>
    <n v="-1"/>
    <x v="6"/>
    <x v="16"/>
    <x v="0"/>
  </r>
  <r>
    <n v="5085"/>
    <n v="6761"/>
    <m/>
    <x v="3"/>
    <n v="7"/>
    <n v="1721"/>
    <n v="-1"/>
    <n v="6884"/>
    <n v="-1"/>
    <n v="32.993874588304998"/>
    <n v="-1"/>
    <n v="156.957760389974"/>
    <n v="-1"/>
    <n v="94.051192106497695"/>
    <n v="-1"/>
    <n v="0.52529458346354396"/>
    <n v="-1"/>
    <x v="6"/>
    <x v="20"/>
    <x v="0"/>
  </r>
  <r>
    <n v="5085"/>
    <n v="6762"/>
    <m/>
    <x v="3"/>
    <n v="7"/>
    <n v="136"/>
    <n v="-1"/>
    <n v="544"/>
    <n v="-1"/>
    <n v="39.111015020046402"/>
    <n v="-1"/>
    <n v="13.9880391701607"/>
    <n v="-1"/>
    <n v="8.1122322046387207"/>
    <n v="-1"/>
    <n v="6.6265550989650901"/>
    <n v="-1"/>
    <x v="6"/>
    <x v="6"/>
    <x v="0"/>
  </r>
  <r>
    <n v="5085"/>
    <n v="6763"/>
    <m/>
    <x v="3"/>
    <n v="7"/>
    <n v="535"/>
    <n v="-1"/>
    <n v="2140"/>
    <n v="-1"/>
    <n v="36.971540412488203"/>
    <n v="-1"/>
    <n v="46.316957325959201"/>
    <n v="-1"/>
    <n v="27.398068139843598"/>
    <n v="-1"/>
    <n v="1.6640082327372001"/>
    <n v="-1"/>
    <x v="6"/>
    <x v="7"/>
    <x v="0"/>
  </r>
  <r>
    <n v="5085"/>
    <n v="6764"/>
    <m/>
    <x v="3"/>
    <n v="7"/>
    <n v="91"/>
    <n v="-1"/>
    <n v="364"/>
    <n v="-1"/>
    <n v="38.538388613529499"/>
    <n v="-1"/>
    <n v="8.6339108229576595"/>
    <n v="-1"/>
    <n v="5.0039420365151299"/>
    <n v="-1"/>
    <n v="9.4567120510858107"/>
    <n v="-1"/>
    <x v="6"/>
    <x v="8"/>
    <x v="0"/>
  </r>
  <r>
    <n v="5085"/>
    <n v="6765"/>
    <m/>
    <x v="3"/>
    <n v="7"/>
    <n v="68"/>
    <n v="-1"/>
    <n v="272"/>
    <n v="-1"/>
    <n v="22.9687757372281"/>
    <n v="-1"/>
    <n v="71.213547448099504"/>
    <n v="-1"/>
    <n v="42.003343087672299"/>
    <n v="-1"/>
    <n v="13.0788415002805"/>
    <n v="-1"/>
    <x v="6"/>
    <x v="9"/>
    <x v="0"/>
  </r>
  <r>
    <n v="5085"/>
    <n v="6767"/>
    <m/>
    <x v="3"/>
    <n v="7"/>
    <n v="96"/>
    <n v="-1"/>
    <n v="384"/>
    <n v="-1"/>
    <n v="48.611835178581003"/>
    <n v="-1"/>
    <n v="7.4499755825312297"/>
    <n v="-1"/>
    <n v="5.3825455885817304"/>
    <n v="-1"/>
    <n v="9.2357826212224001"/>
    <n v="-1"/>
    <x v="6"/>
    <x v="10"/>
    <x v="0"/>
  </r>
  <r>
    <n v="5085"/>
    <n v="6768"/>
    <m/>
    <x v="3"/>
    <n v="7"/>
    <n v="230"/>
    <n v="-1"/>
    <n v="920"/>
    <n v="-1"/>
    <n v="34.591309044809002"/>
    <n v="-1"/>
    <n v="31.521910232276401"/>
    <n v="-1"/>
    <n v="18.477389914291599"/>
    <n v="-1"/>
    <n v="3.86079464978924"/>
    <n v="-1"/>
    <x v="6"/>
    <x v="11"/>
    <x v="0"/>
  </r>
  <r>
    <n v="5085"/>
    <n v="6770"/>
    <m/>
    <x v="3"/>
    <n v="7"/>
    <n v="594"/>
    <n v="-1"/>
    <n v="2376"/>
    <n v="-1"/>
    <n v="6.1408032007519999"/>
    <n v="-1"/>
    <n v="172.85028707309399"/>
    <n v="-1"/>
    <n v="99.985336367300306"/>
    <n v="-1"/>
    <n v="1.51194388563647"/>
    <n v="-1"/>
    <x v="6"/>
    <x v="15"/>
    <x v="0"/>
  </r>
  <r>
    <n v="5085"/>
    <n v="6775"/>
    <m/>
    <x v="3"/>
    <n v="7"/>
    <n v="112"/>
    <n v="-1"/>
    <n v="448"/>
    <n v="-1"/>
    <n v="38.980403193538599"/>
    <n v="-1"/>
    <n v="11.591869037675"/>
    <n v="-1"/>
    <n v="6.89793806507552"/>
    <n v="-1"/>
    <n v="7.9298064115238001"/>
    <n v="-1"/>
    <x v="6"/>
    <x v="12"/>
    <x v="0"/>
  </r>
  <r>
    <n v="5085"/>
    <n v="6776"/>
    <m/>
    <x v="3"/>
    <n v="7"/>
    <n v="91"/>
    <n v="-1"/>
    <n v="364"/>
    <n v="-1"/>
    <n v="38.539261935021003"/>
    <n v="-1"/>
    <n v="8.7883800713829494"/>
    <n v="-1"/>
    <n v="5.0966420224142901"/>
    <n v="-1"/>
    <n v="9.4752368019559601"/>
    <n v="-1"/>
    <x v="6"/>
    <x v="13"/>
    <x v="0"/>
  </r>
  <r>
    <n v="5085"/>
    <n v="6777"/>
    <m/>
    <x v="3"/>
    <n v="7"/>
    <n v="222"/>
    <n v="-1"/>
    <n v="888"/>
    <n v="-1"/>
    <n v="36.3717503963924"/>
    <n v="-1"/>
    <n v="21.600124207402899"/>
    <n v="-1"/>
    <n v="12.662287517370901"/>
    <n v="-1"/>
    <n v="3.83864934384196"/>
    <n v="-1"/>
    <x v="6"/>
    <x v="14"/>
    <x v="0"/>
  </r>
  <r>
    <n v="5085"/>
    <n v="2959"/>
    <m/>
    <x v="3"/>
    <n v="8"/>
    <n v="273"/>
    <n v="-1"/>
    <n v="1092"/>
    <n v="-1"/>
    <n v="46.029800796185697"/>
    <n v="-1"/>
    <n v="21.8735664942201"/>
    <n v="-1"/>
    <n v="19.588191576520298"/>
    <n v="-1"/>
    <n v="3.2995709980933099"/>
    <n v="-1"/>
    <x v="7"/>
    <x v="0"/>
    <x v="0"/>
  </r>
  <r>
    <n v="5085"/>
    <n v="3659"/>
    <m/>
    <x v="3"/>
    <n v="8"/>
    <n v="536"/>
    <n v="-1"/>
    <n v="2144"/>
    <n v="-1"/>
    <n v="37.9001291296358"/>
    <n v="-1"/>
    <n v="43.118360235782397"/>
    <n v="-1"/>
    <n v="37.359630850916297"/>
    <n v="-1"/>
    <n v="1.6737075770530401"/>
    <n v="-1"/>
    <x v="7"/>
    <x v="0"/>
    <x v="0"/>
  </r>
  <r>
    <n v="5085"/>
    <n v="3660"/>
    <m/>
    <x v="3"/>
    <n v="8"/>
    <n v="1768"/>
    <n v="-1"/>
    <n v="7072"/>
    <n v="-1"/>
    <n v="33.5104675860904"/>
    <n v="-1"/>
    <n v="115.551205219651"/>
    <n v="-1"/>
    <n v="99.844994955287603"/>
    <n v="-1"/>
    <n v="0.50931173309586497"/>
    <n v="-1"/>
    <x v="7"/>
    <x v="0"/>
    <x v="0"/>
  </r>
  <r>
    <n v="5085"/>
    <n v="4524"/>
    <m/>
    <x v="3"/>
    <n v="8"/>
    <n v="445"/>
    <n v="-1"/>
    <n v="1780"/>
    <n v="-1"/>
    <n v="27.193885868630201"/>
    <n v="-1"/>
    <n v="86.940537172126895"/>
    <n v="-1"/>
    <n v="75.623790714101403"/>
    <n v="-1"/>
    <n v="1.9250195131157399"/>
    <n v="-1"/>
    <x v="7"/>
    <x v="0"/>
    <x v="0"/>
  </r>
  <r>
    <n v="5085"/>
    <n v="4949"/>
    <m/>
    <x v="3"/>
    <n v="8"/>
    <n v="469"/>
    <n v="-1"/>
    <n v="1876"/>
    <n v="-1"/>
    <n v="6.5166048659506099"/>
    <n v="-1"/>
    <n v="117.94806907975"/>
    <n v="-1"/>
    <n v="100"/>
    <n v="-1"/>
    <n v="1.9137521749169699"/>
    <n v="-1"/>
    <x v="7"/>
    <x v="0"/>
    <x v="0"/>
  </r>
  <r>
    <n v="5085"/>
    <n v="4950"/>
    <m/>
    <x v="3"/>
    <n v="8"/>
    <n v="1762"/>
    <n v="-1"/>
    <n v="7048"/>
    <n v="-1"/>
    <n v="31.4240391204054"/>
    <n v="-1"/>
    <n v="115.508392692382"/>
    <n v="-1"/>
    <n v="99.843523586412104"/>
    <n v="-1"/>
    <n v="0.51011343465097403"/>
    <n v="-1"/>
    <x v="7"/>
    <x v="0"/>
    <x v="0"/>
  </r>
  <r>
    <n v="5085"/>
    <n v="4951"/>
    <m/>
    <x v="3"/>
    <n v="8"/>
    <n v="1763"/>
    <n v="-1"/>
    <n v="7052"/>
    <n v="-1"/>
    <n v="32.396256948778799"/>
    <n v="-1"/>
    <n v="113.907468753129"/>
    <n v="-1"/>
    <n v="98.334353884102796"/>
    <n v="-1"/>
    <n v="0.51082279242877704"/>
    <n v="-1"/>
    <x v="7"/>
    <x v="0"/>
    <x v="0"/>
  </r>
  <r>
    <n v="5085"/>
    <n v="4953"/>
    <m/>
    <x v="3"/>
    <n v="8"/>
    <n v="241"/>
    <n v="-1"/>
    <n v="964"/>
    <n v="-1"/>
    <n v="36.032733799373602"/>
    <n v="-1"/>
    <n v="22.283988586817198"/>
    <n v="-1"/>
    <n v="19.151076823121599"/>
    <n v="-1"/>
    <n v="3.68417396322234"/>
    <n v="-1"/>
    <x v="7"/>
    <x v="0"/>
    <x v="0"/>
  </r>
  <r>
    <n v="5085"/>
    <n v="4954"/>
    <m/>
    <x v="3"/>
    <n v="8"/>
    <n v="83"/>
    <n v="-1"/>
    <n v="332"/>
    <n v="-1"/>
    <n v="41.627497075698699"/>
    <n v="-1"/>
    <n v="15.079332870651101"/>
    <n v="-1"/>
    <n v="16.3295155687719"/>
    <n v="-1"/>
    <n v="10.684297163273101"/>
    <n v="-1"/>
    <x v="7"/>
    <x v="0"/>
    <x v="0"/>
  </r>
  <r>
    <n v="5085"/>
    <n v="6357"/>
    <m/>
    <x v="3"/>
    <n v="8"/>
    <n v="176"/>
    <n v="-1"/>
    <n v="704"/>
    <n v="-1"/>
    <n v="43.957397934332597"/>
    <n v="-1"/>
    <n v="16.283031267817201"/>
    <n v="-1"/>
    <n v="14.894304387408599"/>
    <n v="-1"/>
    <n v="5.1127138596176804"/>
    <n v="-1"/>
    <x v="7"/>
    <x v="0"/>
    <x v="0"/>
  </r>
  <r>
    <n v="5085"/>
    <n v="6368"/>
    <m/>
    <x v="3"/>
    <n v="8"/>
    <n v="515"/>
    <n v="-1"/>
    <n v="2060"/>
    <n v="-1"/>
    <n v="15.309898687015499"/>
    <n v="-1"/>
    <n v="104.995066537678"/>
    <n v="-1"/>
    <n v="90.710287479117298"/>
    <n v="-1"/>
    <n v="1.74145056299351"/>
    <n v="-1"/>
    <x v="7"/>
    <x v="0"/>
    <x v="0"/>
  </r>
  <r>
    <n v="5085"/>
    <n v="6639"/>
    <m/>
    <x v="3"/>
    <n v="8"/>
    <n v="127"/>
    <n v="-1"/>
    <n v="508"/>
    <n v="-1"/>
    <n v="39.416188375295199"/>
    <n v="-1"/>
    <n v="13.013620970820201"/>
    <n v="-1"/>
    <n v="7.5151854081637"/>
    <n v="-1"/>
    <n v="7.0771283643944596"/>
    <n v="-1"/>
    <x v="7"/>
    <x v="1"/>
    <x v="0"/>
  </r>
  <r>
    <n v="5085"/>
    <n v="6640"/>
    <m/>
    <x v="3"/>
    <n v="8"/>
    <n v="709"/>
    <n v="-1"/>
    <n v="2836"/>
    <n v="-1"/>
    <n v="13.673145502525699"/>
    <n v="-1"/>
    <n v="150.57772252165199"/>
    <n v="-1"/>
    <n v="91.103061292891994"/>
    <n v="-1"/>
    <n v="1.2676730989049201"/>
    <n v="-1"/>
    <x v="7"/>
    <x v="2"/>
    <x v="0"/>
  </r>
  <r>
    <n v="5085"/>
    <n v="6641"/>
    <m/>
    <x v="3"/>
    <n v="8"/>
    <n v="91"/>
    <n v="-1"/>
    <n v="364"/>
    <n v="-1"/>
    <n v="32.7796317801279"/>
    <n v="-1"/>
    <n v="37.739385964867999"/>
    <n v="-1"/>
    <n v="26.727501537883299"/>
    <n v="-1"/>
    <n v="9.5144922931149001"/>
    <n v="-1"/>
    <x v="7"/>
    <x v="3"/>
    <x v="0"/>
  </r>
  <r>
    <n v="5085"/>
    <n v="6642"/>
    <m/>
    <x v="3"/>
    <n v="8"/>
    <n v="527"/>
    <n v="-1"/>
    <n v="2108"/>
    <n v="-1"/>
    <n v="37.471806707802401"/>
    <n v="-1"/>
    <n v="46.324522821120503"/>
    <n v="-1"/>
    <n v="27.648036030945502"/>
    <n v="-1"/>
    <n v="1.70995158275554"/>
    <n v="-1"/>
    <x v="7"/>
    <x v="4"/>
    <x v="0"/>
  </r>
  <r>
    <n v="5085"/>
    <n v="6644"/>
    <m/>
    <x v="3"/>
    <n v="8"/>
    <n v="1080"/>
    <n v="-1"/>
    <n v="4320"/>
    <n v="-1"/>
    <n v="31.548768025196001"/>
    <n v="-1"/>
    <n v="104.921411448923"/>
    <n v="-1"/>
    <n v="60.791467621520702"/>
    <n v="-1"/>
    <n v="0.83343557077461705"/>
    <n v="-1"/>
    <x v="7"/>
    <x v="19"/>
    <x v="0"/>
  </r>
  <r>
    <n v="5085"/>
    <n v="6645"/>
    <m/>
    <x v="3"/>
    <n v="8"/>
    <n v="670"/>
    <n v="-1"/>
    <n v="2680"/>
    <n v="-1"/>
    <n v="53.742731076872701"/>
    <n v="-1"/>
    <n v="46.181659486822099"/>
    <n v="-1"/>
    <n v="28.616870131418199"/>
    <n v="-1"/>
    <n v="1.34099595517301"/>
    <n v="-1"/>
    <x v="7"/>
    <x v="21"/>
    <x v="0"/>
  </r>
  <r>
    <n v="5085"/>
    <n v="6646"/>
    <m/>
    <x v="3"/>
    <n v="8"/>
    <n v="715"/>
    <n v="-1"/>
    <n v="2860"/>
    <n v="-1"/>
    <n v="44.899372314119603"/>
    <n v="-1"/>
    <n v="58.897626950311199"/>
    <n v="-1"/>
    <n v="34.0708931415028"/>
    <n v="-1"/>
    <n v="1.2571417815126"/>
    <n v="-1"/>
    <x v="7"/>
    <x v="18"/>
    <x v="0"/>
  </r>
  <r>
    <n v="5085"/>
    <n v="6647"/>
    <m/>
    <x v="3"/>
    <n v="8"/>
    <n v="367"/>
    <n v="-1"/>
    <n v="1468"/>
    <n v="-1"/>
    <n v="55.035154684158599"/>
    <n v="-1"/>
    <n v="26.5609766835444"/>
    <n v="-1"/>
    <n v="15.4403919167989"/>
    <n v="-1"/>
    <n v="2.4553751646713202"/>
    <n v="-1"/>
    <x v="7"/>
    <x v="17"/>
    <x v="0"/>
  </r>
  <r>
    <n v="5085"/>
    <n v="6760"/>
    <m/>
    <x v="3"/>
    <n v="8"/>
    <n v="681"/>
    <n v="-1"/>
    <n v="2724"/>
    <n v="-1"/>
    <n v="11.8329226105757"/>
    <n v="-1"/>
    <n v="160.88513888523099"/>
    <n v="-1"/>
    <n v="93.662150825726997"/>
    <n v="-1"/>
    <n v="1.32047595816003"/>
    <n v="-1"/>
    <x v="7"/>
    <x v="16"/>
    <x v="0"/>
  </r>
  <r>
    <n v="5085"/>
    <n v="6761"/>
    <m/>
    <x v="3"/>
    <n v="8"/>
    <n v="1768"/>
    <n v="-1"/>
    <n v="7072"/>
    <n v="-1"/>
    <n v="33.423571243985997"/>
    <n v="-1"/>
    <n v="156.108193473787"/>
    <n v="-1"/>
    <n v="92.729138728927097"/>
    <n v="-1"/>
    <n v="0.51273123992275205"/>
    <n v="-1"/>
    <x v="7"/>
    <x v="20"/>
    <x v="0"/>
  </r>
  <r>
    <n v="5085"/>
    <n v="6762"/>
    <m/>
    <x v="3"/>
    <n v="8"/>
    <n v="127"/>
    <n v="-1"/>
    <n v="508"/>
    <n v="-1"/>
    <n v="39.416188375295199"/>
    <n v="-1"/>
    <n v="13.013620970820201"/>
    <n v="-1"/>
    <n v="7.5151854081637"/>
    <n v="-1"/>
    <n v="7.0771283643944596"/>
    <n v="-1"/>
    <x v="7"/>
    <x v="6"/>
    <x v="0"/>
  </r>
  <r>
    <n v="5085"/>
    <n v="6763"/>
    <m/>
    <x v="3"/>
    <n v="8"/>
    <n v="536"/>
    <n v="-1"/>
    <n v="2144"/>
    <n v="-1"/>
    <n v="36.865383415466397"/>
    <n v="-1"/>
    <n v="47.631368295186398"/>
    <n v="-1"/>
    <n v="28.54423081657"/>
    <n v="-1"/>
    <n v="1.62471966668937"/>
    <n v="-1"/>
    <x v="7"/>
    <x v="7"/>
    <x v="0"/>
  </r>
  <r>
    <n v="5085"/>
    <n v="6764"/>
    <m/>
    <x v="3"/>
    <n v="8"/>
    <n v="87"/>
    <n v="-1"/>
    <n v="348"/>
    <n v="-1"/>
    <n v="38.734942615920801"/>
    <n v="-1"/>
    <n v="8.3470447367432996"/>
    <n v="-1"/>
    <n v="4.8189092003408502"/>
    <n v="-1"/>
    <n v="10.2266093186324"/>
    <n v="-1"/>
    <x v="7"/>
    <x v="8"/>
    <x v="0"/>
  </r>
  <r>
    <n v="5085"/>
    <n v="6765"/>
    <m/>
    <x v="3"/>
    <n v="8"/>
    <n v="59"/>
    <n v="-1"/>
    <n v="236"/>
    <n v="-1"/>
    <n v="22.985834620813701"/>
    <n v="-1"/>
    <n v="54.835095723222203"/>
    <n v="-1"/>
    <n v="32.528499565156203"/>
    <n v="-1"/>
    <n v="14.745034050323699"/>
    <n v="-1"/>
    <x v="7"/>
    <x v="9"/>
    <x v="0"/>
  </r>
  <r>
    <n v="5085"/>
    <n v="6767"/>
    <m/>
    <x v="3"/>
    <n v="8"/>
    <n v="83"/>
    <n v="-1"/>
    <n v="332"/>
    <n v="-1"/>
    <n v="48.969143032161597"/>
    <n v="-1"/>
    <n v="6.5294444182058902"/>
    <n v="-1"/>
    <n v="4.7740879179549101"/>
    <n v="-1"/>
    <n v="10.674312220215899"/>
    <n v="-1"/>
    <x v="7"/>
    <x v="10"/>
    <x v="0"/>
  </r>
  <r>
    <n v="5085"/>
    <n v="6768"/>
    <m/>
    <x v="3"/>
    <n v="8"/>
    <n v="240"/>
    <n v="-1"/>
    <n v="960"/>
    <n v="-1"/>
    <n v="34.790310488068002"/>
    <n v="-1"/>
    <n v="28.803831412749901"/>
    <n v="-1"/>
    <n v="16.975450202826"/>
    <n v="-1"/>
    <n v="3.6937509269156701"/>
    <n v="-1"/>
    <x v="7"/>
    <x v="11"/>
    <x v="0"/>
  </r>
  <r>
    <n v="5085"/>
    <n v="6770"/>
    <m/>
    <x v="3"/>
    <n v="8"/>
    <n v="485"/>
    <n v="-1"/>
    <n v="1940"/>
    <n v="-1"/>
    <n v="4.8559617782668303"/>
    <n v="-1"/>
    <n v="172.25545043164601"/>
    <n v="-1"/>
    <n v="100"/>
    <n v="-1"/>
    <n v="1.8503904455615201"/>
    <n v="-1"/>
    <x v="7"/>
    <x v="15"/>
    <x v="0"/>
  </r>
  <r>
    <n v="5085"/>
    <n v="6775"/>
    <m/>
    <x v="3"/>
    <n v="8"/>
    <n v="108"/>
    <n v="-1"/>
    <n v="432"/>
    <n v="-1"/>
    <n v="39.0370109442105"/>
    <n v="-1"/>
    <n v="11.186486902396201"/>
    <n v="-1"/>
    <n v="6.5345463679448699"/>
    <n v="-1"/>
    <n v="8.1786680479127902"/>
    <n v="-1"/>
    <x v="7"/>
    <x v="12"/>
    <x v="0"/>
  </r>
  <r>
    <n v="5085"/>
    <n v="6776"/>
    <m/>
    <x v="3"/>
    <n v="8"/>
    <n v="86"/>
    <n v="-1"/>
    <n v="344"/>
    <n v="-1"/>
    <n v="38.901739612546301"/>
    <n v="-1"/>
    <n v="8.3215180960375701"/>
    <n v="-1"/>
    <n v="4.8028709305271899"/>
    <n v="-1"/>
    <n v="9.3731567326268905"/>
    <n v="-1"/>
    <x v="7"/>
    <x v="13"/>
    <x v="0"/>
  </r>
  <r>
    <n v="5085"/>
    <n v="6777"/>
    <m/>
    <x v="3"/>
    <n v="8"/>
    <n v="227"/>
    <n v="-1"/>
    <n v="908"/>
    <n v="-1"/>
    <n v="37.214772085792497"/>
    <n v="-1"/>
    <n v="21.824031091016401"/>
    <n v="-1"/>
    <n v="12.8883778010665"/>
    <n v="-1"/>
    <n v="3.86767822136146"/>
    <n v="-1"/>
    <x v="7"/>
    <x v="14"/>
    <x v="0"/>
  </r>
  <r>
    <n v="5085"/>
    <n v="2959"/>
    <m/>
    <x v="3"/>
    <n v="9"/>
    <n v="200"/>
    <n v="-1"/>
    <n v="800"/>
    <n v="-1"/>
    <n v="47.033575157780902"/>
    <n v="-1"/>
    <n v="16.300953559984201"/>
    <n v="-1"/>
    <n v="14.6651471362464"/>
    <n v="-1"/>
    <n v="4.5054192564912601"/>
    <n v="-1"/>
    <x v="8"/>
    <x v="0"/>
    <x v="0"/>
  </r>
  <r>
    <n v="5085"/>
    <n v="3659"/>
    <m/>
    <x v="3"/>
    <n v="9"/>
    <n v="514"/>
    <n v="-1"/>
    <n v="2056"/>
    <n v="-1"/>
    <n v="37.982095617135599"/>
    <n v="-1"/>
    <n v="41.3852411301866"/>
    <n v="-1"/>
    <n v="36.091191000037099"/>
    <n v="-1"/>
    <n v="1.7480589031123399"/>
    <n v="-1"/>
    <x v="8"/>
    <x v="0"/>
    <x v="0"/>
  </r>
  <r>
    <n v="5085"/>
    <n v="3660"/>
    <m/>
    <x v="3"/>
    <n v="9"/>
    <n v="1697"/>
    <n v="-1"/>
    <n v="6788"/>
    <n v="-1"/>
    <n v="32.160009368206801"/>
    <n v="-1"/>
    <n v="115.50200215086301"/>
    <n v="-1"/>
    <n v="99.933921796646104"/>
    <n v="-1"/>
    <n v="0.53057813561437395"/>
    <n v="-1"/>
    <x v="8"/>
    <x v="0"/>
    <x v="0"/>
  </r>
  <r>
    <n v="5085"/>
    <n v="4524"/>
    <m/>
    <x v="3"/>
    <n v="9"/>
    <n v="384"/>
    <n v="-1"/>
    <n v="1536"/>
    <n v="-1"/>
    <n v="27.843687765293399"/>
    <n v="-1"/>
    <n v="75.533208829630794"/>
    <n v="-1"/>
    <n v="65.998158944396906"/>
    <n v="-1"/>
    <n v="2.2936336724092601"/>
    <n v="-1"/>
    <x v="8"/>
    <x v="0"/>
    <x v="0"/>
  </r>
  <r>
    <n v="5085"/>
    <n v="4949"/>
    <m/>
    <x v="3"/>
    <n v="9"/>
    <n v="468"/>
    <n v="-1"/>
    <n v="1872"/>
    <n v="-1"/>
    <n v="6.5273152302463497"/>
    <n v="-1"/>
    <n v="117.757275505743"/>
    <n v="-1"/>
    <n v="100"/>
    <n v="-1"/>
    <n v="1.92506659523849"/>
    <n v="-1"/>
    <x v="8"/>
    <x v="0"/>
    <x v="0"/>
  </r>
  <r>
    <n v="5085"/>
    <n v="4950"/>
    <m/>
    <x v="3"/>
    <n v="9"/>
    <n v="1690"/>
    <n v="-1"/>
    <n v="6760"/>
    <n v="-1"/>
    <n v="30.726636038859901"/>
    <n v="-1"/>
    <n v="115.433170845875"/>
    <n v="-1"/>
    <n v="99.929060225235602"/>
    <n v="-1"/>
    <n v="0.53294451348847105"/>
    <n v="-1"/>
    <x v="8"/>
    <x v="0"/>
    <x v="0"/>
  </r>
  <r>
    <n v="5085"/>
    <n v="4951"/>
    <m/>
    <x v="3"/>
    <n v="9"/>
    <n v="1709"/>
    <n v="-1"/>
    <n v="6836"/>
    <n v="-1"/>
    <n v="31.773739727298601"/>
    <n v="-1"/>
    <n v="114.06084524031699"/>
    <n v="-1"/>
    <n v="98.672349587403801"/>
    <n v="-1"/>
    <n v="0.52632215901892598"/>
    <n v="-1"/>
    <x v="8"/>
    <x v="0"/>
    <x v="0"/>
  </r>
  <r>
    <n v="5085"/>
    <n v="4953"/>
    <m/>
    <x v="3"/>
    <n v="9"/>
    <n v="216"/>
    <n v="-1"/>
    <n v="864"/>
    <n v="-1"/>
    <n v="35.483811122720198"/>
    <n v="-1"/>
    <n v="19.644711357178299"/>
    <n v="-1"/>
    <n v="16.8514893161598"/>
    <n v="-1"/>
    <n v="3.7486340893268899"/>
    <n v="-1"/>
    <x v="8"/>
    <x v="0"/>
    <x v="0"/>
  </r>
  <r>
    <n v="5085"/>
    <n v="4954"/>
    <m/>
    <x v="3"/>
    <n v="9"/>
    <n v="108"/>
    <n v="-1"/>
    <n v="432"/>
    <n v="-1"/>
    <n v="43.787278114285698"/>
    <n v="-1"/>
    <n v="18.740766766087901"/>
    <n v="-1"/>
    <n v="19.525136910777"/>
    <n v="-1"/>
    <n v="8.2667359333308603"/>
    <n v="-1"/>
    <x v="8"/>
    <x v="0"/>
    <x v="0"/>
  </r>
  <r>
    <n v="5085"/>
    <n v="6357"/>
    <m/>
    <x v="3"/>
    <n v="9"/>
    <n v="199"/>
    <n v="-1"/>
    <n v="796"/>
    <n v="-1"/>
    <n v="42.903086781745202"/>
    <n v="-1"/>
    <n v="17.979218169395999"/>
    <n v="-1"/>
    <n v="16.137779261353199"/>
    <n v="-1"/>
    <n v="4.4227196036550902"/>
    <n v="-1"/>
    <x v="8"/>
    <x v="0"/>
    <x v="0"/>
  </r>
  <r>
    <n v="5085"/>
    <n v="6368"/>
    <m/>
    <x v="3"/>
    <n v="9"/>
    <n v="513"/>
    <n v="-1"/>
    <n v="2052"/>
    <n v="-1"/>
    <n v="14.721424776498401"/>
    <n v="-1"/>
    <n v="101.609210291712"/>
    <n v="-1"/>
    <n v="88.945930527554495"/>
    <n v="-1"/>
    <n v="1.7538635306113299"/>
    <n v="-1"/>
    <x v="8"/>
    <x v="0"/>
    <x v="0"/>
  </r>
  <r>
    <n v="5085"/>
    <n v="6639"/>
    <m/>
    <x v="3"/>
    <n v="9"/>
    <n v="101"/>
    <n v="-1"/>
    <n v="404"/>
    <n v="-1"/>
    <n v="39.353489666650297"/>
    <n v="-1"/>
    <n v="10.3657667783019"/>
    <n v="-1"/>
    <n v="6.0086627499763301"/>
    <n v="-1"/>
    <n v="8.9010039659860496"/>
    <n v="-1"/>
    <x v="8"/>
    <x v="1"/>
    <x v="0"/>
  </r>
  <r>
    <n v="5085"/>
    <n v="6640"/>
    <m/>
    <x v="3"/>
    <n v="9"/>
    <n v="705"/>
    <n v="-1"/>
    <n v="2820"/>
    <n v="-1"/>
    <n v="13.3922438836479"/>
    <n v="-1"/>
    <n v="144.850674768201"/>
    <n v="-1"/>
    <n v="88.770338335740107"/>
    <n v="-1"/>
    <n v="1.2757227448694799"/>
    <n v="-1"/>
    <x v="8"/>
    <x v="2"/>
    <x v="0"/>
  </r>
  <r>
    <n v="5085"/>
    <n v="6641"/>
    <m/>
    <x v="3"/>
    <n v="9"/>
    <n v="109"/>
    <n v="-1"/>
    <n v="436"/>
    <n v="-1"/>
    <n v="30.872523522297701"/>
    <n v="-1"/>
    <n v="47.274871952591198"/>
    <n v="-1"/>
    <n v="31.4368501417934"/>
    <n v="-1"/>
    <n v="8.0612308575436504"/>
    <n v="-1"/>
    <x v="8"/>
    <x v="3"/>
    <x v="0"/>
  </r>
  <r>
    <n v="5085"/>
    <n v="6642"/>
    <m/>
    <x v="3"/>
    <n v="9"/>
    <n v="516"/>
    <n v="-1"/>
    <n v="2064"/>
    <n v="-1"/>
    <n v="37.730229486404497"/>
    <n v="-1"/>
    <n v="45.816459375520601"/>
    <n v="-1"/>
    <n v="27.573914574614399"/>
    <n v="-1"/>
    <n v="1.74400525341516"/>
    <n v="-1"/>
    <x v="8"/>
    <x v="4"/>
    <x v="0"/>
  </r>
  <r>
    <n v="5085"/>
    <n v="6644"/>
    <m/>
    <x v="3"/>
    <n v="9"/>
    <n v="1079"/>
    <n v="-1"/>
    <n v="4316"/>
    <n v="-1"/>
    <n v="31.371883758675398"/>
    <n v="-1"/>
    <n v="103.94249508415299"/>
    <n v="-1"/>
    <n v="60.295548129764498"/>
    <n v="-1"/>
    <n v="0.83444143072272103"/>
    <n v="-1"/>
    <x v="8"/>
    <x v="19"/>
    <x v="0"/>
  </r>
  <r>
    <n v="5085"/>
    <n v="6645"/>
    <m/>
    <x v="3"/>
    <n v="9"/>
    <n v="640"/>
    <n v="-1"/>
    <n v="2560"/>
    <n v="-1"/>
    <n v="53.040865262178997"/>
    <n v="-1"/>
    <n v="44.847192210782701"/>
    <n v="-1"/>
    <n v="27.774907200712999"/>
    <n v="-1"/>
    <n v="1.40646737580326"/>
    <n v="-1"/>
    <x v="8"/>
    <x v="21"/>
    <x v="0"/>
  </r>
  <r>
    <n v="5085"/>
    <n v="6646"/>
    <m/>
    <x v="3"/>
    <n v="9"/>
    <n v="708"/>
    <n v="-1"/>
    <n v="2832"/>
    <n v="-1"/>
    <n v="44.5573418183603"/>
    <n v="-1"/>
    <n v="59.191496876148697"/>
    <n v="-1"/>
    <n v="34.289728885474901"/>
    <n v="-1"/>
    <n v="1.2706049947131099"/>
    <n v="-1"/>
    <x v="8"/>
    <x v="18"/>
    <x v="0"/>
  </r>
  <r>
    <n v="5085"/>
    <n v="6647"/>
    <m/>
    <x v="3"/>
    <n v="9"/>
    <n v="367"/>
    <n v="-1"/>
    <n v="1468"/>
    <n v="-1"/>
    <n v="54.840814504326602"/>
    <n v="-1"/>
    <n v="26.536172243492501"/>
    <n v="-1"/>
    <n v="15.4159032637082"/>
    <n v="-1"/>
    <n v="2.4324248507944701"/>
    <n v="-1"/>
    <x v="8"/>
    <x v="17"/>
    <x v="0"/>
  </r>
  <r>
    <n v="5085"/>
    <n v="6760"/>
    <m/>
    <x v="3"/>
    <n v="9"/>
    <n v="697"/>
    <n v="-1"/>
    <n v="2788"/>
    <n v="-1"/>
    <n v="12.3986489007447"/>
    <n v="-1"/>
    <n v="158.058227924611"/>
    <n v="-1"/>
    <n v="92.305070285148801"/>
    <n v="-1"/>
    <n v="1.2889391770205401"/>
    <n v="-1"/>
    <x v="8"/>
    <x v="16"/>
    <x v="0"/>
  </r>
  <r>
    <n v="5085"/>
    <n v="6761"/>
    <m/>
    <x v="3"/>
    <n v="9"/>
    <n v="1699"/>
    <n v="-1"/>
    <n v="6796"/>
    <n v="-1"/>
    <n v="32.3842625749676"/>
    <n v="-1"/>
    <n v="159.83075212605601"/>
    <n v="-1"/>
    <n v="95.2196215852248"/>
    <n v="-1"/>
    <n v="0.53297519900379198"/>
    <n v="-1"/>
    <x v="8"/>
    <x v="20"/>
    <x v="0"/>
  </r>
  <r>
    <n v="5085"/>
    <n v="6762"/>
    <m/>
    <x v="3"/>
    <n v="9"/>
    <n v="101"/>
    <n v="-1"/>
    <n v="404"/>
    <n v="-1"/>
    <n v="39.353489666650297"/>
    <n v="-1"/>
    <n v="10.3657667783019"/>
    <n v="-1"/>
    <n v="6.0086627499763301"/>
    <n v="-1"/>
    <n v="8.9010039659860496"/>
    <n v="-1"/>
    <x v="8"/>
    <x v="6"/>
    <x v="0"/>
  </r>
  <r>
    <n v="5085"/>
    <n v="6763"/>
    <m/>
    <x v="3"/>
    <n v="9"/>
    <n v="507"/>
    <n v="-1"/>
    <n v="2028"/>
    <n v="-1"/>
    <n v="37.106539119377103"/>
    <n v="-1"/>
    <n v="45.091441702525401"/>
    <n v="-1"/>
    <n v="27.024088490550302"/>
    <n v="-1"/>
    <n v="1.7064537907353601"/>
    <n v="-1"/>
    <x v="8"/>
    <x v="7"/>
    <x v="0"/>
  </r>
  <r>
    <n v="5085"/>
    <n v="6764"/>
    <m/>
    <x v="3"/>
    <n v="9"/>
    <n v="90"/>
    <n v="-1"/>
    <n v="360"/>
    <n v="-1"/>
    <n v="38.565494067862097"/>
    <n v="-1"/>
    <n v="8.7374034276944705"/>
    <n v="-1"/>
    <n v="5.0931539038476199"/>
    <n v="-1"/>
    <n v="10.058542680280899"/>
    <n v="-1"/>
    <x v="8"/>
    <x v="8"/>
    <x v="0"/>
  </r>
  <r>
    <n v="5085"/>
    <n v="6765"/>
    <m/>
    <x v="3"/>
    <n v="9"/>
    <n v="59"/>
    <n v="-1"/>
    <n v="236"/>
    <n v="-1"/>
    <n v="20.392765402707301"/>
    <n v="-1"/>
    <n v="69.024324747096998"/>
    <n v="-1"/>
    <n v="40.882140133753303"/>
    <n v="-1"/>
    <n v="15.503162291599899"/>
    <n v="-1"/>
    <x v="8"/>
    <x v="9"/>
    <x v="0"/>
  </r>
  <r>
    <n v="5085"/>
    <n v="6767"/>
    <m/>
    <x v="3"/>
    <n v="9"/>
    <n v="105"/>
    <n v="-1"/>
    <n v="420"/>
    <n v="-1"/>
    <n v="46.9339380853663"/>
    <n v="-1"/>
    <n v="8.6329327121793007"/>
    <n v="-1"/>
    <n v="5.7008956759208704"/>
    <n v="-1"/>
    <n v="7.7666018070145402"/>
    <n v="-1"/>
    <x v="8"/>
    <x v="10"/>
    <x v="0"/>
  </r>
  <r>
    <n v="5085"/>
    <n v="6768"/>
    <m/>
    <x v="3"/>
    <n v="9"/>
    <n v="216"/>
    <n v="-1"/>
    <n v="864"/>
    <n v="-1"/>
    <n v="33.967032660357901"/>
    <n v="-1"/>
    <n v="26.609888834064801"/>
    <n v="-1"/>
    <n v="15.6416393068241"/>
    <n v="-1"/>
    <n v="3.8284806208398399"/>
    <n v="-1"/>
    <x v="8"/>
    <x v="11"/>
    <x v="0"/>
  </r>
  <r>
    <n v="5085"/>
    <n v="6770"/>
    <m/>
    <x v="3"/>
    <n v="9"/>
    <n v="474"/>
    <n v="-1"/>
    <n v="1896"/>
    <n v="-1"/>
    <n v="4.95328419667349"/>
    <n v="-1"/>
    <n v="172.77306012701001"/>
    <n v="-1"/>
    <n v="100"/>
    <n v="-1"/>
    <n v="1.9014793504551699"/>
    <n v="-1"/>
    <x v="8"/>
    <x v="15"/>
    <x v="0"/>
  </r>
  <r>
    <n v="5085"/>
    <n v="6775"/>
    <m/>
    <x v="3"/>
    <n v="9"/>
    <n v="132"/>
    <n v="-1"/>
    <n v="528"/>
    <n v="-1"/>
    <n v="38.7670853509944"/>
    <n v="-1"/>
    <n v="13.7472450892522"/>
    <n v="-1"/>
    <n v="8.0305434227430208"/>
    <n v="-1"/>
    <n v="6.7879298565291801"/>
    <n v="-1"/>
    <x v="8"/>
    <x v="12"/>
    <x v="0"/>
  </r>
  <r>
    <n v="5085"/>
    <n v="6776"/>
    <m/>
    <x v="3"/>
    <n v="9"/>
    <n v="90"/>
    <n v="-1"/>
    <n v="360"/>
    <n v="-1"/>
    <n v="38.523757965801998"/>
    <n v="-1"/>
    <n v="8.9569858273706409"/>
    <n v="-1"/>
    <n v="5.2237456815212697"/>
    <n v="-1"/>
    <n v="10.107272221406401"/>
    <n v="-1"/>
    <x v="8"/>
    <x v="13"/>
    <x v="0"/>
  </r>
  <r>
    <n v="5085"/>
    <n v="6777"/>
    <m/>
    <x v="3"/>
    <n v="9"/>
    <n v="232"/>
    <n v="-1"/>
    <n v="928"/>
    <n v="-1"/>
    <n v="36.375198023931901"/>
    <n v="-1"/>
    <n v="21.915991507287998"/>
    <n v="-1"/>
    <n v="12.855433425469"/>
    <n v="-1"/>
    <n v="3.8105448244814402"/>
    <n v="-1"/>
    <x v="8"/>
    <x v="14"/>
    <x v="0"/>
  </r>
  <r>
    <n v="5085"/>
    <n v="2959"/>
    <m/>
    <x v="3"/>
    <n v="10"/>
    <n v="227"/>
    <n v="-1"/>
    <n v="908"/>
    <n v="-1"/>
    <n v="47.813221919641698"/>
    <n v="-1"/>
    <n v="17.876189323757401"/>
    <n v="-1"/>
    <n v="15.847319476819999"/>
    <n v="-1"/>
    <n v="3.95114244832221"/>
    <n v="-1"/>
    <x v="9"/>
    <x v="0"/>
    <x v="0"/>
  </r>
  <r>
    <n v="5085"/>
    <n v="3659"/>
    <m/>
    <x v="3"/>
    <n v="10"/>
    <n v="498"/>
    <n v="-1"/>
    <n v="1992"/>
    <n v="-1"/>
    <n v="37.941580464903097"/>
    <n v="-1"/>
    <n v="41.5427030616504"/>
    <n v="-1"/>
    <n v="36.209420751500303"/>
    <n v="-1"/>
    <n v="1.8047341101468799"/>
    <n v="-1"/>
    <x v="9"/>
    <x v="0"/>
    <x v="0"/>
  </r>
  <r>
    <n v="5085"/>
    <n v="3660"/>
    <m/>
    <x v="3"/>
    <n v="10"/>
    <n v="1675"/>
    <n v="-1"/>
    <n v="6700"/>
    <n v="-1"/>
    <n v="32.260250591358897"/>
    <n v="-1"/>
    <n v="115.822522976531"/>
    <n v="-1"/>
    <n v="99.981199088572296"/>
    <n v="-1"/>
    <n v="0.53740593084061605"/>
    <n v="-1"/>
    <x v="9"/>
    <x v="0"/>
    <x v="0"/>
  </r>
  <r>
    <n v="5085"/>
    <n v="4524"/>
    <m/>
    <x v="3"/>
    <n v="10"/>
    <n v="393"/>
    <n v="-1"/>
    <n v="1572"/>
    <n v="-1"/>
    <n v="27.567698954116299"/>
    <n v="-1"/>
    <n v="80.524349550393893"/>
    <n v="-1"/>
    <n v="70.489980332376504"/>
    <n v="-1"/>
    <n v="2.2218680406952802"/>
    <n v="-1"/>
    <x v="9"/>
    <x v="0"/>
    <x v="0"/>
  </r>
  <r>
    <n v="5085"/>
    <n v="4949"/>
    <m/>
    <x v="3"/>
    <n v="10"/>
    <n v="463"/>
    <n v="-1"/>
    <n v="1852"/>
    <n v="-1"/>
    <n v="6.2417951569866101"/>
    <n v="-1"/>
    <n v="117.42435150991101"/>
    <n v="-1"/>
    <n v="100"/>
    <n v="-1"/>
    <n v="1.9448545532344399"/>
    <n v="-1"/>
    <x v="9"/>
    <x v="0"/>
    <x v="0"/>
  </r>
  <r>
    <n v="5085"/>
    <n v="4950"/>
    <m/>
    <x v="3"/>
    <n v="10"/>
    <n v="1683"/>
    <n v="-1"/>
    <n v="6732"/>
    <n v="-1"/>
    <n v="30.932249669072601"/>
    <n v="-1"/>
    <n v="115.989496439666"/>
    <n v="-1"/>
    <n v="99.957104322621902"/>
    <n v="-1"/>
    <n v="0.53508149850291498"/>
    <n v="-1"/>
    <x v="9"/>
    <x v="0"/>
    <x v="0"/>
  </r>
  <r>
    <n v="5085"/>
    <n v="4951"/>
    <m/>
    <x v="3"/>
    <n v="10"/>
    <n v="1673"/>
    <n v="-1"/>
    <n v="6692"/>
    <n v="-1"/>
    <n v="31.654030207461201"/>
    <n v="-1"/>
    <n v="114.470889100721"/>
    <n v="-1"/>
    <n v="98.765983205954598"/>
    <n v="-1"/>
    <n v="0.53834000182420005"/>
    <n v="-1"/>
    <x v="9"/>
    <x v="0"/>
    <x v="0"/>
  </r>
  <r>
    <n v="5085"/>
    <n v="4953"/>
    <m/>
    <x v="3"/>
    <n v="10"/>
    <n v="214"/>
    <n v="-1"/>
    <n v="856"/>
    <n v="-1"/>
    <n v="37.169140863495301"/>
    <n v="-1"/>
    <n v="20.475551544816199"/>
    <n v="-1"/>
    <n v="17.5506143923316"/>
    <n v="-1"/>
    <n v="4.18572361587613"/>
    <n v="-1"/>
    <x v="9"/>
    <x v="0"/>
    <x v="0"/>
  </r>
  <r>
    <n v="5085"/>
    <n v="4954"/>
    <m/>
    <x v="3"/>
    <n v="10"/>
    <n v="90"/>
    <n v="-1"/>
    <n v="360"/>
    <n v="-1"/>
    <n v="43.825572142624502"/>
    <n v="-1"/>
    <n v="14.810734445894299"/>
    <n v="-1"/>
    <n v="15.134547157487001"/>
    <n v="-1"/>
    <n v="9.2297344928292606"/>
    <n v="-1"/>
    <x v="9"/>
    <x v="0"/>
    <x v="0"/>
  </r>
  <r>
    <n v="5085"/>
    <n v="6357"/>
    <m/>
    <x v="3"/>
    <n v="10"/>
    <n v="218"/>
    <n v="-1"/>
    <n v="872"/>
    <n v="-1"/>
    <n v="43.806130154131097"/>
    <n v="-1"/>
    <n v="18.126821256343799"/>
    <n v="-1"/>
    <n v="16.093710574899202"/>
    <n v="-1"/>
    <n v="4.0598192768286703"/>
    <n v="-1"/>
    <x v="9"/>
    <x v="0"/>
    <x v="0"/>
  </r>
  <r>
    <n v="5085"/>
    <n v="6368"/>
    <m/>
    <x v="3"/>
    <n v="10"/>
    <n v="478"/>
    <n v="-1"/>
    <n v="1912"/>
    <n v="-1"/>
    <n v="13.2946641653658"/>
    <n v="-1"/>
    <n v="107.56685529546699"/>
    <n v="-1"/>
    <n v="93.559399488320807"/>
    <n v="-1"/>
    <n v="1.8806886179506499"/>
    <n v="-1"/>
    <x v="9"/>
    <x v="0"/>
    <x v="0"/>
  </r>
  <r>
    <n v="5085"/>
    <n v="6639"/>
    <m/>
    <x v="3"/>
    <n v="10"/>
    <n v="105"/>
    <n v="-1"/>
    <n v="420"/>
    <n v="-1"/>
    <n v="38.509936674803797"/>
    <n v="-1"/>
    <n v="11.0057180197565"/>
    <n v="-1"/>
    <n v="6.3928128370913102"/>
    <n v="-1"/>
    <n v="8.5747504153686407"/>
    <n v="-1"/>
    <x v="9"/>
    <x v="1"/>
    <x v="0"/>
  </r>
  <r>
    <n v="5085"/>
    <n v="6640"/>
    <m/>
    <x v="3"/>
    <n v="10"/>
    <n v="676"/>
    <n v="-1"/>
    <n v="2704"/>
    <n v="-1"/>
    <n v="12.3253158313351"/>
    <n v="-1"/>
    <n v="151.24027437154001"/>
    <n v="-1"/>
    <n v="91.908283388722097"/>
    <n v="-1"/>
    <n v="1.32966943260672"/>
    <n v="-1"/>
    <x v="9"/>
    <x v="2"/>
    <x v="0"/>
  </r>
  <r>
    <n v="5085"/>
    <n v="6641"/>
    <m/>
    <x v="3"/>
    <n v="10"/>
    <n v="93"/>
    <n v="-1"/>
    <n v="372"/>
    <n v="-1"/>
    <n v="31.7215226175115"/>
    <n v="-1"/>
    <n v="32.512385195748699"/>
    <n v="-1"/>
    <n v="21.9427164077849"/>
    <n v="-1"/>
    <n v="9.4011878446147907"/>
    <n v="-1"/>
    <x v="9"/>
    <x v="3"/>
    <x v="0"/>
  </r>
  <r>
    <n v="5085"/>
    <n v="6642"/>
    <m/>
    <x v="3"/>
    <n v="10"/>
    <n v="490"/>
    <n v="-1"/>
    <n v="1960"/>
    <n v="-1"/>
    <n v="37.586933338128603"/>
    <n v="-1"/>
    <n v="43.590005642513397"/>
    <n v="-1"/>
    <n v="26.2395824463735"/>
    <n v="-1"/>
    <n v="1.83810315191546"/>
    <n v="-1"/>
    <x v="9"/>
    <x v="4"/>
    <x v="0"/>
  </r>
  <r>
    <n v="5085"/>
    <n v="6644"/>
    <m/>
    <x v="3"/>
    <n v="10"/>
    <n v="1078"/>
    <n v="-1"/>
    <n v="4312"/>
    <n v="-1"/>
    <n v="31.486885879172501"/>
    <n v="-1"/>
    <n v="108.878768599916"/>
    <n v="-1"/>
    <n v="63.207610401285201"/>
    <n v="-1"/>
    <n v="0.83395411359901195"/>
    <n v="-1"/>
    <x v="9"/>
    <x v="19"/>
    <x v="0"/>
  </r>
  <r>
    <n v="5085"/>
    <n v="6645"/>
    <m/>
    <x v="3"/>
    <n v="10"/>
    <n v="601"/>
    <n v="-1"/>
    <n v="2404"/>
    <n v="-1"/>
    <n v="53.668158959957701"/>
    <n v="-1"/>
    <n v="42.103783611375299"/>
    <n v="-1"/>
    <n v="25.718090252108901"/>
    <n v="-1"/>
    <n v="1.49985513679319"/>
    <n v="-1"/>
    <x v="9"/>
    <x v="21"/>
    <x v="0"/>
  </r>
  <r>
    <n v="5085"/>
    <n v="6646"/>
    <m/>
    <x v="3"/>
    <n v="10"/>
    <n v="703"/>
    <n v="-1"/>
    <n v="2812"/>
    <n v="-1"/>
    <n v="44.823357710894904"/>
    <n v="-1"/>
    <n v="57.996115817293699"/>
    <n v="-1"/>
    <n v="33.676803457180597"/>
    <n v="-1"/>
    <n v="1.28046897509776"/>
    <n v="-1"/>
    <x v="9"/>
    <x v="18"/>
    <x v="0"/>
  </r>
  <r>
    <n v="5085"/>
    <n v="6647"/>
    <m/>
    <x v="3"/>
    <n v="10"/>
    <n v="378"/>
    <n v="-1"/>
    <n v="1512"/>
    <n v="-1"/>
    <n v="54.700655723995403"/>
    <n v="-1"/>
    <n v="27.5949886097107"/>
    <n v="-1"/>
    <n v="16.040975565810399"/>
    <n v="-1"/>
    <n v="2.3841084433398501"/>
    <n v="-1"/>
    <x v="9"/>
    <x v="17"/>
    <x v="0"/>
  </r>
  <r>
    <n v="5085"/>
    <n v="6760"/>
    <m/>
    <x v="3"/>
    <n v="10"/>
    <n v="693"/>
    <n v="-1"/>
    <n v="2772"/>
    <n v="-1"/>
    <n v="12.2689569364618"/>
    <n v="-1"/>
    <n v="159.78219856169301"/>
    <n v="-1"/>
    <n v="92.852177630944794"/>
    <n v="-1"/>
    <n v="1.2998736865917799"/>
    <n v="-1"/>
    <x v="9"/>
    <x v="16"/>
    <x v="0"/>
  </r>
  <r>
    <n v="5085"/>
    <n v="6761"/>
    <m/>
    <x v="3"/>
    <n v="10"/>
    <n v="1672"/>
    <n v="-1"/>
    <n v="6688"/>
    <n v="-1"/>
    <n v="32.5947387775553"/>
    <n v="-1"/>
    <n v="160.44137627605201"/>
    <n v="-1"/>
    <n v="95.099949076638296"/>
    <n v="-1"/>
    <n v="0.54166352391476702"/>
    <n v="-1"/>
    <x v="9"/>
    <x v="20"/>
    <x v="0"/>
  </r>
  <r>
    <n v="5085"/>
    <n v="6762"/>
    <m/>
    <x v="3"/>
    <n v="10"/>
    <n v="105"/>
    <n v="-1"/>
    <n v="420"/>
    <n v="-1"/>
    <n v="38.509936674803797"/>
    <n v="-1"/>
    <n v="11.0057180197565"/>
    <n v="-1"/>
    <n v="6.3928128370913102"/>
    <n v="-1"/>
    <n v="8.5747504153686407"/>
    <n v="-1"/>
    <x v="9"/>
    <x v="6"/>
    <x v="0"/>
  </r>
  <r>
    <n v="5085"/>
    <n v="6763"/>
    <m/>
    <x v="3"/>
    <n v="10"/>
    <n v="514"/>
    <n v="-1"/>
    <n v="2056"/>
    <n v="-1"/>
    <n v="37.328778872668202"/>
    <n v="-1"/>
    <n v="46.712408812140197"/>
    <n v="-1"/>
    <n v="28.141259002327299"/>
    <n v="-1"/>
    <n v="1.7135354874067801"/>
    <n v="-1"/>
    <x v="9"/>
    <x v="7"/>
    <x v="0"/>
  </r>
  <r>
    <n v="5085"/>
    <n v="6764"/>
    <m/>
    <x v="3"/>
    <n v="10"/>
    <n v="122"/>
    <n v="-1"/>
    <n v="488"/>
    <n v="-1"/>
    <n v="38.402591680319901"/>
    <n v="-1"/>
    <n v="12.5678359393569"/>
    <n v="-1"/>
    <n v="7.2242859333499601"/>
    <n v="-1"/>
    <n v="7.13393269190039"/>
    <n v="-1"/>
    <x v="9"/>
    <x v="8"/>
    <x v="0"/>
  </r>
  <r>
    <n v="5085"/>
    <n v="6765"/>
    <m/>
    <x v="3"/>
    <n v="10"/>
    <n v="84"/>
    <n v="-1"/>
    <n v="336"/>
    <n v="-1"/>
    <n v="15.2924850801096"/>
    <n v="-1"/>
    <n v="155.22116508771501"/>
    <n v="-1"/>
    <n v="89.559310785034597"/>
    <n v="-1"/>
    <n v="9.0834202538320703"/>
    <n v="-1"/>
    <x v="9"/>
    <x v="9"/>
    <x v="0"/>
  </r>
  <r>
    <n v="5085"/>
    <n v="6767"/>
    <m/>
    <x v="3"/>
    <n v="10"/>
    <n v="98"/>
    <n v="-1"/>
    <n v="392"/>
    <n v="-1"/>
    <n v="46.6905498961654"/>
    <n v="-1"/>
    <n v="7.5881465882189802"/>
    <n v="-1"/>
    <n v="4.9541071580174503"/>
    <n v="-1"/>
    <n v="9.1640229826811002"/>
    <n v="-1"/>
    <x v="9"/>
    <x v="10"/>
    <x v="0"/>
  </r>
  <r>
    <n v="5085"/>
    <n v="6768"/>
    <m/>
    <x v="3"/>
    <n v="10"/>
    <n v="214"/>
    <n v="-1"/>
    <n v="856"/>
    <n v="-1"/>
    <n v="35.542552153582598"/>
    <n v="-1"/>
    <n v="27.8806275231955"/>
    <n v="-1"/>
    <n v="16.3701041671513"/>
    <n v="-1"/>
    <n v="4.1860183951438499"/>
    <n v="-1"/>
    <x v="9"/>
    <x v="11"/>
    <x v="0"/>
  </r>
  <r>
    <n v="5085"/>
    <n v="6770"/>
    <m/>
    <x v="3"/>
    <n v="10"/>
    <n v="490"/>
    <n v="-1"/>
    <n v="1960"/>
    <n v="-1"/>
    <n v="4.7677212251222203"/>
    <n v="-1"/>
    <n v="172.17040952324601"/>
    <n v="-1"/>
    <n v="99.992782034518996"/>
    <n v="-1"/>
    <n v="1.83261030717351"/>
    <n v="-1"/>
    <x v="9"/>
    <x v="15"/>
    <x v="0"/>
  </r>
  <r>
    <n v="5085"/>
    <n v="6775"/>
    <m/>
    <x v="3"/>
    <n v="10"/>
    <n v="122"/>
    <n v="-1"/>
    <n v="488"/>
    <n v="-1"/>
    <n v="38.224455391597999"/>
    <n v="-1"/>
    <n v="12.8820297839827"/>
    <n v="-1"/>
    <n v="7.6211919379518598"/>
    <n v="-1"/>
    <n v="7.30568609911455"/>
    <n v="-1"/>
    <x v="9"/>
    <x v="12"/>
    <x v="0"/>
  </r>
  <r>
    <n v="5085"/>
    <n v="6776"/>
    <m/>
    <x v="3"/>
    <n v="10"/>
    <n v="123"/>
    <n v="-1"/>
    <n v="492"/>
    <n v="-1"/>
    <n v="38.444330207401798"/>
    <n v="-1"/>
    <n v="12.5725273933633"/>
    <n v="-1"/>
    <n v="7.2259480393897002"/>
    <n v="-1"/>
    <n v="7.0880650687390299"/>
    <n v="-1"/>
    <x v="9"/>
    <x v="13"/>
    <x v="0"/>
  </r>
  <r>
    <n v="5085"/>
    <n v="6777"/>
    <m/>
    <x v="3"/>
    <n v="10"/>
    <n v="204"/>
    <n v="-1"/>
    <n v="816"/>
    <n v="-1"/>
    <n v="37.489082928330703"/>
    <n v="-1"/>
    <n v="19.5606467720457"/>
    <n v="-1"/>
    <n v="11.501514410636799"/>
    <n v="-1"/>
    <n v="4.0014902422959802"/>
    <n v="-1"/>
    <x v="9"/>
    <x v="14"/>
    <x v="0"/>
  </r>
  <r>
    <n v="5085"/>
    <n v="2959"/>
    <m/>
    <x v="3"/>
    <n v="11"/>
    <n v="239"/>
    <n v="-1"/>
    <n v="956"/>
    <n v="-1"/>
    <n v="47.278375264958399"/>
    <n v="-1"/>
    <n v="18.833114968592199"/>
    <n v="-1"/>
    <n v="16.765722542255698"/>
    <n v="-1"/>
    <n v="3.7591950964469198"/>
    <n v="-1"/>
    <x v="10"/>
    <x v="0"/>
    <x v="0"/>
  </r>
  <r>
    <n v="5085"/>
    <n v="3659"/>
    <m/>
    <x v="3"/>
    <n v="11"/>
    <n v="543"/>
    <n v="-1"/>
    <n v="2172"/>
    <n v="-1"/>
    <n v="37.602514670665499"/>
    <n v="-1"/>
    <n v="44.126130196583603"/>
    <n v="-1"/>
    <n v="37.752809189979601"/>
    <n v="-1"/>
    <n v="1.65920627443889"/>
    <n v="-1"/>
    <x v="10"/>
    <x v="0"/>
    <x v="0"/>
  </r>
  <r>
    <n v="5085"/>
    <n v="3660"/>
    <m/>
    <x v="3"/>
    <n v="11"/>
    <n v="1684"/>
    <n v="-1"/>
    <n v="6736"/>
    <n v="-1"/>
    <n v="31.789500212927301"/>
    <n v="-1"/>
    <n v="116.087105682537"/>
    <n v="-1"/>
    <n v="99.9137937980706"/>
    <n v="-1"/>
    <n v="0.53462024105422801"/>
    <n v="-1"/>
    <x v="10"/>
    <x v="0"/>
    <x v="0"/>
  </r>
  <r>
    <n v="5085"/>
    <n v="4524"/>
    <m/>
    <x v="3"/>
    <n v="11"/>
    <n v="419"/>
    <n v="-1"/>
    <n v="1676"/>
    <n v="-1"/>
    <n v="27.3202636595943"/>
    <n v="-1"/>
    <n v="80.942462922839496"/>
    <n v="-1"/>
    <n v="68.807421319130597"/>
    <n v="-1"/>
    <n v="2.07848582457384"/>
    <n v="-1"/>
    <x v="10"/>
    <x v="0"/>
    <x v="0"/>
  </r>
  <r>
    <n v="5085"/>
    <n v="4949"/>
    <m/>
    <x v="3"/>
    <n v="11"/>
    <n v="480"/>
    <n v="-1"/>
    <n v="1920"/>
    <n v="-1"/>
    <n v="6.6406408655837996"/>
    <n v="-1"/>
    <n v="117.34931418046099"/>
    <n v="-1"/>
    <n v="100"/>
    <n v="-1"/>
    <n v="1.8752633712964599"/>
    <n v="-1"/>
    <x v="10"/>
    <x v="0"/>
    <x v="0"/>
  </r>
  <r>
    <n v="5085"/>
    <n v="4950"/>
    <m/>
    <x v="3"/>
    <n v="11"/>
    <n v="1674"/>
    <n v="-1"/>
    <n v="6696"/>
    <n v="-1"/>
    <n v="30.985899969400201"/>
    <n v="-1"/>
    <n v="115.976353453348"/>
    <n v="-1"/>
    <n v="99.991238368129203"/>
    <n v="-1"/>
    <n v="0.53770017496623002"/>
    <n v="-1"/>
    <x v="10"/>
    <x v="0"/>
    <x v="0"/>
  </r>
  <r>
    <n v="5085"/>
    <n v="4951"/>
    <m/>
    <x v="3"/>
    <n v="11"/>
    <n v="1679"/>
    <n v="-1"/>
    <n v="6716"/>
    <n v="-1"/>
    <n v="30.874452559341002"/>
    <n v="-1"/>
    <n v="114.975725345096"/>
    <n v="-1"/>
    <n v="98.959144702450203"/>
    <n v="-1"/>
    <n v="0.53582813861106404"/>
    <n v="-1"/>
    <x v="10"/>
    <x v="0"/>
    <x v="0"/>
  </r>
  <r>
    <n v="5085"/>
    <n v="4953"/>
    <m/>
    <x v="3"/>
    <n v="11"/>
    <n v="182"/>
    <n v="-1"/>
    <n v="728"/>
    <n v="-1"/>
    <n v="37.4634621573488"/>
    <n v="-1"/>
    <n v="16.140502422794199"/>
    <n v="-1"/>
    <n v="13.7845731489543"/>
    <n v="-1"/>
    <n v="4.8053967586472499"/>
    <n v="-1"/>
    <x v="10"/>
    <x v="0"/>
    <x v="0"/>
  </r>
  <r>
    <n v="5085"/>
    <n v="4954"/>
    <m/>
    <x v="3"/>
    <n v="11"/>
    <n v="123"/>
    <n v="-1"/>
    <n v="492"/>
    <n v="-1"/>
    <n v="41.564286201986498"/>
    <n v="-1"/>
    <n v="18.3442538131684"/>
    <n v="-1"/>
    <n v="18.933756670733999"/>
    <n v="-1"/>
    <n v="7.1577411154942103"/>
    <n v="-1"/>
    <x v="10"/>
    <x v="0"/>
    <x v="0"/>
  </r>
  <r>
    <n v="5085"/>
    <n v="6357"/>
    <m/>
    <x v="3"/>
    <n v="11"/>
    <n v="241"/>
    <n v="-1"/>
    <n v="964"/>
    <n v="-1"/>
    <n v="41.352664124877599"/>
    <n v="-1"/>
    <n v="22.982541672750301"/>
    <n v="-1"/>
    <n v="20.631450637518402"/>
    <n v="-1"/>
    <n v="3.7316474028173601"/>
    <n v="-1"/>
    <x v="10"/>
    <x v="0"/>
    <x v="0"/>
  </r>
  <r>
    <n v="5085"/>
    <n v="6368"/>
    <m/>
    <x v="3"/>
    <n v="11"/>
    <n v="435"/>
    <n v="-1"/>
    <n v="1740"/>
    <n v="-1"/>
    <n v="11.991525542524901"/>
    <n v="-1"/>
    <n v="109.42932084021299"/>
    <n v="-1"/>
    <n v="94.176989257732799"/>
    <n v="-1"/>
    <n v="2.0670068744983499"/>
    <n v="-1"/>
    <x v="10"/>
    <x v="0"/>
    <x v="0"/>
  </r>
  <r>
    <n v="5085"/>
    <n v="6639"/>
    <m/>
    <x v="3"/>
    <n v="11"/>
    <n v="116"/>
    <n v="-1"/>
    <n v="464"/>
    <n v="-1"/>
    <n v="39.403615783587902"/>
    <n v="-1"/>
    <n v="11.856347610246999"/>
    <n v="-1"/>
    <n v="6.90030970569285"/>
    <n v="-1"/>
    <n v="7.68928508285759"/>
    <n v="-1"/>
    <x v="10"/>
    <x v="1"/>
    <x v="0"/>
  </r>
  <r>
    <n v="5085"/>
    <n v="6640"/>
    <m/>
    <x v="3"/>
    <n v="11"/>
    <n v="680"/>
    <n v="-1"/>
    <n v="2720"/>
    <n v="-1"/>
    <n v="12.091894992907701"/>
    <n v="-1"/>
    <n v="152.796635115139"/>
    <n v="-1"/>
    <n v="91.627575526583499"/>
    <n v="-1"/>
    <n v="1.3223390844029399"/>
    <n v="-1"/>
    <x v="10"/>
    <x v="2"/>
    <x v="0"/>
  </r>
  <r>
    <n v="5085"/>
    <n v="6641"/>
    <m/>
    <x v="3"/>
    <n v="11"/>
    <n v="117"/>
    <n v="-1"/>
    <n v="468"/>
    <n v="-1"/>
    <n v="28.172479520579401"/>
    <n v="-1"/>
    <n v="62.8383663340326"/>
    <n v="-1"/>
    <n v="42.445775748128"/>
    <n v="-1"/>
    <n v="7.3903803348325603"/>
    <n v="-1"/>
    <x v="10"/>
    <x v="3"/>
    <x v="0"/>
  </r>
  <r>
    <n v="5085"/>
    <n v="6642"/>
    <m/>
    <x v="3"/>
    <n v="11"/>
    <n v="555"/>
    <n v="-1"/>
    <n v="2220"/>
    <n v="-1"/>
    <n v="36.034184292999299"/>
    <n v="-1"/>
    <n v="51.966129316083503"/>
    <n v="-1"/>
    <n v="30.433951449844098"/>
    <n v="-1"/>
    <n v="1.6240509092739399"/>
    <n v="-1"/>
    <x v="10"/>
    <x v="4"/>
    <x v="0"/>
  </r>
  <r>
    <n v="5085"/>
    <n v="6644"/>
    <m/>
    <x v="3"/>
    <n v="11"/>
    <n v="1081"/>
    <n v="-1"/>
    <n v="4324"/>
    <n v="-1"/>
    <n v="31.5451707991887"/>
    <n v="-1"/>
    <n v="113.340805511337"/>
    <n v="-1"/>
    <n v="65.571657965406601"/>
    <n v="-1"/>
    <n v="0.83327839728130504"/>
    <n v="-1"/>
    <x v="10"/>
    <x v="19"/>
    <x v="0"/>
  </r>
  <r>
    <n v="5085"/>
    <n v="6645"/>
    <m/>
    <x v="3"/>
    <n v="11"/>
    <n v="599"/>
    <n v="-1"/>
    <n v="2396"/>
    <n v="-1"/>
    <n v="54.472133360095"/>
    <n v="-1"/>
    <n v="40.492723160898201"/>
    <n v="-1"/>
    <n v="25.002823684868801"/>
    <n v="-1"/>
    <n v="1.5010612427073"/>
    <n v="-1"/>
    <x v="10"/>
    <x v="21"/>
    <x v="0"/>
  </r>
  <r>
    <n v="5085"/>
    <n v="6646"/>
    <m/>
    <x v="3"/>
    <n v="11"/>
    <n v="701"/>
    <n v="-1"/>
    <n v="2804"/>
    <n v="-1"/>
    <n v="44.665710392607998"/>
    <n v="-1"/>
    <n v="57.736637174397202"/>
    <n v="-1"/>
    <n v="33.353695917559797"/>
    <n v="-1"/>
    <n v="1.2838667093804199"/>
    <n v="-1"/>
    <x v="10"/>
    <x v="18"/>
    <x v="0"/>
  </r>
  <r>
    <n v="5085"/>
    <n v="6647"/>
    <m/>
    <x v="3"/>
    <n v="11"/>
    <n v="382"/>
    <n v="-1"/>
    <n v="1528"/>
    <n v="-1"/>
    <n v="55.014291833817303"/>
    <n v="-1"/>
    <n v="27.381711321139601"/>
    <n v="-1"/>
    <n v="15.8487255685845"/>
    <n v="-1"/>
    <n v="2.3549774102098699"/>
    <n v="-1"/>
    <x v="10"/>
    <x v="17"/>
    <x v="0"/>
  </r>
  <r>
    <n v="5085"/>
    <n v="6760"/>
    <m/>
    <x v="3"/>
    <n v="11"/>
    <n v="686"/>
    <n v="-1"/>
    <n v="2744"/>
    <n v="-1"/>
    <n v="11.959939018078201"/>
    <n v="-1"/>
    <n v="158.955744364357"/>
    <n v="-1"/>
    <n v="92.593844190615201"/>
    <n v="-1"/>
    <n v="1.3105656963664201"/>
    <n v="-1"/>
    <x v="10"/>
    <x v="16"/>
    <x v="0"/>
  </r>
  <r>
    <n v="5085"/>
    <n v="6761"/>
    <m/>
    <x v="3"/>
    <n v="11"/>
    <n v="1684"/>
    <n v="-1"/>
    <n v="6736"/>
    <n v="-1"/>
    <n v="31.948257200278"/>
    <n v="-1"/>
    <n v="161.55995087648799"/>
    <n v="-1"/>
    <n v="95.443674105969905"/>
    <n v="-1"/>
    <n v="0.53783155747504297"/>
    <n v="-1"/>
    <x v="10"/>
    <x v="20"/>
    <x v="0"/>
  </r>
  <r>
    <n v="5085"/>
    <n v="6762"/>
    <m/>
    <x v="3"/>
    <n v="11"/>
    <n v="116"/>
    <n v="-1"/>
    <n v="464"/>
    <n v="-1"/>
    <n v="39.403615783587902"/>
    <n v="-1"/>
    <n v="11.856347610246999"/>
    <n v="-1"/>
    <n v="6.90030970569285"/>
    <n v="-1"/>
    <n v="7.68928508285759"/>
    <n v="-1"/>
    <x v="10"/>
    <x v="6"/>
    <x v="0"/>
  </r>
  <r>
    <n v="5085"/>
    <n v="6763"/>
    <m/>
    <x v="3"/>
    <n v="11"/>
    <n v="530"/>
    <n v="-1"/>
    <n v="2120"/>
    <n v="-1"/>
    <n v="36.9598768292432"/>
    <n v="-1"/>
    <n v="46.543714600576202"/>
    <n v="-1"/>
    <n v="27.1984631202644"/>
    <n v="-1"/>
    <n v="1.67764969969258"/>
    <n v="-1"/>
    <x v="10"/>
    <x v="7"/>
    <x v="0"/>
  </r>
  <r>
    <n v="5085"/>
    <n v="6764"/>
    <m/>
    <x v="3"/>
    <n v="11"/>
    <n v="120"/>
    <n v="-1"/>
    <n v="480"/>
    <n v="-1"/>
    <n v="39.405713787130097"/>
    <n v="-1"/>
    <n v="11.545717153158"/>
    <n v="-1"/>
    <n v="6.7175318825239696"/>
    <n v="-1"/>
    <n v="7.2953890103134"/>
    <n v="-1"/>
    <x v="10"/>
    <x v="8"/>
    <x v="0"/>
  </r>
  <r>
    <n v="5085"/>
    <n v="6765"/>
    <m/>
    <x v="3"/>
    <n v="11"/>
    <n v="69"/>
    <n v="-1"/>
    <n v="276"/>
    <n v="-1"/>
    <n v="18.650207412882601"/>
    <n v="-1"/>
    <n v="100.814833881854"/>
    <n v="-1"/>
    <n v="59.675074480512897"/>
    <n v="-1"/>
    <n v="11.213932396238301"/>
    <n v="-1"/>
    <x v="10"/>
    <x v="9"/>
    <x v="0"/>
  </r>
  <r>
    <n v="5085"/>
    <n v="6767"/>
    <m/>
    <x v="3"/>
    <n v="11"/>
    <n v="117"/>
    <n v="-1"/>
    <n v="468"/>
    <n v="-1"/>
    <n v="47.114583934261198"/>
    <n v="-1"/>
    <n v="9.3951742085072407"/>
    <n v="-1"/>
    <n v="6.35370174437743"/>
    <n v="-1"/>
    <n v="7.62659544223885"/>
    <n v="-1"/>
    <x v="10"/>
    <x v="10"/>
    <x v="0"/>
  </r>
  <r>
    <n v="5085"/>
    <n v="6768"/>
    <m/>
    <x v="3"/>
    <n v="11"/>
    <n v="182"/>
    <n v="-1"/>
    <n v="728"/>
    <n v="-1"/>
    <n v="36.735044893786302"/>
    <n v="-1"/>
    <n v="21.401564450809602"/>
    <n v="-1"/>
    <n v="12.499288102362099"/>
    <n v="-1"/>
    <n v="4.8055174478778797"/>
    <n v="-1"/>
    <x v="10"/>
    <x v="11"/>
    <x v="0"/>
  </r>
  <r>
    <n v="5085"/>
    <n v="6770"/>
    <m/>
    <x v="3"/>
    <n v="11"/>
    <n v="504"/>
    <n v="-1"/>
    <n v="2016"/>
    <n v="-1"/>
    <n v="5.2714395794979598"/>
    <n v="-1"/>
    <n v="171.383265163358"/>
    <n v="-1"/>
    <n v="99.955140216712905"/>
    <n v="-1"/>
    <n v="1.7856921047216201"/>
    <n v="-1"/>
    <x v="10"/>
    <x v="15"/>
    <x v="0"/>
  </r>
  <r>
    <n v="5085"/>
    <n v="6775"/>
    <m/>
    <x v="3"/>
    <n v="11"/>
    <n v="110"/>
    <n v="-1"/>
    <n v="440"/>
    <n v="-1"/>
    <n v="38.718837470072202"/>
    <n v="-1"/>
    <n v="11.517505116283001"/>
    <n v="-1"/>
    <n v="6.65173984417771"/>
    <n v="-1"/>
    <n v="8.2028402224212194"/>
    <n v="-1"/>
    <x v="10"/>
    <x v="12"/>
    <x v="0"/>
  </r>
  <r>
    <n v="5085"/>
    <n v="6776"/>
    <m/>
    <x v="3"/>
    <n v="11"/>
    <n v="120"/>
    <n v="-1"/>
    <n v="480"/>
    <n v="-1"/>
    <n v="39.518870590829501"/>
    <n v="-1"/>
    <n v="11.753679300418099"/>
    <n v="-1"/>
    <n v="6.8385284681882901"/>
    <n v="-1"/>
    <n v="7.2959665128065199"/>
    <n v="-1"/>
    <x v="10"/>
    <x v="13"/>
    <x v="0"/>
  </r>
  <r>
    <n v="5085"/>
    <n v="6777"/>
    <m/>
    <x v="3"/>
    <n v="11"/>
    <n v="188"/>
    <n v="-1"/>
    <n v="752"/>
    <n v="-1"/>
    <n v="37.9611244811517"/>
    <n v="-1"/>
    <n v="17.714171169699"/>
    <n v="-1"/>
    <n v="10.3306237470601"/>
    <n v="-1"/>
    <n v="4.68188443036974"/>
    <n v="-1"/>
    <x v="10"/>
    <x v="14"/>
    <x v="0"/>
  </r>
  <r>
    <n v="5085"/>
    <n v="2959"/>
    <m/>
    <x v="3"/>
    <n v="12"/>
    <n v="247"/>
    <n v="-1"/>
    <n v="988"/>
    <n v="-1"/>
    <n v="46.741459174636503"/>
    <n v="-1"/>
    <n v="20.026408315830899"/>
    <n v="-1"/>
    <n v="17.685709578212599"/>
    <n v="-1"/>
    <n v="3.61817655710546"/>
    <n v="-1"/>
    <x v="11"/>
    <x v="0"/>
    <x v="0"/>
  </r>
  <r>
    <n v="5085"/>
    <n v="3659"/>
    <m/>
    <x v="3"/>
    <n v="12"/>
    <n v="517"/>
    <n v="-1"/>
    <n v="2068"/>
    <n v="-1"/>
    <n v="37.624307041373498"/>
    <n v="-1"/>
    <n v="41.217430609432697"/>
    <n v="-1"/>
    <n v="35.747934745247797"/>
    <n v="-1"/>
    <n v="1.73624297530684"/>
    <n v="-1"/>
    <x v="11"/>
    <x v="0"/>
    <x v="0"/>
  </r>
  <r>
    <n v="5085"/>
    <n v="3660"/>
    <m/>
    <x v="3"/>
    <n v="12"/>
    <n v="1720"/>
    <n v="-1"/>
    <n v="6880"/>
    <n v="-1"/>
    <n v="32.961279958750602"/>
    <n v="-1"/>
    <n v="116.311589061665"/>
    <n v="-1"/>
    <n v="99.8420113917294"/>
    <n v="-1"/>
    <n v="0.523566286261264"/>
    <n v="-1"/>
    <x v="11"/>
    <x v="0"/>
    <x v="0"/>
  </r>
  <r>
    <n v="5085"/>
    <n v="4524"/>
    <m/>
    <x v="3"/>
    <n v="12"/>
    <n v="401"/>
    <n v="-1"/>
    <n v="1604"/>
    <n v="-1"/>
    <n v="27.467704666565201"/>
    <n v="-1"/>
    <n v="78.397238328071495"/>
    <n v="-1"/>
    <n v="68.382869421413204"/>
    <n v="-1"/>
    <n v="2.1687190885047798"/>
    <n v="-1"/>
    <x v="11"/>
    <x v="0"/>
    <x v="0"/>
  </r>
  <r>
    <n v="5085"/>
    <n v="4949"/>
    <m/>
    <x v="3"/>
    <n v="12"/>
    <n v="490"/>
    <n v="-1"/>
    <n v="1960"/>
    <n v="-1"/>
    <n v="7.0302741763006802"/>
    <n v="-1"/>
    <n v="117.779864075308"/>
    <n v="-1"/>
    <n v="100"/>
    <n v="-1"/>
    <n v="1.8368865102140199"/>
    <n v="-1"/>
    <x v="11"/>
    <x v="0"/>
    <x v="0"/>
  </r>
  <r>
    <n v="5085"/>
    <n v="4950"/>
    <m/>
    <x v="3"/>
    <n v="12"/>
    <n v="1732"/>
    <n v="-1"/>
    <n v="6928"/>
    <n v="-1"/>
    <n v="30.459854574406599"/>
    <n v="-1"/>
    <n v="116.42478275561299"/>
    <n v="-1"/>
    <n v="99.893039202937999"/>
    <n v="-1"/>
    <n v="0.51944738023430403"/>
    <n v="-1"/>
    <x v="11"/>
    <x v="0"/>
    <x v="0"/>
  </r>
  <r>
    <n v="5085"/>
    <n v="4951"/>
    <m/>
    <x v="3"/>
    <n v="12"/>
    <n v="1721"/>
    <n v="-1"/>
    <n v="6884"/>
    <n v="-1"/>
    <n v="31.810927938879001"/>
    <n v="-1"/>
    <n v="115.00279967066299"/>
    <n v="-1"/>
    <n v="98.740377558763399"/>
    <n v="-1"/>
    <n v="0.52355988400224596"/>
    <n v="-1"/>
    <x v="11"/>
    <x v="0"/>
    <x v="0"/>
  </r>
  <r>
    <n v="5085"/>
    <n v="4953"/>
    <m/>
    <x v="3"/>
    <n v="12"/>
    <n v="224"/>
    <n v="-1"/>
    <n v="896"/>
    <n v="-1"/>
    <n v="36.0606680096394"/>
    <n v="-1"/>
    <n v="22.5581283477682"/>
    <n v="-1"/>
    <n v="19.4367905380842"/>
    <n v="-1"/>
    <n v="3.9143403974934401"/>
    <n v="-1"/>
    <x v="11"/>
    <x v="0"/>
    <x v="0"/>
  </r>
  <r>
    <n v="5085"/>
    <n v="4954"/>
    <m/>
    <x v="3"/>
    <n v="12"/>
    <n v="106"/>
    <n v="-1"/>
    <n v="424"/>
    <n v="-1"/>
    <n v="44.813398623784501"/>
    <n v="-1"/>
    <n v="9.3730158733525801"/>
    <n v="-1"/>
    <n v="9.3994900221567903"/>
    <n v="-1"/>
    <n v="8.4956711874144304"/>
    <n v="-1"/>
    <x v="11"/>
    <x v="0"/>
    <x v="0"/>
  </r>
  <r>
    <n v="5085"/>
    <n v="6357"/>
    <m/>
    <x v="3"/>
    <n v="12"/>
    <n v="233"/>
    <n v="-1"/>
    <n v="932"/>
    <n v="-1"/>
    <n v="43.229886274714303"/>
    <n v="-1"/>
    <n v="20.686570602057198"/>
    <n v="-1"/>
    <n v="18.067550109135698"/>
    <n v="-1"/>
    <n v="3.8054333246527201"/>
    <n v="-1"/>
    <x v="11"/>
    <x v="0"/>
    <x v="0"/>
  </r>
  <r>
    <n v="5085"/>
    <n v="6368"/>
    <m/>
    <x v="3"/>
    <n v="12"/>
    <n v="485"/>
    <n v="-1"/>
    <n v="1940"/>
    <n v="-1"/>
    <n v="13.1192838884241"/>
    <n v="-1"/>
    <n v="107.64894797007"/>
    <n v="-1"/>
    <n v="92.618692487328502"/>
    <n v="-1"/>
    <n v="1.85637768133101"/>
    <n v="-1"/>
    <x v="11"/>
    <x v="0"/>
    <x v="0"/>
  </r>
  <r>
    <n v="5085"/>
    <n v="6639"/>
    <m/>
    <x v="3"/>
    <n v="12"/>
    <n v="124"/>
    <n v="-1"/>
    <n v="496"/>
    <n v="-1"/>
    <n v="39.144365740977001"/>
    <n v="-1"/>
    <n v="12.7582109096927"/>
    <n v="-1"/>
    <n v="7.4135337705981703"/>
    <n v="-1"/>
    <n v="7.1443837273125599"/>
    <n v="-1"/>
    <x v="11"/>
    <x v="1"/>
    <x v="0"/>
  </r>
  <r>
    <n v="5085"/>
    <n v="6640"/>
    <m/>
    <x v="3"/>
    <n v="12"/>
    <n v="727"/>
    <n v="-1"/>
    <n v="2908"/>
    <n v="-1"/>
    <n v="13.296914064351901"/>
    <n v="-1"/>
    <n v="149.526427322106"/>
    <n v="-1"/>
    <n v="89.454516397901003"/>
    <n v="-1"/>
    <n v="1.2387122098351599"/>
    <n v="-1"/>
    <x v="11"/>
    <x v="2"/>
    <x v="0"/>
  </r>
  <r>
    <n v="5085"/>
    <n v="6641"/>
    <m/>
    <x v="3"/>
    <n v="12"/>
    <n v="96"/>
    <n v="-1"/>
    <n v="384"/>
    <n v="-1"/>
    <n v="30.389083940425898"/>
    <n v="-1"/>
    <n v="46.489689758399301"/>
    <n v="-1"/>
    <n v="30.010464606442401"/>
    <n v="-1"/>
    <n v="9.1516352881782197"/>
    <n v="-1"/>
    <x v="11"/>
    <x v="3"/>
    <x v="0"/>
  </r>
  <r>
    <n v="5085"/>
    <n v="6642"/>
    <m/>
    <x v="3"/>
    <n v="12"/>
    <n v="513"/>
    <n v="-1"/>
    <n v="2052"/>
    <n v="-1"/>
    <n v="36.623663562016603"/>
    <n v="-1"/>
    <n v="48.029901200434203"/>
    <n v="-1"/>
    <n v="28.5543103428889"/>
    <n v="-1"/>
    <n v="1.7541944554980899"/>
    <n v="-1"/>
    <x v="11"/>
    <x v="4"/>
    <x v="0"/>
  </r>
  <r>
    <n v="5085"/>
    <n v="6644"/>
    <m/>
    <x v="3"/>
    <n v="12"/>
    <n v="1078"/>
    <n v="-1"/>
    <n v="4312"/>
    <n v="-1"/>
    <n v="31.294922630203001"/>
    <n v="-1"/>
    <n v="105.747897633204"/>
    <n v="-1"/>
    <n v="61.229282233447499"/>
    <n v="-1"/>
    <n v="0.83471410751018704"/>
    <n v="-1"/>
    <x v="11"/>
    <x v="19"/>
    <x v="0"/>
  </r>
  <r>
    <n v="5085"/>
    <n v="6645"/>
    <m/>
    <x v="3"/>
    <n v="12"/>
    <n v="652"/>
    <n v="-1"/>
    <n v="2608"/>
    <n v="-1"/>
    <n v="53.4399567268905"/>
    <n v="-1"/>
    <n v="45.684908565009898"/>
    <n v="-1"/>
    <n v="27.699731443058099"/>
    <n v="-1"/>
    <n v="1.3741703473813101"/>
    <n v="-1"/>
    <x v="11"/>
    <x v="21"/>
    <x v="0"/>
  </r>
  <r>
    <n v="5085"/>
    <n v="6646"/>
    <m/>
    <x v="3"/>
    <n v="12"/>
    <n v="712"/>
    <n v="-1"/>
    <n v="2848"/>
    <n v="-1"/>
    <n v="44.366339880304601"/>
    <n v="-1"/>
    <n v="59.790284414471799"/>
    <n v="-1"/>
    <n v="34.562923147145497"/>
    <n v="-1"/>
    <n v="1.2628377331973799"/>
    <n v="-1"/>
    <x v="11"/>
    <x v="18"/>
    <x v="0"/>
  </r>
  <r>
    <n v="5085"/>
    <n v="6647"/>
    <m/>
    <x v="3"/>
    <n v="12"/>
    <n v="363"/>
    <n v="-1"/>
    <n v="1452"/>
    <n v="-1"/>
    <n v="54.230004869837302"/>
    <n v="-1"/>
    <n v="26.780010494609499"/>
    <n v="-1"/>
    <n v="15.541705295991401"/>
    <n v="-1"/>
    <n v="2.48274203614706"/>
    <n v="-1"/>
    <x v="11"/>
    <x v="17"/>
    <x v="0"/>
  </r>
  <r>
    <n v="5085"/>
    <n v="6760"/>
    <m/>
    <x v="3"/>
    <n v="12"/>
    <n v="689"/>
    <n v="-1"/>
    <n v="2756"/>
    <n v="-1"/>
    <n v="12.148322425115101"/>
    <n v="-1"/>
    <n v="159.88519428065501"/>
    <n v="-1"/>
    <n v="92.826375714210201"/>
    <n v="-1"/>
    <n v="1.3060807543408099"/>
    <n v="-1"/>
    <x v="11"/>
    <x v="16"/>
    <x v="0"/>
  </r>
  <r>
    <n v="5085"/>
    <n v="6761"/>
    <m/>
    <x v="3"/>
    <n v="12"/>
    <n v="1719"/>
    <n v="-1"/>
    <n v="6876"/>
    <n v="-1"/>
    <n v="32.911056203017402"/>
    <n v="-1"/>
    <n v="159.58832000584599"/>
    <n v="-1"/>
    <n v="93.905655585055001"/>
    <n v="-1"/>
    <n v="0.52614216631815203"/>
    <n v="-1"/>
    <x v="11"/>
    <x v="20"/>
    <x v="0"/>
  </r>
  <r>
    <n v="5085"/>
    <n v="6762"/>
    <m/>
    <x v="3"/>
    <n v="12"/>
    <n v="124"/>
    <n v="-1"/>
    <n v="496"/>
    <n v="-1"/>
    <n v="39.144365740977001"/>
    <n v="-1"/>
    <n v="12.7582109096927"/>
    <n v="-1"/>
    <n v="7.4135337705981703"/>
    <n v="-1"/>
    <n v="7.1443837273125599"/>
    <n v="-1"/>
    <x v="11"/>
    <x v="6"/>
    <x v="0"/>
  </r>
  <r>
    <n v="5085"/>
    <n v="6763"/>
    <m/>
    <x v="3"/>
    <n v="12"/>
    <n v="518"/>
    <n v="-1"/>
    <n v="2072"/>
    <n v="-1"/>
    <n v="36.882844273376598"/>
    <n v="-1"/>
    <n v="46.688200117289099"/>
    <n v="-1"/>
    <n v="27.943634932002102"/>
    <n v="-1"/>
    <n v="1.6835300543849401"/>
    <n v="-1"/>
    <x v="11"/>
    <x v="7"/>
    <x v="0"/>
  </r>
  <r>
    <n v="5085"/>
    <n v="6764"/>
    <m/>
    <x v="3"/>
    <n v="12"/>
    <n v="144"/>
    <n v="-1"/>
    <n v="576"/>
    <n v="-1"/>
    <n v="39.363763172615897"/>
    <n v="-1"/>
    <n v="14.3143691945138"/>
    <n v="-1"/>
    <n v="8.2294717348667401"/>
    <n v="-1"/>
    <n v="6.1983993678767799"/>
    <n v="-1"/>
    <x v="11"/>
    <x v="8"/>
    <x v="0"/>
  </r>
  <r>
    <n v="5085"/>
    <n v="6765"/>
    <m/>
    <x v="3"/>
    <n v="12"/>
    <n v="102"/>
    <n v="-1"/>
    <n v="408"/>
    <n v="-1"/>
    <n v="15.556676722371201"/>
    <n v="-1"/>
    <n v="155.48340325446199"/>
    <n v="-1"/>
    <n v="89.424529249814697"/>
    <n v="-1"/>
    <n v="8.7310633592979698"/>
    <n v="-1"/>
    <x v="11"/>
    <x v="9"/>
    <x v="0"/>
  </r>
  <r>
    <n v="5085"/>
    <n v="6767"/>
    <m/>
    <x v="3"/>
    <n v="12"/>
    <n v="107"/>
    <n v="-1"/>
    <n v="428"/>
    <n v="-1"/>
    <n v="47.246132114419197"/>
    <n v="-1"/>
    <n v="8.3512656470359001"/>
    <n v="-1"/>
    <n v="5.4083467912427601"/>
    <n v="-1"/>
    <n v="8.0694306941956508"/>
    <n v="-1"/>
    <x v="11"/>
    <x v="10"/>
    <x v="0"/>
  </r>
  <r>
    <n v="5085"/>
    <n v="6768"/>
    <m/>
    <x v="3"/>
    <n v="12"/>
    <n v="225"/>
    <n v="-1"/>
    <n v="900"/>
    <n v="-1"/>
    <n v="35.111594579906601"/>
    <n v="-1"/>
    <n v="28.8005175934662"/>
    <n v="-1"/>
    <n v="17.039395917407301"/>
    <n v="-1"/>
    <n v="3.90133757346084"/>
    <n v="-1"/>
    <x v="11"/>
    <x v="11"/>
    <x v="0"/>
  </r>
  <r>
    <n v="5085"/>
    <n v="6770"/>
    <m/>
    <x v="3"/>
    <n v="12"/>
    <n v="518"/>
    <n v="-1"/>
    <n v="2072"/>
    <n v="-1"/>
    <n v="5.2161299178750804"/>
    <n v="-1"/>
    <n v="172.64225447432401"/>
    <n v="-1"/>
    <n v="99.988073560658094"/>
    <n v="-1"/>
    <n v="1.7362573883853101"/>
    <n v="-1"/>
    <x v="11"/>
    <x v="15"/>
    <x v="0"/>
  </r>
  <r>
    <n v="5085"/>
    <n v="6775"/>
    <m/>
    <x v="3"/>
    <n v="12"/>
    <n v="120"/>
    <n v="-1"/>
    <n v="480"/>
    <n v="-1"/>
    <n v="38.431948033449501"/>
    <n v="-1"/>
    <n v="12.5962850018837"/>
    <n v="-1"/>
    <n v="7.3473241924530504"/>
    <n v="-1"/>
    <n v="7.4400204630619298"/>
    <n v="-1"/>
    <x v="11"/>
    <x v="12"/>
    <x v="0"/>
  </r>
  <r>
    <n v="5085"/>
    <n v="6776"/>
    <m/>
    <x v="3"/>
    <n v="12"/>
    <n v="144"/>
    <n v="-1"/>
    <n v="576"/>
    <n v="-1"/>
    <n v="39.407852225681097"/>
    <n v="-1"/>
    <n v="14.158030365950699"/>
    <n v="-1"/>
    <n v="8.1395910036071903"/>
    <n v="-1"/>
    <n v="6.1976169411269701"/>
    <n v="-1"/>
    <x v="11"/>
    <x v="13"/>
    <x v="0"/>
  </r>
  <r>
    <n v="5085"/>
    <n v="6777"/>
    <m/>
    <x v="3"/>
    <n v="12"/>
    <n v="227"/>
    <n v="-1"/>
    <n v="908"/>
    <n v="-1"/>
    <n v="35.535129541397097"/>
    <n v="-1"/>
    <n v="23.3414206403794"/>
    <n v="-1"/>
    <n v="13.8068457986185"/>
    <n v="-1"/>
    <n v="3.8422361316868798"/>
    <n v="-1"/>
    <x v="11"/>
    <x v="14"/>
    <x v="0"/>
  </r>
  <r>
    <n v="5085"/>
    <n v="2959"/>
    <m/>
    <x v="3"/>
    <n v="0"/>
    <n v="2882"/>
    <n v="-1"/>
    <n v="960.66666666666697"/>
    <n v="-1"/>
    <n v="47.068110228414099"/>
    <n v="-1"/>
    <n v="19.1263595154266"/>
    <n v="-1"/>
    <n v="17.322773067435602"/>
    <n v="-1"/>
    <n v="3.7349571974579701"/>
    <n v="-1"/>
    <x v="12"/>
    <x v="0"/>
    <x v="0"/>
  </r>
  <r>
    <n v="5085"/>
    <n v="3659"/>
    <m/>
    <x v="3"/>
    <n v="0"/>
    <n v="6155"/>
    <n v="-1"/>
    <n v="2051.6666666666702"/>
    <n v="-1"/>
    <n v="37.976411994429803"/>
    <n v="-1"/>
    <n v="42.083068158333901"/>
    <n v="-1"/>
    <n v="36.942130629639401"/>
    <n v="-1"/>
    <n v="1.7495558799327799"/>
    <n v="-1"/>
    <x v="12"/>
    <x v="0"/>
    <x v="0"/>
  </r>
  <r>
    <n v="5085"/>
    <n v="3660"/>
    <m/>
    <x v="3"/>
    <n v="0"/>
    <n v="20610"/>
    <n v="-1"/>
    <n v="6870"/>
    <n v="-1"/>
    <n v="36.495036805810997"/>
    <n v="-1"/>
    <n v="108.906433761523"/>
    <n v="-1"/>
    <n v="94.692785108427501"/>
    <n v="-1"/>
    <n v="0.52433521545777895"/>
    <n v="-1"/>
    <x v="12"/>
    <x v="0"/>
    <x v="0"/>
  </r>
  <r>
    <n v="5085"/>
    <n v="4524"/>
    <m/>
    <x v="3"/>
    <n v="0"/>
    <n v="4979"/>
    <n v="-1"/>
    <n v="1659.6666666666699"/>
    <n v="-1"/>
    <n v="27.102045114097798"/>
    <n v="-1"/>
    <n v="83.840407323807796"/>
    <n v="-1"/>
    <n v="73.780542575466697"/>
    <n v="-1"/>
    <n v="2.0998707921220099"/>
    <n v="-1"/>
    <x v="12"/>
    <x v="0"/>
    <x v="0"/>
  </r>
  <r>
    <n v="5085"/>
    <n v="4949"/>
    <m/>
    <x v="3"/>
    <n v="0"/>
    <n v="7987"/>
    <n v="-1"/>
    <n v="2662.3333333333298"/>
    <n v="-1"/>
    <n v="32.7925686442602"/>
    <n v="-1"/>
    <n v="81.785320426053502"/>
    <n v="-1"/>
    <n v="69.749039131762402"/>
    <n v="-1"/>
    <n v="1.3521546351046301"/>
    <n v="-1"/>
    <x v="12"/>
    <x v="0"/>
    <x v="0"/>
  </r>
  <r>
    <n v="5085"/>
    <n v="4950"/>
    <m/>
    <x v="3"/>
    <n v="0"/>
    <n v="20550"/>
    <n v="-1"/>
    <n v="6850"/>
    <n v="-1"/>
    <n v="34.558135718613997"/>
    <n v="-1"/>
    <n v="109.613718577196"/>
    <n v="-1"/>
    <n v="95.323265955617899"/>
    <n v="-1"/>
    <n v="0.52574870490428205"/>
    <n v="-1"/>
    <x v="12"/>
    <x v="0"/>
    <x v="0"/>
  </r>
  <r>
    <n v="5085"/>
    <n v="4951"/>
    <m/>
    <x v="3"/>
    <n v="0"/>
    <n v="20665"/>
    <n v="-1"/>
    <n v="6888.3333333333303"/>
    <n v="-1"/>
    <n v="36.332242995063403"/>
    <n v="-1"/>
    <n v="107.48010977436699"/>
    <n v="-1"/>
    <n v="93.444552591651103"/>
    <n v="-1"/>
    <n v="0.52288930101862896"/>
    <n v="-1"/>
    <x v="12"/>
    <x v="0"/>
    <x v="0"/>
  </r>
  <r>
    <n v="5085"/>
    <n v="4953"/>
    <m/>
    <x v="3"/>
    <n v="0"/>
    <n v="2656"/>
    <n v="-1"/>
    <n v="885.33333333333303"/>
    <n v="-1"/>
    <n v="36.498135329713001"/>
    <n v="-1"/>
    <n v="22.236215434742402"/>
    <n v="-1"/>
    <n v="19.1244762341531"/>
    <n v="-1"/>
    <n v="3.9443502921846298"/>
    <n v="-1"/>
    <x v="12"/>
    <x v="0"/>
    <x v="0"/>
  </r>
  <r>
    <n v="5085"/>
    <n v="4954"/>
    <m/>
    <x v="3"/>
    <n v="0"/>
    <n v="1436"/>
    <n v="-1"/>
    <n v="478.66666666666703"/>
    <n v="-1"/>
    <n v="41.154613858690603"/>
    <n v="-1"/>
    <n v="21.772290856570699"/>
    <n v="-1"/>
    <n v="22.817916447368098"/>
    <n v="-1"/>
    <n v="7.4138500336147404"/>
    <n v="-1"/>
    <x v="12"/>
    <x v="0"/>
    <x v="0"/>
  </r>
  <r>
    <n v="5085"/>
    <n v="6357"/>
    <m/>
    <x v="3"/>
    <n v="0"/>
    <n v="2667"/>
    <n v="-1"/>
    <n v="889"/>
    <n v="-1"/>
    <n v="43.409119138733999"/>
    <n v="-1"/>
    <n v="19.806286296608398"/>
    <n v="-1"/>
    <n v="17.936417987379102"/>
    <n v="-1"/>
    <n v="3.9866917704879499"/>
    <n v="-1"/>
    <x v="12"/>
    <x v="0"/>
    <x v="0"/>
  </r>
  <r>
    <n v="5085"/>
    <n v="6368"/>
    <m/>
    <x v="3"/>
    <n v="0"/>
    <n v="5927"/>
    <n v="-1"/>
    <n v="1975.6666666666699"/>
    <n v="-1"/>
    <n v="22.675278420832498"/>
    <n v="-1"/>
    <n v="80.264073245108506"/>
    <n v="-1"/>
    <n v="70.197060183471393"/>
    <n v="-1"/>
    <n v="1.8116875701377799"/>
    <n v="-1"/>
    <x v="12"/>
    <x v="0"/>
    <x v="0"/>
  </r>
  <r>
    <n v="5085"/>
    <n v="6639"/>
    <m/>
    <x v="3"/>
    <n v="0"/>
    <n v="1313"/>
    <n v="-1"/>
    <n v="437.66666666666703"/>
    <n v="-1"/>
    <n v="39.284769335130697"/>
    <n v="-1"/>
    <n v="12.106405680146"/>
    <n v="-1"/>
    <n v="7.0235671422868498"/>
    <n v="-1"/>
    <n v="8.1594396783917205"/>
    <n v="-1"/>
    <x v="12"/>
    <x v="1"/>
    <x v="0"/>
  </r>
  <r>
    <n v="5085"/>
    <n v="6640"/>
    <m/>
    <x v="3"/>
    <n v="0"/>
    <n v="8463"/>
    <n v="-1"/>
    <n v="2821"/>
    <n v="-1"/>
    <n v="21.510196377731901"/>
    <n v="-1"/>
    <n v="122.57053533870599"/>
    <n v="-1"/>
    <n v="75.321051280452593"/>
    <n v="-1"/>
    <n v="1.27526982573107"/>
    <n v="-1"/>
    <x v="12"/>
    <x v="2"/>
    <x v="0"/>
  </r>
  <r>
    <n v="5085"/>
    <n v="6641"/>
    <m/>
    <x v="3"/>
    <n v="0"/>
    <n v="1422"/>
    <n v="-1"/>
    <n v="474"/>
    <n v="-1"/>
    <n v="29.626679775765599"/>
    <n v="-1"/>
    <n v="54.771391132143997"/>
    <n v="-1"/>
    <n v="37.647332089332302"/>
    <n v="-1"/>
    <n v="7.37473332216865"/>
    <n v="-1"/>
    <x v="12"/>
    <x v="3"/>
    <x v="0"/>
  </r>
  <r>
    <n v="5085"/>
    <n v="6642"/>
    <m/>
    <x v="3"/>
    <n v="0"/>
    <n v="6145"/>
    <n v="-1"/>
    <n v="2048.3333333333298"/>
    <n v="-1"/>
    <n v="37.538712095466302"/>
    <n v="-1"/>
    <n v="45.726087725566799"/>
    <n v="-1"/>
    <n v="27.757009186199301"/>
    <n v="-1"/>
    <n v="1.7549783113970201"/>
    <n v="-1"/>
    <x v="12"/>
    <x v="4"/>
    <x v="0"/>
  </r>
  <r>
    <n v="5085"/>
    <n v="6644"/>
    <m/>
    <x v="3"/>
    <n v="0"/>
    <n v="12681"/>
    <n v="-1"/>
    <n v="4227"/>
    <n v="-1"/>
    <n v="31.703475656577002"/>
    <n v="-1"/>
    <n v="105.377093456214"/>
    <n v="-1"/>
    <n v="61.090669763558999"/>
    <n v="-1"/>
    <n v="0.85162565495637998"/>
    <n v="-1"/>
    <x v="12"/>
    <x v="19"/>
    <x v="0"/>
  </r>
  <r>
    <n v="5085"/>
    <n v="6645"/>
    <m/>
    <x v="3"/>
    <n v="0"/>
    <n v="7826"/>
    <n v="-1"/>
    <n v="2608.6666666666702"/>
    <n v="-1"/>
    <n v="52.860638406479701"/>
    <n v="-1"/>
    <n v="45.892264946271503"/>
    <n v="-1"/>
    <n v="29.075828363174999"/>
    <n v="-1"/>
    <n v="1.37783993876105"/>
    <n v="-1"/>
    <x v="12"/>
    <x v="21"/>
    <x v="0"/>
  </r>
  <r>
    <n v="5085"/>
    <n v="6646"/>
    <m/>
    <x v="3"/>
    <n v="0"/>
    <n v="8364"/>
    <n v="-1"/>
    <n v="2788"/>
    <n v="-1"/>
    <n v="44.8070657156319"/>
    <n v="-1"/>
    <n v="57.984576450960397"/>
    <n v="-1"/>
    <n v="33.596931122167902"/>
    <n v="-1"/>
    <n v="1.2907395139822599"/>
    <n v="-1"/>
    <x v="12"/>
    <x v="18"/>
    <x v="0"/>
  </r>
  <r>
    <n v="5085"/>
    <n v="6647"/>
    <m/>
    <x v="3"/>
    <n v="0"/>
    <n v="4294"/>
    <n v="-1"/>
    <n v="1431.3333333333301"/>
    <n v="-1"/>
    <n v="54.856066564774501"/>
    <n v="-1"/>
    <n v="26.229901446258101"/>
    <n v="-1"/>
    <n v="15.222097754434699"/>
    <n v="-1"/>
    <n v="2.51376248266862"/>
    <n v="-1"/>
    <x v="12"/>
    <x v="17"/>
    <x v="0"/>
  </r>
  <r>
    <n v="5085"/>
    <n v="6760"/>
    <m/>
    <x v="3"/>
    <n v="0"/>
    <n v="8547"/>
    <n v="-1"/>
    <n v="2849"/>
    <n v="-1"/>
    <n v="16.893410061472899"/>
    <n v="-1"/>
    <n v="144.98547902688099"/>
    <n v="-1"/>
    <n v="85.162911711741501"/>
    <n v="-1"/>
    <n v="1.2630662339929299"/>
    <n v="-1"/>
    <x v="12"/>
    <x v="16"/>
    <x v="0"/>
  </r>
  <r>
    <n v="5085"/>
    <n v="6761"/>
    <m/>
    <x v="3"/>
    <n v="0"/>
    <n v="20612"/>
    <n v="-1"/>
    <n v="6870.6666666666697"/>
    <n v="-1"/>
    <n v="36.696453102881399"/>
    <n v="-1"/>
    <n v="141.84542818065501"/>
    <n v="-1"/>
    <n v="84.965098082619704"/>
    <n v="-1"/>
    <n v="0.52665601135880502"/>
    <n v="-1"/>
    <x v="12"/>
    <x v="20"/>
    <x v="0"/>
  </r>
  <r>
    <n v="5085"/>
    <n v="6762"/>
    <m/>
    <x v="3"/>
    <n v="0"/>
    <n v="1313"/>
    <n v="-1"/>
    <n v="437.66666666666703"/>
    <n v="-1"/>
    <n v="39.284769335130697"/>
    <n v="-1"/>
    <n v="12.106405680146"/>
    <n v="-1"/>
    <n v="7.0235671422868498"/>
    <n v="-1"/>
    <n v="8.1594396783917205"/>
    <n v="-1"/>
    <x v="12"/>
    <x v="6"/>
    <x v="0"/>
  </r>
  <r>
    <n v="5085"/>
    <n v="6763"/>
    <m/>
    <x v="3"/>
    <n v="0"/>
    <n v="6164"/>
    <n v="-1"/>
    <n v="2054.6666666666702"/>
    <n v="-1"/>
    <n v="36.967309245390503"/>
    <n v="-1"/>
    <n v="46.6693734837352"/>
    <n v="-1"/>
    <n v="28.361547132578199"/>
    <n v="-1"/>
    <n v="1.71698959658576"/>
    <n v="-1"/>
    <x v="12"/>
    <x v="7"/>
    <x v="0"/>
  </r>
  <r>
    <n v="5085"/>
    <n v="6764"/>
    <m/>
    <x v="3"/>
    <n v="0"/>
    <n v="1247"/>
    <n v="-1"/>
    <n v="415.66666666666703"/>
    <n v="-1"/>
    <n v="39.0196523413777"/>
    <n v="-1"/>
    <n v="10.5560180347352"/>
    <n v="-1"/>
    <n v="6.10743918547508"/>
    <n v="-1"/>
    <n v="8.3811474167045503"/>
    <n v="-1"/>
    <x v="12"/>
    <x v="8"/>
    <x v="0"/>
  </r>
  <r>
    <n v="5085"/>
    <n v="6765"/>
    <m/>
    <x v="3"/>
    <n v="0"/>
    <n v="852"/>
    <n v="-1"/>
    <n v="284"/>
    <n v="-1"/>
    <n v="20.4588398209285"/>
    <n v="-1"/>
    <n v="87.288862557824302"/>
    <n v="-1"/>
    <n v="51.242016729403502"/>
    <n v="-1"/>
    <n v="11.788866074770899"/>
    <n v="-1"/>
    <x v="12"/>
    <x v="9"/>
    <x v="0"/>
  </r>
  <r>
    <n v="5085"/>
    <n v="6767"/>
    <m/>
    <x v="3"/>
    <n v="0"/>
    <n v="1438"/>
    <n v="-1"/>
    <n v="479.33333333333297"/>
    <n v="-1"/>
    <n v="47.317176250817397"/>
    <n v="-1"/>
    <n v="9.9151151085645193"/>
    <n v="-1"/>
    <n v="6.7863167130381497"/>
    <n v="-1"/>
    <n v="7.3163972077955597"/>
    <n v="-1"/>
    <x v="12"/>
    <x v="10"/>
    <x v="0"/>
  </r>
  <r>
    <n v="5085"/>
    <n v="6768"/>
    <m/>
    <x v="3"/>
    <n v="0"/>
    <n v="2657"/>
    <n v="-1"/>
    <n v="885.66666666666697"/>
    <n v="-1"/>
    <n v="35.329080830920603"/>
    <n v="-1"/>
    <n v="29.482576539818002"/>
    <n v="-1"/>
    <n v="17.3994592756465"/>
    <n v="-1"/>
    <n v="3.9492509763481598"/>
    <n v="-1"/>
    <x v="12"/>
    <x v="11"/>
    <x v="0"/>
  </r>
  <r>
    <n v="5085"/>
    <n v="6770"/>
    <m/>
    <x v="3"/>
    <n v="0"/>
    <n v="8160"/>
    <n v="-1"/>
    <n v="2720"/>
    <n v="-1"/>
    <n v="32.247650349107602"/>
    <n v="-1"/>
    <n v="107.04693867979999"/>
    <n v="-1"/>
    <n v="62.3378030738563"/>
    <n v="-1"/>
    <n v="1.3228806119185801"/>
    <n v="-1"/>
    <x v="12"/>
    <x v="15"/>
    <x v="0"/>
  </r>
  <r>
    <n v="5085"/>
    <n v="6775"/>
    <m/>
    <x v="3"/>
    <n v="0"/>
    <n v="1200"/>
    <n v="-1"/>
    <n v="400"/>
    <n v="-1"/>
    <n v="38.906947292344498"/>
    <n v="-1"/>
    <n v="10.7417294683842"/>
    <n v="-1"/>
    <n v="6.3707938864402403"/>
    <n v="-1"/>
    <n v="8.9268259101270893"/>
    <n v="-1"/>
    <x v="12"/>
    <x v="12"/>
    <x v="0"/>
  </r>
  <r>
    <n v="5085"/>
    <n v="6776"/>
    <m/>
    <x v="3"/>
    <n v="0"/>
    <n v="1246"/>
    <n v="-1"/>
    <n v="415.33333333333297"/>
    <n v="-1"/>
    <n v="39.0909954786311"/>
    <n v="-1"/>
    <n v="10.604958366287001"/>
    <n v="-1"/>
    <n v="6.1358014443836897"/>
    <n v="-1"/>
    <n v="8.3228432955393501"/>
    <n v="-1"/>
    <x v="12"/>
    <x v="13"/>
    <x v="0"/>
  </r>
  <r>
    <n v="5085"/>
    <n v="6777"/>
    <m/>
    <x v="3"/>
    <n v="0"/>
    <n v="2651"/>
    <n v="-1"/>
    <n v="883.66666666666697"/>
    <n v="-1"/>
    <n v="36.928478439841797"/>
    <n v="-1"/>
    <n v="23.4949538180343"/>
    <n v="-1"/>
    <n v="13.8590745650865"/>
    <n v="-1"/>
    <n v="3.9367304125684801"/>
    <n v="-1"/>
    <x v="12"/>
    <x v="14"/>
    <x v="0"/>
  </r>
  <r>
    <n v="5086"/>
    <n v="2959"/>
    <m/>
    <x v="3"/>
    <n v="1"/>
    <n v="226"/>
    <n v="-1"/>
    <n v="904"/>
    <n v="-1"/>
    <n v="47.604603818179299"/>
    <n v="-1"/>
    <n v="17.388153259436901"/>
    <n v="-1"/>
    <n v="16.236881047200399"/>
    <n v="-1"/>
    <n v="3.9681372720942401"/>
    <n v="-1"/>
    <x v="0"/>
    <x v="0"/>
    <x v="0"/>
  </r>
  <r>
    <n v="5086"/>
    <n v="3659"/>
    <m/>
    <x v="3"/>
    <n v="1"/>
    <n v="431"/>
    <n v="-1"/>
    <n v="1724"/>
    <n v="-1"/>
    <n v="38.349715087951999"/>
    <n v="-1"/>
    <n v="35.624135092298197"/>
    <n v="-1"/>
    <n v="32.087740952228799"/>
    <n v="-1"/>
    <n v="2.0785428655918698"/>
    <n v="-1"/>
    <x v="0"/>
    <x v="0"/>
    <x v="0"/>
  </r>
  <r>
    <n v="5086"/>
    <n v="3660"/>
    <m/>
    <x v="3"/>
    <n v="1"/>
    <n v="1390"/>
    <n v="-1"/>
    <n v="5560"/>
    <n v="-1"/>
    <n v="49.3701155704291"/>
    <n v="-1"/>
    <n v="77.260423349015298"/>
    <n v="-1"/>
    <n v="68.360663708234298"/>
    <n v="-1"/>
    <n v="0.647079164440163"/>
    <n v="-1"/>
    <x v="0"/>
    <x v="0"/>
    <x v="0"/>
  </r>
  <r>
    <n v="5086"/>
    <n v="4524"/>
    <m/>
    <x v="3"/>
    <n v="1"/>
    <n v="376"/>
    <n v="-1"/>
    <n v="1504"/>
    <n v="-1"/>
    <n v="28.033650642664501"/>
    <n v="-1"/>
    <n v="73.361227337942395"/>
    <n v="-1"/>
    <n v="66.577057631856306"/>
    <n v="-1"/>
    <n v="2.3240581058314"/>
    <n v="-1"/>
    <x v="0"/>
    <x v="0"/>
    <x v="0"/>
  </r>
  <r>
    <n v="5086"/>
    <n v="4949"/>
    <m/>
    <x v="3"/>
    <n v="1"/>
    <n v="749"/>
    <n v="-1"/>
    <n v="2996"/>
    <n v="-1"/>
    <n v="51.661933320193"/>
    <n v="-1"/>
    <n v="49.384305762315698"/>
    <n v="-1"/>
    <n v="42.257567566787102"/>
    <n v="-1"/>
    <n v="1.19378107114312"/>
    <n v="-1"/>
    <x v="0"/>
    <x v="0"/>
    <x v="0"/>
  </r>
  <r>
    <n v="5086"/>
    <n v="4950"/>
    <m/>
    <x v="3"/>
    <n v="1"/>
    <n v="1380"/>
    <n v="-1"/>
    <n v="5520"/>
    <n v="-1"/>
    <n v="48.082487290388002"/>
    <n v="-1"/>
    <n v="76.249472281284"/>
    <n v="-1"/>
    <n v="67.581037265898701"/>
    <n v="-1"/>
    <n v="0.652776818326533"/>
    <n v="-1"/>
    <x v="0"/>
    <x v="0"/>
    <x v="0"/>
  </r>
  <r>
    <n v="5086"/>
    <n v="4951"/>
    <m/>
    <x v="3"/>
    <n v="1"/>
    <n v="1419"/>
    <n v="-1"/>
    <n v="5676"/>
    <n v="-1"/>
    <n v="47.440413673369598"/>
    <n v="-1"/>
    <n v="81.325108663215204"/>
    <n v="-1"/>
    <n v="71.943717244715302"/>
    <n v="-1"/>
    <n v="0.63492572527096702"/>
    <n v="-1"/>
    <x v="0"/>
    <x v="0"/>
    <x v="0"/>
  </r>
  <r>
    <n v="5086"/>
    <n v="4953"/>
    <m/>
    <x v="3"/>
    <n v="1"/>
    <n v="112"/>
    <n v="-1"/>
    <n v="448"/>
    <n v="-1"/>
    <n v="37.892806564375"/>
    <n v="-1"/>
    <n v="10.735522351894801"/>
    <n v="-1"/>
    <n v="9.2589665732404196"/>
    <n v="-1"/>
    <n v="7.1970751266498496"/>
    <n v="-1"/>
    <x v="0"/>
    <x v="0"/>
    <x v="0"/>
  </r>
  <r>
    <n v="5086"/>
    <n v="4954"/>
    <m/>
    <x v="3"/>
    <n v="1"/>
    <n v="139"/>
    <n v="-1"/>
    <n v="556"/>
    <n v="-1"/>
    <n v="39.023394162467497"/>
    <n v="-1"/>
    <n v="19.829885103925999"/>
    <n v="-1"/>
    <n v="20.873263053126198"/>
    <n v="-1"/>
    <n v="6.3225512730260798"/>
    <n v="-1"/>
    <x v="0"/>
    <x v="0"/>
    <x v="0"/>
  </r>
  <r>
    <n v="5086"/>
    <n v="6357"/>
    <m/>
    <x v="3"/>
    <n v="1"/>
    <n v="225"/>
    <n v="-1"/>
    <n v="900"/>
    <n v="-1"/>
    <n v="42.9139680243659"/>
    <n v="-1"/>
    <n v="20.328781849309301"/>
    <n v="-1"/>
    <n v="18.6118078089319"/>
    <n v="-1"/>
    <n v="3.8884063865092"/>
    <n v="-1"/>
    <x v="0"/>
    <x v="0"/>
    <x v="0"/>
  </r>
  <r>
    <n v="5086"/>
    <n v="6368"/>
    <m/>
    <x v="3"/>
    <n v="1"/>
    <n v="412"/>
    <n v="-1"/>
    <n v="1648"/>
    <n v="-1"/>
    <n v="33.124766159829697"/>
    <n v="-1"/>
    <n v="44.7210738345278"/>
    <n v="-1"/>
    <n v="40.403408884200601"/>
    <n v="-1"/>
    <n v="2.1505250753018101"/>
    <n v="-1"/>
    <x v="0"/>
    <x v="0"/>
    <x v="0"/>
  </r>
  <r>
    <n v="5086"/>
    <n v="6639"/>
    <m/>
    <x v="3"/>
    <n v="1"/>
    <n v="65"/>
    <n v="-1"/>
    <n v="260"/>
    <n v="-1"/>
    <n v="39.300151236186203"/>
    <n v="-1"/>
    <n v="6.6697324256693502"/>
    <n v="-1"/>
    <n v="3.8851583615031502"/>
    <n v="-1"/>
    <n v="13.3480377740637"/>
    <n v="-1"/>
    <x v="0"/>
    <x v="1"/>
    <x v="0"/>
  </r>
  <r>
    <n v="5086"/>
    <n v="6640"/>
    <m/>
    <x v="3"/>
    <n v="1"/>
    <n v="597"/>
    <n v="-1"/>
    <n v="2388"/>
    <n v="-1"/>
    <n v="42.8279543552012"/>
    <n v="-1"/>
    <n v="47.881767506052597"/>
    <n v="-1"/>
    <n v="30.709729150707599"/>
    <n v="-1"/>
    <n v="1.5054425832109899"/>
    <n v="-1"/>
    <x v="0"/>
    <x v="2"/>
    <x v="0"/>
  </r>
  <r>
    <n v="5086"/>
    <n v="6641"/>
    <m/>
    <x v="3"/>
    <n v="1"/>
    <n v="134"/>
    <n v="-1"/>
    <n v="536"/>
    <n v="-1"/>
    <n v="24.607246773521801"/>
    <n v="-1"/>
    <n v="65.020797480082805"/>
    <n v="-1"/>
    <n v="45.169639633813198"/>
    <n v="-1"/>
    <n v="6.3831764705152096"/>
    <n v="-1"/>
    <x v="0"/>
    <x v="3"/>
    <x v="0"/>
  </r>
  <r>
    <n v="5086"/>
    <n v="6642"/>
    <m/>
    <x v="3"/>
    <n v="1"/>
    <n v="426"/>
    <n v="-1"/>
    <n v="1704"/>
    <n v="-1"/>
    <n v="38.3170451945197"/>
    <n v="-1"/>
    <n v="36.143753142353503"/>
    <n v="-1"/>
    <n v="22.822339254257699"/>
    <n v="-1"/>
    <n v="2.0739591011028899"/>
    <n v="-1"/>
    <x v="0"/>
    <x v="4"/>
    <x v="0"/>
  </r>
  <r>
    <n v="5086"/>
    <n v="6644"/>
    <m/>
    <x v="3"/>
    <n v="1"/>
    <n v="846"/>
    <n v="-1"/>
    <n v="3384"/>
    <n v="-1"/>
    <n v="33.836706433069203"/>
    <n v="-1"/>
    <n v="81.136965102903602"/>
    <n v="-1"/>
    <n v="47.101311800606297"/>
    <n v="-1"/>
    <n v="1.06247086273492"/>
    <n v="-1"/>
    <x v="0"/>
    <x v="19"/>
    <x v="0"/>
  </r>
  <r>
    <n v="5086"/>
    <n v="6645"/>
    <m/>
    <x v="3"/>
    <n v="1"/>
    <n v="458"/>
    <n v="-1"/>
    <n v="1832"/>
    <n v="-1"/>
    <n v="53.127030185240201"/>
    <n v="-1"/>
    <n v="31.887127111210699"/>
    <n v="-1"/>
    <n v="21.940861100789601"/>
    <n v="-1"/>
    <n v="1.96362987750344"/>
    <n v="-1"/>
    <x v="0"/>
    <x v="21"/>
    <x v="0"/>
  </r>
  <r>
    <n v="5086"/>
    <n v="6646"/>
    <m/>
    <x v="3"/>
    <n v="1"/>
    <n v="595"/>
    <n v="-1"/>
    <n v="2380"/>
    <n v="-1"/>
    <n v="45.425983152147303"/>
    <n v="-1"/>
    <n v="50.2293217243284"/>
    <n v="-1"/>
    <n v="29.151527180105202"/>
    <n v="-1"/>
    <n v="1.5128916422171399"/>
    <n v="-1"/>
    <x v="0"/>
    <x v="18"/>
    <x v="0"/>
  </r>
  <r>
    <n v="5086"/>
    <n v="6647"/>
    <m/>
    <x v="3"/>
    <n v="1"/>
    <n v="237"/>
    <n v="-1"/>
    <n v="948"/>
    <n v="-1"/>
    <n v="55.590527681205899"/>
    <n v="-1"/>
    <n v="17.000466043947199"/>
    <n v="-1"/>
    <n v="9.8970771804180107"/>
    <n v="-1"/>
    <n v="3.80788647364502"/>
    <n v="-1"/>
    <x v="0"/>
    <x v="17"/>
    <x v="0"/>
  </r>
  <r>
    <n v="5086"/>
    <n v="6760"/>
    <m/>
    <x v="3"/>
    <n v="1"/>
    <n v="751"/>
    <n v="-1"/>
    <n v="3004"/>
    <n v="-1"/>
    <n v="47.734019017837198"/>
    <n v="-1"/>
    <n v="54.994904693688099"/>
    <n v="-1"/>
    <n v="32.781834468859302"/>
    <n v="-1"/>
    <n v="1.19827290673914"/>
    <n v="-1"/>
    <x v="0"/>
    <x v="16"/>
    <x v="0"/>
  </r>
  <r>
    <n v="5086"/>
    <n v="6761"/>
    <m/>
    <x v="3"/>
    <n v="1"/>
    <n v="1391"/>
    <n v="-1"/>
    <n v="5564"/>
    <n v="-1"/>
    <n v="49.498373949985897"/>
    <n v="-1"/>
    <n v="86.564441468509401"/>
    <n v="-1"/>
    <n v="53.2158682362682"/>
    <n v="-1"/>
    <n v="0.64891707709730495"/>
    <n v="-1"/>
    <x v="0"/>
    <x v="20"/>
    <x v="0"/>
  </r>
  <r>
    <n v="5086"/>
    <n v="6762"/>
    <m/>
    <x v="3"/>
    <n v="1"/>
    <n v="65"/>
    <n v="-1"/>
    <n v="260"/>
    <n v="-1"/>
    <n v="39.300151236186203"/>
    <n v="-1"/>
    <n v="6.6697324256693502"/>
    <n v="-1"/>
    <n v="3.8851583615031502"/>
    <n v="-1"/>
    <n v="13.3480377740637"/>
    <n v="-1"/>
    <x v="0"/>
    <x v="6"/>
    <x v="0"/>
  </r>
  <r>
    <n v="5086"/>
    <n v="6763"/>
    <m/>
    <x v="3"/>
    <n v="1"/>
    <n v="447"/>
    <n v="-1"/>
    <n v="1788"/>
    <n v="-1"/>
    <n v="37.400662455914599"/>
    <n v="-1"/>
    <n v="40.985990746139201"/>
    <n v="-1"/>
    <n v="25.7770819039788"/>
    <n v="-1"/>
    <n v="1.9719690515199699"/>
    <n v="-1"/>
    <x v="0"/>
    <x v="7"/>
    <x v="0"/>
  </r>
  <r>
    <n v="5086"/>
    <n v="6764"/>
    <m/>
    <x v="3"/>
    <n v="1"/>
    <n v="91"/>
    <n v="-1"/>
    <n v="364"/>
    <n v="-1"/>
    <n v="39.337615337777301"/>
    <n v="-1"/>
    <n v="8.7563527271949599"/>
    <n v="-1"/>
    <n v="5.0941194985471299"/>
    <n v="-1"/>
    <n v="8.86308574626708"/>
    <n v="-1"/>
    <x v="0"/>
    <x v="8"/>
    <x v="0"/>
  </r>
  <r>
    <n v="5086"/>
    <n v="6765"/>
    <m/>
    <x v="3"/>
    <n v="1"/>
    <n v="55"/>
    <n v="-1"/>
    <n v="220"/>
    <n v="-1"/>
    <n v="23.464941967169199"/>
    <n v="-1"/>
    <n v="45.865459398878798"/>
    <n v="-1"/>
    <n v="27.4111023558931"/>
    <n v="-1"/>
    <n v="15.5105526994559"/>
    <n v="-1"/>
    <x v="0"/>
    <x v="9"/>
    <x v="0"/>
  </r>
  <r>
    <n v="5086"/>
    <n v="6767"/>
    <m/>
    <x v="3"/>
    <n v="1"/>
    <n v="145"/>
    <n v="-1"/>
    <n v="580"/>
    <n v="-1"/>
    <n v="46.952119795857499"/>
    <n v="-1"/>
    <n v="11.605260603029199"/>
    <n v="-1"/>
    <n v="7.8968066594256001"/>
    <n v="-1"/>
    <n v="6.2164123063866201"/>
    <n v="-1"/>
    <x v="0"/>
    <x v="10"/>
    <x v="0"/>
  </r>
  <r>
    <n v="5086"/>
    <n v="6768"/>
    <m/>
    <x v="3"/>
    <n v="1"/>
    <n v="112"/>
    <n v="-1"/>
    <n v="448"/>
    <n v="-1"/>
    <n v="38.2983154408779"/>
    <n v="-1"/>
    <n v="11.351927764893601"/>
    <n v="-1"/>
    <n v="6.7255715465793804"/>
    <n v="-1"/>
    <n v="7.1970217420267097"/>
    <n v="-1"/>
    <x v="0"/>
    <x v="11"/>
    <x v="0"/>
  </r>
  <r>
    <n v="5086"/>
    <n v="6770"/>
    <m/>
    <x v="3"/>
    <n v="1"/>
    <n v="773"/>
    <n v="-1"/>
    <n v="3092"/>
    <n v="-1"/>
    <n v="53.098346798627603"/>
    <n v="-1"/>
    <n v="52.291718618145701"/>
    <n v="-1"/>
    <n v="30.604774986528"/>
    <n v="-1"/>
    <n v="1.1657984870736899"/>
    <n v="-1"/>
    <x v="0"/>
    <x v="15"/>
    <x v="0"/>
  </r>
  <r>
    <n v="5086"/>
    <n v="6775"/>
    <m/>
    <x v="3"/>
    <n v="1"/>
    <n v="82"/>
    <n v="-1"/>
    <n v="328"/>
    <n v="-1"/>
    <n v="38.8188049142802"/>
    <n v="-1"/>
    <n v="8.5563692201948101"/>
    <n v="-1"/>
    <n v="5.0852410694090198"/>
    <n v="-1"/>
    <n v="10.5965082447758"/>
    <n v="-1"/>
    <x v="0"/>
    <x v="12"/>
    <x v="0"/>
  </r>
  <r>
    <n v="5086"/>
    <n v="6776"/>
    <m/>
    <x v="3"/>
    <n v="1"/>
    <n v="91"/>
    <n v="-1"/>
    <n v="364"/>
    <n v="-1"/>
    <n v="39.349753533851"/>
    <n v="-1"/>
    <n v="8.9978893689831398"/>
    <n v="-1"/>
    <n v="5.2346365100107501"/>
    <n v="-1"/>
    <n v="8.8641398206827393"/>
    <n v="-1"/>
    <x v="0"/>
    <x v="13"/>
    <x v="0"/>
  </r>
  <r>
    <n v="5086"/>
    <n v="6777"/>
    <m/>
    <x v="3"/>
    <n v="1"/>
    <n v="115"/>
    <n v="-1"/>
    <n v="460"/>
    <n v="-1"/>
    <n v="38.599125414887602"/>
    <n v="-1"/>
    <n v="11.359633626174499"/>
    <n v="-1"/>
    <n v="6.7302020857048497"/>
    <n v="-1"/>
    <n v="7.6849691845277004"/>
    <n v="-1"/>
    <x v="0"/>
    <x v="14"/>
    <x v="0"/>
  </r>
  <r>
    <n v="5086"/>
    <n v="2959"/>
    <m/>
    <x v="3"/>
    <n v="2"/>
    <n v="240"/>
    <n v="-1"/>
    <n v="960"/>
    <n v="-1"/>
    <n v="47.699926383425897"/>
    <n v="-1"/>
    <n v="18.147345052833099"/>
    <n v="-1"/>
    <n v="16.767388389047401"/>
    <n v="-1"/>
    <n v="3.7385556946577201"/>
    <n v="-1"/>
    <x v="1"/>
    <x v="0"/>
    <x v="0"/>
  </r>
  <r>
    <n v="5086"/>
    <n v="3659"/>
    <m/>
    <x v="3"/>
    <n v="2"/>
    <n v="511"/>
    <n v="-1"/>
    <n v="2044"/>
    <n v="-1"/>
    <n v="38.102974063141701"/>
    <n v="-1"/>
    <n v="42.913635919296297"/>
    <n v="-1"/>
    <n v="38.3879221589686"/>
    <n v="-1"/>
    <n v="1.7635707902035"/>
    <n v="-1"/>
    <x v="1"/>
    <x v="0"/>
    <x v="0"/>
  </r>
  <r>
    <n v="5086"/>
    <n v="3660"/>
    <m/>
    <x v="3"/>
    <n v="2"/>
    <n v="1780"/>
    <n v="-1"/>
    <n v="7120"/>
    <n v="-1"/>
    <n v="46.291963950642398"/>
    <n v="-1"/>
    <n v="94.2295415355198"/>
    <n v="-1"/>
    <n v="82.492327526116298"/>
    <n v="-1"/>
    <n v="0.50615436163948202"/>
    <n v="-1"/>
    <x v="1"/>
    <x v="0"/>
    <x v="0"/>
  </r>
  <r>
    <n v="5086"/>
    <n v="4524"/>
    <m/>
    <x v="3"/>
    <n v="2"/>
    <n v="405"/>
    <n v="-1"/>
    <n v="1620"/>
    <n v="-1"/>
    <n v="27.122524582464901"/>
    <n v="-1"/>
    <n v="82.908339285839901"/>
    <n v="-1"/>
    <n v="74.695849426103706"/>
    <n v="-1"/>
    <n v="2.18006924378059"/>
    <n v="-1"/>
    <x v="1"/>
    <x v="0"/>
    <x v="0"/>
  </r>
  <r>
    <n v="5086"/>
    <n v="4949"/>
    <m/>
    <x v="3"/>
    <n v="2"/>
    <n v="807"/>
    <n v="-1"/>
    <n v="3228"/>
    <n v="-1"/>
    <n v="49.274070166340898"/>
    <n v="-1"/>
    <n v="56.2116811190485"/>
    <n v="-1"/>
    <n v="48.2456130686965"/>
    <n v="-1"/>
    <n v="1.11410076746593"/>
    <n v="-1"/>
    <x v="1"/>
    <x v="0"/>
    <x v="0"/>
  </r>
  <r>
    <n v="5086"/>
    <n v="4950"/>
    <m/>
    <x v="3"/>
    <n v="2"/>
    <n v="1766"/>
    <n v="-1"/>
    <n v="7064"/>
    <n v="-1"/>
    <n v="44.767583309920397"/>
    <n v="-1"/>
    <n v="95.401560892631394"/>
    <n v="-1"/>
    <n v="83.4062190164627"/>
    <n v="-1"/>
    <n v="0.50904605564080496"/>
    <n v="-1"/>
    <x v="1"/>
    <x v="0"/>
    <x v="0"/>
  </r>
  <r>
    <n v="5086"/>
    <n v="4951"/>
    <m/>
    <x v="3"/>
    <n v="2"/>
    <n v="1770"/>
    <n v="-1"/>
    <n v="7080"/>
    <n v="-1"/>
    <n v="43.188916630335001"/>
    <n v="-1"/>
    <n v="100.14240995624399"/>
    <n v="-1"/>
    <n v="87.676430722333293"/>
    <n v="-1"/>
    <n v="0.50891152169628096"/>
    <n v="-1"/>
    <x v="1"/>
    <x v="0"/>
    <x v="0"/>
  </r>
  <r>
    <n v="5086"/>
    <n v="4953"/>
    <m/>
    <x v="3"/>
    <n v="2"/>
    <n v="244"/>
    <n v="-1"/>
    <n v="976"/>
    <n v="-1"/>
    <n v="37.062589007361503"/>
    <n v="-1"/>
    <n v="22.780066233680401"/>
    <n v="-1"/>
    <n v="19.577582438764601"/>
    <n v="-1"/>
    <n v="3.66641531403745"/>
    <n v="-1"/>
    <x v="1"/>
    <x v="0"/>
    <x v="0"/>
  </r>
  <r>
    <n v="5086"/>
    <n v="4954"/>
    <m/>
    <x v="3"/>
    <n v="2"/>
    <n v="149"/>
    <n v="-1"/>
    <n v="596"/>
    <n v="-1"/>
    <n v="41.238759800908603"/>
    <n v="-1"/>
    <n v="31.496234107926899"/>
    <n v="-1"/>
    <n v="32.775444065854103"/>
    <n v="-1"/>
    <n v="6.0507777863345504"/>
    <n v="-1"/>
    <x v="1"/>
    <x v="0"/>
    <x v="0"/>
  </r>
  <r>
    <n v="5086"/>
    <n v="6357"/>
    <m/>
    <x v="3"/>
    <n v="2"/>
    <n v="214"/>
    <n v="-1"/>
    <n v="856"/>
    <n v="-1"/>
    <n v="44.4024855072158"/>
    <n v="-1"/>
    <n v="18.017619163629199"/>
    <n v="-1"/>
    <n v="16.5347355422576"/>
    <n v="-1"/>
    <n v="4.2110625013362304"/>
    <n v="-1"/>
    <x v="1"/>
    <x v="0"/>
    <x v="0"/>
  </r>
  <r>
    <n v="5086"/>
    <n v="6368"/>
    <m/>
    <x v="3"/>
    <n v="2"/>
    <n v="502"/>
    <n v="-1"/>
    <n v="2008"/>
    <n v="-1"/>
    <n v="32.061155252642401"/>
    <n v="-1"/>
    <n v="52.259098833975401"/>
    <n v="-1"/>
    <n v="46.652106968136003"/>
    <n v="-1"/>
    <n v="1.7801624091930901"/>
    <n v="-1"/>
    <x v="1"/>
    <x v="0"/>
    <x v="0"/>
  </r>
  <r>
    <n v="5086"/>
    <n v="6639"/>
    <m/>
    <x v="3"/>
    <n v="2"/>
    <n v="65"/>
    <n v="-1"/>
    <n v="260"/>
    <n v="-1"/>
    <n v="39.078275671301903"/>
    <n v="-1"/>
    <n v="6.7106444255539399"/>
    <n v="-1"/>
    <n v="3.8819076920082001"/>
    <n v="-1"/>
    <n v="14.007490796972"/>
    <n v="-1"/>
    <x v="1"/>
    <x v="1"/>
    <x v="0"/>
  </r>
  <r>
    <n v="5086"/>
    <n v="6640"/>
    <m/>
    <x v="3"/>
    <n v="2"/>
    <n v="725"/>
    <n v="-1"/>
    <n v="2900"/>
    <n v="-1"/>
    <n v="42.589122170243002"/>
    <n v="-1"/>
    <n v="60.005954223917101"/>
    <n v="-1"/>
    <n v="37.724747529818799"/>
    <n v="-1"/>
    <n v="1.2408840376027099"/>
    <n v="-1"/>
    <x v="1"/>
    <x v="2"/>
    <x v="0"/>
  </r>
  <r>
    <n v="5086"/>
    <n v="6641"/>
    <m/>
    <x v="3"/>
    <n v="2"/>
    <n v="139"/>
    <n v="-1"/>
    <n v="556"/>
    <n v="-1"/>
    <n v="30.467033666362401"/>
    <n v="-1"/>
    <n v="60.525442931915101"/>
    <n v="-1"/>
    <n v="41.852847891568103"/>
    <n v="-1"/>
    <n v="6.3869311356793199"/>
    <n v="-1"/>
    <x v="1"/>
    <x v="3"/>
    <x v="0"/>
  </r>
  <r>
    <n v="5086"/>
    <n v="6642"/>
    <m/>
    <x v="3"/>
    <n v="2"/>
    <n v="501"/>
    <n v="-1"/>
    <n v="2004"/>
    <n v="-1"/>
    <n v="38.213190111573297"/>
    <n v="-1"/>
    <n v="44.369428891611697"/>
    <n v="-1"/>
    <n v="27.581065947085701"/>
    <n v="-1"/>
    <n v="1.79345448362354"/>
    <n v="-1"/>
    <x v="1"/>
    <x v="4"/>
    <x v="0"/>
  </r>
  <r>
    <n v="5086"/>
    <n v="6644"/>
    <m/>
    <x v="3"/>
    <n v="2"/>
    <n v="1051"/>
    <n v="-1"/>
    <n v="4204"/>
    <n v="-1"/>
    <n v="31.9012745766811"/>
    <n v="-1"/>
    <n v="108.16111115415499"/>
    <n v="-1"/>
    <n v="62.636997165428298"/>
    <n v="-1"/>
    <n v="0.85680750747760603"/>
    <n v="-1"/>
    <x v="1"/>
    <x v="19"/>
    <x v="0"/>
  </r>
  <r>
    <n v="5086"/>
    <n v="6645"/>
    <m/>
    <x v="3"/>
    <n v="2"/>
    <n v="744"/>
    <n v="-1"/>
    <n v="2976"/>
    <n v="-1"/>
    <n v="51.538456072380903"/>
    <n v="-1"/>
    <n v="51.308790788599097"/>
    <n v="-1"/>
    <n v="32.755399895186301"/>
    <n v="-1"/>
    <n v="1.2105903480818601"/>
    <n v="-1"/>
    <x v="1"/>
    <x v="21"/>
    <x v="0"/>
  </r>
  <r>
    <n v="5086"/>
    <n v="6646"/>
    <m/>
    <x v="3"/>
    <n v="2"/>
    <n v="709"/>
    <n v="-1"/>
    <n v="2836"/>
    <n v="-1"/>
    <n v="44.803058440648499"/>
    <n v="-1"/>
    <n v="58.354088414461799"/>
    <n v="-1"/>
    <n v="33.715700892661502"/>
    <n v="-1"/>
    <n v="1.2698763691430499"/>
    <n v="-1"/>
    <x v="1"/>
    <x v="18"/>
    <x v="0"/>
  </r>
  <r>
    <n v="5086"/>
    <n v="6647"/>
    <m/>
    <x v="3"/>
    <n v="2"/>
    <n v="340"/>
    <n v="-1"/>
    <n v="1360"/>
    <n v="-1"/>
    <n v="54.586889188066898"/>
    <n v="-1"/>
    <n v="24.856851152870298"/>
    <n v="-1"/>
    <n v="14.459280578233701"/>
    <n v="-1"/>
    <n v="2.6493306704465902"/>
    <n v="-1"/>
    <x v="1"/>
    <x v="17"/>
    <x v="0"/>
  </r>
  <r>
    <n v="5086"/>
    <n v="6760"/>
    <m/>
    <x v="3"/>
    <n v="2"/>
    <n v="767"/>
    <n v="-1"/>
    <n v="3068"/>
    <n v="-1"/>
    <n v="32.191617296291199"/>
    <n v="-1"/>
    <n v="96.458745123196707"/>
    <n v="-1"/>
    <n v="57.083238741043402"/>
    <n v="-1"/>
    <n v="1.1720347854347"/>
    <n v="-1"/>
    <x v="1"/>
    <x v="16"/>
    <x v="0"/>
  </r>
  <r>
    <n v="5086"/>
    <n v="6761"/>
    <m/>
    <x v="3"/>
    <n v="2"/>
    <n v="1776"/>
    <n v="-1"/>
    <n v="7104"/>
    <n v="-1"/>
    <n v="46.473279512728098"/>
    <n v="-1"/>
    <n v="110.64044477773299"/>
    <n v="-1"/>
    <n v="66.997416683951599"/>
    <n v="-1"/>
    <n v="0.50931314835520902"/>
    <n v="-1"/>
    <x v="1"/>
    <x v="20"/>
    <x v="0"/>
  </r>
  <r>
    <n v="5086"/>
    <n v="6762"/>
    <m/>
    <x v="3"/>
    <n v="2"/>
    <n v="65"/>
    <n v="-1"/>
    <n v="260"/>
    <n v="-1"/>
    <n v="39.078275671301903"/>
    <n v="-1"/>
    <n v="6.7106444255539399"/>
    <n v="-1"/>
    <n v="3.8819076920082001"/>
    <n v="-1"/>
    <n v="14.007490796972"/>
    <n v="-1"/>
    <x v="1"/>
    <x v="6"/>
    <x v="0"/>
  </r>
  <r>
    <n v="5086"/>
    <n v="6763"/>
    <m/>
    <x v="3"/>
    <n v="2"/>
    <n v="506"/>
    <n v="-1"/>
    <n v="2024"/>
    <n v="-1"/>
    <n v="37.147612947566799"/>
    <n v="-1"/>
    <n v="46.204445309099803"/>
    <n v="-1"/>
    <n v="28.8692425155809"/>
    <n v="-1"/>
    <n v="1.77444488864489"/>
    <n v="-1"/>
    <x v="1"/>
    <x v="7"/>
    <x v="0"/>
  </r>
  <r>
    <n v="5086"/>
    <n v="6764"/>
    <m/>
    <x v="3"/>
    <n v="2"/>
    <n v="80"/>
    <n v="-1"/>
    <n v="320"/>
    <n v="-1"/>
    <n v="38.951093238581898"/>
    <n v="-1"/>
    <n v="7.88427945116642"/>
    <n v="-1"/>
    <n v="4.5445329233774299"/>
    <n v="-1"/>
    <n v="10.944286330087801"/>
    <n v="-1"/>
    <x v="1"/>
    <x v="8"/>
    <x v="0"/>
  </r>
  <r>
    <n v="5086"/>
    <n v="6765"/>
    <m/>
    <x v="3"/>
    <n v="2"/>
    <n v="55"/>
    <n v="-1"/>
    <n v="220"/>
    <n v="-1"/>
    <n v="22.568983044406998"/>
    <n v="-1"/>
    <n v="41.539378877499203"/>
    <n v="-1"/>
    <n v="25.3295636061682"/>
    <n v="-1"/>
    <n v="13.9145141368507"/>
    <n v="-1"/>
    <x v="1"/>
    <x v="9"/>
    <x v="0"/>
  </r>
  <r>
    <n v="5086"/>
    <n v="6767"/>
    <m/>
    <x v="3"/>
    <n v="2"/>
    <n v="140"/>
    <n v="-1"/>
    <n v="560"/>
    <n v="-1"/>
    <n v="47.778981646429799"/>
    <n v="-1"/>
    <n v="10.9895875570234"/>
    <n v="-1"/>
    <n v="7.6083606590044104"/>
    <n v="-1"/>
    <n v="6.3323644269767296"/>
    <n v="-1"/>
    <x v="1"/>
    <x v="10"/>
    <x v="0"/>
  </r>
  <r>
    <n v="5086"/>
    <n v="6768"/>
    <m/>
    <x v="3"/>
    <n v="2"/>
    <n v="245"/>
    <n v="-1"/>
    <n v="980"/>
    <n v="-1"/>
    <n v="36.395998919888399"/>
    <n v="-1"/>
    <n v="28.866404855337901"/>
    <n v="-1"/>
    <n v="17.010187039072701"/>
    <n v="-1"/>
    <n v="3.6611032824913501"/>
    <n v="-1"/>
    <x v="1"/>
    <x v="11"/>
    <x v="0"/>
  </r>
  <r>
    <n v="5086"/>
    <n v="6770"/>
    <m/>
    <x v="3"/>
    <n v="2"/>
    <n v="825"/>
    <n v="-1"/>
    <n v="3300"/>
    <n v="-1"/>
    <n v="50.644613390892999"/>
    <n v="-1"/>
    <n v="58.036331123753698"/>
    <n v="-1"/>
    <n v="34.127517027619199"/>
    <n v="-1"/>
    <n v="1.0878622892694001"/>
    <n v="-1"/>
    <x v="1"/>
    <x v="15"/>
    <x v="0"/>
  </r>
  <r>
    <n v="5086"/>
    <n v="6775"/>
    <m/>
    <x v="3"/>
    <n v="2"/>
    <n v="73"/>
    <n v="-1"/>
    <n v="292"/>
    <n v="-1"/>
    <n v="39.058392902472697"/>
    <n v="-1"/>
    <n v="7.52332039282732"/>
    <n v="-1"/>
    <n v="4.6451184918750696"/>
    <n v="-1"/>
    <n v="11.8637916669659"/>
    <n v="-1"/>
    <x v="1"/>
    <x v="12"/>
    <x v="0"/>
  </r>
  <r>
    <n v="5086"/>
    <n v="6776"/>
    <m/>
    <x v="3"/>
    <n v="2"/>
    <n v="80"/>
    <n v="-1"/>
    <n v="320"/>
    <n v="-1"/>
    <n v="39.151321809153103"/>
    <n v="-1"/>
    <n v="7.8981891720887099"/>
    <n v="-1"/>
    <n v="4.55255054693807"/>
    <n v="-1"/>
    <n v="10.9445533633889"/>
    <n v="-1"/>
    <x v="1"/>
    <x v="13"/>
    <x v="0"/>
  </r>
  <r>
    <n v="5086"/>
    <n v="6777"/>
    <m/>
    <x v="3"/>
    <n v="2"/>
    <n v="222"/>
    <n v="-1"/>
    <n v="888"/>
    <n v="-1"/>
    <n v="37.489420378824498"/>
    <n v="-1"/>
    <n v="20.114639078854498"/>
    <n v="-1"/>
    <n v="11.8092448053056"/>
    <n v="-1"/>
    <n v="3.64994251259581"/>
    <n v="-1"/>
    <x v="1"/>
    <x v="14"/>
    <x v="0"/>
  </r>
  <r>
    <n v="5086"/>
    <n v="2959"/>
    <m/>
    <x v="3"/>
    <n v="3"/>
    <n v="222"/>
    <n v="-1"/>
    <n v="888"/>
    <n v="-1"/>
    <n v="46.9217461622926"/>
    <n v="-1"/>
    <n v="16.969325105635001"/>
    <n v="-1"/>
    <n v="16.035423089676598"/>
    <n v="-1"/>
    <n v="4.0426746149279298"/>
    <n v="-1"/>
    <x v="2"/>
    <x v="0"/>
    <x v="0"/>
  </r>
  <r>
    <n v="5086"/>
    <n v="3659"/>
    <m/>
    <x v="3"/>
    <n v="3"/>
    <n v="523"/>
    <n v="-1"/>
    <n v="2092"/>
    <n v="-1"/>
    <n v="38.452674884178997"/>
    <n v="-1"/>
    <n v="44.1062275315916"/>
    <n v="-1"/>
    <n v="39.3795433898078"/>
    <n v="-1"/>
    <n v="1.7217652397235601"/>
    <n v="-1"/>
    <x v="2"/>
    <x v="0"/>
    <x v="0"/>
  </r>
  <r>
    <n v="5086"/>
    <n v="3660"/>
    <m/>
    <x v="3"/>
    <n v="3"/>
    <n v="1782"/>
    <n v="-1"/>
    <n v="7128"/>
    <n v="-1"/>
    <n v="46.110398084601002"/>
    <n v="-1"/>
    <n v="93.311493608713903"/>
    <n v="-1"/>
    <n v="82.058125339530505"/>
    <n v="-1"/>
    <n v="0.50484415934196003"/>
    <n v="-1"/>
    <x v="2"/>
    <x v="0"/>
    <x v="0"/>
  </r>
  <r>
    <n v="5086"/>
    <n v="4524"/>
    <m/>
    <x v="3"/>
    <n v="3"/>
    <n v="415"/>
    <n v="-1"/>
    <n v="1660"/>
    <n v="-1"/>
    <n v="24.691424316376398"/>
    <n v="-1"/>
    <n v="94.280826296502497"/>
    <n v="-1"/>
    <n v="84.768144269478"/>
    <n v="-1"/>
    <n v="2.1279758963761499"/>
    <n v="-1"/>
    <x v="2"/>
    <x v="0"/>
    <x v="0"/>
  </r>
  <r>
    <n v="5086"/>
    <n v="4949"/>
    <m/>
    <x v="3"/>
    <n v="3"/>
    <n v="818"/>
    <n v="-1"/>
    <n v="3272"/>
    <n v="-1"/>
    <n v="49.027285300204497"/>
    <n v="-1"/>
    <n v="56.318792745664503"/>
    <n v="-1"/>
    <n v="48.306198627503299"/>
    <n v="-1"/>
    <n v="1.1013802131463999"/>
    <n v="-1"/>
    <x v="2"/>
    <x v="0"/>
    <x v="0"/>
  </r>
  <r>
    <n v="5086"/>
    <n v="4950"/>
    <m/>
    <x v="3"/>
    <n v="3"/>
    <n v="1780"/>
    <n v="-1"/>
    <n v="7120"/>
    <n v="-1"/>
    <n v="42.799147989984299"/>
    <n v="-1"/>
    <n v="97.217882405077106"/>
    <n v="-1"/>
    <n v="85.584742657951793"/>
    <n v="-1"/>
    <n v="0.50586566255028398"/>
    <n v="-1"/>
    <x v="2"/>
    <x v="0"/>
    <x v="0"/>
  </r>
  <r>
    <n v="5086"/>
    <n v="4951"/>
    <m/>
    <x v="3"/>
    <n v="3"/>
    <n v="1792"/>
    <n v="-1"/>
    <n v="7168"/>
    <n v="-1"/>
    <n v="43.351902097838703"/>
    <n v="-1"/>
    <n v="99.100083071353097"/>
    <n v="-1"/>
    <n v="87.105500333348601"/>
    <n v="-1"/>
    <n v="0.50287230535013705"/>
    <n v="-1"/>
    <x v="2"/>
    <x v="0"/>
    <x v="0"/>
  </r>
  <r>
    <n v="5086"/>
    <n v="4953"/>
    <m/>
    <x v="3"/>
    <n v="3"/>
    <n v="290"/>
    <n v="-1"/>
    <n v="1160"/>
    <n v="-1"/>
    <n v="36.4258595305011"/>
    <n v="-1"/>
    <n v="27.855075483173199"/>
    <n v="-1"/>
    <n v="24.023445964624099"/>
    <n v="-1"/>
    <n v="2.9986350221109999"/>
    <n v="-1"/>
    <x v="2"/>
    <x v="0"/>
    <x v="0"/>
  </r>
  <r>
    <n v="5086"/>
    <n v="4954"/>
    <m/>
    <x v="3"/>
    <n v="3"/>
    <n v="129"/>
    <n v="-1"/>
    <n v="516"/>
    <n v="-1"/>
    <n v="40.162657609528502"/>
    <n v="-1"/>
    <n v="30.111062466701298"/>
    <n v="-1"/>
    <n v="31.598877966648502"/>
    <n v="-1"/>
    <n v="6.8094651577381402"/>
    <n v="-1"/>
    <x v="2"/>
    <x v="0"/>
    <x v="0"/>
  </r>
  <r>
    <n v="5086"/>
    <n v="6357"/>
    <m/>
    <x v="3"/>
    <n v="3"/>
    <n v="232"/>
    <n v="-1"/>
    <n v="928"/>
    <n v="-1"/>
    <n v="43.299441784834997"/>
    <n v="-1"/>
    <n v="19.616623826911901"/>
    <n v="-1"/>
    <n v="18.0064819048836"/>
    <n v="-1"/>
    <n v="3.78177055114437"/>
    <n v="-1"/>
    <x v="2"/>
    <x v="0"/>
    <x v="0"/>
  </r>
  <r>
    <n v="5086"/>
    <n v="6368"/>
    <m/>
    <x v="3"/>
    <n v="3"/>
    <n v="529"/>
    <n v="-1"/>
    <n v="2116"/>
    <n v="-1"/>
    <n v="31.218352381415801"/>
    <n v="-1"/>
    <n v="57.3967278979067"/>
    <n v="-1"/>
    <n v="51.226890050459097"/>
    <n v="-1"/>
    <n v="1.6946355261441901"/>
    <n v="-1"/>
    <x v="2"/>
    <x v="0"/>
    <x v="0"/>
  </r>
  <r>
    <n v="5086"/>
    <n v="6639"/>
    <m/>
    <x v="3"/>
    <n v="3"/>
    <n v="61"/>
    <n v="-1"/>
    <n v="244"/>
    <n v="-1"/>
    <n v="39.866953442209102"/>
    <n v="-1"/>
    <n v="6.1534458883021301"/>
    <n v="-1"/>
    <n v="3.5702213111508998"/>
    <n v="-1"/>
    <n v="14.7089048494182"/>
    <n v="-1"/>
    <x v="2"/>
    <x v="1"/>
    <x v="0"/>
  </r>
  <r>
    <n v="5086"/>
    <n v="6640"/>
    <m/>
    <x v="3"/>
    <n v="3"/>
    <n v="761"/>
    <n v="-1"/>
    <n v="3044"/>
    <n v="-1"/>
    <n v="42.500339653669798"/>
    <n v="-1"/>
    <n v="62.870648018297203"/>
    <n v="-1"/>
    <n v="39.7656854286707"/>
    <n v="-1"/>
    <n v="1.18347732152199"/>
    <n v="-1"/>
    <x v="2"/>
    <x v="2"/>
    <x v="0"/>
  </r>
  <r>
    <n v="5086"/>
    <n v="6641"/>
    <m/>
    <x v="3"/>
    <n v="3"/>
    <n v="136"/>
    <n v="-1"/>
    <n v="544"/>
    <n v="-1"/>
    <n v="31.4710747209609"/>
    <n v="-1"/>
    <n v="51.917674148804402"/>
    <n v="-1"/>
    <n v="35.8118457476738"/>
    <n v="-1"/>
    <n v="6.4507735038513196"/>
    <n v="-1"/>
    <x v="2"/>
    <x v="3"/>
    <x v="0"/>
  </r>
  <r>
    <n v="5086"/>
    <n v="6642"/>
    <m/>
    <x v="3"/>
    <n v="3"/>
    <n v="531"/>
    <n v="-1"/>
    <n v="2124"/>
    <n v="-1"/>
    <n v="38.6298974159319"/>
    <n v="-1"/>
    <n v="46.247099647117203"/>
    <n v="-1"/>
    <n v="28.856622847248701"/>
    <n v="-1"/>
    <n v="1.6942928627407701"/>
    <n v="-1"/>
    <x v="2"/>
    <x v="4"/>
    <x v="0"/>
  </r>
  <r>
    <n v="5086"/>
    <n v="6644"/>
    <m/>
    <x v="3"/>
    <n v="3"/>
    <n v="1042"/>
    <n v="-1"/>
    <n v="4168"/>
    <n v="-1"/>
    <n v="31.894695466688699"/>
    <n v="-1"/>
    <n v="102.005804231036"/>
    <n v="-1"/>
    <n v="59.149122820696697"/>
    <n v="-1"/>
    <n v="0.86448788673459898"/>
    <n v="-1"/>
    <x v="2"/>
    <x v="19"/>
    <x v="0"/>
  </r>
  <r>
    <n v="5086"/>
    <n v="6645"/>
    <m/>
    <x v="3"/>
    <n v="3"/>
    <n v="727"/>
    <n v="-1"/>
    <n v="2908"/>
    <n v="-1"/>
    <n v="52.155043366664998"/>
    <n v="-1"/>
    <n v="49.107155137297802"/>
    <n v="-1"/>
    <n v="32.189249293368697"/>
    <n v="-1"/>
    <n v="1.23697497864989"/>
    <n v="-1"/>
    <x v="2"/>
    <x v="21"/>
    <x v="0"/>
  </r>
  <r>
    <n v="5086"/>
    <n v="6646"/>
    <m/>
    <x v="3"/>
    <n v="3"/>
    <n v="692"/>
    <n v="-1"/>
    <n v="2768"/>
    <n v="-1"/>
    <n v="45.097140586931097"/>
    <n v="-1"/>
    <n v="56.8778890765455"/>
    <n v="-1"/>
    <n v="32.995473930451297"/>
    <n v="-1"/>
    <n v="1.2967325906962399"/>
    <n v="-1"/>
    <x v="2"/>
    <x v="18"/>
    <x v="0"/>
  </r>
  <r>
    <n v="5086"/>
    <n v="6647"/>
    <m/>
    <x v="3"/>
    <n v="3"/>
    <n v="353"/>
    <n v="-1"/>
    <n v="1412"/>
    <n v="-1"/>
    <n v="54.687558105679003"/>
    <n v="-1"/>
    <n v="25.617744287547598"/>
    <n v="-1"/>
    <n v="14.8351925914936"/>
    <n v="-1"/>
    <n v="2.53924489294333"/>
    <n v="-1"/>
    <x v="2"/>
    <x v="17"/>
    <x v="0"/>
  </r>
  <r>
    <n v="5086"/>
    <n v="6760"/>
    <m/>
    <x v="3"/>
    <n v="3"/>
    <n v="715"/>
    <n v="-1"/>
    <n v="2860"/>
    <n v="-1"/>
    <n v="13.3840344384763"/>
    <n v="-1"/>
    <n v="153.130915595473"/>
    <n v="-1"/>
    <n v="90.810438601111699"/>
    <n v="-1"/>
    <n v="1.2601151594392299"/>
    <n v="-1"/>
    <x v="2"/>
    <x v="16"/>
    <x v="0"/>
  </r>
  <r>
    <n v="5086"/>
    <n v="6761"/>
    <m/>
    <x v="3"/>
    <n v="3"/>
    <n v="1786"/>
    <n v="-1"/>
    <n v="7144"/>
    <n v="-1"/>
    <n v="46.032736145664302"/>
    <n v="-1"/>
    <n v="111.839092287835"/>
    <n v="-1"/>
    <n v="68.144709308581994"/>
    <n v="-1"/>
    <n v="0.50601121187107301"/>
    <n v="-1"/>
    <x v="2"/>
    <x v="20"/>
    <x v="0"/>
  </r>
  <r>
    <n v="5086"/>
    <n v="6762"/>
    <m/>
    <x v="3"/>
    <n v="3"/>
    <n v="61"/>
    <n v="-1"/>
    <n v="244"/>
    <n v="-1"/>
    <n v="39.866953442209102"/>
    <n v="-1"/>
    <n v="6.1534458883021301"/>
    <n v="-1"/>
    <n v="3.5702213111508998"/>
    <n v="-1"/>
    <n v="14.7089048494182"/>
    <n v="-1"/>
    <x v="2"/>
    <x v="6"/>
    <x v="0"/>
  </r>
  <r>
    <n v="5086"/>
    <n v="6763"/>
    <m/>
    <x v="3"/>
    <n v="3"/>
    <n v="523"/>
    <n v="-1"/>
    <n v="2092"/>
    <n v="-1"/>
    <n v="37.205947924771102"/>
    <n v="-1"/>
    <n v="47.348166192958502"/>
    <n v="-1"/>
    <n v="29.494269224969699"/>
    <n v="-1"/>
    <n v="1.6807733983208799"/>
    <n v="-1"/>
    <x v="2"/>
    <x v="7"/>
    <x v="0"/>
  </r>
  <r>
    <n v="5086"/>
    <n v="6764"/>
    <m/>
    <x v="3"/>
    <n v="3"/>
    <n v="98"/>
    <n v="-1"/>
    <n v="392"/>
    <n v="-1"/>
    <n v="37.915374374905198"/>
    <n v="-1"/>
    <n v="10.0640815415781"/>
    <n v="-1"/>
    <n v="5.8452412891354397"/>
    <n v="-1"/>
    <n v="9.0734276676109005"/>
    <n v="-1"/>
    <x v="2"/>
    <x v="8"/>
    <x v="0"/>
  </r>
  <r>
    <n v="5086"/>
    <n v="6765"/>
    <m/>
    <x v="3"/>
    <n v="3"/>
    <n v="77"/>
    <n v="-1"/>
    <n v="308"/>
    <n v="-1"/>
    <n v="22.186066280068498"/>
    <n v="-1"/>
    <n v="63.929892887971597"/>
    <n v="-1"/>
    <n v="39.124910706130699"/>
    <n v="-1"/>
    <n v="10.4163522188936"/>
    <n v="-1"/>
    <x v="2"/>
    <x v="9"/>
    <x v="0"/>
  </r>
  <r>
    <n v="5086"/>
    <n v="6767"/>
    <m/>
    <x v="3"/>
    <n v="3"/>
    <n v="130"/>
    <n v="-1"/>
    <n v="520"/>
    <n v="-1"/>
    <n v="47.0696836852551"/>
    <n v="-1"/>
    <n v="10.4533717274191"/>
    <n v="-1"/>
    <n v="7.2433624921645503"/>
    <n v="-1"/>
    <n v="6.7518945002088397"/>
    <n v="-1"/>
    <x v="2"/>
    <x v="10"/>
    <x v="0"/>
  </r>
  <r>
    <n v="5086"/>
    <n v="6768"/>
    <m/>
    <x v="3"/>
    <n v="3"/>
    <n v="289"/>
    <n v="-1"/>
    <n v="1156"/>
    <n v="-1"/>
    <n v="34.966993558813499"/>
    <n v="-1"/>
    <n v="39.934673222152703"/>
    <n v="-1"/>
    <n v="23.6643717953738"/>
    <n v="-1"/>
    <n v="3.0042676641028501"/>
    <n v="-1"/>
    <x v="2"/>
    <x v="11"/>
    <x v="0"/>
  </r>
  <r>
    <n v="5086"/>
    <n v="6770"/>
    <m/>
    <x v="3"/>
    <n v="3"/>
    <n v="842"/>
    <n v="-1"/>
    <n v="3368"/>
    <n v="-1"/>
    <n v="50.885274821066403"/>
    <n v="-1"/>
    <n v="59.117845573780599"/>
    <n v="-1"/>
    <n v="34.727834204966499"/>
    <n v="-1"/>
    <n v="1.0685076711918799"/>
    <n v="-1"/>
    <x v="2"/>
    <x v="15"/>
    <x v="0"/>
  </r>
  <r>
    <n v="5086"/>
    <n v="6775"/>
    <m/>
    <x v="3"/>
    <n v="3"/>
    <n v="77"/>
    <n v="-1"/>
    <n v="308"/>
    <n v="-1"/>
    <n v="40.178489018683102"/>
    <n v="-1"/>
    <n v="7.6686694504219499"/>
    <n v="-1"/>
    <n v="5.02274724879166"/>
    <n v="-1"/>
    <n v="11.8042838933155"/>
    <n v="-1"/>
    <x v="2"/>
    <x v="12"/>
    <x v="0"/>
  </r>
  <r>
    <n v="5086"/>
    <n v="6776"/>
    <m/>
    <x v="3"/>
    <n v="3"/>
    <n v="97"/>
    <n v="-1"/>
    <n v="388"/>
    <n v="-1"/>
    <n v="37.994015904546501"/>
    <n v="-1"/>
    <n v="9.8512657103667092"/>
    <n v="-1"/>
    <n v="5.7213057456891896"/>
    <n v="-1"/>
    <n v="9.1525852935014207"/>
    <n v="-1"/>
    <x v="2"/>
    <x v="13"/>
    <x v="0"/>
  </r>
  <r>
    <n v="5086"/>
    <n v="6777"/>
    <m/>
    <x v="3"/>
    <n v="3"/>
    <n v="304"/>
    <n v="-1"/>
    <n v="1216"/>
    <n v="-1"/>
    <n v="37.611052849476103"/>
    <n v="-1"/>
    <n v="29.178122985959298"/>
    <n v="-1"/>
    <n v="17.343440374660801"/>
    <n v="-1"/>
    <n v="2.9622837066977898"/>
    <n v="-1"/>
    <x v="2"/>
    <x v="14"/>
    <x v="0"/>
  </r>
  <r>
    <n v="5086"/>
    <n v="2959"/>
    <m/>
    <x v="3"/>
    <n v="4"/>
    <n v="241"/>
    <n v="-1"/>
    <n v="964"/>
    <n v="-1"/>
    <n v="46.586767037652201"/>
    <n v="-1"/>
    <n v="19.0669824311178"/>
    <n v="-1"/>
    <n v="17.692680979894401"/>
    <n v="-1"/>
    <n v="3.69917386945535"/>
    <n v="-1"/>
    <x v="3"/>
    <x v="0"/>
    <x v="0"/>
  </r>
  <r>
    <n v="5086"/>
    <n v="3659"/>
    <m/>
    <x v="3"/>
    <n v="4"/>
    <n v="511"/>
    <n v="-1"/>
    <n v="2044"/>
    <n v="-1"/>
    <n v="38.551732939273897"/>
    <n v="-1"/>
    <n v="43.217439872416499"/>
    <n v="-1"/>
    <n v="38.734997102965799"/>
    <n v="-1"/>
    <n v="1.7603559369099699"/>
    <n v="-1"/>
    <x v="3"/>
    <x v="0"/>
    <x v="0"/>
  </r>
  <r>
    <n v="5086"/>
    <n v="3660"/>
    <m/>
    <x v="3"/>
    <n v="4"/>
    <n v="1809"/>
    <n v="-1"/>
    <n v="7236"/>
    <n v="-1"/>
    <n v="46.177126222658401"/>
    <n v="-1"/>
    <n v="93.878742144038"/>
    <n v="-1"/>
    <n v="82.233718608254406"/>
    <n v="-1"/>
    <n v="0.497945135402168"/>
    <n v="-1"/>
    <x v="3"/>
    <x v="0"/>
    <x v="0"/>
  </r>
  <r>
    <n v="5086"/>
    <n v="4524"/>
    <m/>
    <x v="3"/>
    <n v="4"/>
    <n v="416"/>
    <n v="-1"/>
    <n v="1664"/>
    <n v="-1"/>
    <n v="26.432521828926401"/>
    <n v="-1"/>
    <n v="86.615409160817805"/>
    <n v="-1"/>
    <n v="77.822145253857698"/>
    <n v="-1"/>
    <n v="2.1123880548902201"/>
    <n v="-1"/>
    <x v="3"/>
    <x v="0"/>
    <x v="0"/>
  </r>
  <r>
    <n v="5086"/>
    <n v="4949"/>
    <m/>
    <x v="3"/>
    <n v="4"/>
    <n v="806"/>
    <n v="-1"/>
    <n v="3224"/>
    <n v="-1"/>
    <n v="49.939247078696198"/>
    <n v="-1"/>
    <n v="55.507021733386999"/>
    <n v="-1"/>
    <n v="47.7309728609725"/>
    <n v="-1"/>
    <n v="1.1089258962122801"/>
    <n v="-1"/>
    <x v="3"/>
    <x v="0"/>
    <x v="0"/>
  </r>
  <r>
    <n v="5086"/>
    <n v="4950"/>
    <m/>
    <x v="3"/>
    <n v="4"/>
    <n v="1816"/>
    <n v="-1"/>
    <n v="7264"/>
    <n v="-1"/>
    <n v="43.986079987773799"/>
    <n v="-1"/>
    <n v="97.660770930238002"/>
    <n v="-1"/>
    <n v="85.451683370983702"/>
    <n v="-1"/>
    <n v="0.49620702158702601"/>
    <n v="-1"/>
    <x v="3"/>
    <x v="0"/>
    <x v="0"/>
  </r>
  <r>
    <n v="5086"/>
    <n v="4951"/>
    <m/>
    <x v="3"/>
    <n v="4"/>
    <n v="1809"/>
    <n v="-1"/>
    <n v="7236"/>
    <n v="-1"/>
    <n v="42.5095080526103"/>
    <n v="-1"/>
    <n v="101.64158673740501"/>
    <n v="-1"/>
    <n v="89.085527990571407"/>
    <n v="-1"/>
    <n v="0.49829506512010502"/>
    <n v="-1"/>
    <x v="3"/>
    <x v="0"/>
    <x v="0"/>
  </r>
  <r>
    <n v="5086"/>
    <n v="4953"/>
    <m/>
    <x v="3"/>
    <n v="4"/>
    <n v="227"/>
    <n v="-1"/>
    <n v="908"/>
    <n v="-1"/>
    <n v="34.565183356590602"/>
    <n v="-1"/>
    <n v="21.269117930219899"/>
    <n v="-1"/>
    <n v="18.318861166837898"/>
    <n v="-1"/>
    <n v="3.82378944021852"/>
    <n v="-1"/>
    <x v="3"/>
    <x v="0"/>
    <x v="0"/>
  </r>
  <r>
    <n v="5086"/>
    <n v="4954"/>
    <m/>
    <x v="3"/>
    <n v="4"/>
    <n v="138"/>
    <n v="-1"/>
    <n v="552"/>
    <n v="-1"/>
    <n v="40.535922528925703"/>
    <n v="-1"/>
    <n v="22.384067908053002"/>
    <n v="-1"/>
    <n v="23.712625585352399"/>
    <n v="-1"/>
    <n v="6.3210419546281997"/>
    <n v="-1"/>
    <x v="3"/>
    <x v="0"/>
    <x v="0"/>
  </r>
  <r>
    <n v="5086"/>
    <n v="6357"/>
    <m/>
    <x v="3"/>
    <n v="4"/>
    <n v="273"/>
    <n v="-1"/>
    <n v="1092"/>
    <n v="-1"/>
    <n v="43.905606477667"/>
    <n v="-1"/>
    <n v="22.859046529555101"/>
    <n v="-1"/>
    <n v="20.6794885879182"/>
    <n v="-1"/>
    <n v="3.2371885733555601"/>
    <n v="-1"/>
    <x v="3"/>
    <x v="0"/>
    <x v="0"/>
  </r>
  <r>
    <n v="5086"/>
    <n v="6368"/>
    <m/>
    <x v="3"/>
    <n v="4"/>
    <n v="516"/>
    <n v="-1"/>
    <n v="2064"/>
    <n v="-1"/>
    <n v="32.239292950722202"/>
    <n v="-1"/>
    <n v="53.565269797416398"/>
    <n v="-1"/>
    <n v="48.081638886721699"/>
    <n v="-1"/>
    <n v="1.7102110562011901"/>
    <n v="-1"/>
    <x v="3"/>
    <x v="0"/>
    <x v="0"/>
  </r>
  <r>
    <n v="5086"/>
    <n v="6639"/>
    <m/>
    <x v="3"/>
    <n v="4"/>
    <n v="66"/>
    <n v="-1"/>
    <n v="264"/>
    <n v="-1"/>
    <n v="39.6015659411187"/>
    <n v="-1"/>
    <n v="6.7581503990318996"/>
    <n v="-1"/>
    <n v="3.9044643550315801"/>
    <n v="-1"/>
    <n v="13.4547995078076"/>
    <n v="-1"/>
    <x v="3"/>
    <x v="1"/>
    <x v="0"/>
  </r>
  <r>
    <n v="5086"/>
    <n v="6640"/>
    <m/>
    <x v="3"/>
    <n v="4"/>
    <n v="772"/>
    <n v="-1"/>
    <n v="3088"/>
    <n v="-1"/>
    <n v="42.170332997460697"/>
    <n v="-1"/>
    <n v="64.480050655751597"/>
    <n v="-1"/>
    <n v="40.706134176051897"/>
    <n v="-1"/>
    <n v="1.16492699190584"/>
    <n v="-1"/>
    <x v="3"/>
    <x v="2"/>
    <x v="0"/>
  </r>
  <r>
    <n v="5086"/>
    <n v="6641"/>
    <m/>
    <x v="3"/>
    <n v="4"/>
    <n v="141"/>
    <n v="-1"/>
    <n v="564"/>
    <n v="-1"/>
    <n v="32.776612117359797"/>
    <n v="-1"/>
    <n v="65.1287994616644"/>
    <n v="-1"/>
    <n v="44.863147031304202"/>
    <n v="-1"/>
    <n v="6.1505943303081301"/>
    <n v="-1"/>
    <x v="3"/>
    <x v="3"/>
    <x v="0"/>
  </r>
  <r>
    <n v="5086"/>
    <n v="6642"/>
    <m/>
    <x v="3"/>
    <n v="4"/>
    <n v="512"/>
    <n v="-1"/>
    <n v="2048"/>
    <n v="-1"/>
    <n v="38.5564247920762"/>
    <n v="-1"/>
    <n v="45.026997322170899"/>
    <n v="-1"/>
    <n v="28.269017277133401"/>
    <n v="-1"/>
    <n v="1.7591904939352001"/>
    <n v="-1"/>
    <x v="3"/>
    <x v="4"/>
    <x v="0"/>
  </r>
  <r>
    <n v="5086"/>
    <n v="6644"/>
    <m/>
    <x v="3"/>
    <n v="4"/>
    <n v="1071"/>
    <n v="-1"/>
    <n v="4284"/>
    <n v="-1"/>
    <n v="31.512450176575101"/>
    <n v="-1"/>
    <n v="113.096770464569"/>
    <n v="-1"/>
    <n v="65.692083831024505"/>
    <n v="-1"/>
    <n v="0.84076410518848199"/>
    <n v="-1"/>
    <x v="3"/>
    <x v="19"/>
    <x v="0"/>
  </r>
  <r>
    <n v="5086"/>
    <n v="6645"/>
    <m/>
    <x v="3"/>
    <n v="4"/>
    <n v="759"/>
    <n v="-1"/>
    <n v="3036"/>
    <n v="-1"/>
    <n v="52.369381384780702"/>
    <n v="-1"/>
    <n v="51.779007047511797"/>
    <n v="-1"/>
    <n v="33.192497296331297"/>
    <n v="-1"/>
    <n v="1.18437092193084"/>
    <n v="-1"/>
    <x v="3"/>
    <x v="21"/>
    <x v="0"/>
  </r>
  <r>
    <n v="5086"/>
    <n v="6646"/>
    <m/>
    <x v="3"/>
    <n v="4"/>
    <n v="715"/>
    <n v="-1"/>
    <n v="2860"/>
    <n v="-1"/>
    <n v="45.128316838657597"/>
    <n v="-1"/>
    <n v="59.765902208700403"/>
    <n v="-1"/>
    <n v="34.727622159708503"/>
    <n v="-1"/>
    <n v="1.2526261830627901"/>
    <n v="-1"/>
    <x v="3"/>
    <x v="18"/>
    <x v="0"/>
  </r>
  <r>
    <n v="5086"/>
    <n v="6647"/>
    <m/>
    <x v="3"/>
    <n v="4"/>
    <n v="353"/>
    <n v="-1"/>
    <n v="1412"/>
    <n v="-1"/>
    <n v="54.639526162490803"/>
    <n v="-1"/>
    <n v="25.749252443265998"/>
    <n v="-1"/>
    <n v="14.940703544553401"/>
    <n v="-1"/>
    <n v="2.5394733250256998"/>
    <n v="-1"/>
    <x v="3"/>
    <x v="17"/>
    <x v="0"/>
  </r>
  <r>
    <n v="5086"/>
    <n v="6760"/>
    <m/>
    <x v="3"/>
    <n v="4"/>
    <n v="730"/>
    <n v="-1"/>
    <n v="2920"/>
    <n v="-1"/>
    <n v="13.9094417314894"/>
    <n v="-1"/>
    <n v="146.95329796472899"/>
    <n v="-1"/>
    <n v="87.099235664020895"/>
    <n v="-1"/>
    <n v="1.23108211569312"/>
    <n v="-1"/>
    <x v="3"/>
    <x v="16"/>
    <x v="0"/>
  </r>
  <r>
    <n v="5086"/>
    <n v="6761"/>
    <m/>
    <x v="3"/>
    <n v="4"/>
    <n v="1807"/>
    <n v="-1"/>
    <n v="7228"/>
    <n v="-1"/>
    <n v="46.184220843190403"/>
    <n v="-1"/>
    <n v="111.361261826705"/>
    <n v="-1"/>
    <n v="67.488030089343596"/>
    <n v="-1"/>
    <n v="0.49991438992280801"/>
    <n v="-1"/>
    <x v="3"/>
    <x v="20"/>
    <x v="0"/>
  </r>
  <r>
    <n v="5086"/>
    <n v="6762"/>
    <m/>
    <x v="3"/>
    <n v="4"/>
    <n v="66"/>
    <n v="-1"/>
    <n v="264"/>
    <n v="-1"/>
    <n v="39.6015659411187"/>
    <n v="-1"/>
    <n v="6.7581503990318996"/>
    <n v="-1"/>
    <n v="3.9044643550315801"/>
    <n v="-1"/>
    <n v="13.4547995078076"/>
    <n v="-1"/>
    <x v="3"/>
    <x v="6"/>
    <x v="0"/>
  </r>
  <r>
    <n v="5086"/>
    <n v="6763"/>
    <m/>
    <x v="3"/>
    <n v="4"/>
    <n v="521"/>
    <n v="-1"/>
    <n v="2084"/>
    <n v="-1"/>
    <n v="37.1631859246557"/>
    <n v="-1"/>
    <n v="48.937135184509501"/>
    <n v="-1"/>
    <n v="30.841135148688402"/>
    <n v="-1"/>
    <n v="1.7191506625753901"/>
    <n v="-1"/>
    <x v="3"/>
    <x v="7"/>
    <x v="0"/>
  </r>
  <r>
    <n v="5086"/>
    <n v="6764"/>
    <m/>
    <x v="3"/>
    <n v="4"/>
    <n v="124"/>
    <n v="-1"/>
    <n v="496"/>
    <n v="-1"/>
    <n v="38.708414940499601"/>
    <n v="-1"/>
    <n v="12.2547669012089"/>
    <n v="-1"/>
    <n v="7.0578759948439096"/>
    <n v="-1"/>
    <n v="6.9668989405124098"/>
    <n v="-1"/>
    <x v="3"/>
    <x v="8"/>
    <x v="0"/>
  </r>
  <r>
    <n v="5086"/>
    <n v="6765"/>
    <m/>
    <x v="3"/>
    <n v="4"/>
    <n v="69"/>
    <n v="-1"/>
    <n v="276"/>
    <n v="-1"/>
    <n v="24.605227318114501"/>
    <n v="-1"/>
    <n v="62.2853489273203"/>
    <n v="-1"/>
    <n v="36.742153853100497"/>
    <n v="-1"/>
    <n v="12.6277925477086"/>
    <n v="-1"/>
    <x v="3"/>
    <x v="9"/>
    <x v="0"/>
  </r>
  <r>
    <n v="5086"/>
    <n v="6767"/>
    <m/>
    <x v="3"/>
    <n v="4"/>
    <n v="137"/>
    <n v="-1"/>
    <n v="548"/>
    <n v="-1"/>
    <n v="47.860207295787703"/>
    <n v="-1"/>
    <n v="10.359068981713801"/>
    <n v="-1"/>
    <n v="7.2385787312260499"/>
    <n v="-1"/>
    <n v="6.1714739295733603"/>
    <n v="-1"/>
    <x v="3"/>
    <x v="10"/>
    <x v="0"/>
  </r>
  <r>
    <n v="5086"/>
    <n v="6768"/>
    <m/>
    <x v="3"/>
    <n v="4"/>
    <n v="228"/>
    <n v="-1"/>
    <n v="912"/>
    <n v="-1"/>
    <n v="34.121870612734703"/>
    <n v="-1"/>
    <n v="23.748107629331098"/>
    <n v="-1"/>
    <n v="14.039014212207301"/>
    <n v="-1"/>
    <n v="3.8263607215272599"/>
    <n v="-1"/>
    <x v="3"/>
    <x v="11"/>
    <x v="0"/>
  </r>
  <r>
    <n v="5086"/>
    <n v="6770"/>
    <m/>
    <x v="3"/>
    <n v="4"/>
    <n v="823"/>
    <n v="-1"/>
    <n v="3292"/>
    <n v="-1"/>
    <n v="51.740626946085797"/>
    <n v="-1"/>
    <n v="56.978857471831702"/>
    <n v="-1"/>
    <n v="33.614132445690998"/>
    <n v="-1"/>
    <n v="1.09466404792059"/>
    <n v="-1"/>
    <x v="3"/>
    <x v="15"/>
    <x v="0"/>
  </r>
  <r>
    <n v="5086"/>
    <n v="6775"/>
    <m/>
    <x v="3"/>
    <n v="4"/>
    <n v="82"/>
    <n v="-1"/>
    <n v="328"/>
    <n v="-1"/>
    <n v="37.755676180095399"/>
    <n v="-1"/>
    <n v="8.7507973756956208"/>
    <n v="-1"/>
    <n v="5.2649529570425004"/>
    <n v="-1"/>
    <n v="10.142719765401701"/>
    <n v="-1"/>
    <x v="3"/>
    <x v="12"/>
    <x v="0"/>
  </r>
  <r>
    <n v="5086"/>
    <n v="6776"/>
    <m/>
    <x v="3"/>
    <n v="4"/>
    <n v="125"/>
    <n v="-1"/>
    <n v="500"/>
    <n v="-1"/>
    <n v="38.725895427956701"/>
    <n v="-1"/>
    <n v="12.227569301613199"/>
    <n v="-1"/>
    <n v="7.0430082290311704"/>
    <n v="-1"/>
    <n v="6.9283766008426202"/>
    <n v="-1"/>
    <x v="3"/>
    <x v="13"/>
    <x v="0"/>
  </r>
  <r>
    <n v="5086"/>
    <n v="6777"/>
    <m/>
    <x v="3"/>
    <n v="4"/>
    <n v="230"/>
    <n v="-1"/>
    <n v="920"/>
    <n v="-1"/>
    <n v="35.794821642558901"/>
    <n v="-1"/>
    <n v="22.621165185426399"/>
    <n v="-1"/>
    <n v="13.369069622091001"/>
    <n v="-1"/>
    <n v="3.8309931950111298"/>
    <n v="-1"/>
    <x v="3"/>
    <x v="14"/>
    <x v="0"/>
  </r>
  <r>
    <n v="5086"/>
    <n v="2959"/>
    <m/>
    <x v="3"/>
    <n v="5"/>
    <n v="241"/>
    <n v="-1"/>
    <n v="964"/>
    <n v="-1"/>
    <n v="46.761973161695202"/>
    <n v="-1"/>
    <n v="18.552857296085399"/>
    <n v="-1"/>
    <n v="17.242011056683801"/>
    <n v="-1"/>
    <n v="3.70030639698395"/>
    <n v="-1"/>
    <x v="4"/>
    <x v="0"/>
    <x v="0"/>
  </r>
  <r>
    <n v="5086"/>
    <n v="3659"/>
    <m/>
    <x v="3"/>
    <n v="5"/>
    <n v="570"/>
    <n v="-1"/>
    <n v="2280"/>
    <n v="-1"/>
    <n v="38.150267749742397"/>
    <n v="-1"/>
    <n v="47.737363018493497"/>
    <n v="-1"/>
    <n v="42.077486479271201"/>
    <n v="-1"/>
    <n v="1.58093168114567"/>
    <n v="-1"/>
    <x v="4"/>
    <x v="0"/>
    <x v="0"/>
  </r>
  <r>
    <n v="5086"/>
    <n v="3660"/>
    <m/>
    <x v="3"/>
    <n v="5"/>
    <n v="1869"/>
    <n v="-1"/>
    <n v="7476"/>
    <n v="-1"/>
    <n v="43.150509832826998"/>
    <n v="-1"/>
    <n v="98.7074598860398"/>
    <n v="-1"/>
    <n v="86.484776817902798"/>
    <n v="-1"/>
    <n v="0.48143021185458401"/>
    <n v="-1"/>
    <x v="4"/>
    <x v="0"/>
    <x v="0"/>
  </r>
  <r>
    <n v="5086"/>
    <n v="4524"/>
    <m/>
    <x v="3"/>
    <n v="5"/>
    <n v="443"/>
    <n v="-1"/>
    <n v="1772"/>
    <n v="-1"/>
    <n v="27.467773785302999"/>
    <n v="-1"/>
    <n v="79.732111136734304"/>
    <n v="-1"/>
    <n v="69.615548646268195"/>
    <n v="-1"/>
    <n v="2.0181690982230398"/>
    <n v="-1"/>
    <x v="4"/>
    <x v="0"/>
    <x v="0"/>
  </r>
  <r>
    <n v="5086"/>
    <n v="4949"/>
    <m/>
    <x v="3"/>
    <n v="5"/>
    <n v="959"/>
    <n v="-1"/>
    <n v="3836"/>
    <n v="-1"/>
    <n v="46.510140612292602"/>
    <n v="-1"/>
    <n v="68.325402526675106"/>
    <n v="-1"/>
    <n v="58.307763181592101"/>
    <n v="-1"/>
    <n v="0.93846483282269499"/>
    <n v="-1"/>
    <x v="4"/>
    <x v="0"/>
    <x v="0"/>
  </r>
  <r>
    <n v="5086"/>
    <n v="4950"/>
    <m/>
    <x v="3"/>
    <n v="5"/>
    <n v="1843"/>
    <n v="-1"/>
    <n v="7372"/>
    <n v="-1"/>
    <n v="41.339524046006503"/>
    <n v="-1"/>
    <n v="101.648571225868"/>
    <n v="-1"/>
    <n v="89.090119778973602"/>
    <n v="-1"/>
    <n v="0.48820591633331001"/>
    <n v="-1"/>
    <x v="4"/>
    <x v="0"/>
    <x v="0"/>
  </r>
  <r>
    <n v="5086"/>
    <n v="4951"/>
    <m/>
    <x v="3"/>
    <n v="5"/>
    <n v="1879"/>
    <n v="-1"/>
    <n v="7516"/>
    <n v="-1"/>
    <n v="41.158835869747001"/>
    <n v="-1"/>
    <n v="103.79776434496"/>
    <n v="-1"/>
    <n v="90.877981830682401"/>
    <n v="-1"/>
    <n v="0.47922023709164302"/>
    <n v="-1"/>
    <x v="4"/>
    <x v="0"/>
    <x v="0"/>
  </r>
  <r>
    <n v="5086"/>
    <n v="4953"/>
    <m/>
    <x v="3"/>
    <n v="5"/>
    <n v="287"/>
    <n v="-1"/>
    <n v="1148"/>
    <n v="-1"/>
    <n v="36.518367370648399"/>
    <n v="-1"/>
    <n v="27.8242824503787"/>
    <n v="-1"/>
    <n v="23.9933064405182"/>
    <n v="-1"/>
    <n v="3.1162915189697298"/>
    <n v="-1"/>
    <x v="4"/>
    <x v="0"/>
    <x v="0"/>
  </r>
  <r>
    <n v="5086"/>
    <n v="4954"/>
    <m/>
    <x v="3"/>
    <n v="5"/>
    <n v="131"/>
    <n v="-1"/>
    <n v="524"/>
    <n v="-1"/>
    <n v="42.274251447514303"/>
    <n v="-1"/>
    <n v="23.6207106507708"/>
    <n v="-1"/>
    <n v="25.142773871288799"/>
    <n v="-1"/>
    <n v="6.7241679334531099"/>
    <n v="-1"/>
    <x v="4"/>
    <x v="0"/>
    <x v="0"/>
  </r>
  <r>
    <n v="5086"/>
    <n v="6357"/>
    <m/>
    <x v="3"/>
    <n v="5"/>
    <n v="234"/>
    <n v="-1"/>
    <n v="936"/>
    <n v="-1"/>
    <n v="44.101316874477398"/>
    <n v="-1"/>
    <n v="20.4708992723587"/>
    <n v="-1"/>
    <n v="18.666170513382799"/>
    <n v="-1"/>
    <n v="3.8304107972355301"/>
    <n v="-1"/>
    <x v="4"/>
    <x v="0"/>
    <x v="0"/>
  </r>
  <r>
    <n v="5086"/>
    <n v="6368"/>
    <m/>
    <x v="3"/>
    <n v="5"/>
    <n v="552"/>
    <n v="-1"/>
    <n v="2208"/>
    <n v="-1"/>
    <n v="32.032765289840498"/>
    <n v="-1"/>
    <n v="57.282513700770799"/>
    <n v="-1"/>
    <n v="50.512383650099899"/>
    <n v="-1"/>
    <n v="1.6188353216312099"/>
    <n v="-1"/>
    <x v="4"/>
    <x v="0"/>
    <x v="0"/>
  </r>
  <r>
    <n v="5086"/>
    <n v="6639"/>
    <m/>
    <x v="3"/>
    <n v="5"/>
    <n v="120"/>
    <n v="-1"/>
    <n v="480"/>
    <n v="-1"/>
    <n v="38.875761127730499"/>
    <n v="-1"/>
    <n v="12.4621264352254"/>
    <n v="-1"/>
    <n v="7.20691391735979"/>
    <n v="-1"/>
    <n v="7.3517847769807103"/>
    <n v="-1"/>
    <x v="4"/>
    <x v="1"/>
    <x v="0"/>
  </r>
  <r>
    <n v="5086"/>
    <n v="6640"/>
    <m/>
    <x v="3"/>
    <n v="5"/>
    <n v="780"/>
    <n v="-1"/>
    <n v="3120"/>
    <n v="-1"/>
    <n v="22.759537627264098"/>
    <n v="-1"/>
    <n v="120.427669738576"/>
    <n v="-1"/>
    <n v="74.498627000259106"/>
    <n v="-1"/>
    <n v="1.1530182030598499"/>
    <n v="-1"/>
    <x v="4"/>
    <x v="2"/>
    <x v="0"/>
  </r>
  <r>
    <n v="5086"/>
    <n v="6641"/>
    <m/>
    <x v="3"/>
    <n v="5"/>
    <n v="135"/>
    <n v="-1"/>
    <n v="540"/>
    <n v="-1"/>
    <n v="28.594179635218701"/>
    <n v="-1"/>
    <n v="62.627918167271503"/>
    <n v="-1"/>
    <n v="43.079174013182701"/>
    <n v="-1"/>
    <n v="6.2169654194592603"/>
    <n v="-1"/>
    <x v="4"/>
    <x v="3"/>
    <x v="0"/>
  </r>
  <r>
    <n v="5086"/>
    <n v="6642"/>
    <m/>
    <x v="3"/>
    <n v="5"/>
    <n v="550"/>
    <n v="-1"/>
    <n v="2200"/>
    <n v="-1"/>
    <n v="37.8795624369763"/>
    <n v="-1"/>
    <n v="49.275341715666102"/>
    <n v="-1"/>
    <n v="30.1371128061501"/>
    <n v="-1"/>
    <n v="1.6364316790239399"/>
    <n v="-1"/>
    <x v="4"/>
    <x v="4"/>
    <x v="0"/>
  </r>
  <r>
    <n v="5086"/>
    <n v="6644"/>
    <m/>
    <x v="3"/>
    <n v="5"/>
    <n v="1077"/>
    <n v="-1"/>
    <n v="4308"/>
    <n v="-1"/>
    <n v="31.550597723115999"/>
    <n v="-1"/>
    <n v="108.241625571931"/>
    <n v="-1"/>
    <n v="62.814333735008198"/>
    <n v="-1"/>
    <n v="0.83522155809908705"/>
    <n v="-1"/>
    <x v="4"/>
    <x v="19"/>
    <x v="0"/>
  </r>
  <r>
    <n v="5086"/>
    <n v="6645"/>
    <m/>
    <x v="3"/>
    <n v="5"/>
    <n v="747"/>
    <n v="-1"/>
    <n v="2988"/>
    <n v="-1"/>
    <n v="52.770619802901003"/>
    <n v="-1"/>
    <n v="51.5551297130785"/>
    <n v="-1"/>
    <n v="33.093429298565901"/>
    <n v="-1"/>
    <n v="1.2051685944424499"/>
    <n v="-1"/>
    <x v="4"/>
    <x v="21"/>
    <x v="0"/>
  </r>
  <r>
    <n v="5086"/>
    <n v="6646"/>
    <m/>
    <x v="3"/>
    <n v="5"/>
    <n v="720"/>
    <n v="-1"/>
    <n v="2880"/>
    <n v="-1"/>
    <n v="44.5394406944854"/>
    <n v="-1"/>
    <n v="60.337980083146199"/>
    <n v="-1"/>
    <n v="35.064145875678904"/>
    <n v="-1"/>
    <n v="1.24910310712147"/>
    <n v="-1"/>
    <x v="4"/>
    <x v="18"/>
    <x v="0"/>
  </r>
  <r>
    <n v="5086"/>
    <n v="6647"/>
    <m/>
    <x v="3"/>
    <n v="5"/>
    <n v="363"/>
    <n v="-1"/>
    <n v="1452"/>
    <n v="-1"/>
    <n v="54.343920589757502"/>
    <n v="-1"/>
    <n v="26.409105253467899"/>
    <n v="-1"/>
    <n v="15.298856361511801"/>
    <n v="-1"/>
    <n v="2.4753565859515798"/>
    <n v="-1"/>
    <x v="4"/>
    <x v="17"/>
    <x v="0"/>
  </r>
  <r>
    <n v="5086"/>
    <n v="6760"/>
    <m/>
    <x v="3"/>
    <n v="5"/>
    <n v="745"/>
    <n v="-1"/>
    <n v="2980"/>
    <n v="-1"/>
    <n v="14.674786472194199"/>
    <n v="-1"/>
    <n v="151.57958679143499"/>
    <n v="-1"/>
    <n v="90.223679956157397"/>
    <n v="-1"/>
    <n v="1.2087440504442299"/>
    <n v="-1"/>
    <x v="4"/>
    <x v="16"/>
    <x v="0"/>
  </r>
  <r>
    <n v="5086"/>
    <n v="6761"/>
    <m/>
    <x v="3"/>
    <n v="5"/>
    <n v="1872"/>
    <n v="-1"/>
    <n v="7488"/>
    <n v="-1"/>
    <n v="43.4210858867715"/>
    <n v="-1"/>
    <n v="119.97220958208899"/>
    <n v="-1"/>
    <n v="72.726094692591602"/>
    <n v="-1"/>
    <n v="0.48379105386457799"/>
    <n v="-1"/>
    <x v="4"/>
    <x v="20"/>
    <x v="0"/>
  </r>
  <r>
    <n v="5086"/>
    <n v="6762"/>
    <m/>
    <x v="3"/>
    <n v="5"/>
    <n v="120"/>
    <n v="-1"/>
    <n v="480"/>
    <n v="-1"/>
    <n v="38.875761127730499"/>
    <n v="-1"/>
    <n v="12.4621264352254"/>
    <n v="-1"/>
    <n v="7.20691391735979"/>
    <n v="-1"/>
    <n v="7.3517847769807103"/>
    <n v="-1"/>
    <x v="4"/>
    <x v="6"/>
    <x v="0"/>
  </r>
  <r>
    <n v="5086"/>
    <n v="6763"/>
    <m/>
    <x v="3"/>
    <n v="5"/>
    <n v="565"/>
    <n v="-1"/>
    <n v="2260"/>
    <n v="-1"/>
    <n v="36.839468693349502"/>
    <n v="-1"/>
    <n v="50.951696578817597"/>
    <n v="-1"/>
    <n v="30.8769559059253"/>
    <n v="-1"/>
    <n v="1.5540046631284099"/>
    <n v="-1"/>
    <x v="4"/>
    <x v="7"/>
    <x v="0"/>
  </r>
  <r>
    <n v="5086"/>
    <n v="6764"/>
    <m/>
    <x v="3"/>
    <n v="5"/>
    <n v="99"/>
    <n v="-1"/>
    <n v="396"/>
    <n v="-1"/>
    <n v="38.272947478470101"/>
    <n v="-1"/>
    <n v="9.7046346038899198"/>
    <n v="-1"/>
    <n v="5.62836138223666"/>
    <n v="-1"/>
    <n v="8.7485696457025508"/>
    <n v="-1"/>
    <x v="4"/>
    <x v="8"/>
    <x v="0"/>
  </r>
  <r>
    <n v="5086"/>
    <n v="6765"/>
    <m/>
    <x v="3"/>
    <n v="5"/>
    <n v="62"/>
    <n v="-1"/>
    <n v="248"/>
    <n v="-1"/>
    <n v="19.895318211740701"/>
    <n v="-1"/>
    <n v="71.309086479673297"/>
    <n v="-1"/>
    <n v="42.378937400531001"/>
    <n v="-1"/>
    <n v="13.0058087736383"/>
    <n v="-1"/>
    <x v="4"/>
    <x v="9"/>
    <x v="0"/>
  </r>
  <r>
    <n v="5086"/>
    <n v="6767"/>
    <m/>
    <x v="3"/>
    <n v="5"/>
    <n v="134"/>
    <n v="-1"/>
    <n v="536"/>
    <n v="-1"/>
    <n v="47.175171885617097"/>
    <n v="-1"/>
    <n v="10.612718489836899"/>
    <n v="-1"/>
    <n v="7.3029973620194797"/>
    <n v="-1"/>
    <n v="6.5958642763889301"/>
    <n v="-1"/>
    <x v="4"/>
    <x v="10"/>
    <x v="0"/>
  </r>
  <r>
    <n v="5086"/>
    <n v="6768"/>
    <m/>
    <x v="3"/>
    <n v="5"/>
    <n v="288"/>
    <n v="-1"/>
    <n v="1152"/>
    <n v="-1"/>
    <n v="35.133916782591001"/>
    <n v="-1"/>
    <n v="39.332514228940198"/>
    <n v="-1"/>
    <n v="23.292931601155299"/>
    <n v="-1"/>
    <n v="3.1295587348872602"/>
    <n v="-1"/>
    <x v="4"/>
    <x v="11"/>
    <x v="0"/>
  </r>
  <r>
    <n v="5086"/>
    <n v="6770"/>
    <m/>
    <x v="3"/>
    <n v="5"/>
    <n v="971"/>
    <n v="-1"/>
    <n v="3884"/>
    <n v="-1"/>
    <n v="49.6352147605037"/>
    <n v="-1"/>
    <n v="69.333603374104598"/>
    <n v="-1"/>
    <n v="40.4479138574237"/>
    <n v="-1"/>
    <n v="0.92705148741666898"/>
    <n v="-1"/>
    <x v="4"/>
    <x v="15"/>
    <x v="0"/>
  </r>
  <r>
    <n v="5086"/>
    <n v="6775"/>
    <m/>
    <x v="3"/>
    <n v="5"/>
    <n v="87"/>
    <n v="-1"/>
    <n v="348"/>
    <n v="-1"/>
    <n v="39.2972475770759"/>
    <n v="-1"/>
    <n v="8.9267369913489194"/>
    <n v="-1"/>
    <n v="5.3458249097405801"/>
    <n v="-1"/>
    <n v="10.2158703180266"/>
    <n v="-1"/>
    <x v="4"/>
    <x v="12"/>
    <x v="0"/>
  </r>
  <r>
    <n v="5086"/>
    <n v="6776"/>
    <m/>
    <x v="3"/>
    <n v="5"/>
    <n v="99"/>
    <n v="-1"/>
    <n v="396"/>
    <n v="-1"/>
    <n v="38.175155683076902"/>
    <n v="-1"/>
    <n v="9.74252026816092"/>
    <n v="-1"/>
    <n v="5.6503337921651902"/>
    <n v="-1"/>
    <n v="8.7495833715365503"/>
    <n v="-1"/>
    <x v="4"/>
    <x v="13"/>
    <x v="0"/>
  </r>
  <r>
    <n v="5086"/>
    <n v="6777"/>
    <m/>
    <x v="3"/>
    <n v="5"/>
    <n v="266"/>
    <n v="-1"/>
    <n v="1064"/>
    <n v="-1"/>
    <n v="37.296039233954403"/>
    <n v="-1"/>
    <n v="26.1231823756839"/>
    <n v="-1"/>
    <n v="15.500995050166599"/>
    <n v="-1"/>
    <n v="3.2950815307369301"/>
    <n v="-1"/>
    <x v="4"/>
    <x v="14"/>
    <x v="0"/>
  </r>
  <r>
    <n v="5086"/>
    <n v="2959"/>
    <m/>
    <x v="3"/>
    <n v="6"/>
    <n v="247"/>
    <n v="-1"/>
    <n v="988"/>
    <n v="-1"/>
    <n v="46.603154639779298"/>
    <n v="-1"/>
    <n v="20.030302045088501"/>
    <n v="-1"/>
    <n v="17.859248608075401"/>
    <n v="-1"/>
    <n v="3.65307179561009"/>
    <n v="-1"/>
    <x v="5"/>
    <x v="0"/>
    <x v="0"/>
  </r>
  <r>
    <n v="5086"/>
    <n v="3659"/>
    <m/>
    <x v="3"/>
    <n v="6"/>
    <n v="563"/>
    <n v="-1"/>
    <n v="2252"/>
    <n v="-1"/>
    <n v="37.784707811394703"/>
    <n v="-1"/>
    <n v="45.8912640255299"/>
    <n v="-1"/>
    <n v="40.199935922079597"/>
    <n v="-1"/>
    <n v="1.5962927693079201"/>
    <n v="-1"/>
    <x v="5"/>
    <x v="0"/>
    <x v="0"/>
  </r>
  <r>
    <n v="5086"/>
    <n v="3660"/>
    <m/>
    <x v="3"/>
    <n v="6"/>
    <n v="1832"/>
    <n v="-1"/>
    <n v="7328"/>
    <n v="-1"/>
    <n v="35.685682898686899"/>
    <n v="-1"/>
    <n v="113.387196913764"/>
    <n v="-1"/>
    <n v="98.641535588804402"/>
    <n v="-1"/>
    <n v="0.49174375067704101"/>
    <n v="-1"/>
    <x v="5"/>
    <x v="0"/>
    <x v="0"/>
  </r>
  <r>
    <n v="5086"/>
    <n v="4524"/>
    <m/>
    <x v="3"/>
    <n v="6"/>
    <n v="439"/>
    <n v="-1"/>
    <n v="1756"/>
    <n v="-1"/>
    <n v="27.466260167758001"/>
    <n v="-1"/>
    <n v="82.432337407561604"/>
    <n v="-1"/>
    <n v="72.526166595407901"/>
    <n v="-1"/>
    <n v="2.0233398731185099"/>
    <n v="-1"/>
    <x v="5"/>
    <x v="0"/>
    <x v="0"/>
  </r>
  <r>
    <n v="5086"/>
    <n v="4949"/>
    <m/>
    <x v="3"/>
    <n v="6"/>
    <n v="837"/>
    <n v="-1"/>
    <n v="3348"/>
    <n v="-1"/>
    <n v="30.7814589455995"/>
    <n v="-1"/>
    <n v="95.629929413348705"/>
    <n v="-1"/>
    <n v="81.478234092066501"/>
    <n v="-1"/>
    <n v="1.07529637429789"/>
    <n v="-1"/>
    <x v="5"/>
    <x v="0"/>
    <x v="0"/>
  </r>
  <r>
    <n v="5086"/>
    <n v="4950"/>
    <m/>
    <x v="3"/>
    <n v="6"/>
    <n v="1817"/>
    <n v="-1"/>
    <n v="7268"/>
    <n v="-1"/>
    <n v="33.364274875900001"/>
    <n v="-1"/>
    <n v="114.06059641877501"/>
    <n v="-1"/>
    <n v="99.351954245939694"/>
    <n v="-1"/>
    <n v="0.49516550118000702"/>
    <n v="-1"/>
    <x v="5"/>
    <x v="0"/>
    <x v="0"/>
  </r>
  <r>
    <n v="5086"/>
    <n v="4951"/>
    <m/>
    <x v="3"/>
    <n v="6"/>
    <n v="1845"/>
    <n v="-1"/>
    <n v="7380"/>
    <n v="-1"/>
    <n v="36.017764268171803"/>
    <n v="-1"/>
    <n v="109.98951540383899"/>
    <n v="-1"/>
    <n v="95.710505297694297"/>
    <n v="-1"/>
    <n v="0.48801415937159698"/>
    <n v="-1"/>
    <x v="5"/>
    <x v="0"/>
    <x v="0"/>
  </r>
  <r>
    <n v="5086"/>
    <n v="4953"/>
    <m/>
    <x v="3"/>
    <n v="6"/>
    <n v="261"/>
    <n v="-1"/>
    <n v="1044"/>
    <n v="-1"/>
    <n v="36.604900629631601"/>
    <n v="-1"/>
    <n v="24.379562173153801"/>
    <n v="-1"/>
    <n v="20.902252491538899"/>
    <n v="-1"/>
    <n v="3.30716141999793"/>
    <n v="-1"/>
    <x v="5"/>
    <x v="0"/>
    <x v="0"/>
  </r>
  <r>
    <n v="5086"/>
    <n v="4954"/>
    <m/>
    <x v="3"/>
    <n v="6"/>
    <n v="118"/>
    <n v="-1"/>
    <n v="472"/>
    <n v="-1"/>
    <n v="40.823450738974699"/>
    <n v="-1"/>
    <n v="23.516759544433899"/>
    <n v="-1"/>
    <n v="25.063548045327099"/>
    <n v="-1"/>
    <n v="7.5811620446947403"/>
    <n v="-1"/>
    <x v="5"/>
    <x v="0"/>
    <x v="0"/>
  </r>
  <r>
    <n v="5086"/>
    <n v="6357"/>
    <m/>
    <x v="3"/>
    <n v="6"/>
    <n v="184"/>
    <n v="-1"/>
    <n v="736"/>
    <n v="-1"/>
    <n v="43.663244361716501"/>
    <n v="-1"/>
    <n v="16.126281632524599"/>
    <n v="-1"/>
    <n v="14.985968306142601"/>
    <n v="-1"/>
    <n v="4.7436165740843901"/>
    <n v="-1"/>
    <x v="5"/>
    <x v="0"/>
    <x v="0"/>
  </r>
  <r>
    <n v="5086"/>
    <n v="6368"/>
    <m/>
    <x v="3"/>
    <n v="6"/>
    <n v="581"/>
    <n v="-1"/>
    <n v="2324"/>
    <n v="-1"/>
    <n v="30.482916786255799"/>
    <n v="-1"/>
    <n v="62.066527529839398"/>
    <n v="-1"/>
    <n v="54.358515186657598"/>
    <n v="-1"/>
    <n v="1.53558064054291"/>
    <n v="-1"/>
    <x v="5"/>
    <x v="0"/>
    <x v="0"/>
  </r>
  <r>
    <n v="5086"/>
    <n v="6639"/>
    <m/>
    <x v="3"/>
    <n v="6"/>
    <n v="130"/>
    <n v="-1"/>
    <n v="520"/>
    <n v="-1"/>
    <n v="39.291212286321098"/>
    <n v="-1"/>
    <n v="13.3635198230721"/>
    <n v="-1"/>
    <n v="7.7414512571152798"/>
    <n v="-1"/>
    <n v="6.8133472453508999"/>
    <n v="-1"/>
    <x v="5"/>
    <x v="1"/>
    <x v="0"/>
  </r>
  <r>
    <n v="5086"/>
    <n v="6640"/>
    <m/>
    <x v="3"/>
    <n v="6"/>
    <n v="751"/>
    <n v="-1"/>
    <n v="3004"/>
    <n v="-1"/>
    <n v="16.556767012649502"/>
    <n v="-1"/>
    <n v="138.25443762826899"/>
    <n v="-1"/>
    <n v="85.726064773327394"/>
    <n v="-1"/>
    <n v="1.19763808848723"/>
    <n v="-1"/>
    <x v="5"/>
    <x v="2"/>
    <x v="0"/>
  </r>
  <r>
    <n v="5086"/>
    <n v="6641"/>
    <m/>
    <x v="3"/>
    <n v="6"/>
    <n v="112"/>
    <n v="-1"/>
    <n v="448"/>
    <n v="-1"/>
    <n v="33.287845607194498"/>
    <n v="-1"/>
    <n v="48.8161363659976"/>
    <n v="-1"/>
    <n v="35.372645644603097"/>
    <n v="-1"/>
    <n v="7.8706139647815601"/>
    <n v="-1"/>
    <x v="5"/>
    <x v="3"/>
    <x v="0"/>
  </r>
  <r>
    <n v="5086"/>
    <n v="6642"/>
    <m/>
    <x v="3"/>
    <n v="6"/>
    <n v="581"/>
    <n v="-1"/>
    <n v="2324"/>
    <n v="-1"/>
    <n v="37.076014990014599"/>
    <n v="-1"/>
    <n v="51.223180697209898"/>
    <n v="-1"/>
    <n v="30.985156141690901"/>
    <n v="-1"/>
    <n v="1.54952496259898"/>
    <n v="-1"/>
    <x v="5"/>
    <x v="4"/>
    <x v="0"/>
  </r>
  <r>
    <n v="5086"/>
    <n v="6644"/>
    <m/>
    <x v="3"/>
    <n v="6"/>
    <n v="1083"/>
    <n v="-1"/>
    <n v="4332"/>
    <n v="-1"/>
    <n v="31.802490979811999"/>
    <n v="-1"/>
    <n v="114.51608496705499"/>
    <n v="-1"/>
    <n v="66.445767151699101"/>
    <n v="-1"/>
    <n v="0.83128448874601801"/>
    <n v="-1"/>
    <x v="5"/>
    <x v="19"/>
    <x v="0"/>
  </r>
  <r>
    <n v="5086"/>
    <n v="6645"/>
    <m/>
    <x v="3"/>
    <n v="6"/>
    <n v="750"/>
    <n v="-1"/>
    <n v="3000"/>
    <n v="-1"/>
    <n v="52.660432914004403"/>
    <n v="-1"/>
    <n v="51.184489602865703"/>
    <n v="-1"/>
    <n v="32.371621712510802"/>
    <n v="-1"/>
    <n v="1.19824318014388"/>
    <n v="-1"/>
    <x v="5"/>
    <x v="21"/>
    <x v="0"/>
  </r>
  <r>
    <n v="5086"/>
    <n v="6646"/>
    <m/>
    <x v="3"/>
    <n v="6"/>
    <n v="714"/>
    <n v="-1"/>
    <n v="2856"/>
    <n v="-1"/>
    <n v="44.893516235541703"/>
    <n v="-1"/>
    <n v="59.106272035677399"/>
    <n v="-1"/>
    <n v="34.266477734987099"/>
    <n v="-1"/>
    <n v="1.2604740036529101"/>
    <n v="-1"/>
    <x v="5"/>
    <x v="18"/>
    <x v="0"/>
  </r>
  <r>
    <n v="5086"/>
    <n v="6647"/>
    <m/>
    <x v="3"/>
    <n v="6"/>
    <n v="366"/>
    <n v="-1"/>
    <n v="1464"/>
    <n v="-1"/>
    <n v="54.772853322491599"/>
    <n v="-1"/>
    <n v="26.822321801328499"/>
    <n v="-1"/>
    <n v="15.587633161144399"/>
    <n v="-1"/>
    <n v="2.4601755120662299"/>
    <n v="-1"/>
    <x v="5"/>
    <x v="17"/>
    <x v="0"/>
  </r>
  <r>
    <n v="5086"/>
    <n v="6760"/>
    <m/>
    <x v="3"/>
    <n v="6"/>
    <n v="725"/>
    <n v="-1"/>
    <n v="2900"/>
    <n v="-1"/>
    <n v="13.9787583818551"/>
    <n v="-1"/>
    <n v="155.402987921103"/>
    <n v="-1"/>
    <n v="91.2138078183944"/>
    <n v="-1"/>
    <n v="1.24143320164001"/>
    <n v="-1"/>
    <x v="5"/>
    <x v="16"/>
    <x v="0"/>
  </r>
  <r>
    <n v="5086"/>
    <n v="6761"/>
    <m/>
    <x v="3"/>
    <n v="6"/>
    <n v="1833"/>
    <n v="-1"/>
    <n v="7332"/>
    <n v="-1"/>
    <n v="36.003955949902902"/>
    <n v="-1"/>
    <n v="146.06822805975099"/>
    <n v="-1"/>
    <n v="87.629126327072598"/>
    <n v="-1"/>
    <n v="0.49361080381431"/>
    <n v="-1"/>
    <x v="5"/>
    <x v="20"/>
    <x v="0"/>
  </r>
  <r>
    <n v="5086"/>
    <n v="6762"/>
    <m/>
    <x v="3"/>
    <n v="6"/>
    <n v="130"/>
    <n v="-1"/>
    <n v="520"/>
    <n v="-1"/>
    <n v="39.291212286321098"/>
    <n v="-1"/>
    <n v="13.3635198230721"/>
    <n v="-1"/>
    <n v="7.7414512571152798"/>
    <n v="-1"/>
    <n v="6.8133472453508999"/>
    <n v="-1"/>
    <x v="5"/>
    <x v="6"/>
    <x v="0"/>
  </r>
  <r>
    <n v="5086"/>
    <n v="6763"/>
    <m/>
    <x v="3"/>
    <n v="6"/>
    <n v="548"/>
    <n v="-1"/>
    <n v="2192"/>
    <n v="-1"/>
    <n v="36.6662023731025"/>
    <n v="-1"/>
    <n v="50.122456699825797"/>
    <n v="-1"/>
    <n v="30.400254616345901"/>
    <n v="-1"/>
    <n v="1.5922499144074"/>
    <n v="-1"/>
    <x v="5"/>
    <x v="7"/>
    <x v="0"/>
  </r>
  <r>
    <n v="5086"/>
    <n v="6764"/>
    <m/>
    <x v="3"/>
    <n v="6"/>
    <n v="74"/>
    <n v="-1"/>
    <n v="296"/>
    <n v="-1"/>
    <n v="39.006480912199997"/>
    <n v="-1"/>
    <n v="7.3855411277979801"/>
    <n v="-1"/>
    <n v="4.28656296885862"/>
    <n v="-1"/>
    <n v="12.082115306210801"/>
    <n v="-1"/>
    <x v="5"/>
    <x v="8"/>
    <x v="0"/>
  </r>
  <r>
    <n v="5086"/>
    <n v="6765"/>
    <m/>
    <x v="3"/>
    <n v="6"/>
    <n v="48"/>
    <n v="-1"/>
    <n v="192"/>
    <n v="-1"/>
    <n v="28.843747970484198"/>
    <n v="-1"/>
    <n v="23.134605749593799"/>
    <n v="-1"/>
    <n v="13.7375056839844"/>
    <n v="-1"/>
    <n v="17.303789762660301"/>
    <n v="-1"/>
    <x v="5"/>
    <x v="9"/>
    <x v="0"/>
  </r>
  <r>
    <n v="5086"/>
    <n v="6767"/>
    <m/>
    <x v="3"/>
    <n v="6"/>
    <n v="114"/>
    <n v="-1"/>
    <n v="456"/>
    <n v="-1"/>
    <n v="47.264004040550503"/>
    <n v="-1"/>
    <n v="9.0530168822268209"/>
    <n v="-1"/>
    <n v="6.4179524033373099"/>
    <n v="-1"/>
    <n v="7.7496560362848097"/>
    <n v="-1"/>
    <x v="5"/>
    <x v="10"/>
    <x v="0"/>
  </r>
  <r>
    <n v="5086"/>
    <n v="6768"/>
    <m/>
    <x v="3"/>
    <n v="6"/>
    <n v="259"/>
    <n v="-1"/>
    <n v="1036"/>
    <n v="-1"/>
    <n v="35.378586632567099"/>
    <n v="-1"/>
    <n v="32.6680798227246"/>
    <n v="-1"/>
    <n v="19.194666179795998"/>
    <n v="-1"/>
    <n v="3.13153823680631"/>
    <n v="-1"/>
    <x v="5"/>
    <x v="11"/>
    <x v="0"/>
  </r>
  <r>
    <n v="5086"/>
    <n v="6770"/>
    <m/>
    <x v="3"/>
    <n v="6"/>
    <n v="810"/>
    <n v="-1"/>
    <n v="3240"/>
    <n v="-1"/>
    <n v="26.705657027541601"/>
    <n v="-1"/>
    <n v="136.85714065621801"/>
    <n v="-1"/>
    <n v="79.656229789129597"/>
    <n v="-1"/>
    <n v="1.11045057487077"/>
    <n v="-1"/>
    <x v="5"/>
    <x v="15"/>
    <x v="0"/>
  </r>
  <r>
    <n v="5086"/>
    <n v="6775"/>
    <m/>
    <x v="3"/>
    <n v="6"/>
    <n v="83"/>
    <n v="-1"/>
    <n v="332"/>
    <n v="-1"/>
    <n v="38.406762567925298"/>
    <n v="-1"/>
    <n v="8.7032795311932301"/>
    <n v="-1"/>
    <n v="5.1108444365743599"/>
    <n v="-1"/>
    <n v="10.8274414420142"/>
    <n v="-1"/>
    <x v="5"/>
    <x v="12"/>
    <x v="0"/>
  </r>
  <r>
    <n v="5086"/>
    <n v="6776"/>
    <m/>
    <x v="3"/>
    <n v="6"/>
    <n v="72"/>
    <n v="-1"/>
    <n v="288"/>
    <n v="-1"/>
    <n v="39.231781392050301"/>
    <n v="-1"/>
    <n v="7.1827292010147099"/>
    <n v="-1"/>
    <n v="4.1733042748455196"/>
    <n v="-1"/>
    <n v="12.403039691690299"/>
    <n v="-1"/>
    <x v="5"/>
    <x v="13"/>
    <x v="0"/>
  </r>
  <r>
    <n v="5086"/>
    <n v="6777"/>
    <m/>
    <x v="3"/>
    <n v="6"/>
    <n v="286"/>
    <n v="-1"/>
    <n v="1144"/>
    <n v="-1"/>
    <n v="35.872178465031197"/>
    <n v="-1"/>
    <n v="29.415357149368599"/>
    <n v="-1"/>
    <n v="17.257963776782798"/>
    <n v="-1"/>
    <n v="3.1335543127935699"/>
    <n v="-1"/>
    <x v="5"/>
    <x v="14"/>
    <x v="0"/>
  </r>
  <r>
    <n v="5086"/>
    <n v="2959"/>
    <m/>
    <x v="3"/>
    <n v="7"/>
    <n v="241"/>
    <n v="-1"/>
    <n v="964"/>
    <n v="-1"/>
    <n v="46.404844979517101"/>
    <n v="-1"/>
    <n v="19.475769490837099"/>
    <n v="-1"/>
    <n v="17.354727507816101"/>
    <n v="-1"/>
    <n v="3.7392327758380102"/>
    <n v="-1"/>
    <x v="6"/>
    <x v="0"/>
    <x v="0"/>
  </r>
  <r>
    <n v="5086"/>
    <n v="3659"/>
    <m/>
    <x v="3"/>
    <n v="7"/>
    <n v="555"/>
    <n v="-1"/>
    <n v="2220"/>
    <n v="-1"/>
    <n v="37.272337404165597"/>
    <n v="-1"/>
    <n v="44.091915823896201"/>
    <n v="-1"/>
    <n v="38.211271533307801"/>
    <n v="-1"/>
    <n v="1.61646076344287"/>
    <n v="-1"/>
    <x v="6"/>
    <x v="0"/>
    <x v="0"/>
  </r>
  <r>
    <n v="5086"/>
    <n v="3660"/>
    <m/>
    <x v="3"/>
    <n v="7"/>
    <n v="1750"/>
    <n v="-1"/>
    <n v="7000"/>
    <n v="-1"/>
    <n v="32.5779132975564"/>
    <n v="-1"/>
    <n v="114.977618494783"/>
    <n v="-1"/>
    <n v="99.903454182948494"/>
    <n v="-1"/>
    <n v="0.51441732944058305"/>
    <n v="-1"/>
    <x v="6"/>
    <x v="0"/>
    <x v="0"/>
  </r>
  <r>
    <n v="5086"/>
    <n v="4524"/>
    <m/>
    <x v="3"/>
    <n v="7"/>
    <n v="452"/>
    <n v="-1"/>
    <n v="1808"/>
    <n v="-1"/>
    <n v="27.957595678942798"/>
    <n v="-1"/>
    <n v="81.073810263032897"/>
    <n v="-1"/>
    <n v="70.312366169047294"/>
    <n v="-1"/>
    <n v="1.95037331405845"/>
    <n v="-1"/>
    <x v="6"/>
    <x v="0"/>
    <x v="0"/>
  </r>
  <r>
    <n v="5086"/>
    <n v="4949"/>
    <m/>
    <x v="3"/>
    <n v="7"/>
    <n v="619"/>
    <n v="-1"/>
    <n v="2476"/>
    <n v="-1"/>
    <n v="9.6218206979053793"/>
    <n v="-1"/>
    <n v="117.39081626672601"/>
    <n v="-1"/>
    <n v="100"/>
    <n v="-1"/>
    <n v="1.45472267839055"/>
    <n v="-1"/>
    <x v="6"/>
    <x v="0"/>
    <x v="0"/>
  </r>
  <r>
    <n v="5086"/>
    <n v="4950"/>
    <m/>
    <x v="3"/>
    <n v="7"/>
    <n v="1755"/>
    <n v="-1"/>
    <n v="7020"/>
    <n v="-1"/>
    <n v="31.1084718244127"/>
    <n v="-1"/>
    <n v="114.95086018219"/>
    <n v="-1"/>
    <n v="99.9102198412712"/>
    <n v="-1"/>
    <n v="0.51299986958395805"/>
    <n v="-1"/>
    <x v="6"/>
    <x v="0"/>
    <x v="0"/>
  </r>
  <r>
    <n v="5086"/>
    <n v="4951"/>
    <m/>
    <x v="3"/>
    <n v="7"/>
    <n v="1759"/>
    <n v="-1"/>
    <n v="7036"/>
    <n v="-1"/>
    <n v="32.4582225464247"/>
    <n v="-1"/>
    <n v="113.430052507166"/>
    <n v="-1"/>
    <n v="98.554137904457306"/>
    <n v="-1"/>
    <n v="0.51210948082423502"/>
    <n v="-1"/>
    <x v="6"/>
    <x v="0"/>
    <x v="0"/>
  </r>
  <r>
    <n v="5086"/>
    <n v="4953"/>
    <m/>
    <x v="3"/>
    <n v="7"/>
    <n v="250"/>
    <n v="-1"/>
    <n v="1000"/>
    <n v="-1"/>
    <n v="36.303045965662903"/>
    <n v="-1"/>
    <n v="24.0431712677637"/>
    <n v="-1"/>
    <n v="20.5870185927105"/>
    <n v="-1"/>
    <n v="3.5564221058183301"/>
    <n v="-1"/>
    <x v="6"/>
    <x v="0"/>
    <x v="0"/>
  </r>
  <r>
    <n v="5086"/>
    <n v="4954"/>
    <m/>
    <x v="3"/>
    <n v="7"/>
    <n v="91"/>
    <n v="-1"/>
    <n v="364"/>
    <n v="-1"/>
    <n v="43.690244468647997"/>
    <n v="-1"/>
    <n v="15.371769607184"/>
    <n v="-1"/>
    <n v="16.566783119449799"/>
    <n v="-1"/>
    <n v="9.9294458746912806"/>
    <n v="-1"/>
    <x v="6"/>
    <x v="0"/>
    <x v="0"/>
  </r>
  <r>
    <n v="5086"/>
    <n v="6357"/>
    <m/>
    <x v="3"/>
    <n v="7"/>
    <n v="173"/>
    <n v="-1"/>
    <n v="692"/>
    <n v="-1"/>
    <n v="44.215031787014198"/>
    <n v="-1"/>
    <n v="14.3969034216097"/>
    <n v="-1"/>
    <n v="13.419130233605401"/>
    <n v="-1"/>
    <n v="5.0919397429345503"/>
    <n v="-1"/>
    <x v="6"/>
    <x v="0"/>
    <x v="0"/>
  </r>
  <r>
    <n v="5086"/>
    <n v="6368"/>
    <m/>
    <x v="3"/>
    <n v="7"/>
    <n v="535"/>
    <n v="-1"/>
    <n v="2140"/>
    <n v="-1"/>
    <n v="31.485068678894699"/>
    <n v="-1"/>
    <n v="54.272361154184502"/>
    <n v="-1"/>
    <n v="47.092923904993299"/>
    <n v="-1"/>
    <n v="1.66962847737623"/>
    <n v="-1"/>
    <x v="6"/>
    <x v="0"/>
    <x v="0"/>
  </r>
  <r>
    <n v="5086"/>
    <n v="6639"/>
    <m/>
    <x v="3"/>
    <n v="7"/>
    <n v="115"/>
    <n v="-1"/>
    <n v="460"/>
    <n v="-1"/>
    <n v="39.619949922422599"/>
    <n v="-1"/>
    <n v="11.7211260568264"/>
    <n v="-1"/>
    <n v="6.8602989502657401"/>
    <n v="-1"/>
    <n v="7.7758105704213598"/>
    <n v="-1"/>
    <x v="6"/>
    <x v="1"/>
    <x v="0"/>
  </r>
  <r>
    <n v="5086"/>
    <n v="6640"/>
    <m/>
    <x v="3"/>
    <n v="7"/>
    <n v="691"/>
    <n v="-1"/>
    <n v="2764"/>
    <n v="-1"/>
    <n v="13.823651995428101"/>
    <n v="-1"/>
    <n v="147.262761890928"/>
    <n v="-1"/>
    <n v="90.792569789077703"/>
    <n v="-1"/>
    <n v="1.3012832134950501"/>
    <n v="-1"/>
    <x v="6"/>
    <x v="2"/>
    <x v="0"/>
  </r>
  <r>
    <n v="5086"/>
    <n v="6641"/>
    <m/>
    <x v="3"/>
    <n v="7"/>
    <n v="92"/>
    <n v="-1"/>
    <n v="368"/>
    <n v="-1"/>
    <n v="31.8514220540746"/>
    <n v="-1"/>
    <n v="44.841495673332197"/>
    <n v="-1"/>
    <n v="32.427780536828301"/>
    <n v="-1"/>
    <n v="9.5852185110637897"/>
    <n v="-1"/>
    <x v="6"/>
    <x v="3"/>
    <x v="0"/>
  </r>
  <r>
    <n v="5086"/>
    <n v="6642"/>
    <m/>
    <x v="3"/>
    <n v="7"/>
    <n v="548"/>
    <n v="-1"/>
    <n v="2192"/>
    <n v="-1"/>
    <n v="36.442988390653198"/>
    <n v="-1"/>
    <n v="48.709195602377299"/>
    <n v="-1"/>
    <n v="29.1477228618986"/>
    <n v="-1"/>
    <n v="1.6449440077380999"/>
    <n v="-1"/>
    <x v="6"/>
    <x v="4"/>
    <x v="0"/>
  </r>
  <r>
    <n v="5086"/>
    <n v="6644"/>
    <m/>
    <x v="3"/>
    <n v="7"/>
    <n v="1080"/>
    <n v="-1"/>
    <n v="4320"/>
    <n v="-1"/>
    <n v="31.509458388016899"/>
    <n v="-1"/>
    <n v="110.88568621233399"/>
    <n v="-1"/>
    <n v="64.306696965245806"/>
    <n v="-1"/>
    <n v="0.83288626323497805"/>
    <n v="-1"/>
    <x v="6"/>
    <x v="19"/>
    <x v="0"/>
  </r>
  <r>
    <n v="5086"/>
    <n v="6645"/>
    <m/>
    <x v="3"/>
    <n v="7"/>
    <n v="660"/>
    <n v="-1"/>
    <n v="2640"/>
    <n v="-1"/>
    <n v="53.357638644677799"/>
    <n v="-1"/>
    <n v="46.190653675030703"/>
    <n v="-1"/>
    <n v="29.067074605118901"/>
    <n v="-1"/>
    <n v="1.35180228261945"/>
    <n v="-1"/>
    <x v="6"/>
    <x v="21"/>
    <x v="0"/>
  </r>
  <r>
    <n v="5086"/>
    <n v="6646"/>
    <m/>
    <x v="3"/>
    <n v="7"/>
    <n v="703"/>
    <n v="-1"/>
    <n v="2812"/>
    <n v="-1"/>
    <n v="44.5675547794865"/>
    <n v="-1"/>
    <n v="57.663839839480502"/>
    <n v="-1"/>
    <n v="33.382576858142997"/>
    <n v="-1"/>
    <n v="1.2780521874064199"/>
    <n v="-1"/>
    <x v="6"/>
    <x v="18"/>
    <x v="0"/>
  </r>
  <r>
    <n v="5086"/>
    <n v="6647"/>
    <m/>
    <x v="3"/>
    <n v="7"/>
    <n v="380"/>
    <n v="-1"/>
    <n v="1520"/>
    <n v="-1"/>
    <n v="54.601101919262199"/>
    <n v="-1"/>
    <n v="27.773379693323601"/>
    <n v="-1"/>
    <n v="16.134752549909301"/>
    <n v="-1"/>
    <n v="2.3660809918284"/>
    <n v="-1"/>
    <x v="6"/>
    <x v="17"/>
    <x v="0"/>
  </r>
  <r>
    <n v="5086"/>
    <n v="6760"/>
    <m/>
    <x v="3"/>
    <n v="7"/>
    <n v="713"/>
    <n v="-1"/>
    <n v="2852"/>
    <n v="-1"/>
    <n v="13.208674138331601"/>
    <n v="-1"/>
    <n v="156.008834235628"/>
    <n v="-1"/>
    <n v="91.543659081722296"/>
    <n v="-1"/>
    <n v="1.2607605463201901"/>
    <n v="-1"/>
    <x v="6"/>
    <x v="16"/>
    <x v="0"/>
  </r>
  <r>
    <n v="5086"/>
    <n v="6761"/>
    <m/>
    <x v="3"/>
    <n v="7"/>
    <n v="1751"/>
    <n v="-1"/>
    <n v="7004"/>
    <n v="-1"/>
    <n v="32.982752626996003"/>
    <n v="-1"/>
    <n v="155.928493568135"/>
    <n v="-1"/>
    <n v="93.378703528716201"/>
    <n v="-1"/>
    <n v="0.51647380350846095"/>
    <n v="-1"/>
    <x v="6"/>
    <x v="20"/>
    <x v="0"/>
  </r>
  <r>
    <n v="5086"/>
    <n v="6762"/>
    <m/>
    <x v="3"/>
    <n v="7"/>
    <n v="115"/>
    <n v="-1"/>
    <n v="460"/>
    <n v="-1"/>
    <n v="39.619949922422599"/>
    <n v="-1"/>
    <n v="11.7211260568264"/>
    <n v="-1"/>
    <n v="6.8602989502657401"/>
    <n v="-1"/>
    <n v="7.7758105704213598"/>
    <n v="-1"/>
    <x v="6"/>
    <x v="6"/>
    <x v="0"/>
  </r>
  <r>
    <n v="5086"/>
    <n v="6763"/>
    <m/>
    <x v="3"/>
    <n v="7"/>
    <n v="572"/>
    <n v="-1"/>
    <n v="2288"/>
    <n v="-1"/>
    <n v="36.545008343744499"/>
    <n v="-1"/>
    <n v="49.721784816657099"/>
    <n v="-1"/>
    <n v="29.5704839215311"/>
    <n v="-1"/>
    <n v="1.56782538438013"/>
    <n v="-1"/>
    <x v="6"/>
    <x v="7"/>
    <x v="0"/>
  </r>
  <r>
    <n v="5086"/>
    <n v="6764"/>
    <m/>
    <x v="3"/>
    <n v="7"/>
    <n v="80"/>
    <n v="-1"/>
    <n v="320"/>
    <n v="-1"/>
    <n v="38.9525182141996"/>
    <n v="-1"/>
    <n v="8.0715813493138793"/>
    <n v="-1"/>
    <n v="4.6443931688051698"/>
    <n v="-1"/>
    <n v="10.917127226714401"/>
    <n v="-1"/>
    <x v="6"/>
    <x v="8"/>
    <x v="0"/>
  </r>
  <r>
    <n v="5086"/>
    <n v="6765"/>
    <m/>
    <x v="3"/>
    <n v="7"/>
    <n v="60"/>
    <n v="-1"/>
    <n v="240"/>
    <n v="-1"/>
    <n v="25.350040548823301"/>
    <n v="-1"/>
    <n v="48.382470592921599"/>
    <n v="-1"/>
    <n v="28.566174722874901"/>
    <n v="-1"/>
    <n v="15.1180328806837"/>
    <n v="-1"/>
    <x v="6"/>
    <x v="9"/>
    <x v="0"/>
  </r>
  <r>
    <n v="5086"/>
    <n v="6767"/>
    <m/>
    <x v="3"/>
    <n v="7"/>
    <n v="93"/>
    <n v="-1"/>
    <n v="372"/>
    <n v="-1"/>
    <n v="48.497184897423701"/>
    <n v="-1"/>
    <n v="7.2490328692391204"/>
    <n v="-1"/>
    <n v="5.2303260414414101"/>
    <n v="-1"/>
    <n v="9.6169677022461393"/>
    <n v="-1"/>
    <x v="6"/>
    <x v="10"/>
    <x v="0"/>
  </r>
  <r>
    <n v="5086"/>
    <n v="6768"/>
    <m/>
    <x v="3"/>
    <n v="7"/>
    <n v="252"/>
    <n v="-1"/>
    <n v="1008"/>
    <n v="-1"/>
    <n v="35.228886365426703"/>
    <n v="-1"/>
    <n v="32.0112734209252"/>
    <n v="-1"/>
    <n v="18.764055759964599"/>
    <n v="-1"/>
    <n v="3.5355573189359801"/>
    <n v="-1"/>
    <x v="6"/>
    <x v="11"/>
    <x v="0"/>
  </r>
  <r>
    <n v="5086"/>
    <n v="6770"/>
    <m/>
    <x v="3"/>
    <n v="7"/>
    <n v="632"/>
    <n v="-1"/>
    <n v="2528"/>
    <n v="-1"/>
    <n v="6.9876395765925299"/>
    <n v="-1"/>
    <n v="171.97362113199401"/>
    <n v="-1"/>
    <n v="99.924002669767106"/>
    <n v="-1"/>
    <n v="1.41842634148227"/>
    <n v="-1"/>
    <x v="6"/>
    <x v="15"/>
    <x v="0"/>
  </r>
  <r>
    <n v="5086"/>
    <n v="6775"/>
    <m/>
    <x v="3"/>
    <n v="7"/>
    <n v="109"/>
    <n v="-1"/>
    <n v="436"/>
    <n v="-1"/>
    <n v="38.548721454734"/>
    <n v="-1"/>
    <n v="11.437747213662799"/>
    <n v="-1"/>
    <n v="6.7487092454937301"/>
    <n v="-1"/>
    <n v="8.1717527743389606"/>
    <n v="-1"/>
    <x v="6"/>
    <x v="12"/>
    <x v="0"/>
  </r>
  <r>
    <n v="5086"/>
    <n v="6776"/>
    <m/>
    <x v="3"/>
    <n v="7"/>
    <n v="82"/>
    <n v="-1"/>
    <n v="328"/>
    <n v="-1"/>
    <n v="38.8411798340383"/>
    <n v="-1"/>
    <n v="8.23937969763967"/>
    <n v="-1"/>
    <n v="4.73746362699569"/>
    <n v="-1"/>
    <n v="10.661983229034"/>
    <n v="-1"/>
    <x v="6"/>
    <x v="13"/>
    <x v="0"/>
  </r>
  <r>
    <n v="5086"/>
    <n v="6777"/>
    <m/>
    <x v="3"/>
    <n v="7"/>
    <n v="239"/>
    <n v="-1"/>
    <n v="956"/>
    <n v="-1"/>
    <n v="36.605055400905798"/>
    <n v="-1"/>
    <n v="24.062718630988702"/>
    <n v="-1"/>
    <n v="14.112323565021001"/>
    <n v="-1"/>
    <n v="3.46939213842382"/>
    <n v="-1"/>
    <x v="6"/>
    <x v="14"/>
    <x v="0"/>
  </r>
  <r>
    <n v="5086"/>
    <n v="2959"/>
    <m/>
    <x v="3"/>
    <n v="8"/>
    <n v="248"/>
    <n v="-1"/>
    <n v="992"/>
    <n v="-1"/>
    <n v="47.259451815507497"/>
    <n v="-1"/>
    <n v="19.226010397798401"/>
    <n v="-1"/>
    <n v="17.353116561405201"/>
    <n v="-1"/>
    <n v="3.6128345160428701"/>
    <n v="-1"/>
    <x v="7"/>
    <x v="0"/>
    <x v="0"/>
  </r>
  <r>
    <n v="5086"/>
    <n v="3659"/>
    <m/>
    <x v="3"/>
    <n v="8"/>
    <n v="543"/>
    <n v="-1"/>
    <n v="2172"/>
    <n v="-1"/>
    <n v="37.513054554388397"/>
    <n v="-1"/>
    <n v="44.485923846477199"/>
    <n v="-1"/>
    <n v="38.553446304478598"/>
    <n v="-1"/>
    <n v="1.64505851353919"/>
    <n v="-1"/>
    <x v="7"/>
    <x v="0"/>
    <x v="0"/>
  </r>
  <r>
    <n v="5086"/>
    <n v="3660"/>
    <m/>
    <x v="3"/>
    <n v="8"/>
    <n v="1770"/>
    <n v="-1"/>
    <n v="7080"/>
    <n v="-1"/>
    <n v="33.482765049254901"/>
    <n v="-1"/>
    <n v="115.520722581039"/>
    <n v="-1"/>
    <n v="99.892788298360003"/>
    <n v="-1"/>
    <n v="0.507914405715711"/>
    <n v="-1"/>
    <x v="7"/>
    <x v="0"/>
    <x v="0"/>
  </r>
  <r>
    <n v="5086"/>
    <n v="4524"/>
    <m/>
    <x v="3"/>
    <n v="8"/>
    <n v="430"/>
    <n v="-1"/>
    <n v="1720"/>
    <n v="-1"/>
    <n v="27.0243597723269"/>
    <n v="-1"/>
    <n v="84.602685114338598"/>
    <n v="-1"/>
    <n v="73.669200652789897"/>
    <n v="-1"/>
    <n v="2.0321021523727198"/>
    <n v="-1"/>
    <x v="7"/>
    <x v="0"/>
    <x v="0"/>
  </r>
  <r>
    <n v="5086"/>
    <n v="4949"/>
    <m/>
    <x v="3"/>
    <n v="8"/>
    <n v="556"/>
    <n v="-1"/>
    <n v="2224"/>
    <n v="-1"/>
    <n v="8.2888280464347392"/>
    <n v="-1"/>
    <n v="117.331018716184"/>
    <n v="-1"/>
    <n v="100"/>
    <n v="-1"/>
    <n v="1.6148671212146199"/>
    <n v="-1"/>
    <x v="7"/>
    <x v="0"/>
    <x v="0"/>
  </r>
  <r>
    <n v="5086"/>
    <n v="4950"/>
    <m/>
    <x v="3"/>
    <n v="8"/>
    <n v="1749"/>
    <n v="-1"/>
    <n v="6996"/>
    <n v="-1"/>
    <n v="30.308108379000299"/>
    <n v="-1"/>
    <n v="115.488765099321"/>
    <n v="-1"/>
    <n v="99.894420952916306"/>
    <n v="-1"/>
    <n v="0.51388944552209503"/>
    <n v="-1"/>
    <x v="7"/>
    <x v="0"/>
    <x v="0"/>
  </r>
  <r>
    <n v="5086"/>
    <n v="4951"/>
    <m/>
    <x v="3"/>
    <n v="8"/>
    <n v="1774"/>
    <n v="-1"/>
    <n v="7096"/>
    <n v="-1"/>
    <n v="32.609565985675999"/>
    <n v="-1"/>
    <n v="113.43623330256"/>
    <n v="-1"/>
    <n v="98.033332147068606"/>
    <n v="-1"/>
    <n v="0.507309095760618"/>
    <n v="-1"/>
    <x v="7"/>
    <x v="0"/>
    <x v="0"/>
  </r>
  <r>
    <n v="5086"/>
    <n v="4953"/>
    <m/>
    <x v="3"/>
    <n v="8"/>
    <n v="257"/>
    <n v="-1"/>
    <n v="1028"/>
    <n v="-1"/>
    <n v="35.647037082311698"/>
    <n v="-1"/>
    <n v="24.824046030839099"/>
    <n v="-1"/>
    <n v="21.3606402183316"/>
    <n v="-1"/>
    <n v="3.4605810313090299"/>
    <n v="-1"/>
    <x v="7"/>
    <x v="0"/>
    <x v="0"/>
  </r>
  <r>
    <n v="5086"/>
    <n v="4954"/>
    <m/>
    <x v="3"/>
    <n v="8"/>
    <n v="84"/>
    <n v="-1"/>
    <n v="336"/>
    <n v="-1"/>
    <n v="40.940243330961202"/>
    <n v="-1"/>
    <n v="21.2709087114686"/>
    <n v="-1"/>
    <n v="23.0386650357257"/>
    <n v="-1"/>
    <n v="10.7546800293074"/>
    <n v="-1"/>
    <x v="7"/>
    <x v="0"/>
    <x v="0"/>
  </r>
  <r>
    <n v="5086"/>
    <n v="6357"/>
    <m/>
    <x v="3"/>
    <n v="8"/>
    <n v="180"/>
    <n v="-1"/>
    <n v="720"/>
    <n v="-1"/>
    <n v="43.992046643433802"/>
    <n v="-1"/>
    <n v="15.0515214779725"/>
    <n v="-1"/>
    <n v="13.8049336630538"/>
    <n v="-1"/>
    <n v="4.9768691562373597"/>
    <n v="-1"/>
    <x v="7"/>
    <x v="0"/>
    <x v="0"/>
  </r>
  <r>
    <n v="5086"/>
    <n v="6368"/>
    <m/>
    <x v="3"/>
    <n v="8"/>
    <n v="548"/>
    <n v="-1"/>
    <n v="2192"/>
    <n v="-1"/>
    <n v="32.160937913776799"/>
    <n v="-1"/>
    <n v="56.002926267637903"/>
    <n v="-1"/>
    <n v="48.429398968884101"/>
    <n v="-1"/>
    <n v="1.6377351143155301"/>
    <n v="-1"/>
    <x v="7"/>
    <x v="0"/>
    <x v="0"/>
  </r>
  <r>
    <n v="5086"/>
    <n v="6639"/>
    <m/>
    <x v="3"/>
    <n v="8"/>
    <n v="117"/>
    <n v="-1"/>
    <n v="468"/>
    <n v="-1"/>
    <n v="39.833241939683703"/>
    <n v="-1"/>
    <n v="11.868637275170601"/>
    <n v="-1"/>
    <n v="6.8962935843020201"/>
    <n v="-1"/>
    <n v="7.4441140050896601"/>
    <n v="-1"/>
    <x v="7"/>
    <x v="1"/>
    <x v="0"/>
  </r>
  <r>
    <n v="5086"/>
    <n v="6640"/>
    <m/>
    <x v="3"/>
    <n v="8"/>
    <n v="724"/>
    <n v="-1"/>
    <n v="2896"/>
    <n v="-1"/>
    <n v="13.905280618531799"/>
    <n v="-1"/>
    <n v="147.80765905350401"/>
    <n v="-1"/>
    <n v="89.848013920746695"/>
    <n v="-1"/>
    <n v="1.2421321101910201"/>
    <n v="-1"/>
    <x v="7"/>
    <x v="2"/>
    <x v="0"/>
  </r>
  <r>
    <n v="5086"/>
    <n v="6641"/>
    <m/>
    <x v="3"/>
    <n v="8"/>
    <n v="91"/>
    <n v="-1"/>
    <n v="364"/>
    <n v="-1"/>
    <n v="32.243196131354601"/>
    <n v="-1"/>
    <n v="41.825615317639297"/>
    <n v="-1"/>
    <n v="29.755251397463901"/>
    <n v="-1"/>
    <n v="9.7511528724841998"/>
    <n v="-1"/>
    <x v="7"/>
    <x v="3"/>
    <x v="0"/>
  </r>
  <r>
    <n v="5086"/>
    <n v="6642"/>
    <m/>
    <x v="3"/>
    <n v="8"/>
    <n v="543"/>
    <n v="-1"/>
    <n v="2172"/>
    <n v="-1"/>
    <n v="36.856152465935303"/>
    <n v="-1"/>
    <n v="48.305099739667497"/>
    <n v="-1"/>
    <n v="28.817189296335901"/>
    <n v="-1"/>
    <n v="1.6570315790746499"/>
    <n v="-1"/>
    <x v="7"/>
    <x v="4"/>
    <x v="0"/>
  </r>
  <r>
    <n v="5086"/>
    <n v="6644"/>
    <m/>
    <x v="3"/>
    <n v="8"/>
    <n v="1078"/>
    <n v="-1"/>
    <n v="4312"/>
    <n v="-1"/>
    <n v="31.476895640056298"/>
    <n v="-1"/>
    <n v="114.87797286170201"/>
    <n v="-1"/>
    <n v="66.7934212298821"/>
    <n v="-1"/>
    <n v="0.83490927394965897"/>
    <n v="-1"/>
    <x v="7"/>
    <x v="19"/>
    <x v="0"/>
  </r>
  <r>
    <n v="5086"/>
    <n v="6645"/>
    <m/>
    <x v="3"/>
    <n v="8"/>
    <n v="695"/>
    <n v="-1"/>
    <n v="2780"/>
    <n v="-1"/>
    <n v="53.054712137798397"/>
    <n v="-1"/>
    <n v="47.7929444573723"/>
    <n v="-1"/>
    <n v="29.377302275857001"/>
    <n v="-1"/>
    <n v="1.2955265435382599"/>
    <n v="-1"/>
    <x v="7"/>
    <x v="21"/>
    <x v="0"/>
  </r>
  <r>
    <n v="5086"/>
    <n v="6646"/>
    <m/>
    <x v="3"/>
    <n v="8"/>
    <n v="710"/>
    <n v="-1"/>
    <n v="2840"/>
    <n v="-1"/>
    <n v="44.337522999060099"/>
    <n v="-1"/>
    <n v="59.999913785235599"/>
    <n v="-1"/>
    <n v="34.863845073673197"/>
    <n v="-1"/>
    <n v="1.2665949287761"/>
    <n v="-1"/>
    <x v="7"/>
    <x v="18"/>
    <x v="0"/>
  </r>
  <r>
    <n v="5086"/>
    <n v="6647"/>
    <m/>
    <x v="3"/>
    <n v="8"/>
    <n v="366"/>
    <n v="-1"/>
    <n v="1464"/>
    <n v="-1"/>
    <n v="54.7355129600273"/>
    <n v="-1"/>
    <n v="26.426687522873198"/>
    <n v="-1"/>
    <n v="15.4083655792085"/>
    <n v="-1"/>
    <n v="2.4652258261369702"/>
    <n v="-1"/>
    <x v="7"/>
    <x v="17"/>
    <x v="0"/>
  </r>
  <r>
    <n v="5086"/>
    <n v="6760"/>
    <m/>
    <x v="3"/>
    <n v="8"/>
    <n v="666"/>
    <n v="-1"/>
    <n v="2664"/>
    <n v="-1"/>
    <n v="11.810287129143299"/>
    <n v="-1"/>
    <n v="159.54622473774501"/>
    <n v="-1"/>
    <n v="93.053561316299707"/>
    <n v="-1"/>
    <n v="1.34970058897194"/>
    <n v="-1"/>
    <x v="7"/>
    <x v="16"/>
    <x v="0"/>
  </r>
  <r>
    <n v="5086"/>
    <n v="6761"/>
    <m/>
    <x v="3"/>
    <n v="8"/>
    <n v="1773"/>
    <n v="-1"/>
    <n v="7092"/>
    <n v="-1"/>
    <n v="33.771170916962397"/>
    <n v="-1"/>
    <n v="157.61009429287299"/>
    <n v="-1"/>
    <n v="93.738397148880694"/>
    <n v="-1"/>
    <n v="0.510762212637207"/>
    <n v="-1"/>
    <x v="7"/>
    <x v="20"/>
    <x v="0"/>
  </r>
  <r>
    <n v="5086"/>
    <n v="6762"/>
    <m/>
    <x v="3"/>
    <n v="8"/>
    <n v="117"/>
    <n v="-1"/>
    <n v="468"/>
    <n v="-1"/>
    <n v="39.833241939683703"/>
    <n v="-1"/>
    <n v="11.868637275170601"/>
    <n v="-1"/>
    <n v="6.8962935843020201"/>
    <n v="-1"/>
    <n v="7.4441140050896601"/>
    <n v="-1"/>
    <x v="7"/>
    <x v="6"/>
    <x v="0"/>
  </r>
  <r>
    <n v="5086"/>
    <n v="6763"/>
    <m/>
    <x v="3"/>
    <n v="8"/>
    <n v="538"/>
    <n v="-1"/>
    <n v="2152"/>
    <n v="-1"/>
    <n v="36.559348704312796"/>
    <n v="-1"/>
    <n v="49.278353237372997"/>
    <n v="-1"/>
    <n v="29.547292381990701"/>
    <n v="-1"/>
    <n v="1.61049817130777"/>
    <n v="-1"/>
    <x v="7"/>
    <x v="7"/>
    <x v="0"/>
  </r>
  <r>
    <n v="5086"/>
    <n v="6764"/>
    <m/>
    <x v="3"/>
    <n v="8"/>
    <n v="85"/>
    <n v="-1"/>
    <n v="340"/>
    <n v="-1"/>
    <n v="38.995537447999503"/>
    <n v="-1"/>
    <n v="8.6945223969120295"/>
    <n v="-1"/>
    <n v="5.0482764551309698"/>
    <n v="-1"/>
    <n v="10.1452411084434"/>
    <n v="-1"/>
    <x v="7"/>
    <x v="8"/>
    <x v="0"/>
  </r>
  <r>
    <n v="5086"/>
    <n v="6765"/>
    <m/>
    <x v="3"/>
    <n v="8"/>
    <n v="57"/>
    <n v="-1"/>
    <n v="228"/>
    <n v="-1"/>
    <n v="21.915178612863802"/>
    <n v="-1"/>
    <n v="64.054321154631793"/>
    <n v="-1"/>
    <n v="38.171749697020601"/>
    <n v="-1"/>
    <n v="16.0315720204507"/>
    <n v="-1"/>
    <x v="7"/>
    <x v="9"/>
    <x v="0"/>
  </r>
  <r>
    <n v="5086"/>
    <n v="6767"/>
    <m/>
    <x v="3"/>
    <n v="8"/>
    <n v="83"/>
    <n v="-1"/>
    <n v="332"/>
    <n v="-1"/>
    <n v="47.983910372925301"/>
    <n v="-1"/>
    <n v="6.3856419194950398"/>
    <n v="-1"/>
    <n v="4.6817755374099299"/>
    <n v="-1"/>
    <n v="10.524200362704899"/>
    <n v="-1"/>
    <x v="7"/>
    <x v="10"/>
    <x v="0"/>
  </r>
  <r>
    <n v="5086"/>
    <n v="6768"/>
    <m/>
    <x v="3"/>
    <n v="8"/>
    <n v="255"/>
    <n v="-1"/>
    <n v="1020"/>
    <n v="-1"/>
    <n v="34.552894123105197"/>
    <n v="-1"/>
    <n v="32.925578490939898"/>
    <n v="-1"/>
    <n v="19.445714947596802"/>
    <n v="-1"/>
    <n v="3.4746776880210999"/>
    <n v="-1"/>
    <x v="7"/>
    <x v="11"/>
    <x v="0"/>
  </r>
  <r>
    <n v="5086"/>
    <n v="6770"/>
    <m/>
    <x v="3"/>
    <n v="8"/>
    <n v="570"/>
    <n v="-1"/>
    <n v="2280"/>
    <n v="-1"/>
    <n v="5.8770514540420402"/>
    <n v="-1"/>
    <n v="171.748058643441"/>
    <n v="-1"/>
    <n v="99.992003893011301"/>
    <n v="-1"/>
    <n v="1.5772774978108299"/>
    <n v="-1"/>
    <x v="7"/>
    <x v="15"/>
    <x v="0"/>
  </r>
  <r>
    <n v="5086"/>
    <n v="6775"/>
    <m/>
    <x v="3"/>
    <n v="8"/>
    <n v="108"/>
    <n v="-1"/>
    <n v="432"/>
    <n v="-1"/>
    <n v="39.454819621714599"/>
    <n v="-1"/>
    <n v="11.089858989968"/>
    <n v="-1"/>
    <n v="6.4975711642687699"/>
    <n v="-1"/>
    <n v="8.2751375354016794"/>
    <n v="-1"/>
    <x v="7"/>
    <x v="12"/>
    <x v="0"/>
  </r>
  <r>
    <n v="5086"/>
    <n v="6776"/>
    <m/>
    <x v="3"/>
    <n v="8"/>
    <n v="85"/>
    <n v="-1"/>
    <n v="340"/>
    <n v="-1"/>
    <n v="38.9687000636128"/>
    <n v="-1"/>
    <n v="8.6417060391827505"/>
    <n v="-1"/>
    <n v="5.0176098396461102"/>
    <n v="-1"/>
    <n v="10.1445477036496"/>
    <n v="-1"/>
    <x v="7"/>
    <x v="13"/>
    <x v="0"/>
  </r>
  <r>
    <n v="5086"/>
    <n v="6777"/>
    <m/>
    <x v="3"/>
    <n v="8"/>
    <n v="250"/>
    <n v="-1"/>
    <n v="1000"/>
    <n v="-1"/>
    <n v="35.535833245680003"/>
    <n v="-1"/>
    <n v="25.892458376460699"/>
    <n v="-1"/>
    <n v="15.287405436077"/>
    <n v="-1"/>
    <n v="3.5623593477506401"/>
    <n v="-1"/>
    <x v="7"/>
    <x v="14"/>
    <x v="0"/>
  </r>
  <r>
    <n v="5086"/>
    <n v="2959"/>
    <m/>
    <x v="3"/>
    <n v="9"/>
    <n v="201"/>
    <n v="-1"/>
    <n v="804"/>
    <n v="-1"/>
    <n v="46.983202120591301"/>
    <n v="-1"/>
    <n v="16.148776827404699"/>
    <n v="-1"/>
    <n v="14.485228480890401"/>
    <n v="-1"/>
    <n v="4.4789803635362704"/>
    <n v="-1"/>
    <x v="8"/>
    <x v="0"/>
    <x v="0"/>
  </r>
  <r>
    <n v="5086"/>
    <n v="3659"/>
    <m/>
    <x v="3"/>
    <n v="9"/>
    <n v="558"/>
    <n v="-1"/>
    <n v="2232"/>
    <n v="-1"/>
    <n v="37.630774064955602"/>
    <n v="-1"/>
    <n v="45.314229823257598"/>
    <n v="-1"/>
    <n v="39.356494006515398"/>
    <n v="-1"/>
    <n v="1.6085951978227699"/>
    <n v="-1"/>
    <x v="8"/>
    <x v="0"/>
    <x v="0"/>
  </r>
  <r>
    <n v="5086"/>
    <n v="3660"/>
    <m/>
    <x v="3"/>
    <n v="9"/>
    <n v="1754"/>
    <n v="-1"/>
    <n v="7016"/>
    <n v="-1"/>
    <n v="33.058982919944"/>
    <n v="-1"/>
    <n v="115.583108669212"/>
    <n v="-1"/>
    <n v="99.962165786799005"/>
    <n v="-1"/>
    <n v="0.51310894564348097"/>
    <n v="-1"/>
    <x v="8"/>
    <x v="0"/>
    <x v="0"/>
  </r>
  <r>
    <n v="5086"/>
    <n v="4524"/>
    <m/>
    <x v="3"/>
    <n v="9"/>
    <n v="448"/>
    <n v="-1"/>
    <n v="1792"/>
    <n v="-1"/>
    <n v="27.714228935198602"/>
    <n v="-1"/>
    <n v="85.019052509751006"/>
    <n v="-1"/>
    <n v="73.832170112049894"/>
    <n v="-1"/>
    <n v="1.95891668296696"/>
    <n v="-1"/>
    <x v="8"/>
    <x v="0"/>
    <x v="0"/>
  </r>
  <r>
    <n v="5086"/>
    <n v="4949"/>
    <m/>
    <x v="3"/>
    <n v="9"/>
    <n v="475"/>
    <n v="-1"/>
    <n v="1900"/>
    <n v="-1"/>
    <n v="6.6234238375169303"/>
    <n v="-1"/>
    <n v="117.543439971843"/>
    <n v="-1"/>
    <n v="100"/>
    <n v="-1"/>
    <n v="1.8946876628196101"/>
    <n v="-1"/>
    <x v="8"/>
    <x v="0"/>
    <x v="0"/>
  </r>
  <r>
    <n v="5086"/>
    <n v="4950"/>
    <m/>
    <x v="3"/>
    <n v="9"/>
    <n v="1765"/>
    <n v="-1"/>
    <n v="7060"/>
    <n v="-1"/>
    <n v="30.8777466529836"/>
    <n v="-1"/>
    <n v="115.603422727303"/>
    <n v="-1"/>
    <n v="99.911760497151406"/>
    <n v="-1"/>
    <n v="0.51011413626311597"/>
    <n v="-1"/>
    <x v="8"/>
    <x v="0"/>
    <x v="0"/>
  </r>
  <r>
    <n v="5086"/>
    <n v="4951"/>
    <m/>
    <x v="3"/>
    <n v="9"/>
    <n v="1758"/>
    <n v="-1"/>
    <n v="7032"/>
    <n v="-1"/>
    <n v="32.719994558854196"/>
    <n v="-1"/>
    <n v="113.26141343326"/>
    <n v="-1"/>
    <n v="97.997610114827097"/>
    <n v="-1"/>
    <n v="0.51200956667775799"/>
    <n v="-1"/>
    <x v="8"/>
    <x v="0"/>
    <x v="0"/>
  </r>
  <r>
    <n v="5086"/>
    <n v="4953"/>
    <m/>
    <x v="3"/>
    <n v="9"/>
    <n v="214"/>
    <n v="-1"/>
    <n v="856"/>
    <n v="-1"/>
    <n v="37.128691535247697"/>
    <n v="-1"/>
    <n v="20.8038018707365"/>
    <n v="-1"/>
    <n v="17.8263533820686"/>
    <n v="-1"/>
    <n v="4.0476697537857902"/>
    <n v="-1"/>
    <x v="8"/>
    <x v="0"/>
    <x v="0"/>
  </r>
  <r>
    <n v="5086"/>
    <n v="4954"/>
    <m/>
    <x v="3"/>
    <n v="9"/>
    <n v="93"/>
    <n v="-1"/>
    <n v="372"/>
    <n v="-1"/>
    <n v="42.087807440623799"/>
    <n v="-1"/>
    <n v="10.030791925773499"/>
    <n v="-1"/>
    <n v="10.615699942063401"/>
    <n v="-1"/>
    <n v="9.5267311787901008"/>
    <n v="-1"/>
    <x v="8"/>
    <x v="0"/>
    <x v="0"/>
  </r>
  <r>
    <n v="5086"/>
    <n v="6357"/>
    <m/>
    <x v="3"/>
    <n v="9"/>
    <n v="161"/>
    <n v="-1"/>
    <n v="644"/>
    <n v="-1"/>
    <n v="44.700155636172298"/>
    <n v="-1"/>
    <n v="14.351300164351599"/>
    <n v="-1"/>
    <n v="13.1041432399391"/>
    <n v="-1"/>
    <n v="5.4691284665218198"/>
    <n v="-1"/>
    <x v="8"/>
    <x v="0"/>
    <x v="0"/>
  </r>
  <r>
    <n v="5086"/>
    <n v="6368"/>
    <m/>
    <x v="3"/>
    <n v="9"/>
    <n v="549"/>
    <n v="-1"/>
    <n v="2196"/>
    <n v="-1"/>
    <n v="32.126959227949797"/>
    <n v="-1"/>
    <n v="56.629847299494202"/>
    <n v="-1"/>
    <n v="49.365009670268897"/>
    <n v="-1"/>
    <n v="1.6399290886689299"/>
    <n v="-1"/>
    <x v="8"/>
    <x v="0"/>
    <x v="0"/>
  </r>
  <r>
    <n v="5086"/>
    <n v="6639"/>
    <m/>
    <x v="3"/>
    <n v="9"/>
    <n v="113"/>
    <n v="-1"/>
    <n v="452"/>
    <n v="-1"/>
    <n v="38.970031480478298"/>
    <n v="-1"/>
    <n v="11.7231571153944"/>
    <n v="-1"/>
    <n v="6.78930385965376"/>
    <n v="-1"/>
    <n v="8.0082344896887694"/>
    <n v="-1"/>
    <x v="8"/>
    <x v="1"/>
    <x v="0"/>
  </r>
  <r>
    <n v="5086"/>
    <n v="6640"/>
    <m/>
    <x v="3"/>
    <n v="9"/>
    <n v="721"/>
    <n v="-1"/>
    <n v="2884"/>
    <n v="-1"/>
    <n v="13.786810609781901"/>
    <n v="-1"/>
    <n v="148.53859535356099"/>
    <n v="-1"/>
    <n v="90.825233431025595"/>
    <n v="-1"/>
    <n v="1.2483055321243099"/>
    <n v="-1"/>
    <x v="8"/>
    <x v="2"/>
    <x v="0"/>
  </r>
  <r>
    <n v="5086"/>
    <n v="6641"/>
    <m/>
    <x v="3"/>
    <n v="9"/>
    <n v="93"/>
    <n v="-1"/>
    <n v="372"/>
    <n v="-1"/>
    <n v="34.633591489395499"/>
    <n v="-1"/>
    <n v="38.597979576580599"/>
    <n v="-1"/>
    <n v="26.576808950909701"/>
    <n v="-1"/>
    <n v="9.5496870458583096"/>
    <n v="-1"/>
    <x v="8"/>
    <x v="3"/>
    <x v="0"/>
  </r>
  <r>
    <n v="5086"/>
    <n v="6642"/>
    <m/>
    <x v="3"/>
    <n v="9"/>
    <n v="547"/>
    <n v="-1"/>
    <n v="2188"/>
    <n v="-1"/>
    <n v="37.359814318663901"/>
    <n v="-1"/>
    <n v="49.291315245023803"/>
    <n v="-1"/>
    <n v="29.511759005446201"/>
    <n v="-1"/>
    <n v="1.6475404732714001"/>
    <n v="-1"/>
    <x v="8"/>
    <x v="4"/>
    <x v="0"/>
  </r>
  <r>
    <n v="5086"/>
    <n v="6644"/>
    <m/>
    <x v="3"/>
    <n v="9"/>
    <n v="1078"/>
    <n v="-1"/>
    <n v="4312"/>
    <n v="-1"/>
    <n v="31.412299909731399"/>
    <n v="-1"/>
    <n v="109.508852350748"/>
    <n v="-1"/>
    <n v="63.451720698534402"/>
    <n v="-1"/>
    <n v="0.83445795492111097"/>
    <n v="-1"/>
    <x v="8"/>
    <x v="19"/>
    <x v="0"/>
  </r>
  <r>
    <n v="5086"/>
    <n v="6645"/>
    <m/>
    <x v="3"/>
    <n v="9"/>
    <n v="693"/>
    <n v="-1"/>
    <n v="2772"/>
    <n v="-1"/>
    <n v="52.666015332664898"/>
    <n v="-1"/>
    <n v="48.8877633678878"/>
    <n v="-1"/>
    <n v="30.3842024242227"/>
    <n v="-1"/>
    <n v="1.2900072160860301"/>
    <n v="-1"/>
    <x v="8"/>
    <x v="21"/>
    <x v="0"/>
  </r>
  <r>
    <n v="5086"/>
    <n v="6646"/>
    <m/>
    <x v="3"/>
    <n v="9"/>
    <n v="718"/>
    <n v="-1"/>
    <n v="2872"/>
    <n v="-1"/>
    <n v="44.652705369636202"/>
    <n v="-1"/>
    <n v="59.508377624333903"/>
    <n v="-1"/>
    <n v="34.438375170792803"/>
    <n v="-1"/>
    <n v="1.2543270062588301"/>
    <n v="-1"/>
    <x v="8"/>
    <x v="18"/>
    <x v="0"/>
  </r>
  <r>
    <n v="5086"/>
    <n v="6647"/>
    <m/>
    <x v="3"/>
    <n v="9"/>
    <n v="368"/>
    <n v="-1"/>
    <n v="1472"/>
    <n v="-1"/>
    <n v="55.173235618131201"/>
    <n v="-1"/>
    <n v="26.566679248739799"/>
    <n v="-1"/>
    <n v="15.421573864502699"/>
    <n v="-1"/>
    <n v="2.44055479558771"/>
    <n v="-1"/>
    <x v="8"/>
    <x v="17"/>
    <x v="0"/>
  </r>
  <r>
    <n v="5086"/>
    <n v="6760"/>
    <m/>
    <x v="3"/>
    <n v="9"/>
    <n v="718"/>
    <n v="-1"/>
    <n v="2872"/>
    <n v="-1"/>
    <n v="13.382111998880101"/>
    <n v="-1"/>
    <n v="156.36023715144501"/>
    <n v="-1"/>
    <n v="91.615324752987704"/>
    <n v="-1"/>
    <n v="1.2544118904510799"/>
    <n v="-1"/>
    <x v="8"/>
    <x v="16"/>
    <x v="0"/>
  </r>
  <r>
    <n v="5086"/>
    <n v="6761"/>
    <m/>
    <x v="3"/>
    <n v="9"/>
    <n v="1753"/>
    <n v="-1"/>
    <n v="7012"/>
    <n v="-1"/>
    <n v="33.193631631418903"/>
    <n v="-1"/>
    <n v="159.472650134931"/>
    <n v="-1"/>
    <n v="94.846355992664996"/>
    <n v="-1"/>
    <n v="0.51537977052764605"/>
    <n v="-1"/>
    <x v="8"/>
    <x v="20"/>
    <x v="0"/>
  </r>
  <r>
    <n v="5086"/>
    <n v="6762"/>
    <m/>
    <x v="3"/>
    <n v="9"/>
    <n v="113"/>
    <n v="-1"/>
    <n v="452"/>
    <n v="-1"/>
    <n v="38.970031480478298"/>
    <n v="-1"/>
    <n v="11.7231571153944"/>
    <n v="-1"/>
    <n v="6.78930385965376"/>
    <n v="-1"/>
    <n v="8.0082344896887694"/>
    <n v="-1"/>
    <x v="8"/>
    <x v="6"/>
    <x v="0"/>
  </r>
  <r>
    <n v="5086"/>
    <n v="6763"/>
    <m/>
    <x v="3"/>
    <n v="9"/>
    <n v="549"/>
    <n v="-1"/>
    <n v="2196"/>
    <n v="-1"/>
    <n v="36.9422425128135"/>
    <n v="-1"/>
    <n v="48.167069473337598"/>
    <n v="-1"/>
    <n v="28.713946735237201"/>
    <n v="-1"/>
    <n v="1.6065896291860899"/>
    <n v="-1"/>
    <x v="8"/>
    <x v="7"/>
    <x v="0"/>
  </r>
  <r>
    <n v="5086"/>
    <n v="6764"/>
    <m/>
    <x v="3"/>
    <n v="9"/>
    <n v="78"/>
    <n v="-1"/>
    <n v="312"/>
    <n v="-1"/>
    <n v="38.825027309428101"/>
    <n v="-1"/>
    <n v="7.6523336510308697"/>
    <n v="-1"/>
    <n v="4.4554044005294102"/>
    <n v="-1"/>
    <n v="11.497381728278601"/>
    <n v="-1"/>
    <x v="8"/>
    <x v="8"/>
    <x v="0"/>
  </r>
  <r>
    <n v="5086"/>
    <n v="6765"/>
    <m/>
    <x v="3"/>
    <n v="9"/>
    <n v="59"/>
    <n v="-1"/>
    <n v="236"/>
    <n v="-1"/>
    <n v="25.937658944340999"/>
    <n v="-1"/>
    <n v="44.6728996273755"/>
    <n v="-1"/>
    <n v="26.577292818296101"/>
    <n v="-1"/>
    <n v="14.984309880761201"/>
    <n v="-1"/>
    <x v="8"/>
    <x v="9"/>
    <x v="0"/>
  </r>
  <r>
    <n v="5086"/>
    <n v="6767"/>
    <m/>
    <x v="3"/>
    <n v="9"/>
    <n v="92"/>
    <n v="-1"/>
    <n v="368"/>
    <n v="-1"/>
    <n v="46.941221820430499"/>
    <n v="-1"/>
    <n v="7.3197035945307398"/>
    <n v="-1"/>
    <n v="5.0461122096184701"/>
    <n v="-1"/>
    <n v="9.2697511506995802"/>
    <n v="-1"/>
    <x v="8"/>
    <x v="10"/>
    <x v="0"/>
  </r>
  <r>
    <n v="5086"/>
    <n v="6768"/>
    <m/>
    <x v="3"/>
    <n v="9"/>
    <n v="214"/>
    <n v="-1"/>
    <n v="856"/>
    <n v="-1"/>
    <n v="35.766989483241801"/>
    <n v="-1"/>
    <n v="28.413596588507801"/>
    <n v="-1"/>
    <n v="16.6753601411395"/>
    <n v="-1"/>
    <n v="4.0490412062715002"/>
    <n v="-1"/>
    <x v="8"/>
    <x v="11"/>
    <x v="0"/>
  </r>
  <r>
    <n v="5086"/>
    <n v="6770"/>
    <m/>
    <x v="3"/>
    <n v="9"/>
    <n v="494"/>
    <n v="-1"/>
    <n v="1976"/>
    <n v="-1"/>
    <n v="4.9681153823164896"/>
    <n v="-1"/>
    <n v="171.90858913388601"/>
    <n v="-1"/>
    <n v="100"/>
    <n v="-1"/>
    <n v="1.8223694928843599"/>
    <n v="-1"/>
    <x v="8"/>
    <x v="15"/>
    <x v="0"/>
  </r>
  <r>
    <n v="5086"/>
    <n v="6775"/>
    <m/>
    <x v="3"/>
    <n v="9"/>
    <n v="122"/>
    <n v="-1"/>
    <n v="488"/>
    <n v="-1"/>
    <n v="38.960836387343399"/>
    <n v="-1"/>
    <n v="12.654770947569499"/>
    <n v="-1"/>
    <n v="7.50337052035598"/>
    <n v="-1"/>
    <n v="7.3800508498842499"/>
    <n v="-1"/>
    <x v="8"/>
    <x v="12"/>
    <x v="0"/>
  </r>
  <r>
    <n v="5086"/>
    <n v="6776"/>
    <m/>
    <x v="3"/>
    <n v="9"/>
    <n v="78"/>
    <n v="-1"/>
    <n v="312"/>
    <n v="-1"/>
    <n v="39.011084815727401"/>
    <n v="-1"/>
    <n v="7.69757518724579"/>
    <n v="-1"/>
    <n v="4.48174529844772"/>
    <n v="-1"/>
    <n v="11.496792591474099"/>
    <n v="-1"/>
    <x v="8"/>
    <x v="13"/>
    <x v="0"/>
  </r>
  <r>
    <n v="5086"/>
    <n v="6777"/>
    <m/>
    <x v="3"/>
    <n v="9"/>
    <n v="223"/>
    <n v="-1"/>
    <n v="892"/>
    <n v="-1"/>
    <n v="36.980751473481703"/>
    <n v="-1"/>
    <n v="23.335359579167601"/>
    <n v="-1"/>
    <n v="13.6968526638016"/>
    <n v="-1"/>
    <n v="3.9918544032473902"/>
    <n v="-1"/>
    <x v="8"/>
    <x v="14"/>
    <x v="0"/>
  </r>
  <r>
    <n v="5086"/>
    <n v="2959"/>
    <m/>
    <x v="3"/>
    <n v="10"/>
    <n v="218"/>
    <n v="-1"/>
    <n v="872"/>
    <n v="-1"/>
    <n v="47.5126676722779"/>
    <n v="-1"/>
    <n v="17.329848126184601"/>
    <n v="-1"/>
    <n v="15.342714840312"/>
    <n v="-1"/>
    <n v="4.1401096402833897"/>
    <n v="-1"/>
    <x v="9"/>
    <x v="0"/>
    <x v="0"/>
  </r>
  <r>
    <n v="5086"/>
    <n v="3659"/>
    <m/>
    <x v="3"/>
    <n v="10"/>
    <n v="512"/>
    <n v="-1"/>
    <n v="2048"/>
    <n v="-1"/>
    <n v="37.957060119123199"/>
    <n v="-1"/>
    <n v="41.369576723948299"/>
    <n v="-1"/>
    <n v="36.105227871127397"/>
    <n v="-1"/>
    <n v="1.75186326669304"/>
    <n v="-1"/>
    <x v="9"/>
    <x v="0"/>
    <x v="0"/>
  </r>
  <r>
    <n v="5086"/>
    <n v="3660"/>
    <m/>
    <x v="3"/>
    <n v="10"/>
    <n v="1698"/>
    <n v="-1"/>
    <n v="6792"/>
    <n v="-1"/>
    <n v="31.982548789407801"/>
    <n v="-1"/>
    <n v="115.73001633125401"/>
    <n v="-1"/>
    <n v="99.940841085738697"/>
    <n v="-1"/>
    <n v="0.53040628758548103"/>
    <n v="-1"/>
    <x v="9"/>
    <x v="0"/>
    <x v="0"/>
  </r>
  <r>
    <n v="5086"/>
    <n v="4524"/>
    <m/>
    <x v="3"/>
    <n v="10"/>
    <n v="418"/>
    <n v="-1"/>
    <n v="1672"/>
    <n v="-1"/>
    <n v="27.440650583737298"/>
    <n v="-1"/>
    <n v="81.998903285430004"/>
    <n v="-1"/>
    <n v="71.815488461469101"/>
    <n v="-1"/>
    <n v="2.0889711202442101"/>
    <n v="-1"/>
    <x v="9"/>
    <x v="0"/>
    <x v="0"/>
  </r>
  <r>
    <n v="5086"/>
    <n v="4949"/>
    <m/>
    <x v="3"/>
    <n v="10"/>
    <n v="529"/>
    <n v="-1"/>
    <n v="2116"/>
    <n v="-1"/>
    <n v="7.6417345252644804"/>
    <n v="-1"/>
    <n v="117.603004610799"/>
    <n v="-1"/>
    <n v="100"/>
    <n v="-1"/>
    <n v="1.6978352887305099"/>
    <n v="-1"/>
    <x v="9"/>
    <x v="0"/>
    <x v="0"/>
  </r>
  <r>
    <n v="5086"/>
    <n v="4950"/>
    <m/>
    <x v="3"/>
    <n v="10"/>
    <n v="1693"/>
    <n v="-1"/>
    <n v="6772"/>
    <n v="-1"/>
    <n v="30.768284015862399"/>
    <n v="-1"/>
    <n v="115.737355981372"/>
    <n v="-1"/>
    <n v="99.972027686013405"/>
    <n v="-1"/>
    <n v="0.53133875698250199"/>
    <n v="-1"/>
    <x v="9"/>
    <x v="0"/>
    <x v="0"/>
  </r>
  <r>
    <n v="5086"/>
    <n v="4951"/>
    <m/>
    <x v="3"/>
    <n v="10"/>
    <n v="1690"/>
    <n v="-1"/>
    <n v="6760"/>
    <n v="-1"/>
    <n v="31.125709188758801"/>
    <n v="-1"/>
    <n v="114.282820161977"/>
    <n v="-1"/>
    <n v="98.679138668060006"/>
    <n v="-1"/>
    <n v="0.53249605633820096"/>
    <n v="-1"/>
    <x v="9"/>
    <x v="0"/>
    <x v="0"/>
  </r>
  <r>
    <n v="5086"/>
    <n v="4953"/>
    <m/>
    <x v="3"/>
    <n v="10"/>
    <n v="243"/>
    <n v="-1"/>
    <n v="972"/>
    <n v="-1"/>
    <n v="36.5507908306977"/>
    <n v="-1"/>
    <n v="23.400329171325399"/>
    <n v="-1"/>
    <n v="20.135426944236301"/>
    <n v="-1"/>
    <n v="3.64710172815311"/>
    <n v="-1"/>
    <x v="9"/>
    <x v="0"/>
    <x v="0"/>
  </r>
  <r>
    <n v="5086"/>
    <n v="4954"/>
    <m/>
    <x v="3"/>
    <n v="10"/>
    <n v="91"/>
    <n v="-1"/>
    <n v="364"/>
    <n v="-1"/>
    <n v="43.670094188532801"/>
    <n v="-1"/>
    <n v="15.3380269116244"/>
    <n v="-1"/>
    <n v="15.9519422458487"/>
    <n v="-1"/>
    <n v="9.4375840644771696"/>
    <n v="-1"/>
    <x v="9"/>
    <x v="0"/>
    <x v="0"/>
  </r>
  <r>
    <n v="5086"/>
    <n v="6357"/>
    <m/>
    <x v="3"/>
    <n v="10"/>
    <n v="201"/>
    <n v="-1"/>
    <n v="804"/>
    <n v="-1"/>
    <n v="44.232702410663798"/>
    <n v="-1"/>
    <n v="16.5400849537018"/>
    <n v="-1"/>
    <n v="14.796401250270801"/>
    <n v="-1"/>
    <n v="4.3922293475947702"/>
    <n v="-1"/>
    <x v="9"/>
    <x v="0"/>
    <x v="0"/>
  </r>
  <r>
    <n v="5086"/>
    <n v="6368"/>
    <m/>
    <x v="3"/>
    <n v="10"/>
    <n v="528"/>
    <n v="-1"/>
    <n v="2112"/>
    <n v="-1"/>
    <n v="32.962460707534802"/>
    <n v="-1"/>
    <n v="51.869948558468998"/>
    <n v="-1"/>
    <n v="45.239595529805499"/>
    <n v="-1"/>
    <n v="1.69386341147303"/>
    <n v="-1"/>
    <x v="9"/>
    <x v="0"/>
    <x v="0"/>
  </r>
  <r>
    <n v="5086"/>
    <n v="6639"/>
    <m/>
    <x v="3"/>
    <n v="10"/>
    <n v="118"/>
    <n v="-1"/>
    <n v="472"/>
    <n v="-1"/>
    <n v="39.060108819711097"/>
    <n v="-1"/>
    <n v="12.1653132924394"/>
    <n v="-1"/>
    <n v="7.0284335391241601"/>
    <n v="-1"/>
    <n v="7.4686965852472396"/>
    <n v="-1"/>
    <x v="9"/>
    <x v="1"/>
    <x v="0"/>
  </r>
  <r>
    <n v="5086"/>
    <n v="6640"/>
    <m/>
    <x v="3"/>
    <n v="10"/>
    <n v="708"/>
    <n v="-1"/>
    <n v="2832"/>
    <n v="-1"/>
    <n v="13.4084098653968"/>
    <n v="-1"/>
    <n v="150.770725339595"/>
    <n v="-1"/>
    <n v="91.351074694964197"/>
    <n v="-1"/>
    <n v="1.26898752820151"/>
    <n v="-1"/>
    <x v="9"/>
    <x v="2"/>
    <x v="0"/>
  </r>
  <r>
    <n v="5086"/>
    <n v="6641"/>
    <m/>
    <x v="3"/>
    <n v="10"/>
    <n v="91"/>
    <n v="-1"/>
    <n v="364"/>
    <n v="-1"/>
    <n v="31.639106934816699"/>
    <n v="-1"/>
    <n v="41.9513324061502"/>
    <n v="-1"/>
    <n v="28.465149557773799"/>
    <n v="-1"/>
    <n v="9.1012146850774194"/>
    <n v="-1"/>
    <x v="9"/>
    <x v="3"/>
    <x v="0"/>
  </r>
  <r>
    <n v="5086"/>
    <n v="6642"/>
    <m/>
    <x v="3"/>
    <n v="10"/>
    <n v="529"/>
    <n v="-1"/>
    <n v="2116"/>
    <n v="-1"/>
    <n v="37.241209585888299"/>
    <n v="-1"/>
    <n v="47.383189886334797"/>
    <n v="-1"/>
    <n v="28.5262332911595"/>
    <n v="-1"/>
    <n v="1.7023700702511499"/>
    <n v="-1"/>
    <x v="9"/>
    <x v="4"/>
    <x v="0"/>
  </r>
  <r>
    <n v="5086"/>
    <n v="6644"/>
    <m/>
    <x v="3"/>
    <n v="10"/>
    <n v="1077"/>
    <n v="-1"/>
    <n v="4308"/>
    <n v="-1"/>
    <n v="31.328829641895499"/>
    <n v="-1"/>
    <n v="114.879861236111"/>
    <n v="-1"/>
    <n v="66.672618584747894"/>
    <n v="-1"/>
    <n v="0.835687429962225"/>
    <n v="-1"/>
    <x v="9"/>
    <x v="19"/>
    <x v="0"/>
  </r>
  <r>
    <n v="5086"/>
    <n v="6645"/>
    <m/>
    <x v="3"/>
    <n v="10"/>
    <n v="618"/>
    <n v="-1"/>
    <n v="2472"/>
    <n v="-1"/>
    <n v="53.8777593879379"/>
    <n v="-1"/>
    <n v="41.805720263967302"/>
    <n v="-1"/>
    <n v="25.6523987961953"/>
    <n v="-1"/>
    <n v="1.45275531429648"/>
    <n v="-1"/>
    <x v="9"/>
    <x v="21"/>
    <x v="0"/>
  </r>
  <r>
    <n v="5086"/>
    <n v="6646"/>
    <m/>
    <x v="3"/>
    <n v="10"/>
    <n v="716"/>
    <n v="-1"/>
    <n v="2864"/>
    <n v="-1"/>
    <n v="44.697094218743899"/>
    <n v="-1"/>
    <n v="59.717882910857902"/>
    <n v="-1"/>
    <n v="34.627493422756501"/>
    <n v="-1"/>
    <n v="1.2563292146381899"/>
    <n v="-1"/>
    <x v="9"/>
    <x v="18"/>
    <x v="0"/>
  </r>
  <r>
    <n v="5086"/>
    <n v="6647"/>
    <m/>
    <x v="3"/>
    <n v="10"/>
    <n v="357"/>
    <n v="-1"/>
    <n v="1428"/>
    <n v="-1"/>
    <n v="55.205645405034502"/>
    <n v="-1"/>
    <n v="25.6173644691014"/>
    <n v="-1"/>
    <n v="14.8783721544819"/>
    <n v="-1"/>
    <n v="2.4999907067062499"/>
    <n v="-1"/>
    <x v="9"/>
    <x v="17"/>
    <x v="0"/>
  </r>
  <r>
    <n v="5086"/>
    <n v="6760"/>
    <m/>
    <x v="3"/>
    <n v="10"/>
    <n v="668"/>
    <n v="-1"/>
    <n v="2672"/>
    <n v="-1"/>
    <n v="11.709720306254299"/>
    <n v="-1"/>
    <n v="161.349624760859"/>
    <n v="-1"/>
    <n v="93.799106508152406"/>
    <n v="-1"/>
    <n v="1.3459059624312"/>
    <n v="-1"/>
    <x v="9"/>
    <x v="16"/>
    <x v="0"/>
  </r>
  <r>
    <n v="5086"/>
    <n v="6761"/>
    <m/>
    <x v="3"/>
    <n v="10"/>
    <n v="1702"/>
    <n v="-1"/>
    <n v="6808"/>
    <n v="-1"/>
    <n v="32.549347298940198"/>
    <n v="-1"/>
    <n v="159.949133548644"/>
    <n v="-1"/>
    <n v="94.934304432771398"/>
    <n v="-1"/>
    <n v="0.53110041933350904"/>
    <n v="-1"/>
    <x v="9"/>
    <x v="20"/>
    <x v="0"/>
  </r>
  <r>
    <n v="5086"/>
    <n v="6762"/>
    <m/>
    <x v="3"/>
    <n v="10"/>
    <n v="118"/>
    <n v="-1"/>
    <n v="472"/>
    <n v="-1"/>
    <n v="39.060108819711097"/>
    <n v="-1"/>
    <n v="12.1653132924394"/>
    <n v="-1"/>
    <n v="7.0284335391241601"/>
    <n v="-1"/>
    <n v="7.4686965852472396"/>
    <n v="-1"/>
    <x v="9"/>
    <x v="6"/>
    <x v="0"/>
  </r>
  <r>
    <n v="5086"/>
    <n v="6763"/>
    <m/>
    <x v="3"/>
    <n v="10"/>
    <n v="527"/>
    <n v="-1"/>
    <n v="2108"/>
    <n v="-1"/>
    <n v="36.983457726061403"/>
    <n v="-1"/>
    <n v="46.6921097206559"/>
    <n v="-1"/>
    <n v="28.188808906043999"/>
    <n v="-1"/>
    <n v="1.67562285763234"/>
    <n v="-1"/>
    <x v="9"/>
    <x v="7"/>
    <x v="0"/>
  </r>
  <r>
    <n v="5086"/>
    <n v="6764"/>
    <m/>
    <x v="3"/>
    <n v="10"/>
    <n v="95"/>
    <n v="-1"/>
    <n v="380"/>
    <n v="-1"/>
    <n v="38.411646173806403"/>
    <n v="-1"/>
    <n v="9.5626667012752602"/>
    <n v="-1"/>
    <n v="5.53253853218001"/>
    <n v="-1"/>
    <n v="9.0485819363280893"/>
    <n v="-1"/>
    <x v="9"/>
    <x v="8"/>
    <x v="0"/>
  </r>
  <r>
    <n v="5086"/>
    <n v="6765"/>
    <m/>
    <x v="3"/>
    <n v="10"/>
    <n v="59"/>
    <n v="-1"/>
    <n v="236"/>
    <n v="-1"/>
    <n v="25.127682512743501"/>
    <n v="-1"/>
    <n v="61.969769106686201"/>
    <n v="-1"/>
    <n v="36.040778689330701"/>
    <n v="-1"/>
    <n v="15.2003920241643"/>
    <n v="-1"/>
    <x v="9"/>
    <x v="9"/>
    <x v="0"/>
  </r>
  <r>
    <n v="5086"/>
    <n v="6767"/>
    <m/>
    <x v="3"/>
    <n v="10"/>
    <n v="99"/>
    <n v="-1"/>
    <n v="396"/>
    <n v="-1"/>
    <n v="47.479076328729697"/>
    <n v="-1"/>
    <n v="7.8083783573224501"/>
    <n v="-1"/>
    <n v="5.16649489821034"/>
    <n v="-1"/>
    <n v="8.9799096411705293"/>
    <n v="-1"/>
    <x v="9"/>
    <x v="10"/>
    <x v="0"/>
  </r>
  <r>
    <n v="5086"/>
    <n v="6768"/>
    <m/>
    <x v="3"/>
    <n v="10"/>
    <n v="243"/>
    <n v="-1"/>
    <n v="972"/>
    <n v="-1"/>
    <n v="34.850786173547199"/>
    <n v="-1"/>
    <n v="31.373916585585999"/>
    <n v="-1"/>
    <n v="18.5255518760314"/>
    <n v="-1"/>
    <n v="3.6430180642245"/>
    <n v="-1"/>
    <x v="9"/>
    <x v="11"/>
    <x v="0"/>
  </r>
  <r>
    <n v="5086"/>
    <n v="6770"/>
    <m/>
    <x v="3"/>
    <n v="10"/>
    <n v="561"/>
    <n v="-1"/>
    <n v="2244"/>
    <n v="-1"/>
    <n v="6.0527108302428703"/>
    <n v="-1"/>
    <n v="172.656325964986"/>
    <n v="-1"/>
    <n v="100"/>
    <n v="-1"/>
    <n v="1.59806817744203"/>
    <n v="-1"/>
    <x v="9"/>
    <x v="15"/>
    <x v="0"/>
  </r>
  <r>
    <n v="5086"/>
    <n v="6775"/>
    <m/>
    <x v="3"/>
    <n v="10"/>
    <n v="136"/>
    <n v="-1"/>
    <n v="544"/>
    <n v="-1"/>
    <n v="38.2418509637697"/>
    <n v="-1"/>
    <n v="14.468138565201899"/>
    <n v="-1"/>
    <n v="8.5469088272141995"/>
    <n v="-1"/>
    <n v="6.6233294277033297"/>
    <n v="-1"/>
    <x v="9"/>
    <x v="12"/>
    <x v="0"/>
  </r>
  <r>
    <n v="5086"/>
    <n v="6776"/>
    <m/>
    <x v="3"/>
    <n v="10"/>
    <n v="95"/>
    <n v="-1"/>
    <n v="380"/>
    <n v="-1"/>
    <n v="38.557187976503101"/>
    <n v="-1"/>
    <n v="9.6923846642012101"/>
    <n v="-1"/>
    <n v="5.6075876424985802"/>
    <n v="-1"/>
    <n v="9.0493346930236491"/>
    <n v="-1"/>
    <x v="9"/>
    <x v="13"/>
    <x v="0"/>
  </r>
  <r>
    <n v="5086"/>
    <n v="6777"/>
    <m/>
    <x v="3"/>
    <n v="10"/>
    <n v="225"/>
    <n v="-1"/>
    <n v="900"/>
    <n v="-1"/>
    <n v="37.535721505071002"/>
    <n v="-1"/>
    <n v="21.9731820641803"/>
    <n v="-1"/>
    <n v="12.9937202673773"/>
    <n v="-1"/>
    <n v="3.7156015667312099"/>
    <n v="-1"/>
    <x v="9"/>
    <x v="14"/>
    <x v="0"/>
  </r>
  <r>
    <n v="5086"/>
    <n v="2959"/>
    <m/>
    <x v="3"/>
    <n v="11"/>
    <n v="226"/>
    <n v="-1"/>
    <n v="904"/>
    <n v="-1"/>
    <n v="47.0030167171602"/>
    <n v="-1"/>
    <n v="18.4702717745682"/>
    <n v="-1"/>
    <n v="16.461912207030601"/>
    <n v="-1"/>
    <n v="3.9922489137038801"/>
    <n v="-1"/>
    <x v="10"/>
    <x v="0"/>
    <x v="0"/>
  </r>
  <r>
    <n v="5086"/>
    <n v="3659"/>
    <m/>
    <x v="3"/>
    <n v="11"/>
    <n v="485"/>
    <n v="-1"/>
    <n v="1940"/>
    <n v="-1"/>
    <n v="36.973333506370999"/>
    <n v="-1"/>
    <n v="39.351643472994503"/>
    <n v="-1"/>
    <n v="33.735244175807303"/>
    <n v="-1"/>
    <n v="1.8430163947145199"/>
    <n v="-1"/>
    <x v="10"/>
    <x v="0"/>
    <x v="0"/>
  </r>
  <r>
    <n v="5086"/>
    <n v="3660"/>
    <m/>
    <x v="3"/>
    <n v="11"/>
    <n v="1699"/>
    <n v="-1"/>
    <n v="6796"/>
    <n v="-1"/>
    <n v="32.517163590767403"/>
    <n v="-1"/>
    <n v="116.118874223265"/>
    <n v="-1"/>
    <n v="99.981745934174498"/>
    <n v="-1"/>
    <n v="0.530351944576266"/>
    <n v="-1"/>
    <x v="10"/>
    <x v="0"/>
    <x v="0"/>
  </r>
  <r>
    <n v="5086"/>
    <n v="4524"/>
    <m/>
    <x v="3"/>
    <n v="11"/>
    <n v="379"/>
    <n v="-1"/>
    <n v="1516"/>
    <n v="-1"/>
    <n v="26.802015390240999"/>
    <n v="-1"/>
    <n v="80.294608168594706"/>
    <n v="-1"/>
    <n v="68.5006183324885"/>
    <n v="-1"/>
    <n v="2.3214310929034299"/>
    <n v="-1"/>
    <x v="10"/>
    <x v="0"/>
    <x v="0"/>
  </r>
  <r>
    <n v="5086"/>
    <n v="4949"/>
    <m/>
    <x v="3"/>
    <n v="11"/>
    <n v="525"/>
    <n v="-1"/>
    <n v="2100"/>
    <n v="-1"/>
    <n v="7.6277419679994196"/>
    <n v="-1"/>
    <n v="117.23583004866001"/>
    <n v="-1"/>
    <n v="100"/>
    <n v="-1"/>
    <n v="1.7168879005220401"/>
    <n v="-1"/>
    <x v="10"/>
    <x v="0"/>
    <x v="0"/>
  </r>
  <r>
    <n v="5086"/>
    <n v="4950"/>
    <m/>
    <x v="3"/>
    <n v="11"/>
    <n v="1694"/>
    <n v="-1"/>
    <n v="6776"/>
    <n v="-1"/>
    <n v="30.833447086412001"/>
    <n v="-1"/>
    <n v="116.118233107538"/>
    <n v="-1"/>
    <n v="99.986353092033895"/>
    <n v="-1"/>
    <n v="0.53102375393809098"/>
    <n v="-1"/>
    <x v="10"/>
    <x v="0"/>
    <x v="0"/>
  </r>
  <r>
    <n v="5086"/>
    <n v="4951"/>
    <m/>
    <x v="3"/>
    <n v="11"/>
    <n v="1707"/>
    <n v="-1"/>
    <n v="6828"/>
    <n v="-1"/>
    <n v="31.658015556628399"/>
    <n v="-1"/>
    <n v="114.31112696080299"/>
    <n v="-1"/>
    <n v="98.373003156327201"/>
    <n v="-1"/>
    <n v="0.52714464301528696"/>
    <n v="-1"/>
    <x v="10"/>
    <x v="0"/>
    <x v="0"/>
  </r>
  <r>
    <n v="5086"/>
    <n v="4953"/>
    <m/>
    <x v="3"/>
    <n v="11"/>
    <n v="188"/>
    <n v="-1"/>
    <n v="752"/>
    <n v="-1"/>
    <n v="36.770098285207702"/>
    <n v="-1"/>
    <n v="18.174653522613202"/>
    <n v="-1"/>
    <n v="15.5578662030295"/>
    <n v="-1"/>
    <n v="4.2908559851403503"/>
    <n v="-1"/>
    <x v="10"/>
    <x v="0"/>
    <x v="0"/>
  </r>
  <r>
    <n v="5086"/>
    <n v="4954"/>
    <m/>
    <x v="3"/>
    <n v="11"/>
    <n v="91"/>
    <n v="-1"/>
    <n v="364"/>
    <n v="-1"/>
    <n v="41.9381734499066"/>
    <n v="-1"/>
    <n v="12.9415944165696"/>
    <n v="-1"/>
    <n v="13.667343198718299"/>
    <n v="-1"/>
    <n v="9.9845556948881402"/>
    <n v="-1"/>
    <x v="10"/>
    <x v="0"/>
    <x v="0"/>
  </r>
  <r>
    <n v="5086"/>
    <n v="6357"/>
    <m/>
    <x v="3"/>
    <n v="11"/>
    <n v="181"/>
    <n v="-1"/>
    <n v="724"/>
    <n v="-1"/>
    <n v="44.276064138449698"/>
    <n v="-1"/>
    <n v="15.799865452113201"/>
    <n v="-1"/>
    <n v="14.3093231102247"/>
    <n v="-1"/>
    <n v="4.8523647270872701"/>
    <n v="-1"/>
    <x v="10"/>
    <x v="0"/>
    <x v="0"/>
  </r>
  <r>
    <n v="5086"/>
    <n v="6368"/>
    <m/>
    <x v="3"/>
    <n v="11"/>
    <n v="487"/>
    <n v="-1"/>
    <n v="1948"/>
    <n v="-1"/>
    <n v="32.944698599146001"/>
    <n v="-1"/>
    <n v="49.3676715555493"/>
    <n v="-1"/>
    <n v="42.306778382730897"/>
    <n v="-1"/>
    <n v="1.8326218971773001"/>
    <n v="-1"/>
    <x v="10"/>
    <x v="0"/>
    <x v="0"/>
  </r>
  <r>
    <n v="5086"/>
    <n v="6639"/>
    <m/>
    <x v="3"/>
    <n v="11"/>
    <n v="129"/>
    <n v="-1"/>
    <n v="516"/>
    <n v="-1"/>
    <n v="38.686154246551702"/>
    <n v="-1"/>
    <n v="13.440275828031499"/>
    <n v="-1"/>
    <n v="7.7475723822621996"/>
    <n v="-1"/>
    <n v="6.9946216170122"/>
    <n v="-1"/>
    <x v="10"/>
    <x v="1"/>
    <x v="0"/>
  </r>
  <r>
    <n v="5086"/>
    <n v="6640"/>
    <m/>
    <x v="3"/>
    <n v="11"/>
    <n v="700"/>
    <n v="-1"/>
    <n v="2800"/>
    <n v="-1"/>
    <n v="12.6368615857664"/>
    <n v="-1"/>
    <n v="153.71661641033501"/>
    <n v="-1"/>
    <n v="92.281940332466206"/>
    <n v="-1"/>
    <n v="1.2831012069329899"/>
    <n v="-1"/>
    <x v="10"/>
    <x v="2"/>
    <x v="0"/>
  </r>
  <r>
    <n v="5086"/>
    <n v="6641"/>
    <m/>
    <x v="3"/>
    <n v="11"/>
    <n v="83"/>
    <n v="-1"/>
    <n v="332"/>
    <n v="-1"/>
    <n v="33.667967823384899"/>
    <n v="-1"/>
    <n v="43.527411461493799"/>
    <n v="-1"/>
    <n v="31.0980164572142"/>
    <n v="-1"/>
    <n v="10.4571071238153"/>
    <n v="-1"/>
    <x v="10"/>
    <x v="3"/>
    <x v="0"/>
  </r>
  <r>
    <n v="5086"/>
    <n v="6642"/>
    <m/>
    <x v="3"/>
    <n v="11"/>
    <n v="489"/>
    <n v="-1"/>
    <n v="1956"/>
    <n v="-1"/>
    <n v="36.2107584442278"/>
    <n v="-1"/>
    <n v="44.657768465100297"/>
    <n v="-1"/>
    <n v="26.230157731417499"/>
    <n v="-1"/>
    <n v="1.8423793563888"/>
    <n v="-1"/>
    <x v="10"/>
    <x v="4"/>
    <x v="0"/>
  </r>
  <r>
    <n v="5086"/>
    <n v="6644"/>
    <m/>
    <x v="3"/>
    <n v="11"/>
    <n v="1078"/>
    <n v="-1"/>
    <n v="4312"/>
    <n v="-1"/>
    <n v="31.2424639302637"/>
    <n v="-1"/>
    <n v="110.894855396178"/>
    <n v="-1"/>
    <n v="64.264903546015503"/>
    <n v="-1"/>
    <n v="0.83507235718550699"/>
    <n v="-1"/>
    <x v="10"/>
    <x v="19"/>
    <x v="0"/>
  </r>
  <r>
    <n v="5086"/>
    <n v="6645"/>
    <m/>
    <x v="3"/>
    <n v="11"/>
    <n v="624"/>
    <n v="-1"/>
    <n v="2496"/>
    <n v="-1"/>
    <n v="53.174906394049998"/>
    <n v="-1"/>
    <n v="43.4353083641548"/>
    <n v="-1"/>
    <n v="26.672992247936101"/>
    <n v="-1"/>
    <n v="1.44276969941817"/>
    <n v="-1"/>
    <x v="10"/>
    <x v="21"/>
    <x v="0"/>
  </r>
  <r>
    <n v="5086"/>
    <n v="6646"/>
    <m/>
    <x v="3"/>
    <n v="11"/>
    <n v="708"/>
    <n v="-1"/>
    <n v="2832"/>
    <n v="-1"/>
    <n v="44.343955761186102"/>
    <n v="-1"/>
    <n v="59.385839167443102"/>
    <n v="-1"/>
    <n v="34.421470278189197"/>
    <n v="-1"/>
    <n v="1.27050676600135"/>
    <n v="-1"/>
    <x v="10"/>
    <x v="18"/>
    <x v="0"/>
  </r>
  <r>
    <n v="5086"/>
    <n v="6647"/>
    <m/>
    <x v="3"/>
    <n v="11"/>
    <n v="373"/>
    <n v="-1"/>
    <n v="1492"/>
    <n v="-1"/>
    <n v="54.611473773959602"/>
    <n v="-1"/>
    <n v="27.213010020196698"/>
    <n v="-1"/>
    <n v="15.7836000286543"/>
    <n v="-1"/>
    <n v="2.4141263908246402"/>
    <n v="-1"/>
    <x v="10"/>
    <x v="17"/>
    <x v="0"/>
  </r>
  <r>
    <n v="5086"/>
    <n v="6760"/>
    <m/>
    <x v="3"/>
    <n v="11"/>
    <n v="656"/>
    <n v="-1"/>
    <n v="2624"/>
    <n v="-1"/>
    <n v="11.195304189236399"/>
    <n v="-1"/>
    <n v="158.95697688999999"/>
    <n v="-1"/>
    <n v="92.837033813048805"/>
    <n v="-1"/>
    <n v="1.3707333481473101"/>
    <n v="-1"/>
    <x v="10"/>
    <x v="16"/>
    <x v="0"/>
  </r>
  <r>
    <n v="5086"/>
    <n v="6761"/>
    <m/>
    <x v="3"/>
    <n v="11"/>
    <n v="1698"/>
    <n v="-1"/>
    <n v="6792"/>
    <n v="-1"/>
    <n v="32.764713652626803"/>
    <n v="-1"/>
    <n v="161.891963892706"/>
    <n v="-1"/>
    <n v="95.691068883327404"/>
    <n v="-1"/>
    <n v="0.531966808726411"/>
    <n v="-1"/>
    <x v="10"/>
    <x v="20"/>
    <x v="0"/>
  </r>
  <r>
    <n v="5086"/>
    <n v="6762"/>
    <m/>
    <x v="3"/>
    <n v="11"/>
    <n v="129"/>
    <n v="-1"/>
    <n v="516"/>
    <n v="-1"/>
    <n v="38.686154246551702"/>
    <n v="-1"/>
    <n v="13.440275828031499"/>
    <n v="-1"/>
    <n v="7.7475723822621996"/>
    <n v="-1"/>
    <n v="6.9946216170122"/>
    <n v="-1"/>
    <x v="10"/>
    <x v="6"/>
    <x v="0"/>
  </r>
  <r>
    <n v="5086"/>
    <n v="6763"/>
    <m/>
    <x v="3"/>
    <n v="11"/>
    <n v="471"/>
    <n v="-1"/>
    <n v="1884"/>
    <n v="-1"/>
    <n v="36.401233818179499"/>
    <n v="-1"/>
    <n v="42.587618743860503"/>
    <n v="-1"/>
    <n v="24.9506191999061"/>
    <n v="-1"/>
    <n v="1.8428902172731001"/>
    <n v="-1"/>
    <x v="10"/>
    <x v="7"/>
    <x v="0"/>
  </r>
  <r>
    <n v="5086"/>
    <n v="6764"/>
    <m/>
    <x v="3"/>
    <n v="11"/>
    <n v="101"/>
    <n v="-1"/>
    <n v="404"/>
    <n v="-1"/>
    <n v="38.790438052489002"/>
    <n v="-1"/>
    <n v="10.080896039142299"/>
    <n v="-1"/>
    <n v="5.8152524038901801"/>
    <n v="-1"/>
    <n v="8.5284212600681606"/>
    <n v="-1"/>
    <x v="10"/>
    <x v="8"/>
    <x v="0"/>
  </r>
  <r>
    <n v="5086"/>
    <n v="6765"/>
    <m/>
    <x v="3"/>
    <n v="11"/>
    <n v="72"/>
    <n v="-1"/>
    <n v="288"/>
    <n v="-1"/>
    <n v="23.306295921716501"/>
    <n v="-1"/>
    <n v="59.299714186410696"/>
    <n v="-1"/>
    <n v="34.921908335725099"/>
    <n v="-1"/>
    <n v="11.4636214304485"/>
    <n v="-1"/>
    <x v="10"/>
    <x v="9"/>
    <x v="0"/>
  </r>
  <r>
    <n v="5086"/>
    <n v="6767"/>
    <m/>
    <x v="3"/>
    <n v="11"/>
    <n v="83"/>
    <n v="-1"/>
    <n v="332"/>
    <n v="-1"/>
    <n v="46.6097376453856"/>
    <n v="-1"/>
    <n v="6.58804045118797"/>
    <n v="-1"/>
    <n v="4.6557932662575201"/>
    <n v="-1"/>
    <n v="10.720888600183301"/>
    <n v="-1"/>
    <x v="10"/>
    <x v="10"/>
    <x v="0"/>
  </r>
  <r>
    <n v="5086"/>
    <n v="6768"/>
    <m/>
    <x v="3"/>
    <n v="11"/>
    <n v="188"/>
    <n v="-1"/>
    <n v="752"/>
    <n v="-1"/>
    <n v="35.902435557398803"/>
    <n v="-1"/>
    <n v="22.086228342953"/>
    <n v="-1"/>
    <n v="12.942970676322799"/>
    <n v="-1"/>
    <n v="4.2888849240161999"/>
    <n v="-1"/>
    <x v="10"/>
    <x v="11"/>
    <x v="0"/>
  </r>
  <r>
    <n v="5086"/>
    <n v="6770"/>
    <m/>
    <x v="3"/>
    <n v="11"/>
    <n v="535"/>
    <n v="-1"/>
    <n v="2140"/>
    <n v="-1"/>
    <n v="5.8476387747266498"/>
    <n v="-1"/>
    <n v="171.29627148049701"/>
    <n v="-1"/>
    <n v="100"/>
    <n v="-1"/>
    <n v="1.67918356170296"/>
    <n v="-1"/>
    <x v="10"/>
    <x v="15"/>
    <x v="0"/>
  </r>
  <r>
    <n v="5086"/>
    <n v="6775"/>
    <m/>
    <x v="3"/>
    <n v="11"/>
    <n v="118"/>
    <n v="-1"/>
    <n v="472"/>
    <n v="-1"/>
    <n v="39.186412569088397"/>
    <n v="-1"/>
    <n v="12.208709752906501"/>
    <n v="-1"/>
    <n v="7.0457711011186896"/>
    <n v="-1"/>
    <n v="7.4726420819620198"/>
    <n v="-1"/>
    <x v="10"/>
    <x v="12"/>
    <x v="0"/>
  </r>
  <r>
    <n v="5086"/>
    <n v="6776"/>
    <m/>
    <x v="3"/>
    <n v="11"/>
    <n v="101"/>
    <n v="-1"/>
    <n v="404"/>
    <n v="-1"/>
    <n v="38.831837351073801"/>
    <n v="-1"/>
    <n v="9.9680280025665908"/>
    <n v="-1"/>
    <n v="5.7501434970558298"/>
    <n v="-1"/>
    <n v="8.5259087416681396"/>
    <n v="-1"/>
    <x v="10"/>
    <x v="13"/>
    <x v="0"/>
  </r>
  <r>
    <n v="5086"/>
    <n v="6777"/>
    <m/>
    <x v="3"/>
    <n v="11"/>
    <n v="188"/>
    <n v="-1"/>
    <n v="752"/>
    <n v="-1"/>
    <n v="36.254260514485402"/>
    <n v="-1"/>
    <n v="19.383209801101199"/>
    <n v="-1"/>
    <n v="11.3449380776126"/>
    <n v="-1"/>
    <n v="4.69727521154533"/>
    <n v="-1"/>
    <x v="10"/>
    <x v="14"/>
    <x v="0"/>
  </r>
  <r>
    <n v="5086"/>
    <n v="2959"/>
    <m/>
    <x v="3"/>
    <n v="12"/>
    <n v="251"/>
    <n v="-1"/>
    <n v="1004"/>
    <n v="-1"/>
    <n v="46.988554790573602"/>
    <n v="-1"/>
    <n v="20.044599841225399"/>
    <n v="-1"/>
    <n v="17.756672438606401"/>
    <n v="-1"/>
    <n v="3.5850141824503399"/>
    <n v="-1"/>
    <x v="11"/>
    <x v="0"/>
    <x v="0"/>
  </r>
  <r>
    <n v="5086"/>
    <n v="3659"/>
    <m/>
    <x v="3"/>
    <n v="12"/>
    <n v="560"/>
    <n v="-1"/>
    <n v="2240"/>
    <n v="-1"/>
    <n v="37.581534012544701"/>
    <n v="-1"/>
    <n v="45.082126513742999"/>
    <n v="-1"/>
    <n v="39.083376373416499"/>
    <n v="-1"/>
    <n v="1.6039355337443799"/>
    <n v="-1"/>
    <x v="11"/>
    <x v="0"/>
    <x v="0"/>
  </r>
  <r>
    <n v="5086"/>
    <n v="3660"/>
    <m/>
    <x v="3"/>
    <n v="12"/>
    <n v="1673"/>
    <n v="-1"/>
    <n v="6692"/>
    <n v="-1"/>
    <n v="31.209785733986099"/>
    <n v="-1"/>
    <n v="116.228564632675"/>
    <n v="-1"/>
    <n v="99.949270938576305"/>
    <n v="-1"/>
    <n v="0.53786371641171404"/>
    <n v="-1"/>
    <x v="11"/>
    <x v="0"/>
    <x v="0"/>
  </r>
  <r>
    <n v="5086"/>
    <n v="4524"/>
    <m/>
    <x v="3"/>
    <n v="12"/>
    <n v="453"/>
    <n v="-1"/>
    <n v="1812"/>
    <n v="-1"/>
    <n v="27.690524933162902"/>
    <n v="-1"/>
    <n v="85.962465624113904"/>
    <n v="-1"/>
    <n v="74.925394082729497"/>
    <n v="-1"/>
    <n v="1.94163756070954"/>
    <n v="-1"/>
    <x v="11"/>
    <x v="0"/>
    <x v="0"/>
  </r>
  <r>
    <n v="5086"/>
    <n v="4949"/>
    <m/>
    <x v="3"/>
    <n v="12"/>
    <n v="498"/>
    <n v="-1"/>
    <n v="1992"/>
    <n v="-1"/>
    <n v="6.9760432462483903"/>
    <n v="-1"/>
    <n v="117.39871552561"/>
    <n v="-1"/>
    <n v="100"/>
    <n v="-1"/>
    <n v="1.8038695743118101"/>
    <n v="-1"/>
    <x v="11"/>
    <x v="0"/>
    <x v="0"/>
  </r>
  <r>
    <n v="5086"/>
    <n v="4950"/>
    <m/>
    <x v="3"/>
    <n v="12"/>
    <n v="1679"/>
    <n v="-1"/>
    <n v="6716"/>
    <n v="-1"/>
    <n v="30.496314428997302"/>
    <n v="-1"/>
    <n v="116.259027514983"/>
    <n v="-1"/>
    <n v="99.968043875351299"/>
    <n v="-1"/>
    <n v="0.53587454391157396"/>
    <n v="-1"/>
    <x v="11"/>
    <x v="0"/>
    <x v="0"/>
  </r>
  <r>
    <n v="5086"/>
    <n v="4951"/>
    <m/>
    <x v="3"/>
    <n v="12"/>
    <n v="1672"/>
    <n v="-1"/>
    <n v="6688"/>
    <n v="-1"/>
    <n v="30.555178968870301"/>
    <n v="-1"/>
    <n v="115.099309995403"/>
    <n v="-1"/>
    <n v="99.003457198655596"/>
    <n v="-1"/>
    <n v="0.53794482094324803"/>
    <n v="-1"/>
    <x v="11"/>
    <x v="0"/>
    <x v="0"/>
  </r>
  <r>
    <n v="5086"/>
    <n v="4953"/>
    <m/>
    <x v="3"/>
    <n v="12"/>
    <n v="242"/>
    <n v="-1"/>
    <n v="968"/>
    <n v="-1"/>
    <n v="35.648589098592602"/>
    <n v="-1"/>
    <n v="23.8535712430416"/>
    <n v="-1"/>
    <n v="20.548010007622999"/>
    <n v="-1"/>
    <n v="3.5776465327695499"/>
    <n v="-1"/>
    <x v="11"/>
    <x v="0"/>
    <x v="0"/>
  </r>
  <r>
    <n v="5086"/>
    <n v="4954"/>
    <m/>
    <x v="3"/>
    <n v="12"/>
    <n v="98"/>
    <n v="-1"/>
    <n v="392"/>
    <n v="-1"/>
    <n v="44.817821388799899"/>
    <n v="-1"/>
    <n v="12.472372587925699"/>
    <n v="-1"/>
    <n v="12.5757365181897"/>
    <n v="-1"/>
    <n v="9.1720172849270298"/>
    <n v="-1"/>
    <x v="11"/>
    <x v="0"/>
    <x v="0"/>
  </r>
  <r>
    <n v="5086"/>
    <n v="6357"/>
    <m/>
    <x v="3"/>
    <n v="12"/>
    <n v="197"/>
    <n v="-1"/>
    <n v="788"/>
    <n v="-1"/>
    <n v="44.138530673530902"/>
    <n v="-1"/>
    <n v="15.9509113618863"/>
    <n v="-1"/>
    <n v="14.1205008435147"/>
    <n v="-1"/>
    <n v="4.3776961837152903"/>
    <n v="-1"/>
    <x v="11"/>
    <x v="0"/>
    <x v="0"/>
  </r>
  <r>
    <n v="5086"/>
    <n v="6368"/>
    <m/>
    <x v="3"/>
    <n v="12"/>
    <n v="546"/>
    <n v="-1"/>
    <n v="2184"/>
    <n v="-1"/>
    <n v="32.0848984204017"/>
    <n v="-1"/>
    <n v="55.6874268463609"/>
    <n v="-1"/>
    <n v="48.058220301607399"/>
    <n v="-1"/>
    <n v="1.6464953237397799"/>
    <n v="-1"/>
    <x v="11"/>
    <x v="0"/>
    <x v="0"/>
  </r>
  <r>
    <n v="5086"/>
    <n v="6639"/>
    <m/>
    <x v="3"/>
    <n v="12"/>
    <n v="94"/>
    <n v="-1"/>
    <n v="376"/>
    <n v="-1"/>
    <n v="38.777007836659401"/>
    <n v="-1"/>
    <n v="9.7689301315914996"/>
    <n v="-1"/>
    <n v="5.6912789965381796"/>
    <n v="-1"/>
    <n v="9.6273623217612592"/>
    <n v="-1"/>
    <x v="11"/>
    <x v="1"/>
    <x v="0"/>
  </r>
  <r>
    <n v="5086"/>
    <n v="6640"/>
    <m/>
    <x v="3"/>
    <n v="12"/>
    <n v="723"/>
    <n v="-1"/>
    <n v="2892"/>
    <n v="-1"/>
    <n v="13.2724089874662"/>
    <n v="-1"/>
    <n v="151.65158713461801"/>
    <n v="-1"/>
    <n v="90.707524484129905"/>
    <n v="-1"/>
    <n v="1.24463489639534"/>
    <n v="-1"/>
    <x v="11"/>
    <x v="2"/>
    <x v="0"/>
  </r>
  <r>
    <n v="5086"/>
    <n v="6641"/>
    <m/>
    <x v="3"/>
    <n v="12"/>
    <n v="93"/>
    <n v="-1"/>
    <n v="372"/>
    <n v="-1"/>
    <n v="34.484844448179203"/>
    <n v="-1"/>
    <n v="46.525463293444702"/>
    <n v="-1"/>
    <n v="30.363891322002601"/>
    <n v="-1"/>
    <n v="9.4130806992720402"/>
    <n v="-1"/>
    <x v="11"/>
    <x v="3"/>
    <x v="0"/>
  </r>
  <r>
    <n v="5086"/>
    <n v="6642"/>
    <m/>
    <x v="3"/>
    <n v="12"/>
    <n v="550"/>
    <n v="-1"/>
    <n v="2200"/>
    <n v="-1"/>
    <n v="37.153067431902599"/>
    <n v="-1"/>
    <n v="48.748327758723001"/>
    <n v="-1"/>
    <n v="29.039941516333801"/>
    <n v="-1"/>
    <n v="1.6329249128890899"/>
    <n v="-1"/>
    <x v="11"/>
    <x v="4"/>
    <x v="0"/>
  </r>
  <r>
    <n v="5086"/>
    <n v="6644"/>
    <m/>
    <x v="3"/>
    <n v="12"/>
    <n v="1078"/>
    <n v="-1"/>
    <n v="4312"/>
    <n v="-1"/>
    <n v="31.320205165210002"/>
    <n v="-1"/>
    <n v="107.689897572265"/>
    <n v="-1"/>
    <n v="62.419833251077399"/>
    <n v="-1"/>
    <n v="0.83440913666882399"/>
    <n v="-1"/>
    <x v="11"/>
    <x v="19"/>
    <x v="0"/>
  </r>
  <r>
    <n v="5086"/>
    <n v="6645"/>
    <m/>
    <x v="3"/>
    <n v="12"/>
    <n v="618"/>
    <n v="-1"/>
    <n v="2472"/>
    <n v="-1"/>
    <n v="53.2265101751304"/>
    <n v="-1"/>
    <n v="42.9005202104101"/>
    <n v="-1"/>
    <n v="25.993977592126299"/>
    <n v="-1"/>
    <n v="1.45392935345551"/>
    <n v="-1"/>
    <x v="11"/>
    <x v="21"/>
    <x v="0"/>
  </r>
  <r>
    <n v="5086"/>
    <n v="6646"/>
    <m/>
    <x v="3"/>
    <n v="12"/>
    <n v="728"/>
    <n v="-1"/>
    <n v="2912"/>
    <n v="-1"/>
    <n v="44.3160887702455"/>
    <n v="-1"/>
    <n v="60.5530554918208"/>
    <n v="-1"/>
    <n v="35.098353916218699"/>
    <n v="-1"/>
    <n v="1.2376352595501099"/>
    <n v="-1"/>
    <x v="11"/>
    <x v="18"/>
    <x v="0"/>
  </r>
  <r>
    <n v="5086"/>
    <n v="6647"/>
    <m/>
    <x v="3"/>
    <n v="12"/>
    <n v="353"/>
    <n v="-1"/>
    <n v="1412"/>
    <n v="-1"/>
    <n v="54.651282965385001"/>
    <n v="-1"/>
    <n v="25.6244864769012"/>
    <n v="-1"/>
    <n v="14.8294645570107"/>
    <n v="-1"/>
    <n v="2.5423788564785901"/>
    <n v="-1"/>
    <x v="11"/>
    <x v="17"/>
    <x v="0"/>
  </r>
  <r>
    <n v="5086"/>
    <n v="6760"/>
    <m/>
    <x v="3"/>
    <n v="12"/>
    <n v="690"/>
    <n v="-1"/>
    <n v="2760"/>
    <n v="-1"/>
    <n v="11.690885468021801"/>
    <n v="-1"/>
    <n v="158.70265974499401"/>
    <n v="-1"/>
    <n v="92.080291574285297"/>
    <n v="-1"/>
    <n v="1.3055331816753799"/>
    <n v="-1"/>
    <x v="11"/>
    <x v="16"/>
    <x v="0"/>
  </r>
  <r>
    <n v="5086"/>
    <n v="6761"/>
    <m/>
    <x v="3"/>
    <n v="12"/>
    <n v="1673"/>
    <n v="-1"/>
    <n v="6692"/>
    <n v="-1"/>
    <n v="31.138754711944902"/>
    <n v="-1"/>
    <n v="163.13521086656201"/>
    <n v="-1"/>
    <n v="96.237284209145002"/>
    <n v="-1"/>
    <n v="0.54094061836568896"/>
    <n v="-1"/>
    <x v="11"/>
    <x v="20"/>
    <x v="0"/>
  </r>
  <r>
    <n v="5086"/>
    <n v="6762"/>
    <m/>
    <x v="3"/>
    <n v="12"/>
    <n v="94"/>
    <n v="-1"/>
    <n v="376"/>
    <n v="-1"/>
    <n v="38.777007836659401"/>
    <n v="-1"/>
    <n v="9.7689301315914996"/>
    <n v="-1"/>
    <n v="5.6912789965381796"/>
    <n v="-1"/>
    <n v="9.6273623217612592"/>
    <n v="-1"/>
    <x v="11"/>
    <x v="6"/>
    <x v="0"/>
  </r>
  <r>
    <n v="5086"/>
    <n v="6763"/>
    <m/>
    <x v="3"/>
    <n v="12"/>
    <n v="565"/>
    <n v="-1"/>
    <n v="2260"/>
    <n v="-1"/>
    <n v="36.883943167229504"/>
    <n v="-1"/>
    <n v="49.808224098713801"/>
    <n v="-1"/>
    <n v="29.862502797010301"/>
    <n v="-1"/>
    <n v="1.54558832566009"/>
    <n v="-1"/>
    <x v="11"/>
    <x v="7"/>
    <x v="0"/>
  </r>
  <r>
    <n v="5086"/>
    <n v="6764"/>
    <m/>
    <x v="3"/>
    <n v="12"/>
    <n v="113"/>
    <n v="-1"/>
    <n v="452"/>
    <n v="-1"/>
    <n v="37.930959408880703"/>
    <n v="-1"/>
    <n v="10.9730682992552"/>
    <n v="-1"/>
    <n v="6.3095909724278298"/>
    <n v="-1"/>
    <n v="7.9382411693908903"/>
    <n v="-1"/>
    <x v="11"/>
    <x v="8"/>
    <x v="0"/>
  </r>
  <r>
    <n v="5086"/>
    <n v="6765"/>
    <m/>
    <x v="3"/>
    <n v="12"/>
    <n v="73"/>
    <n v="-1"/>
    <n v="292"/>
    <n v="-1"/>
    <n v="26.063300024784098"/>
    <n v="-1"/>
    <n v="52.266746393108299"/>
    <n v="-1"/>
    <n v="30.158481364615"/>
    <n v="-1"/>
    <n v="11.7314599394621"/>
    <n v="-1"/>
    <x v="11"/>
    <x v="9"/>
    <x v="0"/>
  </r>
  <r>
    <n v="5086"/>
    <n v="6767"/>
    <m/>
    <x v="3"/>
    <n v="12"/>
    <n v="99"/>
    <n v="-1"/>
    <n v="396"/>
    <n v="-1"/>
    <n v="47.497638644424597"/>
    <n v="-1"/>
    <n v="7.9206757069681499"/>
    <n v="-1"/>
    <n v="5.1837473461923498"/>
    <n v="-1"/>
    <n v="8.9116177172617608"/>
    <n v="-1"/>
    <x v="11"/>
    <x v="10"/>
    <x v="0"/>
  </r>
  <r>
    <n v="5086"/>
    <n v="6768"/>
    <m/>
    <x v="3"/>
    <n v="12"/>
    <n v="242"/>
    <n v="-1"/>
    <n v="968"/>
    <n v="-1"/>
    <n v="34.415449916528502"/>
    <n v="-1"/>
    <n v="31.4796915172819"/>
    <n v="-1"/>
    <n v="18.617807138547501"/>
    <n v="-1"/>
    <n v="3.5761711907582598"/>
    <n v="-1"/>
    <x v="11"/>
    <x v="11"/>
    <x v="0"/>
  </r>
  <r>
    <n v="5086"/>
    <n v="6770"/>
    <m/>
    <x v="3"/>
    <n v="12"/>
    <n v="513"/>
    <n v="-1"/>
    <n v="2052"/>
    <n v="-1"/>
    <n v="5.0406485038218101"/>
    <n v="-1"/>
    <n v="171.95683270589601"/>
    <n v="-1"/>
    <n v="99.976281293429096"/>
    <n v="-1"/>
    <n v="1.7549773537425"/>
    <n v="-1"/>
    <x v="11"/>
    <x v="15"/>
    <x v="0"/>
  </r>
  <r>
    <n v="5086"/>
    <n v="6775"/>
    <m/>
    <x v="3"/>
    <n v="12"/>
    <n v="129"/>
    <n v="-1"/>
    <n v="516"/>
    <n v="-1"/>
    <n v="37.967074225883202"/>
    <n v="-1"/>
    <n v="13.7504898941344"/>
    <n v="-1"/>
    <n v="8.0373082648098109"/>
    <n v="-1"/>
    <n v="6.97786904793651"/>
    <n v="-1"/>
    <x v="11"/>
    <x v="12"/>
    <x v="0"/>
  </r>
  <r>
    <n v="5086"/>
    <n v="6776"/>
    <m/>
    <x v="3"/>
    <n v="12"/>
    <n v="113"/>
    <n v="-1"/>
    <n v="452"/>
    <n v="-1"/>
    <n v="38.061945953537098"/>
    <n v="-1"/>
    <n v="11.240346276523301"/>
    <n v="-1"/>
    <n v="6.4632776775961798"/>
    <n v="-1"/>
    <n v="7.9369281251111996"/>
    <n v="-1"/>
    <x v="11"/>
    <x v="13"/>
    <x v="0"/>
  </r>
  <r>
    <n v="5086"/>
    <n v="6777"/>
    <m/>
    <x v="3"/>
    <n v="12"/>
    <n v="243"/>
    <n v="-1"/>
    <n v="972"/>
    <n v="-1"/>
    <n v="33.815496587145397"/>
    <n v="-1"/>
    <n v="29.5615987400178"/>
    <n v="-1"/>
    <n v="17.486426060390201"/>
    <n v="-1"/>
    <n v="3.62335195343706"/>
    <n v="-1"/>
    <x v="11"/>
    <x v="14"/>
    <x v="0"/>
  </r>
  <r>
    <n v="5086"/>
    <n v="2959"/>
    <m/>
    <x v="3"/>
    <n v="0"/>
    <n v="2802"/>
    <n v="-1"/>
    <n v="934"/>
    <n v="-1"/>
    <n v="47.021192693306602"/>
    <n v="-1"/>
    <n v="18.471498801969599"/>
    <n v="-1"/>
    <n v="16.775049743145999"/>
    <n v="-1"/>
    <n v="3.8469498430952802"/>
    <n v="-1"/>
    <x v="12"/>
    <x v="0"/>
    <x v="0"/>
  </r>
  <r>
    <n v="5086"/>
    <n v="3659"/>
    <m/>
    <x v="3"/>
    <n v="0"/>
    <n v="6322"/>
    <n v="-1"/>
    <n v="2107.3333333333298"/>
    <n v="-1"/>
    <n v="37.850984332478902"/>
    <n v="-1"/>
    <n v="43.484117195083797"/>
    <n v="-1"/>
    <n v="38.166517252102899"/>
    <n v="-1"/>
    <n v="1.7041956817782"/>
    <n v="-1"/>
    <x v="12"/>
    <x v="0"/>
    <x v="0"/>
  </r>
  <r>
    <n v="5086"/>
    <n v="3660"/>
    <m/>
    <x v="3"/>
    <n v="0"/>
    <n v="20806"/>
    <n v="-1"/>
    <n v="6935.3333333333303"/>
    <n v="-1"/>
    <n v="38.391813895708502"/>
    <n v="-1"/>
    <n v="105.743491945451"/>
    <n v="-1"/>
    <n v="91.942514977599998"/>
    <n v="-1"/>
    <n v="0.51918933021172098"/>
    <n v="-1"/>
    <x v="12"/>
    <x v="0"/>
    <x v="0"/>
  </r>
  <r>
    <n v="5086"/>
    <n v="4524"/>
    <m/>
    <x v="3"/>
    <n v="0"/>
    <n v="5074"/>
    <n v="-1"/>
    <n v="1691.3333333333301"/>
    <n v="-1"/>
    <n v="27.165806731135699"/>
    <n v="-1"/>
    <n v="83.2854987640183"/>
    <n v="-1"/>
    <n v="73.309781279850199"/>
    <n v="-1"/>
    <n v="2.0824741622159602"/>
    <n v="-1"/>
    <x v="12"/>
    <x v="0"/>
    <x v="0"/>
  </r>
  <r>
    <n v="5086"/>
    <n v="4949"/>
    <m/>
    <x v="3"/>
    <n v="0"/>
    <n v="8178"/>
    <n v="-1"/>
    <n v="2726"/>
    <n v="-1"/>
    <n v="31.109483314875501"/>
    <n v="-1"/>
    <n v="84.945570043103999"/>
    <n v="-1"/>
    <n v="72.497577559722401"/>
    <n v="-1"/>
    <n v="1.31867444717224"/>
    <n v="-1"/>
    <x v="12"/>
    <x v="0"/>
    <x v="0"/>
  </r>
  <r>
    <n v="5086"/>
    <n v="4950"/>
    <m/>
    <x v="3"/>
    <n v="0"/>
    <n v="20737"/>
    <n v="-1"/>
    <n v="6912.3333333333303"/>
    <n v="-1"/>
    <n v="36.452503646191801"/>
    <n v="-1"/>
    <n v="106.78038424495"/>
    <n v="-1"/>
    <n v="92.861639136952803"/>
    <n v="-1"/>
    <n v="0.52076685968812297"/>
    <n v="-1"/>
    <x v="12"/>
    <x v="0"/>
    <x v="0"/>
  </r>
  <r>
    <n v="5086"/>
    <n v="4951"/>
    <m/>
    <x v="3"/>
    <n v="0"/>
    <n v="20874"/>
    <n v="-1"/>
    <n v="6958"/>
    <n v="-1"/>
    <n v="36.999853406681503"/>
    <n v="-1"/>
    <n v="106.958993981719"/>
    <n v="-1"/>
    <n v="93.0172321343736"/>
    <n v="-1"/>
    <n v="0.51763986794154704"/>
    <n v="-1"/>
    <x v="12"/>
    <x v="0"/>
    <x v="0"/>
  </r>
  <r>
    <n v="5086"/>
    <n v="4953"/>
    <m/>
    <x v="3"/>
    <n v="0"/>
    <n v="2815"/>
    <n v="-1"/>
    <n v="938.33333333333303"/>
    <n v="-1"/>
    <n v="36.353776788617502"/>
    <n v="-1"/>
    <n v="23.351217212811999"/>
    <n v="-1"/>
    <n v="20.078993555278998"/>
    <n v="-1"/>
    <n v="3.6942167643355099"/>
    <n v="-1"/>
    <x v="12"/>
    <x v="0"/>
    <x v="0"/>
  </r>
  <r>
    <n v="5086"/>
    <n v="4954"/>
    <m/>
    <x v="3"/>
    <n v="0"/>
    <n v="1352"/>
    <n v="-1"/>
    <n v="450.66666666666703"/>
    <n v="-1"/>
    <n v="41.575679656796403"/>
    <n v="-1"/>
    <n v="20.862500837376601"/>
    <n v="-1"/>
    <n v="21.998954690001099"/>
    <n v="-1"/>
    <n v="7.8889049862936602"/>
    <n v="-1"/>
    <x v="12"/>
    <x v="0"/>
    <x v="0"/>
  </r>
  <r>
    <n v="5086"/>
    <n v="6357"/>
    <m/>
    <x v="3"/>
    <n v="0"/>
    <n v="2455"/>
    <n v="-1"/>
    <n v="818.33333333333303"/>
    <n v="-1"/>
    <n v="43.954275424186797"/>
    <n v="-1"/>
    <n v="17.8476207099357"/>
    <n v="-1"/>
    <n v="16.267357991759901"/>
    <n v="-1"/>
    <n v="4.3124715300400798"/>
    <n v="-1"/>
    <x v="12"/>
    <x v="0"/>
    <x v="0"/>
  </r>
  <r>
    <n v="5086"/>
    <n v="6368"/>
    <m/>
    <x v="3"/>
    <n v="0"/>
    <n v="6285"/>
    <n v="-1"/>
    <n v="2095"/>
    <n v="-1"/>
    <n v="32.037829213178803"/>
    <n v="-1"/>
    <n v="54.573130515468002"/>
    <n v="-1"/>
    <n v="47.892594556681303"/>
    <n v="-1"/>
    <n v="1.7058461015323301"/>
    <n v="-1"/>
    <x v="12"/>
    <x v="0"/>
    <x v="0"/>
  </r>
  <r>
    <n v="5086"/>
    <n v="6639"/>
    <m/>
    <x v="3"/>
    <n v="0"/>
    <n v="1193"/>
    <n v="-1"/>
    <n v="397.66666666666703"/>
    <n v="-1"/>
    <n v="39.210542140919898"/>
    <n v="-1"/>
    <n v="10.957832493329001"/>
    <n v="-1"/>
    <n v="6.3523219277338798"/>
    <n v="-1"/>
    <n v="8.9606145272493904"/>
    <n v="-1"/>
    <x v="12"/>
    <x v="1"/>
    <x v="0"/>
  </r>
  <r>
    <n v="5086"/>
    <n v="6640"/>
    <m/>
    <x v="3"/>
    <n v="0"/>
    <n v="8653"/>
    <n v="-1"/>
    <n v="2884.3333333333298"/>
    <n v="-1"/>
    <n v="24.156361422479499"/>
    <n v="-1"/>
    <n v="116.41449239729801"/>
    <n v="-1"/>
    <n v="71.418959503943398"/>
    <n v="-1"/>
    <n v="1.2472118471729701"/>
    <n v="-1"/>
    <x v="12"/>
    <x v="2"/>
    <x v="0"/>
  </r>
  <r>
    <n v="5086"/>
    <n v="6641"/>
    <m/>
    <x v="3"/>
    <n v="0"/>
    <n v="1340"/>
    <n v="-1"/>
    <n v="446.66666666666703"/>
    <n v="-1"/>
    <n v="31.3346167583335"/>
    <n v="-1"/>
    <n v="52.664432273731698"/>
    <n v="-1"/>
    <n v="36.568544710877703"/>
    <n v="-1"/>
    <n v="7.78906717165522"/>
    <n v="-1"/>
    <x v="12"/>
    <x v="3"/>
    <x v="0"/>
  </r>
  <r>
    <n v="5086"/>
    <n v="6642"/>
    <m/>
    <x v="3"/>
    <n v="0"/>
    <n v="6307"/>
    <n v="-1"/>
    <n v="2102.3333333333298"/>
    <n v="-1"/>
    <n v="37.475419893261602"/>
    <n v="-1"/>
    <n v="46.8842643836973"/>
    <n v="-1"/>
    <n v="28.4711165957143"/>
    <n v="-1"/>
    <n v="1.70995747902204"/>
    <n v="-1"/>
    <x v="12"/>
    <x v="4"/>
    <x v="0"/>
  </r>
  <r>
    <n v="5086"/>
    <n v="6644"/>
    <m/>
    <x v="3"/>
    <n v="0"/>
    <n v="12639"/>
    <n v="-1"/>
    <n v="4213"/>
    <n v="-1"/>
    <n v="31.6930743087091"/>
    <n v="-1"/>
    <n v="108.50055804860099"/>
    <n v="-1"/>
    <n v="62.940790966738099"/>
    <n v="-1"/>
    <n v="0.85443911256526806"/>
    <n v="-1"/>
    <x v="12"/>
    <x v="19"/>
    <x v="0"/>
  </r>
  <r>
    <n v="5086"/>
    <n v="6645"/>
    <m/>
    <x v="3"/>
    <n v="0"/>
    <n v="8093"/>
    <n v="-1"/>
    <n v="2697.6666666666702"/>
    <n v="-1"/>
    <n v="52.7882171093826"/>
    <n v="-1"/>
    <n v="47.165760368847899"/>
    <n v="-1"/>
    <n v="29.807523036274201"/>
    <n v="-1"/>
    <n v="1.3320595872226699"/>
    <n v="-1"/>
    <x v="12"/>
    <x v="21"/>
    <x v="0"/>
  </r>
  <r>
    <n v="5086"/>
    <n v="6646"/>
    <m/>
    <x v="3"/>
    <n v="0"/>
    <n v="8428"/>
    <n v="-1"/>
    <n v="2809.3333333333298"/>
    <n v="-1"/>
    <n v="44.722614106186498"/>
    <n v="-1"/>
    <n v="58.584156899272799"/>
    <n v="-1"/>
    <n v="33.968732955299402"/>
    <n v="-1"/>
    <n v="1.2804011719106401"/>
    <n v="-1"/>
    <x v="12"/>
    <x v="18"/>
    <x v="0"/>
  </r>
  <r>
    <n v="5086"/>
    <n v="6647"/>
    <m/>
    <x v="3"/>
    <n v="0"/>
    <n v="4209"/>
    <n v="-1"/>
    <n v="1403"/>
    <n v="-1"/>
    <n v="54.777008984412802"/>
    <n v="-1"/>
    <n v="25.744915689328401"/>
    <n v="-1"/>
    <n v="14.9467052107737"/>
    <n v="-1"/>
    <n v="2.5623523135450901"/>
    <n v="-1"/>
    <x v="12"/>
    <x v="17"/>
    <x v="0"/>
  </r>
  <r>
    <n v="5086"/>
    <n v="6760"/>
    <m/>
    <x v="3"/>
    <n v="0"/>
    <n v="8544"/>
    <n v="-1"/>
    <n v="2848"/>
    <n v="-1"/>
    <n v="17.726442834066798"/>
    <n v="-1"/>
    <n v="141.49864204893501"/>
    <n v="-1"/>
    <n v="83.143605117079602"/>
    <n v="-1"/>
    <n v="1.26365333092049"/>
    <n v="-1"/>
    <x v="12"/>
    <x v="16"/>
    <x v="0"/>
  </r>
  <r>
    <n v="5086"/>
    <n v="6761"/>
    <m/>
    <x v="3"/>
    <n v="0"/>
    <n v="20815"/>
    <n v="-1"/>
    <n v="6938.3333333333303"/>
    <n v="-1"/>
    <n v="38.5915826129525"/>
    <n v="-1"/>
    <n v="137.51113419173899"/>
    <n v="-1"/>
    <n v="82.367138670921406"/>
    <n v="-1"/>
    <n v="0.52127333985455204"/>
    <n v="-1"/>
    <x v="12"/>
    <x v="20"/>
    <x v="0"/>
  </r>
  <r>
    <n v="5086"/>
    <n v="6762"/>
    <m/>
    <x v="3"/>
    <n v="0"/>
    <n v="1193"/>
    <n v="-1"/>
    <n v="397.66666666666703"/>
    <n v="-1"/>
    <n v="39.210542140919898"/>
    <n v="-1"/>
    <n v="10.957832493329001"/>
    <n v="-1"/>
    <n v="6.3523219277338798"/>
    <n v="-1"/>
    <n v="8.9606145272493904"/>
    <n v="-1"/>
    <x v="12"/>
    <x v="6"/>
    <x v="0"/>
  </r>
  <r>
    <n v="5086"/>
    <n v="6763"/>
    <m/>
    <x v="3"/>
    <n v="0"/>
    <n v="6332"/>
    <n v="-1"/>
    <n v="2110.6666666666702"/>
    <n v="-1"/>
    <n v="36.887484896940101"/>
    <n v="-1"/>
    <n v="47.760238999230303"/>
    <n v="-1"/>
    <n v="29.024482159967999"/>
    <n v="-1"/>
    <n v="1.6699621975249801"/>
    <n v="-1"/>
    <x v="12"/>
    <x v="7"/>
    <x v="0"/>
  </r>
  <r>
    <n v="5086"/>
    <n v="6764"/>
    <m/>
    <x v="3"/>
    <n v="0"/>
    <n v="1118"/>
    <n v="-1"/>
    <n v="372.66666666666703"/>
    <n v="-1"/>
    <n v="38.639691679271998"/>
    <n v="-1"/>
    <n v="9.4713362264652599"/>
    <n v="-1"/>
    <n v="5.4773194482442404"/>
    <n v="-1"/>
    <n v="9.3433618492582102"/>
    <n v="-1"/>
    <x v="12"/>
    <x v="8"/>
    <x v="0"/>
  </r>
  <r>
    <n v="5086"/>
    <n v="6765"/>
    <m/>
    <x v="3"/>
    <n v="0"/>
    <n v="746"/>
    <n v="-1"/>
    <n v="248.666666666667"/>
    <n v="-1"/>
    <n v="24.020992310813"/>
    <n v="-1"/>
    <n v="54.2764011743933"/>
    <n v="-1"/>
    <n v="32.219344148331501"/>
    <n v="-1"/>
    <n v="13.6893483166048"/>
    <n v="-1"/>
    <x v="12"/>
    <x v="9"/>
    <x v="0"/>
  </r>
  <r>
    <n v="5086"/>
    <n v="6767"/>
    <m/>
    <x v="3"/>
    <n v="0"/>
    <n v="1349"/>
    <n v="-1"/>
    <n v="449.66666666666703"/>
    <n v="-1"/>
    <n v="47.416893805487902"/>
    <n v="-1"/>
    <n v="9.2180495176881507"/>
    <n v="-1"/>
    <n v="6.3781563577219904"/>
    <n v="-1"/>
    <n v="7.8282092760058299"/>
    <n v="-1"/>
    <x v="12"/>
    <x v="10"/>
    <x v="0"/>
  </r>
  <r>
    <n v="5086"/>
    <n v="6768"/>
    <m/>
    <x v="3"/>
    <n v="0"/>
    <n v="2815"/>
    <n v="-1"/>
    <n v="938.33333333333303"/>
    <n v="-1"/>
    <n v="35.262181738482603"/>
    <n v="-1"/>
    <n v="30.914991852608999"/>
    <n v="-1"/>
    <n v="18.236825833975399"/>
    <n v="-1"/>
    <n v="3.6790610707552802"/>
    <n v="-1"/>
    <x v="12"/>
    <x v="11"/>
    <x v="0"/>
  </r>
  <r>
    <n v="5086"/>
    <n v="6770"/>
    <m/>
    <x v="3"/>
    <n v="0"/>
    <n v="8349"/>
    <n v="-1"/>
    <n v="2783"/>
    <n v="-1"/>
    <n v="30.831525687666801"/>
    <n v="-1"/>
    <n v="111.555112522461"/>
    <n v="-1"/>
    <n v="65.031701366672607"/>
    <n v="-1"/>
    <n v="1.2923463332428"/>
    <n v="-1"/>
    <x v="12"/>
    <x v="15"/>
    <x v="0"/>
  </r>
  <r>
    <n v="5086"/>
    <n v="6775"/>
    <m/>
    <x v="3"/>
    <n v="0"/>
    <n v="1206"/>
    <n v="-1"/>
    <n v="402"/>
    <n v="-1"/>
    <n v="38.780704647373497"/>
    <n v="-1"/>
    <n v="10.9687271819414"/>
    <n v="-1"/>
    <n v="6.5067989280205998"/>
    <n v="-1"/>
    <n v="8.8147209706459702"/>
    <n v="-1"/>
    <x v="12"/>
    <x v="12"/>
    <x v="0"/>
  </r>
  <r>
    <n v="5086"/>
    <n v="6776"/>
    <m/>
    <x v="3"/>
    <n v="0"/>
    <n v="1118"/>
    <n v="-1"/>
    <n v="372.66666666666703"/>
    <n v="-1"/>
    <n v="38.702368202863497"/>
    <n v="-1"/>
    <n v="9.5032553897320309"/>
    <n v="-1"/>
    <n v="5.4956532103853899"/>
    <n v="-1"/>
    <n v="9.3437136954573301"/>
    <n v="-1"/>
    <x v="12"/>
    <x v="13"/>
    <x v="0"/>
  </r>
  <r>
    <n v="5086"/>
    <n v="6777"/>
    <m/>
    <x v="3"/>
    <n v="0"/>
    <n v="2791"/>
    <n v="-1"/>
    <n v="930.33333333333303"/>
    <n v="-1"/>
    <n v="36.533890141502901"/>
    <n v="-1"/>
    <n v="24.509405665888401"/>
    <n v="-1"/>
    <n v="14.459581362819399"/>
    <n v="-1"/>
    <n v="3.7470226812096001"/>
    <n v="-1"/>
    <x v="12"/>
    <x v="14"/>
    <x v="0"/>
  </r>
  <r>
    <n v="5083"/>
    <n v="2959"/>
    <m/>
    <x v="3"/>
    <n v="1"/>
    <n v="243"/>
    <n v="-1"/>
    <n v="972"/>
    <n v="-1"/>
    <n v="48.026550666562201"/>
    <n v="-1"/>
    <n v="17.857860936749798"/>
    <n v="-1"/>
    <n v="16.599266754582899"/>
    <n v="-1"/>
    <n v="3.6823960740084498"/>
    <n v="-1"/>
    <x v="0"/>
    <x v="0"/>
    <x v="0"/>
  </r>
  <r>
    <n v="5083"/>
    <n v="3659"/>
    <m/>
    <x v="3"/>
    <n v="1"/>
    <n v="420"/>
    <n v="-1"/>
    <n v="1680"/>
    <n v="-1"/>
    <n v="38.488554646503999"/>
    <n v="-1"/>
    <n v="34.234641816693497"/>
    <n v="-1"/>
    <n v="30.9022583657467"/>
    <n v="-1"/>
    <n v="2.1123342447962501"/>
    <n v="-1"/>
    <x v="0"/>
    <x v="0"/>
    <x v="0"/>
  </r>
  <r>
    <n v="5083"/>
    <n v="3660"/>
    <m/>
    <x v="3"/>
    <n v="1"/>
    <n v="1415"/>
    <n v="-1"/>
    <n v="5660"/>
    <n v="-1"/>
    <n v="49.237595322504497"/>
    <n v="-1"/>
    <n v="76.773997644306505"/>
    <n v="-1"/>
    <n v="67.858805039878703"/>
    <n v="-1"/>
    <n v="0.63618589831224803"/>
    <n v="-1"/>
    <x v="0"/>
    <x v="0"/>
    <x v="0"/>
  </r>
  <r>
    <n v="5083"/>
    <n v="4524"/>
    <m/>
    <x v="3"/>
    <n v="1"/>
    <n v="382"/>
    <n v="-1"/>
    <n v="1528"/>
    <n v="-1"/>
    <n v="27.2852283991555"/>
    <n v="-1"/>
    <n v="79.780196820055295"/>
    <n v="-1"/>
    <n v="72.409004812517907"/>
    <n v="-1"/>
    <n v="2.2847322356521702"/>
    <n v="-1"/>
    <x v="0"/>
    <x v="0"/>
    <x v="0"/>
  </r>
  <r>
    <n v="5083"/>
    <n v="4949"/>
    <m/>
    <x v="3"/>
    <n v="1"/>
    <n v="811"/>
    <n v="-1"/>
    <n v="3244"/>
    <n v="-1"/>
    <n v="50.107954088442199"/>
    <n v="-1"/>
    <n v="55.817764926503202"/>
    <n v="-1"/>
    <n v="47.811787202909997"/>
    <n v="-1"/>
    <n v="1.10927610928099"/>
    <n v="-1"/>
    <x v="0"/>
    <x v="0"/>
    <x v="0"/>
  </r>
  <r>
    <n v="5083"/>
    <n v="4950"/>
    <m/>
    <x v="3"/>
    <n v="1"/>
    <n v="1392"/>
    <n v="-1"/>
    <n v="5568"/>
    <n v="-1"/>
    <n v="48.807049562649702"/>
    <n v="-1"/>
    <n v="75.731842523887906"/>
    <n v="-1"/>
    <n v="66.835445440362605"/>
    <n v="-1"/>
    <n v="0.64566404289759305"/>
    <n v="-1"/>
    <x v="0"/>
    <x v="0"/>
    <x v="0"/>
  </r>
  <r>
    <n v="5083"/>
    <n v="4951"/>
    <m/>
    <x v="3"/>
    <n v="1"/>
    <n v="1435"/>
    <n v="-1"/>
    <n v="5740"/>
    <n v="-1"/>
    <n v="47.800848915230503"/>
    <n v="-1"/>
    <n v="82.743106062407307"/>
    <n v="-1"/>
    <n v="73.091645148766304"/>
    <n v="-1"/>
    <n v="0.62739587023958499"/>
    <n v="-1"/>
    <x v="0"/>
    <x v="0"/>
    <x v="0"/>
  </r>
  <r>
    <n v="5083"/>
    <n v="4953"/>
    <m/>
    <x v="3"/>
    <n v="1"/>
    <n v="113"/>
    <n v="-1"/>
    <n v="452"/>
    <n v="-1"/>
    <n v="38.213139534630997"/>
    <n v="-1"/>
    <n v="11.020268945937501"/>
    <n v="-1"/>
    <n v="9.4958264423847094"/>
    <n v="-1"/>
    <n v="7.1758102162192099"/>
    <n v="-1"/>
    <x v="0"/>
    <x v="0"/>
    <x v="0"/>
  </r>
  <r>
    <n v="5083"/>
    <n v="4954"/>
    <m/>
    <x v="3"/>
    <n v="1"/>
    <n v="140"/>
    <n v="-1"/>
    <n v="560"/>
    <n v="-1"/>
    <n v="39.595982736074902"/>
    <n v="-1"/>
    <n v="23.2223160042237"/>
    <n v="-1"/>
    <n v="24.228328483385301"/>
    <n v="-1"/>
    <n v="6.2750201774424701"/>
    <n v="-1"/>
    <x v="0"/>
    <x v="0"/>
    <x v="0"/>
  </r>
  <r>
    <n v="5083"/>
    <n v="6357"/>
    <m/>
    <x v="3"/>
    <n v="1"/>
    <n v="233"/>
    <n v="-1"/>
    <n v="932"/>
    <n v="-1"/>
    <n v="43.639699406873703"/>
    <n v="-1"/>
    <n v="20.243611373881201"/>
    <n v="-1"/>
    <n v="18.432149412770801"/>
    <n v="-1"/>
    <n v="3.77126138277481"/>
    <n v="-1"/>
    <x v="0"/>
    <x v="0"/>
    <x v="0"/>
  </r>
  <r>
    <n v="5083"/>
    <n v="6368"/>
    <m/>
    <x v="3"/>
    <n v="1"/>
    <n v="389"/>
    <n v="-1"/>
    <n v="1556"/>
    <n v="-1"/>
    <n v="32.209153979118099"/>
    <n v="-1"/>
    <n v="42.466370970980201"/>
    <n v="-1"/>
    <n v="38.53073276504"/>
    <n v="-1"/>
    <n v="2.2820143550593901"/>
    <n v="-1"/>
    <x v="0"/>
    <x v="0"/>
    <x v="0"/>
  </r>
  <r>
    <n v="5083"/>
    <n v="6639"/>
    <m/>
    <x v="3"/>
    <n v="1"/>
    <n v="62"/>
    <n v="-1"/>
    <n v="248"/>
    <n v="-1"/>
    <n v="38.384054983041104"/>
    <n v="-1"/>
    <n v="6.5305374497504696"/>
    <n v="-1"/>
    <n v="3.8054224401899002"/>
    <n v="-1"/>
    <n v="14.371165234650199"/>
    <n v="-1"/>
    <x v="0"/>
    <x v="1"/>
    <x v="0"/>
  </r>
  <r>
    <n v="5083"/>
    <n v="6640"/>
    <m/>
    <x v="3"/>
    <n v="1"/>
    <n v="591"/>
    <n v="-1"/>
    <n v="2364"/>
    <n v="-1"/>
    <n v="43.169959051872397"/>
    <n v="-1"/>
    <n v="48.283304179543997"/>
    <n v="-1"/>
    <n v="30.911885860607502"/>
    <n v="-1"/>
    <n v="1.51069700125535"/>
    <n v="-1"/>
    <x v="0"/>
    <x v="2"/>
    <x v="0"/>
  </r>
  <r>
    <n v="5083"/>
    <n v="6641"/>
    <m/>
    <x v="3"/>
    <n v="1"/>
    <n v="138"/>
    <n v="-1"/>
    <n v="552"/>
    <n v="-1"/>
    <n v="28.590365669848602"/>
    <n v="-1"/>
    <n v="51.052658089110302"/>
    <n v="-1"/>
    <n v="35.164641789988302"/>
    <n v="-1"/>
    <n v="6.4562888217127803"/>
    <n v="-1"/>
    <x v="0"/>
    <x v="3"/>
    <x v="0"/>
  </r>
  <r>
    <n v="5083"/>
    <n v="6642"/>
    <m/>
    <x v="3"/>
    <n v="1"/>
    <n v="409"/>
    <n v="-1"/>
    <n v="1636"/>
    <n v="-1"/>
    <n v="38.387937439198701"/>
    <n v="-1"/>
    <n v="35.494293737113502"/>
    <n v="-1"/>
    <n v="22.515031351039099"/>
    <n v="-1"/>
    <n v="2.1454930047392402"/>
    <n v="-1"/>
    <x v="0"/>
    <x v="4"/>
    <x v="0"/>
  </r>
  <r>
    <n v="5083"/>
    <n v="6644"/>
    <m/>
    <x v="3"/>
    <n v="1"/>
    <n v="831"/>
    <n v="-1"/>
    <n v="3324"/>
    <n v="-1"/>
    <n v="34.0221494016495"/>
    <n v="-1"/>
    <n v="82.614185224563997"/>
    <n v="-1"/>
    <n v="47.9460915255668"/>
    <n v="-1"/>
    <n v="1.08304188057852"/>
    <n v="-1"/>
    <x v="0"/>
    <x v="19"/>
    <x v="0"/>
  </r>
  <r>
    <n v="5083"/>
    <n v="6645"/>
    <m/>
    <x v="3"/>
    <n v="1"/>
    <n v="520"/>
    <n v="-1"/>
    <n v="2080"/>
    <n v="-1"/>
    <n v="52.562606012045002"/>
    <n v="-1"/>
    <n v="36.516074726557299"/>
    <n v="-1"/>
    <n v="24.8138192820314"/>
    <n v="-1"/>
    <n v="1.7301396474483901"/>
    <n v="-1"/>
    <x v="0"/>
    <x v="21"/>
    <x v="0"/>
  </r>
  <r>
    <n v="5083"/>
    <n v="6646"/>
    <m/>
    <x v="3"/>
    <n v="1"/>
    <n v="581"/>
    <n v="-1"/>
    <n v="2324"/>
    <n v="-1"/>
    <n v="44.730913988648801"/>
    <n v="-1"/>
    <n v="49.3155244255817"/>
    <n v="-1"/>
    <n v="28.6237461967557"/>
    <n v="-1"/>
    <n v="1.54381394990767"/>
    <n v="-1"/>
    <x v="0"/>
    <x v="18"/>
    <x v="0"/>
  </r>
  <r>
    <n v="5083"/>
    <n v="6647"/>
    <m/>
    <x v="3"/>
    <n v="1"/>
    <n v="231"/>
    <n v="-1"/>
    <n v="924"/>
    <n v="-1"/>
    <n v="55.663486058272603"/>
    <n v="-1"/>
    <n v="16.426373159655299"/>
    <n v="-1"/>
    <n v="9.55738059175291"/>
    <n v="-1"/>
    <n v="3.8967423044200098"/>
    <n v="-1"/>
    <x v="0"/>
    <x v="17"/>
    <x v="0"/>
  </r>
  <r>
    <n v="5083"/>
    <n v="6760"/>
    <m/>
    <x v="3"/>
    <n v="1"/>
    <n v="780"/>
    <n v="-1"/>
    <n v="3120"/>
    <n v="-1"/>
    <n v="44.9156371641199"/>
    <n v="-1"/>
    <n v="60.632506685591402"/>
    <n v="-1"/>
    <n v="36.104132670267298"/>
    <n v="-1"/>
    <n v="1.15420335352754"/>
    <n v="-1"/>
    <x v="0"/>
    <x v="16"/>
    <x v="0"/>
  </r>
  <r>
    <n v="5083"/>
    <n v="6761"/>
    <m/>
    <x v="3"/>
    <n v="1"/>
    <n v="1416"/>
    <n v="-1"/>
    <n v="5664"/>
    <n v="-1"/>
    <n v="49.0146298092249"/>
    <n v="-1"/>
    <n v="89.416096668181694"/>
    <n v="-1"/>
    <n v="54.884173080073502"/>
    <n v="-1"/>
    <n v="0.63723240334586495"/>
    <n v="-1"/>
    <x v="0"/>
    <x v="20"/>
    <x v="0"/>
  </r>
  <r>
    <n v="5083"/>
    <n v="6762"/>
    <m/>
    <x v="3"/>
    <n v="1"/>
    <n v="62"/>
    <n v="-1"/>
    <n v="248"/>
    <n v="-1"/>
    <n v="38.384054983041104"/>
    <n v="-1"/>
    <n v="6.5305374497504696"/>
    <n v="-1"/>
    <n v="3.8054224401899002"/>
    <n v="-1"/>
    <n v="14.371165234650199"/>
    <n v="-1"/>
    <x v="0"/>
    <x v="6"/>
    <x v="0"/>
  </r>
  <r>
    <n v="5083"/>
    <n v="6763"/>
    <m/>
    <x v="3"/>
    <n v="1"/>
    <n v="437"/>
    <n v="-1"/>
    <n v="1748"/>
    <n v="-1"/>
    <n v="37.316033486954701"/>
    <n v="-1"/>
    <n v="39.9577193007134"/>
    <n v="-1"/>
    <n v="25.190672139453401"/>
    <n v="-1"/>
    <n v="1.9983506631110799"/>
    <n v="-1"/>
    <x v="0"/>
    <x v="7"/>
    <x v="0"/>
  </r>
  <r>
    <n v="5083"/>
    <n v="6764"/>
    <m/>
    <x v="3"/>
    <n v="1"/>
    <n v="98"/>
    <n v="-1"/>
    <n v="392"/>
    <n v="-1"/>
    <n v="39.064927360481903"/>
    <n v="-1"/>
    <n v="9.5280766990094907"/>
    <n v="-1"/>
    <n v="5.5086071391021303"/>
    <n v="-1"/>
    <n v="8.20229894584328"/>
    <n v="-1"/>
    <x v="0"/>
    <x v="8"/>
    <x v="0"/>
  </r>
  <r>
    <n v="5083"/>
    <n v="6765"/>
    <m/>
    <x v="3"/>
    <n v="1"/>
    <n v="62"/>
    <n v="-1"/>
    <n v="248"/>
    <n v="-1"/>
    <n v="21.785041529568801"/>
    <n v="-1"/>
    <n v="51.112480452341103"/>
    <n v="-1"/>
    <n v="30.0810315494296"/>
    <n v="-1"/>
    <n v="13.324679074750501"/>
    <n v="-1"/>
    <x v="0"/>
    <x v="9"/>
    <x v="0"/>
  </r>
  <r>
    <n v="5083"/>
    <n v="6767"/>
    <m/>
    <x v="3"/>
    <n v="1"/>
    <n v="150"/>
    <n v="-1"/>
    <n v="600"/>
    <n v="-1"/>
    <n v="47.575452517015599"/>
    <n v="-1"/>
    <n v="11.669618800000601"/>
    <n v="-1"/>
    <n v="7.8930375557156296"/>
    <n v="-1"/>
    <n v="6.0233960403919298"/>
    <n v="-1"/>
    <x v="0"/>
    <x v="10"/>
    <x v="0"/>
  </r>
  <r>
    <n v="5083"/>
    <n v="6768"/>
    <m/>
    <x v="3"/>
    <n v="1"/>
    <n v="114"/>
    <n v="-1"/>
    <n v="456"/>
    <n v="-1"/>
    <n v="38.668503580564497"/>
    <n v="-1"/>
    <n v="10.923254189447601"/>
    <n v="-1"/>
    <n v="6.4625524894063098"/>
    <n v="-1"/>
    <n v="7.5809160190975504"/>
    <n v="-1"/>
    <x v="0"/>
    <x v="11"/>
    <x v="0"/>
  </r>
  <r>
    <n v="5083"/>
    <n v="6770"/>
    <m/>
    <x v="3"/>
    <n v="1"/>
    <n v="815"/>
    <n v="-1"/>
    <n v="3260"/>
    <n v="-1"/>
    <n v="52.705625830909597"/>
    <n v="-1"/>
    <n v="54.4736987732731"/>
    <n v="-1"/>
    <n v="31.9475342711035"/>
    <n v="-1"/>
    <n v="1.1043431557090599"/>
    <n v="-1"/>
    <x v="0"/>
    <x v="15"/>
    <x v="0"/>
  </r>
  <r>
    <n v="5083"/>
    <n v="6775"/>
    <m/>
    <x v="3"/>
    <n v="1"/>
    <n v="81"/>
    <n v="-1"/>
    <n v="324"/>
    <n v="-1"/>
    <n v="38.965101601020898"/>
    <n v="-1"/>
    <n v="8.3838025441518393"/>
    <n v="-1"/>
    <n v="4.9455187845629798"/>
    <n v="-1"/>
    <n v="10.962362741728599"/>
    <n v="-1"/>
    <x v="0"/>
    <x v="12"/>
    <x v="0"/>
  </r>
  <r>
    <n v="5083"/>
    <n v="6776"/>
    <m/>
    <x v="3"/>
    <n v="1"/>
    <n v="98"/>
    <n v="-1"/>
    <n v="392"/>
    <n v="-1"/>
    <n v="39.073960863799499"/>
    <n v="-1"/>
    <n v="9.5496198773941092"/>
    <n v="-1"/>
    <n v="5.5210622137197403"/>
    <n v="-1"/>
    <n v="8.2039970863093092"/>
    <n v="-1"/>
    <x v="0"/>
    <x v="13"/>
    <x v="0"/>
  </r>
  <r>
    <n v="5083"/>
    <n v="6777"/>
    <m/>
    <x v="3"/>
    <n v="1"/>
    <n v="116"/>
    <n v="-1"/>
    <n v="464"/>
    <n v="-1"/>
    <n v="38.120554650832098"/>
    <n v="-1"/>
    <n v="11.717368106781899"/>
    <n v="-1"/>
    <n v="6.9316035452560802"/>
    <n v="-1"/>
    <n v="7.6776113172165896"/>
    <n v="-1"/>
    <x v="0"/>
    <x v="14"/>
    <x v="0"/>
  </r>
  <r>
    <n v="5083"/>
    <n v="2959"/>
    <m/>
    <x v="3"/>
    <n v="2"/>
    <n v="243"/>
    <n v="-1"/>
    <n v="972"/>
    <n v="-1"/>
    <n v="47.658296978061301"/>
    <n v="-1"/>
    <n v="18.5610590736575"/>
    <n v="-1"/>
    <n v="17.172244904671501"/>
    <n v="-1"/>
    <n v="3.6985511378926699"/>
    <n v="-1"/>
    <x v="1"/>
    <x v="0"/>
    <x v="0"/>
  </r>
  <r>
    <n v="5083"/>
    <n v="3659"/>
    <m/>
    <x v="3"/>
    <n v="2"/>
    <n v="554"/>
    <n v="-1"/>
    <n v="2216"/>
    <n v="-1"/>
    <n v="37.971443714585398"/>
    <n v="-1"/>
    <n v="46.133859167600001"/>
    <n v="-1"/>
    <n v="40.887991557369403"/>
    <n v="-1"/>
    <n v="1.62537860743342"/>
    <n v="-1"/>
    <x v="1"/>
    <x v="0"/>
    <x v="0"/>
  </r>
  <r>
    <n v="5083"/>
    <n v="3660"/>
    <m/>
    <x v="3"/>
    <n v="2"/>
    <n v="1819"/>
    <n v="-1"/>
    <n v="7276"/>
    <n v="-1"/>
    <n v="45.697956218938202"/>
    <n v="-1"/>
    <n v="94.375693927880107"/>
    <n v="-1"/>
    <n v="82.463034227124894"/>
    <n v="-1"/>
    <n v="0.49521863166066499"/>
    <n v="-1"/>
    <x v="1"/>
    <x v="0"/>
    <x v="0"/>
  </r>
  <r>
    <n v="5083"/>
    <n v="4524"/>
    <m/>
    <x v="3"/>
    <n v="2"/>
    <n v="438"/>
    <n v="-1"/>
    <n v="1752"/>
    <n v="-1"/>
    <n v="26.269028785353498"/>
    <n v="-1"/>
    <n v="85.047475388438997"/>
    <n v="-1"/>
    <n v="76.055250807395396"/>
    <n v="-1"/>
    <n v="2.00642827675573"/>
    <n v="-1"/>
    <x v="1"/>
    <x v="0"/>
    <x v="0"/>
  </r>
  <r>
    <n v="5083"/>
    <n v="4949"/>
    <m/>
    <x v="3"/>
    <n v="2"/>
    <n v="814"/>
    <n v="-1"/>
    <n v="3256"/>
    <n v="-1"/>
    <n v="49.682600253536599"/>
    <n v="-1"/>
    <n v="56.9844802265171"/>
    <n v="-1"/>
    <n v="48.872004701696603"/>
    <n v="-1"/>
    <n v="1.10395204978352"/>
    <n v="-1"/>
    <x v="1"/>
    <x v="0"/>
    <x v="0"/>
  </r>
  <r>
    <n v="5083"/>
    <n v="4950"/>
    <m/>
    <x v="3"/>
    <n v="2"/>
    <n v="1799"/>
    <n v="-1"/>
    <n v="7196"/>
    <n v="-1"/>
    <n v="45.055054438353501"/>
    <n v="-1"/>
    <n v="93.504232094894505"/>
    <n v="-1"/>
    <n v="81.869755743930497"/>
    <n v="-1"/>
    <n v="0.49952403242210602"/>
    <n v="-1"/>
    <x v="1"/>
    <x v="0"/>
    <x v="0"/>
  </r>
  <r>
    <n v="5083"/>
    <n v="4951"/>
    <m/>
    <x v="3"/>
    <n v="2"/>
    <n v="1808"/>
    <n v="-1"/>
    <n v="7232"/>
    <n v="-1"/>
    <n v="42.212582410605599"/>
    <n v="-1"/>
    <n v="100.941274581759"/>
    <n v="-1"/>
    <n v="88.317965556011899"/>
    <n v="-1"/>
    <n v="0.49818585904060297"/>
    <n v="-1"/>
    <x v="1"/>
    <x v="0"/>
    <x v="0"/>
  </r>
  <r>
    <n v="5083"/>
    <n v="4953"/>
    <m/>
    <x v="3"/>
    <n v="2"/>
    <n v="246"/>
    <n v="-1"/>
    <n v="984"/>
    <n v="-1"/>
    <n v="36.619650376671601"/>
    <n v="-1"/>
    <n v="22.8857093501659"/>
    <n v="-1"/>
    <n v="19.701740772905801"/>
    <n v="-1"/>
    <n v="3.6634986645369598"/>
    <n v="-1"/>
    <x v="1"/>
    <x v="0"/>
    <x v="0"/>
  </r>
  <r>
    <n v="5083"/>
    <n v="4954"/>
    <m/>
    <x v="3"/>
    <n v="2"/>
    <n v="160"/>
    <n v="-1"/>
    <n v="640"/>
    <n v="-1"/>
    <n v="39.497818155733597"/>
    <n v="-1"/>
    <n v="26.4595230021338"/>
    <n v="-1"/>
    <n v="27.423411898926599"/>
    <n v="-1"/>
    <n v="5.6448234389956902"/>
    <n v="-1"/>
    <x v="1"/>
    <x v="0"/>
    <x v="0"/>
  </r>
  <r>
    <n v="5083"/>
    <n v="6357"/>
    <m/>
    <x v="3"/>
    <n v="2"/>
    <n v="243"/>
    <n v="-1"/>
    <n v="972"/>
    <n v="-1"/>
    <n v="43.712568662412998"/>
    <n v="-1"/>
    <n v="21.428973636697599"/>
    <n v="-1"/>
    <n v="19.643144577307201"/>
    <n v="-1"/>
    <n v="3.7020871621103102"/>
    <n v="-1"/>
    <x v="1"/>
    <x v="0"/>
    <x v="0"/>
  </r>
  <r>
    <n v="5083"/>
    <n v="6368"/>
    <m/>
    <x v="3"/>
    <n v="2"/>
    <n v="553"/>
    <n v="-1"/>
    <n v="2212"/>
    <n v="-1"/>
    <n v="31.007840590564602"/>
    <n v="-1"/>
    <n v="61.284071796708297"/>
    <n v="-1"/>
    <n v="54.264983840870002"/>
    <n v="-1"/>
    <n v="1.6104572773590999"/>
    <n v="-1"/>
    <x v="1"/>
    <x v="0"/>
    <x v="0"/>
  </r>
  <r>
    <n v="5083"/>
    <n v="6639"/>
    <m/>
    <x v="3"/>
    <n v="2"/>
    <n v="79"/>
    <n v="-1"/>
    <n v="316"/>
    <n v="-1"/>
    <n v="39.308594927184501"/>
    <n v="-1"/>
    <n v="8.1476713028341408"/>
    <n v="-1"/>
    <n v="4.7304816983915696"/>
    <n v="-1"/>
    <n v="11.052423424663999"/>
    <n v="-1"/>
    <x v="1"/>
    <x v="1"/>
    <x v="0"/>
  </r>
  <r>
    <n v="5083"/>
    <n v="6640"/>
    <m/>
    <x v="3"/>
    <n v="2"/>
    <n v="796"/>
    <n v="-1"/>
    <n v="3184"/>
    <n v="-1"/>
    <n v="38.392784216518002"/>
    <n v="-1"/>
    <n v="74.423347648824304"/>
    <n v="-1"/>
    <n v="46.525732953995501"/>
    <n v="-1"/>
    <n v="1.1308277631286101"/>
    <n v="-1"/>
    <x v="1"/>
    <x v="2"/>
    <x v="0"/>
  </r>
  <r>
    <n v="5083"/>
    <n v="6641"/>
    <m/>
    <x v="3"/>
    <n v="2"/>
    <n v="152"/>
    <n v="-1"/>
    <n v="608"/>
    <n v="-1"/>
    <n v="32.652547715322598"/>
    <n v="-1"/>
    <n v="49.004395936629102"/>
    <n v="-1"/>
    <n v="33.544003389379199"/>
    <n v="-1"/>
    <n v="5.9114745275555398"/>
    <n v="-1"/>
    <x v="1"/>
    <x v="3"/>
    <x v="0"/>
  </r>
  <r>
    <n v="5083"/>
    <n v="6642"/>
    <m/>
    <x v="3"/>
    <n v="2"/>
    <n v="547"/>
    <n v="-1"/>
    <n v="2188"/>
    <n v="-1"/>
    <n v="37.777861368649098"/>
    <n v="-1"/>
    <n v="46.549271723954703"/>
    <n v="-1"/>
    <n v="28.734114425512701"/>
    <n v="-1"/>
    <n v="1.6456608142307501"/>
    <n v="-1"/>
    <x v="1"/>
    <x v="4"/>
    <x v="0"/>
  </r>
  <r>
    <n v="5083"/>
    <n v="6644"/>
    <m/>
    <x v="3"/>
    <n v="2"/>
    <n v="1064"/>
    <n v="-1"/>
    <n v="4256"/>
    <n v="-1"/>
    <n v="32.153533852920198"/>
    <n v="-1"/>
    <n v="102.343321306099"/>
    <n v="-1"/>
    <n v="59.4348749806501"/>
    <n v="-1"/>
    <n v="0.84579235222311"/>
    <n v="-1"/>
    <x v="1"/>
    <x v="19"/>
    <x v="0"/>
  </r>
  <r>
    <n v="5083"/>
    <n v="6645"/>
    <m/>
    <x v="3"/>
    <n v="2"/>
    <n v="716"/>
    <n v="-1"/>
    <n v="2864"/>
    <n v="-1"/>
    <n v="52.413355960361997"/>
    <n v="-1"/>
    <n v="49.685098804121601"/>
    <n v="-1"/>
    <n v="31.951260396118201"/>
    <n v="-1"/>
    <n v="1.2535822735903099"/>
    <n v="-1"/>
    <x v="1"/>
    <x v="21"/>
    <x v="0"/>
  </r>
  <r>
    <n v="5083"/>
    <n v="6646"/>
    <m/>
    <x v="3"/>
    <n v="2"/>
    <n v="702"/>
    <n v="-1"/>
    <n v="2808"/>
    <n v="-1"/>
    <n v="44.7140960426417"/>
    <n v="-1"/>
    <n v="57.793472834373603"/>
    <n v="-1"/>
    <n v="33.5372482886904"/>
    <n v="-1"/>
    <n v="1.28232379248241"/>
    <n v="-1"/>
    <x v="1"/>
    <x v="18"/>
    <x v="0"/>
  </r>
  <r>
    <n v="5083"/>
    <n v="6647"/>
    <m/>
    <x v="3"/>
    <n v="2"/>
    <n v="367"/>
    <n v="-1"/>
    <n v="1468"/>
    <n v="-1"/>
    <n v="55.092319841423702"/>
    <n v="-1"/>
    <n v="26.5709345049017"/>
    <n v="-1"/>
    <n v="15.4276139595442"/>
    <n v="-1"/>
    <n v="2.4505035886457298"/>
    <n v="-1"/>
    <x v="1"/>
    <x v="17"/>
    <x v="0"/>
  </r>
  <r>
    <n v="5083"/>
    <n v="6760"/>
    <m/>
    <x v="3"/>
    <n v="2"/>
    <n v="742"/>
    <n v="-1"/>
    <n v="2968"/>
    <n v="-1"/>
    <n v="26.6856877064644"/>
    <n v="-1"/>
    <n v="115.879314067685"/>
    <n v="-1"/>
    <n v="69.003296081235803"/>
    <n v="-1"/>
    <n v="1.2116895269783901"/>
    <n v="-1"/>
    <x v="1"/>
    <x v="16"/>
    <x v="0"/>
  </r>
  <r>
    <n v="5083"/>
    <n v="6761"/>
    <m/>
    <x v="3"/>
    <n v="2"/>
    <n v="1817"/>
    <n v="-1"/>
    <n v="7268"/>
    <n v="-1"/>
    <n v="45.426308591098703"/>
    <n v="-1"/>
    <n v="110.21635185507201"/>
    <n v="-1"/>
    <n v="66.602180284698505"/>
    <n v="-1"/>
    <n v="0.49708366680893801"/>
    <n v="-1"/>
    <x v="1"/>
    <x v="20"/>
    <x v="0"/>
  </r>
  <r>
    <n v="5083"/>
    <n v="6762"/>
    <m/>
    <x v="3"/>
    <n v="2"/>
    <n v="79"/>
    <n v="-1"/>
    <n v="316"/>
    <n v="-1"/>
    <n v="39.308594927184501"/>
    <n v="-1"/>
    <n v="8.1476713028341408"/>
    <n v="-1"/>
    <n v="4.7304816983915696"/>
    <n v="-1"/>
    <n v="11.052423424663999"/>
    <n v="-1"/>
    <x v="1"/>
    <x v="6"/>
    <x v="0"/>
  </r>
  <r>
    <n v="5083"/>
    <n v="6763"/>
    <m/>
    <x v="3"/>
    <n v="2"/>
    <n v="547"/>
    <n v="-1"/>
    <n v="2188"/>
    <n v="-1"/>
    <n v="36.861405136467901"/>
    <n v="-1"/>
    <n v="51.549851281048902"/>
    <n v="-1"/>
    <n v="31.797430793228401"/>
    <n v="-1"/>
    <n v="1.6317510098524"/>
    <n v="-1"/>
    <x v="1"/>
    <x v="7"/>
    <x v="0"/>
  </r>
  <r>
    <n v="5083"/>
    <n v="6764"/>
    <m/>
    <x v="3"/>
    <n v="2"/>
    <n v="99"/>
    <n v="-1"/>
    <n v="396"/>
    <n v="-1"/>
    <n v="38.849064723818003"/>
    <n v="-1"/>
    <n v="9.96892669419063"/>
    <n v="-1"/>
    <n v="5.8134917544907196"/>
    <n v="-1"/>
    <n v="8.8832329581843208"/>
    <n v="-1"/>
    <x v="1"/>
    <x v="8"/>
    <x v="0"/>
  </r>
  <r>
    <n v="5083"/>
    <n v="6765"/>
    <m/>
    <x v="3"/>
    <n v="2"/>
    <n v="70"/>
    <n v="-1"/>
    <n v="280"/>
    <n v="-1"/>
    <n v="19.867860282934998"/>
    <n v="-1"/>
    <n v="58.2045162715389"/>
    <n v="-1"/>
    <n v="35.437730766208198"/>
    <n v="-1"/>
    <n v="10.766478296430099"/>
    <n v="-1"/>
    <x v="1"/>
    <x v="9"/>
    <x v="0"/>
  </r>
  <r>
    <n v="5083"/>
    <n v="6767"/>
    <m/>
    <x v="3"/>
    <n v="2"/>
    <n v="151"/>
    <n v="-1"/>
    <n v="604"/>
    <n v="-1"/>
    <n v="46.467246959369703"/>
    <n v="-1"/>
    <n v="12.2437248536756"/>
    <n v="-1"/>
    <n v="8.4467282514247799"/>
    <n v="-1"/>
    <n v="5.9396033282872303"/>
    <n v="-1"/>
    <x v="1"/>
    <x v="10"/>
    <x v="0"/>
  </r>
  <r>
    <n v="5083"/>
    <n v="6768"/>
    <m/>
    <x v="3"/>
    <n v="2"/>
    <n v="248"/>
    <n v="-1"/>
    <n v="992"/>
    <n v="-1"/>
    <n v="35.355722102680303"/>
    <n v="-1"/>
    <n v="31.181713726131701"/>
    <n v="-1"/>
    <n v="18.415563944635601"/>
    <n v="-1"/>
    <n v="3.63110973156481"/>
    <n v="-1"/>
    <x v="1"/>
    <x v="11"/>
    <x v="0"/>
  </r>
  <r>
    <n v="5083"/>
    <n v="6770"/>
    <m/>
    <x v="3"/>
    <n v="2"/>
    <n v="830"/>
    <n v="-1"/>
    <n v="3320"/>
    <n v="-1"/>
    <n v="51.6510759446642"/>
    <n v="-1"/>
    <n v="56.971212553334901"/>
    <n v="-1"/>
    <n v="33.461568728213102"/>
    <n v="-1"/>
    <n v="1.08489632669951"/>
    <n v="-1"/>
    <x v="1"/>
    <x v="15"/>
    <x v="0"/>
  </r>
  <r>
    <n v="5083"/>
    <n v="6775"/>
    <m/>
    <x v="3"/>
    <n v="2"/>
    <n v="75"/>
    <n v="-1"/>
    <n v="300"/>
    <n v="-1"/>
    <n v="38.403371477807802"/>
    <n v="-1"/>
    <n v="7.83766363607399"/>
    <n v="-1"/>
    <n v="4.8520061615939696"/>
    <n v="-1"/>
    <n v="11.5146525662795"/>
    <n v="-1"/>
    <x v="1"/>
    <x v="12"/>
    <x v="0"/>
  </r>
  <r>
    <n v="5083"/>
    <n v="6776"/>
    <m/>
    <x v="3"/>
    <n v="2"/>
    <n v="99"/>
    <n v="-1"/>
    <n v="396"/>
    <n v="-1"/>
    <n v="38.909246485773799"/>
    <n v="-1"/>
    <n v="9.8873784907428792"/>
    <n v="-1"/>
    <n v="5.7659360022136701"/>
    <n v="-1"/>
    <n v="8.8833984241139206"/>
    <n v="-1"/>
    <x v="1"/>
    <x v="13"/>
    <x v="0"/>
  </r>
  <r>
    <n v="5083"/>
    <n v="6777"/>
    <m/>
    <x v="3"/>
    <n v="2"/>
    <n v="231"/>
    <n v="-1"/>
    <n v="924"/>
    <n v="-1"/>
    <n v="38.169238258168598"/>
    <n v="-1"/>
    <n v="22.605655281414101"/>
    <n v="-1"/>
    <n v="13.364275236760999"/>
    <n v="-1"/>
    <n v="3.7747713043842301"/>
    <n v="-1"/>
    <x v="1"/>
    <x v="14"/>
    <x v="0"/>
  </r>
  <r>
    <n v="5083"/>
    <n v="2959"/>
    <m/>
    <x v="3"/>
    <n v="3"/>
    <n v="224"/>
    <n v="-1"/>
    <n v="896"/>
    <n v="-1"/>
    <n v="47.111756298389103"/>
    <n v="-1"/>
    <n v="16.8806306947758"/>
    <n v="-1"/>
    <n v="15.939980596117699"/>
    <n v="-1"/>
    <n v="4.0164554031676598"/>
    <n v="-1"/>
    <x v="2"/>
    <x v="0"/>
    <x v="0"/>
  </r>
  <r>
    <n v="5083"/>
    <n v="3659"/>
    <m/>
    <x v="3"/>
    <n v="3"/>
    <n v="515"/>
    <n v="-1"/>
    <n v="2060"/>
    <n v="-1"/>
    <n v="38.406251670635697"/>
    <n v="-1"/>
    <n v="43.361807590789297"/>
    <n v="-1"/>
    <n v="38.735174836462598"/>
    <n v="-1"/>
    <n v="1.74510622172602"/>
    <n v="-1"/>
    <x v="2"/>
    <x v="0"/>
    <x v="0"/>
  </r>
  <r>
    <n v="5083"/>
    <n v="3660"/>
    <m/>
    <x v="3"/>
    <n v="3"/>
    <n v="1773"/>
    <n v="-1"/>
    <n v="7092"/>
    <n v="-1"/>
    <n v="46.965305475406502"/>
    <n v="-1"/>
    <n v="92.2243203517111"/>
    <n v="-1"/>
    <n v="80.999695425574203"/>
    <n v="-1"/>
    <n v="0.50840325183234403"/>
    <n v="-1"/>
    <x v="2"/>
    <x v="0"/>
    <x v="0"/>
  </r>
  <r>
    <n v="5083"/>
    <n v="4524"/>
    <m/>
    <x v="3"/>
    <n v="3"/>
    <n v="410"/>
    <n v="-1"/>
    <n v="1640"/>
    <n v="-1"/>
    <n v="25.981544918799599"/>
    <n v="-1"/>
    <n v="93.435650104307399"/>
    <n v="-1"/>
    <n v="83.664010865744601"/>
    <n v="-1"/>
    <n v="2.1514297013219701"/>
    <n v="-1"/>
    <x v="2"/>
    <x v="0"/>
    <x v="0"/>
  </r>
  <r>
    <n v="5083"/>
    <n v="4949"/>
    <m/>
    <x v="3"/>
    <n v="3"/>
    <n v="814"/>
    <n v="-1"/>
    <n v="3256"/>
    <n v="-1"/>
    <n v="49.932792286931203"/>
    <n v="-1"/>
    <n v="55.523821096346403"/>
    <n v="-1"/>
    <n v="47.722826134546899"/>
    <n v="-1"/>
    <n v="1.1004393400324699"/>
    <n v="-1"/>
    <x v="2"/>
    <x v="0"/>
    <x v="0"/>
  </r>
  <r>
    <n v="5083"/>
    <n v="4950"/>
    <m/>
    <x v="3"/>
    <n v="3"/>
    <n v="1783"/>
    <n v="-1"/>
    <n v="7132"/>
    <n v="-1"/>
    <n v="44.7370648889422"/>
    <n v="-1"/>
    <n v="95.881491528518694"/>
    <n v="-1"/>
    <n v="84.146546025196002"/>
    <n v="-1"/>
    <n v="0.50508078738381401"/>
    <n v="-1"/>
    <x v="2"/>
    <x v="0"/>
    <x v="0"/>
  </r>
  <r>
    <n v="5083"/>
    <n v="4951"/>
    <m/>
    <x v="3"/>
    <n v="3"/>
    <n v="1784"/>
    <n v="-1"/>
    <n v="7136"/>
    <n v="-1"/>
    <n v="42.881033385357"/>
    <n v="-1"/>
    <n v="98.479792805357107"/>
    <n v="-1"/>
    <n v="86.603309346433306"/>
    <n v="-1"/>
    <n v="0.50454491787665101"/>
    <n v="-1"/>
    <x v="2"/>
    <x v="0"/>
    <x v="0"/>
  </r>
  <r>
    <n v="5083"/>
    <n v="4953"/>
    <m/>
    <x v="3"/>
    <n v="3"/>
    <n v="270"/>
    <n v="-1"/>
    <n v="1080"/>
    <n v="-1"/>
    <n v="36.6676397068426"/>
    <n v="-1"/>
    <n v="26.385136988742001"/>
    <n v="-1"/>
    <n v="22.787380007270901"/>
    <n v="-1"/>
    <n v="3.26133791871495"/>
    <n v="-1"/>
    <x v="2"/>
    <x v="0"/>
    <x v="0"/>
  </r>
  <r>
    <n v="5083"/>
    <n v="4954"/>
    <m/>
    <x v="3"/>
    <n v="3"/>
    <n v="128"/>
    <n v="-1"/>
    <n v="512"/>
    <n v="-1"/>
    <n v="42.396545474830397"/>
    <n v="-1"/>
    <n v="19.7228888343714"/>
    <n v="-1"/>
    <n v="20.745129933543101"/>
    <n v="-1"/>
    <n v="6.8388184931228997"/>
    <n v="-1"/>
    <x v="2"/>
    <x v="0"/>
    <x v="0"/>
  </r>
  <r>
    <n v="5083"/>
    <n v="6357"/>
    <m/>
    <x v="3"/>
    <n v="3"/>
    <n v="237"/>
    <n v="-1"/>
    <n v="948"/>
    <n v="-1"/>
    <n v="43.663099285829702"/>
    <n v="-1"/>
    <n v="20.687340375237699"/>
    <n v="-1"/>
    <n v="18.934888542615202"/>
    <n v="-1"/>
    <n v="3.7311059750840601"/>
    <n v="-1"/>
    <x v="2"/>
    <x v="0"/>
    <x v="0"/>
  </r>
  <r>
    <n v="5083"/>
    <n v="6368"/>
    <m/>
    <x v="3"/>
    <n v="3"/>
    <n v="519"/>
    <n v="-1"/>
    <n v="2076"/>
    <n v="-1"/>
    <n v="32.597407072530203"/>
    <n v="-1"/>
    <n v="54.623145111604401"/>
    <n v="-1"/>
    <n v="48.805244063561297"/>
    <n v="-1"/>
    <n v="1.72485637395282"/>
    <n v="-1"/>
    <x v="2"/>
    <x v="0"/>
    <x v="0"/>
  </r>
  <r>
    <n v="5083"/>
    <n v="6639"/>
    <m/>
    <x v="3"/>
    <n v="3"/>
    <n v="67"/>
    <n v="-1"/>
    <n v="268"/>
    <n v="-1"/>
    <n v="38.8794716962623"/>
    <n v="-1"/>
    <n v="6.9456320694157103"/>
    <n v="-1"/>
    <n v="4.0118216697955598"/>
    <n v="-1"/>
    <n v="12.6964989897512"/>
    <n v="-1"/>
    <x v="2"/>
    <x v="1"/>
    <x v="0"/>
  </r>
  <r>
    <n v="5083"/>
    <n v="6640"/>
    <m/>
    <x v="3"/>
    <n v="3"/>
    <n v="754"/>
    <n v="-1"/>
    <n v="3016"/>
    <n v="-1"/>
    <n v="18.993576384959798"/>
    <n v="-1"/>
    <n v="133.54187828212699"/>
    <n v="-1"/>
    <n v="83.996731883230495"/>
    <n v="-1"/>
    <n v="1.1931711251500601"/>
    <n v="-1"/>
    <x v="2"/>
    <x v="2"/>
    <x v="0"/>
  </r>
  <r>
    <n v="5083"/>
    <n v="6641"/>
    <m/>
    <x v="3"/>
    <n v="3"/>
    <n v="133"/>
    <n v="-1"/>
    <n v="532"/>
    <n v="-1"/>
    <n v="29.4458022474271"/>
    <n v="-1"/>
    <n v="56.909204474434297"/>
    <n v="-1"/>
    <n v="39.149565608964998"/>
    <n v="-1"/>
    <n v="6.4987285183905596"/>
    <n v="-1"/>
    <x v="2"/>
    <x v="3"/>
    <x v="0"/>
  </r>
  <r>
    <n v="5083"/>
    <n v="6642"/>
    <m/>
    <x v="3"/>
    <n v="3"/>
    <n v="521"/>
    <n v="-1"/>
    <n v="2084"/>
    <n v="-1"/>
    <n v="38.322911787131503"/>
    <n v="-1"/>
    <n v="46.084369655712699"/>
    <n v="-1"/>
    <n v="28.6658129789997"/>
    <n v="-1"/>
    <n v="1.72690737175903"/>
    <n v="-1"/>
    <x v="2"/>
    <x v="4"/>
    <x v="0"/>
  </r>
  <r>
    <n v="5083"/>
    <n v="6644"/>
    <m/>
    <x v="3"/>
    <n v="3"/>
    <n v="1052"/>
    <n v="-1"/>
    <n v="4208"/>
    <n v="-1"/>
    <n v="31.8932657274425"/>
    <n v="-1"/>
    <n v="104.190416007656"/>
    <n v="-1"/>
    <n v="60.127155830906602"/>
    <n v="-1"/>
    <n v="0.85508344610557496"/>
    <n v="-1"/>
    <x v="2"/>
    <x v="19"/>
    <x v="0"/>
  </r>
  <r>
    <n v="5083"/>
    <n v="6645"/>
    <m/>
    <x v="3"/>
    <n v="3"/>
    <n v="750"/>
    <n v="-1"/>
    <n v="3000"/>
    <n v="-1"/>
    <n v="52.298341138010699"/>
    <n v="-1"/>
    <n v="52.142928150856697"/>
    <n v="-1"/>
    <n v="33.8550918644452"/>
    <n v="-1"/>
    <n v="1.18707182063327"/>
    <n v="-1"/>
    <x v="2"/>
    <x v="21"/>
    <x v="0"/>
  </r>
  <r>
    <n v="5083"/>
    <n v="6646"/>
    <m/>
    <x v="3"/>
    <n v="3"/>
    <n v="694"/>
    <n v="-1"/>
    <n v="2776"/>
    <n v="-1"/>
    <n v="45.0044641934889"/>
    <n v="-1"/>
    <n v="57.587923754757703"/>
    <n v="-1"/>
    <n v="33.202021593892603"/>
    <n v="-1"/>
    <n v="1.29488070057452"/>
    <n v="-1"/>
    <x v="2"/>
    <x v="18"/>
    <x v="0"/>
  </r>
  <r>
    <n v="5083"/>
    <n v="6647"/>
    <m/>
    <x v="3"/>
    <n v="3"/>
    <n v="359"/>
    <n v="-1"/>
    <n v="1436"/>
    <n v="-1"/>
    <n v="55.344348886596102"/>
    <n v="-1"/>
    <n v="25.6870285708486"/>
    <n v="-1"/>
    <n v="14.8410019927778"/>
    <n v="-1"/>
    <n v="2.5103274698640798"/>
    <n v="-1"/>
    <x v="2"/>
    <x v="17"/>
    <x v="0"/>
  </r>
  <r>
    <n v="5083"/>
    <n v="6760"/>
    <m/>
    <x v="3"/>
    <n v="3"/>
    <n v="716"/>
    <n v="-1"/>
    <n v="2864"/>
    <n v="-1"/>
    <n v="13.850072066140701"/>
    <n v="-1"/>
    <n v="154.31373856756099"/>
    <n v="-1"/>
    <n v="91.510709785876799"/>
    <n v="-1"/>
    <n v="1.2565888131613101"/>
    <n v="-1"/>
    <x v="2"/>
    <x v="16"/>
    <x v="0"/>
  </r>
  <r>
    <n v="5083"/>
    <n v="6761"/>
    <m/>
    <x v="3"/>
    <n v="3"/>
    <n v="1774"/>
    <n v="-1"/>
    <n v="7096"/>
    <n v="-1"/>
    <n v="46.874185730731199"/>
    <n v="-1"/>
    <n v="108.236519362666"/>
    <n v="-1"/>
    <n v="65.782904301939695"/>
    <n v="-1"/>
    <n v="0.50923951887512897"/>
    <n v="-1"/>
    <x v="2"/>
    <x v="20"/>
    <x v="0"/>
  </r>
  <r>
    <n v="5083"/>
    <n v="6762"/>
    <m/>
    <x v="3"/>
    <n v="3"/>
    <n v="67"/>
    <n v="-1"/>
    <n v="268"/>
    <n v="-1"/>
    <n v="38.8794716962623"/>
    <n v="-1"/>
    <n v="6.9456320694157103"/>
    <n v="-1"/>
    <n v="4.0118216697955598"/>
    <n v="-1"/>
    <n v="12.6964989897512"/>
    <n v="-1"/>
    <x v="2"/>
    <x v="6"/>
    <x v="0"/>
  </r>
  <r>
    <n v="5083"/>
    <n v="6763"/>
    <m/>
    <x v="3"/>
    <n v="3"/>
    <n v="520"/>
    <n v="-1"/>
    <n v="2080"/>
    <n v="-1"/>
    <n v="36.907930449406997"/>
    <n v="-1"/>
    <n v="48.248642018361501"/>
    <n v="-1"/>
    <n v="30.2092074328704"/>
    <n v="-1"/>
    <n v="1.6828705994784099"/>
    <n v="-1"/>
    <x v="2"/>
    <x v="7"/>
    <x v="0"/>
  </r>
  <r>
    <n v="5083"/>
    <n v="6764"/>
    <m/>
    <x v="3"/>
    <n v="3"/>
    <n v="99"/>
    <n v="-1"/>
    <n v="396"/>
    <n v="-1"/>
    <n v="38.8576591324208"/>
    <n v="-1"/>
    <n v="9.8563862744604993"/>
    <n v="-1"/>
    <n v="5.7420632439201604"/>
    <n v="-1"/>
    <n v="8.9408540783754091"/>
    <n v="-1"/>
    <x v="2"/>
    <x v="8"/>
    <x v="0"/>
  </r>
  <r>
    <n v="5083"/>
    <n v="6765"/>
    <m/>
    <x v="3"/>
    <n v="3"/>
    <n v="78"/>
    <n v="-1"/>
    <n v="312"/>
    <n v="-1"/>
    <n v="20.965601085073001"/>
    <n v="-1"/>
    <n v="62.865496829498198"/>
    <n v="-1"/>
    <n v="38.297093926918897"/>
    <n v="-1"/>
    <n v="10.4626002625581"/>
    <n v="-1"/>
    <x v="2"/>
    <x v="9"/>
    <x v="0"/>
  </r>
  <r>
    <n v="5083"/>
    <n v="6767"/>
    <m/>
    <x v="3"/>
    <n v="3"/>
    <n v="127"/>
    <n v="-1"/>
    <n v="508"/>
    <n v="-1"/>
    <n v="48.781087975587198"/>
    <n v="-1"/>
    <n v="9.9493038405379206"/>
    <n v="-1"/>
    <n v="6.9407176760073197"/>
    <n v="-1"/>
    <n v="6.9316969806735802"/>
    <n v="-1"/>
    <x v="2"/>
    <x v="10"/>
    <x v="0"/>
  </r>
  <r>
    <n v="5083"/>
    <n v="6768"/>
    <m/>
    <x v="3"/>
    <n v="3"/>
    <n v="267"/>
    <n v="-1"/>
    <n v="1068"/>
    <n v="-1"/>
    <n v="34.672072677517903"/>
    <n v="-1"/>
    <n v="39.107653269994302"/>
    <n v="-1"/>
    <n v="23.228172009234498"/>
    <n v="-1"/>
    <n v="3.2855271699197401"/>
    <n v="-1"/>
    <x v="2"/>
    <x v="11"/>
    <x v="0"/>
  </r>
  <r>
    <n v="5083"/>
    <n v="6770"/>
    <m/>
    <x v="3"/>
    <n v="3"/>
    <n v="808"/>
    <n v="-1"/>
    <n v="3232"/>
    <n v="-1"/>
    <n v="51.744940440493103"/>
    <n v="-1"/>
    <n v="55.821126313628397"/>
    <n v="-1"/>
    <n v="32.904786653109397"/>
    <n v="-1"/>
    <n v="1.10352863727907"/>
    <n v="-1"/>
    <x v="2"/>
    <x v="15"/>
    <x v="0"/>
  </r>
  <r>
    <n v="5083"/>
    <n v="6775"/>
    <m/>
    <x v="3"/>
    <n v="3"/>
    <n v="86"/>
    <n v="-1"/>
    <n v="344"/>
    <n v="-1"/>
    <n v="39.849012852309997"/>
    <n v="-1"/>
    <n v="8.5772296221508206"/>
    <n v="-1"/>
    <n v="5.5240657693613997"/>
    <n v="-1"/>
    <n v="10.170510797374"/>
    <n v="-1"/>
    <x v="2"/>
    <x v="12"/>
    <x v="0"/>
  </r>
  <r>
    <n v="5083"/>
    <n v="6776"/>
    <m/>
    <x v="3"/>
    <n v="3"/>
    <n v="99"/>
    <n v="-1"/>
    <n v="396"/>
    <n v="-1"/>
    <n v="38.871430515069903"/>
    <n v="-1"/>
    <n v="9.8970408938240109"/>
    <n v="-1"/>
    <n v="5.76574752221876"/>
    <n v="-1"/>
    <n v="8.9404547745526202"/>
    <n v="-1"/>
    <x v="2"/>
    <x v="13"/>
    <x v="0"/>
  </r>
  <r>
    <n v="5083"/>
    <n v="6777"/>
    <m/>
    <x v="3"/>
    <n v="3"/>
    <n v="281"/>
    <n v="-1"/>
    <n v="1124"/>
    <n v="-1"/>
    <n v="37.849403493834103"/>
    <n v="-1"/>
    <n v="27.6654516851778"/>
    <n v="-1"/>
    <n v="16.420399963180799"/>
    <n v="-1"/>
    <n v="3.2084574062470099"/>
    <n v="-1"/>
    <x v="2"/>
    <x v="14"/>
    <x v="0"/>
  </r>
  <r>
    <n v="5083"/>
    <n v="2959"/>
    <m/>
    <x v="3"/>
    <n v="4"/>
    <n v="237"/>
    <n v="-1"/>
    <n v="948"/>
    <n v="-1"/>
    <n v="47.780363682591997"/>
    <n v="-1"/>
    <n v="18.023665630034799"/>
    <n v="-1"/>
    <n v="16.761457308214901"/>
    <n v="-1"/>
    <n v="3.7755805462632002"/>
    <n v="-1"/>
    <x v="3"/>
    <x v="0"/>
    <x v="0"/>
  </r>
  <r>
    <n v="5083"/>
    <n v="3659"/>
    <m/>
    <x v="3"/>
    <n v="4"/>
    <n v="503"/>
    <n v="-1"/>
    <n v="2012"/>
    <n v="-1"/>
    <n v="38.509472078983201"/>
    <n v="-1"/>
    <n v="41.414367908385103"/>
    <n v="-1"/>
    <n v="37.196743546875098"/>
    <n v="-1"/>
    <n v="1.7896856359734299"/>
    <n v="-1"/>
    <x v="3"/>
    <x v="0"/>
    <x v="0"/>
  </r>
  <r>
    <n v="5083"/>
    <n v="3660"/>
    <m/>
    <x v="3"/>
    <n v="4"/>
    <n v="1760"/>
    <n v="-1"/>
    <n v="7040"/>
    <n v="-1"/>
    <n v="45.4170589053425"/>
    <n v="-1"/>
    <n v="92.378593212811197"/>
    <n v="-1"/>
    <n v="81.373928204640507"/>
    <n v="-1"/>
    <n v="0.51197961275227"/>
    <n v="-1"/>
    <x v="3"/>
    <x v="0"/>
    <x v="0"/>
  </r>
  <r>
    <n v="5083"/>
    <n v="4524"/>
    <m/>
    <x v="3"/>
    <n v="4"/>
    <n v="397"/>
    <n v="-1"/>
    <n v="1588"/>
    <n v="-1"/>
    <n v="26.4067613608606"/>
    <n v="-1"/>
    <n v="84.249974187729407"/>
    <n v="-1"/>
    <n v="75.920005222119698"/>
    <n v="-1"/>
    <n v="2.2181798296482298"/>
    <n v="-1"/>
    <x v="3"/>
    <x v="0"/>
    <x v="0"/>
  </r>
  <r>
    <n v="5083"/>
    <n v="4949"/>
    <m/>
    <x v="3"/>
    <n v="4"/>
    <n v="829"/>
    <n v="-1"/>
    <n v="3316"/>
    <n v="-1"/>
    <n v="49.413334886302799"/>
    <n v="-1"/>
    <n v="56.622263509619003"/>
    <n v="-1"/>
    <n v="48.660291833612803"/>
    <n v="-1"/>
    <n v="1.08528743460953"/>
    <n v="-1"/>
    <x v="3"/>
    <x v="0"/>
    <x v="0"/>
  </r>
  <r>
    <n v="5083"/>
    <n v="4950"/>
    <m/>
    <x v="3"/>
    <n v="4"/>
    <n v="1748"/>
    <n v="-1"/>
    <n v="6992"/>
    <n v="-1"/>
    <n v="43.861848321621203"/>
    <n v="-1"/>
    <n v="94.947234569297294"/>
    <n v="-1"/>
    <n v="83.548531706275298"/>
    <n v="-1"/>
    <n v="0.51595679747124001"/>
    <n v="-1"/>
    <x v="3"/>
    <x v="0"/>
    <x v="0"/>
  </r>
  <r>
    <n v="5083"/>
    <n v="4951"/>
    <m/>
    <x v="3"/>
    <n v="4"/>
    <n v="1759"/>
    <n v="-1"/>
    <n v="7036"/>
    <n v="-1"/>
    <n v="43.425689695567499"/>
    <n v="-1"/>
    <n v="98.175213259781202"/>
    <n v="-1"/>
    <n v="86.293739438091805"/>
    <n v="-1"/>
    <n v="0.51227509915123404"/>
    <n v="-1"/>
    <x v="3"/>
    <x v="0"/>
    <x v="0"/>
  </r>
  <r>
    <n v="5083"/>
    <n v="4953"/>
    <m/>
    <x v="3"/>
    <n v="4"/>
    <n v="217"/>
    <n v="-1"/>
    <n v="868"/>
    <n v="-1"/>
    <n v="35.328372145923602"/>
    <n v="-1"/>
    <n v="21.2169114277864"/>
    <n v="-1"/>
    <n v="18.255503734062302"/>
    <n v="-1"/>
    <n v="4.0188369600353502"/>
    <n v="-1"/>
    <x v="3"/>
    <x v="0"/>
    <x v="0"/>
  </r>
  <r>
    <n v="5083"/>
    <n v="4954"/>
    <m/>
    <x v="3"/>
    <n v="4"/>
    <n v="149"/>
    <n v="-1"/>
    <n v="596"/>
    <n v="-1"/>
    <n v="36.931628727764497"/>
    <n v="-1"/>
    <n v="27.8814059417785"/>
    <n v="-1"/>
    <n v="29.212051495769501"/>
    <n v="-1"/>
    <n v="5.8735731470907897"/>
    <n v="-1"/>
    <x v="3"/>
    <x v="0"/>
    <x v="0"/>
  </r>
  <r>
    <n v="5083"/>
    <n v="6357"/>
    <m/>
    <x v="3"/>
    <n v="4"/>
    <n v="274"/>
    <n v="-1"/>
    <n v="1096"/>
    <n v="-1"/>
    <n v="43.139162100924402"/>
    <n v="-1"/>
    <n v="24.426905441461798"/>
    <n v="-1"/>
    <n v="22.141138368206501"/>
    <n v="-1"/>
    <n v="3.2293351632467302"/>
    <n v="-1"/>
    <x v="3"/>
    <x v="0"/>
    <x v="0"/>
  </r>
  <r>
    <n v="5083"/>
    <n v="6368"/>
    <m/>
    <x v="3"/>
    <n v="4"/>
    <n v="502"/>
    <n v="-1"/>
    <n v="2008"/>
    <n v="-1"/>
    <n v="31.4307099359593"/>
    <n v="-1"/>
    <n v="52.809000034753403"/>
    <n v="-1"/>
    <n v="47.416005086536302"/>
    <n v="-1"/>
    <n v="1.7744203603098401"/>
    <n v="-1"/>
    <x v="3"/>
    <x v="0"/>
    <x v="0"/>
  </r>
  <r>
    <n v="5083"/>
    <n v="6639"/>
    <m/>
    <x v="3"/>
    <n v="4"/>
    <n v="58"/>
    <n v="-1"/>
    <n v="232"/>
    <n v="-1"/>
    <n v="38.864296132633299"/>
    <n v="-1"/>
    <n v="6.0217734359464901"/>
    <n v="-1"/>
    <n v="3.48527296595655"/>
    <n v="-1"/>
    <n v="15.433990976692501"/>
    <n v="-1"/>
    <x v="3"/>
    <x v="1"/>
    <x v="0"/>
  </r>
  <r>
    <n v="5083"/>
    <n v="6640"/>
    <m/>
    <x v="3"/>
    <n v="4"/>
    <n v="759"/>
    <n v="-1"/>
    <n v="3036"/>
    <n v="-1"/>
    <n v="25.105423666220201"/>
    <n v="-1"/>
    <n v="108.643320124545"/>
    <n v="-1"/>
    <n v="68.700341304435796"/>
    <n v="-1"/>
    <n v="1.18610356896382"/>
    <n v="-1"/>
    <x v="3"/>
    <x v="2"/>
    <x v="0"/>
  </r>
  <r>
    <n v="5083"/>
    <n v="6641"/>
    <m/>
    <x v="3"/>
    <n v="4"/>
    <n v="149"/>
    <n v="-1"/>
    <n v="596"/>
    <n v="-1"/>
    <n v="28.983638789956"/>
    <n v="-1"/>
    <n v="60.499530021221197"/>
    <n v="-1"/>
    <n v="41.4726284935359"/>
    <n v="-1"/>
    <n v="5.7836861869446698"/>
    <n v="-1"/>
    <x v="3"/>
    <x v="3"/>
    <x v="0"/>
  </r>
  <r>
    <n v="5083"/>
    <n v="6642"/>
    <m/>
    <x v="3"/>
    <n v="4"/>
    <n v="502"/>
    <n v="-1"/>
    <n v="2008"/>
    <n v="-1"/>
    <n v="38.282987637658799"/>
    <n v="-1"/>
    <n v="44.032137367386298"/>
    <n v="-1"/>
    <n v="27.6550512610632"/>
    <n v="-1"/>
    <n v="1.7945836901647101"/>
    <n v="-1"/>
    <x v="3"/>
    <x v="4"/>
    <x v="0"/>
  </r>
  <r>
    <n v="5083"/>
    <n v="6644"/>
    <m/>
    <x v="3"/>
    <n v="4"/>
    <n v="1027"/>
    <n v="-1"/>
    <n v="4108"/>
    <n v="-1"/>
    <n v="31.826813064783501"/>
    <n v="-1"/>
    <n v="99.444871672759206"/>
    <n v="-1"/>
    <n v="57.773861766083499"/>
    <n v="-1"/>
    <n v="0.87674041060971297"/>
    <n v="-1"/>
    <x v="3"/>
    <x v="19"/>
    <x v="0"/>
  </r>
  <r>
    <n v="5083"/>
    <n v="6645"/>
    <m/>
    <x v="3"/>
    <n v="4"/>
    <n v="723"/>
    <n v="-1"/>
    <n v="2892"/>
    <n v="-1"/>
    <n v="53.0839215147084"/>
    <n v="-1"/>
    <n v="50.167134478776703"/>
    <n v="-1"/>
    <n v="32.807844141461203"/>
    <n v="-1"/>
    <n v="1.24540575090868"/>
    <n v="-1"/>
    <x v="3"/>
    <x v="21"/>
    <x v="0"/>
  </r>
  <r>
    <n v="5083"/>
    <n v="6646"/>
    <m/>
    <x v="3"/>
    <n v="4"/>
    <n v="685"/>
    <n v="-1"/>
    <n v="2740"/>
    <n v="-1"/>
    <n v="44.718446159731499"/>
    <n v="-1"/>
    <n v="56.791215801884903"/>
    <n v="-1"/>
    <n v="32.961841853895201"/>
    <n v="-1"/>
    <n v="1.3124635875914901"/>
    <n v="-1"/>
    <x v="3"/>
    <x v="18"/>
    <x v="0"/>
  </r>
  <r>
    <n v="5083"/>
    <n v="6647"/>
    <m/>
    <x v="3"/>
    <n v="4"/>
    <n v="339"/>
    <n v="-1"/>
    <n v="1356"/>
    <n v="-1"/>
    <n v="54.592160149936198"/>
    <n v="-1"/>
    <n v="24.725952016649099"/>
    <n v="-1"/>
    <n v="14.4057826826328"/>
    <n v="-1"/>
    <n v="2.6373154047593301"/>
    <n v="-1"/>
    <x v="3"/>
    <x v="17"/>
    <x v="0"/>
  </r>
  <r>
    <n v="5083"/>
    <n v="6760"/>
    <m/>
    <x v="3"/>
    <n v="4"/>
    <n v="705"/>
    <n v="-1"/>
    <n v="2820"/>
    <n v="-1"/>
    <n v="13.533765761884601"/>
    <n v="-1"/>
    <n v="154.95546081604701"/>
    <n v="-1"/>
    <n v="91.842933504541804"/>
    <n v="-1"/>
    <n v="1.2760562384929801"/>
    <n v="-1"/>
    <x v="3"/>
    <x v="16"/>
    <x v="0"/>
  </r>
  <r>
    <n v="5083"/>
    <n v="6761"/>
    <m/>
    <x v="3"/>
    <n v="4"/>
    <n v="1758"/>
    <n v="-1"/>
    <n v="7032"/>
    <n v="-1"/>
    <n v="45.669852772754702"/>
    <n v="-1"/>
    <n v="110.469745902182"/>
    <n v="-1"/>
    <n v="67.485458863036101"/>
    <n v="-1"/>
    <n v="0.51382761583539305"/>
    <n v="-1"/>
    <x v="3"/>
    <x v="20"/>
    <x v="0"/>
  </r>
  <r>
    <n v="5083"/>
    <n v="6762"/>
    <m/>
    <x v="3"/>
    <n v="4"/>
    <n v="58"/>
    <n v="-1"/>
    <n v="232"/>
    <n v="-1"/>
    <n v="38.864296132633299"/>
    <n v="-1"/>
    <n v="6.0217734359464901"/>
    <n v="-1"/>
    <n v="3.48527296595655"/>
    <n v="-1"/>
    <n v="15.433990976692501"/>
    <n v="-1"/>
    <x v="3"/>
    <x v="6"/>
    <x v="0"/>
  </r>
  <r>
    <n v="5083"/>
    <n v="6763"/>
    <m/>
    <x v="3"/>
    <n v="4"/>
    <n v="502"/>
    <n v="-1"/>
    <n v="2008"/>
    <n v="-1"/>
    <n v="37.613198549606899"/>
    <n v="-1"/>
    <n v="45.604613838968397"/>
    <n v="-1"/>
    <n v="28.5096684317752"/>
    <n v="-1"/>
    <n v="1.7745470541578101"/>
    <n v="-1"/>
    <x v="3"/>
    <x v="7"/>
    <x v="0"/>
  </r>
  <r>
    <n v="5083"/>
    <n v="6764"/>
    <m/>
    <x v="3"/>
    <n v="4"/>
    <n v="127"/>
    <n v="-1"/>
    <n v="508"/>
    <n v="-1"/>
    <n v="38.542281463955597"/>
    <n v="-1"/>
    <n v="12.313231170716399"/>
    <n v="-1"/>
    <n v="7.1216673720420296"/>
    <n v="-1"/>
    <n v="6.8806539908417896"/>
    <n v="-1"/>
    <x v="3"/>
    <x v="8"/>
    <x v="0"/>
  </r>
  <r>
    <n v="5083"/>
    <n v="6765"/>
    <m/>
    <x v="3"/>
    <n v="4"/>
    <n v="92"/>
    <n v="-1"/>
    <n v="368"/>
    <n v="-1"/>
    <n v="16.787424475637799"/>
    <n v="-1"/>
    <n v="128.352017964195"/>
    <n v="-1"/>
    <n v="75.433925330700305"/>
    <n v="-1"/>
    <n v="8.8218740148393398"/>
    <n v="-1"/>
    <x v="3"/>
    <x v="9"/>
    <x v="0"/>
  </r>
  <r>
    <n v="5083"/>
    <n v="6767"/>
    <m/>
    <x v="3"/>
    <n v="4"/>
    <n v="148"/>
    <n v="-1"/>
    <n v="592"/>
    <n v="-1"/>
    <n v="47.394241754955203"/>
    <n v="-1"/>
    <n v="11.3768609222251"/>
    <n v="-1"/>
    <n v="7.7537828370008501"/>
    <n v="-1"/>
    <n v="5.6970544178386904"/>
    <n v="-1"/>
    <x v="3"/>
    <x v="10"/>
    <x v="0"/>
  </r>
  <r>
    <n v="5083"/>
    <n v="6768"/>
    <m/>
    <x v="3"/>
    <n v="4"/>
    <n v="219"/>
    <n v="-1"/>
    <n v="876"/>
    <n v="-1"/>
    <n v="34.897754009645098"/>
    <n v="-1"/>
    <n v="26.811293540100799"/>
    <n v="-1"/>
    <n v="15.8237946757693"/>
    <n v="-1"/>
    <n v="3.9971938507789799"/>
    <n v="-1"/>
    <x v="3"/>
    <x v="11"/>
    <x v="0"/>
  </r>
  <r>
    <n v="5083"/>
    <n v="6770"/>
    <m/>
    <x v="3"/>
    <n v="4"/>
    <n v="859"/>
    <n v="-1"/>
    <n v="3436"/>
    <n v="-1"/>
    <n v="50.301214066005102"/>
    <n v="-1"/>
    <n v="59.9084166814282"/>
    <n v="-1"/>
    <n v="35.3076928561781"/>
    <n v="-1"/>
    <n v="1.0472514581153001"/>
    <n v="-1"/>
    <x v="3"/>
    <x v="15"/>
    <x v="0"/>
  </r>
  <r>
    <n v="5083"/>
    <n v="6775"/>
    <m/>
    <x v="3"/>
    <n v="4"/>
    <n v="93"/>
    <n v="-1"/>
    <n v="372"/>
    <n v="-1"/>
    <n v="39.150225040350001"/>
    <n v="-1"/>
    <n v="9.5904549285857108"/>
    <n v="-1"/>
    <n v="5.7461198915898102"/>
    <n v="-1"/>
    <n v="9.7246356007320394"/>
    <n v="-1"/>
    <x v="3"/>
    <x v="12"/>
    <x v="0"/>
  </r>
  <r>
    <n v="5083"/>
    <n v="6776"/>
    <m/>
    <x v="3"/>
    <n v="4"/>
    <n v="127"/>
    <n v="-1"/>
    <n v="508"/>
    <n v="-1"/>
    <n v="38.669430246662401"/>
    <n v="-1"/>
    <n v="12.268694522941701"/>
    <n v="-1"/>
    <n v="7.0959084800892098"/>
    <n v="-1"/>
    <n v="6.8801017988114799"/>
    <n v="-1"/>
    <x v="3"/>
    <x v="13"/>
    <x v="0"/>
  </r>
  <r>
    <n v="5083"/>
    <n v="6777"/>
    <m/>
    <x v="3"/>
    <n v="4"/>
    <n v="218"/>
    <n v="-1"/>
    <n v="872"/>
    <n v="-1"/>
    <n v="35.7551040063397"/>
    <n v="-1"/>
    <n v="21.517782953430501"/>
    <n v="-1"/>
    <n v="12.6908104421976"/>
    <n v="-1"/>
    <n v="4.0083081178614197"/>
    <n v="-1"/>
    <x v="3"/>
    <x v="14"/>
    <x v="0"/>
  </r>
  <r>
    <n v="5083"/>
    <n v="2959"/>
    <m/>
    <x v="3"/>
    <n v="5"/>
    <n v="268"/>
    <n v="-1"/>
    <n v="1072"/>
    <n v="-1"/>
    <n v="46.588082054622397"/>
    <n v="-1"/>
    <n v="21.011138998906102"/>
    <n v="-1"/>
    <n v="19.322707121431002"/>
    <n v="-1"/>
    <n v="3.3435904554184699"/>
    <n v="-1"/>
    <x v="4"/>
    <x v="0"/>
    <x v="0"/>
  </r>
  <r>
    <n v="5083"/>
    <n v="3659"/>
    <m/>
    <x v="3"/>
    <n v="5"/>
    <n v="552"/>
    <n v="-1"/>
    <n v="2208"/>
    <n v="-1"/>
    <n v="37.312052096210103"/>
    <n v="-1"/>
    <n v="44.954799966990798"/>
    <n v="-1"/>
    <n v="39.542474436123101"/>
    <n v="-1"/>
    <n v="1.6277304753227"/>
    <n v="-1"/>
    <x v="4"/>
    <x v="0"/>
    <x v="0"/>
  </r>
  <r>
    <n v="5083"/>
    <n v="3660"/>
    <m/>
    <x v="3"/>
    <n v="5"/>
    <n v="1814"/>
    <n v="-1"/>
    <n v="7256"/>
    <n v="-1"/>
    <n v="36.445173142530201"/>
    <n v="-1"/>
    <n v="111.21755821284999"/>
    <n v="-1"/>
    <n v="97.125520976790099"/>
    <n v="-1"/>
    <n v="0.49630272825163502"/>
    <n v="-1"/>
    <x v="4"/>
    <x v="0"/>
    <x v="0"/>
  </r>
  <r>
    <n v="5083"/>
    <n v="4524"/>
    <m/>
    <x v="3"/>
    <n v="5"/>
    <n v="440"/>
    <n v="-1"/>
    <n v="1760"/>
    <n v="-1"/>
    <n v="27.3882974772682"/>
    <n v="-1"/>
    <n v="83.192237545872601"/>
    <n v="-1"/>
    <n v="72.827047350904706"/>
    <n v="-1"/>
    <n v="1.98771826178582"/>
    <n v="-1"/>
    <x v="4"/>
    <x v="0"/>
    <x v="0"/>
  </r>
  <r>
    <n v="5083"/>
    <n v="4949"/>
    <m/>
    <x v="3"/>
    <n v="5"/>
    <n v="977"/>
    <n v="-1"/>
    <n v="3908"/>
    <n v="-1"/>
    <n v="45.541323446607997"/>
    <n v="-1"/>
    <n v="71.395371207101505"/>
    <n v="-1"/>
    <n v="60.902670639568498"/>
    <n v="-1"/>
    <n v="0.92051307808684502"/>
    <n v="-1"/>
    <x v="4"/>
    <x v="0"/>
    <x v="0"/>
  </r>
  <r>
    <n v="5083"/>
    <n v="4950"/>
    <m/>
    <x v="3"/>
    <n v="5"/>
    <n v="1799"/>
    <n v="-1"/>
    <n v="7196"/>
    <n v="-1"/>
    <n v="34.370785897617701"/>
    <n v="-1"/>
    <n v="112.156149744636"/>
    <n v="-1"/>
    <n v="97.986089015641596"/>
    <n v="-1"/>
    <n v="0.49987655348888499"/>
    <n v="-1"/>
    <x v="4"/>
    <x v="0"/>
    <x v="0"/>
  </r>
  <r>
    <n v="5083"/>
    <n v="4951"/>
    <m/>
    <x v="3"/>
    <n v="5"/>
    <n v="1831"/>
    <n v="-1"/>
    <n v="7324"/>
    <n v="-1"/>
    <n v="38.726734221117901"/>
    <n v="-1"/>
    <n v="106.851035428891"/>
    <n v="-1"/>
    <n v="93.4450531786525"/>
    <n v="-1"/>
    <n v="0.49191785333217902"/>
    <n v="-1"/>
    <x v="4"/>
    <x v="0"/>
    <x v="0"/>
  </r>
  <r>
    <n v="5083"/>
    <n v="4953"/>
    <m/>
    <x v="3"/>
    <n v="5"/>
    <n v="269"/>
    <n v="-1"/>
    <n v="1076"/>
    <n v="-1"/>
    <n v="36.488689167721198"/>
    <n v="-1"/>
    <n v="26.990898093727001"/>
    <n v="-1"/>
    <n v="23.284780444721001"/>
    <n v="-1"/>
    <n v="3.33907795432193"/>
    <n v="-1"/>
    <x v="4"/>
    <x v="0"/>
    <x v="0"/>
  </r>
  <r>
    <n v="5083"/>
    <n v="4954"/>
    <m/>
    <x v="3"/>
    <n v="5"/>
    <n v="119"/>
    <n v="-1"/>
    <n v="476"/>
    <n v="-1"/>
    <n v="38.863195986353396"/>
    <n v="-1"/>
    <n v="25.021306640753401"/>
    <n v="-1"/>
    <n v="26.913363940235399"/>
    <n v="-1"/>
    <n v="7.4364441981165204"/>
    <n v="-1"/>
    <x v="4"/>
    <x v="0"/>
    <x v="0"/>
  </r>
  <r>
    <n v="5083"/>
    <n v="6357"/>
    <m/>
    <x v="3"/>
    <n v="5"/>
    <n v="241"/>
    <n v="-1"/>
    <n v="964"/>
    <n v="-1"/>
    <n v="42.981042837550198"/>
    <n v="-1"/>
    <n v="20.500272321965799"/>
    <n v="-1"/>
    <n v="18.6535255695579"/>
    <n v="-1"/>
    <n v="3.7253447991002502"/>
    <n v="-1"/>
    <x v="4"/>
    <x v="0"/>
    <x v="0"/>
  </r>
  <r>
    <n v="5083"/>
    <n v="6368"/>
    <m/>
    <x v="3"/>
    <n v="5"/>
    <n v="554"/>
    <n v="-1"/>
    <n v="2216"/>
    <n v="-1"/>
    <n v="30.135431487299101"/>
    <n v="-1"/>
    <n v="58.684870157792197"/>
    <n v="-1"/>
    <n v="51.659686482631002"/>
    <n v="-1"/>
    <n v="1.61660560166156"/>
    <n v="-1"/>
    <x v="4"/>
    <x v="0"/>
    <x v="0"/>
  </r>
  <r>
    <n v="5083"/>
    <n v="6639"/>
    <m/>
    <x v="3"/>
    <n v="5"/>
    <n v="132"/>
    <n v="-1"/>
    <n v="528"/>
    <n v="-1"/>
    <n v="38.919949585696699"/>
    <n v="-1"/>
    <n v="13.7059702460023"/>
    <n v="-1"/>
    <n v="7.9753891331033504"/>
    <n v="-1"/>
    <n v="6.7759561302865396"/>
    <n v="-1"/>
    <x v="4"/>
    <x v="1"/>
    <x v="0"/>
  </r>
  <r>
    <n v="5083"/>
    <n v="6640"/>
    <m/>
    <x v="3"/>
    <n v="5"/>
    <n v="751"/>
    <n v="-1"/>
    <n v="3004"/>
    <n v="-1"/>
    <n v="15.108273332484901"/>
    <n v="-1"/>
    <n v="144.979738776505"/>
    <n v="-1"/>
    <n v="89.792097396209599"/>
    <n v="-1"/>
    <n v="1.1971904082206399"/>
    <n v="-1"/>
    <x v="4"/>
    <x v="2"/>
    <x v="0"/>
  </r>
  <r>
    <n v="5083"/>
    <n v="6641"/>
    <m/>
    <x v="3"/>
    <n v="5"/>
    <n v="124"/>
    <n v="-1"/>
    <n v="496"/>
    <n v="-1"/>
    <n v="28.2269223393826"/>
    <n v="-1"/>
    <n v="53.943456912666797"/>
    <n v="-1"/>
    <n v="37.543521710007703"/>
    <n v="-1"/>
    <n v="6.8391066115355601"/>
    <n v="-1"/>
    <x v="4"/>
    <x v="3"/>
    <x v="0"/>
  </r>
  <r>
    <n v="5083"/>
    <n v="6642"/>
    <m/>
    <x v="3"/>
    <n v="5"/>
    <n v="550"/>
    <n v="-1"/>
    <n v="2200"/>
    <n v="-1"/>
    <n v="36.930595956549901"/>
    <n v="-1"/>
    <n v="47.542382732447798"/>
    <n v="-1"/>
    <n v="29.022904755192599"/>
    <n v="-1"/>
    <n v="1.63806459459372"/>
    <n v="-1"/>
    <x v="4"/>
    <x v="4"/>
    <x v="0"/>
  </r>
  <r>
    <n v="5083"/>
    <n v="6644"/>
    <m/>
    <x v="3"/>
    <n v="5"/>
    <n v="1077"/>
    <n v="-1"/>
    <n v="4308"/>
    <n v="-1"/>
    <n v="31.312717592296799"/>
    <n v="-1"/>
    <n v="109.63410546835"/>
    <n v="-1"/>
    <n v="63.6078799492456"/>
    <n v="-1"/>
    <n v="0.83529579558460199"/>
    <n v="-1"/>
    <x v="4"/>
    <x v="19"/>
    <x v="0"/>
  </r>
  <r>
    <n v="5083"/>
    <n v="6645"/>
    <m/>
    <x v="3"/>
    <n v="5"/>
    <n v="707"/>
    <n v="-1"/>
    <n v="2828"/>
    <n v="-1"/>
    <n v="51.635178659800097"/>
    <n v="-1"/>
    <n v="49.347020455982197"/>
    <n v="-1"/>
    <n v="31.622702799274901"/>
    <n v="-1"/>
    <n v="1.2731887135836599"/>
    <n v="-1"/>
    <x v="4"/>
    <x v="21"/>
    <x v="0"/>
  </r>
  <r>
    <n v="5083"/>
    <n v="6646"/>
    <m/>
    <x v="3"/>
    <n v="5"/>
    <n v="724"/>
    <n v="-1"/>
    <n v="2896"/>
    <n v="-1"/>
    <n v="44.640827692828502"/>
    <n v="-1"/>
    <n v="60.713152916754701"/>
    <n v="-1"/>
    <n v="35.195902244590897"/>
    <n v="-1"/>
    <n v="1.24259079159931"/>
    <n v="-1"/>
    <x v="4"/>
    <x v="18"/>
    <x v="0"/>
  </r>
  <r>
    <n v="5083"/>
    <n v="6647"/>
    <m/>
    <x v="3"/>
    <n v="5"/>
    <n v="354"/>
    <n v="-1"/>
    <n v="1416"/>
    <n v="-1"/>
    <n v="55.011341435730898"/>
    <n v="-1"/>
    <n v="25.558982419812001"/>
    <n v="-1"/>
    <n v="14.856537855890499"/>
    <n v="-1"/>
    <n v="2.5234847920812902"/>
    <n v="-1"/>
    <x v="4"/>
    <x v="17"/>
    <x v="0"/>
  </r>
  <r>
    <n v="5083"/>
    <n v="6760"/>
    <m/>
    <x v="3"/>
    <n v="5"/>
    <n v="721"/>
    <n v="-1"/>
    <n v="2884"/>
    <n v="-1"/>
    <n v="13.3983652509453"/>
    <n v="-1"/>
    <n v="152.94728422504301"/>
    <n v="-1"/>
    <n v="91.024865230181504"/>
    <n v="-1"/>
    <n v="1.2478465755699999"/>
    <n v="-1"/>
    <x v="4"/>
    <x v="16"/>
    <x v="0"/>
  </r>
  <r>
    <n v="5083"/>
    <n v="6761"/>
    <m/>
    <x v="3"/>
    <n v="5"/>
    <n v="1816"/>
    <n v="-1"/>
    <n v="7264"/>
    <n v="-1"/>
    <n v="36.767094968901702"/>
    <n v="-1"/>
    <n v="141.232036136933"/>
    <n v="-1"/>
    <n v="85.212268264053904"/>
    <n v="-1"/>
    <n v="0.49818300142847"/>
    <n v="-1"/>
    <x v="4"/>
    <x v="20"/>
    <x v="0"/>
  </r>
  <r>
    <n v="5083"/>
    <n v="6762"/>
    <m/>
    <x v="3"/>
    <n v="5"/>
    <n v="132"/>
    <n v="-1"/>
    <n v="528"/>
    <n v="-1"/>
    <n v="38.919949585696699"/>
    <n v="-1"/>
    <n v="13.7059702460023"/>
    <n v="-1"/>
    <n v="7.9753891331033504"/>
    <n v="-1"/>
    <n v="6.7759561302865396"/>
    <n v="-1"/>
    <x v="4"/>
    <x v="6"/>
    <x v="0"/>
  </r>
  <r>
    <n v="5083"/>
    <n v="6763"/>
    <m/>
    <x v="3"/>
    <n v="5"/>
    <n v="554"/>
    <n v="-1"/>
    <n v="2216"/>
    <n v="-1"/>
    <n v="36.6274122242624"/>
    <n v="-1"/>
    <n v="50.024966807919597"/>
    <n v="-1"/>
    <n v="30.540015612950601"/>
    <n v="-1"/>
    <n v="1.60518359062864"/>
    <n v="-1"/>
    <x v="4"/>
    <x v="7"/>
    <x v="0"/>
  </r>
  <r>
    <n v="5083"/>
    <n v="6764"/>
    <m/>
    <x v="3"/>
    <n v="5"/>
    <n v="104"/>
    <n v="-1"/>
    <n v="416"/>
    <n v="-1"/>
    <n v="39.506501122754102"/>
    <n v="-1"/>
    <n v="10.1122872274063"/>
    <n v="-1"/>
    <n v="5.8744248357895996"/>
    <n v="-1"/>
    <n v="8.2625384281329097"/>
    <n v="-1"/>
    <x v="4"/>
    <x v="8"/>
    <x v="0"/>
  </r>
  <r>
    <n v="5083"/>
    <n v="6765"/>
    <m/>
    <x v="3"/>
    <n v="5"/>
    <n v="61"/>
    <n v="-1"/>
    <n v="244"/>
    <n v="-1"/>
    <n v="25.525977041217601"/>
    <n v="-1"/>
    <n v="48.234849036580002"/>
    <n v="-1"/>
    <n v="28.580820206504502"/>
    <n v="-1"/>
    <n v="13.413464973091701"/>
    <n v="-1"/>
    <x v="4"/>
    <x v="9"/>
    <x v="0"/>
  </r>
  <r>
    <n v="5083"/>
    <n v="6767"/>
    <m/>
    <x v="3"/>
    <n v="5"/>
    <n v="121"/>
    <n v="-1"/>
    <n v="484"/>
    <n v="-1"/>
    <n v="47.722771162177203"/>
    <n v="-1"/>
    <n v="9.2451899614810795"/>
    <n v="-1"/>
    <n v="6.4568891107464799"/>
    <n v="-1"/>
    <n v="7.3202697729892297"/>
    <n v="-1"/>
    <x v="4"/>
    <x v="10"/>
    <x v="0"/>
  </r>
  <r>
    <n v="5083"/>
    <n v="6768"/>
    <m/>
    <x v="3"/>
    <n v="5"/>
    <n v="267"/>
    <n v="-1"/>
    <n v="1068"/>
    <n v="-1"/>
    <n v="34.8567249974639"/>
    <n v="-1"/>
    <n v="37.886745450667"/>
    <n v="-1"/>
    <n v="22.4629179553637"/>
    <n v="-1"/>
    <n v="3.3577872714904"/>
    <n v="-1"/>
    <x v="4"/>
    <x v="11"/>
    <x v="0"/>
  </r>
  <r>
    <n v="5083"/>
    <n v="6770"/>
    <m/>
    <x v="3"/>
    <n v="5"/>
    <n v="986"/>
    <n v="-1"/>
    <n v="3944"/>
    <n v="-1"/>
    <n v="49.609612132577602"/>
    <n v="-1"/>
    <n v="67.381900574823902"/>
    <n v="-1"/>
    <n v="39.266999999574502"/>
    <n v="-1"/>
    <n v="0.91325039383279905"/>
    <n v="-1"/>
    <x v="4"/>
    <x v="15"/>
    <x v="0"/>
  </r>
  <r>
    <n v="5083"/>
    <n v="6775"/>
    <m/>
    <x v="3"/>
    <n v="5"/>
    <n v="78"/>
    <n v="-1"/>
    <n v="312"/>
    <n v="-1"/>
    <n v="39.481529017966601"/>
    <n v="-1"/>
    <n v="7.9588201659257498"/>
    <n v="-1"/>
    <n v="4.7630769491395304"/>
    <n v="-1"/>
    <n v="11.365292877194401"/>
    <n v="-1"/>
    <x v="4"/>
    <x v="12"/>
    <x v="0"/>
  </r>
  <r>
    <n v="5083"/>
    <n v="6776"/>
    <m/>
    <x v="3"/>
    <n v="5"/>
    <n v="104"/>
    <n v="-1"/>
    <n v="416"/>
    <n v="-1"/>
    <n v="39.608390843020999"/>
    <n v="-1"/>
    <n v="9.9708061065219198"/>
    <n v="-1"/>
    <n v="5.7922356938449502"/>
    <n v="-1"/>
    <n v="8.2622224793897807"/>
    <n v="-1"/>
    <x v="4"/>
    <x v="13"/>
    <x v="0"/>
  </r>
  <r>
    <n v="5083"/>
    <n v="6777"/>
    <m/>
    <x v="3"/>
    <n v="5"/>
    <n v="249"/>
    <n v="-1"/>
    <n v="996"/>
    <n v="-1"/>
    <n v="37.268289167931698"/>
    <n v="-1"/>
    <n v="24.3947944352783"/>
    <n v="-1"/>
    <n v="14.4902118753867"/>
    <n v="-1"/>
    <n v="3.45750996623745"/>
    <n v="-1"/>
    <x v="4"/>
    <x v="14"/>
    <x v="0"/>
  </r>
  <r>
    <n v="5083"/>
    <n v="2959"/>
    <m/>
    <x v="3"/>
    <n v="6"/>
    <n v="268"/>
    <n v="-1"/>
    <n v="1072"/>
    <n v="-1"/>
    <n v="46.290053202163399"/>
    <n v="-1"/>
    <n v="21.721844449401999"/>
    <n v="-1"/>
    <n v="19.208052845284399"/>
    <n v="-1"/>
    <n v="3.3613089801875602"/>
    <n v="-1"/>
    <x v="5"/>
    <x v="0"/>
    <x v="0"/>
  </r>
  <r>
    <n v="5083"/>
    <n v="3659"/>
    <m/>
    <x v="3"/>
    <n v="6"/>
    <n v="584"/>
    <n v="-1"/>
    <n v="2336"/>
    <n v="-1"/>
    <n v="37.637379467948797"/>
    <n v="-1"/>
    <n v="48.049640435506198"/>
    <n v="-1"/>
    <n v="42.100781874781298"/>
    <n v="-1"/>
    <n v="1.54233866157396"/>
    <n v="-1"/>
    <x v="5"/>
    <x v="0"/>
    <x v="0"/>
  </r>
  <r>
    <n v="5083"/>
    <n v="3660"/>
    <m/>
    <x v="3"/>
    <n v="6"/>
    <n v="1810"/>
    <n v="-1"/>
    <n v="7240"/>
    <n v="-1"/>
    <n v="34.334959178434801"/>
    <n v="-1"/>
    <n v="114.226114997894"/>
    <n v="-1"/>
    <n v="99.539115569433093"/>
    <n v="-1"/>
    <n v="0.49777074417341499"/>
    <n v="-1"/>
    <x v="5"/>
    <x v="0"/>
    <x v="0"/>
  </r>
  <r>
    <n v="5083"/>
    <n v="4524"/>
    <m/>
    <x v="3"/>
    <n v="6"/>
    <n v="465"/>
    <n v="-1"/>
    <n v="1860"/>
    <n v="-1"/>
    <n v="27.421363320625101"/>
    <n v="-1"/>
    <n v="88.323672240001898"/>
    <n v="-1"/>
    <n v="77.525144508456506"/>
    <n v="-1"/>
    <n v="1.86946232144658"/>
    <n v="-1"/>
    <x v="5"/>
    <x v="0"/>
    <x v="0"/>
  </r>
  <r>
    <n v="5083"/>
    <n v="4949"/>
    <m/>
    <x v="3"/>
    <n v="6"/>
    <n v="744"/>
    <n v="-1"/>
    <n v="2976"/>
    <n v="-1"/>
    <n v="24.260882998102801"/>
    <n v="-1"/>
    <n v="103.431970740189"/>
    <n v="-1"/>
    <n v="88.296456613606395"/>
    <n v="-1"/>
    <n v="1.20883849609226"/>
    <n v="-1"/>
    <x v="5"/>
    <x v="0"/>
    <x v="0"/>
  </r>
  <r>
    <n v="5083"/>
    <n v="4950"/>
    <m/>
    <x v="3"/>
    <n v="6"/>
    <n v="1794"/>
    <n v="-1"/>
    <n v="7176"/>
    <n v="-1"/>
    <n v="31.9483124458974"/>
    <n v="-1"/>
    <n v="114.312048120993"/>
    <n v="-1"/>
    <n v="99.713021778686894"/>
    <n v="-1"/>
    <n v="0.50194235340096205"/>
    <n v="-1"/>
    <x v="5"/>
    <x v="0"/>
    <x v="0"/>
  </r>
  <r>
    <n v="5083"/>
    <n v="4951"/>
    <m/>
    <x v="3"/>
    <n v="6"/>
    <n v="1814"/>
    <n v="-1"/>
    <n v="7256"/>
    <n v="-1"/>
    <n v="34.6885214515897"/>
    <n v="-1"/>
    <n v="111.09870029349599"/>
    <n v="-1"/>
    <n v="96.608371572273995"/>
    <n v="-1"/>
    <n v="0.496585190106556"/>
    <n v="-1"/>
    <x v="5"/>
    <x v="0"/>
    <x v="0"/>
  </r>
  <r>
    <n v="5083"/>
    <n v="4953"/>
    <m/>
    <x v="3"/>
    <n v="6"/>
    <n v="267"/>
    <n v="-1"/>
    <n v="1068"/>
    <n v="-1"/>
    <n v="36.714716088147298"/>
    <n v="-1"/>
    <n v="25.061561246812701"/>
    <n v="-1"/>
    <n v="21.387231387922402"/>
    <n v="-1"/>
    <n v="3.02571803367591"/>
    <n v="-1"/>
    <x v="5"/>
    <x v="0"/>
    <x v="0"/>
  </r>
  <r>
    <n v="5083"/>
    <n v="4954"/>
    <m/>
    <x v="3"/>
    <n v="6"/>
    <n v="109"/>
    <n v="-1"/>
    <n v="436"/>
    <n v="-1"/>
    <n v="39.369401035298402"/>
    <n v="-1"/>
    <n v="15.489056785889"/>
    <n v="-1"/>
    <n v="16.6332609984137"/>
    <n v="-1"/>
    <n v="8.1475860547256698"/>
    <n v="-1"/>
    <x v="5"/>
    <x v="0"/>
    <x v="0"/>
  </r>
  <r>
    <n v="5083"/>
    <n v="6357"/>
    <m/>
    <x v="3"/>
    <n v="6"/>
    <n v="172"/>
    <n v="-1"/>
    <n v="688"/>
    <n v="-1"/>
    <n v="43.803751061770001"/>
    <n v="-1"/>
    <n v="14.539494095187999"/>
    <n v="-1"/>
    <n v="13.566659204690099"/>
    <n v="-1"/>
    <n v="5.0613731983602399"/>
    <n v="-1"/>
    <x v="5"/>
    <x v="0"/>
    <x v="0"/>
  </r>
  <r>
    <n v="5083"/>
    <n v="6368"/>
    <m/>
    <x v="3"/>
    <n v="6"/>
    <n v="581"/>
    <n v="-1"/>
    <n v="2324"/>
    <n v="-1"/>
    <n v="30.258198373663699"/>
    <n v="-1"/>
    <n v="62.7457092221171"/>
    <n v="-1"/>
    <n v="54.961012897338499"/>
    <n v="-1"/>
    <n v="1.5400698376150499"/>
    <n v="-1"/>
    <x v="5"/>
    <x v="0"/>
    <x v="0"/>
  </r>
  <r>
    <n v="5083"/>
    <n v="6639"/>
    <m/>
    <x v="3"/>
    <n v="6"/>
    <n v="116"/>
    <n v="-1"/>
    <n v="464"/>
    <n v="-1"/>
    <n v="38.803246120285202"/>
    <n v="-1"/>
    <n v="12.046526812825199"/>
    <n v="-1"/>
    <n v="6.9711722777279901"/>
    <n v="-1"/>
    <n v="7.6353570412884801"/>
    <n v="-1"/>
    <x v="5"/>
    <x v="1"/>
    <x v="0"/>
  </r>
  <r>
    <n v="5083"/>
    <n v="6640"/>
    <m/>
    <x v="3"/>
    <n v="6"/>
    <n v="733"/>
    <n v="-1"/>
    <n v="2932"/>
    <n v="-1"/>
    <n v="14.600778604946999"/>
    <n v="-1"/>
    <n v="145.23917626539199"/>
    <n v="-1"/>
    <n v="90.392599840145195"/>
    <n v="-1"/>
    <n v="1.2256079375587901"/>
    <n v="-1"/>
    <x v="5"/>
    <x v="2"/>
    <x v="0"/>
  </r>
  <r>
    <n v="5083"/>
    <n v="6641"/>
    <m/>
    <x v="3"/>
    <n v="6"/>
    <n v="104"/>
    <n v="-1"/>
    <n v="416"/>
    <n v="-1"/>
    <n v="28.581269094533098"/>
    <n v="-1"/>
    <n v="56.702005505141202"/>
    <n v="-1"/>
    <n v="41.230533358661198"/>
    <n v="-1"/>
    <n v="8.6235710695037593"/>
    <n v="-1"/>
    <x v="5"/>
    <x v="3"/>
    <x v="0"/>
  </r>
  <r>
    <n v="5083"/>
    <n v="6642"/>
    <m/>
    <x v="3"/>
    <n v="6"/>
    <n v="588"/>
    <n v="-1"/>
    <n v="2352"/>
    <n v="-1"/>
    <n v="37.289637029222497"/>
    <n v="-1"/>
    <n v="52.501916315638702"/>
    <n v="-1"/>
    <n v="31.794853817951999"/>
    <n v="-1"/>
    <n v="1.52434641184453"/>
    <n v="-1"/>
    <x v="5"/>
    <x v="4"/>
    <x v="0"/>
  </r>
  <r>
    <n v="5083"/>
    <n v="6644"/>
    <m/>
    <x v="3"/>
    <n v="6"/>
    <n v="1076"/>
    <n v="-1"/>
    <n v="4304"/>
    <n v="-1"/>
    <n v="31.1701559419689"/>
    <n v="-1"/>
    <n v="112.02731883109"/>
    <n v="-1"/>
    <n v="64.971572106703206"/>
    <n v="-1"/>
    <n v="0.83591673878448103"/>
    <n v="-1"/>
    <x v="5"/>
    <x v="19"/>
    <x v="0"/>
  </r>
  <r>
    <n v="5083"/>
    <n v="6645"/>
    <m/>
    <x v="3"/>
    <n v="6"/>
    <n v="725"/>
    <n v="-1"/>
    <n v="2900"/>
    <n v="-1"/>
    <n v="52.238817733297097"/>
    <n v="-1"/>
    <n v="50.959408056541903"/>
    <n v="-1"/>
    <n v="32.300474167015402"/>
    <n v="-1"/>
    <n v="1.2394693670866299"/>
    <n v="-1"/>
    <x v="5"/>
    <x v="21"/>
    <x v="0"/>
  </r>
  <r>
    <n v="5083"/>
    <n v="6646"/>
    <m/>
    <x v="3"/>
    <n v="6"/>
    <n v="720"/>
    <n v="-1"/>
    <n v="2880"/>
    <n v="-1"/>
    <n v="44.532617808265201"/>
    <n v="-1"/>
    <n v="59.748562280513603"/>
    <n v="-1"/>
    <n v="34.609665034975599"/>
    <n v="-1"/>
    <n v="1.2502120272302"/>
    <n v="-1"/>
    <x v="5"/>
    <x v="18"/>
    <x v="0"/>
  </r>
  <r>
    <n v="5083"/>
    <n v="6647"/>
    <m/>
    <x v="3"/>
    <n v="6"/>
    <n v="357"/>
    <n v="-1"/>
    <n v="1428"/>
    <n v="-1"/>
    <n v="54.733155218583299"/>
    <n v="-1"/>
    <n v="26.080414725828899"/>
    <n v="-1"/>
    <n v="15.152318445528399"/>
    <n v="-1"/>
    <n v="2.5232289767482898"/>
    <n v="-1"/>
    <x v="5"/>
    <x v="17"/>
    <x v="0"/>
  </r>
  <r>
    <n v="5083"/>
    <n v="6760"/>
    <m/>
    <x v="3"/>
    <n v="6"/>
    <n v="675"/>
    <n v="-1"/>
    <n v="2700"/>
    <n v="-1"/>
    <n v="11.933940670030101"/>
    <n v="-1"/>
    <n v="157.261423782479"/>
    <n v="-1"/>
    <n v="92.538621644682905"/>
    <n v="-1"/>
    <n v="1.33171232011259"/>
    <n v="-1"/>
    <x v="5"/>
    <x v="16"/>
    <x v="0"/>
  </r>
  <r>
    <n v="5083"/>
    <n v="6761"/>
    <m/>
    <x v="3"/>
    <n v="6"/>
    <n v="1810"/>
    <n v="-1"/>
    <n v="7240"/>
    <n v="-1"/>
    <n v="34.323006868079503"/>
    <n v="-1"/>
    <n v="151.071227555625"/>
    <n v="-1"/>
    <n v="90.853116192016799"/>
    <n v="-1"/>
    <n v="0.500127043591298"/>
    <n v="-1"/>
    <x v="5"/>
    <x v="20"/>
    <x v="0"/>
  </r>
  <r>
    <n v="5083"/>
    <n v="6762"/>
    <m/>
    <x v="3"/>
    <n v="6"/>
    <n v="116"/>
    <n v="-1"/>
    <n v="464"/>
    <n v="-1"/>
    <n v="38.803246120285202"/>
    <n v="-1"/>
    <n v="12.046526812825199"/>
    <n v="-1"/>
    <n v="6.9711722777279901"/>
    <n v="-1"/>
    <n v="7.6353570412884801"/>
    <n v="-1"/>
    <x v="5"/>
    <x v="6"/>
    <x v="0"/>
  </r>
  <r>
    <n v="5083"/>
    <n v="6763"/>
    <m/>
    <x v="3"/>
    <n v="6"/>
    <n v="588"/>
    <n v="-1"/>
    <n v="2352"/>
    <n v="-1"/>
    <n v="36.687350723201398"/>
    <n v="-1"/>
    <n v="54.341380787792801"/>
    <n v="-1"/>
    <n v="32.944352754243702"/>
    <n v="-1"/>
    <n v="1.49846350556074"/>
    <n v="-1"/>
    <x v="5"/>
    <x v="7"/>
    <x v="0"/>
  </r>
  <r>
    <n v="5083"/>
    <n v="6764"/>
    <m/>
    <x v="3"/>
    <n v="6"/>
    <n v="75"/>
    <n v="-1"/>
    <n v="300"/>
    <n v="-1"/>
    <n v="38.201231934604003"/>
    <n v="-1"/>
    <n v="7.71608387402879"/>
    <n v="-1"/>
    <n v="4.4707725334717603"/>
    <n v="-1"/>
    <n v="11.6631208810646"/>
    <n v="-1"/>
    <x v="5"/>
    <x v="8"/>
    <x v="0"/>
  </r>
  <r>
    <n v="5083"/>
    <n v="6765"/>
    <m/>
    <x v="3"/>
    <n v="6"/>
    <n v="41"/>
    <n v="-1"/>
    <n v="164"/>
    <n v="-1"/>
    <n v="29.517535152224401"/>
    <n v="-1"/>
    <n v="16.645512138251998"/>
    <n v="-1"/>
    <n v="9.8426346590815204"/>
    <n v="-1"/>
    <n v="21.5356864043702"/>
    <n v="-1"/>
    <x v="5"/>
    <x v="9"/>
    <x v="0"/>
  </r>
  <r>
    <n v="5083"/>
    <n v="6767"/>
    <m/>
    <x v="3"/>
    <n v="6"/>
    <n v="106"/>
    <n v="-1"/>
    <n v="424"/>
    <n v="-1"/>
    <n v="46.815169283490299"/>
    <n v="-1"/>
    <n v="8.3768047782997304"/>
    <n v="-1"/>
    <n v="6.0646497707977103"/>
    <n v="-1"/>
    <n v="8.5671634618106101"/>
    <n v="-1"/>
    <x v="5"/>
    <x v="10"/>
    <x v="0"/>
  </r>
  <r>
    <n v="5083"/>
    <n v="6768"/>
    <m/>
    <x v="3"/>
    <n v="6"/>
    <n v="267"/>
    <n v="-1"/>
    <n v="1068"/>
    <n v="-1"/>
    <n v="35.8216624202826"/>
    <n v="-1"/>
    <n v="33.211790305561003"/>
    <n v="-1"/>
    <n v="19.3753543020782"/>
    <n v="-1"/>
    <n v="3.0266173675364398"/>
    <n v="-1"/>
    <x v="5"/>
    <x v="11"/>
    <x v="0"/>
  </r>
  <r>
    <n v="5083"/>
    <n v="6770"/>
    <m/>
    <x v="3"/>
    <n v="6"/>
    <n v="722"/>
    <n v="-1"/>
    <n v="2888"/>
    <n v="-1"/>
    <n v="13.6448283407766"/>
    <n v="-1"/>
    <n v="164.32855524156"/>
    <n v="-1"/>
    <n v="95.851159747619107"/>
    <n v="-1"/>
    <n v="1.24656001633958"/>
    <n v="-1"/>
    <x v="5"/>
    <x v="15"/>
    <x v="0"/>
  </r>
  <r>
    <n v="5083"/>
    <n v="6775"/>
    <m/>
    <x v="3"/>
    <n v="6"/>
    <n v="71"/>
    <n v="-1"/>
    <n v="284"/>
    <n v="-1"/>
    <n v="39.222637549869297"/>
    <n v="-1"/>
    <n v="7.3088490396961401"/>
    <n v="-1"/>
    <n v="4.3198591021280501"/>
    <n v="-1"/>
    <n v="12.4287912616175"/>
    <n v="-1"/>
    <x v="5"/>
    <x v="12"/>
    <x v="0"/>
  </r>
  <r>
    <n v="5083"/>
    <n v="6776"/>
    <m/>
    <x v="3"/>
    <n v="6"/>
    <n v="75"/>
    <n v="-1"/>
    <n v="300"/>
    <n v="-1"/>
    <n v="38.300722441713503"/>
    <n v="-1"/>
    <n v="7.74371660355812"/>
    <n v="-1"/>
    <n v="4.4867832003102102"/>
    <n v="-1"/>
    <n v="11.663074605464599"/>
    <n v="-1"/>
    <x v="5"/>
    <x v="13"/>
    <x v="0"/>
  </r>
  <r>
    <n v="5083"/>
    <n v="6777"/>
    <m/>
    <x v="3"/>
    <n v="6"/>
    <n v="290"/>
    <n v="-1"/>
    <n v="1160"/>
    <n v="-1"/>
    <n v="36.224159898122899"/>
    <n v="-1"/>
    <n v="28.963799621272699"/>
    <n v="-1"/>
    <n v="16.891672637168"/>
    <n v="-1"/>
    <n v="3.0949443527286702"/>
    <n v="-1"/>
    <x v="5"/>
    <x v="14"/>
    <x v="0"/>
  </r>
  <r>
    <n v="5083"/>
    <n v="2959"/>
    <m/>
    <x v="3"/>
    <n v="7"/>
    <n v="273"/>
    <n v="-1"/>
    <n v="1092"/>
    <n v="-1"/>
    <n v="46.801249117818401"/>
    <n v="-1"/>
    <n v="22.119332365383901"/>
    <n v="-1"/>
    <n v="19.570827541752401"/>
    <n v="-1"/>
    <n v="3.2532913728701001"/>
    <n v="-1"/>
    <x v="6"/>
    <x v="0"/>
    <x v="0"/>
  </r>
  <r>
    <n v="5083"/>
    <n v="3659"/>
    <m/>
    <x v="3"/>
    <n v="7"/>
    <n v="556"/>
    <n v="-1"/>
    <n v="2224"/>
    <n v="-1"/>
    <n v="37.369762189190801"/>
    <n v="-1"/>
    <n v="43.419751907721697"/>
    <n v="-1"/>
    <n v="37.573112209549699"/>
    <n v="-1"/>
    <n v="1.62075432736617"/>
    <n v="-1"/>
    <x v="6"/>
    <x v="0"/>
    <x v="0"/>
  </r>
  <r>
    <n v="5083"/>
    <n v="3660"/>
    <m/>
    <x v="3"/>
    <n v="7"/>
    <n v="1751"/>
    <n v="-1"/>
    <n v="7004"/>
    <n v="-1"/>
    <n v="32.560869630645797"/>
    <n v="-1"/>
    <n v="115.041738047539"/>
    <n v="-1"/>
    <n v="99.758293878738201"/>
    <n v="-1"/>
    <n v="0.51399842698960996"/>
    <n v="-1"/>
    <x v="6"/>
    <x v="0"/>
    <x v="0"/>
  </r>
  <r>
    <n v="5083"/>
    <n v="4524"/>
    <m/>
    <x v="3"/>
    <n v="7"/>
    <n v="454"/>
    <n v="-1"/>
    <n v="1816"/>
    <n v="-1"/>
    <n v="27.2575523444651"/>
    <n v="-1"/>
    <n v="87.205244076074095"/>
    <n v="-1"/>
    <n v="75.325722355764498"/>
    <n v="-1"/>
    <n v="1.90718674768556"/>
    <n v="-1"/>
    <x v="6"/>
    <x v="0"/>
    <x v="0"/>
  </r>
  <r>
    <n v="5083"/>
    <n v="4949"/>
    <m/>
    <x v="3"/>
    <n v="7"/>
    <n v="539"/>
    <n v="-1"/>
    <n v="2156"/>
    <n v="-1"/>
    <n v="8.3859041563594996"/>
    <n v="-1"/>
    <n v="117.555908660135"/>
    <n v="-1"/>
    <n v="100"/>
    <n v="-1"/>
    <n v="1.6707336608915"/>
    <n v="-1"/>
    <x v="6"/>
    <x v="0"/>
    <x v="0"/>
  </r>
  <r>
    <n v="5083"/>
    <n v="4950"/>
    <m/>
    <x v="3"/>
    <n v="7"/>
    <n v="1751"/>
    <n v="-1"/>
    <n v="7004"/>
    <n v="-1"/>
    <n v="30.887465877441301"/>
    <n v="-1"/>
    <n v="115.219301523295"/>
    <n v="-1"/>
    <n v="99.939114887608298"/>
    <n v="-1"/>
    <n v="0.513930421603911"/>
    <n v="-1"/>
    <x v="6"/>
    <x v="0"/>
    <x v="0"/>
  </r>
  <r>
    <n v="5083"/>
    <n v="4951"/>
    <m/>
    <x v="3"/>
    <n v="7"/>
    <n v="1759"/>
    <n v="-1"/>
    <n v="7036"/>
    <n v="-1"/>
    <n v="32.987381349341597"/>
    <n v="-1"/>
    <n v="112.72290464012799"/>
    <n v="-1"/>
    <n v="97.783173047191795"/>
    <n v="-1"/>
    <n v="0.51133573233108598"/>
    <n v="-1"/>
    <x v="6"/>
    <x v="0"/>
    <x v="0"/>
  </r>
  <r>
    <n v="5083"/>
    <n v="4953"/>
    <m/>
    <x v="3"/>
    <n v="7"/>
    <n v="275"/>
    <n v="-1"/>
    <n v="1100"/>
    <n v="-1"/>
    <n v="36.4246801255386"/>
    <n v="-1"/>
    <n v="25.006072418840201"/>
    <n v="-1"/>
    <n v="21.424650234907801"/>
    <n v="-1"/>
    <n v="3.2313790173658301"/>
    <n v="-1"/>
    <x v="6"/>
    <x v="0"/>
    <x v="0"/>
  </r>
  <r>
    <n v="5083"/>
    <n v="4954"/>
    <m/>
    <x v="3"/>
    <n v="7"/>
    <n v="100"/>
    <n v="-1"/>
    <n v="400"/>
    <n v="-1"/>
    <n v="42.8437758837538"/>
    <n v="-1"/>
    <n v="19.414731291990599"/>
    <n v="-1"/>
    <n v="20.7156972721342"/>
    <n v="-1"/>
    <n v="8.6454939187819502"/>
    <n v="-1"/>
    <x v="6"/>
    <x v="0"/>
    <x v="0"/>
  </r>
  <r>
    <n v="5083"/>
    <n v="6357"/>
    <m/>
    <x v="3"/>
    <n v="7"/>
    <n v="180"/>
    <n v="-1"/>
    <n v="720"/>
    <n v="-1"/>
    <n v="44.083681641253797"/>
    <n v="-1"/>
    <n v="15.594625725089401"/>
    <n v="-1"/>
    <n v="14.554234022809601"/>
    <n v="-1"/>
    <n v="4.9342986823452497"/>
    <n v="-1"/>
    <x v="6"/>
    <x v="0"/>
    <x v="0"/>
  </r>
  <r>
    <n v="5083"/>
    <n v="6368"/>
    <m/>
    <x v="3"/>
    <n v="7"/>
    <n v="558"/>
    <n v="-1"/>
    <n v="2232"/>
    <n v="-1"/>
    <n v="21.9262573387144"/>
    <n v="-1"/>
    <n v="83.109431679763603"/>
    <n v="-1"/>
    <n v="71.919689030975604"/>
    <n v="-1"/>
    <n v="1.61207231934321"/>
    <n v="-1"/>
    <x v="6"/>
    <x v="0"/>
    <x v="0"/>
  </r>
  <r>
    <n v="5083"/>
    <n v="6639"/>
    <m/>
    <x v="3"/>
    <n v="7"/>
    <n v="139"/>
    <n v="-1"/>
    <n v="556"/>
    <n v="-1"/>
    <n v="38.813700484856"/>
    <n v="-1"/>
    <n v="14.435831655537999"/>
    <n v="-1"/>
    <n v="8.3492840096247605"/>
    <n v="-1"/>
    <n v="6.4416684393492902"/>
    <n v="-1"/>
    <x v="6"/>
    <x v="1"/>
    <x v="0"/>
  </r>
  <r>
    <n v="5083"/>
    <n v="6640"/>
    <m/>
    <x v="3"/>
    <n v="7"/>
    <n v="744"/>
    <n v="-1"/>
    <n v="2976"/>
    <n v="-1"/>
    <n v="14.969964230444001"/>
    <n v="-1"/>
    <n v="145.30440517954"/>
    <n v="-1"/>
    <n v="89.130502827728293"/>
    <n v="-1"/>
    <n v="1.2092918506622901"/>
    <n v="-1"/>
    <x v="6"/>
    <x v="2"/>
    <x v="0"/>
  </r>
  <r>
    <n v="5083"/>
    <n v="6641"/>
    <m/>
    <x v="3"/>
    <n v="7"/>
    <n v="100"/>
    <n v="-1"/>
    <n v="400"/>
    <n v="-1"/>
    <n v="28.8719098944362"/>
    <n v="-1"/>
    <n v="50.124005507533603"/>
    <n v="-1"/>
    <n v="36.040023909617297"/>
    <n v="-1"/>
    <n v="8.9926713925274893"/>
    <n v="-1"/>
    <x v="6"/>
    <x v="3"/>
    <x v="0"/>
  </r>
  <r>
    <n v="5083"/>
    <n v="6642"/>
    <m/>
    <x v="3"/>
    <n v="7"/>
    <n v="561"/>
    <n v="-1"/>
    <n v="2244"/>
    <n v="-1"/>
    <n v="36.743425544176297"/>
    <n v="-1"/>
    <n v="49.373447595408102"/>
    <n v="-1"/>
    <n v="29.383281675958301"/>
    <n v="-1"/>
    <n v="1.6040817307458199"/>
    <n v="-1"/>
    <x v="6"/>
    <x v="4"/>
    <x v="0"/>
  </r>
  <r>
    <n v="5083"/>
    <n v="6644"/>
    <m/>
    <x v="3"/>
    <n v="7"/>
    <n v="1079"/>
    <n v="-1"/>
    <n v="4316"/>
    <n v="-1"/>
    <n v="31.457997137001001"/>
    <n v="-1"/>
    <n v="114.069341988644"/>
    <n v="-1"/>
    <n v="65.988318658913698"/>
    <n v="-1"/>
    <n v="0.83306554627246798"/>
    <n v="-1"/>
    <x v="6"/>
    <x v="19"/>
    <x v="0"/>
  </r>
  <r>
    <n v="5083"/>
    <n v="6645"/>
    <m/>
    <x v="3"/>
    <n v="7"/>
    <n v="676"/>
    <n v="-1"/>
    <n v="2704"/>
    <n v="-1"/>
    <n v="53.721080014458401"/>
    <n v="-1"/>
    <n v="46.378018493955601"/>
    <n v="-1"/>
    <n v="28.960357143782399"/>
    <n v="-1"/>
    <n v="1.3302685370120699"/>
    <n v="-1"/>
    <x v="6"/>
    <x v="21"/>
    <x v="0"/>
  </r>
  <r>
    <n v="5083"/>
    <n v="6646"/>
    <m/>
    <x v="3"/>
    <n v="7"/>
    <n v="725"/>
    <n v="-1"/>
    <n v="2900"/>
    <n v="-1"/>
    <n v="44.8510176739291"/>
    <n v="-1"/>
    <n v="59.5321409096615"/>
    <n v="-1"/>
    <n v="34.414986094851301"/>
    <n v="-1"/>
    <n v="1.24083028747462"/>
    <n v="-1"/>
    <x v="6"/>
    <x v="18"/>
    <x v="0"/>
  </r>
  <r>
    <n v="5083"/>
    <n v="6647"/>
    <m/>
    <x v="3"/>
    <n v="7"/>
    <n v="356"/>
    <n v="-1"/>
    <n v="1424"/>
    <n v="-1"/>
    <n v="54.714761700231499"/>
    <n v="-1"/>
    <n v="25.961651888195799"/>
    <n v="-1"/>
    <n v="15.0586911251341"/>
    <n v="-1"/>
    <n v="2.5249576454928602"/>
    <n v="-1"/>
    <x v="6"/>
    <x v="17"/>
    <x v="0"/>
  </r>
  <r>
    <n v="5083"/>
    <n v="6760"/>
    <m/>
    <x v="3"/>
    <n v="7"/>
    <n v="685"/>
    <n v="-1"/>
    <n v="2740"/>
    <n v="-1"/>
    <n v="12.556118427709601"/>
    <n v="-1"/>
    <n v="157.508520218581"/>
    <n v="-1"/>
    <n v="91.9636398132957"/>
    <n v="-1"/>
    <n v="1.31356827489134"/>
    <n v="-1"/>
    <x v="6"/>
    <x v="16"/>
    <x v="0"/>
  </r>
  <r>
    <n v="5083"/>
    <n v="6761"/>
    <m/>
    <x v="3"/>
    <n v="7"/>
    <n v="1750"/>
    <n v="-1"/>
    <n v="7000"/>
    <n v="-1"/>
    <n v="32.808189134229998"/>
    <n v="-1"/>
    <n v="155.856495078736"/>
    <n v="-1"/>
    <n v="93.084676649104495"/>
    <n v="-1"/>
    <n v="0.51762968055491898"/>
    <n v="-1"/>
    <x v="6"/>
    <x v="20"/>
    <x v="0"/>
  </r>
  <r>
    <n v="5083"/>
    <n v="6762"/>
    <m/>
    <x v="3"/>
    <n v="7"/>
    <n v="139"/>
    <n v="-1"/>
    <n v="556"/>
    <n v="-1"/>
    <n v="38.813700484856"/>
    <n v="-1"/>
    <n v="14.435831655537999"/>
    <n v="-1"/>
    <n v="8.3492840096247605"/>
    <n v="-1"/>
    <n v="6.4416684393492902"/>
    <n v="-1"/>
    <x v="6"/>
    <x v="6"/>
    <x v="0"/>
  </r>
  <r>
    <n v="5083"/>
    <n v="6763"/>
    <m/>
    <x v="3"/>
    <n v="7"/>
    <n v="551"/>
    <n v="-1"/>
    <n v="2204"/>
    <n v="-1"/>
    <n v="36.767849405264698"/>
    <n v="-1"/>
    <n v="48.664847675197599"/>
    <n v="-1"/>
    <n v="28.773789804666801"/>
    <n v="-1"/>
    <n v="1.5955569351255801"/>
    <n v="-1"/>
    <x v="6"/>
    <x v="7"/>
    <x v="0"/>
  </r>
  <r>
    <n v="5083"/>
    <n v="6764"/>
    <m/>
    <x v="3"/>
    <n v="7"/>
    <n v="80"/>
    <n v="-1"/>
    <n v="320"/>
    <n v="-1"/>
    <n v="38.789785686101197"/>
    <n v="-1"/>
    <n v="7.7367353321344199"/>
    <n v="-1"/>
    <n v="4.5034733722553"/>
    <n v="-1"/>
    <n v="10.9706246242497"/>
    <n v="-1"/>
    <x v="6"/>
    <x v="8"/>
    <x v="0"/>
  </r>
  <r>
    <n v="5083"/>
    <n v="6765"/>
    <m/>
    <x v="3"/>
    <n v="7"/>
    <n v="64"/>
    <n v="-1"/>
    <n v="256"/>
    <n v="-1"/>
    <n v="23.2702282326632"/>
    <n v="-1"/>
    <n v="50.036520529988501"/>
    <n v="-1"/>
    <n v="29.8406265454127"/>
    <n v="-1"/>
    <n v="13.905815374687"/>
    <n v="-1"/>
    <x v="6"/>
    <x v="9"/>
    <x v="0"/>
  </r>
  <r>
    <n v="5083"/>
    <n v="6767"/>
    <m/>
    <x v="3"/>
    <n v="7"/>
    <n v="103"/>
    <n v="-1"/>
    <n v="412"/>
    <n v="-1"/>
    <n v="48.799101009859697"/>
    <n v="-1"/>
    <n v="8.1580550256087907"/>
    <n v="-1"/>
    <n v="5.7891080879723704"/>
    <n v="-1"/>
    <n v="8.5857855805093308"/>
    <n v="-1"/>
    <x v="6"/>
    <x v="10"/>
    <x v="0"/>
  </r>
  <r>
    <n v="5083"/>
    <n v="6768"/>
    <m/>
    <x v="3"/>
    <n v="7"/>
    <n v="278"/>
    <n v="-1"/>
    <n v="1112"/>
    <n v="-1"/>
    <n v="35.166694761095798"/>
    <n v="-1"/>
    <n v="35.094539805066802"/>
    <n v="-1"/>
    <n v="20.5909668790813"/>
    <n v="-1"/>
    <n v="3.2011885667459801"/>
    <n v="-1"/>
    <x v="6"/>
    <x v="11"/>
    <x v="0"/>
  </r>
  <r>
    <n v="5083"/>
    <n v="6770"/>
    <m/>
    <x v="3"/>
    <n v="7"/>
    <n v="549"/>
    <n v="-1"/>
    <n v="2196"/>
    <n v="-1"/>
    <n v="5.8998317844477404"/>
    <n v="-1"/>
    <n v="172.15035937786001"/>
    <n v="-1"/>
    <n v="100"/>
    <n v="-1"/>
    <n v="1.6410011997228999"/>
    <n v="-1"/>
    <x v="6"/>
    <x v="15"/>
    <x v="0"/>
  </r>
  <r>
    <n v="5083"/>
    <n v="6775"/>
    <m/>
    <x v="3"/>
    <n v="7"/>
    <n v="109"/>
    <n v="-1"/>
    <n v="436"/>
    <n v="-1"/>
    <n v="38.879212105139899"/>
    <n v="-1"/>
    <n v="11.3406874293177"/>
    <n v="-1"/>
    <n v="6.7489583770814701"/>
    <n v="-1"/>
    <n v="8.2331276197657601"/>
    <n v="-1"/>
    <x v="6"/>
    <x v="12"/>
    <x v="0"/>
  </r>
  <r>
    <n v="5083"/>
    <n v="6776"/>
    <m/>
    <x v="3"/>
    <n v="7"/>
    <n v="80"/>
    <n v="-1"/>
    <n v="320"/>
    <n v="-1"/>
    <n v="38.761952949103701"/>
    <n v="-1"/>
    <n v="7.7680365675906096"/>
    <n v="-1"/>
    <n v="4.5216934966804203"/>
    <n v="-1"/>
    <n v="10.974379426114"/>
    <n v="-1"/>
    <x v="6"/>
    <x v="13"/>
    <x v="0"/>
  </r>
  <r>
    <n v="5083"/>
    <n v="6777"/>
    <m/>
    <x v="3"/>
    <n v="7"/>
    <n v="264"/>
    <n v="-1"/>
    <n v="1056"/>
    <n v="-1"/>
    <n v="35.825263686946897"/>
    <n v="-1"/>
    <n v="28.483506064066901"/>
    <n v="-1"/>
    <n v="16.722213623763501"/>
    <n v="-1"/>
    <n v="3.1054566224571301"/>
    <n v="-1"/>
    <x v="6"/>
    <x v="14"/>
    <x v="0"/>
  </r>
  <r>
    <n v="5083"/>
    <n v="2959"/>
    <m/>
    <x v="3"/>
    <n v="8"/>
    <n v="294"/>
    <n v="-1"/>
    <n v="1176"/>
    <n v="-1"/>
    <n v="46.494532727722401"/>
    <n v="-1"/>
    <n v="23.171272474598599"/>
    <n v="-1"/>
    <n v="20.712860991161499"/>
    <n v="-1"/>
    <n v="3.0275749056224899"/>
    <n v="-1"/>
    <x v="7"/>
    <x v="0"/>
    <x v="0"/>
  </r>
  <r>
    <n v="5083"/>
    <n v="3659"/>
    <m/>
    <x v="3"/>
    <n v="8"/>
    <n v="532"/>
    <n v="-1"/>
    <n v="2128"/>
    <n v="-1"/>
    <n v="38.022159676584202"/>
    <n v="-1"/>
    <n v="43.205221397875903"/>
    <n v="-1"/>
    <n v="37.508805023816102"/>
    <n v="-1"/>
    <n v="1.67861129548458"/>
    <n v="-1"/>
    <x v="7"/>
    <x v="0"/>
    <x v="0"/>
  </r>
  <r>
    <n v="5083"/>
    <n v="3660"/>
    <m/>
    <x v="3"/>
    <n v="8"/>
    <n v="1766"/>
    <n v="-1"/>
    <n v="7064"/>
    <n v="-1"/>
    <n v="32.4947962571568"/>
    <n v="-1"/>
    <n v="115.752229551832"/>
    <n v="-1"/>
    <n v="99.885450197340106"/>
    <n v="-1"/>
    <n v="0.50949333140652797"/>
    <n v="-1"/>
    <x v="7"/>
    <x v="0"/>
    <x v="0"/>
  </r>
  <r>
    <n v="5083"/>
    <n v="4524"/>
    <m/>
    <x v="3"/>
    <n v="8"/>
    <n v="419"/>
    <n v="-1"/>
    <n v="1676"/>
    <n v="-1"/>
    <n v="27.526599529915501"/>
    <n v="-1"/>
    <n v="82.007327256121997"/>
    <n v="-1"/>
    <n v="71.508180138000597"/>
    <n v="-1"/>
    <n v="2.0944484241016399"/>
    <n v="-1"/>
    <x v="7"/>
    <x v="0"/>
    <x v="0"/>
  </r>
  <r>
    <n v="5083"/>
    <n v="4949"/>
    <m/>
    <x v="3"/>
    <n v="8"/>
    <n v="505"/>
    <n v="-1"/>
    <n v="2020"/>
    <n v="-1"/>
    <n v="7.2391929183323498"/>
    <n v="-1"/>
    <n v="117.343477327101"/>
    <n v="-1"/>
    <n v="100"/>
    <n v="-1"/>
    <n v="1.77772365677203"/>
    <n v="-1"/>
    <x v="7"/>
    <x v="0"/>
    <x v="0"/>
  </r>
  <r>
    <n v="5083"/>
    <n v="4950"/>
    <m/>
    <x v="3"/>
    <n v="8"/>
    <n v="1774"/>
    <n v="-1"/>
    <n v="7096"/>
    <n v="-1"/>
    <n v="30.836710588256601"/>
    <n v="-1"/>
    <n v="115.72155558486"/>
    <n v="-1"/>
    <n v="99.857465015161793"/>
    <n v="-1"/>
    <n v="0.50711556605323405"/>
    <n v="-1"/>
    <x v="7"/>
    <x v="0"/>
    <x v="0"/>
  </r>
  <r>
    <n v="5083"/>
    <n v="4951"/>
    <m/>
    <x v="3"/>
    <n v="8"/>
    <n v="1752"/>
    <n v="-1"/>
    <n v="7008"/>
    <n v="-1"/>
    <n v="32.109740543845"/>
    <n v="-1"/>
    <n v="113.759406392787"/>
    <n v="-1"/>
    <n v="98.196622048981396"/>
    <n v="-1"/>
    <n v="0.51426746434216397"/>
    <n v="-1"/>
    <x v="7"/>
    <x v="0"/>
    <x v="0"/>
  </r>
  <r>
    <n v="5083"/>
    <n v="4953"/>
    <m/>
    <x v="3"/>
    <n v="8"/>
    <n v="246"/>
    <n v="-1"/>
    <n v="984"/>
    <n v="-1"/>
    <n v="35.842940541628501"/>
    <n v="-1"/>
    <n v="22.6631185068908"/>
    <n v="-1"/>
    <n v="19.518505222272999"/>
    <n v="-1"/>
    <n v="3.6316439619765299"/>
    <n v="-1"/>
    <x v="7"/>
    <x v="0"/>
    <x v="0"/>
  </r>
  <r>
    <n v="5083"/>
    <n v="4954"/>
    <m/>
    <x v="3"/>
    <n v="8"/>
    <n v="112"/>
    <n v="-1"/>
    <n v="448"/>
    <n v="-1"/>
    <n v="41.729800119120398"/>
    <n v="-1"/>
    <n v="18.079984473172701"/>
    <n v="-1"/>
    <n v="18.962489809954601"/>
    <n v="-1"/>
    <n v="7.8769530728802701"/>
    <n v="-1"/>
    <x v="7"/>
    <x v="0"/>
    <x v="0"/>
  </r>
  <r>
    <n v="5083"/>
    <n v="6357"/>
    <m/>
    <x v="3"/>
    <n v="8"/>
    <n v="208"/>
    <n v="-1"/>
    <n v="832"/>
    <n v="-1"/>
    <n v="44.065802182804902"/>
    <n v="-1"/>
    <n v="17.9284771676401"/>
    <n v="-1"/>
    <n v="16.2663031504079"/>
    <n v="-1"/>
    <n v="4.2850688808970698"/>
    <n v="-1"/>
    <x v="7"/>
    <x v="0"/>
    <x v="0"/>
  </r>
  <r>
    <n v="5083"/>
    <n v="6368"/>
    <m/>
    <x v="3"/>
    <n v="8"/>
    <n v="481"/>
    <n v="-1"/>
    <n v="1924"/>
    <n v="-1"/>
    <n v="15.888400615683199"/>
    <n v="-1"/>
    <n v="101.241876667493"/>
    <n v="-1"/>
    <n v="87.515376025431607"/>
    <n v="-1"/>
    <n v="1.8658333352669401"/>
    <n v="-1"/>
    <x v="7"/>
    <x v="0"/>
    <x v="0"/>
  </r>
  <r>
    <n v="5083"/>
    <n v="6639"/>
    <m/>
    <x v="3"/>
    <n v="8"/>
    <n v="121"/>
    <n v="-1"/>
    <n v="484"/>
    <n v="-1"/>
    <n v="38.968192952935702"/>
    <n v="-1"/>
    <n v="12.540794762286501"/>
    <n v="-1"/>
    <n v="7.2682460848678199"/>
    <n v="-1"/>
    <n v="7.1646426763209199"/>
    <n v="-1"/>
    <x v="7"/>
    <x v="1"/>
    <x v="0"/>
  </r>
  <r>
    <n v="5083"/>
    <n v="6640"/>
    <m/>
    <x v="3"/>
    <n v="8"/>
    <n v="667"/>
    <n v="-1"/>
    <n v="2668"/>
    <n v="-1"/>
    <n v="12.3514483764693"/>
    <n v="-1"/>
    <n v="151.65048700506799"/>
    <n v="-1"/>
    <n v="91.944192010442606"/>
    <n v="-1"/>
    <n v="1.3491048582849701"/>
    <n v="-1"/>
    <x v="7"/>
    <x v="2"/>
    <x v="0"/>
  </r>
  <r>
    <n v="5083"/>
    <n v="6641"/>
    <m/>
    <x v="3"/>
    <n v="8"/>
    <n v="116"/>
    <n v="-1"/>
    <n v="464"/>
    <n v="-1"/>
    <n v="33.240852887540797"/>
    <n v="-1"/>
    <n v="45.853492844913298"/>
    <n v="-1"/>
    <n v="31.395317006407499"/>
    <n v="-1"/>
    <n v="7.54762064391186"/>
    <n v="-1"/>
    <x v="7"/>
    <x v="3"/>
    <x v="0"/>
  </r>
  <r>
    <n v="5083"/>
    <n v="6642"/>
    <m/>
    <x v="3"/>
    <n v="8"/>
    <n v="513"/>
    <n v="-1"/>
    <n v="2052"/>
    <n v="-1"/>
    <n v="37.642344933910501"/>
    <n v="-1"/>
    <n v="45.569849271178299"/>
    <n v="-1"/>
    <n v="27.280771279869999"/>
    <n v="-1"/>
    <n v="1.7570644464685701"/>
    <n v="-1"/>
    <x v="7"/>
    <x v="4"/>
    <x v="0"/>
  </r>
  <r>
    <n v="5083"/>
    <n v="6644"/>
    <m/>
    <x v="3"/>
    <n v="8"/>
    <n v="1079"/>
    <n v="-1"/>
    <n v="4316"/>
    <n v="-1"/>
    <n v="31.425232699700501"/>
    <n v="-1"/>
    <n v="104.999634182973"/>
    <n v="-1"/>
    <n v="60.993963887992699"/>
    <n v="-1"/>
    <n v="0.83449624071239903"/>
    <n v="-1"/>
    <x v="7"/>
    <x v="19"/>
    <x v="0"/>
  </r>
  <r>
    <n v="5083"/>
    <n v="6645"/>
    <m/>
    <x v="3"/>
    <n v="8"/>
    <n v="704"/>
    <n v="-1"/>
    <n v="2816"/>
    <n v="-1"/>
    <n v="51.115288625116797"/>
    <n v="-1"/>
    <n v="50.401991084691197"/>
    <n v="-1"/>
    <n v="30.9527549996481"/>
    <n v="-1"/>
    <n v="1.27931098219739"/>
    <n v="-1"/>
    <x v="7"/>
    <x v="21"/>
    <x v="0"/>
  </r>
  <r>
    <n v="5083"/>
    <n v="6646"/>
    <m/>
    <x v="3"/>
    <n v="8"/>
    <n v="700"/>
    <n v="-1"/>
    <n v="2800"/>
    <n v="-1"/>
    <n v="44.621032622342803"/>
    <n v="-1"/>
    <n v="58.153976540303802"/>
    <n v="-1"/>
    <n v="33.780939364740902"/>
    <n v="-1"/>
    <n v="1.2847180367117199"/>
    <n v="-1"/>
    <x v="7"/>
    <x v="18"/>
    <x v="0"/>
  </r>
  <r>
    <n v="5083"/>
    <n v="6647"/>
    <m/>
    <x v="3"/>
    <n v="8"/>
    <n v="374"/>
    <n v="-1"/>
    <n v="1496"/>
    <n v="-1"/>
    <n v="54.082736856507402"/>
    <n v="-1"/>
    <n v="27.590270951192899"/>
    <n v="-1"/>
    <n v="16.029784875049"/>
    <n v="-1"/>
    <n v="2.3942023190397599"/>
    <n v="-1"/>
    <x v="7"/>
    <x v="17"/>
    <x v="0"/>
  </r>
  <r>
    <n v="5083"/>
    <n v="6760"/>
    <m/>
    <x v="3"/>
    <n v="8"/>
    <n v="687"/>
    <n v="-1"/>
    <n v="2748"/>
    <n v="-1"/>
    <n v="12.0817327033557"/>
    <n v="-1"/>
    <n v="158.40435488163999"/>
    <n v="-1"/>
    <n v="92.526444668975998"/>
    <n v="-1"/>
    <n v="1.3094136662460001"/>
    <n v="-1"/>
    <x v="7"/>
    <x v="16"/>
    <x v="0"/>
  </r>
  <r>
    <n v="5083"/>
    <n v="6761"/>
    <m/>
    <x v="3"/>
    <n v="8"/>
    <n v="1767"/>
    <n v="-1"/>
    <n v="7068"/>
    <n v="-1"/>
    <n v="32.618942540907597"/>
    <n v="-1"/>
    <n v="157.48239084633099"/>
    <n v="-1"/>
    <n v="93.361519535145504"/>
    <n v="-1"/>
    <n v="0.51251821282064602"/>
    <n v="-1"/>
    <x v="7"/>
    <x v="20"/>
    <x v="0"/>
  </r>
  <r>
    <n v="5083"/>
    <n v="6762"/>
    <m/>
    <x v="3"/>
    <n v="8"/>
    <n v="121"/>
    <n v="-1"/>
    <n v="484"/>
    <n v="-1"/>
    <n v="38.968192952935702"/>
    <n v="-1"/>
    <n v="12.540794762286501"/>
    <n v="-1"/>
    <n v="7.2682460848678199"/>
    <n v="-1"/>
    <n v="7.1646426763209199"/>
    <n v="-1"/>
    <x v="7"/>
    <x v="6"/>
    <x v="0"/>
  </r>
  <r>
    <n v="5083"/>
    <n v="6763"/>
    <m/>
    <x v="3"/>
    <n v="8"/>
    <n v="532"/>
    <n v="-1"/>
    <n v="2128"/>
    <n v="-1"/>
    <n v="37.110238998957698"/>
    <n v="-1"/>
    <n v="47.789840560161302"/>
    <n v="-1"/>
    <n v="28.670570485977599"/>
    <n v="-1"/>
    <n v="1.64142452583773"/>
    <n v="-1"/>
    <x v="7"/>
    <x v="7"/>
    <x v="0"/>
  </r>
  <r>
    <n v="5083"/>
    <n v="6764"/>
    <m/>
    <x v="3"/>
    <n v="8"/>
    <n v="88"/>
    <n v="-1"/>
    <n v="352"/>
    <n v="-1"/>
    <n v="39.314665246534901"/>
    <n v="-1"/>
    <n v="8.7578625622646502"/>
    <n v="-1"/>
    <n v="5.0672672744543199"/>
    <n v="-1"/>
    <n v="9.3230730776037305"/>
    <n v="-1"/>
    <x v="7"/>
    <x v="8"/>
    <x v="0"/>
  </r>
  <r>
    <n v="5083"/>
    <n v="6765"/>
    <m/>
    <x v="3"/>
    <n v="8"/>
    <n v="60"/>
    <n v="-1"/>
    <n v="240"/>
    <n v="-1"/>
    <n v="27.258888899717"/>
    <n v="-1"/>
    <n v="49.727323322556103"/>
    <n v="-1"/>
    <n v="29.382953055172099"/>
    <n v="-1"/>
    <n v="13.7835925042529"/>
    <n v="-1"/>
    <x v="7"/>
    <x v="9"/>
    <x v="0"/>
  </r>
  <r>
    <n v="5083"/>
    <n v="6767"/>
    <m/>
    <x v="3"/>
    <n v="8"/>
    <n v="110"/>
    <n v="-1"/>
    <n v="440"/>
    <n v="-1"/>
    <n v="47.977327867628098"/>
    <n v="-1"/>
    <n v="8.7697700269936103"/>
    <n v="-1"/>
    <n v="6.0447248360353303"/>
    <n v="-1"/>
    <n v="7.9475968973660303"/>
    <n v="-1"/>
    <x v="7"/>
    <x v="10"/>
    <x v="0"/>
  </r>
  <r>
    <n v="5083"/>
    <n v="6768"/>
    <m/>
    <x v="3"/>
    <n v="8"/>
    <n v="243"/>
    <n v="-1"/>
    <n v="972"/>
    <n v="-1"/>
    <n v="34.870072346675499"/>
    <n v="-1"/>
    <n v="31.153146272420301"/>
    <n v="-1"/>
    <n v="18.422631265330899"/>
    <n v="-1"/>
    <n v="3.6620801627910202"/>
    <n v="-1"/>
    <x v="7"/>
    <x v="11"/>
    <x v="0"/>
  </r>
  <r>
    <n v="5083"/>
    <n v="6770"/>
    <m/>
    <x v="3"/>
    <n v="8"/>
    <n v="519"/>
    <n v="-1"/>
    <n v="2076"/>
    <n v="-1"/>
    <n v="5.5209345814942097"/>
    <n v="-1"/>
    <n v="171.91186377474801"/>
    <n v="-1"/>
    <n v="100"/>
    <n v="-1"/>
    <n v="1.7349714858530301"/>
    <n v="-1"/>
    <x v="7"/>
    <x v="15"/>
    <x v="0"/>
  </r>
  <r>
    <n v="5083"/>
    <n v="6775"/>
    <m/>
    <x v="3"/>
    <n v="8"/>
    <n v="122"/>
    <n v="-1"/>
    <n v="488"/>
    <n v="-1"/>
    <n v="38.209334257579101"/>
    <n v="-1"/>
    <n v="12.888637587314401"/>
    <n v="-1"/>
    <n v="7.4483450867848102"/>
    <n v="-1"/>
    <n v="7.2180583268041296"/>
    <n v="-1"/>
    <x v="7"/>
    <x v="12"/>
    <x v="0"/>
  </r>
  <r>
    <n v="5083"/>
    <n v="6776"/>
    <m/>
    <x v="3"/>
    <n v="8"/>
    <n v="88"/>
    <n v="-1"/>
    <n v="352"/>
    <n v="-1"/>
    <n v="39.514632349739401"/>
    <n v="-1"/>
    <n v="8.6822345564191998"/>
    <n v="-1"/>
    <n v="5.0235091866414203"/>
    <n v="-1"/>
    <n v="9.3231988660883598"/>
    <n v="-1"/>
    <x v="7"/>
    <x v="13"/>
    <x v="0"/>
  </r>
  <r>
    <n v="5083"/>
    <n v="6777"/>
    <m/>
    <x v="3"/>
    <n v="8"/>
    <n v="240"/>
    <n v="-1"/>
    <n v="960"/>
    <n v="-1"/>
    <n v="34.898810069234699"/>
    <n v="-1"/>
    <n v="26.645487822639399"/>
    <n v="-1"/>
    <n v="15.751372541797499"/>
    <n v="-1"/>
    <n v="3.7608792109498199"/>
    <n v="-1"/>
    <x v="7"/>
    <x v="14"/>
    <x v="0"/>
  </r>
  <r>
    <n v="5083"/>
    <n v="2959"/>
    <m/>
    <x v="3"/>
    <n v="9"/>
    <n v="254"/>
    <n v="-1"/>
    <n v="1016"/>
    <n v="-1"/>
    <n v="46.760629448197101"/>
    <n v="-1"/>
    <n v="19.9674857341403"/>
    <n v="-1"/>
    <n v="17.724672962988901"/>
    <n v="-1"/>
    <n v="3.5056180198954801"/>
    <n v="-1"/>
    <x v="8"/>
    <x v="0"/>
    <x v="0"/>
  </r>
  <r>
    <n v="5083"/>
    <n v="3659"/>
    <m/>
    <x v="3"/>
    <n v="9"/>
    <n v="504"/>
    <n v="-1"/>
    <n v="2016"/>
    <n v="-1"/>
    <n v="37.897755617674001"/>
    <n v="-1"/>
    <n v="39.879469965934703"/>
    <n v="-1"/>
    <n v="34.651305701123"/>
    <n v="-1"/>
    <n v="1.78493273091838"/>
    <n v="-1"/>
    <x v="8"/>
    <x v="0"/>
    <x v="0"/>
  </r>
  <r>
    <n v="5083"/>
    <n v="3660"/>
    <m/>
    <x v="3"/>
    <n v="9"/>
    <n v="1752"/>
    <n v="-1"/>
    <n v="7008"/>
    <n v="-1"/>
    <n v="33.680247261099701"/>
    <n v="-1"/>
    <n v="115.310285419563"/>
    <n v="-1"/>
    <n v="99.646535299170196"/>
    <n v="-1"/>
    <n v="0.51391223761525895"/>
    <n v="-1"/>
    <x v="8"/>
    <x v="0"/>
    <x v="0"/>
  </r>
  <r>
    <n v="5083"/>
    <n v="4524"/>
    <m/>
    <x v="3"/>
    <n v="9"/>
    <n v="411"/>
    <n v="-1"/>
    <n v="1644"/>
    <n v="-1"/>
    <n v="27.9561111412951"/>
    <n v="-1"/>
    <n v="77.530434627026594"/>
    <n v="-1"/>
    <n v="67.390707273176005"/>
    <n v="-1"/>
    <n v="2.1403985442761702"/>
    <n v="-1"/>
    <x v="8"/>
    <x v="0"/>
    <x v="0"/>
  </r>
  <r>
    <n v="5083"/>
    <n v="4949"/>
    <m/>
    <x v="3"/>
    <n v="9"/>
    <n v="480"/>
    <n v="-1"/>
    <n v="1920"/>
    <n v="-1"/>
    <n v="6.6453480531283304"/>
    <n v="-1"/>
    <n v="117.510560957339"/>
    <n v="-1"/>
    <n v="100"/>
    <n v="-1"/>
    <n v="1.87761108212977"/>
    <n v="-1"/>
    <x v="8"/>
    <x v="0"/>
    <x v="0"/>
  </r>
  <r>
    <n v="5083"/>
    <n v="4950"/>
    <m/>
    <x v="3"/>
    <n v="9"/>
    <n v="1742"/>
    <n v="-1"/>
    <n v="6968"/>
    <n v="-1"/>
    <n v="30.841852304471001"/>
    <n v="-1"/>
    <n v="115.559271138852"/>
    <n v="-1"/>
    <n v="99.875729123306698"/>
    <n v="-1"/>
    <n v="0.51672856919125199"/>
    <n v="-1"/>
    <x v="8"/>
    <x v="0"/>
    <x v="0"/>
  </r>
  <r>
    <n v="5083"/>
    <n v="4951"/>
    <m/>
    <x v="3"/>
    <n v="9"/>
    <n v="1758"/>
    <n v="-1"/>
    <n v="7032"/>
    <n v="-1"/>
    <n v="32.342692751199301"/>
    <n v="-1"/>
    <n v="113.779970058084"/>
    <n v="-1"/>
    <n v="98.269670133821606"/>
    <n v="-1"/>
    <n v="0.51197969981600799"/>
    <n v="-1"/>
    <x v="8"/>
    <x v="0"/>
    <x v="0"/>
  </r>
  <r>
    <n v="5083"/>
    <n v="4953"/>
    <m/>
    <x v="3"/>
    <n v="9"/>
    <n v="250"/>
    <n v="-1"/>
    <n v="1000"/>
    <n v="-1"/>
    <n v="36.177545808341797"/>
    <n v="-1"/>
    <n v="24.108802741884599"/>
    <n v="-1"/>
    <n v="20.578936606741699"/>
    <n v="-1"/>
    <n v="3.26623021112953"/>
    <n v="-1"/>
    <x v="8"/>
    <x v="0"/>
    <x v="0"/>
  </r>
  <r>
    <n v="5083"/>
    <n v="4954"/>
    <m/>
    <x v="3"/>
    <n v="9"/>
    <n v="97"/>
    <n v="-1"/>
    <n v="388"/>
    <n v="-1"/>
    <n v="43.274735962139601"/>
    <n v="-1"/>
    <n v="14.323332270473401"/>
    <n v="-1"/>
    <n v="15.1125595617717"/>
    <n v="-1"/>
    <n v="9.1019602947318496"/>
    <n v="-1"/>
    <x v="8"/>
    <x v="0"/>
    <x v="0"/>
  </r>
  <r>
    <n v="5083"/>
    <n v="6357"/>
    <m/>
    <x v="3"/>
    <n v="9"/>
    <n v="195"/>
    <n v="-1"/>
    <n v="780"/>
    <n v="-1"/>
    <n v="43.214555936745398"/>
    <n v="-1"/>
    <n v="17.277819092429802"/>
    <n v="-1"/>
    <n v="15.546105451343699"/>
    <n v="-1"/>
    <n v="4.5495142757217"/>
    <n v="-1"/>
    <x v="8"/>
    <x v="0"/>
    <x v="0"/>
  </r>
  <r>
    <n v="5083"/>
    <n v="6368"/>
    <m/>
    <x v="3"/>
    <n v="9"/>
    <n v="498"/>
    <n v="-1"/>
    <n v="1992"/>
    <n v="-1"/>
    <n v="14.055283295658899"/>
    <n v="-1"/>
    <n v="103.23517105533"/>
    <n v="-1"/>
    <n v="90.189377648372002"/>
    <n v="-1"/>
    <n v="1.8085596275909099"/>
    <n v="-1"/>
    <x v="8"/>
    <x v="0"/>
    <x v="0"/>
  </r>
  <r>
    <n v="5083"/>
    <n v="6639"/>
    <m/>
    <x v="3"/>
    <n v="9"/>
    <n v="115"/>
    <n v="-1"/>
    <n v="460"/>
    <n v="-1"/>
    <n v="39.214317923001602"/>
    <n v="-1"/>
    <n v="11.8684512110997"/>
    <n v="-1"/>
    <n v="6.8875839263921899"/>
    <n v="-1"/>
    <n v="7.6619641746756697"/>
    <n v="-1"/>
    <x v="8"/>
    <x v="1"/>
    <x v="0"/>
  </r>
  <r>
    <n v="5083"/>
    <n v="6640"/>
    <m/>
    <x v="3"/>
    <n v="9"/>
    <n v="691"/>
    <n v="-1"/>
    <n v="2764"/>
    <n v="-1"/>
    <n v="12.9942201309049"/>
    <n v="-1"/>
    <n v="146.670118331391"/>
    <n v="-1"/>
    <n v="89.441673999311206"/>
    <n v="-1"/>
    <n v="1.3000796783484401"/>
    <n v="-1"/>
    <x v="8"/>
    <x v="2"/>
    <x v="0"/>
  </r>
  <r>
    <n v="5083"/>
    <n v="6641"/>
    <m/>
    <x v="3"/>
    <n v="9"/>
    <n v="98"/>
    <n v="-1"/>
    <n v="392"/>
    <n v="-1"/>
    <n v="29.814693732901201"/>
    <n v="-1"/>
    <n v="44.393914284536102"/>
    <n v="-1"/>
    <n v="30.022675441988"/>
    <n v="-1"/>
    <n v="8.94127935878873"/>
    <n v="-1"/>
    <x v="8"/>
    <x v="3"/>
    <x v="0"/>
  </r>
  <r>
    <n v="5083"/>
    <n v="6642"/>
    <m/>
    <x v="3"/>
    <n v="9"/>
    <n v="524"/>
    <n v="-1"/>
    <n v="2096"/>
    <n v="-1"/>
    <n v="36.488342493829201"/>
    <n v="-1"/>
    <n v="46.538264786721697"/>
    <n v="-1"/>
    <n v="27.836253519959701"/>
    <n v="-1"/>
    <n v="1.7201762797740601"/>
    <n v="-1"/>
    <x v="8"/>
    <x v="4"/>
    <x v="0"/>
  </r>
  <r>
    <n v="5083"/>
    <n v="6644"/>
    <m/>
    <x v="3"/>
    <n v="9"/>
    <n v="1075"/>
    <n v="-1"/>
    <n v="4300"/>
    <n v="-1"/>
    <n v="31.311432147571001"/>
    <n v="-1"/>
    <n v="106.932964971404"/>
    <n v="-1"/>
    <n v="61.918745773472899"/>
    <n v="-1"/>
    <n v="0.83648777305837196"/>
    <n v="-1"/>
    <x v="8"/>
    <x v="19"/>
    <x v="0"/>
  </r>
  <r>
    <n v="5083"/>
    <n v="6645"/>
    <m/>
    <x v="3"/>
    <n v="9"/>
    <n v="676"/>
    <n v="-1"/>
    <n v="2704"/>
    <n v="-1"/>
    <n v="52.604627983936602"/>
    <n v="-1"/>
    <n v="46.6014224226506"/>
    <n v="-1"/>
    <n v="28.8021827788045"/>
    <n v="-1"/>
    <n v="1.32872653179593"/>
    <n v="-1"/>
    <x v="8"/>
    <x v="21"/>
    <x v="0"/>
  </r>
  <r>
    <n v="5083"/>
    <n v="6646"/>
    <m/>
    <x v="3"/>
    <n v="9"/>
    <n v="723"/>
    <n v="-1"/>
    <n v="2892"/>
    <n v="-1"/>
    <n v="44.354722019691501"/>
    <n v="-1"/>
    <n v="60.967916569764903"/>
    <n v="-1"/>
    <n v="35.3114970789266"/>
    <n v="-1"/>
    <n v="1.2446748964004799"/>
    <n v="-1"/>
    <x v="8"/>
    <x v="18"/>
    <x v="0"/>
  </r>
  <r>
    <n v="5083"/>
    <n v="6647"/>
    <m/>
    <x v="3"/>
    <n v="9"/>
    <n v="356"/>
    <n v="-1"/>
    <n v="1424"/>
    <n v="-1"/>
    <n v="54.645674115810003"/>
    <n v="-1"/>
    <n v="25.812460479789301"/>
    <n v="-1"/>
    <n v="14.931865131667299"/>
    <n v="-1"/>
    <n v="2.5133228893093098"/>
    <n v="-1"/>
    <x v="8"/>
    <x v="17"/>
    <x v="0"/>
  </r>
  <r>
    <n v="5083"/>
    <n v="6760"/>
    <m/>
    <x v="3"/>
    <n v="9"/>
    <n v="696"/>
    <n v="-1"/>
    <n v="2784"/>
    <n v="-1"/>
    <n v="12.4497378760939"/>
    <n v="-1"/>
    <n v="158.55460613289799"/>
    <n v="-1"/>
    <n v="92.398048302652697"/>
    <n v="-1"/>
    <n v="1.2912195094114001"/>
    <n v="-1"/>
    <x v="8"/>
    <x v="16"/>
    <x v="0"/>
  </r>
  <r>
    <n v="5083"/>
    <n v="6761"/>
    <m/>
    <x v="3"/>
    <n v="9"/>
    <n v="1752"/>
    <n v="-1"/>
    <n v="7008"/>
    <n v="-1"/>
    <n v="33.839138730772603"/>
    <n v="-1"/>
    <n v="155.47587889120601"/>
    <n v="-1"/>
    <n v="92.382412087865205"/>
    <n v="-1"/>
    <n v="0.51673839071526895"/>
    <n v="-1"/>
    <x v="8"/>
    <x v="20"/>
    <x v="0"/>
  </r>
  <r>
    <n v="5083"/>
    <n v="6762"/>
    <m/>
    <x v="3"/>
    <n v="9"/>
    <n v="115"/>
    <n v="-1"/>
    <n v="460"/>
    <n v="-1"/>
    <n v="39.214317923001602"/>
    <n v="-1"/>
    <n v="11.8684512110997"/>
    <n v="-1"/>
    <n v="6.8875839263921899"/>
    <n v="-1"/>
    <n v="7.6619641746756697"/>
    <n v="-1"/>
    <x v="8"/>
    <x v="6"/>
    <x v="0"/>
  </r>
  <r>
    <n v="5083"/>
    <n v="6763"/>
    <m/>
    <x v="3"/>
    <n v="9"/>
    <n v="499"/>
    <n v="-1"/>
    <n v="1996"/>
    <n v="-1"/>
    <n v="37.269064079712798"/>
    <n v="-1"/>
    <n v="44.121750361364903"/>
    <n v="-1"/>
    <n v="26.340063893971902"/>
    <n v="-1"/>
    <n v="1.76711927554444"/>
    <n v="-1"/>
    <x v="8"/>
    <x v="7"/>
    <x v="0"/>
  </r>
  <r>
    <n v="5083"/>
    <n v="6764"/>
    <m/>
    <x v="3"/>
    <n v="9"/>
    <n v="103"/>
    <n v="-1"/>
    <n v="412"/>
    <n v="-1"/>
    <n v="39.012700732848501"/>
    <n v="-1"/>
    <n v="10.032417687738301"/>
    <n v="-1"/>
    <n v="5.81742541846062"/>
    <n v="-1"/>
    <n v="8.7689064710667601"/>
    <n v="-1"/>
    <x v="8"/>
    <x v="8"/>
    <x v="0"/>
  </r>
  <r>
    <n v="5083"/>
    <n v="6765"/>
    <m/>
    <x v="3"/>
    <n v="9"/>
    <n v="82"/>
    <n v="-1"/>
    <n v="328"/>
    <n v="-1"/>
    <n v="26.821068885536199"/>
    <n v="-1"/>
    <n v="78.019805072900894"/>
    <n v="-1"/>
    <n v="45.9822696985538"/>
    <n v="-1"/>
    <n v="10.7332699116947"/>
    <n v="-1"/>
    <x v="8"/>
    <x v="9"/>
    <x v="0"/>
  </r>
  <r>
    <n v="5083"/>
    <n v="6767"/>
    <m/>
    <x v="3"/>
    <n v="9"/>
    <n v="95"/>
    <n v="-1"/>
    <n v="380"/>
    <n v="-1"/>
    <n v="47.545642842276003"/>
    <n v="-1"/>
    <n v="7.5498719500945501"/>
    <n v="-1"/>
    <n v="5.1275147875026796"/>
    <n v="-1"/>
    <n v="8.6328297758141002"/>
    <n v="-1"/>
    <x v="8"/>
    <x v="10"/>
    <x v="0"/>
  </r>
  <r>
    <n v="5083"/>
    <n v="6768"/>
    <m/>
    <x v="3"/>
    <n v="9"/>
    <n v="250"/>
    <n v="-1"/>
    <n v="1000"/>
    <n v="-1"/>
    <n v="35.294862646377197"/>
    <n v="-1"/>
    <n v="30.436488065896601"/>
    <n v="-1"/>
    <n v="17.762308462673499"/>
    <n v="-1"/>
    <n v="3.2645154506388598"/>
    <n v="-1"/>
    <x v="8"/>
    <x v="11"/>
    <x v="0"/>
  </r>
  <r>
    <n v="5083"/>
    <n v="6770"/>
    <m/>
    <x v="3"/>
    <n v="9"/>
    <n v="515"/>
    <n v="-1"/>
    <n v="2060"/>
    <n v="-1"/>
    <n v="5.2082543508536601"/>
    <n v="-1"/>
    <n v="172.391515193868"/>
    <n v="-1"/>
    <n v="100"/>
    <n v="-1"/>
    <n v="1.74631180902808"/>
    <n v="-1"/>
    <x v="8"/>
    <x v="15"/>
    <x v="0"/>
  </r>
  <r>
    <n v="5083"/>
    <n v="6775"/>
    <m/>
    <x v="3"/>
    <n v="9"/>
    <n v="110"/>
    <n v="-1"/>
    <n v="440"/>
    <n v="-1"/>
    <n v="38.7069337346434"/>
    <n v="-1"/>
    <n v="11.5059664618627"/>
    <n v="-1"/>
    <n v="6.7358575574725101"/>
    <n v="-1"/>
    <n v="7.9819199986123097"/>
    <n v="-1"/>
    <x v="8"/>
    <x v="12"/>
    <x v="0"/>
  </r>
  <r>
    <n v="5083"/>
    <n v="6776"/>
    <m/>
    <x v="3"/>
    <n v="9"/>
    <n v="103"/>
    <n v="-1"/>
    <n v="412"/>
    <n v="-1"/>
    <n v="39.0341654856731"/>
    <n v="-1"/>
    <n v="9.9528214031544007"/>
    <n v="-1"/>
    <n v="5.7712704971280102"/>
    <n v="-1"/>
    <n v="8.7695463173198505"/>
    <n v="-1"/>
    <x v="8"/>
    <x v="13"/>
    <x v="0"/>
  </r>
  <r>
    <n v="5083"/>
    <n v="6777"/>
    <m/>
    <x v="3"/>
    <n v="9"/>
    <n v="264"/>
    <n v="-1"/>
    <n v="1056"/>
    <n v="-1"/>
    <n v="34.407978579467503"/>
    <n v="-1"/>
    <n v="31.227331265072799"/>
    <n v="-1"/>
    <n v="18.2316905887342"/>
    <n v="-1"/>
    <n v="3.41224016378048"/>
    <n v="-1"/>
    <x v="8"/>
    <x v="14"/>
    <x v="0"/>
  </r>
  <r>
    <n v="5083"/>
    <n v="2959"/>
    <m/>
    <x v="3"/>
    <n v="10"/>
    <n v="217"/>
    <n v="-1"/>
    <n v="868"/>
    <n v="-1"/>
    <n v="46.794100283124997"/>
    <n v="-1"/>
    <n v="18.212630674351502"/>
    <n v="-1"/>
    <n v="16.178332195243598"/>
    <n v="-1"/>
    <n v="4.1114449681758902"/>
    <n v="-1"/>
    <x v="9"/>
    <x v="0"/>
    <x v="0"/>
  </r>
  <r>
    <n v="5083"/>
    <n v="3659"/>
    <m/>
    <x v="3"/>
    <n v="10"/>
    <n v="535"/>
    <n v="-1"/>
    <n v="2140"/>
    <n v="-1"/>
    <n v="37.730946799899201"/>
    <n v="-1"/>
    <n v="44.020752693252199"/>
    <n v="-1"/>
    <n v="38.283921750733199"/>
    <n v="-1"/>
    <n v="1.6819528527949801"/>
    <n v="-1"/>
    <x v="9"/>
    <x v="0"/>
    <x v="0"/>
  </r>
  <r>
    <n v="5083"/>
    <n v="3660"/>
    <m/>
    <x v="3"/>
    <n v="10"/>
    <n v="1754"/>
    <n v="-1"/>
    <n v="7016"/>
    <n v="-1"/>
    <n v="32.171386050612298"/>
    <n v="-1"/>
    <n v="115.54895570247101"/>
    <n v="-1"/>
    <n v="99.8381613986665"/>
    <n v="-1"/>
    <n v="0.51342636170825795"/>
    <n v="-1"/>
    <x v="9"/>
    <x v="0"/>
    <x v="0"/>
  </r>
  <r>
    <n v="5083"/>
    <n v="4524"/>
    <m/>
    <x v="3"/>
    <n v="10"/>
    <n v="422"/>
    <n v="-1"/>
    <n v="1688"/>
    <n v="-1"/>
    <n v="27.684324737955802"/>
    <n v="-1"/>
    <n v="81.214776299952902"/>
    <n v="-1"/>
    <n v="70.996851986622204"/>
    <n v="-1"/>
    <n v="2.0767907386412601"/>
    <n v="-1"/>
    <x v="9"/>
    <x v="0"/>
    <x v="0"/>
  </r>
  <r>
    <n v="5083"/>
    <n v="4949"/>
    <m/>
    <x v="3"/>
    <n v="10"/>
    <n v="504"/>
    <n v="-1"/>
    <n v="2016"/>
    <n v="-1"/>
    <n v="7.2817380173596096"/>
    <n v="-1"/>
    <n v="117.277227214303"/>
    <n v="-1"/>
    <n v="100"/>
    <n v="-1"/>
    <n v="1.7798317648802899"/>
    <n v="-1"/>
    <x v="9"/>
    <x v="0"/>
    <x v="0"/>
  </r>
  <r>
    <n v="5083"/>
    <n v="4950"/>
    <m/>
    <x v="3"/>
    <n v="10"/>
    <n v="1739"/>
    <n v="-1"/>
    <n v="6956"/>
    <n v="-1"/>
    <n v="30.133877163060301"/>
    <n v="-1"/>
    <n v="115.50654049159699"/>
    <n v="-1"/>
    <n v="99.809013958943098"/>
    <n v="-1"/>
    <n v="0.51754071339074004"/>
    <n v="-1"/>
    <x v="9"/>
    <x v="0"/>
    <x v="0"/>
  </r>
  <r>
    <n v="5083"/>
    <n v="4951"/>
    <m/>
    <x v="3"/>
    <n v="10"/>
    <n v="1756"/>
    <n v="-1"/>
    <n v="7024"/>
    <n v="-1"/>
    <n v="32.341953215595503"/>
    <n v="-1"/>
    <n v="112.93946149634201"/>
    <n v="-1"/>
    <n v="97.569511519382999"/>
    <n v="-1"/>
    <n v="0.51279025838921799"/>
    <n v="-1"/>
    <x v="9"/>
    <x v="0"/>
    <x v="0"/>
  </r>
  <r>
    <n v="5083"/>
    <n v="4953"/>
    <m/>
    <x v="3"/>
    <n v="10"/>
    <n v="267"/>
    <n v="-1"/>
    <n v="1068"/>
    <n v="-1"/>
    <n v="36.742799302987798"/>
    <n v="-1"/>
    <n v="24.8410775929711"/>
    <n v="-1"/>
    <n v="21.2556193452962"/>
    <n v="-1"/>
    <n v="3.3599218356871399"/>
    <n v="-1"/>
    <x v="9"/>
    <x v="0"/>
    <x v="0"/>
  </r>
  <r>
    <n v="5083"/>
    <n v="4954"/>
    <m/>
    <x v="3"/>
    <n v="10"/>
    <n v="83"/>
    <n v="-1"/>
    <n v="332"/>
    <n v="-1"/>
    <n v="44.111877180402701"/>
    <n v="-1"/>
    <n v="12.8039100564705"/>
    <n v="-1"/>
    <n v="13.290581472623099"/>
    <n v="-1"/>
    <n v="10.0592669058399"/>
    <n v="-1"/>
    <x v="9"/>
    <x v="0"/>
    <x v="0"/>
  </r>
  <r>
    <n v="5083"/>
    <n v="6357"/>
    <m/>
    <x v="3"/>
    <n v="10"/>
    <n v="238"/>
    <n v="-1"/>
    <n v="952"/>
    <n v="-1"/>
    <n v="42.509271241497601"/>
    <n v="-1"/>
    <n v="21.2643079928128"/>
    <n v="-1"/>
    <n v="18.822502039743"/>
    <n v="-1"/>
    <n v="3.7837495529656802"/>
    <n v="-1"/>
    <x v="9"/>
    <x v="0"/>
    <x v="0"/>
  </r>
  <r>
    <n v="5083"/>
    <n v="6368"/>
    <m/>
    <x v="3"/>
    <n v="10"/>
    <n v="497"/>
    <n v="-1"/>
    <n v="1988"/>
    <n v="-1"/>
    <n v="14.3990101029035"/>
    <n v="-1"/>
    <n v="106.126871689152"/>
    <n v="-1"/>
    <n v="92.248190256895299"/>
    <n v="-1"/>
    <n v="1.8100490414022501"/>
    <n v="-1"/>
    <x v="9"/>
    <x v="0"/>
    <x v="0"/>
  </r>
  <r>
    <n v="5083"/>
    <n v="6639"/>
    <m/>
    <x v="3"/>
    <n v="10"/>
    <n v="89"/>
    <n v="-1"/>
    <n v="356"/>
    <n v="-1"/>
    <n v="40.4182649702894"/>
    <n v="-1"/>
    <n v="8.8879630877444793"/>
    <n v="-1"/>
    <n v="5.1499416430053797"/>
    <n v="-1"/>
    <n v="9.9789723439878699"/>
    <n v="-1"/>
    <x v="9"/>
    <x v="1"/>
    <x v="0"/>
  </r>
  <r>
    <n v="5083"/>
    <n v="6640"/>
    <m/>
    <x v="3"/>
    <n v="10"/>
    <n v="742"/>
    <n v="-1"/>
    <n v="2968"/>
    <n v="-1"/>
    <n v="14.384866056843499"/>
    <n v="-1"/>
    <n v="146.31200313704699"/>
    <n v="-1"/>
    <n v="88.549137146544197"/>
    <n v="-1"/>
    <n v="1.2114645280574201"/>
    <n v="-1"/>
    <x v="9"/>
    <x v="2"/>
    <x v="0"/>
  </r>
  <r>
    <n v="5083"/>
    <n v="6641"/>
    <m/>
    <x v="3"/>
    <n v="10"/>
    <n v="85"/>
    <n v="-1"/>
    <n v="340"/>
    <n v="-1"/>
    <n v="29.598820535365199"/>
    <n v="-1"/>
    <n v="45.49146644484"/>
    <n v="-1"/>
    <n v="31.118917607211898"/>
    <n v="-1"/>
    <n v="10.012013503610399"/>
    <n v="-1"/>
    <x v="9"/>
    <x v="3"/>
    <x v="0"/>
  </r>
  <r>
    <n v="5083"/>
    <n v="6642"/>
    <m/>
    <x v="3"/>
    <n v="10"/>
    <n v="527"/>
    <n v="-1"/>
    <n v="2108"/>
    <n v="-1"/>
    <n v="37.594177512798403"/>
    <n v="-1"/>
    <n v="46.4797288067019"/>
    <n v="-1"/>
    <n v="27.8967492210468"/>
    <n v="-1"/>
    <n v="1.71056164373304"/>
    <n v="-1"/>
    <x v="9"/>
    <x v="4"/>
    <x v="0"/>
  </r>
  <r>
    <n v="5083"/>
    <n v="6644"/>
    <m/>
    <x v="3"/>
    <n v="10"/>
    <n v="1076"/>
    <n v="-1"/>
    <n v="4304"/>
    <n v="-1"/>
    <n v="31.249311875593101"/>
    <n v="-1"/>
    <n v="110.936332508208"/>
    <n v="-1"/>
    <n v="64.233913493034706"/>
    <n v="-1"/>
    <n v="0.83607259376819298"/>
    <n v="-1"/>
    <x v="9"/>
    <x v="19"/>
    <x v="0"/>
  </r>
  <r>
    <n v="5083"/>
    <n v="6645"/>
    <m/>
    <x v="3"/>
    <n v="10"/>
    <n v="668"/>
    <n v="-1"/>
    <n v="2672"/>
    <n v="-1"/>
    <n v="52.372646938631597"/>
    <n v="-1"/>
    <n v="46.527200609717397"/>
    <n v="-1"/>
    <n v="28.7163777128861"/>
    <n v="-1"/>
    <n v="1.33361143844439"/>
    <n v="-1"/>
    <x v="9"/>
    <x v="21"/>
    <x v="0"/>
  </r>
  <r>
    <n v="5083"/>
    <n v="6646"/>
    <m/>
    <x v="3"/>
    <n v="10"/>
    <n v="714"/>
    <n v="-1"/>
    <n v="2856"/>
    <n v="-1"/>
    <n v="44.818210403283501"/>
    <n v="-1"/>
    <n v="58.395730841994002"/>
    <n v="-1"/>
    <n v="33.813093183466499"/>
    <n v="-1"/>
    <n v="1.26125512449569"/>
    <n v="-1"/>
    <x v="9"/>
    <x v="18"/>
    <x v="0"/>
  </r>
  <r>
    <n v="5083"/>
    <n v="6647"/>
    <m/>
    <x v="3"/>
    <n v="10"/>
    <n v="364"/>
    <n v="-1"/>
    <n v="1456"/>
    <n v="-1"/>
    <n v="55.3316372646999"/>
    <n v="-1"/>
    <n v="26.171138438103199"/>
    <n v="-1"/>
    <n v="15.1568869095747"/>
    <n v="-1"/>
    <n v="2.4715003917426199"/>
    <n v="-1"/>
    <x v="9"/>
    <x v="17"/>
    <x v="0"/>
  </r>
  <r>
    <n v="5083"/>
    <n v="6760"/>
    <m/>
    <x v="3"/>
    <n v="10"/>
    <n v="675"/>
    <n v="-1"/>
    <n v="2700"/>
    <n v="-1"/>
    <n v="11.685903289694901"/>
    <n v="-1"/>
    <n v="159.51124869005901"/>
    <n v="-1"/>
    <n v="93.150553729707099"/>
    <n v="-1"/>
    <n v="1.3293756866529001"/>
    <n v="-1"/>
    <x v="9"/>
    <x v="16"/>
    <x v="0"/>
  </r>
  <r>
    <n v="5083"/>
    <n v="6761"/>
    <m/>
    <x v="3"/>
    <n v="10"/>
    <n v="1753"/>
    <n v="-1"/>
    <n v="7012"/>
    <n v="-1"/>
    <n v="32.363098221065997"/>
    <n v="-1"/>
    <n v="159.121958619157"/>
    <n v="-1"/>
    <n v="94.511272970582596"/>
    <n v="-1"/>
    <n v="0.51583731566769797"/>
    <n v="-1"/>
    <x v="9"/>
    <x v="20"/>
    <x v="0"/>
  </r>
  <r>
    <n v="5083"/>
    <n v="6762"/>
    <m/>
    <x v="3"/>
    <n v="10"/>
    <n v="89"/>
    <n v="-1"/>
    <n v="356"/>
    <n v="-1"/>
    <n v="40.4182649702894"/>
    <n v="-1"/>
    <n v="8.8879630877444793"/>
    <n v="-1"/>
    <n v="5.1499416430053797"/>
    <n v="-1"/>
    <n v="9.9789723439878699"/>
    <n v="-1"/>
    <x v="9"/>
    <x v="6"/>
    <x v="0"/>
  </r>
  <r>
    <n v="5083"/>
    <n v="6763"/>
    <m/>
    <x v="3"/>
    <n v="10"/>
    <n v="539"/>
    <n v="-1"/>
    <n v="2156"/>
    <n v="-1"/>
    <n v="36.901533799952503"/>
    <n v="-1"/>
    <n v="50.240958434730402"/>
    <n v="-1"/>
    <n v="30.204400084726"/>
    <n v="-1"/>
    <n v="1.6712897000748801"/>
    <n v="-1"/>
    <x v="9"/>
    <x v="7"/>
    <x v="0"/>
  </r>
  <r>
    <n v="5083"/>
    <n v="6764"/>
    <m/>
    <x v="3"/>
    <n v="10"/>
    <n v="146"/>
    <n v="-1"/>
    <n v="584"/>
    <n v="-1"/>
    <n v="38.256444814744597"/>
    <n v="-1"/>
    <n v="14.7482728954294"/>
    <n v="-1"/>
    <n v="8.5355941153486992"/>
    <n v="-1"/>
    <n v="5.9579823577223801"/>
    <n v="-1"/>
    <x v="9"/>
    <x v="8"/>
    <x v="0"/>
  </r>
  <r>
    <n v="5083"/>
    <n v="6765"/>
    <m/>
    <x v="3"/>
    <n v="10"/>
    <n v="85"/>
    <n v="-1"/>
    <n v="340"/>
    <n v="-1"/>
    <n v="19.344402426791198"/>
    <n v="-1"/>
    <n v="93.319344702799995"/>
    <n v="-1"/>
    <n v="54.1948988449222"/>
    <n v="-1"/>
    <n v="10.3867809176598"/>
    <n v="-1"/>
    <x v="9"/>
    <x v="9"/>
    <x v="0"/>
  </r>
  <r>
    <n v="5083"/>
    <n v="6767"/>
    <m/>
    <x v="3"/>
    <n v="10"/>
    <n v="90"/>
    <n v="-1"/>
    <n v="360"/>
    <n v="-1"/>
    <n v="48.5207275103756"/>
    <n v="-1"/>
    <n v="7.10497692875437"/>
    <n v="-1"/>
    <n v="4.7509868338807202"/>
    <n v="-1"/>
    <n v="9.9227803114509001"/>
    <n v="-1"/>
    <x v="9"/>
    <x v="10"/>
    <x v="0"/>
  </r>
  <r>
    <n v="5083"/>
    <n v="6768"/>
    <m/>
    <x v="3"/>
    <n v="10"/>
    <n v="268"/>
    <n v="-1"/>
    <n v="1072"/>
    <n v="-1"/>
    <n v="35.545358657468697"/>
    <n v="-1"/>
    <n v="32.0304197334316"/>
    <n v="-1"/>
    <n v="18.7540054178045"/>
    <n v="-1"/>
    <n v="3.3568986309553401"/>
    <n v="-1"/>
    <x v="9"/>
    <x v="11"/>
    <x v="0"/>
  </r>
  <r>
    <n v="5083"/>
    <n v="6770"/>
    <m/>
    <x v="3"/>
    <n v="10"/>
    <n v="519"/>
    <n v="-1"/>
    <n v="2076"/>
    <n v="-1"/>
    <n v="5.4803730198896501"/>
    <n v="-1"/>
    <n v="171.14488925323801"/>
    <n v="-1"/>
    <n v="99.963157559359402"/>
    <n v="-1"/>
    <n v="1.73535944151133"/>
    <n v="-1"/>
    <x v="9"/>
    <x v="15"/>
    <x v="0"/>
  </r>
  <r>
    <n v="5083"/>
    <n v="6775"/>
    <m/>
    <x v="3"/>
    <n v="10"/>
    <n v="105"/>
    <n v="-1"/>
    <n v="420"/>
    <n v="-1"/>
    <n v="38.899490124007002"/>
    <n v="-1"/>
    <n v="10.937449542668601"/>
    <n v="-1"/>
    <n v="6.5317315407262004"/>
    <n v="-1"/>
    <n v="8.4009794526488992"/>
    <n v="-1"/>
    <x v="9"/>
    <x v="12"/>
    <x v="0"/>
  </r>
  <r>
    <n v="5083"/>
    <n v="6776"/>
    <m/>
    <x v="3"/>
    <n v="10"/>
    <n v="146"/>
    <n v="-1"/>
    <n v="584"/>
    <n v="-1"/>
    <n v="38.0460464852966"/>
    <n v="-1"/>
    <n v="14.8547228088336"/>
    <n v="-1"/>
    <n v="8.5972022277612208"/>
    <n v="-1"/>
    <n v="5.9599846502679696"/>
    <n v="-1"/>
    <x v="9"/>
    <x v="13"/>
    <x v="0"/>
  </r>
  <r>
    <n v="5083"/>
    <n v="6777"/>
    <m/>
    <x v="3"/>
    <n v="10"/>
    <n v="257"/>
    <n v="-1"/>
    <n v="1028"/>
    <n v="-1"/>
    <n v="36.499466902738099"/>
    <n v="-1"/>
    <n v="24.3472920104476"/>
    <n v="-1"/>
    <n v="14.255507605903301"/>
    <n v="-1"/>
    <n v="3.1798790351091601"/>
    <n v="-1"/>
    <x v="9"/>
    <x v="14"/>
    <x v="0"/>
  </r>
  <r>
    <n v="5083"/>
    <n v="2959"/>
    <m/>
    <x v="3"/>
    <n v="11"/>
    <n v="241"/>
    <n v="-1"/>
    <n v="964"/>
    <n v="-1"/>
    <n v="47.245364329149098"/>
    <n v="-1"/>
    <n v="19.083457833315101"/>
    <n v="-1"/>
    <n v="16.977367633987001"/>
    <n v="-1"/>
    <n v="3.7436929748075798"/>
    <n v="-1"/>
    <x v="10"/>
    <x v="0"/>
    <x v="0"/>
  </r>
  <r>
    <n v="5083"/>
    <n v="3659"/>
    <m/>
    <x v="3"/>
    <n v="11"/>
    <n v="512"/>
    <n v="-1"/>
    <n v="2048"/>
    <n v="-1"/>
    <n v="38.369189175835999"/>
    <n v="-1"/>
    <n v="40.538402676918103"/>
    <n v="-1"/>
    <n v="34.7397264349963"/>
    <n v="-1"/>
    <n v="1.74587737202196"/>
    <n v="-1"/>
    <x v="10"/>
    <x v="0"/>
    <x v="0"/>
  </r>
  <r>
    <n v="5083"/>
    <n v="3660"/>
    <m/>
    <x v="3"/>
    <n v="11"/>
    <n v="1698"/>
    <n v="-1"/>
    <n v="6792"/>
    <n v="-1"/>
    <n v="32.113580233179697"/>
    <n v="-1"/>
    <n v="116.42946945164501"/>
    <n v="-1"/>
    <n v="99.999770945024494"/>
    <n v="-1"/>
    <n v="0.53040900941143398"/>
    <n v="-1"/>
    <x v="10"/>
    <x v="0"/>
    <x v="0"/>
  </r>
  <r>
    <n v="5083"/>
    <n v="4524"/>
    <m/>
    <x v="3"/>
    <n v="11"/>
    <n v="403"/>
    <n v="-1"/>
    <n v="1612"/>
    <n v="-1"/>
    <n v="27.858254285650101"/>
    <n v="-1"/>
    <n v="77.830028933133093"/>
    <n v="-1"/>
    <n v="66.310679452991195"/>
    <n v="-1"/>
    <n v="2.18315625600918"/>
    <n v="-1"/>
    <x v="10"/>
    <x v="0"/>
    <x v="0"/>
  </r>
  <r>
    <n v="5083"/>
    <n v="4949"/>
    <m/>
    <x v="3"/>
    <n v="11"/>
    <n v="476"/>
    <n v="-1"/>
    <n v="1904"/>
    <n v="-1"/>
    <n v="6.6251373847400403"/>
    <n v="-1"/>
    <n v="117.66540786251601"/>
    <n v="-1"/>
    <n v="100"/>
    <n v="-1"/>
    <n v="1.8895522336852599"/>
    <n v="-1"/>
    <x v="10"/>
    <x v="0"/>
    <x v="0"/>
  </r>
  <r>
    <n v="5083"/>
    <n v="4950"/>
    <m/>
    <x v="3"/>
    <n v="11"/>
    <n v="1714"/>
    <n v="-1"/>
    <n v="6856"/>
    <n v="-1"/>
    <n v="30.079872075992501"/>
    <n v="-1"/>
    <n v="116.327055992338"/>
    <n v="-1"/>
    <n v="99.9773483828602"/>
    <n v="-1"/>
    <n v="0.52510303027144201"/>
    <n v="-1"/>
    <x v="10"/>
    <x v="0"/>
    <x v="0"/>
  </r>
  <r>
    <n v="5083"/>
    <n v="4951"/>
    <m/>
    <x v="3"/>
    <n v="11"/>
    <n v="1699"/>
    <n v="-1"/>
    <n v="6796"/>
    <n v="-1"/>
    <n v="31.3596018665827"/>
    <n v="-1"/>
    <n v="114.55894176987699"/>
    <n v="-1"/>
    <n v="98.437708100644798"/>
    <n v="-1"/>
    <n v="0.52948091487955895"/>
    <n v="-1"/>
    <x v="10"/>
    <x v="0"/>
    <x v="0"/>
  </r>
  <r>
    <n v="5083"/>
    <n v="4953"/>
    <m/>
    <x v="3"/>
    <n v="11"/>
    <n v="185"/>
    <n v="-1"/>
    <n v="740"/>
    <n v="-1"/>
    <n v="37.059612494040003"/>
    <n v="-1"/>
    <n v="17.713327180536702"/>
    <n v="-1"/>
    <n v="15.169858618450901"/>
    <n v="-1"/>
    <n v="4.7207426512115402"/>
    <n v="-1"/>
    <x v="10"/>
    <x v="0"/>
    <x v="0"/>
  </r>
  <r>
    <n v="5083"/>
    <n v="4954"/>
    <m/>
    <x v="3"/>
    <n v="11"/>
    <n v="105"/>
    <n v="-1"/>
    <n v="420"/>
    <n v="-1"/>
    <n v="41.132081660755397"/>
    <n v="-1"/>
    <n v="14.701685614745401"/>
    <n v="-1"/>
    <n v="15.3174693435879"/>
    <n v="-1"/>
    <n v="8.5010948792599805"/>
    <n v="-1"/>
    <x v="10"/>
    <x v="0"/>
    <x v="0"/>
  </r>
  <r>
    <n v="5083"/>
    <n v="6357"/>
    <m/>
    <x v="3"/>
    <n v="11"/>
    <n v="211"/>
    <n v="-1"/>
    <n v="844"/>
    <n v="-1"/>
    <n v="41.245825776848001"/>
    <n v="-1"/>
    <n v="20.065562608766299"/>
    <n v="-1"/>
    <n v="17.977680725892899"/>
    <n v="-1"/>
    <n v="4.26847518300481"/>
    <n v="-1"/>
    <x v="10"/>
    <x v="0"/>
    <x v="0"/>
  </r>
  <r>
    <n v="5083"/>
    <n v="6368"/>
    <m/>
    <x v="3"/>
    <n v="11"/>
    <n v="509"/>
    <n v="-1"/>
    <n v="2036"/>
    <n v="-1"/>
    <n v="14.710572082430399"/>
    <n v="-1"/>
    <n v="107.794197261485"/>
    <n v="-1"/>
    <n v="92.439334280164303"/>
    <n v="-1"/>
    <n v="1.7685453169996801"/>
    <n v="-1"/>
    <x v="10"/>
    <x v="0"/>
    <x v="0"/>
  </r>
  <r>
    <n v="5083"/>
    <n v="6639"/>
    <m/>
    <x v="3"/>
    <n v="11"/>
    <n v="114"/>
    <n v="-1"/>
    <n v="456"/>
    <n v="-1"/>
    <n v="39.445673254093002"/>
    <n v="-1"/>
    <n v="11.6533356605704"/>
    <n v="-1"/>
    <n v="6.7300547310492096"/>
    <n v="-1"/>
    <n v="7.89479301118444"/>
    <n v="-1"/>
    <x v="10"/>
    <x v="1"/>
    <x v="0"/>
  </r>
  <r>
    <n v="5083"/>
    <n v="6640"/>
    <m/>
    <x v="3"/>
    <n v="11"/>
    <n v="711"/>
    <n v="-1"/>
    <n v="2844"/>
    <n v="-1"/>
    <n v="13.289080217434"/>
    <n v="-1"/>
    <n v="150.32992922593399"/>
    <n v="-1"/>
    <n v="90.198019113938102"/>
    <n v="-1"/>
    <n v="1.26358804821351"/>
    <n v="-1"/>
    <x v="10"/>
    <x v="2"/>
    <x v="0"/>
  </r>
  <r>
    <n v="5083"/>
    <n v="6641"/>
    <m/>
    <x v="3"/>
    <n v="11"/>
    <n v="97"/>
    <n v="-1"/>
    <n v="388"/>
    <n v="-1"/>
    <n v="28.279663430362401"/>
    <n v="-1"/>
    <n v="45.792091836042303"/>
    <n v="-1"/>
    <n v="31.151827811551598"/>
    <n v="-1"/>
    <n v="9.1479779391531402"/>
    <n v="-1"/>
    <x v="10"/>
    <x v="3"/>
    <x v="0"/>
  </r>
  <r>
    <n v="5083"/>
    <n v="6642"/>
    <m/>
    <x v="3"/>
    <n v="11"/>
    <n v="524"/>
    <n v="-1"/>
    <n v="2096"/>
    <n v="-1"/>
    <n v="37.252733636050003"/>
    <n v="-1"/>
    <n v="46.954934011241001"/>
    <n v="-1"/>
    <n v="27.551378419758301"/>
    <n v="-1"/>
    <n v="1.7184362420491199"/>
    <n v="-1"/>
    <x v="10"/>
    <x v="4"/>
    <x v="0"/>
  </r>
  <r>
    <n v="5083"/>
    <n v="6644"/>
    <m/>
    <x v="3"/>
    <n v="11"/>
    <n v="1078"/>
    <n v="-1"/>
    <n v="4312"/>
    <n v="-1"/>
    <n v="31.359104660775099"/>
    <n v="-1"/>
    <n v="100.137324159522"/>
    <n v="-1"/>
    <n v="58.0817420290428"/>
    <n v="-1"/>
    <n v="0.83444846262751204"/>
    <n v="-1"/>
    <x v="10"/>
    <x v="19"/>
    <x v="0"/>
  </r>
  <r>
    <n v="5083"/>
    <n v="6645"/>
    <m/>
    <x v="3"/>
    <n v="11"/>
    <n v="634"/>
    <n v="-1"/>
    <n v="2536"/>
    <n v="-1"/>
    <n v="53.763833556147702"/>
    <n v="-1"/>
    <n v="43.205086119647902"/>
    <n v="-1"/>
    <n v="26.302527718366701"/>
    <n v="-1"/>
    <n v="1.41965736879312"/>
    <n v="-1"/>
    <x v="10"/>
    <x v="21"/>
    <x v="0"/>
  </r>
  <r>
    <n v="5083"/>
    <n v="6646"/>
    <m/>
    <x v="3"/>
    <n v="11"/>
    <n v="717"/>
    <n v="-1"/>
    <n v="2868"/>
    <n v="-1"/>
    <n v="44.678658030781499"/>
    <n v="-1"/>
    <n v="58.364799323131301"/>
    <n v="-1"/>
    <n v="33.755168567128301"/>
    <n v="-1"/>
    <n v="1.2525137718457999"/>
    <n v="-1"/>
    <x v="10"/>
    <x v="18"/>
    <x v="0"/>
  </r>
  <r>
    <n v="5083"/>
    <n v="6647"/>
    <m/>
    <x v="3"/>
    <n v="11"/>
    <n v="362"/>
    <n v="-1"/>
    <n v="1448"/>
    <n v="-1"/>
    <n v="54.943015099998703"/>
    <n v="-1"/>
    <n v="26.314820158140499"/>
    <n v="-1"/>
    <n v="15.339914423373701"/>
    <n v="-1"/>
    <n v="2.4815591137378199"/>
    <n v="-1"/>
    <x v="10"/>
    <x v="17"/>
    <x v="0"/>
  </r>
  <r>
    <n v="5083"/>
    <n v="6760"/>
    <m/>
    <x v="3"/>
    <n v="11"/>
    <n v="668"/>
    <n v="-1"/>
    <n v="2672"/>
    <n v="-1"/>
    <n v="11.2253650824186"/>
    <n v="-1"/>
    <n v="160.75609493524701"/>
    <n v="-1"/>
    <n v="93.821320886937102"/>
    <n v="-1"/>
    <n v="1.3486555297124501"/>
    <n v="-1"/>
    <x v="10"/>
    <x v="16"/>
    <x v="0"/>
  </r>
  <r>
    <n v="5083"/>
    <n v="6761"/>
    <m/>
    <x v="3"/>
    <n v="11"/>
    <n v="1696"/>
    <n v="-1"/>
    <n v="6784"/>
    <n v="-1"/>
    <n v="32.481312425722102"/>
    <n v="-1"/>
    <n v="161.775129266942"/>
    <n v="-1"/>
    <n v="95.278403679128203"/>
    <n v="-1"/>
    <n v="0.53363375081368203"/>
    <n v="-1"/>
    <x v="10"/>
    <x v="20"/>
    <x v="0"/>
  </r>
  <r>
    <n v="5083"/>
    <n v="6762"/>
    <m/>
    <x v="3"/>
    <n v="11"/>
    <n v="114"/>
    <n v="-1"/>
    <n v="456"/>
    <n v="-1"/>
    <n v="39.445673254093002"/>
    <n v="-1"/>
    <n v="11.6533356605704"/>
    <n v="-1"/>
    <n v="6.7300547310492096"/>
    <n v="-1"/>
    <n v="7.89479301118444"/>
    <n v="-1"/>
    <x v="10"/>
    <x v="6"/>
    <x v="0"/>
  </r>
  <r>
    <n v="5083"/>
    <n v="6763"/>
    <m/>
    <x v="3"/>
    <n v="11"/>
    <n v="506"/>
    <n v="-1"/>
    <n v="2024"/>
    <n v="-1"/>
    <n v="37.6773044354481"/>
    <n v="-1"/>
    <n v="44.594115076412002"/>
    <n v="-1"/>
    <n v="26.1067189326542"/>
    <n v="-1"/>
    <n v="1.7601537870144699"/>
    <n v="-1"/>
    <x v="10"/>
    <x v="7"/>
    <x v="0"/>
  </r>
  <r>
    <n v="5083"/>
    <n v="6764"/>
    <m/>
    <x v="3"/>
    <n v="11"/>
    <n v="113"/>
    <n v="-1"/>
    <n v="452"/>
    <n v="-1"/>
    <n v="38.742273485347702"/>
    <n v="-1"/>
    <n v="10.719334630375499"/>
    <n v="-1"/>
    <n v="6.2792862022336298"/>
    <n v="-1"/>
    <n v="7.6490341835070002"/>
    <n v="-1"/>
    <x v="10"/>
    <x v="8"/>
    <x v="0"/>
  </r>
  <r>
    <n v="5083"/>
    <n v="6765"/>
    <m/>
    <x v="3"/>
    <n v="11"/>
    <n v="79"/>
    <n v="-1"/>
    <n v="316"/>
    <n v="-1"/>
    <n v="21.671440161174498"/>
    <n v="-1"/>
    <n v="80.551337857573102"/>
    <n v="-1"/>
    <n v="47.945828746059597"/>
    <n v="-1"/>
    <n v="11.3769745280189"/>
    <n v="-1"/>
    <x v="10"/>
    <x v="9"/>
    <x v="0"/>
  </r>
  <r>
    <n v="5083"/>
    <n v="6767"/>
    <m/>
    <x v="3"/>
    <n v="11"/>
    <n v="101"/>
    <n v="-1"/>
    <n v="404"/>
    <n v="-1"/>
    <n v="47.6145398780208"/>
    <n v="-1"/>
    <n v="7.9772989912800396"/>
    <n v="-1"/>
    <n v="5.4615565144687999"/>
    <n v="-1"/>
    <n v="8.6458920283667098"/>
    <n v="-1"/>
    <x v="10"/>
    <x v="10"/>
    <x v="0"/>
  </r>
  <r>
    <n v="5083"/>
    <n v="6768"/>
    <m/>
    <x v="3"/>
    <n v="11"/>
    <n v="184"/>
    <n v="-1"/>
    <n v="736"/>
    <n v="-1"/>
    <n v="36.091798499459301"/>
    <n v="-1"/>
    <n v="22.7454933477037"/>
    <n v="-1"/>
    <n v="13.3434981437226"/>
    <n v="-1"/>
    <n v="4.3995211362103603"/>
    <n v="-1"/>
    <x v="10"/>
    <x v="11"/>
    <x v="0"/>
  </r>
  <r>
    <n v="5083"/>
    <n v="6770"/>
    <m/>
    <x v="3"/>
    <n v="11"/>
    <n v="508"/>
    <n v="-1"/>
    <n v="2032"/>
    <n v="-1"/>
    <n v="5.3523170189523102"/>
    <n v="-1"/>
    <n v="172.38090434881599"/>
    <n v="-1"/>
    <n v="100"/>
    <n v="-1"/>
    <n v="1.77029407988661"/>
    <n v="-1"/>
    <x v="10"/>
    <x v="15"/>
    <x v="0"/>
  </r>
  <r>
    <n v="5083"/>
    <n v="6775"/>
    <m/>
    <x v="3"/>
    <n v="11"/>
    <n v="96"/>
    <n v="-1"/>
    <n v="384"/>
    <n v="-1"/>
    <n v="39.050295981288798"/>
    <n v="-1"/>
    <n v="9.9481352404966792"/>
    <n v="-1"/>
    <n v="5.8354694266823497"/>
    <n v="-1"/>
    <n v="9.31136386935394"/>
    <n v="-1"/>
    <x v="10"/>
    <x v="12"/>
    <x v="0"/>
  </r>
  <r>
    <n v="5083"/>
    <n v="6776"/>
    <m/>
    <x v="3"/>
    <n v="11"/>
    <n v="113"/>
    <n v="-1"/>
    <n v="452"/>
    <n v="-1"/>
    <n v="38.809224917501197"/>
    <n v="-1"/>
    <n v="10.7361924939503"/>
    <n v="-1"/>
    <n v="6.2891613814116898"/>
    <n v="-1"/>
    <n v="7.6502363449300397"/>
    <n v="-1"/>
    <x v="10"/>
    <x v="13"/>
    <x v="0"/>
  </r>
  <r>
    <n v="5083"/>
    <n v="6777"/>
    <m/>
    <x v="3"/>
    <n v="11"/>
    <n v="185"/>
    <n v="-1"/>
    <n v="740"/>
    <n v="-1"/>
    <n v="37.193688105785597"/>
    <n v="-1"/>
    <n v="17.609319573998199"/>
    <n v="-1"/>
    <n v="10.332250256135801"/>
    <n v="-1"/>
    <n v="4.8661563359349804"/>
    <n v="-1"/>
    <x v="10"/>
    <x v="14"/>
    <x v="0"/>
  </r>
  <r>
    <n v="5083"/>
    <n v="2959"/>
    <m/>
    <x v="3"/>
    <n v="12"/>
    <n v="232"/>
    <n v="-1"/>
    <n v="928"/>
    <n v="-1"/>
    <n v="47.339509353712998"/>
    <n v="-1"/>
    <n v="18.2916595151415"/>
    <n v="-1"/>
    <n v="16.2582601310326"/>
    <n v="-1"/>
    <n v="3.8806532790177499"/>
    <n v="-1"/>
    <x v="11"/>
    <x v="0"/>
    <x v="0"/>
  </r>
  <r>
    <n v="5083"/>
    <n v="3659"/>
    <m/>
    <x v="3"/>
    <n v="12"/>
    <n v="522"/>
    <n v="-1"/>
    <n v="2088"/>
    <n v="-1"/>
    <n v="37.765979023769098"/>
    <n v="-1"/>
    <n v="42.701719179088997"/>
    <n v="-1"/>
    <n v="36.9058552943319"/>
    <n v="-1"/>
    <n v="1.7193948788804001"/>
    <n v="-1"/>
    <x v="11"/>
    <x v="0"/>
    <x v="0"/>
  </r>
  <r>
    <n v="5083"/>
    <n v="3660"/>
    <m/>
    <x v="3"/>
    <n v="12"/>
    <n v="1677"/>
    <n v="-1"/>
    <n v="6708"/>
    <n v="-1"/>
    <n v="32.756793671180802"/>
    <n v="-1"/>
    <n v="115.817531238431"/>
    <n v="-1"/>
    <n v="99.944411770714893"/>
    <n v="-1"/>
    <n v="0.53570173338029903"/>
    <n v="-1"/>
    <x v="11"/>
    <x v="0"/>
    <x v="0"/>
  </r>
  <r>
    <n v="5083"/>
    <n v="4524"/>
    <m/>
    <x v="3"/>
    <n v="12"/>
    <n v="431"/>
    <n v="-1"/>
    <n v="1724"/>
    <n v="-1"/>
    <n v="27.759167482699901"/>
    <n v="-1"/>
    <n v="81.130616080409794"/>
    <n v="-1"/>
    <n v="70.693552673938996"/>
    <n v="-1"/>
    <n v="2.0142664518670199"/>
    <n v="-1"/>
    <x v="11"/>
    <x v="0"/>
    <x v="0"/>
  </r>
  <r>
    <n v="5083"/>
    <n v="4949"/>
    <m/>
    <x v="3"/>
    <n v="12"/>
    <n v="495"/>
    <n v="-1"/>
    <n v="1980"/>
    <n v="-1"/>
    <n v="6.8031093213791598"/>
    <n v="-1"/>
    <n v="117.546695420332"/>
    <n v="-1"/>
    <n v="100"/>
    <n v="-1"/>
    <n v="1.8191353841304201"/>
    <n v="-1"/>
    <x v="11"/>
    <x v="0"/>
    <x v="0"/>
  </r>
  <r>
    <n v="5083"/>
    <n v="4950"/>
    <m/>
    <x v="3"/>
    <n v="12"/>
    <n v="1673"/>
    <n v="-1"/>
    <n v="6692"/>
    <n v="-1"/>
    <n v="30.819751163396798"/>
    <n v="-1"/>
    <n v="115.982333921036"/>
    <n v="-1"/>
    <n v="99.958327979909697"/>
    <n v="-1"/>
    <n v="0.53829440692289898"/>
    <n v="-1"/>
    <x v="11"/>
    <x v="0"/>
    <x v="0"/>
  </r>
  <r>
    <n v="5083"/>
    <n v="4951"/>
    <m/>
    <x v="3"/>
    <n v="12"/>
    <n v="1685"/>
    <n v="-1"/>
    <n v="6740"/>
    <n v="-1"/>
    <n v="30.511036128658301"/>
    <n v="-1"/>
    <n v="114.425218456246"/>
    <n v="-1"/>
    <n v="98.674678090590902"/>
    <n v="-1"/>
    <n v="0.53438064583540701"/>
    <n v="-1"/>
    <x v="11"/>
    <x v="0"/>
    <x v="0"/>
  </r>
  <r>
    <n v="5083"/>
    <n v="4953"/>
    <m/>
    <x v="3"/>
    <n v="12"/>
    <n v="253"/>
    <n v="-1"/>
    <n v="1012"/>
    <n v="-1"/>
    <n v="35.898737160293798"/>
    <n v="-1"/>
    <n v="24.8538613001664"/>
    <n v="-1"/>
    <n v="21.4113327235718"/>
    <n v="-1"/>
    <n v="3.4374688902041801"/>
    <n v="-1"/>
    <x v="11"/>
    <x v="0"/>
    <x v="0"/>
  </r>
  <r>
    <n v="5083"/>
    <n v="4954"/>
    <m/>
    <x v="3"/>
    <n v="12"/>
    <n v="88"/>
    <n v="-1"/>
    <n v="352"/>
    <n v="-1"/>
    <n v="44.407529165087901"/>
    <n v="-1"/>
    <n v="7.7943268859591299"/>
    <n v="-1"/>
    <n v="7.8208169789227702"/>
    <n v="-1"/>
    <n v="10.2516609400337"/>
    <n v="-1"/>
    <x v="11"/>
    <x v="0"/>
    <x v="0"/>
  </r>
  <r>
    <n v="5083"/>
    <n v="6357"/>
    <m/>
    <x v="3"/>
    <n v="12"/>
    <n v="212"/>
    <n v="-1"/>
    <n v="848"/>
    <n v="-1"/>
    <n v="43.381002823900701"/>
    <n v="-1"/>
    <n v="19.312372322446901"/>
    <n v="-1"/>
    <n v="17.132747071797201"/>
    <n v="-1"/>
    <n v="4.1264473890311102"/>
    <n v="-1"/>
    <x v="11"/>
    <x v="0"/>
    <x v="0"/>
  </r>
  <r>
    <n v="5083"/>
    <n v="6368"/>
    <m/>
    <x v="3"/>
    <n v="12"/>
    <n v="463"/>
    <n v="-1"/>
    <n v="1852"/>
    <n v="-1"/>
    <n v="12.328237631012501"/>
    <n v="-1"/>
    <n v="106.067357620564"/>
    <n v="-1"/>
    <n v="91.784298700213597"/>
    <n v="-1"/>
    <n v="1.94393676537192"/>
    <n v="-1"/>
    <x v="11"/>
    <x v="0"/>
    <x v="0"/>
  </r>
  <r>
    <n v="5083"/>
    <n v="6639"/>
    <m/>
    <x v="3"/>
    <n v="12"/>
    <n v="100"/>
    <n v="-1"/>
    <n v="400"/>
    <n v="-1"/>
    <n v="39.32124389138"/>
    <n v="-1"/>
    <n v="10.2825273752076"/>
    <n v="-1"/>
    <n v="5.9396306972471402"/>
    <n v="-1"/>
    <n v="9.0124800948287493"/>
    <n v="-1"/>
    <x v="11"/>
    <x v="1"/>
    <x v="0"/>
  </r>
  <r>
    <n v="5083"/>
    <n v="6640"/>
    <m/>
    <x v="3"/>
    <n v="12"/>
    <n v="677"/>
    <n v="-1"/>
    <n v="2708"/>
    <n v="-1"/>
    <n v="11.8416403509398"/>
    <n v="-1"/>
    <n v="156.643522735804"/>
    <n v="-1"/>
    <n v="93.910585931138201"/>
    <n v="-1"/>
    <n v="1.3305180128098"/>
    <n v="-1"/>
    <x v="11"/>
    <x v="2"/>
    <x v="0"/>
  </r>
  <r>
    <n v="5083"/>
    <n v="6641"/>
    <m/>
    <x v="3"/>
    <n v="12"/>
    <n v="90"/>
    <n v="-1"/>
    <n v="360"/>
    <n v="-1"/>
    <n v="32.283505986215197"/>
    <n v="-1"/>
    <n v="55.175131080948702"/>
    <n v="-1"/>
    <n v="36.357247310982999"/>
    <n v="-1"/>
    <n v="9.8194516858490601"/>
    <n v="-1"/>
    <x v="11"/>
    <x v="3"/>
    <x v="0"/>
  </r>
  <r>
    <n v="5083"/>
    <n v="6642"/>
    <m/>
    <x v="3"/>
    <n v="12"/>
    <n v="505"/>
    <n v="-1"/>
    <n v="2020"/>
    <n v="-1"/>
    <n v="36.470235354534402"/>
    <n v="-1"/>
    <n v="47.222410910070103"/>
    <n v="-1"/>
    <n v="28.089617265191499"/>
    <n v="-1"/>
    <n v="1.7798117092853001"/>
    <n v="-1"/>
    <x v="11"/>
    <x v="4"/>
    <x v="0"/>
  </r>
  <r>
    <n v="5083"/>
    <n v="6644"/>
    <m/>
    <x v="3"/>
    <n v="12"/>
    <n v="1078"/>
    <n v="-1"/>
    <n v="4312"/>
    <n v="-1"/>
    <n v="31.485952572970199"/>
    <n v="-1"/>
    <n v="105.481809001567"/>
    <n v="-1"/>
    <n v="61.345060800212202"/>
    <n v="-1"/>
    <n v="0.83394379275851405"/>
    <n v="-1"/>
    <x v="11"/>
    <x v="19"/>
    <x v="0"/>
  </r>
  <r>
    <n v="5083"/>
    <n v="6645"/>
    <m/>
    <x v="3"/>
    <n v="12"/>
    <n v="606"/>
    <n v="-1"/>
    <n v="2424"/>
    <n v="-1"/>
    <n v="53.695540936582397"/>
    <n v="-1"/>
    <n v="40.888680876073501"/>
    <n v="-1"/>
    <n v="24.937082369274101"/>
    <n v="-1"/>
    <n v="1.4856618234746499"/>
    <n v="-1"/>
    <x v="11"/>
    <x v="21"/>
    <x v="0"/>
  </r>
  <r>
    <n v="5083"/>
    <n v="6646"/>
    <m/>
    <x v="3"/>
    <n v="12"/>
    <n v="705"/>
    <n v="-1"/>
    <n v="2820"/>
    <n v="-1"/>
    <n v="44.918645728710501"/>
    <n v="-1"/>
    <n v="58.155726838957101"/>
    <n v="-1"/>
    <n v="33.751879906908101"/>
    <n v="-1"/>
    <n v="1.2772579713180501"/>
    <n v="-1"/>
    <x v="11"/>
    <x v="18"/>
    <x v="0"/>
  </r>
  <r>
    <n v="5083"/>
    <n v="6647"/>
    <m/>
    <x v="3"/>
    <n v="12"/>
    <n v="375"/>
    <n v="-1"/>
    <n v="1500"/>
    <n v="-1"/>
    <n v="54.293618837853202"/>
    <n v="-1"/>
    <n v="27.559871404267"/>
    <n v="-1"/>
    <n v="16.070666939590101"/>
    <n v="-1"/>
    <n v="2.40276420167078"/>
    <n v="-1"/>
    <x v="11"/>
    <x v="17"/>
    <x v="0"/>
  </r>
  <r>
    <n v="5083"/>
    <n v="6760"/>
    <m/>
    <x v="3"/>
    <n v="12"/>
    <n v="690"/>
    <n v="-1"/>
    <n v="2760"/>
    <n v="-1"/>
    <n v="12.493744872517601"/>
    <n v="-1"/>
    <n v="159.11201606107301"/>
    <n v="-1"/>
    <n v="92.884745281433794"/>
    <n v="-1"/>
    <n v="1.30356011016874"/>
    <n v="-1"/>
    <x v="11"/>
    <x v="16"/>
    <x v="0"/>
  </r>
  <r>
    <n v="5083"/>
    <n v="6761"/>
    <m/>
    <x v="3"/>
    <n v="12"/>
    <n v="1677"/>
    <n v="-1"/>
    <n v="6708"/>
    <n v="-1"/>
    <n v="32.880561637956198"/>
    <n v="-1"/>
    <n v="160.015070662824"/>
    <n v="-1"/>
    <n v="94.855743984476604"/>
    <n v="-1"/>
    <n v="0.53876921673211098"/>
    <n v="-1"/>
    <x v="11"/>
    <x v="20"/>
    <x v="0"/>
  </r>
  <r>
    <n v="5083"/>
    <n v="6762"/>
    <m/>
    <x v="3"/>
    <n v="12"/>
    <n v="100"/>
    <n v="-1"/>
    <n v="400"/>
    <n v="-1"/>
    <n v="39.32124389138"/>
    <n v="-1"/>
    <n v="10.2825273752076"/>
    <n v="-1"/>
    <n v="5.9396306972471402"/>
    <n v="-1"/>
    <n v="9.0124800948287493"/>
    <n v="-1"/>
    <x v="11"/>
    <x v="6"/>
    <x v="0"/>
  </r>
  <r>
    <n v="5083"/>
    <n v="6763"/>
    <m/>
    <x v="3"/>
    <n v="12"/>
    <n v="527"/>
    <n v="-1"/>
    <n v="2108"/>
    <n v="-1"/>
    <n v="36.8573060268753"/>
    <n v="-1"/>
    <n v="45.478554029659001"/>
    <n v="-1"/>
    <n v="27.178350027753702"/>
    <n v="-1"/>
    <n v="1.6816528744233901"/>
    <n v="-1"/>
    <x v="11"/>
    <x v="7"/>
    <x v="0"/>
  </r>
  <r>
    <n v="5083"/>
    <n v="6764"/>
    <m/>
    <x v="3"/>
    <n v="12"/>
    <n v="131"/>
    <n v="-1"/>
    <n v="524"/>
    <n v="-1"/>
    <n v="38.683721542037397"/>
    <n v="-1"/>
    <n v="13.1138555874714"/>
    <n v="-1"/>
    <n v="7.5993385315406297"/>
    <n v="-1"/>
    <n v="6.8286879347456901"/>
    <n v="-1"/>
    <x v="11"/>
    <x v="8"/>
    <x v="0"/>
  </r>
  <r>
    <n v="5083"/>
    <n v="6765"/>
    <m/>
    <x v="3"/>
    <n v="12"/>
    <n v="77"/>
    <n v="-1"/>
    <n v="308"/>
    <n v="-1"/>
    <n v="23.357744899236899"/>
    <n v="-1"/>
    <n v="48.145303427588502"/>
    <n v="-1"/>
    <n v="27.798797550008999"/>
    <n v="-1"/>
    <n v="11.7576009623189"/>
    <n v="-1"/>
    <x v="11"/>
    <x v="9"/>
    <x v="0"/>
  </r>
  <r>
    <n v="5083"/>
    <n v="6767"/>
    <m/>
    <x v="3"/>
    <n v="12"/>
    <n v="87"/>
    <n v="-1"/>
    <n v="348"/>
    <n v="-1"/>
    <n v="47.188577206256298"/>
    <n v="-1"/>
    <n v="7.0897804940599798"/>
    <n v="-1"/>
    <n v="4.68646507340888"/>
    <n v="-1"/>
    <n v="10.110586111114699"/>
    <n v="-1"/>
    <x v="11"/>
    <x v="10"/>
    <x v="0"/>
  </r>
  <r>
    <n v="5083"/>
    <n v="6768"/>
    <m/>
    <x v="3"/>
    <n v="12"/>
    <n v="255"/>
    <n v="-1"/>
    <n v="1020"/>
    <n v="-1"/>
    <n v="34.9672891029577"/>
    <n v="-1"/>
    <n v="33.589341899984802"/>
    <n v="-1"/>
    <n v="19.870169012561298"/>
    <n v="-1"/>
    <n v="3.4207227864543199"/>
    <n v="-1"/>
    <x v="11"/>
    <x v="11"/>
    <x v="0"/>
  </r>
  <r>
    <n v="5083"/>
    <n v="6770"/>
    <m/>
    <x v="3"/>
    <n v="12"/>
    <n v="510"/>
    <n v="-1"/>
    <n v="2040"/>
    <n v="-1"/>
    <n v="4.8224562535671804"/>
    <n v="-1"/>
    <n v="172.11596762649401"/>
    <n v="-1"/>
    <n v="100"/>
    <n v="-1"/>
    <n v="1.76327504687731"/>
    <n v="-1"/>
    <x v="11"/>
    <x v="15"/>
    <x v="0"/>
  </r>
  <r>
    <n v="5083"/>
    <n v="6775"/>
    <m/>
    <x v="3"/>
    <n v="12"/>
    <n v="117"/>
    <n v="-1"/>
    <n v="468"/>
    <n v="-1"/>
    <n v="38.132963137906401"/>
    <n v="-1"/>
    <n v="12.454623672053801"/>
    <n v="-1"/>
    <n v="7.2989572129592304"/>
    <n v="-1"/>
    <n v="7.5829722382883702"/>
    <n v="-1"/>
    <x v="11"/>
    <x v="12"/>
    <x v="0"/>
  </r>
  <r>
    <n v="5083"/>
    <n v="6776"/>
    <m/>
    <x v="3"/>
    <n v="12"/>
    <n v="130"/>
    <n v="-1"/>
    <n v="520"/>
    <n v="-1"/>
    <n v="38.760713796257498"/>
    <n v="-1"/>
    <n v="13.069769874974"/>
    <n v="-1"/>
    <n v="7.5750297621314999"/>
    <n v="-1"/>
    <n v="6.8710225895965804"/>
    <n v="-1"/>
    <x v="11"/>
    <x v="13"/>
    <x v="0"/>
  </r>
  <r>
    <n v="5083"/>
    <n v="6777"/>
    <m/>
    <x v="3"/>
    <n v="12"/>
    <n v="252"/>
    <n v="-1"/>
    <n v="1008"/>
    <n v="-1"/>
    <n v="37.0517193032791"/>
    <n v="-1"/>
    <n v="24.220682009036199"/>
    <n v="-1"/>
    <n v="14.3314163582522"/>
    <n v="-1"/>
    <n v="3.4908505491073498"/>
    <n v="-1"/>
    <x v="11"/>
    <x v="14"/>
    <x v="0"/>
  </r>
  <r>
    <n v="5083"/>
    <n v="2959"/>
    <m/>
    <x v="3"/>
    <n v="0"/>
    <n v="2994"/>
    <n v="-1"/>
    <n v="998"/>
    <n v="-1"/>
    <n v="47.049529083452498"/>
    <n v="-1"/>
    <n v="19.730360580511999"/>
    <n v="-1"/>
    <n v="17.8304562656357"/>
    <n v="-1"/>
    <n v="3.5899764498541198"/>
    <n v="-1"/>
    <x v="12"/>
    <x v="0"/>
    <x v="0"/>
  </r>
  <r>
    <n v="5083"/>
    <n v="3659"/>
    <m/>
    <x v="3"/>
    <n v="0"/>
    <n v="6289"/>
    <n v="-1"/>
    <n v="2096.3333333333298"/>
    <n v="-1"/>
    <n v="37.935777898669102"/>
    <n v="-1"/>
    <n v="42.900044535745103"/>
    <n v="-1"/>
    <n v="37.612794188966802"/>
    <n v="-1"/>
    <n v="1.7126474066220001"/>
    <n v="-1"/>
    <x v="12"/>
    <x v="0"/>
    <x v="0"/>
  </r>
  <r>
    <n v="5083"/>
    <n v="3660"/>
    <m/>
    <x v="3"/>
    <n v="0"/>
    <n v="20789"/>
    <n v="-1"/>
    <n v="6929.6666666666697"/>
    <n v="-1"/>
    <n v="37.6908658275308"/>
    <n v="-1"/>
    <n v="106.661157573075"/>
    <n v="-1"/>
    <n v="92.711543047985501"/>
    <n v="-1"/>
    <n v="0.51971974936591503"/>
    <n v="-1"/>
    <x v="12"/>
    <x v="0"/>
    <x v="0"/>
  </r>
  <r>
    <n v="5083"/>
    <n v="4524"/>
    <m/>
    <x v="3"/>
    <n v="0"/>
    <n v="5072"/>
    <n v="-1"/>
    <n v="1690.6666666666699"/>
    <n v="-1"/>
    <n v="27.235586103231999"/>
    <n v="-1"/>
    <n v="83.513499638076993"/>
    <n v="-1"/>
    <n v="73.446017730280104"/>
    <n v="-1"/>
    <n v="2.07131109272225"/>
    <n v="-1"/>
    <x v="12"/>
    <x v="0"/>
    <x v="0"/>
  </r>
  <r>
    <n v="5083"/>
    <n v="4949"/>
    <m/>
    <x v="3"/>
    <n v="0"/>
    <n v="7988"/>
    <n v="-1"/>
    <n v="2662.6666666666702"/>
    <n v="-1"/>
    <n v="30.8949383039362"/>
    <n v="-1"/>
    <n v="85.481311461050396"/>
    <n v="-1"/>
    <n v="72.964122006473303"/>
    <n v="-1"/>
    <n v="1.3506361060093901"/>
    <n v="-1"/>
    <x v="12"/>
    <x v="0"/>
    <x v="0"/>
  </r>
  <r>
    <n v="5083"/>
    <n v="4950"/>
    <m/>
    <x v="3"/>
    <n v="0"/>
    <n v="20708"/>
    <n v="-1"/>
    <n v="6902.6666666666697"/>
    <n v="-1"/>
    <n v="35.861232891504201"/>
    <n v="-1"/>
    <n v="107.20659701122599"/>
    <n v="-1"/>
    <n v="93.192982286219106"/>
    <n v="-1"/>
    <n v="0.52153152872539699"/>
    <n v="-1"/>
    <x v="12"/>
    <x v="0"/>
    <x v="0"/>
  </r>
  <r>
    <n v="5083"/>
    <n v="4951"/>
    <m/>
    <x v="3"/>
    <n v="0"/>
    <n v="20840"/>
    <n v="-1"/>
    <n v="6946.6666666666697"/>
    <n v="-1"/>
    <n v="36.672591150449897"/>
    <n v="-1"/>
    <n v="107.013853479483"/>
    <n v="-1"/>
    <n v="93.034817017771999"/>
    <n v="-1"/>
    <n v="0.51846045506053695"/>
    <n v="-1"/>
    <x v="12"/>
    <x v="0"/>
    <x v="0"/>
  </r>
  <r>
    <n v="5083"/>
    <n v="4953"/>
    <m/>
    <x v="3"/>
    <n v="0"/>
    <n v="2858"/>
    <n v="-1"/>
    <n v="952.66666666666697"/>
    <n v="-1"/>
    <n v="36.4375779933305"/>
    <n v="-1"/>
    <n v="23.524065082556099"/>
    <n v="-1"/>
    <n v="20.204512557809501"/>
    <n v="-1"/>
    <n v="3.64223307068653"/>
    <n v="-1"/>
    <x v="12"/>
    <x v="0"/>
    <x v="0"/>
  </r>
  <r>
    <n v="5083"/>
    <n v="4954"/>
    <m/>
    <x v="3"/>
    <n v="0"/>
    <n v="1390"/>
    <n v="-1"/>
    <n v="463.33333333333297"/>
    <n v="-1"/>
    <n v="40.829083137648603"/>
    <n v="-1"/>
    <n v="19.767947314819299"/>
    <n v="-1"/>
    <n v="20.765734715431901"/>
    <n v="-1"/>
    <n v="7.6004086644016002"/>
    <n v="-1"/>
    <x v="12"/>
    <x v="0"/>
    <x v="0"/>
  </r>
  <r>
    <n v="5083"/>
    <n v="6357"/>
    <m/>
    <x v="3"/>
    <n v="0"/>
    <n v="2644"/>
    <n v="-1"/>
    <n v="881.33333333333303"/>
    <n v="-1"/>
    <n v="43.266112689035403"/>
    <n v="-1"/>
    <n v="19.7638142841137"/>
    <n v="-1"/>
    <n v="17.923983634139798"/>
    <n v="-1"/>
    <n v="4.0311634635453499"/>
    <n v="-1"/>
    <x v="12"/>
    <x v="0"/>
    <x v="0"/>
  </r>
  <r>
    <n v="5083"/>
    <n v="6368"/>
    <m/>
    <x v="3"/>
    <n v="0"/>
    <n v="6104"/>
    <n v="-1"/>
    <n v="2034.6666666666699"/>
    <n v="-1"/>
    <n v="23.5708840610517"/>
    <n v="-1"/>
    <n v="78.217680933974293"/>
    <n v="-1"/>
    <n v="68.351418177858505"/>
    <n v="-1"/>
    <n v="1.7614871496926101"/>
    <n v="-1"/>
    <x v="12"/>
    <x v="0"/>
    <x v="0"/>
  </r>
  <r>
    <n v="5083"/>
    <n v="6639"/>
    <m/>
    <x v="3"/>
    <n v="0"/>
    <n v="1192"/>
    <n v="-1"/>
    <n v="397.33333333333297"/>
    <n v="-1"/>
    <n v="39.1182156720715"/>
    <n v="-1"/>
    <n v="10.9953146969565"/>
    <n v="-1"/>
    <n v="6.3704731540153796"/>
    <n v="-1"/>
    <n v="8.9118630355792501"/>
    <n v="-1"/>
    <x v="12"/>
    <x v="1"/>
    <x v="0"/>
  </r>
  <r>
    <n v="5083"/>
    <n v="6640"/>
    <m/>
    <x v="3"/>
    <n v="0"/>
    <n v="8616"/>
    <n v="-1"/>
    <n v="2872"/>
    <n v="-1"/>
    <n v="19.497786898145101"/>
    <n v="-1"/>
    <n v="129.801477329844"/>
    <n v="-1"/>
    <n v="79.773436470386201"/>
    <n v="-1"/>
    <n v="1.25189469487947"/>
    <n v="-1"/>
    <x v="12"/>
    <x v="2"/>
    <x v="0"/>
  </r>
  <r>
    <n v="5083"/>
    <n v="6641"/>
    <m/>
    <x v="3"/>
    <n v="0"/>
    <n v="1386"/>
    <n v="-1"/>
    <n v="462"/>
    <n v="-1"/>
    <n v="29.903040762573902"/>
    <n v="-1"/>
    <n v="51.673640021986103"/>
    <n v="-1"/>
    <n v="35.648025991642598"/>
    <n v="-1"/>
    <n v="7.6000540419792797"/>
    <n v="-1"/>
    <x v="12"/>
    <x v="3"/>
    <x v="0"/>
  </r>
  <r>
    <n v="5083"/>
    <n v="6642"/>
    <m/>
    <x v="3"/>
    <n v="0"/>
    <n v="6271"/>
    <n v="-1"/>
    <n v="2090.3333333333298"/>
    <n v="-1"/>
    <n v="37.407286994496701"/>
    <n v="-1"/>
    <n v="46.487251180827101"/>
    <n v="-1"/>
    <n v="28.1918232738584"/>
    <n v="-1"/>
    <n v="1.71884896308744"/>
    <n v="-1"/>
    <x v="12"/>
    <x v="4"/>
    <x v="0"/>
  </r>
  <r>
    <n v="5083"/>
    <n v="6644"/>
    <m/>
    <x v="3"/>
    <n v="0"/>
    <n v="12592"/>
    <n v="-1"/>
    <n v="4197.3333333333303"/>
    <n v="-1"/>
    <n v="31.676185610236502"/>
    <n v="-1"/>
    <n v="104.848673066301"/>
    <n v="-1"/>
    <n v="60.794063710310297"/>
    <n v="-1"/>
    <n v="0.85733922503948801"/>
    <n v="-1"/>
    <x v="12"/>
    <x v="19"/>
    <x v="0"/>
  </r>
  <r>
    <n v="5083"/>
    <n v="6645"/>
    <m/>
    <x v="3"/>
    <n v="0"/>
    <n v="8105"/>
    <n v="-1"/>
    <n v="2701.6666666666702"/>
    <n v="-1"/>
    <n v="52.599037817126899"/>
    <n v="-1"/>
    <n v="47.299528346394602"/>
    <n v="-1"/>
    <n v="29.916743324110399"/>
    <n v="-1"/>
    <n v="1.3295584620962"/>
    <n v="-1"/>
    <x v="12"/>
    <x v="21"/>
    <x v="0"/>
  </r>
  <r>
    <n v="5083"/>
    <n v="6646"/>
    <m/>
    <x v="3"/>
    <n v="0"/>
    <n v="8390"/>
    <n v="-1"/>
    <n v="2796.6666666666702"/>
    <n v="-1"/>
    <n v="44.713856285438297"/>
    <n v="-1"/>
    <n v="58.111670662667102"/>
    <n v="-1"/>
    <n v="33.666652698148702"/>
    <n v="-1"/>
    <n v="1.28635045303206"/>
    <n v="-1"/>
    <x v="12"/>
    <x v="18"/>
    <x v="0"/>
  </r>
  <r>
    <n v="5083"/>
    <n v="6647"/>
    <m/>
    <x v="3"/>
    <n v="0"/>
    <n v="4194"/>
    <n v="-1"/>
    <n v="1398"/>
    <n v="-1"/>
    <n v="54.8439949244761"/>
    <n v="-1"/>
    <n v="25.666645300800599"/>
    <n v="-1"/>
    <n v="14.906579613755"/>
    <n v="-1"/>
    <n v="2.5695977084999799"/>
    <n v="-1"/>
    <x v="12"/>
    <x v="17"/>
    <x v="0"/>
  </r>
  <r>
    <n v="5083"/>
    <n v="6760"/>
    <m/>
    <x v="3"/>
    <n v="0"/>
    <n v="8440"/>
    <n v="-1"/>
    <n v="2813.3333333333298"/>
    <n v="-1"/>
    <n v="16.7751050515974"/>
    <n v="-1"/>
    <n v="144.70948878064999"/>
    <n v="-1"/>
    <n v="85.098891668975497"/>
    <n v="-1"/>
    <n v="1.27879500878074"/>
    <n v="-1"/>
    <x v="12"/>
    <x v="16"/>
    <x v="0"/>
  </r>
  <r>
    <n v="5083"/>
    <n v="6761"/>
    <m/>
    <x v="3"/>
    <n v="0"/>
    <n v="20786"/>
    <n v="-1"/>
    <n v="6928.6666666666697"/>
    <n v="-1"/>
    <n v="37.793712330841103"/>
    <n v="-1"/>
    <n v="138.943552361055"/>
    <n v="-1"/>
    <n v="83.196650197165695"/>
    <n v="-1"/>
    <n v="0.52207116117149099"/>
    <n v="-1"/>
    <x v="12"/>
    <x v="20"/>
    <x v="0"/>
  </r>
  <r>
    <n v="5083"/>
    <n v="6762"/>
    <m/>
    <x v="3"/>
    <n v="0"/>
    <n v="1192"/>
    <n v="-1"/>
    <n v="397.33333333333297"/>
    <n v="-1"/>
    <n v="39.1182156720715"/>
    <n v="-1"/>
    <n v="10.9953146969565"/>
    <n v="-1"/>
    <n v="6.3704731540153796"/>
    <n v="-1"/>
    <n v="8.9118630355792501"/>
    <n v="-1"/>
    <x v="12"/>
    <x v="6"/>
    <x v="0"/>
  </r>
  <r>
    <n v="5083"/>
    <n v="6763"/>
    <m/>
    <x v="3"/>
    <n v="0"/>
    <n v="6302"/>
    <n v="-1"/>
    <n v="2100.6666666666702"/>
    <n v="-1"/>
    <n v="37.033549909667201"/>
    <n v="-1"/>
    <n v="47.790485873157799"/>
    <n v="-1"/>
    <n v="29.0029456220201"/>
    <n v="-1"/>
    <n v="1.68422832314347"/>
    <n v="-1"/>
    <x v="12"/>
    <x v="7"/>
    <x v="0"/>
  </r>
  <r>
    <n v="5083"/>
    <n v="6764"/>
    <m/>
    <x v="3"/>
    <n v="0"/>
    <n v="1263"/>
    <n v="-1"/>
    <n v="421"/>
    <n v="-1"/>
    <n v="38.798126478028003"/>
    <n v="-1"/>
    <n v="10.7648768908106"/>
    <n v="-1"/>
    <n v="6.2479849255863096"/>
    <n v="-1"/>
    <n v="8.2393770439105705"/>
    <n v="-1"/>
    <x v="12"/>
    <x v="8"/>
    <x v="0"/>
  </r>
  <r>
    <n v="5083"/>
    <n v="6765"/>
    <m/>
    <x v="3"/>
    <n v="0"/>
    <n v="851"/>
    <n v="-1"/>
    <n v="283.66666666666703"/>
    <n v="-1"/>
    <n v="22.523509045272899"/>
    <n v="-1"/>
    <n v="68.350722920118002"/>
    <n v="-1"/>
    <n v="40.420511517800698"/>
    <n v="-1"/>
    <n v="11.977405200910001"/>
    <n v="-1"/>
    <x v="12"/>
    <x v="9"/>
    <x v="0"/>
  </r>
  <r>
    <n v="5083"/>
    <n v="6767"/>
    <m/>
    <x v="3"/>
    <n v="0"/>
    <n v="1389"/>
    <n v="-1"/>
    <n v="463"/>
    <n v="-1"/>
    <n v="47.661102329555497"/>
    <n v="-1"/>
    <n v="9.4581352048510503"/>
    <n v="-1"/>
    <n v="6.5139087950982004"/>
    <n v="-1"/>
    <n v="7.5898832003362902"/>
    <n v="-1"/>
    <x v="12"/>
    <x v="10"/>
    <x v="0"/>
  </r>
  <r>
    <n v="5083"/>
    <n v="6768"/>
    <m/>
    <x v="3"/>
    <n v="0"/>
    <n v="2860"/>
    <n v="-1"/>
    <n v="953.33333333333303"/>
    <n v="-1"/>
    <n v="35.3513285363547"/>
    <n v="-1"/>
    <n v="31.659183850515799"/>
    <n v="-1"/>
    <n v="18.647439863428701"/>
    <n v="-1"/>
    <n v="3.6361491896476998"/>
    <n v="-1"/>
    <x v="12"/>
    <x v="11"/>
    <x v="0"/>
  </r>
  <r>
    <n v="5083"/>
    <n v="6770"/>
    <m/>
    <x v="3"/>
    <n v="0"/>
    <n v="8140"/>
    <n v="-1"/>
    <n v="2713.3333333333298"/>
    <n v="-1"/>
    <n v="30.272744900498601"/>
    <n v="-1"/>
    <n v="111.795825197168"/>
    <n v="-1"/>
    <n v="65.187886531351893"/>
    <n v="-1"/>
    <n v="1.3258189978761199"/>
    <n v="-1"/>
    <x v="12"/>
    <x v="15"/>
    <x v="0"/>
  </r>
  <r>
    <n v="5083"/>
    <n v="6775"/>
    <m/>
    <x v="3"/>
    <n v="0"/>
    <n v="1143"/>
    <n v="-1"/>
    <n v="381"/>
    <n v="-1"/>
    <n v="38.863294687722501"/>
    <n v="-1"/>
    <n v="10.2108768769527"/>
    <n v="-1"/>
    <n v="6.0695276060381902"/>
    <n v="-1"/>
    <n v="9.2902617148967703"/>
    <n v="-1"/>
    <x v="12"/>
    <x v="12"/>
    <x v="0"/>
  </r>
  <r>
    <n v="5083"/>
    <n v="6776"/>
    <m/>
    <x v="3"/>
    <n v="0"/>
    <n v="1262"/>
    <n v="-1"/>
    <n v="420.66666666666703"/>
    <n v="-1"/>
    <n v="38.835341191472899"/>
    <n v="-1"/>
    <n v="10.746479071604799"/>
    <n v="-1"/>
    <n v="6.2374391242556504"/>
    <n v="-1"/>
    <n v="8.2455232728956798"/>
    <n v="-1"/>
    <x v="12"/>
    <x v="13"/>
    <x v="0"/>
  </r>
  <r>
    <n v="5083"/>
    <n v="6777"/>
    <m/>
    <x v="3"/>
    <n v="0"/>
    <n v="2847"/>
    <n v="-1"/>
    <n v="949"/>
    <n v="-1"/>
    <n v="36.5190385453121"/>
    <n v="-1"/>
    <n v="25.042839321674599"/>
    <n v="-1"/>
    <n v="14.743027493943501"/>
    <n v="-1"/>
    <n v="3.6940153718244799"/>
    <n v="-1"/>
    <x v="12"/>
    <x v="14"/>
    <x v="0"/>
  </r>
  <r>
    <n v="5079"/>
    <n v="2959"/>
    <m/>
    <x v="3"/>
    <n v="1"/>
    <n v="241"/>
    <n v="-1"/>
    <n v="964"/>
    <n v="-1"/>
    <n v="47.7300351426451"/>
    <n v="-1"/>
    <n v="18.2142145667578"/>
    <n v="-1"/>
    <n v="16.946863890926299"/>
    <n v="-1"/>
    <n v="3.7161042077770201"/>
    <n v="-1"/>
    <x v="0"/>
    <x v="0"/>
    <x v="0"/>
  </r>
  <r>
    <n v="5079"/>
    <n v="3659"/>
    <m/>
    <x v="3"/>
    <n v="1"/>
    <n v="467"/>
    <n v="-1"/>
    <n v="1868"/>
    <n v="-1"/>
    <n v="38.135896612808402"/>
    <n v="-1"/>
    <n v="38.348115282741702"/>
    <n v="-1"/>
    <n v="34.450168257261403"/>
    <n v="-1"/>
    <n v="1.90681095368996"/>
    <n v="-1"/>
    <x v="0"/>
    <x v="0"/>
    <x v="0"/>
  </r>
  <r>
    <n v="5079"/>
    <n v="3660"/>
    <m/>
    <x v="3"/>
    <n v="1"/>
    <n v="1413"/>
    <n v="-1"/>
    <n v="5652"/>
    <n v="-1"/>
    <n v="48.706969750726799"/>
    <n v="-1"/>
    <n v="77.647762470503096"/>
    <n v="-1"/>
    <n v="68.598277603063295"/>
    <n v="-1"/>
    <n v="0.63729508876857499"/>
    <n v="-1"/>
    <x v="0"/>
    <x v="0"/>
    <x v="0"/>
  </r>
  <r>
    <n v="5079"/>
    <n v="4524"/>
    <m/>
    <x v="3"/>
    <n v="1"/>
    <n v="402"/>
    <n v="-1"/>
    <n v="1608"/>
    <n v="-1"/>
    <n v="27.539253419725298"/>
    <n v="-1"/>
    <n v="81.037450840075707"/>
    <n v="-1"/>
    <n v="73.470340778030405"/>
    <n v="-1"/>
    <n v="2.1768624857085799"/>
    <n v="-1"/>
    <x v="0"/>
    <x v="0"/>
    <x v="0"/>
  </r>
  <r>
    <n v="5079"/>
    <n v="4949"/>
    <m/>
    <x v="3"/>
    <n v="1"/>
    <n v="795"/>
    <n v="-1"/>
    <n v="3180"/>
    <n v="-1"/>
    <n v="48.953917473994103"/>
    <n v="-1"/>
    <n v="55.841556118013202"/>
    <n v="-1"/>
    <n v="47.807358197535201"/>
    <n v="-1"/>
    <n v="1.1314827975338699"/>
    <n v="-1"/>
    <x v="0"/>
    <x v="0"/>
    <x v="0"/>
  </r>
  <r>
    <n v="5079"/>
    <n v="4950"/>
    <m/>
    <x v="3"/>
    <n v="1"/>
    <n v="1406"/>
    <n v="-1"/>
    <n v="5624"/>
    <n v="-1"/>
    <n v="48.828586127586"/>
    <n v="-1"/>
    <n v="76.176336750860102"/>
    <n v="-1"/>
    <n v="67.295490197438099"/>
    <n v="-1"/>
    <n v="0.64096487784578804"/>
    <n v="-1"/>
    <x v="0"/>
    <x v="0"/>
    <x v="0"/>
  </r>
  <r>
    <n v="5079"/>
    <n v="4951"/>
    <m/>
    <x v="3"/>
    <n v="1"/>
    <n v="1428"/>
    <n v="-1"/>
    <n v="5712"/>
    <n v="-1"/>
    <n v="46.426351290753303"/>
    <n v="-1"/>
    <n v="82.779587561767997"/>
    <n v="-1"/>
    <n v="73.057412829953194"/>
    <n v="-1"/>
    <n v="0.63061596900459405"/>
    <n v="-1"/>
    <x v="0"/>
    <x v="0"/>
    <x v="0"/>
  </r>
  <r>
    <n v="5079"/>
    <n v="4953"/>
    <m/>
    <x v="3"/>
    <n v="1"/>
    <n v="95"/>
    <n v="-1"/>
    <n v="380"/>
    <n v="-1"/>
    <n v="37.696382853631597"/>
    <n v="-1"/>
    <n v="9.1319440505506808"/>
    <n v="-1"/>
    <n v="7.8922966728919199"/>
    <n v="-1"/>
    <n v="8.6188137778360296"/>
    <n v="-1"/>
    <x v="0"/>
    <x v="0"/>
    <x v="0"/>
  </r>
  <r>
    <n v="5079"/>
    <n v="4954"/>
    <m/>
    <x v="3"/>
    <n v="1"/>
    <n v="128"/>
    <n v="-1"/>
    <n v="512"/>
    <n v="-1"/>
    <n v="39.473324214285903"/>
    <n v="-1"/>
    <n v="22.289421132844499"/>
    <n v="-1"/>
    <n v="23.4923081885755"/>
    <n v="-1"/>
    <n v="6.9140338521950602"/>
    <n v="-1"/>
    <x v="0"/>
    <x v="0"/>
    <x v="0"/>
  </r>
  <r>
    <n v="5079"/>
    <n v="6357"/>
    <m/>
    <x v="3"/>
    <n v="1"/>
    <n v="203"/>
    <n v="-1"/>
    <n v="812"/>
    <n v="-1"/>
    <n v="43.747678845820303"/>
    <n v="-1"/>
    <n v="17.858608295645201"/>
    <n v="-1"/>
    <n v="16.449281319661399"/>
    <n v="-1"/>
    <n v="4.3652572195189796"/>
    <n v="-1"/>
    <x v="0"/>
    <x v="0"/>
    <x v="0"/>
  </r>
  <r>
    <n v="5079"/>
    <n v="6368"/>
    <m/>
    <x v="3"/>
    <n v="1"/>
    <n v="434"/>
    <n v="-1"/>
    <n v="1736"/>
    <n v="-1"/>
    <n v="32.973790484649903"/>
    <n v="-1"/>
    <n v="45.937110039501597"/>
    <n v="-1"/>
    <n v="41.410414540779598"/>
    <n v="-1"/>
    <n v="2.0591719775362201"/>
    <n v="-1"/>
    <x v="0"/>
    <x v="0"/>
    <x v="0"/>
  </r>
  <r>
    <n v="5079"/>
    <n v="6639"/>
    <m/>
    <x v="3"/>
    <n v="1"/>
    <n v="76"/>
    <n v="-1"/>
    <n v="304"/>
    <n v="-1"/>
    <n v="39.748794757611599"/>
    <n v="-1"/>
    <n v="7.7082523621704304"/>
    <n v="-1"/>
    <n v="4.4762721052516996"/>
    <n v="-1"/>
    <n v="11.614715592450001"/>
    <n v="-1"/>
    <x v="0"/>
    <x v="1"/>
    <x v="0"/>
  </r>
  <r>
    <n v="5079"/>
    <n v="6640"/>
    <m/>
    <x v="3"/>
    <n v="1"/>
    <n v="593"/>
    <n v="-1"/>
    <n v="2372"/>
    <n v="-1"/>
    <n v="43.197902942236901"/>
    <n v="-1"/>
    <n v="48.411172390847099"/>
    <n v="-1"/>
    <n v="30.9366636851435"/>
    <n v="-1"/>
    <n v="1.4716409113737901"/>
    <n v="-1"/>
    <x v="0"/>
    <x v="2"/>
    <x v="0"/>
  </r>
  <r>
    <n v="5079"/>
    <n v="6641"/>
    <m/>
    <x v="3"/>
    <n v="1"/>
    <n v="120"/>
    <n v="-1"/>
    <n v="480"/>
    <n v="-1"/>
    <n v="29.146395489086199"/>
    <n v="-1"/>
    <n v="60.194781228441101"/>
    <n v="-1"/>
    <n v="42.519654801408798"/>
    <n v="-1"/>
    <n v="7.2503601785590499"/>
    <n v="-1"/>
    <x v="0"/>
    <x v="3"/>
    <x v="0"/>
  </r>
  <r>
    <n v="5079"/>
    <n v="6642"/>
    <m/>
    <x v="3"/>
    <n v="1"/>
    <n v="453"/>
    <n v="-1"/>
    <n v="1812"/>
    <n v="-1"/>
    <n v="37.653761014829598"/>
    <n v="-1"/>
    <n v="39.058761922191003"/>
    <n v="-1"/>
    <n v="24.598641741539701"/>
    <n v="-1"/>
    <n v="1.93991338988899"/>
    <n v="-1"/>
    <x v="0"/>
    <x v="4"/>
    <x v="0"/>
  </r>
  <r>
    <n v="5079"/>
    <n v="6644"/>
    <m/>
    <x v="3"/>
    <n v="1"/>
    <n v="867"/>
    <n v="-1"/>
    <n v="3468"/>
    <n v="-1"/>
    <n v="33.200518165056998"/>
    <n v="-1"/>
    <n v="85.988989347418098"/>
    <n v="-1"/>
    <n v="49.819032944971298"/>
    <n v="-1"/>
    <n v="1.0383775897093499"/>
    <n v="-1"/>
    <x v="0"/>
    <x v="19"/>
    <x v="0"/>
  </r>
  <r>
    <n v="5079"/>
    <n v="6645"/>
    <m/>
    <x v="3"/>
    <n v="1"/>
    <n v="488"/>
    <n v="-1"/>
    <n v="1952"/>
    <n v="-1"/>
    <n v="55.037922004942999"/>
    <n v="-1"/>
    <n v="32.861592180120702"/>
    <n v="-1"/>
    <n v="22.284291642950802"/>
    <n v="-1"/>
    <n v="1.83499777649819"/>
    <n v="-1"/>
    <x v="0"/>
    <x v="21"/>
    <x v="0"/>
  </r>
  <r>
    <n v="5079"/>
    <n v="6646"/>
    <m/>
    <x v="3"/>
    <n v="1"/>
    <n v="581"/>
    <n v="-1"/>
    <n v="2324"/>
    <n v="-1"/>
    <n v="44.782591928857499"/>
    <n v="-1"/>
    <n v="48.882890209029298"/>
    <n v="-1"/>
    <n v="28.319543958222699"/>
    <n v="-1"/>
    <n v="1.5492546241268099"/>
    <n v="-1"/>
    <x v="0"/>
    <x v="18"/>
    <x v="0"/>
  </r>
  <r>
    <n v="5079"/>
    <n v="6647"/>
    <m/>
    <x v="3"/>
    <n v="1"/>
    <n v="250"/>
    <n v="-1"/>
    <n v="1000"/>
    <n v="-1"/>
    <n v="54.660741210803501"/>
    <n v="-1"/>
    <n v="18.246809473612402"/>
    <n v="-1"/>
    <n v="10.5698015412865"/>
    <n v="-1"/>
    <n v="3.5987950280837402"/>
    <n v="-1"/>
    <x v="0"/>
    <x v="17"/>
    <x v="0"/>
  </r>
  <r>
    <n v="5079"/>
    <n v="6760"/>
    <m/>
    <x v="3"/>
    <n v="1"/>
    <n v="729"/>
    <n v="-1"/>
    <n v="2916"/>
    <n v="-1"/>
    <n v="46.884079776743498"/>
    <n v="-1"/>
    <n v="55.621434827018"/>
    <n v="-1"/>
    <n v="33.036672878199198"/>
    <n v="-1"/>
    <n v="1.2340361411048399"/>
    <n v="-1"/>
    <x v="0"/>
    <x v="16"/>
    <x v="0"/>
  </r>
  <r>
    <n v="5079"/>
    <n v="6761"/>
    <m/>
    <x v="3"/>
    <n v="1"/>
    <n v="1413"/>
    <n v="-1"/>
    <n v="5652"/>
    <n v="-1"/>
    <n v="48.374556393535102"/>
    <n v="-1"/>
    <n v="88.5837906408576"/>
    <n v="-1"/>
    <n v="54.340123490537799"/>
    <n v="-1"/>
    <n v="0.63809743325633494"/>
    <n v="-1"/>
    <x v="0"/>
    <x v="20"/>
    <x v="0"/>
  </r>
  <r>
    <n v="5079"/>
    <n v="6762"/>
    <m/>
    <x v="3"/>
    <n v="1"/>
    <n v="76"/>
    <n v="-1"/>
    <n v="304"/>
    <n v="-1"/>
    <n v="39.748794757611599"/>
    <n v="-1"/>
    <n v="7.7082523621704304"/>
    <n v="-1"/>
    <n v="4.4762721052516996"/>
    <n v="-1"/>
    <n v="11.614715592450001"/>
    <n v="-1"/>
    <x v="0"/>
    <x v="6"/>
    <x v="0"/>
  </r>
  <r>
    <n v="5079"/>
    <n v="6763"/>
    <m/>
    <x v="3"/>
    <n v="1"/>
    <n v="477"/>
    <n v="-1"/>
    <n v="1908"/>
    <n v="-1"/>
    <n v="37.182149055444299"/>
    <n v="-1"/>
    <n v="43.701644854257701"/>
    <n v="-1"/>
    <n v="27.406042376353199"/>
    <n v="-1"/>
    <n v="1.83151486041584"/>
    <n v="-1"/>
    <x v="0"/>
    <x v="7"/>
    <x v="0"/>
  </r>
  <r>
    <n v="5079"/>
    <n v="6764"/>
    <m/>
    <x v="3"/>
    <n v="1"/>
    <n v="80"/>
    <n v="-1"/>
    <n v="320"/>
    <n v="-1"/>
    <n v="38.446205206446102"/>
    <n v="-1"/>
    <n v="8.2337425932568298"/>
    <n v="-1"/>
    <n v="4.7854948013907004"/>
    <n v="-1"/>
    <n v="9.6536125382820206"/>
    <n v="-1"/>
    <x v="0"/>
    <x v="8"/>
    <x v="0"/>
  </r>
  <r>
    <n v="5079"/>
    <n v="6765"/>
    <m/>
    <x v="3"/>
    <n v="1"/>
    <n v="62"/>
    <n v="-1"/>
    <n v="248"/>
    <n v="-1"/>
    <n v="22.868666861218099"/>
    <n v="-1"/>
    <n v="54.4842627061306"/>
    <n v="-1"/>
    <n v="32.391499278251302"/>
    <n v="-1"/>
    <n v="13.1574279768172"/>
    <n v="-1"/>
    <x v="0"/>
    <x v="9"/>
    <x v="0"/>
  </r>
  <r>
    <n v="5079"/>
    <n v="6767"/>
    <m/>
    <x v="3"/>
    <n v="1"/>
    <n v="131"/>
    <n v="-1"/>
    <n v="524"/>
    <n v="-1"/>
    <n v="47.822011548945497"/>
    <n v="-1"/>
    <n v="10.334072587576401"/>
    <n v="-1"/>
    <n v="7.1237501980004003"/>
    <n v="-1"/>
    <n v="6.83078352173382"/>
    <n v="-1"/>
    <x v="0"/>
    <x v="10"/>
    <x v="0"/>
  </r>
  <r>
    <n v="5079"/>
    <n v="6768"/>
    <m/>
    <x v="3"/>
    <n v="1"/>
    <n v="95"/>
    <n v="-1"/>
    <n v="380"/>
    <n v="-1"/>
    <n v="38.058951701882698"/>
    <n v="-1"/>
    <n v="8.9090524473694206"/>
    <n v="-1"/>
    <n v="5.29421810167816"/>
    <n v="-1"/>
    <n v="8.6149685625268102"/>
    <n v="-1"/>
    <x v="0"/>
    <x v="11"/>
    <x v="0"/>
  </r>
  <r>
    <n v="5079"/>
    <n v="6770"/>
    <m/>
    <x v="3"/>
    <n v="1"/>
    <n v="818"/>
    <n v="-1"/>
    <n v="3272"/>
    <n v="-1"/>
    <n v="51.418577846451797"/>
    <n v="-1"/>
    <n v="56.7940523812482"/>
    <n v="-1"/>
    <n v="33.291653908893203"/>
    <n v="-1"/>
    <n v="1.10170277746482"/>
    <n v="-1"/>
    <x v="0"/>
    <x v="15"/>
    <x v="0"/>
  </r>
  <r>
    <n v="5079"/>
    <n v="6775"/>
    <m/>
    <x v="3"/>
    <n v="1"/>
    <n v="89"/>
    <n v="-1"/>
    <n v="356"/>
    <n v="-1"/>
    <n v="39.376148380809198"/>
    <n v="-1"/>
    <n v="9.1289379030111899"/>
    <n v="-1"/>
    <n v="5.3745440046641697"/>
    <n v="-1"/>
    <n v="10.0495604550355"/>
    <n v="-1"/>
    <x v="0"/>
    <x v="12"/>
    <x v="0"/>
  </r>
  <r>
    <n v="5079"/>
    <n v="6776"/>
    <m/>
    <x v="3"/>
    <n v="1"/>
    <n v="80"/>
    <n v="-1"/>
    <n v="320"/>
    <n v="-1"/>
    <n v="38.314544033163301"/>
    <n v="-1"/>
    <n v="8.2643413660255902"/>
    <n v="-1"/>
    <n v="4.8032789701760699"/>
    <n v="-1"/>
    <n v="9.65710419159827"/>
    <n v="-1"/>
    <x v="0"/>
    <x v="13"/>
    <x v="0"/>
  </r>
  <r>
    <n v="5079"/>
    <n v="6777"/>
    <m/>
    <x v="3"/>
    <n v="1"/>
    <n v="98"/>
    <n v="-1"/>
    <n v="392"/>
    <n v="-1"/>
    <n v="39.174291378002003"/>
    <n v="-1"/>
    <n v="9.3614309152458794"/>
    <n v="-1"/>
    <n v="5.5565003670491802"/>
    <n v="-1"/>
    <n v="9.0169799910019304"/>
    <n v="-1"/>
    <x v="0"/>
    <x v="14"/>
    <x v="0"/>
  </r>
  <r>
    <n v="5079"/>
    <n v="2959"/>
    <m/>
    <x v="3"/>
    <n v="2"/>
    <n v="244"/>
    <n v="-1"/>
    <n v="976"/>
    <n v="-1"/>
    <n v="47.655241106888703"/>
    <n v="-1"/>
    <n v="18.8056048260542"/>
    <n v="-1"/>
    <n v="17.329824106422102"/>
    <n v="-1"/>
    <n v="3.6497664063705599"/>
    <n v="-1"/>
    <x v="1"/>
    <x v="0"/>
    <x v="0"/>
  </r>
  <r>
    <n v="5079"/>
    <n v="3659"/>
    <m/>
    <x v="3"/>
    <n v="2"/>
    <n v="519"/>
    <n v="-1"/>
    <n v="2076"/>
    <n v="-1"/>
    <n v="38.339641280224697"/>
    <n v="-1"/>
    <n v="42.808543165970903"/>
    <n v="-1"/>
    <n v="38.150350003373603"/>
    <n v="-1"/>
    <n v="1.7313566763070301"/>
    <n v="-1"/>
    <x v="1"/>
    <x v="0"/>
    <x v="0"/>
  </r>
  <r>
    <n v="5079"/>
    <n v="3660"/>
    <m/>
    <x v="3"/>
    <n v="2"/>
    <n v="1776"/>
    <n v="-1"/>
    <n v="7104"/>
    <n v="-1"/>
    <n v="43.185523586848603"/>
    <n v="-1"/>
    <n v="97.913526795203595"/>
    <n v="-1"/>
    <n v="85.784358371705693"/>
    <n v="-1"/>
    <n v="0.50718061037874096"/>
    <n v="-1"/>
    <x v="1"/>
    <x v="0"/>
    <x v="0"/>
  </r>
  <r>
    <n v="5079"/>
    <n v="4524"/>
    <m/>
    <x v="3"/>
    <n v="2"/>
    <n v="419"/>
    <n v="-1"/>
    <n v="1676"/>
    <n v="-1"/>
    <n v="26.677809582820501"/>
    <n v="-1"/>
    <n v="86.533536498801396"/>
    <n v="-1"/>
    <n v="77.884260898503499"/>
    <n v="-1"/>
    <n v="2.09897937847551"/>
    <n v="-1"/>
    <x v="1"/>
    <x v="0"/>
    <x v="0"/>
  </r>
  <r>
    <n v="5079"/>
    <n v="4949"/>
    <m/>
    <x v="3"/>
    <n v="2"/>
    <n v="799"/>
    <n v="-1"/>
    <n v="3196"/>
    <n v="-1"/>
    <n v="50.162602942353203"/>
    <n v="-1"/>
    <n v="54.424998340030001"/>
    <n v="-1"/>
    <n v="46.742535976059003"/>
    <n v="-1"/>
    <n v="1.12684356538716"/>
    <n v="-1"/>
    <x v="1"/>
    <x v="0"/>
    <x v="0"/>
  </r>
  <r>
    <n v="5079"/>
    <n v="4950"/>
    <m/>
    <x v="3"/>
    <n v="2"/>
    <n v="1759"/>
    <n v="-1"/>
    <n v="7036"/>
    <n v="-1"/>
    <n v="40.468099637814802"/>
    <n v="-1"/>
    <n v="102.818625046954"/>
    <n v="-1"/>
    <n v="90.156400718641095"/>
    <n v="-1"/>
    <n v="0.51216717846219895"/>
    <n v="-1"/>
    <x v="1"/>
    <x v="0"/>
    <x v="0"/>
  </r>
  <r>
    <n v="5079"/>
    <n v="4951"/>
    <m/>
    <x v="3"/>
    <n v="2"/>
    <n v="1775"/>
    <n v="-1"/>
    <n v="7100"/>
    <n v="-1"/>
    <n v="43.108702881224701"/>
    <n v="-1"/>
    <n v="99.285359452776703"/>
    <n v="-1"/>
    <n v="87.036101023232803"/>
    <n v="-1"/>
    <n v="0.50730419271593497"/>
    <n v="-1"/>
    <x v="1"/>
    <x v="0"/>
    <x v="0"/>
  </r>
  <r>
    <n v="5079"/>
    <n v="4953"/>
    <m/>
    <x v="3"/>
    <n v="2"/>
    <n v="244"/>
    <n v="-1"/>
    <n v="976"/>
    <n v="-1"/>
    <n v="36.228592959849102"/>
    <n v="-1"/>
    <n v="22.756259807821699"/>
    <n v="-1"/>
    <n v="19.630129307898201"/>
    <n v="-1"/>
    <n v="3.69026912614898"/>
    <n v="-1"/>
    <x v="1"/>
    <x v="0"/>
    <x v="0"/>
  </r>
  <r>
    <n v="5079"/>
    <n v="4954"/>
    <m/>
    <x v="3"/>
    <n v="2"/>
    <n v="157"/>
    <n v="-1"/>
    <n v="628"/>
    <n v="-1"/>
    <n v="38.013725730656198"/>
    <n v="-1"/>
    <n v="30.709610663478699"/>
    <n v="-1"/>
    <n v="31.825274977205101"/>
    <n v="-1"/>
    <n v="5.6913136663365602"/>
    <n v="-1"/>
    <x v="1"/>
    <x v="0"/>
    <x v="0"/>
  </r>
  <r>
    <n v="5079"/>
    <n v="6357"/>
    <m/>
    <x v="3"/>
    <n v="2"/>
    <n v="244"/>
    <n v="-1"/>
    <n v="976"/>
    <n v="-1"/>
    <n v="44.008760815100999"/>
    <n v="-1"/>
    <n v="21.165043104214401"/>
    <n v="-1"/>
    <n v="19.296906960525298"/>
    <n v="-1"/>
    <n v="3.6614038047777302"/>
    <n v="-1"/>
    <x v="1"/>
    <x v="0"/>
    <x v="0"/>
  </r>
  <r>
    <n v="5079"/>
    <n v="6368"/>
    <m/>
    <x v="3"/>
    <n v="2"/>
    <n v="523"/>
    <n v="-1"/>
    <n v="2092"/>
    <n v="-1"/>
    <n v="31.488411487106301"/>
    <n v="-1"/>
    <n v="56.962583001868801"/>
    <n v="-1"/>
    <n v="50.759440526448103"/>
    <n v="-1"/>
    <n v="1.7174566471782799"/>
    <n v="-1"/>
    <x v="1"/>
    <x v="0"/>
    <x v="0"/>
  </r>
  <r>
    <n v="5079"/>
    <n v="6639"/>
    <m/>
    <x v="3"/>
    <n v="2"/>
    <n v="65"/>
    <n v="-1"/>
    <n v="260"/>
    <n v="-1"/>
    <n v="39.911593403098799"/>
    <n v="-1"/>
    <n v="6.5860885657606296"/>
    <n v="-1"/>
    <n v="3.81309770319691"/>
    <n v="-1"/>
    <n v="13.922524509369101"/>
    <n v="-1"/>
    <x v="1"/>
    <x v="1"/>
    <x v="0"/>
  </r>
  <r>
    <n v="5079"/>
    <n v="6640"/>
    <m/>
    <x v="3"/>
    <n v="2"/>
    <n v="779"/>
    <n v="-1"/>
    <n v="3116"/>
    <n v="-1"/>
    <n v="39.902777434547097"/>
    <n v="-1"/>
    <n v="68.432752263330698"/>
    <n v="-1"/>
    <n v="42.9943942532459"/>
    <n v="-1"/>
    <n v="1.15671520094488"/>
    <n v="-1"/>
    <x v="1"/>
    <x v="2"/>
    <x v="0"/>
  </r>
  <r>
    <n v="5079"/>
    <n v="6641"/>
    <m/>
    <x v="3"/>
    <n v="2"/>
    <n v="147"/>
    <n v="-1"/>
    <n v="588"/>
    <n v="-1"/>
    <n v="31.823378073717802"/>
    <n v="-1"/>
    <n v="58.969248813033097"/>
    <n v="-1"/>
    <n v="40.54988751154"/>
    <n v="-1"/>
    <n v="5.8934135777972001"/>
    <n v="-1"/>
    <x v="1"/>
    <x v="3"/>
    <x v="0"/>
  </r>
  <r>
    <n v="5079"/>
    <n v="6642"/>
    <m/>
    <x v="3"/>
    <n v="2"/>
    <n v="519"/>
    <n v="-1"/>
    <n v="2076"/>
    <n v="-1"/>
    <n v="38.206429366036602"/>
    <n v="-1"/>
    <n v="46.775978598229599"/>
    <n v="-1"/>
    <n v="29.0515369859258"/>
    <n v="-1"/>
    <n v="1.73588503214545"/>
    <n v="-1"/>
    <x v="1"/>
    <x v="4"/>
    <x v="0"/>
  </r>
  <r>
    <n v="5079"/>
    <n v="6644"/>
    <m/>
    <x v="3"/>
    <n v="2"/>
    <n v="1068"/>
    <n v="-1"/>
    <n v="4272"/>
    <n v="-1"/>
    <n v="31.9606388865515"/>
    <n v="-1"/>
    <n v="113.77135541324"/>
    <n v="-1"/>
    <n v="66.085038164673307"/>
    <n v="-1"/>
    <n v="0.84133352803521999"/>
    <n v="-1"/>
    <x v="1"/>
    <x v="19"/>
    <x v="0"/>
  </r>
  <r>
    <n v="5079"/>
    <n v="6645"/>
    <m/>
    <x v="3"/>
    <n v="2"/>
    <n v="671"/>
    <n v="-1"/>
    <n v="2684"/>
    <n v="-1"/>
    <n v="52.825154903090898"/>
    <n v="-1"/>
    <n v="46.737194061965099"/>
    <n v="-1"/>
    <n v="30.3243217693147"/>
    <n v="-1"/>
    <n v="1.34149865905532"/>
    <n v="-1"/>
    <x v="1"/>
    <x v="21"/>
    <x v="0"/>
  </r>
  <r>
    <n v="5079"/>
    <n v="6646"/>
    <m/>
    <x v="3"/>
    <n v="2"/>
    <n v="711"/>
    <n v="-1"/>
    <n v="2844"/>
    <n v="-1"/>
    <n v="44.849772728640197"/>
    <n v="-1"/>
    <n v="58.390485093535901"/>
    <n v="-1"/>
    <n v="33.965828516376"/>
    <n v="-1"/>
    <n v="1.2673439535375399"/>
    <n v="-1"/>
    <x v="1"/>
    <x v="18"/>
    <x v="0"/>
  </r>
  <r>
    <n v="5079"/>
    <n v="6647"/>
    <m/>
    <x v="3"/>
    <n v="2"/>
    <n v="362"/>
    <n v="-1"/>
    <n v="1448"/>
    <n v="-1"/>
    <n v="54.247280094908497"/>
    <n v="-1"/>
    <n v="26.546200100476"/>
    <n v="-1"/>
    <n v="15.3839313393674"/>
    <n v="-1"/>
    <n v="2.48909628186335"/>
    <n v="-1"/>
    <x v="1"/>
    <x v="17"/>
    <x v="0"/>
  </r>
  <r>
    <n v="5079"/>
    <n v="6760"/>
    <m/>
    <x v="3"/>
    <n v="2"/>
    <n v="773"/>
    <n v="-1"/>
    <n v="3092"/>
    <n v="-1"/>
    <n v="23.712338084268701"/>
    <n v="-1"/>
    <n v="126.110818632247"/>
    <n v="-1"/>
    <n v="74.870854417586202"/>
    <n v="-1"/>
    <n v="1.1629600637280899"/>
    <n v="-1"/>
    <x v="1"/>
    <x v="16"/>
    <x v="0"/>
  </r>
  <r>
    <n v="5079"/>
    <n v="6761"/>
    <m/>
    <x v="3"/>
    <n v="2"/>
    <n v="1779"/>
    <n v="-1"/>
    <n v="7116"/>
    <n v="-1"/>
    <n v="44.000558668674302"/>
    <n v="-1"/>
    <n v="116.15849243636301"/>
    <n v="-1"/>
    <n v="70.406316199965204"/>
    <n v="-1"/>
    <n v="0.50762752527955401"/>
    <n v="-1"/>
    <x v="1"/>
    <x v="20"/>
    <x v="0"/>
  </r>
  <r>
    <n v="5079"/>
    <n v="6762"/>
    <m/>
    <x v="3"/>
    <n v="2"/>
    <n v="65"/>
    <n v="-1"/>
    <n v="260"/>
    <n v="-1"/>
    <n v="39.911593403098799"/>
    <n v="-1"/>
    <n v="6.5860885657606296"/>
    <n v="-1"/>
    <n v="3.81309770319691"/>
    <n v="-1"/>
    <n v="13.922524509369101"/>
    <n v="-1"/>
    <x v="1"/>
    <x v="6"/>
    <x v="0"/>
  </r>
  <r>
    <n v="5079"/>
    <n v="6763"/>
    <m/>
    <x v="3"/>
    <n v="2"/>
    <n v="524"/>
    <n v="-1"/>
    <n v="2096"/>
    <n v="-1"/>
    <n v="37.014411395909001"/>
    <n v="-1"/>
    <n v="47.367446603991198"/>
    <n v="-1"/>
    <n v="29.393181192531198"/>
    <n v="-1"/>
    <n v="1.70769434447762"/>
    <n v="-1"/>
    <x v="1"/>
    <x v="7"/>
    <x v="0"/>
  </r>
  <r>
    <n v="5079"/>
    <n v="6764"/>
    <m/>
    <x v="3"/>
    <n v="2"/>
    <n v="96"/>
    <n v="-1"/>
    <n v="384"/>
    <n v="-1"/>
    <n v="39.3819322376497"/>
    <n v="-1"/>
    <n v="9.6065056456490101"/>
    <n v="-1"/>
    <n v="5.5655207097847601"/>
    <n v="-1"/>
    <n v="9.05225455402263"/>
    <n v="-1"/>
    <x v="1"/>
    <x v="8"/>
    <x v="0"/>
  </r>
  <r>
    <n v="5079"/>
    <n v="6765"/>
    <m/>
    <x v="3"/>
    <n v="2"/>
    <n v="78"/>
    <n v="-1"/>
    <n v="312"/>
    <n v="-1"/>
    <n v="17.853197319318099"/>
    <n v="-1"/>
    <n v="93.515873101666003"/>
    <n v="-1"/>
    <n v="56.258153328304203"/>
    <n v="-1"/>
    <n v="8.9714781857853101"/>
    <n v="-1"/>
    <x v="1"/>
    <x v="9"/>
    <x v="0"/>
  </r>
  <r>
    <n v="5079"/>
    <n v="6767"/>
    <m/>
    <x v="3"/>
    <n v="2"/>
    <n v="153"/>
    <n v="-1"/>
    <n v="612"/>
    <n v="-1"/>
    <n v="47.809151764362902"/>
    <n v="-1"/>
    <n v="12.0594159020992"/>
    <n v="-1"/>
    <n v="8.2348414289934393"/>
    <n v="-1"/>
    <n v="5.7750030859285397"/>
    <n v="-1"/>
    <x v="1"/>
    <x v="10"/>
    <x v="0"/>
  </r>
  <r>
    <n v="5079"/>
    <n v="6768"/>
    <m/>
    <x v="3"/>
    <n v="2"/>
    <n v="246"/>
    <n v="-1"/>
    <n v="984"/>
    <n v="-1"/>
    <n v="35.0409925629138"/>
    <n v="-1"/>
    <n v="31.6842610554266"/>
    <n v="-1"/>
    <n v="18.7724110015773"/>
    <n v="-1"/>
    <n v="3.6698457012870298"/>
    <n v="-1"/>
    <x v="1"/>
    <x v="11"/>
    <x v="0"/>
  </r>
  <r>
    <n v="5079"/>
    <n v="6770"/>
    <m/>
    <x v="3"/>
    <n v="2"/>
    <n v="804"/>
    <n v="-1"/>
    <n v="3216"/>
    <n v="-1"/>
    <n v="52.087790033437599"/>
    <n v="-1"/>
    <n v="55.557678674794197"/>
    <n v="-1"/>
    <n v="32.728915651182099"/>
    <n v="-1"/>
    <n v="1.11821792183661"/>
    <n v="-1"/>
    <x v="1"/>
    <x v="15"/>
    <x v="0"/>
  </r>
  <r>
    <n v="5079"/>
    <n v="6775"/>
    <m/>
    <x v="3"/>
    <n v="2"/>
    <n v="97"/>
    <n v="-1"/>
    <n v="388"/>
    <n v="-1"/>
    <n v="38.739409155239798"/>
    <n v="-1"/>
    <n v="10.083073726839901"/>
    <n v="-1"/>
    <n v="6.1794009265919101"/>
    <n v="-1"/>
    <n v="9.3297142772762207"/>
    <n v="-1"/>
    <x v="1"/>
    <x v="12"/>
    <x v="0"/>
  </r>
  <r>
    <n v="5079"/>
    <n v="6776"/>
    <m/>
    <x v="3"/>
    <n v="2"/>
    <n v="96"/>
    <n v="-1"/>
    <n v="384"/>
    <n v="-1"/>
    <n v="39.412114659930701"/>
    <n v="-1"/>
    <n v="9.4939497895374902"/>
    <n v="-1"/>
    <n v="5.5003115722166296"/>
    <n v="-1"/>
    <n v="9.0498552803326895"/>
    <n v="-1"/>
    <x v="1"/>
    <x v="13"/>
    <x v="0"/>
  </r>
  <r>
    <n v="5079"/>
    <n v="6777"/>
    <m/>
    <x v="3"/>
    <n v="2"/>
    <n v="227"/>
    <n v="-1"/>
    <n v="908"/>
    <n v="-1"/>
    <n v="37.734940642098302"/>
    <n v="-1"/>
    <n v="21.161579001560799"/>
    <n v="-1"/>
    <n v="12.570125487189999"/>
    <n v="-1"/>
    <n v="3.8229195988964402"/>
    <n v="-1"/>
    <x v="1"/>
    <x v="14"/>
    <x v="0"/>
  </r>
  <r>
    <n v="5079"/>
    <n v="2959"/>
    <m/>
    <x v="3"/>
    <n v="3"/>
    <n v="241"/>
    <n v="-1"/>
    <n v="964"/>
    <n v="-1"/>
    <n v="47.446649385365603"/>
    <n v="-1"/>
    <n v="18.307032177867001"/>
    <n v="-1"/>
    <n v="17.190754460291799"/>
    <n v="-1"/>
    <n v="3.7007501361364099"/>
    <n v="-1"/>
    <x v="2"/>
    <x v="0"/>
    <x v="0"/>
  </r>
  <r>
    <n v="5079"/>
    <n v="3659"/>
    <m/>
    <x v="3"/>
    <n v="3"/>
    <n v="517"/>
    <n v="-1"/>
    <n v="2068"/>
    <n v="-1"/>
    <n v="38.230612357526098"/>
    <n v="-1"/>
    <n v="43.294604056453501"/>
    <n v="-1"/>
    <n v="38.869934096265297"/>
    <n v="-1"/>
    <n v="1.7433500003049101"/>
    <n v="-1"/>
    <x v="2"/>
    <x v="0"/>
    <x v="0"/>
  </r>
  <r>
    <n v="5079"/>
    <n v="3660"/>
    <m/>
    <x v="3"/>
    <n v="3"/>
    <n v="1803"/>
    <n v="-1"/>
    <n v="7212"/>
    <n v="-1"/>
    <n v="39.595556731253701"/>
    <n v="-1"/>
    <n v="105.199633147116"/>
    <n v="-1"/>
    <n v="92.388796371397405"/>
    <n v="-1"/>
    <n v="0.49990997529971598"/>
    <n v="-1"/>
    <x v="2"/>
    <x v="0"/>
    <x v="0"/>
  </r>
  <r>
    <n v="5079"/>
    <n v="4524"/>
    <m/>
    <x v="3"/>
    <n v="3"/>
    <n v="409"/>
    <n v="-1"/>
    <n v="1636"/>
    <n v="-1"/>
    <n v="25.499868135185"/>
    <n v="-1"/>
    <n v="91.536351530105307"/>
    <n v="-1"/>
    <n v="82.146988283904506"/>
    <n v="-1"/>
    <n v="2.1797477777587302"/>
    <n v="-1"/>
    <x v="2"/>
    <x v="0"/>
    <x v="0"/>
  </r>
  <r>
    <n v="5079"/>
    <n v="4949"/>
    <m/>
    <x v="3"/>
    <n v="3"/>
    <n v="865"/>
    <n v="-1"/>
    <n v="3460"/>
    <n v="-1"/>
    <n v="48.430147018233299"/>
    <n v="-1"/>
    <n v="59.454411184961003"/>
    <n v="-1"/>
    <n v="50.890884952253799"/>
    <n v="-1"/>
    <n v="1.04034837915291"/>
    <n v="-1"/>
    <x v="2"/>
    <x v="0"/>
    <x v="0"/>
  </r>
  <r>
    <n v="5079"/>
    <n v="4950"/>
    <m/>
    <x v="3"/>
    <n v="3"/>
    <n v="1792"/>
    <n v="-1"/>
    <n v="7168"/>
    <n v="-1"/>
    <n v="36.0369381635049"/>
    <n v="-1"/>
    <n v="109.474522573152"/>
    <n v="-1"/>
    <n v="96.209572896583794"/>
    <n v="-1"/>
    <n v="0.50261960164205699"/>
    <n v="-1"/>
    <x v="2"/>
    <x v="0"/>
    <x v="0"/>
  </r>
  <r>
    <n v="5079"/>
    <n v="4951"/>
    <m/>
    <x v="3"/>
    <n v="3"/>
    <n v="1823"/>
    <n v="-1"/>
    <n v="7292"/>
    <n v="-1"/>
    <n v="40.831424648937499"/>
    <n v="-1"/>
    <n v="103.60531902634099"/>
    <n v="-1"/>
    <n v="90.9885632359384"/>
    <n v="-1"/>
    <n v="0.49412171889420398"/>
    <n v="-1"/>
    <x v="2"/>
    <x v="0"/>
    <x v="0"/>
  </r>
  <r>
    <n v="5079"/>
    <n v="4953"/>
    <m/>
    <x v="3"/>
    <n v="3"/>
    <n v="235"/>
    <n v="-1"/>
    <n v="940"/>
    <n v="-1"/>
    <n v="36.0545434211081"/>
    <n v="-1"/>
    <n v="23.5440631680653"/>
    <n v="-1"/>
    <n v="20.450693167107001"/>
    <n v="-1"/>
    <n v="3.73924165977005"/>
    <n v="-1"/>
    <x v="2"/>
    <x v="0"/>
    <x v="0"/>
  </r>
  <r>
    <n v="5079"/>
    <n v="4954"/>
    <m/>
    <x v="3"/>
    <n v="3"/>
    <n v="127"/>
    <n v="-1"/>
    <n v="508"/>
    <n v="-1"/>
    <n v="39.145192742700402"/>
    <n v="-1"/>
    <n v="21.551336998501501"/>
    <n v="-1"/>
    <n v="22.716948508270299"/>
    <n v="-1"/>
    <n v="7.01756952432339"/>
    <n v="-1"/>
    <x v="2"/>
    <x v="0"/>
    <x v="0"/>
  </r>
  <r>
    <n v="5079"/>
    <n v="6357"/>
    <m/>
    <x v="3"/>
    <n v="3"/>
    <n v="243"/>
    <n v="-1"/>
    <n v="972"/>
    <n v="-1"/>
    <n v="42.898577027814703"/>
    <n v="-1"/>
    <n v="21.507383497909199"/>
    <n v="-1"/>
    <n v="19.673539426214798"/>
    <n v="-1"/>
    <n v="3.54150904081252"/>
    <n v="-1"/>
    <x v="2"/>
    <x v="0"/>
    <x v="0"/>
  </r>
  <r>
    <n v="5079"/>
    <n v="6368"/>
    <m/>
    <x v="3"/>
    <n v="3"/>
    <n v="514"/>
    <n v="-1"/>
    <n v="2056"/>
    <n v="-1"/>
    <n v="31.521915115838301"/>
    <n v="-1"/>
    <n v="55.0727382203481"/>
    <n v="-1"/>
    <n v="49.386834628427202"/>
    <n v="-1"/>
    <n v="1.73437469593601"/>
    <n v="-1"/>
    <x v="2"/>
    <x v="0"/>
    <x v="0"/>
  </r>
  <r>
    <n v="5079"/>
    <n v="6639"/>
    <m/>
    <x v="3"/>
    <n v="3"/>
    <n v="68"/>
    <n v="-1"/>
    <n v="272"/>
    <n v="-1"/>
    <n v="39.938846622680998"/>
    <n v="-1"/>
    <n v="6.8467158243190198"/>
    <n v="-1"/>
    <n v="3.94610605686632"/>
    <n v="-1"/>
    <n v="13.367482853081601"/>
    <n v="-1"/>
    <x v="2"/>
    <x v="1"/>
    <x v="0"/>
  </r>
  <r>
    <n v="5079"/>
    <n v="6640"/>
    <m/>
    <x v="3"/>
    <n v="3"/>
    <n v="761"/>
    <n v="-1"/>
    <n v="3044"/>
    <n v="-1"/>
    <n v="36.801508272013002"/>
    <n v="-1"/>
    <n v="74.783826472514704"/>
    <n v="-1"/>
    <n v="47.268319446908599"/>
    <n v="-1"/>
    <n v="1.1837170360672"/>
    <n v="-1"/>
    <x v="2"/>
    <x v="2"/>
    <x v="0"/>
  </r>
  <r>
    <n v="5079"/>
    <n v="6641"/>
    <m/>
    <x v="3"/>
    <n v="3"/>
    <n v="133"/>
    <n v="-1"/>
    <n v="532"/>
    <n v="-1"/>
    <n v="28.863858235025901"/>
    <n v="-1"/>
    <n v="55.218796546255703"/>
    <n v="-1"/>
    <n v="38.330681298312797"/>
    <n v="-1"/>
    <n v="6.5502439260070497"/>
    <n v="-1"/>
    <x v="2"/>
    <x v="3"/>
    <x v="0"/>
  </r>
  <r>
    <n v="5079"/>
    <n v="6642"/>
    <m/>
    <x v="3"/>
    <n v="3"/>
    <n v="519"/>
    <n v="-1"/>
    <n v="2076"/>
    <n v="-1"/>
    <n v="38.369062406303499"/>
    <n v="-1"/>
    <n v="45.189410270816602"/>
    <n v="-1"/>
    <n v="28.299856882939402"/>
    <n v="-1"/>
    <n v="1.7352193528664801"/>
    <n v="-1"/>
    <x v="2"/>
    <x v="4"/>
    <x v="0"/>
  </r>
  <r>
    <n v="5079"/>
    <n v="6644"/>
    <m/>
    <x v="3"/>
    <n v="3"/>
    <n v="1076"/>
    <n v="-1"/>
    <n v="4304"/>
    <n v="-1"/>
    <n v="31.149172046524701"/>
    <n v="-1"/>
    <n v="106.928071671512"/>
    <n v="-1"/>
    <n v="61.997487996264603"/>
    <n v="-1"/>
    <n v="0.83682533219049904"/>
    <n v="-1"/>
    <x v="2"/>
    <x v="19"/>
    <x v="0"/>
  </r>
  <r>
    <n v="5079"/>
    <n v="6645"/>
    <m/>
    <x v="3"/>
    <n v="3"/>
    <n v="709"/>
    <n v="-1"/>
    <n v="2836"/>
    <n v="-1"/>
    <n v="52.690270772498003"/>
    <n v="-1"/>
    <n v="49.348258494848302"/>
    <n v="-1"/>
    <n v="32.159762075174797"/>
    <n v="-1"/>
    <n v="1.24485150516244"/>
    <n v="-1"/>
    <x v="2"/>
    <x v="21"/>
    <x v="0"/>
  </r>
  <r>
    <n v="5079"/>
    <n v="6646"/>
    <m/>
    <x v="3"/>
    <n v="3"/>
    <n v="731"/>
    <n v="-1"/>
    <n v="2924"/>
    <n v="-1"/>
    <n v="44.632225170792601"/>
    <n v="-1"/>
    <n v="61.210253263504498"/>
    <n v="-1"/>
    <n v="35.443596119561903"/>
    <n v="-1"/>
    <n v="1.2310537578057299"/>
    <n v="-1"/>
    <x v="2"/>
    <x v="18"/>
    <x v="0"/>
  </r>
  <r>
    <n v="5079"/>
    <n v="6647"/>
    <m/>
    <x v="3"/>
    <n v="3"/>
    <n v="345"/>
    <n v="-1"/>
    <n v="1380"/>
    <n v="-1"/>
    <n v="54.905853004390202"/>
    <n v="-1"/>
    <n v="25.167178865196298"/>
    <n v="-1"/>
    <n v="14.620803984648999"/>
    <n v="-1"/>
    <n v="2.6125491674835901"/>
    <n v="-1"/>
    <x v="2"/>
    <x v="17"/>
    <x v="0"/>
  </r>
  <r>
    <n v="5079"/>
    <n v="6760"/>
    <m/>
    <x v="3"/>
    <n v="3"/>
    <n v="759"/>
    <n v="-1"/>
    <n v="3036"/>
    <n v="-1"/>
    <n v="15.575885262108899"/>
    <n v="-1"/>
    <n v="151.13601052694401"/>
    <n v="-1"/>
    <n v="89.5136363769968"/>
    <n v="-1"/>
    <n v="1.1846195196916101"/>
    <n v="-1"/>
    <x v="2"/>
    <x v="16"/>
    <x v="0"/>
  </r>
  <r>
    <n v="5079"/>
    <n v="6761"/>
    <m/>
    <x v="3"/>
    <n v="3"/>
    <n v="1805"/>
    <n v="-1"/>
    <n v="7220"/>
    <n v="-1"/>
    <n v="40.323604083978502"/>
    <n v="-1"/>
    <n v="128.42347484592199"/>
    <n v="-1"/>
    <n v="78.094138320754993"/>
    <n v="-1"/>
    <n v="0.50217839122374397"/>
    <n v="-1"/>
    <x v="2"/>
    <x v="20"/>
    <x v="0"/>
  </r>
  <r>
    <n v="5079"/>
    <n v="6762"/>
    <m/>
    <x v="3"/>
    <n v="3"/>
    <n v="68"/>
    <n v="-1"/>
    <n v="272"/>
    <n v="-1"/>
    <n v="39.938846622680998"/>
    <n v="-1"/>
    <n v="6.8467158243190198"/>
    <n v="-1"/>
    <n v="3.94610605686632"/>
    <n v="-1"/>
    <n v="13.367482853081601"/>
    <n v="-1"/>
    <x v="2"/>
    <x v="6"/>
    <x v="0"/>
  </r>
  <r>
    <n v="5079"/>
    <n v="6763"/>
    <m/>
    <x v="3"/>
    <n v="3"/>
    <n v="510"/>
    <n v="-1"/>
    <n v="2040"/>
    <n v="-1"/>
    <n v="36.895322276187301"/>
    <n v="-1"/>
    <n v="46.869168421305297"/>
    <n v="-1"/>
    <n v="29.629032762520598"/>
    <n v="-1"/>
    <n v="1.7146962859003501"/>
    <n v="-1"/>
    <x v="2"/>
    <x v="7"/>
    <x v="0"/>
  </r>
  <r>
    <n v="5079"/>
    <n v="6764"/>
    <m/>
    <x v="3"/>
    <n v="3"/>
    <n v="122"/>
    <n v="-1"/>
    <n v="488"/>
    <n v="-1"/>
    <n v="38.594114984300802"/>
    <n v="-1"/>
    <n v="12.058554717950001"/>
    <n v="-1"/>
    <n v="6.9623222890868499"/>
    <n v="-1"/>
    <n v="7.3234256161519502"/>
    <n v="-1"/>
    <x v="2"/>
    <x v="8"/>
    <x v="0"/>
  </r>
  <r>
    <n v="5079"/>
    <n v="6765"/>
    <m/>
    <x v="3"/>
    <n v="3"/>
    <n v="75"/>
    <n v="-1"/>
    <n v="300"/>
    <n v="-1"/>
    <n v="22.8207711915849"/>
    <n v="-1"/>
    <n v="48.325108480782099"/>
    <n v="-1"/>
    <n v="29.4601036901961"/>
    <n v="-1"/>
    <n v="11.644048340092199"/>
    <n v="-1"/>
    <x v="2"/>
    <x v="9"/>
    <x v="0"/>
  </r>
  <r>
    <n v="5079"/>
    <n v="6767"/>
    <m/>
    <x v="3"/>
    <n v="3"/>
    <n v="128"/>
    <n v="-1"/>
    <n v="512"/>
    <n v="-1"/>
    <n v="46.919455200044503"/>
    <n v="-1"/>
    <n v="9.8698246839168906"/>
    <n v="-1"/>
    <n v="6.94775173401458"/>
    <n v="-1"/>
    <n v="6.9707283934753699"/>
    <n v="-1"/>
    <x v="2"/>
    <x v="10"/>
    <x v="0"/>
  </r>
  <r>
    <n v="5079"/>
    <n v="6768"/>
    <m/>
    <x v="3"/>
    <n v="3"/>
    <n v="233"/>
    <n v="-1"/>
    <n v="932"/>
    <n v="-1"/>
    <n v="34.137943583539702"/>
    <n v="-1"/>
    <n v="32.568401120860997"/>
    <n v="-1"/>
    <n v="19.5024332593627"/>
    <n v="-1"/>
    <n v="3.7536105920791498"/>
    <n v="-1"/>
    <x v="2"/>
    <x v="11"/>
    <x v="0"/>
  </r>
  <r>
    <n v="5079"/>
    <n v="6770"/>
    <m/>
    <x v="3"/>
    <n v="3"/>
    <n v="886"/>
    <n v="-1"/>
    <n v="3544"/>
    <n v="-1"/>
    <n v="50.441862302108397"/>
    <n v="-1"/>
    <n v="62.625723029507597"/>
    <n v="-1"/>
    <n v="36.6738863633039"/>
    <n v="-1"/>
    <n v="1.01636012847344"/>
    <n v="-1"/>
    <x v="2"/>
    <x v="15"/>
    <x v="0"/>
  </r>
  <r>
    <n v="5079"/>
    <n v="6775"/>
    <m/>
    <x v="3"/>
    <n v="3"/>
    <n v="88"/>
    <n v="-1"/>
    <n v="352"/>
    <n v="-1"/>
    <n v="39.468582125950498"/>
    <n v="-1"/>
    <n v="8.88142193030958"/>
    <n v="-1"/>
    <n v="5.6592655860335901"/>
    <n v="-1"/>
    <n v="10.0394899051237"/>
    <n v="-1"/>
    <x v="2"/>
    <x v="12"/>
    <x v="0"/>
  </r>
  <r>
    <n v="5079"/>
    <n v="6776"/>
    <m/>
    <x v="3"/>
    <n v="3"/>
    <n v="122"/>
    <n v="-1"/>
    <n v="488"/>
    <n v="-1"/>
    <n v="38.571923476823301"/>
    <n v="-1"/>
    <n v="12.0503290129469"/>
    <n v="-1"/>
    <n v="6.9575729629341003"/>
    <n v="-1"/>
    <n v="7.3231248989876097"/>
    <n v="-1"/>
    <x v="2"/>
    <x v="13"/>
    <x v="0"/>
  </r>
  <r>
    <n v="5079"/>
    <n v="6777"/>
    <m/>
    <x v="3"/>
    <n v="3"/>
    <n v="243"/>
    <n v="-1"/>
    <n v="972"/>
    <n v="-1"/>
    <n v="37.027183954582398"/>
    <n v="-1"/>
    <n v="24.069997965244099"/>
    <n v="-1"/>
    <n v="14.372268479321001"/>
    <n v="-1"/>
    <n v="3.6913330015127701"/>
    <n v="-1"/>
    <x v="2"/>
    <x v="14"/>
    <x v="0"/>
  </r>
  <r>
    <n v="5079"/>
    <n v="2959"/>
    <m/>
    <x v="3"/>
    <n v="4"/>
    <n v="211"/>
    <n v="-1"/>
    <n v="844"/>
    <n v="-1"/>
    <n v="47.745948978958197"/>
    <n v="-1"/>
    <n v="15.8718661083248"/>
    <n v="-1"/>
    <n v="14.8805906721333"/>
    <n v="-1"/>
    <n v="4.2344917436320699"/>
    <n v="-1"/>
    <x v="3"/>
    <x v="0"/>
    <x v="0"/>
  </r>
  <r>
    <n v="5079"/>
    <n v="3659"/>
    <m/>
    <x v="3"/>
    <n v="4"/>
    <n v="498"/>
    <n v="-1"/>
    <n v="1992"/>
    <n v="-1"/>
    <n v="38.301014300592598"/>
    <n v="-1"/>
    <n v="40.966198333615601"/>
    <n v="-1"/>
    <n v="36.693270706884"/>
    <n v="-1"/>
    <n v="1.80727919576116"/>
    <n v="-1"/>
    <x v="3"/>
    <x v="0"/>
    <x v="0"/>
  </r>
  <r>
    <n v="5079"/>
    <n v="3660"/>
    <m/>
    <x v="3"/>
    <n v="4"/>
    <n v="1766"/>
    <n v="-1"/>
    <n v="7064"/>
    <n v="-1"/>
    <n v="34.058963499513801"/>
    <n v="-1"/>
    <n v="112.863811001738"/>
    <n v="-1"/>
    <n v="99.245514559042803"/>
    <n v="-1"/>
    <n v="0.50906743607968896"/>
    <n v="-1"/>
    <x v="3"/>
    <x v="0"/>
    <x v="0"/>
  </r>
  <r>
    <n v="5079"/>
    <n v="4524"/>
    <m/>
    <x v="3"/>
    <n v="4"/>
    <n v="404"/>
    <n v="-1"/>
    <n v="1616"/>
    <n v="-1"/>
    <n v="27.979337674167301"/>
    <n v="-1"/>
    <n v="81.538492308315597"/>
    <n v="-1"/>
    <n v="73.456408965333495"/>
    <n v="-1"/>
    <n v="2.1562998879286202"/>
    <n v="-1"/>
    <x v="3"/>
    <x v="0"/>
    <x v="0"/>
  </r>
  <r>
    <n v="5079"/>
    <n v="4949"/>
    <m/>
    <x v="3"/>
    <n v="4"/>
    <n v="781"/>
    <n v="-1"/>
    <n v="3124"/>
    <n v="-1"/>
    <n v="50.2250580133474"/>
    <n v="-1"/>
    <n v="53.2175870408565"/>
    <n v="-1"/>
    <n v="45.724440860462003"/>
    <n v="-1"/>
    <n v="1.1527204721569699"/>
    <n v="-1"/>
    <x v="3"/>
    <x v="0"/>
    <x v="0"/>
  </r>
  <r>
    <n v="5079"/>
    <n v="4950"/>
    <m/>
    <x v="3"/>
    <n v="4"/>
    <n v="1754"/>
    <n v="-1"/>
    <n v="7016"/>
    <n v="-1"/>
    <n v="32.4459946133599"/>
    <n v="-1"/>
    <n v="113.308182026164"/>
    <n v="-1"/>
    <n v="99.571503118000507"/>
    <n v="-1"/>
    <n v="0.51311393379429104"/>
    <n v="-1"/>
    <x v="3"/>
    <x v="0"/>
    <x v="0"/>
  </r>
  <r>
    <n v="5079"/>
    <n v="4951"/>
    <m/>
    <x v="3"/>
    <n v="4"/>
    <n v="1770"/>
    <n v="-1"/>
    <n v="7080"/>
    <n v="-1"/>
    <n v="38.069708003300597"/>
    <n v="-1"/>
    <n v="106.18267388005199"/>
    <n v="-1"/>
    <n v="93.241065594609594"/>
    <n v="-1"/>
    <n v="0.50810023780124003"/>
    <n v="-1"/>
    <x v="3"/>
    <x v="0"/>
    <x v="0"/>
  </r>
  <r>
    <n v="5079"/>
    <n v="4953"/>
    <m/>
    <x v="3"/>
    <n v="4"/>
    <n v="239"/>
    <n v="-1"/>
    <n v="956"/>
    <n v="-1"/>
    <n v="36.587534088841998"/>
    <n v="-1"/>
    <n v="22.0805648129334"/>
    <n v="-1"/>
    <n v="18.970668551480099"/>
    <n v="-1"/>
    <n v="3.6504011708106199"/>
    <n v="-1"/>
    <x v="3"/>
    <x v="0"/>
    <x v="0"/>
  </r>
  <r>
    <n v="5079"/>
    <n v="4954"/>
    <m/>
    <x v="3"/>
    <n v="4"/>
    <n v="151"/>
    <n v="-1"/>
    <n v="604"/>
    <n v="-1"/>
    <n v="39.738742069599802"/>
    <n v="-1"/>
    <n v="32.454620363459199"/>
    <n v="-1"/>
    <n v="33.952915471207803"/>
    <n v="-1"/>
    <n v="5.81479188682236"/>
    <n v="-1"/>
    <x v="3"/>
    <x v="0"/>
    <x v="0"/>
  </r>
  <r>
    <n v="5079"/>
    <n v="6357"/>
    <m/>
    <x v="3"/>
    <n v="4"/>
    <n v="270"/>
    <n v="-1"/>
    <n v="1080"/>
    <n v="-1"/>
    <n v="43.323680376069802"/>
    <n v="-1"/>
    <n v="23.742307626831899"/>
    <n v="-1"/>
    <n v="21.463508873426399"/>
    <n v="-1"/>
    <n v="3.2740410805809299"/>
    <n v="-1"/>
    <x v="3"/>
    <x v="0"/>
    <x v="0"/>
  </r>
  <r>
    <n v="5079"/>
    <n v="6368"/>
    <m/>
    <x v="3"/>
    <n v="4"/>
    <n v="501"/>
    <n v="-1"/>
    <n v="2004"/>
    <n v="-1"/>
    <n v="31.531841678294899"/>
    <n v="-1"/>
    <n v="54.411908791589397"/>
    <n v="-1"/>
    <n v="48.797542867108497"/>
    <n v="-1"/>
    <n v="1.78928359152511"/>
    <n v="-1"/>
    <x v="3"/>
    <x v="0"/>
    <x v="0"/>
  </r>
  <r>
    <n v="5079"/>
    <n v="6639"/>
    <m/>
    <x v="3"/>
    <n v="4"/>
    <n v="75"/>
    <n v="-1"/>
    <n v="300"/>
    <n v="-1"/>
    <n v="39.674208030592297"/>
    <n v="-1"/>
    <n v="7.6336157063934698"/>
    <n v="-1"/>
    <n v="4.4051515766089802"/>
    <n v="-1"/>
    <n v="12.027290460458"/>
    <n v="-1"/>
    <x v="3"/>
    <x v="1"/>
    <x v="0"/>
  </r>
  <r>
    <n v="5079"/>
    <n v="6640"/>
    <m/>
    <x v="3"/>
    <n v="4"/>
    <n v="761"/>
    <n v="-1"/>
    <n v="3044"/>
    <n v="-1"/>
    <n v="41.481933883543803"/>
    <n v="-1"/>
    <n v="62.9578201105208"/>
    <n v="-1"/>
    <n v="39.729184577073802"/>
    <n v="-1"/>
    <n v="1.1813358447353"/>
    <n v="-1"/>
    <x v="3"/>
    <x v="2"/>
    <x v="0"/>
  </r>
  <r>
    <n v="5079"/>
    <n v="6641"/>
    <m/>
    <x v="3"/>
    <n v="4"/>
    <n v="164"/>
    <n v="-1"/>
    <n v="656"/>
    <n v="-1"/>
    <n v="30.2697053812429"/>
    <n v="-1"/>
    <n v="67.576500016173995"/>
    <n v="-1"/>
    <n v="45.305371954937101"/>
    <n v="-1"/>
    <n v="5.2134300581071802"/>
    <n v="-1"/>
    <x v="3"/>
    <x v="3"/>
    <x v="0"/>
  </r>
  <r>
    <n v="5079"/>
    <n v="6642"/>
    <m/>
    <x v="3"/>
    <n v="4"/>
    <n v="493"/>
    <n v="-1"/>
    <n v="1972"/>
    <n v="-1"/>
    <n v="38.380760493040299"/>
    <n v="-1"/>
    <n v="43.3386682846307"/>
    <n v="-1"/>
    <n v="27.198112992935499"/>
    <n v="-1"/>
    <n v="1.82636605533233"/>
    <n v="-1"/>
    <x v="3"/>
    <x v="4"/>
    <x v="0"/>
  </r>
  <r>
    <n v="5079"/>
    <n v="6644"/>
    <m/>
    <x v="3"/>
    <n v="4"/>
    <n v="1077"/>
    <n v="-1"/>
    <n v="4308"/>
    <n v="-1"/>
    <n v="31.384258424286401"/>
    <n v="-1"/>
    <n v="107.570261260179"/>
    <n v="-1"/>
    <n v="62.377679360583599"/>
    <n v="-1"/>
    <n v="0.83526032689078999"/>
    <n v="-1"/>
    <x v="3"/>
    <x v="19"/>
    <x v="0"/>
  </r>
  <r>
    <n v="5079"/>
    <n v="6645"/>
    <m/>
    <x v="3"/>
    <n v="4"/>
    <n v="699"/>
    <n v="-1"/>
    <n v="2796"/>
    <n v="-1"/>
    <n v="52.269135849231098"/>
    <n v="-1"/>
    <n v="49.324837479079797"/>
    <n v="-1"/>
    <n v="32.318506728283403"/>
    <n v="-1"/>
    <n v="1.2839928277725801"/>
    <n v="-1"/>
    <x v="3"/>
    <x v="21"/>
    <x v="0"/>
  </r>
  <r>
    <n v="5079"/>
    <n v="6646"/>
    <m/>
    <x v="3"/>
    <n v="4"/>
    <n v="714"/>
    <n v="-1"/>
    <n v="2856"/>
    <n v="-1"/>
    <n v="44.657550153070503"/>
    <n v="-1"/>
    <n v="59.469227993362097"/>
    <n v="-1"/>
    <n v="34.490835232728102"/>
    <n v="-1"/>
    <n v="1.2593997339932299"/>
    <n v="-1"/>
    <x v="3"/>
    <x v="18"/>
    <x v="0"/>
  </r>
  <r>
    <n v="5079"/>
    <n v="6647"/>
    <m/>
    <x v="3"/>
    <n v="4"/>
    <n v="366"/>
    <n v="-1"/>
    <n v="1464"/>
    <n v="-1"/>
    <n v="55.008329630967403"/>
    <n v="-1"/>
    <n v="26.535773784367102"/>
    <n v="-1"/>
    <n v="15.3714909344795"/>
    <n v="-1"/>
    <n v="2.4603794372661101"/>
    <n v="-1"/>
    <x v="3"/>
    <x v="17"/>
    <x v="0"/>
  </r>
  <r>
    <n v="5079"/>
    <n v="6760"/>
    <m/>
    <x v="3"/>
    <n v="4"/>
    <n v="713"/>
    <n v="-1"/>
    <n v="2852"/>
    <n v="-1"/>
    <n v="13.597381266849601"/>
    <n v="-1"/>
    <n v="155.72125048676"/>
    <n v="-1"/>
    <n v="92.200028938332494"/>
    <n v="-1"/>
    <n v="1.2632863644482399"/>
    <n v="-1"/>
    <x v="3"/>
    <x v="16"/>
    <x v="0"/>
  </r>
  <r>
    <n v="5079"/>
    <n v="6761"/>
    <m/>
    <x v="3"/>
    <n v="4"/>
    <n v="1768"/>
    <n v="-1"/>
    <n v="7072"/>
    <n v="-1"/>
    <n v="34.388673816370499"/>
    <n v="-1"/>
    <n v="146.79951660229"/>
    <n v="-1"/>
    <n v="89.446747980811693"/>
    <n v="-1"/>
    <n v="0.51227779518277905"/>
    <n v="-1"/>
    <x v="3"/>
    <x v="20"/>
    <x v="0"/>
  </r>
  <r>
    <n v="5079"/>
    <n v="6762"/>
    <m/>
    <x v="3"/>
    <n v="4"/>
    <n v="75"/>
    <n v="-1"/>
    <n v="300"/>
    <n v="-1"/>
    <n v="39.674208030592297"/>
    <n v="-1"/>
    <n v="7.6336157063934698"/>
    <n v="-1"/>
    <n v="4.4051515766089802"/>
    <n v="-1"/>
    <n v="12.027290460458"/>
    <n v="-1"/>
    <x v="3"/>
    <x v="6"/>
    <x v="0"/>
  </r>
  <r>
    <n v="5079"/>
    <n v="6763"/>
    <m/>
    <x v="3"/>
    <n v="4"/>
    <n v="506"/>
    <n v="-1"/>
    <n v="2024"/>
    <n v="-1"/>
    <n v="37.0976874295486"/>
    <n v="-1"/>
    <n v="48.414668987591703"/>
    <n v="-1"/>
    <n v="30.335759845716201"/>
    <n v="-1"/>
    <n v="1.7674282998275199"/>
    <n v="-1"/>
    <x v="3"/>
    <x v="7"/>
    <x v="0"/>
  </r>
  <r>
    <n v="5079"/>
    <n v="6764"/>
    <m/>
    <x v="3"/>
    <n v="4"/>
    <n v="99"/>
    <n v="-1"/>
    <n v="396"/>
    <n v="-1"/>
    <n v="38.407181289519002"/>
    <n v="-1"/>
    <n v="9.8981145078664206"/>
    <n v="-1"/>
    <n v="5.7193367454837301"/>
    <n v="-1"/>
    <n v="8.8622106295949106"/>
    <n v="-1"/>
    <x v="3"/>
    <x v="8"/>
    <x v="0"/>
  </r>
  <r>
    <n v="5079"/>
    <n v="6765"/>
    <m/>
    <x v="3"/>
    <n v="4"/>
    <n v="72"/>
    <n v="-1"/>
    <n v="288"/>
    <n v="-1"/>
    <n v="24.8590590160671"/>
    <n v="-1"/>
    <n v="55.770024851734"/>
    <n v="-1"/>
    <n v="32.986178339658998"/>
    <n v="-1"/>
    <n v="12.237459571751"/>
    <n v="-1"/>
    <x v="3"/>
    <x v="9"/>
    <x v="0"/>
  </r>
  <r>
    <n v="5079"/>
    <n v="6767"/>
    <m/>
    <x v="3"/>
    <n v="4"/>
    <n v="150"/>
    <n v="-1"/>
    <n v="600"/>
    <n v="-1"/>
    <n v="47.694610226273603"/>
    <n v="-1"/>
    <n v="11.931643641095"/>
    <n v="-1"/>
    <n v="8.1139054549962708"/>
    <n v="-1"/>
    <n v="5.5692651804693396"/>
    <n v="-1"/>
    <x v="3"/>
    <x v="10"/>
    <x v="0"/>
  </r>
  <r>
    <n v="5079"/>
    <n v="6768"/>
    <m/>
    <x v="3"/>
    <n v="4"/>
    <n v="242"/>
    <n v="-1"/>
    <n v="968"/>
    <n v="-1"/>
    <n v="36.182773326633701"/>
    <n v="-1"/>
    <n v="27.772415404932701"/>
    <n v="-1"/>
    <n v="16.3679284706255"/>
    <n v="-1"/>
    <n v="3.6162859273891201"/>
    <n v="-1"/>
    <x v="3"/>
    <x v="11"/>
    <x v="0"/>
  </r>
  <r>
    <n v="5079"/>
    <n v="6770"/>
    <m/>
    <x v="3"/>
    <n v="4"/>
    <n v="792"/>
    <n v="-1"/>
    <n v="3168"/>
    <n v="-1"/>
    <n v="52.171684082768202"/>
    <n v="-1"/>
    <n v="54.966883596447502"/>
    <n v="-1"/>
    <n v="32.395889475526097"/>
    <n v="-1"/>
    <n v="1.13710093467399"/>
    <n v="-1"/>
    <x v="3"/>
    <x v="15"/>
    <x v="0"/>
  </r>
  <r>
    <n v="5079"/>
    <n v="6775"/>
    <m/>
    <x v="3"/>
    <n v="4"/>
    <n v="71"/>
    <n v="-1"/>
    <n v="284"/>
    <n v="-1"/>
    <n v="37.607136489478997"/>
    <n v="-1"/>
    <n v="7.6048010358867604"/>
    <n v="-1"/>
    <n v="4.60494333910147"/>
    <n v="-1"/>
    <n v="12.745903629387699"/>
    <n v="-1"/>
    <x v="3"/>
    <x v="12"/>
    <x v="0"/>
  </r>
  <r>
    <n v="5079"/>
    <n v="6776"/>
    <m/>
    <x v="3"/>
    <n v="4"/>
    <n v="99"/>
    <n v="-1"/>
    <n v="396"/>
    <n v="-1"/>
    <n v="38.479091798669799"/>
    <n v="-1"/>
    <n v="9.7421055145423203"/>
    <n v="-1"/>
    <n v="5.62919149939313"/>
    <n v="-1"/>
    <n v="8.8665160708762691"/>
    <n v="-1"/>
    <x v="3"/>
    <x v="13"/>
    <x v="0"/>
  </r>
  <r>
    <n v="5079"/>
    <n v="6777"/>
    <m/>
    <x v="3"/>
    <n v="4"/>
    <n v="246"/>
    <n v="-1"/>
    <n v="984"/>
    <n v="-1"/>
    <n v="36.748609753198899"/>
    <n v="-1"/>
    <n v="23.720294959240601"/>
    <n v="-1"/>
    <n v="13.9785127742227"/>
    <n v="-1"/>
    <n v="3.5740788862638002"/>
    <n v="-1"/>
    <x v="3"/>
    <x v="14"/>
    <x v="0"/>
  </r>
  <r>
    <n v="5079"/>
    <n v="2959"/>
    <m/>
    <x v="3"/>
    <n v="5"/>
    <n v="251"/>
    <n v="-1"/>
    <n v="1004"/>
    <n v="-1"/>
    <n v="46.5803690278318"/>
    <n v="-1"/>
    <n v="19.9615140236908"/>
    <n v="-1"/>
    <n v="18.544745219465501"/>
    <n v="-1"/>
    <n v="3.58571217898126"/>
    <n v="-1"/>
    <x v="4"/>
    <x v="0"/>
    <x v="0"/>
  </r>
  <r>
    <n v="5079"/>
    <n v="3659"/>
    <m/>
    <x v="3"/>
    <n v="5"/>
    <n v="543"/>
    <n v="-1"/>
    <n v="2172"/>
    <n v="-1"/>
    <n v="37.892762176450503"/>
    <n v="-1"/>
    <n v="44.478361375241697"/>
    <n v="-1"/>
    <n v="39.207818270923397"/>
    <n v="-1"/>
    <n v="1.6571624870016399"/>
    <n v="-1"/>
    <x v="4"/>
    <x v="0"/>
    <x v="0"/>
  </r>
  <r>
    <n v="5079"/>
    <n v="3660"/>
    <m/>
    <x v="3"/>
    <n v="5"/>
    <n v="1803"/>
    <n v="-1"/>
    <n v="7212"/>
    <n v="-1"/>
    <n v="34.870991763128103"/>
    <n v="-1"/>
    <n v="113.7788379707"/>
    <n v="-1"/>
    <n v="99.402371405768307"/>
    <n v="-1"/>
    <n v="0.49944576644240002"/>
    <n v="-1"/>
    <x v="4"/>
    <x v="0"/>
    <x v="0"/>
  </r>
  <r>
    <n v="5079"/>
    <n v="4524"/>
    <m/>
    <x v="3"/>
    <n v="5"/>
    <n v="439"/>
    <n v="-1"/>
    <n v="1756"/>
    <n v="-1"/>
    <n v="27.190599011666201"/>
    <n v="-1"/>
    <n v="81.7555166124572"/>
    <n v="-1"/>
    <n v="71.607883837580303"/>
    <n v="-1"/>
    <n v="1.9924223381019399"/>
    <n v="-1"/>
    <x v="4"/>
    <x v="0"/>
    <x v="0"/>
  </r>
  <r>
    <n v="5079"/>
    <n v="4949"/>
    <m/>
    <x v="3"/>
    <n v="5"/>
    <n v="949"/>
    <n v="-1"/>
    <n v="3796"/>
    <n v="-1"/>
    <n v="48.638008363367803"/>
    <n v="-1"/>
    <n v="64.412018388751306"/>
    <n v="-1"/>
    <n v="55.111935208983397"/>
    <n v="-1"/>
    <n v="0.94536826193121004"/>
    <n v="-1"/>
    <x v="4"/>
    <x v="0"/>
    <x v="0"/>
  </r>
  <r>
    <n v="5079"/>
    <n v="4950"/>
    <m/>
    <x v="3"/>
    <n v="5"/>
    <n v="1799"/>
    <n v="-1"/>
    <n v="7196"/>
    <n v="-1"/>
    <n v="31.853368787531899"/>
    <n v="-1"/>
    <n v="114.05594313642899"/>
    <n v="-1"/>
    <n v="99.589235934697101"/>
    <n v="-1"/>
    <n v="0.50014340872059204"/>
    <n v="-1"/>
    <x v="4"/>
    <x v="0"/>
    <x v="0"/>
  </r>
  <r>
    <n v="5079"/>
    <n v="4951"/>
    <m/>
    <x v="3"/>
    <n v="5"/>
    <n v="1797"/>
    <n v="-1"/>
    <n v="7188"/>
    <n v="-1"/>
    <n v="36.335483216085102"/>
    <n v="-1"/>
    <n v="108.196784656443"/>
    <n v="-1"/>
    <n v="94.695555581040097"/>
    <n v="-1"/>
    <n v="0.501494958041108"/>
    <n v="-1"/>
    <x v="4"/>
    <x v="0"/>
    <x v="0"/>
  </r>
  <r>
    <n v="5079"/>
    <n v="4953"/>
    <m/>
    <x v="3"/>
    <n v="5"/>
    <n v="253"/>
    <n v="-1"/>
    <n v="1012"/>
    <n v="-1"/>
    <n v="36.772589893839303"/>
    <n v="-1"/>
    <n v="25.348698549656099"/>
    <n v="-1"/>
    <n v="21.829710984702501"/>
    <n v="-1"/>
    <n v="3.5608941419484301"/>
    <n v="-1"/>
    <x v="4"/>
    <x v="0"/>
    <x v="0"/>
  </r>
  <r>
    <n v="5079"/>
    <n v="4954"/>
    <m/>
    <x v="3"/>
    <n v="5"/>
    <n v="107"/>
    <n v="-1"/>
    <n v="428"/>
    <n v="-1"/>
    <n v="38.937364786172601"/>
    <n v="-1"/>
    <n v="20.310473767263701"/>
    <n v="-1"/>
    <n v="22.2562802447157"/>
    <n v="-1"/>
    <n v="8.2604454657580195"/>
    <n v="-1"/>
    <x v="4"/>
    <x v="0"/>
    <x v="0"/>
  </r>
  <r>
    <n v="5079"/>
    <n v="6357"/>
    <m/>
    <x v="3"/>
    <n v="5"/>
    <n v="213"/>
    <n v="-1"/>
    <n v="852"/>
    <n v="-1"/>
    <n v="43.234279689907098"/>
    <n v="-1"/>
    <n v="17.8174969495117"/>
    <n v="-1"/>
    <n v="16.382796454543399"/>
    <n v="-1"/>
    <n v="4.2254532956352602"/>
    <n v="-1"/>
    <x v="4"/>
    <x v="0"/>
    <x v="0"/>
  </r>
  <r>
    <n v="5079"/>
    <n v="6368"/>
    <m/>
    <x v="3"/>
    <n v="5"/>
    <n v="541"/>
    <n v="-1"/>
    <n v="2164"/>
    <n v="-1"/>
    <n v="31.300889935408701"/>
    <n v="-1"/>
    <n v="59.542002001199599"/>
    <n v="-1"/>
    <n v="52.4929624985988"/>
    <n v="-1"/>
    <n v="1.66246510174477"/>
    <n v="-1"/>
    <x v="4"/>
    <x v="0"/>
    <x v="0"/>
  </r>
  <r>
    <n v="5079"/>
    <n v="6639"/>
    <m/>
    <x v="3"/>
    <n v="5"/>
    <n v="141"/>
    <n v="-1"/>
    <n v="564"/>
    <n v="-1"/>
    <n v="39.538123316425299"/>
    <n v="-1"/>
    <n v="14.3868344782748"/>
    <n v="-1"/>
    <n v="8.3092231063290001"/>
    <n v="-1"/>
    <n v="6.3634739516134697"/>
    <n v="-1"/>
    <x v="4"/>
    <x v="1"/>
    <x v="0"/>
  </r>
  <r>
    <n v="5079"/>
    <n v="6640"/>
    <m/>
    <x v="3"/>
    <n v="5"/>
    <n v="749"/>
    <n v="-1"/>
    <n v="2996"/>
    <n v="-1"/>
    <n v="20.584485057736401"/>
    <n v="-1"/>
    <n v="125.96379263723701"/>
    <n v="-1"/>
    <n v="78.380610343162303"/>
    <n v="-1"/>
    <n v="1.2025238268185201"/>
    <n v="-1"/>
    <x v="4"/>
    <x v="2"/>
    <x v="0"/>
  </r>
  <r>
    <n v="5079"/>
    <n v="6641"/>
    <m/>
    <x v="3"/>
    <n v="5"/>
    <n v="106"/>
    <n v="-1"/>
    <n v="424"/>
    <n v="-1"/>
    <n v="28.803207156275398"/>
    <n v="-1"/>
    <n v="44.638021835943398"/>
    <n v="-1"/>
    <n v="32.163342606776702"/>
    <n v="-1"/>
    <n v="8.1034013207228792"/>
    <n v="-1"/>
    <x v="4"/>
    <x v="3"/>
    <x v="0"/>
  </r>
  <r>
    <n v="5079"/>
    <n v="6642"/>
    <m/>
    <x v="3"/>
    <n v="5"/>
    <n v="547"/>
    <n v="-1"/>
    <n v="2188"/>
    <n v="-1"/>
    <n v="37.6363164737989"/>
    <n v="-1"/>
    <n v="48.005498405837798"/>
    <n v="-1"/>
    <n v="29.352823821016099"/>
    <n v="-1"/>
    <n v="1.6472481435561499"/>
    <n v="-1"/>
    <x v="4"/>
    <x v="4"/>
    <x v="0"/>
  </r>
  <r>
    <n v="5079"/>
    <n v="6644"/>
    <m/>
    <x v="3"/>
    <n v="5"/>
    <n v="1079"/>
    <n v="-1"/>
    <n v="4316"/>
    <n v="-1"/>
    <n v="31.451691903906401"/>
    <n v="-1"/>
    <n v="106.849395228956"/>
    <n v="-1"/>
    <n v="61.892279818589998"/>
    <n v="-1"/>
    <n v="0.83375955014035696"/>
    <n v="-1"/>
    <x v="4"/>
    <x v="19"/>
    <x v="0"/>
  </r>
  <r>
    <n v="5079"/>
    <n v="6645"/>
    <m/>
    <x v="3"/>
    <n v="5"/>
    <n v="713"/>
    <n v="-1"/>
    <n v="2852"/>
    <n v="-1"/>
    <n v="52.294226864381002"/>
    <n v="-1"/>
    <n v="50.9000237365874"/>
    <n v="-1"/>
    <n v="32.465419323303003"/>
    <n v="-1"/>
    <n v="1.26016861333293"/>
    <n v="-1"/>
    <x v="4"/>
    <x v="21"/>
    <x v="0"/>
  </r>
  <r>
    <n v="5079"/>
    <n v="6646"/>
    <m/>
    <x v="3"/>
    <n v="5"/>
    <n v="717"/>
    <n v="-1"/>
    <n v="2868"/>
    <n v="-1"/>
    <n v="44.7369642689454"/>
    <n v="-1"/>
    <n v="59.965814744576697"/>
    <n v="-1"/>
    <n v="34.629262515470401"/>
    <n v="-1"/>
    <n v="1.2559967644086401"/>
    <n v="-1"/>
    <x v="4"/>
    <x v="18"/>
    <x v="0"/>
  </r>
  <r>
    <n v="5079"/>
    <n v="6647"/>
    <m/>
    <x v="3"/>
    <n v="5"/>
    <n v="361"/>
    <n v="-1"/>
    <n v="1444"/>
    <n v="-1"/>
    <n v="54.512707609129798"/>
    <n v="-1"/>
    <n v="26.390585345389798"/>
    <n v="-1"/>
    <n v="15.399811788973199"/>
    <n v="-1"/>
    <n v="2.4954393501313898"/>
    <n v="-1"/>
    <x v="4"/>
    <x v="17"/>
    <x v="0"/>
  </r>
  <r>
    <n v="5079"/>
    <n v="6760"/>
    <m/>
    <x v="3"/>
    <n v="5"/>
    <n v="661"/>
    <n v="-1"/>
    <n v="2644"/>
    <n v="-1"/>
    <n v="12.076315694689701"/>
    <n v="-1"/>
    <n v="156.613015744412"/>
    <n v="-1"/>
    <n v="93.377346976210802"/>
    <n v="-1"/>
    <n v="1.35992284749193"/>
    <n v="-1"/>
    <x v="4"/>
    <x v="16"/>
    <x v="0"/>
  </r>
  <r>
    <n v="5079"/>
    <n v="6761"/>
    <m/>
    <x v="3"/>
    <n v="5"/>
    <n v="1803"/>
    <n v="-1"/>
    <n v="7212"/>
    <n v="-1"/>
    <n v="34.793973350530997"/>
    <n v="-1"/>
    <n v="147.365242254534"/>
    <n v="-1"/>
    <n v="89.036372429985306"/>
    <n v="-1"/>
    <n v="0.502140886645143"/>
    <n v="-1"/>
    <x v="4"/>
    <x v="20"/>
    <x v="0"/>
  </r>
  <r>
    <n v="5079"/>
    <n v="6762"/>
    <m/>
    <x v="3"/>
    <n v="5"/>
    <n v="141"/>
    <n v="-1"/>
    <n v="564"/>
    <n v="-1"/>
    <n v="39.538123316425299"/>
    <n v="-1"/>
    <n v="14.3868344782748"/>
    <n v="-1"/>
    <n v="8.3092231063290001"/>
    <n v="-1"/>
    <n v="6.3634739516134697"/>
    <n v="-1"/>
    <x v="4"/>
    <x v="6"/>
    <x v="0"/>
  </r>
  <r>
    <n v="5079"/>
    <n v="6763"/>
    <m/>
    <x v="3"/>
    <n v="5"/>
    <n v="542"/>
    <n v="-1"/>
    <n v="2168"/>
    <n v="-1"/>
    <n v="37.2603227765916"/>
    <n v="-1"/>
    <n v="50.782641874638301"/>
    <n v="-1"/>
    <n v="30.829545257274599"/>
    <n v="-1"/>
    <n v="1.64418233929161"/>
    <n v="-1"/>
    <x v="4"/>
    <x v="7"/>
    <x v="0"/>
  </r>
  <r>
    <n v="5079"/>
    <n v="6764"/>
    <m/>
    <x v="3"/>
    <n v="5"/>
    <n v="101"/>
    <n v="-1"/>
    <n v="404"/>
    <n v="-1"/>
    <n v="38.136024340803601"/>
    <n v="-1"/>
    <n v="9.8478164085688906"/>
    <n v="-1"/>
    <n v="5.70245214477674"/>
    <n v="-1"/>
    <n v="8.4751139215587603"/>
    <n v="-1"/>
    <x v="4"/>
    <x v="8"/>
    <x v="0"/>
  </r>
  <r>
    <n v="5079"/>
    <n v="6765"/>
    <m/>
    <x v="3"/>
    <n v="5"/>
    <n v="60"/>
    <n v="-1"/>
    <n v="240"/>
    <n v="-1"/>
    <n v="23.5263912972745"/>
    <n v="-1"/>
    <n v="59.2610521145874"/>
    <n v="-1"/>
    <n v="35.0912458626903"/>
    <n v="-1"/>
    <n v="14.048524331061101"/>
    <n v="-1"/>
    <x v="4"/>
    <x v="9"/>
    <x v="0"/>
  </r>
  <r>
    <n v="5079"/>
    <n v="6767"/>
    <m/>
    <x v="3"/>
    <n v="5"/>
    <n v="111"/>
    <n v="-1"/>
    <n v="444"/>
    <n v="-1"/>
    <n v="47.469659474309601"/>
    <n v="-1"/>
    <n v="8.4740634188950299"/>
    <n v="-1"/>
    <n v="6.0517674898700999"/>
    <n v="-1"/>
    <n v="7.9724543140437198"/>
    <n v="-1"/>
    <x v="4"/>
    <x v="10"/>
    <x v="0"/>
  </r>
  <r>
    <n v="5079"/>
    <n v="6768"/>
    <m/>
    <x v="3"/>
    <n v="5"/>
    <n v="250"/>
    <n v="-1"/>
    <n v="1000"/>
    <n v="-1"/>
    <n v="35.191846484378303"/>
    <n v="-1"/>
    <n v="35.281233344982603"/>
    <n v="-1"/>
    <n v="20.851391085309299"/>
    <n v="-1"/>
    <n v="3.5926423239632301"/>
    <n v="-1"/>
    <x v="4"/>
    <x v="11"/>
    <x v="0"/>
  </r>
  <r>
    <n v="5079"/>
    <n v="6770"/>
    <m/>
    <x v="3"/>
    <n v="5"/>
    <n v="968"/>
    <n v="-1"/>
    <n v="3872"/>
    <n v="-1"/>
    <n v="50.891866459708602"/>
    <n v="-1"/>
    <n v="66.610304559908499"/>
    <n v="-1"/>
    <n v="39.004018225838202"/>
    <n v="-1"/>
    <n v="0.92899595720452999"/>
    <n v="-1"/>
    <x v="4"/>
    <x v="15"/>
    <x v="0"/>
  </r>
  <r>
    <n v="5079"/>
    <n v="6775"/>
    <m/>
    <x v="3"/>
    <n v="5"/>
    <n v="69"/>
    <n v="-1"/>
    <n v="276"/>
    <n v="-1"/>
    <n v="38.583932164646498"/>
    <n v="-1"/>
    <n v="7.3028907023727703"/>
    <n v="-1"/>
    <n v="4.3937416919582297"/>
    <n v="-1"/>
    <n v="13.112415530543799"/>
    <n v="-1"/>
    <x v="4"/>
    <x v="12"/>
    <x v="0"/>
  </r>
  <r>
    <n v="5079"/>
    <n v="6776"/>
    <m/>
    <x v="3"/>
    <n v="5"/>
    <n v="101"/>
    <n v="-1"/>
    <n v="404"/>
    <n v="-1"/>
    <n v="38.194286900950999"/>
    <n v="-1"/>
    <n v="9.9750279809612099"/>
    <n v="-1"/>
    <n v="5.7761149623733203"/>
    <n v="-1"/>
    <n v="8.4724022512510704"/>
    <n v="-1"/>
    <x v="4"/>
    <x v="13"/>
    <x v="0"/>
  </r>
  <r>
    <n v="5079"/>
    <n v="6777"/>
    <m/>
    <x v="3"/>
    <n v="5"/>
    <n v="229"/>
    <n v="-1"/>
    <n v="916"/>
    <n v="-1"/>
    <n v="37.162651969481701"/>
    <n v="-1"/>
    <n v="22.743037537578399"/>
    <n v="-1"/>
    <n v="13.4876073107056"/>
    <n v="-1"/>
    <n v="3.7836585211458802"/>
    <n v="-1"/>
    <x v="4"/>
    <x v="14"/>
    <x v="0"/>
  </r>
  <r>
    <n v="5079"/>
    <n v="2959"/>
    <m/>
    <x v="3"/>
    <n v="6"/>
    <n v="259"/>
    <n v="-1"/>
    <n v="1036"/>
    <n v="-1"/>
    <n v="46.977530944040602"/>
    <n v="-1"/>
    <n v="20.4353191176011"/>
    <n v="-1"/>
    <n v="18.106053605140001"/>
    <n v="-1"/>
    <n v="3.44266998663461"/>
    <n v="-1"/>
    <x v="5"/>
    <x v="0"/>
    <x v="0"/>
  </r>
  <r>
    <n v="5079"/>
    <n v="3659"/>
    <m/>
    <x v="3"/>
    <n v="6"/>
    <n v="538"/>
    <n v="-1"/>
    <n v="2152"/>
    <n v="-1"/>
    <n v="38.300301321554997"/>
    <n v="-1"/>
    <n v="43.711342593198601"/>
    <n v="-1"/>
    <n v="38.377294544955902"/>
    <n v="-1"/>
    <n v="1.67190063830985"/>
    <n v="-1"/>
    <x v="5"/>
    <x v="0"/>
    <x v="0"/>
  </r>
  <r>
    <n v="5079"/>
    <n v="3660"/>
    <m/>
    <x v="3"/>
    <n v="6"/>
    <n v="1771"/>
    <n v="-1"/>
    <n v="7084"/>
    <n v="-1"/>
    <n v="34.180780337139502"/>
    <n v="-1"/>
    <n v="114.231474968432"/>
    <n v="-1"/>
    <n v="99.774896013690807"/>
    <n v="-1"/>
    <n v="0.50833318507222003"/>
    <n v="-1"/>
    <x v="5"/>
    <x v="0"/>
    <x v="0"/>
  </r>
  <r>
    <n v="5079"/>
    <n v="4524"/>
    <m/>
    <x v="3"/>
    <n v="6"/>
    <n v="432"/>
    <n v="-1"/>
    <n v="1728"/>
    <n v="-1"/>
    <n v="27.118758834580699"/>
    <n v="-1"/>
    <n v="78.945069763377901"/>
    <n v="-1"/>
    <n v="69.375593738837296"/>
    <n v="-1"/>
    <n v="2.0433536329128801"/>
    <n v="-1"/>
    <x v="5"/>
    <x v="0"/>
    <x v="0"/>
  </r>
  <r>
    <n v="5079"/>
    <n v="4949"/>
    <m/>
    <x v="3"/>
    <n v="6"/>
    <n v="772"/>
    <n v="-1"/>
    <n v="3088"/>
    <n v="-1"/>
    <n v="31.399554915061302"/>
    <n v="-1"/>
    <n v="93.649269554263896"/>
    <n v="-1"/>
    <n v="79.967789998265602"/>
    <n v="-1"/>
    <n v="1.16682588593004"/>
    <n v="-1"/>
    <x v="5"/>
    <x v="0"/>
    <x v="0"/>
  </r>
  <r>
    <n v="5079"/>
    <n v="4950"/>
    <m/>
    <x v="3"/>
    <n v="6"/>
    <n v="1771"/>
    <n v="-1"/>
    <n v="7084"/>
    <n v="-1"/>
    <n v="31.290257656155799"/>
    <n v="-1"/>
    <n v="114.28419902904"/>
    <n v="-1"/>
    <n v="99.981264961600203"/>
    <n v="-1"/>
    <n v="0.50837175575019899"/>
    <n v="-1"/>
    <x v="5"/>
    <x v="0"/>
    <x v="0"/>
  </r>
  <r>
    <n v="5079"/>
    <n v="4951"/>
    <m/>
    <x v="3"/>
    <n v="6"/>
    <n v="1779"/>
    <n v="-1"/>
    <n v="7116"/>
    <n v="-1"/>
    <n v="35.095512098727099"/>
    <n v="-1"/>
    <n v="110.14357117906501"/>
    <n v="-1"/>
    <n v="96.025342531130505"/>
    <n v="-1"/>
    <n v="0.50581108800761099"/>
    <n v="-1"/>
    <x v="5"/>
    <x v="0"/>
    <x v="0"/>
  </r>
  <r>
    <n v="5079"/>
    <n v="4953"/>
    <m/>
    <x v="3"/>
    <n v="6"/>
    <n v="218"/>
    <n v="-1"/>
    <n v="872"/>
    <n v="-1"/>
    <n v="35.572087177063501"/>
    <n v="-1"/>
    <n v="20.4562525844443"/>
    <n v="-1"/>
    <n v="17.546299272119001"/>
    <n v="-1"/>
    <n v="3.94436254620455"/>
    <n v="-1"/>
    <x v="5"/>
    <x v="0"/>
    <x v="0"/>
  </r>
  <r>
    <n v="5079"/>
    <n v="4954"/>
    <m/>
    <x v="3"/>
    <n v="6"/>
    <n v="112"/>
    <n v="-1"/>
    <n v="448"/>
    <n v="-1"/>
    <n v="41.203620920285701"/>
    <n v="-1"/>
    <n v="23.4387701498169"/>
    <n v="-1"/>
    <n v="25.045707928905902"/>
    <n v="-1"/>
    <n v="7.9346465046032302"/>
    <n v="-1"/>
    <x v="5"/>
    <x v="0"/>
    <x v="0"/>
  </r>
  <r>
    <n v="5079"/>
    <n v="6357"/>
    <m/>
    <x v="3"/>
    <n v="6"/>
    <n v="189"/>
    <n v="-1"/>
    <n v="756"/>
    <n v="-1"/>
    <n v="44.351394228887102"/>
    <n v="-1"/>
    <n v="16.316177085457099"/>
    <n v="-1"/>
    <n v="15.073219327535099"/>
    <n v="-1"/>
    <n v="4.6123316273924901"/>
    <n v="-1"/>
    <x v="5"/>
    <x v="0"/>
    <x v="0"/>
  </r>
  <r>
    <n v="5079"/>
    <n v="6368"/>
    <m/>
    <x v="3"/>
    <n v="6"/>
    <n v="540"/>
    <n v="-1"/>
    <n v="2160"/>
    <n v="-1"/>
    <n v="32.9316836412711"/>
    <n v="-1"/>
    <n v="55.653372037292101"/>
    <n v="-1"/>
    <n v="48.872638591148998"/>
    <n v="-1"/>
    <n v="1.65123460111704"/>
    <n v="-1"/>
    <x v="5"/>
    <x v="0"/>
    <x v="0"/>
  </r>
  <r>
    <n v="5079"/>
    <n v="6639"/>
    <m/>
    <x v="3"/>
    <n v="6"/>
    <n v="121"/>
    <n v="-1"/>
    <n v="484"/>
    <n v="-1"/>
    <n v="39.378386505267699"/>
    <n v="-1"/>
    <n v="12.397608157545299"/>
    <n v="-1"/>
    <n v="7.1615811664778297"/>
    <n v="-1"/>
    <n v="7.4389219465282901"/>
    <n v="-1"/>
    <x v="5"/>
    <x v="1"/>
    <x v="0"/>
  </r>
  <r>
    <n v="5079"/>
    <n v="6640"/>
    <m/>
    <x v="3"/>
    <n v="6"/>
    <n v="751"/>
    <n v="-1"/>
    <n v="3004"/>
    <n v="-1"/>
    <n v="28.2804594457129"/>
    <n v="-1"/>
    <n v="99.660257642988199"/>
    <n v="-1"/>
    <n v="61.792938977237299"/>
    <n v="-1"/>
    <n v="1.1956930864088899"/>
    <n v="-1"/>
    <x v="5"/>
    <x v="2"/>
    <x v="0"/>
  </r>
  <r>
    <n v="5079"/>
    <n v="6641"/>
    <m/>
    <x v="3"/>
    <n v="6"/>
    <n v="106"/>
    <n v="-1"/>
    <n v="424"/>
    <n v="-1"/>
    <n v="33.364642202621198"/>
    <n v="-1"/>
    <n v="39.550314224522303"/>
    <n v="-1"/>
    <n v="28.512515357093001"/>
    <n v="-1"/>
    <n v="8.4976508676445803"/>
    <n v="-1"/>
    <x v="5"/>
    <x v="3"/>
    <x v="0"/>
  </r>
  <r>
    <n v="5079"/>
    <n v="6642"/>
    <m/>
    <x v="3"/>
    <n v="6"/>
    <n v="536"/>
    <n v="-1"/>
    <n v="2144"/>
    <n v="-1"/>
    <n v="38.069306984703204"/>
    <n v="-1"/>
    <n v="47.1251824210024"/>
    <n v="-1"/>
    <n v="28.656143019303599"/>
    <n v="-1"/>
    <n v="1.68195289484442"/>
    <n v="-1"/>
    <x v="5"/>
    <x v="4"/>
    <x v="0"/>
  </r>
  <r>
    <n v="5079"/>
    <n v="6644"/>
    <m/>
    <x v="3"/>
    <n v="6"/>
    <n v="1078"/>
    <n v="-1"/>
    <n v="4312"/>
    <n v="-1"/>
    <n v="31.2963672730972"/>
    <n v="-1"/>
    <n v="113.140746340444"/>
    <n v="-1"/>
    <n v="65.616564918352694"/>
    <n v="-1"/>
    <n v="0.835511305723728"/>
    <n v="-1"/>
    <x v="5"/>
    <x v="19"/>
    <x v="0"/>
  </r>
  <r>
    <n v="5079"/>
    <n v="6645"/>
    <m/>
    <x v="3"/>
    <n v="6"/>
    <n v="710"/>
    <n v="-1"/>
    <n v="2840"/>
    <n v="-1"/>
    <n v="53.155187745577997"/>
    <n v="-1"/>
    <n v="48.8060306640403"/>
    <n v="-1"/>
    <n v="31.296590569964"/>
    <n v="-1"/>
    <n v="1.25374977363147"/>
    <n v="-1"/>
    <x v="5"/>
    <x v="21"/>
    <x v="0"/>
  </r>
  <r>
    <n v="5079"/>
    <n v="6646"/>
    <m/>
    <x v="3"/>
    <n v="6"/>
    <n v="712"/>
    <n v="-1"/>
    <n v="2848"/>
    <n v="-1"/>
    <n v="44.624881946132703"/>
    <n v="-1"/>
    <n v="59.454853282250298"/>
    <n v="-1"/>
    <n v="34.4547072140277"/>
    <n v="-1"/>
    <n v="1.26432611283652"/>
    <n v="-1"/>
    <x v="5"/>
    <x v="18"/>
    <x v="0"/>
  </r>
  <r>
    <n v="5079"/>
    <n v="6647"/>
    <m/>
    <x v="3"/>
    <n v="6"/>
    <n v="363"/>
    <n v="-1"/>
    <n v="1452"/>
    <n v="-1"/>
    <n v="54.807426648293301"/>
    <n v="-1"/>
    <n v="25.9927990005128"/>
    <n v="-1"/>
    <n v="15.0652021106864"/>
    <n v="-1"/>
    <n v="2.4773942074870301"/>
    <n v="-1"/>
    <x v="5"/>
    <x v="17"/>
    <x v="0"/>
  </r>
  <r>
    <n v="5079"/>
    <n v="6760"/>
    <m/>
    <x v="3"/>
    <n v="6"/>
    <n v="687"/>
    <n v="-1"/>
    <n v="2748"/>
    <n v="-1"/>
    <n v="12.174079092950199"/>
    <n v="-1"/>
    <n v="157.69172895711699"/>
    <n v="-1"/>
    <n v="92.730100497288703"/>
    <n v="-1"/>
    <n v="1.3113837050125901"/>
    <n v="-1"/>
    <x v="5"/>
    <x v="16"/>
    <x v="0"/>
  </r>
  <r>
    <n v="5079"/>
    <n v="6761"/>
    <m/>
    <x v="3"/>
    <n v="6"/>
    <n v="1772"/>
    <n v="-1"/>
    <n v="7088"/>
    <n v="-1"/>
    <n v="34.369345411835397"/>
    <n v="-1"/>
    <n v="152.84666961462"/>
    <n v="-1"/>
    <n v="92.158739303004793"/>
    <n v="-1"/>
    <n v="0.51118479611813095"/>
    <n v="-1"/>
    <x v="5"/>
    <x v="20"/>
    <x v="0"/>
  </r>
  <r>
    <n v="5079"/>
    <n v="6762"/>
    <m/>
    <x v="3"/>
    <n v="6"/>
    <n v="121"/>
    <n v="-1"/>
    <n v="484"/>
    <n v="-1"/>
    <n v="39.378386505267699"/>
    <n v="-1"/>
    <n v="12.397608157545299"/>
    <n v="-1"/>
    <n v="7.1615811664778297"/>
    <n v="-1"/>
    <n v="7.4389219465282901"/>
    <n v="-1"/>
    <x v="5"/>
    <x v="6"/>
    <x v="0"/>
  </r>
  <r>
    <n v="5079"/>
    <n v="6763"/>
    <m/>
    <x v="3"/>
    <n v="6"/>
    <n v="541"/>
    <n v="-1"/>
    <n v="2164"/>
    <n v="-1"/>
    <n v="37.138609227801503"/>
    <n v="-1"/>
    <n v="50.504381406331703"/>
    <n v="-1"/>
    <n v="30.769511652148498"/>
    <n v="-1"/>
    <n v="1.63350179340619"/>
    <n v="-1"/>
    <x v="5"/>
    <x v="7"/>
    <x v="0"/>
  </r>
  <r>
    <n v="5079"/>
    <n v="6764"/>
    <m/>
    <x v="3"/>
    <n v="6"/>
    <n v="91"/>
    <n v="-1"/>
    <n v="364"/>
    <n v="-1"/>
    <n v="39.095768211394798"/>
    <n v="-1"/>
    <n v="8.9777918124947504"/>
    <n v="-1"/>
    <n v="5.1824849955740202"/>
    <n v="-1"/>
    <n v="9.9458036157069891"/>
    <n v="-1"/>
    <x v="5"/>
    <x v="8"/>
    <x v="0"/>
  </r>
  <r>
    <n v="5079"/>
    <n v="6765"/>
    <m/>
    <x v="3"/>
    <n v="6"/>
    <n v="63"/>
    <n v="-1"/>
    <n v="252"/>
    <n v="-1"/>
    <n v="24.2408931866545"/>
    <n v="-1"/>
    <n v="47.669846198888997"/>
    <n v="-1"/>
    <n v="27.993403565778198"/>
    <n v="-1"/>
    <n v="13.8163583664457"/>
    <n v="-1"/>
    <x v="5"/>
    <x v="9"/>
    <x v="0"/>
  </r>
  <r>
    <n v="5079"/>
    <n v="6767"/>
    <m/>
    <x v="3"/>
    <n v="6"/>
    <n v="111"/>
    <n v="-1"/>
    <n v="444"/>
    <n v="-1"/>
    <n v="48.131472304363797"/>
    <n v="-1"/>
    <n v="8.7082925084392695"/>
    <n v="-1"/>
    <n v="6.2208183429341402"/>
    <n v="-1"/>
    <n v="8.1343529540834201"/>
    <n v="-1"/>
    <x v="5"/>
    <x v="10"/>
    <x v="0"/>
  </r>
  <r>
    <n v="5079"/>
    <n v="6768"/>
    <m/>
    <x v="3"/>
    <n v="6"/>
    <n v="218"/>
    <n v="-1"/>
    <n v="872"/>
    <n v="-1"/>
    <n v="34.548948045146503"/>
    <n v="-1"/>
    <n v="26.846256015117302"/>
    <n v="-1"/>
    <n v="15.778819540232501"/>
    <n v="-1"/>
    <n v="3.94707404057226"/>
    <n v="-1"/>
    <x v="5"/>
    <x v="11"/>
    <x v="0"/>
  </r>
  <r>
    <n v="5079"/>
    <n v="6770"/>
    <m/>
    <x v="3"/>
    <n v="6"/>
    <n v="726"/>
    <n v="-1"/>
    <n v="2904"/>
    <n v="-1"/>
    <n v="24.720935909971999"/>
    <n v="-1"/>
    <n v="138.192776924008"/>
    <n v="-1"/>
    <n v="80.583210157780798"/>
    <n v="-1"/>
    <n v="1.2396015826912099"/>
    <n v="-1"/>
    <x v="5"/>
    <x v="15"/>
    <x v="0"/>
  </r>
  <r>
    <n v="5079"/>
    <n v="6775"/>
    <m/>
    <x v="3"/>
    <n v="6"/>
    <n v="87"/>
    <n v="-1"/>
    <n v="348"/>
    <n v="-1"/>
    <n v="39.4089672017639"/>
    <n v="-1"/>
    <n v="8.9124736883015707"/>
    <n v="-1"/>
    <n v="5.2602409620488899"/>
    <n v="-1"/>
    <n v="10.350952739658"/>
    <n v="-1"/>
    <x v="5"/>
    <x v="12"/>
    <x v="0"/>
  </r>
  <r>
    <n v="5079"/>
    <n v="6776"/>
    <m/>
    <x v="3"/>
    <n v="6"/>
    <n v="91"/>
    <n v="-1"/>
    <n v="364"/>
    <n v="-1"/>
    <n v="39.184902099796197"/>
    <n v="-1"/>
    <n v="9.0113733623206596"/>
    <n v="-1"/>
    <n v="5.2018701497116604"/>
    <n v="-1"/>
    <n v="9.9428231187561504"/>
    <n v="-1"/>
    <x v="5"/>
    <x v="13"/>
    <x v="0"/>
  </r>
  <r>
    <n v="5079"/>
    <n v="6777"/>
    <m/>
    <x v="3"/>
    <n v="6"/>
    <n v="241"/>
    <n v="-1"/>
    <n v="964"/>
    <n v="-1"/>
    <n v="37.065096059039199"/>
    <n v="-1"/>
    <n v="23.023196412421701"/>
    <n v="-1"/>
    <n v="13.505779588508901"/>
    <n v="-1"/>
    <n v="3.7226597307834801"/>
    <n v="-1"/>
    <x v="5"/>
    <x v="14"/>
    <x v="0"/>
  </r>
  <r>
    <n v="5079"/>
    <n v="2959"/>
    <m/>
    <x v="3"/>
    <n v="7"/>
    <n v="274"/>
    <n v="-1"/>
    <n v="1096"/>
    <n v="-1"/>
    <n v="46.643619013118098"/>
    <n v="-1"/>
    <n v="22.051136364076601"/>
    <n v="-1"/>
    <n v="19.5040042178418"/>
    <n v="-1"/>
    <n v="3.2704950210949599"/>
    <n v="-1"/>
    <x v="6"/>
    <x v="0"/>
    <x v="0"/>
  </r>
  <r>
    <n v="5079"/>
    <n v="3659"/>
    <m/>
    <x v="3"/>
    <n v="7"/>
    <n v="535"/>
    <n v="-1"/>
    <n v="2140"/>
    <n v="-1"/>
    <n v="37.5015978953518"/>
    <n v="-1"/>
    <n v="42.490442388745599"/>
    <n v="-1"/>
    <n v="36.767300997732903"/>
    <n v="-1"/>
    <n v="1.66789526970972"/>
    <n v="-1"/>
    <x v="6"/>
    <x v="0"/>
    <x v="0"/>
  </r>
  <r>
    <n v="5079"/>
    <n v="3660"/>
    <m/>
    <x v="3"/>
    <n v="7"/>
    <n v="1740"/>
    <n v="-1"/>
    <n v="6960"/>
    <n v="-1"/>
    <n v="33.615638660641899"/>
    <n v="-1"/>
    <n v="115.291641372462"/>
    <n v="-1"/>
    <n v="99.898729658243894"/>
    <n v="-1"/>
    <n v="0.51773654776525802"/>
    <n v="-1"/>
    <x v="6"/>
    <x v="0"/>
    <x v="0"/>
  </r>
  <r>
    <n v="5079"/>
    <n v="4524"/>
    <m/>
    <x v="3"/>
    <n v="7"/>
    <n v="415"/>
    <n v="-1"/>
    <n v="1660"/>
    <n v="-1"/>
    <n v="27.295058050937701"/>
    <n v="-1"/>
    <n v="80.379381513096007"/>
    <n v="-1"/>
    <n v="69.525902596538202"/>
    <n v="-1"/>
    <n v="2.0859559510069201"/>
    <n v="-1"/>
    <x v="6"/>
    <x v="0"/>
    <x v="0"/>
  </r>
  <r>
    <n v="5079"/>
    <n v="4949"/>
    <m/>
    <x v="3"/>
    <n v="7"/>
    <n v="531"/>
    <n v="-1"/>
    <n v="2124"/>
    <n v="-1"/>
    <n v="7.8025479781360199"/>
    <n v="-1"/>
    <n v="117.432422537398"/>
    <n v="-1"/>
    <n v="100"/>
    <n v="-1"/>
    <n v="1.6960435224213499"/>
    <n v="-1"/>
    <x v="6"/>
    <x v="0"/>
    <x v="0"/>
  </r>
  <r>
    <n v="5079"/>
    <n v="4950"/>
    <m/>
    <x v="3"/>
    <n v="7"/>
    <n v="1734"/>
    <n v="-1"/>
    <n v="6936"/>
    <n v="-1"/>
    <n v="31.329454152569799"/>
    <n v="-1"/>
    <n v="115.42496980399299"/>
    <n v="-1"/>
    <n v="99.931877840132302"/>
    <n v="-1"/>
    <n v="0.51950095390631801"/>
    <n v="-1"/>
    <x v="6"/>
    <x v="0"/>
    <x v="0"/>
  </r>
  <r>
    <n v="5079"/>
    <n v="4951"/>
    <m/>
    <x v="3"/>
    <n v="7"/>
    <n v="1744"/>
    <n v="-1"/>
    <n v="6976"/>
    <n v="-1"/>
    <n v="32.2063150889784"/>
    <n v="-1"/>
    <n v="113.173973066049"/>
    <n v="-1"/>
    <n v="98.139968435754596"/>
    <n v="-1"/>
    <n v="0.51594241284523601"/>
    <n v="-1"/>
    <x v="6"/>
    <x v="0"/>
    <x v="0"/>
  </r>
  <r>
    <n v="5079"/>
    <n v="4953"/>
    <m/>
    <x v="3"/>
    <n v="7"/>
    <n v="260"/>
    <n v="-1"/>
    <n v="1040"/>
    <n v="-1"/>
    <n v="36.343200901375198"/>
    <n v="-1"/>
    <n v="24.6718630257275"/>
    <n v="-1"/>
    <n v="21.1679397722441"/>
    <n v="-1"/>
    <n v="3.4120919148978701"/>
    <n v="-1"/>
    <x v="6"/>
    <x v="0"/>
    <x v="0"/>
  </r>
  <r>
    <n v="5079"/>
    <n v="4954"/>
    <m/>
    <x v="3"/>
    <n v="7"/>
    <n v="109"/>
    <n v="-1"/>
    <n v="436"/>
    <n v="-1"/>
    <n v="41.1885770855909"/>
    <n v="-1"/>
    <n v="23.726440089770598"/>
    <n v="-1"/>
    <n v="25.133605066846499"/>
    <n v="-1"/>
    <n v="8.0094396211870595"/>
    <n v="-1"/>
    <x v="6"/>
    <x v="0"/>
    <x v="0"/>
  </r>
  <r>
    <n v="5079"/>
    <n v="6357"/>
    <m/>
    <x v="3"/>
    <n v="7"/>
    <n v="203"/>
    <n v="-1"/>
    <n v="812"/>
    <n v="-1"/>
    <n v="44.073480317429201"/>
    <n v="-1"/>
    <n v="17.547887783604001"/>
    <n v="-1"/>
    <n v="16.2246366420766"/>
    <n v="-1"/>
    <n v="4.3317867756636996"/>
    <n v="-1"/>
    <x v="6"/>
    <x v="0"/>
    <x v="0"/>
  </r>
  <r>
    <n v="5079"/>
    <n v="6368"/>
    <m/>
    <x v="3"/>
    <n v="7"/>
    <n v="547"/>
    <n v="-1"/>
    <n v="2188"/>
    <n v="-1"/>
    <n v="31.6187701177241"/>
    <n v="-1"/>
    <n v="58.431705812451703"/>
    <n v="-1"/>
    <n v="50.526287004131397"/>
    <n v="-1"/>
    <n v="1.6242950410624499"/>
    <n v="-1"/>
    <x v="6"/>
    <x v="0"/>
    <x v="0"/>
  </r>
  <r>
    <n v="5079"/>
    <n v="6639"/>
    <m/>
    <x v="3"/>
    <n v="7"/>
    <n v="146"/>
    <n v="-1"/>
    <n v="584"/>
    <n v="-1"/>
    <n v="38.984782896264299"/>
    <n v="-1"/>
    <n v="15.082990324212"/>
    <n v="-1"/>
    <n v="8.7244773985179993"/>
    <n v="-1"/>
    <n v="6.1804768876088101"/>
    <n v="-1"/>
    <x v="6"/>
    <x v="1"/>
    <x v="0"/>
  </r>
  <r>
    <n v="5079"/>
    <n v="6640"/>
    <m/>
    <x v="3"/>
    <n v="7"/>
    <n v="719"/>
    <n v="-1"/>
    <n v="2876"/>
    <n v="-1"/>
    <n v="28.736555562897099"/>
    <n v="-1"/>
    <n v="103.46712083729599"/>
    <n v="-1"/>
    <n v="63.322115024451598"/>
    <n v="-1"/>
    <n v="1.25217830128814"/>
    <n v="-1"/>
    <x v="6"/>
    <x v="2"/>
    <x v="0"/>
  </r>
  <r>
    <n v="5079"/>
    <n v="6641"/>
    <m/>
    <x v="3"/>
    <n v="7"/>
    <n v="116"/>
    <n v="-1"/>
    <n v="464"/>
    <n v="-1"/>
    <n v="33.043146965490003"/>
    <n v="-1"/>
    <n v="43.383538494388802"/>
    <n v="-1"/>
    <n v="30.5748372710339"/>
    <n v="-1"/>
    <n v="7.7228678909940296"/>
    <n v="-1"/>
    <x v="6"/>
    <x v="3"/>
    <x v="0"/>
  </r>
  <r>
    <n v="5079"/>
    <n v="6642"/>
    <m/>
    <x v="3"/>
    <n v="7"/>
    <n v="546"/>
    <n v="-1"/>
    <n v="2184"/>
    <n v="-1"/>
    <n v="36.846760855764401"/>
    <n v="-1"/>
    <n v="48.901675822909198"/>
    <n v="-1"/>
    <n v="29.086685179723801"/>
    <n v="-1"/>
    <n v="1.6433569899770599"/>
    <n v="-1"/>
    <x v="6"/>
    <x v="4"/>
    <x v="0"/>
  </r>
  <r>
    <n v="5079"/>
    <n v="6644"/>
    <m/>
    <x v="3"/>
    <n v="7"/>
    <n v="1079"/>
    <n v="-1"/>
    <n v="4316"/>
    <n v="-1"/>
    <n v="31.4743498475035"/>
    <n v="-1"/>
    <n v="110.99243571685"/>
    <n v="-1"/>
    <n v="64.313891496576304"/>
    <n v="-1"/>
    <n v="0.83401780000741399"/>
    <n v="-1"/>
    <x v="6"/>
    <x v="19"/>
    <x v="0"/>
  </r>
  <r>
    <n v="5079"/>
    <n v="6645"/>
    <m/>
    <x v="3"/>
    <n v="7"/>
    <n v="660"/>
    <n v="-1"/>
    <n v="2640"/>
    <n v="-1"/>
    <n v="53.777870208681101"/>
    <n v="-1"/>
    <n v="45.294037512118301"/>
    <n v="-1"/>
    <n v="28.213545657990899"/>
    <n v="-1"/>
    <n v="1.36180743997417"/>
    <n v="-1"/>
    <x v="6"/>
    <x v="21"/>
    <x v="0"/>
  </r>
  <r>
    <n v="5079"/>
    <n v="6646"/>
    <m/>
    <x v="3"/>
    <n v="7"/>
    <n v="734"/>
    <n v="-1"/>
    <n v="2936"/>
    <n v="-1"/>
    <n v="44.800631948795903"/>
    <n v="-1"/>
    <n v="60.011143285647499"/>
    <n v="-1"/>
    <n v="34.794279811093503"/>
    <n v="-1"/>
    <n v="1.2230647445015701"/>
    <n v="-1"/>
    <x v="6"/>
    <x v="18"/>
    <x v="0"/>
  </r>
  <r>
    <n v="5079"/>
    <n v="6647"/>
    <m/>
    <x v="3"/>
    <n v="7"/>
    <n v="352"/>
    <n v="-1"/>
    <n v="1408"/>
    <n v="-1"/>
    <n v="55.239316698703902"/>
    <n v="-1"/>
    <n v="25.5803454810309"/>
    <n v="-1"/>
    <n v="14.828786781143499"/>
    <n v="-1"/>
    <n v="2.55592786928149"/>
    <n v="-1"/>
    <x v="6"/>
    <x v="17"/>
    <x v="0"/>
  </r>
  <r>
    <n v="5079"/>
    <n v="6760"/>
    <m/>
    <x v="3"/>
    <n v="7"/>
    <n v="667"/>
    <n v="-1"/>
    <n v="2668"/>
    <n v="-1"/>
    <n v="12.0416973017603"/>
    <n v="-1"/>
    <n v="158.791315480435"/>
    <n v="-1"/>
    <n v="93.070096432424194"/>
    <n v="-1"/>
    <n v="1.3486363014660401"/>
    <n v="-1"/>
    <x v="6"/>
    <x v="16"/>
    <x v="0"/>
  </r>
  <r>
    <n v="5079"/>
    <n v="6761"/>
    <m/>
    <x v="3"/>
    <n v="7"/>
    <n v="1740"/>
    <n v="-1"/>
    <n v="6960"/>
    <n v="-1"/>
    <n v="33.7707031395393"/>
    <n v="-1"/>
    <n v="156.58622825137101"/>
    <n v="-1"/>
    <n v="93.396918547105301"/>
    <n v="-1"/>
    <n v="0.51995709519483702"/>
    <n v="-1"/>
    <x v="6"/>
    <x v="20"/>
    <x v="0"/>
  </r>
  <r>
    <n v="5079"/>
    <n v="6762"/>
    <m/>
    <x v="3"/>
    <n v="7"/>
    <n v="146"/>
    <n v="-1"/>
    <n v="584"/>
    <n v="-1"/>
    <n v="38.984782896264299"/>
    <n v="-1"/>
    <n v="15.082990324212"/>
    <n v="-1"/>
    <n v="8.7244773985179993"/>
    <n v="-1"/>
    <n v="6.1804768876088101"/>
    <n v="-1"/>
    <x v="6"/>
    <x v="6"/>
    <x v="0"/>
  </r>
  <r>
    <n v="5079"/>
    <n v="6763"/>
    <m/>
    <x v="3"/>
    <n v="7"/>
    <n v="531"/>
    <n v="-1"/>
    <n v="2124"/>
    <n v="-1"/>
    <n v="36.960699577249898"/>
    <n v="-1"/>
    <n v="46.861021672953697"/>
    <n v="-1"/>
    <n v="27.6811595779097"/>
    <n v="-1"/>
    <n v="1.69569220277706"/>
    <n v="-1"/>
    <x v="6"/>
    <x v="7"/>
    <x v="0"/>
  </r>
  <r>
    <n v="5079"/>
    <n v="6764"/>
    <m/>
    <x v="3"/>
    <n v="7"/>
    <n v="92"/>
    <n v="-1"/>
    <n v="368"/>
    <n v="-1"/>
    <n v="38.211632389373101"/>
    <n v="-1"/>
    <n v="9.2119884185845198"/>
    <n v="-1"/>
    <n v="5.3270466729052801"/>
    <n v="-1"/>
    <n v="9.5150823547547603"/>
    <n v="-1"/>
    <x v="6"/>
    <x v="8"/>
    <x v="0"/>
  </r>
  <r>
    <n v="5079"/>
    <n v="6765"/>
    <m/>
    <x v="3"/>
    <n v="7"/>
    <n v="66"/>
    <n v="-1"/>
    <n v="264"/>
    <n v="-1"/>
    <n v="22.261030545475801"/>
    <n v="-1"/>
    <n v="65.233711155852802"/>
    <n v="-1"/>
    <n v="38.782971606394"/>
    <n v="-1"/>
    <n v="12.4589255480183"/>
    <n v="-1"/>
    <x v="6"/>
    <x v="9"/>
    <x v="0"/>
  </r>
  <r>
    <n v="5079"/>
    <n v="6767"/>
    <m/>
    <x v="3"/>
    <n v="7"/>
    <n v="107"/>
    <n v="-1"/>
    <n v="428"/>
    <n v="-1"/>
    <n v="45.994371550092303"/>
    <n v="-1"/>
    <n v="8.61560577780687"/>
    <n v="-1"/>
    <n v="6.0345854667860204"/>
    <n v="-1"/>
    <n v="8.2587402774649892"/>
    <n v="-1"/>
    <x v="6"/>
    <x v="10"/>
    <x v="0"/>
  </r>
  <r>
    <n v="5079"/>
    <n v="6768"/>
    <m/>
    <x v="3"/>
    <n v="7"/>
    <n v="262"/>
    <n v="-1"/>
    <n v="1048"/>
    <n v="-1"/>
    <n v="35.2400911911854"/>
    <n v="-1"/>
    <n v="32.073733424966299"/>
    <n v="-1"/>
    <n v="18.853619584977199"/>
    <n v="-1"/>
    <n v="3.3963298548892502"/>
    <n v="-1"/>
    <x v="6"/>
    <x v="11"/>
    <x v="0"/>
  </r>
  <r>
    <n v="5079"/>
    <n v="6770"/>
    <m/>
    <x v="3"/>
    <n v="7"/>
    <n v="549"/>
    <n v="-1"/>
    <n v="2196"/>
    <n v="-1"/>
    <n v="5.8561540780549199"/>
    <n v="-1"/>
    <n v="171.60328979116699"/>
    <n v="-1"/>
    <n v="99.923630261020307"/>
    <n v="-1"/>
    <n v="1.6403175868342099"/>
    <n v="-1"/>
    <x v="6"/>
    <x v="15"/>
    <x v="0"/>
  </r>
  <r>
    <n v="5079"/>
    <n v="6775"/>
    <m/>
    <x v="3"/>
    <n v="7"/>
    <n v="108"/>
    <n v="-1"/>
    <n v="432"/>
    <n v="-1"/>
    <n v="38.8678048689967"/>
    <n v="-1"/>
    <n v="11.2422585426891"/>
    <n v="-1"/>
    <n v="6.7478466497551501"/>
    <n v="-1"/>
    <n v="8.3416256354120808"/>
    <n v="-1"/>
    <x v="6"/>
    <x v="12"/>
    <x v="0"/>
  </r>
  <r>
    <n v="5079"/>
    <n v="6776"/>
    <m/>
    <x v="3"/>
    <n v="7"/>
    <n v="92"/>
    <n v="-1"/>
    <n v="368"/>
    <n v="-1"/>
    <n v="38.3463413941802"/>
    <n v="-1"/>
    <n v="9.2870972360799104"/>
    <n v="-1"/>
    <n v="5.3704800944603397"/>
    <n v="-1"/>
    <n v="9.5155754854118904"/>
    <n v="-1"/>
    <x v="6"/>
    <x v="13"/>
    <x v="0"/>
  </r>
  <r>
    <n v="5079"/>
    <n v="6777"/>
    <m/>
    <x v="3"/>
    <n v="7"/>
    <n v="249"/>
    <n v="-1"/>
    <n v="996"/>
    <n v="-1"/>
    <n v="36.810923566743902"/>
    <n v="-1"/>
    <n v="24.963948960902599"/>
    <n v="-1"/>
    <n v="14.691154436485199"/>
    <n v="-1"/>
    <n v="3.3000924407300301"/>
    <n v="-1"/>
    <x v="6"/>
    <x v="14"/>
    <x v="0"/>
  </r>
  <r>
    <n v="5079"/>
    <n v="2959"/>
    <m/>
    <x v="3"/>
    <n v="8"/>
    <n v="279"/>
    <n v="-1"/>
    <n v="1116"/>
    <n v="-1"/>
    <n v="46.374597649946203"/>
    <n v="-1"/>
    <n v="22.4093672286103"/>
    <n v="-1"/>
    <n v="20.1093166311157"/>
    <n v="-1"/>
    <n v="3.2126282740690102"/>
    <n v="-1"/>
    <x v="7"/>
    <x v="0"/>
    <x v="0"/>
  </r>
  <r>
    <n v="5079"/>
    <n v="3659"/>
    <m/>
    <x v="3"/>
    <n v="8"/>
    <n v="537"/>
    <n v="-1"/>
    <n v="2148"/>
    <n v="-1"/>
    <n v="38.117374792782599"/>
    <n v="-1"/>
    <n v="41.884796469361497"/>
    <n v="-1"/>
    <n v="36.322318365275301"/>
    <n v="-1"/>
    <n v="1.6622240247189399"/>
    <n v="-1"/>
    <x v="7"/>
    <x v="0"/>
    <x v="0"/>
  </r>
  <r>
    <n v="5079"/>
    <n v="3660"/>
    <m/>
    <x v="3"/>
    <n v="8"/>
    <n v="1767"/>
    <n v="-1"/>
    <n v="7068"/>
    <n v="-1"/>
    <n v="33.281127283555499"/>
    <n v="-1"/>
    <n v="115.51891161641799"/>
    <n v="-1"/>
    <n v="99.8456167311992"/>
    <n v="-1"/>
    <n v="0.50943626108609497"/>
    <n v="-1"/>
    <x v="7"/>
    <x v="0"/>
    <x v="0"/>
  </r>
  <r>
    <n v="5079"/>
    <n v="4524"/>
    <m/>
    <x v="3"/>
    <n v="8"/>
    <n v="435"/>
    <n v="-1"/>
    <n v="1740"/>
    <n v="-1"/>
    <n v="27.339023736977499"/>
    <n v="-1"/>
    <n v="82.667365847578793"/>
    <n v="-1"/>
    <n v="72.018211180175498"/>
    <n v="-1"/>
    <n v="2.0083528159413202"/>
    <n v="-1"/>
    <x v="7"/>
    <x v="0"/>
    <x v="0"/>
  </r>
  <r>
    <n v="5079"/>
    <n v="4949"/>
    <m/>
    <x v="3"/>
    <n v="8"/>
    <n v="481"/>
    <n v="-1"/>
    <n v="1924"/>
    <n v="-1"/>
    <n v="6.6021118903179099"/>
    <n v="-1"/>
    <n v="117.49708894701401"/>
    <n v="-1"/>
    <n v="100"/>
    <n v="-1"/>
    <n v="1.86322803198706"/>
    <n v="-1"/>
    <x v="7"/>
    <x v="0"/>
    <x v="0"/>
  </r>
  <r>
    <n v="5079"/>
    <n v="4950"/>
    <m/>
    <x v="3"/>
    <n v="8"/>
    <n v="1770"/>
    <n v="-1"/>
    <n v="7080"/>
    <n v="-1"/>
    <n v="30.712293061111598"/>
    <n v="-1"/>
    <n v="115.508843911431"/>
    <n v="-1"/>
    <n v="99.922337145700496"/>
    <n v="-1"/>
    <n v="0.508711516301113"/>
    <n v="-1"/>
    <x v="7"/>
    <x v="0"/>
    <x v="0"/>
  </r>
  <r>
    <n v="5079"/>
    <n v="4951"/>
    <m/>
    <x v="3"/>
    <n v="8"/>
    <n v="1759"/>
    <n v="-1"/>
    <n v="7036"/>
    <n v="-1"/>
    <n v="33.330627153547802"/>
    <n v="-1"/>
    <n v="112.944840230732"/>
    <n v="-1"/>
    <n v="97.572787899825997"/>
    <n v="-1"/>
    <n v="0.51186838285462299"/>
    <n v="-1"/>
    <x v="7"/>
    <x v="0"/>
    <x v="0"/>
  </r>
  <r>
    <n v="5079"/>
    <n v="4953"/>
    <m/>
    <x v="3"/>
    <n v="8"/>
    <n v="237"/>
    <n v="-1"/>
    <n v="948"/>
    <n v="-1"/>
    <n v="36.588613031234203"/>
    <n v="-1"/>
    <n v="22.576671973575799"/>
    <n v="-1"/>
    <n v="19.461666772746501"/>
    <n v="-1"/>
    <n v="3.7371837868810101"/>
    <n v="-1"/>
    <x v="7"/>
    <x v="0"/>
    <x v="0"/>
  </r>
  <r>
    <n v="5079"/>
    <n v="4954"/>
    <m/>
    <x v="3"/>
    <n v="8"/>
    <n v="95"/>
    <n v="-1"/>
    <n v="380"/>
    <n v="-1"/>
    <n v="41.293389543612598"/>
    <n v="-1"/>
    <n v="10.5902796087142"/>
    <n v="-1"/>
    <n v="11.3153506159057"/>
    <n v="-1"/>
    <n v="9.2653656019777095"/>
    <n v="-1"/>
    <x v="7"/>
    <x v="0"/>
    <x v="0"/>
  </r>
  <r>
    <n v="5079"/>
    <n v="6357"/>
    <m/>
    <x v="3"/>
    <n v="8"/>
    <n v="181"/>
    <n v="-1"/>
    <n v="724"/>
    <n v="-1"/>
    <n v="44.333707311180397"/>
    <n v="-1"/>
    <n v="14.9336824143602"/>
    <n v="-1"/>
    <n v="13.639986300329101"/>
    <n v="-1"/>
    <n v="4.9132151153082404"/>
    <n v="-1"/>
    <x v="7"/>
    <x v="0"/>
    <x v="0"/>
  </r>
  <r>
    <n v="5079"/>
    <n v="6368"/>
    <m/>
    <x v="3"/>
    <n v="8"/>
    <n v="528"/>
    <n v="-1"/>
    <n v="2112"/>
    <n v="-1"/>
    <n v="32.314902329937397"/>
    <n v="-1"/>
    <n v="54.807285432961301"/>
    <n v="-1"/>
    <n v="47.5402591944828"/>
    <n v="-1"/>
    <n v="1.6908765592146799"/>
    <n v="-1"/>
    <x v="7"/>
    <x v="0"/>
    <x v="0"/>
  </r>
  <r>
    <n v="5079"/>
    <n v="6639"/>
    <m/>
    <x v="3"/>
    <n v="8"/>
    <n v="138"/>
    <n v="-1"/>
    <n v="552"/>
    <n v="-1"/>
    <n v="39.421895336421599"/>
    <n v="-1"/>
    <n v="14.1371836677425"/>
    <n v="-1"/>
    <n v="8.1775087526307697"/>
    <n v="-1"/>
    <n v="6.5524324384201202"/>
    <n v="-1"/>
    <x v="7"/>
    <x v="1"/>
    <x v="0"/>
  </r>
  <r>
    <n v="5079"/>
    <n v="6640"/>
    <m/>
    <x v="3"/>
    <n v="8"/>
    <n v="706"/>
    <n v="-1"/>
    <n v="2824"/>
    <n v="-1"/>
    <n v="13.1568671977319"/>
    <n v="-1"/>
    <n v="149.98068298434899"/>
    <n v="-1"/>
    <n v="91.077946969218104"/>
    <n v="-1"/>
    <n v="1.2739371113571401"/>
    <n v="-1"/>
    <x v="7"/>
    <x v="2"/>
    <x v="0"/>
  </r>
  <r>
    <n v="5079"/>
    <n v="6641"/>
    <m/>
    <x v="3"/>
    <n v="8"/>
    <n v="92"/>
    <n v="-1"/>
    <n v="368"/>
    <n v="-1"/>
    <n v="31.948667706338199"/>
    <n v="-1"/>
    <n v="42.988348675294198"/>
    <n v="-1"/>
    <n v="30.584997896508799"/>
    <n v="-1"/>
    <n v="9.4499960009756094"/>
    <n v="-1"/>
    <x v="7"/>
    <x v="3"/>
    <x v="0"/>
  </r>
  <r>
    <n v="5079"/>
    <n v="6642"/>
    <m/>
    <x v="3"/>
    <n v="8"/>
    <n v="528"/>
    <n v="-1"/>
    <n v="2112"/>
    <n v="-1"/>
    <n v="37.786807554486998"/>
    <n v="-1"/>
    <n v="46.833254332588197"/>
    <n v="-1"/>
    <n v="27.979964635578"/>
    <n v="-1"/>
    <n v="1.7056887772145299"/>
    <n v="-1"/>
    <x v="7"/>
    <x v="4"/>
    <x v="0"/>
  </r>
  <r>
    <n v="5079"/>
    <n v="6644"/>
    <m/>
    <x v="3"/>
    <n v="8"/>
    <n v="1082"/>
    <n v="-1"/>
    <n v="4328"/>
    <n v="-1"/>
    <n v="31.758157551777"/>
    <n v="-1"/>
    <n v="106.659402085577"/>
    <n v="-1"/>
    <n v="61.877010090972199"/>
    <n v="-1"/>
    <n v="0.831554633167225"/>
    <n v="-1"/>
    <x v="7"/>
    <x v="19"/>
    <x v="0"/>
  </r>
  <r>
    <n v="5079"/>
    <n v="6645"/>
    <m/>
    <x v="3"/>
    <n v="8"/>
    <n v="693"/>
    <n v="-1"/>
    <n v="2772"/>
    <n v="-1"/>
    <n v="53.1867545054739"/>
    <n v="-1"/>
    <n v="48.114489190258602"/>
    <n v="-1"/>
    <n v="29.743437323861901"/>
    <n v="-1"/>
    <n v="1.29480202078664"/>
    <n v="-1"/>
    <x v="7"/>
    <x v="21"/>
    <x v="0"/>
  </r>
  <r>
    <n v="5079"/>
    <n v="6646"/>
    <m/>
    <x v="3"/>
    <n v="8"/>
    <n v="720"/>
    <n v="-1"/>
    <n v="2880"/>
    <n v="-1"/>
    <n v="44.615160046106404"/>
    <n v="-1"/>
    <n v="60.171994424307499"/>
    <n v="-1"/>
    <n v="34.8727031159939"/>
    <n v="-1"/>
    <n v="1.2486825211413499"/>
    <n v="-1"/>
    <x v="7"/>
    <x v="18"/>
    <x v="0"/>
  </r>
  <r>
    <n v="5079"/>
    <n v="6647"/>
    <m/>
    <x v="3"/>
    <n v="8"/>
    <n v="358"/>
    <n v="-1"/>
    <n v="1432"/>
    <n v="-1"/>
    <n v="54.782869592445699"/>
    <n v="-1"/>
    <n v="25.9844781009967"/>
    <n v="-1"/>
    <n v="15.0512115563074"/>
    <n v="-1"/>
    <n v="2.5064346025105202"/>
    <n v="-1"/>
    <x v="7"/>
    <x v="17"/>
    <x v="0"/>
  </r>
  <r>
    <n v="5079"/>
    <n v="6760"/>
    <m/>
    <x v="3"/>
    <n v="8"/>
    <n v="668"/>
    <n v="-1"/>
    <n v="2672"/>
    <n v="-1"/>
    <n v="11.307254180209499"/>
    <n v="-1"/>
    <n v="160.031089265763"/>
    <n v="-1"/>
    <n v="93.3377828534218"/>
    <n v="-1"/>
    <n v="1.34873292424381"/>
    <n v="-1"/>
    <x v="7"/>
    <x v="16"/>
    <x v="0"/>
  </r>
  <r>
    <n v="5079"/>
    <n v="6761"/>
    <m/>
    <x v="3"/>
    <n v="8"/>
    <n v="1764"/>
    <n v="-1"/>
    <n v="7056"/>
    <n v="-1"/>
    <n v="33.3675587654376"/>
    <n v="-1"/>
    <n v="159.683436287126"/>
    <n v="-1"/>
    <n v="94.921010182790894"/>
    <n v="-1"/>
    <n v="0.51245254237909899"/>
    <n v="-1"/>
    <x v="7"/>
    <x v="20"/>
    <x v="0"/>
  </r>
  <r>
    <n v="5079"/>
    <n v="6762"/>
    <m/>
    <x v="3"/>
    <n v="8"/>
    <n v="138"/>
    <n v="-1"/>
    <n v="552"/>
    <n v="-1"/>
    <n v="39.421895336421599"/>
    <n v="-1"/>
    <n v="14.1371836677425"/>
    <n v="-1"/>
    <n v="8.1775087526307697"/>
    <n v="-1"/>
    <n v="6.5524324384201202"/>
    <n v="-1"/>
    <x v="7"/>
    <x v="6"/>
    <x v="0"/>
  </r>
  <r>
    <n v="5079"/>
    <n v="6763"/>
    <m/>
    <x v="3"/>
    <n v="8"/>
    <n v="534"/>
    <n v="-1"/>
    <n v="2136"/>
    <n v="-1"/>
    <n v="37.217268318491001"/>
    <n v="-1"/>
    <n v="48.948057470568699"/>
    <n v="-1"/>
    <n v="29.385989970159098"/>
    <n v="-1"/>
    <n v="1.6746506574564299"/>
    <n v="-1"/>
    <x v="7"/>
    <x v="7"/>
    <x v="0"/>
  </r>
  <r>
    <n v="5079"/>
    <n v="6764"/>
    <m/>
    <x v="3"/>
    <n v="8"/>
    <n v="85"/>
    <n v="-1"/>
    <n v="340"/>
    <n v="-1"/>
    <n v="39.065573571396897"/>
    <n v="-1"/>
    <n v="8.2292377822559608"/>
    <n v="-1"/>
    <n v="4.7140270063109497"/>
    <n v="-1"/>
    <n v="10.243717896117699"/>
    <n v="-1"/>
    <x v="7"/>
    <x v="8"/>
    <x v="0"/>
  </r>
  <r>
    <n v="5079"/>
    <n v="6765"/>
    <m/>
    <x v="3"/>
    <n v="8"/>
    <n v="54"/>
    <n v="-1"/>
    <n v="216"/>
    <n v="-1"/>
    <n v="24.7461778478003"/>
    <n v="-1"/>
    <n v="46.694978113191901"/>
    <n v="-1"/>
    <n v="27.5121526967155"/>
    <n v="-1"/>
    <n v="16.069002744633799"/>
    <n v="-1"/>
    <x v="7"/>
    <x v="9"/>
    <x v="0"/>
  </r>
  <r>
    <n v="5079"/>
    <n v="6767"/>
    <m/>
    <x v="3"/>
    <n v="8"/>
    <n v="95"/>
    <n v="-1"/>
    <n v="380"/>
    <n v="-1"/>
    <n v="47.4074037665495"/>
    <n v="-1"/>
    <n v="7.5538964731040199"/>
    <n v="-1"/>
    <n v="5.4749818882503796"/>
    <n v="-1"/>
    <n v="9.2965661915915998"/>
    <n v="-1"/>
    <x v="7"/>
    <x v="10"/>
    <x v="0"/>
  </r>
  <r>
    <n v="5079"/>
    <n v="6768"/>
    <m/>
    <x v="3"/>
    <n v="8"/>
    <n v="235"/>
    <n v="-1"/>
    <n v="940"/>
    <n v="-1"/>
    <n v="35.306914092178097"/>
    <n v="-1"/>
    <n v="30.719580156108201"/>
    <n v="-1"/>
    <n v="18.193237121950599"/>
    <n v="-1"/>
    <n v="3.7531526287922801"/>
    <n v="-1"/>
    <x v="7"/>
    <x v="11"/>
    <x v="0"/>
  </r>
  <r>
    <n v="5079"/>
    <n v="6770"/>
    <m/>
    <x v="3"/>
    <n v="8"/>
    <n v="500"/>
    <n v="-1"/>
    <n v="2000"/>
    <n v="-1"/>
    <n v="5.1182006760694598"/>
    <n v="-1"/>
    <n v="171.916680219715"/>
    <n v="-1"/>
    <n v="99.967203358791807"/>
    <n v="-1"/>
    <n v="1.7965540688200301"/>
    <n v="-1"/>
    <x v="7"/>
    <x v="15"/>
    <x v="0"/>
  </r>
  <r>
    <n v="5079"/>
    <n v="6775"/>
    <m/>
    <x v="3"/>
    <n v="8"/>
    <n v="101"/>
    <n v="-1"/>
    <n v="404"/>
    <n v="-1"/>
    <n v="39.027898274348097"/>
    <n v="-1"/>
    <n v="10.455121512546899"/>
    <n v="-1"/>
    <n v="6.0618852582939997"/>
    <n v="-1"/>
    <n v="8.8557856346886901"/>
    <n v="-1"/>
    <x v="7"/>
    <x v="12"/>
    <x v="0"/>
  </r>
  <r>
    <n v="5079"/>
    <n v="6776"/>
    <m/>
    <x v="3"/>
    <n v="8"/>
    <n v="85"/>
    <n v="-1"/>
    <n v="340"/>
    <n v="-1"/>
    <n v="39.1727491809946"/>
    <n v="-1"/>
    <n v="8.1792615913495705"/>
    <n v="-1"/>
    <n v="4.6853987031996596"/>
    <n v="-1"/>
    <n v="10.244693073994499"/>
    <n v="-1"/>
    <x v="7"/>
    <x v="13"/>
    <x v="0"/>
  </r>
  <r>
    <n v="5079"/>
    <n v="6777"/>
    <m/>
    <x v="3"/>
    <n v="8"/>
    <n v="231"/>
    <n v="-1"/>
    <n v="924"/>
    <n v="-1"/>
    <n v="37.429278693215103"/>
    <n v="-1"/>
    <n v="22.689829811669998"/>
    <n v="-1"/>
    <n v="13.432253421118199"/>
    <n v="-1"/>
    <n v="3.8730075957890602"/>
    <n v="-1"/>
    <x v="7"/>
    <x v="14"/>
    <x v="0"/>
  </r>
  <r>
    <n v="5079"/>
    <n v="2959"/>
    <m/>
    <x v="3"/>
    <n v="9"/>
    <n v="242"/>
    <n v="-1"/>
    <n v="968"/>
    <n v="-1"/>
    <n v="46.948651335180898"/>
    <n v="-1"/>
    <n v="19.317869285211199"/>
    <n v="-1"/>
    <n v="17.210405095161398"/>
    <n v="-1"/>
    <n v="3.6772905964106202"/>
    <n v="-1"/>
    <x v="8"/>
    <x v="0"/>
    <x v="0"/>
  </r>
  <r>
    <n v="5079"/>
    <n v="3659"/>
    <m/>
    <x v="3"/>
    <n v="9"/>
    <n v="518"/>
    <n v="-1"/>
    <n v="2072"/>
    <n v="-1"/>
    <n v="37.987847500993702"/>
    <n v="-1"/>
    <n v="42.111287237526703"/>
    <n v="-1"/>
    <n v="36.708550029411697"/>
    <n v="-1"/>
    <n v="1.7369048539723"/>
    <n v="-1"/>
    <x v="8"/>
    <x v="0"/>
    <x v="0"/>
  </r>
  <r>
    <n v="5079"/>
    <n v="3660"/>
    <m/>
    <x v="3"/>
    <n v="9"/>
    <n v="1766"/>
    <n v="-1"/>
    <n v="7064"/>
    <n v="-1"/>
    <n v="34.157988548735098"/>
    <n v="-1"/>
    <n v="114.99494283394399"/>
    <n v="-1"/>
    <n v="99.727579387260505"/>
    <n v="-1"/>
    <n v="0.50969761529721702"/>
    <n v="-1"/>
    <x v="8"/>
    <x v="0"/>
    <x v="0"/>
  </r>
  <r>
    <n v="5079"/>
    <n v="4524"/>
    <m/>
    <x v="3"/>
    <n v="9"/>
    <n v="389"/>
    <n v="-1"/>
    <n v="1556"/>
    <n v="-1"/>
    <n v="27.451669118419201"/>
    <n v="-1"/>
    <n v="76.680289338456703"/>
    <n v="-1"/>
    <n v="66.907170275188903"/>
    <n v="-1"/>
    <n v="2.23146336806477"/>
    <n v="-1"/>
    <x v="8"/>
    <x v="0"/>
    <x v="0"/>
  </r>
  <r>
    <n v="5079"/>
    <n v="4949"/>
    <m/>
    <x v="3"/>
    <n v="9"/>
    <n v="457"/>
    <n v="-1"/>
    <n v="1828"/>
    <n v="-1"/>
    <n v="5.9664612247096898"/>
    <n v="-1"/>
    <n v="117.763835765587"/>
    <n v="-1"/>
    <n v="100"/>
    <n v="-1"/>
    <n v="1.9708231233890601"/>
    <n v="-1"/>
    <x v="8"/>
    <x v="0"/>
    <x v="0"/>
  </r>
  <r>
    <n v="5079"/>
    <n v="4950"/>
    <m/>
    <x v="3"/>
    <n v="9"/>
    <n v="1764"/>
    <n v="-1"/>
    <n v="7056"/>
    <n v="-1"/>
    <n v="31.565085416754499"/>
    <n v="-1"/>
    <n v="115.396586452558"/>
    <n v="-1"/>
    <n v="99.964419643179795"/>
    <n v="-1"/>
    <n v="0.51045035080415202"/>
    <n v="-1"/>
    <x v="8"/>
    <x v="0"/>
    <x v="0"/>
  </r>
  <r>
    <n v="5079"/>
    <n v="4951"/>
    <m/>
    <x v="3"/>
    <n v="9"/>
    <n v="1776"/>
    <n v="-1"/>
    <n v="7104"/>
    <n v="-1"/>
    <n v="33.2468778325903"/>
    <n v="-1"/>
    <n v="112.802474246643"/>
    <n v="-1"/>
    <n v="97.815996572544094"/>
    <n v="-1"/>
    <n v="0.507226691405532"/>
    <n v="-1"/>
    <x v="8"/>
    <x v="0"/>
    <x v="0"/>
  </r>
  <r>
    <n v="5079"/>
    <n v="4953"/>
    <m/>
    <x v="3"/>
    <n v="9"/>
    <n v="236"/>
    <n v="-1"/>
    <n v="944"/>
    <n v="-1"/>
    <n v="37.089127295516398"/>
    <n v="-1"/>
    <n v="21.9080666528255"/>
    <n v="-1"/>
    <n v="18.789084959045201"/>
    <n v="-1"/>
    <n v="3.4168523667999602"/>
    <n v="-1"/>
    <x v="8"/>
    <x v="0"/>
    <x v="0"/>
  </r>
  <r>
    <n v="5079"/>
    <n v="4954"/>
    <m/>
    <x v="3"/>
    <n v="9"/>
    <n v="101"/>
    <n v="-1"/>
    <n v="404"/>
    <n v="-1"/>
    <n v="43.791217236942003"/>
    <n v="-1"/>
    <n v="19.443840348370198"/>
    <n v="-1"/>
    <n v="20.5373934375861"/>
    <n v="-1"/>
    <n v="8.9602481436038204"/>
    <n v="-1"/>
    <x v="8"/>
    <x v="0"/>
    <x v="0"/>
  </r>
  <r>
    <n v="5079"/>
    <n v="6357"/>
    <m/>
    <x v="3"/>
    <n v="9"/>
    <n v="194"/>
    <n v="-1"/>
    <n v="776"/>
    <n v="-1"/>
    <n v="44.410778869200001"/>
    <n v="-1"/>
    <n v="15.8726913441058"/>
    <n v="-1"/>
    <n v="14.319895154431"/>
    <n v="-1"/>
    <n v="4.5715027272418096"/>
    <n v="-1"/>
    <x v="8"/>
    <x v="0"/>
    <x v="0"/>
  </r>
  <r>
    <n v="5079"/>
    <n v="6368"/>
    <m/>
    <x v="3"/>
    <n v="9"/>
    <n v="531"/>
    <n v="-1"/>
    <n v="2124"/>
    <n v="-1"/>
    <n v="32.628361985500199"/>
    <n v="-1"/>
    <n v="55.189429425090999"/>
    <n v="-1"/>
    <n v="48.179724763146702"/>
    <n v="-1"/>
    <n v="1.69516215566255"/>
    <n v="-1"/>
    <x v="8"/>
    <x v="0"/>
    <x v="0"/>
  </r>
  <r>
    <n v="5079"/>
    <n v="6639"/>
    <m/>
    <x v="3"/>
    <n v="9"/>
    <n v="143"/>
    <n v="-1"/>
    <n v="572"/>
    <n v="-1"/>
    <n v="39.653029838568898"/>
    <n v="-1"/>
    <n v="14.522102357238699"/>
    <n v="-1"/>
    <n v="8.3895859543677407"/>
    <n v="-1"/>
    <n v="6.2923604593834002"/>
    <n v="-1"/>
    <x v="8"/>
    <x v="1"/>
    <x v="0"/>
  </r>
  <r>
    <n v="5079"/>
    <n v="6640"/>
    <m/>
    <x v="3"/>
    <n v="9"/>
    <n v="728"/>
    <n v="-1"/>
    <n v="2912"/>
    <n v="-1"/>
    <n v="13.889873771777999"/>
    <n v="-1"/>
    <n v="145.826082548541"/>
    <n v="-1"/>
    <n v="89.281572820114306"/>
    <n v="-1"/>
    <n v="1.23746813809877"/>
    <n v="-1"/>
    <x v="8"/>
    <x v="2"/>
    <x v="0"/>
  </r>
  <r>
    <n v="5079"/>
    <n v="6641"/>
    <m/>
    <x v="3"/>
    <n v="9"/>
    <n v="104"/>
    <n v="-1"/>
    <n v="416"/>
    <n v="-1"/>
    <n v="29.750427016269001"/>
    <n v="-1"/>
    <n v="46.176630940624896"/>
    <n v="-1"/>
    <n v="31.230848982136798"/>
    <n v="-1"/>
    <n v="8.3432601633019807"/>
    <n v="-1"/>
    <x v="8"/>
    <x v="3"/>
    <x v="0"/>
  </r>
  <r>
    <n v="5079"/>
    <n v="6642"/>
    <m/>
    <x v="3"/>
    <n v="9"/>
    <n v="525"/>
    <n v="-1"/>
    <n v="2100"/>
    <n v="-1"/>
    <n v="37.385777649547499"/>
    <n v="-1"/>
    <n v="46.915501732569602"/>
    <n v="-1"/>
    <n v="28.226954738205301"/>
    <n v="-1"/>
    <n v="1.7120444105903301"/>
    <n v="-1"/>
    <x v="8"/>
    <x v="4"/>
    <x v="0"/>
  </r>
  <r>
    <n v="5079"/>
    <n v="6644"/>
    <m/>
    <x v="3"/>
    <n v="9"/>
    <n v="1077"/>
    <n v="-1"/>
    <n v="4308"/>
    <n v="-1"/>
    <n v="31.489540305167498"/>
    <n v="-1"/>
    <n v="108.986795866159"/>
    <n v="-1"/>
    <n v="63.365586190225997"/>
    <n v="-1"/>
    <n v="0.83545286408614206"/>
    <n v="-1"/>
    <x v="8"/>
    <x v="19"/>
    <x v="0"/>
  </r>
  <r>
    <n v="5079"/>
    <n v="6645"/>
    <m/>
    <x v="3"/>
    <n v="9"/>
    <n v="709"/>
    <n v="-1"/>
    <n v="2836"/>
    <n v="-1"/>
    <n v="53.180119698843001"/>
    <n v="-1"/>
    <n v="47.487393041803401"/>
    <n v="-1"/>
    <n v="29.4692549786648"/>
    <n v="-1"/>
    <n v="1.2714757063592499"/>
    <n v="-1"/>
    <x v="8"/>
    <x v="21"/>
    <x v="0"/>
  </r>
  <r>
    <n v="5079"/>
    <n v="6646"/>
    <m/>
    <x v="3"/>
    <n v="9"/>
    <n v="709"/>
    <n v="-1"/>
    <n v="2836"/>
    <n v="-1"/>
    <n v="44.597678161704899"/>
    <n v="-1"/>
    <n v="60.0831182753383"/>
    <n v="-1"/>
    <n v="35.010378529779501"/>
    <n v="-1"/>
    <n v="1.26205206968552"/>
    <n v="-1"/>
    <x v="8"/>
    <x v="18"/>
    <x v="0"/>
  </r>
  <r>
    <n v="5079"/>
    <n v="6647"/>
    <m/>
    <x v="3"/>
    <n v="9"/>
    <n v="367"/>
    <n v="-1"/>
    <n v="1468"/>
    <n v="-1"/>
    <n v="54.511474768348997"/>
    <n v="-1"/>
    <n v="26.8406821628774"/>
    <n v="-1"/>
    <n v="15.575790163422599"/>
    <n v="-1"/>
    <n v="2.4551784482133798"/>
    <n v="-1"/>
    <x v="8"/>
    <x v="17"/>
    <x v="0"/>
  </r>
  <r>
    <n v="5079"/>
    <n v="6760"/>
    <m/>
    <x v="3"/>
    <n v="9"/>
    <n v="644"/>
    <n v="-1"/>
    <n v="2576"/>
    <n v="-1"/>
    <n v="10.970325378511101"/>
    <n v="-1"/>
    <n v="159.20425575965601"/>
    <n v="-1"/>
    <n v="93.319326273750605"/>
    <n v="-1"/>
    <n v="1.39719850888842"/>
    <n v="-1"/>
    <x v="8"/>
    <x v="16"/>
    <x v="0"/>
  </r>
  <r>
    <n v="5079"/>
    <n v="6761"/>
    <m/>
    <x v="3"/>
    <n v="9"/>
    <n v="1767"/>
    <n v="-1"/>
    <n v="7068"/>
    <n v="-1"/>
    <n v="33.996485842972298"/>
    <n v="-1"/>
    <n v="154.920676119842"/>
    <n v="-1"/>
    <n v="92.517607838134893"/>
    <n v="-1"/>
    <n v="0.512485221735692"/>
    <n v="-1"/>
    <x v="8"/>
    <x v="20"/>
    <x v="0"/>
  </r>
  <r>
    <n v="5079"/>
    <n v="6762"/>
    <m/>
    <x v="3"/>
    <n v="9"/>
    <n v="143"/>
    <n v="-1"/>
    <n v="572"/>
    <n v="-1"/>
    <n v="39.653029838568898"/>
    <n v="-1"/>
    <n v="14.522102357238699"/>
    <n v="-1"/>
    <n v="8.3895859543677407"/>
    <n v="-1"/>
    <n v="6.2923604593834002"/>
    <n v="-1"/>
    <x v="8"/>
    <x v="6"/>
    <x v="0"/>
  </r>
  <r>
    <n v="5079"/>
    <n v="6763"/>
    <m/>
    <x v="3"/>
    <n v="9"/>
    <n v="509"/>
    <n v="-1"/>
    <n v="2036"/>
    <n v="-1"/>
    <n v="37.612189536276503"/>
    <n v="-1"/>
    <n v="45.148497747251199"/>
    <n v="-1"/>
    <n v="27.059041278752002"/>
    <n v="-1"/>
    <n v="1.72621989367633"/>
    <n v="-1"/>
    <x v="8"/>
    <x v="7"/>
    <x v="0"/>
  </r>
  <r>
    <n v="5079"/>
    <n v="6764"/>
    <m/>
    <x v="3"/>
    <n v="9"/>
    <n v="92"/>
    <n v="-1"/>
    <n v="368"/>
    <n v="-1"/>
    <n v="39.405642857562398"/>
    <n v="-1"/>
    <n v="9.1264445737045197"/>
    <n v="-1"/>
    <n v="5.3163296639700803"/>
    <n v="-1"/>
    <n v="9.7008513747432499"/>
    <n v="-1"/>
    <x v="8"/>
    <x v="8"/>
    <x v="0"/>
  </r>
  <r>
    <n v="5079"/>
    <n v="6765"/>
    <m/>
    <x v="3"/>
    <n v="9"/>
    <n v="75"/>
    <n v="-1"/>
    <n v="300"/>
    <n v="-1"/>
    <n v="22.071655778124999"/>
    <n v="-1"/>
    <n v="54.693962137597303"/>
    <n v="-1"/>
    <n v="32.466043400588198"/>
    <n v="-1"/>
    <n v="11.7211365034079"/>
    <n v="-1"/>
    <x v="8"/>
    <x v="9"/>
    <x v="0"/>
  </r>
  <r>
    <n v="5079"/>
    <n v="6767"/>
    <m/>
    <x v="3"/>
    <n v="9"/>
    <n v="98"/>
    <n v="-1"/>
    <n v="392"/>
    <n v="-1"/>
    <n v="47.1268422354756"/>
    <n v="-1"/>
    <n v="7.5457166669622202"/>
    <n v="-1"/>
    <n v="5.0840517701413601"/>
    <n v="-1"/>
    <n v="8.1137329333339903"/>
    <n v="-1"/>
    <x v="8"/>
    <x v="10"/>
    <x v="0"/>
  </r>
  <r>
    <n v="5079"/>
    <n v="6768"/>
    <m/>
    <x v="3"/>
    <n v="9"/>
    <n v="236"/>
    <n v="-1"/>
    <n v="944"/>
    <n v="-1"/>
    <n v="35.589101458325203"/>
    <n v="-1"/>
    <n v="30.077146083439199"/>
    <n v="-1"/>
    <n v="17.674329119054001"/>
    <n v="-1"/>
    <n v="3.4172011147871202"/>
    <n v="-1"/>
    <x v="8"/>
    <x v="11"/>
    <x v="0"/>
  </r>
  <r>
    <n v="5079"/>
    <n v="6770"/>
    <m/>
    <x v="3"/>
    <n v="9"/>
    <n v="476"/>
    <n v="-1"/>
    <n v="1904"/>
    <n v="-1"/>
    <n v="4.5137707353774701"/>
    <n v="-1"/>
    <n v="172.71499575294499"/>
    <n v="-1"/>
    <n v="100"/>
    <n v="-1"/>
    <n v="1.88803048257864"/>
    <n v="-1"/>
    <x v="8"/>
    <x v="15"/>
    <x v="0"/>
  </r>
  <r>
    <n v="5079"/>
    <n v="6775"/>
    <m/>
    <x v="3"/>
    <n v="9"/>
    <n v="118"/>
    <n v="-1"/>
    <n v="472"/>
    <n v="-1"/>
    <n v="37.5929895783162"/>
    <n v="-1"/>
    <n v="12.6721350179856"/>
    <n v="-1"/>
    <n v="7.4896017466305898"/>
    <n v="-1"/>
    <n v="7.6072845471636601"/>
    <n v="-1"/>
    <x v="8"/>
    <x v="12"/>
    <x v="0"/>
  </r>
  <r>
    <n v="5079"/>
    <n v="6776"/>
    <m/>
    <x v="3"/>
    <n v="9"/>
    <n v="91"/>
    <n v="-1"/>
    <n v="364"/>
    <n v="-1"/>
    <n v="39.372593560328397"/>
    <n v="-1"/>
    <n v="8.9973790283399993"/>
    <n v="-1"/>
    <n v="5.2395709036367304"/>
    <n v="-1"/>
    <n v="9.7918011153202809"/>
    <n v="-1"/>
    <x v="8"/>
    <x v="13"/>
    <x v="0"/>
  </r>
  <r>
    <n v="5079"/>
    <n v="6777"/>
    <m/>
    <x v="3"/>
    <n v="9"/>
    <n v="251"/>
    <n v="-1"/>
    <n v="1004"/>
    <n v="-1"/>
    <n v="36.434445706487303"/>
    <n v="-1"/>
    <n v="28.2178779185145"/>
    <n v="-1"/>
    <n v="16.5743183110031"/>
    <n v="-1"/>
    <n v="3.52270856080685"/>
    <n v="-1"/>
    <x v="8"/>
    <x v="14"/>
    <x v="0"/>
  </r>
  <r>
    <n v="5079"/>
    <n v="2959"/>
    <m/>
    <x v="3"/>
    <n v="10"/>
    <n v="217"/>
    <n v="-1"/>
    <n v="868"/>
    <n v="-1"/>
    <n v="46.7617574980383"/>
    <n v="-1"/>
    <n v="17.164055551062098"/>
    <n v="-1"/>
    <n v="15.2321775475372"/>
    <n v="-1"/>
    <n v="4.1545799278944697"/>
    <n v="-1"/>
    <x v="9"/>
    <x v="0"/>
    <x v="0"/>
  </r>
  <r>
    <n v="5079"/>
    <n v="3659"/>
    <m/>
    <x v="3"/>
    <n v="10"/>
    <n v="546"/>
    <n v="-1"/>
    <n v="2184"/>
    <n v="-1"/>
    <n v="37.742646361622199"/>
    <n v="-1"/>
    <n v="43.281678329021197"/>
    <n v="-1"/>
    <n v="37.696919437515803"/>
    <n v="-1"/>
    <n v="1.6311883804671601"/>
    <n v="-1"/>
    <x v="9"/>
    <x v="0"/>
    <x v="0"/>
  </r>
  <r>
    <n v="5079"/>
    <n v="3660"/>
    <m/>
    <x v="3"/>
    <n v="10"/>
    <n v="1675"/>
    <n v="-1"/>
    <n v="6700"/>
    <n v="-1"/>
    <n v="32.038691778315602"/>
    <n v="-1"/>
    <n v="115.877685882713"/>
    <n v="-1"/>
    <n v="99.950527714556799"/>
    <n v="-1"/>
    <n v="0.53795429389992999"/>
    <n v="-1"/>
    <x v="9"/>
    <x v="0"/>
    <x v="0"/>
  </r>
  <r>
    <n v="5079"/>
    <n v="4524"/>
    <m/>
    <x v="3"/>
    <n v="10"/>
    <n v="442"/>
    <n v="-1"/>
    <n v="1768"/>
    <n v="-1"/>
    <n v="27.475151063508601"/>
    <n v="-1"/>
    <n v="82.821263462731807"/>
    <n v="-1"/>
    <n v="72.340689652472093"/>
    <n v="-1"/>
    <n v="2.0173858535621201"/>
    <n v="-1"/>
    <x v="9"/>
    <x v="0"/>
    <x v="0"/>
  </r>
  <r>
    <n v="5079"/>
    <n v="4949"/>
    <m/>
    <x v="3"/>
    <n v="10"/>
    <n v="444"/>
    <n v="-1"/>
    <n v="1776"/>
    <n v="-1"/>
    <n v="6.1701103688692402"/>
    <n v="-1"/>
    <n v="117.364924963284"/>
    <n v="-1"/>
    <n v="100"/>
    <n v="-1"/>
    <n v="2.0213655587678199"/>
    <n v="-1"/>
    <x v="9"/>
    <x v="0"/>
    <x v="0"/>
  </r>
  <r>
    <n v="5079"/>
    <n v="4950"/>
    <m/>
    <x v="3"/>
    <n v="10"/>
    <n v="1677"/>
    <n v="-1"/>
    <n v="6708"/>
    <n v="-1"/>
    <n v="31.256300819298598"/>
    <n v="-1"/>
    <n v="115.732568319115"/>
    <n v="-1"/>
    <n v="99.931970742019999"/>
    <n v="-1"/>
    <n v="0.53642063804087603"/>
    <n v="-1"/>
    <x v="9"/>
    <x v="0"/>
    <x v="0"/>
  </r>
  <r>
    <n v="5079"/>
    <n v="4951"/>
    <m/>
    <x v="3"/>
    <n v="10"/>
    <n v="1673"/>
    <n v="-1"/>
    <n v="6692"/>
    <n v="-1"/>
    <n v="31.5106566341092"/>
    <n v="-1"/>
    <n v="114.724698844207"/>
    <n v="-1"/>
    <n v="99.0002425243825"/>
    <n v="-1"/>
    <n v="0.53847437664346798"/>
    <n v="-1"/>
    <x v="9"/>
    <x v="0"/>
    <x v="0"/>
  </r>
  <r>
    <n v="5079"/>
    <n v="4953"/>
    <m/>
    <x v="3"/>
    <n v="10"/>
    <n v="246"/>
    <n v="-1"/>
    <n v="984"/>
    <n v="-1"/>
    <n v="36.406524054161501"/>
    <n v="-1"/>
    <n v="22.3731665253278"/>
    <n v="-1"/>
    <n v="19.086169096786701"/>
    <n v="-1"/>
    <n v="3.6479160852572701"/>
    <n v="-1"/>
    <x v="9"/>
    <x v="0"/>
    <x v="0"/>
  </r>
  <r>
    <n v="5079"/>
    <n v="4954"/>
    <m/>
    <x v="3"/>
    <n v="10"/>
    <n v="80"/>
    <n v="-1"/>
    <n v="320"/>
    <n v="-1"/>
    <n v="42.751667601575001"/>
    <n v="-1"/>
    <n v="17.8054259785679"/>
    <n v="-1"/>
    <n v="18.6055542007797"/>
    <n v="-1"/>
    <n v="10.4531497197487"/>
    <n v="-1"/>
    <x v="9"/>
    <x v="0"/>
    <x v="0"/>
  </r>
  <r>
    <n v="5079"/>
    <n v="6357"/>
    <m/>
    <x v="3"/>
    <n v="10"/>
    <n v="205"/>
    <n v="-1"/>
    <n v="820"/>
    <n v="-1"/>
    <n v="44.545362024723801"/>
    <n v="-1"/>
    <n v="17.562355699244598"/>
    <n v="-1"/>
    <n v="15.669640396885899"/>
    <n v="-1"/>
    <n v="4.2958194482009402"/>
    <n v="-1"/>
    <x v="9"/>
    <x v="0"/>
    <x v="0"/>
  </r>
  <r>
    <n v="5079"/>
    <n v="6368"/>
    <m/>
    <x v="3"/>
    <n v="10"/>
    <n v="526"/>
    <n v="-1"/>
    <n v="2104"/>
    <n v="-1"/>
    <n v="32.2841211291029"/>
    <n v="-1"/>
    <n v="53.390508239692601"/>
    <n v="-1"/>
    <n v="46.471316830330601"/>
    <n v="-1"/>
    <n v="1.6980419199100201"/>
    <n v="-1"/>
    <x v="9"/>
    <x v="0"/>
    <x v="0"/>
  </r>
  <r>
    <n v="5079"/>
    <n v="6639"/>
    <m/>
    <x v="3"/>
    <n v="10"/>
    <n v="108"/>
    <n v="-1"/>
    <n v="432"/>
    <n v="-1"/>
    <n v="39.342887424652503"/>
    <n v="-1"/>
    <n v="11.111688315980301"/>
    <n v="-1"/>
    <n v="6.41366751422375"/>
    <n v="-1"/>
    <n v="8.3565493156300406"/>
    <n v="-1"/>
    <x v="9"/>
    <x v="1"/>
    <x v="0"/>
  </r>
  <r>
    <n v="5079"/>
    <n v="6640"/>
    <m/>
    <x v="3"/>
    <n v="10"/>
    <n v="698"/>
    <n v="-1"/>
    <n v="2792"/>
    <n v="-1"/>
    <n v="16.709906929972298"/>
    <n v="-1"/>
    <n v="140.305180953497"/>
    <n v="-1"/>
    <n v="85.122245616598903"/>
    <n v="-1"/>
    <n v="1.28794985921145"/>
    <n v="-1"/>
    <x v="9"/>
    <x v="2"/>
    <x v="0"/>
  </r>
  <r>
    <n v="5079"/>
    <n v="6641"/>
    <m/>
    <x v="3"/>
    <n v="10"/>
    <n v="81"/>
    <n v="-1"/>
    <n v="324"/>
    <n v="-1"/>
    <n v="29.1512182095158"/>
    <n v="-1"/>
    <n v="39.915447593477602"/>
    <n v="-1"/>
    <n v="27.623047825961098"/>
    <n v="-1"/>
    <n v="10.5151363751924"/>
    <n v="-1"/>
    <x v="9"/>
    <x v="3"/>
    <x v="0"/>
  </r>
  <r>
    <n v="5079"/>
    <n v="6642"/>
    <m/>
    <x v="3"/>
    <n v="10"/>
    <n v="535"/>
    <n v="-1"/>
    <n v="2140"/>
    <n v="-1"/>
    <n v="37.475228278086199"/>
    <n v="-1"/>
    <n v="47.588261042434297"/>
    <n v="-1"/>
    <n v="28.606770765759499"/>
    <n v="-1"/>
    <n v="1.6830647483969701"/>
    <n v="-1"/>
    <x v="9"/>
    <x v="4"/>
    <x v="0"/>
  </r>
  <r>
    <n v="5079"/>
    <n v="6644"/>
    <m/>
    <x v="3"/>
    <n v="10"/>
    <n v="1077"/>
    <n v="-1"/>
    <n v="4308"/>
    <n v="-1"/>
    <n v="31.473675286084902"/>
    <n v="-1"/>
    <n v="111.669508449989"/>
    <n v="-1"/>
    <n v="64.887580438604601"/>
    <n v="-1"/>
    <n v="0.83568520913972899"/>
    <n v="-1"/>
    <x v="9"/>
    <x v="19"/>
    <x v="0"/>
  </r>
  <r>
    <n v="5079"/>
    <n v="6645"/>
    <m/>
    <x v="3"/>
    <n v="10"/>
    <n v="594"/>
    <n v="-1"/>
    <n v="2376"/>
    <n v="-1"/>
    <n v="54.640347215081597"/>
    <n v="-1"/>
    <n v="40.133847298029501"/>
    <n v="-1"/>
    <n v="24.684561447423398"/>
    <n v="-1"/>
    <n v="1.5100300149463699"/>
    <n v="-1"/>
    <x v="9"/>
    <x v="21"/>
    <x v="0"/>
  </r>
  <r>
    <n v="5079"/>
    <n v="6646"/>
    <m/>
    <x v="3"/>
    <n v="10"/>
    <n v="712"/>
    <n v="-1"/>
    <n v="2848"/>
    <n v="-1"/>
    <n v="44.458381006871299"/>
    <n v="-1"/>
    <n v="59.052512373073"/>
    <n v="-1"/>
    <n v="34.243532765354701"/>
    <n v="-1"/>
    <n v="1.2654872676634099"/>
    <n v="-1"/>
    <x v="9"/>
    <x v="18"/>
    <x v="0"/>
  </r>
  <r>
    <n v="5079"/>
    <n v="6647"/>
    <m/>
    <x v="3"/>
    <n v="10"/>
    <n v="371"/>
    <n v="-1"/>
    <n v="1484"/>
    <n v="-1"/>
    <n v="54.729043429548398"/>
    <n v="-1"/>
    <n v="27.069605253491702"/>
    <n v="-1"/>
    <n v="15.7915327900172"/>
    <n v="-1"/>
    <n v="2.4258679535360899"/>
    <n v="-1"/>
    <x v="9"/>
    <x v="17"/>
    <x v="0"/>
  </r>
  <r>
    <n v="5079"/>
    <n v="6760"/>
    <m/>
    <x v="3"/>
    <n v="10"/>
    <n v="701"/>
    <n v="-1"/>
    <n v="2804"/>
    <n v="-1"/>
    <n v="12.9415099680418"/>
    <n v="-1"/>
    <n v="157.14758119272699"/>
    <n v="-1"/>
    <n v="92.155822019751696"/>
    <n v="-1"/>
    <n v="1.28259231440302"/>
    <n v="-1"/>
    <x v="9"/>
    <x v="16"/>
    <x v="0"/>
  </r>
  <r>
    <n v="5079"/>
    <n v="6761"/>
    <m/>
    <x v="3"/>
    <n v="10"/>
    <n v="1674"/>
    <n v="-1"/>
    <n v="6696"/>
    <n v="-1"/>
    <n v="32.146366215992302"/>
    <n v="-1"/>
    <n v="161.398086717697"/>
    <n v="-1"/>
    <n v="95.647225178121502"/>
    <n v="-1"/>
    <n v="0.53939470819933399"/>
    <n v="-1"/>
    <x v="9"/>
    <x v="20"/>
    <x v="0"/>
  </r>
  <r>
    <n v="5079"/>
    <n v="6762"/>
    <m/>
    <x v="3"/>
    <n v="10"/>
    <n v="108"/>
    <n v="-1"/>
    <n v="432"/>
    <n v="-1"/>
    <n v="39.342887424652503"/>
    <n v="-1"/>
    <n v="11.111688315980301"/>
    <n v="-1"/>
    <n v="6.41366751422375"/>
    <n v="-1"/>
    <n v="8.3565493156300406"/>
    <n v="-1"/>
    <x v="9"/>
    <x v="6"/>
    <x v="0"/>
  </r>
  <r>
    <n v="5079"/>
    <n v="6763"/>
    <m/>
    <x v="3"/>
    <n v="10"/>
    <n v="556"/>
    <n v="-1"/>
    <n v="2224"/>
    <n v="-1"/>
    <n v="36.834669896444503"/>
    <n v="-1"/>
    <n v="50.960702155510702"/>
    <n v="-1"/>
    <n v="30.664204428394001"/>
    <n v="-1"/>
    <n v="1.5897710580481601"/>
    <n v="-1"/>
    <x v="9"/>
    <x v="7"/>
    <x v="0"/>
  </r>
  <r>
    <n v="5079"/>
    <n v="6764"/>
    <m/>
    <x v="3"/>
    <n v="10"/>
    <n v="115"/>
    <n v="-1"/>
    <n v="460"/>
    <n v="-1"/>
    <n v="38.129901997728098"/>
    <n v="-1"/>
    <n v="11.4313471066798"/>
    <n v="-1"/>
    <n v="6.5736134668061901"/>
    <n v="-1"/>
    <n v="7.4972413995161702"/>
    <n v="-1"/>
    <x v="9"/>
    <x v="8"/>
    <x v="0"/>
  </r>
  <r>
    <n v="5079"/>
    <n v="6765"/>
    <m/>
    <x v="3"/>
    <n v="10"/>
    <n v="67"/>
    <n v="-1"/>
    <n v="268"/>
    <n v="-1"/>
    <n v="24.847714005950099"/>
    <n v="-1"/>
    <n v="78.624885878355499"/>
    <n v="-1"/>
    <n v="45.000081885043798"/>
    <n v="-1"/>
    <n v="11.5863372996247"/>
    <n v="-1"/>
    <x v="9"/>
    <x v="9"/>
    <x v="0"/>
  </r>
  <r>
    <n v="5079"/>
    <n v="6767"/>
    <m/>
    <x v="3"/>
    <n v="10"/>
    <n v="87"/>
    <n v="-1"/>
    <n v="348"/>
    <n v="-1"/>
    <n v="46.573109445457"/>
    <n v="-1"/>
    <n v="7.2145082457343497"/>
    <n v="-1"/>
    <n v="4.8697798746004404"/>
    <n v="-1"/>
    <n v="10.194944478019099"/>
    <n v="-1"/>
    <x v="9"/>
    <x v="10"/>
    <x v="0"/>
  </r>
  <r>
    <n v="5079"/>
    <n v="6768"/>
    <m/>
    <x v="3"/>
    <n v="10"/>
    <n v="246"/>
    <n v="-1"/>
    <n v="984"/>
    <n v="-1"/>
    <n v="35.205902032087003"/>
    <n v="-1"/>
    <n v="30.0019604830559"/>
    <n v="-1"/>
    <n v="17.493634569730698"/>
    <n v="-1"/>
    <n v="3.6440153938668498"/>
    <n v="-1"/>
    <x v="9"/>
    <x v="11"/>
    <x v="0"/>
  </r>
  <r>
    <n v="5079"/>
    <n v="6770"/>
    <m/>
    <x v="3"/>
    <n v="10"/>
    <n v="455"/>
    <n v="-1"/>
    <n v="1820"/>
    <n v="-1"/>
    <n v="4.7764228093034804"/>
    <n v="-1"/>
    <n v="171.70580033992599"/>
    <n v="-1"/>
    <n v="100"/>
    <n v="-1"/>
    <n v="1.9809159394387901"/>
    <n v="-1"/>
    <x v="9"/>
    <x v="15"/>
    <x v="0"/>
  </r>
  <r>
    <n v="5079"/>
    <n v="6775"/>
    <m/>
    <x v="3"/>
    <n v="10"/>
    <n v="119"/>
    <n v="-1"/>
    <n v="476"/>
    <n v="-1"/>
    <n v="38.832016211990002"/>
    <n v="-1"/>
    <n v="12.3580077972195"/>
    <n v="-1"/>
    <n v="7.3710787662573898"/>
    <n v="-1"/>
    <n v="7.5013675785042198"/>
    <n v="-1"/>
    <x v="9"/>
    <x v="12"/>
    <x v="0"/>
  </r>
  <r>
    <n v="5079"/>
    <n v="6776"/>
    <m/>
    <x v="3"/>
    <n v="10"/>
    <n v="116"/>
    <n v="-1"/>
    <n v="464"/>
    <n v="-1"/>
    <n v="38.213379534095502"/>
    <n v="-1"/>
    <n v="11.583559957460301"/>
    <n v="-1"/>
    <n v="6.6634807201797299"/>
    <n v="-1"/>
    <n v="7.4484451001548697"/>
    <n v="-1"/>
    <x v="9"/>
    <x v="13"/>
    <x v="0"/>
  </r>
  <r>
    <n v="5079"/>
    <n v="6777"/>
    <m/>
    <x v="3"/>
    <n v="10"/>
    <n v="219"/>
    <n v="-1"/>
    <n v="876"/>
    <n v="-1"/>
    <n v="38.351899751637703"/>
    <n v="-1"/>
    <n v="21.830105294848401"/>
    <n v="-1"/>
    <n v="12.7319532926709"/>
    <n v="-1"/>
    <n v="3.94716737942186"/>
    <n v="-1"/>
    <x v="9"/>
    <x v="14"/>
    <x v="0"/>
  </r>
  <r>
    <n v="5079"/>
    <n v="2959"/>
    <m/>
    <x v="3"/>
    <n v="11"/>
    <n v="214"/>
    <n v="-1"/>
    <n v="856"/>
    <n v="-1"/>
    <n v="47.472875383465897"/>
    <n v="-1"/>
    <n v="17.033372383819"/>
    <n v="-1"/>
    <n v="15.229977321337101"/>
    <n v="-1"/>
    <n v="4.210089448593"/>
    <n v="-1"/>
    <x v="10"/>
    <x v="0"/>
    <x v="0"/>
  </r>
  <r>
    <n v="5079"/>
    <n v="3659"/>
    <m/>
    <x v="3"/>
    <n v="11"/>
    <n v="491"/>
    <n v="-1"/>
    <n v="1964"/>
    <n v="-1"/>
    <n v="38.319080550624399"/>
    <n v="-1"/>
    <n v="40.097189142297601"/>
    <n v="-1"/>
    <n v="34.469310706935403"/>
    <n v="-1"/>
    <n v="1.83341202769455"/>
    <n v="-1"/>
    <x v="10"/>
    <x v="0"/>
    <x v="0"/>
  </r>
  <r>
    <n v="5079"/>
    <n v="3660"/>
    <m/>
    <x v="3"/>
    <n v="11"/>
    <n v="1700"/>
    <n v="-1"/>
    <n v="6800"/>
    <n v="-1"/>
    <n v="32.260303955512597"/>
    <n v="-1"/>
    <n v="116.337683277891"/>
    <n v="-1"/>
    <n v="99.969168284088695"/>
    <n v="-1"/>
    <n v="0.52992496473842099"/>
    <n v="-1"/>
    <x v="10"/>
    <x v="0"/>
    <x v="0"/>
  </r>
  <r>
    <n v="5079"/>
    <n v="4524"/>
    <m/>
    <x v="3"/>
    <n v="11"/>
    <n v="390"/>
    <n v="-1"/>
    <n v="1560"/>
    <n v="-1"/>
    <n v="27.519327811162501"/>
    <n v="-1"/>
    <n v="79.820888016857197"/>
    <n v="-1"/>
    <n v="68.327244358475298"/>
    <n v="-1"/>
    <n v="2.2739095088278898"/>
    <n v="-1"/>
    <x v="10"/>
    <x v="0"/>
    <x v="0"/>
  </r>
  <r>
    <n v="5079"/>
    <n v="4949"/>
    <m/>
    <x v="3"/>
    <n v="11"/>
    <n v="482"/>
    <n v="-1"/>
    <n v="1928"/>
    <n v="-1"/>
    <n v="6.58352508217446"/>
    <n v="-1"/>
    <n v="117.141008120031"/>
    <n v="-1"/>
    <n v="100"/>
    <n v="-1"/>
    <n v="1.8670496356174"/>
    <n v="-1"/>
    <x v="10"/>
    <x v="0"/>
    <x v="0"/>
  </r>
  <r>
    <n v="5079"/>
    <n v="4950"/>
    <m/>
    <x v="3"/>
    <n v="11"/>
    <n v="1688"/>
    <n v="-1"/>
    <n v="6752"/>
    <n v="-1"/>
    <n v="30.7199108260013"/>
    <n v="-1"/>
    <n v="116.280480187789"/>
    <n v="-1"/>
    <n v="99.962439212118298"/>
    <n v="-1"/>
    <n v="0.53320121683900101"/>
    <n v="-1"/>
    <x v="10"/>
    <x v="0"/>
    <x v="0"/>
  </r>
  <r>
    <n v="5079"/>
    <n v="4951"/>
    <m/>
    <x v="3"/>
    <n v="11"/>
    <n v="1702"/>
    <n v="-1"/>
    <n v="6808"/>
    <n v="-1"/>
    <n v="31.142615031276801"/>
    <n v="-1"/>
    <n v="114.415838294111"/>
    <n v="-1"/>
    <n v="98.328638971972595"/>
    <n v="-1"/>
    <n v="0.52863666289864997"/>
    <n v="-1"/>
    <x v="10"/>
    <x v="0"/>
    <x v="0"/>
  </r>
  <r>
    <n v="5079"/>
    <n v="4953"/>
    <m/>
    <x v="3"/>
    <n v="11"/>
    <n v="181"/>
    <n v="-1"/>
    <n v="724"/>
    <n v="-1"/>
    <n v="37.183291470795503"/>
    <n v="-1"/>
    <n v="16.942340263622299"/>
    <n v="-1"/>
    <n v="14.4494927451297"/>
    <n v="-1"/>
    <n v="4.49320084364438"/>
    <n v="-1"/>
    <x v="10"/>
    <x v="0"/>
    <x v="0"/>
  </r>
  <r>
    <n v="5079"/>
    <n v="4954"/>
    <m/>
    <x v="3"/>
    <n v="11"/>
    <n v="93"/>
    <n v="-1"/>
    <n v="372"/>
    <n v="-1"/>
    <n v="41.376591084438203"/>
    <n v="-1"/>
    <n v="16.649242802484402"/>
    <n v="-1"/>
    <n v="17.583087707621701"/>
    <n v="-1"/>
    <n v="9.6118797821913802"/>
    <n v="-1"/>
    <x v="10"/>
    <x v="0"/>
    <x v="0"/>
  </r>
  <r>
    <n v="5079"/>
    <n v="6357"/>
    <m/>
    <x v="3"/>
    <n v="11"/>
    <n v="188"/>
    <n v="-1"/>
    <n v="752"/>
    <n v="-1"/>
    <n v="44.571410853964998"/>
    <n v="-1"/>
    <n v="16.868242134606501"/>
    <n v="-1"/>
    <n v="15.218693265446101"/>
    <n v="-1"/>
    <n v="4.7852624654736999"/>
    <n v="-1"/>
    <x v="10"/>
    <x v="0"/>
    <x v="0"/>
  </r>
  <r>
    <n v="5079"/>
    <n v="6368"/>
    <m/>
    <x v="3"/>
    <n v="11"/>
    <n v="492"/>
    <n v="-1"/>
    <n v="1968"/>
    <n v="-1"/>
    <n v="32.596184298204001"/>
    <n v="-1"/>
    <n v="51.135473306635198"/>
    <n v="-1"/>
    <n v="44.028016002679202"/>
    <n v="-1"/>
    <n v="1.81037174508369"/>
    <n v="-1"/>
    <x v="10"/>
    <x v="0"/>
    <x v="0"/>
  </r>
  <r>
    <n v="5079"/>
    <n v="6639"/>
    <m/>
    <x v="3"/>
    <n v="11"/>
    <n v="112"/>
    <n v="-1"/>
    <n v="448"/>
    <n v="-1"/>
    <n v="38.473912859766202"/>
    <n v="-1"/>
    <n v="11.7450579469724"/>
    <n v="-1"/>
    <n v="6.8394950048696304"/>
    <n v="-1"/>
    <n v="8.0823725251365204"/>
    <n v="-1"/>
    <x v="10"/>
    <x v="1"/>
    <x v="0"/>
  </r>
  <r>
    <n v="5079"/>
    <n v="6640"/>
    <m/>
    <x v="3"/>
    <n v="11"/>
    <n v="679"/>
    <n v="-1"/>
    <n v="2716"/>
    <n v="-1"/>
    <n v="12.5278741891353"/>
    <n v="-1"/>
    <n v="151.24502943156301"/>
    <n v="-1"/>
    <n v="90.841516221486401"/>
    <n v="-1"/>
    <n v="1.3260178663409901"/>
    <n v="-1"/>
    <x v="10"/>
    <x v="2"/>
    <x v="0"/>
  </r>
  <r>
    <n v="5079"/>
    <n v="6641"/>
    <m/>
    <x v="3"/>
    <n v="11"/>
    <n v="87"/>
    <n v="-1"/>
    <n v="348"/>
    <n v="-1"/>
    <n v="30.362445532215499"/>
    <n v="-1"/>
    <n v="46.741485404542097"/>
    <n v="-1"/>
    <n v="33.249734703769398"/>
    <n v="-1"/>
    <n v="9.7466306518937103"/>
    <n v="-1"/>
    <x v="10"/>
    <x v="3"/>
    <x v="0"/>
  </r>
  <r>
    <n v="5079"/>
    <n v="6642"/>
    <m/>
    <x v="3"/>
    <n v="11"/>
    <n v="493"/>
    <n v="-1"/>
    <n v="1972"/>
    <n v="-1"/>
    <n v="38.002779208052203"/>
    <n v="-1"/>
    <n v="44.351053445564901"/>
    <n v="-1"/>
    <n v="26.154865366955299"/>
    <n v="-1"/>
    <n v="1.82829441847867"/>
    <n v="-1"/>
    <x v="10"/>
    <x v="4"/>
    <x v="0"/>
  </r>
  <r>
    <n v="5079"/>
    <n v="6644"/>
    <m/>
    <x v="3"/>
    <n v="11"/>
    <n v="1078"/>
    <n v="-1"/>
    <n v="4312"/>
    <n v="-1"/>
    <n v="31.356734386863099"/>
    <n v="-1"/>
    <n v="107.101266504023"/>
    <n v="-1"/>
    <n v="62.0428683881753"/>
    <n v="-1"/>
    <n v="0.834706905135431"/>
    <n v="-1"/>
    <x v="10"/>
    <x v="19"/>
    <x v="0"/>
  </r>
  <r>
    <n v="5079"/>
    <n v="6645"/>
    <m/>
    <x v="3"/>
    <n v="11"/>
    <n v="626"/>
    <n v="-1"/>
    <n v="2504"/>
    <n v="-1"/>
    <n v="53.516982746790902"/>
    <n v="-1"/>
    <n v="42.882354173675203"/>
    <n v="-1"/>
    <n v="26.123232840203901"/>
    <n v="-1"/>
    <n v="1.43894819599215"/>
    <n v="-1"/>
    <x v="10"/>
    <x v="21"/>
    <x v="0"/>
  </r>
  <r>
    <n v="5079"/>
    <n v="6646"/>
    <m/>
    <x v="3"/>
    <n v="11"/>
    <n v="714"/>
    <n v="-1"/>
    <n v="2856"/>
    <n v="-1"/>
    <n v="44.365758464677"/>
    <n v="-1"/>
    <n v="59.666967983556802"/>
    <n v="-1"/>
    <n v="34.5107228999005"/>
    <n v="-1"/>
    <n v="1.2567415827850099"/>
    <n v="-1"/>
    <x v="10"/>
    <x v="18"/>
    <x v="0"/>
  </r>
  <r>
    <n v="5079"/>
    <n v="6647"/>
    <m/>
    <x v="3"/>
    <n v="11"/>
    <n v="368"/>
    <n v="-1"/>
    <n v="1472"/>
    <n v="-1"/>
    <n v="54.541224029504299"/>
    <n v="-1"/>
    <n v="26.7673319092765"/>
    <n v="-1"/>
    <n v="15.547760171041"/>
    <n v="-1"/>
    <n v="2.4430715158649501"/>
    <n v="-1"/>
    <x v="10"/>
    <x v="17"/>
    <x v="0"/>
  </r>
  <r>
    <n v="5079"/>
    <n v="6760"/>
    <m/>
    <x v="3"/>
    <n v="11"/>
    <n v="692"/>
    <n v="-1"/>
    <n v="2768"/>
    <n v="-1"/>
    <n v="12.2933460166382"/>
    <n v="-1"/>
    <n v="159.42069338128201"/>
    <n v="-1"/>
    <n v="92.556912816349495"/>
    <n v="-1"/>
    <n v="1.29811647809928"/>
    <n v="-1"/>
    <x v="10"/>
    <x v="16"/>
    <x v="0"/>
  </r>
  <r>
    <n v="5079"/>
    <n v="6761"/>
    <m/>
    <x v="3"/>
    <n v="11"/>
    <n v="1699"/>
    <n v="-1"/>
    <n v="6796"/>
    <n v="-1"/>
    <n v="32.3101459045659"/>
    <n v="-1"/>
    <n v="162.03054696728699"/>
    <n v="-1"/>
    <n v="95.467700751781905"/>
    <n v="-1"/>
    <n v="0.53268248282115505"/>
    <n v="-1"/>
    <x v="10"/>
    <x v="20"/>
    <x v="0"/>
  </r>
  <r>
    <n v="5079"/>
    <n v="6762"/>
    <m/>
    <x v="3"/>
    <n v="11"/>
    <n v="112"/>
    <n v="-1"/>
    <n v="448"/>
    <n v="-1"/>
    <n v="38.473912859766202"/>
    <n v="-1"/>
    <n v="11.7450579469724"/>
    <n v="-1"/>
    <n v="6.8394950048696304"/>
    <n v="-1"/>
    <n v="8.0823725251365204"/>
    <n v="-1"/>
    <x v="10"/>
    <x v="6"/>
    <x v="0"/>
  </r>
  <r>
    <n v="5079"/>
    <n v="6763"/>
    <m/>
    <x v="3"/>
    <n v="11"/>
    <n v="483"/>
    <n v="-1"/>
    <n v="1932"/>
    <n v="-1"/>
    <n v="37.486120831269098"/>
    <n v="-1"/>
    <n v="42.6059554006832"/>
    <n v="-1"/>
    <n v="25.057943285044399"/>
    <n v="-1"/>
    <n v="1.7962557061528299"/>
    <n v="-1"/>
    <x v="10"/>
    <x v="7"/>
    <x v="0"/>
  </r>
  <r>
    <n v="5079"/>
    <n v="6764"/>
    <m/>
    <x v="3"/>
    <n v="11"/>
    <n v="104"/>
    <n v="-1"/>
    <n v="416"/>
    <n v="-1"/>
    <n v="38.820507343893397"/>
    <n v="-1"/>
    <n v="10.248559724982499"/>
    <n v="-1"/>
    <n v="5.9465982674086799"/>
    <n v="-1"/>
    <n v="8.4547247632384703"/>
    <n v="-1"/>
    <x v="10"/>
    <x v="8"/>
    <x v="0"/>
  </r>
  <r>
    <n v="5079"/>
    <n v="6765"/>
    <m/>
    <x v="3"/>
    <n v="11"/>
    <n v="70"/>
    <n v="-1"/>
    <n v="280"/>
    <n v="-1"/>
    <n v="18.254127662924301"/>
    <n v="-1"/>
    <n v="81.076686253510601"/>
    <n v="-1"/>
    <n v="48.078166516403698"/>
    <n v="-1"/>
    <n v="12.416276374288699"/>
    <n v="-1"/>
    <x v="10"/>
    <x v="9"/>
    <x v="0"/>
  </r>
  <r>
    <n v="5079"/>
    <n v="6767"/>
    <m/>
    <x v="3"/>
    <n v="11"/>
    <n v="86"/>
    <n v="-1"/>
    <n v="344"/>
    <n v="-1"/>
    <n v="47.811850329275202"/>
    <n v="-1"/>
    <n v="6.7860051494363098"/>
    <n v="-1"/>
    <n v="4.7776106304873203"/>
    <n v="-1"/>
    <n v="10.082124362368701"/>
    <n v="-1"/>
    <x v="10"/>
    <x v="10"/>
    <x v="0"/>
  </r>
  <r>
    <n v="5079"/>
    <n v="6768"/>
    <m/>
    <x v="3"/>
    <n v="11"/>
    <n v="181"/>
    <n v="-1"/>
    <n v="724"/>
    <n v="-1"/>
    <n v="36.6736512044899"/>
    <n v="-1"/>
    <n v="20.688391890049999"/>
    <n v="-1"/>
    <n v="12.058495232625701"/>
    <n v="-1"/>
    <n v="4.4902608521543899"/>
    <n v="-1"/>
    <x v="10"/>
    <x v="11"/>
    <x v="0"/>
  </r>
  <r>
    <n v="5079"/>
    <n v="6770"/>
    <m/>
    <x v="3"/>
    <n v="11"/>
    <n v="513"/>
    <n v="-1"/>
    <n v="2052"/>
    <n v="-1"/>
    <n v="5.2320027326572598"/>
    <n v="-1"/>
    <n v="171.86850451960001"/>
    <n v="-1"/>
    <n v="99.968471186544605"/>
    <n v="-1"/>
    <n v="1.7569854895338399"/>
    <n v="-1"/>
    <x v="10"/>
    <x v="15"/>
    <x v="0"/>
  </r>
  <r>
    <n v="5079"/>
    <n v="6775"/>
    <m/>
    <x v="3"/>
    <n v="11"/>
    <n v="121"/>
    <n v="-1"/>
    <n v="484"/>
    <n v="-1"/>
    <n v="37.787293709889099"/>
    <n v="-1"/>
    <n v="12.9522159638994"/>
    <n v="-1"/>
    <n v="7.5138066995530401"/>
    <n v="-1"/>
    <n v="7.3863649616796598"/>
    <n v="-1"/>
    <x v="10"/>
    <x v="12"/>
    <x v="0"/>
  </r>
  <r>
    <n v="5079"/>
    <n v="6776"/>
    <m/>
    <x v="3"/>
    <n v="11"/>
    <n v="104"/>
    <n v="-1"/>
    <n v="416"/>
    <n v="-1"/>
    <n v="38.851935410698999"/>
    <n v="-1"/>
    <n v="10.2665352931835"/>
    <n v="-1"/>
    <n v="5.95702836545059"/>
    <n v="-1"/>
    <n v="8.4534604923067196"/>
    <n v="-1"/>
    <x v="10"/>
    <x v="13"/>
    <x v="0"/>
  </r>
  <r>
    <n v="5079"/>
    <n v="6777"/>
    <m/>
    <x v="3"/>
    <n v="11"/>
    <n v="198"/>
    <n v="-1"/>
    <n v="792"/>
    <n v="-1"/>
    <n v="37.146573108033799"/>
    <n v="-1"/>
    <n v="19.143884489122701"/>
    <n v="-1"/>
    <n v="11.150831800596301"/>
    <n v="-1"/>
    <n v="4.5486155665250401"/>
    <n v="-1"/>
    <x v="10"/>
    <x v="14"/>
    <x v="0"/>
  </r>
  <r>
    <n v="5079"/>
    <n v="2959"/>
    <m/>
    <x v="3"/>
    <n v="12"/>
    <n v="207"/>
    <n v="-1"/>
    <n v="828"/>
    <n v="-1"/>
    <n v="46.904320922868997"/>
    <n v="-1"/>
    <n v="16.6542954990257"/>
    <n v="-1"/>
    <n v="14.8814721895308"/>
    <n v="-1"/>
    <n v="4.2909122810328304"/>
    <n v="-1"/>
    <x v="11"/>
    <x v="0"/>
    <x v="0"/>
  </r>
  <r>
    <n v="5079"/>
    <n v="3659"/>
    <m/>
    <x v="3"/>
    <n v="12"/>
    <n v="503"/>
    <n v="-1"/>
    <n v="2012"/>
    <n v="-1"/>
    <n v="37.617281291671297"/>
    <n v="-1"/>
    <n v="40.6646417042666"/>
    <n v="-1"/>
    <n v="35.050323020929902"/>
    <n v="-1"/>
    <n v="1.7822201320854201"/>
    <n v="-1"/>
    <x v="11"/>
    <x v="0"/>
    <x v="0"/>
  </r>
  <r>
    <n v="5079"/>
    <n v="3660"/>
    <m/>
    <x v="3"/>
    <n v="12"/>
    <n v="1669"/>
    <n v="-1"/>
    <n v="6676"/>
    <n v="-1"/>
    <n v="31.149542876541901"/>
    <n v="-1"/>
    <n v="116.092653575192"/>
    <n v="-1"/>
    <n v="99.907127732485094"/>
    <n v="-1"/>
    <n v="0.53860901058282395"/>
    <n v="-1"/>
    <x v="11"/>
    <x v="0"/>
    <x v="0"/>
  </r>
  <r>
    <n v="5079"/>
    <n v="4524"/>
    <m/>
    <x v="3"/>
    <n v="12"/>
    <n v="397"/>
    <n v="-1"/>
    <n v="1588"/>
    <n v="-1"/>
    <n v="26.8429376332668"/>
    <n v="-1"/>
    <n v="78.346478942610005"/>
    <n v="-1"/>
    <n v="68.2367581751367"/>
    <n v="-1"/>
    <n v="2.19671844022636"/>
    <n v="-1"/>
    <x v="11"/>
    <x v="0"/>
    <x v="0"/>
  </r>
  <r>
    <n v="5079"/>
    <n v="4949"/>
    <m/>
    <x v="3"/>
    <n v="12"/>
    <n v="516"/>
    <n v="-1"/>
    <n v="2064"/>
    <n v="-1"/>
    <n v="7.5747460234102997"/>
    <n v="-1"/>
    <n v="117.32449509776799"/>
    <n v="-1"/>
    <n v="100"/>
    <n v="-1"/>
    <n v="1.74219763699151"/>
    <n v="-1"/>
    <x v="11"/>
    <x v="0"/>
    <x v="0"/>
  </r>
  <r>
    <n v="5079"/>
    <n v="4950"/>
    <m/>
    <x v="3"/>
    <n v="12"/>
    <n v="1667"/>
    <n v="-1"/>
    <n v="6668"/>
    <n v="-1"/>
    <n v="30.710384072788699"/>
    <n v="-1"/>
    <n v="115.965115321111"/>
    <n v="-1"/>
    <n v="99.795532412812705"/>
    <n v="-1"/>
    <n v="0.539931788659613"/>
    <n v="-1"/>
    <x v="11"/>
    <x v="0"/>
    <x v="0"/>
  </r>
  <r>
    <n v="5079"/>
    <n v="4951"/>
    <m/>
    <x v="3"/>
    <n v="12"/>
    <n v="1675"/>
    <n v="-1"/>
    <n v="6700"/>
    <n v="-1"/>
    <n v="30.876662141342301"/>
    <n v="-1"/>
    <n v="115.142905335021"/>
    <n v="-1"/>
    <n v="99.071168604999002"/>
    <n v="-1"/>
    <n v="0.53770589441002103"/>
    <n v="-1"/>
    <x v="11"/>
    <x v="0"/>
    <x v="0"/>
  </r>
  <r>
    <n v="5079"/>
    <n v="4953"/>
    <m/>
    <x v="3"/>
    <n v="12"/>
    <n v="274"/>
    <n v="-1"/>
    <n v="1096"/>
    <n v="-1"/>
    <n v="36.325088157365002"/>
    <n v="-1"/>
    <n v="26.047976580325301"/>
    <n v="-1"/>
    <n v="22.330028129578299"/>
    <n v="-1"/>
    <n v="3.1877762934831901"/>
    <n v="-1"/>
    <x v="11"/>
    <x v="0"/>
    <x v="0"/>
  </r>
  <r>
    <n v="5079"/>
    <n v="4954"/>
    <m/>
    <x v="3"/>
    <n v="12"/>
    <n v="86"/>
    <n v="-1"/>
    <n v="344"/>
    <n v="-1"/>
    <n v="43.461260151266202"/>
    <n v="-1"/>
    <n v="8.4548667350586193"/>
    <n v="-1"/>
    <n v="8.5525545021768092"/>
    <n v="-1"/>
    <n v="10.1306124382047"/>
    <n v="-1"/>
    <x v="11"/>
    <x v="0"/>
    <x v="0"/>
  </r>
  <r>
    <n v="5079"/>
    <n v="6357"/>
    <m/>
    <x v="3"/>
    <n v="12"/>
    <n v="201"/>
    <n v="-1"/>
    <n v="804"/>
    <n v="-1"/>
    <n v="44.031557630347301"/>
    <n v="-1"/>
    <n v="17.5281213434946"/>
    <n v="-1"/>
    <n v="15.501815484084499"/>
    <n v="-1"/>
    <n v="4.2983301977430903"/>
    <n v="-1"/>
    <x v="11"/>
    <x v="0"/>
    <x v="0"/>
  </r>
  <r>
    <n v="5079"/>
    <n v="6368"/>
    <m/>
    <x v="3"/>
    <n v="12"/>
    <n v="505"/>
    <n v="-1"/>
    <n v="2020"/>
    <n v="-1"/>
    <n v="26.8008924794241"/>
    <n v="-1"/>
    <n v="68.4888537203597"/>
    <n v="-1"/>
    <n v="58.852081567470798"/>
    <n v="-1"/>
    <n v="1.77356322630208"/>
    <n v="-1"/>
    <x v="11"/>
    <x v="0"/>
    <x v="0"/>
  </r>
  <r>
    <n v="5079"/>
    <n v="6639"/>
    <m/>
    <x v="3"/>
    <n v="12"/>
    <n v="125"/>
    <n v="-1"/>
    <n v="500"/>
    <n v="-1"/>
    <n v="39.340152322767203"/>
    <n v="-1"/>
    <n v="12.8427482566123"/>
    <n v="-1"/>
    <n v="7.4347608753881502"/>
    <n v="-1"/>
    <n v="7.2294259169641801"/>
    <n v="-1"/>
    <x v="11"/>
    <x v="1"/>
    <x v="0"/>
  </r>
  <r>
    <n v="5079"/>
    <n v="6640"/>
    <m/>
    <x v="3"/>
    <n v="12"/>
    <n v="671"/>
    <n v="-1"/>
    <n v="2684"/>
    <n v="-1"/>
    <n v="12.1418492260288"/>
    <n v="-1"/>
    <n v="152.241488387993"/>
    <n v="-1"/>
    <n v="91.128928318415106"/>
    <n v="-1"/>
    <n v="1.3397295122291799"/>
    <n v="-1"/>
    <x v="11"/>
    <x v="2"/>
    <x v="0"/>
  </r>
  <r>
    <n v="5079"/>
    <n v="6641"/>
    <m/>
    <x v="3"/>
    <n v="12"/>
    <n v="90"/>
    <n v="-1"/>
    <n v="360"/>
    <n v="-1"/>
    <n v="28.693333480079598"/>
    <n v="-1"/>
    <n v="50.241412795378601"/>
    <n v="-1"/>
    <n v="32.532249625090003"/>
    <n v="-1"/>
    <n v="9.8186614134721797"/>
    <n v="-1"/>
    <x v="11"/>
    <x v="3"/>
    <x v="0"/>
  </r>
  <r>
    <n v="5079"/>
    <n v="6642"/>
    <m/>
    <x v="3"/>
    <n v="12"/>
    <n v="502"/>
    <n v="-1"/>
    <n v="2008"/>
    <n v="-1"/>
    <n v="36.780605179940501"/>
    <n v="-1"/>
    <n v="45.206592423846402"/>
    <n v="-1"/>
    <n v="26.766327885432499"/>
    <n v="-1"/>
    <n v="1.7962390595864799"/>
    <n v="-1"/>
    <x v="11"/>
    <x v="4"/>
    <x v="0"/>
  </r>
  <r>
    <n v="5079"/>
    <n v="6644"/>
    <m/>
    <x v="3"/>
    <n v="12"/>
    <n v="1082"/>
    <n v="-1"/>
    <n v="4328"/>
    <n v="-1"/>
    <n v="31.5098293863661"/>
    <n v="-1"/>
    <n v="118.252135846629"/>
    <n v="-1"/>
    <n v="68.478516983140693"/>
    <n v="-1"/>
    <n v="0.83186386045632199"/>
    <n v="-1"/>
    <x v="11"/>
    <x v="19"/>
    <x v="0"/>
  </r>
  <r>
    <n v="5079"/>
    <n v="6645"/>
    <m/>
    <x v="3"/>
    <n v="12"/>
    <n v="577"/>
    <n v="-1"/>
    <n v="2308"/>
    <n v="-1"/>
    <n v="54.281560793193897"/>
    <n v="-1"/>
    <n v="39.870811132139799"/>
    <n v="-1"/>
    <n v="24.257814793983901"/>
    <n v="-1"/>
    <n v="1.5569192602491"/>
    <n v="-1"/>
    <x v="11"/>
    <x v="21"/>
    <x v="0"/>
  </r>
  <r>
    <n v="5079"/>
    <n v="6646"/>
    <m/>
    <x v="3"/>
    <n v="12"/>
    <n v="720"/>
    <n v="-1"/>
    <n v="2880"/>
    <n v="-1"/>
    <n v="44.894761859171297"/>
    <n v="-1"/>
    <n v="59.132317229138998"/>
    <n v="-1"/>
    <n v="34.215720180932102"/>
    <n v="-1"/>
    <n v="1.2474622209092201"/>
    <n v="-1"/>
    <x v="11"/>
    <x v="18"/>
    <x v="0"/>
  </r>
  <r>
    <n v="5079"/>
    <n v="6647"/>
    <m/>
    <x v="3"/>
    <n v="12"/>
    <n v="360"/>
    <n v="-1"/>
    <n v="1440"/>
    <n v="-1"/>
    <n v="54.8700179964314"/>
    <n v="-1"/>
    <n v="26.178736130146799"/>
    <n v="-1"/>
    <n v="15.191844566613799"/>
    <n v="-1"/>
    <n v="2.4913563368707501"/>
    <n v="-1"/>
    <x v="11"/>
    <x v="17"/>
    <x v="0"/>
  </r>
  <r>
    <n v="5079"/>
    <n v="6760"/>
    <m/>
    <x v="3"/>
    <n v="12"/>
    <n v="685"/>
    <n v="-1"/>
    <n v="2740"/>
    <n v="-1"/>
    <n v="11.9014354808711"/>
    <n v="-1"/>
    <n v="158.999275479072"/>
    <n v="-1"/>
    <n v="92.592329763073295"/>
    <n v="-1"/>
    <n v="1.3155575427728201"/>
    <n v="-1"/>
    <x v="11"/>
    <x v="16"/>
    <x v="0"/>
  </r>
  <r>
    <n v="5079"/>
    <n v="6761"/>
    <m/>
    <x v="3"/>
    <n v="12"/>
    <n v="1670"/>
    <n v="-1"/>
    <n v="6680"/>
    <n v="-1"/>
    <n v="31.7249936179131"/>
    <n v="-1"/>
    <n v="162.13376884142701"/>
    <n v="-1"/>
    <n v="95.758689365571598"/>
    <n v="-1"/>
    <n v="0.54157900518273505"/>
    <n v="-1"/>
    <x v="11"/>
    <x v="20"/>
    <x v="0"/>
  </r>
  <r>
    <n v="5079"/>
    <n v="6762"/>
    <m/>
    <x v="3"/>
    <n v="12"/>
    <n v="125"/>
    <n v="-1"/>
    <n v="500"/>
    <n v="-1"/>
    <n v="39.340152322767203"/>
    <n v="-1"/>
    <n v="12.8427482566123"/>
    <n v="-1"/>
    <n v="7.4347608753881502"/>
    <n v="-1"/>
    <n v="7.2294259169641801"/>
    <n v="-1"/>
    <x v="11"/>
    <x v="6"/>
    <x v="0"/>
  </r>
  <r>
    <n v="5079"/>
    <n v="6763"/>
    <m/>
    <x v="3"/>
    <n v="12"/>
    <n v="503"/>
    <n v="-1"/>
    <n v="2012"/>
    <n v="-1"/>
    <n v="36.840335658347101"/>
    <n v="-1"/>
    <n v="45.430781880924201"/>
    <n v="-1"/>
    <n v="27.046736535329199"/>
    <n v="-1"/>
    <n v="1.74667691471925"/>
    <n v="-1"/>
    <x v="11"/>
    <x v="7"/>
    <x v="0"/>
  </r>
  <r>
    <n v="5079"/>
    <n v="6764"/>
    <m/>
    <x v="3"/>
    <n v="12"/>
    <n v="124"/>
    <n v="-1"/>
    <n v="496"/>
    <n v="-1"/>
    <n v="38.833426828273602"/>
    <n v="-1"/>
    <n v="12.117762631753701"/>
    <n v="-1"/>
    <n v="7.0083440216322099"/>
    <n v="-1"/>
    <n v="7.2131243552580999"/>
    <n v="-1"/>
    <x v="11"/>
    <x v="8"/>
    <x v="0"/>
  </r>
  <r>
    <n v="5079"/>
    <n v="6765"/>
    <m/>
    <x v="3"/>
    <n v="12"/>
    <n v="85"/>
    <n v="-1"/>
    <n v="340"/>
    <n v="-1"/>
    <n v="22.331306423225701"/>
    <n v="-1"/>
    <n v="77.844602287400704"/>
    <n v="-1"/>
    <n v="44.839005159193398"/>
    <n v="-1"/>
    <n v="10.632275280759799"/>
    <n v="-1"/>
    <x v="11"/>
    <x v="9"/>
    <x v="0"/>
  </r>
  <r>
    <n v="5079"/>
    <n v="6767"/>
    <m/>
    <x v="3"/>
    <n v="12"/>
    <n v="88"/>
    <n v="-1"/>
    <n v="352"/>
    <n v="-1"/>
    <n v="45.670761016864503"/>
    <n v="-1"/>
    <n v="6.9827631983248502"/>
    <n v="-1"/>
    <n v="4.59471783665572"/>
    <n v="-1"/>
    <n v="10.021041541497"/>
    <n v="-1"/>
    <x v="11"/>
    <x v="10"/>
    <x v="0"/>
  </r>
  <r>
    <n v="5079"/>
    <n v="6768"/>
    <m/>
    <x v="3"/>
    <n v="12"/>
    <n v="278"/>
    <n v="-1"/>
    <n v="1112"/>
    <n v="-1"/>
    <n v="34.828711724075603"/>
    <n v="-1"/>
    <n v="38.409053443410599"/>
    <n v="-1"/>
    <n v="22.5467473581711"/>
    <n v="-1"/>
    <n v="3.1523339942109398"/>
    <n v="-1"/>
    <x v="11"/>
    <x v="11"/>
    <x v="0"/>
  </r>
  <r>
    <n v="5079"/>
    <n v="6770"/>
    <m/>
    <x v="3"/>
    <n v="12"/>
    <n v="530"/>
    <n v="-1"/>
    <n v="2120"/>
    <n v="-1"/>
    <n v="5.9689808649200202"/>
    <n v="-1"/>
    <n v="171.34579761976599"/>
    <n v="-1"/>
    <n v="100"/>
    <n v="-1"/>
    <n v="1.69336974311426"/>
    <n v="-1"/>
    <x v="11"/>
    <x v="15"/>
    <x v="0"/>
  </r>
  <r>
    <n v="5079"/>
    <n v="6775"/>
    <m/>
    <x v="3"/>
    <n v="12"/>
    <n v="127"/>
    <n v="-1"/>
    <n v="508"/>
    <n v="-1"/>
    <n v="38.754204907476002"/>
    <n v="-1"/>
    <n v="13.2572653168142"/>
    <n v="-1"/>
    <n v="7.78548105065319"/>
    <n v="-1"/>
    <n v="6.9980921407371497"/>
    <n v="-1"/>
    <x v="11"/>
    <x v="12"/>
    <x v="0"/>
  </r>
  <r>
    <n v="5079"/>
    <n v="6776"/>
    <m/>
    <x v="3"/>
    <n v="12"/>
    <n v="123"/>
    <n v="-1"/>
    <n v="492"/>
    <n v="-1"/>
    <n v="38.838896904194002"/>
    <n v="-1"/>
    <n v="12.1518742450851"/>
    <n v="-1"/>
    <n v="7.0244826479466802"/>
    <n v="-1"/>
    <n v="7.2616843957361503"/>
    <n v="-1"/>
    <x v="11"/>
    <x v="13"/>
    <x v="0"/>
  </r>
  <r>
    <n v="5079"/>
    <n v="6777"/>
    <m/>
    <x v="3"/>
    <n v="12"/>
    <n v="263"/>
    <n v="-1"/>
    <n v="1052"/>
    <n v="-1"/>
    <n v="34.965019634659903"/>
    <n v="-1"/>
    <n v="34.910487131483698"/>
    <n v="-1"/>
    <n v="20.5160830066533"/>
    <n v="-1"/>
    <n v="3.4306414899082198"/>
    <n v="-1"/>
    <x v="11"/>
    <x v="14"/>
    <x v="0"/>
  </r>
  <r>
    <n v="5079"/>
    <n v="2959"/>
    <m/>
    <x v="3"/>
    <n v="0"/>
    <n v="2880"/>
    <n v="-1"/>
    <n v="960"/>
    <n v="-1"/>
    <n v="47.081540726943402"/>
    <n v="-1"/>
    <n v="19.037697765225602"/>
    <n v="-1"/>
    <n v="17.258410978076899"/>
    <n v="-1"/>
    <n v="3.7278517425378599"/>
    <n v="-1"/>
    <x v="12"/>
    <x v="0"/>
    <x v="0"/>
  </r>
  <r>
    <n v="5079"/>
    <n v="3659"/>
    <m/>
    <x v="3"/>
    <n v="0"/>
    <n v="6212"/>
    <n v="-1"/>
    <n v="2070.6666666666702"/>
    <n v="-1"/>
    <n v="38.036371107973103"/>
    <n v="-1"/>
    <n v="42.078418147815199"/>
    <n v="-1"/>
    <n v="36.948161093798902"/>
    <n v="-1"/>
    <n v="1.7323984975167901"/>
    <n v="-1"/>
    <x v="12"/>
    <x v="0"/>
    <x v="0"/>
  </r>
  <r>
    <n v="5079"/>
    <n v="3660"/>
    <m/>
    <x v="3"/>
    <n v="0"/>
    <n v="20649"/>
    <n v="-1"/>
    <n v="6883"/>
    <n v="-1"/>
    <n v="35.768502110089102"/>
    <n v="-1"/>
    <n v="110.10163174413699"/>
    <n v="-1"/>
    <n v="95.768821615218698"/>
    <n v="-1"/>
    <n v="0.52324112866334005"/>
    <n v="-1"/>
    <x v="12"/>
    <x v="0"/>
    <x v="0"/>
  </r>
  <r>
    <n v="5079"/>
    <n v="4524"/>
    <m/>
    <x v="3"/>
    <n v="0"/>
    <n v="4973"/>
    <n v="-1"/>
    <n v="1657.6666666666699"/>
    <n v="-1"/>
    <n v="27.159799300395399"/>
    <n v="-1"/>
    <n v="81.881468846036199"/>
    <n v="-1"/>
    <n v="72.143468940065105"/>
    <n v="-1"/>
    <n v="2.1179541869644898"/>
    <n v="-1"/>
    <x v="12"/>
    <x v="0"/>
    <x v="0"/>
  </r>
  <r>
    <n v="5079"/>
    <n v="4949"/>
    <m/>
    <x v="3"/>
    <n v="0"/>
    <n v="7872"/>
    <n v="-1"/>
    <n v="2624"/>
    <n v="-1"/>
    <n v="31.806511251272401"/>
    <n v="-1"/>
    <n v="83.345664971032605"/>
    <n v="-1"/>
    <n v="71.166399923732001"/>
    <n v="-1"/>
    <n v="1.37091629933241"/>
    <n v="-1"/>
    <x v="12"/>
    <x v="0"/>
    <x v="0"/>
  </r>
  <r>
    <n v="5079"/>
    <n v="4950"/>
    <m/>
    <x v="3"/>
    <n v="0"/>
    <n v="20581"/>
    <n v="-1"/>
    <n v="6860.3333333333303"/>
    <n v="-1"/>
    <n v="33.714454251417799"/>
    <n v="-1"/>
    <n v="110.893673270067"/>
    <n v="-1"/>
    <n v="96.479748744214703"/>
    <n v="-1"/>
    <n v="0.52496161680021802"/>
    <n v="-1"/>
    <x v="12"/>
    <x v="0"/>
    <x v="0"/>
  </r>
  <r>
    <n v="5079"/>
    <n v="4951"/>
    <m/>
    <x v="3"/>
    <n v="0"/>
    <n v="20701"/>
    <n v="-1"/>
    <n v="6900.3333333333303"/>
    <n v="-1"/>
    <n v="35.923237382201798"/>
    <n v="-1"/>
    <n v="108.088920835175"/>
    <n v="-1"/>
    <n v="94.012642139440004"/>
    <n v="-1"/>
    <n v="0.52192693533266499"/>
    <n v="-1"/>
    <x v="12"/>
    <x v="0"/>
    <x v="0"/>
  </r>
  <r>
    <n v="5079"/>
    <n v="4953"/>
    <m/>
    <x v="3"/>
    <n v="0"/>
    <n v="2718"/>
    <n v="-1"/>
    <n v="906"/>
    <n v="-1"/>
    <n v="36.500873453050303"/>
    <n v="-1"/>
    <n v="22.349530250043401"/>
    <n v="-1"/>
    <n v="19.207770214135"/>
    <n v="-1"/>
    <n v="3.8243189575225802"/>
    <n v="-1"/>
    <x v="12"/>
    <x v="0"/>
    <x v="0"/>
  </r>
  <r>
    <n v="5079"/>
    <n v="4954"/>
    <m/>
    <x v="3"/>
    <n v="0"/>
    <n v="1346"/>
    <n v="-1"/>
    <n v="448.66666666666703"/>
    <n v="-1"/>
    <n v="40.575778712524503"/>
    <n v="-1"/>
    <n v="21.817610556217499"/>
    <n v="-1"/>
    <n v="22.994098639328001"/>
    <n v="-1"/>
    <n v="7.8602962384526602"/>
    <n v="-1"/>
    <x v="12"/>
    <x v="0"/>
    <x v="0"/>
  </r>
  <r>
    <n v="5079"/>
    <n v="6357"/>
    <m/>
    <x v="3"/>
    <n v="0"/>
    <n v="2534"/>
    <n v="-1"/>
    <n v="844.66666666666697"/>
    <n v="-1"/>
    <n v="43.914978537803499"/>
    <n v="-1"/>
    <n v="18.5257909461717"/>
    <n v="-1"/>
    <n v="16.8475118100252"/>
    <n v="-1"/>
    <n v="4.1813783120370802"/>
    <n v="-1"/>
    <x v="12"/>
    <x v="0"/>
    <x v="0"/>
  </r>
  <r>
    <n v="5079"/>
    <n v="6368"/>
    <m/>
    <x v="3"/>
    <n v="0"/>
    <n v="6182"/>
    <n v="-1"/>
    <n v="2060.6666666666702"/>
    <n v="-1"/>
    <n v="31.661644927117401"/>
    <n v="-1"/>
    <n v="55.903565600487802"/>
    <n v="-1"/>
    <n v="49.060206121845397"/>
    <n v="-1"/>
    <n v="1.73597478737577"/>
    <n v="-1"/>
    <x v="12"/>
    <x v="0"/>
    <x v="0"/>
  </r>
  <r>
    <n v="5079"/>
    <n v="6639"/>
    <m/>
    <x v="3"/>
    <n v="0"/>
    <n v="1318"/>
    <n v="-1"/>
    <n v="439.33333333333297"/>
    <n v="-1"/>
    <n v="39.396237897472197"/>
    <n v="-1"/>
    <n v="12.0874324504281"/>
    <n v="-1"/>
    <n v="6.9916136046904898"/>
    <n v="-1"/>
    <n v="8.2047660210129401"/>
    <n v="-1"/>
    <x v="12"/>
    <x v="1"/>
    <x v="0"/>
  </r>
  <r>
    <n v="5079"/>
    <n v="6640"/>
    <m/>
    <x v="3"/>
    <n v="0"/>
    <n v="8595"/>
    <n v="-1"/>
    <n v="2865"/>
    <n v="-1"/>
    <n v="25.7486918136123"/>
    <n v="-1"/>
    <n v="109.977092103315"/>
    <n v="-1"/>
    <n v="67.507573438286997"/>
    <n v="-1"/>
    <n v="1.25318575193865"/>
    <n v="-1"/>
    <x v="12"/>
    <x v="2"/>
    <x v="0"/>
  </r>
  <r>
    <n v="5079"/>
    <n v="6641"/>
    <m/>
    <x v="3"/>
    <n v="0"/>
    <n v="1346"/>
    <n v="-1"/>
    <n v="448.66666666666703"/>
    <n v="-1"/>
    <n v="30.475504629646899"/>
    <n v="-1"/>
    <n v="51.154263511734598"/>
    <n v="-1"/>
    <n v="35.4305349786558"/>
    <n v="-1"/>
    <n v="7.7552639864524799"/>
    <n v="-1"/>
    <x v="12"/>
    <x v="3"/>
    <x v="0"/>
  </r>
  <r>
    <n v="5079"/>
    <n v="6642"/>
    <m/>
    <x v="3"/>
    <n v="0"/>
    <n v="6196"/>
    <n v="-1"/>
    <n v="2065.3333333333298"/>
    <n v="-1"/>
    <n v="37.711352922579898"/>
    <n v="-1"/>
    <n v="45.898181882409901"/>
    <n v="-1"/>
    <n v="27.8958175239135"/>
    <n v="-1"/>
    <n v="1.7403897023810599"/>
    <n v="-1"/>
    <x v="12"/>
    <x v="4"/>
    <x v="0"/>
  </r>
  <r>
    <n v="5079"/>
    <n v="6644"/>
    <m/>
    <x v="3"/>
    <n v="0"/>
    <n v="12720"/>
    <n v="-1"/>
    <n v="4240"/>
    <n v="-1"/>
    <n v="31.599115937344099"/>
    <n v="-1"/>
    <n v="108.525266279034"/>
    <n v="-1"/>
    <n v="62.942503835332801"/>
    <n v="-1"/>
    <n v="0.84893699015711799"/>
    <n v="-1"/>
    <x v="12"/>
    <x v="19"/>
    <x v="0"/>
  </r>
  <r>
    <n v="5079"/>
    <n v="6645"/>
    <m/>
    <x v="3"/>
    <n v="0"/>
    <n v="7849"/>
    <n v="-1"/>
    <n v="2616.3333333333298"/>
    <n v="-1"/>
    <n v="53.326367431238197"/>
    <n v="-1"/>
    <n v="45.662170216631203"/>
    <n v="-1"/>
    <n v="28.936432844818199"/>
    <n v="-1"/>
    <n v="1.3706263955720399"/>
    <n v="-1"/>
    <x v="12"/>
    <x v="21"/>
    <x v="0"/>
  </r>
  <r>
    <n v="5079"/>
    <n v="6646"/>
    <m/>
    <x v="3"/>
    <n v="0"/>
    <n v="8475"/>
    <n v="-1"/>
    <n v="2825"/>
    <n v="-1"/>
    <n v="44.666657382405702"/>
    <n v="-1"/>
    <n v="58.954983022289703"/>
    <n v="-1"/>
    <n v="34.174288260368499"/>
    <n v="-1"/>
    <n v="1.2730559464145199"/>
    <n v="-1"/>
    <x v="12"/>
    <x v="18"/>
    <x v="0"/>
  </r>
  <r>
    <n v="5079"/>
    <n v="6647"/>
    <m/>
    <x v="3"/>
    <n v="0"/>
    <n v="4223"/>
    <n v="-1"/>
    <n v="1407.6666666666699"/>
    <n v="-1"/>
    <n v="54.734435712690399"/>
    <n v="-1"/>
    <n v="25.811836582284201"/>
    <n v="-1"/>
    <n v="14.9853793831427"/>
    <n v="-1"/>
    <n v="2.5566431325232699"/>
    <n v="-1"/>
    <x v="12"/>
    <x v="17"/>
    <x v="0"/>
  </r>
  <r>
    <n v="5079"/>
    <n v="6760"/>
    <m/>
    <x v="3"/>
    <n v="0"/>
    <n v="8379"/>
    <n v="-1"/>
    <n v="2793"/>
    <n v="-1"/>
    <n v="16.559568318004501"/>
    <n v="-1"/>
    <n v="145.64563638650699"/>
    <n v="-1"/>
    <n v="85.650767538889895"/>
    <n v="-1"/>
    <n v="1.2885905305165299"/>
    <n v="-1"/>
    <x v="12"/>
    <x v="16"/>
    <x v="0"/>
  </r>
  <r>
    <n v="5079"/>
    <n v="6761"/>
    <m/>
    <x v="3"/>
    <n v="0"/>
    <n v="20654"/>
    <n v="-1"/>
    <n v="6884.6666666666697"/>
    <n v="-1"/>
    <n v="35.984865819901501"/>
    <n v="-1"/>
    <n v="145.43549655811199"/>
    <n v="-1"/>
    <n v="87.180936849880993"/>
    <n v="-1"/>
    <n v="0.52554875044760196"/>
    <n v="-1"/>
    <x v="12"/>
    <x v="20"/>
    <x v="0"/>
  </r>
  <r>
    <n v="5079"/>
    <n v="6762"/>
    <m/>
    <x v="3"/>
    <n v="0"/>
    <n v="1318"/>
    <n v="-1"/>
    <n v="439.33333333333297"/>
    <n v="-1"/>
    <n v="39.396237897472197"/>
    <n v="-1"/>
    <n v="12.0874324504281"/>
    <n v="-1"/>
    <n v="6.9916136046904898"/>
    <n v="-1"/>
    <n v="8.2047660210129401"/>
    <n v="-1"/>
    <x v="12"/>
    <x v="6"/>
    <x v="0"/>
  </r>
  <r>
    <n v="5079"/>
    <n v="6763"/>
    <m/>
    <x v="3"/>
    <n v="0"/>
    <n v="6216"/>
    <n v="-1"/>
    <n v="2072"/>
    <n v="-1"/>
    <n v="37.124820189816099"/>
    <n v="-1"/>
    <n v="47.406844908222403"/>
    <n v="-1"/>
    <n v="28.830757532083901"/>
    <n v="-1"/>
    <n v="1.7077789877193199"/>
    <n v="-1"/>
    <x v="12"/>
    <x v="7"/>
    <x v="0"/>
  </r>
  <r>
    <n v="5079"/>
    <n v="6764"/>
    <m/>
    <x v="3"/>
    <n v="0"/>
    <n v="1201"/>
    <n v="-1"/>
    <n v="400.33333333333297"/>
    <n v="-1"/>
    <n v="38.697408617178702"/>
    <n v="-1"/>
    <n v="10.085985191757"/>
    <n v="-1"/>
    <n v="5.8314990643183497"/>
    <n v="-1"/>
    <n v="8.69913433265023"/>
    <n v="-1"/>
    <x v="12"/>
    <x v="8"/>
    <x v="0"/>
  </r>
  <r>
    <n v="5079"/>
    <n v="6765"/>
    <m/>
    <x v="3"/>
    <n v="0"/>
    <n v="827"/>
    <n v="-1"/>
    <n v="275.66666666666703"/>
    <n v="-1"/>
    <n v="22.433155014925401"/>
    <n v="-1"/>
    <n v="64.522343716132795"/>
    <n v="-1"/>
    <n v="38.116153465720998"/>
    <n v="-1"/>
    <n v="12.214687304657"/>
    <n v="-1"/>
    <x v="12"/>
    <x v="9"/>
    <x v="0"/>
  </r>
  <r>
    <n v="5079"/>
    <n v="6767"/>
    <m/>
    <x v="3"/>
    <n v="0"/>
    <n v="1345"/>
    <n v="-1"/>
    <n v="448.33333333333297"/>
    <n v="-1"/>
    <n v="47.269389912382202"/>
    <n v="-1"/>
    <n v="9.1924846050921296"/>
    <n v="-1"/>
    <n v="6.3678353999704198"/>
    <n v="-1"/>
    <n v="7.80058444420174"/>
    <n v="-1"/>
    <x v="12"/>
    <x v="10"/>
    <x v="0"/>
  </r>
  <r>
    <n v="5079"/>
    <n v="6768"/>
    <m/>
    <x v="3"/>
    <n v="0"/>
    <n v="2722"/>
    <n v="-1"/>
    <n v="907.33333333333303"/>
    <n v="-1"/>
    <n v="35.336410783327899"/>
    <n v="-1"/>
    <n v="30.178643048033699"/>
    <n v="-1"/>
    <n v="17.787993435091099"/>
    <n v="-1"/>
    <n v="3.8182813536126301"/>
    <n v="-1"/>
    <x v="12"/>
    <x v="11"/>
    <x v="0"/>
  </r>
  <r>
    <n v="5079"/>
    <n v="6770"/>
    <m/>
    <x v="3"/>
    <n v="0"/>
    <n v="8017"/>
    <n v="-1"/>
    <n v="2672.3333333333298"/>
    <n v="-1"/>
    <n v="31.570999538176402"/>
    <n v="-1"/>
    <n v="109.073424057759"/>
    <n v="-1"/>
    <n v="63.637523948120602"/>
    <n v="-1"/>
    <n v="1.3469113262486501"/>
    <n v="-1"/>
    <x v="12"/>
    <x v="15"/>
    <x v="0"/>
  </r>
  <r>
    <n v="5079"/>
    <n v="6775"/>
    <m/>
    <x v="3"/>
    <n v="0"/>
    <n v="1195"/>
    <n v="-1"/>
    <n v="398.33333333333297"/>
    <n v="-1"/>
    <n v="38.6501951388083"/>
    <n v="-1"/>
    <n v="10.7767875982167"/>
    <n v="-1"/>
    <n v="6.4128767598428604"/>
    <n v="-1"/>
    <n v="9.0052527975408907"/>
    <n v="-1"/>
    <x v="12"/>
    <x v="12"/>
    <x v="0"/>
  </r>
  <r>
    <n v="5079"/>
    <n v="6776"/>
    <m/>
    <x v="3"/>
    <n v="0"/>
    <n v="1200"/>
    <n v="-1"/>
    <n v="400"/>
    <n v="-1"/>
    <n v="38.731975900706097"/>
    <n v="-1"/>
    <n v="10.090993922425101"/>
    <n v="-1"/>
    <n v="5.8340116443555399"/>
    <n v="-1"/>
    <n v="8.7056023025426601"/>
    <n v="-1"/>
    <x v="12"/>
    <x v="13"/>
    <x v="0"/>
  </r>
  <r>
    <n v="5079"/>
    <n v="6777"/>
    <m/>
    <x v="3"/>
    <n v="0"/>
    <n v="2695"/>
    <n v="-1"/>
    <n v="898.33333333333303"/>
    <n v="-1"/>
    <n v="37.028804503074497"/>
    <n v="-1"/>
    <n v="23.916455769714599"/>
    <n v="-1"/>
    <n v="14.09487200329"/>
    <n v="-1"/>
    <n v="3.9180722750130501"/>
    <n v="-1"/>
    <x v="12"/>
    <x v="14"/>
    <x v="0"/>
  </r>
  <r>
    <n v="5082"/>
    <n v="2959"/>
    <m/>
    <x v="3"/>
    <n v="1"/>
    <n v="258"/>
    <n v="-1"/>
    <n v="1032"/>
    <n v="-1"/>
    <n v="47.769782482946603"/>
    <n v="-1"/>
    <n v="19.542308282347602"/>
    <n v="-1"/>
    <n v="18.0420695731477"/>
    <n v="-1"/>
    <n v="3.4640171038117198"/>
    <n v="-1"/>
    <x v="0"/>
    <x v="0"/>
    <x v="0"/>
  </r>
  <r>
    <n v="5082"/>
    <n v="3659"/>
    <m/>
    <x v="3"/>
    <n v="1"/>
    <n v="417"/>
    <n v="-1"/>
    <n v="1668"/>
    <n v="-1"/>
    <n v="38.041803581182201"/>
    <n v="-1"/>
    <n v="35.293438029277603"/>
    <n v="-1"/>
    <n v="31.725910158720598"/>
    <n v="-1"/>
    <n v="2.1089237927950002"/>
    <n v="-1"/>
    <x v="0"/>
    <x v="0"/>
    <x v="0"/>
  </r>
  <r>
    <n v="5082"/>
    <n v="3660"/>
    <m/>
    <x v="3"/>
    <n v="1"/>
    <n v="1376"/>
    <n v="-1"/>
    <n v="5504"/>
    <n v="-1"/>
    <n v="50.937986497203497"/>
    <n v="-1"/>
    <n v="72.228263841207806"/>
    <n v="-1"/>
    <n v="63.948029172176199"/>
    <n v="-1"/>
    <n v="0.65478145776301599"/>
    <n v="-1"/>
    <x v="0"/>
    <x v="0"/>
    <x v="0"/>
  </r>
  <r>
    <n v="5082"/>
    <n v="4524"/>
    <m/>
    <x v="3"/>
    <n v="1"/>
    <n v="352"/>
    <n v="-1"/>
    <n v="1408"/>
    <n v="-1"/>
    <n v="26.3578701145609"/>
    <n v="-1"/>
    <n v="74.892925238463405"/>
    <n v="-1"/>
    <n v="68.362752005530297"/>
    <n v="-1"/>
    <n v="2.49237700899242"/>
    <n v="-1"/>
    <x v="0"/>
    <x v="0"/>
    <x v="0"/>
  </r>
  <r>
    <n v="5082"/>
    <n v="4949"/>
    <m/>
    <x v="3"/>
    <n v="1"/>
    <n v="836"/>
    <n v="-1"/>
    <n v="3344"/>
    <n v="-1"/>
    <n v="50.3128095476604"/>
    <n v="-1"/>
    <n v="57.900955512855397"/>
    <n v="-1"/>
    <n v="49.521714872081702"/>
    <n v="-1"/>
    <n v="1.0771215412704001"/>
    <n v="-1"/>
    <x v="0"/>
    <x v="0"/>
    <x v="0"/>
  </r>
  <r>
    <n v="5082"/>
    <n v="4950"/>
    <m/>
    <x v="3"/>
    <n v="1"/>
    <n v="1347"/>
    <n v="-1"/>
    <n v="5388"/>
    <n v="-1"/>
    <n v="50.5256317323026"/>
    <n v="-1"/>
    <n v="73.777856796090603"/>
    <n v="-1"/>
    <n v="65.335947323517303"/>
    <n v="-1"/>
    <n v="0.66871596361896102"/>
    <n v="-1"/>
    <x v="0"/>
    <x v="0"/>
    <x v="0"/>
  </r>
  <r>
    <n v="5082"/>
    <n v="4951"/>
    <m/>
    <x v="3"/>
    <n v="1"/>
    <n v="1386"/>
    <n v="-1"/>
    <n v="5544"/>
    <n v="-1"/>
    <n v="49.042920346900402"/>
    <n v="-1"/>
    <n v="78.628070487056107"/>
    <n v="-1"/>
    <n v="69.505901710815806"/>
    <n v="-1"/>
    <n v="0.64899341777763397"/>
    <n v="-1"/>
    <x v="0"/>
    <x v="0"/>
    <x v="0"/>
  </r>
  <r>
    <n v="5082"/>
    <n v="4953"/>
    <m/>
    <x v="3"/>
    <n v="1"/>
    <n v="97"/>
    <n v="-1"/>
    <n v="388"/>
    <n v="-1"/>
    <n v="37.977320139759897"/>
    <n v="-1"/>
    <n v="9.16241936735317"/>
    <n v="-1"/>
    <n v="7.9285570159032703"/>
    <n v="-1"/>
    <n v="8.2955003480894405"/>
    <n v="-1"/>
    <x v="0"/>
    <x v="0"/>
    <x v="0"/>
  </r>
  <r>
    <n v="5082"/>
    <n v="4954"/>
    <m/>
    <x v="3"/>
    <n v="1"/>
    <n v="132"/>
    <n v="-1"/>
    <n v="528"/>
    <n v="-1"/>
    <n v="41.154716208500702"/>
    <n v="-1"/>
    <n v="24.591119734202401"/>
    <n v="-1"/>
    <n v="26.014896933410402"/>
    <n v="-1"/>
    <n v="6.7139789217667101"/>
    <n v="-1"/>
    <x v="0"/>
    <x v="0"/>
    <x v="0"/>
  </r>
  <r>
    <n v="5082"/>
    <n v="6357"/>
    <m/>
    <x v="3"/>
    <n v="1"/>
    <n v="212"/>
    <n v="-1"/>
    <n v="848"/>
    <n v="-1"/>
    <n v="44.260304888972698"/>
    <n v="-1"/>
    <n v="18.794552795904199"/>
    <n v="-1"/>
    <n v="17.124006195004501"/>
    <n v="-1"/>
    <n v="4.1680183182204003"/>
    <n v="-1"/>
    <x v="0"/>
    <x v="0"/>
    <x v="0"/>
  </r>
  <r>
    <n v="5082"/>
    <n v="6368"/>
    <m/>
    <x v="3"/>
    <n v="1"/>
    <n v="390"/>
    <n v="-1"/>
    <n v="1560"/>
    <n v="-1"/>
    <n v="33.723508778598202"/>
    <n v="-1"/>
    <n v="40.6571165016558"/>
    <n v="-1"/>
    <n v="36.682958160494998"/>
    <n v="-1"/>
    <n v="2.2903336171642898"/>
    <n v="-1"/>
    <x v="0"/>
    <x v="0"/>
    <x v="0"/>
  </r>
  <r>
    <n v="5082"/>
    <n v="6639"/>
    <m/>
    <x v="3"/>
    <n v="1"/>
    <n v="69"/>
    <n v="-1"/>
    <n v="276"/>
    <n v="-1"/>
    <n v="39.898798059266298"/>
    <n v="-1"/>
    <n v="6.9802149963982902"/>
    <n v="-1"/>
    <n v="4.0633037044511804"/>
    <n v="-1"/>
    <n v="12.609741904564601"/>
    <n v="-1"/>
    <x v="0"/>
    <x v="1"/>
    <x v="0"/>
  </r>
  <r>
    <n v="5082"/>
    <n v="6640"/>
    <m/>
    <x v="3"/>
    <n v="1"/>
    <n v="561"/>
    <n v="-1"/>
    <n v="2244"/>
    <n v="-1"/>
    <n v="43.873326260930902"/>
    <n v="-1"/>
    <n v="44.847194374564801"/>
    <n v="-1"/>
    <n v="28.793124849114498"/>
    <n v="-1"/>
    <n v="1.59899365293685"/>
    <n v="-1"/>
    <x v="0"/>
    <x v="2"/>
    <x v="0"/>
  </r>
  <r>
    <n v="5082"/>
    <n v="6641"/>
    <m/>
    <x v="3"/>
    <n v="1"/>
    <n v="130"/>
    <n v="-1"/>
    <n v="520"/>
    <n v="-1"/>
    <n v="27.856517985392099"/>
    <n v="-1"/>
    <n v="57.225027334014598"/>
    <n v="-1"/>
    <n v="40.298467088358898"/>
    <n v="-1"/>
    <n v="6.8181743175346599"/>
    <n v="-1"/>
    <x v="0"/>
    <x v="3"/>
    <x v="0"/>
  </r>
  <r>
    <n v="5082"/>
    <n v="6642"/>
    <m/>
    <x v="3"/>
    <n v="1"/>
    <n v="410"/>
    <n v="-1"/>
    <n v="1640"/>
    <n v="-1"/>
    <n v="38.202638795629099"/>
    <n v="-1"/>
    <n v="36.220910170593797"/>
    <n v="-1"/>
    <n v="22.870437863938701"/>
    <n v="-1"/>
    <n v="2.1948068381667598"/>
    <n v="-1"/>
    <x v="0"/>
    <x v="4"/>
    <x v="0"/>
  </r>
  <r>
    <n v="5082"/>
    <n v="6644"/>
    <m/>
    <x v="3"/>
    <n v="1"/>
    <n v="805"/>
    <n v="-1"/>
    <n v="3220"/>
    <n v="-1"/>
    <n v="34.187417715909397"/>
    <n v="-1"/>
    <n v="79.686821036036704"/>
    <n v="-1"/>
    <n v="46.153199948298003"/>
    <n v="-1"/>
    <n v="1.1169339404793199"/>
    <n v="-1"/>
    <x v="0"/>
    <x v="19"/>
    <x v="0"/>
  </r>
  <r>
    <n v="5082"/>
    <n v="6645"/>
    <m/>
    <x v="3"/>
    <n v="1"/>
    <n v="503"/>
    <n v="-1"/>
    <n v="2012"/>
    <n v="-1"/>
    <n v="54.645138994797499"/>
    <n v="-1"/>
    <n v="33.811459660125699"/>
    <n v="-1"/>
    <n v="22.956514399286899"/>
    <n v="-1"/>
    <n v="1.78928585062393"/>
    <n v="-1"/>
    <x v="0"/>
    <x v="21"/>
    <x v="0"/>
  </r>
  <r>
    <n v="5082"/>
    <n v="6646"/>
    <m/>
    <x v="3"/>
    <n v="1"/>
    <n v="576"/>
    <n v="-1"/>
    <n v="2304"/>
    <n v="-1"/>
    <n v="45.3334751397161"/>
    <n v="-1"/>
    <n v="48.186398671584598"/>
    <n v="-1"/>
    <n v="27.937629891166999"/>
    <n v="-1"/>
    <n v="1.5621403962942699"/>
    <n v="-1"/>
    <x v="0"/>
    <x v="18"/>
    <x v="0"/>
  </r>
  <r>
    <n v="5082"/>
    <n v="6647"/>
    <m/>
    <x v="3"/>
    <n v="1"/>
    <n v="221"/>
    <n v="-1"/>
    <n v="884"/>
    <n v="-1"/>
    <n v="55.707156317931997"/>
    <n v="-1"/>
    <n v="15.8347974346367"/>
    <n v="-1"/>
    <n v="9.1215272908531304"/>
    <n v="-1"/>
    <n v="4.0381041439657297"/>
    <n v="-1"/>
    <x v="0"/>
    <x v="17"/>
    <x v="0"/>
  </r>
  <r>
    <n v="5082"/>
    <n v="6760"/>
    <m/>
    <x v="3"/>
    <n v="1"/>
    <n v="769"/>
    <n v="-1"/>
    <n v="3076"/>
    <n v="-1"/>
    <n v="43.157174869328301"/>
    <n v="-1"/>
    <n v="62.063647274011203"/>
    <n v="-1"/>
    <n v="36.8282554082476"/>
    <n v="-1"/>
    <n v="1.1690143957569299"/>
    <n v="-1"/>
    <x v="0"/>
    <x v="16"/>
    <x v="0"/>
  </r>
  <r>
    <n v="5082"/>
    <n v="6761"/>
    <m/>
    <x v="3"/>
    <n v="1"/>
    <n v="1376"/>
    <n v="-1"/>
    <n v="5504"/>
    <n v="-1"/>
    <n v="50.839980271653602"/>
    <n v="-1"/>
    <n v="82.6606778777833"/>
    <n v="-1"/>
    <n v="50.8229002569146"/>
    <n v="-1"/>
    <n v="0.65537051311588201"/>
    <n v="-1"/>
    <x v="0"/>
    <x v="20"/>
    <x v="0"/>
  </r>
  <r>
    <n v="5082"/>
    <n v="6762"/>
    <m/>
    <x v="3"/>
    <n v="1"/>
    <n v="69"/>
    <n v="-1"/>
    <n v="276"/>
    <n v="-1"/>
    <n v="39.898798059266298"/>
    <n v="-1"/>
    <n v="6.9802149963982902"/>
    <n v="-1"/>
    <n v="4.0633037044511804"/>
    <n v="-1"/>
    <n v="12.609741904564601"/>
    <n v="-1"/>
    <x v="0"/>
    <x v="6"/>
    <x v="0"/>
  </r>
  <r>
    <n v="5082"/>
    <n v="6763"/>
    <m/>
    <x v="3"/>
    <n v="1"/>
    <n v="430"/>
    <n v="-1"/>
    <n v="1720"/>
    <n v="-1"/>
    <n v="37.018894585063897"/>
    <n v="-1"/>
    <n v="40.287821696566098"/>
    <n v="-1"/>
    <n v="25.4288224652454"/>
    <n v="-1"/>
    <n v="2.0413789495879899"/>
    <n v="-1"/>
    <x v="0"/>
    <x v="7"/>
    <x v="0"/>
  </r>
  <r>
    <n v="5082"/>
    <n v="6764"/>
    <m/>
    <x v="3"/>
    <n v="1"/>
    <n v="81"/>
    <n v="-1"/>
    <n v="324"/>
    <n v="-1"/>
    <n v="39.285791918505502"/>
    <n v="-1"/>
    <n v="8.2812403909908205"/>
    <n v="-1"/>
    <n v="4.7947445240990003"/>
    <n v="-1"/>
    <n v="10.7745956507641"/>
    <n v="-1"/>
    <x v="0"/>
    <x v="8"/>
    <x v="0"/>
  </r>
  <r>
    <n v="5082"/>
    <n v="6765"/>
    <m/>
    <x v="3"/>
    <n v="1"/>
    <n v="64"/>
    <n v="-1"/>
    <n v="256"/>
    <n v="-1"/>
    <n v="22.9479715431393"/>
    <n v="-1"/>
    <n v="56.574433183904603"/>
    <n v="-1"/>
    <n v="33.543376462245902"/>
    <n v="-1"/>
    <n v="12.9641697220558"/>
    <n v="-1"/>
    <x v="0"/>
    <x v="9"/>
    <x v="0"/>
  </r>
  <r>
    <n v="5082"/>
    <n v="6767"/>
    <m/>
    <x v="3"/>
    <n v="1"/>
    <n v="143"/>
    <n v="-1"/>
    <n v="572"/>
    <n v="-1"/>
    <n v="47.4838770513539"/>
    <n v="-1"/>
    <n v="11.562482167249"/>
    <n v="-1"/>
    <n v="7.8722202915325896"/>
    <n v="-1"/>
    <n v="6.3124810838763503"/>
    <n v="-1"/>
    <x v="0"/>
    <x v="10"/>
    <x v="0"/>
  </r>
  <r>
    <n v="5082"/>
    <n v="6768"/>
    <m/>
    <x v="3"/>
    <n v="1"/>
    <n v="97"/>
    <n v="-1"/>
    <n v="388"/>
    <n v="-1"/>
    <n v="38.209463056580503"/>
    <n v="-1"/>
    <n v="9.3489927469146608"/>
    <n v="-1"/>
    <n v="5.5657773448243102"/>
    <n v="-1"/>
    <n v="8.2980555784904801"/>
    <n v="-1"/>
    <x v="0"/>
    <x v="11"/>
    <x v="0"/>
  </r>
  <r>
    <n v="5082"/>
    <n v="6770"/>
    <m/>
    <x v="3"/>
    <n v="1"/>
    <n v="847"/>
    <n v="-1"/>
    <n v="3388"/>
    <n v="-1"/>
    <n v="52.465522717342502"/>
    <n v="-1"/>
    <n v="58.491287989943999"/>
    <n v="-1"/>
    <n v="34.217130629857301"/>
    <n v="-1"/>
    <n v="1.06233350685654"/>
    <n v="-1"/>
    <x v="0"/>
    <x v="15"/>
    <x v="0"/>
  </r>
  <r>
    <n v="5082"/>
    <n v="6775"/>
    <m/>
    <x v="3"/>
    <n v="1"/>
    <n v="78"/>
    <n v="-1"/>
    <n v="312"/>
    <n v="-1"/>
    <n v="39.4045774529516"/>
    <n v="-1"/>
    <n v="8.0089440716541098"/>
    <n v="-1"/>
    <n v="4.74755177798336"/>
    <n v="-1"/>
    <n v="11.0778684973924"/>
    <n v="-1"/>
    <x v="0"/>
    <x v="12"/>
    <x v="0"/>
  </r>
  <r>
    <n v="5082"/>
    <n v="6776"/>
    <m/>
    <x v="3"/>
    <n v="1"/>
    <n v="81"/>
    <n v="-1"/>
    <n v="324"/>
    <n v="-1"/>
    <n v="39.434925770896797"/>
    <n v="-1"/>
    <n v="8.2325205867362108"/>
    <n v="-1"/>
    <n v="4.7665363084651302"/>
    <n v="-1"/>
    <n v="10.7776300511442"/>
    <n v="-1"/>
    <x v="0"/>
    <x v="13"/>
    <x v="0"/>
  </r>
  <r>
    <n v="5082"/>
    <n v="6777"/>
    <m/>
    <x v="3"/>
    <n v="1"/>
    <n v="98"/>
    <n v="-1"/>
    <n v="392"/>
    <n v="-1"/>
    <n v="37.886758155591203"/>
    <n v="-1"/>
    <n v="9.5034011672763707"/>
    <n v="-1"/>
    <n v="5.6568168815165398"/>
    <n v="-1"/>
    <n v="9.0446777907794598"/>
    <n v="-1"/>
    <x v="0"/>
    <x v="14"/>
    <x v="0"/>
  </r>
  <r>
    <n v="5082"/>
    <n v="2959"/>
    <m/>
    <x v="3"/>
    <n v="2"/>
    <n v="219"/>
    <n v="-1"/>
    <n v="876"/>
    <n v="-1"/>
    <n v="48.086544444565597"/>
    <n v="-1"/>
    <n v="16.853197381489402"/>
    <n v="-1"/>
    <n v="15.6845884611811"/>
    <n v="-1"/>
    <n v="4.0892339562421602"/>
    <n v="-1"/>
    <x v="1"/>
    <x v="0"/>
    <x v="0"/>
  </r>
  <r>
    <n v="5082"/>
    <n v="3659"/>
    <m/>
    <x v="3"/>
    <n v="2"/>
    <n v="496"/>
    <n v="-1"/>
    <n v="1984"/>
    <n v="-1"/>
    <n v="38.195070486274801"/>
    <n v="-1"/>
    <n v="41.900442266102999"/>
    <n v="-1"/>
    <n v="37.454783261360497"/>
    <n v="-1"/>
    <n v="1.8109226784635"/>
    <n v="-1"/>
    <x v="1"/>
    <x v="0"/>
    <x v="0"/>
  </r>
  <r>
    <n v="5082"/>
    <n v="3660"/>
    <m/>
    <x v="3"/>
    <n v="2"/>
    <n v="1773"/>
    <n v="-1"/>
    <n v="7092"/>
    <n v="-1"/>
    <n v="40.6586210753891"/>
    <n v="-1"/>
    <n v="103.332201174197"/>
    <n v="-1"/>
    <n v="90.459383883026206"/>
    <n v="-1"/>
    <n v="0.50788610471236295"/>
    <n v="-1"/>
    <x v="1"/>
    <x v="0"/>
    <x v="0"/>
  </r>
  <r>
    <n v="5082"/>
    <n v="4524"/>
    <m/>
    <x v="3"/>
    <n v="2"/>
    <n v="391"/>
    <n v="-1"/>
    <n v="1564"/>
    <n v="-1"/>
    <n v="26.8413731865374"/>
    <n v="-1"/>
    <n v="81.188923356831594"/>
    <n v="-1"/>
    <n v="73.261499359718499"/>
    <n v="-1"/>
    <n v="2.23719072051294"/>
    <n v="-1"/>
    <x v="1"/>
    <x v="0"/>
    <x v="0"/>
  </r>
  <r>
    <n v="5082"/>
    <n v="4949"/>
    <m/>
    <x v="3"/>
    <n v="2"/>
    <n v="803"/>
    <n v="-1"/>
    <n v="3212"/>
    <n v="-1"/>
    <n v="50.237203659833902"/>
    <n v="-1"/>
    <n v="53.473414415704397"/>
    <n v="-1"/>
    <n v="45.923805071422002"/>
    <n v="-1"/>
    <n v="1.1209305378460701"/>
    <n v="-1"/>
    <x v="1"/>
    <x v="0"/>
    <x v="0"/>
  </r>
  <r>
    <n v="5082"/>
    <n v="4950"/>
    <m/>
    <x v="3"/>
    <n v="2"/>
    <n v="1752"/>
    <n v="-1"/>
    <n v="7008"/>
    <n v="-1"/>
    <n v="38.781306341797098"/>
    <n v="-1"/>
    <n v="104.759825571202"/>
    <n v="-1"/>
    <n v="91.744131470750503"/>
    <n v="-1"/>
    <n v="0.51412697139242403"/>
    <n v="-1"/>
    <x v="1"/>
    <x v="0"/>
    <x v="0"/>
  </r>
  <r>
    <n v="5082"/>
    <n v="4951"/>
    <m/>
    <x v="3"/>
    <n v="2"/>
    <n v="1797"/>
    <n v="-1"/>
    <n v="7188"/>
    <n v="-1"/>
    <n v="42.150256888333701"/>
    <n v="-1"/>
    <n v="101.043131630868"/>
    <n v="-1"/>
    <n v="88.592946761765603"/>
    <n v="-1"/>
    <n v="0.50130229344098098"/>
    <n v="-1"/>
    <x v="1"/>
    <x v="0"/>
    <x v="0"/>
  </r>
  <r>
    <n v="5082"/>
    <n v="4953"/>
    <m/>
    <x v="3"/>
    <n v="2"/>
    <n v="273"/>
    <n v="-1"/>
    <n v="1092"/>
    <n v="-1"/>
    <n v="36.436233603052202"/>
    <n v="-1"/>
    <n v="26.099776224508702"/>
    <n v="-1"/>
    <n v="22.373065399628299"/>
    <n v="-1"/>
    <n v="3.2933192870534098"/>
    <n v="-1"/>
    <x v="1"/>
    <x v="0"/>
    <x v="0"/>
  </r>
  <r>
    <n v="5082"/>
    <n v="4954"/>
    <m/>
    <x v="3"/>
    <n v="2"/>
    <n v="171"/>
    <n v="-1"/>
    <n v="684"/>
    <n v="-1"/>
    <n v="38.853126474295898"/>
    <n v="-1"/>
    <n v="29.628769303256899"/>
    <n v="-1"/>
    <n v="30.501623809628398"/>
    <n v="-1"/>
    <n v="5.23683129906936"/>
    <n v="-1"/>
    <x v="1"/>
    <x v="0"/>
    <x v="0"/>
  </r>
  <r>
    <n v="5082"/>
    <n v="6357"/>
    <m/>
    <x v="3"/>
    <n v="2"/>
    <n v="270"/>
    <n v="-1"/>
    <n v="1080"/>
    <n v="-1"/>
    <n v="44.101516651327699"/>
    <n v="-1"/>
    <n v="23.147353295103098"/>
    <n v="-1"/>
    <n v="21.052125932645499"/>
    <n v="-1"/>
    <n v="3.3327345253084499"/>
    <n v="-1"/>
    <x v="1"/>
    <x v="0"/>
    <x v="0"/>
  </r>
  <r>
    <n v="5082"/>
    <n v="6368"/>
    <m/>
    <x v="3"/>
    <n v="2"/>
    <n v="495"/>
    <n v="-1"/>
    <n v="1980"/>
    <n v="-1"/>
    <n v="31.824052951035501"/>
    <n v="-1"/>
    <n v="51.383571905989498"/>
    <n v="-1"/>
    <n v="45.891407728918303"/>
    <n v="-1"/>
    <n v="1.8160819566255899"/>
    <n v="-1"/>
    <x v="1"/>
    <x v="0"/>
    <x v="0"/>
  </r>
  <r>
    <n v="5082"/>
    <n v="6639"/>
    <m/>
    <x v="3"/>
    <n v="2"/>
    <n v="60"/>
    <n v="-1"/>
    <n v="240"/>
    <n v="-1"/>
    <n v="39.134643053017498"/>
    <n v="-1"/>
    <n v="6.1857291263593499"/>
    <n v="-1"/>
    <n v="3.53376048420508"/>
    <n v="-1"/>
    <n v="14.752735211405"/>
    <n v="-1"/>
    <x v="1"/>
    <x v="1"/>
    <x v="0"/>
  </r>
  <r>
    <n v="5082"/>
    <n v="6640"/>
    <m/>
    <x v="3"/>
    <n v="2"/>
    <n v="776"/>
    <n v="-1"/>
    <n v="3104"/>
    <n v="-1"/>
    <n v="41.162347946552401"/>
    <n v="-1"/>
    <n v="65.753305511140894"/>
    <n v="-1"/>
    <n v="41.385276792724298"/>
    <n v="-1"/>
    <n v="1.16135274415135"/>
    <n v="-1"/>
    <x v="1"/>
    <x v="2"/>
    <x v="0"/>
  </r>
  <r>
    <n v="5082"/>
    <n v="6641"/>
    <m/>
    <x v="3"/>
    <n v="2"/>
    <n v="162"/>
    <n v="-1"/>
    <n v="648"/>
    <n v="-1"/>
    <n v="33.2066932463174"/>
    <n v="-1"/>
    <n v="55.733882780585098"/>
    <n v="-1"/>
    <n v="37.501572157498302"/>
    <n v="-1"/>
    <n v="5.4543461922760397"/>
    <n v="-1"/>
    <x v="1"/>
    <x v="3"/>
    <x v="0"/>
  </r>
  <r>
    <n v="5082"/>
    <n v="6642"/>
    <m/>
    <x v="3"/>
    <n v="2"/>
    <n v="494"/>
    <n v="-1"/>
    <n v="1976"/>
    <n v="-1"/>
    <n v="37.874664287521099"/>
    <n v="-1"/>
    <n v="43.602625097463601"/>
    <n v="-1"/>
    <n v="27.236026876423999"/>
    <n v="-1"/>
    <n v="1.81998405991095"/>
    <n v="-1"/>
    <x v="1"/>
    <x v="4"/>
    <x v="0"/>
  </r>
  <r>
    <n v="5082"/>
    <n v="6644"/>
    <m/>
    <x v="3"/>
    <n v="2"/>
    <n v="1059"/>
    <n v="-1"/>
    <n v="4236"/>
    <n v="-1"/>
    <n v="31.486285149642399"/>
    <n v="-1"/>
    <n v="102.28880533122"/>
    <n v="-1"/>
    <n v="59.370124099055097"/>
    <n v="-1"/>
    <n v="0.85043458206964495"/>
    <n v="-1"/>
    <x v="1"/>
    <x v="19"/>
    <x v="0"/>
  </r>
  <r>
    <n v="5082"/>
    <n v="6645"/>
    <m/>
    <x v="3"/>
    <n v="2"/>
    <n v="632"/>
    <n v="-1"/>
    <n v="2528"/>
    <n v="-1"/>
    <n v="52.930739333279703"/>
    <n v="-1"/>
    <n v="43.4311429298929"/>
    <n v="-1"/>
    <n v="28.119884429219798"/>
    <n v="-1"/>
    <n v="1.40690777309432"/>
    <n v="-1"/>
    <x v="1"/>
    <x v="21"/>
    <x v="0"/>
  </r>
  <r>
    <n v="5082"/>
    <n v="6646"/>
    <m/>
    <x v="3"/>
    <n v="2"/>
    <n v="704"/>
    <n v="-1"/>
    <n v="2816"/>
    <n v="-1"/>
    <n v="44.968277961653399"/>
    <n v="-1"/>
    <n v="58.121227602632104"/>
    <n v="-1"/>
    <n v="33.754285686170697"/>
    <n v="-1"/>
    <n v="1.27703531120207"/>
    <n v="-1"/>
    <x v="1"/>
    <x v="18"/>
    <x v="0"/>
  </r>
  <r>
    <n v="5082"/>
    <n v="6647"/>
    <m/>
    <x v="3"/>
    <n v="2"/>
    <n v="344"/>
    <n v="-1"/>
    <n v="1376"/>
    <n v="-1"/>
    <n v="55.065571270761801"/>
    <n v="-1"/>
    <n v="24.7786454290002"/>
    <n v="-1"/>
    <n v="14.3996834363136"/>
    <n v="-1"/>
    <n v="2.6218534968123302"/>
    <n v="-1"/>
    <x v="1"/>
    <x v="17"/>
    <x v="0"/>
  </r>
  <r>
    <n v="5082"/>
    <n v="6760"/>
    <m/>
    <x v="3"/>
    <n v="2"/>
    <n v="749"/>
    <n v="-1"/>
    <n v="2996"/>
    <n v="-1"/>
    <n v="18.133188244085801"/>
    <n v="-1"/>
    <n v="142.43806630810801"/>
    <n v="-1"/>
    <n v="84.521878455512393"/>
    <n v="-1"/>
    <n v="1.20133371390337"/>
    <n v="-1"/>
    <x v="1"/>
    <x v="16"/>
    <x v="0"/>
  </r>
  <r>
    <n v="5082"/>
    <n v="6761"/>
    <m/>
    <x v="3"/>
    <n v="2"/>
    <n v="1776"/>
    <n v="-1"/>
    <n v="7104"/>
    <n v="-1"/>
    <n v="41.035903828906903"/>
    <n v="-1"/>
    <n v="124.234787705587"/>
    <n v="-1"/>
    <n v="75.205198517453994"/>
    <n v="-1"/>
    <n v="0.50860794253715702"/>
    <n v="-1"/>
    <x v="1"/>
    <x v="20"/>
    <x v="0"/>
  </r>
  <r>
    <n v="5082"/>
    <n v="6762"/>
    <m/>
    <x v="3"/>
    <n v="2"/>
    <n v="60"/>
    <n v="-1"/>
    <n v="240"/>
    <n v="-1"/>
    <n v="39.134643053017498"/>
    <n v="-1"/>
    <n v="6.1857291263593499"/>
    <n v="-1"/>
    <n v="3.53376048420508"/>
    <n v="-1"/>
    <n v="14.752735211405"/>
    <n v="-1"/>
    <x v="1"/>
    <x v="6"/>
    <x v="0"/>
  </r>
  <r>
    <n v="5082"/>
    <n v="6763"/>
    <m/>
    <x v="3"/>
    <n v="2"/>
    <n v="491"/>
    <n v="-1"/>
    <n v="1964"/>
    <n v="-1"/>
    <n v="36.970355558817097"/>
    <n v="-1"/>
    <n v="44.4713441782066"/>
    <n v="-1"/>
    <n v="27.693071795067201"/>
    <n v="-1"/>
    <n v="1.8081177424868"/>
    <n v="-1"/>
    <x v="1"/>
    <x v="7"/>
    <x v="0"/>
  </r>
  <r>
    <n v="5082"/>
    <n v="6764"/>
    <m/>
    <x v="3"/>
    <n v="2"/>
    <n v="107"/>
    <n v="-1"/>
    <n v="428"/>
    <n v="-1"/>
    <n v="39.585886783755903"/>
    <n v="-1"/>
    <n v="10.3844013189339"/>
    <n v="-1"/>
    <n v="6.0390188071315496"/>
    <n v="-1"/>
    <n v="8.0636807957731804"/>
    <n v="-1"/>
    <x v="1"/>
    <x v="8"/>
    <x v="0"/>
  </r>
  <r>
    <n v="5082"/>
    <n v="6765"/>
    <m/>
    <x v="3"/>
    <n v="2"/>
    <n v="60"/>
    <n v="-1"/>
    <n v="240"/>
    <n v="-1"/>
    <n v="24.089768008305001"/>
    <n v="-1"/>
    <n v="47.174159480931102"/>
    <n v="-1"/>
    <n v="28.640237316317901"/>
    <n v="-1"/>
    <n v="12.2361608565793"/>
    <n v="-1"/>
    <x v="1"/>
    <x v="9"/>
    <x v="0"/>
  </r>
  <r>
    <n v="5082"/>
    <n v="6767"/>
    <m/>
    <x v="3"/>
    <n v="2"/>
    <n v="161"/>
    <n v="-1"/>
    <n v="644"/>
    <n v="-1"/>
    <n v="46.258751393280903"/>
    <n v="-1"/>
    <n v="12.7142617197166"/>
    <n v="-1"/>
    <n v="8.6972099260199798"/>
    <n v="-1"/>
    <n v="5.5442381610800204"/>
    <n v="-1"/>
    <x v="1"/>
    <x v="10"/>
    <x v="0"/>
  </r>
  <r>
    <n v="5082"/>
    <n v="6768"/>
    <m/>
    <x v="3"/>
    <n v="2"/>
    <n v="276"/>
    <n v="-1"/>
    <n v="1104"/>
    <n v="-1"/>
    <n v="35.282092134334803"/>
    <n v="-1"/>
    <n v="35.265440912613101"/>
    <n v="-1"/>
    <n v="20.7079330388089"/>
    <n v="-1"/>
    <n v="3.2680124191058399"/>
    <n v="-1"/>
    <x v="1"/>
    <x v="11"/>
    <x v="0"/>
  </r>
  <r>
    <n v="5082"/>
    <n v="6770"/>
    <m/>
    <x v="3"/>
    <n v="2"/>
    <n v="825"/>
    <n v="-1"/>
    <n v="3300"/>
    <n v="-1"/>
    <n v="52.100838447664501"/>
    <n v="-1"/>
    <n v="54.935594787937703"/>
    <n v="-1"/>
    <n v="32.344511930011102"/>
    <n v="-1"/>
    <n v="1.0909622664088601"/>
    <n v="-1"/>
    <x v="1"/>
    <x v="15"/>
    <x v="0"/>
  </r>
  <r>
    <n v="5082"/>
    <n v="6775"/>
    <m/>
    <x v="3"/>
    <n v="2"/>
    <n v="79"/>
    <n v="-1"/>
    <n v="316"/>
    <n v="-1"/>
    <n v="38.471258300936697"/>
    <n v="-1"/>
    <n v="8.2795208474019208"/>
    <n v="-1"/>
    <n v="5.1216377713363803"/>
    <n v="-1"/>
    <n v="11.3839024394749"/>
    <n v="-1"/>
    <x v="1"/>
    <x v="12"/>
    <x v="0"/>
  </r>
  <r>
    <n v="5082"/>
    <n v="6776"/>
    <m/>
    <x v="3"/>
    <n v="2"/>
    <n v="107"/>
    <n v="-1"/>
    <n v="428"/>
    <n v="-1"/>
    <n v="39.524741160760598"/>
    <n v="-1"/>
    <n v="10.412595221665001"/>
    <n v="-1"/>
    <n v="6.05541489041169"/>
    <n v="-1"/>
    <n v="8.0641490720013103"/>
    <n v="-1"/>
    <x v="1"/>
    <x v="13"/>
    <x v="0"/>
  </r>
  <r>
    <n v="5082"/>
    <n v="6777"/>
    <m/>
    <x v="3"/>
    <n v="2"/>
    <n v="251"/>
    <n v="-1"/>
    <n v="1004"/>
    <n v="-1"/>
    <n v="36.661514779960399"/>
    <n v="-1"/>
    <n v="23.928563068128"/>
    <n v="-1"/>
    <n v="14.094907620510799"/>
    <n v="-1"/>
    <n v="3.2326673157908599"/>
    <n v="-1"/>
    <x v="1"/>
    <x v="14"/>
    <x v="0"/>
  </r>
  <r>
    <n v="5082"/>
    <n v="2959"/>
    <m/>
    <x v="3"/>
    <n v="3"/>
    <n v="252"/>
    <n v="-1"/>
    <n v="1008"/>
    <n v="-1"/>
    <n v="47.265249221349002"/>
    <n v="-1"/>
    <n v="19.393162462783302"/>
    <n v="-1"/>
    <n v="18.132402677857701"/>
    <n v="-1"/>
    <n v="3.5614427617638502"/>
    <n v="-1"/>
    <x v="2"/>
    <x v="0"/>
    <x v="0"/>
  </r>
  <r>
    <n v="5082"/>
    <n v="3659"/>
    <m/>
    <x v="3"/>
    <n v="3"/>
    <n v="517"/>
    <n v="-1"/>
    <n v="2068"/>
    <n v="-1"/>
    <n v="38.175958310905898"/>
    <n v="-1"/>
    <n v="43.339653308712798"/>
    <n v="-1"/>
    <n v="38.972877031871903"/>
    <n v="-1"/>
    <n v="1.72052170455903"/>
    <n v="-1"/>
    <x v="2"/>
    <x v="0"/>
    <x v="0"/>
  </r>
  <r>
    <n v="5082"/>
    <n v="3660"/>
    <m/>
    <x v="3"/>
    <n v="3"/>
    <n v="1812"/>
    <n v="-1"/>
    <n v="7248"/>
    <n v="-1"/>
    <n v="36.0457957410554"/>
    <n v="-1"/>
    <n v="111.885964173579"/>
    <n v="-1"/>
    <n v="98.557373360639701"/>
    <n v="-1"/>
    <n v="0.49714441500794398"/>
    <n v="-1"/>
    <x v="2"/>
    <x v="0"/>
    <x v="0"/>
  </r>
  <r>
    <n v="5082"/>
    <n v="4524"/>
    <m/>
    <x v="3"/>
    <n v="3"/>
    <n v="401"/>
    <n v="-1"/>
    <n v="1604"/>
    <n v="-1"/>
    <n v="25.362459241215401"/>
    <n v="-1"/>
    <n v="93.200542457579104"/>
    <n v="-1"/>
    <n v="83.562985663575006"/>
    <n v="-1"/>
    <n v="2.1582472254512299"/>
    <n v="-1"/>
    <x v="2"/>
    <x v="0"/>
    <x v="0"/>
  </r>
  <r>
    <n v="5082"/>
    <n v="4949"/>
    <m/>
    <x v="3"/>
    <n v="3"/>
    <n v="816"/>
    <n v="-1"/>
    <n v="3264"/>
    <n v="-1"/>
    <n v="49.925398013531499"/>
    <n v="-1"/>
    <n v="56.113692753429397"/>
    <n v="-1"/>
    <n v="48.128416264935098"/>
    <n v="-1"/>
    <n v="1.0996139608547"/>
    <n v="-1"/>
    <x v="2"/>
    <x v="0"/>
    <x v="0"/>
  </r>
  <r>
    <n v="5082"/>
    <n v="4950"/>
    <m/>
    <x v="3"/>
    <n v="3"/>
    <n v="1809"/>
    <n v="-1"/>
    <n v="7236"/>
    <n v="-1"/>
    <n v="33.569873858430697"/>
    <n v="-1"/>
    <n v="112.82366904228699"/>
    <n v="-1"/>
    <n v="99.229418967999095"/>
    <n v="-1"/>
    <n v="0.49781565715203602"/>
    <n v="-1"/>
    <x v="2"/>
    <x v="0"/>
    <x v="0"/>
  </r>
  <r>
    <n v="5082"/>
    <n v="4951"/>
    <m/>
    <x v="3"/>
    <n v="3"/>
    <n v="1811"/>
    <n v="-1"/>
    <n v="7244"/>
    <n v="-1"/>
    <n v="40.4400881401763"/>
    <n v="-1"/>
    <n v="104.288272254039"/>
    <n v="-1"/>
    <n v="91.691232276303097"/>
    <n v="-1"/>
    <n v="0.49746973108667603"/>
    <n v="-1"/>
    <x v="2"/>
    <x v="0"/>
    <x v="0"/>
  </r>
  <r>
    <n v="5082"/>
    <n v="4953"/>
    <m/>
    <x v="3"/>
    <n v="3"/>
    <n v="255"/>
    <n v="-1"/>
    <n v="1020"/>
    <n v="-1"/>
    <n v="36.026890660672102"/>
    <n v="-1"/>
    <n v="24.117942871593101"/>
    <n v="-1"/>
    <n v="20.870624236105201"/>
    <n v="-1"/>
    <n v="3.4340984723633698"/>
    <n v="-1"/>
    <x v="2"/>
    <x v="0"/>
    <x v="0"/>
  </r>
  <r>
    <n v="5082"/>
    <n v="4954"/>
    <m/>
    <x v="3"/>
    <n v="3"/>
    <n v="147"/>
    <n v="-1"/>
    <n v="588"/>
    <n v="-1"/>
    <n v="37.443064045476703"/>
    <n v="-1"/>
    <n v="28.614701865780201"/>
    <n v="-1"/>
    <n v="29.681683953037702"/>
    <n v="-1"/>
    <n v="5.8978974426110797"/>
    <n v="-1"/>
    <x v="2"/>
    <x v="0"/>
    <x v="0"/>
  </r>
  <r>
    <n v="5082"/>
    <n v="6357"/>
    <m/>
    <x v="3"/>
    <n v="3"/>
    <n v="241"/>
    <n v="-1"/>
    <n v="964"/>
    <n v="-1"/>
    <n v="43.348908697718599"/>
    <n v="-1"/>
    <n v="21.4406406668895"/>
    <n v="-1"/>
    <n v="19.587135023405299"/>
    <n v="-1"/>
    <n v="3.6223873806870999"/>
    <n v="-1"/>
    <x v="2"/>
    <x v="0"/>
    <x v="0"/>
  </r>
  <r>
    <n v="5082"/>
    <n v="6368"/>
    <m/>
    <x v="3"/>
    <n v="3"/>
    <n v="521"/>
    <n v="-1"/>
    <n v="2084"/>
    <n v="-1"/>
    <n v="30.942946361906099"/>
    <n v="-1"/>
    <n v="56.447990760088501"/>
    <n v="-1"/>
    <n v="50.720707619200198"/>
    <n v="-1"/>
    <n v="1.7254548278422299"/>
    <n v="-1"/>
    <x v="2"/>
    <x v="0"/>
    <x v="0"/>
  </r>
  <r>
    <n v="5082"/>
    <n v="6639"/>
    <m/>
    <x v="3"/>
    <n v="3"/>
    <n v="61"/>
    <n v="-1"/>
    <n v="244"/>
    <n v="-1"/>
    <n v="39.096822185542798"/>
    <n v="-1"/>
    <n v="6.3013169118866204"/>
    <n v="-1"/>
    <n v="3.6426379273678302"/>
    <n v="-1"/>
    <n v="14.446030698825901"/>
    <n v="-1"/>
    <x v="2"/>
    <x v="1"/>
    <x v="0"/>
  </r>
  <r>
    <n v="5082"/>
    <n v="6640"/>
    <m/>
    <x v="3"/>
    <n v="3"/>
    <n v="759"/>
    <n v="-1"/>
    <n v="3036"/>
    <n v="-1"/>
    <n v="41.895010007977199"/>
    <n v="-1"/>
    <n v="63.2505655826237"/>
    <n v="-1"/>
    <n v="40.0264926716901"/>
    <n v="-1"/>
    <n v="1.1837661644313"/>
    <n v="-1"/>
    <x v="2"/>
    <x v="2"/>
    <x v="0"/>
  </r>
  <r>
    <n v="5082"/>
    <n v="6641"/>
    <m/>
    <x v="3"/>
    <n v="3"/>
    <n v="149"/>
    <n v="-1"/>
    <n v="596"/>
    <n v="-1"/>
    <n v="30.633357720671999"/>
    <n v="-1"/>
    <n v="63.1770734615504"/>
    <n v="-1"/>
    <n v="42.615185369719498"/>
    <n v="-1"/>
    <n v="5.85560546316876"/>
    <n v="-1"/>
    <x v="2"/>
    <x v="3"/>
    <x v="0"/>
  </r>
  <r>
    <n v="5082"/>
    <n v="6642"/>
    <m/>
    <x v="3"/>
    <n v="3"/>
    <n v="522"/>
    <n v="-1"/>
    <n v="2088"/>
    <n v="-1"/>
    <n v="38.1634742577738"/>
    <n v="-1"/>
    <n v="45.743309283476698"/>
    <n v="-1"/>
    <n v="28.7516379350619"/>
    <n v="-1"/>
    <n v="1.7268244907283501"/>
    <n v="-1"/>
    <x v="2"/>
    <x v="4"/>
    <x v="0"/>
  </r>
  <r>
    <n v="5082"/>
    <n v="6644"/>
    <m/>
    <x v="3"/>
    <n v="3"/>
    <n v="1081"/>
    <n v="-1"/>
    <n v="4324"/>
    <n v="-1"/>
    <n v="31.672001810052699"/>
    <n v="-1"/>
    <n v="109.935812805699"/>
    <n v="-1"/>
    <n v="63.701470124473602"/>
    <n v="-1"/>
    <n v="0.83185947756643097"/>
    <n v="-1"/>
    <x v="2"/>
    <x v="19"/>
    <x v="0"/>
  </r>
  <r>
    <n v="5082"/>
    <n v="6645"/>
    <m/>
    <x v="3"/>
    <n v="3"/>
    <n v="745"/>
    <n v="-1"/>
    <n v="2980"/>
    <n v="-1"/>
    <n v="52.681965326746301"/>
    <n v="-1"/>
    <n v="51.107129696287103"/>
    <n v="-1"/>
    <n v="33.384972002967302"/>
    <n v="-1"/>
    <n v="1.21016769944516"/>
    <n v="-1"/>
    <x v="2"/>
    <x v="21"/>
    <x v="0"/>
  </r>
  <r>
    <n v="5082"/>
    <n v="6646"/>
    <m/>
    <x v="3"/>
    <n v="3"/>
    <n v="716"/>
    <n v="-1"/>
    <n v="2864"/>
    <n v="-1"/>
    <n v="45.0457430774646"/>
    <n v="-1"/>
    <n v="59.281182771764797"/>
    <n v="-1"/>
    <n v="34.382330228427001"/>
    <n v="-1"/>
    <n v="1.2518090509975299"/>
    <n v="-1"/>
    <x v="2"/>
    <x v="18"/>
    <x v="0"/>
  </r>
  <r>
    <n v="5082"/>
    <n v="6647"/>
    <m/>
    <x v="3"/>
    <n v="3"/>
    <n v="368"/>
    <n v="-1"/>
    <n v="1472"/>
    <n v="-1"/>
    <n v="55.141955680351998"/>
    <n v="-1"/>
    <n v="26.372960580694699"/>
    <n v="-1"/>
    <n v="15.2309313139735"/>
    <n v="-1"/>
    <n v="2.4313139371029902"/>
    <n v="-1"/>
    <x v="2"/>
    <x v="17"/>
    <x v="0"/>
  </r>
  <r>
    <n v="5082"/>
    <n v="6760"/>
    <m/>
    <x v="3"/>
    <n v="3"/>
    <n v="732"/>
    <n v="-1"/>
    <n v="2928"/>
    <n v="-1"/>
    <n v="14.6524925115035"/>
    <n v="-1"/>
    <n v="153.67315782473199"/>
    <n v="-1"/>
    <n v="91.2096833293798"/>
    <n v="-1"/>
    <n v="1.2304858076154299"/>
    <n v="-1"/>
    <x v="2"/>
    <x v="16"/>
    <x v="0"/>
  </r>
  <r>
    <n v="5082"/>
    <n v="6761"/>
    <m/>
    <x v="3"/>
    <n v="3"/>
    <n v="1812"/>
    <n v="-1"/>
    <n v="7248"/>
    <n v="-1"/>
    <n v="36.396528115173503"/>
    <n v="-1"/>
    <n v="142.129987876"/>
    <n v="-1"/>
    <n v="86.828354617220199"/>
    <n v="-1"/>
    <n v="0.50047648569361902"/>
    <n v="-1"/>
    <x v="2"/>
    <x v="20"/>
    <x v="0"/>
  </r>
  <r>
    <n v="5082"/>
    <n v="6762"/>
    <m/>
    <x v="3"/>
    <n v="3"/>
    <n v="61"/>
    <n v="-1"/>
    <n v="244"/>
    <n v="-1"/>
    <n v="39.096822185542798"/>
    <n v="-1"/>
    <n v="6.3013169118866204"/>
    <n v="-1"/>
    <n v="3.6426379273678302"/>
    <n v="-1"/>
    <n v="14.446030698825901"/>
    <n v="-1"/>
    <x v="2"/>
    <x v="6"/>
    <x v="0"/>
  </r>
  <r>
    <n v="5082"/>
    <n v="6763"/>
    <m/>
    <x v="3"/>
    <n v="3"/>
    <n v="518"/>
    <n v="-1"/>
    <n v="2072"/>
    <n v="-1"/>
    <n v="36.917144992544898"/>
    <n v="-1"/>
    <n v="47.3862556726245"/>
    <n v="-1"/>
    <n v="29.966240375445299"/>
    <n v="-1"/>
    <n v="1.7128836023651299"/>
    <n v="-1"/>
    <x v="2"/>
    <x v="7"/>
    <x v="0"/>
  </r>
  <r>
    <n v="5082"/>
    <n v="6764"/>
    <m/>
    <x v="3"/>
    <n v="3"/>
    <n v="103"/>
    <n v="-1"/>
    <n v="412"/>
    <n v="-1"/>
    <n v="38.817882747683498"/>
    <n v="-1"/>
    <n v="10.2861809750836"/>
    <n v="-1"/>
    <n v="6.0029258026340599"/>
    <n v="-1"/>
    <n v="8.6735915676059498"/>
    <n v="-1"/>
    <x v="2"/>
    <x v="8"/>
    <x v="0"/>
  </r>
  <r>
    <n v="5082"/>
    <n v="6765"/>
    <m/>
    <x v="3"/>
    <n v="3"/>
    <n v="88"/>
    <n v="-1"/>
    <n v="352"/>
    <n v="-1"/>
    <n v="21.477672609475899"/>
    <n v="-1"/>
    <n v="66.874680124394899"/>
    <n v="-1"/>
    <n v="40.517871215365901"/>
    <n v="-1"/>
    <n v="9.1820349793974199"/>
    <n v="-1"/>
    <x v="2"/>
    <x v="9"/>
    <x v="0"/>
  </r>
  <r>
    <n v="5082"/>
    <n v="6767"/>
    <m/>
    <x v="3"/>
    <n v="3"/>
    <n v="145"/>
    <n v="-1"/>
    <n v="580"/>
    <n v="-1"/>
    <n v="47.0940823098572"/>
    <n v="-1"/>
    <n v="11.4098101858383"/>
    <n v="-1"/>
    <n v="7.79196274470209"/>
    <n v="-1"/>
    <n v="6.0325302834238101"/>
    <n v="-1"/>
    <x v="2"/>
    <x v="10"/>
    <x v="0"/>
  </r>
  <r>
    <n v="5082"/>
    <n v="6768"/>
    <m/>
    <x v="3"/>
    <n v="3"/>
    <n v="252"/>
    <n v="-1"/>
    <n v="1008"/>
    <n v="-1"/>
    <n v="35.534953885605397"/>
    <n v="-1"/>
    <n v="27.342979665768102"/>
    <n v="-1"/>
    <n v="16.281808701799001"/>
    <n v="-1"/>
    <n v="3.45555495506974"/>
    <n v="-1"/>
    <x v="2"/>
    <x v="11"/>
    <x v="0"/>
  </r>
  <r>
    <n v="5082"/>
    <n v="6770"/>
    <m/>
    <x v="3"/>
    <n v="3"/>
    <n v="851"/>
    <n v="-1"/>
    <n v="3404"/>
    <n v="-1"/>
    <n v="51.316429610371003"/>
    <n v="-1"/>
    <n v="58.368043677484799"/>
    <n v="-1"/>
    <n v="34.277515128871798"/>
    <n v="-1"/>
    <n v="1.0580255550471001"/>
    <n v="-1"/>
    <x v="2"/>
    <x v="15"/>
    <x v="0"/>
  </r>
  <r>
    <n v="5082"/>
    <n v="6775"/>
    <m/>
    <x v="3"/>
    <n v="3"/>
    <n v="99"/>
    <n v="-1"/>
    <n v="396"/>
    <n v="-1"/>
    <n v="39.495005136276902"/>
    <n v="-1"/>
    <n v="10.027656329434"/>
    <n v="-1"/>
    <n v="6.38287504830675"/>
    <n v="-1"/>
    <n v="9.0193697596544595"/>
    <n v="-1"/>
    <x v="2"/>
    <x v="12"/>
    <x v="0"/>
  </r>
  <r>
    <n v="5082"/>
    <n v="6776"/>
    <m/>
    <x v="3"/>
    <n v="3"/>
    <n v="103"/>
    <n v="-1"/>
    <n v="412"/>
    <n v="-1"/>
    <n v="38.810760144463202"/>
    <n v="-1"/>
    <n v="10.194650503426301"/>
    <n v="-1"/>
    <n v="5.9495094150195103"/>
    <n v="-1"/>
    <n v="8.6730542557369592"/>
    <n v="-1"/>
    <x v="2"/>
    <x v="13"/>
    <x v="0"/>
  </r>
  <r>
    <n v="5082"/>
    <n v="6777"/>
    <m/>
    <x v="3"/>
    <n v="3"/>
    <n v="267"/>
    <n v="-1"/>
    <n v="1068"/>
    <n v="-1"/>
    <n v="37.7964789293313"/>
    <n v="-1"/>
    <n v="26.000100737673598"/>
    <n v="-1"/>
    <n v="15.436669765011599"/>
    <n v="-1"/>
    <n v="3.3719737599178798"/>
    <n v="-1"/>
    <x v="2"/>
    <x v="14"/>
    <x v="0"/>
  </r>
  <r>
    <n v="5082"/>
    <n v="2959"/>
    <m/>
    <x v="3"/>
    <n v="4"/>
    <n v="237"/>
    <n v="-1"/>
    <n v="948"/>
    <n v="-1"/>
    <n v="47.104253589750797"/>
    <n v="-1"/>
    <n v="18.136192090509098"/>
    <n v="-1"/>
    <n v="16.873636569061599"/>
    <n v="-1"/>
    <n v="3.8062086105709501"/>
    <n v="-1"/>
    <x v="3"/>
    <x v="0"/>
    <x v="0"/>
  </r>
  <r>
    <n v="5082"/>
    <n v="3659"/>
    <m/>
    <x v="3"/>
    <n v="4"/>
    <n v="510"/>
    <n v="-1"/>
    <n v="2040"/>
    <n v="-1"/>
    <n v="38.044960271182603"/>
    <n v="-1"/>
    <n v="43.823417631459598"/>
    <n v="-1"/>
    <n v="39.011566329952302"/>
    <n v="-1"/>
    <n v="1.7634209175053599"/>
    <n v="-1"/>
    <x v="3"/>
    <x v="0"/>
    <x v="0"/>
  </r>
  <r>
    <n v="5082"/>
    <n v="3660"/>
    <m/>
    <x v="3"/>
    <n v="4"/>
    <n v="1776"/>
    <n v="-1"/>
    <n v="7104"/>
    <n v="-1"/>
    <n v="36.5182416496706"/>
    <n v="-1"/>
    <n v="110.878506756044"/>
    <n v="-1"/>
    <n v="97.050149664630993"/>
    <n v="-1"/>
    <n v="0.50715025902863597"/>
    <n v="-1"/>
    <x v="3"/>
    <x v="0"/>
    <x v="0"/>
  </r>
  <r>
    <n v="5082"/>
    <n v="4524"/>
    <m/>
    <x v="3"/>
    <n v="4"/>
    <n v="436"/>
    <n v="-1"/>
    <n v="1744"/>
    <n v="-1"/>
    <n v="26.887495600709801"/>
    <n v="-1"/>
    <n v="81.186112656623493"/>
    <n v="-1"/>
    <n v="72.5863270434361"/>
    <n v="-1"/>
    <n v="2.0096422653125501"/>
    <n v="-1"/>
    <x v="3"/>
    <x v="0"/>
    <x v="0"/>
  </r>
  <r>
    <n v="5082"/>
    <n v="4949"/>
    <m/>
    <x v="3"/>
    <n v="4"/>
    <n v="834"/>
    <n v="-1"/>
    <n v="3336"/>
    <n v="-1"/>
    <n v="48.4246812117022"/>
    <n v="-1"/>
    <n v="59.314568588269402"/>
    <n v="-1"/>
    <n v="50.942142523539303"/>
    <n v="-1"/>
    <n v="1.07979094816951"/>
    <n v="-1"/>
    <x v="3"/>
    <x v="0"/>
    <x v="0"/>
  </r>
  <r>
    <n v="5082"/>
    <n v="4950"/>
    <m/>
    <x v="3"/>
    <n v="4"/>
    <n v="1770"/>
    <n v="-1"/>
    <n v="7080"/>
    <n v="-1"/>
    <n v="33.999116067467703"/>
    <n v="-1"/>
    <n v="111.703060793337"/>
    <n v="-1"/>
    <n v="97.957146753521101"/>
    <n v="-1"/>
    <n v="0.50831116786559005"/>
    <n v="-1"/>
    <x v="3"/>
    <x v="0"/>
    <x v="0"/>
  </r>
  <r>
    <n v="5082"/>
    <n v="4951"/>
    <m/>
    <x v="3"/>
    <n v="4"/>
    <n v="1782"/>
    <n v="-1"/>
    <n v="7128"/>
    <n v="-1"/>
    <n v="40.411258238269703"/>
    <n v="-1"/>
    <n v="103.238799503873"/>
    <n v="-1"/>
    <n v="90.396106905076806"/>
    <n v="-1"/>
    <n v="0.50449294216478402"/>
    <n v="-1"/>
    <x v="3"/>
    <x v="0"/>
    <x v="0"/>
  </r>
  <r>
    <n v="5082"/>
    <n v="4953"/>
    <m/>
    <x v="3"/>
    <n v="4"/>
    <n v="244"/>
    <n v="-1"/>
    <n v="976"/>
    <n v="-1"/>
    <n v="35.820425351431297"/>
    <n v="-1"/>
    <n v="22.291646267474199"/>
    <n v="-1"/>
    <n v="19.1740873327639"/>
    <n v="-1"/>
    <n v="3.5880833438576101"/>
    <n v="-1"/>
    <x v="3"/>
    <x v="0"/>
    <x v="0"/>
  </r>
  <r>
    <n v="5082"/>
    <n v="4954"/>
    <m/>
    <x v="3"/>
    <n v="4"/>
    <n v="170"/>
    <n v="-1"/>
    <n v="680"/>
    <n v="-1"/>
    <n v="41.908282921291899"/>
    <n v="-1"/>
    <n v="36.876912598008701"/>
    <n v="-1"/>
    <n v="38.226173855935599"/>
    <n v="-1"/>
    <n v="5.2865249188391097"/>
    <n v="-1"/>
    <x v="3"/>
    <x v="0"/>
    <x v="0"/>
  </r>
  <r>
    <n v="5082"/>
    <n v="6357"/>
    <m/>
    <x v="3"/>
    <n v="4"/>
    <n v="298"/>
    <n v="-1"/>
    <n v="1192"/>
    <n v="-1"/>
    <n v="43.6370494241486"/>
    <n v="-1"/>
    <n v="25.737128737438599"/>
    <n v="-1"/>
    <n v="23.1964692363089"/>
    <n v="-1"/>
    <n v="2.9701837978021599"/>
    <n v="-1"/>
    <x v="3"/>
    <x v="0"/>
    <x v="0"/>
  </r>
  <r>
    <n v="5082"/>
    <n v="6368"/>
    <m/>
    <x v="3"/>
    <n v="4"/>
    <n v="506"/>
    <n v="-1"/>
    <n v="2024"/>
    <n v="-1"/>
    <n v="30.758149204417599"/>
    <n v="-1"/>
    <n v="55.944369837221203"/>
    <n v="-1"/>
    <n v="49.926038123722797"/>
    <n v="-1"/>
    <n v="1.7787762392863899"/>
    <n v="-1"/>
    <x v="3"/>
    <x v="0"/>
    <x v="0"/>
  </r>
  <r>
    <n v="5082"/>
    <n v="6639"/>
    <m/>
    <x v="3"/>
    <n v="4"/>
    <n v="67"/>
    <n v="-1"/>
    <n v="268"/>
    <n v="-1"/>
    <n v="38.741287861006903"/>
    <n v="-1"/>
    <n v="6.9825234039814204"/>
    <n v="-1"/>
    <n v="4.0578858173323402"/>
    <n v="-1"/>
    <n v="12.8229616946576"/>
    <n v="-1"/>
    <x v="3"/>
    <x v="1"/>
    <x v="0"/>
  </r>
  <r>
    <n v="5082"/>
    <n v="6640"/>
    <m/>
    <x v="3"/>
    <n v="4"/>
    <n v="789"/>
    <n v="-1"/>
    <n v="3156"/>
    <n v="-1"/>
    <n v="32.548748647423501"/>
    <n v="-1"/>
    <n v="91.034853857690194"/>
    <n v="-1"/>
    <n v="57.013629221037498"/>
    <n v="-1"/>
    <n v="1.1359602145774299"/>
    <n v="-1"/>
    <x v="3"/>
    <x v="2"/>
    <x v="0"/>
  </r>
  <r>
    <n v="5082"/>
    <n v="6641"/>
    <m/>
    <x v="3"/>
    <n v="4"/>
    <n v="172"/>
    <n v="-1"/>
    <n v="688"/>
    <n v="-1"/>
    <n v="29.993335387823201"/>
    <n v="-1"/>
    <n v="76.193405621261107"/>
    <n v="-1"/>
    <n v="51.022283356777997"/>
    <n v="-1"/>
    <n v="5.0201221136966296"/>
    <n v="-1"/>
    <x v="3"/>
    <x v="3"/>
    <x v="0"/>
  </r>
  <r>
    <n v="5082"/>
    <n v="6642"/>
    <m/>
    <x v="3"/>
    <n v="4"/>
    <n v="501"/>
    <n v="-1"/>
    <n v="2004"/>
    <n v="-1"/>
    <n v="38.296345476925602"/>
    <n v="-1"/>
    <n v="43.831170760279797"/>
    <n v="-1"/>
    <n v="27.221766041656899"/>
    <n v="-1"/>
    <n v="1.79406060748198"/>
    <n v="-1"/>
    <x v="3"/>
    <x v="4"/>
    <x v="0"/>
  </r>
  <r>
    <n v="5082"/>
    <n v="6644"/>
    <m/>
    <x v="3"/>
    <n v="4"/>
    <n v="1077"/>
    <n v="-1"/>
    <n v="4308"/>
    <n v="-1"/>
    <n v="31.319942312218899"/>
    <n v="-1"/>
    <n v="105.821135835308"/>
    <n v="-1"/>
    <n v="61.428194969173603"/>
    <n v="-1"/>
    <n v="0.83592903948687203"/>
    <n v="-1"/>
    <x v="3"/>
    <x v="19"/>
    <x v="0"/>
  </r>
  <r>
    <n v="5082"/>
    <n v="6645"/>
    <m/>
    <x v="3"/>
    <n v="4"/>
    <n v="695"/>
    <n v="-1"/>
    <n v="2780"/>
    <n v="-1"/>
    <n v="51.934018743737298"/>
    <n v="-1"/>
    <n v="49.382268614089099"/>
    <n v="-1"/>
    <n v="32.167319095580197"/>
    <n v="-1"/>
    <n v="1.29626217216869"/>
    <n v="-1"/>
    <x v="3"/>
    <x v="21"/>
    <x v="0"/>
  </r>
  <r>
    <n v="5082"/>
    <n v="6646"/>
    <m/>
    <x v="3"/>
    <n v="4"/>
    <n v="727"/>
    <n v="-1"/>
    <n v="2908"/>
    <n v="-1"/>
    <n v="44.910843520459999"/>
    <n v="-1"/>
    <n v="59.383826173464101"/>
    <n v="-1"/>
    <n v="34.411539180594602"/>
    <n v="-1"/>
    <n v="1.2371312323769901"/>
    <n v="-1"/>
    <x v="3"/>
    <x v="18"/>
    <x v="0"/>
  </r>
  <r>
    <n v="5082"/>
    <n v="6647"/>
    <m/>
    <x v="3"/>
    <n v="4"/>
    <n v="353"/>
    <n v="-1"/>
    <n v="1412"/>
    <n v="-1"/>
    <n v="54.144317608093999"/>
    <n v="-1"/>
    <n v="25.982768872402701"/>
    <n v="-1"/>
    <n v="15.1164745004923"/>
    <n v="-1"/>
    <n v="2.542459561627"/>
    <n v="-1"/>
    <x v="3"/>
    <x v="17"/>
    <x v="0"/>
  </r>
  <r>
    <n v="5082"/>
    <n v="6760"/>
    <m/>
    <x v="3"/>
    <n v="4"/>
    <n v="714"/>
    <n v="-1"/>
    <n v="2856"/>
    <n v="-1"/>
    <n v="13.519467643698301"/>
    <n v="-1"/>
    <n v="153.963767693911"/>
    <n v="-1"/>
    <n v="90.983739283537602"/>
    <n v="-1"/>
    <n v="1.2585943397291799"/>
    <n v="-1"/>
    <x v="3"/>
    <x v="16"/>
    <x v="0"/>
  </r>
  <r>
    <n v="5082"/>
    <n v="6761"/>
    <m/>
    <x v="3"/>
    <n v="4"/>
    <n v="1775"/>
    <n v="-1"/>
    <n v="7100"/>
    <n v="-1"/>
    <n v="36.867421034237999"/>
    <n v="-1"/>
    <n v="138.721567491222"/>
    <n v="-1"/>
    <n v="83.963233920239006"/>
    <n v="-1"/>
    <n v="0.51006828713728303"/>
    <n v="-1"/>
    <x v="3"/>
    <x v="20"/>
    <x v="0"/>
  </r>
  <r>
    <n v="5082"/>
    <n v="6762"/>
    <m/>
    <x v="3"/>
    <n v="4"/>
    <n v="67"/>
    <n v="-1"/>
    <n v="268"/>
    <n v="-1"/>
    <n v="38.741287861006903"/>
    <n v="-1"/>
    <n v="6.9825234039814204"/>
    <n v="-1"/>
    <n v="4.0578858173323402"/>
    <n v="-1"/>
    <n v="12.8229616946576"/>
    <n v="-1"/>
    <x v="3"/>
    <x v="6"/>
    <x v="0"/>
  </r>
  <r>
    <n v="5082"/>
    <n v="6763"/>
    <m/>
    <x v="3"/>
    <n v="4"/>
    <n v="522"/>
    <n v="-1"/>
    <n v="2088"/>
    <n v="-1"/>
    <n v="36.792830311395598"/>
    <n v="-1"/>
    <n v="48.385630283857097"/>
    <n v="-1"/>
    <n v="29.883089009946001"/>
    <n v="-1"/>
    <n v="1.6973785436229301"/>
    <n v="-1"/>
    <x v="3"/>
    <x v="7"/>
    <x v="0"/>
  </r>
  <r>
    <n v="5082"/>
    <n v="6764"/>
    <m/>
    <x v="3"/>
    <n v="4"/>
    <n v="121"/>
    <n v="-1"/>
    <n v="484"/>
    <n v="-1"/>
    <n v="38.819264628507902"/>
    <n v="-1"/>
    <n v="11.8464805389379"/>
    <n v="-1"/>
    <n v="6.8532641714640903"/>
    <n v="-1"/>
    <n v="7.19786260535213"/>
    <n v="-1"/>
    <x v="3"/>
    <x v="8"/>
    <x v="0"/>
  </r>
  <r>
    <n v="5082"/>
    <n v="6765"/>
    <m/>
    <x v="3"/>
    <n v="4"/>
    <n v="71"/>
    <n v="-1"/>
    <n v="284"/>
    <n v="-1"/>
    <n v="19.9737255640404"/>
    <n v="-1"/>
    <n v="92.586315898591593"/>
    <n v="-1"/>
    <n v="54.732928714019501"/>
    <n v="-1"/>
    <n v="12.107382945797101"/>
    <n v="-1"/>
    <x v="3"/>
    <x v="9"/>
    <x v="0"/>
  </r>
  <r>
    <n v="5082"/>
    <n v="6767"/>
    <m/>
    <x v="3"/>
    <n v="4"/>
    <n v="168"/>
    <n v="-1"/>
    <n v="672"/>
    <n v="-1"/>
    <n v="45.876828403924101"/>
    <n v="-1"/>
    <n v="13.125006106629799"/>
    <n v="-1"/>
    <n v="8.7504239157648307"/>
    <n v="-1"/>
    <n v="4.9194295120478602"/>
    <n v="-1"/>
    <x v="3"/>
    <x v="10"/>
    <x v="0"/>
  </r>
  <r>
    <n v="5082"/>
    <n v="6768"/>
    <m/>
    <x v="3"/>
    <n v="4"/>
    <n v="244"/>
    <n v="-1"/>
    <n v="976"/>
    <n v="-1"/>
    <n v="35.520700833211698"/>
    <n v="-1"/>
    <n v="27.7758717856677"/>
    <n v="-1"/>
    <n v="16.391840766317198"/>
    <n v="-1"/>
    <n v="3.5864203088462299"/>
    <n v="-1"/>
    <x v="3"/>
    <x v="11"/>
    <x v="0"/>
  </r>
  <r>
    <n v="5082"/>
    <n v="6770"/>
    <m/>
    <x v="3"/>
    <n v="4"/>
    <n v="852"/>
    <n v="-1"/>
    <n v="3408"/>
    <n v="-1"/>
    <n v="51.0460694128898"/>
    <n v="-1"/>
    <n v="58.169355442136002"/>
    <n v="-1"/>
    <n v="34.252360368143897"/>
    <n v="-1"/>
    <n v="1.05753741882604"/>
    <n v="-1"/>
    <x v="3"/>
    <x v="15"/>
    <x v="0"/>
  </r>
  <r>
    <n v="5082"/>
    <n v="6775"/>
    <m/>
    <x v="3"/>
    <n v="4"/>
    <n v="87"/>
    <n v="-1"/>
    <n v="348"/>
    <n v="-1"/>
    <n v="38.367019578942703"/>
    <n v="-1"/>
    <n v="9.2332069719716792"/>
    <n v="-1"/>
    <n v="5.5331405067195201"/>
    <n v="-1"/>
    <n v="10.123579410266901"/>
    <n v="-1"/>
    <x v="3"/>
    <x v="12"/>
    <x v="0"/>
  </r>
  <r>
    <n v="5082"/>
    <n v="6776"/>
    <m/>
    <x v="3"/>
    <n v="4"/>
    <n v="121"/>
    <n v="-1"/>
    <n v="484"/>
    <n v="-1"/>
    <n v="38.901822260184403"/>
    <n v="-1"/>
    <n v="11.8621557586861"/>
    <n v="-1"/>
    <n v="6.8623323855659102"/>
    <n v="-1"/>
    <n v="7.1997048071872598"/>
    <n v="-1"/>
    <x v="3"/>
    <x v="13"/>
    <x v="0"/>
  </r>
  <r>
    <n v="5082"/>
    <n v="6777"/>
    <m/>
    <x v="3"/>
    <n v="4"/>
    <n v="252"/>
    <n v="-1"/>
    <n v="1008"/>
    <n v="-1"/>
    <n v="35.680433232609403"/>
    <n v="-1"/>
    <n v="25.469818582255702"/>
    <n v="-1"/>
    <n v="15.0161064885506"/>
    <n v="-1"/>
    <n v="3.5014749558899601"/>
    <n v="-1"/>
    <x v="3"/>
    <x v="14"/>
    <x v="0"/>
  </r>
  <r>
    <n v="5082"/>
    <n v="2959"/>
    <m/>
    <x v="3"/>
    <n v="5"/>
    <n v="258"/>
    <n v="-1"/>
    <n v="1032"/>
    <n v="-1"/>
    <n v="47.396799125302998"/>
    <n v="-1"/>
    <n v="19.666753608050101"/>
    <n v="-1"/>
    <n v="18.135918265116199"/>
    <n v="-1"/>
    <n v="3.4863563490387501"/>
    <n v="-1"/>
    <x v="4"/>
    <x v="0"/>
    <x v="0"/>
  </r>
  <r>
    <n v="5082"/>
    <n v="3659"/>
    <m/>
    <x v="3"/>
    <n v="5"/>
    <n v="518"/>
    <n v="-1"/>
    <n v="2072"/>
    <n v="-1"/>
    <n v="38.021575491644498"/>
    <n v="-1"/>
    <n v="43.028566162362097"/>
    <n v="-1"/>
    <n v="37.945075456782803"/>
    <n v="-1"/>
    <n v="1.7398847550233001"/>
    <n v="-1"/>
    <x v="4"/>
    <x v="0"/>
    <x v="0"/>
  </r>
  <r>
    <n v="5082"/>
    <n v="3660"/>
    <m/>
    <x v="3"/>
    <n v="5"/>
    <n v="1795"/>
    <n v="-1"/>
    <n v="7180"/>
    <n v="-1"/>
    <n v="34.200699295649201"/>
    <n v="-1"/>
    <n v="113.997543124884"/>
    <n v="-1"/>
    <n v="99.491301746669905"/>
    <n v="-1"/>
    <n v="0.50140943527420501"/>
    <n v="-1"/>
    <x v="4"/>
    <x v="0"/>
    <x v="0"/>
  </r>
  <r>
    <n v="5082"/>
    <n v="4524"/>
    <m/>
    <x v="3"/>
    <n v="5"/>
    <n v="419"/>
    <n v="-1"/>
    <n v="1676"/>
    <n v="-1"/>
    <n v="27.691328566292398"/>
    <n v="-1"/>
    <n v="79.798198568335394"/>
    <n v="-1"/>
    <n v="69.972755420829202"/>
    <n v="-1"/>
    <n v="2.1135347885584199"/>
    <n v="-1"/>
    <x v="4"/>
    <x v="0"/>
    <x v="0"/>
  </r>
  <r>
    <n v="5082"/>
    <n v="4949"/>
    <m/>
    <x v="3"/>
    <n v="5"/>
    <n v="973"/>
    <n v="-1"/>
    <n v="3892"/>
    <n v="-1"/>
    <n v="47.047082970306597"/>
    <n v="-1"/>
    <n v="69.267055430634002"/>
    <n v="-1"/>
    <n v="59.204063549599098"/>
    <n v="-1"/>
    <n v="0.92415317785780804"/>
    <n v="-1"/>
    <x v="4"/>
    <x v="0"/>
    <x v="0"/>
  </r>
  <r>
    <n v="5082"/>
    <n v="4950"/>
    <m/>
    <x v="3"/>
    <n v="5"/>
    <n v="1788"/>
    <n v="-1"/>
    <n v="7152"/>
    <n v="-1"/>
    <n v="31.231367367236899"/>
    <n v="-1"/>
    <n v="114.236722360825"/>
    <n v="-1"/>
    <n v="99.791726319470897"/>
    <n v="-1"/>
    <n v="0.50331269845138304"/>
    <n v="-1"/>
    <x v="4"/>
    <x v="0"/>
    <x v="0"/>
  </r>
  <r>
    <n v="5082"/>
    <n v="4951"/>
    <m/>
    <x v="3"/>
    <n v="5"/>
    <n v="1804"/>
    <n v="-1"/>
    <n v="7216"/>
    <n v="-1"/>
    <n v="34.558359771335702"/>
    <n v="-1"/>
    <n v="110.29507929408"/>
    <n v="-1"/>
    <n v="96.297325912018906"/>
    <n v="-1"/>
    <n v="0.49904179609215998"/>
    <n v="-1"/>
    <x v="4"/>
    <x v="0"/>
    <x v="0"/>
  </r>
  <r>
    <n v="5082"/>
    <n v="4953"/>
    <m/>
    <x v="3"/>
    <n v="5"/>
    <n v="282"/>
    <n v="-1"/>
    <n v="1128"/>
    <n v="-1"/>
    <n v="36.275838470334797"/>
    <n v="-1"/>
    <n v="27.085579843202201"/>
    <n v="-1"/>
    <n v="23.3265388580296"/>
    <n v="-1"/>
    <n v="3.1826854741308002"/>
    <n v="-1"/>
    <x v="4"/>
    <x v="0"/>
    <x v="0"/>
  </r>
  <r>
    <n v="5082"/>
    <n v="4954"/>
    <m/>
    <x v="3"/>
    <n v="5"/>
    <n v="109"/>
    <n v="-1"/>
    <n v="436"/>
    <n v="-1"/>
    <n v="38.3866912729438"/>
    <n v="-1"/>
    <n v="25.774036203125899"/>
    <n v="-1"/>
    <n v="27.7503220199184"/>
    <n v="-1"/>
    <n v="7.8908160685283004"/>
    <n v="-1"/>
    <x v="4"/>
    <x v="0"/>
    <x v="0"/>
  </r>
  <r>
    <n v="5082"/>
    <n v="6357"/>
    <m/>
    <x v="3"/>
    <n v="5"/>
    <n v="213"/>
    <n v="-1"/>
    <n v="852"/>
    <n v="-1"/>
    <n v="43.753037303594198"/>
    <n v="-1"/>
    <n v="18.862839462547001"/>
    <n v="-1"/>
    <n v="17.258325472328"/>
    <n v="-1"/>
    <n v="4.2185373912092503"/>
    <n v="-1"/>
    <x v="4"/>
    <x v="0"/>
    <x v="0"/>
  </r>
  <r>
    <n v="5082"/>
    <n v="6368"/>
    <m/>
    <x v="3"/>
    <n v="5"/>
    <n v="513"/>
    <n v="-1"/>
    <n v="2052"/>
    <n v="-1"/>
    <n v="32.058874938088898"/>
    <n v="-1"/>
    <n v="54.530297261126698"/>
    <n v="-1"/>
    <n v="48.036784787221897"/>
    <n v="-1"/>
    <n v="1.7544913843802299"/>
    <n v="-1"/>
    <x v="4"/>
    <x v="0"/>
    <x v="0"/>
  </r>
  <r>
    <n v="5082"/>
    <n v="6639"/>
    <m/>
    <x v="3"/>
    <n v="5"/>
    <n v="142"/>
    <n v="-1"/>
    <n v="568"/>
    <n v="-1"/>
    <n v="39.312671002960499"/>
    <n v="-1"/>
    <n v="14.592544837112399"/>
    <n v="-1"/>
    <n v="8.4693488939850692"/>
    <n v="-1"/>
    <n v="6.2537476637653002"/>
    <n v="-1"/>
    <x v="4"/>
    <x v="1"/>
    <x v="0"/>
  </r>
  <r>
    <n v="5082"/>
    <n v="6640"/>
    <m/>
    <x v="3"/>
    <n v="5"/>
    <n v="744"/>
    <n v="-1"/>
    <n v="2976"/>
    <n v="-1"/>
    <n v="17.236506813334799"/>
    <n v="-1"/>
    <n v="135.37879598974399"/>
    <n v="-1"/>
    <n v="83.869163372366202"/>
    <n v="-1"/>
    <n v="1.2095171646090299"/>
    <n v="-1"/>
    <x v="4"/>
    <x v="2"/>
    <x v="0"/>
  </r>
  <r>
    <n v="5082"/>
    <n v="6641"/>
    <m/>
    <x v="3"/>
    <n v="5"/>
    <n v="115"/>
    <n v="-1"/>
    <n v="460"/>
    <n v="-1"/>
    <n v="28.673301153205699"/>
    <n v="-1"/>
    <n v="57.517506608125501"/>
    <n v="-1"/>
    <n v="40.307850310233398"/>
    <n v="-1"/>
    <n v="7.5922617516970599"/>
    <n v="-1"/>
    <x v="4"/>
    <x v="3"/>
    <x v="0"/>
  </r>
  <r>
    <n v="5082"/>
    <n v="6642"/>
    <m/>
    <x v="3"/>
    <n v="5"/>
    <n v="515"/>
    <n v="-1"/>
    <n v="2060"/>
    <n v="-1"/>
    <n v="37.783440484773998"/>
    <n v="-1"/>
    <n v="47.141001767361203"/>
    <n v="-1"/>
    <n v="28.754195525838799"/>
    <n v="-1"/>
    <n v="1.7484794161166499"/>
    <n v="-1"/>
    <x v="4"/>
    <x v="4"/>
    <x v="0"/>
  </r>
  <r>
    <n v="5082"/>
    <n v="6644"/>
    <m/>
    <x v="3"/>
    <n v="5"/>
    <n v="1078"/>
    <n v="-1"/>
    <n v="4312"/>
    <n v="-1"/>
    <n v="31.4099251794417"/>
    <n v="-1"/>
    <n v="109.435617630865"/>
    <n v="-1"/>
    <n v="63.336357323596097"/>
    <n v="-1"/>
    <n v="0.83487007940675695"/>
    <n v="-1"/>
    <x v="4"/>
    <x v="19"/>
    <x v="0"/>
  </r>
  <r>
    <n v="5082"/>
    <n v="6645"/>
    <m/>
    <x v="3"/>
    <n v="5"/>
    <n v="715"/>
    <n v="-1"/>
    <n v="2860"/>
    <n v="-1"/>
    <n v="52.507718797220498"/>
    <n v="-1"/>
    <n v="49.783728059736397"/>
    <n v="-1"/>
    <n v="31.780988733874398"/>
    <n v="-1"/>
    <n v="1.26117591489543"/>
    <n v="-1"/>
    <x v="4"/>
    <x v="21"/>
    <x v="0"/>
  </r>
  <r>
    <n v="5082"/>
    <n v="6646"/>
    <m/>
    <x v="3"/>
    <n v="5"/>
    <n v="711"/>
    <n v="-1"/>
    <n v="2844"/>
    <n v="-1"/>
    <n v="44.439907070288697"/>
    <n v="-1"/>
    <n v="59.930675435389603"/>
    <n v="-1"/>
    <n v="34.627846642640897"/>
    <n v="-1"/>
    <n v="1.26742331508196"/>
    <n v="-1"/>
    <x v="4"/>
    <x v="18"/>
    <x v="0"/>
  </r>
  <r>
    <n v="5082"/>
    <n v="6647"/>
    <m/>
    <x v="3"/>
    <n v="5"/>
    <n v="371"/>
    <n v="-1"/>
    <n v="1484"/>
    <n v="-1"/>
    <n v="54.802629406662398"/>
    <n v="-1"/>
    <n v="26.883777867361399"/>
    <n v="-1"/>
    <n v="15.629264274297199"/>
    <n v="-1"/>
    <n v="2.40445632272244"/>
    <n v="-1"/>
    <x v="4"/>
    <x v="17"/>
    <x v="0"/>
  </r>
  <r>
    <n v="5082"/>
    <n v="6760"/>
    <m/>
    <x v="3"/>
    <n v="5"/>
    <n v="695"/>
    <n v="-1"/>
    <n v="2780"/>
    <n v="-1"/>
    <n v="12.8632116178389"/>
    <n v="-1"/>
    <n v="153.508427520477"/>
    <n v="-1"/>
    <n v="91.977503830595893"/>
    <n v="-1"/>
    <n v="1.2962474179008401"/>
    <n v="-1"/>
    <x v="4"/>
    <x v="16"/>
    <x v="0"/>
  </r>
  <r>
    <n v="5082"/>
    <n v="6761"/>
    <m/>
    <x v="3"/>
    <n v="5"/>
    <n v="1796"/>
    <n v="-1"/>
    <n v="7184"/>
    <n v="-1"/>
    <n v="34.377396954632999"/>
    <n v="-1"/>
    <n v="149.542408392147"/>
    <n v="-1"/>
    <n v="90.1340420843662"/>
    <n v="-1"/>
    <n v="0.50407815683754398"/>
    <n v="-1"/>
    <x v="4"/>
    <x v="20"/>
    <x v="0"/>
  </r>
  <r>
    <n v="5082"/>
    <n v="6762"/>
    <m/>
    <x v="3"/>
    <n v="5"/>
    <n v="142"/>
    <n v="-1"/>
    <n v="568"/>
    <n v="-1"/>
    <n v="39.312671002960499"/>
    <n v="-1"/>
    <n v="14.592544837112399"/>
    <n v="-1"/>
    <n v="8.4693488939850692"/>
    <n v="-1"/>
    <n v="6.2537476637653002"/>
    <n v="-1"/>
    <x v="4"/>
    <x v="6"/>
    <x v="0"/>
  </r>
  <r>
    <n v="5082"/>
    <n v="6763"/>
    <m/>
    <x v="3"/>
    <n v="5"/>
    <n v="516"/>
    <n v="-1"/>
    <n v="2064"/>
    <n v="-1"/>
    <n v="37.194816003806103"/>
    <n v="-1"/>
    <n v="47.171827543308602"/>
    <n v="-1"/>
    <n v="28.7804222063019"/>
    <n v="-1"/>
    <n v="1.71786261270677"/>
    <n v="-1"/>
    <x v="4"/>
    <x v="7"/>
    <x v="0"/>
  </r>
  <r>
    <n v="5082"/>
    <n v="6764"/>
    <m/>
    <x v="3"/>
    <n v="5"/>
    <n v="90"/>
    <n v="-1"/>
    <n v="360"/>
    <n v="-1"/>
    <n v="38.778307939202001"/>
    <n v="-1"/>
    <n v="8.9815640641331704"/>
    <n v="-1"/>
    <n v="5.1915581929250596"/>
    <n v="-1"/>
    <n v="9.6011417492311804"/>
    <n v="-1"/>
    <x v="4"/>
    <x v="8"/>
    <x v="0"/>
  </r>
  <r>
    <n v="5082"/>
    <n v="6765"/>
    <m/>
    <x v="3"/>
    <n v="5"/>
    <n v="60"/>
    <n v="-1"/>
    <n v="240"/>
    <n v="-1"/>
    <n v="25.597035832349"/>
    <n v="-1"/>
    <n v="47.565105182457799"/>
    <n v="-1"/>
    <n v="28.2695657218637"/>
    <n v="-1"/>
    <n v="14.863229802657299"/>
    <n v="-1"/>
    <x v="4"/>
    <x v="9"/>
    <x v="0"/>
  </r>
  <r>
    <n v="5082"/>
    <n v="6767"/>
    <m/>
    <x v="3"/>
    <n v="5"/>
    <n v="112"/>
    <n v="-1"/>
    <n v="448"/>
    <n v="-1"/>
    <n v="46.437485901245502"/>
    <n v="-1"/>
    <n v="8.9825877405749601"/>
    <n v="-1"/>
    <n v="6.3240318247421898"/>
    <n v="-1"/>
    <n v="7.9074439491698403"/>
    <n v="-1"/>
    <x v="4"/>
    <x v="10"/>
    <x v="0"/>
  </r>
  <r>
    <n v="5082"/>
    <n v="6768"/>
    <m/>
    <x v="3"/>
    <n v="5"/>
    <n v="282"/>
    <n v="-1"/>
    <n v="1128"/>
    <n v="-1"/>
    <n v="34.845341355283303"/>
    <n v="-1"/>
    <n v="38.971167305252898"/>
    <n v="-1"/>
    <n v="23.040383588667801"/>
    <n v="-1"/>
    <n v="3.18380590139085"/>
    <n v="-1"/>
    <x v="4"/>
    <x v="11"/>
    <x v="0"/>
  </r>
  <r>
    <n v="5082"/>
    <n v="6770"/>
    <m/>
    <x v="3"/>
    <n v="5"/>
    <n v="991"/>
    <n v="-1"/>
    <n v="3964"/>
    <n v="-1"/>
    <n v="49.783534146626501"/>
    <n v="-1"/>
    <n v="69.484535441312005"/>
    <n v="-1"/>
    <n v="40.6218496865962"/>
    <n v="-1"/>
    <n v="0.90787528715558896"/>
    <n v="-1"/>
    <x v="4"/>
    <x v="15"/>
    <x v="0"/>
  </r>
  <r>
    <n v="5082"/>
    <n v="6775"/>
    <m/>
    <x v="3"/>
    <n v="5"/>
    <n v="91"/>
    <n v="-1"/>
    <n v="364"/>
    <n v="-1"/>
    <n v="39.403727880863798"/>
    <n v="-1"/>
    <n v="9.3465921629886495"/>
    <n v="-1"/>
    <n v="5.5807078696085801"/>
    <n v="-1"/>
    <n v="9.8317481473862003"/>
    <n v="-1"/>
    <x v="4"/>
    <x v="12"/>
    <x v="0"/>
  </r>
  <r>
    <n v="5082"/>
    <n v="6776"/>
    <m/>
    <x v="3"/>
    <n v="5"/>
    <n v="90"/>
    <n v="-1"/>
    <n v="360"/>
    <n v="-1"/>
    <n v="38.8274926778818"/>
    <n v="-1"/>
    <n v="9.0727891446410105"/>
    <n v="-1"/>
    <n v="5.2442884647049999"/>
    <n v="-1"/>
    <n v="9.6000022879215692"/>
    <n v="-1"/>
    <x v="4"/>
    <x v="13"/>
    <x v="0"/>
  </r>
  <r>
    <n v="5082"/>
    <n v="6777"/>
    <m/>
    <x v="3"/>
    <n v="5"/>
    <n v="264"/>
    <n v="-1"/>
    <n v="1056"/>
    <n v="-1"/>
    <n v="36.662627730072401"/>
    <n v="-1"/>
    <n v="26.490602335895002"/>
    <n v="-1"/>
    <n v="15.686883606796499"/>
    <n v="-1"/>
    <n v="3.32701080601429"/>
    <n v="-1"/>
    <x v="4"/>
    <x v="14"/>
    <x v="0"/>
  </r>
  <r>
    <n v="5082"/>
    <n v="2959"/>
    <m/>
    <x v="3"/>
    <n v="6"/>
    <n v="259"/>
    <n v="-1"/>
    <n v="1036"/>
    <n v="-1"/>
    <n v="47.575547822871499"/>
    <n v="-1"/>
    <n v="20.425943717622399"/>
    <n v="-1"/>
    <n v="18.133065388650699"/>
    <n v="-1"/>
    <n v="3.4668159435998298"/>
    <n v="-1"/>
    <x v="5"/>
    <x v="0"/>
    <x v="0"/>
  </r>
  <r>
    <n v="5082"/>
    <n v="3659"/>
    <m/>
    <x v="3"/>
    <n v="6"/>
    <n v="582"/>
    <n v="-1"/>
    <n v="2328"/>
    <n v="-1"/>
    <n v="37.4593613140527"/>
    <n v="-1"/>
    <n v="47.1700452588587"/>
    <n v="-1"/>
    <n v="41.378552616379999"/>
    <n v="-1"/>
    <n v="1.54632952930991"/>
    <n v="-1"/>
    <x v="5"/>
    <x v="0"/>
    <x v="0"/>
  </r>
  <r>
    <n v="5082"/>
    <n v="3660"/>
    <m/>
    <x v="3"/>
    <n v="6"/>
    <n v="1749"/>
    <n v="-1"/>
    <n v="6996"/>
    <n v="-1"/>
    <n v="33.5104221762981"/>
    <n v="-1"/>
    <n v="114.3823408918"/>
    <n v="-1"/>
    <n v="99.709868962268203"/>
    <n v="-1"/>
    <n v="0.51487788848787797"/>
    <n v="-1"/>
    <x v="5"/>
    <x v="0"/>
    <x v="0"/>
  </r>
  <r>
    <n v="5082"/>
    <n v="4524"/>
    <m/>
    <x v="3"/>
    <n v="6"/>
    <n v="464"/>
    <n v="-1"/>
    <n v="1856"/>
    <n v="-1"/>
    <n v="27.270159355209501"/>
    <n v="-1"/>
    <n v="85.590526135538198"/>
    <n v="-1"/>
    <n v="75.199887540988499"/>
    <n v="-1"/>
    <n v="1.8819059359905701"/>
    <n v="-1"/>
    <x v="5"/>
    <x v="0"/>
    <x v="0"/>
  </r>
  <r>
    <n v="5082"/>
    <n v="4949"/>
    <m/>
    <x v="3"/>
    <n v="6"/>
    <n v="745"/>
    <n v="-1"/>
    <n v="2980"/>
    <n v="-1"/>
    <n v="28.947247012177701"/>
    <n v="-1"/>
    <n v="94.822851400878093"/>
    <n v="-1"/>
    <n v="80.866497887044602"/>
    <n v="-1"/>
    <n v="1.2089557676742699"/>
    <n v="-1"/>
    <x v="5"/>
    <x v="0"/>
    <x v="0"/>
  </r>
  <r>
    <n v="5082"/>
    <n v="4950"/>
    <m/>
    <x v="3"/>
    <n v="6"/>
    <n v="1740"/>
    <n v="-1"/>
    <n v="6960"/>
    <n v="-1"/>
    <n v="30.672892928907299"/>
    <n v="-1"/>
    <n v="114.69435727160599"/>
    <n v="-1"/>
    <n v="99.939089958822905"/>
    <n v="-1"/>
    <n v="0.51662732575848702"/>
    <n v="-1"/>
    <x v="5"/>
    <x v="0"/>
    <x v="0"/>
  </r>
  <r>
    <n v="5082"/>
    <n v="4951"/>
    <m/>
    <x v="3"/>
    <n v="6"/>
    <n v="1749"/>
    <n v="-1"/>
    <n v="6996"/>
    <n v="-1"/>
    <n v="33.355846586846198"/>
    <n v="-1"/>
    <n v="111.419844072397"/>
    <n v="-1"/>
    <n v="97.085680584221507"/>
    <n v="-1"/>
    <n v="0.51492536260631605"/>
    <n v="-1"/>
    <x v="5"/>
    <x v="0"/>
    <x v="0"/>
  </r>
  <r>
    <n v="5082"/>
    <n v="4953"/>
    <m/>
    <x v="3"/>
    <n v="6"/>
    <n v="264"/>
    <n v="-1"/>
    <n v="1056"/>
    <n v="-1"/>
    <n v="36.491960026073798"/>
    <n v="-1"/>
    <n v="25.004888135528098"/>
    <n v="-1"/>
    <n v="21.427009155898201"/>
    <n v="-1"/>
    <n v="3.1081701364577401"/>
    <n v="-1"/>
    <x v="5"/>
    <x v="0"/>
    <x v="0"/>
  </r>
  <r>
    <n v="5082"/>
    <n v="4954"/>
    <m/>
    <x v="3"/>
    <n v="6"/>
    <n v="105"/>
    <n v="-1"/>
    <n v="420"/>
    <n v="-1"/>
    <n v="40.381427005677097"/>
    <n v="-1"/>
    <n v="20.8848952673676"/>
    <n v="-1"/>
    <n v="22.503816730117698"/>
    <n v="-1"/>
    <n v="8.5253425579219506"/>
    <n v="-1"/>
    <x v="5"/>
    <x v="0"/>
    <x v="0"/>
  </r>
  <r>
    <n v="5082"/>
    <n v="6357"/>
    <m/>
    <x v="3"/>
    <n v="6"/>
    <n v="194"/>
    <n v="-1"/>
    <n v="776"/>
    <n v="-1"/>
    <n v="44.182380215606301"/>
    <n v="-1"/>
    <n v="16.935466912516901"/>
    <n v="-1"/>
    <n v="15.6623694441063"/>
    <n v="-1"/>
    <n v="4.5154545842674096"/>
    <n v="-1"/>
    <x v="5"/>
    <x v="0"/>
    <x v="0"/>
  </r>
  <r>
    <n v="5082"/>
    <n v="6368"/>
    <m/>
    <x v="3"/>
    <n v="6"/>
    <n v="580"/>
    <n v="-1"/>
    <n v="2320"/>
    <n v="-1"/>
    <n v="30.2348866279054"/>
    <n v="-1"/>
    <n v="63.860364199172103"/>
    <n v="-1"/>
    <n v="55.965207960880299"/>
    <n v="-1"/>
    <n v="1.54360161214469"/>
    <n v="-1"/>
    <x v="5"/>
    <x v="0"/>
    <x v="0"/>
  </r>
  <r>
    <n v="5082"/>
    <n v="6639"/>
    <m/>
    <x v="3"/>
    <n v="6"/>
    <n v="137"/>
    <n v="-1"/>
    <n v="548"/>
    <n v="-1"/>
    <n v="38.231277055373504"/>
    <n v="-1"/>
    <n v="14.4273019822366"/>
    <n v="-1"/>
    <n v="8.3754560737254806"/>
    <n v="-1"/>
    <n v="6.4981268100572001"/>
    <n v="-1"/>
    <x v="5"/>
    <x v="1"/>
    <x v="0"/>
  </r>
  <r>
    <n v="5082"/>
    <n v="6640"/>
    <m/>
    <x v="3"/>
    <n v="6"/>
    <n v="677"/>
    <n v="-1"/>
    <n v="2708"/>
    <n v="-1"/>
    <n v="13.937861472267"/>
    <n v="-1"/>
    <n v="144.323470766349"/>
    <n v="-1"/>
    <n v="89.523594746587193"/>
    <n v="-1"/>
    <n v="1.32963084977668"/>
    <n v="-1"/>
    <x v="5"/>
    <x v="2"/>
    <x v="0"/>
  </r>
  <r>
    <n v="5082"/>
    <n v="6641"/>
    <m/>
    <x v="3"/>
    <n v="6"/>
    <n v="100"/>
    <n v="-1"/>
    <n v="400"/>
    <n v="-1"/>
    <n v="29.0779222117987"/>
    <n v="-1"/>
    <n v="54.487383949932997"/>
    <n v="-1"/>
    <n v="39.811510930444598"/>
    <n v="-1"/>
    <n v="8.7462808137419596"/>
    <n v="-1"/>
    <x v="5"/>
    <x v="3"/>
    <x v="0"/>
  </r>
  <r>
    <n v="5082"/>
    <n v="6642"/>
    <m/>
    <x v="3"/>
    <n v="6"/>
    <n v="588"/>
    <n v="-1"/>
    <n v="2352"/>
    <n v="-1"/>
    <n v="37.022887301533203"/>
    <n v="-1"/>
    <n v="52.552020553161"/>
    <n v="-1"/>
    <n v="31.982224167104"/>
    <n v="-1"/>
    <n v="1.5292979242810001"/>
    <n v="-1"/>
    <x v="5"/>
    <x v="4"/>
    <x v="0"/>
  </r>
  <r>
    <n v="5082"/>
    <n v="6644"/>
    <m/>
    <x v="3"/>
    <n v="6"/>
    <n v="1075"/>
    <n v="-1"/>
    <n v="4300"/>
    <n v="-1"/>
    <n v="31.269663761895501"/>
    <n v="-1"/>
    <n v="104.781482851728"/>
    <n v="-1"/>
    <n v="60.856458113928703"/>
    <n v="-1"/>
    <n v="0.83778270824146195"/>
    <n v="-1"/>
    <x v="5"/>
    <x v="19"/>
    <x v="0"/>
  </r>
  <r>
    <n v="5082"/>
    <n v="6645"/>
    <m/>
    <x v="3"/>
    <n v="6"/>
    <n v="675"/>
    <n v="-1"/>
    <n v="2700"/>
    <n v="-1"/>
    <n v="52.639171347222302"/>
    <n v="-1"/>
    <n v="47.454852548403402"/>
    <n v="-1"/>
    <n v="30.218177746825599"/>
    <n v="-1"/>
    <n v="1.31037724220489"/>
    <n v="-1"/>
    <x v="5"/>
    <x v="21"/>
    <x v="0"/>
  </r>
  <r>
    <n v="5082"/>
    <n v="6646"/>
    <m/>
    <x v="3"/>
    <n v="6"/>
    <n v="722"/>
    <n v="-1"/>
    <n v="2888"/>
    <n v="-1"/>
    <n v="44.695009504666402"/>
    <n v="-1"/>
    <n v="60.268531327632502"/>
    <n v="-1"/>
    <n v="34.971618751770301"/>
    <n v="-1"/>
    <n v="1.2444368736362199"/>
    <n v="-1"/>
    <x v="5"/>
    <x v="18"/>
    <x v="0"/>
  </r>
  <r>
    <n v="5082"/>
    <n v="6647"/>
    <m/>
    <x v="3"/>
    <n v="6"/>
    <n v="353"/>
    <n v="-1"/>
    <n v="1412"/>
    <n v="-1"/>
    <n v="53.982338068944301"/>
    <n v="-1"/>
    <n v="25.949543792649202"/>
    <n v="-1"/>
    <n v="15.086890277864599"/>
    <n v="-1"/>
    <n v="2.5491489110940302"/>
    <n v="-1"/>
    <x v="5"/>
    <x v="17"/>
    <x v="0"/>
  </r>
  <r>
    <n v="5082"/>
    <n v="6760"/>
    <m/>
    <x v="3"/>
    <n v="6"/>
    <n v="689"/>
    <n v="-1"/>
    <n v="2756"/>
    <n v="-1"/>
    <n v="12.3860395006333"/>
    <n v="-1"/>
    <n v="157.169990773161"/>
    <n v="-1"/>
    <n v="92.218516501063405"/>
    <n v="-1"/>
    <n v="1.3046378757894399"/>
    <n v="-1"/>
    <x v="5"/>
    <x v="16"/>
    <x v="0"/>
  </r>
  <r>
    <n v="5082"/>
    <n v="6761"/>
    <m/>
    <x v="3"/>
    <n v="6"/>
    <n v="1748"/>
    <n v="-1"/>
    <n v="6992"/>
    <n v="-1"/>
    <n v="33.489890156391297"/>
    <n v="-1"/>
    <n v="153.57483430857201"/>
    <n v="-1"/>
    <n v="92.417166950450607"/>
    <n v="-1"/>
    <n v="0.51780961087093402"/>
    <n v="-1"/>
    <x v="5"/>
    <x v="20"/>
    <x v="0"/>
  </r>
  <r>
    <n v="5082"/>
    <n v="6762"/>
    <m/>
    <x v="3"/>
    <n v="6"/>
    <n v="137"/>
    <n v="-1"/>
    <n v="548"/>
    <n v="-1"/>
    <n v="38.231277055373504"/>
    <n v="-1"/>
    <n v="14.4273019822366"/>
    <n v="-1"/>
    <n v="8.3754560737254806"/>
    <n v="-1"/>
    <n v="6.4981268100572001"/>
    <n v="-1"/>
    <x v="5"/>
    <x v="6"/>
    <x v="0"/>
  </r>
  <r>
    <n v="5082"/>
    <n v="6763"/>
    <m/>
    <x v="3"/>
    <n v="6"/>
    <n v="583"/>
    <n v="-1"/>
    <n v="2332"/>
    <n v="-1"/>
    <n v="36.481109339849198"/>
    <n v="-1"/>
    <n v="51.973085227037899"/>
    <n v="-1"/>
    <n v="31.580810536583598"/>
    <n v="-1"/>
    <n v="1.50528065533779"/>
    <n v="-1"/>
    <x v="5"/>
    <x v="7"/>
    <x v="0"/>
  </r>
  <r>
    <n v="5082"/>
    <n v="6764"/>
    <m/>
    <x v="3"/>
    <n v="6"/>
    <n v="102"/>
    <n v="-1"/>
    <n v="408"/>
    <n v="-1"/>
    <n v="38.964294655058801"/>
    <n v="-1"/>
    <n v="10.1745532665919"/>
    <n v="-1"/>
    <n v="5.9214707725601903"/>
    <n v="-1"/>
    <n v="8.7602298236779106"/>
    <n v="-1"/>
    <x v="5"/>
    <x v="8"/>
    <x v="0"/>
  </r>
  <r>
    <n v="5082"/>
    <n v="6765"/>
    <m/>
    <x v="3"/>
    <n v="6"/>
    <n v="67"/>
    <n v="-1"/>
    <n v="268"/>
    <n v="-1"/>
    <n v="22.756634473493499"/>
    <n v="-1"/>
    <n v="77.087047330545005"/>
    <n v="-1"/>
    <n v="45.9572289035154"/>
    <n v="-1"/>
    <n v="11.360740029176799"/>
    <n v="-1"/>
    <x v="5"/>
    <x v="9"/>
    <x v="0"/>
  </r>
  <r>
    <n v="5082"/>
    <n v="6767"/>
    <m/>
    <x v="3"/>
    <n v="6"/>
    <n v="104"/>
    <n v="-1"/>
    <n v="416"/>
    <n v="-1"/>
    <n v="47.235083855326501"/>
    <n v="-1"/>
    <n v="8.0935923312034497"/>
    <n v="-1"/>
    <n v="5.8146219144447704"/>
    <n v="-1"/>
    <n v="8.5487955461866996"/>
    <n v="-1"/>
    <x v="5"/>
    <x v="10"/>
    <x v="0"/>
  </r>
  <r>
    <n v="5082"/>
    <n v="6768"/>
    <m/>
    <x v="3"/>
    <n v="6"/>
    <n v="264"/>
    <n v="-1"/>
    <n v="1056"/>
    <n v="-1"/>
    <n v="35.473059805676002"/>
    <n v="-1"/>
    <n v="32.383297546927501"/>
    <n v="-1"/>
    <n v="19.006172419280599"/>
    <n v="-1"/>
    <n v="3.1051951294606801"/>
    <n v="-1"/>
    <x v="5"/>
    <x v="11"/>
    <x v="0"/>
  </r>
  <r>
    <n v="5082"/>
    <n v="6770"/>
    <m/>
    <x v="3"/>
    <n v="6"/>
    <n v="700"/>
    <n v="-1"/>
    <n v="2800"/>
    <n v="-1"/>
    <n v="19.737958229916501"/>
    <n v="-1"/>
    <n v="147.33344715646101"/>
    <n v="-1"/>
    <n v="85.889520377424105"/>
    <n v="-1"/>
    <n v="1.2830483228293299"/>
    <n v="-1"/>
    <x v="5"/>
    <x v="15"/>
    <x v="0"/>
  </r>
  <r>
    <n v="5082"/>
    <n v="6775"/>
    <m/>
    <x v="3"/>
    <n v="6"/>
    <n v="76"/>
    <n v="-1"/>
    <n v="304"/>
    <n v="-1"/>
    <n v="38.179582129902997"/>
    <n v="-1"/>
    <n v="8.0949778736133702"/>
    <n v="-1"/>
    <n v="4.7635722456769596"/>
    <n v="-1"/>
    <n v="11.174669474686601"/>
    <n v="-1"/>
    <x v="5"/>
    <x v="12"/>
    <x v="0"/>
  </r>
  <r>
    <n v="5082"/>
    <n v="6776"/>
    <m/>
    <x v="3"/>
    <n v="6"/>
    <n v="101"/>
    <n v="-1"/>
    <n v="404"/>
    <n v="-1"/>
    <n v="39.136169263676003"/>
    <n v="-1"/>
    <n v="10.0191422250568"/>
    <n v="-1"/>
    <n v="5.8308896578395997"/>
    <n v="-1"/>
    <n v="8.8244020394171994"/>
    <n v="-1"/>
    <x v="5"/>
    <x v="13"/>
    <x v="0"/>
  </r>
  <r>
    <n v="5082"/>
    <n v="6777"/>
    <m/>
    <x v="3"/>
    <n v="6"/>
    <n v="284"/>
    <n v="-1"/>
    <n v="1136"/>
    <n v="-1"/>
    <n v="31.337696620721101"/>
    <n v="-1"/>
    <n v="56.153095261883003"/>
    <n v="-1"/>
    <n v="32.914438726262198"/>
    <n v="-1"/>
    <n v="3.1694105958405898"/>
    <n v="-1"/>
    <x v="5"/>
    <x v="14"/>
    <x v="0"/>
  </r>
  <r>
    <n v="5082"/>
    <n v="2959"/>
    <m/>
    <x v="3"/>
    <n v="7"/>
    <n v="265"/>
    <n v="-1"/>
    <n v="1060"/>
    <n v="-1"/>
    <n v="46.732731571084997"/>
    <n v="-1"/>
    <n v="20.971693310243001"/>
    <n v="-1"/>
    <n v="18.586211782100001"/>
    <n v="-1"/>
    <n v="3.3815043875433801"/>
    <n v="-1"/>
    <x v="6"/>
    <x v="0"/>
    <x v="0"/>
  </r>
  <r>
    <n v="5082"/>
    <n v="3659"/>
    <m/>
    <x v="3"/>
    <n v="7"/>
    <n v="564"/>
    <n v="-1"/>
    <n v="2256"/>
    <n v="-1"/>
    <n v="37.657585795123097"/>
    <n v="-1"/>
    <n v="45.115798069047202"/>
    <n v="-1"/>
    <n v="39.108600368354502"/>
    <n v="-1"/>
    <n v="1.59425213435916"/>
    <n v="-1"/>
    <x v="6"/>
    <x v="0"/>
    <x v="0"/>
  </r>
  <r>
    <n v="5082"/>
    <n v="3660"/>
    <m/>
    <x v="3"/>
    <n v="7"/>
    <n v="1706"/>
    <n v="-1"/>
    <n v="6824"/>
    <n v="-1"/>
    <n v="31.8619035375443"/>
    <n v="-1"/>
    <n v="115.10259749539"/>
    <n v="-1"/>
    <n v="99.920713456608297"/>
    <n v="-1"/>
    <n v="0.52745725078186501"/>
    <n v="-1"/>
    <x v="6"/>
    <x v="0"/>
    <x v="0"/>
  </r>
  <r>
    <n v="5082"/>
    <n v="4524"/>
    <m/>
    <x v="3"/>
    <n v="7"/>
    <n v="444"/>
    <n v="-1"/>
    <n v="1776"/>
    <n v="-1"/>
    <n v="27.458594598779801"/>
    <n v="-1"/>
    <n v="84.629624076656199"/>
    <n v="-1"/>
    <n v="73.488357542074894"/>
    <n v="-1"/>
    <n v="1.95624953924906"/>
    <n v="-1"/>
    <x v="6"/>
    <x v="0"/>
    <x v="0"/>
  </r>
  <r>
    <n v="5082"/>
    <n v="4949"/>
    <m/>
    <x v="3"/>
    <n v="7"/>
    <n v="553"/>
    <n v="-1"/>
    <n v="2212"/>
    <n v="-1"/>
    <n v="8.1542025517239605"/>
    <n v="-1"/>
    <n v="117.285269755418"/>
    <n v="-1"/>
    <n v="100"/>
    <n v="-1"/>
    <n v="1.62425543995864"/>
    <n v="-1"/>
    <x v="6"/>
    <x v="0"/>
    <x v="0"/>
  </r>
  <r>
    <n v="5082"/>
    <n v="4950"/>
    <m/>
    <x v="3"/>
    <n v="7"/>
    <n v="1703"/>
    <n v="-1"/>
    <n v="6812"/>
    <n v="-1"/>
    <n v="29.702437737187001"/>
    <n v="-1"/>
    <n v="115.12906422900301"/>
    <n v="-1"/>
    <n v="99.986115055071096"/>
    <n v="-1"/>
    <n v="0.52859324831197896"/>
    <n v="-1"/>
    <x v="6"/>
    <x v="0"/>
    <x v="0"/>
  </r>
  <r>
    <n v="5082"/>
    <n v="4951"/>
    <m/>
    <x v="3"/>
    <n v="7"/>
    <n v="1706"/>
    <n v="-1"/>
    <n v="6824"/>
    <n v="-1"/>
    <n v="31.485213647745301"/>
    <n v="-1"/>
    <n v="113.42471052410799"/>
    <n v="-1"/>
    <n v="98.395525050597797"/>
    <n v="-1"/>
    <n v="0.52763985971285898"/>
    <n v="-1"/>
    <x v="6"/>
    <x v="0"/>
    <x v="0"/>
  </r>
  <r>
    <n v="5082"/>
    <n v="4953"/>
    <m/>
    <x v="3"/>
    <n v="7"/>
    <n v="239"/>
    <n v="-1"/>
    <n v="956"/>
    <n v="-1"/>
    <n v="36.848738448516002"/>
    <n v="-1"/>
    <n v="22.636121597995999"/>
    <n v="-1"/>
    <n v="19.3778620442502"/>
    <n v="-1"/>
    <n v="3.6953602289739602"/>
    <n v="-1"/>
    <x v="6"/>
    <x v="0"/>
    <x v="0"/>
  </r>
  <r>
    <n v="5082"/>
    <n v="4954"/>
    <m/>
    <x v="3"/>
    <n v="7"/>
    <n v="98"/>
    <n v="-1"/>
    <n v="392"/>
    <n v="-1"/>
    <n v="41.749965009410197"/>
    <n v="-1"/>
    <n v="19.534101628507798"/>
    <n v="-1"/>
    <n v="20.920934562078902"/>
    <n v="-1"/>
    <n v="9.1202496106189503"/>
    <n v="-1"/>
    <x v="6"/>
    <x v="0"/>
    <x v="0"/>
  </r>
  <r>
    <n v="5082"/>
    <n v="6357"/>
    <m/>
    <x v="3"/>
    <n v="7"/>
    <n v="193"/>
    <n v="-1"/>
    <n v="772"/>
    <n v="-1"/>
    <n v="42.464290724337502"/>
    <n v="-1"/>
    <n v="18.068836065021401"/>
    <n v="-1"/>
    <n v="16.756044506414199"/>
    <n v="-1"/>
    <n v="4.6168979465163398"/>
    <n v="-1"/>
    <x v="6"/>
    <x v="0"/>
    <x v="0"/>
  </r>
  <r>
    <n v="5082"/>
    <n v="6368"/>
    <m/>
    <x v="3"/>
    <n v="7"/>
    <n v="466"/>
    <n v="-1"/>
    <n v="1864"/>
    <n v="-1"/>
    <n v="13.3463533288097"/>
    <n v="-1"/>
    <n v="106.874748786269"/>
    <n v="-1"/>
    <n v="93.004259815705296"/>
    <n v="-1"/>
    <n v="1.92903365526588"/>
    <n v="-1"/>
    <x v="6"/>
    <x v="0"/>
    <x v="0"/>
  </r>
  <r>
    <n v="5082"/>
    <n v="6639"/>
    <m/>
    <x v="3"/>
    <n v="7"/>
    <n v="138"/>
    <n v="-1"/>
    <n v="552"/>
    <n v="-1"/>
    <n v="38.671432185515798"/>
    <n v="-1"/>
    <n v="14.3893254384203"/>
    <n v="-1"/>
    <n v="8.3066926755792192"/>
    <n v="-1"/>
    <n v="6.5210560862798701"/>
    <n v="-1"/>
    <x v="6"/>
    <x v="1"/>
    <x v="0"/>
  </r>
  <r>
    <n v="5082"/>
    <n v="6640"/>
    <m/>
    <x v="3"/>
    <n v="7"/>
    <n v="657"/>
    <n v="-1"/>
    <n v="2628"/>
    <n v="-1"/>
    <n v="12.9728240694725"/>
    <n v="-1"/>
    <n v="150.402372459535"/>
    <n v="-1"/>
    <n v="93.240118406557897"/>
    <n v="-1"/>
    <n v="1.36551720245658"/>
    <n v="-1"/>
    <x v="6"/>
    <x v="2"/>
    <x v="0"/>
  </r>
  <r>
    <n v="5082"/>
    <n v="6641"/>
    <m/>
    <x v="3"/>
    <n v="7"/>
    <n v="101"/>
    <n v="-1"/>
    <n v="404"/>
    <n v="-1"/>
    <n v="33.399564214637898"/>
    <n v="-1"/>
    <n v="36.114089092451799"/>
    <n v="-1"/>
    <n v="26.094480269195302"/>
    <n v="-1"/>
    <n v="8.8848864433896004"/>
    <n v="-1"/>
    <x v="6"/>
    <x v="3"/>
    <x v="0"/>
  </r>
  <r>
    <n v="5082"/>
    <n v="6642"/>
    <m/>
    <x v="3"/>
    <n v="7"/>
    <n v="570"/>
    <n v="-1"/>
    <n v="2280"/>
    <n v="-1"/>
    <n v="36.773298418837797"/>
    <n v="-1"/>
    <n v="51.079183666836002"/>
    <n v="-1"/>
    <n v="30.477330373160701"/>
    <n v="-1"/>
    <n v="1.58099657849105"/>
    <n v="-1"/>
    <x v="6"/>
    <x v="4"/>
    <x v="0"/>
  </r>
  <r>
    <n v="5082"/>
    <n v="6644"/>
    <m/>
    <x v="3"/>
    <n v="7"/>
    <n v="1077"/>
    <n v="-1"/>
    <n v="4308"/>
    <n v="-1"/>
    <n v="31.3556318086003"/>
    <n v="-1"/>
    <n v="113.38477772148801"/>
    <n v="-1"/>
    <n v="65.729894288122495"/>
    <n v="-1"/>
    <n v="0.83522902299078505"/>
    <n v="-1"/>
    <x v="6"/>
    <x v="19"/>
    <x v="0"/>
  </r>
  <r>
    <n v="5082"/>
    <n v="6645"/>
    <m/>
    <x v="3"/>
    <n v="7"/>
    <n v="626"/>
    <n v="-1"/>
    <n v="2504"/>
    <n v="-1"/>
    <n v="51.983494974626602"/>
    <n v="-1"/>
    <n v="44.6670359458927"/>
    <n v="-1"/>
    <n v="28.097061005788099"/>
    <n v="-1"/>
    <n v="1.43426039615776"/>
    <n v="-1"/>
    <x v="6"/>
    <x v="21"/>
    <x v="0"/>
  </r>
  <r>
    <n v="5082"/>
    <n v="6646"/>
    <m/>
    <x v="3"/>
    <n v="7"/>
    <n v="723"/>
    <n v="-1"/>
    <n v="2892"/>
    <n v="-1"/>
    <n v="44.807338959282397"/>
    <n v="-1"/>
    <n v="60.129410697945801"/>
    <n v="-1"/>
    <n v="34.825469900294202"/>
    <n v="-1"/>
    <n v="1.2447171566595401"/>
    <n v="-1"/>
    <x v="6"/>
    <x v="18"/>
    <x v="0"/>
  </r>
  <r>
    <n v="5082"/>
    <n v="6647"/>
    <m/>
    <x v="3"/>
    <n v="7"/>
    <n v="357"/>
    <n v="-1"/>
    <n v="1428"/>
    <n v="-1"/>
    <n v="54.931018731944803"/>
    <n v="-1"/>
    <n v="25.862949733328701"/>
    <n v="-1"/>
    <n v="15.0156084991307"/>
    <n v="-1"/>
    <n v="2.51807026516857"/>
    <n v="-1"/>
    <x v="6"/>
    <x v="17"/>
    <x v="0"/>
  </r>
  <r>
    <n v="5082"/>
    <n v="6760"/>
    <m/>
    <x v="3"/>
    <n v="7"/>
    <n v="639"/>
    <n v="-1"/>
    <n v="2556"/>
    <n v="-1"/>
    <n v="10.7417550801317"/>
    <n v="-1"/>
    <n v="159.29461656977901"/>
    <n v="-1"/>
    <n v="93.478131103974405"/>
    <n v="-1"/>
    <n v="1.4087070237089501"/>
    <n v="-1"/>
    <x v="6"/>
    <x v="16"/>
    <x v="0"/>
  </r>
  <r>
    <n v="5082"/>
    <n v="6761"/>
    <m/>
    <x v="3"/>
    <n v="7"/>
    <n v="1704"/>
    <n v="-1"/>
    <n v="6816"/>
    <n v="-1"/>
    <n v="32.040698031824498"/>
    <n v="-1"/>
    <n v="158.43045436373399"/>
    <n v="-1"/>
    <n v="94.759086199594194"/>
    <n v="-1"/>
    <n v="0.53127489996743105"/>
    <n v="-1"/>
    <x v="6"/>
    <x v="20"/>
    <x v="0"/>
  </r>
  <r>
    <n v="5082"/>
    <n v="6762"/>
    <m/>
    <x v="3"/>
    <n v="7"/>
    <n v="138"/>
    <n v="-1"/>
    <n v="552"/>
    <n v="-1"/>
    <n v="38.671432185515798"/>
    <n v="-1"/>
    <n v="14.3893254384203"/>
    <n v="-1"/>
    <n v="8.3066926755792192"/>
    <n v="-1"/>
    <n v="6.5210560862798701"/>
    <n v="-1"/>
    <x v="6"/>
    <x v="6"/>
    <x v="0"/>
  </r>
  <r>
    <n v="5082"/>
    <n v="6763"/>
    <m/>
    <x v="3"/>
    <n v="7"/>
    <n v="558"/>
    <n v="-1"/>
    <n v="2232"/>
    <n v="-1"/>
    <n v="36.778357778221299"/>
    <n v="-1"/>
    <n v="50.593587721493201"/>
    <n v="-1"/>
    <n v="30.047274861511099"/>
    <n v="-1"/>
    <n v="1.6061911883886899"/>
    <n v="-1"/>
    <x v="6"/>
    <x v="7"/>
    <x v="0"/>
  </r>
  <r>
    <n v="5082"/>
    <n v="6764"/>
    <m/>
    <x v="3"/>
    <n v="7"/>
    <n v="91"/>
    <n v="-1"/>
    <n v="364"/>
    <n v="-1"/>
    <n v="38.822736177017603"/>
    <n v="-1"/>
    <n v="9.0437695918506602"/>
    <n v="-1"/>
    <n v="5.2270795842337501"/>
    <n v="-1"/>
    <n v="9.6387533162486694"/>
    <n v="-1"/>
    <x v="6"/>
    <x v="8"/>
    <x v="0"/>
  </r>
  <r>
    <n v="5082"/>
    <n v="6765"/>
    <m/>
    <x v="3"/>
    <n v="7"/>
    <n v="66"/>
    <n v="-1"/>
    <n v="264"/>
    <n v="-1"/>
    <n v="25.0711097837812"/>
    <n v="-1"/>
    <n v="51.4424703964226"/>
    <n v="-1"/>
    <n v="30.276088279836401"/>
    <n v="-1"/>
    <n v="13.6451362973822"/>
    <n v="-1"/>
    <x v="6"/>
    <x v="9"/>
    <x v="0"/>
  </r>
  <r>
    <n v="5082"/>
    <n v="6767"/>
    <m/>
    <x v="3"/>
    <n v="7"/>
    <n v="99"/>
    <n v="-1"/>
    <n v="396"/>
    <n v="-1"/>
    <n v="47.858286170279101"/>
    <n v="-1"/>
    <n v="7.6980300955524603"/>
    <n v="-1"/>
    <n v="5.57058439235721"/>
    <n v="-1"/>
    <n v="9.0330844287587997"/>
    <n v="-1"/>
    <x v="6"/>
    <x v="10"/>
    <x v="0"/>
  </r>
  <r>
    <n v="5082"/>
    <n v="6768"/>
    <m/>
    <x v="3"/>
    <n v="7"/>
    <n v="241"/>
    <n v="-1"/>
    <n v="964"/>
    <n v="-1"/>
    <n v="35.765382297267699"/>
    <n v="-1"/>
    <n v="30.851010975111301"/>
    <n v="-1"/>
    <n v="18.086665160755899"/>
    <n v="-1"/>
    <n v="3.6779161408458001"/>
    <n v="-1"/>
    <x v="6"/>
    <x v="11"/>
    <x v="0"/>
  </r>
  <r>
    <n v="5082"/>
    <n v="6770"/>
    <m/>
    <x v="3"/>
    <n v="7"/>
    <n v="576"/>
    <n v="-1"/>
    <n v="2304"/>
    <n v="-1"/>
    <n v="5.8674600933332899"/>
    <n v="-1"/>
    <n v="172.39015810551899"/>
    <n v="-1"/>
    <n v="100"/>
    <n v="-1"/>
    <n v="1.5604211802663801"/>
    <n v="-1"/>
    <x v="6"/>
    <x v="15"/>
    <x v="0"/>
  </r>
  <r>
    <n v="5082"/>
    <n v="6775"/>
    <m/>
    <x v="3"/>
    <n v="7"/>
    <n v="110"/>
    <n v="-1"/>
    <n v="440"/>
    <n v="-1"/>
    <n v="39.503580508176803"/>
    <n v="-1"/>
    <n v="11.2565410675231"/>
    <n v="-1"/>
    <n v="6.6849533804188503"/>
    <n v="-1"/>
    <n v="8.1706519117217393"/>
    <n v="-1"/>
    <x v="6"/>
    <x v="12"/>
    <x v="0"/>
  </r>
  <r>
    <n v="5082"/>
    <n v="6776"/>
    <m/>
    <x v="3"/>
    <n v="7"/>
    <n v="92"/>
    <n v="-1"/>
    <n v="368"/>
    <n v="-1"/>
    <n v="38.781950744435598"/>
    <n v="-1"/>
    <n v="9.1481898299984596"/>
    <n v="-1"/>
    <n v="5.2879649729423504"/>
    <n v="-1"/>
    <n v="9.5493181963280591"/>
    <n v="-1"/>
    <x v="6"/>
    <x v="13"/>
    <x v="0"/>
  </r>
  <r>
    <n v="5082"/>
    <n v="6777"/>
    <m/>
    <x v="3"/>
    <n v="7"/>
    <n v="230"/>
    <n v="-1"/>
    <n v="920"/>
    <n v="-1"/>
    <n v="36.976578233300998"/>
    <n v="-1"/>
    <n v="22.870839303519201"/>
    <n v="-1"/>
    <n v="13.4252360577165"/>
    <n v="-1"/>
    <n v="3.69747102101095"/>
    <n v="-1"/>
    <x v="6"/>
    <x v="14"/>
    <x v="0"/>
  </r>
  <r>
    <n v="5082"/>
    <n v="2959"/>
    <m/>
    <x v="3"/>
    <n v="8"/>
    <n v="238"/>
    <n v="-1"/>
    <n v="952"/>
    <n v="-1"/>
    <n v="46.513706453529103"/>
    <n v="-1"/>
    <n v="18.939329737825901"/>
    <n v="-1"/>
    <n v="17.0624035283269"/>
    <n v="-1"/>
    <n v="3.7652998505646602"/>
    <n v="-1"/>
    <x v="7"/>
    <x v="0"/>
    <x v="0"/>
  </r>
  <r>
    <n v="5082"/>
    <n v="3659"/>
    <m/>
    <x v="3"/>
    <n v="8"/>
    <n v="555"/>
    <n v="-1"/>
    <n v="2220"/>
    <n v="-1"/>
    <n v="37.271643747590701"/>
    <n v="-1"/>
    <n v="44.785365358793101"/>
    <n v="-1"/>
    <n v="38.861406804342302"/>
    <n v="-1"/>
    <n v="1.6114046969095901"/>
    <n v="-1"/>
    <x v="7"/>
    <x v="0"/>
    <x v="0"/>
  </r>
  <r>
    <n v="5082"/>
    <n v="3660"/>
    <m/>
    <x v="3"/>
    <n v="8"/>
    <n v="1777"/>
    <n v="-1"/>
    <n v="7108"/>
    <n v="-1"/>
    <n v="33.718961135047302"/>
    <n v="-1"/>
    <n v="115.214896605215"/>
    <n v="-1"/>
    <n v="99.650220748889595"/>
    <n v="-1"/>
    <n v="0.50638660651618905"/>
    <n v="-1"/>
    <x v="7"/>
    <x v="0"/>
    <x v="0"/>
  </r>
  <r>
    <n v="5082"/>
    <n v="4524"/>
    <m/>
    <x v="3"/>
    <n v="8"/>
    <n v="450"/>
    <n v="-1"/>
    <n v="1800"/>
    <n v="-1"/>
    <n v="27.419512728174698"/>
    <n v="-1"/>
    <n v="86.3653557529192"/>
    <n v="-1"/>
    <n v="75.0792059895862"/>
    <n v="-1"/>
    <n v="1.9361009149929"/>
    <n v="-1"/>
    <x v="7"/>
    <x v="0"/>
    <x v="0"/>
  </r>
  <r>
    <n v="5082"/>
    <n v="4949"/>
    <m/>
    <x v="3"/>
    <n v="8"/>
    <n v="563"/>
    <n v="-1"/>
    <n v="2252"/>
    <n v="-1"/>
    <n v="8.4553986413651305"/>
    <n v="-1"/>
    <n v="117.652421851019"/>
    <n v="-1"/>
    <n v="100"/>
    <n v="-1"/>
    <n v="1.59883539629238"/>
    <n v="-1"/>
    <x v="7"/>
    <x v="0"/>
    <x v="0"/>
  </r>
  <r>
    <n v="5082"/>
    <n v="4950"/>
    <m/>
    <x v="3"/>
    <n v="8"/>
    <n v="1784"/>
    <n v="-1"/>
    <n v="7136"/>
    <n v="-1"/>
    <n v="31.168163149386999"/>
    <n v="-1"/>
    <n v="115.407274438136"/>
    <n v="-1"/>
    <n v="99.830208629407693"/>
    <n v="-1"/>
    <n v="0.50408200259620095"/>
    <n v="-1"/>
    <x v="7"/>
    <x v="0"/>
    <x v="0"/>
  </r>
  <r>
    <n v="5082"/>
    <n v="4951"/>
    <m/>
    <x v="3"/>
    <n v="8"/>
    <n v="1769"/>
    <n v="-1"/>
    <n v="7076"/>
    <n v="-1"/>
    <n v="33.365441695591201"/>
    <n v="-1"/>
    <n v="112.882343690745"/>
    <n v="-1"/>
    <n v="97.6571629199168"/>
    <n v="-1"/>
    <n v="0.50866607259838204"/>
    <n v="-1"/>
    <x v="7"/>
    <x v="0"/>
    <x v="0"/>
  </r>
  <r>
    <n v="5082"/>
    <n v="4953"/>
    <m/>
    <x v="3"/>
    <n v="8"/>
    <n v="248"/>
    <n v="-1"/>
    <n v="992"/>
    <n v="-1"/>
    <n v="36.086463753485901"/>
    <n v="-1"/>
    <n v="23.344402683608301"/>
    <n v="-1"/>
    <n v="20.057727966092301"/>
    <n v="-1"/>
    <n v="3.5967230852351202"/>
    <n v="-1"/>
    <x v="7"/>
    <x v="0"/>
    <x v="0"/>
  </r>
  <r>
    <n v="5082"/>
    <n v="4954"/>
    <m/>
    <x v="3"/>
    <n v="8"/>
    <n v="114"/>
    <n v="-1"/>
    <n v="456"/>
    <n v="-1"/>
    <n v="43.028291410048602"/>
    <n v="-1"/>
    <n v="27.290869935384201"/>
    <n v="-1"/>
    <n v="28.6506696641631"/>
    <n v="-1"/>
    <n v="7.8489525476728703"/>
    <n v="-1"/>
    <x v="7"/>
    <x v="0"/>
    <x v="0"/>
  </r>
  <r>
    <n v="5082"/>
    <n v="6357"/>
    <m/>
    <x v="3"/>
    <n v="8"/>
    <n v="222"/>
    <n v="-1"/>
    <n v="888"/>
    <n v="-1"/>
    <n v="41.1152895855369"/>
    <n v="-1"/>
    <n v="21.843578494409201"/>
    <n v="-1"/>
    <n v="19.7126754616128"/>
    <n v="-1"/>
    <n v="4.0643990699457797"/>
    <n v="-1"/>
    <x v="7"/>
    <x v="0"/>
    <x v="0"/>
  </r>
  <r>
    <n v="5082"/>
    <n v="6368"/>
    <m/>
    <x v="3"/>
    <n v="8"/>
    <n v="464"/>
    <n v="-1"/>
    <n v="1856"/>
    <n v="-1"/>
    <n v="12.6814793584744"/>
    <n v="-1"/>
    <n v="109.32736567867001"/>
    <n v="-1"/>
    <n v="94.589546989742303"/>
    <n v="-1"/>
    <n v="1.9355809103541499"/>
    <n v="-1"/>
    <x v="7"/>
    <x v="0"/>
    <x v="0"/>
  </r>
  <r>
    <n v="5082"/>
    <n v="6639"/>
    <m/>
    <x v="3"/>
    <n v="8"/>
    <n v="142"/>
    <n v="-1"/>
    <n v="568"/>
    <n v="-1"/>
    <n v="38.847746254936801"/>
    <n v="-1"/>
    <n v="14.7325440351952"/>
    <n v="-1"/>
    <n v="8.5202435632153009"/>
    <n v="-1"/>
    <n v="6.3622954826726703"/>
    <n v="-1"/>
    <x v="7"/>
    <x v="1"/>
    <x v="0"/>
  </r>
  <r>
    <n v="5082"/>
    <n v="6640"/>
    <m/>
    <x v="3"/>
    <n v="8"/>
    <n v="681"/>
    <n v="-1"/>
    <n v="2724"/>
    <n v="-1"/>
    <n v="12.777564948334501"/>
    <n v="-1"/>
    <n v="149.22753237282799"/>
    <n v="-1"/>
    <n v="90.662199201621704"/>
    <n v="-1"/>
    <n v="1.32236640363221"/>
    <n v="-1"/>
    <x v="7"/>
    <x v="2"/>
    <x v="0"/>
  </r>
  <r>
    <n v="5082"/>
    <n v="6641"/>
    <m/>
    <x v="3"/>
    <n v="8"/>
    <n v="114"/>
    <n v="-1"/>
    <n v="456"/>
    <n v="-1"/>
    <n v="30.014861387017898"/>
    <n v="-1"/>
    <n v="38.952864100352997"/>
    <n v="-1"/>
    <n v="26.5119029324539"/>
    <n v="-1"/>
    <n v="7.8403331852467799"/>
    <n v="-1"/>
    <x v="7"/>
    <x v="3"/>
    <x v="0"/>
  </r>
  <r>
    <n v="5082"/>
    <n v="6642"/>
    <m/>
    <x v="3"/>
    <n v="8"/>
    <n v="540"/>
    <n v="-1"/>
    <n v="2160"/>
    <n v="-1"/>
    <n v="35.682626900584602"/>
    <n v="-1"/>
    <n v="51.459604820744502"/>
    <n v="-1"/>
    <n v="30.7925594193559"/>
    <n v="-1"/>
    <n v="1.6671270056510199"/>
    <n v="-1"/>
    <x v="7"/>
    <x v="4"/>
    <x v="0"/>
  </r>
  <r>
    <n v="5082"/>
    <n v="6644"/>
    <m/>
    <x v="3"/>
    <n v="8"/>
    <n v="1079"/>
    <n v="-1"/>
    <n v="4316"/>
    <n v="-1"/>
    <n v="31.460469710247501"/>
    <n v="-1"/>
    <n v="107.929662237285"/>
    <n v="-1"/>
    <n v="62.696593692584898"/>
    <n v="-1"/>
    <n v="0.83364877070266097"/>
    <n v="-1"/>
    <x v="7"/>
    <x v="19"/>
    <x v="0"/>
  </r>
  <r>
    <n v="5082"/>
    <n v="6645"/>
    <m/>
    <x v="3"/>
    <n v="8"/>
    <n v="712"/>
    <n v="-1"/>
    <n v="2848"/>
    <n v="-1"/>
    <n v="52.529602865531302"/>
    <n v="-1"/>
    <n v="49.336622114493998"/>
    <n v="-1"/>
    <n v="30.504567987999302"/>
    <n v="-1"/>
    <n v="1.26360994440499"/>
    <n v="-1"/>
    <x v="7"/>
    <x v="21"/>
    <x v="0"/>
  </r>
  <r>
    <n v="5082"/>
    <n v="6646"/>
    <m/>
    <x v="3"/>
    <n v="8"/>
    <n v="702"/>
    <n v="-1"/>
    <n v="2808"/>
    <n v="-1"/>
    <n v="44.383453322495399"/>
    <n v="-1"/>
    <n v="57.759648111834203"/>
    <n v="-1"/>
    <n v="33.534435490873797"/>
    <n v="-1"/>
    <n v="1.28283765179577"/>
    <n v="-1"/>
    <x v="7"/>
    <x v="18"/>
    <x v="0"/>
  </r>
  <r>
    <n v="5082"/>
    <n v="6647"/>
    <m/>
    <x v="3"/>
    <n v="8"/>
    <n v="376"/>
    <n v="-1"/>
    <n v="1504"/>
    <n v="-1"/>
    <n v="54.807022327125402"/>
    <n v="-1"/>
    <n v="27.324409712444702"/>
    <n v="-1"/>
    <n v="15.8828130176438"/>
    <n v="-1"/>
    <n v="2.3870847680711398"/>
    <n v="-1"/>
    <x v="7"/>
    <x v="17"/>
    <x v="0"/>
  </r>
  <r>
    <n v="5082"/>
    <n v="6760"/>
    <m/>
    <x v="3"/>
    <n v="8"/>
    <n v="695"/>
    <n v="-1"/>
    <n v="2780"/>
    <n v="-1"/>
    <n v="12.686437604711699"/>
    <n v="-1"/>
    <n v="158.287707422631"/>
    <n v="-1"/>
    <n v="92.533033137306205"/>
    <n v="-1"/>
    <n v="1.29618239744861"/>
    <n v="-1"/>
    <x v="7"/>
    <x v="16"/>
    <x v="0"/>
  </r>
  <r>
    <n v="5082"/>
    <n v="6761"/>
    <m/>
    <x v="3"/>
    <n v="8"/>
    <n v="1778"/>
    <n v="-1"/>
    <n v="7112"/>
    <n v="-1"/>
    <n v="33.854276005671998"/>
    <n v="-1"/>
    <n v="154.20200989214999"/>
    <n v="-1"/>
    <n v="91.732148902242102"/>
    <n v="-1"/>
    <n v="0.50860954908999001"/>
    <n v="-1"/>
    <x v="7"/>
    <x v="20"/>
    <x v="0"/>
  </r>
  <r>
    <n v="5082"/>
    <n v="6762"/>
    <m/>
    <x v="3"/>
    <n v="8"/>
    <n v="142"/>
    <n v="-1"/>
    <n v="568"/>
    <n v="-1"/>
    <n v="38.847746254936801"/>
    <n v="-1"/>
    <n v="14.7325440351952"/>
    <n v="-1"/>
    <n v="8.5202435632153009"/>
    <n v="-1"/>
    <n v="6.3622954826726703"/>
    <n v="-1"/>
    <x v="7"/>
    <x v="6"/>
    <x v="0"/>
  </r>
  <r>
    <n v="5082"/>
    <n v="6763"/>
    <m/>
    <x v="3"/>
    <n v="8"/>
    <n v="549"/>
    <n v="-1"/>
    <n v="2196"/>
    <n v="-1"/>
    <n v="36.454912234668399"/>
    <n v="-1"/>
    <n v="50.095350948269001"/>
    <n v="-1"/>
    <n v="30.024218142277402"/>
    <n v="-1"/>
    <n v="1.61255313687465"/>
    <n v="-1"/>
    <x v="7"/>
    <x v="7"/>
    <x v="0"/>
  </r>
  <r>
    <n v="5082"/>
    <n v="6764"/>
    <m/>
    <x v="3"/>
    <n v="8"/>
    <n v="106"/>
    <n v="-1"/>
    <n v="424"/>
    <n v="-1"/>
    <n v="37.9982038120392"/>
    <n v="-1"/>
    <n v="10.518186787878101"/>
    <n v="-1"/>
    <n v="6.1182886955983804"/>
    <n v="-1"/>
    <n v="7.9086519633639902"/>
    <n v="-1"/>
    <x v="7"/>
    <x v="8"/>
    <x v="0"/>
  </r>
  <r>
    <n v="5082"/>
    <n v="6765"/>
    <m/>
    <x v="3"/>
    <n v="8"/>
    <n v="84"/>
    <n v="-1"/>
    <n v="336"/>
    <n v="-1"/>
    <n v="19.572052787472899"/>
    <n v="-1"/>
    <n v="107.149666917376"/>
    <n v="-1"/>
    <n v="63.460785668106197"/>
    <n v="-1"/>
    <n v="9.1974317416902807"/>
    <n v="-1"/>
    <x v="7"/>
    <x v="9"/>
    <x v="0"/>
  </r>
  <r>
    <n v="5082"/>
    <n v="6767"/>
    <m/>
    <x v="3"/>
    <n v="8"/>
    <n v="111"/>
    <n v="-1"/>
    <n v="444"/>
    <n v="-1"/>
    <n v="48.056105980933701"/>
    <n v="-1"/>
    <n v="8.6966360463656898"/>
    <n v="-1"/>
    <n v="5.9488915317550504"/>
    <n v="-1"/>
    <n v="7.8647820506573796"/>
    <n v="-1"/>
    <x v="7"/>
    <x v="10"/>
    <x v="0"/>
  </r>
  <r>
    <n v="5082"/>
    <n v="6768"/>
    <m/>
    <x v="3"/>
    <n v="8"/>
    <n v="246"/>
    <n v="-1"/>
    <n v="984"/>
    <n v="-1"/>
    <n v="34.622850410208997"/>
    <n v="-1"/>
    <n v="32.805454868172902"/>
    <n v="-1"/>
    <n v="19.3237191602379"/>
    <n v="-1"/>
    <n v="3.6141244931146099"/>
    <n v="-1"/>
    <x v="7"/>
    <x v="11"/>
    <x v="0"/>
  </r>
  <r>
    <n v="5082"/>
    <n v="6770"/>
    <m/>
    <x v="3"/>
    <n v="8"/>
    <n v="562"/>
    <n v="-1"/>
    <n v="2248"/>
    <n v="-1"/>
    <n v="6.3743511155813"/>
    <n v="-1"/>
    <n v="171.54099457292"/>
    <n v="-1"/>
    <n v="99.945720291527607"/>
    <n v="-1"/>
    <n v="1.60078286084462"/>
    <n v="-1"/>
    <x v="7"/>
    <x v="15"/>
    <x v="0"/>
  </r>
  <r>
    <n v="5082"/>
    <n v="6775"/>
    <m/>
    <x v="3"/>
    <n v="8"/>
    <n v="118"/>
    <n v="-1"/>
    <n v="472"/>
    <n v="-1"/>
    <n v="38.5607267281815"/>
    <n v="-1"/>
    <n v="12.385384941417"/>
    <n v="-1"/>
    <n v="7.20860214606589"/>
    <n v="-1"/>
    <n v="7.6554102053660102"/>
    <n v="-1"/>
    <x v="7"/>
    <x v="12"/>
    <x v="0"/>
  </r>
  <r>
    <n v="5082"/>
    <n v="6776"/>
    <m/>
    <x v="3"/>
    <n v="8"/>
    <n v="106"/>
    <n v="-1"/>
    <n v="424"/>
    <n v="-1"/>
    <n v="37.960629159303799"/>
    <n v="-1"/>
    <n v="10.5168908540302"/>
    <n v="-1"/>
    <n v="6.1175348681972004"/>
    <n v="-1"/>
    <n v="7.9085808489181799"/>
    <n v="-1"/>
    <x v="7"/>
    <x v="13"/>
    <x v="0"/>
  </r>
  <r>
    <n v="5082"/>
    <n v="6777"/>
    <m/>
    <x v="3"/>
    <n v="8"/>
    <n v="248"/>
    <n v="-1"/>
    <n v="992"/>
    <n v="-1"/>
    <n v="35.459451771440399"/>
    <n v="-1"/>
    <n v="27.2805350509493"/>
    <n v="-1"/>
    <n v="16.0574167927819"/>
    <n v="-1"/>
    <n v="3.5797463851730398"/>
    <n v="-1"/>
    <x v="7"/>
    <x v="14"/>
    <x v="0"/>
  </r>
  <r>
    <n v="5082"/>
    <n v="2959"/>
    <m/>
    <x v="3"/>
    <n v="9"/>
    <n v="219"/>
    <n v="-1"/>
    <n v="876"/>
    <n v="-1"/>
    <n v="46.646505139544203"/>
    <n v="-1"/>
    <n v="17.591376965622501"/>
    <n v="-1"/>
    <n v="15.703074528903301"/>
    <n v="-1"/>
    <n v="4.0939708955253602"/>
    <n v="-1"/>
    <x v="8"/>
    <x v="0"/>
    <x v="0"/>
  </r>
  <r>
    <n v="5082"/>
    <n v="3659"/>
    <m/>
    <x v="3"/>
    <n v="9"/>
    <n v="538"/>
    <n v="-1"/>
    <n v="2152"/>
    <n v="-1"/>
    <n v="37.317370533067297"/>
    <n v="-1"/>
    <n v="43.926429616577998"/>
    <n v="-1"/>
    <n v="38.1031145696899"/>
    <n v="-1"/>
    <n v="1.65919346141403"/>
    <n v="-1"/>
    <x v="8"/>
    <x v="0"/>
    <x v="0"/>
  </r>
  <r>
    <n v="5082"/>
    <n v="3660"/>
    <m/>
    <x v="3"/>
    <n v="9"/>
    <n v="1713"/>
    <n v="-1"/>
    <n v="6852"/>
    <n v="-1"/>
    <n v="33.191869406941002"/>
    <n v="-1"/>
    <n v="115.33740348941799"/>
    <n v="-1"/>
    <n v="99.831921006291097"/>
    <n v="-1"/>
    <n v="0.52603674316149995"/>
    <n v="-1"/>
    <x v="8"/>
    <x v="0"/>
    <x v="0"/>
  </r>
  <r>
    <n v="5082"/>
    <n v="4524"/>
    <m/>
    <x v="3"/>
    <n v="9"/>
    <n v="438"/>
    <n v="-1"/>
    <n v="1752"/>
    <n v="-1"/>
    <n v="27.927120102773198"/>
    <n v="-1"/>
    <n v="82.323746941490896"/>
    <n v="-1"/>
    <n v="71.468728248719103"/>
    <n v="-1"/>
    <n v="2.0005384634638799"/>
    <n v="-1"/>
    <x v="8"/>
    <x v="0"/>
    <x v="0"/>
  </r>
  <r>
    <n v="5082"/>
    <n v="4949"/>
    <m/>
    <x v="3"/>
    <n v="9"/>
    <n v="485"/>
    <n v="-1"/>
    <n v="1940"/>
    <n v="-1"/>
    <n v="6.7263687856635999"/>
    <n v="-1"/>
    <n v="117.425140093316"/>
    <n v="-1"/>
    <n v="100"/>
    <n v="-1"/>
    <n v="1.8474581054842001"/>
    <n v="-1"/>
    <x v="8"/>
    <x v="0"/>
    <x v="0"/>
  </r>
  <r>
    <n v="5082"/>
    <n v="4950"/>
    <m/>
    <x v="3"/>
    <n v="9"/>
    <n v="1707"/>
    <n v="-1"/>
    <n v="6828"/>
    <n v="-1"/>
    <n v="30.8574799091129"/>
    <n v="-1"/>
    <n v="115.343160536055"/>
    <n v="-1"/>
    <n v="99.843772283487795"/>
    <n v="-1"/>
    <n v="0.52725504304648796"/>
    <n v="-1"/>
    <x v="8"/>
    <x v="0"/>
    <x v="0"/>
  </r>
  <r>
    <n v="5082"/>
    <n v="4951"/>
    <m/>
    <x v="3"/>
    <n v="9"/>
    <n v="1727"/>
    <n v="-1"/>
    <n v="6908"/>
    <n v="-1"/>
    <n v="31.751199010451302"/>
    <n v="-1"/>
    <n v="113.79901540634999"/>
    <n v="-1"/>
    <n v="98.559430979680101"/>
    <n v="-1"/>
    <n v="0.52144898988938404"/>
    <n v="-1"/>
    <x v="8"/>
    <x v="0"/>
    <x v="0"/>
  </r>
  <r>
    <n v="5082"/>
    <n v="4953"/>
    <m/>
    <x v="3"/>
    <n v="9"/>
    <n v="245"/>
    <n v="-1"/>
    <n v="980"/>
    <n v="-1"/>
    <n v="35.416383791504799"/>
    <n v="-1"/>
    <n v="22.782107145042598"/>
    <n v="-1"/>
    <n v="19.496121214765498"/>
    <n v="-1"/>
    <n v="3.3529974884596898"/>
    <n v="-1"/>
    <x v="8"/>
    <x v="0"/>
    <x v="0"/>
  </r>
  <r>
    <n v="5082"/>
    <n v="4954"/>
    <m/>
    <x v="3"/>
    <n v="9"/>
    <n v="85"/>
    <n v="-1"/>
    <n v="340"/>
    <n v="-1"/>
    <n v="43.759122623276902"/>
    <n v="-1"/>
    <n v="18.013349979780301"/>
    <n v="-1"/>
    <n v="18.9695411416794"/>
    <n v="-1"/>
    <n v="9.9754520849685804"/>
    <n v="-1"/>
    <x v="8"/>
    <x v="0"/>
    <x v="0"/>
  </r>
  <r>
    <n v="5082"/>
    <n v="6357"/>
    <m/>
    <x v="3"/>
    <n v="9"/>
    <n v="226"/>
    <n v="-1"/>
    <n v="904"/>
    <n v="-1"/>
    <n v="42.455355943118903"/>
    <n v="-1"/>
    <n v="20.381361100663199"/>
    <n v="-1"/>
    <n v="18.225571341913"/>
    <n v="-1"/>
    <n v="3.9818869582032699"/>
    <n v="-1"/>
    <x v="8"/>
    <x v="0"/>
    <x v="0"/>
  </r>
  <r>
    <n v="5082"/>
    <n v="6368"/>
    <m/>
    <x v="3"/>
    <n v="9"/>
    <n v="490"/>
    <n v="-1"/>
    <n v="1960"/>
    <n v="-1"/>
    <n v="14.246600672974999"/>
    <n v="-1"/>
    <n v="103.09030240694"/>
    <n v="-1"/>
    <n v="89.982379191953896"/>
    <n v="-1"/>
    <n v="1.83409051110508"/>
    <n v="-1"/>
    <x v="8"/>
    <x v="0"/>
    <x v="0"/>
  </r>
  <r>
    <n v="5082"/>
    <n v="6639"/>
    <m/>
    <x v="3"/>
    <n v="9"/>
    <n v="132"/>
    <n v="-1"/>
    <n v="528"/>
    <n v="-1"/>
    <n v="38.787618921779099"/>
    <n v="-1"/>
    <n v="13.750374526344499"/>
    <n v="-1"/>
    <n v="8.0190189180584799"/>
    <n v="-1"/>
    <n v="6.7930756813702597"/>
    <n v="-1"/>
    <x v="8"/>
    <x v="1"/>
    <x v="0"/>
  </r>
  <r>
    <n v="5082"/>
    <n v="6640"/>
    <m/>
    <x v="3"/>
    <n v="9"/>
    <n v="718"/>
    <n v="-1"/>
    <n v="2872"/>
    <n v="-1"/>
    <n v="13.9415736487983"/>
    <n v="-1"/>
    <n v="147.32114125418499"/>
    <n v="-1"/>
    <n v="89.887176455628307"/>
    <n v="-1"/>
    <n v="1.25173008438204"/>
    <n v="-1"/>
    <x v="8"/>
    <x v="2"/>
    <x v="0"/>
  </r>
  <r>
    <n v="5082"/>
    <n v="6641"/>
    <m/>
    <x v="3"/>
    <n v="9"/>
    <n v="89"/>
    <n v="-1"/>
    <n v="356"/>
    <n v="-1"/>
    <n v="34.598625730776298"/>
    <n v="-1"/>
    <n v="28.440976101280199"/>
    <n v="-1"/>
    <n v="19.5229545408456"/>
    <n v="-1"/>
    <n v="9.9345754665158204"/>
    <n v="-1"/>
    <x v="8"/>
    <x v="3"/>
    <x v="0"/>
  </r>
  <r>
    <n v="5082"/>
    <n v="6642"/>
    <m/>
    <x v="3"/>
    <n v="9"/>
    <n v="553"/>
    <n v="-1"/>
    <n v="2212"/>
    <n v="-1"/>
    <n v="28.844311036323901"/>
    <n v="-1"/>
    <n v="75.745659448077404"/>
    <n v="-1"/>
    <n v="45.195494589630798"/>
    <n v="-1"/>
    <n v="1.6288958304321901"/>
    <n v="-1"/>
    <x v="8"/>
    <x v="4"/>
    <x v="0"/>
  </r>
  <r>
    <n v="5082"/>
    <n v="6644"/>
    <m/>
    <x v="3"/>
    <n v="9"/>
    <n v="1076"/>
    <n v="-1"/>
    <n v="4304"/>
    <n v="-1"/>
    <n v="31.264093774692199"/>
    <n v="-1"/>
    <n v="110.99237700489"/>
    <n v="-1"/>
    <n v="64.367639619072094"/>
    <n v="-1"/>
    <n v="0.83675136434417496"/>
    <n v="-1"/>
    <x v="8"/>
    <x v="19"/>
    <x v="0"/>
  </r>
  <r>
    <n v="5082"/>
    <n v="6645"/>
    <m/>
    <x v="3"/>
    <n v="9"/>
    <n v="652"/>
    <n v="-1"/>
    <n v="2608"/>
    <n v="-1"/>
    <n v="53.1786694851113"/>
    <n v="-1"/>
    <n v="44.217858119470797"/>
    <n v="-1"/>
    <n v="27.390232461708202"/>
    <n v="-1"/>
    <n v="1.3762341449422499"/>
    <n v="-1"/>
    <x v="8"/>
    <x v="21"/>
    <x v="0"/>
  </r>
  <r>
    <n v="5082"/>
    <n v="6646"/>
    <m/>
    <x v="3"/>
    <n v="9"/>
    <n v="716"/>
    <n v="-1"/>
    <n v="2864"/>
    <n v="-1"/>
    <n v="44.854038602061401"/>
    <n v="-1"/>
    <n v="60.033260158846502"/>
    <n v="-1"/>
    <n v="34.777834644852902"/>
    <n v="-1"/>
    <n v="1.2586789634692199"/>
    <n v="-1"/>
    <x v="8"/>
    <x v="18"/>
    <x v="0"/>
  </r>
  <r>
    <n v="5082"/>
    <n v="6647"/>
    <m/>
    <x v="3"/>
    <n v="9"/>
    <n v="363"/>
    <n v="-1"/>
    <n v="1452"/>
    <n v="-1"/>
    <n v="55.158077213285402"/>
    <n v="-1"/>
    <n v="26.219912469387101"/>
    <n v="-1"/>
    <n v="15.2484903807752"/>
    <n v="-1"/>
    <n v="2.4850076027588899"/>
    <n v="-1"/>
    <x v="8"/>
    <x v="17"/>
    <x v="0"/>
  </r>
  <r>
    <n v="5082"/>
    <n v="6760"/>
    <m/>
    <x v="3"/>
    <n v="9"/>
    <n v="657"/>
    <n v="-1"/>
    <n v="2628"/>
    <n v="-1"/>
    <n v="11.0285366755213"/>
    <n v="-1"/>
    <n v="161.20533585303599"/>
    <n v="-1"/>
    <n v="93.966708838068499"/>
    <n v="-1"/>
    <n v="1.36873523357451"/>
    <n v="-1"/>
    <x v="8"/>
    <x v="16"/>
    <x v="0"/>
  </r>
  <r>
    <n v="5082"/>
    <n v="6761"/>
    <m/>
    <x v="3"/>
    <n v="9"/>
    <n v="1715"/>
    <n v="-1"/>
    <n v="6860"/>
    <n v="-1"/>
    <n v="33.039506851795601"/>
    <n v="-1"/>
    <n v="156.953765561609"/>
    <n v="-1"/>
    <n v="93.468624521358194"/>
    <n v="-1"/>
    <n v="0.52736513974425603"/>
    <n v="-1"/>
    <x v="8"/>
    <x v="20"/>
    <x v="0"/>
  </r>
  <r>
    <n v="5082"/>
    <n v="6762"/>
    <m/>
    <x v="3"/>
    <n v="9"/>
    <n v="132"/>
    <n v="-1"/>
    <n v="528"/>
    <n v="-1"/>
    <n v="38.787618921779099"/>
    <n v="-1"/>
    <n v="13.750374526344499"/>
    <n v="-1"/>
    <n v="8.0190189180584799"/>
    <n v="-1"/>
    <n v="6.7930756813702597"/>
    <n v="-1"/>
    <x v="8"/>
    <x v="6"/>
    <x v="0"/>
  </r>
  <r>
    <n v="5082"/>
    <n v="6763"/>
    <m/>
    <x v="3"/>
    <n v="9"/>
    <n v="542"/>
    <n v="-1"/>
    <n v="2168"/>
    <n v="-1"/>
    <n v="36.773274948569401"/>
    <n v="-1"/>
    <n v="47.309448238419797"/>
    <n v="-1"/>
    <n v="28.200878692603201"/>
    <n v="-1"/>
    <n v="1.6097038941670301"/>
    <n v="-1"/>
    <x v="8"/>
    <x v="7"/>
    <x v="0"/>
  </r>
  <r>
    <n v="5082"/>
    <n v="6764"/>
    <m/>
    <x v="3"/>
    <n v="9"/>
    <n v="141"/>
    <n v="-1"/>
    <n v="564"/>
    <n v="-1"/>
    <n v="39.421918354645001"/>
    <n v="-1"/>
    <n v="13.5967198754165"/>
    <n v="-1"/>
    <n v="7.9510009200440299"/>
    <n v="-1"/>
    <n v="6.3078944120304596"/>
    <n v="-1"/>
    <x v="8"/>
    <x v="8"/>
    <x v="0"/>
  </r>
  <r>
    <n v="5082"/>
    <n v="6765"/>
    <m/>
    <x v="3"/>
    <n v="9"/>
    <n v="109"/>
    <n v="-1"/>
    <n v="436"/>
    <n v="-1"/>
    <n v="14.701075584544901"/>
    <n v="-1"/>
    <n v="151.55850392181"/>
    <n v="-1"/>
    <n v="88.851348852718999"/>
    <n v="-1"/>
    <n v="8.1639941752586793"/>
    <n v="-1"/>
    <x v="8"/>
    <x v="9"/>
    <x v="0"/>
  </r>
  <r>
    <n v="5082"/>
    <n v="6767"/>
    <m/>
    <x v="3"/>
    <n v="9"/>
    <n v="85"/>
    <n v="-1"/>
    <n v="340"/>
    <n v="-1"/>
    <n v="47.584422675329499"/>
    <n v="-1"/>
    <n v="6.5755151270607701"/>
    <n v="-1"/>
    <n v="4.5475247301581803"/>
    <n v="-1"/>
    <n v="10.0104946940902"/>
    <n v="-1"/>
    <x v="8"/>
    <x v="10"/>
    <x v="0"/>
  </r>
  <r>
    <n v="5082"/>
    <n v="6768"/>
    <m/>
    <x v="3"/>
    <n v="9"/>
    <n v="245"/>
    <n v="-1"/>
    <n v="980"/>
    <n v="-1"/>
    <n v="34.438268692787297"/>
    <n v="-1"/>
    <n v="26.699505933064099"/>
    <n v="-1"/>
    <n v="15.6396258896304"/>
    <n v="-1"/>
    <n v="3.4238369475738502"/>
    <n v="-1"/>
    <x v="8"/>
    <x v="11"/>
    <x v="0"/>
  </r>
  <r>
    <n v="5082"/>
    <n v="6770"/>
    <m/>
    <x v="3"/>
    <n v="9"/>
    <n v="514"/>
    <n v="-1"/>
    <n v="2056"/>
    <n v="-1"/>
    <n v="5.3264800002989201"/>
    <n v="-1"/>
    <n v="172.78399702173701"/>
    <n v="-1"/>
    <n v="100"/>
    <n v="-1"/>
    <n v="1.7434500921056"/>
    <n v="-1"/>
    <x v="8"/>
    <x v="15"/>
    <x v="0"/>
  </r>
  <r>
    <n v="5082"/>
    <n v="6775"/>
    <m/>
    <x v="3"/>
    <n v="9"/>
    <n v="110"/>
    <n v="-1"/>
    <n v="440"/>
    <n v="-1"/>
    <n v="38.724136870550602"/>
    <n v="-1"/>
    <n v="11.487823666955"/>
    <n v="-1"/>
    <n v="6.7325488775617304"/>
    <n v="-1"/>
    <n v="8.1511626775117403"/>
    <n v="-1"/>
    <x v="8"/>
    <x v="12"/>
    <x v="0"/>
  </r>
  <r>
    <n v="5082"/>
    <n v="6776"/>
    <m/>
    <x v="3"/>
    <n v="9"/>
    <n v="141"/>
    <n v="-1"/>
    <n v="564"/>
    <n v="-1"/>
    <n v="39.363380673880599"/>
    <n v="-1"/>
    <n v="13.766367659573"/>
    <n v="-1"/>
    <n v="8.0502064416897294"/>
    <n v="-1"/>
    <n v="6.3059574848871396"/>
    <n v="-1"/>
    <x v="8"/>
    <x v="13"/>
    <x v="0"/>
  </r>
  <r>
    <n v="5082"/>
    <n v="6777"/>
    <m/>
    <x v="3"/>
    <n v="9"/>
    <n v="253"/>
    <n v="-1"/>
    <n v="1012"/>
    <n v="-1"/>
    <n v="35.944575879061702"/>
    <n v="-1"/>
    <n v="26.364362779461601"/>
    <n v="-1"/>
    <n v="15.4338116630994"/>
    <n v="-1"/>
    <n v="3.5494284519293"/>
    <n v="-1"/>
    <x v="8"/>
    <x v="14"/>
    <x v="0"/>
  </r>
  <r>
    <n v="5082"/>
    <n v="2959"/>
    <m/>
    <x v="3"/>
    <n v="10"/>
    <n v="238"/>
    <n v="-1"/>
    <n v="952"/>
    <n v="-1"/>
    <n v="46.863997577529602"/>
    <n v="-1"/>
    <n v="18.8876106658971"/>
    <n v="-1"/>
    <n v="16.663004950016202"/>
    <n v="-1"/>
    <n v="3.7927845820341402"/>
    <n v="-1"/>
    <x v="9"/>
    <x v="0"/>
    <x v="0"/>
  </r>
  <r>
    <n v="5082"/>
    <n v="3659"/>
    <m/>
    <x v="3"/>
    <n v="10"/>
    <n v="500"/>
    <n v="-1"/>
    <n v="2000"/>
    <n v="-1"/>
    <n v="37.718532004764498"/>
    <n v="-1"/>
    <n v="40.295745351120097"/>
    <n v="-1"/>
    <n v="35.163524774790403"/>
    <n v="-1"/>
    <n v="1.7983218226401401"/>
    <n v="-1"/>
    <x v="9"/>
    <x v="0"/>
    <x v="0"/>
  </r>
  <r>
    <n v="5082"/>
    <n v="3660"/>
    <m/>
    <x v="3"/>
    <n v="10"/>
    <n v="1715"/>
    <n v="-1"/>
    <n v="6860"/>
    <n v="-1"/>
    <n v="31.755279011546701"/>
    <n v="-1"/>
    <n v="115.804204324229"/>
    <n v="-1"/>
    <n v="99.867537226815202"/>
    <n v="-1"/>
    <n v="0.52498253167206499"/>
    <n v="-1"/>
    <x v="9"/>
    <x v="0"/>
    <x v="0"/>
  </r>
  <r>
    <n v="5082"/>
    <n v="4524"/>
    <m/>
    <x v="3"/>
    <n v="10"/>
    <n v="396"/>
    <n v="-1"/>
    <n v="1584"/>
    <n v="-1"/>
    <n v="27.386567127097699"/>
    <n v="-1"/>
    <n v="76.1426634486034"/>
    <n v="-1"/>
    <n v="66.710662208489794"/>
    <n v="-1"/>
    <n v="2.21483914962801"/>
    <n v="-1"/>
    <x v="9"/>
    <x v="0"/>
    <x v="0"/>
  </r>
  <r>
    <n v="5082"/>
    <n v="4949"/>
    <m/>
    <x v="3"/>
    <n v="10"/>
    <n v="461"/>
    <n v="-1"/>
    <n v="1844"/>
    <n v="-1"/>
    <n v="6.24337306228517"/>
    <n v="-1"/>
    <n v="117.27541004585601"/>
    <n v="-1"/>
    <n v="100"/>
    <n v="-1"/>
    <n v="1.9509170317178399"/>
    <n v="-1"/>
    <x v="9"/>
    <x v="0"/>
    <x v="0"/>
  </r>
  <r>
    <n v="5082"/>
    <n v="4950"/>
    <m/>
    <x v="3"/>
    <n v="10"/>
    <n v="1719"/>
    <n v="-1"/>
    <n v="6876"/>
    <n v="-1"/>
    <n v="30.026365228522899"/>
    <n v="-1"/>
    <n v="116.01224287421201"/>
    <n v="-1"/>
    <n v="99.980545254507703"/>
    <n v="-1"/>
    <n v="0.52340852012448902"/>
    <n v="-1"/>
    <x v="9"/>
    <x v="0"/>
    <x v="0"/>
  </r>
  <r>
    <n v="5082"/>
    <n v="4951"/>
    <m/>
    <x v="3"/>
    <n v="10"/>
    <n v="1714"/>
    <n v="-1"/>
    <n v="6856"/>
    <n v="-1"/>
    <n v="31.4945704108064"/>
    <n v="-1"/>
    <n v="114.278909843093"/>
    <n v="-1"/>
    <n v="98.482661691933302"/>
    <n v="-1"/>
    <n v="0.52462771225411997"/>
    <n v="-1"/>
    <x v="9"/>
    <x v="0"/>
    <x v="0"/>
  </r>
  <r>
    <n v="5082"/>
    <n v="4953"/>
    <m/>
    <x v="3"/>
    <n v="10"/>
    <n v="236"/>
    <n v="-1"/>
    <n v="944"/>
    <n v="-1"/>
    <n v="36.087589200330903"/>
    <n v="-1"/>
    <n v="21.968823094489199"/>
    <n v="-1"/>
    <n v="18.8710543752874"/>
    <n v="-1"/>
    <n v="3.7279947586851501"/>
    <n v="-1"/>
    <x v="9"/>
    <x v="0"/>
    <x v="0"/>
  </r>
  <r>
    <n v="5082"/>
    <n v="4954"/>
    <m/>
    <x v="3"/>
    <n v="10"/>
    <n v="85"/>
    <n v="-1"/>
    <n v="340"/>
    <n v="-1"/>
    <n v="42.973174280034002"/>
    <n v="-1"/>
    <n v="11.842307873348201"/>
    <n v="-1"/>
    <n v="12.325667869664899"/>
    <n v="-1"/>
    <n v="10.270587006505201"/>
    <n v="-1"/>
    <x v="9"/>
    <x v="0"/>
    <x v="0"/>
  </r>
  <r>
    <n v="5082"/>
    <n v="6357"/>
    <m/>
    <x v="3"/>
    <n v="10"/>
    <n v="234"/>
    <n v="-1"/>
    <n v="936"/>
    <n v="-1"/>
    <n v="43.033622132529501"/>
    <n v="-1"/>
    <n v="20.526003596826001"/>
    <n v="-1"/>
    <n v="18.211402729882899"/>
    <n v="-1"/>
    <n v="3.85255356631047"/>
    <n v="-1"/>
    <x v="9"/>
    <x v="0"/>
    <x v="0"/>
  </r>
  <r>
    <n v="5082"/>
    <n v="6368"/>
    <m/>
    <x v="3"/>
    <n v="10"/>
    <n v="461"/>
    <n v="-1"/>
    <n v="1844"/>
    <n v="-1"/>
    <n v="12.379164169604101"/>
    <n v="-1"/>
    <n v="107.937056756803"/>
    <n v="-1"/>
    <n v="94.347326447159702"/>
    <n v="-1"/>
    <n v="1.9516633735760101"/>
    <n v="-1"/>
    <x v="9"/>
    <x v="0"/>
    <x v="0"/>
  </r>
  <r>
    <n v="5082"/>
    <n v="6639"/>
    <m/>
    <x v="3"/>
    <n v="10"/>
    <n v="128"/>
    <n v="-1"/>
    <n v="512"/>
    <n v="-1"/>
    <n v="38.929548972126199"/>
    <n v="-1"/>
    <n v="13.288513431680901"/>
    <n v="-1"/>
    <n v="7.7109006127224804"/>
    <n v="-1"/>
    <n v="6.9979426425955999"/>
    <n v="-1"/>
    <x v="9"/>
    <x v="1"/>
    <x v="0"/>
  </r>
  <r>
    <n v="5082"/>
    <n v="6640"/>
    <m/>
    <x v="3"/>
    <n v="10"/>
    <n v="690"/>
    <n v="-1"/>
    <n v="2760"/>
    <n v="-1"/>
    <n v="12.4812171197637"/>
    <n v="-1"/>
    <n v="151.10258584134499"/>
    <n v="-1"/>
    <n v="91.839294868019294"/>
    <n v="-1"/>
    <n v="1.3025825722373201"/>
    <n v="-1"/>
    <x v="9"/>
    <x v="2"/>
    <x v="0"/>
  </r>
  <r>
    <n v="5082"/>
    <n v="6641"/>
    <m/>
    <x v="3"/>
    <n v="10"/>
    <n v="85"/>
    <n v="-1"/>
    <n v="340"/>
    <n v="-1"/>
    <n v="28.925753979226901"/>
    <n v="-1"/>
    <n v="45.791545171424097"/>
    <n v="-1"/>
    <n v="31.107046767878099"/>
    <n v="-1"/>
    <n v="10.101880906344199"/>
    <n v="-1"/>
    <x v="9"/>
    <x v="3"/>
    <x v="0"/>
  </r>
  <r>
    <n v="5082"/>
    <n v="6642"/>
    <m/>
    <x v="3"/>
    <n v="10"/>
    <n v="497"/>
    <n v="-1"/>
    <n v="1988"/>
    <n v="-1"/>
    <n v="37.2653526772296"/>
    <n v="-1"/>
    <n v="43.471939020028699"/>
    <n v="-1"/>
    <n v="26.220395006099899"/>
    <n v="-1"/>
    <n v="1.81399125901469"/>
    <n v="-1"/>
    <x v="9"/>
    <x v="4"/>
    <x v="0"/>
  </r>
  <r>
    <n v="5082"/>
    <n v="6644"/>
    <m/>
    <x v="3"/>
    <n v="10"/>
    <n v="1073"/>
    <n v="-1"/>
    <n v="4292"/>
    <n v="-1"/>
    <n v="31.041174193495898"/>
    <n v="-1"/>
    <n v="112.544350441798"/>
    <n v="-1"/>
    <n v="65.254968396773094"/>
    <n v="-1"/>
    <n v="0.838892454949697"/>
    <n v="-1"/>
    <x v="9"/>
    <x v="19"/>
    <x v="0"/>
  </r>
  <r>
    <n v="5082"/>
    <n v="6645"/>
    <m/>
    <x v="3"/>
    <n v="10"/>
    <n v="650"/>
    <n v="-1"/>
    <n v="2600"/>
    <n v="-1"/>
    <n v="53.417933880987398"/>
    <n v="-1"/>
    <n v="44.637684584088902"/>
    <n v="-1"/>
    <n v="27.395919868229299"/>
    <n v="-1"/>
    <n v="1.3870911023768699"/>
    <n v="-1"/>
    <x v="9"/>
    <x v="21"/>
    <x v="0"/>
  </r>
  <r>
    <n v="5082"/>
    <n v="6646"/>
    <m/>
    <x v="3"/>
    <n v="10"/>
    <n v="712"/>
    <n v="-1"/>
    <n v="2848"/>
    <n v="-1"/>
    <n v="44.540135222063398"/>
    <n v="-1"/>
    <n v="60.070550967430499"/>
    <n v="-1"/>
    <n v="34.792163042431199"/>
    <n v="-1"/>
    <n v="1.2637846323839099"/>
    <n v="-1"/>
    <x v="9"/>
    <x v="18"/>
    <x v="0"/>
  </r>
  <r>
    <n v="5082"/>
    <n v="6647"/>
    <m/>
    <x v="3"/>
    <n v="10"/>
    <n v="358"/>
    <n v="-1"/>
    <n v="1432"/>
    <n v="-1"/>
    <n v="54.434040594513299"/>
    <n v="-1"/>
    <n v="26.256067470226899"/>
    <n v="-1"/>
    <n v="15.255983899713399"/>
    <n v="-1"/>
    <n v="2.5127158950913402"/>
    <n v="-1"/>
    <x v="9"/>
    <x v="17"/>
    <x v="0"/>
  </r>
  <r>
    <n v="5082"/>
    <n v="6760"/>
    <m/>
    <x v="3"/>
    <n v="10"/>
    <n v="668"/>
    <n v="-1"/>
    <n v="2672"/>
    <n v="-1"/>
    <n v="11.613846433495301"/>
    <n v="-1"/>
    <n v="159.829152066673"/>
    <n v="-1"/>
    <n v="93.127120977151904"/>
    <n v="-1"/>
    <n v="1.34637685606114"/>
    <n v="-1"/>
    <x v="9"/>
    <x v="16"/>
    <x v="0"/>
  </r>
  <r>
    <n v="5082"/>
    <n v="6761"/>
    <m/>
    <x v="3"/>
    <n v="10"/>
    <n v="1718"/>
    <n v="-1"/>
    <n v="6872"/>
    <n v="-1"/>
    <n v="32.191793691197098"/>
    <n v="-1"/>
    <n v="159.83236766755201"/>
    <n v="-1"/>
    <n v="94.677946841120104"/>
    <n v="-1"/>
    <n v="0.52707684907688201"/>
    <n v="-1"/>
    <x v="9"/>
    <x v="20"/>
    <x v="0"/>
  </r>
  <r>
    <n v="5082"/>
    <n v="6762"/>
    <m/>
    <x v="3"/>
    <n v="10"/>
    <n v="128"/>
    <n v="-1"/>
    <n v="512"/>
    <n v="-1"/>
    <n v="38.929548972126199"/>
    <n v="-1"/>
    <n v="13.288513431680901"/>
    <n v="-1"/>
    <n v="7.7109006127224804"/>
    <n v="-1"/>
    <n v="6.9979426425955999"/>
    <n v="-1"/>
    <x v="9"/>
    <x v="6"/>
    <x v="0"/>
  </r>
  <r>
    <n v="5082"/>
    <n v="6763"/>
    <m/>
    <x v="3"/>
    <n v="10"/>
    <n v="501"/>
    <n v="-1"/>
    <n v="2004"/>
    <n v="-1"/>
    <n v="36.981258009687998"/>
    <n v="-1"/>
    <n v="44.794096503761601"/>
    <n v="-1"/>
    <n v="27.0668686483959"/>
    <n v="-1"/>
    <n v="1.7426451984050799"/>
    <n v="-1"/>
    <x v="9"/>
    <x v="7"/>
    <x v="0"/>
  </r>
  <r>
    <n v="5082"/>
    <n v="6764"/>
    <m/>
    <x v="3"/>
    <n v="10"/>
    <n v="140"/>
    <n v="-1"/>
    <n v="560"/>
    <n v="-1"/>
    <n v="39.2794431102473"/>
    <n v="-1"/>
    <n v="13.7065004438687"/>
    <n v="-1"/>
    <n v="7.9509016383240603"/>
    <n v="-1"/>
    <n v="6.2108303910185203"/>
    <n v="-1"/>
    <x v="9"/>
    <x v="8"/>
    <x v="0"/>
  </r>
  <r>
    <n v="5082"/>
    <n v="6765"/>
    <m/>
    <x v="3"/>
    <n v="10"/>
    <n v="105"/>
    <n v="-1"/>
    <n v="420"/>
    <n v="-1"/>
    <n v="15.020263186407901"/>
    <n v="-1"/>
    <n v="146.671674170388"/>
    <n v="-1"/>
    <n v="86.314409788727502"/>
    <n v="-1"/>
    <n v="7.2990105666038598"/>
    <n v="-1"/>
    <x v="9"/>
    <x v="9"/>
    <x v="0"/>
  </r>
  <r>
    <n v="5082"/>
    <n v="6767"/>
    <m/>
    <x v="3"/>
    <n v="10"/>
    <n v="93"/>
    <n v="-1"/>
    <n v="372"/>
    <n v="-1"/>
    <n v="47.274069193365499"/>
    <n v="-1"/>
    <n v="7.3977001326011003"/>
    <n v="-1"/>
    <n v="4.8907061796924101"/>
    <n v="-1"/>
    <n v="9.5731539928433307"/>
    <n v="-1"/>
    <x v="9"/>
    <x v="10"/>
    <x v="0"/>
  </r>
  <r>
    <n v="5082"/>
    <n v="6768"/>
    <m/>
    <x v="3"/>
    <n v="10"/>
    <n v="236"/>
    <n v="-1"/>
    <n v="944"/>
    <n v="-1"/>
    <n v="34.9457953041358"/>
    <n v="-1"/>
    <n v="31.386047637335"/>
    <n v="-1"/>
    <n v="18.486146810605899"/>
    <n v="-1"/>
    <n v="3.7259181108210302"/>
    <n v="-1"/>
    <x v="9"/>
    <x v="11"/>
    <x v="0"/>
  </r>
  <r>
    <n v="5082"/>
    <n v="6770"/>
    <m/>
    <x v="3"/>
    <n v="10"/>
    <n v="474"/>
    <n v="-1"/>
    <n v="1896"/>
    <n v="-1"/>
    <n v="4.5841480386057896"/>
    <n v="-1"/>
    <n v="171.04919913946901"/>
    <n v="-1"/>
    <n v="99.984790045579103"/>
    <n v="-1"/>
    <n v="1.89825927617658"/>
    <n v="-1"/>
    <x v="9"/>
    <x v="15"/>
    <x v="0"/>
  </r>
  <r>
    <n v="5082"/>
    <n v="6775"/>
    <m/>
    <x v="3"/>
    <n v="10"/>
    <n v="116"/>
    <n v="-1"/>
    <n v="464"/>
    <n v="-1"/>
    <n v="40.162791670209302"/>
    <n v="-1"/>
    <n v="11.557061619633"/>
    <n v="-1"/>
    <n v="6.9084243334081901"/>
    <n v="-1"/>
    <n v="7.6820189531627898"/>
    <n v="-1"/>
    <x v="9"/>
    <x v="12"/>
    <x v="0"/>
  </r>
  <r>
    <n v="5082"/>
    <n v="6776"/>
    <m/>
    <x v="3"/>
    <n v="10"/>
    <n v="140"/>
    <n v="-1"/>
    <n v="560"/>
    <n v="-1"/>
    <n v="39.291724455170801"/>
    <n v="-1"/>
    <n v="13.7519396844772"/>
    <n v="-1"/>
    <n v="7.9772601485854997"/>
    <n v="-1"/>
    <n v="6.2122412364872002"/>
    <n v="-1"/>
    <x v="9"/>
    <x v="13"/>
    <x v="0"/>
  </r>
  <r>
    <n v="5082"/>
    <n v="6777"/>
    <m/>
    <x v="3"/>
    <n v="10"/>
    <n v="235"/>
    <n v="-1"/>
    <n v="940"/>
    <n v="-1"/>
    <n v="37.190042844544202"/>
    <n v="-1"/>
    <n v="22.7268300201054"/>
    <n v="-1"/>
    <n v="13.390580098715301"/>
    <n v="-1"/>
    <n v="3.68199398587323"/>
    <n v="-1"/>
    <x v="9"/>
    <x v="14"/>
    <x v="0"/>
  </r>
  <r>
    <n v="5082"/>
    <n v="2959"/>
    <m/>
    <x v="3"/>
    <n v="11"/>
    <n v="196"/>
    <n v="-1"/>
    <n v="784"/>
    <n v="-1"/>
    <n v="46.406709407048197"/>
    <n v="-1"/>
    <n v="15.717235712332"/>
    <n v="-1"/>
    <n v="14.172125525308299"/>
    <n v="-1"/>
    <n v="4.5806642943272102"/>
    <n v="-1"/>
    <x v="10"/>
    <x v="0"/>
    <x v="0"/>
  </r>
  <r>
    <n v="5082"/>
    <n v="3659"/>
    <m/>
    <x v="3"/>
    <n v="11"/>
    <n v="495"/>
    <n v="-1"/>
    <n v="1980"/>
    <n v="-1"/>
    <n v="38.218865173086101"/>
    <n v="-1"/>
    <n v="40.1894903150517"/>
    <n v="-1"/>
    <n v="34.450700921478401"/>
    <n v="-1"/>
    <n v="1.8181579897848099"/>
    <n v="-1"/>
    <x v="10"/>
    <x v="0"/>
    <x v="0"/>
  </r>
  <r>
    <n v="5082"/>
    <n v="3660"/>
    <m/>
    <x v="3"/>
    <n v="11"/>
    <n v="1715"/>
    <n v="-1"/>
    <n v="6860"/>
    <n v="-1"/>
    <n v="32.8336007596047"/>
    <n v="-1"/>
    <n v="115.71927703861201"/>
    <n v="-1"/>
    <n v="99.917304688855396"/>
    <n v="-1"/>
    <n v="0.52495879641134802"/>
    <n v="-1"/>
    <x v="10"/>
    <x v="0"/>
    <x v="0"/>
  </r>
  <r>
    <n v="5082"/>
    <n v="4524"/>
    <m/>
    <x v="3"/>
    <n v="11"/>
    <n v="397"/>
    <n v="-1"/>
    <n v="1588"/>
    <n v="-1"/>
    <n v="27.445874602268798"/>
    <n v="-1"/>
    <n v="80.6366633040696"/>
    <n v="-1"/>
    <n v="68.931734027851405"/>
    <n v="-1"/>
    <n v="2.2055191584479998"/>
    <n v="-1"/>
    <x v="10"/>
    <x v="0"/>
    <x v="0"/>
  </r>
  <r>
    <n v="5082"/>
    <n v="4949"/>
    <m/>
    <x v="3"/>
    <n v="11"/>
    <n v="454"/>
    <n v="-1"/>
    <n v="1816"/>
    <n v="-1"/>
    <n v="6.04904299242303"/>
    <n v="-1"/>
    <n v="117.416983386334"/>
    <n v="-1"/>
    <n v="100"/>
    <n v="-1"/>
    <n v="1.98040434028417"/>
    <n v="-1"/>
    <x v="10"/>
    <x v="0"/>
    <x v="0"/>
  </r>
  <r>
    <n v="5082"/>
    <n v="4950"/>
    <m/>
    <x v="3"/>
    <n v="11"/>
    <n v="1720"/>
    <n v="-1"/>
    <n v="6880"/>
    <n v="-1"/>
    <n v="30.9226833659527"/>
    <n v="-1"/>
    <n v="115.577994493169"/>
    <n v="-1"/>
    <n v="99.840349391742905"/>
    <n v="-1"/>
    <n v="0.52348883058022899"/>
    <n v="-1"/>
    <x v="10"/>
    <x v="0"/>
    <x v="0"/>
  </r>
  <r>
    <n v="5082"/>
    <n v="4951"/>
    <m/>
    <x v="3"/>
    <n v="11"/>
    <n v="1718"/>
    <n v="-1"/>
    <n v="6872"/>
    <n v="-1"/>
    <n v="31.605725889450699"/>
    <n v="-1"/>
    <n v="113.96343896915501"/>
    <n v="-1"/>
    <n v="98.404028246847901"/>
    <n v="-1"/>
    <n v="0.52413282296902397"/>
    <n v="-1"/>
    <x v="10"/>
    <x v="0"/>
    <x v="0"/>
  </r>
  <r>
    <n v="5082"/>
    <n v="4953"/>
    <m/>
    <x v="3"/>
    <n v="11"/>
    <n v="189"/>
    <n v="-1"/>
    <n v="756"/>
    <n v="-1"/>
    <n v="37.310970560906398"/>
    <n v="-1"/>
    <n v="16.984792440107999"/>
    <n v="-1"/>
    <n v="14.507981054213699"/>
    <n v="-1"/>
    <n v="4.6134644624838996"/>
    <n v="-1"/>
    <x v="10"/>
    <x v="0"/>
    <x v="0"/>
  </r>
  <r>
    <n v="5082"/>
    <n v="4954"/>
    <m/>
    <x v="3"/>
    <n v="11"/>
    <n v="96"/>
    <n v="-1"/>
    <n v="384"/>
    <n v="-1"/>
    <n v="42.442478664171801"/>
    <n v="-1"/>
    <n v="15.735634870958799"/>
    <n v="-1"/>
    <n v="16.4694226371527"/>
    <n v="-1"/>
    <n v="9.2824088113642702"/>
    <n v="-1"/>
    <x v="10"/>
    <x v="0"/>
    <x v="0"/>
  </r>
  <r>
    <n v="5082"/>
    <n v="6357"/>
    <m/>
    <x v="3"/>
    <n v="11"/>
    <n v="218"/>
    <n v="-1"/>
    <n v="872"/>
    <n v="-1"/>
    <n v="42.940526028621399"/>
    <n v="-1"/>
    <n v="19.914299733274699"/>
    <n v="-1"/>
    <n v="17.8058667075986"/>
    <n v="-1"/>
    <n v="4.1272790594919799"/>
    <n v="-1"/>
    <x v="10"/>
    <x v="0"/>
    <x v="0"/>
  </r>
  <r>
    <n v="5082"/>
    <n v="6368"/>
    <m/>
    <x v="3"/>
    <n v="11"/>
    <n v="463"/>
    <n v="-1"/>
    <n v="1852"/>
    <n v="-1"/>
    <n v="12.723199565516101"/>
    <n v="-1"/>
    <n v="108.967524220269"/>
    <n v="-1"/>
    <n v="93.761246903600195"/>
    <n v="-1"/>
    <n v="1.9431373875838001"/>
    <n v="-1"/>
    <x v="10"/>
    <x v="0"/>
    <x v="0"/>
  </r>
  <r>
    <n v="5082"/>
    <n v="6639"/>
    <m/>
    <x v="3"/>
    <n v="11"/>
    <n v="123"/>
    <n v="-1"/>
    <n v="492"/>
    <n v="-1"/>
    <n v="39.714730080883697"/>
    <n v="-1"/>
    <n v="12.475409749697601"/>
    <n v="-1"/>
    <n v="7.2641456637189696"/>
    <n v="-1"/>
    <n v="7.3100445522191499"/>
    <n v="-1"/>
    <x v="10"/>
    <x v="1"/>
    <x v="0"/>
  </r>
  <r>
    <n v="5082"/>
    <n v="6640"/>
    <m/>
    <x v="3"/>
    <n v="11"/>
    <n v="678"/>
    <n v="-1"/>
    <n v="2712"/>
    <n v="-1"/>
    <n v="12.361969378088199"/>
    <n v="-1"/>
    <n v="154.050430829493"/>
    <n v="-1"/>
    <n v="92.717315232931"/>
    <n v="-1"/>
    <n v="1.3266837298337999"/>
    <n v="-1"/>
    <x v="10"/>
    <x v="2"/>
    <x v="0"/>
  </r>
  <r>
    <n v="5082"/>
    <n v="6641"/>
    <m/>
    <x v="3"/>
    <n v="11"/>
    <n v="92"/>
    <n v="-1"/>
    <n v="368"/>
    <n v="-1"/>
    <n v="33.944930802700398"/>
    <n v="-1"/>
    <n v="38.243943144729798"/>
    <n v="-1"/>
    <n v="26.361623374586301"/>
    <n v="-1"/>
    <n v="9.5825044684551504"/>
    <n v="-1"/>
    <x v="10"/>
    <x v="3"/>
    <x v="0"/>
  </r>
  <r>
    <n v="5082"/>
    <n v="6642"/>
    <m/>
    <x v="3"/>
    <n v="11"/>
    <n v="497"/>
    <n v="-1"/>
    <n v="1988"/>
    <n v="-1"/>
    <n v="37.545876917453597"/>
    <n v="-1"/>
    <n v="44.342500910348598"/>
    <n v="-1"/>
    <n v="26.032522305415402"/>
    <n v="-1"/>
    <n v="1.80712233562161"/>
    <n v="-1"/>
    <x v="10"/>
    <x v="4"/>
    <x v="0"/>
  </r>
  <r>
    <n v="5082"/>
    <n v="6644"/>
    <m/>
    <x v="3"/>
    <n v="11"/>
    <n v="1078"/>
    <n v="-1"/>
    <n v="4312"/>
    <n v="-1"/>
    <n v="31.4022260822188"/>
    <n v="-1"/>
    <n v="111.842852918418"/>
    <n v="-1"/>
    <n v="64.912432989730704"/>
    <n v="-1"/>
    <n v="0.83551634598464597"/>
    <n v="-1"/>
    <x v="10"/>
    <x v="19"/>
    <x v="0"/>
  </r>
  <r>
    <n v="5082"/>
    <n v="6645"/>
    <m/>
    <x v="3"/>
    <n v="11"/>
    <n v="638"/>
    <n v="-1"/>
    <n v="2552"/>
    <n v="-1"/>
    <n v="53.177023239323503"/>
    <n v="-1"/>
    <n v="43.468481096304998"/>
    <n v="-1"/>
    <n v="26.6404551950742"/>
    <n v="-1"/>
    <n v="1.4115127039900599"/>
    <n v="-1"/>
    <x v="10"/>
    <x v="21"/>
    <x v="0"/>
  </r>
  <r>
    <n v="5082"/>
    <n v="6646"/>
    <m/>
    <x v="3"/>
    <n v="11"/>
    <n v="731"/>
    <n v="-1"/>
    <n v="2924"/>
    <n v="-1"/>
    <n v="44.665849762537498"/>
    <n v="-1"/>
    <n v="60.679797989716299"/>
    <n v="-1"/>
    <n v="35.177222952082801"/>
    <n v="-1"/>
    <n v="1.23152496818024"/>
    <n v="-1"/>
    <x v="10"/>
    <x v="18"/>
    <x v="0"/>
  </r>
  <r>
    <n v="5082"/>
    <n v="6647"/>
    <m/>
    <x v="3"/>
    <n v="11"/>
    <n v="349"/>
    <n v="-1"/>
    <n v="1396"/>
    <n v="-1"/>
    <n v="54.896554129782899"/>
    <n v="-1"/>
    <n v="25.365604916633"/>
    <n v="-1"/>
    <n v="14.780212358674399"/>
    <n v="-1"/>
    <n v="2.57978270099232"/>
    <n v="-1"/>
    <x v="10"/>
    <x v="17"/>
    <x v="0"/>
  </r>
  <r>
    <n v="5082"/>
    <n v="6760"/>
    <m/>
    <x v="3"/>
    <n v="11"/>
    <n v="709"/>
    <n v="-1"/>
    <n v="2836"/>
    <n v="-1"/>
    <n v="13.018201223656"/>
    <n v="-1"/>
    <n v="157.47955379606199"/>
    <n v="-1"/>
    <n v="92.0504576820381"/>
    <n v="-1"/>
    <n v="1.26901348819992"/>
    <n v="-1"/>
    <x v="10"/>
    <x v="16"/>
    <x v="0"/>
  </r>
  <r>
    <n v="5082"/>
    <n v="6761"/>
    <m/>
    <x v="3"/>
    <n v="11"/>
    <n v="1715"/>
    <n v="-1"/>
    <n v="6860"/>
    <n v="-1"/>
    <n v="33.138330720342601"/>
    <n v="-1"/>
    <n v="160.025895892569"/>
    <n v="-1"/>
    <n v="94.970478749489899"/>
    <n v="-1"/>
    <n v="0.52761687752228403"/>
    <n v="-1"/>
    <x v="10"/>
    <x v="20"/>
    <x v="0"/>
  </r>
  <r>
    <n v="5082"/>
    <n v="6762"/>
    <m/>
    <x v="3"/>
    <n v="11"/>
    <n v="123"/>
    <n v="-1"/>
    <n v="492"/>
    <n v="-1"/>
    <n v="39.714730080883697"/>
    <n v="-1"/>
    <n v="12.475409749697601"/>
    <n v="-1"/>
    <n v="7.2641456637189696"/>
    <n v="-1"/>
    <n v="7.3100445522191499"/>
    <n v="-1"/>
    <x v="10"/>
    <x v="6"/>
    <x v="0"/>
  </r>
  <r>
    <n v="5082"/>
    <n v="6763"/>
    <m/>
    <x v="3"/>
    <n v="11"/>
    <n v="490"/>
    <n v="-1"/>
    <n v="1960"/>
    <n v="-1"/>
    <n v="37.268184158982002"/>
    <n v="-1"/>
    <n v="43.886515152930301"/>
    <n v="-1"/>
    <n v="25.6941131336871"/>
    <n v="-1"/>
    <n v="1.81271925089095"/>
    <n v="-1"/>
    <x v="10"/>
    <x v="7"/>
    <x v="0"/>
  </r>
  <r>
    <n v="5082"/>
    <n v="6764"/>
    <m/>
    <x v="3"/>
    <n v="11"/>
    <n v="122"/>
    <n v="-1"/>
    <n v="488"/>
    <n v="-1"/>
    <n v="39.307149533012399"/>
    <n v="-1"/>
    <n v="12.163335806572899"/>
    <n v="-1"/>
    <n v="7.11064016772103"/>
    <n v="-1"/>
    <n v="7.0996887518486202"/>
    <n v="-1"/>
    <x v="10"/>
    <x v="8"/>
    <x v="0"/>
  </r>
  <r>
    <n v="5082"/>
    <n v="6765"/>
    <m/>
    <x v="3"/>
    <n v="11"/>
    <n v="89"/>
    <n v="-1"/>
    <n v="356"/>
    <n v="-1"/>
    <n v="14.5561725614146"/>
    <n v="-1"/>
    <n v="156.74414318008701"/>
    <n v="-1"/>
    <n v="91.145536068948104"/>
    <n v="-1"/>
    <n v="8.6501280628690491"/>
    <n v="-1"/>
    <x v="10"/>
    <x v="9"/>
    <x v="0"/>
  </r>
  <r>
    <n v="5082"/>
    <n v="6767"/>
    <m/>
    <x v="3"/>
    <n v="11"/>
    <n v="89"/>
    <n v="-1"/>
    <n v="356"/>
    <n v="-1"/>
    <n v="47.248782173413801"/>
    <n v="-1"/>
    <n v="7.2114602018902296"/>
    <n v="-1"/>
    <n v="5.00378425525337"/>
    <n v="-1"/>
    <n v="10.098010632064399"/>
    <n v="-1"/>
    <x v="10"/>
    <x v="10"/>
    <x v="0"/>
  </r>
  <r>
    <n v="5082"/>
    <n v="6768"/>
    <m/>
    <x v="3"/>
    <n v="11"/>
    <n v="189"/>
    <n v="-1"/>
    <n v="756"/>
    <n v="-1"/>
    <n v="36.497047257788203"/>
    <n v="-1"/>
    <n v="20.4164627953026"/>
    <n v="-1"/>
    <n v="11.9267823112346"/>
    <n v="-1"/>
    <n v="4.61173531244033"/>
    <n v="-1"/>
    <x v="10"/>
    <x v="11"/>
    <x v="0"/>
  </r>
  <r>
    <n v="5082"/>
    <n v="6770"/>
    <m/>
    <x v="3"/>
    <n v="11"/>
    <n v="476"/>
    <n v="-1"/>
    <n v="1904"/>
    <n v="-1"/>
    <n v="4.61354715315339"/>
    <n v="-1"/>
    <n v="171.67097821044101"/>
    <n v="-1"/>
    <n v="100"/>
    <n v="-1"/>
    <n v="1.88349083551162"/>
    <n v="-1"/>
    <x v="10"/>
    <x v="15"/>
    <x v="0"/>
  </r>
  <r>
    <n v="5082"/>
    <n v="6775"/>
    <m/>
    <x v="3"/>
    <n v="11"/>
    <n v="119"/>
    <n v="-1"/>
    <n v="476"/>
    <n v="-1"/>
    <n v="37.115725762582599"/>
    <n v="-1"/>
    <n v="13.0726991912766"/>
    <n v="-1"/>
    <n v="7.5170719345779702"/>
    <n v="-1"/>
    <n v="7.5082498486005402"/>
    <n v="-1"/>
    <x v="10"/>
    <x v="12"/>
    <x v="0"/>
  </r>
  <r>
    <n v="5082"/>
    <n v="6776"/>
    <m/>
    <x v="3"/>
    <n v="11"/>
    <n v="122"/>
    <n v="-1"/>
    <n v="488"/>
    <n v="-1"/>
    <n v="39.428081078737698"/>
    <n v="-1"/>
    <n v="12.1053202766519"/>
    <n v="-1"/>
    <n v="7.0767245080724299"/>
    <n v="-1"/>
    <n v="7.1012588026297596"/>
    <n v="-1"/>
    <x v="10"/>
    <x v="13"/>
    <x v="0"/>
  </r>
  <r>
    <n v="5082"/>
    <n v="6777"/>
    <m/>
    <x v="3"/>
    <n v="11"/>
    <n v="185"/>
    <n v="-1"/>
    <n v="740"/>
    <n v="-1"/>
    <n v="37.685423884267202"/>
    <n v="-1"/>
    <n v="17.744646435980101"/>
    <n v="-1"/>
    <n v="10.365298729509"/>
    <n v="-1"/>
    <n v="4.8641506251389703"/>
    <n v="-1"/>
    <x v="10"/>
    <x v="14"/>
    <x v="0"/>
  </r>
  <r>
    <n v="5082"/>
    <n v="2959"/>
    <m/>
    <x v="3"/>
    <n v="12"/>
    <n v="239"/>
    <n v="-1"/>
    <n v="956"/>
    <n v="-1"/>
    <n v="46.259433584178602"/>
    <n v="-1"/>
    <n v="19.217057751358499"/>
    <n v="-1"/>
    <n v="17.042258166756199"/>
    <n v="-1"/>
    <n v="3.7423745987145201"/>
    <n v="-1"/>
    <x v="11"/>
    <x v="0"/>
    <x v="0"/>
  </r>
  <r>
    <n v="5082"/>
    <n v="3659"/>
    <m/>
    <x v="3"/>
    <n v="12"/>
    <n v="505"/>
    <n v="-1"/>
    <n v="2020"/>
    <n v="-1"/>
    <n v="37.243176517698998"/>
    <n v="-1"/>
    <n v="40.122051419633202"/>
    <n v="-1"/>
    <n v="34.7589846837826"/>
    <n v="-1"/>
    <n v="1.7711336880117601"/>
    <n v="-1"/>
    <x v="11"/>
    <x v="0"/>
    <x v="0"/>
  </r>
  <r>
    <n v="5082"/>
    <n v="3660"/>
    <m/>
    <x v="3"/>
    <n v="12"/>
    <n v="1689"/>
    <n v="-1"/>
    <n v="6756"/>
    <n v="-1"/>
    <n v="32.559638888908403"/>
    <n v="-1"/>
    <n v="116.24290178805801"/>
    <n v="-1"/>
    <n v="99.957731582925902"/>
    <n v="-1"/>
    <n v="0.532865590084595"/>
    <n v="-1"/>
    <x v="11"/>
    <x v="0"/>
    <x v="0"/>
  </r>
  <r>
    <n v="5082"/>
    <n v="4524"/>
    <m/>
    <x v="3"/>
    <n v="12"/>
    <n v="404"/>
    <n v="-1"/>
    <n v="1616"/>
    <n v="-1"/>
    <n v="27.091754487979799"/>
    <n v="-1"/>
    <n v="80.300685889185303"/>
    <n v="-1"/>
    <n v="70.044120969600897"/>
    <n v="-1"/>
    <n v="2.15498058982699"/>
    <n v="-1"/>
    <x v="11"/>
    <x v="0"/>
    <x v="0"/>
  </r>
  <r>
    <n v="5082"/>
    <n v="4949"/>
    <m/>
    <x v="3"/>
    <n v="12"/>
    <n v="482"/>
    <n v="-1"/>
    <n v="1928"/>
    <n v="-1"/>
    <n v="6.6039752079248499"/>
    <n v="-1"/>
    <n v="117.40820577759099"/>
    <n v="-1"/>
    <n v="100"/>
    <n v="-1"/>
    <n v="1.86540099773101"/>
    <n v="-1"/>
    <x v="11"/>
    <x v="0"/>
    <x v="0"/>
  </r>
  <r>
    <n v="5082"/>
    <n v="4950"/>
    <m/>
    <x v="3"/>
    <n v="12"/>
    <n v="1682"/>
    <n v="-1"/>
    <n v="6728"/>
    <n v="-1"/>
    <n v="31.722420878925401"/>
    <n v="-1"/>
    <n v="116.338989825646"/>
    <n v="-1"/>
    <n v="99.979262351406604"/>
    <n v="-1"/>
    <n v="0.53432625573591896"/>
    <n v="-1"/>
    <x v="11"/>
    <x v="0"/>
    <x v="0"/>
  </r>
  <r>
    <n v="5082"/>
    <n v="4951"/>
    <m/>
    <x v="3"/>
    <n v="12"/>
    <n v="1692"/>
    <n v="-1"/>
    <n v="6768"/>
    <n v="-1"/>
    <n v="31.333572490894898"/>
    <n v="-1"/>
    <n v="114.853085472077"/>
    <n v="-1"/>
    <n v="98.786697097897999"/>
    <n v="-1"/>
    <n v="0.53189694233783003"/>
    <n v="-1"/>
    <x v="11"/>
    <x v="0"/>
    <x v="0"/>
  </r>
  <r>
    <n v="5082"/>
    <n v="4953"/>
    <m/>
    <x v="3"/>
    <n v="12"/>
    <n v="243"/>
    <n v="-1"/>
    <n v="972"/>
    <n v="-1"/>
    <n v="35.959292749919697"/>
    <n v="-1"/>
    <n v="23.977112330161699"/>
    <n v="-1"/>
    <n v="20.5977959194812"/>
    <n v="-1"/>
    <n v="3.5980308725273802"/>
    <n v="-1"/>
    <x v="11"/>
    <x v="0"/>
    <x v="0"/>
  </r>
  <r>
    <n v="5082"/>
    <n v="4954"/>
    <m/>
    <x v="3"/>
    <n v="12"/>
    <n v="79"/>
    <n v="-1"/>
    <n v="316"/>
    <n v="-1"/>
    <n v="45.061505494817901"/>
    <n v="-1"/>
    <n v="7.5663179709382202"/>
    <n v="-1"/>
    <n v="7.6655389290614098"/>
    <n v="-1"/>
    <n v="11.289033357085"/>
    <n v="-1"/>
    <x v="11"/>
    <x v="0"/>
    <x v="0"/>
  </r>
  <r>
    <n v="5082"/>
    <n v="6357"/>
    <m/>
    <x v="3"/>
    <n v="12"/>
    <n v="205"/>
    <n v="-1"/>
    <n v="820"/>
    <n v="-1"/>
    <n v="43.355142878013503"/>
    <n v="-1"/>
    <n v="17.885693656362101"/>
    <n v="-1"/>
    <n v="15.815036078692801"/>
    <n v="-1"/>
    <n v="4.2580408670745999"/>
    <n v="-1"/>
    <x v="11"/>
    <x v="0"/>
    <x v="0"/>
  </r>
  <r>
    <n v="5082"/>
    <n v="6368"/>
    <m/>
    <x v="3"/>
    <n v="12"/>
    <n v="485"/>
    <n v="-1"/>
    <n v="1940"/>
    <n v="-1"/>
    <n v="13.8644325010887"/>
    <n v="-1"/>
    <n v="107.89566823381899"/>
    <n v="-1"/>
    <n v="93.267387056646101"/>
    <n v="-1"/>
    <n v="1.8558863408717201"/>
    <n v="-1"/>
    <x v="11"/>
    <x v="0"/>
    <x v="0"/>
  </r>
  <r>
    <n v="5082"/>
    <n v="6639"/>
    <m/>
    <x v="3"/>
    <n v="12"/>
    <n v="122"/>
    <n v="-1"/>
    <n v="488"/>
    <n v="-1"/>
    <n v="39.8995570712448"/>
    <n v="-1"/>
    <n v="12.3193470431551"/>
    <n v="-1"/>
    <n v="7.1437556844241303"/>
    <n v="-1"/>
    <n v="7.3849069279380597"/>
    <n v="-1"/>
    <x v="11"/>
    <x v="1"/>
    <x v="0"/>
  </r>
  <r>
    <n v="5082"/>
    <n v="6640"/>
    <m/>
    <x v="3"/>
    <n v="12"/>
    <n v="706"/>
    <n v="-1"/>
    <n v="2824"/>
    <n v="-1"/>
    <n v="12.9828070213799"/>
    <n v="-1"/>
    <n v="149.50247827777801"/>
    <n v="-1"/>
    <n v="89.694711886885003"/>
    <n v="-1"/>
    <n v="1.2738689923807001"/>
    <n v="-1"/>
    <x v="11"/>
    <x v="2"/>
    <x v="0"/>
  </r>
  <r>
    <n v="5082"/>
    <n v="6641"/>
    <m/>
    <x v="3"/>
    <n v="12"/>
    <n v="79"/>
    <n v="-1"/>
    <n v="316"/>
    <n v="-1"/>
    <n v="29.405390717163201"/>
    <n v="-1"/>
    <n v="40.522849160166899"/>
    <n v="-1"/>
    <n v="26.8418874996044"/>
    <n v="-1"/>
    <n v="11.395259242405601"/>
    <n v="-1"/>
    <x v="11"/>
    <x v="3"/>
    <x v="0"/>
  </r>
  <r>
    <n v="5082"/>
    <n v="6642"/>
    <m/>
    <x v="3"/>
    <n v="12"/>
    <n v="507"/>
    <n v="-1"/>
    <n v="2028"/>
    <n v="-1"/>
    <n v="36.618320388918796"/>
    <n v="-1"/>
    <n v="46.538292836242903"/>
    <n v="-1"/>
    <n v="27.7371862219462"/>
    <n v="-1"/>
    <n v="1.77701972332918"/>
    <n v="-1"/>
    <x v="11"/>
    <x v="4"/>
    <x v="0"/>
  </r>
  <r>
    <n v="5082"/>
    <n v="6644"/>
    <m/>
    <x v="3"/>
    <n v="12"/>
    <n v="1077"/>
    <n v="-1"/>
    <n v="4308"/>
    <n v="-1"/>
    <n v="31.285803180876702"/>
    <n v="-1"/>
    <n v="105.047376761726"/>
    <n v="-1"/>
    <n v="60.944301973076101"/>
    <n v="-1"/>
    <n v="0.83609361076153399"/>
    <n v="-1"/>
    <x v="11"/>
    <x v="19"/>
    <x v="0"/>
  </r>
  <r>
    <n v="5082"/>
    <n v="6645"/>
    <m/>
    <x v="3"/>
    <n v="12"/>
    <n v="610"/>
    <n v="-1"/>
    <n v="2440"/>
    <n v="-1"/>
    <n v="53.628414337537599"/>
    <n v="-1"/>
    <n v="41.773113393804401"/>
    <n v="-1"/>
    <n v="25.486958056282599"/>
    <n v="-1"/>
    <n v="1.4562150532689699"/>
    <n v="-1"/>
    <x v="11"/>
    <x v="21"/>
    <x v="0"/>
  </r>
  <r>
    <n v="5082"/>
    <n v="6646"/>
    <m/>
    <x v="3"/>
    <n v="12"/>
    <n v="732"/>
    <n v="-1"/>
    <n v="2928"/>
    <n v="-1"/>
    <n v="44.657146198868702"/>
    <n v="-1"/>
    <n v="61.2543015833052"/>
    <n v="-1"/>
    <n v="35.449992225524497"/>
    <n v="-1"/>
    <n v="1.2305073054215301"/>
    <n v="-1"/>
    <x v="11"/>
    <x v="18"/>
    <x v="0"/>
  </r>
  <r>
    <n v="5082"/>
    <n v="6647"/>
    <m/>
    <x v="3"/>
    <n v="12"/>
    <n v="345"/>
    <n v="-1"/>
    <n v="1380"/>
    <n v="-1"/>
    <n v="56.125281114945203"/>
    <n v="-1"/>
    <n v="24.478496044857799"/>
    <n v="-1"/>
    <n v="14.2375641794278"/>
    <n v="-1"/>
    <n v="2.6037481005102898"/>
    <n v="-1"/>
    <x v="11"/>
    <x v="17"/>
    <x v="0"/>
  </r>
  <r>
    <n v="5082"/>
    <n v="6760"/>
    <m/>
    <x v="3"/>
    <n v="12"/>
    <n v="668"/>
    <n v="-1"/>
    <n v="2672"/>
    <n v="-1"/>
    <n v="11.4517184491206"/>
    <n v="-1"/>
    <n v="160.90517402363901"/>
    <n v="-1"/>
    <n v="93.606623764184107"/>
    <n v="-1"/>
    <n v="1.34551275517985"/>
    <n v="-1"/>
    <x v="11"/>
    <x v="16"/>
    <x v="0"/>
  </r>
  <r>
    <n v="5082"/>
    <n v="6761"/>
    <m/>
    <x v="3"/>
    <n v="12"/>
    <n v="1690"/>
    <n v="-1"/>
    <n v="6760"/>
    <n v="-1"/>
    <n v="32.800414028633902"/>
    <n v="-1"/>
    <n v="162.6089441872"/>
    <n v="-1"/>
    <n v="96.006254689838897"/>
    <n v="-1"/>
    <n v="0.53497824661984905"/>
    <n v="-1"/>
    <x v="11"/>
    <x v="20"/>
    <x v="0"/>
  </r>
  <r>
    <n v="5082"/>
    <n v="6762"/>
    <m/>
    <x v="3"/>
    <n v="12"/>
    <n v="122"/>
    <n v="-1"/>
    <n v="488"/>
    <n v="-1"/>
    <n v="39.8995570712448"/>
    <n v="-1"/>
    <n v="12.3193470431551"/>
    <n v="-1"/>
    <n v="7.1437556844241303"/>
    <n v="-1"/>
    <n v="7.3849069279380597"/>
    <n v="-1"/>
    <x v="11"/>
    <x v="6"/>
    <x v="0"/>
  </r>
  <r>
    <n v="5082"/>
    <n v="6763"/>
    <m/>
    <x v="3"/>
    <n v="12"/>
    <n v="508"/>
    <n v="-1"/>
    <n v="2032"/>
    <n v="-1"/>
    <n v="36.595661570821903"/>
    <n v="-1"/>
    <n v="45.733001229966"/>
    <n v="-1"/>
    <n v="27.473566170852799"/>
    <n v="-1"/>
    <n v="1.7240915501883101"/>
    <n v="-1"/>
    <x v="11"/>
    <x v="7"/>
    <x v="0"/>
  </r>
  <r>
    <n v="5082"/>
    <n v="6764"/>
    <m/>
    <x v="3"/>
    <n v="12"/>
    <n v="141"/>
    <n v="-1"/>
    <n v="564"/>
    <n v="-1"/>
    <n v="38.685532748651802"/>
    <n v="-1"/>
    <n v="13.9248613178667"/>
    <n v="-1"/>
    <n v="8.0296818214161991"/>
    <n v="-1"/>
    <n v="6.38173833523647"/>
    <n v="-1"/>
    <x v="11"/>
    <x v="8"/>
    <x v="0"/>
  </r>
  <r>
    <n v="5082"/>
    <n v="6765"/>
    <m/>
    <x v="3"/>
    <n v="12"/>
    <n v="109"/>
    <n v="-1"/>
    <n v="436"/>
    <n v="-1"/>
    <n v="14.9478940256318"/>
    <n v="-1"/>
    <n v="145.97473034910399"/>
    <n v="-1"/>
    <n v="85.410094652137204"/>
    <n v="-1"/>
    <n v="8.1560593821576202"/>
    <n v="-1"/>
    <x v="11"/>
    <x v="9"/>
    <x v="0"/>
  </r>
  <r>
    <n v="5082"/>
    <n v="6767"/>
    <m/>
    <x v="3"/>
    <n v="12"/>
    <n v="78"/>
    <n v="-1"/>
    <n v="312"/>
    <n v="-1"/>
    <n v="47.381031030143802"/>
    <n v="-1"/>
    <n v="6.24755139860219"/>
    <n v="-1"/>
    <n v="4.1454261842078504"/>
    <n v="-1"/>
    <n v="10.823341800473999"/>
    <n v="-1"/>
    <x v="11"/>
    <x v="10"/>
    <x v="0"/>
  </r>
  <r>
    <n v="5082"/>
    <n v="6768"/>
    <m/>
    <x v="3"/>
    <n v="12"/>
    <n v="245"/>
    <n v="-1"/>
    <n v="980"/>
    <n v="-1"/>
    <n v="34.750860892005797"/>
    <n v="-1"/>
    <n v="32.6146607458167"/>
    <n v="-1"/>
    <n v="19.2064448392148"/>
    <n v="-1"/>
    <n v="3.5740464350476899"/>
    <n v="-1"/>
    <x v="11"/>
    <x v="11"/>
    <x v="0"/>
  </r>
  <r>
    <n v="5082"/>
    <n v="6770"/>
    <m/>
    <x v="3"/>
    <n v="12"/>
    <n v="508"/>
    <n v="-1"/>
    <n v="2032"/>
    <n v="-1"/>
    <n v="5.1352769513353804"/>
    <n v="-1"/>
    <n v="172.530928571212"/>
    <n v="-1"/>
    <n v="100"/>
    <n v="-1"/>
    <n v="1.7688158424843601"/>
    <n v="-1"/>
    <x v="11"/>
    <x v="15"/>
    <x v="0"/>
  </r>
  <r>
    <n v="5082"/>
    <n v="6775"/>
    <m/>
    <x v="3"/>
    <n v="12"/>
    <n v="96"/>
    <n v="-1"/>
    <n v="384"/>
    <n v="-1"/>
    <n v="39.021193994071702"/>
    <n v="-1"/>
    <n v="9.9554566565764304"/>
    <n v="-1"/>
    <n v="5.9363220971444797"/>
    <n v="-1"/>
    <n v="9.2316478094797993"/>
    <n v="-1"/>
    <x v="11"/>
    <x v="12"/>
    <x v="0"/>
  </r>
  <r>
    <n v="5082"/>
    <n v="6776"/>
    <m/>
    <x v="3"/>
    <n v="12"/>
    <n v="141"/>
    <n v="-1"/>
    <n v="564"/>
    <n v="-1"/>
    <n v="38.748779137158898"/>
    <n v="-1"/>
    <n v="13.832033926327799"/>
    <n v="-1"/>
    <n v="7.9761535024365804"/>
    <n v="-1"/>
    <n v="6.3825282659560703"/>
    <n v="-1"/>
    <x v="11"/>
    <x v="13"/>
    <x v="0"/>
  </r>
  <r>
    <n v="5082"/>
    <n v="6777"/>
    <m/>
    <x v="3"/>
    <n v="12"/>
    <n v="239"/>
    <n v="-1"/>
    <n v="956"/>
    <n v="-1"/>
    <n v="35.454260206160001"/>
    <n v="-1"/>
    <n v="23.519771825038699"/>
    <n v="-1"/>
    <n v="13.8585141239128"/>
    <n v="-1"/>
    <n v="3.62824738219145"/>
    <n v="-1"/>
    <x v="11"/>
    <x v="14"/>
    <x v="0"/>
  </r>
  <r>
    <n v="5082"/>
    <n v="2959"/>
    <m/>
    <x v="3"/>
    <n v="0"/>
    <n v="2878"/>
    <n v="-1"/>
    <n v="959.33333333333303"/>
    <n v="-1"/>
    <n v="47.065990549219102"/>
    <n v="-1"/>
    <n v="18.891153295402599"/>
    <n v="-1"/>
    <n v="17.121448915693598"/>
    <n v="-1"/>
    <n v="3.74216089224221"/>
    <n v="-1"/>
    <x v="12"/>
    <x v="0"/>
    <x v="0"/>
  </r>
  <r>
    <n v="5082"/>
    <n v="3659"/>
    <m/>
    <x v="3"/>
    <n v="0"/>
    <n v="6197"/>
    <n v="-1"/>
    <n v="2065.6666666666702"/>
    <n v="-1"/>
    <n v="37.765274495512003"/>
    <n v="-1"/>
    <n v="42.639213128097701"/>
    <n v="-1"/>
    <n v="37.421812752689"/>
    <n v="-1"/>
    <n v="1.7342944763550501"/>
    <n v="-1"/>
    <x v="12"/>
    <x v="0"/>
    <x v="0"/>
  </r>
  <r>
    <n v="5082"/>
    <n v="3660"/>
    <m/>
    <x v="3"/>
    <n v="0"/>
    <n v="20596"/>
    <n v="-1"/>
    <n v="6865.3333333333303"/>
    <n v="-1"/>
    <n v="35.407147010024801"/>
    <n v="-1"/>
    <n v="110.652742734843"/>
    <n v="-1"/>
    <n v="96.247733646830795"/>
    <n v="-1"/>
    <n v="0.52461587797695597"/>
    <n v="-1"/>
    <x v="12"/>
    <x v="0"/>
    <x v="0"/>
  </r>
  <r>
    <n v="5082"/>
    <n v="4524"/>
    <m/>
    <x v="3"/>
    <n v="0"/>
    <n v="4992"/>
    <n v="-1"/>
    <n v="1664"/>
    <n v="-1"/>
    <n v="27.1175679068748"/>
    <n v="-1"/>
    <n v="82.358109411673695"/>
    <n v="-1"/>
    <n v="72.491102778494806"/>
    <n v="-1"/>
    <n v="2.1017288654429001"/>
    <n v="-1"/>
    <x v="12"/>
    <x v="0"/>
    <x v="0"/>
  </r>
  <r>
    <n v="5082"/>
    <n v="4949"/>
    <m/>
    <x v="3"/>
    <n v="0"/>
    <n v="8005"/>
    <n v="-1"/>
    <n v="2668.3333333333298"/>
    <n v="-1"/>
    <n v="31.506474933442199"/>
    <n v="-1"/>
    <n v="84.528623809755899"/>
    <n v="-1"/>
    <n v="72.165721224464605"/>
    <n v="-1"/>
    <n v="1.34793990415779"/>
    <n v="-1"/>
    <x v="12"/>
    <x v="0"/>
    <x v="0"/>
  </r>
  <r>
    <n v="5082"/>
    <n v="4950"/>
    <m/>
    <x v="3"/>
    <n v="0"/>
    <n v="20521"/>
    <n v="-1"/>
    <n v="6840.3333333333303"/>
    <n v="-1"/>
    <n v="33.289905575648902"/>
    <n v="-1"/>
    <n v="111.16891913507899"/>
    <n v="-1"/>
    <n v="96.706733306313794"/>
    <n v="-1"/>
    <n v="0.52624153546427199"/>
    <n v="-1"/>
    <x v="12"/>
    <x v="0"/>
    <x v="0"/>
  </r>
  <r>
    <n v="5082"/>
    <n v="4951"/>
    <m/>
    <x v="3"/>
    <n v="0"/>
    <n v="20655"/>
    <n v="-1"/>
    <n v="6885"/>
    <n v="-1"/>
    <n v="35.7549414035282"/>
    <n v="-1"/>
    <n v="108.107152133696"/>
    <n v="-1"/>
    <n v="94.0224419727748"/>
    <n v="-1"/>
    <n v="0.52293938839860299"/>
    <n v="-1"/>
    <x v="12"/>
    <x v="0"/>
    <x v="0"/>
  </r>
  <r>
    <n v="5082"/>
    <n v="4953"/>
    <m/>
    <x v="3"/>
    <n v="0"/>
    <n v="2815"/>
    <n v="-1"/>
    <n v="938.33333333333303"/>
    <n v="-1"/>
    <n v="36.291813421466003"/>
    <n v="-1"/>
    <n v="23.0354963370185"/>
    <n v="-1"/>
    <n v="19.785163293497799"/>
    <n v="-1"/>
    <n v="3.6929794736173802"/>
    <n v="-1"/>
    <x v="12"/>
    <x v="0"/>
    <x v="0"/>
  </r>
  <r>
    <n v="5082"/>
    <n v="4954"/>
    <m/>
    <x v="3"/>
    <n v="0"/>
    <n v="1391"/>
    <n v="-1"/>
    <n v="463.66666666666703"/>
    <n v="-1"/>
    <n v="41.072860371372101"/>
    <n v="-1"/>
    <n v="24.0559739309682"/>
    <n v="-1"/>
    <n v="25.206506012523899"/>
    <n v="-1"/>
    <n v="7.61691351997358"/>
    <n v="-1"/>
    <x v="12"/>
    <x v="0"/>
    <x v="0"/>
  </r>
  <r>
    <n v="5082"/>
    <n v="6357"/>
    <m/>
    <x v="3"/>
    <n v="0"/>
    <n v="2726"/>
    <n v="-1"/>
    <n v="908.66666666666697"/>
    <n v="-1"/>
    <n v="43.238855447005001"/>
    <n v="-1"/>
    <n v="20.5899015082761"/>
    <n v="-1"/>
    <n v="18.626659181455601"/>
    <n v="-1"/>
    <n v="3.91912035453332"/>
    <n v="-1"/>
    <x v="12"/>
    <x v="0"/>
    <x v="0"/>
  </r>
  <r>
    <n v="5082"/>
    <n v="6368"/>
    <m/>
    <x v="3"/>
    <n v="0"/>
    <n v="5834"/>
    <n v="-1"/>
    <n v="1944.6666666666699"/>
    <n v="-1"/>
    <n v="22.6223410218021"/>
    <n v="-1"/>
    <n v="80.152138557457405"/>
    <n v="-1"/>
    <n v="70.153327715832603"/>
    <n v="-1"/>
    <n v="1.84809638567565"/>
    <n v="-1"/>
    <x v="12"/>
    <x v="0"/>
    <x v="0"/>
  </r>
  <r>
    <n v="5082"/>
    <n v="6639"/>
    <m/>
    <x v="3"/>
    <n v="0"/>
    <n v="1321"/>
    <n v="-1"/>
    <n v="440.33333333333297"/>
    <n v="-1"/>
    <n v="39.069186727352303"/>
    <n v="-1"/>
    <n v="12.4033556238996"/>
    <n v="-1"/>
    <n v="7.1940120620683503"/>
    <n v="-1"/>
    <n v="8.0770072848394108"/>
    <n v="-1"/>
    <x v="12"/>
    <x v="1"/>
    <x v="0"/>
  </r>
  <r>
    <n v="5082"/>
    <n v="6640"/>
    <m/>
    <x v="3"/>
    <n v="0"/>
    <n v="8436"/>
    <n v="-1"/>
    <n v="2812"/>
    <n v="-1"/>
    <n v="22.485552446063998"/>
    <n v="-1"/>
    <n v="120.307841119754"/>
    <n v="-1"/>
    <n v="73.937000751630407"/>
    <n v="-1"/>
    <n v="1.2786961508294901"/>
    <n v="-1"/>
    <x v="12"/>
    <x v="2"/>
    <x v="0"/>
  </r>
  <r>
    <n v="5082"/>
    <n v="6641"/>
    <m/>
    <x v="3"/>
    <n v="0"/>
    <n v="1388"/>
    <n v="-1"/>
    <n v="462.66666666666703"/>
    <n v="-1"/>
    <n v="30.769635408836301"/>
    <n v="-1"/>
    <n v="52.075986673460797"/>
    <n v="-1"/>
    <n v="35.764715043948698"/>
    <n v="-1"/>
    <n v="7.6148959967745702"/>
    <n v="-1"/>
    <x v="12"/>
    <x v="3"/>
    <x v="0"/>
  </r>
  <r>
    <n v="5082"/>
    <n v="6642"/>
    <m/>
    <x v="3"/>
    <n v="0"/>
    <n v="6194"/>
    <n v="-1"/>
    <n v="2064.6666666666702"/>
    <n v="-1"/>
    <n v="36.589581928895797"/>
    <n v="-1"/>
    <n v="48.988579277021799"/>
    <n v="-1"/>
    <n v="29.725140026117899"/>
    <n v="-1"/>
    <n v="1.7438976815971801"/>
    <n v="-1"/>
    <x v="12"/>
    <x v="4"/>
    <x v="0"/>
  </r>
  <r>
    <n v="5082"/>
    <n v="6644"/>
    <m/>
    <x v="3"/>
    <n v="0"/>
    <n v="12635"/>
    <n v="-1"/>
    <n v="4211.6666666666697"/>
    <n v="-1"/>
    <n v="31.540820243611101"/>
    <n v="-1"/>
    <n v="106.715901832122"/>
    <n v="-1"/>
    <n v="61.897469432793301"/>
    <n v="-1"/>
    <n v="0.85481347570562405"/>
    <n v="-1"/>
    <x v="12"/>
    <x v="19"/>
    <x v="0"/>
  </r>
  <r>
    <n v="5082"/>
    <n v="6645"/>
    <m/>
    <x v="3"/>
    <n v="0"/>
    <n v="7853"/>
    <n v="-1"/>
    <n v="2617.6666666666702"/>
    <n v="-1"/>
    <n v="52.888395156197902"/>
    <n v="-1"/>
    <n v="45.667489356298198"/>
    <n v="-1"/>
    <n v="28.9297222010475"/>
    <n v="-1"/>
    <n v="1.3705827726906901"/>
    <n v="-1"/>
    <x v="12"/>
    <x v="21"/>
    <x v="0"/>
  </r>
  <r>
    <n v="5082"/>
    <n v="6646"/>
    <m/>
    <x v="3"/>
    <n v="0"/>
    <n v="8472"/>
    <n v="-1"/>
    <n v="2824"/>
    <n v="-1"/>
    <n v="44.766286691311201"/>
    <n v="-1"/>
    <n v="58.945306040370603"/>
    <n v="-1"/>
    <n v="34.161569818390802"/>
    <n v="-1"/>
    <n v="1.2743890751685301"/>
    <n v="-1"/>
    <x v="12"/>
    <x v="18"/>
    <x v="0"/>
  </r>
  <r>
    <n v="5082"/>
    <n v="6647"/>
    <m/>
    <x v="3"/>
    <n v="0"/>
    <n v="4158"/>
    <n v="-1"/>
    <n v="1386"/>
    <n v="-1"/>
    <n v="54.905306574591897"/>
    <n v="-1"/>
    <n v="25.434538348404999"/>
    <n v="-1"/>
    <n v="14.774936050423101"/>
    <n v="-1"/>
    <n v="2.5914371089949002"/>
    <n v="-1"/>
    <x v="12"/>
    <x v="17"/>
    <x v="0"/>
  </r>
  <r>
    <n v="5082"/>
    <n v="6760"/>
    <m/>
    <x v="3"/>
    <n v="0"/>
    <n v="8384"/>
    <n v="-1"/>
    <n v="2794.6666666666702"/>
    <n v="-1"/>
    <n v="15.7665278401891"/>
    <n v="-1"/>
    <n v="147.35509000728601"/>
    <n v="-1"/>
    <n v="86.665033867536494"/>
    <n v="-1"/>
    <n v="1.2877019167378101"/>
    <n v="-1"/>
    <x v="12"/>
    <x v="16"/>
    <x v="0"/>
  </r>
  <r>
    <n v="5082"/>
    <n v="6761"/>
    <m/>
    <x v="3"/>
    <n v="0"/>
    <n v="20603"/>
    <n v="-1"/>
    <n v="6867.6666666666697"/>
    <n v="-1"/>
    <n v="35.6031324151188"/>
    <n v="-1"/>
    <n v="146.208672642045"/>
    <n v="-1"/>
    <n v="87.654225032709903"/>
    <n v="-1"/>
    <n v="0.52692779372721599"/>
    <n v="-1"/>
    <x v="12"/>
    <x v="20"/>
    <x v="0"/>
  </r>
  <r>
    <n v="5082"/>
    <n v="6762"/>
    <m/>
    <x v="3"/>
    <n v="0"/>
    <n v="1321"/>
    <n v="-1"/>
    <n v="440.33333333333297"/>
    <n v="-1"/>
    <n v="39.069186727352303"/>
    <n v="-1"/>
    <n v="12.4033556238996"/>
    <n v="-1"/>
    <n v="7.1940120620683503"/>
    <n v="-1"/>
    <n v="8.0770072848394108"/>
    <n v="-1"/>
    <x v="12"/>
    <x v="6"/>
    <x v="0"/>
  </r>
  <r>
    <n v="5082"/>
    <n v="6763"/>
    <m/>
    <x v="3"/>
    <n v="0"/>
    <n v="6208"/>
    <n v="-1"/>
    <n v="2069.3333333333298"/>
    <n v="-1"/>
    <n v="36.840741243665697"/>
    <n v="-1"/>
    <n v="47.061442401721301"/>
    <n v="-1"/>
    <n v="28.601357428762402"/>
    <n v="-1"/>
    <n v="1.70651125106887"/>
    <n v="-1"/>
    <x v="12"/>
    <x v="7"/>
    <x v="0"/>
  </r>
  <r>
    <n v="5082"/>
    <n v="6764"/>
    <m/>
    <x v="3"/>
    <n v="0"/>
    <n v="1345"/>
    <n v="-1"/>
    <n v="448.33333333333297"/>
    <n v="-1"/>
    <n v="38.993339199909002"/>
    <n v="-1"/>
    <n v="11.406875991506"/>
    <n v="-1"/>
    <n v="6.6255980205723999"/>
    <n v="-1"/>
    <n v="7.8051180362413097"/>
    <n v="-1"/>
    <x v="12"/>
    <x v="8"/>
    <x v="0"/>
  </r>
  <r>
    <n v="5082"/>
    <n v="6765"/>
    <m/>
    <x v="3"/>
    <n v="0"/>
    <n v="972"/>
    <n v="-1"/>
    <n v="324"/>
    <n v="-1"/>
    <n v="19.224128583878901"/>
    <n v="-1"/>
    <n v="104.01872858861999"/>
    <n v="-1"/>
    <n v="61.307098889537002"/>
    <n v="-1"/>
    <n v="10.1571911088843"/>
    <n v="-1"/>
    <x v="12"/>
    <x v="9"/>
    <x v="0"/>
  </r>
  <r>
    <n v="5082"/>
    <n v="6767"/>
    <m/>
    <x v="3"/>
    <n v="0"/>
    <n v="1388"/>
    <n v="-1"/>
    <n v="462.66666666666703"/>
    <n v="-1"/>
    <n v="47.047171565025998"/>
    <n v="-1"/>
    <n v="9.7342243982986094"/>
    <n v="-1"/>
    <n v="6.6720219681634196"/>
    <n v="-1"/>
    <n v="7.5811252091152896"/>
    <n v="-1"/>
    <x v="12"/>
    <x v="10"/>
    <x v="0"/>
  </r>
  <r>
    <n v="5082"/>
    <n v="6768"/>
    <m/>
    <x v="3"/>
    <n v="0"/>
    <n v="2817"/>
    <n v="-1"/>
    <n v="939"/>
    <n v="-1"/>
    <n v="35.317881961396701"/>
    <n v="-1"/>
    <n v="30.227171601668399"/>
    <n v="-1"/>
    <n v="17.798939865652301"/>
    <n v="-1"/>
    <n v="3.69586172999289"/>
    <n v="-1"/>
    <x v="12"/>
    <x v="11"/>
    <x v="0"/>
  </r>
  <r>
    <n v="5082"/>
    <n v="6770"/>
    <m/>
    <x v="3"/>
    <n v="0"/>
    <n v="8176"/>
    <n v="-1"/>
    <n v="2725.3333333333298"/>
    <n v="-1"/>
    <n v="31.116998980762901"/>
    <n v="-1"/>
    <n v="110.20550788747801"/>
    <n v="-1"/>
    <n v="64.256422576215002"/>
    <n v="-1"/>
    <n v="1.3195365840747399"/>
    <n v="-1"/>
    <x v="12"/>
    <x v="15"/>
    <x v="0"/>
  </r>
  <r>
    <n v="5082"/>
    <n v="6775"/>
    <m/>
    <x v="3"/>
    <n v="0"/>
    <n v="1179"/>
    <n v="-1"/>
    <n v="393"/>
    <n v="-1"/>
    <n v="38.867696884226298"/>
    <n v="-1"/>
    <n v="10.4799955110147"/>
    <n v="-1"/>
    <n v="6.2344513902635397"/>
    <n v="-1"/>
    <n v="9.0335938432669494"/>
    <n v="-1"/>
    <x v="12"/>
    <x v="12"/>
    <x v="0"/>
  </r>
  <r>
    <n v="5082"/>
    <n v="6776"/>
    <m/>
    <x v="3"/>
    <n v="0"/>
    <n v="1345"/>
    <n v="-1"/>
    <n v="448.33333333333297"/>
    <n v="-1"/>
    <n v="39.027420464466502"/>
    <n v="-1"/>
    <n v="11.408739955928301"/>
    <n v="-1"/>
    <n v="6.6266999080845199"/>
    <n v="-1"/>
    <n v="7.8049043484735403"/>
    <n v="-1"/>
    <x v="12"/>
    <x v="13"/>
    <x v="0"/>
  </r>
  <r>
    <n v="5082"/>
    <n v="6777"/>
    <m/>
    <x v="3"/>
    <n v="0"/>
    <n v="2806"/>
    <n v="-1"/>
    <n v="935.33333333333303"/>
    <n v="-1"/>
    <n v="36.049350508018399"/>
    <n v="-1"/>
    <n v="27.1488458740005"/>
    <n v="-1"/>
    <n v="15.9794108597234"/>
    <n v="-1"/>
    <n v="3.7517457155798102"/>
    <n v="-1"/>
    <x v="12"/>
    <x v="14"/>
    <x v="0"/>
  </r>
  <r>
    <n v="5084"/>
    <n v="2959"/>
    <m/>
    <x v="3"/>
    <n v="1"/>
    <n v="244"/>
    <n v="-1"/>
    <n v="976"/>
    <n v="-1"/>
    <n v="46.934118285912902"/>
    <n v="-1"/>
    <n v="19.2764831810663"/>
    <n v="-1"/>
    <n v="17.9192631720781"/>
    <n v="-1"/>
    <n v="3.6653091435538601"/>
    <n v="-1"/>
    <x v="0"/>
    <x v="0"/>
    <x v="0"/>
  </r>
  <r>
    <n v="5084"/>
    <n v="3659"/>
    <m/>
    <x v="3"/>
    <n v="1"/>
    <n v="415"/>
    <n v="-1"/>
    <n v="1660"/>
    <n v="-1"/>
    <n v="38.699013576691698"/>
    <n v="-1"/>
    <n v="34.846972169026202"/>
    <n v="-1"/>
    <n v="31.4561456075295"/>
    <n v="-1"/>
    <n v="2.1687004707816802"/>
    <n v="-1"/>
    <x v="0"/>
    <x v="0"/>
    <x v="0"/>
  </r>
  <r>
    <n v="5084"/>
    <n v="3660"/>
    <m/>
    <x v="3"/>
    <n v="1"/>
    <n v="1392"/>
    <n v="-1"/>
    <n v="5568"/>
    <n v="-1"/>
    <n v="49.836719688561303"/>
    <n v="-1"/>
    <n v="75.476348217269702"/>
    <n v="-1"/>
    <n v="67.013726406236501"/>
    <n v="-1"/>
    <n v="0.64626016122153496"/>
    <n v="-1"/>
    <x v="0"/>
    <x v="0"/>
    <x v="0"/>
  </r>
  <r>
    <n v="5084"/>
    <n v="4524"/>
    <m/>
    <x v="3"/>
    <n v="1"/>
    <n v="364"/>
    <n v="-1"/>
    <n v="1456"/>
    <n v="-1"/>
    <n v="27.6603370711865"/>
    <n v="-1"/>
    <n v="75.010746431887895"/>
    <n v="-1"/>
    <n v="68.187123901687002"/>
    <n v="-1"/>
    <n v="2.41127503020881"/>
    <n v="-1"/>
    <x v="0"/>
    <x v="0"/>
    <x v="0"/>
  </r>
  <r>
    <n v="5084"/>
    <n v="4949"/>
    <m/>
    <x v="3"/>
    <n v="1"/>
    <n v="803"/>
    <n v="-1"/>
    <n v="3212"/>
    <n v="-1"/>
    <n v="49.821925359037799"/>
    <n v="-1"/>
    <n v="54.536166734170699"/>
    <n v="-1"/>
    <n v="46.6156472649308"/>
    <n v="-1"/>
    <n v="1.1220359044414101"/>
    <n v="-1"/>
    <x v="0"/>
    <x v="0"/>
    <x v="0"/>
  </r>
  <r>
    <n v="5084"/>
    <n v="4950"/>
    <m/>
    <x v="3"/>
    <n v="1"/>
    <n v="1373"/>
    <n v="-1"/>
    <n v="5492"/>
    <n v="-1"/>
    <n v="48.697841520233297"/>
    <n v="-1"/>
    <n v="74.031371966864"/>
    <n v="-1"/>
    <n v="65.742635735792106"/>
    <n v="-1"/>
    <n v="0.65594271055973496"/>
    <n v="-1"/>
    <x v="0"/>
    <x v="0"/>
    <x v="0"/>
  </r>
  <r>
    <n v="5084"/>
    <n v="4951"/>
    <m/>
    <x v="3"/>
    <n v="1"/>
    <n v="1419"/>
    <n v="-1"/>
    <n v="5676"/>
    <n v="-1"/>
    <n v="47.852823877732597"/>
    <n v="-1"/>
    <n v="81.604066672258298"/>
    <n v="-1"/>
    <n v="72.206013922472295"/>
    <n v="-1"/>
    <n v="0.63511017929056901"/>
    <n v="-1"/>
    <x v="0"/>
    <x v="0"/>
    <x v="0"/>
  </r>
  <r>
    <n v="5084"/>
    <n v="4953"/>
    <m/>
    <x v="3"/>
    <n v="1"/>
    <n v="84"/>
    <n v="-1"/>
    <n v="336"/>
    <n v="-1"/>
    <n v="38.857299133347098"/>
    <n v="-1"/>
    <n v="8.1403843093073895"/>
    <n v="-1"/>
    <n v="7.0475934531658604"/>
    <n v="-1"/>
    <n v="9.4572604049132192"/>
    <n v="-1"/>
    <x v="0"/>
    <x v="0"/>
    <x v="0"/>
  </r>
  <r>
    <n v="5084"/>
    <n v="4954"/>
    <m/>
    <x v="3"/>
    <n v="1"/>
    <n v="108"/>
    <n v="-1"/>
    <n v="432"/>
    <n v="-1"/>
    <n v="40.328534937641599"/>
    <n v="-1"/>
    <n v="27.629752018110199"/>
    <n v="-1"/>
    <n v="29.9966861494865"/>
    <n v="-1"/>
    <n v="8.1167019939356901"/>
    <n v="-1"/>
    <x v="0"/>
    <x v="0"/>
    <x v="0"/>
  </r>
  <r>
    <n v="5084"/>
    <n v="6357"/>
    <m/>
    <x v="3"/>
    <n v="1"/>
    <n v="198"/>
    <n v="-1"/>
    <n v="792"/>
    <n v="-1"/>
    <n v="43.263600268646996"/>
    <n v="-1"/>
    <n v="17.5676546450903"/>
    <n v="-1"/>
    <n v="16.241948965317601"/>
    <n v="-1"/>
    <n v="4.4948303160483096"/>
    <n v="-1"/>
    <x v="0"/>
    <x v="0"/>
    <x v="0"/>
  </r>
  <r>
    <n v="5084"/>
    <n v="6368"/>
    <m/>
    <x v="3"/>
    <n v="1"/>
    <n v="381"/>
    <n v="-1"/>
    <n v="1524"/>
    <n v="-1"/>
    <n v="34.014054735211701"/>
    <n v="-1"/>
    <n v="39.338376263968499"/>
    <n v="-1"/>
    <n v="35.598744538664398"/>
    <n v="-1"/>
    <n v="2.3426097982070502"/>
    <n v="-1"/>
    <x v="0"/>
    <x v="0"/>
    <x v="0"/>
  </r>
  <r>
    <n v="5084"/>
    <n v="6639"/>
    <m/>
    <x v="3"/>
    <n v="1"/>
    <n v="88"/>
    <n v="-1"/>
    <n v="352"/>
    <n v="-1"/>
    <n v="38.964623692215703"/>
    <n v="-1"/>
    <n v="9.1325035043376293"/>
    <n v="-1"/>
    <n v="5.2618509305950196"/>
    <n v="-1"/>
    <n v="10.0427292946798"/>
    <n v="-1"/>
    <x v="0"/>
    <x v="1"/>
    <x v="0"/>
  </r>
  <r>
    <n v="5084"/>
    <n v="6640"/>
    <m/>
    <x v="3"/>
    <n v="1"/>
    <n v="549"/>
    <n v="-1"/>
    <n v="2196"/>
    <n v="-1"/>
    <n v="42.864002243287899"/>
    <n v="-1"/>
    <n v="44.7314700517909"/>
    <n v="-1"/>
    <n v="28.8488693377187"/>
    <n v="-1"/>
    <n v="1.6299051776606499"/>
    <n v="-1"/>
    <x v="0"/>
    <x v="2"/>
    <x v="0"/>
  </r>
  <r>
    <n v="5084"/>
    <n v="6641"/>
    <m/>
    <x v="3"/>
    <n v="1"/>
    <n v="107"/>
    <n v="-1"/>
    <n v="428"/>
    <n v="-1"/>
    <n v="29.368240376559498"/>
    <n v="-1"/>
    <n v="39.990908458042497"/>
    <n v="-1"/>
    <n v="29.308193763997298"/>
    <n v="-1"/>
    <n v="8.3360913326656405"/>
    <n v="-1"/>
    <x v="0"/>
    <x v="3"/>
    <x v="0"/>
  </r>
  <r>
    <n v="5084"/>
    <n v="6642"/>
    <m/>
    <x v="3"/>
    <n v="1"/>
    <n v="401"/>
    <n v="-1"/>
    <n v="1604"/>
    <n v="-1"/>
    <n v="38.436300657056499"/>
    <n v="-1"/>
    <n v="35.851569598066"/>
    <n v="-1"/>
    <n v="22.743082828907902"/>
    <n v="-1"/>
    <n v="2.2314251469561301"/>
    <n v="-1"/>
    <x v="0"/>
    <x v="4"/>
    <x v="0"/>
  </r>
  <r>
    <n v="5084"/>
    <n v="6644"/>
    <m/>
    <x v="3"/>
    <n v="1"/>
    <n v="825"/>
    <n v="-1"/>
    <n v="3300"/>
    <n v="-1"/>
    <n v="33.707651365453501"/>
    <n v="-1"/>
    <n v="82.940464383841501"/>
    <n v="-1"/>
    <n v="48.129693632189401"/>
    <n v="-1"/>
    <n v="1.08856893319023"/>
    <n v="-1"/>
    <x v="0"/>
    <x v="19"/>
    <x v="0"/>
  </r>
  <r>
    <n v="5084"/>
    <n v="6645"/>
    <m/>
    <x v="3"/>
    <n v="1"/>
    <n v="490"/>
    <n v="-1"/>
    <n v="1960"/>
    <n v="-1"/>
    <n v="54.224372777012597"/>
    <n v="-1"/>
    <n v="33.443881999907298"/>
    <n v="-1"/>
    <n v="22.932192208628599"/>
    <n v="-1"/>
    <n v="1.8403023806543599"/>
    <n v="-1"/>
    <x v="0"/>
    <x v="21"/>
    <x v="0"/>
  </r>
  <r>
    <n v="5084"/>
    <n v="6646"/>
    <m/>
    <x v="3"/>
    <n v="1"/>
    <n v="579"/>
    <n v="-1"/>
    <n v="2316"/>
    <n v="-1"/>
    <n v="45.1673389937392"/>
    <n v="-1"/>
    <n v="48.125314580485103"/>
    <n v="-1"/>
    <n v="27.9204959741548"/>
    <n v="-1"/>
    <n v="1.55546213785607"/>
    <n v="-1"/>
    <x v="0"/>
    <x v="18"/>
    <x v="0"/>
  </r>
  <r>
    <n v="5084"/>
    <n v="6647"/>
    <m/>
    <x v="3"/>
    <n v="1"/>
    <n v="238"/>
    <n v="-1"/>
    <n v="952"/>
    <n v="-1"/>
    <n v="54.675819757994198"/>
    <n v="-1"/>
    <n v="17.4725019801907"/>
    <n v="-1"/>
    <n v="10.1401088408038"/>
    <n v="-1"/>
    <n v="3.6598521424639601"/>
    <n v="-1"/>
    <x v="0"/>
    <x v="17"/>
    <x v="0"/>
  </r>
  <r>
    <n v="5084"/>
    <n v="6760"/>
    <m/>
    <x v="3"/>
    <n v="1"/>
    <n v="777"/>
    <n v="-1"/>
    <n v="3108"/>
    <n v="-1"/>
    <n v="46.298197899891598"/>
    <n v="-1"/>
    <n v="59.3838610522088"/>
    <n v="-1"/>
    <n v="35.421415260250697"/>
    <n v="-1"/>
    <n v="1.1595041572198701"/>
    <n v="-1"/>
    <x v="0"/>
    <x v="16"/>
    <x v="0"/>
  </r>
  <r>
    <n v="5084"/>
    <n v="6761"/>
    <m/>
    <x v="3"/>
    <n v="1"/>
    <n v="1397"/>
    <n v="-1"/>
    <n v="5588"/>
    <n v="-1"/>
    <n v="49.726946864553199"/>
    <n v="-1"/>
    <n v="85.948949280412293"/>
    <n v="-1"/>
    <n v="53.092577182869498"/>
    <n v="-1"/>
    <n v="0.64647743158545501"/>
    <n v="-1"/>
    <x v="0"/>
    <x v="20"/>
    <x v="0"/>
  </r>
  <r>
    <n v="5084"/>
    <n v="6762"/>
    <m/>
    <x v="3"/>
    <n v="1"/>
    <n v="88"/>
    <n v="-1"/>
    <n v="352"/>
    <n v="-1"/>
    <n v="38.964623692215703"/>
    <n v="-1"/>
    <n v="9.1325035043376293"/>
    <n v="-1"/>
    <n v="5.2618509305950196"/>
    <n v="-1"/>
    <n v="10.0427292946798"/>
    <n v="-1"/>
    <x v="0"/>
    <x v="6"/>
    <x v="0"/>
  </r>
  <r>
    <n v="5084"/>
    <n v="6763"/>
    <m/>
    <x v="3"/>
    <n v="1"/>
    <n v="430"/>
    <n v="-1"/>
    <n v="1720"/>
    <n v="-1"/>
    <n v="37.836363610248398"/>
    <n v="-1"/>
    <n v="39.615811278360503"/>
    <n v="-1"/>
    <n v="25.052674151651399"/>
    <n v="-1"/>
    <n v="2.07723146004713"/>
    <n v="-1"/>
    <x v="0"/>
    <x v="7"/>
    <x v="0"/>
  </r>
  <r>
    <n v="5084"/>
    <n v="6764"/>
    <m/>
    <x v="3"/>
    <n v="1"/>
    <n v="87"/>
    <n v="-1"/>
    <n v="348"/>
    <n v="-1"/>
    <n v="38.0474252193372"/>
    <n v="-1"/>
    <n v="8.5123695795985395"/>
    <n v="-1"/>
    <n v="4.9158598203063297"/>
    <n v="-1"/>
    <n v="9.1472667059268105"/>
    <n v="-1"/>
    <x v="0"/>
    <x v="8"/>
    <x v="0"/>
  </r>
  <r>
    <n v="5084"/>
    <n v="6765"/>
    <m/>
    <x v="3"/>
    <n v="1"/>
    <n v="74"/>
    <n v="-1"/>
    <n v="296"/>
    <n v="-1"/>
    <n v="19.502043127250602"/>
    <n v="-1"/>
    <n v="77.434390634624094"/>
    <n v="-1"/>
    <n v="45.755807956682602"/>
    <n v="-1"/>
    <n v="10.240994517449201"/>
    <n v="-1"/>
    <x v="0"/>
    <x v="9"/>
    <x v="0"/>
  </r>
  <r>
    <n v="5084"/>
    <n v="6767"/>
    <m/>
    <x v="3"/>
    <n v="1"/>
    <n v="116"/>
    <n v="-1"/>
    <n v="464"/>
    <n v="-1"/>
    <n v="46.886974685012198"/>
    <n v="-1"/>
    <n v="9.2427466475611606"/>
    <n v="-1"/>
    <n v="6.5417532119764301"/>
    <n v="-1"/>
    <n v="7.8106477598549899"/>
    <n v="-1"/>
    <x v="0"/>
    <x v="10"/>
    <x v="0"/>
  </r>
  <r>
    <n v="5084"/>
    <n v="6768"/>
    <m/>
    <x v="3"/>
    <n v="1"/>
    <n v="84"/>
    <n v="-1"/>
    <n v="336"/>
    <n v="-1"/>
    <n v="39.337231500083703"/>
    <n v="-1"/>
    <n v="8.5954527057724803"/>
    <n v="-1"/>
    <n v="5.1207998027098602"/>
    <n v="-1"/>
    <n v="9.4542017585583498"/>
    <n v="-1"/>
    <x v="0"/>
    <x v="11"/>
    <x v="0"/>
  </r>
  <r>
    <n v="5084"/>
    <n v="6770"/>
    <m/>
    <x v="3"/>
    <n v="1"/>
    <n v="821"/>
    <n v="-1"/>
    <n v="3284"/>
    <n v="-1"/>
    <n v="51.446153665303598"/>
    <n v="-1"/>
    <n v="57.034179770934401"/>
    <n v="-1"/>
    <n v="33.347388296449502"/>
    <n v="-1"/>
    <n v="1.0966877286558201"/>
    <n v="-1"/>
    <x v="0"/>
    <x v="15"/>
    <x v="0"/>
  </r>
  <r>
    <n v="5084"/>
    <n v="6775"/>
    <m/>
    <x v="3"/>
    <n v="1"/>
    <n v="86"/>
    <n v="-1"/>
    <n v="344"/>
    <n v="-1"/>
    <n v="38.497594979786797"/>
    <n v="-1"/>
    <n v="9.0539803884804897"/>
    <n v="-1"/>
    <n v="5.3747412769257803"/>
    <n v="-1"/>
    <n v="10.5017043491225"/>
    <n v="-1"/>
    <x v="0"/>
    <x v="12"/>
    <x v="0"/>
  </r>
  <r>
    <n v="5084"/>
    <n v="6776"/>
    <m/>
    <x v="3"/>
    <n v="1"/>
    <n v="87"/>
    <n v="-1"/>
    <n v="348"/>
    <n v="-1"/>
    <n v="38.121740921638299"/>
    <n v="-1"/>
    <n v="8.71328928727476"/>
    <n v="-1"/>
    <n v="5.03189015813851"/>
    <n v="-1"/>
    <n v="9.1475427161248106"/>
    <n v="-1"/>
    <x v="0"/>
    <x v="13"/>
    <x v="0"/>
  </r>
  <r>
    <n v="5084"/>
    <n v="6777"/>
    <m/>
    <x v="3"/>
    <n v="1"/>
    <n v="85"/>
    <n v="-1"/>
    <n v="340"/>
    <n v="-1"/>
    <n v="39.708114307569602"/>
    <n v="-1"/>
    <n v="8.1277129892335296"/>
    <n v="-1"/>
    <n v="4.8429655895671901"/>
    <n v="-1"/>
    <n v="10.381769931128201"/>
    <n v="-1"/>
    <x v="0"/>
    <x v="14"/>
    <x v="0"/>
  </r>
  <r>
    <n v="5084"/>
    <n v="2959"/>
    <m/>
    <x v="3"/>
    <n v="2"/>
    <n v="256"/>
    <n v="-1"/>
    <n v="1024"/>
    <n v="-1"/>
    <n v="48.115933632687003"/>
    <n v="-1"/>
    <n v="19.516422689555"/>
    <n v="-1"/>
    <n v="17.9272078524634"/>
    <n v="-1"/>
    <n v="3.52064857384017"/>
    <n v="-1"/>
    <x v="1"/>
    <x v="0"/>
    <x v="0"/>
  </r>
  <r>
    <n v="5084"/>
    <n v="3659"/>
    <m/>
    <x v="3"/>
    <n v="2"/>
    <n v="537"/>
    <n v="-1"/>
    <n v="2148"/>
    <n v="-1"/>
    <n v="38.1022150531468"/>
    <n v="-1"/>
    <n v="43.794788562428998"/>
    <n v="-1"/>
    <n v="38.915923692145498"/>
    <n v="-1"/>
    <n v="1.67752058041187"/>
    <n v="-1"/>
    <x v="1"/>
    <x v="0"/>
    <x v="0"/>
  </r>
  <r>
    <n v="5084"/>
    <n v="3660"/>
    <m/>
    <x v="3"/>
    <n v="2"/>
    <n v="1767"/>
    <n v="-1"/>
    <n v="7068"/>
    <n v="-1"/>
    <n v="46.237465993249103"/>
    <n v="-1"/>
    <n v="92.924750242497794"/>
    <n v="-1"/>
    <n v="81.198171662788297"/>
    <n v="-1"/>
    <n v="0.51039150597854099"/>
    <n v="-1"/>
    <x v="1"/>
    <x v="0"/>
    <x v="0"/>
  </r>
  <r>
    <n v="5084"/>
    <n v="4524"/>
    <m/>
    <x v="3"/>
    <n v="2"/>
    <n v="448"/>
    <n v="-1"/>
    <n v="1792"/>
    <n v="-1"/>
    <n v="26.646950233524201"/>
    <n v="-1"/>
    <n v="85.707852768394005"/>
    <n v="-1"/>
    <n v="76.806327805496196"/>
    <n v="-1"/>
    <n v="1.9616657538453499"/>
    <n v="-1"/>
    <x v="1"/>
    <x v="0"/>
    <x v="0"/>
  </r>
  <r>
    <n v="5084"/>
    <n v="4949"/>
    <m/>
    <x v="3"/>
    <n v="2"/>
    <n v="814"/>
    <n v="-1"/>
    <n v="3256"/>
    <n v="-1"/>
    <n v="49.3461305271043"/>
    <n v="-1"/>
    <n v="56.696517165620101"/>
    <n v="-1"/>
    <n v="48.688962218863097"/>
    <n v="-1"/>
    <n v="1.09661419251965"/>
    <n v="-1"/>
    <x v="1"/>
    <x v="0"/>
    <x v="0"/>
  </r>
  <r>
    <n v="5084"/>
    <n v="4950"/>
    <m/>
    <x v="3"/>
    <n v="2"/>
    <n v="1769"/>
    <n v="-1"/>
    <n v="7076"/>
    <n v="-1"/>
    <n v="45.584437583698801"/>
    <n v="-1"/>
    <n v="92.507745138833997"/>
    <n v="-1"/>
    <n v="80.921297297566696"/>
    <n v="-1"/>
    <n v="0.50857641722733704"/>
    <n v="-1"/>
    <x v="1"/>
    <x v="0"/>
    <x v="0"/>
  </r>
  <r>
    <n v="5084"/>
    <n v="4951"/>
    <m/>
    <x v="3"/>
    <n v="2"/>
    <n v="1768"/>
    <n v="-1"/>
    <n v="7072"/>
    <n v="-1"/>
    <n v="43.437726606105599"/>
    <n v="-1"/>
    <n v="99.461167811111906"/>
    <n v="-1"/>
    <n v="86.985582419037399"/>
    <n v="-1"/>
    <n v="0.50933426745813704"/>
    <n v="-1"/>
    <x v="1"/>
    <x v="0"/>
    <x v="0"/>
  </r>
  <r>
    <n v="5084"/>
    <n v="4953"/>
    <m/>
    <x v="3"/>
    <n v="2"/>
    <n v="256"/>
    <n v="-1"/>
    <n v="1024"/>
    <n v="-1"/>
    <n v="35.889273021904899"/>
    <n v="-1"/>
    <n v="24.1488796411988"/>
    <n v="-1"/>
    <n v="20.774293101853399"/>
    <n v="-1"/>
    <n v="3.5089131026396401"/>
    <n v="-1"/>
    <x v="1"/>
    <x v="0"/>
    <x v="0"/>
  </r>
  <r>
    <n v="5084"/>
    <n v="4954"/>
    <m/>
    <x v="3"/>
    <n v="2"/>
    <n v="153"/>
    <n v="-1"/>
    <n v="612"/>
    <n v="-1"/>
    <n v="40.253806256600903"/>
    <n v="-1"/>
    <n v="33.055432376830801"/>
    <n v="-1"/>
    <n v="34.348081003258599"/>
    <n v="-1"/>
    <n v="5.7847234717710601"/>
    <n v="-1"/>
    <x v="1"/>
    <x v="0"/>
    <x v="0"/>
  </r>
  <r>
    <n v="5084"/>
    <n v="6357"/>
    <m/>
    <x v="3"/>
    <n v="2"/>
    <n v="254"/>
    <n v="-1"/>
    <n v="1016"/>
    <n v="-1"/>
    <n v="43.744352220052299"/>
    <n v="-1"/>
    <n v="21.8758578689804"/>
    <n v="-1"/>
    <n v="19.9593888886548"/>
    <n v="-1"/>
    <n v="3.5159256419512999"/>
    <n v="-1"/>
    <x v="1"/>
    <x v="0"/>
    <x v="0"/>
  </r>
  <r>
    <n v="5084"/>
    <n v="6368"/>
    <m/>
    <x v="3"/>
    <n v="2"/>
    <n v="539"/>
    <n v="-1"/>
    <n v="2156"/>
    <n v="-1"/>
    <n v="31.401779640010801"/>
    <n v="-1"/>
    <n v="58.101946342938803"/>
    <n v="-1"/>
    <n v="51.737257581382799"/>
    <n v="-1"/>
    <n v="1.6710011329836501"/>
    <n v="-1"/>
    <x v="1"/>
    <x v="0"/>
    <x v="0"/>
  </r>
  <r>
    <n v="5084"/>
    <n v="6639"/>
    <m/>
    <x v="3"/>
    <n v="2"/>
    <n v="66"/>
    <n v="-1"/>
    <n v="264"/>
    <n v="-1"/>
    <n v="39.856615368927699"/>
    <n v="-1"/>
    <n v="6.6785980220301404"/>
    <n v="-1"/>
    <n v="3.8894836169715101"/>
    <n v="-1"/>
    <n v="13.547948441495"/>
    <n v="-1"/>
    <x v="1"/>
    <x v="1"/>
    <x v="0"/>
  </r>
  <r>
    <n v="5084"/>
    <n v="6640"/>
    <m/>
    <x v="3"/>
    <n v="2"/>
    <n v="802"/>
    <n v="-1"/>
    <n v="3208"/>
    <n v="-1"/>
    <n v="39.464791009941599"/>
    <n v="-1"/>
    <n v="70.402245259043895"/>
    <n v="-1"/>
    <n v="44.102764595577703"/>
    <n v="-1"/>
    <n v="1.1209894775991101"/>
    <n v="-1"/>
    <x v="1"/>
    <x v="2"/>
    <x v="0"/>
  </r>
  <r>
    <n v="5084"/>
    <n v="6641"/>
    <m/>
    <x v="3"/>
    <n v="2"/>
    <n v="140"/>
    <n v="-1"/>
    <n v="560"/>
    <n v="-1"/>
    <n v="31.027981024213499"/>
    <n v="-1"/>
    <n v="56.7140503074557"/>
    <n v="-1"/>
    <n v="38.961089475409402"/>
    <n v="-1"/>
    <n v="6.30585476416754"/>
    <n v="-1"/>
    <x v="1"/>
    <x v="3"/>
    <x v="0"/>
  </r>
  <r>
    <n v="5084"/>
    <n v="6642"/>
    <m/>
    <x v="3"/>
    <n v="2"/>
    <n v="537"/>
    <n v="-1"/>
    <n v="2148"/>
    <n v="-1"/>
    <n v="37.892078017940698"/>
    <n v="-1"/>
    <n v="45.878933396246303"/>
    <n v="-1"/>
    <n v="28.372616182468001"/>
    <n v="-1"/>
    <n v="1.67681400833671"/>
    <n v="-1"/>
    <x v="1"/>
    <x v="4"/>
    <x v="0"/>
  </r>
  <r>
    <n v="5084"/>
    <n v="6644"/>
    <m/>
    <x v="3"/>
    <n v="2"/>
    <n v="1030"/>
    <n v="-1"/>
    <n v="4120"/>
    <n v="-1"/>
    <n v="32.057459492816299"/>
    <n v="-1"/>
    <n v="103.630736914777"/>
    <n v="-1"/>
    <n v="60.169906297620003"/>
    <n v="-1"/>
    <n v="0.87389841235663901"/>
    <n v="-1"/>
    <x v="1"/>
    <x v="19"/>
    <x v="0"/>
  </r>
  <r>
    <n v="5084"/>
    <n v="6645"/>
    <m/>
    <x v="3"/>
    <n v="2"/>
    <n v="713"/>
    <n v="-1"/>
    <n v="2852"/>
    <n v="-1"/>
    <n v="52.817888000007898"/>
    <n v="-1"/>
    <n v="47.859657329410197"/>
    <n v="-1"/>
    <n v="30.622100097752401"/>
    <n v="-1"/>
    <n v="1.26352917512273"/>
    <n v="-1"/>
    <x v="1"/>
    <x v="21"/>
    <x v="0"/>
  </r>
  <r>
    <n v="5084"/>
    <n v="6646"/>
    <m/>
    <x v="3"/>
    <n v="2"/>
    <n v="679"/>
    <n v="-1"/>
    <n v="2716"/>
    <n v="-1"/>
    <n v="44.876051517803802"/>
    <n v="-1"/>
    <n v="56.603006335517101"/>
    <n v="-1"/>
    <n v="32.886050224230402"/>
    <n v="-1"/>
    <n v="1.3260381421935401"/>
    <n v="-1"/>
    <x v="1"/>
    <x v="18"/>
    <x v="0"/>
  </r>
  <r>
    <n v="5084"/>
    <n v="6647"/>
    <m/>
    <x v="3"/>
    <n v="2"/>
    <n v="336"/>
    <n v="-1"/>
    <n v="1344"/>
    <n v="-1"/>
    <n v="54.384408957736298"/>
    <n v="-1"/>
    <n v="24.543806971390001"/>
    <n v="-1"/>
    <n v="14.1965818774457"/>
    <n v="-1"/>
    <n v="2.6730981635800002"/>
    <n v="-1"/>
    <x v="1"/>
    <x v="17"/>
    <x v="0"/>
  </r>
  <r>
    <n v="5084"/>
    <n v="6760"/>
    <m/>
    <x v="3"/>
    <n v="2"/>
    <n v="755"/>
    <n v="-1"/>
    <n v="3020"/>
    <n v="-1"/>
    <n v="20.230090696524901"/>
    <n v="-1"/>
    <n v="137.033520126621"/>
    <n v="-1"/>
    <n v="81.128718258753096"/>
    <n v="-1"/>
    <n v="1.1925617084515601"/>
    <n v="-1"/>
    <x v="1"/>
    <x v="16"/>
    <x v="0"/>
  </r>
  <r>
    <n v="5084"/>
    <n v="6761"/>
    <m/>
    <x v="3"/>
    <n v="2"/>
    <n v="1764"/>
    <n v="-1"/>
    <n v="7056"/>
    <n v="-1"/>
    <n v="46.1930915021088"/>
    <n v="-1"/>
    <n v="111.13475976730101"/>
    <n v="-1"/>
    <n v="67.111892520519504"/>
    <n v="-1"/>
    <n v="0.51312703957296302"/>
    <n v="-1"/>
    <x v="1"/>
    <x v="20"/>
    <x v="0"/>
  </r>
  <r>
    <n v="5084"/>
    <n v="6762"/>
    <m/>
    <x v="3"/>
    <n v="2"/>
    <n v="66"/>
    <n v="-1"/>
    <n v="264"/>
    <n v="-1"/>
    <n v="39.856615368927699"/>
    <n v="-1"/>
    <n v="6.6785980220301404"/>
    <n v="-1"/>
    <n v="3.8894836169715101"/>
    <n v="-1"/>
    <n v="13.547948441495"/>
    <n v="-1"/>
    <x v="1"/>
    <x v="6"/>
    <x v="0"/>
  </r>
  <r>
    <n v="5084"/>
    <n v="6763"/>
    <m/>
    <x v="3"/>
    <n v="2"/>
    <n v="542"/>
    <n v="-1"/>
    <n v="2168"/>
    <n v="-1"/>
    <n v="36.769537185965902"/>
    <n v="-1"/>
    <n v="50.264371440593798"/>
    <n v="-1"/>
    <n v="31.137022729259598"/>
    <n v="-1"/>
    <n v="1.6418455998419701"/>
    <n v="-1"/>
    <x v="1"/>
    <x v="7"/>
    <x v="0"/>
  </r>
  <r>
    <n v="5084"/>
    <n v="6764"/>
    <m/>
    <x v="3"/>
    <n v="2"/>
    <n v="118"/>
    <n v="-1"/>
    <n v="472"/>
    <n v="-1"/>
    <n v="39.246183307422903"/>
    <n v="-1"/>
    <n v="11.322933810133"/>
    <n v="-1"/>
    <n v="6.5731812966143401"/>
    <n v="-1"/>
    <n v="7.3660909851520602"/>
    <n v="-1"/>
    <x v="1"/>
    <x v="8"/>
    <x v="0"/>
  </r>
  <r>
    <n v="5084"/>
    <n v="6765"/>
    <m/>
    <x v="3"/>
    <n v="2"/>
    <n v="72"/>
    <n v="-1"/>
    <n v="288"/>
    <n v="-1"/>
    <n v="20.885262777717799"/>
    <n v="-1"/>
    <n v="66.551840227061305"/>
    <n v="-1"/>
    <n v="40.2281500094862"/>
    <n v="-1"/>
    <n v="11.099086332607801"/>
    <n v="-1"/>
    <x v="1"/>
    <x v="9"/>
    <x v="0"/>
  </r>
  <r>
    <n v="5084"/>
    <n v="6767"/>
    <m/>
    <x v="3"/>
    <n v="2"/>
    <n v="143"/>
    <n v="-1"/>
    <n v="572"/>
    <n v="-1"/>
    <n v="47.372371098710502"/>
    <n v="-1"/>
    <n v="11.2807557142264"/>
    <n v="-1"/>
    <n v="7.7915405068009997"/>
    <n v="-1"/>
    <n v="6.15602880461807"/>
    <n v="-1"/>
    <x v="1"/>
    <x v="10"/>
    <x v="0"/>
  </r>
  <r>
    <n v="5084"/>
    <n v="6768"/>
    <m/>
    <x v="3"/>
    <n v="2"/>
    <n v="257"/>
    <n v="-1"/>
    <n v="1028"/>
    <n v="-1"/>
    <n v="34.934211699666001"/>
    <n v="-1"/>
    <n v="32.458608689908502"/>
    <n v="-1"/>
    <n v="19.1602269341473"/>
    <n v="-1"/>
    <n v="3.5056637248187101"/>
    <n v="-1"/>
    <x v="1"/>
    <x v="11"/>
    <x v="0"/>
  </r>
  <r>
    <n v="5084"/>
    <n v="6770"/>
    <m/>
    <x v="3"/>
    <n v="2"/>
    <n v="842"/>
    <n v="-1"/>
    <n v="3368"/>
    <n v="-1"/>
    <n v="51.028309670721697"/>
    <n v="-1"/>
    <n v="58.119322724230202"/>
    <n v="-1"/>
    <n v="34.196093731173903"/>
    <n v="-1"/>
    <n v="1.06709719047741"/>
    <n v="-1"/>
    <x v="1"/>
    <x v="15"/>
    <x v="0"/>
  </r>
  <r>
    <n v="5084"/>
    <n v="6775"/>
    <m/>
    <x v="3"/>
    <n v="2"/>
    <n v="80"/>
    <n v="-1"/>
    <n v="320"/>
    <n v="-1"/>
    <n v="38.112871903886202"/>
    <n v="-1"/>
    <n v="8.4606317138746103"/>
    <n v="-1"/>
    <n v="5.2987934901062896"/>
    <n v="-1"/>
    <n v="11.086489936719"/>
    <n v="-1"/>
    <x v="1"/>
    <x v="12"/>
    <x v="0"/>
  </r>
  <r>
    <n v="5084"/>
    <n v="6776"/>
    <m/>
    <x v="3"/>
    <n v="2"/>
    <n v="118"/>
    <n v="-1"/>
    <n v="472"/>
    <n v="-1"/>
    <n v="39.310272763715197"/>
    <n v="-1"/>
    <n v="11.2382676222563"/>
    <n v="-1"/>
    <n v="6.5240309428333401"/>
    <n v="-1"/>
    <n v="7.3680299797805402"/>
    <n v="-1"/>
    <x v="1"/>
    <x v="13"/>
    <x v="0"/>
  </r>
  <r>
    <n v="5084"/>
    <n v="6777"/>
    <m/>
    <x v="3"/>
    <n v="2"/>
    <n v="237"/>
    <n v="-1"/>
    <n v="948"/>
    <n v="-1"/>
    <n v="36.218272956442902"/>
    <n v="-1"/>
    <n v="23.786542652148501"/>
    <n v="-1"/>
    <n v="14.0443346932776"/>
    <n v="-1"/>
    <n v="3.4375538283909899"/>
    <n v="-1"/>
    <x v="1"/>
    <x v="14"/>
    <x v="0"/>
  </r>
  <r>
    <n v="5084"/>
    <n v="2959"/>
    <m/>
    <x v="3"/>
    <n v="3"/>
    <n v="237"/>
    <n v="-1"/>
    <n v="948"/>
    <n v="-1"/>
    <n v="47.509164741681403"/>
    <n v="-1"/>
    <n v="18.290184735414499"/>
    <n v="-1"/>
    <n v="17.220227899055001"/>
    <n v="-1"/>
    <n v="3.8002672826709198"/>
    <n v="-1"/>
    <x v="2"/>
    <x v="0"/>
    <x v="0"/>
  </r>
  <r>
    <n v="5084"/>
    <n v="3659"/>
    <m/>
    <x v="3"/>
    <n v="3"/>
    <n v="542"/>
    <n v="-1"/>
    <n v="2168"/>
    <n v="-1"/>
    <n v="38.457426040244599"/>
    <n v="-1"/>
    <n v="45.546356235588497"/>
    <n v="-1"/>
    <n v="40.607993011193798"/>
    <n v="-1"/>
    <n v="1.6576822889985501"/>
    <n v="-1"/>
    <x v="2"/>
    <x v="0"/>
    <x v="0"/>
  </r>
  <r>
    <n v="5084"/>
    <n v="3660"/>
    <m/>
    <x v="3"/>
    <n v="3"/>
    <n v="1812"/>
    <n v="-1"/>
    <n v="7248"/>
    <n v="-1"/>
    <n v="45.1309426557495"/>
    <n v="-1"/>
    <n v="96.004024214634399"/>
    <n v="-1"/>
    <n v="84.349376782024805"/>
    <n v="-1"/>
    <n v="0.49738060219042601"/>
    <n v="-1"/>
    <x v="2"/>
    <x v="0"/>
    <x v="0"/>
  </r>
  <r>
    <n v="5084"/>
    <n v="4524"/>
    <m/>
    <x v="3"/>
    <n v="3"/>
    <n v="441"/>
    <n v="-1"/>
    <n v="1764"/>
    <n v="-1"/>
    <n v="24.750929296281001"/>
    <n v="-1"/>
    <n v="99.081460376459603"/>
    <n v="-1"/>
    <n v="88.458547463984402"/>
    <n v="-1"/>
    <n v="1.9847397973577601"/>
    <n v="-1"/>
    <x v="2"/>
    <x v="0"/>
    <x v="0"/>
  </r>
  <r>
    <n v="5084"/>
    <n v="4949"/>
    <m/>
    <x v="3"/>
    <n v="3"/>
    <n v="788"/>
    <n v="-1"/>
    <n v="3152"/>
    <n v="-1"/>
    <n v="49.259523427139399"/>
    <n v="-1"/>
    <n v="54.1110494390811"/>
    <n v="-1"/>
    <n v="46.384067397816999"/>
    <n v="-1"/>
    <n v="1.1423976100975901"/>
    <n v="-1"/>
    <x v="2"/>
    <x v="0"/>
    <x v="0"/>
  </r>
  <r>
    <n v="5084"/>
    <n v="4950"/>
    <m/>
    <x v="3"/>
    <n v="3"/>
    <n v="1796"/>
    <n v="-1"/>
    <n v="7184"/>
    <n v="-1"/>
    <n v="41.432191657401802"/>
    <n v="-1"/>
    <n v="98.647343140048903"/>
    <n v="-1"/>
    <n v="86.689969579328704"/>
    <n v="-1"/>
    <n v="0.50155389413847695"/>
    <n v="-1"/>
    <x v="2"/>
    <x v="0"/>
    <x v="0"/>
  </r>
  <r>
    <n v="5084"/>
    <n v="4951"/>
    <m/>
    <x v="3"/>
    <n v="3"/>
    <n v="1822"/>
    <n v="-1"/>
    <n v="7288"/>
    <n v="-1"/>
    <n v="41.574671341263297"/>
    <n v="-1"/>
    <n v="102.641187812254"/>
    <n v="-1"/>
    <n v="90.172910042245505"/>
    <n v="-1"/>
    <n v="0.49452905246870499"/>
    <n v="-1"/>
    <x v="2"/>
    <x v="0"/>
    <x v="0"/>
  </r>
  <r>
    <n v="5084"/>
    <n v="4953"/>
    <m/>
    <x v="3"/>
    <n v="3"/>
    <n v="281"/>
    <n v="-1"/>
    <n v="1124"/>
    <n v="-1"/>
    <n v="35.995564053290103"/>
    <n v="-1"/>
    <n v="28.1732770250924"/>
    <n v="-1"/>
    <n v="24.342748593789501"/>
    <n v="-1"/>
    <n v="3.1024418062663499"/>
    <n v="-1"/>
    <x v="2"/>
    <x v="0"/>
    <x v="0"/>
  </r>
  <r>
    <n v="5084"/>
    <n v="4954"/>
    <m/>
    <x v="3"/>
    <n v="3"/>
    <n v="143"/>
    <n v="-1"/>
    <n v="572"/>
    <n v="-1"/>
    <n v="40.6957452673917"/>
    <n v="-1"/>
    <n v="22.625475334738201"/>
    <n v="-1"/>
    <n v="23.720447619325501"/>
    <n v="-1"/>
    <n v="6.3138817434130496"/>
    <n v="-1"/>
    <x v="2"/>
    <x v="0"/>
    <x v="0"/>
  </r>
  <r>
    <n v="5084"/>
    <n v="6357"/>
    <m/>
    <x v="3"/>
    <n v="3"/>
    <n v="235"/>
    <n v="-1"/>
    <n v="940"/>
    <n v="-1"/>
    <n v="42.998293959074999"/>
    <n v="-1"/>
    <n v="20.323486943796599"/>
    <n v="-1"/>
    <n v="18.620345711863202"/>
    <n v="-1"/>
    <n v="3.7595069951856099"/>
    <n v="-1"/>
    <x v="2"/>
    <x v="0"/>
    <x v="0"/>
  </r>
  <r>
    <n v="5084"/>
    <n v="6368"/>
    <m/>
    <x v="3"/>
    <n v="3"/>
    <n v="545"/>
    <n v="-1"/>
    <n v="2180"/>
    <n v="-1"/>
    <n v="30.196318992141698"/>
    <n v="-1"/>
    <n v="60.286502031371597"/>
    <n v="-1"/>
    <n v="53.734727749105197"/>
    <n v="-1"/>
    <n v="1.6397014933215599"/>
    <n v="-1"/>
    <x v="2"/>
    <x v="0"/>
    <x v="0"/>
  </r>
  <r>
    <n v="5084"/>
    <n v="6639"/>
    <m/>
    <x v="3"/>
    <n v="3"/>
    <n v="61"/>
    <n v="-1"/>
    <n v="244"/>
    <n v="-1"/>
    <n v="39.586534538606998"/>
    <n v="-1"/>
    <n v="6.23893494184244"/>
    <n v="-1"/>
    <n v="3.5946149976308899"/>
    <n v="-1"/>
    <n v="14.0055439605639"/>
    <n v="-1"/>
    <x v="2"/>
    <x v="1"/>
    <x v="0"/>
  </r>
  <r>
    <n v="5084"/>
    <n v="6640"/>
    <m/>
    <x v="3"/>
    <n v="3"/>
    <n v="759"/>
    <n v="-1"/>
    <n v="3036"/>
    <n v="-1"/>
    <n v="17.9380653453339"/>
    <n v="-1"/>
    <n v="131.856269175233"/>
    <n v="-1"/>
    <n v="82.8728894298157"/>
    <n v="-1"/>
    <n v="1.1851803017313201"/>
    <n v="-1"/>
    <x v="2"/>
    <x v="2"/>
    <x v="0"/>
  </r>
  <r>
    <n v="5084"/>
    <n v="6641"/>
    <m/>
    <x v="3"/>
    <n v="3"/>
    <n v="139"/>
    <n v="-1"/>
    <n v="556"/>
    <n v="-1"/>
    <n v="30.895361408467199"/>
    <n v="-1"/>
    <n v="54.2658462069124"/>
    <n v="-1"/>
    <n v="37.492112669106596"/>
    <n v="-1"/>
    <n v="6.2506604710856299"/>
    <n v="-1"/>
    <x v="2"/>
    <x v="3"/>
    <x v="0"/>
  </r>
  <r>
    <n v="5084"/>
    <n v="6642"/>
    <m/>
    <x v="3"/>
    <n v="3"/>
    <n v="544"/>
    <n v="-1"/>
    <n v="2176"/>
    <n v="-1"/>
    <n v="38.327239063341501"/>
    <n v="-1"/>
    <n v="46.927301451540998"/>
    <n v="-1"/>
    <n v="29.178078027711599"/>
    <n v="-1"/>
    <n v="1.6574533002192799"/>
    <n v="-1"/>
    <x v="2"/>
    <x v="4"/>
    <x v="0"/>
  </r>
  <r>
    <n v="5084"/>
    <n v="6644"/>
    <m/>
    <x v="3"/>
    <n v="3"/>
    <n v="1066"/>
    <n v="-1"/>
    <n v="4264"/>
    <n v="-1"/>
    <n v="31.704025881355001"/>
    <n v="-1"/>
    <n v="111.336813867012"/>
    <n v="-1"/>
    <n v="64.526008822737097"/>
    <n v="-1"/>
    <n v="0.84352217148801301"/>
    <n v="-1"/>
    <x v="2"/>
    <x v="19"/>
    <x v="0"/>
  </r>
  <r>
    <n v="5084"/>
    <n v="6645"/>
    <m/>
    <x v="3"/>
    <n v="3"/>
    <n v="741"/>
    <n v="-1"/>
    <n v="2964"/>
    <n v="-1"/>
    <n v="51.483251394543998"/>
    <n v="-1"/>
    <n v="52.621803622777897"/>
    <n v="-1"/>
    <n v="34.067904367101796"/>
    <n v="-1"/>
    <n v="1.21472339619846"/>
    <n v="-1"/>
    <x v="2"/>
    <x v="21"/>
    <x v="0"/>
  </r>
  <r>
    <n v="5084"/>
    <n v="6646"/>
    <m/>
    <x v="3"/>
    <n v="3"/>
    <n v="706"/>
    <n v="-1"/>
    <n v="2824"/>
    <n v="-1"/>
    <n v="44.751582119719998"/>
    <n v="-1"/>
    <n v="58.875590597365402"/>
    <n v="-1"/>
    <n v="34.143049105628101"/>
    <n v="-1"/>
    <n v="1.27656003077813"/>
    <n v="-1"/>
    <x v="2"/>
    <x v="18"/>
    <x v="0"/>
  </r>
  <r>
    <n v="5084"/>
    <n v="6647"/>
    <m/>
    <x v="3"/>
    <n v="3"/>
    <n v="362"/>
    <n v="-1"/>
    <n v="1448"/>
    <n v="-1"/>
    <n v="54.296124144135298"/>
    <n v="-1"/>
    <n v="26.530355925402599"/>
    <n v="-1"/>
    <n v="15.3749264405677"/>
    <n v="-1"/>
    <n v="2.4807331072019401"/>
    <n v="-1"/>
    <x v="2"/>
    <x v="17"/>
    <x v="0"/>
  </r>
  <r>
    <n v="5084"/>
    <n v="6760"/>
    <m/>
    <x v="3"/>
    <n v="3"/>
    <n v="747"/>
    <n v="-1"/>
    <n v="2988"/>
    <n v="-1"/>
    <n v="15.1271551716959"/>
    <n v="-1"/>
    <n v="151.74360982524399"/>
    <n v="-1"/>
    <n v="90.205747384967793"/>
    <n v="-1"/>
    <n v="1.20435849355917"/>
    <n v="-1"/>
    <x v="2"/>
    <x v="16"/>
    <x v="0"/>
  </r>
  <r>
    <n v="5084"/>
    <n v="6761"/>
    <m/>
    <x v="3"/>
    <n v="3"/>
    <n v="1815"/>
    <n v="-1"/>
    <n v="7260"/>
    <n v="-1"/>
    <n v="45.0674326858623"/>
    <n v="-1"/>
    <n v="111.80011515903"/>
    <n v="-1"/>
    <n v="68.031936057150403"/>
    <n v="-1"/>
    <n v="0.49841551720173"/>
    <n v="-1"/>
    <x v="2"/>
    <x v="20"/>
    <x v="0"/>
  </r>
  <r>
    <n v="5084"/>
    <n v="6762"/>
    <m/>
    <x v="3"/>
    <n v="3"/>
    <n v="61"/>
    <n v="-1"/>
    <n v="244"/>
    <n v="-1"/>
    <n v="39.586534538606998"/>
    <n v="-1"/>
    <n v="6.23893494184244"/>
    <n v="-1"/>
    <n v="3.5946149976308899"/>
    <n v="-1"/>
    <n v="14.0055439605639"/>
    <n v="-1"/>
    <x v="2"/>
    <x v="6"/>
    <x v="0"/>
  </r>
  <r>
    <n v="5084"/>
    <n v="6763"/>
    <m/>
    <x v="3"/>
    <n v="3"/>
    <n v="540"/>
    <n v="-1"/>
    <n v="2160"/>
    <n v="-1"/>
    <n v="36.927049159968597"/>
    <n v="-1"/>
    <n v="49.877382651803302"/>
    <n v="-1"/>
    <n v="30.9627990845031"/>
    <n v="-1"/>
    <n v="1.6324260327012901"/>
    <n v="-1"/>
    <x v="2"/>
    <x v="7"/>
    <x v="0"/>
  </r>
  <r>
    <n v="5084"/>
    <n v="6764"/>
    <m/>
    <x v="3"/>
    <n v="3"/>
    <n v="99"/>
    <n v="-1"/>
    <n v="396"/>
    <n v="-1"/>
    <n v="38.501022724494099"/>
    <n v="-1"/>
    <n v="9.8530487126862898"/>
    <n v="-1"/>
    <n v="5.7380935965079898"/>
    <n v="-1"/>
    <n v="8.9575414908315096"/>
    <n v="-1"/>
    <x v="2"/>
    <x v="8"/>
    <x v="0"/>
  </r>
  <r>
    <n v="5084"/>
    <n v="6765"/>
    <m/>
    <x v="3"/>
    <n v="3"/>
    <n v="80"/>
    <n v="-1"/>
    <n v="320"/>
    <n v="-1"/>
    <n v="21.1764468255476"/>
    <n v="-1"/>
    <n v="62.644971583365098"/>
    <n v="-1"/>
    <n v="38.302658290059199"/>
    <n v="-1"/>
    <n v="9.6862447477201705"/>
    <n v="-1"/>
    <x v="2"/>
    <x v="9"/>
    <x v="0"/>
  </r>
  <r>
    <n v="5084"/>
    <n v="6767"/>
    <m/>
    <x v="3"/>
    <n v="3"/>
    <n v="142"/>
    <n v="-1"/>
    <n v="568"/>
    <n v="-1"/>
    <n v="47.499388645138602"/>
    <n v="-1"/>
    <n v="11.355304620521"/>
    <n v="-1"/>
    <n v="7.8060846374360002"/>
    <n v="-1"/>
    <n v="6.1778065107689599"/>
    <n v="-1"/>
    <x v="2"/>
    <x v="10"/>
    <x v="0"/>
  </r>
  <r>
    <n v="5084"/>
    <n v="6768"/>
    <m/>
    <x v="3"/>
    <n v="3"/>
    <n v="280"/>
    <n v="-1"/>
    <n v="1120"/>
    <n v="-1"/>
    <n v="34.758603768875801"/>
    <n v="-1"/>
    <n v="39.327235684496102"/>
    <n v="-1"/>
    <n v="23.360979425692001"/>
    <n v="-1"/>
    <n v="3.1092070911706799"/>
    <n v="-1"/>
    <x v="2"/>
    <x v="11"/>
    <x v="0"/>
  </r>
  <r>
    <n v="5084"/>
    <n v="6770"/>
    <m/>
    <x v="3"/>
    <n v="3"/>
    <n v="802"/>
    <n v="-1"/>
    <n v="3208"/>
    <n v="-1"/>
    <n v="51.118061912001998"/>
    <n v="-1"/>
    <n v="55.626446961212103"/>
    <n v="-1"/>
    <n v="32.678137115617503"/>
    <n v="-1"/>
    <n v="1.1216917112886"/>
    <n v="-1"/>
    <x v="2"/>
    <x v="15"/>
    <x v="0"/>
  </r>
  <r>
    <n v="5084"/>
    <n v="6775"/>
    <m/>
    <x v="3"/>
    <n v="3"/>
    <n v="79"/>
    <n v="-1"/>
    <n v="316"/>
    <n v="-1"/>
    <n v="40.087351592413597"/>
    <n v="-1"/>
    <n v="7.8869041783394698"/>
    <n v="-1"/>
    <n v="5.1447152251293602"/>
    <n v="-1"/>
    <n v="11.3174908499939"/>
    <n v="-1"/>
    <x v="2"/>
    <x v="12"/>
    <x v="0"/>
  </r>
  <r>
    <n v="5084"/>
    <n v="6776"/>
    <m/>
    <x v="3"/>
    <n v="3"/>
    <n v="99"/>
    <n v="-1"/>
    <n v="396"/>
    <n v="-1"/>
    <n v="38.500453307185303"/>
    <n v="-1"/>
    <n v="9.7846399343509702"/>
    <n v="-1"/>
    <n v="5.69825455943863"/>
    <n v="-1"/>
    <n v="8.9577278805517899"/>
    <n v="-1"/>
    <x v="2"/>
    <x v="13"/>
    <x v="0"/>
  </r>
  <r>
    <n v="5084"/>
    <n v="6777"/>
    <m/>
    <x v="3"/>
    <n v="3"/>
    <n v="289"/>
    <n v="-1"/>
    <n v="1156"/>
    <n v="-1"/>
    <n v="36.701340006593803"/>
    <n v="-1"/>
    <n v="29.0256401464157"/>
    <n v="-1"/>
    <n v="17.2518282828621"/>
    <n v="-1"/>
    <n v="3.1151800686122999"/>
    <n v="-1"/>
    <x v="2"/>
    <x v="14"/>
    <x v="0"/>
  </r>
  <r>
    <n v="5084"/>
    <n v="2959"/>
    <m/>
    <x v="3"/>
    <n v="4"/>
    <n v="215"/>
    <n v="-1"/>
    <n v="860"/>
    <n v="-1"/>
    <n v="48.544836557457899"/>
    <n v="-1"/>
    <n v="16.2322121546189"/>
    <n v="-1"/>
    <n v="15.2855197282429"/>
    <n v="-1"/>
    <n v="4.1053224886151103"/>
    <n v="-1"/>
    <x v="3"/>
    <x v="0"/>
    <x v="0"/>
  </r>
  <r>
    <n v="5084"/>
    <n v="3659"/>
    <m/>
    <x v="3"/>
    <n v="4"/>
    <n v="504"/>
    <n v="-1"/>
    <n v="2016"/>
    <n v="-1"/>
    <n v="38.521436165592498"/>
    <n v="-1"/>
    <n v="42.181481842568999"/>
    <n v="-1"/>
    <n v="37.852879197055898"/>
    <n v="-1"/>
    <n v="1.7842381171449999"/>
    <n v="-1"/>
    <x v="3"/>
    <x v="0"/>
    <x v="0"/>
  </r>
  <r>
    <n v="5084"/>
    <n v="3660"/>
    <m/>
    <x v="3"/>
    <n v="4"/>
    <n v="1771"/>
    <n v="-1"/>
    <n v="7084"/>
    <n v="-1"/>
    <n v="39.209348607984097"/>
    <n v="-1"/>
    <n v="104.50424133796299"/>
    <n v="-1"/>
    <n v="91.567971816423395"/>
    <n v="-1"/>
    <n v="0.50880898559441401"/>
    <n v="-1"/>
    <x v="3"/>
    <x v="0"/>
    <x v="0"/>
  </r>
  <r>
    <n v="5084"/>
    <n v="4524"/>
    <m/>
    <x v="3"/>
    <n v="4"/>
    <n v="393"/>
    <n v="-1"/>
    <n v="1572"/>
    <n v="-1"/>
    <n v="25.060562851851099"/>
    <n v="-1"/>
    <n v="90.703495403811303"/>
    <n v="-1"/>
    <n v="81.734946816427495"/>
    <n v="-1"/>
    <n v="2.2405377484400999"/>
    <n v="-1"/>
    <x v="3"/>
    <x v="0"/>
    <x v="0"/>
  </r>
  <r>
    <n v="5084"/>
    <n v="4949"/>
    <m/>
    <x v="3"/>
    <n v="4"/>
    <n v="834"/>
    <n v="-1"/>
    <n v="3336"/>
    <n v="-1"/>
    <n v="49.216120604407003"/>
    <n v="-1"/>
    <n v="57.523663034003"/>
    <n v="-1"/>
    <n v="49.424587745068997"/>
    <n v="-1"/>
    <n v="1.07620992748935"/>
    <n v="-1"/>
    <x v="3"/>
    <x v="0"/>
    <x v="0"/>
  </r>
  <r>
    <n v="5084"/>
    <n v="4950"/>
    <m/>
    <x v="3"/>
    <n v="4"/>
    <n v="1755"/>
    <n v="-1"/>
    <n v="7020"/>
    <n v="-1"/>
    <n v="35.6148382839311"/>
    <n v="-1"/>
    <n v="109.792958663126"/>
    <n v="-1"/>
    <n v="96.112975228883101"/>
    <n v="-1"/>
    <n v="0.51337844240755703"/>
    <n v="-1"/>
    <x v="3"/>
    <x v="0"/>
    <x v="0"/>
  </r>
  <r>
    <n v="5084"/>
    <n v="4951"/>
    <m/>
    <x v="3"/>
    <n v="4"/>
    <n v="1780"/>
    <n v="-1"/>
    <n v="7120"/>
    <n v="-1"/>
    <n v="40.680310725398101"/>
    <n v="-1"/>
    <n v="102.47471524807"/>
    <n v="-1"/>
    <n v="89.672254550698199"/>
    <n v="-1"/>
    <n v="0.50599369305013997"/>
    <n v="-1"/>
    <x v="3"/>
    <x v="0"/>
    <x v="0"/>
  </r>
  <r>
    <n v="5084"/>
    <n v="4953"/>
    <m/>
    <x v="3"/>
    <n v="4"/>
    <n v="231"/>
    <n v="-1"/>
    <n v="924"/>
    <n v="-1"/>
    <n v="36.324140429929002"/>
    <n v="-1"/>
    <n v="22.565169843182499"/>
    <n v="-1"/>
    <n v="19.4264923661406"/>
    <n v="-1"/>
    <n v="3.7629935604117"/>
    <n v="-1"/>
    <x v="3"/>
    <x v="0"/>
    <x v="0"/>
  </r>
  <r>
    <n v="5084"/>
    <n v="4954"/>
    <m/>
    <x v="3"/>
    <n v="4"/>
    <n v="151"/>
    <n v="-1"/>
    <n v="604"/>
    <n v="-1"/>
    <n v="38.400464092889202"/>
    <n v="-1"/>
    <n v="23.501572025561199"/>
    <n v="-1"/>
    <n v="24.472634907129098"/>
    <n v="-1"/>
    <n v="5.6601771394786802"/>
    <n v="-1"/>
    <x v="3"/>
    <x v="0"/>
    <x v="0"/>
  </r>
  <r>
    <n v="5084"/>
    <n v="6357"/>
    <m/>
    <x v="3"/>
    <n v="4"/>
    <n v="278"/>
    <n v="-1"/>
    <n v="1112"/>
    <n v="-1"/>
    <n v="43.736644744465799"/>
    <n v="-1"/>
    <n v="23.9091263022279"/>
    <n v="-1"/>
    <n v="21.615727840804698"/>
    <n v="-1"/>
    <n v="3.1779236537141702"/>
    <n v="-1"/>
    <x v="3"/>
    <x v="0"/>
    <x v="0"/>
  </r>
  <r>
    <n v="5084"/>
    <n v="6368"/>
    <m/>
    <x v="3"/>
    <n v="4"/>
    <n v="505"/>
    <n v="-1"/>
    <n v="2020"/>
    <n v="-1"/>
    <n v="30.913168663163098"/>
    <n v="-1"/>
    <n v="56.187745111690099"/>
    <n v="-1"/>
    <n v="50.314857163923797"/>
    <n v="-1"/>
    <n v="1.77635631559822"/>
    <n v="-1"/>
    <x v="3"/>
    <x v="0"/>
    <x v="0"/>
  </r>
  <r>
    <n v="5084"/>
    <n v="6639"/>
    <m/>
    <x v="3"/>
    <n v="4"/>
    <n v="78"/>
    <n v="-1"/>
    <n v="312"/>
    <n v="-1"/>
    <n v="38.781260111453598"/>
    <n v="-1"/>
    <n v="8.1274435406415808"/>
    <n v="-1"/>
    <n v="4.6871758415606104"/>
    <n v="-1"/>
    <n v="11.0322614808748"/>
    <n v="-1"/>
    <x v="3"/>
    <x v="1"/>
    <x v="0"/>
  </r>
  <r>
    <n v="5084"/>
    <n v="6640"/>
    <m/>
    <x v="3"/>
    <n v="4"/>
    <n v="747"/>
    <n v="-1"/>
    <n v="2988"/>
    <n v="-1"/>
    <n v="15.250215415461801"/>
    <n v="-1"/>
    <n v="138.573601535048"/>
    <n v="-1"/>
    <n v="86.795110673431793"/>
    <n v="-1"/>
    <n v="1.2039741097094601"/>
    <n v="-1"/>
    <x v="3"/>
    <x v="2"/>
    <x v="0"/>
  </r>
  <r>
    <n v="5084"/>
    <n v="6641"/>
    <m/>
    <x v="3"/>
    <n v="4"/>
    <n v="163"/>
    <n v="-1"/>
    <n v="652"/>
    <n v="-1"/>
    <n v="29.940932382057198"/>
    <n v="-1"/>
    <n v="67.4595911038747"/>
    <n v="-1"/>
    <n v="45.326092240762598"/>
    <n v="-1"/>
    <n v="5.2931338809585897"/>
    <n v="-1"/>
    <x v="3"/>
    <x v="3"/>
    <x v="0"/>
  </r>
  <r>
    <n v="5084"/>
    <n v="6642"/>
    <m/>
    <x v="3"/>
    <n v="4"/>
    <n v="503"/>
    <n v="-1"/>
    <n v="2012"/>
    <n v="-1"/>
    <n v="38.476113980796903"/>
    <n v="-1"/>
    <n v="43.945629824562097"/>
    <n v="-1"/>
    <n v="27.568251046858599"/>
    <n v="-1"/>
    <n v="1.78994274232926"/>
    <n v="-1"/>
    <x v="3"/>
    <x v="4"/>
    <x v="0"/>
  </r>
  <r>
    <n v="5084"/>
    <n v="6644"/>
    <m/>
    <x v="3"/>
    <n v="4"/>
    <n v="1077"/>
    <n v="-1"/>
    <n v="4308"/>
    <n v="-1"/>
    <n v="31.162536042071"/>
    <n v="-1"/>
    <n v="112.10606322039899"/>
    <n v="-1"/>
    <n v="64.948982807645294"/>
    <n v="-1"/>
    <n v="0.83557768898288798"/>
    <n v="-1"/>
    <x v="3"/>
    <x v="19"/>
    <x v="0"/>
  </r>
  <r>
    <n v="5084"/>
    <n v="6645"/>
    <m/>
    <x v="3"/>
    <n v="4"/>
    <n v="674"/>
    <n v="-1"/>
    <n v="2696"/>
    <n v="-1"/>
    <n v="51.095463033786999"/>
    <n v="-1"/>
    <n v="47.119801763041302"/>
    <n v="-1"/>
    <n v="30.6137723814916"/>
    <n v="-1"/>
    <n v="1.3293181226181301"/>
    <n v="-1"/>
    <x v="3"/>
    <x v="21"/>
    <x v="0"/>
  </r>
  <r>
    <n v="5084"/>
    <n v="6646"/>
    <m/>
    <x v="3"/>
    <n v="4"/>
    <n v="707"/>
    <n v="-1"/>
    <n v="2828"/>
    <n v="-1"/>
    <n v="44.235940828148202"/>
    <n v="-1"/>
    <n v="59.925290864145097"/>
    <n v="-1"/>
    <n v="34.676878288187801"/>
    <n v="-1"/>
    <n v="1.27083162890621"/>
    <n v="-1"/>
    <x v="3"/>
    <x v="18"/>
    <x v="0"/>
  </r>
  <r>
    <n v="5084"/>
    <n v="6647"/>
    <m/>
    <x v="3"/>
    <n v="4"/>
    <n v="370"/>
    <n v="-1"/>
    <n v="1480"/>
    <n v="-1"/>
    <n v="55.025684888565799"/>
    <n v="-1"/>
    <n v="26.7413803893566"/>
    <n v="-1"/>
    <n v="15.520985101387501"/>
    <n v="-1"/>
    <n v="2.4305971013474901"/>
    <n v="-1"/>
    <x v="3"/>
    <x v="17"/>
    <x v="0"/>
  </r>
  <r>
    <n v="5084"/>
    <n v="6760"/>
    <m/>
    <x v="3"/>
    <n v="4"/>
    <n v="688"/>
    <n v="-1"/>
    <n v="2752"/>
    <n v="-1"/>
    <n v="12.316997923851201"/>
    <n v="-1"/>
    <n v="155.848984864823"/>
    <n v="-1"/>
    <n v="92.059613151452993"/>
    <n v="-1"/>
    <n v="1.3079233098999601"/>
    <n v="-1"/>
    <x v="3"/>
    <x v="16"/>
    <x v="0"/>
  </r>
  <r>
    <n v="5084"/>
    <n v="6761"/>
    <m/>
    <x v="3"/>
    <n v="4"/>
    <n v="1774"/>
    <n v="-1"/>
    <n v="7096"/>
    <n v="-1"/>
    <n v="39.941617914692102"/>
    <n v="-1"/>
    <n v="125.082995203395"/>
    <n v="-1"/>
    <n v="75.823202308660399"/>
    <n v="-1"/>
    <n v="0.510131273789732"/>
    <n v="-1"/>
    <x v="3"/>
    <x v="20"/>
    <x v="0"/>
  </r>
  <r>
    <n v="5084"/>
    <n v="6762"/>
    <m/>
    <x v="3"/>
    <n v="4"/>
    <n v="78"/>
    <n v="-1"/>
    <n v="312"/>
    <n v="-1"/>
    <n v="38.781260111453598"/>
    <n v="-1"/>
    <n v="8.1274435406415808"/>
    <n v="-1"/>
    <n v="4.6871758415606104"/>
    <n v="-1"/>
    <n v="11.0322614808748"/>
    <n v="-1"/>
    <x v="3"/>
    <x v="6"/>
    <x v="0"/>
  </r>
  <r>
    <n v="5084"/>
    <n v="6763"/>
    <m/>
    <x v="3"/>
    <n v="4"/>
    <n v="501"/>
    <n v="-1"/>
    <n v="2004"/>
    <n v="-1"/>
    <n v="37.215417320377803"/>
    <n v="-1"/>
    <n v="46.363531122497498"/>
    <n v="-1"/>
    <n v="29.165559405136499"/>
    <n v="-1"/>
    <n v="1.7746944461046901"/>
    <n v="-1"/>
    <x v="3"/>
    <x v="7"/>
    <x v="0"/>
  </r>
  <r>
    <n v="5084"/>
    <n v="6764"/>
    <m/>
    <x v="3"/>
    <n v="4"/>
    <n v="114"/>
    <n v="-1"/>
    <n v="456"/>
    <n v="-1"/>
    <n v="39.251835448260401"/>
    <n v="-1"/>
    <n v="11.034439246237101"/>
    <n v="-1"/>
    <n v="6.4001603472368096"/>
    <n v="-1"/>
    <n v="7.5199789439052198"/>
    <n v="-1"/>
    <x v="3"/>
    <x v="8"/>
    <x v="0"/>
  </r>
  <r>
    <n v="5084"/>
    <n v="6765"/>
    <m/>
    <x v="3"/>
    <n v="4"/>
    <n v="62"/>
    <n v="-1"/>
    <n v="248"/>
    <n v="-1"/>
    <n v="24.813440650826699"/>
    <n v="-1"/>
    <n v="48.030530762570201"/>
    <n v="-1"/>
    <n v="28.491184714078301"/>
    <n v="-1"/>
    <n v="14.430122109162401"/>
    <n v="-1"/>
    <x v="3"/>
    <x v="9"/>
    <x v="0"/>
  </r>
  <r>
    <n v="5084"/>
    <n v="6767"/>
    <m/>
    <x v="3"/>
    <n v="4"/>
    <n v="152"/>
    <n v="-1"/>
    <n v="608"/>
    <n v="-1"/>
    <n v="46.8761047360723"/>
    <n v="-1"/>
    <n v="12.3127049935055"/>
    <n v="-1"/>
    <n v="8.4271563235183304"/>
    <n v="-1"/>
    <n v="5.5946085574896403"/>
    <n v="-1"/>
    <x v="3"/>
    <x v="10"/>
    <x v="0"/>
  </r>
  <r>
    <n v="5084"/>
    <n v="6768"/>
    <m/>
    <x v="3"/>
    <n v="4"/>
    <n v="233"/>
    <n v="-1"/>
    <n v="932"/>
    <n v="-1"/>
    <n v="35.623626443894999"/>
    <n v="-1"/>
    <n v="27.188690323325599"/>
    <n v="-1"/>
    <n v="16.066843191052101"/>
    <n v="-1"/>
    <n v="3.7709824631969302"/>
    <n v="-1"/>
    <x v="3"/>
    <x v="11"/>
    <x v="0"/>
  </r>
  <r>
    <n v="5084"/>
    <n v="6770"/>
    <m/>
    <x v="3"/>
    <n v="4"/>
    <n v="854"/>
    <n v="-1"/>
    <n v="3416"/>
    <n v="-1"/>
    <n v="51.247687979546903"/>
    <n v="-1"/>
    <n v="58.484521628170697"/>
    <n v="-1"/>
    <n v="34.450643496983503"/>
    <n v="-1"/>
    <n v="1.0540876349473101"/>
    <n v="-1"/>
    <x v="3"/>
    <x v="15"/>
    <x v="0"/>
  </r>
  <r>
    <n v="5084"/>
    <n v="6775"/>
    <m/>
    <x v="3"/>
    <n v="4"/>
    <n v="81"/>
    <n v="-1"/>
    <n v="324"/>
    <n v="-1"/>
    <n v="39.358796855063403"/>
    <n v="-1"/>
    <n v="8.3455053348611106"/>
    <n v="-1"/>
    <n v="4.9827997479564203"/>
    <n v="-1"/>
    <n v="10.4305600809415"/>
    <n v="-1"/>
    <x v="3"/>
    <x v="12"/>
    <x v="0"/>
  </r>
  <r>
    <n v="5084"/>
    <n v="6776"/>
    <m/>
    <x v="3"/>
    <n v="4"/>
    <n v="114"/>
    <n v="-1"/>
    <n v="456"/>
    <n v="-1"/>
    <n v="39.237452224739201"/>
    <n v="-1"/>
    <n v="10.955747514074099"/>
    <n v="-1"/>
    <n v="6.3545178190932203"/>
    <n v="-1"/>
    <n v="7.5186960002396601"/>
    <n v="-1"/>
    <x v="3"/>
    <x v="13"/>
    <x v="0"/>
  </r>
  <r>
    <n v="5084"/>
    <n v="6777"/>
    <m/>
    <x v="3"/>
    <n v="4"/>
    <n v="239"/>
    <n v="-1"/>
    <n v="956"/>
    <n v="-1"/>
    <n v="37.011078741589003"/>
    <n v="-1"/>
    <n v="23.133076644036802"/>
    <n v="-1"/>
    <n v="13.6486641620646"/>
    <n v="-1"/>
    <n v="3.6636063422729701"/>
    <n v="-1"/>
    <x v="3"/>
    <x v="14"/>
    <x v="0"/>
  </r>
  <r>
    <n v="5084"/>
    <n v="2959"/>
    <m/>
    <x v="3"/>
    <n v="5"/>
    <n v="263"/>
    <n v="-1"/>
    <n v="1052"/>
    <n v="-1"/>
    <n v="47.493138482008"/>
    <n v="-1"/>
    <n v="19.890622317161998"/>
    <n v="-1"/>
    <n v="18.359196396449601"/>
    <n v="-1"/>
    <n v="3.3998009052515799"/>
    <n v="-1"/>
    <x v="4"/>
    <x v="0"/>
    <x v="0"/>
  </r>
  <r>
    <n v="5084"/>
    <n v="3659"/>
    <m/>
    <x v="3"/>
    <n v="5"/>
    <n v="491"/>
    <n v="-1"/>
    <n v="1964"/>
    <n v="-1"/>
    <n v="38.134276937738697"/>
    <n v="-1"/>
    <n v="40.165436928486301"/>
    <n v="-1"/>
    <n v="35.5748767742175"/>
    <n v="-1"/>
    <n v="1.82858363067487"/>
    <n v="-1"/>
    <x v="4"/>
    <x v="0"/>
    <x v="0"/>
  </r>
  <r>
    <n v="5084"/>
    <n v="3660"/>
    <m/>
    <x v="3"/>
    <n v="5"/>
    <n v="1764"/>
    <n v="-1"/>
    <n v="7056"/>
    <n v="-1"/>
    <n v="34.101955605161798"/>
    <n v="-1"/>
    <n v="113.861011778755"/>
    <n v="-1"/>
    <n v="99.772899370959294"/>
    <n v="-1"/>
    <n v="0.51082433001976002"/>
    <n v="-1"/>
    <x v="4"/>
    <x v="0"/>
    <x v="0"/>
  </r>
  <r>
    <n v="5084"/>
    <n v="4524"/>
    <m/>
    <x v="3"/>
    <n v="5"/>
    <n v="368"/>
    <n v="-1"/>
    <n v="1472"/>
    <n v="-1"/>
    <n v="27.788867230735001"/>
    <n v="-1"/>
    <n v="72.868998243699906"/>
    <n v="-1"/>
    <n v="64.063582128641499"/>
    <n v="-1"/>
    <n v="2.37103769132555"/>
    <n v="-1"/>
    <x v="4"/>
    <x v="0"/>
    <x v="0"/>
  </r>
  <r>
    <n v="5084"/>
    <n v="4949"/>
    <m/>
    <x v="3"/>
    <n v="5"/>
    <n v="928"/>
    <n v="-1"/>
    <n v="3712"/>
    <n v="-1"/>
    <n v="47.291661538862201"/>
    <n v="-1"/>
    <n v="65.624803947902805"/>
    <n v="-1"/>
    <n v="56.1075847605793"/>
    <n v="-1"/>
    <n v="0.96250160937366902"/>
    <n v="-1"/>
    <x v="4"/>
    <x v="0"/>
    <x v="0"/>
  </r>
  <r>
    <n v="5084"/>
    <n v="4950"/>
    <m/>
    <x v="3"/>
    <n v="5"/>
    <n v="1758"/>
    <n v="-1"/>
    <n v="7032"/>
    <n v="-1"/>
    <n v="30.993666857867201"/>
    <n v="-1"/>
    <n v="114.065839117398"/>
    <n v="-1"/>
    <n v="99.927596013949298"/>
    <n v="-1"/>
    <n v="0.51242021144237404"/>
    <n v="-1"/>
    <x v="4"/>
    <x v="0"/>
    <x v="0"/>
  </r>
  <r>
    <n v="5084"/>
    <n v="4951"/>
    <m/>
    <x v="3"/>
    <n v="5"/>
    <n v="1769"/>
    <n v="-1"/>
    <n v="7076"/>
    <n v="-1"/>
    <n v="34.518423425260899"/>
    <n v="-1"/>
    <n v="109.50652957915401"/>
    <n v="-1"/>
    <n v="96.0142980262262"/>
    <n v="-1"/>
    <n v="0.50894301534711694"/>
    <n v="-1"/>
    <x v="4"/>
    <x v="0"/>
    <x v="0"/>
  </r>
  <r>
    <n v="5084"/>
    <n v="4953"/>
    <m/>
    <x v="3"/>
    <n v="5"/>
    <n v="253"/>
    <n v="-1"/>
    <n v="1012"/>
    <n v="-1"/>
    <n v="36.5495159133187"/>
    <n v="-1"/>
    <n v="24.958908853450598"/>
    <n v="-1"/>
    <n v="21.489992059322699"/>
    <n v="-1"/>
    <n v="3.5566548844167398"/>
    <n v="-1"/>
    <x v="4"/>
    <x v="0"/>
    <x v="0"/>
  </r>
  <r>
    <n v="5084"/>
    <n v="4954"/>
    <m/>
    <x v="3"/>
    <n v="5"/>
    <n v="134"/>
    <n v="-1"/>
    <n v="536"/>
    <n v="-1"/>
    <n v="39.756389815069902"/>
    <n v="-1"/>
    <n v="31.083576429613299"/>
    <n v="-1"/>
    <n v="32.9514492397768"/>
    <n v="-1"/>
    <n v="6.6470830931095497"/>
    <n v="-1"/>
    <x v="4"/>
    <x v="0"/>
    <x v="0"/>
  </r>
  <r>
    <n v="5084"/>
    <n v="6357"/>
    <m/>
    <x v="3"/>
    <n v="5"/>
    <n v="232"/>
    <n v="-1"/>
    <n v="928"/>
    <n v="-1"/>
    <n v="43.572679249816503"/>
    <n v="-1"/>
    <n v="19.585693094476898"/>
    <n v="-1"/>
    <n v="17.9010356505473"/>
    <n v="-1"/>
    <n v="3.7759874814514598"/>
    <n v="-1"/>
    <x v="4"/>
    <x v="0"/>
    <x v="0"/>
  </r>
  <r>
    <n v="5084"/>
    <n v="6368"/>
    <m/>
    <x v="3"/>
    <n v="5"/>
    <n v="487"/>
    <n v="-1"/>
    <n v="1948"/>
    <n v="-1"/>
    <n v="32.682004322550803"/>
    <n v="-1"/>
    <n v="53.700619937802998"/>
    <n v="-1"/>
    <n v="47.598513818449298"/>
    <n v="-1"/>
    <n v="1.8289394387920099"/>
    <n v="-1"/>
    <x v="4"/>
    <x v="0"/>
    <x v="0"/>
  </r>
  <r>
    <n v="5084"/>
    <n v="6639"/>
    <m/>
    <x v="3"/>
    <n v="5"/>
    <n v="137"/>
    <n v="-1"/>
    <n v="548"/>
    <n v="-1"/>
    <n v="39.225368349473499"/>
    <n v="-1"/>
    <n v="14.0983010490748"/>
    <n v="-1"/>
    <n v="8.1954328432996206"/>
    <n v="-1"/>
    <n v="6.5075812170966101"/>
    <n v="-1"/>
    <x v="4"/>
    <x v="1"/>
    <x v="0"/>
  </r>
  <r>
    <n v="5084"/>
    <n v="6640"/>
    <m/>
    <x v="3"/>
    <n v="5"/>
    <n v="759"/>
    <n v="-1"/>
    <n v="3036"/>
    <n v="-1"/>
    <n v="15.548378151147499"/>
    <n v="-1"/>
    <n v="141.09405204020399"/>
    <n v="-1"/>
    <n v="88.642851547665401"/>
    <n v="-1"/>
    <n v="1.1854094823573"/>
    <n v="-1"/>
    <x v="4"/>
    <x v="2"/>
    <x v="0"/>
  </r>
  <r>
    <n v="5084"/>
    <n v="6641"/>
    <m/>
    <x v="3"/>
    <n v="5"/>
    <n v="139"/>
    <n v="-1"/>
    <n v="556"/>
    <n v="-1"/>
    <n v="28.014400898746899"/>
    <n v="-1"/>
    <n v="59.626573577848703"/>
    <n v="-1"/>
    <n v="40.686409894537597"/>
    <n v="-1"/>
    <n v="6.0731721750388497"/>
    <n v="-1"/>
    <x v="4"/>
    <x v="3"/>
    <x v="0"/>
  </r>
  <r>
    <n v="5084"/>
    <n v="6642"/>
    <m/>
    <x v="3"/>
    <n v="5"/>
    <n v="489"/>
    <n v="-1"/>
    <n v="1956"/>
    <n v="-1"/>
    <n v="38.1567190689846"/>
    <n v="-1"/>
    <n v="43.445529209572797"/>
    <n v="-1"/>
    <n v="26.626736236530601"/>
    <n v="-1"/>
    <n v="1.8371115636703901"/>
    <n v="-1"/>
    <x v="4"/>
    <x v="4"/>
    <x v="0"/>
  </r>
  <r>
    <n v="5084"/>
    <n v="6644"/>
    <m/>
    <x v="3"/>
    <n v="5"/>
    <n v="1076"/>
    <n v="-1"/>
    <n v="4304"/>
    <n v="-1"/>
    <n v="31.186565376872299"/>
    <n v="-1"/>
    <n v="114.068955870311"/>
    <n v="-1"/>
    <n v="66.116269722475806"/>
    <n v="-1"/>
    <n v="0.83562795492140196"/>
    <n v="-1"/>
    <x v="4"/>
    <x v="19"/>
    <x v="0"/>
  </r>
  <r>
    <n v="5084"/>
    <n v="6645"/>
    <m/>
    <x v="3"/>
    <n v="5"/>
    <n v="682"/>
    <n v="-1"/>
    <n v="2728"/>
    <n v="-1"/>
    <n v="53.527440866118198"/>
    <n v="-1"/>
    <n v="46.3245559671549"/>
    <n v="-1"/>
    <n v="30.180901208212202"/>
    <n v="-1"/>
    <n v="1.32191559246234"/>
    <n v="-1"/>
    <x v="4"/>
    <x v="21"/>
    <x v="0"/>
  </r>
  <r>
    <n v="5084"/>
    <n v="6646"/>
    <m/>
    <x v="3"/>
    <n v="5"/>
    <n v="706"/>
    <n v="-1"/>
    <n v="2824"/>
    <n v="-1"/>
    <n v="44.270491074861297"/>
    <n v="-1"/>
    <n v="58.943926076182699"/>
    <n v="-1"/>
    <n v="34.090524487682899"/>
    <n v="-1"/>
    <n v="1.273343522027"/>
    <n v="-1"/>
    <x v="4"/>
    <x v="18"/>
    <x v="0"/>
  </r>
  <r>
    <n v="5084"/>
    <n v="6647"/>
    <m/>
    <x v="3"/>
    <n v="5"/>
    <n v="371"/>
    <n v="-1"/>
    <n v="1484"/>
    <n v="-1"/>
    <n v="54.19750189917"/>
    <n v="-1"/>
    <n v="27.2736993876299"/>
    <n v="-1"/>
    <n v="15.8742746066705"/>
    <n v="-1"/>
    <n v="2.4289892516933902"/>
    <n v="-1"/>
    <x v="4"/>
    <x v="17"/>
    <x v="0"/>
  </r>
  <r>
    <n v="5084"/>
    <n v="6760"/>
    <m/>
    <x v="3"/>
    <n v="5"/>
    <n v="679"/>
    <n v="-1"/>
    <n v="2716"/>
    <n v="-1"/>
    <n v="12.7422705159751"/>
    <n v="-1"/>
    <n v="154.65184600994101"/>
    <n v="-1"/>
    <n v="92.4933699383582"/>
    <n v="-1"/>
    <n v="1.3251662389019501"/>
    <n v="-1"/>
    <x v="4"/>
    <x v="16"/>
    <x v="0"/>
  </r>
  <r>
    <n v="5084"/>
    <n v="6761"/>
    <m/>
    <x v="3"/>
    <n v="5"/>
    <n v="1762"/>
    <n v="-1"/>
    <n v="7048"/>
    <n v="-1"/>
    <n v="34.400018984569101"/>
    <n v="-1"/>
    <n v="148.84551488545"/>
    <n v="-1"/>
    <n v="90.247908960721603"/>
    <n v="-1"/>
    <n v="0.51299341802194398"/>
    <n v="-1"/>
    <x v="4"/>
    <x v="20"/>
    <x v="0"/>
  </r>
  <r>
    <n v="5084"/>
    <n v="6762"/>
    <m/>
    <x v="3"/>
    <n v="5"/>
    <n v="137"/>
    <n v="-1"/>
    <n v="548"/>
    <n v="-1"/>
    <n v="39.225368349473499"/>
    <n v="-1"/>
    <n v="14.0983010490748"/>
    <n v="-1"/>
    <n v="8.1954328432996206"/>
    <n v="-1"/>
    <n v="6.5075812170966101"/>
    <n v="-1"/>
    <x v="4"/>
    <x v="6"/>
    <x v="0"/>
  </r>
  <r>
    <n v="5084"/>
    <n v="6763"/>
    <m/>
    <x v="3"/>
    <n v="5"/>
    <n v="487"/>
    <n v="-1"/>
    <n v="1948"/>
    <n v="-1"/>
    <n v="37.452446227906897"/>
    <n v="-1"/>
    <n v="45.278585606562402"/>
    <n v="-1"/>
    <n v="27.679511883876899"/>
    <n v="-1"/>
    <n v="1.8186650166553"/>
    <n v="-1"/>
    <x v="4"/>
    <x v="7"/>
    <x v="0"/>
  </r>
  <r>
    <n v="5084"/>
    <n v="6764"/>
    <m/>
    <x v="3"/>
    <n v="5"/>
    <n v="91"/>
    <n v="-1"/>
    <n v="364"/>
    <n v="-1"/>
    <n v="38.207600925586803"/>
    <n v="-1"/>
    <n v="9.3925996467845092"/>
    <n v="-1"/>
    <n v="5.4357231208804997"/>
    <n v="-1"/>
    <n v="9.5150088198128202"/>
    <n v="-1"/>
    <x v="4"/>
    <x v="8"/>
    <x v="0"/>
  </r>
  <r>
    <n v="5084"/>
    <n v="6765"/>
    <m/>
    <x v="3"/>
    <n v="5"/>
    <n v="56"/>
    <n v="-1"/>
    <n v="224"/>
    <n v="-1"/>
    <n v="26.430499391104199"/>
    <n v="-1"/>
    <n v="36.399311335254097"/>
    <n v="-1"/>
    <n v="21.506164759989002"/>
    <n v="-1"/>
    <n v="14.7267950833188"/>
    <n v="-1"/>
    <x v="4"/>
    <x v="9"/>
    <x v="0"/>
  </r>
  <r>
    <n v="5084"/>
    <n v="6767"/>
    <m/>
    <x v="3"/>
    <n v="5"/>
    <n v="137"/>
    <n v="-1"/>
    <n v="548"/>
    <n v="-1"/>
    <n v="46.603081126221099"/>
    <n v="-1"/>
    <n v="11.1016327901769"/>
    <n v="-1"/>
    <n v="7.5975113847397298"/>
    <n v="-1"/>
    <n v="6.4249676998995398"/>
    <n v="-1"/>
    <x v="4"/>
    <x v="10"/>
    <x v="0"/>
  </r>
  <r>
    <n v="5084"/>
    <n v="6768"/>
    <m/>
    <x v="3"/>
    <n v="5"/>
    <n v="255"/>
    <n v="-1"/>
    <n v="1020"/>
    <n v="-1"/>
    <n v="34.753225899506702"/>
    <n v="-1"/>
    <n v="34.037880907882098"/>
    <n v="-1"/>
    <n v="20.219716597553301"/>
    <n v="-1"/>
    <n v="3.5379885446657302"/>
    <n v="-1"/>
    <x v="4"/>
    <x v="11"/>
    <x v="0"/>
  </r>
  <r>
    <n v="5084"/>
    <n v="6770"/>
    <m/>
    <x v="3"/>
    <n v="5"/>
    <n v="940"/>
    <n v="-1"/>
    <n v="3760"/>
    <n v="-1"/>
    <n v="50.025796805214398"/>
    <n v="-1"/>
    <n v="66.313909778512794"/>
    <n v="-1"/>
    <n v="38.777697600925002"/>
    <n v="-1"/>
    <n v="0.95754979780527205"/>
    <n v="-1"/>
    <x v="4"/>
    <x v="15"/>
    <x v="0"/>
  </r>
  <r>
    <n v="5084"/>
    <n v="6775"/>
    <m/>
    <x v="3"/>
    <n v="5"/>
    <n v="75"/>
    <n v="-1"/>
    <n v="300"/>
    <n v="-1"/>
    <n v="38.899746579048298"/>
    <n v="-1"/>
    <n v="7.7664487321862596"/>
    <n v="-1"/>
    <n v="4.6742032073436404"/>
    <n v="-1"/>
    <n v="11.7910785107664"/>
    <n v="-1"/>
    <x v="4"/>
    <x v="12"/>
    <x v="0"/>
  </r>
  <r>
    <n v="5084"/>
    <n v="6776"/>
    <m/>
    <x v="3"/>
    <n v="5"/>
    <n v="91"/>
    <n v="-1"/>
    <n v="364"/>
    <n v="-1"/>
    <n v="38.153654151014898"/>
    <n v="-1"/>
    <n v="9.4522126660595092"/>
    <n v="-1"/>
    <n v="5.4702226076428797"/>
    <n v="-1"/>
    <n v="9.5164586458453595"/>
    <n v="-1"/>
    <x v="4"/>
    <x v="13"/>
    <x v="0"/>
  </r>
  <r>
    <n v="5084"/>
    <n v="6777"/>
    <m/>
    <x v="3"/>
    <n v="5"/>
    <n v="237"/>
    <n v="-1"/>
    <n v="948"/>
    <n v="-1"/>
    <n v="37.3977074490492"/>
    <n v="-1"/>
    <n v="23.186023835060201"/>
    <n v="-1"/>
    <n v="13.7277049407622"/>
    <n v="-1"/>
    <n v="3.7088972869948602"/>
    <n v="-1"/>
    <x v="4"/>
    <x v="14"/>
    <x v="0"/>
  </r>
  <r>
    <n v="5084"/>
    <n v="2959"/>
    <m/>
    <x v="3"/>
    <n v="6"/>
    <n v="298"/>
    <n v="-1"/>
    <n v="1192"/>
    <n v="-1"/>
    <n v="46.260665699917801"/>
    <n v="-1"/>
    <n v="24.042812944976401"/>
    <n v="-1"/>
    <n v="21.2027758097515"/>
    <n v="-1"/>
    <n v="3.0198765229290099"/>
    <n v="-1"/>
    <x v="5"/>
    <x v="0"/>
    <x v="0"/>
  </r>
  <r>
    <n v="5084"/>
    <n v="3659"/>
    <m/>
    <x v="3"/>
    <n v="6"/>
    <n v="540"/>
    <n v="-1"/>
    <n v="2160"/>
    <n v="-1"/>
    <n v="37.4845456438266"/>
    <n v="-1"/>
    <n v="43.692482360771699"/>
    <n v="-1"/>
    <n v="38.327120155010903"/>
    <n v="-1"/>
    <n v="1.6686628249451501"/>
    <n v="-1"/>
    <x v="5"/>
    <x v="0"/>
    <x v="0"/>
  </r>
  <r>
    <n v="5084"/>
    <n v="3660"/>
    <m/>
    <x v="3"/>
    <n v="6"/>
    <n v="1761"/>
    <n v="-1"/>
    <n v="7044"/>
    <n v="-1"/>
    <n v="34.372135188569899"/>
    <n v="-1"/>
    <n v="114.28606432389"/>
    <n v="-1"/>
    <n v="99.754350304651297"/>
    <n v="-1"/>
    <n v="0.511099108246864"/>
    <n v="-1"/>
    <x v="5"/>
    <x v="0"/>
    <x v="0"/>
  </r>
  <r>
    <n v="5084"/>
    <n v="4524"/>
    <m/>
    <x v="3"/>
    <n v="6"/>
    <n v="439"/>
    <n v="-1"/>
    <n v="1756"/>
    <n v="-1"/>
    <n v="27.951290161386702"/>
    <n v="-1"/>
    <n v="79.013997801283594"/>
    <n v="-1"/>
    <n v="69.553695528083495"/>
    <n v="-1"/>
    <n v="1.9997711248416301"/>
    <n v="-1"/>
    <x v="5"/>
    <x v="0"/>
    <x v="0"/>
  </r>
  <r>
    <n v="5084"/>
    <n v="4949"/>
    <m/>
    <x v="3"/>
    <n v="6"/>
    <n v="772"/>
    <n v="-1"/>
    <n v="3088"/>
    <n v="-1"/>
    <n v="28.163864375024399"/>
    <n v="-1"/>
    <n v="99.680008804120106"/>
    <n v="-1"/>
    <n v="85.019031072323202"/>
    <n v="-1"/>
    <n v="1.16681783705632"/>
    <n v="-1"/>
    <x v="5"/>
    <x v="0"/>
    <x v="0"/>
  </r>
  <r>
    <n v="5084"/>
    <n v="4950"/>
    <m/>
    <x v="3"/>
    <n v="6"/>
    <n v="1751"/>
    <n v="-1"/>
    <n v="7004"/>
    <n v="-1"/>
    <n v="30.506094534188598"/>
    <n v="-1"/>
    <n v="114.38748026554801"/>
    <n v="-1"/>
    <n v="99.890711992693198"/>
    <n v="-1"/>
    <n v="0.51407266511897498"/>
    <n v="-1"/>
    <x v="5"/>
    <x v="0"/>
    <x v="0"/>
  </r>
  <r>
    <n v="5084"/>
    <n v="4951"/>
    <m/>
    <x v="3"/>
    <n v="6"/>
    <n v="1763"/>
    <n v="-1"/>
    <n v="7052"/>
    <n v="-1"/>
    <n v="32.908004536685802"/>
    <n v="-1"/>
    <n v="111.870237061178"/>
    <n v="-1"/>
    <n v="97.648963530497994"/>
    <n v="-1"/>
    <n v="0.51061124103508204"/>
    <n v="-1"/>
    <x v="5"/>
    <x v="0"/>
    <x v="0"/>
  </r>
  <r>
    <n v="5084"/>
    <n v="4953"/>
    <m/>
    <x v="3"/>
    <n v="6"/>
    <n v="267"/>
    <n v="-1"/>
    <n v="1068"/>
    <n v="-1"/>
    <n v="35.646778975406697"/>
    <n v="-1"/>
    <n v="25.848984598302199"/>
    <n v="-1"/>
    <n v="22.0944484795649"/>
    <n v="-1"/>
    <n v="3.2349251275148001"/>
    <n v="-1"/>
    <x v="5"/>
    <x v="0"/>
    <x v="0"/>
  </r>
  <r>
    <n v="5084"/>
    <n v="4954"/>
    <m/>
    <x v="3"/>
    <n v="6"/>
    <n v="104"/>
    <n v="-1"/>
    <n v="416"/>
    <n v="-1"/>
    <n v="39.4911725147605"/>
    <n v="-1"/>
    <n v="23.849607611864101"/>
    <n v="-1"/>
    <n v="25.826629658996801"/>
    <n v="-1"/>
    <n v="8.5131354185287105"/>
    <n v="-1"/>
    <x v="5"/>
    <x v="0"/>
    <x v="0"/>
  </r>
  <r>
    <n v="5084"/>
    <n v="6357"/>
    <m/>
    <x v="3"/>
    <n v="6"/>
    <n v="171"/>
    <n v="-1"/>
    <n v="684"/>
    <n v="-1"/>
    <n v="44.639262596811598"/>
    <n v="-1"/>
    <n v="15.077346344041"/>
    <n v="-1"/>
    <n v="14.0992470526655"/>
    <n v="-1"/>
    <n v="5.0997968741041202"/>
    <n v="-1"/>
    <x v="5"/>
    <x v="0"/>
    <x v="0"/>
  </r>
  <r>
    <n v="5084"/>
    <n v="6368"/>
    <m/>
    <x v="3"/>
    <n v="6"/>
    <n v="539"/>
    <n v="-1"/>
    <n v="2156"/>
    <n v="-1"/>
    <n v="32.363620915808298"/>
    <n v="-1"/>
    <n v="54.414341561718402"/>
    <n v="-1"/>
    <n v="47.716399754673297"/>
    <n v="-1"/>
    <n v="1.6709014629543599"/>
    <n v="-1"/>
    <x v="5"/>
    <x v="0"/>
    <x v="0"/>
  </r>
  <r>
    <n v="5084"/>
    <n v="6639"/>
    <m/>
    <x v="3"/>
    <n v="6"/>
    <n v="134"/>
    <n v="-1"/>
    <n v="536"/>
    <n v="-1"/>
    <n v="38.392839346318198"/>
    <n v="-1"/>
    <n v="14.095175175050301"/>
    <n v="-1"/>
    <n v="8.1442928145390407"/>
    <n v="-1"/>
    <n v="6.7403275680807901"/>
    <n v="-1"/>
    <x v="5"/>
    <x v="1"/>
    <x v="0"/>
  </r>
  <r>
    <n v="5084"/>
    <n v="6640"/>
    <m/>
    <x v="3"/>
    <n v="6"/>
    <n v="686"/>
    <n v="-1"/>
    <n v="2744"/>
    <n v="-1"/>
    <n v="15.3035588903453"/>
    <n v="-1"/>
    <n v="142.577162220171"/>
    <n v="-1"/>
    <n v="88.968803522472498"/>
    <n v="-1"/>
    <n v="1.3107526389522199"/>
    <n v="-1"/>
    <x v="5"/>
    <x v="2"/>
    <x v="0"/>
  </r>
  <r>
    <n v="5084"/>
    <n v="6641"/>
    <m/>
    <x v="3"/>
    <n v="6"/>
    <n v="99"/>
    <n v="-1"/>
    <n v="396"/>
    <n v="-1"/>
    <n v="30.381576713791901"/>
    <n v="-1"/>
    <n v="48.427184562909297"/>
    <n v="-1"/>
    <n v="36.014645317609897"/>
    <n v="-1"/>
    <n v="8.9136671144199209"/>
    <n v="-1"/>
    <x v="5"/>
    <x v="3"/>
    <x v="0"/>
  </r>
  <r>
    <n v="5084"/>
    <n v="6642"/>
    <m/>
    <x v="3"/>
    <n v="6"/>
    <n v="540"/>
    <n v="-1"/>
    <n v="2160"/>
    <n v="-1"/>
    <n v="37.273613590716302"/>
    <n v="-1"/>
    <n v="48.586108281535701"/>
    <n v="-1"/>
    <n v="29.561449946442099"/>
    <n v="-1"/>
    <n v="1.6670335329892001"/>
    <n v="-1"/>
    <x v="5"/>
    <x v="4"/>
    <x v="0"/>
  </r>
  <r>
    <n v="5084"/>
    <n v="6644"/>
    <m/>
    <x v="3"/>
    <n v="6"/>
    <n v="1081"/>
    <n v="-1"/>
    <n v="4324"/>
    <n v="-1"/>
    <n v="31.6837144955784"/>
    <n v="-1"/>
    <n v="104.75632427794299"/>
    <n v="-1"/>
    <n v="60.752159024481898"/>
    <n v="-1"/>
    <n v="0.83247754421855102"/>
    <n v="-1"/>
    <x v="5"/>
    <x v="19"/>
    <x v="0"/>
  </r>
  <r>
    <n v="5084"/>
    <n v="6645"/>
    <m/>
    <x v="3"/>
    <n v="6"/>
    <n v="675"/>
    <n v="-1"/>
    <n v="2700"/>
    <n v="-1"/>
    <n v="52.845404968325902"/>
    <n v="-1"/>
    <n v="47.344322014458101"/>
    <n v="-1"/>
    <n v="30.262150577818598"/>
    <n v="-1"/>
    <n v="1.33556677546619"/>
    <n v="-1"/>
    <x v="5"/>
    <x v="21"/>
    <x v="0"/>
  </r>
  <r>
    <n v="5084"/>
    <n v="6646"/>
    <m/>
    <x v="3"/>
    <n v="6"/>
    <n v="709"/>
    <n v="-1"/>
    <n v="2836"/>
    <n v="-1"/>
    <n v="44.4677092877928"/>
    <n v="-1"/>
    <n v="58.789410285201697"/>
    <n v="-1"/>
    <n v="34.053869774022402"/>
    <n v="-1"/>
    <n v="1.2690501124935301"/>
    <n v="-1"/>
    <x v="5"/>
    <x v="18"/>
    <x v="0"/>
  </r>
  <r>
    <n v="5084"/>
    <n v="6647"/>
    <m/>
    <x v="3"/>
    <n v="6"/>
    <n v="372"/>
    <n v="-1"/>
    <n v="1488"/>
    <n v="-1"/>
    <n v="55.178769577999702"/>
    <n v="-1"/>
    <n v="26.7562648512903"/>
    <n v="-1"/>
    <n v="15.549142133461601"/>
    <n v="-1"/>
    <n v="2.4019072775550399"/>
    <n v="-1"/>
    <x v="5"/>
    <x v="17"/>
    <x v="0"/>
  </r>
  <r>
    <n v="5084"/>
    <n v="6760"/>
    <m/>
    <x v="3"/>
    <n v="6"/>
    <n v="675"/>
    <n v="-1"/>
    <n v="2700"/>
    <n v="-1"/>
    <n v="11.7975390946093"/>
    <n v="-1"/>
    <n v="157.86652746132501"/>
    <n v="-1"/>
    <n v="92.729889646183594"/>
    <n v="-1"/>
    <n v="1.3341770635585899"/>
    <n v="-1"/>
    <x v="5"/>
    <x v="16"/>
    <x v="0"/>
  </r>
  <r>
    <n v="5084"/>
    <n v="6761"/>
    <m/>
    <x v="3"/>
    <n v="6"/>
    <n v="1765"/>
    <n v="-1"/>
    <n v="7060"/>
    <n v="-1"/>
    <n v="34.526171275560401"/>
    <n v="-1"/>
    <n v="153.13157585223701"/>
    <n v="-1"/>
    <n v="92.325170364379701"/>
    <n v="-1"/>
    <n v="0.51213547476829802"/>
    <n v="-1"/>
    <x v="5"/>
    <x v="20"/>
    <x v="0"/>
  </r>
  <r>
    <n v="5084"/>
    <n v="6762"/>
    <m/>
    <x v="3"/>
    <n v="6"/>
    <n v="134"/>
    <n v="-1"/>
    <n v="536"/>
    <n v="-1"/>
    <n v="38.392839346318198"/>
    <n v="-1"/>
    <n v="14.095175175050301"/>
    <n v="-1"/>
    <n v="8.1442928145390407"/>
    <n v="-1"/>
    <n v="6.7403275680807901"/>
    <n v="-1"/>
    <x v="5"/>
    <x v="6"/>
    <x v="0"/>
  </r>
  <r>
    <n v="5084"/>
    <n v="6763"/>
    <m/>
    <x v="3"/>
    <n v="6"/>
    <n v="541"/>
    <n v="-1"/>
    <n v="2164"/>
    <n v="-1"/>
    <n v="36.761060227540597"/>
    <n v="-1"/>
    <n v="50.653943636952498"/>
    <n v="-1"/>
    <n v="30.836389389679201"/>
    <n v="-1"/>
    <n v="1.61301024812577"/>
    <n v="-1"/>
    <x v="5"/>
    <x v="7"/>
    <x v="0"/>
  </r>
  <r>
    <n v="5084"/>
    <n v="6764"/>
    <m/>
    <x v="3"/>
    <n v="6"/>
    <n v="78"/>
    <n v="-1"/>
    <n v="312"/>
    <n v="-1"/>
    <n v="39.785316907807498"/>
    <n v="-1"/>
    <n v="7.6766767533374001"/>
    <n v="-1"/>
    <n v="4.4412397499137501"/>
    <n v="-1"/>
    <n v="11.3602804146976"/>
    <n v="-1"/>
    <x v="5"/>
    <x v="8"/>
    <x v="0"/>
  </r>
  <r>
    <n v="5084"/>
    <n v="6765"/>
    <m/>
    <x v="3"/>
    <n v="6"/>
    <n v="53"/>
    <n v="-1"/>
    <n v="212"/>
    <n v="-1"/>
    <n v="29.931312940724101"/>
    <n v="-1"/>
    <n v="17.308792688730399"/>
    <n v="-1"/>
    <n v="10.27938860868"/>
    <n v="-1"/>
    <n v="16.398621877253301"/>
    <n v="-1"/>
    <x v="5"/>
    <x v="9"/>
    <x v="0"/>
  </r>
  <r>
    <n v="5084"/>
    <n v="6767"/>
    <m/>
    <x v="3"/>
    <n v="6"/>
    <n v="108"/>
    <n v="-1"/>
    <n v="432"/>
    <n v="-1"/>
    <n v="47.650528996592598"/>
    <n v="-1"/>
    <n v="8.2433910804535309"/>
    <n v="-1"/>
    <n v="5.9188277703027499"/>
    <n v="-1"/>
    <n v="8.3538115523629308"/>
    <n v="-1"/>
    <x v="5"/>
    <x v="10"/>
    <x v="0"/>
  </r>
  <r>
    <n v="5084"/>
    <n v="6768"/>
    <m/>
    <x v="3"/>
    <n v="6"/>
    <n v="263"/>
    <n v="-1"/>
    <n v="1052"/>
    <n v="-1"/>
    <n v="34.955050785174798"/>
    <n v="-1"/>
    <n v="33.087153726430898"/>
    <n v="-1"/>
    <n v="19.246766397191301"/>
    <n v="-1"/>
    <n v="3.2736722308311799"/>
    <n v="-1"/>
    <x v="5"/>
    <x v="11"/>
    <x v="0"/>
  </r>
  <r>
    <n v="5084"/>
    <n v="6770"/>
    <m/>
    <x v="3"/>
    <n v="6"/>
    <n v="727"/>
    <n v="-1"/>
    <n v="2908"/>
    <n v="-1"/>
    <n v="21.317104986518299"/>
    <n v="-1"/>
    <n v="148.21137209041399"/>
    <n v="-1"/>
    <n v="86.442504511880301"/>
    <n v="-1"/>
    <n v="1.2387032005673499"/>
    <n v="-1"/>
    <x v="5"/>
    <x v="15"/>
    <x v="0"/>
  </r>
  <r>
    <n v="5084"/>
    <n v="6775"/>
    <m/>
    <x v="3"/>
    <n v="6"/>
    <n v="81"/>
    <n v="-1"/>
    <n v="324"/>
    <n v="-1"/>
    <n v="38.700609768696999"/>
    <n v="-1"/>
    <n v="8.4590706707465007"/>
    <n v="-1"/>
    <n v="4.99759476663702"/>
    <n v="-1"/>
    <n v="11.167648280337"/>
    <n v="-1"/>
    <x v="5"/>
    <x v="12"/>
    <x v="0"/>
  </r>
  <r>
    <n v="5084"/>
    <n v="6776"/>
    <m/>
    <x v="3"/>
    <n v="6"/>
    <n v="78"/>
    <n v="-1"/>
    <n v="312"/>
    <n v="-1"/>
    <n v="39.835411146386399"/>
    <n v="-1"/>
    <n v="7.5885087196705197"/>
    <n v="-1"/>
    <n v="4.3902313007664304"/>
    <n v="-1"/>
    <n v="11.362947893246201"/>
    <n v="-1"/>
    <x v="5"/>
    <x v="13"/>
    <x v="0"/>
  </r>
  <r>
    <n v="5084"/>
    <n v="6777"/>
    <m/>
    <x v="3"/>
    <n v="6"/>
    <n v="285"/>
    <n v="-1"/>
    <n v="1140"/>
    <n v="-1"/>
    <n v="36.120193952974802"/>
    <n v="-1"/>
    <n v="28.679876860132101"/>
    <n v="-1"/>
    <n v="16.762175116062402"/>
    <n v="-1"/>
    <n v="3.15416047226124"/>
    <n v="-1"/>
    <x v="5"/>
    <x v="14"/>
    <x v="0"/>
  </r>
  <r>
    <n v="5084"/>
    <n v="2959"/>
    <m/>
    <x v="3"/>
    <n v="7"/>
    <n v="270"/>
    <n v="-1"/>
    <n v="1080"/>
    <n v="-1"/>
    <n v="45.646573822234799"/>
    <n v="-1"/>
    <n v="21.920329276117599"/>
    <n v="-1"/>
    <n v="19.432331020992301"/>
    <n v="-1"/>
    <n v="3.3178554959670401"/>
    <n v="-1"/>
    <x v="6"/>
    <x v="0"/>
    <x v="0"/>
  </r>
  <r>
    <n v="5084"/>
    <n v="3659"/>
    <m/>
    <x v="3"/>
    <n v="7"/>
    <n v="529"/>
    <n v="-1"/>
    <n v="2116"/>
    <n v="-1"/>
    <n v="37.718239748777101"/>
    <n v="-1"/>
    <n v="43.229116116148298"/>
    <n v="-1"/>
    <n v="37.460731435917097"/>
    <n v="-1"/>
    <n v="1.7003643649359299"/>
    <n v="-1"/>
    <x v="6"/>
    <x v="0"/>
    <x v="0"/>
  </r>
  <r>
    <n v="5084"/>
    <n v="3660"/>
    <m/>
    <x v="3"/>
    <n v="7"/>
    <n v="1735"/>
    <n v="-1"/>
    <n v="6940"/>
    <n v="-1"/>
    <n v="32.840286873360398"/>
    <n v="-1"/>
    <n v="114.817991279361"/>
    <n v="-1"/>
    <n v="99.716610592358606"/>
    <n v="-1"/>
    <n v="0.518838054913628"/>
    <n v="-1"/>
    <x v="6"/>
    <x v="0"/>
    <x v="0"/>
  </r>
  <r>
    <n v="5084"/>
    <n v="4524"/>
    <m/>
    <x v="3"/>
    <n v="7"/>
    <n v="433"/>
    <n v="-1"/>
    <n v="1732"/>
    <n v="-1"/>
    <n v="27.502536713131398"/>
    <n v="-1"/>
    <n v="82.956297902252004"/>
    <n v="-1"/>
    <n v="71.789686999466994"/>
    <n v="-1"/>
    <n v="1.9973610197904099"/>
    <n v="-1"/>
    <x v="6"/>
    <x v="0"/>
    <x v="0"/>
  </r>
  <r>
    <n v="5084"/>
    <n v="4949"/>
    <m/>
    <x v="3"/>
    <n v="7"/>
    <n v="494"/>
    <n v="-1"/>
    <n v="1976"/>
    <n v="-1"/>
    <n v="7.0227559706239697"/>
    <n v="-1"/>
    <n v="117.793215749322"/>
    <n v="-1"/>
    <n v="100"/>
    <n v="-1"/>
    <n v="1.8225129845619099"/>
    <n v="-1"/>
    <x v="6"/>
    <x v="0"/>
    <x v="0"/>
  </r>
  <r>
    <n v="5084"/>
    <n v="4950"/>
    <m/>
    <x v="3"/>
    <n v="7"/>
    <n v="1738"/>
    <n v="-1"/>
    <n v="6952"/>
    <n v="-1"/>
    <n v="30.2211144984045"/>
    <n v="-1"/>
    <n v="114.772345206355"/>
    <n v="-1"/>
    <n v="99.802363660570506"/>
    <n v="-1"/>
    <n v="0.51781157630205799"/>
    <n v="-1"/>
    <x v="6"/>
    <x v="0"/>
    <x v="0"/>
  </r>
  <r>
    <n v="5084"/>
    <n v="4951"/>
    <m/>
    <x v="3"/>
    <n v="7"/>
    <n v="1744"/>
    <n v="-1"/>
    <n v="6976"/>
    <n v="-1"/>
    <n v="32.419592551212602"/>
    <n v="-1"/>
    <n v="112.855737033427"/>
    <n v="-1"/>
    <n v="98.015281542493099"/>
    <n v="-1"/>
    <n v="0.51611585089470002"/>
    <n v="-1"/>
    <x v="6"/>
    <x v="0"/>
    <x v="0"/>
  </r>
  <r>
    <n v="5084"/>
    <n v="4953"/>
    <m/>
    <x v="3"/>
    <n v="7"/>
    <n v="224"/>
    <n v="-1"/>
    <n v="896"/>
    <n v="-1"/>
    <n v="37.183415284277601"/>
    <n v="-1"/>
    <n v="21.069453021050901"/>
    <n v="-1"/>
    <n v="18.087336303795801"/>
    <n v="-1"/>
    <n v="3.9690960540788498"/>
    <n v="-1"/>
    <x v="6"/>
    <x v="0"/>
    <x v="0"/>
  </r>
  <r>
    <n v="5084"/>
    <n v="4954"/>
    <m/>
    <x v="3"/>
    <n v="7"/>
    <n v="125"/>
    <n v="-1"/>
    <n v="500"/>
    <n v="-1"/>
    <n v="42.283279034901703"/>
    <n v="-1"/>
    <n v="18.824212743438"/>
    <n v="-1"/>
    <n v="19.693911116654402"/>
    <n v="-1"/>
    <n v="7.0675471126424201"/>
    <n v="-1"/>
    <x v="6"/>
    <x v="0"/>
    <x v="0"/>
  </r>
  <r>
    <n v="5084"/>
    <n v="6357"/>
    <m/>
    <x v="3"/>
    <n v="7"/>
    <n v="209"/>
    <n v="-1"/>
    <n v="836"/>
    <n v="-1"/>
    <n v="43.661393424371497"/>
    <n v="-1"/>
    <n v="17.377360246525299"/>
    <n v="-1"/>
    <n v="16.068792887073499"/>
    <n v="-1"/>
    <n v="4.2334698367204098"/>
    <n v="-1"/>
    <x v="6"/>
    <x v="0"/>
    <x v="0"/>
  </r>
  <r>
    <n v="5084"/>
    <n v="6368"/>
    <m/>
    <x v="3"/>
    <n v="7"/>
    <n v="535"/>
    <n v="-1"/>
    <n v="2140"/>
    <n v="-1"/>
    <n v="31.427921773698198"/>
    <n v="-1"/>
    <n v="57.0975856573382"/>
    <n v="-1"/>
    <n v="49.554665347230902"/>
    <n v="-1"/>
    <n v="1.66243375291853"/>
    <n v="-1"/>
    <x v="6"/>
    <x v="0"/>
    <x v="0"/>
  </r>
  <r>
    <n v="5084"/>
    <n v="6639"/>
    <m/>
    <x v="3"/>
    <n v="7"/>
    <n v="135"/>
    <n v="-1"/>
    <n v="540"/>
    <n v="-1"/>
    <n v="39.5181793994131"/>
    <n v="-1"/>
    <n v="13.7924128332164"/>
    <n v="-1"/>
    <n v="7.9765878864685096"/>
    <n v="-1"/>
    <n v="6.6867151426744602"/>
    <n v="-1"/>
    <x v="6"/>
    <x v="1"/>
    <x v="0"/>
  </r>
  <r>
    <n v="5084"/>
    <n v="6640"/>
    <m/>
    <x v="3"/>
    <n v="7"/>
    <n v="722"/>
    <n v="-1"/>
    <n v="2888"/>
    <n v="-1"/>
    <n v="14.226662728660401"/>
    <n v="-1"/>
    <n v="146.299545213703"/>
    <n v="-1"/>
    <n v="90.071946567225794"/>
    <n v="-1"/>
    <n v="1.24577482036033"/>
    <n v="-1"/>
    <x v="6"/>
    <x v="2"/>
    <x v="0"/>
  </r>
  <r>
    <n v="5084"/>
    <n v="6641"/>
    <m/>
    <x v="3"/>
    <n v="7"/>
    <n v="127"/>
    <n v="-1"/>
    <n v="508"/>
    <n v="-1"/>
    <n v="32.566056881120304"/>
    <n v="-1"/>
    <n v="42.086881392256103"/>
    <n v="-1"/>
    <n v="29.050402038728699"/>
    <n v="-1"/>
    <n v="6.9698815249212496"/>
    <n v="-1"/>
    <x v="6"/>
    <x v="3"/>
    <x v="0"/>
  </r>
  <r>
    <n v="5084"/>
    <n v="6642"/>
    <m/>
    <x v="3"/>
    <n v="7"/>
    <n v="540"/>
    <n v="-1"/>
    <n v="2160"/>
    <n v="-1"/>
    <n v="37.175272263119901"/>
    <n v="-1"/>
    <n v="47.968462536298702"/>
    <n v="-1"/>
    <n v="28.6802673008143"/>
    <n v="-1"/>
    <n v="1.66748754989107"/>
    <n v="-1"/>
    <x v="6"/>
    <x v="4"/>
    <x v="0"/>
  </r>
  <r>
    <n v="5084"/>
    <n v="6644"/>
    <m/>
    <x v="3"/>
    <n v="7"/>
    <n v="1080"/>
    <n v="-1"/>
    <n v="4320"/>
    <n v="-1"/>
    <n v="31.5074475399398"/>
    <n v="-1"/>
    <n v="111.59471628499701"/>
    <n v="-1"/>
    <n v="64.667665187522999"/>
    <n v="-1"/>
    <n v="0.83247255106529505"/>
    <n v="-1"/>
    <x v="6"/>
    <x v="19"/>
    <x v="0"/>
  </r>
  <r>
    <n v="5084"/>
    <n v="6645"/>
    <m/>
    <x v="3"/>
    <n v="7"/>
    <n v="663"/>
    <n v="-1"/>
    <n v="2652"/>
    <n v="-1"/>
    <n v="53.324127689239397"/>
    <n v="-1"/>
    <n v="46.285737599082502"/>
    <n v="-1"/>
    <n v="29.146464134031401"/>
    <n v="-1"/>
    <n v="1.35614737682285"/>
    <n v="-1"/>
    <x v="6"/>
    <x v="21"/>
    <x v="0"/>
  </r>
  <r>
    <n v="5084"/>
    <n v="6646"/>
    <m/>
    <x v="3"/>
    <n v="7"/>
    <n v="703"/>
    <n v="-1"/>
    <n v="2812"/>
    <n v="-1"/>
    <n v="44.569769811574098"/>
    <n v="-1"/>
    <n v="59.388592705399901"/>
    <n v="-1"/>
    <n v="34.368456907699297"/>
    <n v="-1"/>
    <n v="1.27981238705719"/>
    <n v="-1"/>
    <x v="6"/>
    <x v="18"/>
    <x v="0"/>
  </r>
  <r>
    <n v="5084"/>
    <n v="6647"/>
    <m/>
    <x v="3"/>
    <n v="7"/>
    <n v="378"/>
    <n v="-1"/>
    <n v="1512"/>
    <n v="-1"/>
    <n v="54.639711071518299"/>
    <n v="-1"/>
    <n v="27.751363208937398"/>
    <n v="-1"/>
    <n v="16.137885527999899"/>
    <n v="-1"/>
    <n v="2.3827239494554799"/>
    <n v="-1"/>
    <x v="6"/>
    <x v="17"/>
    <x v="0"/>
  </r>
  <r>
    <n v="5084"/>
    <n v="6760"/>
    <m/>
    <x v="3"/>
    <n v="7"/>
    <n v="662"/>
    <n v="-1"/>
    <n v="2648"/>
    <n v="-1"/>
    <n v="11.436738549654599"/>
    <n v="-1"/>
    <n v="158.86976403123299"/>
    <n v="-1"/>
    <n v="93.429729115105701"/>
    <n v="-1"/>
    <n v="1.3557695966780401"/>
    <n v="-1"/>
    <x v="6"/>
    <x v="16"/>
    <x v="0"/>
  </r>
  <r>
    <n v="5084"/>
    <n v="6761"/>
    <m/>
    <x v="3"/>
    <n v="7"/>
    <n v="1737"/>
    <n v="-1"/>
    <n v="6948"/>
    <n v="-1"/>
    <n v="32.8982191268408"/>
    <n v="-1"/>
    <n v="155.184481636735"/>
    <n v="-1"/>
    <n v="92.863588318447299"/>
    <n v="-1"/>
    <n v="0.52097322220060205"/>
    <n v="-1"/>
    <x v="6"/>
    <x v="20"/>
    <x v="0"/>
  </r>
  <r>
    <n v="5084"/>
    <n v="6762"/>
    <m/>
    <x v="3"/>
    <n v="7"/>
    <n v="135"/>
    <n v="-1"/>
    <n v="540"/>
    <n v="-1"/>
    <n v="39.5181793994131"/>
    <n v="-1"/>
    <n v="13.7924128332164"/>
    <n v="-1"/>
    <n v="7.9765878864685096"/>
    <n v="-1"/>
    <n v="6.6867151426744602"/>
    <n v="-1"/>
    <x v="6"/>
    <x v="6"/>
    <x v="0"/>
  </r>
  <r>
    <n v="5084"/>
    <n v="6763"/>
    <m/>
    <x v="3"/>
    <n v="7"/>
    <n v="529"/>
    <n v="-1"/>
    <n v="2116"/>
    <n v="-1"/>
    <n v="36.535259473203503"/>
    <n v="-1"/>
    <n v="47.278865882209701"/>
    <n v="-1"/>
    <n v="28.0542660003414"/>
    <n v="-1"/>
    <n v="1.6558472475803701"/>
    <n v="-1"/>
    <x v="6"/>
    <x v="7"/>
    <x v="0"/>
  </r>
  <r>
    <n v="5084"/>
    <n v="6764"/>
    <m/>
    <x v="3"/>
    <n v="7"/>
    <n v="78"/>
    <n v="-1"/>
    <n v="312"/>
    <n v="-1"/>
    <n v="39.267631730888198"/>
    <n v="-1"/>
    <n v="7.5239045356897698"/>
    <n v="-1"/>
    <n v="4.35839479904313"/>
    <n v="-1"/>
    <n v="10.9215076611233"/>
    <n v="-1"/>
    <x v="6"/>
    <x v="8"/>
    <x v="0"/>
  </r>
  <r>
    <n v="5084"/>
    <n v="6765"/>
    <m/>
    <x v="3"/>
    <n v="7"/>
    <n v="51"/>
    <n v="-1"/>
    <n v="204"/>
    <n v="-1"/>
    <n v="26.425839852030698"/>
    <n v="-1"/>
    <n v="39.247362380278297"/>
    <n v="-1"/>
    <n v="23.2816525374934"/>
    <n v="-1"/>
    <n v="15.136925808745501"/>
    <n v="-1"/>
    <x v="6"/>
    <x v="9"/>
    <x v="0"/>
  </r>
  <r>
    <n v="5084"/>
    <n v="6767"/>
    <m/>
    <x v="3"/>
    <n v="7"/>
    <n v="121"/>
    <n v="-1"/>
    <n v="484"/>
    <n v="-1"/>
    <n v="47.060512573727401"/>
    <n v="-1"/>
    <n v="9.6135851804257193"/>
    <n v="-1"/>
    <n v="6.7286674196372598"/>
    <n v="-1"/>
    <n v="7.4186521950731104"/>
    <n v="-1"/>
    <x v="6"/>
    <x v="10"/>
    <x v="0"/>
  </r>
  <r>
    <n v="5084"/>
    <n v="6768"/>
    <m/>
    <x v="3"/>
    <n v="7"/>
    <n v="227"/>
    <n v="-1"/>
    <n v="908"/>
    <n v="-1"/>
    <n v="35.974917873409403"/>
    <n v="-1"/>
    <n v="28.988316716685699"/>
    <n v="-1"/>
    <n v="17.0670881798487"/>
    <n v="-1"/>
    <n v="3.9313017690935901"/>
    <n v="-1"/>
    <x v="6"/>
    <x v="11"/>
    <x v="0"/>
  </r>
  <r>
    <n v="5084"/>
    <n v="6770"/>
    <m/>
    <x v="3"/>
    <n v="7"/>
    <n v="517"/>
    <n v="-1"/>
    <n v="2068"/>
    <n v="-1"/>
    <n v="5.4166481013758299"/>
    <n v="-1"/>
    <n v="172.58405057041901"/>
    <n v="-1"/>
    <n v="99.992115458090495"/>
    <n v="-1"/>
    <n v="1.7392667276187399"/>
    <n v="-1"/>
    <x v="6"/>
    <x v="15"/>
    <x v="0"/>
  </r>
  <r>
    <n v="5084"/>
    <n v="6775"/>
    <m/>
    <x v="3"/>
    <n v="7"/>
    <n v="128"/>
    <n v="-1"/>
    <n v="512"/>
    <n v="-1"/>
    <n v="39.546986622479601"/>
    <n v="-1"/>
    <n v="13.128410906630499"/>
    <n v="-1"/>
    <n v="7.7522465337557804"/>
    <n v="-1"/>
    <n v="6.9388945224485798"/>
    <n v="-1"/>
    <x v="6"/>
    <x v="12"/>
    <x v="0"/>
  </r>
  <r>
    <n v="5084"/>
    <n v="6776"/>
    <m/>
    <x v="3"/>
    <n v="7"/>
    <n v="78"/>
    <n v="-1"/>
    <n v="312"/>
    <n v="-1"/>
    <n v="39.120338852013298"/>
    <n v="-1"/>
    <n v="7.5793538998031602"/>
    <n v="-1"/>
    <n v="4.3905151188871301"/>
    <n v="-1"/>
    <n v="10.920317377910701"/>
    <n v="-1"/>
    <x v="6"/>
    <x v="13"/>
    <x v="0"/>
  </r>
  <r>
    <n v="5084"/>
    <n v="6777"/>
    <m/>
    <x v="3"/>
    <n v="7"/>
    <n v="213"/>
    <n v="-1"/>
    <n v="852"/>
    <n v="-1"/>
    <n v="37.3690702770907"/>
    <n v="-1"/>
    <n v="20.941539599739102"/>
    <n v="-1"/>
    <n v="12.3400135761049"/>
    <n v="-1"/>
    <n v="3.8978204267497101"/>
    <n v="-1"/>
    <x v="6"/>
    <x v="14"/>
    <x v="0"/>
  </r>
  <r>
    <n v="5084"/>
    <n v="2959"/>
    <m/>
    <x v="3"/>
    <n v="8"/>
    <n v="263"/>
    <n v="-1"/>
    <n v="1052"/>
    <n v="-1"/>
    <n v="46.945169761849101"/>
    <n v="-1"/>
    <n v="20.868361669936501"/>
    <n v="-1"/>
    <n v="18.797128113958902"/>
    <n v="-1"/>
    <n v="3.4027997449324401"/>
    <n v="-1"/>
    <x v="7"/>
    <x v="0"/>
    <x v="0"/>
  </r>
  <r>
    <n v="5084"/>
    <n v="3659"/>
    <m/>
    <x v="3"/>
    <n v="8"/>
    <n v="566"/>
    <n v="-1"/>
    <n v="2264"/>
    <n v="-1"/>
    <n v="37.742331537463997"/>
    <n v="-1"/>
    <n v="44.934153391298899"/>
    <n v="-1"/>
    <n v="38.969837068667402"/>
    <n v="-1"/>
    <n v="1.58941901375524"/>
    <n v="-1"/>
    <x v="7"/>
    <x v="0"/>
    <x v="0"/>
  </r>
  <r>
    <n v="5084"/>
    <n v="3660"/>
    <m/>
    <x v="3"/>
    <n v="8"/>
    <n v="1730"/>
    <n v="-1"/>
    <n v="6920"/>
    <n v="-1"/>
    <n v="33.285644766062198"/>
    <n v="-1"/>
    <n v="115.746578841401"/>
    <n v="-1"/>
    <n v="99.951692023683407"/>
    <n v="-1"/>
    <n v="0.52005747287004001"/>
    <n v="-1"/>
    <x v="7"/>
    <x v="0"/>
    <x v="0"/>
  </r>
  <r>
    <n v="5084"/>
    <n v="4524"/>
    <m/>
    <x v="3"/>
    <n v="8"/>
    <n v="469"/>
    <n v="-1"/>
    <n v="1876"/>
    <n v="-1"/>
    <n v="27.791719383197702"/>
    <n v="-1"/>
    <n v="81.592626110932798"/>
    <n v="-1"/>
    <n v="71.027553490775503"/>
    <n v="-1"/>
    <n v="1.8652019625776199"/>
    <n v="-1"/>
    <x v="7"/>
    <x v="0"/>
    <x v="0"/>
  </r>
  <r>
    <n v="5084"/>
    <n v="4949"/>
    <m/>
    <x v="3"/>
    <n v="8"/>
    <n v="462"/>
    <n v="-1"/>
    <n v="1848"/>
    <n v="-1"/>
    <n v="6.4750410421680202"/>
    <n v="-1"/>
    <n v="117.395584656319"/>
    <n v="-1"/>
    <n v="100"/>
    <n v="-1"/>
    <n v="1.94132686568053"/>
    <n v="-1"/>
    <x v="7"/>
    <x v="0"/>
    <x v="0"/>
  </r>
  <r>
    <n v="5084"/>
    <n v="4950"/>
    <m/>
    <x v="3"/>
    <n v="8"/>
    <n v="1724"/>
    <n v="-1"/>
    <n v="6896"/>
    <n v="-1"/>
    <n v="30.845287963778901"/>
    <n v="-1"/>
    <n v="115.846117870493"/>
    <n v="-1"/>
    <n v="99.976893691544007"/>
    <n v="-1"/>
    <n v="0.52187761384728804"/>
    <n v="-1"/>
    <x v="7"/>
    <x v="0"/>
    <x v="0"/>
  </r>
  <r>
    <n v="5084"/>
    <n v="4951"/>
    <m/>
    <x v="3"/>
    <n v="8"/>
    <n v="1728"/>
    <n v="-1"/>
    <n v="6912"/>
    <n v="-1"/>
    <n v="32.189450471745097"/>
    <n v="-1"/>
    <n v="113.683553341185"/>
    <n v="-1"/>
    <n v="98.150376098547497"/>
    <n v="-1"/>
    <n v="0.52135695532193405"/>
    <n v="-1"/>
    <x v="7"/>
    <x v="0"/>
    <x v="0"/>
  </r>
  <r>
    <n v="5084"/>
    <n v="4953"/>
    <m/>
    <x v="3"/>
    <n v="8"/>
    <n v="257"/>
    <n v="-1"/>
    <n v="1028"/>
    <n v="-1"/>
    <n v="35.836899751293103"/>
    <n v="-1"/>
    <n v="24.255213540767201"/>
    <n v="-1"/>
    <n v="20.899380907220898"/>
    <n v="-1"/>
    <n v="3.4682318819384101"/>
    <n v="-1"/>
    <x v="7"/>
    <x v="0"/>
    <x v="0"/>
  </r>
  <r>
    <n v="5084"/>
    <n v="4954"/>
    <m/>
    <x v="3"/>
    <n v="8"/>
    <n v="105"/>
    <n v="-1"/>
    <n v="420"/>
    <n v="-1"/>
    <n v="41.433117892455499"/>
    <n v="-1"/>
    <n v="20.298840134991"/>
    <n v="-1"/>
    <n v="21.392965392768399"/>
    <n v="-1"/>
    <n v="8.4475513680996794"/>
    <n v="-1"/>
    <x v="7"/>
    <x v="0"/>
    <x v="0"/>
  </r>
  <r>
    <n v="5084"/>
    <n v="6357"/>
    <m/>
    <x v="3"/>
    <n v="8"/>
    <n v="193"/>
    <n v="-1"/>
    <n v="772"/>
    <n v="-1"/>
    <n v="43.1720072087899"/>
    <n v="-1"/>
    <n v="16.594066091686202"/>
    <n v="-1"/>
    <n v="15.1416740400392"/>
    <n v="-1"/>
    <n v="4.5674394353849896"/>
    <n v="-1"/>
    <x v="7"/>
    <x v="0"/>
    <x v="0"/>
  </r>
  <r>
    <n v="5084"/>
    <n v="6368"/>
    <m/>
    <x v="3"/>
    <n v="8"/>
    <n v="542"/>
    <n v="-1"/>
    <n v="2168"/>
    <n v="-1"/>
    <n v="23.435816902167598"/>
    <n v="-1"/>
    <n v="81.794765517538195"/>
    <n v="-1"/>
    <n v="70.671830470413695"/>
    <n v="-1"/>
    <n v="1.6553889155671899"/>
    <n v="-1"/>
    <x v="7"/>
    <x v="0"/>
    <x v="0"/>
  </r>
  <r>
    <n v="5084"/>
    <n v="6639"/>
    <m/>
    <x v="3"/>
    <n v="8"/>
    <n v="129"/>
    <n v="-1"/>
    <n v="516"/>
    <n v="-1"/>
    <n v="38.824523324721298"/>
    <n v="-1"/>
    <n v="13.406444454497199"/>
    <n v="-1"/>
    <n v="7.7901150214066099"/>
    <n v="-1"/>
    <n v="6.9622916297858897"/>
    <n v="-1"/>
    <x v="7"/>
    <x v="1"/>
    <x v="0"/>
  </r>
  <r>
    <n v="5084"/>
    <n v="6640"/>
    <m/>
    <x v="3"/>
    <n v="8"/>
    <n v="695"/>
    <n v="-1"/>
    <n v="2780"/>
    <n v="-1"/>
    <n v="12.574793436872399"/>
    <n v="-1"/>
    <n v="148.12013367451399"/>
    <n v="-1"/>
    <n v="89.610524067903597"/>
    <n v="-1"/>
    <n v="1.2937221935398899"/>
    <n v="-1"/>
    <x v="7"/>
    <x v="2"/>
    <x v="0"/>
  </r>
  <r>
    <n v="5084"/>
    <n v="6641"/>
    <m/>
    <x v="3"/>
    <n v="8"/>
    <n v="108"/>
    <n v="-1"/>
    <n v="432"/>
    <n v="-1"/>
    <n v="32.892151993099802"/>
    <n v="-1"/>
    <n v="40.743690641710899"/>
    <n v="-1"/>
    <n v="28.0694293614286"/>
    <n v="-1"/>
    <n v="8.1315603248371708"/>
    <n v="-1"/>
    <x v="7"/>
    <x v="3"/>
    <x v="0"/>
  </r>
  <r>
    <n v="5084"/>
    <n v="6642"/>
    <m/>
    <x v="3"/>
    <n v="8"/>
    <n v="558"/>
    <n v="-1"/>
    <n v="2232"/>
    <n v="-1"/>
    <n v="37.140639432614897"/>
    <n v="-1"/>
    <n v="48.635976613370701"/>
    <n v="-1"/>
    <n v="29.065735584114901"/>
    <n v="-1"/>
    <n v="1.60646962989376"/>
    <n v="-1"/>
    <x v="7"/>
    <x v="4"/>
    <x v="0"/>
  </r>
  <r>
    <n v="5084"/>
    <n v="6644"/>
    <m/>
    <x v="3"/>
    <n v="8"/>
    <n v="1075"/>
    <n v="-1"/>
    <n v="4300"/>
    <n v="-1"/>
    <n v="31.077181584531498"/>
    <n v="-1"/>
    <n v="103.615179905852"/>
    <n v="-1"/>
    <n v="60.162629142759101"/>
    <n v="-1"/>
    <n v="0.83772857326638905"/>
    <n v="-1"/>
    <x v="7"/>
    <x v="19"/>
    <x v="0"/>
  </r>
  <r>
    <n v="5084"/>
    <n v="6645"/>
    <m/>
    <x v="3"/>
    <n v="8"/>
    <n v="651"/>
    <n v="-1"/>
    <n v="2604"/>
    <n v="-1"/>
    <n v="53.210409883783299"/>
    <n v="-1"/>
    <n v="44.818490840883598"/>
    <n v="-1"/>
    <n v="27.631952547505001"/>
    <n v="-1"/>
    <n v="1.3818254449305001"/>
    <n v="-1"/>
    <x v="7"/>
    <x v="21"/>
    <x v="0"/>
  </r>
  <r>
    <n v="5084"/>
    <n v="6646"/>
    <m/>
    <x v="3"/>
    <n v="8"/>
    <n v="721"/>
    <n v="-1"/>
    <n v="2884"/>
    <n v="-1"/>
    <n v="44.631510999519897"/>
    <n v="-1"/>
    <n v="60.213441905599701"/>
    <n v="-1"/>
    <n v="34.965412556686303"/>
    <n v="-1"/>
    <n v="1.2484917507077"/>
    <n v="-1"/>
    <x v="7"/>
    <x v="18"/>
    <x v="0"/>
  </r>
  <r>
    <n v="5084"/>
    <n v="6647"/>
    <m/>
    <x v="3"/>
    <n v="8"/>
    <n v="355"/>
    <n v="-1"/>
    <n v="1420"/>
    <n v="-1"/>
    <n v="54.645495694385801"/>
    <n v="-1"/>
    <n v="25.922239588450399"/>
    <n v="-1"/>
    <n v="15.060054466584001"/>
    <n v="-1"/>
    <n v="2.5195005648520201"/>
    <n v="-1"/>
    <x v="7"/>
    <x v="17"/>
    <x v="0"/>
  </r>
  <r>
    <n v="5084"/>
    <n v="6760"/>
    <m/>
    <x v="3"/>
    <n v="8"/>
    <n v="669"/>
    <n v="-1"/>
    <n v="2676"/>
    <n v="-1"/>
    <n v="11.273760943573301"/>
    <n v="-1"/>
    <n v="160.021994765551"/>
    <n v="-1"/>
    <n v="92.894146235801301"/>
    <n v="-1"/>
    <n v="1.3437084122880001"/>
    <n v="-1"/>
    <x v="7"/>
    <x v="16"/>
    <x v="0"/>
  </r>
  <r>
    <n v="5084"/>
    <n v="6761"/>
    <m/>
    <x v="3"/>
    <n v="8"/>
    <n v="1729"/>
    <n v="-1"/>
    <n v="6916"/>
    <n v="-1"/>
    <n v="33.678966903674102"/>
    <n v="-1"/>
    <n v="158.00489818709701"/>
    <n v="-1"/>
    <n v="93.765968030405702"/>
    <n v="-1"/>
    <n v="0.52229429639327196"/>
    <n v="-1"/>
    <x v="7"/>
    <x v="20"/>
    <x v="0"/>
  </r>
  <r>
    <n v="5084"/>
    <n v="6762"/>
    <m/>
    <x v="3"/>
    <n v="8"/>
    <n v="129"/>
    <n v="-1"/>
    <n v="516"/>
    <n v="-1"/>
    <n v="38.824523324721298"/>
    <n v="-1"/>
    <n v="13.406444454497199"/>
    <n v="-1"/>
    <n v="7.7901150214066099"/>
    <n v="-1"/>
    <n v="6.9622916297858897"/>
    <n v="-1"/>
    <x v="7"/>
    <x v="6"/>
    <x v="0"/>
  </r>
  <r>
    <n v="5084"/>
    <n v="6763"/>
    <m/>
    <x v="3"/>
    <n v="8"/>
    <n v="567"/>
    <n v="-1"/>
    <n v="2268"/>
    <n v="-1"/>
    <n v="36.857374760970103"/>
    <n v="-1"/>
    <n v="51.425591942939498"/>
    <n v="-1"/>
    <n v="30.775412834887099"/>
    <n v="-1"/>
    <n v="1.53152968306693"/>
    <n v="-1"/>
    <x v="7"/>
    <x v="7"/>
    <x v="0"/>
  </r>
  <r>
    <n v="5084"/>
    <n v="6764"/>
    <m/>
    <x v="3"/>
    <n v="8"/>
    <n v="84"/>
    <n v="-1"/>
    <n v="336"/>
    <n v="-1"/>
    <n v="38.5432529180353"/>
    <n v="-1"/>
    <n v="8.2154401271518704"/>
    <n v="-1"/>
    <n v="4.7881766772561196"/>
    <n v="-1"/>
    <n v="10.262105478665701"/>
    <n v="-1"/>
    <x v="7"/>
    <x v="8"/>
    <x v="0"/>
  </r>
  <r>
    <n v="5084"/>
    <n v="6765"/>
    <m/>
    <x v="3"/>
    <n v="8"/>
    <n v="53"/>
    <n v="-1"/>
    <n v="212"/>
    <n v="-1"/>
    <n v="22.8856206455857"/>
    <n v="-1"/>
    <n v="53.038639598101099"/>
    <n v="-1"/>
    <n v="31.8983014281099"/>
    <n v="-1"/>
    <n v="16.697123254790199"/>
    <n v="-1"/>
    <x v="7"/>
    <x v="9"/>
    <x v="0"/>
  </r>
  <r>
    <n v="5084"/>
    <n v="6767"/>
    <m/>
    <x v="3"/>
    <n v="8"/>
    <n v="102"/>
    <n v="-1"/>
    <n v="408"/>
    <n v="-1"/>
    <n v="47.514108208793402"/>
    <n v="-1"/>
    <n v="8.1577859927721992"/>
    <n v="-1"/>
    <n v="5.6733035446588804"/>
    <n v="-1"/>
    <n v="7.9253828279713501"/>
    <n v="-1"/>
    <x v="7"/>
    <x v="10"/>
    <x v="0"/>
  </r>
  <r>
    <n v="5084"/>
    <n v="6768"/>
    <m/>
    <x v="3"/>
    <n v="8"/>
    <n v="254"/>
    <n v="-1"/>
    <n v="1016"/>
    <n v="-1"/>
    <n v="34.739865182442202"/>
    <n v="-1"/>
    <n v="31.385875459263001"/>
    <n v="-1"/>
    <n v="18.562200029989199"/>
    <n v="-1"/>
    <n v="3.4827676044334099"/>
    <n v="-1"/>
    <x v="7"/>
    <x v="11"/>
    <x v="0"/>
  </r>
  <r>
    <n v="5084"/>
    <n v="6770"/>
    <m/>
    <x v="3"/>
    <n v="8"/>
    <n v="480"/>
    <n v="-1"/>
    <n v="1920"/>
    <n v="-1"/>
    <n v="4.9758285058625997"/>
    <n v="-1"/>
    <n v="171.71702354936701"/>
    <n v="-1"/>
    <n v="99.942520290875393"/>
    <n v="-1"/>
    <n v="1.8752626283471601"/>
    <n v="-1"/>
    <x v="7"/>
    <x v="15"/>
    <x v="0"/>
  </r>
  <r>
    <n v="5084"/>
    <n v="6775"/>
    <m/>
    <x v="3"/>
    <n v="8"/>
    <n v="105"/>
    <n v="-1"/>
    <n v="420"/>
    <n v="-1"/>
    <n v="38.9265648878268"/>
    <n v="-1"/>
    <n v="10.932060301732699"/>
    <n v="-1"/>
    <n v="6.3669959932957001"/>
    <n v="-1"/>
    <n v="8.2558697097867295"/>
    <n v="-1"/>
    <x v="7"/>
    <x v="12"/>
    <x v="0"/>
  </r>
  <r>
    <n v="5084"/>
    <n v="6776"/>
    <m/>
    <x v="3"/>
    <n v="8"/>
    <n v="84"/>
    <n v="-1"/>
    <n v="336"/>
    <n v="-1"/>
    <n v="38.667439849981598"/>
    <n v="-1"/>
    <n v="8.2553066310404102"/>
    <n v="-1"/>
    <n v="4.8114119344265696"/>
    <n v="-1"/>
    <n v="10.262111838888501"/>
    <n v="-1"/>
    <x v="7"/>
    <x v="13"/>
    <x v="0"/>
  </r>
  <r>
    <n v="5084"/>
    <n v="6777"/>
    <m/>
    <x v="3"/>
    <n v="8"/>
    <n v="250"/>
    <n v="-1"/>
    <n v="1000"/>
    <n v="-1"/>
    <n v="34.5845139827019"/>
    <n v="-1"/>
    <n v="31.618791482901099"/>
    <n v="-1"/>
    <n v="18.7192523789444"/>
    <n v="-1"/>
    <n v="3.5953844033836502"/>
    <n v="-1"/>
    <x v="7"/>
    <x v="14"/>
    <x v="0"/>
  </r>
  <r>
    <n v="5084"/>
    <n v="2959"/>
    <m/>
    <x v="3"/>
    <n v="9"/>
    <n v="233"/>
    <n v="-1"/>
    <n v="932"/>
    <n v="-1"/>
    <n v="47.3777319459833"/>
    <n v="-1"/>
    <n v="18.495258094645099"/>
    <n v="-1"/>
    <n v="16.540416247602099"/>
    <n v="-1"/>
    <n v="3.8350481619358701"/>
    <n v="-1"/>
    <x v="8"/>
    <x v="0"/>
    <x v="0"/>
  </r>
  <r>
    <n v="5084"/>
    <n v="3659"/>
    <m/>
    <x v="3"/>
    <n v="9"/>
    <n v="540"/>
    <n v="-1"/>
    <n v="2160"/>
    <n v="-1"/>
    <n v="37.7494730437123"/>
    <n v="-1"/>
    <n v="43.417671800363102"/>
    <n v="-1"/>
    <n v="37.710770734546202"/>
    <n v="-1"/>
    <n v="1.6553181203082901"/>
    <n v="-1"/>
    <x v="8"/>
    <x v="0"/>
    <x v="0"/>
  </r>
  <r>
    <n v="5084"/>
    <n v="3660"/>
    <m/>
    <x v="3"/>
    <n v="9"/>
    <n v="1680"/>
    <n v="-1"/>
    <n v="6720"/>
    <n v="-1"/>
    <n v="31.602968706512801"/>
    <n v="-1"/>
    <n v="115.207698498083"/>
    <n v="-1"/>
    <n v="99.918769408978903"/>
    <n v="-1"/>
    <n v="0.53570401889875197"/>
    <n v="-1"/>
    <x v="8"/>
    <x v="0"/>
    <x v="0"/>
  </r>
  <r>
    <n v="5084"/>
    <n v="4524"/>
    <m/>
    <x v="3"/>
    <n v="9"/>
    <n v="429"/>
    <n v="-1"/>
    <n v="1716"/>
    <n v="-1"/>
    <n v="27.665275616014402"/>
    <n v="-1"/>
    <n v="81.296061323254406"/>
    <n v="-1"/>
    <n v="70.665124210941002"/>
    <n v="-1"/>
    <n v="2.0403714077547699"/>
    <n v="-1"/>
    <x v="8"/>
    <x v="0"/>
    <x v="0"/>
  </r>
  <r>
    <n v="5084"/>
    <n v="4949"/>
    <m/>
    <x v="3"/>
    <n v="9"/>
    <n v="484"/>
    <n v="-1"/>
    <n v="1936"/>
    <n v="-1"/>
    <n v="6.8654284664831797"/>
    <n v="-1"/>
    <n v="117.11294154258501"/>
    <n v="-1"/>
    <n v="100"/>
    <n v="-1"/>
    <n v="1.8596423827502799"/>
    <n v="-1"/>
    <x v="8"/>
    <x v="0"/>
    <x v="0"/>
  </r>
  <r>
    <n v="5084"/>
    <n v="4950"/>
    <m/>
    <x v="3"/>
    <n v="9"/>
    <n v="1686"/>
    <n v="-1"/>
    <n v="6744"/>
    <n v="-1"/>
    <n v="30.527136560032801"/>
    <n v="-1"/>
    <n v="115.328834207038"/>
    <n v="-1"/>
    <n v="99.988766004464196"/>
    <n v="-1"/>
    <n v="0.53413404404961995"/>
    <n v="-1"/>
    <x v="8"/>
    <x v="0"/>
    <x v="0"/>
  </r>
  <r>
    <n v="5084"/>
    <n v="4951"/>
    <m/>
    <x v="3"/>
    <n v="9"/>
    <n v="1681"/>
    <n v="-1"/>
    <n v="6724"/>
    <n v="-1"/>
    <n v="30.244738212669802"/>
    <n v="-1"/>
    <n v="113.86714241029"/>
    <n v="-1"/>
    <n v="98.740741612326303"/>
    <n v="-1"/>
    <n v="0.53573107826337496"/>
    <n v="-1"/>
    <x v="8"/>
    <x v="0"/>
    <x v="0"/>
  </r>
  <r>
    <n v="5084"/>
    <n v="4953"/>
    <m/>
    <x v="3"/>
    <n v="9"/>
    <n v="233"/>
    <n v="-1"/>
    <n v="932"/>
    <n v="-1"/>
    <n v="36.9274892751734"/>
    <n v="-1"/>
    <n v="22.137643879699201"/>
    <n v="-1"/>
    <n v="19.0498273225407"/>
    <n v="-1"/>
    <n v="3.7136551370438302"/>
    <n v="-1"/>
    <x v="8"/>
    <x v="0"/>
    <x v="0"/>
  </r>
  <r>
    <n v="5084"/>
    <n v="4954"/>
    <m/>
    <x v="3"/>
    <n v="9"/>
    <n v="112"/>
    <n v="-1"/>
    <n v="448"/>
    <n v="-1"/>
    <n v="44.602840089900802"/>
    <n v="-1"/>
    <n v="20.254659450087502"/>
    <n v="-1"/>
    <n v="21.048292911570101"/>
    <n v="-1"/>
    <n v="7.81063311713842"/>
    <n v="-1"/>
    <x v="8"/>
    <x v="0"/>
    <x v="0"/>
  </r>
  <r>
    <n v="5084"/>
    <n v="6357"/>
    <m/>
    <x v="3"/>
    <n v="9"/>
    <n v="207"/>
    <n v="-1"/>
    <n v="828"/>
    <n v="-1"/>
    <n v="43.508908383312999"/>
    <n v="-1"/>
    <n v="18.450042389860499"/>
    <n v="-1"/>
    <n v="16.586628664361001"/>
    <n v="-1"/>
    <n v="4.2243587215081497"/>
    <n v="-1"/>
    <x v="8"/>
    <x v="0"/>
    <x v="0"/>
  </r>
  <r>
    <n v="5084"/>
    <n v="6368"/>
    <m/>
    <x v="3"/>
    <n v="9"/>
    <n v="469"/>
    <n v="-1"/>
    <n v="1876"/>
    <n v="-1"/>
    <n v="12.6194130558616"/>
    <n v="-1"/>
    <n v="108.20387393844"/>
    <n v="-1"/>
    <n v="94.531570984370703"/>
    <n v="-1"/>
    <n v="1.9174745601901899"/>
    <n v="-1"/>
    <x v="8"/>
    <x v="0"/>
    <x v="0"/>
  </r>
  <r>
    <n v="5084"/>
    <n v="6639"/>
    <m/>
    <x v="3"/>
    <n v="9"/>
    <n v="124"/>
    <n v="-1"/>
    <n v="496"/>
    <n v="-1"/>
    <n v="39.193047602518703"/>
    <n v="-1"/>
    <n v="12.783465015774199"/>
    <n v="-1"/>
    <n v="7.4529045956358599"/>
    <n v="-1"/>
    <n v="7.2723824854179204"/>
    <n v="-1"/>
    <x v="8"/>
    <x v="1"/>
    <x v="0"/>
  </r>
  <r>
    <n v="5084"/>
    <n v="6640"/>
    <m/>
    <x v="3"/>
    <n v="9"/>
    <n v="683"/>
    <n v="-1"/>
    <n v="2732"/>
    <n v="-1"/>
    <n v="12.657105706820801"/>
    <n v="-1"/>
    <n v="149.27594009253599"/>
    <n v="-1"/>
    <n v="91.286085075053407"/>
    <n v="-1"/>
    <n v="1.3160809849470401"/>
    <n v="-1"/>
    <x v="8"/>
    <x v="2"/>
    <x v="0"/>
  </r>
  <r>
    <n v="5084"/>
    <n v="6641"/>
    <m/>
    <x v="3"/>
    <n v="9"/>
    <n v="114"/>
    <n v="-1"/>
    <n v="456"/>
    <n v="-1"/>
    <n v="31.344396444950601"/>
    <n v="-1"/>
    <n v="47.384574144327402"/>
    <n v="-1"/>
    <n v="31.708451782763099"/>
    <n v="-1"/>
    <n v="7.6952491318264196"/>
    <n v="-1"/>
    <x v="8"/>
    <x v="3"/>
    <x v="0"/>
  </r>
  <r>
    <n v="5084"/>
    <n v="6642"/>
    <m/>
    <x v="3"/>
    <n v="9"/>
    <n v="540"/>
    <n v="-1"/>
    <n v="2160"/>
    <n v="-1"/>
    <n v="36.956450631278798"/>
    <n v="-1"/>
    <n v="48.630355800309601"/>
    <n v="-1"/>
    <n v="29.0917584879925"/>
    <n v="-1"/>
    <n v="1.66847461491333"/>
    <n v="-1"/>
    <x v="8"/>
    <x v="4"/>
    <x v="0"/>
  </r>
  <r>
    <n v="5084"/>
    <n v="6644"/>
    <m/>
    <x v="3"/>
    <n v="9"/>
    <n v="1082"/>
    <n v="-1"/>
    <n v="4328"/>
    <n v="-1"/>
    <n v="31.802957848193"/>
    <n v="-1"/>
    <n v="116.01797216909701"/>
    <n v="-1"/>
    <n v="67.201188710790504"/>
    <n v="-1"/>
    <n v="0.83133706469110602"/>
    <n v="-1"/>
    <x v="8"/>
    <x v="19"/>
    <x v="0"/>
  </r>
  <r>
    <n v="5084"/>
    <n v="6645"/>
    <m/>
    <x v="3"/>
    <n v="9"/>
    <n v="624"/>
    <n v="-1"/>
    <n v="2496"/>
    <n v="-1"/>
    <n v="53.3596766326446"/>
    <n v="-1"/>
    <n v="43.192889522936703"/>
    <n v="-1"/>
    <n v="27.079066234460601"/>
    <n v="-1"/>
    <n v="1.4442088594584701"/>
    <n v="-1"/>
    <x v="8"/>
    <x v="21"/>
    <x v="0"/>
  </r>
  <r>
    <n v="5084"/>
    <n v="6646"/>
    <m/>
    <x v="3"/>
    <n v="9"/>
    <n v="731"/>
    <n v="-1"/>
    <n v="2924"/>
    <n v="-1"/>
    <n v="44.785384020489602"/>
    <n v="-1"/>
    <n v="60.025908723366499"/>
    <n v="-1"/>
    <n v="34.793497551309997"/>
    <n v="-1"/>
    <n v="1.23215844322904"/>
    <n v="-1"/>
    <x v="8"/>
    <x v="18"/>
    <x v="0"/>
  </r>
  <r>
    <n v="5084"/>
    <n v="6647"/>
    <m/>
    <x v="3"/>
    <n v="9"/>
    <n v="358"/>
    <n v="-1"/>
    <n v="1432"/>
    <n v="-1"/>
    <n v="55.538187305153798"/>
    <n v="-1"/>
    <n v="25.816609232876601"/>
    <n v="-1"/>
    <n v="14.9534058218841"/>
    <n v="-1"/>
    <n v="2.5198167736074"/>
    <n v="-1"/>
    <x v="8"/>
    <x v="17"/>
    <x v="0"/>
  </r>
  <r>
    <n v="5084"/>
    <n v="6760"/>
    <m/>
    <x v="3"/>
    <n v="9"/>
    <n v="637"/>
    <n v="-1"/>
    <n v="2548"/>
    <n v="-1"/>
    <n v="10.506056408887501"/>
    <n v="-1"/>
    <n v="161.144030001072"/>
    <n v="-1"/>
    <n v="94.326969617275495"/>
    <n v="-1"/>
    <n v="1.41314514659729"/>
    <n v="-1"/>
    <x v="8"/>
    <x v="16"/>
    <x v="0"/>
  </r>
  <r>
    <n v="5084"/>
    <n v="6761"/>
    <m/>
    <x v="3"/>
    <n v="9"/>
    <n v="1678"/>
    <n v="-1"/>
    <n v="6712"/>
    <n v="-1"/>
    <n v="31.826313435696001"/>
    <n v="-1"/>
    <n v="159.426063369828"/>
    <n v="-1"/>
    <n v="95.228466920292306"/>
    <n v="-1"/>
    <n v="0.53833513886377304"/>
    <n v="-1"/>
    <x v="8"/>
    <x v="20"/>
    <x v="0"/>
  </r>
  <r>
    <n v="5084"/>
    <n v="6762"/>
    <m/>
    <x v="3"/>
    <n v="9"/>
    <n v="124"/>
    <n v="-1"/>
    <n v="496"/>
    <n v="-1"/>
    <n v="39.193047602518703"/>
    <n v="-1"/>
    <n v="12.783465015774199"/>
    <n v="-1"/>
    <n v="7.4529045956358599"/>
    <n v="-1"/>
    <n v="7.2723824854179204"/>
    <n v="-1"/>
    <x v="8"/>
    <x v="6"/>
    <x v="0"/>
  </r>
  <r>
    <n v="5084"/>
    <n v="6763"/>
    <m/>
    <x v="3"/>
    <n v="9"/>
    <n v="529"/>
    <n v="-1"/>
    <n v="2116"/>
    <n v="-1"/>
    <n v="36.946202223314103"/>
    <n v="-1"/>
    <n v="47.999020643670796"/>
    <n v="-1"/>
    <n v="28.683564578014401"/>
    <n v="-1"/>
    <n v="1.6553234528921601"/>
    <n v="-1"/>
    <x v="8"/>
    <x v="7"/>
    <x v="0"/>
  </r>
  <r>
    <n v="5084"/>
    <n v="6764"/>
    <m/>
    <x v="3"/>
    <n v="9"/>
    <n v="94"/>
    <n v="-1"/>
    <n v="376"/>
    <n v="-1"/>
    <n v="38.613308310843699"/>
    <n v="-1"/>
    <n v="9.3171921664846202"/>
    <n v="-1"/>
    <n v="5.4227686136847604"/>
    <n v="-1"/>
    <n v="9.4640054363308295"/>
    <n v="-1"/>
    <x v="8"/>
    <x v="8"/>
    <x v="0"/>
  </r>
  <r>
    <n v="5084"/>
    <n v="6765"/>
    <m/>
    <x v="3"/>
    <n v="9"/>
    <n v="71"/>
    <n v="-1"/>
    <n v="284"/>
    <n v="-1"/>
    <n v="24.6474422525454"/>
    <n v="-1"/>
    <n v="47.544354845295999"/>
    <n v="-1"/>
    <n v="28.102492310991401"/>
    <n v="-1"/>
    <n v="12.702446377821101"/>
    <n v="-1"/>
    <x v="8"/>
    <x v="9"/>
    <x v="0"/>
  </r>
  <r>
    <n v="5084"/>
    <n v="6767"/>
    <m/>
    <x v="3"/>
    <n v="9"/>
    <n v="111"/>
    <n v="-1"/>
    <n v="444"/>
    <n v="-1"/>
    <n v="47.848509557756998"/>
    <n v="-1"/>
    <n v="8.6384085987788701"/>
    <n v="-1"/>
    <n v="5.7994629473419899"/>
    <n v="-1"/>
    <n v="7.5763515460537301"/>
    <n v="-1"/>
    <x v="8"/>
    <x v="10"/>
    <x v="0"/>
  </r>
  <r>
    <n v="5084"/>
    <n v="6768"/>
    <m/>
    <x v="3"/>
    <n v="9"/>
    <n v="233"/>
    <n v="-1"/>
    <n v="932"/>
    <n v="-1"/>
    <n v="35.283060215854199"/>
    <n v="-1"/>
    <n v="30.281532589831698"/>
    <n v="-1"/>
    <n v="17.881771303485198"/>
    <n v="-1"/>
    <n v="3.7144719041907299"/>
    <n v="-1"/>
    <x v="8"/>
    <x v="11"/>
    <x v="0"/>
  </r>
  <r>
    <n v="5084"/>
    <n v="6770"/>
    <m/>
    <x v="3"/>
    <n v="9"/>
    <n v="513"/>
    <n v="-1"/>
    <n v="2052"/>
    <n v="-1"/>
    <n v="5.1778215233622404"/>
    <n v="-1"/>
    <n v="171.73592519185999"/>
    <n v="-1"/>
    <n v="100"/>
    <n v="-1"/>
    <n v="1.7479471674587601"/>
    <n v="-1"/>
    <x v="8"/>
    <x v="15"/>
    <x v="0"/>
  </r>
  <r>
    <n v="5084"/>
    <n v="6775"/>
    <m/>
    <x v="3"/>
    <n v="9"/>
    <n v="131"/>
    <n v="-1"/>
    <n v="524"/>
    <n v="-1"/>
    <n v="37.096852689914698"/>
    <n v="-1"/>
    <n v="14.3512617687109"/>
    <n v="-1"/>
    <n v="8.4508920588742509"/>
    <n v="-1"/>
    <n v="6.7968273499854304"/>
    <n v="-1"/>
    <x v="8"/>
    <x v="12"/>
    <x v="0"/>
  </r>
  <r>
    <n v="5084"/>
    <n v="6776"/>
    <m/>
    <x v="3"/>
    <n v="9"/>
    <n v="94"/>
    <n v="-1"/>
    <n v="376"/>
    <n v="-1"/>
    <n v="38.726079869665298"/>
    <n v="-1"/>
    <n v="9.2863064515625098"/>
    <n v="-1"/>
    <n v="5.4047925880218699"/>
    <n v="-1"/>
    <n v="9.4659201718236208"/>
    <n v="-1"/>
    <x v="8"/>
    <x v="13"/>
    <x v="0"/>
  </r>
  <r>
    <n v="5084"/>
    <n v="6777"/>
    <m/>
    <x v="3"/>
    <n v="9"/>
    <n v="246"/>
    <n v="-1"/>
    <n v="984"/>
    <n v="-1"/>
    <n v="37.317907690498402"/>
    <n v="-1"/>
    <n v="23.378611519766299"/>
    <n v="-1"/>
    <n v="13.784884754461901"/>
    <n v="-1"/>
    <n v="3.6033265979470701"/>
    <n v="-1"/>
    <x v="8"/>
    <x v="14"/>
    <x v="0"/>
  </r>
  <r>
    <n v="5084"/>
    <n v="2959"/>
    <m/>
    <x v="3"/>
    <n v="10"/>
    <n v="243"/>
    <n v="-1"/>
    <n v="972"/>
    <n v="-1"/>
    <n v="47.2935362877964"/>
    <n v="-1"/>
    <n v="19.038183848778701"/>
    <n v="-1"/>
    <n v="16.7981523692855"/>
    <n v="-1"/>
    <n v="3.70268845365135"/>
    <n v="-1"/>
    <x v="9"/>
    <x v="0"/>
    <x v="0"/>
  </r>
  <r>
    <n v="5084"/>
    <n v="3659"/>
    <m/>
    <x v="3"/>
    <n v="10"/>
    <n v="499"/>
    <n v="-1"/>
    <n v="1996"/>
    <n v="-1"/>
    <n v="38.349474901440502"/>
    <n v="-1"/>
    <n v="42.538339454765499"/>
    <n v="-1"/>
    <n v="37.192502359223198"/>
    <n v="-1"/>
    <n v="1.78478438212056"/>
    <n v="-1"/>
    <x v="9"/>
    <x v="0"/>
    <x v="0"/>
  </r>
  <r>
    <n v="5084"/>
    <n v="3660"/>
    <m/>
    <x v="3"/>
    <n v="10"/>
    <n v="1705"/>
    <n v="-1"/>
    <n v="6820"/>
    <n v="-1"/>
    <n v="32.786357938686599"/>
    <n v="-1"/>
    <n v="115.832798671878"/>
    <n v="-1"/>
    <n v="99.902766168500406"/>
    <n v="-1"/>
    <n v="0.52822070982259695"/>
    <n v="-1"/>
    <x v="9"/>
    <x v="0"/>
    <x v="0"/>
  </r>
  <r>
    <n v="5084"/>
    <n v="4524"/>
    <m/>
    <x v="3"/>
    <n v="10"/>
    <n v="400"/>
    <n v="-1"/>
    <n v="1600"/>
    <n v="-1"/>
    <n v="27.1856549359638"/>
    <n v="-1"/>
    <n v="78.535870393880998"/>
    <n v="-1"/>
    <n v="68.875587118249598"/>
    <n v="-1"/>
    <n v="2.2323075597250801"/>
    <n v="-1"/>
    <x v="9"/>
    <x v="0"/>
    <x v="0"/>
  </r>
  <r>
    <n v="5084"/>
    <n v="4949"/>
    <m/>
    <x v="3"/>
    <n v="10"/>
    <n v="463"/>
    <n v="-1"/>
    <n v="1852"/>
    <n v="-1"/>
    <n v="6.2573153967279804"/>
    <n v="-1"/>
    <n v="117.95520974287101"/>
    <n v="-1"/>
    <n v="100"/>
    <n v="-1"/>
    <n v="1.94237227633021"/>
    <n v="-1"/>
    <x v="9"/>
    <x v="0"/>
    <x v="0"/>
  </r>
  <r>
    <n v="5084"/>
    <n v="4950"/>
    <m/>
    <x v="3"/>
    <n v="10"/>
    <n v="1696"/>
    <n v="-1"/>
    <n v="6784"/>
    <n v="-1"/>
    <n v="30.288211846611201"/>
    <n v="-1"/>
    <n v="115.71315602603001"/>
    <n v="-1"/>
    <n v="99.8896445081905"/>
    <n v="-1"/>
    <n v="0.53073027216184598"/>
    <n v="-1"/>
    <x v="9"/>
    <x v="0"/>
    <x v="0"/>
  </r>
  <r>
    <n v="5084"/>
    <n v="4951"/>
    <m/>
    <x v="3"/>
    <n v="10"/>
    <n v="1696"/>
    <n v="-1"/>
    <n v="6784"/>
    <n v="-1"/>
    <n v="31.975430674463901"/>
    <n v="-1"/>
    <n v="114.205569968145"/>
    <n v="-1"/>
    <n v="98.517558848413699"/>
    <n v="-1"/>
    <n v="0.53064657511737101"/>
    <n v="-1"/>
    <x v="9"/>
    <x v="0"/>
    <x v="0"/>
  </r>
  <r>
    <n v="5084"/>
    <n v="4953"/>
    <m/>
    <x v="3"/>
    <n v="10"/>
    <n v="248"/>
    <n v="-1"/>
    <n v="992"/>
    <n v="-1"/>
    <n v="35.839604799632298"/>
    <n v="-1"/>
    <n v="23.285554601881501"/>
    <n v="-1"/>
    <n v="19.909496592866699"/>
    <n v="-1"/>
    <n v="3.53911209422041"/>
    <n v="-1"/>
    <x v="9"/>
    <x v="0"/>
    <x v="0"/>
  </r>
  <r>
    <n v="5084"/>
    <n v="4954"/>
    <m/>
    <x v="3"/>
    <n v="10"/>
    <n v="91"/>
    <n v="-1"/>
    <n v="364"/>
    <n v="-1"/>
    <n v="42.592906407840204"/>
    <n v="-1"/>
    <n v="12.229127077786099"/>
    <n v="-1"/>
    <n v="12.586710224691499"/>
    <n v="-1"/>
    <n v="9.0557548224006101"/>
    <n v="-1"/>
    <x v="9"/>
    <x v="0"/>
    <x v="0"/>
  </r>
  <r>
    <n v="5084"/>
    <n v="6357"/>
    <m/>
    <x v="3"/>
    <n v="10"/>
    <n v="238"/>
    <n v="-1"/>
    <n v="952"/>
    <n v="-1"/>
    <n v="42.680987818528003"/>
    <n v="-1"/>
    <n v="21.484567412003098"/>
    <n v="-1"/>
    <n v="19.105535016615001"/>
    <n v="-1"/>
    <n v="3.7096367302512299"/>
    <n v="-1"/>
    <x v="9"/>
    <x v="0"/>
    <x v="0"/>
  </r>
  <r>
    <n v="5084"/>
    <n v="6368"/>
    <m/>
    <x v="3"/>
    <n v="10"/>
    <n v="468"/>
    <n v="-1"/>
    <n v="1872"/>
    <n v="-1"/>
    <n v="12.7494971477224"/>
    <n v="-1"/>
    <n v="105.352434610514"/>
    <n v="-1"/>
    <n v="92.109873687056805"/>
    <n v="-1"/>
    <n v="1.9168429067711601"/>
    <n v="-1"/>
    <x v="9"/>
    <x v="0"/>
    <x v="0"/>
  </r>
  <r>
    <n v="5084"/>
    <n v="6639"/>
    <m/>
    <x v="3"/>
    <n v="10"/>
    <n v="106"/>
    <n v="-1"/>
    <n v="424"/>
    <n v="-1"/>
    <n v="39.902193217561802"/>
    <n v="-1"/>
    <n v="10.718124806610399"/>
    <n v="-1"/>
    <n v="6.18294366725054"/>
    <n v="-1"/>
    <n v="8.4330936381969597"/>
    <n v="-1"/>
    <x v="9"/>
    <x v="1"/>
    <x v="0"/>
  </r>
  <r>
    <n v="5084"/>
    <n v="6640"/>
    <m/>
    <x v="3"/>
    <n v="10"/>
    <n v="684"/>
    <n v="-1"/>
    <n v="2736"/>
    <n v="-1"/>
    <n v="12.841926976786899"/>
    <n v="-1"/>
    <n v="152.099078923669"/>
    <n v="-1"/>
    <n v="92.134736888872695"/>
    <n v="-1"/>
    <n v="1.3147415204284301"/>
    <n v="-1"/>
    <x v="9"/>
    <x v="2"/>
    <x v="0"/>
  </r>
  <r>
    <n v="5084"/>
    <n v="6641"/>
    <m/>
    <x v="3"/>
    <n v="10"/>
    <n v="92"/>
    <n v="-1"/>
    <n v="368"/>
    <n v="-1"/>
    <n v="28.979881934768098"/>
    <n v="-1"/>
    <n v="43.947298797695602"/>
    <n v="-1"/>
    <n v="29.6857152285348"/>
    <n v="-1"/>
    <n v="9.0087074539473697"/>
    <n v="-1"/>
    <x v="9"/>
    <x v="3"/>
    <x v="0"/>
  </r>
  <r>
    <n v="5084"/>
    <n v="6642"/>
    <m/>
    <x v="3"/>
    <n v="10"/>
    <n v="496"/>
    <n v="-1"/>
    <n v="1984"/>
    <n v="-1"/>
    <n v="37.895139698015399"/>
    <n v="-1"/>
    <n v="43.973019541804199"/>
    <n v="-1"/>
    <n v="26.582045709512698"/>
    <n v="-1"/>
    <n v="1.8170887965422999"/>
    <n v="-1"/>
    <x v="9"/>
    <x v="4"/>
    <x v="0"/>
  </r>
  <r>
    <n v="5084"/>
    <n v="6644"/>
    <m/>
    <x v="3"/>
    <n v="10"/>
    <n v="1076"/>
    <n v="-1"/>
    <n v="4304"/>
    <n v="-1"/>
    <n v="31.3546469602896"/>
    <n v="-1"/>
    <n v="108.592405978873"/>
    <n v="-1"/>
    <n v="63.079294807672497"/>
    <n v="-1"/>
    <n v="0.83602990227138896"/>
    <n v="-1"/>
    <x v="9"/>
    <x v="19"/>
    <x v="0"/>
  </r>
  <r>
    <n v="5084"/>
    <n v="6645"/>
    <m/>
    <x v="3"/>
    <n v="10"/>
    <n v="622"/>
    <n v="-1"/>
    <n v="2488"/>
    <n v="-1"/>
    <n v="53.326202505554598"/>
    <n v="-1"/>
    <n v="42.423828533461503"/>
    <n v="-1"/>
    <n v="25.8796646403847"/>
    <n v="-1"/>
    <n v="1.4488719706350299"/>
    <n v="-1"/>
    <x v="9"/>
    <x v="21"/>
    <x v="0"/>
  </r>
  <r>
    <n v="5084"/>
    <n v="6646"/>
    <m/>
    <x v="3"/>
    <n v="10"/>
    <n v="707"/>
    <n v="-1"/>
    <n v="2828"/>
    <n v="-1"/>
    <n v="45.1898531678113"/>
    <n v="-1"/>
    <n v="57.803794440123497"/>
    <n v="-1"/>
    <n v="33.491749838191602"/>
    <n v="-1"/>
    <n v="1.2694768566563199"/>
    <n v="-1"/>
    <x v="9"/>
    <x v="18"/>
    <x v="0"/>
  </r>
  <r>
    <n v="5084"/>
    <n v="6647"/>
    <m/>
    <x v="3"/>
    <n v="10"/>
    <n v="365"/>
    <n v="-1"/>
    <n v="1460"/>
    <n v="-1"/>
    <n v="54.896022361045397"/>
    <n v="-1"/>
    <n v="26.428888388449302"/>
    <n v="-1"/>
    <n v="15.392839023140301"/>
    <n v="-1"/>
    <n v="2.4481957176803899"/>
    <n v="-1"/>
    <x v="9"/>
    <x v="17"/>
    <x v="0"/>
  </r>
  <r>
    <n v="5084"/>
    <n v="6760"/>
    <m/>
    <x v="3"/>
    <n v="10"/>
    <n v="682"/>
    <n v="-1"/>
    <n v="2728"/>
    <n v="-1"/>
    <n v="11.750361918384099"/>
    <n v="-1"/>
    <n v="158.24442106865001"/>
    <n v="-1"/>
    <n v="92.453123794188997"/>
    <n v="-1"/>
    <n v="1.31910377640688"/>
    <n v="-1"/>
    <x v="9"/>
    <x v="16"/>
    <x v="0"/>
  </r>
  <r>
    <n v="5084"/>
    <n v="6761"/>
    <m/>
    <x v="3"/>
    <n v="10"/>
    <n v="1705"/>
    <n v="-1"/>
    <n v="6820"/>
    <n v="-1"/>
    <n v="32.982479882590503"/>
    <n v="-1"/>
    <n v="160.63226774978199"/>
    <n v="-1"/>
    <n v="95.1730799701932"/>
    <n v="-1"/>
    <n v="0.53159771276257295"/>
    <n v="-1"/>
    <x v="9"/>
    <x v="20"/>
    <x v="0"/>
  </r>
  <r>
    <n v="5084"/>
    <n v="6762"/>
    <m/>
    <x v="3"/>
    <n v="10"/>
    <n v="106"/>
    <n v="-1"/>
    <n v="424"/>
    <n v="-1"/>
    <n v="39.902193217561802"/>
    <n v="-1"/>
    <n v="10.718124806610399"/>
    <n v="-1"/>
    <n v="6.18294366725054"/>
    <n v="-1"/>
    <n v="8.4330936381969597"/>
    <n v="-1"/>
    <x v="9"/>
    <x v="6"/>
    <x v="0"/>
  </r>
  <r>
    <n v="5084"/>
    <n v="6763"/>
    <m/>
    <x v="3"/>
    <n v="10"/>
    <n v="516"/>
    <n v="-1"/>
    <n v="2064"/>
    <n v="-1"/>
    <n v="37.359715373862898"/>
    <n v="-1"/>
    <n v="46.663772595679497"/>
    <n v="-1"/>
    <n v="28.258869375339099"/>
    <n v="-1"/>
    <n v="1.7317021320744099"/>
    <n v="-1"/>
    <x v="9"/>
    <x v="7"/>
    <x v="0"/>
  </r>
  <r>
    <n v="5084"/>
    <n v="6764"/>
    <m/>
    <x v="3"/>
    <n v="10"/>
    <n v="136"/>
    <n v="-1"/>
    <n v="544"/>
    <n v="-1"/>
    <n v="38.981678640330202"/>
    <n v="-1"/>
    <n v="13.364880462680199"/>
    <n v="-1"/>
    <n v="7.79844812021524"/>
    <n v="-1"/>
    <n v="6.3724441266858802"/>
    <n v="-1"/>
    <x v="9"/>
    <x v="8"/>
    <x v="0"/>
  </r>
  <r>
    <n v="5084"/>
    <n v="6765"/>
    <m/>
    <x v="3"/>
    <n v="10"/>
    <n v="89"/>
    <n v="-1"/>
    <n v="356"/>
    <n v="-1"/>
    <n v="18.1226844933731"/>
    <n v="-1"/>
    <n v="124.218254748794"/>
    <n v="-1"/>
    <n v="72.455181268773003"/>
    <n v="-1"/>
    <n v="9.5422674798060392"/>
    <n v="-1"/>
    <x v="9"/>
    <x v="9"/>
    <x v="0"/>
  </r>
  <r>
    <n v="5084"/>
    <n v="6767"/>
    <m/>
    <x v="3"/>
    <n v="10"/>
    <n v="98"/>
    <n v="-1"/>
    <n v="392"/>
    <n v="-1"/>
    <n v="46.823525809998301"/>
    <n v="-1"/>
    <n v="7.7185964485224803"/>
    <n v="-1"/>
    <n v="5.0426804916590902"/>
    <n v="-1"/>
    <n v="9.1069261341040999"/>
    <n v="-1"/>
    <x v="9"/>
    <x v="10"/>
    <x v="0"/>
  </r>
  <r>
    <n v="5084"/>
    <n v="6768"/>
    <m/>
    <x v="3"/>
    <n v="10"/>
    <n v="248"/>
    <n v="-1"/>
    <n v="992"/>
    <n v="-1"/>
    <n v="34.757906101546403"/>
    <n v="-1"/>
    <n v="31.298820842809601"/>
    <n v="-1"/>
    <n v="18.310277155029901"/>
    <n v="-1"/>
    <n v="3.5377384570327601"/>
    <n v="-1"/>
    <x v="9"/>
    <x v="11"/>
    <x v="0"/>
  </r>
  <r>
    <n v="5084"/>
    <n v="6770"/>
    <m/>
    <x v="3"/>
    <n v="10"/>
    <n v="477"/>
    <n v="-1"/>
    <n v="1908"/>
    <n v="-1"/>
    <n v="4.7421671934994301"/>
    <n v="-1"/>
    <n v="172.553042992694"/>
    <n v="-1"/>
    <n v="100"/>
    <n v="-1"/>
    <n v="1.88600417848908"/>
    <n v="-1"/>
    <x v="9"/>
    <x v="15"/>
    <x v="0"/>
  </r>
  <r>
    <n v="5084"/>
    <n v="6775"/>
    <m/>
    <x v="3"/>
    <n v="10"/>
    <n v="103"/>
    <n v="-1"/>
    <n v="412"/>
    <n v="-1"/>
    <n v="38.677780417295899"/>
    <n v="-1"/>
    <n v="10.7595034926418"/>
    <n v="-1"/>
    <n v="6.4099075918509403"/>
    <n v="-1"/>
    <n v="8.5533630708486807"/>
    <n v="-1"/>
    <x v="9"/>
    <x v="12"/>
    <x v="0"/>
  </r>
  <r>
    <n v="5084"/>
    <n v="6776"/>
    <m/>
    <x v="3"/>
    <n v="10"/>
    <n v="136"/>
    <n v="-1"/>
    <n v="544"/>
    <n v="-1"/>
    <n v="39.094875276128199"/>
    <n v="-1"/>
    <n v="13.341998655632899"/>
    <n v="-1"/>
    <n v="7.7850965166858597"/>
    <n v="-1"/>
    <n v="6.3714965366434004"/>
    <n v="-1"/>
    <x v="9"/>
    <x v="13"/>
    <x v="0"/>
  </r>
  <r>
    <n v="5084"/>
    <n v="6777"/>
    <m/>
    <x v="3"/>
    <n v="10"/>
    <n v="244"/>
    <n v="-1"/>
    <n v="976"/>
    <n v="-1"/>
    <n v="36.321727128619401"/>
    <n v="-1"/>
    <n v="23.7620586792418"/>
    <n v="-1"/>
    <n v="13.9050826276944"/>
    <n v="-1"/>
    <n v="3.5748525950606602"/>
    <n v="-1"/>
    <x v="9"/>
    <x v="14"/>
    <x v="0"/>
  </r>
  <r>
    <n v="5084"/>
    <n v="2959"/>
    <m/>
    <x v="3"/>
    <n v="11"/>
    <n v="237"/>
    <n v="-1"/>
    <n v="948"/>
    <n v="-1"/>
    <n v="46.243977103522603"/>
    <n v="-1"/>
    <n v="19.345166687458001"/>
    <n v="-1"/>
    <n v="17.2007285149345"/>
    <n v="-1"/>
    <n v="3.74698131203556"/>
    <n v="-1"/>
    <x v="10"/>
    <x v="0"/>
    <x v="0"/>
  </r>
  <r>
    <n v="5084"/>
    <n v="3659"/>
    <m/>
    <x v="3"/>
    <n v="11"/>
    <n v="505"/>
    <n v="-1"/>
    <n v="2020"/>
    <n v="-1"/>
    <n v="37.827956307316498"/>
    <n v="-1"/>
    <n v="40.431444100803901"/>
    <n v="-1"/>
    <n v="34.693388570756099"/>
    <n v="-1"/>
    <n v="1.7808125843703599"/>
    <n v="-1"/>
    <x v="10"/>
    <x v="0"/>
    <x v="0"/>
  </r>
  <r>
    <n v="5084"/>
    <n v="3660"/>
    <m/>
    <x v="3"/>
    <n v="11"/>
    <n v="1695"/>
    <n v="-1"/>
    <n v="6780"/>
    <n v="-1"/>
    <n v="32.9301518908497"/>
    <n v="-1"/>
    <n v="115.98289963730601"/>
    <n v="-1"/>
    <n v="99.982290410806996"/>
    <n v="-1"/>
    <n v="0.53132932684925605"/>
    <n v="-1"/>
    <x v="10"/>
    <x v="0"/>
    <x v="0"/>
  </r>
  <r>
    <n v="5084"/>
    <n v="4524"/>
    <m/>
    <x v="3"/>
    <n v="11"/>
    <n v="407"/>
    <n v="-1"/>
    <n v="1628"/>
    <n v="-1"/>
    <n v="27.282719007100301"/>
    <n v="-1"/>
    <n v="78.720595557954198"/>
    <n v="-1"/>
    <n v="67.294604831046399"/>
    <n v="-1"/>
    <n v="2.1844967867212799"/>
    <n v="-1"/>
    <x v="10"/>
    <x v="0"/>
    <x v="0"/>
  </r>
  <r>
    <n v="5084"/>
    <n v="4949"/>
    <m/>
    <x v="3"/>
    <n v="11"/>
    <n v="472"/>
    <n v="-1"/>
    <n v="1888"/>
    <n v="-1"/>
    <n v="6.6480019066014"/>
    <n v="-1"/>
    <n v="117.636576763931"/>
    <n v="-1"/>
    <n v="100"/>
    <n v="-1"/>
    <n v="1.9025398336674"/>
    <n v="-1"/>
    <x v="10"/>
    <x v="0"/>
    <x v="0"/>
  </r>
  <r>
    <n v="5084"/>
    <n v="4950"/>
    <m/>
    <x v="3"/>
    <n v="11"/>
    <n v="1709"/>
    <n v="-1"/>
    <n v="6836"/>
    <n v="-1"/>
    <n v="30.575491231059601"/>
    <n v="-1"/>
    <n v="115.926131146343"/>
    <n v="-1"/>
    <n v="99.950803310276896"/>
    <n v="-1"/>
    <n v="0.52691976367327598"/>
    <n v="-1"/>
    <x v="10"/>
    <x v="0"/>
    <x v="0"/>
  </r>
  <r>
    <n v="5084"/>
    <n v="4951"/>
    <m/>
    <x v="3"/>
    <n v="11"/>
    <n v="1696"/>
    <n v="-1"/>
    <n v="6784"/>
    <n v="-1"/>
    <n v="30.977754855746198"/>
    <n v="-1"/>
    <n v="114.83347737664999"/>
    <n v="-1"/>
    <n v="98.944182767835201"/>
    <n v="-1"/>
    <n v="0.53078103903392204"/>
    <n v="-1"/>
    <x v="10"/>
    <x v="0"/>
    <x v="0"/>
  </r>
  <r>
    <n v="5084"/>
    <n v="4953"/>
    <m/>
    <x v="3"/>
    <n v="11"/>
    <n v="190"/>
    <n v="-1"/>
    <n v="760"/>
    <n v="-1"/>
    <n v="37.143404051878299"/>
    <n v="-1"/>
    <n v="17.674427835786101"/>
    <n v="-1"/>
    <n v="15.173550590921"/>
    <n v="-1"/>
    <n v="4.2709243548236202"/>
    <n v="-1"/>
    <x v="10"/>
    <x v="0"/>
    <x v="0"/>
  </r>
  <r>
    <n v="5084"/>
    <n v="4954"/>
    <m/>
    <x v="3"/>
    <n v="11"/>
    <n v="115"/>
    <n v="-1"/>
    <n v="460"/>
    <n v="-1"/>
    <n v="42.052316749503397"/>
    <n v="-1"/>
    <n v="16.287699688065199"/>
    <n v="-1"/>
    <n v="16.855008923863899"/>
    <n v="-1"/>
    <n v="7.7750098576909501"/>
    <n v="-1"/>
    <x v="10"/>
    <x v="0"/>
    <x v="0"/>
  </r>
  <r>
    <n v="5084"/>
    <n v="6357"/>
    <m/>
    <x v="3"/>
    <n v="11"/>
    <n v="230"/>
    <n v="-1"/>
    <n v="920"/>
    <n v="-1"/>
    <n v="42.7530651162567"/>
    <n v="-1"/>
    <n v="20.779175166008699"/>
    <n v="-1"/>
    <n v="18.554667540265601"/>
    <n v="-1"/>
    <n v="3.9285256245517499"/>
    <n v="-1"/>
    <x v="10"/>
    <x v="0"/>
    <x v="0"/>
  </r>
  <r>
    <n v="5084"/>
    <n v="6368"/>
    <m/>
    <x v="3"/>
    <n v="11"/>
    <n v="461"/>
    <n v="-1"/>
    <n v="1844"/>
    <n v="-1"/>
    <n v="12.3841048225548"/>
    <n v="-1"/>
    <n v="107.17405488384399"/>
    <n v="-1"/>
    <n v="92.384855410985907"/>
    <n v="-1"/>
    <n v="1.9511451880130299"/>
    <n v="-1"/>
    <x v="10"/>
    <x v="0"/>
    <x v="0"/>
  </r>
  <r>
    <n v="5084"/>
    <n v="6639"/>
    <m/>
    <x v="3"/>
    <n v="11"/>
    <n v="104"/>
    <n v="-1"/>
    <n v="416"/>
    <n v="-1"/>
    <n v="38.933781215698801"/>
    <n v="-1"/>
    <n v="10.76941632394"/>
    <n v="-1"/>
    <n v="6.2639513364466497"/>
    <n v="-1"/>
    <n v="8.6600728853031708"/>
    <n v="-1"/>
    <x v="10"/>
    <x v="1"/>
    <x v="0"/>
  </r>
  <r>
    <n v="5084"/>
    <n v="6640"/>
    <m/>
    <x v="3"/>
    <n v="11"/>
    <n v="702"/>
    <n v="-1"/>
    <n v="2808"/>
    <n v="-1"/>
    <n v="13.078365417130399"/>
    <n v="-1"/>
    <n v="151.90328938518999"/>
    <n v="-1"/>
    <n v="91.920650741923296"/>
    <n v="-1"/>
    <n v="1.2809502064668501"/>
    <n v="-1"/>
    <x v="10"/>
    <x v="2"/>
    <x v="0"/>
  </r>
  <r>
    <n v="5084"/>
    <n v="6641"/>
    <m/>
    <x v="3"/>
    <n v="11"/>
    <n v="106"/>
    <n v="-1"/>
    <n v="424"/>
    <n v="-1"/>
    <n v="29.244615893069199"/>
    <n v="-1"/>
    <n v="55.707025598544703"/>
    <n v="-1"/>
    <n v="37.948598820111002"/>
    <n v="-1"/>
    <n v="8.2527872333173704"/>
    <n v="-1"/>
    <x v="10"/>
    <x v="3"/>
    <x v="0"/>
  </r>
  <r>
    <n v="5084"/>
    <n v="6642"/>
    <m/>
    <x v="3"/>
    <n v="11"/>
    <n v="512"/>
    <n v="-1"/>
    <n v="2048"/>
    <n v="-1"/>
    <n v="37.009448345680603"/>
    <n v="-1"/>
    <n v="45.094482755535601"/>
    <n v="-1"/>
    <n v="26.508429705921898"/>
    <n v="-1"/>
    <n v="1.76022727146863"/>
    <n v="-1"/>
    <x v="10"/>
    <x v="4"/>
    <x v="0"/>
  </r>
  <r>
    <n v="5084"/>
    <n v="6644"/>
    <m/>
    <x v="3"/>
    <n v="11"/>
    <n v="1079"/>
    <n v="-1"/>
    <n v="4316"/>
    <n v="-1"/>
    <n v="31.507993294811499"/>
    <n v="-1"/>
    <n v="110.295153952513"/>
    <n v="-1"/>
    <n v="64.149426256649804"/>
    <n v="-1"/>
    <n v="0.83401743164934905"/>
    <n v="-1"/>
    <x v="10"/>
    <x v="19"/>
    <x v="0"/>
  </r>
  <r>
    <n v="5084"/>
    <n v="6645"/>
    <m/>
    <x v="3"/>
    <n v="11"/>
    <n v="628"/>
    <n v="-1"/>
    <n v="2512"/>
    <n v="-1"/>
    <n v="54.3777430479944"/>
    <n v="-1"/>
    <n v="43.276312814203401"/>
    <n v="-1"/>
    <n v="26.649196354298901"/>
    <n v="-1"/>
    <n v="1.4337021437545101"/>
    <n v="-1"/>
    <x v="10"/>
    <x v="21"/>
    <x v="0"/>
  </r>
  <r>
    <n v="5084"/>
    <n v="6646"/>
    <m/>
    <x v="3"/>
    <n v="11"/>
    <n v="716"/>
    <n v="-1"/>
    <n v="2864"/>
    <n v="-1"/>
    <n v="44.228943155310901"/>
    <n v="-1"/>
    <n v="59.828865544137798"/>
    <n v="-1"/>
    <n v="34.7804808679819"/>
    <n v="-1"/>
    <n v="1.25721089335799"/>
    <n v="-1"/>
    <x v="10"/>
    <x v="18"/>
    <x v="0"/>
  </r>
  <r>
    <n v="5084"/>
    <n v="6647"/>
    <m/>
    <x v="3"/>
    <n v="11"/>
    <n v="365"/>
    <n v="-1"/>
    <n v="1460"/>
    <n v="-1"/>
    <n v="54.828408799604198"/>
    <n v="-1"/>
    <n v="26.530819426052801"/>
    <n v="-1"/>
    <n v="15.441108789206201"/>
    <n v="-1"/>
    <n v="2.4646842801953701"/>
    <n v="-1"/>
    <x v="10"/>
    <x v="17"/>
    <x v="0"/>
  </r>
  <r>
    <n v="5084"/>
    <n v="6760"/>
    <m/>
    <x v="3"/>
    <n v="11"/>
    <n v="673"/>
    <n v="-1"/>
    <n v="2692"/>
    <n v="-1"/>
    <n v="11.7970290784061"/>
    <n v="-1"/>
    <n v="159.22895401760201"/>
    <n v="-1"/>
    <n v="93.233752149932997"/>
    <n v="-1"/>
    <n v="1.3373857571893499"/>
    <n v="-1"/>
    <x v="10"/>
    <x v="16"/>
    <x v="0"/>
  </r>
  <r>
    <n v="5084"/>
    <n v="6761"/>
    <m/>
    <x v="3"/>
    <n v="11"/>
    <n v="1694"/>
    <n v="-1"/>
    <n v="6776"/>
    <n v="-1"/>
    <n v="33.013326351499103"/>
    <n v="-1"/>
    <n v="162.15768093780599"/>
    <n v="-1"/>
    <n v="96.008520798719204"/>
    <n v="-1"/>
    <n v="0.53311479827693597"/>
    <n v="-1"/>
    <x v="10"/>
    <x v="20"/>
    <x v="0"/>
  </r>
  <r>
    <n v="5084"/>
    <n v="6762"/>
    <m/>
    <x v="3"/>
    <n v="11"/>
    <n v="104"/>
    <n v="-1"/>
    <n v="416"/>
    <n v="-1"/>
    <n v="38.933781215698801"/>
    <n v="-1"/>
    <n v="10.76941632394"/>
    <n v="-1"/>
    <n v="6.2639513364466497"/>
    <n v="-1"/>
    <n v="8.6600728853031708"/>
    <n v="-1"/>
    <x v="10"/>
    <x v="6"/>
    <x v="0"/>
  </r>
  <r>
    <n v="5084"/>
    <n v="6763"/>
    <m/>
    <x v="3"/>
    <n v="11"/>
    <n v="492"/>
    <n v="-1"/>
    <n v="1968"/>
    <n v="-1"/>
    <n v="36.936799548497497"/>
    <n v="-1"/>
    <n v="43.224448681247097"/>
    <n v="-1"/>
    <n v="25.326145761791299"/>
    <n v="-1"/>
    <n v="1.8005142016503299"/>
    <n v="-1"/>
    <x v="10"/>
    <x v="7"/>
    <x v="0"/>
  </r>
  <r>
    <n v="5084"/>
    <n v="6764"/>
    <m/>
    <x v="3"/>
    <n v="11"/>
    <n v="126"/>
    <n v="-1"/>
    <n v="504"/>
    <n v="-1"/>
    <n v="39.256781763082799"/>
    <n v="-1"/>
    <n v="12.3859629889504"/>
    <n v="-1"/>
    <n v="7.1811127574627598"/>
    <n v="-1"/>
    <n v="7.0472972432180097"/>
    <n v="-1"/>
    <x v="10"/>
    <x v="8"/>
    <x v="0"/>
  </r>
  <r>
    <n v="5084"/>
    <n v="6765"/>
    <m/>
    <x v="3"/>
    <n v="11"/>
    <n v="93"/>
    <n v="-1"/>
    <n v="372"/>
    <n v="-1"/>
    <n v="16.963233940847701"/>
    <n v="-1"/>
    <n v="123.75329209808299"/>
    <n v="-1"/>
    <n v="73.118327587691098"/>
    <n v="-1"/>
    <n v="9.3251343642744402"/>
    <n v="-1"/>
    <x v="10"/>
    <x v="9"/>
    <x v="0"/>
  </r>
  <r>
    <n v="5084"/>
    <n v="6767"/>
    <m/>
    <x v="3"/>
    <n v="11"/>
    <n v="110"/>
    <n v="-1"/>
    <n v="440"/>
    <n v="-1"/>
    <n v="46.636359594694902"/>
    <n v="-1"/>
    <n v="9.0487963254030603"/>
    <n v="-1"/>
    <n v="6.1253179465052501"/>
    <n v="-1"/>
    <n v="8.2251787588654501"/>
    <n v="-1"/>
    <x v="10"/>
    <x v="10"/>
    <x v="0"/>
  </r>
  <r>
    <n v="5084"/>
    <n v="6768"/>
    <m/>
    <x v="3"/>
    <n v="11"/>
    <n v="190"/>
    <n v="-1"/>
    <n v="760"/>
    <n v="-1"/>
    <n v="36.621500742929001"/>
    <n v="-1"/>
    <n v="22.170545885924898"/>
    <n v="-1"/>
    <n v="13.047434359345701"/>
    <n v="-1"/>
    <n v="4.2674377879463501"/>
    <n v="-1"/>
    <x v="10"/>
    <x v="11"/>
    <x v="0"/>
  </r>
  <r>
    <n v="5084"/>
    <n v="6770"/>
    <m/>
    <x v="3"/>
    <n v="11"/>
    <n v="494"/>
    <n v="-1"/>
    <n v="1976"/>
    <n v="-1"/>
    <n v="4.8639811784793299"/>
    <n v="-1"/>
    <n v="172.70390065494399"/>
    <n v="-1"/>
    <n v="100"/>
    <n v="-1"/>
    <n v="1.81791179878992"/>
    <n v="-1"/>
    <x v="10"/>
    <x v="15"/>
    <x v="0"/>
  </r>
  <r>
    <n v="5084"/>
    <n v="6775"/>
    <m/>
    <x v="3"/>
    <n v="11"/>
    <n v="129"/>
    <n v="-1"/>
    <n v="516"/>
    <n v="-1"/>
    <n v="38.548530197938298"/>
    <n v="-1"/>
    <n v="13.539672594290399"/>
    <n v="-1"/>
    <n v="7.87887510906448"/>
    <n v="-1"/>
    <n v="6.9702136903514296"/>
    <n v="-1"/>
    <x v="10"/>
    <x v="12"/>
    <x v="0"/>
  </r>
  <r>
    <n v="5084"/>
    <n v="6776"/>
    <m/>
    <x v="3"/>
    <n v="11"/>
    <n v="126"/>
    <n v="-1"/>
    <n v="504"/>
    <n v="-1"/>
    <n v="39.365809255514797"/>
    <n v="-1"/>
    <n v="12.358222304616"/>
    <n v="-1"/>
    <n v="7.1650293102288396"/>
    <n v="-1"/>
    <n v="7.0480476687900202"/>
    <n v="-1"/>
    <x v="10"/>
    <x v="13"/>
    <x v="0"/>
  </r>
  <r>
    <n v="5084"/>
    <n v="6777"/>
    <m/>
    <x v="3"/>
    <n v="11"/>
    <n v="192"/>
    <n v="-1"/>
    <n v="768"/>
    <n v="-1"/>
    <n v="37.131036038273301"/>
    <n v="-1"/>
    <n v="18.977867685715999"/>
    <n v="-1"/>
    <n v="11.157505682598901"/>
    <n v="-1"/>
    <n v="4.6742720274162801"/>
    <n v="-1"/>
    <x v="10"/>
    <x v="14"/>
    <x v="0"/>
  </r>
  <r>
    <n v="5084"/>
    <n v="2959"/>
    <m/>
    <x v="3"/>
    <n v="12"/>
    <n v="217"/>
    <n v="-1"/>
    <n v="868"/>
    <n v="-1"/>
    <n v="46.428839898755797"/>
    <n v="-1"/>
    <n v="17.926482615949801"/>
    <n v="-1"/>
    <n v="15.995242815790601"/>
    <n v="-1"/>
    <n v="4.1284480770897396"/>
    <n v="-1"/>
    <x v="11"/>
    <x v="0"/>
    <x v="0"/>
  </r>
  <r>
    <n v="5084"/>
    <n v="3659"/>
    <m/>
    <x v="3"/>
    <n v="12"/>
    <n v="546"/>
    <n v="-1"/>
    <n v="2184"/>
    <n v="-1"/>
    <n v="36.996515701213397"/>
    <n v="-1"/>
    <n v="43.2362845019193"/>
    <n v="-1"/>
    <n v="37.463705037048499"/>
    <n v="-1"/>
    <n v="1.6444472162620101"/>
    <n v="-1"/>
    <x v="11"/>
    <x v="0"/>
    <x v="0"/>
  </r>
  <r>
    <n v="5084"/>
    <n v="3660"/>
    <m/>
    <x v="3"/>
    <n v="12"/>
    <n v="1735"/>
    <n v="-1"/>
    <n v="6940"/>
    <n v="-1"/>
    <n v="33.138132053146599"/>
    <n v="-1"/>
    <n v="116.049932950168"/>
    <n v="-1"/>
    <n v="99.921703578030801"/>
    <n v="-1"/>
    <n v="0.51938628764832295"/>
    <n v="-1"/>
    <x v="11"/>
    <x v="0"/>
    <x v="0"/>
  </r>
  <r>
    <n v="5084"/>
    <n v="4524"/>
    <m/>
    <x v="3"/>
    <n v="12"/>
    <n v="441"/>
    <n v="-1"/>
    <n v="1764"/>
    <n v="-1"/>
    <n v="27.449909911112801"/>
    <n v="-1"/>
    <n v="80.375994537866703"/>
    <n v="-1"/>
    <n v="70.025536315051198"/>
    <n v="-1"/>
    <n v="1.9874391489710399"/>
    <n v="-1"/>
    <x v="11"/>
    <x v="0"/>
    <x v="0"/>
  </r>
  <r>
    <n v="5084"/>
    <n v="4949"/>
    <m/>
    <x v="3"/>
    <n v="12"/>
    <n v="474"/>
    <n v="-1"/>
    <n v="1896"/>
    <n v="-1"/>
    <n v="6.6415180962047202"/>
    <n v="-1"/>
    <n v="117.248327666351"/>
    <n v="-1"/>
    <n v="100"/>
    <n v="-1"/>
    <n v="1.8940939943663999"/>
    <n v="-1"/>
    <x v="11"/>
    <x v="0"/>
    <x v="0"/>
  </r>
  <r>
    <n v="5084"/>
    <n v="4950"/>
    <m/>
    <x v="3"/>
    <n v="12"/>
    <n v="1717"/>
    <n v="-1"/>
    <n v="6868"/>
    <n v="-1"/>
    <n v="30.8999383208476"/>
    <n v="-1"/>
    <n v="116.125532692409"/>
    <n v="-1"/>
    <n v="99.952850256715195"/>
    <n v="-1"/>
    <n v="0.52409411373175097"/>
    <n v="-1"/>
    <x v="11"/>
    <x v="0"/>
    <x v="0"/>
  </r>
  <r>
    <n v="5084"/>
    <n v="4951"/>
    <m/>
    <x v="3"/>
    <n v="12"/>
    <n v="1744"/>
    <n v="-1"/>
    <n v="6976"/>
    <n v="-1"/>
    <n v="32.150073267946098"/>
    <n v="-1"/>
    <n v="114.106862570299"/>
    <n v="-1"/>
    <n v="98.2383188268971"/>
    <n v="-1"/>
    <n v="0.51604358637634595"/>
    <n v="-1"/>
    <x v="11"/>
    <x v="0"/>
    <x v="0"/>
  </r>
  <r>
    <n v="5084"/>
    <n v="4953"/>
    <m/>
    <x v="3"/>
    <n v="12"/>
    <n v="244"/>
    <n v="-1"/>
    <n v="976"/>
    <n v="-1"/>
    <n v="35.785054116637902"/>
    <n v="-1"/>
    <n v="22.758589829259002"/>
    <n v="-1"/>
    <n v="19.512437287818901"/>
    <n v="-1"/>
    <n v="3.5672604757590598"/>
    <n v="-1"/>
    <x v="11"/>
    <x v="0"/>
    <x v="0"/>
  </r>
  <r>
    <n v="5084"/>
    <n v="4954"/>
    <m/>
    <x v="3"/>
    <n v="12"/>
    <n v="80"/>
    <n v="-1"/>
    <n v="320"/>
    <n v="-1"/>
    <n v="44.561372022049703"/>
    <n v="-1"/>
    <n v="7.7043025321310399"/>
    <n v="-1"/>
    <n v="7.7730096461760096"/>
    <n v="-1"/>
    <n v="11.2704396136775"/>
    <n v="-1"/>
    <x v="11"/>
    <x v="0"/>
    <x v="0"/>
  </r>
  <r>
    <n v="5084"/>
    <n v="6357"/>
    <m/>
    <x v="3"/>
    <n v="12"/>
    <n v="219"/>
    <n v="-1"/>
    <n v="876"/>
    <n v="-1"/>
    <n v="42.515100325859798"/>
    <n v="-1"/>
    <n v="20.4607351300915"/>
    <n v="-1"/>
    <n v="17.9940305321749"/>
    <n v="-1"/>
    <n v="3.9965531522419702"/>
    <n v="-1"/>
    <x v="11"/>
    <x v="0"/>
    <x v="0"/>
  </r>
  <r>
    <n v="5084"/>
    <n v="6368"/>
    <m/>
    <x v="3"/>
    <n v="12"/>
    <n v="487"/>
    <n v="-1"/>
    <n v="1948"/>
    <n v="-1"/>
    <n v="13.680374961049999"/>
    <n v="-1"/>
    <n v="105.64440143887001"/>
    <n v="-1"/>
    <n v="91.154795213749495"/>
    <n v="-1"/>
    <n v="1.84837838758793"/>
    <n v="-1"/>
    <x v="11"/>
    <x v="0"/>
    <x v="0"/>
  </r>
  <r>
    <n v="5084"/>
    <n v="6639"/>
    <m/>
    <x v="3"/>
    <n v="12"/>
    <n v="121"/>
    <n v="-1"/>
    <n v="484"/>
    <n v="-1"/>
    <n v="38.951110804550403"/>
    <n v="-1"/>
    <n v="12.538669566572301"/>
    <n v="-1"/>
    <n v="7.2697866412305903"/>
    <n v="-1"/>
    <n v="7.3832096978462802"/>
    <n v="-1"/>
    <x v="11"/>
    <x v="1"/>
    <x v="0"/>
  </r>
  <r>
    <n v="5084"/>
    <n v="6640"/>
    <m/>
    <x v="3"/>
    <n v="12"/>
    <n v="714"/>
    <n v="-1"/>
    <n v="2856"/>
    <n v="-1"/>
    <n v="13.1248700492624"/>
    <n v="-1"/>
    <n v="149.65349598500401"/>
    <n v="-1"/>
    <n v="89.476308414540298"/>
    <n v="-1"/>
    <n v="1.25833501986375"/>
    <n v="-1"/>
    <x v="11"/>
    <x v="2"/>
    <x v="0"/>
  </r>
  <r>
    <n v="5084"/>
    <n v="6641"/>
    <m/>
    <x v="3"/>
    <n v="12"/>
    <n v="84"/>
    <n v="-1"/>
    <n v="336"/>
    <n v="-1"/>
    <n v="31.2407343063608"/>
    <n v="-1"/>
    <n v="42.788366349705498"/>
    <n v="-1"/>
    <n v="27.589204669006801"/>
    <n v="-1"/>
    <n v="10.608540965627601"/>
    <n v="-1"/>
    <x v="11"/>
    <x v="3"/>
    <x v="0"/>
  </r>
  <r>
    <n v="5084"/>
    <n v="6642"/>
    <m/>
    <x v="3"/>
    <n v="12"/>
    <n v="543"/>
    <n v="-1"/>
    <n v="2172"/>
    <n v="-1"/>
    <n v="35.8075368251193"/>
    <n v="-1"/>
    <n v="49.617056822591998"/>
    <n v="-1"/>
    <n v="29.5330337442477"/>
    <n v="-1"/>
    <n v="1.6527478850423201"/>
    <n v="-1"/>
    <x v="11"/>
    <x v="4"/>
    <x v="0"/>
  </r>
  <r>
    <n v="5084"/>
    <n v="6644"/>
    <m/>
    <x v="3"/>
    <n v="12"/>
    <n v="1079"/>
    <n v="-1"/>
    <n v="4316"/>
    <n v="-1"/>
    <n v="31.3054876567994"/>
    <n v="-1"/>
    <n v="107.152024195463"/>
    <n v="-1"/>
    <n v="62.101301650584801"/>
    <n v="-1"/>
    <n v="0.83388211380993704"/>
    <n v="-1"/>
    <x v="11"/>
    <x v="19"/>
    <x v="0"/>
  </r>
  <r>
    <n v="5084"/>
    <n v="6645"/>
    <m/>
    <x v="3"/>
    <n v="12"/>
    <n v="649"/>
    <n v="-1"/>
    <n v="2596"/>
    <n v="-1"/>
    <n v="53.315208039889498"/>
    <n v="-1"/>
    <n v="44.3202087550046"/>
    <n v="-1"/>
    <n v="27.065621649909101"/>
    <n v="-1"/>
    <n v="1.38293576800956"/>
    <n v="-1"/>
    <x v="11"/>
    <x v="21"/>
    <x v="0"/>
  </r>
  <r>
    <n v="5084"/>
    <n v="6646"/>
    <m/>
    <x v="3"/>
    <n v="12"/>
    <n v="699"/>
    <n v="-1"/>
    <n v="2796"/>
    <n v="-1"/>
    <n v="44.380804929426397"/>
    <n v="-1"/>
    <n v="58.472535424213"/>
    <n v="-1"/>
    <n v="33.909395706892902"/>
    <n v="-1"/>
    <n v="1.2852477069256001"/>
    <n v="-1"/>
    <x v="11"/>
    <x v="18"/>
    <x v="0"/>
  </r>
  <r>
    <n v="5084"/>
    <n v="6647"/>
    <m/>
    <x v="3"/>
    <n v="12"/>
    <n v="377"/>
    <n v="-1"/>
    <n v="1508"/>
    <n v="-1"/>
    <n v="54.880683308837"/>
    <n v="-1"/>
    <n v="27.575844506434098"/>
    <n v="-1"/>
    <n v="15.990494122454299"/>
    <n v="-1"/>
    <n v="2.3842473219358302"/>
    <n v="-1"/>
    <x v="11"/>
    <x v="17"/>
    <x v="0"/>
  </r>
  <r>
    <n v="5084"/>
    <n v="6760"/>
    <m/>
    <x v="3"/>
    <n v="12"/>
    <n v="697"/>
    <n v="-1"/>
    <n v="2788"/>
    <n v="-1"/>
    <n v="12.3157793388702"/>
    <n v="-1"/>
    <n v="157.86044159622"/>
    <n v="-1"/>
    <n v="91.800218979884306"/>
    <n v="-1"/>
    <n v="1.29151458273118"/>
    <n v="-1"/>
    <x v="11"/>
    <x v="16"/>
    <x v="0"/>
  </r>
  <r>
    <n v="5084"/>
    <n v="6761"/>
    <m/>
    <x v="3"/>
    <n v="12"/>
    <n v="1737"/>
    <n v="-1"/>
    <n v="6948"/>
    <n v="-1"/>
    <n v="33.302370273300603"/>
    <n v="-1"/>
    <n v="158.54863360984601"/>
    <n v="-1"/>
    <n v="93.717179435568298"/>
    <n v="-1"/>
    <n v="0.52135038307824999"/>
    <n v="-1"/>
    <x v="11"/>
    <x v="20"/>
    <x v="0"/>
  </r>
  <r>
    <n v="5084"/>
    <n v="6762"/>
    <m/>
    <x v="3"/>
    <n v="12"/>
    <n v="121"/>
    <n v="-1"/>
    <n v="484"/>
    <n v="-1"/>
    <n v="38.951110804550403"/>
    <n v="-1"/>
    <n v="12.538669566572301"/>
    <n v="-1"/>
    <n v="7.2697866412305903"/>
    <n v="-1"/>
    <n v="7.3832096978462802"/>
    <n v="-1"/>
    <x v="11"/>
    <x v="6"/>
    <x v="0"/>
  </r>
  <r>
    <n v="5084"/>
    <n v="6763"/>
    <m/>
    <x v="3"/>
    <n v="12"/>
    <n v="551"/>
    <n v="-1"/>
    <n v="2204"/>
    <n v="-1"/>
    <n v="36.518638491845799"/>
    <n v="-1"/>
    <n v="48.2360016140357"/>
    <n v="-1"/>
    <n v="28.916838852088901"/>
    <n v="-1"/>
    <n v="1.59898117652825"/>
    <n v="-1"/>
    <x v="11"/>
    <x v="7"/>
    <x v="0"/>
  </r>
  <r>
    <n v="5084"/>
    <n v="6764"/>
    <m/>
    <x v="3"/>
    <n v="12"/>
    <n v="147"/>
    <n v="-1"/>
    <n v="588"/>
    <n v="-1"/>
    <n v="38.789868765648201"/>
    <n v="-1"/>
    <n v="14.701397873618101"/>
    <n v="-1"/>
    <n v="8.5448105478385905"/>
    <n v="-1"/>
    <n v="6.0435926678360996"/>
    <n v="-1"/>
    <x v="11"/>
    <x v="8"/>
    <x v="0"/>
  </r>
  <r>
    <n v="5084"/>
    <n v="6765"/>
    <m/>
    <x v="3"/>
    <n v="12"/>
    <n v="110"/>
    <n v="-1"/>
    <n v="440"/>
    <n v="-1"/>
    <n v="14.9112760078244"/>
    <n v="-1"/>
    <n v="152.356838125232"/>
    <n v="-1"/>
    <n v="88.945257918220605"/>
    <n v="-1"/>
    <n v="8.1670680147904893"/>
    <n v="-1"/>
    <x v="11"/>
    <x v="9"/>
    <x v="0"/>
  </r>
  <r>
    <n v="5084"/>
    <n v="6767"/>
    <m/>
    <x v="3"/>
    <n v="12"/>
    <n v="82"/>
    <n v="-1"/>
    <n v="328"/>
    <n v="-1"/>
    <n v="47.1383760653842"/>
    <n v="-1"/>
    <n v="6.6583958120817099"/>
    <n v="-1"/>
    <n v="4.4359184150204598"/>
    <n v="-1"/>
    <n v="9.8386537123521798"/>
    <n v="-1"/>
    <x v="11"/>
    <x v="10"/>
    <x v="0"/>
  </r>
  <r>
    <n v="5084"/>
    <n v="6768"/>
    <m/>
    <x v="3"/>
    <n v="12"/>
    <n v="247"/>
    <n v="-1"/>
    <n v="988"/>
    <n v="-1"/>
    <n v="34.837339956862699"/>
    <n v="-1"/>
    <n v="28.928162022120301"/>
    <n v="-1"/>
    <n v="16.984652693541602"/>
    <n v="-1"/>
    <n v="3.6393037953704499"/>
    <n v="-1"/>
    <x v="11"/>
    <x v="11"/>
    <x v="0"/>
  </r>
  <r>
    <n v="5084"/>
    <n v="6770"/>
    <m/>
    <x v="3"/>
    <n v="12"/>
    <n v="492"/>
    <n v="-1"/>
    <n v="1968"/>
    <n v="-1"/>
    <n v="5.0066991993852898"/>
    <n v="-1"/>
    <n v="171.79012196660099"/>
    <n v="-1"/>
    <n v="100"/>
    <n v="-1"/>
    <n v="1.82874089555164"/>
    <n v="-1"/>
    <x v="11"/>
    <x v="15"/>
    <x v="0"/>
  </r>
  <r>
    <n v="5084"/>
    <n v="6775"/>
    <m/>
    <x v="3"/>
    <n v="12"/>
    <n v="121"/>
    <n v="-1"/>
    <n v="484"/>
    <n v="-1"/>
    <n v="38.247306149304201"/>
    <n v="-1"/>
    <n v="12.815896305244801"/>
    <n v="-1"/>
    <n v="7.4420026909283896"/>
    <n v="-1"/>
    <n v="7.3949149134426202"/>
    <n v="-1"/>
    <x v="11"/>
    <x v="12"/>
    <x v="0"/>
  </r>
  <r>
    <n v="5084"/>
    <n v="6776"/>
    <m/>
    <x v="3"/>
    <n v="12"/>
    <n v="147"/>
    <n v="-1"/>
    <n v="588"/>
    <n v="-1"/>
    <n v="38.972784654687104"/>
    <n v="-1"/>
    <n v="14.641309456966299"/>
    <n v="-1"/>
    <n v="8.5098856964181593"/>
    <n v="-1"/>
    <n v="6.0433235881774099"/>
    <n v="-1"/>
    <x v="11"/>
    <x v="13"/>
    <x v="0"/>
  </r>
  <r>
    <n v="5084"/>
    <n v="6777"/>
    <m/>
    <x v="3"/>
    <n v="12"/>
    <n v="245"/>
    <n v="-1"/>
    <n v="980"/>
    <n v="-1"/>
    <n v="36.678337682699599"/>
    <n v="-1"/>
    <n v="24.9322037087335"/>
    <n v="-1"/>
    <n v="14.6435386221105"/>
    <n v="-1"/>
    <n v="3.5430265489041601"/>
    <n v="-1"/>
    <x v="11"/>
    <x v="14"/>
    <x v="0"/>
  </r>
  <r>
    <n v="5084"/>
    <n v="2959"/>
    <m/>
    <x v="3"/>
    <n v="0"/>
    <n v="2976"/>
    <n v="-1"/>
    <n v="992"/>
    <n v="-1"/>
    <n v="47.036346050735702"/>
    <n v="-1"/>
    <n v="19.737147343715801"/>
    <n v="-1"/>
    <n v="17.859517624855801"/>
    <n v="-1"/>
    <n v="3.60920182304001"/>
    <n v="-1"/>
    <x v="12"/>
    <x v="0"/>
    <x v="0"/>
  </r>
  <r>
    <n v="5084"/>
    <n v="3659"/>
    <m/>
    <x v="3"/>
    <n v="0"/>
    <n v="6214"/>
    <n v="-1"/>
    <n v="2071.3333333333298"/>
    <n v="-1"/>
    <n v="37.960206129388901"/>
    <n v="-1"/>
    <n v="42.523021380304598"/>
    <n v="-1"/>
    <n v="37.331077875743503"/>
    <n v="-1"/>
    <n v="1.7345080760432801"/>
    <n v="-1"/>
    <x v="12"/>
    <x v="0"/>
    <x v="0"/>
  </r>
  <r>
    <n v="5084"/>
    <n v="3660"/>
    <m/>
    <x v="3"/>
    <n v="0"/>
    <n v="20547"/>
    <n v="-1"/>
    <n v="6849"/>
    <n v="-1"/>
    <n v="36.980755239122601"/>
    <n v="-1"/>
    <n v="107.98843129249499"/>
    <n v="-1"/>
    <n v="93.950049356874501"/>
    <n v="-1"/>
    <n v="0.52597317765785201"/>
    <n v="-1"/>
    <x v="12"/>
    <x v="0"/>
    <x v="0"/>
  </r>
  <r>
    <n v="5084"/>
    <n v="4524"/>
    <m/>
    <x v="3"/>
    <n v="0"/>
    <n v="5032"/>
    <n v="-1"/>
    <n v="1677.3333333333301"/>
    <n v="-1"/>
    <n v="27.059247585170802"/>
    <n v="-1"/>
    <n v="82.374371410140498"/>
    <n v="-1"/>
    <n v="72.536460238598593"/>
    <n v="-1"/>
    <n v="2.0938401441634502"/>
    <n v="-1"/>
    <x v="12"/>
    <x v="0"/>
    <x v="0"/>
  </r>
  <r>
    <n v="5084"/>
    <n v="4949"/>
    <m/>
    <x v="3"/>
    <n v="0"/>
    <n v="7788"/>
    <n v="-1"/>
    <n v="2596"/>
    <n v="-1"/>
    <n v="31.411571887206499"/>
    <n v="-1"/>
    <n v="83.876892617425895"/>
    <n v="-1"/>
    <n v="71.576587305394497"/>
    <n v="-1"/>
    <n v="1.38389716259597"/>
    <n v="-1"/>
    <x v="12"/>
    <x v="0"/>
    <x v="0"/>
  </r>
  <r>
    <n v="5084"/>
    <n v="4950"/>
    <m/>
    <x v="3"/>
    <n v="0"/>
    <n v="20472"/>
    <n v="-1"/>
    <n v="6824"/>
    <n v="-1"/>
    <n v="34.494340726551201"/>
    <n v="-1"/>
    <n v="108.604974440227"/>
    <n v="-1"/>
    <n v="94.5005254616689"/>
    <n v="-1"/>
    <n v="0.52773273189945102"/>
    <n v="-1"/>
    <x v="12"/>
    <x v="0"/>
    <x v="0"/>
  </r>
  <r>
    <n v="5084"/>
    <n v="4951"/>
    <m/>
    <x v="3"/>
    <n v="0"/>
    <n v="20610"/>
    <n v="-1"/>
    <n v="6870"/>
    <n v="-1"/>
    <n v="35.797372160750797"/>
    <n v="-1"/>
    <n v="107.915277824784"/>
    <n v="-1"/>
    <n v="93.8823553593745"/>
    <n v="-1"/>
    <n v="0.52429349355452504"/>
    <n v="-1"/>
    <x v="12"/>
    <x v="0"/>
    <x v="0"/>
  </r>
  <r>
    <n v="5084"/>
    <n v="4953"/>
    <m/>
    <x v="3"/>
    <n v="0"/>
    <n v="2768"/>
    <n v="-1"/>
    <n v="922.66666666666697"/>
    <n v="-1"/>
    <n v="36.323088763403703"/>
    <n v="-1"/>
    <n v="23.124532696781799"/>
    <n v="-1"/>
    <n v="19.8761246992478"/>
    <n v="-1"/>
    <n v="3.75815380154613"/>
    <n v="-1"/>
    <x v="12"/>
    <x v="0"/>
    <x v="0"/>
  </r>
  <r>
    <n v="5084"/>
    <n v="4954"/>
    <m/>
    <x v="3"/>
    <n v="0"/>
    <n v="1421"/>
    <n v="-1"/>
    <n v="473.66666666666703"/>
    <n v="-1"/>
    <n v="41.150598154646502"/>
    <n v="-1"/>
    <n v="22.397213265186799"/>
    <n v="-1"/>
    <n v="23.543082724245298"/>
    <n v="-1"/>
    <n v="7.4316507708067698"/>
    <n v="-1"/>
    <x v="12"/>
    <x v="0"/>
    <x v="0"/>
  </r>
  <r>
    <n v="5084"/>
    <n v="6357"/>
    <m/>
    <x v="3"/>
    <n v="0"/>
    <n v="2664"/>
    <n v="-1"/>
    <n v="888"/>
    <n v="-1"/>
    <n v="43.336591526910503"/>
    <n v="-1"/>
    <n v="19.747315027274499"/>
    <n v="-1"/>
    <n v="17.906941540249999"/>
    <n v="-1"/>
    <n v="3.9791725354529399"/>
    <n v="-1"/>
    <x v="12"/>
    <x v="0"/>
    <x v="0"/>
  </r>
  <r>
    <n v="5084"/>
    <n v="6368"/>
    <m/>
    <x v="3"/>
    <n v="0"/>
    <n v="5958"/>
    <n v="-1"/>
    <n v="1986"/>
    <n v="-1"/>
    <n v="25.0228299952777"/>
    <n v="-1"/>
    <n v="73.649873724337894"/>
    <n v="-1"/>
    <n v="64.498818069905994"/>
    <n v="-1"/>
    <n v="1.80561424938449"/>
    <n v="-1"/>
    <x v="12"/>
    <x v="0"/>
    <x v="0"/>
  </r>
  <r>
    <n v="5084"/>
    <n v="6639"/>
    <m/>
    <x v="3"/>
    <n v="0"/>
    <n v="1283"/>
    <n v="-1"/>
    <n v="427.66666666666703"/>
    <n v="-1"/>
    <n v="39.1369774719128"/>
    <n v="-1"/>
    <n v="11.713998750159201"/>
    <n v="-1"/>
    <n v="6.7896656986683004"/>
    <n v="-1"/>
    <n v="8.3227305883813294"/>
    <n v="-1"/>
    <x v="12"/>
    <x v="1"/>
    <x v="0"/>
  </r>
  <r>
    <n v="5084"/>
    <n v="6640"/>
    <m/>
    <x v="3"/>
    <n v="0"/>
    <n v="8502"/>
    <n v="-1"/>
    <n v="2834"/>
    <n v="-1"/>
    <n v="18.5228705558802"/>
    <n v="-1"/>
    <n v="131.44714091804201"/>
    <n v="-1"/>
    <n v="80.963495363353502"/>
    <n v="-1"/>
    <n v="1.26865504899933"/>
    <n v="-1"/>
    <x v="12"/>
    <x v="2"/>
    <x v="0"/>
  </r>
  <r>
    <n v="5084"/>
    <n v="6641"/>
    <m/>
    <x v="3"/>
    <n v="0"/>
    <n v="1418"/>
    <n v="-1"/>
    <n v="472.66666666666703"/>
    <n v="-1"/>
    <n v="30.4758300674224"/>
    <n v="-1"/>
    <n v="51.149335807178701"/>
    <n v="-1"/>
    <n v="35.132397897518103"/>
    <n v="-1"/>
    <n v="7.3824992155831799"/>
    <n v="-1"/>
    <x v="12"/>
    <x v="3"/>
    <x v="0"/>
  </r>
  <r>
    <n v="5084"/>
    <n v="6642"/>
    <m/>
    <x v="3"/>
    <n v="0"/>
    <n v="6203"/>
    <n v="-1"/>
    <n v="2067.6666666666702"/>
    <n v="-1"/>
    <n v="37.5132708868694"/>
    <n v="-1"/>
    <n v="45.989234928224803"/>
    <n v="-1"/>
    <n v="27.936233307292198"/>
    <n v="-1"/>
    <n v="1.74005742281092"/>
    <n v="-1"/>
    <x v="12"/>
    <x v="4"/>
    <x v="0"/>
  </r>
  <r>
    <n v="5084"/>
    <n v="6644"/>
    <m/>
    <x v="3"/>
    <n v="0"/>
    <n v="12626"/>
    <n v="-1"/>
    <n v="4208.6666666666697"/>
    <n v="-1"/>
    <n v="31.629458125335098"/>
    <n v="-1"/>
    <n v="107.673023190154"/>
    <n v="-1"/>
    <n v="62.4549673918781"/>
    <n v="-1"/>
    <n v="0.85495861753904601"/>
    <n v="-1"/>
    <x v="12"/>
    <x v="19"/>
    <x v="0"/>
  </r>
  <r>
    <n v="5084"/>
    <n v="6645"/>
    <m/>
    <x v="3"/>
    <n v="0"/>
    <n v="7812"/>
    <n v="-1"/>
    <n v="2604"/>
    <n v="-1"/>
    <n v="53.021363737678797"/>
    <n v="-1"/>
    <n v="45.309691649129697"/>
    <n v="-1"/>
    <n v="28.746407688722901"/>
    <n v="-1"/>
    <n v="1.38258294372072"/>
    <n v="-1"/>
    <x v="12"/>
    <x v="21"/>
    <x v="0"/>
  </r>
  <r>
    <n v="5084"/>
    <n v="6646"/>
    <m/>
    <x v="3"/>
    <n v="0"/>
    <n v="8363"/>
    <n v="-1"/>
    <n v="2787.6666666666702"/>
    <n v="-1"/>
    <n v="44.620835040723001"/>
    <n v="-1"/>
    <n v="58.250330500001198"/>
    <n v="-1"/>
    <n v="33.770003378378803"/>
    <n v="-1"/>
    <n v="1.2909373003522999"/>
    <n v="-1"/>
    <x v="12"/>
    <x v="18"/>
    <x v="0"/>
  </r>
  <r>
    <n v="5084"/>
    <n v="6647"/>
    <m/>
    <x v="3"/>
    <n v="0"/>
    <n v="4247"/>
    <n v="-1"/>
    <n v="1415.6666666666699"/>
    <n v="-1"/>
    <n v="54.770320259385699"/>
    <n v="-1"/>
    <n v="26.050503975438598"/>
    <n v="-1"/>
    <n v="15.127875820998799"/>
    <n v="-1"/>
    <n v="2.5313081758338201"/>
    <n v="-1"/>
    <x v="12"/>
    <x v="17"/>
    <x v="0"/>
  </r>
  <r>
    <n v="5084"/>
    <n v="6760"/>
    <m/>
    <x v="3"/>
    <n v="0"/>
    <n v="8341"/>
    <n v="-1"/>
    <n v="2780.3333333333298"/>
    <n v="-1"/>
    <n v="16.062787293975301"/>
    <n v="-1"/>
    <n v="146.47337366616799"/>
    <n v="-1"/>
    <n v="86.171687470607793"/>
    <n v="-1"/>
    <n v="1.2945320896202701"/>
    <n v="-1"/>
    <x v="12"/>
    <x v="16"/>
    <x v="0"/>
  </r>
  <r>
    <n v="5084"/>
    <n v="6761"/>
    <m/>
    <x v="3"/>
    <n v="0"/>
    <n v="20557"/>
    <n v="-1"/>
    <n v="6852.3333333333303"/>
    <n v="-1"/>
    <n v="37.162237631270699"/>
    <n v="-1"/>
    <n v="141.445970812447"/>
    <n v="-1"/>
    <n v="84.809497019975396"/>
    <n v="-1"/>
    <n v="0.52790073945928295"/>
    <n v="-1"/>
    <x v="12"/>
    <x v="20"/>
    <x v="0"/>
  </r>
  <r>
    <n v="5084"/>
    <n v="6762"/>
    <m/>
    <x v="3"/>
    <n v="0"/>
    <n v="1283"/>
    <n v="-1"/>
    <n v="427.66666666666703"/>
    <n v="-1"/>
    <n v="39.1369774719128"/>
    <n v="-1"/>
    <n v="11.713998750159201"/>
    <n v="-1"/>
    <n v="6.7896656986683004"/>
    <n v="-1"/>
    <n v="8.3227305883813294"/>
    <n v="-1"/>
    <x v="12"/>
    <x v="6"/>
    <x v="0"/>
  </r>
  <r>
    <n v="5084"/>
    <n v="6763"/>
    <m/>
    <x v="3"/>
    <n v="0"/>
    <n v="6225"/>
    <n v="-1"/>
    <n v="2075"/>
    <n v="-1"/>
    <n v="36.988505072111103"/>
    <n v="-1"/>
    <n v="47.450239919123597"/>
    <n v="-1"/>
    <n v="28.8485737980156"/>
    <n v="-1"/>
    <n v="1.7016043007096"/>
    <n v="-1"/>
    <x v="12"/>
    <x v="7"/>
    <x v="0"/>
  </r>
  <r>
    <n v="5084"/>
    <n v="6764"/>
    <m/>
    <x v="3"/>
    <n v="0"/>
    <n v="1252"/>
    <n v="-1"/>
    <n v="417.33333333333297"/>
    <n v="-1"/>
    <n v="38.8879916336656"/>
    <n v="-1"/>
    <n v="10.747368809371901"/>
    <n v="-1"/>
    <n v="6.2423885261365202"/>
    <n v="-1"/>
    <n v="8.3127665867793592"/>
    <n v="-1"/>
    <x v="12"/>
    <x v="8"/>
    <x v="0"/>
  </r>
  <r>
    <n v="5084"/>
    <n v="6765"/>
    <m/>
    <x v="3"/>
    <n v="0"/>
    <n v="864"/>
    <n v="-1"/>
    <n v="288"/>
    <n v="-1"/>
    <n v="21.2815635340712"/>
    <n v="-1"/>
    <n v="79.836968854381396"/>
    <n v="-1"/>
    <n v="47.185093410344003"/>
    <n v="-1"/>
    <n v="11.682920914082599"/>
    <n v="-1"/>
    <x v="12"/>
    <x v="9"/>
    <x v="0"/>
  </r>
  <r>
    <n v="5084"/>
    <n v="6767"/>
    <m/>
    <x v="3"/>
    <n v="0"/>
    <n v="1422"/>
    <n v="-1"/>
    <n v="474"/>
    <n v="-1"/>
    <n v="47.151966262855602"/>
    <n v="-1"/>
    <n v="9.7274830233617902"/>
    <n v="-1"/>
    <n v="6.6883382436502599"/>
    <n v="-1"/>
    <n v="7.3470095089393697"/>
    <n v="-1"/>
    <x v="12"/>
    <x v="10"/>
    <x v="0"/>
  </r>
  <r>
    <n v="5084"/>
    <n v="6768"/>
    <m/>
    <x v="3"/>
    <n v="0"/>
    <n v="2771"/>
    <n v="-1"/>
    <n v="923.66666666666697"/>
    <n v="-1"/>
    <n v="35.281284300971699"/>
    <n v="-1"/>
    <n v="30.501543493584901"/>
    <n v="-1"/>
    <n v="17.981794485468299"/>
    <n v="-1"/>
    <n v="3.76653521520951"/>
    <n v="-1"/>
    <x v="12"/>
    <x v="11"/>
    <x v="0"/>
  </r>
  <r>
    <n v="5084"/>
    <n v="6770"/>
    <m/>
    <x v="3"/>
    <n v="0"/>
    <n v="7959"/>
    <n v="-1"/>
    <n v="2653"/>
    <n v="-1"/>
    <n v="31.0918793899104"/>
    <n v="-1"/>
    <n v="109.599119169654"/>
    <n v="-1"/>
    <n v="63.872735542485501"/>
    <n v="-1"/>
    <n v="1.35604157407979"/>
    <n v="-1"/>
    <x v="12"/>
    <x v="15"/>
    <x v="0"/>
  </r>
  <r>
    <n v="5084"/>
    <n v="6775"/>
    <m/>
    <x v="3"/>
    <n v="0"/>
    <n v="1199"/>
    <n v="-1"/>
    <n v="399.66666666666703"/>
    <n v="-1"/>
    <n v="38.665974772465198"/>
    <n v="-1"/>
    <n v="10.955880641157799"/>
    <n v="-1"/>
    <n v="6.5025084403701401"/>
    <n v="-1"/>
    <n v="8.8726448538874401"/>
    <n v="-1"/>
    <x v="12"/>
    <x v="12"/>
    <x v="0"/>
  </r>
  <r>
    <n v="5084"/>
    <n v="6776"/>
    <m/>
    <x v="3"/>
    <n v="0"/>
    <n v="1252"/>
    <n v="-1"/>
    <n v="417.33333333333297"/>
    <n v="-1"/>
    <n v="38.949408872271803"/>
    <n v="-1"/>
    <n v="10.7310941179159"/>
    <n v="-1"/>
    <n v="6.2328833293126102"/>
    <n v="-1"/>
    <n v="8.3131490250577098"/>
    <n v="-1"/>
    <x v="12"/>
    <x v="13"/>
    <x v="0"/>
  </r>
  <r>
    <n v="5084"/>
    <n v="6777"/>
    <m/>
    <x v="3"/>
    <n v="0"/>
    <n v="2762"/>
    <n v="-1"/>
    <n v="920.66666666666697"/>
    <n v="-1"/>
    <n v="36.688112330752901"/>
    <n v="-1"/>
    <n v="24.4680670341398"/>
    <n v="-1"/>
    <n v="14.424590997688799"/>
    <n v="-1"/>
    <n v="3.80313179235982"/>
    <n v="-1"/>
    <x v="12"/>
    <x v="14"/>
    <x v="0"/>
  </r>
  <r>
    <n v="5077"/>
    <n v="2959"/>
    <m/>
    <x v="3"/>
    <n v="1"/>
    <n v="228"/>
    <n v="-1"/>
    <n v="912"/>
    <n v="-1"/>
    <n v="47.608356674139102"/>
    <n v="-1"/>
    <n v="17.503834971651699"/>
    <n v="-1"/>
    <n v="16.410687616030199"/>
    <n v="-1"/>
    <n v="3.9221962116943399"/>
    <n v="-1"/>
    <x v="0"/>
    <x v="0"/>
    <x v="0"/>
  </r>
  <r>
    <n v="5077"/>
    <n v="3659"/>
    <m/>
    <x v="3"/>
    <n v="1"/>
    <n v="414"/>
    <n v="-1"/>
    <n v="1656"/>
    <n v="-1"/>
    <n v="37.937341955399603"/>
    <n v="-1"/>
    <n v="34.823558654786503"/>
    <n v="-1"/>
    <n v="31.327881036871599"/>
    <n v="-1"/>
    <n v="2.1364717701570699"/>
    <n v="-1"/>
    <x v="0"/>
    <x v="0"/>
    <x v="0"/>
  </r>
  <r>
    <n v="5077"/>
    <n v="3660"/>
    <m/>
    <x v="3"/>
    <n v="1"/>
    <n v="1339"/>
    <n v="-1"/>
    <n v="5356"/>
    <n v="-1"/>
    <n v="50.183633921453101"/>
    <n v="-1"/>
    <n v="73.508453884899296"/>
    <n v="-1"/>
    <n v="65.093847923433898"/>
    <n v="-1"/>
    <n v="0.67252199596736795"/>
    <n v="-1"/>
    <x v="0"/>
    <x v="0"/>
    <x v="0"/>
  </r>
  <r>
    <n v="5077"/>
    <n v="4524"/>
    <m/>
    <x v="3"/>
    <n v="1"/>
    <n v="351"/>
    <n v="-1"/>
    <n v="1404"/>
    <n v="-1"/>
    <n v="27.419160955988499"/>
    <n v="-1"/>
    <n v="73.884941674932804"/>
    <n v="-1"/>
    <n v="67.325878625297705"/>
    <n v="-1"/>
    <n v="2.43373569565947"/>
    <n v="-1"/>
    <x v="0"/>
    <x v="0"/>
    <x v="0"/>
  </r>
  <r>
    <n v="5077"/>
    <n v="4949"/>
    <m/>
    <x v="3"/>
    <n v="1"/>
    <n v="816"/>
    <n v="-1"/>
    <n v="3264"/>
    <n v="-1"/>
    <n v="48.969900163301403"/>
    <n v="-1"/>
    <n v="56.438575767908503"/>
    <n v="-1"/>
    <n v="48.334605906684097"/>
    <n v="-1"/>
    <n v="1.0955243507552801"/>
    <n v="-1"/>
    <x v="0"/>
    <x v="0"/>
    <x v="0"/>
  </r>
  <r>
    <n v="5077"/>
    <n v="4950"/>
    <m/>
    <x v="3"/>
    <n v="1"/>
    <n v="1330"/>
    <n v="-1"/>
    <n v="5320"/>
    <n v="-1"/>
    <n v="49.585934095995803"/>
    <n v="-1"/>
    <n v="72.873934444914894"/>
    <n v="-1"/>
    <n v="64.600488152840995"/>
    <n v="-1"/>
    <n v="0.67693980440804902"/>
    <n v="-1"/>
    <x v="0"/>
    <x v="0"/>
    <x v="0"/>
  </r>
  <r>
    <n v="5077"/>
    <n v="4951"/>
    <m/>
    <x v="3"/>
    <n v="1"/>
    <n v="1348"/>
    <n v="-1"/>
    <n v="5392"/>
    <n v="-1"/>
    <n v="48.782837636326903"/>
    <n v="-1"/>
    <n v="77.352662088036695"/>
    <n v="-1"/>
    <n v="68.446760677261096"/>
    <n v="-1"/>
    <n v="0.66795755250291799"/>
    <n v="-1"/>
    <x v="0"/>
    <x v="0"/>
    <x v="0"/>
  </r>
  <r>
    <n v="5077"/>
    <n v="4953"/>
    <m/>
    <x v="3"/>
    <n v="1"/>
    <n v="99"/>
    <n v="-1"/>
    <n v="396"/>
    <n v="-1"/>
    <n v="38.332396683345202"/>
    <n v="-1"/>
    <n v="9.3698412893343903"/>
    <n v="-1"/>
    <n v="8.1288646930571709"/>
    <n v="-1"/>
    <n v="8.2248607704029695"/>
    <n v="-1"/>
    <x v="0"/>
    <x v="0"/>
    <x v="0"/>
  </r>
  <r>
    <n v="5077"/>
    <n v="4954"/>
    <m/>
    <x v="3"/>
    <n v="1"/>
    <n v="127"/>
    <n v="-1"/>
    <n v="508"/>
    <n v="-1"/>
    <n v="41.414998429838001"/>
    <n v="-1"/>
    <n v="20.515400942747501"/>
    <n v="-1"/>
    <n v="21.7852377975743"/>
    <n v="-1"/>
    <n v="6.9866912074592697"/>
    <n v="-1"/>
    <x v="0"/>
    <x v="0"/>
    <x v="0"/>
  </r>
  <r>
    <n v="5077"/>
    <n v="6357"/>
    <m/>
    <x v="3"/>
    <n v="1"/>
    <n v="213"/>
    <n v="-1"/>
    <n v="852"/>
    <n v="-1"/>
    <n v="43.9272119362262"/>
    <n v="-1"/>
    <n v="18.513289884572501"/>
    <n v="-1"/>
    <n v="16.996167126536399"/>
    <n v="-1"/>
    <n v="4.18542219195343"/>
    <n v="-1"/>
    <x v="0"/>
    <x v="0"/>
    <x v="0"/>
  </r>
  <r>
    <n v="5077"/>
    <n v="6368"/>
    <m/>
    <x v="3"/>
    <n v="1"/>
    <n v="390"/>
    <n v="-1"/>
    <n v="1560"/>
    <n v="-1"/>
    <n v="34.102738341215499"/>
    <n v="-1"/>
    <n v="38.718912245756101"/>
    <n v="-1"/>
    <n v="34.930479406143697"/>
    <n v="-1"/>
    <n v="2.29893354954371"/>
    <n v="-1"/>
    <x v="0"/>
    <x v="0"/>
    <x v="0"/>
  </r>
  <r>
    <n v="5077"/>
    <n v="6639"/>
    <m/>
    <x v="3"/>
    <n v="1"/>
    <n v="64"/>
    <n v="-1"/>
    <n v="256"/>
    <n v="-1"/>
    <n v="39.115861299492501"/>
    <n v="-1"/>
    <n v="6.6298590276086999"/>
    <n v="-1"/>
    <n v="3.8313816195639099"/>
    <n v="-1"/>
    <n v="13.053281250850301"/>
    <n v="-1"/>
    <x v="0"/>
    <x v="1"/>
    <x v="0"/>
  </r>
  <r>
    <n v="5077"/>
    <n v="6640"/>
    <m/>
    <x v="3"/>
    <n v="1"/>
    <n v="590"/>
    <n v="-1"/>
    <n v="2360"/>
    <n v="-1"/>
    <n v="42.847727756015303"/>
    <n v="-1"/>
    <n v="48.353973614096397"/>
    <n v="-1"/>
    <n v="30.953903945264901"/>
    <n v="-1"/>
    <n v="1.52326095176164"/>
    <n v="-1"/>
    <x v="0"/>
    <x v="2"/>
    <x v="0"/>
  </r>
  <r>
    <n v="5077"/>
    <n v="6641"/>
    <m/>
    <x v="3"/>
    <n v="1"/>
    <n v="121"/>
    <n v="-1"/>
    <n v="484"/>
    <n v="-1"/>
    <n v="29.781226519734499"/>
    <n v="-1"/>
    <n v="58.946141219140898"/>
    <n v="-1"/>
    <n v="41.644292281349699"/>
    <n v="-1"/>
    <n v="7.28806713371526"/>
    <n v="-1"/>
    <x v="0"/>
    <x v="3"/>
    <x v="0"/>
  </r>
  <r>
    <n v="5077"/>
    <n v="6642"/>
    <m/>
    <x v="3"/>
    <n v="1"/>
    <n v="408"/>
    <n v="-1"/>
    <n v="1632"/>
    <n v="-1"/>
    <n v="38.0205900867957"/>
    <n v="-1"/>
    <n v="36.537766397954798"/>
    <n v="-1"/>
    <n v="23.016336833037801"/>
    <n v="-1"/>
    <n v="2.18463816187493"/>
    <n v="-1"/>
    <x v="0"/>
    <x v="4"/>
    <x v="0"/>
  </r>
  <r>
    <n v="5077"/>
    <n v="6644"/>
    <m/>
    <x v="3"/>
    <n v="1"/>
    <n v="828"/>
    <n v="-1"/>
    <n v="3312"/>
    <n v="-1"/>
    <n v="34.254256763695103"/>
    <n v="-1"/>
    <n v="80.167369966896999"/>
    <n v="-1"/>
    <n v="46.4248321205868"/>
    <n v="-1"/>
    <n v="1.08783966045609"/>
    <n v="-1"/>
    <x v="0"/>
    <x v="19"/>
    <x v="0"/>
  </r>
  <r>
    <n v="5077"/>
    <n v="6645"/>
    <m/>
    <x v="3"/>
    <n v="1"/>
    <n v="493"/>
    <n v="-1"/>
    <n v="1972"/>
    <n v="-1"/>
    <n v="53.504370108051802"/>
    <n v="-1"/>
    <n v="33.688598156041202"/>
    <n v="-1"/>
    <n v="23.0983642282293"/>
    <n v="-1"/>
    <n v="1.8230525681340899"/>
    <n v="-1"/>
    <x v="0"/>
    <x v="21"/>
    <x v="0"/>
  </r>
  <r>
    <n v="5077"/>
    <n v="6646"/>
    <m/>
    <x v="3"/>
    <n v="1"/>
    <n v="580"/>
    <n v="-1"/>
    <n v="2320"/>
    <n v="-1"/>
    <n v="44.882753984759802"/>
    <n v="-1"/>
    <n v="48.992210057302103"/>
    <n v="-1"/>
    <n v="28.3279950237831"/>
    <n v="-1"/>
    <n v="1.5516277081736201"/>
    <n v="-1"/>
    <x v="0"/>
    <x v="18"/>
    <x v="0"/>
  </r>
  <r>
    <n v="5077"/>
    <n v="6647"/>
    <m/>
    <x v="3"/>
    <n v="1"/>
    <n v="239"/>
    <n v="-1"/>
    <n v="956"/>
    <n v="-1"/>
    <n v="55.361498741048997"/>
    <n v="-1"/>
    <n v="17.201682030124999"/>
    <n v="-1"/>
    <n v="9.97882857658443"/>
    <n v="-1"/>
    <n v="3.7783180206713101"/>
    <n v="-1"/>
    <x v="0"/>
    <x v="17"/>
    <x v="0"/>
  </r>
  <r>
    <n v="5077"/>
    <n v="6760"/>
    <m/>
    <x v="3"/>
    <n v="1"/>
    <n v="718"/>
    <n v="-1"/>
    <n v="2872"/>
    <n v="-1"/>
    <n v="48.566827417908499"/>
    <n v="-1"/>
    <n v="52.894325584533902"/>
    <n v="-1"/>
    <n v="31.578911633368499"/>
    <n v="-1"/>
    <n v="1.25407956091576"/>
    <n v="-1"/>
    <x v="0"/>
    <x v="16"/>
    <x v="0"/>
  </r>
  <r>
    <n v="5077"/>
    <n v="6761"/>
    <m/>
    <x v="3"/>
    <n v="1"/>
    <n v="1340"/>
    <n v="-1"/>
    <n v="5360"/>
    <n v="-1"/>
    <n v="50.091110924772103"/>
    <n v="-1"/>
    <n v="82.968572522600297"/>
    <n v="-1"/>
    <n v="51.066193006370497"/>
    <n v="-1"/>
    <n v="0.67353287733806899"/>
    <n v="-1"/>
    <x v="0"/>
    <x v="20"/>
    <x v="0"/>
  </r>
  <r>
    <n v="5077"/>
    <n v="6762"/>
    <m/>
    <x v="3"/>
    <n v="1"/>
    <n v="64"/>
    <n v="-1"/>
    <n v="256"/>
    <n v="-1"/>
    <n v="39.115861299492501"/>
    <n v="-1"/>
    <n v="6.6298590276086999"/>
    <n v="-1"/>
    <n v="3.8313816195639099"/>
    <n v="-1"/>
    <n v="13.053281250850301"/>
    <n v="-1"/>
    <x v="0"/>
    <x v="6"/>
    <x v="0"/>
  </r>
  <r>
    <n v="5077"/>
    <n v="6763"/>
    <m/>
    <x v="3"/>
    <n v="1"/>
    <n v="425"/>
    <n v="-1"/>
    <n v="1700"/>
    <n v="-1"/>
    <n v="37.1930509987139"/>
    <n v="-1"/>
    <n v="39.564828762646499"/>
    <n v="-1"/>
    <n v="24.920648935511799"/>
    <n v="-1"/>
    <n v="2.0624066125108"/>
    <n v="-1"/>
    <x v="0"/>
    <x v="7"/>
    <x v="0"/>
  </r>
  <r>
    <n v="5077"/>
    <n v="6764"/>
    <m/>
    <x v="3"/>
    <n v="1"/>
    <n v="95"/>
    <n v="-1"/>
    <n v="380"/>
    <n v="-1"/>
    <n v="38.593443587788101"/>
    <n v="-1"/>
    <n v="9.1785649245864107"/>
    <n v="-1"/>
    <n v="5.3176196981175803"/>
    <n v="-1"/>
    <n v="8.5469832264254002"/>
    <n v="-1"/>
    <x v="0"/>
    <x v="8"/>
    <x v="0"/>
  </r>
  <r>
    <n v="5077"/>
    <n v="6765"/>
    <m/>
    <x v="3"/>
    <n v="1"/>
    <n v="72"/>
    <n v="-1"/>
    <n v="288"/>
    <n v="-1"/>
    <n v="24.8749909647008"/>
    <n v="-1"/>
    <n v="67.930250574992996"/>
    <n v="-1"/>
    <n v="40.198885395177903"/>
    <n v="-1"/>
    <n v="11.5034271745167"/>
    <n v="-1"/>
    <x v="0"/>
    <x v="9"/>
    <x v="0"/>
  </r>
  <r>
    <n v="5077"/>
    <n v="6767"/>
    <m/>
    <x v="3"/>
    <n v="1"/>
    <n v="136"/>
    <n v="-1"/>
    <n v="544"/>
    <n v="-1"/>
    <n v="47.611744765735601"/>
    <n v="-1"/>
    <n v="10.9845902460935"/>
    <n v="-1"/>
    <n v="7.5384394701278801"/>
    <n v="-1"/>
    <n v="6.6570568253000504"/>
    <n v="-1"/>
    <x v="0"/>
    <x v="10"/>
    <x v="0"/>
  </r>
  <r>
    <n v="5077"/>
    <n v="6768"/>
    <m/>
    <x v="3"/>
    <n v="1"/>
    <n v="99"/>
    <n v="-1"/>
    <n v="396"/>
    <n v="-1"/>
    <n v="38.750345276028298"/>
    <n v="-1"/>
    <n v="9.2338968188249506"/>
    <n v="-1"/>
    <n v="5.5177730722739202"/>
    <n v="-1"/>
    <n v="8.2260684069589693"/>
    <n v="-1"/>
    <x v="0"/>
    <x v="11"/>
    <x v="0"/>
  </r>
  <r>
    <n v="5077"/>
    <n v="6770"/>
    <m/>
    <x v="3"/>
    <n v="1"/>
    <n v="825"/>
    <n v="-1"/>
    <n v="3300"/>
    <n v="-1"/>
    <n v="51.302996830232601"/>
    <n v="-1"/>
    <n v="56.626158566524602"/>
    <n v="-1"/>
    <n v="33.2122186002034"/>
    <n v="-1"/>
    <n v="1.09047943926515"/>
    <n v="-1"/>
    <x v="0"/>
    <x v="15"/>
    <x v="0"/>
  </r>
  <r>
    <n v="5077"/>
    <n v="6775"/>
    <m/>
    <x v="3"/>
    <n v="1"/>
    <n v="97"/>
    <n v="-1"/>
    <n v="388"/>
    <n v="-1"/>
    <n v="38.504904611209298"/>
    <n v="-1"/>
    <n v="10.183029146831"/>
    <n v="-1"/>
    <n v="6.0260045268438702"/>
    <n v="-1"/>
    <n v="8.8794075682267497"/>
    <n v="-1"/>
    <x v="0"/>
    <x v="12"/>
    <x v="0"/>
  </r>
  <r>
    <n v="5077"/>
    <n v="6776"/>
    <m/>
    <x v="3"/>
    <n v="1"/>
    <n v="95"/>
    <n v="-1"/>
    <n v="380"/>
    <n v="-1"/>
    <n v="38.709033898997198"/>
    <n v="-1"/>
    <n v="9.4561564153947995"/>
    <n v="-1"/>
    <n v="5.4784428759978603"/>
    <n v="-1"/>
    <n v="8.5472492979900405"/>
    <n v="-1"/>
    <x v="0"/>
    <x v="13"/>
    <x v="0"/>
  </r>
  <r>
    <n v="5077"/>
    <n v="6777"/>
    <m/>
    <x v="3"/>
    <n v="1"/>
    <n v="99"/>
    <n v="-1"/>
    <n v="396"/>
    <n v="-1"/>
    <n v="38.726043113387497"/>
    <n v="-1"/>
    <n v="9.1698086671372394"/>
    <n v="-1"/>
    <n v="5.4843744418745697"/>
    <n v="-1"/>
    <n v="8.80207480599171"/>
    <n v="-1"/>
    <x v="0"/>
    <x v="14"/>
    <x v="0"/>
  </r>
  <r>
    <n v="5077"/>
    <n v="2959"/>
    <m/>
    <x v="3"/>
    <n v="2"/>
    <n v="207"/>
    <n v="-1"/>
    <n v="828"/>
    <n v="-1"/>
    <n v="48.103121685141403"/>
    <n v="-1"/>
    <n v="15.8757731164145"/>
    <n v="-1"/>
    <n v="14.851233885491"/>
    <n v="-1"/>
    <n v="4.3542228573931299"/>
    <n v="-1"/>
    <x v="1"/>
    <x v="0"/>
    <x v="0"/>
  </r>
  <r>
    <n v="5077"/>
    <n v="3659"/>
    <m/>
    <x v="3"/>
    <n v="2"/>
    <n v="501"/>
    <n v="-1"/>
    <n v="2004"/>
    <n v="-1"/>
    <n v="37.760089340844203"/>
    <n v="-1"/>
    <n v="41.668627821809402"/>
    <n v="-1"/>
    <n v="37.154002346929097"/>
    <n v="-1"/>
    <n v="1.79902612781379"/>
    <n v="-1"/>
    <x v="1"/>
    <x v="0"/>
    <x v="0"/>
  </r>
  <r>
    <n v="5077"/>
    <n v="3660"/>
    <m/>
    <x v="3"/>
    <n v="2"/>
    <n v="1802"/>
    <n v="-1"/>
    <n v="7208"/>
    <n v="-1"/>
    <n v="43.1249601266952"/>
    <n v="-1"/>
    <n v="97.705057140110895"/>
    <n v="-1"/>
    <n v="85.701793804910395"/>
    <n v="-1"/>
    <n v="0.50035681842864899"/>
    <n v="-1"/>
    <x v="1"/>
    <x v="0"/>
    <x v="0"/>
  </r>
  <r>
    <n v="5077"/>
    <n v="4524"/>
    <m/>
    <x v="3"/>
    <n v="2"/>
    <n v="430"/>
    <n v="-1"/>
    <n v="1720"/>
    <n v="-1"/>
    <n v="26.349704076764802"/>
    <n v="-1"/>
    <n v="87.0636085835621"/>
    <n v="-1"/>
    <n v="78.233430490421398"/>
    <n v="-1"/>
    <n v="2.0034271021303098"/>
    <n v="-1"/>
    <x v="1"/>
    <x v="0"/>
    <x v="0"/>
  </r>
  <r>
    <n v="5077"/>
    <n v="4949"/>
    <m/>
    <x v="3"/>
    <n v="2"/>
    <n v="847"/>
    <n v="-1"/>
    <n v="3388"/>
    <n v="-1"/>
    <n v="49.100515452501902"/>
    <n v="-1"/>
    <n v="58.748459428480402"/>
    <n v="-1"/>
    <n v="50.3993926256463"/>
    <n v="-1"/>
    <n v="1.0594887260075301"/>
    <n v="-1"/>
    <x v="1"/>
    <x v="0"/>
    <x v="0"/>
  </r>
  <r>
    <n v="5077"/>
    <n v="4950"/>
    <m/>
    <x v="3"/>
    <n v="2"/>
    <n v="1792"/>
    <n v="-1"/>
    <n v="7168"/>
    <n v="-1"/>
    <n v="41.122328140555098"/>
    <n v="-1"/>
    <n v="99.754745312908199"/>
    <n v="-1"/>
    <n v="87.420813057687894"/>
    <n v="-1"/>
    <n v="0.50200768830253495"/>
    <n v="-1"/>
    <x v="1"/>
    <x v="0"/>
    <x v="0"/>
  </r>
  <r>
    <n v="5077"/>
    <n v="4951"/>
    <m/>
    <x v="3"/>
    <n v="2"/>
    <n v="1811"/>
    <n v="-1"/>
    <n v="7244"/>
    <n v="-1"/>
    <n v="41.293464311428103"/>
    <n v="-1"/>
    <n v="101.94072455883401"/>
    <n v="-1"/>
    <n v="89.445161937855701"/>
    <n v="-1"/>
    <n v="0.49727605064195102"/>
    <n v="-1"/>
    <x v="1"/>
    <x v="0"/>
    <x v="0"/>
  </r>
  <r>
    <n v="5077"/>
    <n v="4953"/>
    <m/>
    <x v="3"/>
    <n v="2"/>
    <n v="269"/>
    <n v="-1"/>
    <n v="1076"/>
    <n v="-1"/>
    <n v="36.1369970121657"/>
    <n v="-1"/>
    <n v="25.604252219208501"/>
    <n v="-1"/>
    <n v="21.933543705423801"/>
    <n v="-1"/>
    <n v="3.3341960422820902"/>
    <n v="-1"/>
    <x v="1"/>
    <x v="0"/>
    <x v="0"/>
  </r>
  <r>
    <n v="5077"/>
    <n v="4954"/>
    <m/>
    <x v="3"/>
    <n v="2"/>
    <n v="141"/>
    <n v="-1"/>
    <n v="564"/>
    <n v="-1"/>
    <n v="39.672465985480599"/>
    <n v="-1"/>
    <n v="28.402764652072801"/>
    <n v="-1"/>
    <n v="29.846826209491301"/>
    <n v="-1"/>
    <n v="6.3187751170121196"/>
    <n v="-1"/>
    <x v="1"/>
    <x v="0"/>
    <x v="0"/>
  </r>
  <r>
    <n v="5077"/>
    <n v="6357"/>
    <m/>
    <x v="3"/>
    <n v="2"/>
    <n v="241"/>
    <n v="-1"/>
    <n v="964"/>
    <n v="-1"/>
    <n v="43.316043794338299"/>
    <n v="-1"/>
    <n v="20.9720393074575"/>
    <n v="-1"/>
    <n v="19.2124006668238"/>
    <n v="-1"/>
    <n v="3.71658664667549"/>
    <n v="-1"/>
    <x v="1"/>
    <x v="0"/>
    <x v="0"/>
  </r>
  <r>
    <n v="5077"/>
    <n v="6368"/>
    <m/>
    <x v="3"/>
    <n v="2"/>
    <n v="490"/>
    <n v="-1"/>
    <n v="1960"/>
    <n v="-1"/>
    <n v="31.588747905219702"/>
    <n v="-1"/>
    <n v="53.587679751188801"/>
    <n v="-1"/>
    <n v="47.768380142134298"/>
    <n v="-1"/>
    <n v="1.8292541264337301"/>
    <n v="-1"/>
    <x v="1"/>
    <x v="0"/>
    <x v="0"/>
  </r>
  <r>
    <n v="5077"/>
    <n v="6639"/>
    <m/>
    <x v="3"/>
    <n v="2"/>
    <n v="63"/>
    <n v="-1"/>
    <n v="252"/>
    <n v="-1"/>
    <n v="40.726298475215899"/>
    <n v="-1"/>
    <n v="6.2498857547218298"/>
    <n v="-1"/>
    <n v="3.6193925976161001"/>
    <n v="-1"/>
    <n v="14.070426586871299"/>
    <n v="-1"/>
    <x v="1"/>
    <x v="1"/>
    <x v="0"/>
  </r>
  <r>
    <n v="5077"/>
    <n v="6640"/>
    <m/>
    <x v="3"/>
    <n v="2"/>
    <n v="719"/>
    <n v="-1"/>
    <n v="2876"/>
    <n v="-1"/>
    <n v="42.811819560009603"/>
    <n v="-1"/>
    <n v="58.951868059485399"/>
    <n v="-1"/>
    <n v="37.166718875826902"/>
    <n v="-1"/>
    <n v="1.25286338193188"/>
    <n v="-1"/>
    <x v="1"/>
    <x v="2"/>
    <x v="0"/>
  </r>
  <r>
    <n v="5077"/>
    <n v="6641"/>
    <m/>
    <x v="3"/>
    <n v="2"/>
    <n v="138"/>
    <n v="-1"/>
    <n v="552"/>
    <n v="-1"/>
    <n v="30.688582854988699"/>
    <n v="-1"/>
    <n v="60.540881352207798"/>
    <n v="-1"/>
    <n v="42.199220384389101"/>
    <n v="-1"/>
    <n v="6.4549326792044299"/>
    <n v="-1"/>
    <x v="1"/>
    <x v="3"/>
    <x v="0"/>
  </r>
  <r>
    <n v="5077"/>
    <n v="6642"/>
    <m/>
    <x v="3"/>
    <n v="2"/>
    <n v="491"/>
    <n v="-1"/>
    <n v="1964"/>
    <n v="-1"/>
    <n v="37.731384543353997"/>
    <n v="-1"/>
    <n v="43.196304912169197"/>
    <n v="-1"/>
    <n v="26.835075636463898"/>
    <n v="-1"/>
    <n v="1.8357628504221899"/>
    <n v="-1"/>
    <x v="1"/>
    <x v="4"/>
    <x v="0"/>
  </r>
  <r>
    <n v="5077"/>
    <n v="6643"/>
    <m/>
    <x v="3"/>
    <n v="2"/>
    <n v="2"/>
    <n v="-1"/>
    <n v="8"/>
    <n v="-1"/>
    <n v="54.413902244605701"/>
    <n v="-1"/>
    <n v="0.146966016141751"/>
    <n v="-1"/>
    <n v="8.4009778574260105E-2"/>
    <n v="-1"/>
    <n v="38.932472150621898"/>
    <n v="-1"/>
    <x v="1"/>
    <x v="5"/>
    <x v="0"/>
  </r>
  <r>
    <n v="5077"/>
    <n v="6644"/>
    <m/>
    <x v="3"/>
    <n v="2"/>
    <n v="1059"/>
    <n v="-1"/>
    <n v="4236"/>
    <n v="-1"/>
    <n v="32.160295815694397"/>
    <n v="-1"/>
    <n v="104.15863139168199"/>
    <n v="-1"/>
    <n v="60.475948281095597"/>
    <n v="-1"/>
    <n v="0.85039283244907604"/>
    <n v="-1"/>
    <x v="1"/>
    <x v="19"/>
    <x v="0"/>
  </r>
  <r>
    <n v="5077"/>
    <n v="6645"/>
    <m/>
    <x v="3"/>
    <n v="2"/>
    <n v="697"/>
    <n v="-1"/>
    <n v="2788"/>
    <n v="-1"/>
    <n v="52.032725869279297"/>
    <n v="-1"/>
    <n v="48.685487939653001"/>
    <n v="-1"/>
    <n v="31.453491074299802"/>
    <n v="-1"/>
    <n v="1.2928157699318501"/>
    <n v="-1"/>
    <x v="1"/>
    <x v="21"/>
    <x v="0"/>
  </r>
  <r>
    <n v="5077"/>
    <n v="6646"/>
    <m/>
    <x v="3"/>
    <n v="2"/>
    <n v="716"/>
    <n v="-1"/>
    <n v="2864"/>
    <n v="-1"/>
    <n v="44.614958493594997"/>
    <n v="-1"/>
    <n v="59.669901669640502"/>
    <n v="-1"/>
    <n v="34.587411766878297"/>
    <n v="-1"/>
    <n v="1.25799670834433"/>
    <n v="-1"/>
    <x v="1"/>
    <x v="18"/>
    <x v="0"/>
  </r>
  <r>
    <n v="5077"/>
    <n v="6647"/>
    <m/>
    <x v="3"/>
    <n v="2"/>
    <n v="338"/>
    <n v="-1"/>
    <n v="1352"/>
    <n v="-1"/>
    <n v="55.054147055471297"/>
    <n v="-1"/>
    <n v="24.5121073230622"/>
    <n v="-1"/>
    <n v="14.271884649613099"/>
    <n v="-1"/>
    <n v="2.6336925245764902"/>
    <n v="-1"/>
    <x v="1"/>
    <x v="17"/>
    <x v="0"/>
  </r>
  <r>
    <n v="5077"/>
    <n v="6760"/>
    <m/>
    <x v="3"/>
    <n v="2"/>
    <n v="783"/>
    <n v="-1"/>
    <n v="3132"/>
    <n v="-1"/>
    <n v="24.306208931583299"/>
    <n v="-1"/>
    <n v="127.477657269695"/>
    <n v="-1"/>
    <n v="75.791634875906794"/>
    <n v="-1"/>
    <n v="1.1503020524744501"/>
    <n v="-1"/>
    <x v="1"/>
    <x v="16"/>
    <x v="0"/>
  </r>
  <r>
    <n v="5077"/>
    <n v="6761"/>
    <m/>
    <x v="3"/>
    <n v="2"/>
    <n v="1804"/>
    <n v="-1"/>
    <n v="7216"/>
    <n v="-1"/>
    <n v="43.4224829160826"/>
    <n v="-1"/>
    <n v="116.84873267821401"/>
    <n v="-1"/>
    <n v="70.942211866424799"/>
    <n v="-1"/>
    <n v="0.50163023473458501"/>
    <n v="-1"/>
    <x v="1"/>
    <x v="20"/>
    <x v="0"/>
  </r>
  <r>
    <n v="5077"/>
    <n v="6762"/>
    <m/>
    <x v="3"/>
    <n v="2"/>
    <n v="63"/>
    <n v="-1"/>
    <n v="252"/>
    <n v="-1"/>
    <n v="40.726298475215899"/>
    <n v="-1"/>
    <n v="6.2498857547218298"/>
    <n v="-1"/>
    <n v="3.6193925976161001"/>
    <n v="-1"/>
    <n v="14.070426586871299"/>
    <n v="-1"/>
    <x v="1"/>
    <x v="6"/>
    <x v="0"/>
  </r>
  <r>
    <n v="5077"/>
    <n v="6763"/>
    <m/>
    <x v="3"/>
    <n v="2"/>
    <n v="512"/>
    <n v="-1"/>
    <n v="2048"/>
    <n v="-1"/>
    <n v="36.483832529524697"/>
    <n v="-1"/>
    <n v="47.964127256573903"/>
    <n v="-1"/>
    <n v="29.789568253337301"/>
    <n v="-1"/>
    <n v="1.75532070325552"/>
    <n v="-1"/>
    <x v="1"/>
    <x v="7"/>
    <x v="0"/>
  </r>
  <r>
    <n v="5077"/>
    <n v="6764"/>
    <m/>
    <x v="3"/>
    <n v="2"/>
    <n v="106"/>
    <n v="-1"/>
    <n v="424"/>
    <n v="-1"/>
    <n v="37.688318882920498"/>
    <n v="-1"/>
    <n v="11.038981784938301"/>
    <n v="-1"/>
    <n v="6.3986958232897999"/>
    <n v="-1"/>
    <n v="8.2457216650877001"/>
    <n v="-1"/>
    <x v="1"/>
    <x v="8"/>
    <x v="0"/>
  </r>
  <r>
    <n v="5077"/>
    <n v="6765"/>
    <m/>
    <x v="3"/>
    <n v="2"/>
    <n v="68"/>
    <n v="-1"/>
    <n v="272"/>
    <n v="-1"/>
    <n v="23.346082890484901"/>
    <n v="-1"/>
    <n v="48.513055379401003"/>
    <n v="-1"/>
    <n v="29.262676498345801"/>
    <n v="-1"/>
    <n v="10.625300595074901"/>
    <n v="-1"/>
    <x v="1"/>
    <x v="9"/>
    <x v="0"/>
  </r>
  <r>
    <n v="5077"/>
    <n v="6767"/>
    <m/>
    <x v="3"/>
    <n v="2"/>
    <n v="131"/>
    <n v="-1"/>
    <n v="524"/>
    <n v="-1"/>
    <n v="47.163381760572904"/>
    <n v="-1"/>
    <n v="10.367133968004399"/>
    <n v="-1"/>
    <n v="7.29620288586898"/>
    <n v="-1"/>
    <n v="6.7577807173200304"/>
    <n v="-1"/>
    <x v="1"/>
    <x v="10"/>
    <x v="0"/>
  </r>
  <r>
    <n v="5077"/>
    <n v="6768"/>
    <m/>
    <x v="3"/>
    <n v="2"/>
    <n v="270"/>
    <n v="-1"/>
    <n v="1080"/>
    <n v="-1"/>
    <n v="35.022427738386803"/>
    <n v="-1"/>
    <n v="34.980893247618198"/>
    <n v="-1"/>
    <n v="20.523669418386302"/>
    <n v="-1"/>
    <n v="3.3364848700840599"/>
    <n v="-1"/>
    <x v="1"/>
    <x v="11"/>
    <x v="0"/>
  </r>
  <r>
    <n v="5077"/>
    <n v="6770"/>
    <m/>
    <x v="3"/>
    <n v="2"/>
    <n v="867"/>
    <n v="-1"/>
    <n v="3468"/>
    <n v="-1"/>
    <n v="51.111568647895901"/>
    <n v="-1"/>
    <n v="60.459409723044303"/>
    <n v="-1"/>
    <n v="35.515785815554501"/>
    <n v="-1"/>
    <n v="1.0380086219750499"/>
    <n v="-1"/>
    <x v="1"/>
    <x v="15"/>
    <x v="0"/>
  </r>
  <r>
    <n v="5077"/>
    <n v="6775"/>
    <m/>
    <x v="3"/>
    <n v="2"/>
    <n v="90"/>
    <n v="-1"/>
    <n v="360"/>
    <n v="-1"/>
    <n v="38.936557691966797"/>
    <n v="-1"/>
    <n v="9.2904911202685803"/>
    <n v="-1"/>
    <n v="5.7435860995848103"/>
    <n v="-1"/>
    <n v="9.9579628485166207"/>
    <n v="-1"/>
    <x v="1"/>
    <x v="12"/>
    <x v="0"/>
  </r>
  <r>
    <n v="5077"/>
    <n v="6776"/>
    <m/>
    <x v="3"/>
    <n v="2"/>
    <n v="106"/>
    <n v="-1"/>
    <n v="424"/>
    <n v="-1"/>
    <n v="37.777555841361497"/>
    <n v="-1"/>
    <n v="10.9723575400872"/>
    <n v="-1"/>
    <n v="6.3600773813388898"/>
    <n v="-1"/>
    <n v="8.2455574208661595"/>
    <n v="-1"/>
    <x v="1"/>
    <x v="13"/>
    <x v="0"/>
  </r>
  <r>
    <n v="5077"/>
    <n v="6777"/>
    <m/>
    <x v="3"/>
    <n v="2"/>
    <n v="252"/>
    <n v="-1"/>
    <n v="1008"/>
    <n v="-1"/>
    <n v="36.913878272037699"/>
    <n v="-1"/>
    <n v="24.681412341530599"/>
    <n v="-1"/>
    <n v="14.507556616674201"/>
    <n v="-1"/>
    <n v="3.2539974402885701"/>
    <n v="-1"/>
    <x v="1"/>
    <x v="14"/>
    <x v="0"/>
  </r>
  <r>
    <n v="5077"/>
    <n v="2959"/>
    <m/>
    <x v="3"/>
    <n v="3"/>
    <n v="235"/>
    <n v="-1"/>
    <n v="940"/>
    <n v="-1"/>
    <n v="47.850928355086197"/>
    <n v="-1"/>
    <n v="17.953088699570198"/>
    <n v="-1"/>
    <n v="16.9314640595043"/>
    <n v="-1"/>
    <n v="3.8229968521083699"/>
    <n v="-1"/>
    <x v="2"/>
    <x v="0"/>
    <x v="0"/>
  </r>
  <r>
    <n v="5077"/>
    <n v="3659"/>
    <m/>
    <x v="3"/>
    <n v="3"/>
    <n v="588"/>
    <n v="-1"/>
    <n v="2352"/>
    <n v="-1"/>
    <n v="38.395688334312602"/>
    <n v="-1"/>
    <n v="49.237044900533803"/>
    <n v="-1"/>
    <n v="43.814972245248804"/>
    <n v="-1"/>
    <n v="1.52984587107423"/>
    <n v="-1"/>
    <x v="2"/>
    <x v="0"/>
    <x v="0"/>
  </r>
  <r>
    <n v="5077"/>
    <n v="3660"/>
    <m/>
    <x v="3"/>
    <n v="3"/>
    <n v="1764"/>
    <n v="-1"/>
    <n v="7056"/>
    <n v="-1"/>
    <n v="45.605418475814098"/>
    <n v="-1"/>
    <n v="94.412095517047604"/>
    <n v="-1"/>
    <n v="82.866387519982396"/>
    <n v="-1"/>
    <n v="0.51108644617722498"/>
    <n v="-1"/>
    <x v="2"/>
    <x v="0"/>
    <x v="0"/>
  </r>
  <r>
    <n v="5077"/>
    <n v="4524"/>
    <m/>
    <x v="3"/>
    <n v="3"/>
    <n v="438"/>
    <n v="-1"/>
    <n v="1752"/>
    <n v="-1"/>
    <n v="24.7123008039943"/>
    <n v="-1"/>
    <n v="101.388252407612"/>
    <n v="-1"/>
    <n v="90.638416911807795"/>
    <n v="-1"/>
    <n v="1.9953978346502701"/>
    <n v="-1"/>
    <x v="2"/>
    <x v="0"/>
    <x v="0"/>
  </r>
  <r>
    <n v="5077"/>
    <n v="4949"/>
    <m/>
    <x v="3"/>
    <n v="3"/>
    <n v="783"/>
    <n v="-1"/>
    <n v="3132"/>
    <n v="-1"/>
    <n v="49.873988656671102"/>
    <n v="-1"/>
    <n v="52.660455003114997"/>
    <n v="-1"/>
    <n v="45.136884376541197"/>
    <n v="-1"/>
    <n v="1.1452804767123801"/>
    <n v="-1"/>
    <x v="2"/>
    <x v="0"/>
    <x v="0"/>
  </r>
  <r>
    <n v="5077"/>
    <n v="4950"/>
    <m/>
    <x v="3"/>
    <n v="3"/>
    <n v="1773"/>
    <n v="-1"/>
    <n v="7092"/>
    <n v="-1"/>
    <n v="42.045849969740502"/>
    <n v="-1"/>
    <n v="98.184099211386496"/>
    <n v="-1"/>
    <n v="86.250546344097899"/>
    <n v="-1"/>
    <n v="0.50809563366640798"/>
    <n v="-1"/>
    <x v="2"/>
    <x v="0"/>
    <x v="0"/>
  </r>
  <r>
    <n v="5077"/>
    <n v="4951"/>
    <m/>
    <x v="3"/>
    <n v="3"/>
    <n v="1765"/>
    <n v="-1"/>
    <n v="7060"/>
    <n v="-1"/>
    <n v="42.716163667444299"/>
    <n v="-1"/>
    <n v="100.32326273782"/>
    <n v="-1"/>
    <n v="88.043725672079802"/>
    <n v="-1"/>
    <n v="0.51035577842770097"/>
    <n v="-1"/>
    <x v="2"/>
    <x v="0"/>
    <x v="0"/>
  </r>
  <r>
    <n v="5077"/>
    <n v="4953"/>
    <m/>
    <x v="3"/>
    <n v="3"/>
    <n v="268"/>
    <n v="-1"/>
    <n v="1072"/>
    <n v="-1"/>
    <n v="37.372083504083498"/>
    <n v="-1"/>
    <n v="26.7128107163972"/>
    <n v="-1"/>
    <n v="23.123339925341998"/>
    <n v="-1"/>
    <n v="3.2789755361344599"/>
    <n v="-1"/>
    <x v="2"/>
    <x v="0"/>
    <x v="0"/>
  </r>
  <r>
    <n v="5077"/>
    <n v="4954"/>
    <m/>
    <x v="3"/>
    <n v="3"/>
    <n v="143"/>
    <n v="-1"/>
    <n v="572"/>
    <n v="-1"/>
    <n v="41.6130796510976"/>
    <n v="-1"/>
    <n v="30.5427541004189"/>
    <n v="-1"/>
    <n v="31.9027501791651"/>
    <n v="-1"/>
    <n v="6.2529358666926802"/>
    <n v="-1"/>
    <x v="2"/>
    <x v="0"/>
    <x v="0"/>
  </r>
  <r>
    <n v="5077"/>
    <n v="6357"/>
    <m/>
    <x v="3"/>
    <n v="3"/>
    <n v="239"/>
    <n v="-1"/>
    <n v="956"/>
    <n v="-1"/>
    <n v="43.566217790834202"/>
    <n v="-1"/>
    <n v="20.661295367605099"/>
    <n v="-1"/>
    <n v="18.958362222127199"/>
    <n v="-1"/>
    <n v="3.6669170102201099"/>
    <n v="-1"/>
    <x v="2"/>
    <x v="0"/>
    <x v="0"/>
  </r>
  <r>
    <n v="5077"/>
    <n v="6368"/>
    <m/>
    <x v="3"/>
    <n v="3"/>
    <n v="592"/>
    <n v="-1"/>
    <n v="2368"/>
    <n v="-1"/>
    <n v="30.335657579465199"/>
    <n v="-1"/>
    <n v="64.787218916230898"/>
    <n v="-1"/>
    <n v="57.709313291567199"/>
    <n v="-1"/>
    <n v="1.5195949196888201"/>
    <n v="-1"/>
    <x v="2"/>
    <x v="0"/>
    <x v="0"/>
  </r>
  <r>
    <n v="5077"/>
    <n v="6639"/>
    <m/>
    <x v="3"/>
    <n v="3"/>
    <n v="57"/>
    <n v="-1"/>
    <n v="228"/>
    <n v="-1"/>
    <n v="39.253236965038703"/>
    <n v="-1"/>
    <n v="5.8460896078008204"/>
    <n v="-1"/>
    <n v="3.3911697442803201"/>
    <n v="-1"/>
    <n v="15.9371229457407"/>
    <n v="-1"/>
    <x v="2"/>
    <x v="1"/>
    <x v="0"/>
  </r>
  <r>
    <n v="5077"/>
    <n v="6640"/>
    <m/>
    <x v="3"/>
    <n v="3"/>
    <n v="813"/>
    <n v="-1"/>
    <n v="3252"/>
    <n v="-1"/>
    <n v="34.683526632588297"/>
    <n v="-1"/>
    <n v="87.479125248527595"/>
    <n v="-1"/>
    <n v="54.987733099664197"/>
    <n v="-1"/>
    <n v="1.10566028188652"/>
    <n v="-1"/>
    <x v="2"/>
    <x v="2"/>
    <x v="0"/>
  </r>
  <r>
    <n v="5077"/>
    <n v="6641"/>
    <m/>
    <x v="3"/>
    <n v="3"/>
    <n v="141"/>
    <n v="-1"/>
    <n v="564"/>
    <n v="-1"/>
    <n v="28.131507147915698"/>
    <n v="-1"/>
    <n v="59.9905267609183"/>
    <n v="-1"/>
    <n v="41.4508150355637"/>
    <n v="-1"/>
    <n v="6.1167706021471204"/>
    <n v="-1"/>
    <x v="2"/>
    <x v="3"/>
    <x v="0"/>
  </r>
  <r>
    <n v="5077"/>
    <n v="6642"/>
    <m/>
    <x v="3"/>
    <n v="3"/>
    <n v="593"/>
    <n v="-1"/>
    <n v="2372"/>
    <n v="-1"/>
    <n v="38.390174047873202"/>
    <n v="-1"/>
    <n v="51.367492741977202"/>
    <n v="-1"/>
    <n v="31.887999648268998"/>
    <n v="-1"/>
    <n v="1.5178304848572799"/>
    <n v="-1"/>
    <x v="2"/>
    <x v="4"/>
    <x v="0"/>
  </r>
  <r>
    <n v="5077"/>
    <n v="6644"/>
    <m/>
    <x v="3"/>
    <n v="3"/>
    <n v="1077"/>
    <n v="-1"/>
    <n v="4308"/>
    <n v="-1"/>
    <n v="31.580461112864999"/>
    <n v="-1"/>
    <n v="112.608976966779"/>
    <n v="-1"/>
    <n v="65.442585918196698"/>
    <n v="-1"/>
    <n v="0.83588243648681404"/>
    <n v="-1"/>
    <x v="2"/>
    <x v="19"/>
    <x v="0"/>
  </r>
  <r>
    <n v="5077"/>
    <n v="6645"/>
    <m/>
    <x v="3"/>
    <n v="3"/>
    <n v="720"/>
    <n v="-1"/>
    <n v="2880"/>
    <n v="-1"/>
    <n v="51.871256793790501"/>
    <n v="-1"/>
    <n v="50.739964186732003"/>
    <n v="-1"/>
    <n v="32.967290575685503"/>
    <n v="-1"/>
    <n v="1.2500029464935301"/>
    <n v="-1"/>
    <x v="2"/>
    <x v="21"/>
    <x v="0"/>
  </r>
  <r>
    <n v="5077"/>
    <n v="6646"/>
    <m/>
    <x v="3"/>
    <n v="3"/>
    <n v="703"/>
    <n v="-1"/>
    <n v="2812"/>
    <n v="-1"/>
    <n v="44.510872438657103"/>
    <n v="-1"/>
    <n v="58.323488830604198"/>
    <n v="-1"/>
    <n v="33.844713734365698"/>
    <n v="-1"/>
    <n v="1.28153922693075"/>
    <n v="-1"/>
    <x v="2"/>
    <x v="18"/>
    <x v="0"/>
  </r>
  <r>
    <n v="5077"/>
    <n v="6647"/>
    <m/>
    <x v="3"/>
    <n v="3"/>
    <n v="376"/>
    <n v="-1"/>
    <n v="1504"/>
    <n v="-1"/>
    <n v="54.958530640957598"/>
    <n v="-1"/>
    <n v="27.134561088193902"/>
    <n v="-1"/>
    <n v="15.817451363204199"/>
    <n v="-1"/>
    <n v="2.3938701854205799"/>
    <n v="-1"/>
    <x v="2"/>
    <x v="17"/>
    <x v="0"/>
  </r>
  <r>
    <n v="5077"/>
    <n v="6760"/>
    <m/>
    <x v="3"/>
    <n v="3"/>
    <n v="698"/>
    <n v="-1"/>
    <n v="2792"/>
    <n v="-1"/>
    <n v="12.946374115133001"/>
    <n v="-1"/>
    <n v="154.56902577450799"/>
    <n v="-1"/>
    <n v="91.546460277346299"/>
    <n v="-1"/>
    <n v="1.28817430605516"/>
    <n v="-1"/>
    <x v="2"/>
    <x v="16"/>
    <x v="0"/>
  </r>
  <r>
    <n v="5077"/>
    <n v="6761"/>
    <m/>
    <x v="3"/>
    <n v="3"/>
    <n v="1763"/>
    <n v="-1"/>
    <n v="7052"/>
    <n v="-1"/>
    <n v="45.859841499944103"/>
    <n v="-1"/>
    <n v="111.304130691202"/>
    <n v="-1"/>
    <n v="67.6384387880166"/>
    <n v="-1"/>
    <n v="0.51257177203970805"/>
    <n v="-1"/>
    <x v="2"/>
    <x v="20"/>
    <x v="0"/>
  </r>
  <r>
    <n v="5077"/>
    <n v="6762"/>
    <m/>
    <x v="3"/>
    <n v="3"/>
    <n v="57"/>
    <n v="-1"/>
    <n v="228"/>
    <n v="-1"/>
    <n v="39.253236965038703"/>
    <n v="-1"/>
    <n v="5.8460896078008204"/>
    <n v="-1"/>
    <n v="3.3911697442803201"/>
    <n v="-1"/>
    <n v="15.9371229457407"/>
    <n v="-1"/>
    <x v="2"/>
    <x v="6"/>
    <x v="0"/>
  </r>
  <r>
    <n v="5077"/>
    <n v="6763"/>
    <m/>
    <x v="3"/>
    <n v="3"/>
    <n v="577"/>
    <n v="-1"/>
    <n v="2308"/>
    <n v="-1"/>
    <n v="36.967133581942001"/>
    <n v="-1"/>
    <n v="52.6303429332634"/>
    <n v="-1"/>
    <n v="32.8114008537394"/>
    <n v="-1"/>
    <n v="1.5581486724296501"/>
    <n v="-1"/>
    <x v="2"/>
    <x v="7"/>
    <x v="0"/>
  </r>
  <r>
    <n v="5077"/>
    <n v="6764"/>
    <m/>
    <x v="3"/>
    <n v="3"/>
    <n v="101"/>
    <n v="-1"/>
    <n v="404"/>
    <n v="-1"/>
    <n v="38.456514563431497"/>
    <n v="-1"/>
    <n v="10.110448975828399"/>
    <n v="-1"/>
    <n v="5.8489076063232899"/>
    <n v="-1"/>
    <n v="8.8208396388534407"/>
    <n v="-1"/>
    <x v="2"/>
    <x v="8"/>
    <x v="0"/>
  </r>
  <r>
    <n v="5077"/>
    <n v="6765"/>
    <m/>
    <x v="3"/>
    <n v="3"/>
    <n v="79"/>
    <n v="-1"/>
    <n v="316"/>
    <n v="-1"/>
    <n v="21.045513583186299"/>
    <n v="-1"/>
    <n v="69.516491417952494"/>
    <n v="-1"/>
    <n v="42.207534596295297"/>
    <n v="-1"/>
    <n v="10.284254475659599"/>
    <n v="-1"/>
    <x v="2"/>
    <x v="9"/>
    <x v="0"/>
  </r>
  <r>
    <n v="5077"/>
    <n v="6767"/>
    <m/>
    <x v="3"/>
    <n v="3"/>
    <n v="142"/>
    <n v="-1"/>
    <n v="568"/>
    <n v="-1"/>
    <n v="47.586636495865001"/>
    <n v="-1"/>
    <n v="11.217476716477201"/>
    <n v="-1"/>
    <n v="7.7942754962767697"/>
    <n v="-1"/>
    <n v="6.1875804576551898"/>
    <n v="-1"/>
    <x v="2"/>
    <x v="10"/>
    <x v="0"/>
  </r>
  <r>
    <n v="5077"/>
    <n v="6768"/>
    <m/>
    <x v="3"/>
    <n v="3"/>
    <n v="267"/>
    <n v="-1"/>
    <n v="1068"/>
    <n v="-1"/>
    <n v="35.621624713266598"/>
    <n v="-1"/>
    <n v="35.613391760395601"/>
    <n v="-1"/>
    <n v="21.210841869391501"/>
    <n v="-1"/>
    <n v="3.2822568173062798"/>
    <n v="-1"/>
    <x v="2"/>
    <x v="11"/>
    <x v="0"/>
  </r>
  <r>
    <n v="5077"/>
    <n v="6770"/>
    <m/>
    <x v="3"/>
    <n v="3"/>
    <n v="788"/>
    <n v="-1"/>
    <n v="3152"/>
    <n v="-1"/>
    <n v="51.783239223189099"/>
    <n v="-1"/>
    <n v="55.786836962829703"/>
    <n v="-1"/>
    <n v="32.7638936707393"/>
    <n v="-1"/>
    <n v="1.1394591245624801"/>
    <n v="-1"/>
    <x v="2"/>
    <x v="15"/>
    <x v="0"/>
  </r>
  <r>
    <n v="5077"/>
    <n v="6775"/>
    <m/>
    <x v="3"/>
    <n v="3"/>
    <n v="81"/>
    <n v="-1"/>
    <n v="324"/>
    <n v="-1"/>
    <n v="38.288036251034598"/>
    <n v="-1"/>
    <n v="8.5072157293651394"/>
    <n v="-1"/>
    <n v="5.50550667841443"/>
    <n v="-1"/>
    <n v="11.138801871816"/>
    <n v="-1"/>
    <x v="2"/>
    <x v="12"/>
    <x v="0"/>
  </r>
  <r>
    <n v="5077"/>
    <n v="6776"/>
    <m/>
    <x v="3"/>
    <n v="3"/>
    <n v="101"/>
    <n v="-1"/>
    <n v="404"/>
    <n v="-1"/>
    <n v="38.600189166526"/>
    <n v="-1"/>
    <n v="10.1059973716253"/>
    <n v="-1"/>
    <n v="5.8463323476234796"/>
    <n v="-1"/>
    <n v="8.8213978370333592"/>
    <n v="-1"/>
    <x v="2"/>
    <x v="13"/>
    <x v="0"/>
  </r>
  <r>
    <n v="5077"/>
    <n v="6777"/>
    <m/>
    <x v="3"/>
    <n v="3"/>
    <n v="273"/>
    <n v="-1"/>
    <n v="1092"/>
    <n v="-1"/>
    <n v="38.416245323910097"/>
    <n v="-1"/>
    <n v="25.718947999049799"/>
    <n v="-1"/>
    <n v="15.2979693090632"/>
    <n v="-1"/>
    <n v="3.2687996600423799"/>
    <n v="-1"/>
    <x v="2"/>
    <x v="14"/>
    <x v="0"/>
  </r>
  <r>
    <n v="5077"/>
    <n v="2959"/>
    <m/>
    <x v="3"/>
    <n v="4"/>
    <n v="196"/>
    <n v="-1"/>
    <n v="784"/>
    <n v="-1"/>
    <n v="47.744506980609401"/>
    <n v="-1"/>
    <n v="14.9957071722527"/>
    <n v="-1"/>
    <n v="14.1579930874054"/>
    <n v="-1"/>
    <n v="4.5558223179451298"/>
    <n v="-1"/>
    <x v="3"/>
    <x v="0"/>
    <x v="0"/>
  </r>
  <r>
    <n v="5077"/>
    <n v="3659"/>
    <m/>
    <x v="3"/>
    <n v="4"/>
    <n v="516"/>
    <n v="-1"/>
    <n v="2064"/>
    <n v="-1"/>
    <n v="38.392512006960999"/>
    <n v="-1"/>
    <n v="43.730057554257598"/>
    <n v="-1"/>
    <n v="39.231496741791602"/>
    <n v="-1"/>
    <n v="1.74330311609738"/>
    <n v="-1"/>
    <x v="3"/>
    <x v="0"/>
    <x v="0"/>
  </r>
  <r>
    <n v="5077"/>
    <n v="3660"/>
    <m/>
    <x v="3"/>
    <n v="4"/>
    <n v="1764"/>
    <n v="-1"/>
    <n v="7056"/>
    <n v="-1"/>
    <n v="43.0252283563687"/>
    <n v="-1"/>
    <n v="98.7569570399817"/>
    <n v="-1"/>
    <n v="86.614867789133797"/>
    <n v="-1"/>
    <n v="0.51081684983725995"/>
    <n v="-1"/>
    <x v="3"/>
    <x v="0"/>
    <x v="0"/>
  </r>
  <r>
    <n v="5077"/>
    <n v="4524"/>
    <m/>
    <x v="3"/>
    <n v="4"/>
    <n v="426"/>
    <n v="-1"/>
    <n v="1704"/>
    <n v="-1"/>
    <n v="26.446878484206199"/>
    <n v="-1"/>
    <n v="83.573794781638696"/>
    <n v="-1"/>
    <n v="75.048289952679596"/>
    <n v="-1"/>
    <n v="2.0537035965172299"/>
    <n v="-1"/>
    <x v="3"/>
    <x v="0"/>
    <x v="0"/>
  </r>
  <r>
    <n v="5077"/>
    <n v="4949"/>
    <m/>
    <x v="3"/>
    <n v="4"/>
    <n v="840"/>
    <n v="-1"/>
    <n v="3360"/>
    <n v="-1"/>
    <n v="49.344441387736801"/>
    <n v="-1"/>
    <n v="57.700795165895201"/>
    <n v="-1"/>
    <n v="49.5536558188264"/>
    <n v="-1"/>
    <n v="1.07247121967208"/>
    <n v="-1"/>
    <x v="3"/>
    <x v="0"/>
    <x v="0"/>
  </r>
  <r>
    <n v="5077"/>
    <n v="4950"/>
    <m/>
    <x v="3"/>
    <n v="4"/>
    <n v="1736"/>
    <n v="-1"/>
    <n v="6944"/>
    <n v="-1"/>
    <n v="41.364563447893502"/>
    <n v="-1"/>
    <n v="100.17344781951699"/>
    <n v="-1"/>
    <n v="87.908805678545505"/>
    <n v="-1"/>
    <n v="0.51860905645305899"/>
    <n v="-1"/>
    <x v="3"/>
    <x v="0"/>
    <x v="0"/>
  </r>
  <r>
    <n v="5077"/>
    <n v="4951"/>
    <m/>
    <x v="3"/>
    <n v="4"/>
    <n v="1772"/>
    <n v="-1"/>
    <n v="7088"/>
    <n v="-1"/>
    <n v="41.256774368497702"/>
    <n v="-1"/>
    <n v="100.914094717016"/>
    <n v="-1"/>
    <n v="88.596381402820597"/>
    <n v="-1"/>
    <n v="0.508338175419764"/>
    <n v="-1"/>
    <x v="3"/>
    <x v="0"/>
    <x v="0"/>
  </r>
  <r>
    <n v="5077"/>
    <n v="4953"/>
    <m/>
    <x v="3"/>
    <n v="4"/>
    <n v="210"/>
    <n v="-1"/>
    <n v="840"/>
    <n v="-1"/>
    <n v="37.163208991603398"/>
    <n v="-1"/>
    <n v="19.2079540676074"/>
    <n v="-1"/>
    <n v="16.5381940659971"/>
    <n v="-1"/>
    <n v="4.1482308571294704"/>
    <n v="-1"/>
    <x v="3"/>
    <x v="0"/>
    <x v="0"/>
  </r>
  <r>
    <n v="5077"/>
    <n v="4954"/>
    <m/>
    <x v="3"/>
    <n v="4"/>
    <n v="136"/>
    <n v="-1"/>
    <n v="544"/>
    <n v="-1"/>
    <n v="41.343945791087798"/>
    <n v="-1"/>
    <n v="30.1457730374851"/>
    <n v="-1"/>
    <n v="32.130885405140702"/>
    <n v="-1"/>
    <n v="6.3723817555145503"/>
    <n v="-1"/>
    <x v="3"/>
    <x v="0"/>
    <x v="0"/>
  </r>
  <r>
    <n v="5077"/>
    <n v="6357"/>
    <m/>
    <x v="3"/>
    <n v="4"/>
    <n v="271"/>
    <n v="-1"/>
    <n v="1084"/>
    <n v="-1"/>
    <n v="43.392436418584701"/>
    <n v="-1"/>
    <n v="23.579487364423901"/>
    <n v="-1"/>
    <n v="21.333124024285102"/>
    <n v="-1"/>
    <n v="3.2652514880001302"/>
    <n v="-1"/>
    <x v="3"/>
    <x v="0"/>
    <x v="0"/>
  </r>
  <r>
    <n v="5077"/>
    <n v="6368"/>
    <m/>
    <x v="3"/>
    <n v="4"/>
    <n v="519"/>
    <n v="-1"/>
    <n v="2076"/>
    <n v="-1"/>
    <n v="31.7465744512204"/>
    <n v="-1"/>
    <n v="55.937742461171801"/>
    <n v="-1"/>
    <n v="50.198905868879798"/>
    <n v="-1"/>
    <n v="1.7295864208998699"/>
    <n v="-1"/>
    <x v="3"/>
    <x v="0"/>
    <x v="0"/>
  </r>
  <r>
    <n v="5077"/>
    <n v="6639"/>
    <m/>
    <x v="3"/>
    <n v="4"/>
    <n v="74"/>
    <n v="-1"/>
    <n v="296"/>
    <n v="-1"/>
    <n v="39.386476144202703"/>
    <n v="-1"/>
    <n v="7.6033834753054697"/>
    <n v="-1"/>
    <n v="4.4228978663493397"/>
    <n v="-1"/>
    <n v="11.388932248814999"/>
    <n v="-1"/>
    <x v="3"/>
    <x v="1"/>
    <x v="0"/>
  </r>
  <r>
    <n v="5077"/>
    <n v="6640"/>
    <m/>
    <x v="3"/>
    <n v="4"/>
    <n v="744"/>
    <n v="-1"/>
    <n v="2976"/>
    <n v="-1"/>
    <n v="15.149304774272901"/>
    <n v="-1"/>
    <n v="141.39302741709801"/>
    <n v="-1"/>
    <n v="88.823959137331897"/>
    <n v="-1"/>
    <n v="1.20854012510485"/>
    <n v="-1"/>
    <x v="3"/>
    <x v="2"/>
    <x v="0"/>
  </r>
  <r>
    <n v="5077"/>
    <n v="6641"/>
    <m/>
    <x v="3"/>
    <n v="4"/>
    <n v="143"/>
    <n v="-1"/>
    <n v="572"/>
    <n v="-1"/>
    <n v="32.350267175624502"/>
    <n v="-1"/>
    <n v="59.085532588550301"/>
    <n v="-1"/>
    <n v="40.561960904513498"/>
    <n v="-1"/>
    <n v="6.0740976270242903"/>
    <n v="-1"/>
    <x v="3"/>
    <x v="3"/>
    <x v="0"/>
  </r>
  <r>
    <n v="5077"/>
    <n v="6642"/>
    <m/>
    <x v="3"/>
    <n v="4"/>
    <n v="522"/>
    <n v="-1"/>
    <n v="2088"/>
    <n v="-1"/>
    <n v="38.541609819621101"/>
    <n v="-1"/>
    <n v="45.515766744115901"/>
    <n v="-1"/>
    <n v="28.526017513131599"/>
    <n v="-1"/>
    <n v="1.72500136352455"/>
    <n v="-1"/>
    <x v="3"/>
    <x v="4"/>
    <x v="0"/>
  </r>
  <r>
    <n v="5077"/>
    <n v="6644"/>
    <m/>
    <x v="3"/>
    <n v="4"/>
    <n v="1077"/>
    <n v="-1"/>
    <n v="4308"/>
    <n v="-1"/>
    <n v="31.748492883270501"/>
    <n v="-1"/>
    <n v="110.05995737687"/>
    <n v="-1"/>
    <n v="63.839415511554002"/>
    <n v="-1"/>
    <n v="0.83578968931239705"/>
    <n v="-1"/>
    <x v="3"/>
    <x v="19"/>
    <x v="0"/>
  </r>
  <r>
    <n v="5077"/>
    <n v="6645"/>
    <m/>
    <x v="3"/>
    <n v="4"/>
    <n v="633"/>
    <n v="-1"/>
    <n v="2532"/>
    <n v="-1"/>
    <n v="52.271211741270498"/>
    <n v="-1"/>
    <n v="45.0212989723967"/>
    <n v="-1"/>
    <n v="29.464015621696099"/>
    <n v="-1"/>
    <n v="1.4242688724855701"/>
    <n v="-1"/>
    <x v="3"/>
    <x v="21"/>
    <x v="0"/>
  </r>
  <r>
    <n v="5077"/>
    <n v="6646"/>
    <m/>
    <x v="3"/>
    <n v="4"/>
    <n v="713"/>
    <n v="-1"/>
    <n v="2852"/>
    <n v="-1"/>
    <n v="44.866249454330799"/>
    <n v="-1"/>
    <n v="58.350492016381303"/>
    <n v="-1"/>
    <n v="33.850314838248302"/>
    <n v="-1"/>
    <n v="1.26333132375354"/>
    <n v="-1"/>
    <x v="3"/>
    <x v="18"/>
    <x v="0"/>
  </r>
  <r>
    <n v="5077"/>
    <n v="6647"/>
    <m/>
    <x v="3"/>
    <n v="4"/>
    <n v="363"/>
    <n v="-1"/>
    <n v="1452"/>
    <n v="-1"/>
    <n v="55.049351165473396"/>
    <n v="-1"/>
    <n v="26.108182762966599"/>
    <n v="-1"/>
    <n v="15.130491045372001"/>
    <n v="-1"/>
    <n v="2.4617606465366402"/>
    <n v="-1"/>
    <x v="3"/>
    <x v="17"/>
    <x v="0"/>
  </r>
  <r>
    <n v="5077"/>
    <n v="6760"/>
    <m/>
    <x v="3"/>
    <n v="4"/>
    <n v="712"/>
    <n v="-1"/>
    <n v="2848"/>
    <n v="-1"/>
    <n v="14.111980082946401"/>
    <n v="-1"/>
    <n v="153.09675390036401"/>
    <n v="-1"/>
    <n v="90.527399877693597"/>
    <n v="-1"/>
    <n v="1.2625256243048899"/>
    <n v="-1"/>
    <x v="3"/>
    <x v="16"/>
    <x v="0"/>
  </r>
  <r>
    <n v="5077"/>
    <n v="6761"/>
    <m/>
    <x v="3"/>
    <n v="4"/>
    <n v="1764"/>
    <n v="-1"/>
    <n v="7056"/>
    <n v="-1"/>
    <n v="43.297356445348498"/>
    <n v="-1"/>
    <n v="117.30966189266501"/>
    <n v="-1"/>
    <n v="71.204440120749197"/>
    <n v="-1"/>
    <n v="0.51276329369949003"/>
    <n v="-1"/>
    <x v="3"/>
    <x v="20"/>
    <x v="0"/>
  </r>
  <r>
    <n v="5077"/>
    <n v="6762"/>
    <m/>
    <x v="3"/>
    <n v="4"/>
    <n v="74"/>
    <n v="-1"/>
    <n v="296"/>
    <n v="-1"/>
    <n v="39.386476144202703"/>
    <n v="-1"/>
    <n v="7.6033834753054697"/>
    <n v="-1"/>
    <n v="4.4228978663493397"/>
    <n v="-1"/>
    <n v="11.388932248814999"/>
    <n v="-1"/>
    <x v="3"/>
    <x v="6"/>
    <x v="0"/>
  </r>
  <r>
    <n v="5077"/>
    <n v="6763"/>
    <m/>
    <x v="3"/>
    <n v="4"/>
    <n v="516"/>
    <n v="-1"/>
    <n v="2064"/>
    <n v="-1"/>
    <n v="37.148821077485401"/>
    <n v="-1"/>
    <n v="47.506179587246102"/>
    <n v="-1"/>
    <n v="29.715914658232901"/>
    <n v="-1"/>
    <n v="1.7300822966779501"/>
    <n v="-1"/>
    <x v="3"/>
    <x v="7"/>
    <x v="0"/>
  </r>
  <r>
    <n v="5077"/>
    <n v="6764"/>
    <m/>
    <x v="3"/>
    <n v="4"/>
    <n v="123"/>
    <n v="-1"/>
    <n v="492"/>
    <n v="-1"/>
    <n v="37.621435814507102"/>
    <n v="-1"/>
    <n v="12.355113951075699"/>
    <n v="-1"/>
    <n v="7.1737069654975301"/>
    <n v="-1"/>
    <n v="7.0687295546596998"/>
    <n v="-1"/>
    <x v="3"/>
    <x v="8"/>
    <x v="0"/>
  </r>
  <r>
    <n v="5077"/>
    <n v="6765"/>
    <m/>
    <x v="3"/>
    <n v="4"/>
    <n v="75"/>
    <n v="-1"/>
    <n v="300"/>
    <n v="-1"/>
    <n v="15.406251318214199"/>
    <n v="-1"/>
    <n v="107.115840307707"/>
    <n v="-1"/>
    <n v="63.571053841447103"/>
    <n v="-1"/>
    <n v="12.1306533009024"/>
    <n v="-1"/>
    <x v="3"/>
    <x v="9"/>
    <x v="0"/>
  </r>
  <r>
    <n v="5077"/>
    <n v="6767"/>
    <m/>
    <x v="3"/>
    <n v="4"/>
    <n v="134"/>
    <n v="-1"/>
    <n v="536"/>
    <n v="-1"/>
    <n v="48.2532144901175"/>
    <n v="-1"/>
    <n v="10.517454564568499"/>
    <n v="-1"/>
    <n v="7.30193579048359"/>
    <n v="-1"/>
    <n v="6.0637175554217304"/>
    <n v="-1"/>
    <x v="3"/>
    <x v="10"/>
    <x v="0"/>
  </r>
  <r>
    <n v="5077"/>
    <n v="6768"/>
    <m/>
    <x v="3"/>
    <n v="4"/>
    <n v="210"/>
    <n v="-1"/>
    <n v="840"/>
    <n v="-1"/>
    <n v="36.5061240074401"/>
    <n v="-1"/>
    <n v="23.6083466716372"/>
    <n v="-1"/>
    <n v="13.952711855708699"/>
    <n v="-1"/>
    <n v="4.1519884926268"/>
    <n v="-1"/>
    <x v="3"/>
    <x v="11"/>
    <x v="0"/>
  </r>
  <r>
    <n v="5077"/>
    <n v="6770"/>
    <m/>
    <x v="3"/>
    <n v="4"/>
    <n v="852"/>
    <n v="-1"/>
    <n v="3408"/>
    <n v="-1"/>
    <n v="50.961980221313297"/>
    <n v="-1"/>
    <n v="58.518280263134301"/>
    <n v="-1"/>
    <n v="34.443590906209003"/>
    <n v="-1"/>
    <n v="1.0568285071364401"/>
    <n v="-1"/>
    <x v="3"/>
    <x v="15"/>
    <x v="0"/>
  </r>
  <r>
    <n v="5077"/>
    <n v="6775"/>
    <m/>
    <x v="3"/>
    <n v="4"/>
    <n v="95"/>
    <n v="-1"/>
    <n v="380"/>
    <n v="-1"/>
    <n v="38.249285138949404"/>
    <n v="-1"/>
    <n v="10.0950031789421"/>
    <n v="-1"/>
    <n v="6.0532990895822296"/>
    <n v="-1"/>
    <n v="9.3209030975535505"/>
    <n v="-1"/>
    <x v="3"/>
    <x v="12"/>
    <x v="0"/>
  </r>
  <r>
    <n v="5077"/>
    <n v="6776"/>
    <m/>
    <x v="3"/>
    <n v="4"/>
    <n v="123"/>
    <n v="-1"/>
    <n v="492"/>
    <n v="-1"/>
    <n v="37.710146390776202"/>
    <n v="-1"/>
    <n v="12.2252554845821"/>
    <n v="-1"/>
    <n v="7.0983076944505203"/>
    <n v="-1"/>
    <n v="7.06749575534469"/>
    <n v="-1"/>
    <x v="3"/>
    <x v="13"/>
    <x v="0"/>
  </r>
  <r>
    <n v="5077"/>
    <n v="6777"/>
    <m/>
    <x v="3"/>
    <n v="4"/>
    <n v="216"/>
    <n v="-1"/>
    <n v="864"/>
    <n v="-1"/>
    <n v="37.364238670886301"/>
    <n v="-1"/>
    <n v="21.405646217632299"/>
    <n v="-1"/>
    <n v="12.650925250770699"/>
    <n v="-1"/>
    <n v="4.0288533292855098"/>
    <n v="-1"/>
    <x v="3"/>
    <x v="14"/>
    <x v="0"/>
  </r>
  <r>
    <n v="5077"/>
    <n v="2959"/>
    <m/>
    <x v="3"/>
    <n v="5"/>
    <n v="261"/>
    <n v="-1"/>
    <n v="1044"/>
    <n v="-1"/>
    <n v="47.772975571682601"/>
    <n v="-1"/>
    <n v="20.3012210906954"/>
    <n v="-1"/>
    <n v="18.7582857597355"/>
    <n v="-1"/>
    <n v="3.4414902788425801"/>
    <n v="-1"/>
    <x v="4"/>
    <x v="0"/>
    <x v="0"/>
  </r>
  <r>
    <n v="5077"/>
    <n v="3659"/>
    <m/>
    <x v="3"/>
    <n v="5"/>
    <n v="500"/>
    <n v="-1"/>
    <n v="2000"/>
    <n v="-1"/>
    <n v="37.990876879029898"/>
    <n v="-1"/>
    <n v="42.361003886793704"/>
    <n v="-1"/>
    <n v="37.444930700294002"/>
    <n v="-1"/>
    <n v="1.79696786519504"/>
    <n v="-1"/>
    <x v="4"/>
    <x v="0"/>
    <x v="0"/>
  </r>
  <r>
    <n v="5077"/>
    <n v="3660"/>
    <m/>
    <x v="3"/>
    <n v="5"/>
    <n v="1810"/>
    <n v="-1"/>
    <n v="7240"/>
    <n v="-1"/>
    <n v="36.447683061328"/>
    <n v="-1"/>
    <n v="111.227103142064"/>
    <n v="-1"/>
    <n v="97.422719930142193"/>
    <n v="-1"/>
    <n v="0.49733636041441398"/>
    <n v="-1"/>
    <x v="4"/>
    <x v="0"/>
    <x v="0"/>
  </r>
  <r>
    <n v="5077"/>
    <n v="4524"/>
    <m/>
    <x v="3"/>
    <n v="5"/>
    <n v="390"/>
    <n v="-1"/>
    <n v="1560"/>
    <n v="-1"/>
    <n v="27.355037228379398"/>
    <n v="-1"/>
    <n v="79.381997798885493"/>
    <n v="-1"/>
    <n v="69.790779452447097"/>
    <n v="-1"/>
    <n v="2.2431309956866898"/>
    <n v="-1"/>
    <x v="4"/>
    <x v="0"/>
    <x v="0"/>
  </r>
  <r>
    <n v="5077"/>
    <n v="4949"/>
    <m/>
    <x v="3"/>
    <n v="5"/>
    <n v="962"/>
    <n v="-1"/>
    <n v="3848"/>
    <n v="-1"/>
    <n v="46.968886245104301"/>
    <n v="-1"/>
    <n v="66.904312976388496"/>
    <n v="-1"/>
    <n v="57.091280820073898"/>
    <n v="-1"/>
    <n v="0.93513551092355496"/>
    <n v="-1"/>
    <x v="4"/>
    <x v="0"/>
    <x v="0"/>
  </r>
  <r>
    <n v="5077"/>
    <n v="4950"/>
    <m/>
    <x v="3"/>
    <n v="5"/>
    <n v="1799"/>
    <n v="-1"/>
    <n v="7196"/>
    <n v="-1"/>
    <n v="33.948401723250001"/>
    <n v="-1"/>
    <n v="112.742132098482"/>
    <n v="-1"/>
    <n v="98.767251428691694"/>
    <n v="-1"/>
    <n v="0.50046701713001296"/>
    <n v="-1"/>
    <x v="4"/>
    <x v="0"/>
    <x v="0"/>
  </r>
  <r>
    <n v="5077"/>
    <n v="4951"/>
    <m/>
    <x v="3"/>
    <n v="5"/>
    <n v="1820"/>
    <n v="-1"/>
    <n v="7280"/>
    <n v="-1"/>
    <n v="37.794134329408401"/>
    <n v="-1"/>
    <n v="107.558204217504"/>
    <n v="-1"/>
    <n v="94.167930079944199"/>
    <n v="-1"/>
    <n v="0.49471781531654302"/>
    <n v="-1"/>
    <x v="4"/>
    <x v="0"/>
    <x v="0"/>
  </r>
  <r>
    <n v="5077"/>
    <n v="4953"/>
    <m/>
    <x v="3"/>
    <n v="5"/>
    <n v="244"/>
    <n v="-1"/>
    <n v="976"/>
    <n v="-1"/>
    <n v="35.369738142509298"/>
    <n v="-1"/>
    <n v="23.506700426056099"/>
    <n v="-1"/>
    <n v="20.200108962795099"/>
    <n v="-1"/>
    <n v="3.6736261108098698"/>
    <n v="-1"/>
    <x v="4"/>
    <x v="0"/>
    <x v="0"/>
  </r>
  <r>
    <n v="5077"/>
    <n v="4954"/>
    <m/>
    <x v="3"/>
    <n v="5"/>
    <n v="119"/>
    <n v="-1"/>
    <n v="476"/>
    <n v="-1"/>
    <n v="41.671293759403298"/>
    <n v="-1"/>
    <n v="25.765587247505401"/>
    <n v="-1"/>
    <n v="27.544903572871199"/>
    <n v="-1"/>
    <n v="7.4099370097464101"/>
    <n v="-1"/>
    <x v="4"/>
    <x v="0"/>
    <x v="0"/>
  </r>
  <r>
    <n v="5077"/>
    <n v="6357"/>
    <m/>
    <x v="3"/>
    <n v="5"/>
    <n v="245"/>
    <n v="-1"/>
    <n v="980"/>
    <n v="-1"/>
    <n v="43.883395987427903"/>
    <n v="-1"/>
    <n v="20.426729699317502"/>
    <n v="-1"/>
    <n v="18.652165801426101"/>
    <n v="-1"/>
    <n v="3.6816289080563198"/>
    <n v="-1"/>
    <x v="4"/>
    <x v="0"/>
    <x v="0"/>
  </r>
  <r>
    <n v="5077"/>
    <n v="6368"/>
    <m/>
    <x v="3"/>
    <n v="5"/>
    <n v="496"/>
    <n v="-1"/>
    <n v="1984"/>
    <n v="-1"/>
    <n v="33.899039965674397"/>
    <n v="-1"/>
    <n v="51.350825626066701"/>
    <n v="-1"/>
    <n v="45.375470170448502"/>
    <n v="-1"/>
    <n v="1.80304313785726"/>
    <n v="-1"/>
    <x v="4"/>
    <x v="0"/>
    <x v="0"/>
  </r>
  <r>
    <n v="5077"/>
    <n v="6639"/>
    <m/>
    <x v="3"/>
    <n v="5"/>
    <n v="123"/>
    <n v="-1"/>
    <n v="492"/>
    <n v="-1"/>
    <n v="38.786354012274003"/>
    <n v="-1"/>
    <n v="12.797901551249399"/>
    <n v="-1"/>
    <n v="7.4147047158480897"/>
    <n v="-1"/>
    <n v="7.2246216136677504"/>
    <n v="-1"/>
    <x v="4"/>
    <x v="1"/>
    <x v="0"/>
  </r>
  <r>
    <n v="5077"/>
    <n v="6640"/>
    <m/>
    <x v="3"/>
    <n v="5"/>
    <n v="755"/>
    <n v="-1"/>
    <n v="3020"/>
    <n v="-1"/>
    <n v="15.357791443735101"/>
    <n v="-1"/>
    <n v="141.64338995224401"/>
    <n v="-1"/>
    <n v="88.655338385337103"/>
    <n v="-1"/>
    <n v="1.1905770911037901"/>
    <n v="-1"/>
    <x v="4"/>
    <x v="2"/>
    <x v="0"/>
  </r>
  <r>
    <n v="5077"/>
    <n v="6641"/>
    <m/>
    <x v="3"/>
    <n v="5"/>
    <n v="122"/>
    <n v="-1"/>
    <n v="488"/>
    <n v="-1"/>
    <n v="30.2625603362353"/>
    <n v="-1"/>
    <n v="51.807716271105299"/>
    <n v="-1"/>
    <n v="36.165282429873002"/>
    <n v="-1"/>
    <n v="6.9411187875677198"/>
    <n v="-1"/>
    <x v="4"/>
    <x v="3"/>
    <x v="0"/>
  </r>
  <r>
    <n v="5077"/>
    <n v="6642"/>
    <m/>
    <x v="3"/>
    <n v="5"/>
    <n v="490"/>
    <n v="-1"/>
    <n v="1960"/>
    <n v="-1"/>
    <n v="37.881355277937097"/>
    <n v="-1"/>
    <n v="43.681339689180199"/>
    <n v="-1"/>
    <n v="26.825279353668101"/>
    <n v="-1"/>
    <n v="1.8358693511420801"/>
    <n v="-1"/>
    <x v="4"/>
    <x v="4"/>
    <x v="0"/>
  </r>
  <r>
    <n v="5077"/>
    <n v="6644"/>
    <m/>
    <x v="3"/>
    <n v="5"/>
    <n v="1078"/>
    <n v="-1"/>
    <n v="4312"/>
    <n v="-1"/>
    <n v="31.4148022426468"/>
    <n v="-1"/>
    <n v="104.91140744047701"/>
    <n v="-1"/>
    <n v="60.8096521182269"/>
    <n v="-1"/>
    <n v="0.83414689837848399"/>
    <n v="-1"/>
    <x v="4"/>
    <x v="19"/>
    <x v="0"/>
  </r>
  <r>
    <n v="5077"/>
    <n v="6645"/>
    <m/>
    <x v="3"/>
    <n v="5"/>
    <n v="722"/>
    <n v="-1"/>
    <n v="2888"/>
    <n v="-1"/>
    <n v="52.481768036182402"/>
    <n v="-1"/>
    <n v="49.552011146988903"/>
    <n v="-1"/>
    <n v="31.7345164271394"/>
    <n v="-1"/>
    <n v="1.2482782466153599"/>
    <n v="-1"/>
    <x v="4"/>
    <x v="21"/>
    <x v="0"/>
  </r>
  <r>
    <n v="5077"/>
    <n v="6646"/>
    <m/>
    <x v="3"/>
    <n v="5"/>
    <n v="710"/>
    <n v="-1"/>
    <n v="2840"/>
    <n v="-1"/>
    <n v="44.481815131170599"/>
    <n v="-1"/>
    <n v="59.4128601949431"/>
    <n v="-1"/>
    <n v="34.417203690976301"/>
    <n v="-1"/>
    <n v="1.2686128589002701"/>
    <n v="-1"/>
    <x v="4"/>
    <x v="18"/>
    <x v="0"/>
  </r>
  <r>
    <n v="5077"/>
    <n v="6647"/>
    <m/>
    <x v="3"/>
    <n v="5"/>
    <n v="368"/>
    <n v="-1"/>
    <n v="1472"/>
    <n v="-1"/>
    <n v="54.2541171539293"/>
    <n v="-1"/>
    <n v="27.005810610116601"/>
    <n v="-1"/>
    <n v="15.693638284951"/>
    <n v="-1"/>
    <n v="2.4470871577498601"/>
    <n v="-1"/>
    <x v="4"/>
    <x v="17"/>
    <x v="0"/>
  </r>
  <r>
    <n v="5077"/>
    <n v="6760"/>
    <m/>
    <x v="3"/>
    <n v="5"/>
    <n v="743"/>
    <n v="-1"/>
    <n v="2972"/>
    <n v="-1"/>
    <n v="14.506850988939901"/>
    <n v="-1"/>
    <n v="151.88009425841801"/>
    <n v="-1"/>
    <n v="90.557528783371893"/>
    <n v="-1"/>
    <n v="1.2117886860670399"/>
    <n v="-1"/>
    <x v="4"/>
    <x v="16"/>
    <x v="0"/>
  </r>
  <r>
    <n v="5077"/>
    <n v="6761"/>
    <m/>
    <x v="3"/>
    <n v="5"/>
    <n v="1813"/>
    <n v="-1"/>
    <n v="7252"/>
    <n v="-1"/>
    <n v="36.678952650750503"/>
    <n v="-1"/>
    <n v="139.57634438957601"/>
    <n v="-1"/>
    <n v="84.577518425113297"/>
    <n v="-1"/>
    <n v="0.49955124241891402"/>
    <n v="-1"/>
    <x v="4"/>
    <x v="20"/>
    <x v="0"/>
  </r>
  <r>
    <n v="5077"/>
    <n v="6762"/>
    <m/>
    <x v="3"/>
    <n v="5"/>
    <n v="123"/>
    <n v="-1"/>
    <n v="492"/>
    <n v="-1"/>
    <n v="38.786354012274003"/>
    <n v="-1"/>
    <n v="12.797901551249399"/>
    <n v="-1"/>
    <n v="7.4147047158480897"/>
    <n v="-1"/>
    <n v="7.2246216136677504"/>
    <n v="-1"/>
    <x v="4"/>
    <x v="6"/>
    <x v="0"/>
  </r>
  <r>
    <n v="5077"/>
    <n v="6763"/>
    <m/>
    <x v="3"/>
    <n v="5"/>
    <n v="507"/>
    <n v="-1"/>
    <n v="2028"/>
    <n v="-1"/>
    <n v="37.346227868695102"/>
    <n v="-1"/>
    <n v="46.532402916869003"/>
    <n v="-1"/>
    <n v="28.464205985700598"/>
    <n v="-1"/>
    <n v="1.7462415636253801"/>
    <n v="-1"/>
    <x v="4"/>
    <x v="7"/>
    <x v="0"/>
  </r>
  <r>
    <n v="5077"/>
    <n v="6764"/>
    <m/>
    <x v="3"/>
    <n v="5"/>
    <n v="111"/>
    <n v="-1"/>
    <n v="444"/>
    <n v="-1"/>
    <n v="38.699242688443803"/>
    <n v="-1"/>
    <n v="10.8973975674929"/>
    <n v="-1"/>
    <n v="6.3248984150206198"/>
    <n v="-1"/>
    <n v="7.8399549930920003"/>
    <n v="-1"/>
    <x v="4"/>
    <x v="8"/>
    <x v="0"/>
  </r>
  <r>
    <n v="5077"/>
    <n v="6765"/>
    <m/>
    <x v="3"/>
    <n v="5"/>
    <n v="72"/>
    <n v="-1"/>
    <n v="288"/>
    <n v="-1"/>
    <n v="18.849399321804299"/>
    <n v="-1"/>
    <n v="81.455511394243103"/>
    <n v="-1"/>
    <n v="48.407468028263899"/>
    <n v="-1"/>
    <n v="11.390252274707301"/>
    <n v="-1"/>
    <x v="4"/>
    <x v="9"/>
    <x v="0"/>
  </r>
  <r>
    <n v="5077"/>
    <n v="6767"/>
    <m/>
    <x v="3"/>
    <n v="5"/>
    <n v="122"/>
    <n v="-1"/>
    <n v="488"/>
    <n v="-1"/>
    <n v="47.961414959582299"/>
    <n v="-1"/>
    <n v="9.6689501150206301"/>
    <n v="-1"/>
    <n v="6.7451289822824601"/>
    <n v="-1"/>
    <n v="7.2700863876967396"/>
    <n v="-1"/>
    <x v="4"/>
    <x v="10"/>
    <x v="0"/>
  </r>
  <r>
    <n v="5077"/>
    <n v="6768"/>
    <m/>
    <x v="3"/>
    <n v="5"/>
    <n v="244"/>
    <n v="-1"/>
    <n v="976"/>
    <n v="-1"/>
    <n v="33.618005113396102"/>
    <n v="-1"/>
    <n v="34.428390869220102"/>
    <n v="-1"/>
    <n v="20.2898243199846"/>
    <n v="-1"/>
    <n v="3.6741977881950598"/>
    <n v="-1"/>
    <x v="4"/>
    <x v="11"/>
    <x v="0"/>
  </r>
  <r>
    <n v="5077"/>
    <n v="6770"/>
    <m/>
    <x v="3"/>
    <n v="5"/>
    <n v="973"/>
    <n v="-1"/>
    <n v="3892"/>
    <n v="-1"/>
    <n v="50.234060192389698"/>
    <n v="-1"/>
    <n v="67.134309749669896"/>
    <n v="-1"/>
    <n v="39.163419319000099"/>
    <n v="-1"/>
    <n v="0.92519358024035203"/>
    <n v="-1"/>
    <x v="4"/>
    <x v="15"/>
    <x v="0"/>
  </r>
  <r>
    <n v="5077"/>
    <n v="6775"/>
    <m/>
    <x v="3"/>
    <n v="5"/>
    <n v="86"/>
    <n v="-1"/>
    <n v="344"/>
    <n v="-1"/>
    <n v="39.771447676842797"/>
    <n v="-1"/>
    <n v="8.7297558427350808"/>
    <n v="-1"/>
    <n v="5.2759983639026604"/>
    <n v="-1"/>
    <n v="10.3164122322148"/>
    <n v="-1"/>
    <x v="4"/>
    <x v="12"/>
    <x v="0"/>
  </r>
  <r>
    <n v="5077"/>
    <n v="6776"/>
    <m/>
    <x v="3"/>
    <n v="5"/>
    <n v="111"/>
    <n v="-1"/>
    <n v="444"/>
    <n v="-1"/>
    <n v="38.690988364722998"/>
    <n v="-1"/>
    <n v="10.806340111986801"/>
    <n v="-1"/>
    <n v="6.27204825951888"/>
    <n v="-1"/>
    <n v="7.8414395740090201"/>
    <n v="-1"/>
    <x v="4"/>
    <x v="13"/>
    <x v="0"/>
  </r>
  <r>
    <n v="5077"/>
    <n v="6777"/>
    <m/>
    <x v="3"/>
    <n v="5"/>
    <n v="223"/>
    <n v="-1"/>
    <n v="892"/>
    <n v="-1"/>
    <n v="37.263169921978601"/>
    <n v="-1"/>
    <n v="22.4100894747985"/>
    <n v="-1"/>
    <n v="13.235441352734099"/>
    <n v="-1"/>
    <n v="3.9517509257235601"/>
    <n v="-1"/>
    <x v="4"/>
    <x v="14"/>
    <x v="0"/>
  </r>
  <r>
    <n v="5077"/>
    <n v="2959"/>
    <m/>
    <x v="3"/>
    <n v="6"/>
    <n v="267"/>
    <n v="-1"/>
    <n v="1068"/>
    <n v="-1"/>
    <n v="46.748570129066103"/>
    <n v="-1"/>
    <n v="20.914807238748299"/>
    <n v="-1"/>
    <n v="18.518109520711899"/>
    <n v="-1"/>
    <n v="3.34613258582519"/>
    <n v="-1"/>
    <x v="5"/>
    <x v="0"/>
    <x v="0"/>
  </r>
  <r>
    <n v="5077"/>
    <n v="3659"/>
    <m/>
    <x v="3"/>
    <n v="6"/>
    <n v="553"/>
    <n v="-1"/>
    <n v="2212"/>
    <n v="-1"/>
    <n v="38.154460054562101"/>
    <n v="-1"/>
    <n v="46.344951296709702"/>
    <n v="-1"/>
    <n v="40.763537920104397"/>
    <n v="-1"/>
    <n v="1.6280547534894201"/>
    <n v="-1"/>
    <x v="5"/>
    <x v="0"/>
    <x v="0"/>
  </r>
  <r>
    <n v="5077"/>
    <n v="3660"/>
    <m/>
    <x v="3"/>
    <n v="6"/>
    <n v="1785"/>
    <n v="-1"/>
    <n v="7140"/>
    <n v="-1"/>
    <n v="34.480182392299099"/>
    <n v="-1"/>
    <n v="114.622239880808"/>
    <n v="-1"/>
    <n v="99.931258795115397"/>
    <n v="-1"/>
    <n v="0.50424590782624201"/>
    <n v="-1"/>
    <x v="5"/>
    <x v="0"/>
    <x v="0"/>
  </r>
  <r>
    <n v="5077"/>
    <n v="4524"/>
    <m/>
    <x v="3"/>
    <n v="6"/>
    <n v="432"/>
    <n v="-1"/>
    <n v="1728"/>
    <n v="-1"/>
    <n v="27.213280917347898"/>
    <n v="-1"/>
    <n v="82.050916619028598"/>
    <n v="-1"/>
    <n v="72.267285855127199"/>
    <n v="-1"/>
    <n v="2.04448501724473"/>
    <n v="-1"/>
    <x v="5"/>
    <x v="0"/>
    <x v="0"/>
  </r>
  <r>
    <n v="5077"/>
    <n v="4949"/>
    <m/>
    <x v="3"/>
    <n v="6"/>
    <n v="838"/>
    <n v="-1"/>
    <n v="3352"/>
    <n v="-1"/>
    <n v="35.383079794898599"/>
    <n v="-1"/>
    <n v="85.055267529629504"/>
    <n v="-1"/>
    <n v="72.329259811995797"/>
    <n v="-1"/>
    <n v="1.0713647066760901"/>
    <n v="-1"/>
    <x v="5"/>
    <x v="0"/>
    <x v="0"/>
  </r>
  <r>
    <n v="5077"/>
    <n v="4950"/>
    <m/>
    <x v="3"/>
    <n v="6"/>
    <n v="1787"/>
    <n v="-1"/>
    <n v="7148"/>
    <n v="-1"/>
    <n v="31.2372418584449"/>
    <n v="-1"/>
    <n v="114.326503750686"/>
    <n v="-1"/>
    <n v="99.7114043787886"/>
    <n v="-1"/>
    <n v="0.50390902897661805"/>
    <n v="-1"/>
    <x v="5"/>
    <x v="0"/>
    <x v="0"/>
  </r>
  <r>
    <n v="5077"/>
    <n v="4951"/>
    <m/>
    <x v="3"/>
    <n v="6"/>
    <n v="1789"/>
    <n v="-1"/>
    <n v="7156"/>
    <n v="-1"/>
    <n v="33.953570378410603"/>
    <n v="-1"/>
    <n v="111.768336356831"/>
    <n v="-1"/>
    <n v="97.341442064276194"/>
    <n v="-1"/>
    <n v="0.50302706194221602"/>
    <n v="-1"/>
    <x v="5"/>
    <x v="0"/>
    <x v="0"/>
  </r>
  <r>
    <n v="5077"/>
    <n v="4953"/>
    <m/>
    <x v="3"/>
    <n v="6"/>
    <n v="276"/>
    <n v="-1"/>
    <n v="1104"/>
    <n v="-1"/>
    <n v="36.411971391307901"/>
    <n v="-1"/>
    <n v="26.3246958236656"/>
    <n v="-1"/>
    <n v="22.5184133571702"/>
    <n v="-1"/>
    <n v="2.9607556170174201"/>
    <n v="-1"/>
    <x v="5"/>
    <x v="0"/>
    <x v="0"/>
  </r>
  <r>
    <n v="5077"/>
    <n v="4954"/>
    <m/>
    <x v="3"/>
    <n v="6"/>
    <n v="101"/>
    <n v="-1"/>
    <n v="404"/>
    <n v="-1"/>
    <n v="40.789140643938097"/>
    <n v="-1"/>
    <n v="17.8231767975069"/>
    <n v="-1"/>
    <n v="19.3340800299808"/>
    <n v="-1"/>
    <n v="8.7444431588138993"/>
    <n v="-1"/>
    <x v="5"/>
    <x v="0"/>
    <x v="0"/>
  </r>
  <r>
    <n v="5077"/>
    <n v="6357"/>
    <m/>
    <x v="3"/>
    <n v="6"/>
    <n v="188"/>
    <n v="-1"/>
    <n v="752"/>
    <n v="-1"/>
    <n v="44.399313817327197"/>
    <n v="-1"/>
    <n v="15.785046456130001"/>
    <n v="-1"/>
    <n v="14.5920234708833"/>
    <n v="-1"/>
    <n v="4.6417371132460303"/>
    <n v="-1"/>
    <x v="5"/>
    <x v="0"/>
    <x v="0"/>
  </r>
  <r>
    <n v="5077"/>
    <n v="6368"/>
    <m/>
    <x v="3"/>
    <n v="6"/>
    <n v="553"/>
    <n v="-1"/>
    <n v="2212"/>
    <n v="-1"/>
    <n v="31.932339674921501"/>
    <n v="-1"/>
    <n v="56.036335261296401"/>
    <n v="-1"/>
    <n v="49.190428538270197"/>
    <n v="-1"/>
    <n v="1.61573303013213"/>
    <n v="-1"/>
    <x v="5"/>
    <x v="0"/>
    <x v="0"/>
  </r>
  <r>
    <n v="5077"/>
    <n v="6639"/>
    <m/>
    <x v="3"/>
    <n v="6"/>
    <n v="135"/>
    <n v="-1"/>
    <n v="540"/>
    <n v="-1"/>
    <n v="38.917866418408003"/>
    <n v="-1"/>
    <n v="14.001974617478499"/>
    <n v="-1"/>
    <n v="8.1605575778443402"/>
    <n v="-1"/>
    <n v="6.5274313951969098"/>
    <n v="-1"/>
    <x v="5"/>
    <x v="1"/>
    <x v="0"/>
  </r>
  <r>
    <n v="5077"/>
    <n v="6640"/>
    <m/>
    <x v="3"/>
    <n v="6"/>
    <n v="721"/>
    <n v="-1"/>
    <n v="2884"/>
    <n v="-1"/>
    <n v="14.3025506776735"/>
    <n v="-1"/>
    <n v="144.916003141446"/>
    <n v="-1"/>
    <n v="89.824247863557105"/>
    <n v="-1"/>
    <n v="1.2473927457052401"/>
    <n v="-1"/>
    <x v="5"/>
    <x v="2"/>
    <x v="0"/>
  </r>
  <r>
    <n v="5077"/>
    <n v="6641"/>
    <m/>
    <x v="3"/>
    <n v="6"/>
    <n v="97"/>
    <n v="-1"/>
    <n v="388"/>
    <n v="-1"/>
    <n v="31.1677476140888"/>
    <n v="-1"/>
    <n v="43.292307546449202"/>
    <n v="-1"/>
    <n v="31.914270312308801"/>
    <n v="-1"/>
    <n v="9.0835223707132204"/>
    <n v="-1"/>
    <x v="5"/>
    <x v="3"/>
    <x v="0"/>
  </r>
  <r>
    <n v="5077"/>
    <n v="6642"/>
    <m/>
    <x v="3"/>
    <n v="6"/>
    <n v="553"/>
    <n v="-1"/>
    <n v="2212"/>
    <n v="-1"/>
    <n v="38.090551137888703"/>
    <n v="-1"/>
    <n v="49.034711580950102"/>
    <n v="-1"/>
    <n v="29.824147049091199"/>
    <n v="-1"/>
    <n v="1.6273930413614599"/>
    <n v="-1"/>
    <x v="5"/>
    <x v="4"/>
    <x v="0"/>
  </r>
  <r>
    <n v="5077"/>
    <n v="6644"/>
    <m/>
    <x v="3"/>
    <n v="6"/>
    <n v="1080"/>
    <n v="-1"/>
    <n v="4320"/>
    <n v="-1"/>
    <n v="31.469966944863"/>
    <n v="-1"/>
    <n v="110.141160933103"/>
    <n v="-1"/>
    <n v="63.958824635876603"/>
    <n v="-1"/>
    <n v="0.83346104847297497"/>
    <n v="-1"/>
    <x v="5"/>
    <x v="19"/>
    <x v="0"/>
  </r>
  <r>
    <n v="5077"/>
    <n v="6645"/>
    <m/>
    <x v="3"/>
    <n v="6"/>
    <n v="711"/>
    <n v="-1"/>
    <n v="2844"/>
    <n v="-1"/>
    <n v="53.496648156411602"/>
    <n v="-1"/>
    <n v="48.537009624693297"/>
    <n v="-1"/>
    <n v="30.9865243154754"/>
    <n v="-1"/>
    <n v="1.2655564948206499"/>
    <n v="-1"/>
    <x v="5"/>
    <x v="21"/>
    <x v="0"/>
  </r>
  <r>
    <n v="5077"/>
    <n v="6646"/>
    <m/>
    <x v="3"/>
    <n v="6"/>
    <n v="721"/>
    <n v="-1"/>
    <n v="2884"/>
    <n v="-1"/>
    <n v="44.794089815657102"/>
    <n v="-1"/>
    <n v="59.233934268659503"/>
    <n v="-1"/>
    <n v="34.369302483439597"/>
    <n v="-1"/>
    <n v="1.24830985718387"/>
    <n v="-1"/>
    <x v="5"/>
    <x v="18"/>
    <x v="0"/>
  </r>
  <r>
    <n v="5077"/>
    <n v="6647"/>
    <m/>
    <x v="3"/>
    <n v="6"/>
    <n v="360"/>
    <n v="-1"/>
    <n v="1440"/>
    <n v="-1"/>
    <n v="54.551949116118898"/>
    <n v="-1"/>
    <n v="26.149600880872601"/>
    <n v="-1"/>
    <n v="15.2203554324094"/>
    <n v="-1"/>
    <n v="2.5005730324731901"/>
    <n v="-1"/>
    <x v="5"/>
    <x v="17"/>
    <x v="0"/>
  </r>
  <r>
    <n v="5077"/>
    <n v="6760"/>
    <m/>
    <x v="3"/>
    <n v="6"/>
    <n v="681"/>
    <n v="-1"/>
    <n v="2724"/>
    <n v="-1"/>
    <n v="12.022527638426601"/>
    <n v="-1"/>
    <n v="156.782273156184"/>
    <n v="-1"/>
    <n v="92.149619938921902"/>
    <n v="-1"/>
    <n v="1.3206165334662401"/>
    <n v="-1"/>
    <x v="5"/>
    <x v="16"/>
    <x v="0"/>
  </r>
  <r>
    <n v="5077"/>
    <n v="6761"/>
    <m/>
    <x v="3"/>
    <n v="6"/>
    <n v="1786"/>
    <n v="-1"/>
    <n v="7144"/>
    <n v="-1"/>
    <n v="34.401807558967903"/>
    <n v="-1"/>
    <n v="154.89149329696201"/>
    <n v="-1"/>
    <n v="93.211822762381601"/>
    <n v="-1"/>
    <n v="0.50712357312187994"/>
    <n v="-1"/>
    <x v="5"/>
    <x v="20"/>
    <x v="0"/>
  </r>
  <r>
    <n v="5077"/>
    <n v="6762"/>
    <m/>
    <x v="3"/>
    <n v="6"/>
    <n v="135"/>
    <n v="-1"/>
    <n v="540"/>
    <n v="-1"/>
    <n v="38.917866418408003"/>
    <n v="-1"/>
    <n v="14.001974617478499"/>
    <n v="-1"/>
    <n v="8.1605575778443402"/>
    <n v="-1"/>
    <n v="6.5274313951969098"/>
    <n v="-1"/>
    <x v="5"/>
    <x v="6"/>
    <x v="0"/>
  </r>
  <r>
    <n v="5077"/>
    <n v="6763"/>
    <m/>
    <x v="3"/>
    <n v="6"/>
    <n v="551"/>
    <n v="-1"/>
    <n v="2204"/>
    <n v="-1"/>
    <n v="37.016038598391603"/>
    <n v="-1"/>
    <n v="50.520803056244802"/>
    <n v="-1"/>
    <n v="30.826088256929701"/>
    <n v="-1"/>
    <n v="1.6066441758121199"/>
    <n v="-1"/>
    <x v="5"/>
    <x v="7"/>
    <x v="0"/>
  </r>
  <r>
    <n v="5077"/>
    <n v="6764"/>
    <m/>
    <x v="3"/>
    <n v="6"/>
    <n v="90"/>
    <n v="-1"/>
    <n v="360"/>
    <n v="-1"/>
    <n v="39.4310811568755"/>
    <n v="-1"/>
    <n v="8.6697601462456308"/>
    <n v="-1"/>
    <n v="5.0041475370594997"/>
    <n v="-1"/>
    <n v="9.8315708134510107"/>
    <n v="-1"/>
    <x v="5"/>
    <x v="8"/>
    <x v="0"/>
  </r>
  <r>
    <n v="5077"/>
    <n v="6765"/>
    <m/>
    <x v="3"/>
    <n v="6"/>
    <n v="48"/>
    <n v="-1"/>
    <n v="192"/>
    <n v="-1"/>
    <n v="29.8647774463372"/>
    <n v="-1"/>
    <n v="30.186550790736"/>
    <n v="-1"/>
    <n v="17.961659347218401"/>
    <n v="-1"/>
    <n v="18.337840168756198"/>
    <n v="-1"/>
    <x v="5"/>
    <x v="9"/>
    <x v="0"/>
  </r>
  <r>
    <n v="5077"/>
    <n v="6767"/>
    <m/>
    <x v="3"/>
    <n v="6"/>
    <n v="100"/>
    <n v="-1"/>
    <n v="400"/>
    <n v="-1"/>
    <n v="48.032838386960499"/>
    <n v="-1"/>
    <n v="7.6988398244159804"/>
    <n v="-1"/>
    <n v="5.6443083540067303"/>
    <n v="-1"/>
    <n v="9.0397041263895197"/>
    <n v="-1"/>
    <x v="5"/>
    <x v="10"/>
    <x v="0"/>
  </r>
  <r>
    <n v="5077"/>
    <n v="6768"/>
    <m/>
    <x v="3"/>
    <n v="6"/>
    <n v="276"/>
    <n v="-1"/>
    <n v="1104"/>
    <n v="-1"/>
    <n v="35.690961438386097"/>
    <n v="-1"/>
    <n v="32.921422779488601"/>
    <n v="-1"/>
    <n v="19.272536740783799"/>
    <n v="-1"/>
    <n v="2.9579929876275499"/>
    <n v="-1"/>
    <x v="5"/>
    <x v="11"/>
    <x v="0"/>
  </r>
  <r>
    <n v="5077"/>
    <n v="6770"/>
    <m/>
    <x v="3"/>
    <n v="6"/>
    <n v="802"/>
    <n v="-1"/>
    <n v="3208"/>
    <n v="-1"/>
    <n v="27.913564352851001"/>
    <n v="-1"/>
    <n v="132.45427618971601"/>
    <n v="-1"/>
    <n v="76.864095904700804"/>
    <n v="-1"/>
    <n v="1.1230647567262599"/>
    <n v="-1"/>
    <x v="5"/>
    <x v="15"/>
    <x v="0"/>
  </r>
  <r>
    <n v="5077"/>
    <n v="6775"/>
    <m/>
    <x v="3"/>
    <n v="6"/>
    <n v="67"/>
    <n v="-1"/>
    <n v="268"/>
    <n v="-1"/>
    <n v="40.0566273681452"/>
    <n v="-1"/>
    <n v="6.72967654172602"/>
    <n v="-1"/>
    <n v="3.9797079188372999"/>
    <n v="-1"/>
    <n v="13.6219972221226"/>
    <n v="-1"/>
    <x v="5"/>
    <x v="12"/>
    <x v="0"/>
  </r>
  <r>
    <n v="5077"/>
    <n v="6776"/>
    <m/>
    <x v="3"/>
    <n v="6"/>
    <n v="90"/>
    <n v="-1"/>
    <n v="360"/>
    <n v="-1"/>
    <n v="39.529900932617203"/>
    <n v="-1"/>
    <n v="8.8459376355118504"/>
    <n v="-1"/>
    <n v="5.1058364112757797"/>
    <n v="-1"/>
    <n v="9.8318637124190307"/>
    <n v="-1"/>
    <x v="5"/>
    <x v="13"/>
    <x v="0"/>
  </r>
  <r>
    <n v="5077"/>
    <n v="6777"/>
    <m/>
    <x v="3"/>
    <n v="6"/>
    <n v="300"/>
    <n v="-1"/>
    <n v="1200"/>
    <n v="-1"/>
    <n v="32.480536294820702"/>
    <n v="-1"/>
    <n v="49.616618223075101"/>
    <n v="-1"/>
    <n v="29.0037301960745"/>
    <n v="-1"/>
    <n v="2.9858933472704901"/>
    <n v="-1"/>
    <x v="5"/>
    <x v="14"/>
    <x v="0"/>
  </r>
  <r>
    <n v="5077"/>
    <n v="2959"/>
    <m/>
    <x v="3"/>
    <n v="7"/>
    <n v="231"/>
    <n v="-1"/>
    <n v="924"/>
    <n v="-1"/>
    <n v="46.941876226634797"/>
    <n v="-1"/>
    <n v="18.039188316134801"/>
    <n v="-1"/>
    <n v="16.084360470937899"/>
    <n v="-1"/>
    <n v="3.8349076111899398"/>
    <n v="-1"/>
    <x v="6"/>
    <x v="0"/>
    <x v="0"/>
  </r>
  <r>
    <n v="5077"/>
    <n v="3659"/>
    <m/>
    <x v="3"/>
    <n v="7"/>
    <n v="533"/>
    <n v="-1"/>
    <n v="2132"/>
    <n v="-1"/>
    <n v="37.225780946685497"/>
    <n v="-1"/>
    <n v="42.920485297230698"/>
    <n v="-1"/>
    <n v="37.252301680695297"/>
    <n v="-1"/>
    <n v="1.68757523570942"/>
    <n v="-1"/>
    <x v="6"/>
    <x v="0"/>
    <x v="0"/>
  </r>
  <r>
    <n v="5077"/>
    <n v="3660"/>
    <m/>
    <x v="3"/>
    <n v="7"/>
    <n v="1736"/>
    <n v="-1"/>
    <n v="6944"/>
    <n v="-1"/>
    <n v="33.750967088064598"/>
    <n v="-1"/>
    <n v="114.952146488053"/>
    <n v="-1"/>
    <n v="99.775874656675299"/>
    <n v="-1"/>
    <n v="0.51874170372961703"/>
    <n v="-1"/>
    <x v="6"/>
    <x v="0"/>
    <x v="0"/>
  </r>
  <r>
    <n v="5077"/>
    <n v="4524"/>
    <m/>
    <x v="3"/>
    <n v="7"/>
    <n v="419"/>
    <n v="-1"/>
    <n v="1676"/>
    <n v="-1"/>
    <n v="27.270301803532401"/>
    <n v="-1"/>
    <n v="79.416835849949393"/>
    <n v="-1"/>
    <n v="68.927707615675999"/>
    <n v="-1"/>
    <n v="2.07221229016417"/>
    <n v="-1"/>
    <x v="6"/>
    <x v="0"/>
    <x v="0"/>
  </r>
  <r>
    <n v="5077"/>
    <n v="4949"/>
    <m/>
    <x v="3"/>
    <n v="7"/>
    <n v="531"/>
    <n v="-1"/>
    <n v="2124"/>
    <n v="-1"/>
    <n v="8.0747065681364703"/>
    <n v="-1"/>
    <n v="117.59420924497201"/>
    <n v="-1"/>
    <n v="100"/>
    <n v="-1"/>
    <n v="1.6932174880725701"/>
    <n v="-1"/>
    <x v="6"/>
    <x v="0"/>
    <x v="0"/>
  </r>
  <r>
    <n v="5077"/>
    <n v="4950"/>
    <m/>
    <x v="3"/>
    <n v="7"/>
    <n v="1733"/>
    <n v="-1"/>
    <n v="6932"/>
    <n v="-1"/>
    <n v="30.699993500379399"/>
    <n v="-1"/>
    <n v="115.383208031818"/>
    <n v="-1"/>
    <n v="99.967617916879604"/>
    <n v="-1"/>
    <n v="0.51930864159387202"/>
    <n v="-1"/>
    <x v="6"/>
    <x v="0"/>
    <x v="0"/>
  </r>
  <r>
    <n v="5077"/>
    <n v="4951"/>
    <m/>
    <x v="3"/>
    <n v="7"/>
    <n v="1745"/>
    <n v="-1"/>
    <n v="6980"/>
    <n v="-1"/>
    <n v="32.294371687863801"/>
    <n v="-1"/>
    <n v="113.11388517751701"/>
    <n v="-1"/>
    <n v="98.307978993974601"/>
    <n v="-1"/>
    <n v="0.51641413080687903"/>
    <n v="-1"/>
    <x v="6"/>
    <x v="0"/>
    <x v="0"/>
  </r>
  <r>
    <n v="5077"/>
    <n v="4953"/>
    <m/>
    <x v="3"/>
    <n v="7"/>
    <n v="279"/>
    <n v="-1"/>
    <n v="1116"/>
    <n v="-1"/>
    <n v="35.415168899546799"/>
    <n v="-1"/>
    <n v="26.196202044884199"/>
    <n v="-1"/>
    <n v="22.359755548208"/>
    <n v="-1"/>
    <n v="3.17222875340806"/>
    <n v="-1"/>
    <x v="6"/>
    <x v="0"/>
    <x v="0"/>
  </r>
  <r>
    <n v="5077"/>
    <n v="4954"/>
    <m/>
    <x v="3"/>
    <n v="7"/>
    <n v="97"/>
    <n v="-1"/>
    <n v="388"/>
    <n v="-1"/>
    <n v="42.345623590918301"/>
    <n v="-1"/>
    <n v="16.694226467034699"/>
    <n v="-1"/>
    <n v="17.793652077138301"/>
    <n v="-1"/>
    <n v="9.2143061673006201"/>
    <n v="-1"/>
    <x v="6"/>
    <x v="0"/>
    <x v="0"/>
  </r>
  <r>
    <n v="5077"/>
    <n v="6357"/>
    <m/>
    <x v="3"/>
    <n v="7"/>
    <n v="177"/>
    <n v="-1"/>
    <n v="708"/>
    <n v="-1"/>
    <n v="44.232199195394102"/>
    <n v="-1"/>
    <n v="15.197157855861001"/>
    <n v="-1"/>
    <n v="14.174323942048799"/>
    <n v="-1"/>
    <n v="4.9533875394839102"/>
    <n v="-1"/>
    <x v="6"/>
    <x v="0"/>
    <x v="0"/>
  </r>
  <r>
    <n v="5077"/>
    <n v="6368"/>
    <m/>
    <x v="3"/>
    <n v="7"/>
    <n v="532"/>
    <n v="-1"/>
    <n v="2128"/>
    <n v="-1"/>
    <n v="32.217584520025703"/>
    <n v="-1"/>
    <n v="54.490774899887697"/>
    <n v="-1"/>
    <n v="47.395558992996101"/>
    <n v="-1"/>
    <n v="1.6890487049638601"/>
    <n v="-1"/>
    <x v="6"/>
    <x v="0"/>
    <x v="0"/>
  </r>
  <r>
    <n v="5077"/>
    <n v="6639"/>
    <m/>
    <x v="3"/>
    <n v="7"/>
    <n v="147"/>
    <n v="-1"/>
    <n v="588"/>
    <n v="-1"/>
    <n v="38.985269584581197"/>
    <n v="-1"/>
    <n v="15.209931035960199"/>
    <n v="-1"/>
    <n v="8.8134178561373293"/>
    <n v="-1"/>
    <n v="6.1126036857395603"/>
    <n v="-1"/>
    <x v="6"/>
    <x v="1"/>
    <x v="0"/>
  </r>
  <r>
    <n v="5077"/>
    <n v="6640"/>
    <m/>
    <x v="3"/>
    <n v="7"/>
    <n v="697"/>
    <n v="-1"/>
    <n v="2788"/>
    <n v="-1"/>
    <n v="13.3295986529145"/>
    <n v="-1"/>
    <n v="146.47057313357601"/>
    <n v="-1"/>
    <n v="90.943497139526997"/>
    <n v="-1"/>
    <n v="1.292980032854"/>
    <n v="-1"/>
    <x v="6"/>
    <x v="2"/>
    <x v="0"/>
  </r>
  <r>
    <n v="5077"/>
    <n v="6641"/>
    <m/>
    <x v="3"/>
    <n v="7"/>
    <n v="98"/>
    <n v="-1"/>
    <n v="392"/>
    <n v="-1"/>
    <n v="32.551083888994"/>
    <n v="-1"/>
    <n v="45.063737286665003"/>
    <n v="-1"/>
    <n v="32.448094379465701"/>
    <n v="-1"/>
    <n v="9.08796481138471"/>
    <n v="-1"/>
    <x v="6"/>
    <x v="3"/>
    <x v="0"/>
  </r>
  <r>
    <n v="5077"/>
    <n v="6642"/>
    <m/>
    <x v="3"/>
    <n v="7"/>
    <n v="537"/>
    <n v="-1"/>
    <n v="2148"/>
    <n v="-1"/>
    <n v="36.853311903466597"/>
    <n v="-1"/>
    <n v="47.828806214067399"/>
    <n v="-1"/>
    <n v="28.678397192372799"/>
    <n v="-1"/>
    <n v="1.67758134914894"/>
    <n v="-1"/>
    <x v="6"/>
    <x v="4"/>
    <x v="0"/>
  </r>
  <r>
    <n v="5077"/>
    <n v="6644"/>
    <m/>
    <x v="3"/>
    <n v="7"/>
    <n v="1079"/>
    <n v="-1"/>
    <n v="4316"/>
    <n v="-1"/>
    <n v="31.356385936489101"/>
    <n v="-1"/>
    <n v="115.019741849562"/>
    <n v="-1"/>
    <n v="66.515052604476907"/>
    <n v="-1"/>
    <n v="0.83395822602476399"/>
    <n v="-1"/>
    <x v="6"/>
    <x v="19"/>
    <x v="0"/>
  </r>
  <r>
    <n v="5077"/>
    <n v="6645"/>
    <m/>
    <x v="3"/>
    <n v="7"/>
    <n v="665"/>
    <n v="-1"/>
    <n v="2660"/>
    <n v="-1"/>
    <n v="53.566643547815502"/>
    <n v="-1"/>
    <n v="44.931240418722901"/>
    <n v="-1"/>
    <n v="28.144712151560601"/>
    <n v="-1"/>
    <n v="1.3504227678256799"/>
    <n v="-1"/>
    <x v="6"/>
    <x v="21"/>
    <x v="0"/>
  </r>
  <r>
    <n v="5077"/>
    <n v="6646"/>
    <m/>
    <x v="3"/>
    <n v="7"/>
    <n v="716"/>
    <n v="-1"/>
    <n v="2864"/>
    <n v="-1"/>
    <n v="44.776194699588302"/>
    <n v="-1"/>
    <n v="60.168547525243604"/>
    <n v="-1"/>
    <n v="34.775162026589399"/>
    <n v="-1"/>
    <n v="1.2566563527819901"/>
    <n v="-1"/>
    <x v="6"/>
    <x v="18"/>
    <x v="0"/>
  </r>
  <r>
    <n v="5077"/>
    <n v="6647"/>
    <m/>
    <x v="3"/>
    <n v="7"/>
    <n v="363"/>
    <n v="-1"/>
    <n v="1452"/>
    <n v="-1"/>
    <n v="54.805473295715103"/>
    <n v="-1"/>
    <n v="26.375327645898398"/>
    <n v="-1"/>
    <n v="15.2616754289112"/>
    <n v="-1"/>
    <n v="2.4766315402369101"/>
    <n v="-1"/>
    <x v="6"/>
    <x v="17"/>
    <x v="0"/>
  </r>
  <r>
    <n v="5077"/>
    <n v="6760"/>
    <m/>
    <x v="3"/>
    <n v="7"/>
    <n v="650"/>
    <n v="-1"/>
    <n v="2600"/>
    <n v="-1"/>
    <n v="11.020870133416301"/>
    <n v="-1"/>
    <n v="160.40494606870701"/>
    <n v="-1"/>
    <n v="93.7018919262309"/>
    <n v="-1"/>
    <n v="1.38323434565192"/>
    <n v="-1"/>
    <x v="6"/>
    <x v="16"/>
    <x v="0"/>
  </r>
  <r>
    <n v="5077"/>
    <n v="6761"/>
    <m/>
    <x v="3"/>
    <n v="7"/>
    <n v="1735"/>
    <n v="-1"/>
    <n v="6940"/>
    <n v="-1"/>
    <n v="33.9344897531955"/>
    <n v="-1"/>
    <n v="155.47953434270599"/>
    <n v="-1"/>
    <n v="92.986582130461102"/>
    <n v="-1"/>
    <n v="0.52122957551346505"/>
    <n v="-1"/>
    <x v="6"/>
    <x v="20"/>
    <x v="0"/>
  </r>
  <r>
    <n v="5077"/>
    <n v="6762"/>
    <m/>
    <x v="3"/>
    <n v="7"/>
    <n v="147"/>
    <n v="-1"/>
    <n v="588"/>
    <n v="-1"/>
    <n v="38.985269584581197"/>
    <n v="-1"/>
    <n v="15.209931035960199"/>
    <n v="-1"/>
    <n v="8.8134178561373293"/>
    <n v="-1"/>
    <n v="6.1126036857395603"/>
    <n v="-1"/>
    <x v="6"/>
    <x v="6"/>
    <x v="0"/>
  </r>
  <r>
    <n v="5077"/>
    <n v="6763"/>
    <m/>
    <x v="3"/>
    <n v="7"/>
    <n v="529"/>
    <n v="-1"/>
    <n v="2116"/>
    <n v="-1"/>
    <n v="36.789905651533502"/>
    <n v="-1"/>
    <n v="48.106467566396901"/>
    <n v="-1"/>
    <n v="28.610649103389001"/>
    <n v="-1"/>
    <n v="1.6508035379332699"/>
    <n v="-1"/>
    <x v="6"/>
    <x v="7"/>
    <x v="0"/>
  </r>
  <r>
    <n v="5077"/>
    <n v="6764"/>
    <m/>
    <x v="3"/>
    <n v="7"/>
    <n v="81"/>
    <n v="-1"/>
    <n v="324"/>
    <n v="-1"/>
    <n v="38.837959169567199"/>
    <n v="-1"/>
    <n v="8.2191637950175291"/>
    <n v="-1"/>
    <n v="4.7693954283758098"/>
    <n v="-1"/>
    <n v="9.7364794392891501"/>
    <n v="-1"/>
    <x v="6"/>
    <x v="8"/>
    <x v="0"/>
  </r>
  <r>
    <n v="5077"/>
    <n v="6765"/>
    <m/>
    <x v="3"/>
    <n v="7"/>
    <n v="61"/>
    <n v="-1"/>
    <n v="244"/>
    <n v="-1"/>
    <n v="24.3662814849034"/>
    <n v="-1"/>
    <n v="42.731018198088698"/>
    <n v="-1"/>
    <n v="25.3860206816986"/>
    <n v="-1"/>
    <n v="14.811069760233"/>
    <n v="-1"/>
    <x v="6"/>
    <x v="9"/>
    <x v="0"/>
  </r>
  <r>
    <n v="5077"/>
    <n v="6767"/>
    <m/>
    <x v="3"/>
    <n v="7"/>
    <n v="96"/>
    <n v="-1"/>
    <n v="384"/>
    <n v="-1"/>
    <n v="48.787979625266999"/>
    <n v="-1"/>
    <n v="7.6331566219395297"/>
    <n v="-1"/>
    <n v="5.4490642141752703"/>
    <n v="-1"/>
    <n v="8.9960497244086408"/>
    <n v="-1"/>
    <x v="6"/>
    <x v="10"/>
    <x v="0"/>
  </r>
  <r>
    <n v="5077"/>
    <n v="6768"/>
    <m/>
    <x v="3"/>
    <n v="7"/>
    <n v="279"/>
    <n v="-1"/>
    <n v="1116"/>
    <n v="-1"/>
    <n v="34.381852050688401"/>
    <n v="-1"/>
    <n v="34.567432614960097"/>
    <n v="-1"/>
    <n v="20.171808534556799"/>
    <n v="-1"/>
    <n v="3.1719161360058798"/>
    <n v="-1"/>
    <x v="6"/>
    <x v="11"/>
    <x v="0"/>
  </r>
  <r>
    <n v="5077"/>
    <n v="6770"/>
    <m/>
    <x v="3"/>
    <n v="7"/>
    <n v="559"/>
    <n v="-1"/>
    <n v="2236"/>
    <n v="-1"/>
    <n v="6.1807459859100602"/>
    <n v="-1"/>
    <n v="172.37751144842699"/>
    <n v="-1"/>
    <n v="99.976510759482906"/>
    <n v="-1"/>
    <n v="1.60410354138443"/>
    <n v="-1"/>
    <x v="6"/>
    <x v="15"/>
    <x v="0"/>
  </r>
  <r>
    <n v="5077"/>
    <n v="6775"/>
    <m/>
    <x v="3"/>
    <n v="7"/>
    <n v="98"/>
    <n v="-1"/>
    <n v="392"/>
    <n v="-1"/>
    <n v="38.6189240852745"/>
    <n v="-1"/>
    <n v="10.2803681716432"/>
    <n v="-1"/>
    <n v="6.1534467042311896"/>
    <n v="-1"/>
    <n v="9.1519372303541893"/>
    <n v="-1"/>
    <x v="6"/>
    <x v="12"/>
    <x v="0"/>
  </r>
  <r>
    <n v="5077"/>
    <n v="6776"/>
    <m/>
    <x v="3"/>
    <n v="7"/>
    <n v="81"/>
    <n v="-1"/>
    <n v="324"/>
    <n v="-1"/>
    <n v="38.555263848904097"/>
    <n v="-1"/>
    <n v="8.2863282412143295"/>
    <n v="-1"/>
    <n v="4.8083694421112"/>
    <n v="-1"/>
    <n v="9.7404858569397401"/>
    <n v="-1"/>
    <x v="6"/>
    <x v="13"/>
    <x v="0"/>
  </r>
  <r>
    <n v="5077"/>
    <n v="6777"/>
    <m/>
    <x v="3"/>
    <n v="7"/>
    <n v="265"/>
    <n v="-1"/>
    <n v="1060"/>
    <n v="-1"/>
    <n v="31.861345126183299"/>
    <n v="-1"/>
    <n v="37.371093430197199"/>
    <n v="-1"/>
    <n v="21.822988697994301"/>
    <n v="-1"/>
    <n v="3.1117809849301499"/>
    <n v="-1"/>
    <x v="6"/>
    <x v="14"/>
    <x v="0"/>
  </r>
  <r>
    <n v="5077"/>
    <n v="2959"/>
    <m/>
    <x v="3"/>
    <n v="8"/>
    <n v="252"/>
    <n v="-1"/>
    <n v="1008"/>
    <n v="-1"/>
    <n v="46.489910749276603"/>
    <n v="-1"/>
    <n v="19.684408700443701"/>
    <n v="-1"/>
    <n v="17.724054322888701"/>
    <n v="-1"/>
    <n v="3.5434861799003601"/>
    <n v="-1"/>
    <x v="7"/>
    <x v="0"/>
    <x v="0"/>
  </r>
  <r>
    <n v="5077"/>
    <n v="3659"/>
    <m/>
    <x v="3"/>
    <n v="8"/>
    <n v="559"/>
    <n v="-1"/>
    <n v="2236"/>
    <n v="-1"/>
    <n v="38.014415213834198"/>
    <n v="-1"/>
    <n v="44.658965594068803"/>
    <n v="-1"/>
    <n v="38.752117958103597"/>
    <n v="-1"/>
    <n v="1.61146421256695"/>
    <n v="-1"/>
    <x v="7"/>
    <x v="0"/>
    <x v="0"/>
  </r>
  <r>
    <n v="5077"/>
    <n v="3660"/>
    <m/>
    <x v="3"/>
    <n v="8"/>
    <n v="1733"/>
    <n v="-1"/>
    <n v="6932"/>
    <n v="-1"/>
    <n v="32.5197240479214"/>
    <n v="-1"/>
    <n v="115.747972829066"/>
    <n v="-1"/>
    <n v="99.887481665336693"/>
    <n v="-1"/>
    <n v="0.519303119924302"/>
    <n v="-1"/>
    <x v="7"/>
    <x v="0"/>
    <x v="0"/>
  </r>
  <r>
    <n v="5077"/>
    <n v="4524"/>
    <m/>
    <x v="3"/>
    <n v="8"/>
    <n v="460"/>
    <n v="-1"/>
    <n v="1840"/>
    <n v="-1"/>
    <n v="27.015425547788301"/>
    <n v="-1"/>
    <n v="89.702917668067201"/>
    <n v="-1"/>
    <n v="78.060811390868196"/>
    <n v="-1"/>
    <n v="1.87210123053833"/>
    <n v="-1"/>
    <x v="7"/>
    <x v="0"/>
    <x v="0"/>
  </r>
  <r>
    <n v="5077"/>
    <n v="4949"/>
    <m/>
    <x v="3"/>
    <n v="8"/>
    <n v="497"/>
    <n v="-1"/>
    <n v="1988"/>
    <n v="-1"/>
    <n v="6.8496148498831699"/>
    <n v="-1"/>
    <n v="117.66141834690301"/>
    <n v="-1"/>
    <n v="100"/>
    <n v="-1"/>
    <n v="1.8132853355902501"/>
    <n v="-1"/>
    <x v="7"/>
    <x v="0"/>
    <x v="0"/>
  </r>
  <r>
    <n v="5077"/>
    <n v="4950"/>
    <m/>
    <x v="3"/>
    <n v="8"/>
    <n v="1728"/>
    <n v="-1"/>
    <n v="6912"/>
    <n v="-1"/>
    <n v="30.7552732887731"/>
    <n v="-1"/>
    <n v="115.651173441503"/>
    <n v="-1"/>
    <n v="99.900287480756603"/>
    <n v="-1"/>
    <n v="0.52030831056830196"/>
    <n v="-1"/>
    <x v="7"/>
    <x v="0"/>
    <x v="0"/>
  </r>
  <r>
    <n v="5077"/>
    <n v="4951"/>
    <m/>
    <x v="3"/>
    <n v="8"/>
    <n v="1731"/>
    <n v="-1"/>
    <n v="6924"/>
    <n v="-1"/>
    <n v="32.492228605626899"/>
    <n v="-1"/>
    <n v="113.93518576517999"/>
    <n v="-1"/>
    <n v="98.245485498826596"/>
    <n v="-1"/>
    <n v="0.51914496780941899"/>
    <n v="-1"/>
    <x v="7"/>
    <x v="0"/>
    <x v="0"/>
  </r>
  <r>
    <n v="5077"/>
    <n v="4953"/>
    <m/>
    <x v="3"/>
    <n v="8"/>
    <n v="242"/>
    <n v="-1"/>
    <n v="968"/>
    <n v="-1"/>
    <n v="35.670594375572698"/>
    <n v="-1"/>
    <n v="24.032907249370901"/>
    <n v="-1"/>
    <n v="20.668980138442201"/>
    <n v="-1"/>
    <n v="3.6516182916070901"/>
    <n v="-1"/>
    <x v="7"/>
    <x v="0"/>
    <x v="0"/>
  </r>
  <r>
    <n v="5077"/>
    <n v="4954"/>
    <m/>
    <x v="3"/>
    <n v="8"/>
    <n v="89"/>
    <n v="-1"/>
    <n v="356"/>
    <n v="-1"/>
    <n v="42.374798340626"/>
    <n v="-1"/>
    <n v="15.975065623156199"/>
    <n v="-1"/>
    <n v="17.146793149953101"/>
    <n v="-1"/>
    <n v="9.8813081085399794"/>
    <n v="-1"/>
    <x v="7"/>
    <x v="0"/>
    <x v="0"/>
  </r>
  <r>
    <n v="5077"/>
    <n v="6357"/>
    <m/>
    <x v="3"/>
    <n v="8"/>
    <n v="167"/>
    <n v="-1"/>
    <n v="668"/>
    <n v="-1"/>
    <n v="44.0355362994489"/>
    <n v="-1"/>
    <n v="14.523076753883"/>
    <n v="-1"/>
    <n v="13.3989219307181"/>
    <n v="-1"/>
    <n v="5.3793409733642097"/>
    <n v="-1"/>
    <x v="7"/>
    <x v="0"/>
    <x v="0"/>
  </r>
  <r>
    <n v="5077"/>
    <n v="6368"/>
    <m/>
    <x v="3"/>
    <n v="8"/>
    <n v="536"/>
    <n v="-1"/>
    <n v="2144"/>
    <n v="-1"/>
    <n v="25.5200949550361"/>
    <n v="-1"/>
    <n v="75.004593036011997"/>
    <n v="-1"/>
    <n v="64.9256422564888"/>
    <n v="-1"/>
    <n v="1.67888335503692"/>
    <n v="-1"/>
    <x v="7"/>
    <x v="0"/>
    <x v="0"/>
  </r>
  <r>
    <n v="5077"/>
    <n v="6639"/>
    <m/>
    <x v="3"/>
    <n v="8"/>
    <n v="120"/>
    <n v="-1"/>
    <n v="480"/>
    <n v="-1"/>
    <n v="39.356017809781598"/>
    <n v="-1"/>
    <n v="12.3310158041431"/>
    <n v="-1"/>
    <n v="7.1915769687764604"/>
    <n v="-1"/>
    <n v="7.4764650733774998"/>
    <n v="-1"/>
    <x v="7"/>
    <x v="1"/>
    <x v="0"/>
  </r>
  <r>
    <n v="5077"/>
    <n v="6640"/>
    <m/>
    <x v="3"/>
    <n v="8"/>
    <n v="669"/>
    <n v="-1"/>
    <n v="2676"/>
    <n v="-1"/>
    <n v="12.073699431811599"/>
    <n v="-1"/>
    <n v="153.24540212521299"/>
    <n v="-1"/>
    <n v="92.873081303068403"/>
    <n v="-1"/>
    <n v="1.34394878115128"/>
    <n v="-1"/>
    <x v="7"/>
    <x v="2"/>
    <x v="0"/>
  </r>
  <r>
    <n v="5077"/>
    <n v="6641"/>
    <m/>
    <x v="3"/>
    <n v="8"/>
    <n v="94"/>
    <n v="-1"/>
    <n v="376"/>
    <n v="-1"/>
    <n v="28.770891853171001"/>
    <n v="-1"/>
    <n v="45.315703730995203"/>
    <n v="-1"/>
    <n v="31.903445952305798"/>
    <n v="-1"/>
    <n v="9.2417508352011897"/>
    <n v="-1"/>
    <x v="7"/>
    <x v="3"/>
    <x v="0"/>
  </r>
  <r>
    <n v="5077"/>
    <n v="6642"/>
    <m/>
    <x v="3"/>
    <n v="8"/>
    <n v="554"/>
    <n v="-1"/>
    <n v="2216"/>
    <n v="-1"/>
    <n v="37.528415696403499"/>
    <n v="-1"/>
    <n v="48.777619895987897"/>
    <n v="-1"/>
    <n v="29.083367775724799"/>
    <n v="-1"/>
    <n v="1.6201276116986401"/>
    <n v="-1"/>
    <x v="7"/>
    <x v="4"/>
    <x v="0"/>
  </r>
  <r>
    <n v="5077"/>
    <n v="6644"/>
    <m/>
    <x v="3"/>
    <n v="8"/>
    <n v="1076"/>
    <n v="-1"/>
    <n v="4304"/>
    <n v="-1"/>
    <n v="31.262207770736602"/>
    <n v="-1"/>
    <n v="110.037837175939"/>
    <n v="-1"/>
    <n v="63.943252187598198"/>
    <n v="-1"/>
    <n v="0.83512068087235902"/>
    <n v="-1"/>
    <x v="7"/>
    <x v="19"/>
    <x v="0"/>
  </r>
  <r>
    <n v="5077"/>
    <n v="6645"/>
    <m/>
    <x v="3"/>
    <n v="8"/>
    <n v="670"/>
    <n v="-1"/>
    <n v="2680"/>
    <n v="-1"/>
    <n v="53.191103289245802"/>
    <n v="-1"/>
    <n v="45.552603882568299"/>
    <n v="-1"/>
    <n v="28.114104042827499"/>
    <n v="-1"/>
    <n v="1.34663357905458"/>
    <n v="-1"/>
    <x v="7"/>
    <x v="21"/>
    <x v="0"/>
  </r>
  <r>
    <n v="5077"/>
    <n v="6646"/>
    <m/>
    <x v="3"/>
    <n v="8"/>
    <n v="725"/>
    <n v="-1"/>
    <n v="2900"/>
    <n v="-1"/>
    <n v="44.523430354300601"/>
    <n v="-1"/>
    <n v="61.688023810475798"/>
    <n v="-1"/>
    <n v="35.789218377072999"/>
    <n v="-1"/>
    <n v="1.2399908047002"/>
    <n v="-1"/>
    <x v="7"/>
    <x v="18"/>
    <x v="0"/>
  </r>
  <r>
    <n v="5077"/>
    <n v="6647"/>
    <m/>
    <x v="3"/>
    <n v="8"/>
    <n v="355"/>
    <n v="-1"/>
    <n v="1420"/>
    <n v="-1"/>
    <n v="55.251290118371799"/>
    <n v="-1"/>
    <n v="25.4987302761755"/>
    <n v="-1"/>
    <n v="14.8371616586274"/>
    <n v="-1"/>
    <n v="2.5306117135136201"/>
    <n v="-1"/>
    <x v="7"/>
    <x v="17"/>
    <x v="0"/>
  </r>
  <r>
    <n v="5077"/>
    <n v="6760"/>
    <m/>
    <x v="3"/>
    <n v="8"/>
    <n v="672"/>
    <n v="-1"/>
    <n v="2688"/>
    <n v="-1"/>
    <n v="11.585254931159"/>
    <n v="-1"/>
    <n v="159.603280272392"/>
    <n v="-1"/>
    <n v="93.063350548381905"/>
    <n v="-1"/>
    <n v="1.33947718036038"/>
    <n v="-1"/>
    <x v="7"/>
    <x v="16"/>
    <x v="0"/>
  </r>
  <r>
    <n v="5077"/>
    <n v="6761"/>
    <m/>
    <x v="3"/>
    <n v="8"/>
    <n v="1733"/>
    <n v="-1"/>
    <n v="6932"/>
    <n v="-1"/>
    <n v="32.639142604959098"/>
    <n v="-1"/>
    <n v="158.70046357081"/>
    <n v="-1"/>
    <n v="94.104930316841006"/>
    <n v="-1"/>
    <n v="0.52184689876404999"/>
    <n v="-1"/>
    <x v="7"/>
    <x v="20"/>
    <x v="0"/>
  </r>
  <r>
    <n v="5077"/>
    <n v="6762"/>
    <m/>
    <x v="3"/>
    <n v="8"/>
    <n v="120"/>
    <n v="-1"/>
    <n v="480"/>
    <n v="-1"/>
    <n v="39.356017809781598"/>
    <n v="-1"/>
    <n v="12.3310158041431"/>
    <n v="-1"/>
    <n v="7.1915769687764604"/>
    <n v="-1"/>
    <n v="7.4764650733774998"/>
    <n v="-1"/>
    <x v="7"/>
    <x v="6"/>
    <x v="0"/>
  </r>
  <r>
    <n v="5077"/>
    <n v="6763"/>
    <m/>
    <x v="3"/>
    <n v="8"/>
    <n v="568"/>
    <n v="-1"/>
    <n v="2272"/>
    <n v="-1"/>
    <n v="36.6566240278257"/>
    <n v="-1"/>
    <n v="51.862667823436297"/>
    <n v="-1"/>
    <n v="31.0570906852981"/>
    <n v="-1"/>
    <n v="1.53741061193103"/>
    <n v="-1"/>
    <x v="7"/>
    <x v="7"/>
    <x v="0"/>
  </r>
  <r>
    <n v="5077"/>
    <n v="6764"/>
    <m/>
    <x v="3"/>
    <n v="8"/>
    <n v="72"/>
    <n v="-1"/>
    <n v="288"/>
    <n v="-1"/>
    <n v="39.031353310876298"/>
    <n v="-1"/>
    <n v="7.0755078302122296"/>
    <n v="-1"/>
    <n v="4.1493033958076504"/>
    <n v="-1"/>
    <n v="12.0281828168494"/>
    <n v="-1"/>
    <x v="7"/>
    <x v="8"/>
    <x v="0"/>
  </r>
  <r>
    <n v="5077"/>
    <n v="6765"/>
    <m/>
    <x v="3"/>
    <n v="8"/>
    <n v="50"/>
    <n v="-1"/>
    <n v="200"/>
    <n v="-1"/>
    <n v="24.035553045317901"/>
    <n v="-1"/>
    <n v="42.125834273869501"/>
    <n v="-1"/>
    <n v="25.2725088626283"/>
    <n v="-1"/>
    <n v="16.394964728384299"/>
    <n v="-1"/>
    <x v="7"/>
    <x v="9"/>
    <x v="0"/>
  </r>
  <r>
    <n v="5077"/>
    <n v="6767"/>
    <m/>
    <x v="3"/>
    <n v="8"/>
    <n v="89"/>
    <n v="-1"/>
    <n v="356"/>
    <n v="-1"/>
    <n v="48.002339256351"/>
    <n v="-1"/>
    <n v="7.0003778635165999"/>
    <n v="-1"/>
    <n v="4.9832152857850902"/>
    <n v="-1"/>
    <n v="9.7716132328330705"/>
    <n v="-1"/>
    <x v="7"/>
    <x v="10"/>
    <x v="0"/>
  </r>
  <r>
    <n v="5077"/>
    <n v="6768"/>
    <m/>
    <x v="3"/>
    <n v="8"/>
    <n v="242"/>
    <n v="-1"/>
    <n v="968"/>
    <n v="-1"/>
    <n v="34.495147311353399"/>
    <n v="-1"/>
    <n v="31.612257392213301"/>
    <n v="-1"/>
    <n v="18.652126189316299"/>
    <n v="-1"/>
    <n v="3.6514324894604901"/>
    <n v="-1"/>
    <x v="7"/>
    <x v="11"/>
    <x v="0"/>
  </r>
  <r>
    <n v="5077"/>
    <n v="6770"/>
    <m/>
    <x v="3"/>
    <n v="8"/>
    <n v="497"/>
    <n v="-1"/>
    <n v="1988"/>
    <n v="-1"/>
    <n v="4.8989915120431498"/>
    <n v="-1"/>
    <n v="171.93831709484701"/>
    <n v="-1"/>
    <n v="100"/>
    <n v="-1"/>
    <n v="1.8137145905713301"/>
    <n v="-1"/>
    <x v="7"/>
    <x v="15"/>
    <x v="0"/>
  </r>
  <r>
    <n v="5077"/>
    <n v="6775"/>
    <m/>
    <x v="3"/>
    <n v="8"/>
    <n v="98"/>
    <n v="-1"/>
    <n v="392"/>
    <n v="-1"/>
    <n v="38.686904983207903"/>
    <n v="-1"/>
    <n v="10.2297140823591"/>
    <n v="-1"/>
    <n v="5.9492834601994602"/>
    <n v="-1"/>
    <n v="8.97672489734639"/>
    <n v="-1"/>
    <x v="7"/>
    <x v="12"/>
    <x v="0"/>
  </r>
  <r>
    <n v="5077"/>
    <n v="6776"/>
    <m/>
    <x v="3"/>
    <n v="8"/>
    <n v="72"/>
    <n v="-1"/>
    <n v="288"/>
    <n v="-1"/>
    <n v="39.067671939775899"/>
    <n v="-1"/>
    <n v="7.1698244585646203"/>
    <n v="-1"/>
    <n v="4.2046136739805604"/>
    <n v="-1"/>
    <n v="12.027611138378999"/>
    <n v="-1"/>
    <x v="7"/>
    <x v="13"/>
    <x v="0"/>
  </r>
  <r>
    <n v="5077"/>
    <n v="6777"/>
    <m/>
    <x v="3"/>
    <n v="8"/>
    <n v="238"/>
    <n v="-1"/>
    <n v="952"/>
    <n v="-1"/>
    <n v="37.176344985242302"/>
    <n v="-1"/>
    <n v="22.7601870193037"/>
    <n v="-1"/>
    <n v="13.4275321321294"/>
    <n v="-1"/>
    <n v="3.7225607742426101"/>
    <n v="-1"/>
    <x v="7"/>
    <x v="14"/>
    <x v="0"/>
  </r>
  <r>
    <n v="5077"/>
    <n v="2959"/>
    <m/>
    <x v="3"/>
    <n v="9"/>
    <n v="240"/>
    <n v="-1"/>
    <n v="960"/>
    <n v="-1"/>
    <n v="46.749115301414903"/>
    <n v="-1"/>
    <n v="19.195789265619101"/>
    <n v="-1"/>
    <n v="17.059288239393901"/>
    <n v="-1"/>
    <n v="3.7507128945621502"/>
    <n v="-1"/>
    <x v="8"/>
    <x v="0"/>
    <x v="0"/>
  </r>
  <r>
    <n v="5077"/>
    <n v="3659"/>
    <m/>
    <x v="3"/>
    <n v="9"/>
    <n v="521"/>
    <n v="-1"/>
    <n v="2084"/>
    <n v="-1"/>
    <n v="37.4064418588531"/>
    <n v="-1"/>
    <n v="43.028658182786401"/>
    <n v="-1"/>
    <n v="37.448675290042999"/>
    <n v="-1"/>
    <n v="1.7247105327133201"/>
    <n v="-1"/>
    <x v="8"/>
    <x v="0"/>
    <x v="0"/>
  </r>
  <r>
    <n v="5077"/>
    <n v="3660"/>
    <m/>
    <x v="3"/>
    <n v="9"/>
    <n v="1724"/>
    <n v="-1"/>
    <n v="6896"/>
    <n v="-1"/>
    <n v="32.472017882350599"/>
    <n v="-1"/>
    <n v="114.891985320294"/>
    <n v="-1"/>
    <n v="99.845383042796698"/>
    <n v="-1"/>
    <n v="0.52233112888627997"/>
    <n v="-1"/>
    <x v="8"/>
    <x v="0"/>
    <x v="0"/>
  </r>
  <r>
    <n v="5077"/>
    <n v="4524"/>
    <m/>
    <x v="3"/>
    <n v="9"/>
    <n v="404"/>
    <n v="-1"/>
    <n v="1616"/>
    <n v="-1"/>
    <n v="27.500021672464399"/>
    <n v="-1"/>
    <n v="80.952569056080904"/>
    <n v="-1"/>
    <n v="70.322648223499996"/>
    <n v="-1"/>
    <n v="2.1457091741365701"/>
    <n v="-1"/>
    <x v="8"/>
    <x v="0"/>
    <x v="0"/>
  </r>
  <r>
    <n v="5077"/>
    <n v="4949"/>
    <m/>
    <x v="3"/>
    <n v="9"/>
    <n v="450"/>
    <n v="-1"/>
    <n v="1800"/>
    <n v="-1"/>
    <n v="6.2300253229764602"/>
    <n v="-1"/>
    <n v="117.56024044416699"/>
    <n v="-1"/>
    <n v="100"/>
    <n v="-1"/>
    <n v="1.99226904730501"/>
    <n v="-1"/>
    <x v="8"/>
    <x v="0"/>
    <x v="0"/>
  </r>
  <r>
    <n v="5077"/>
    <n v="4950"/>
    <m/>
    <x v="3"/>
    <n v="9"/>
    <n v="1731"/>
    <n v="-1"/>
    <n v="6924"/>
    <n v="-1"/>
    <n v="30.324797410517199"/>
    <n v="-1"/>
    <n v="115.07094752893801"/>
    <n v="-1"/>
    <n v="99.9365829162235"/>
    <n v="-1"/>
    <n v="0.519910972686916"/>
    <n v="-1"/>
    <x v="8"/>
    <x v="0"/>
    <x v="0"/>
  </r>
  <r>
    <n v="5077"/>
    <n v="4951"/>
    <m/>
    <x v="3"/>
    <n v="9"/>
    <n v="1719"/>
    <n v="-1"/>
    <n v="6876"/>
    <n v="-1"/>
    <n v="31.6840330286607"/>
    <n v="-1"/>
    <n v="113.403280023703"/>
    <n v="-1"/>
    <n v="98.480275944279299"/>
    <n v="-1"/>
    <n v="0.52354612370345999"/>
    <n v="-1"/>
    <x v="8"/>
    <x v="0"/>
    <x v="0"/>
  </r>
  <r>
    <n v="5077"/>
    <n v="4953"/>
    <m/>
    <x v="3"/>
    <n v="9"/>
    <n v="213"/>
    <n v="-1"/>
    <n v="852"/>
    <n v="-1"/>
    <n v="35.596188402294203"/>
    <n v="-1"/>
    <n v="19.643991649981601"/>
    <n v="-1"/>
    <n v="16.849187454214398"/>
    <n v="-1"/>
    <n v="3.8453700452636101"/>
    <n v="-1"/>
    <x v="8"/>
    <x v="0"/>
    <x v="0"/>
  </r>
  <r>
    <n v="5077"/>
    <n v="4954"/>
    <m/>
    <x v="3"/>
    <n v="9"/>
    <n v="109"/>
    <n v="-1"/>
    <n v="436"/>
    <n v="-1"/>
    <n v="41.683731808159699"/>
    <n v="-1"/>
    <n v="14.7753901835625"/>
    <n v="-1"/>
    <n v="15.300095495066101"/>
    <n v="-1"/>
    <n v="7.9882692959562096"/>
    <n v="-1"/>
    <x v="8"/>
    <x v="0"/>
    <x v="0"/>
  </r>
  <r>
    <n v="5077"/>
    <n v="6357"/>
    <m/>
    <x v="3"/>
    <n v="9"/>
    <n v="184"/>
    <n v="-1"/>
    <n v="736"/>
    <n v="-1"/>
    <n v="44.242576171048803"/>
    <n v="-1"/>
    <n v="16.954520344353099"/>
    <n v="-1"/>
    <n v="15.2965697691427"/>
    <n v="-1"/>
    <n v="4.80749986825536"/>
    <n v="-1"/>
    <x v="8"/>
    <x v="0"/>
    <x v="0"/>
  </r>
  <r>
    <n v="5077"/>
    <n v="6368"/>
    <m/>
    <x v="3"/>
    <n v="9"/>
    <n v="491"/>
    <n v="-1"/>
    <n v="1964"/>
    <n v="-1"/>
    <n v="13.9609016170205"/>
    <n v="-1"/>
    <n v="106.459556252143"/>
    <n v="-1"/>
    <n v="92.975828576759298"/>
    <n v="-1"/>
    <n v="1.8292484129718201"/>
    <n v="-1"/>
    <x v="8"/>
    <x v="0"/>
    <x v="0"/>
  </r>
  <r>
    <n v="5077"/>
    <n v="6639"/>
    <m/>
    <x v="3"/>
    <n v="9"/>
    <n v="105"/>
    <n v="-1"/>
    <n v="420"/>
    <n v="-1"/>
    <n v="39.575919802883803"/>
    <n v="-1"/>
    <n v="10.6855085522579"/>
    <n v="-1"/>
    <n v="6.2251862893938998"/>
    <n v="-1"/>
    <n v="8.5664507184300405"/>
    <n v="-1"/>
    <x v="8"/>
    <x v="1"/>
    <x v="0"/>
  </r>
  <r>
    <n v="5077"/>
    <n v="6640"/>
    <m/>
    <x v="3"/>
    <n v="9"/>
    <n v="687"/>
    <n v="-1"/>
    <n v="2748"/>
    <n v="-1"/>
    <n v="13.0302695191836"/>
    <n v="-1"/>
    <n v="150.83056563475"/>
    <n v="-1"/>
    <n v="92.247679172053395"/>
    <n v="-1"/>
    <n v="1.30932313457093"/>
    <n v="-1"/>
    <x v="8"/>
    <x v="2"/>
    <x v="0"/>
  </r>
  <r>
    <n v="5077"/>
    <n v="6641"/>
    <m/>
    <x v="3"/>
    <n v="9"/>
    <n v="109"/>
    <n v="-1"/>
    <n v="436"/>
    <n v="-1"/>
    <n v="35.464950049249097"/>
    <n v="-1"/>
    <n v="38.943315492042203"/>
    <n v="-1"/>
    <n v="25.976198589250401"/>
    <n v="-1"/>
    <n v="8.0177377955612794"/>
    <n v="-1"/>
    <x v="8"/>
    <x v="3"/>
    <x v="0"/>
  </r>
  <r>
    <n v="5077"/>
    <n v="6642"/>
    <m/>
    <x v="3"/>
    <n v="9"/>
    <n v="534"/>
    <n v="-1"/>
    <n v="2136"/>
    <n v="-1"/>
    <n v="36.993334445519899"/>
    <n v="-1"/>
    <n v="47.042868841831101"/>
    <n v="-1"/>
    <n v="28.3052071427086"/>
    <n v="-1"/>
    <n v="1.6874385027915899"/>
    <n v="-1"/>
    <x v="8"/>
    <x v="4"/>
    <x v="0"/>
  </r>
  <r>
    <n v="5077"/>
    <n v="6644"/>
    <m/>
    <x v="3"/>
    <n v="9"/>
    <n v="1079"/>
    <n v="-1"/>
    <n v="4316"/>
    <n v="-1"/>
    <n v="31.429302540568901"/>
    <n v="-1"/>
    <n v="110.681239632066"/>
    <n v="-1"/>
    <n v="64.267171181594804"/>
    <n v="-1"/>
    <n v="0.83490176260779303"/>
    <n v="-1"/>
    <x v="8"/>
    <x v="19"/>
    <x v="0"/>
  </r>
  <r>
    <n v="5077"/>
    <n v="6645"/>
    <m/>
    <x v="3"/>
    <n v="9"/>
    <n v="665"/>
    <n v="-1"/>
    <n v="2660"/>
    <n v="-1"/>
    <n v="53.236743418062098"/>
    <n v="-1"/>
    <n v="46.569283268196799"/>
    <n v="-1"/>
    <n v="28.948573665236498"/>
    <n v="-1"/>
    <n v="1.34154918040217"/>
    <n v="-1"/>
    <x v="8"/>
    <x v="21"/>
    <x v="0"/>
  </r>
  <r>
    <n v="5077"/>
    <n v="6646"/>
    <m/>
    <x v="3"/>
    <n v="9"/>
    <n v="691"/>
    <n v="-1"/>
    <n v="2764"/>
    <n v="-1"/>
    <n v="44.755606291370697"/>
    <n v="-1"/>
    <n v="57.853587342487003"/>
    <n v="-1"/>
    <n v="33.601488750266199"/>
    <n v="-1"/>
    <n v="1.3037364635548201"/>
    <n v="-1"/>
    <x v="8"/>
    <x v="18"/>
    <x v="0"/>
  </r>
  <r>
    <n v="5077"/>
    <n v="6647"/>
    <m/>
    <x v="3"/>
    <n v="9"/>
    <n v="392"/>
    <n v="-1"/>
    <n v="1568"/>
    <n v="-1"/>
    <n v="54.665039144836598"/>
    <n v="-1"/>
    <n v="28.244259422155899"/>
    <n v="-1"/>
    <n v="16.414821600125101"/>
    <n v="-1"/>
    <n v="2.2863027688440001"/>
    <n v="-1"/>
    <x v="8"/>
    <x v="17"/>
    <x v="0"/>
  </r>
  <r>
    <n v="5077"/>
    <n v="6760"/>
    <m/>
    <x v="3"/>
    <n v="9"/>
    <n v="681"/>
    <n v="-1"/>
    <n v="2724"/>
    <n v="-1"/>
    <n v="12.4102477188592"/>
    <n v="-1"/>
    <n v="159.52212311434999"/>
    <n v="-1"/>
    <n v="93.489035648839902"/>
    <n v="-1"/>
    <n v="1.32095385116952"/>
    <n v="-1"/>
    <x v="8"/>
    <x v="16"/>
    <x v="0"/>
  </r>
  <r>
    <n v="5077"/>
    <n v="6761"/>
    <m/>
    <x v="3"/>
    <n v="9"/>
    <n v="1724"/>
    <n v="-1"/>
    <n v="6896"/>
    <n v="-1"/>
    <n v="32.680670298738399"/>
    <n v="-1"/>
    <n v="156.71973847977301"/>
    <n v="-1"/>
    <n v="93.873381752568903"/>
    <n v="-1"/>
    <n v="0.525485384054173"/>
    <n v="-1"/>
    <x v="8"/>
    <x v="20"/>
    <x v="0"/>
  </r>
  <r>
    <n v="5077"/>
    <n v="6762"/>
    <m/>
    <x v="3"/>
    <n v="9"/>
    <n v="105"/>
    <n v="-1"/>
    <n v="420"/>
    <n v="-1"/>
    <n v="39.575919802883803"/>
    <n v="-1"/>
    <n v="10.6855085522579"/>
    <n v="-1"/>
    <n v="6.2251862893938998"/>
    <n v="-1"/>
    <n v="8.5664507184300405"/>
    <n v="-1"/>
    <x v="8"/>
    <x v="6"/>
    <x v="0"/>
  </r>
  <r>
    <n v="5077"/>
    <n v="6763"/>
    <m/>
    <x v="3"/>
    <n v="9"/>
    <n v="510"/>
    <n v="-1"/>
    <n v="2040"/>
    <n v="-1"/>
    <n v="36.601952693212603"/>
    <n v="-1"/>
    <n v="45.519445028410303"/>
    <n v="-1"/>
    <n v="27.284543911919801"/>
    <n v="-1"/>
    <n v="1.75017907707623"/>
    <n v="-1"/>
    <x v="8"/>
    <x v="7"/>
    <x v="0"/>
  </r>
  <r>
    <n v="5077"/>
    <n v="6764"/>
    <m/>
    <x v="3"/>
    <n v="9"/>
    <n v="81"/>
    <n v="-1"/>
    <n v="324"/>
    <n v="-1"/>
    <n v="37.934148322949603"/>
    <n v="-1"/>
    <n v="8.1743252470106498"/>
    <n v="-1"/>
    <n v="4.7691579650430196"/>
    <n v="-1"/>
    <n v="11.009574687362599"/>
    <n v="-1"/>
    <x v="8"/>
    <x v="8"/>
    <x v="0"/>
  </r>
  <r>
    <n v="5077"/>
    <n v="6765"/>
    <m/>
    <x v="3"/>
    <n v="9"/>
    <n v="62"/>
    <n v="-1"/>
    <n v="248"/>
    <n v="-1"/>
    <n v="23.478608842923698"/>
    <n v="-1"/>
    <n v="56.6929854018287"/>
    <n v="-1"/>
    <n v="33.889581003813703"/>
    <n v="-1"/>
    <n v="13.7931856793395"/>
    <n v="-1"/>
    <x v="8"/>
    <x v="9"/>
    <x v="0"/>
  </r>
  <r>
    <n v="5077"/>
    <n v="6767"/>
    <m/>
    <x v="3"/>
    <n v="9"/>
    <n v="108"/>
    <n v="-1"/>
    <n v="432"/>
    <n v="-1"/>
    <n v="46.758337980900897"/>
    <n v="-1"/>
    <n v="8.6360788880614905"/>
    <n v="-1"/>
    <n v="5.7643875234479696"/>
    <n v="-1"/>
    <n v="7.8234005078930204"/>
    <n v="-1"/>
    <x v="8"/>
    <x v="10"/>
    <x v="0"/>
  </r>
  <r>
    <n v="5077"/>
    <n v="6768"/>
    <m/>
    <x v="3"/>
    <n v="9"/>
    <n v="214"/>
    <n v="-1"/>
    <n v="856"/>
    <n v="-1"/>
    <n v="34.5640845421823"/>
    <n v="-1"/>
    <n v="24.610260846517399"/>
    <n v="-1"/>
    <n v="14.464812124001799"/>
    <n v="-1"/>
    <n v="4.0655467299003698"/>
    <n v="-1"/>
    <x v="8"/>
    <x v="11"/>
    <x v="0"/>
  </r>
  <r>
    <n v="5077"/>
    <n v="6770"/>
    <m/>
    <x v="3"/>
    <n v="9"/>
    <n v="478"/>
    <n v="-1"/>
    <n v="1912"/>
    <n v="-1"/>
    <n v="4.8994134040796702"/>
    <n v="-1"/>
    <n v="172.68645281414501"/>
    <n v="-1"/>
    <n v="100"/>
    <n v="-1"/>
    <n v="1.8826631925085699"/>
    <n v="-1"/>
    <x v="8"/>
    <x v="15"/>
    <x v="0"/>
  </r>
  <r>
    <n v="5077"/>
    <n v="6775"/>
    <m/>
    <x v="3"/>
    <n v="9"/>
    <n v="118"/>
    <n v="-1"/>
    <n v="472"/>
    <n v="-1"/>
    <n v="38.837291320455698"/>
    <n v="-1"/>
    <n v="12.2704990149061"/>
    <n v="-1"/>
    <n v="7.2237211565224397"/>
    <n v="-1"/>
    <n v="7.6552671069869902"/>
    <n v="-1"/>
    <x v="8"/>
    <x v="12"/>
    <x v="0"/>
  </r>
  <r>
    <n v="5077"/>
    <n v="6776"/>
    <m/>
    <x v="3"/>
    <n v="9"/>
    <n v="81"/>
    <n v="-1"/>
    <n v="324"/>
    <n v="-1"/>
    <n v="38.202424482559898"/>
    <n v="-1"/>
    <n v="8.1958989374744107"/>
    <n v="-1"/>
    <n v="4.7817447333207097"/>
    <n v="-1"/>
    <n v="11.011473011469"/>
    <n v="-1"/>
    <x v="8"/>
    <x v="13"/>
    <x v="0"/>
  </r>
  <r>
    <n v="5077"/>
    <n v="6777"/>
    <m/>
    <x v="3"/>
    <n v="9"/>
    <n v="227"/>
    <n v="-1"/>
    <n v="908"/>
    <n v="-1"/>
    <n v="37.234203409596397"/>
    <n v="-1"/>
    <n v="21.0854600673098"/>
    <n v="-1"/>
    <n v="12.3786200157097"/>
    <n v="-1"/>
    <n v="3.9286634541249801"/>
    <n v="-1"/>
    <x v="8"/>
    <x v="14"/>
    <x v="0"/>
  </r>
  <r>
    <n v="5077"/>
    <n v="2959"/>
    <m/>
    <x v="3"/>
    <n v="10"/>
    <n v="197"/>
    <n v="-1"/>
    <n v="788"/>
    <n v="-1"/>
    <n v="47.333085534587902"/>
    <n v="-1"/>
    <n v="15.4404989422183"/>
    <n v="-1"/>
    <n v="13.760248343554901"/>
    <n v="-1"/>
    <n v="4.5782139937876796"/>
    <n v="-1"/>
    <x v="9"/>
    <x v="0"/>
    <x v="0"/>
  </r>
  <r>
    <n v="5077"/>
    <n v="3659"/>
    <m/>
    <x v="3"/>
    <n v="10"/>
    <n v="545"/>
    <n v="-1"/>
    <n v="2180"/>
    <n v="-1"/>
    <n v="37.517085899039103"/>
    <n v="-1"/>
    <n v="43.199270805286197"/>
    <n v="-1"/>
    <n v="37.699546004031198"/>
    <n v="-1"/>
    <n v="1.65002074711736"/>
    <n v="-1"/>
    <x v="9"/>
    <x v="0"/>
    <x v="0"/>
  </r>
  <r>
    <n v="5077"/>
    <n v="3660"/>
    <m/>
    <x v="3"/>
    <n v="10"/>
    <n v="1734"/>
    <n v="-1"/>
    <n v="6936"/>
    <n v="-1"/>
    <n v="33.947454678309803"/>
    <n v="-1"/>
    <n v="115.99192125490499"/>
    <n v="-1"/>
    <n v="99.917389560099195"/>
    <n v="-1"/>
    <n v="0.51875541267982195"/>
    <n v="-1"/>
    <x v="9"/>
    <x v="0"/>
    <x v="0"/>
  </r>
  <r>
    <n v="5077"/>
    <n v="4524"/>
    <m/>
    <x v="3"/>
    <n v="10"/>
    <n v="462"/>
    <n v="-1"/>
    <n v="1848"/>
    <n v="-1"/>
    <n v="27.5857839581737"/>
    <n v="-1"/>
    <n v="83.243228698640806"/>
    <n v="-1"/>
    <n v="72.822467094007905"/>
    <n v="-1"/>
    <n v="1.9237769670940099"/>
    <n v="-1"/>
    <x v="9"/>
    <x v="0"/>
    <x v="0"/>
  </r>
  <r>
    <n v="5077"/>
    <n v="4949"/>
    <m/>
    <x v="3"/>
    <n v="10"/>
    <n v="473"/>
    <n v="-1"/>
    <n v="1892"/>
    <n v="-1"/>
    <n v="6.4404228537087302"/>
    <n v="-1"/>
    <n v="117.45616617127899"/>
    <n v="-1"/>
    <n v="100"/>
    <n v="-1"/>
    <n v="1.9014898785771099"/>
    <n v="-1"/>
    <x v="9"/>
    <x v="0"/>
    <x v="0"/>
  </r>
  <r>
    <n v="5077"/>
    <n v="4950"/>
    <m/>
    <x v="3"/>
    <n v="10"/>
    <n v="1727"/>
    <n v="-1"/>
    <n v="6908"/>
    <n v="-1"/>
    <n v="31.3717020057056"/>
    <n v="-1"/>
    <n v="115.945967430587"/>
    <n v="-1"/>
    <n v="99.950204132725005"/>
    <n v="-1"/>
    <n v="0.52143567956704695"/>
    <n v="-1"/>
    <x v="9"/>
    <x v="0"/>
    <x v="0"/>
  </r>
  <r>
    <n v="5077"/>
    <n v="4951"/>
    <m/>
    <x v="3"/>
    <n v="10"/>
    <n v="1734"/>
    <n v="-1"/>
    <n v="6936"/>
    <n v="-1"/>
    <n v="31.5829602883063"/>
    <n v="-1"/>
    <n v="114.49505951971101"/>
    <n v="-1"/>
    <n v="98.612480415140794"/>
    <n v="-1"/>
    <n v="0.51962465506808198"/>
    <n v="-1"/>
    <x v="9"/>
    <x v="0"/>
    <x v="0"/>
  </r>
  <r>
    <n v="5077"/>
    <n v="4953"/>
    <m/>
    <x v="3"/>
    <n v="10"/>
    <n v="255"/>
    <n v="-1"/>
    <n v="1020"/>
    <n v="-1"/>
    <n v="36.681391003356403"/>
    <n v="-1"/>
    <n v="23.252058892804399"/>
    <n v="-1"/>
    <n v="19.865060701949499"/>
    <n v="-1"/>
    <n v="3.4973381317578598"/>
    <n v="-1"/>
    <x v="9"/>
    <x v="0"/>
    <x v="0"/>
  </r>
  <r>
    <n v="5077"/>
    <n v="4954"/>
    <m/>
    <x v="3"/>
    <n v="10"/>
    <n v="87"/>
    <n v="-1"/>
    <n v="348"/>
    <n v="-1"/>
    <n v="43.546461777196697"/>
    <n v="-1"/>
    <n v="11.1722460955264"/>
    <n v="-1"/>
    <n v="11.637691234208299"/>
    <n v="-1"/>
    <n v="9.9497242615857697"/>
    <n v="-1"/>
    <x v="9"/>
    <x v="0"/>
    <x v="0"/>
  </r>
  <r>
    <n v="5077"/>
    <n v="6357"/>
    <m/>
    <x v="3"/>
    <n v="10"/>
    <n v="213"/>
    <n v="-1"/>
    <n v="852"/>
    <n v="-1"/>
    <n v="43.198794976115998"/>
    <n v="-1"/>
    <n v="19.392820223650599"/>
    <n v="-1"/>
    <n v="17.2781535099985"/>
    <n v="-1"/>
    <n v="4.1609215585659598"/>
    <n v="-1"/>
    <x v="9"/>
    <x v="0"/>
    <x v="0"/>
  </r>
  <r>
    <n v="5077"/>
    <n v="6368"/>
    <m/>
    <x v="3"/>
    <n v="10"/>
    <n v="508"/>
    <n v="-1"/>
    <n v="2032"/>
    <n v="-1"/>
    <n v="14.402423889850899"/>
    <n v="-1"/>
    <n v="105.326591606948"/>
    <n v="-1"/>
    <n v="91.852566866936897"/>
    <n v="-1"/>
    <n v="1.77109251040045"/>
    <n v="-1"/>
    <x v="9"/>
    <x v="0"/>
    <x v="0"/>
  </r>
  <r>
    <n v="5077"/>
    <n v="6639"/>
    <m/>
    <x v="3"/>
    <n v="10"/>
    <n v="122"/>
    <n v="-1"/>
    <n v="488"/>
    <n v="-1"/>
    <n v="39.523803269788701"/>
    <n v="-1"/>
    <n v="12.4736925154989"/>
    <n v="-1"/>
    <n v="7.2705593480014103"/>
    <n v="-1"/>
    <n v="7.4163223434233201"/>
    <n v="-1"/>
    <x v="9"/>
    <x v="1"/>
    <x v="0"/>
  </r>
  <r>
    <n v="5077"/>
    <n v="6640"/>
    <m/>
    <x v="3"/>
    <n v="10"/>
    <n v="711"/>
    <n v="-1"/>
    <n v="2844"/>
    <n v="-1"/>
    <n v="13.5722148499345"/>
    <n v="-1"/>
    <n v="151.54538127881901"/>
    <n v="-1"/>
    <n v="91.934801387459402"/>
    <n v="-1"/>
    <n v="1.2647426388643199"/>
    <n v="-1"/>
    <x v="9"/>
    <x v="2"/>
    <x v="0"/>
  </r>
  <r>
    <n v="5077"/>
    <n v="6641"/>
    <m/>
    <x v="3"/>
    <n v="10"/>
    <n v="87"/>
    <n v="-1"/>
    <n v="348"/>
    <n v="-1"/>
    <n v="33.344542620797903"/>
    <n v="-1"/>
    <n v="33.919447560589603"/>
    <n v="-1"/>
    <n v="23.070754419488399"/>
    <n v="-1"/>
    <n v="9.9802473162423997"/>
    <n v="-1"/>
    <x v="9"/>
    <x v="3"/>
    <x v="0"/>
  </r>
  <r>
    <n v="5077"/>
    <n v="6642"/>
    <m/>
    <x v="3"/>
    <n v="10"/>
    <n v="539"/>
    <n v="-1"/>
    <n v="2156"/>
    <n v="-1"/>
    <n v="36.889441517956897"/>
    <n v="-1"/>
    <n v="46.450982490968997"/>
    <n v="-1"/>
    <n v="27.989471555373601"/>
    <n v="-1"/>
    <n v="1.66989943728477"/>
    <n v="-1"/>
    <x v="9"/>
    <x v="4"/>
    <x v="0"/>
  </r>
  <r>
    <n v="5077"/>
    <n v="6644"/>
    <m/>
    <x v="3"/>
    <n v="10"/>
    <n v="1079"/>
    <n v="-1"/>
    <n v="4316"/>
    <n v="-1"/>
    <n v="31.362889112007199"/>
    <n v="-1"/>
    <n v="114.109602072784"/>
    <n v="-1"/>
    <n v="66.172608181690194"/>
    <n v="-1"/>
    <n v="0.83404849692838501"/>
    <n v="-1"/>
    <x v="9"/>
    <x v="19"/>
    <x v="0"/>
  </r>
  <r>
    <n v="5077"/>
    <n v="6645"/>
    <m/>
    <x v="3"/>
    <n v="10"/>
    <n v="654"/>
    <n v="-1"/>
    <n v="2616"/>
    <n v="-1"/>
    <n v="53.688765765659802"/>
    <n v="-1"/>
    <n v="44.359102761596901"/>
    <n v="-1"/>
    <n v="27.184706460311698"/>
    <n v="-1"/>
    <n v="1.3711675092478299"/>
    <n v="-1"/>
    <x v="9"/>
    <x v="21"/>
    <x v="0"/>
  </r>
  <r>
    <n v="5077"/>
    <n v="6646"/>
    <m/>
    <x v="3"/>
    <n v="10"/>
    <n v="710"/>
    <n v="-1"/>
    <n v="2840"/>
    <n v="-1"/>
    <n v="44.614331586434901"/>
    <n v="-1"/>
    <n v="58.964441924448401"/>
    <n v="-1"/>
    <n v="34.186796116450203"/>
    <n v="-1"/>
    <n v="1.2658587060467601"/>
    <n v="-1"/>
    <x v="9"/>
    <x v="18"/>
    <x v="0"/>
  </r>
  <r>
    <n v="5077"/>
    <n v="6647"/>
    <m/>
    <x v="3"/>
    <n v="10"/>
    <n v="369"/>
    <n v="-1"/>
    <n v="1476"/>
    <n v="-1"/>
    <n v="54.7191984928454"/>
    <n v="-1"/>
    <n v="26.6924819233842"/>
    <n v="-1"/>
    <n v="15.5043871243696"/>
    <n v="-1"/>
    <n v="2.4353065549266999"/>
    <n v="-1"/>
    <x v="9"/>
    <x v="17"/>
    <x v="0"/>
  </r>
  <r>
    <n v="5077"/>
    <n v="6760"/>
    <m/>
    <x v="3"/>
    <n v="10"/>
    <n v="691"/>
    <n v="-1"/>
    <n v="2764"/>
    <n v="-1"/>
    <n v="11.927704140843799"/>
    <n v="-1"/>
    <n v="157.83819782338799"/>
    <n v="-1"/>
    <n v="91.626243060724704"/>
    <n v="-1"/>
    <n v="1.3012552014295899"/>
    <n v="-1"/>
    <x v="9"/>
    <x v="16"/>
    <x v="0"/>
  </r>
  <r>
    <n v="5077"/>
    <n v="6761"/>
    <m/>
    <x v="3"/>
    <n v="10"/>
    <n v="1736"/>
    <n v="-1"/>
    <n v="6944"/>
    <n v="-1"/>
    <n v="33.911275169665203"/>
    <n v="-1"/>
    <n v="158.98766709141699"/>
    <n v="-1"/>
    <n v="94.039622164849504"/>
    <n v="-1"/>
    <n v="0.52201547789899205"/>
    <n v="-1"/>
    <x v="9"/>
    <x v="20"/>
    <x v="0"/>
  </r>
  <r>
    <n v="5077"/>
    <n v="6762"/>
    <m/>
    <x v="3"/>
    <n v="10"/>
    <n v="122"/>
    <n v="-1"/>
    <n v="488"/>
    <n v="-1"/>
    <n v="39.523803269788701"/>
    <n v="-1"/>
    <n v="12.4736925154989"/>
    <n v="-1"/>
    <n v="7.2705593480014103"/>
    <n v="-1"/>
    <n v="7.4163223434233201"/>
    <n v="-1"/>
    <x v="9"/>
    <x v="6"/>
    <x v="0"/>
  </r>
  <r>
    <n v="5077"/>
    <n v="6763"/>
    <m/>
    <x v="3"/>
    <n v="10"/>
    <n v="551"/>
    <n v="-1"/>
    <n v="2204"/>
    <n v="-1"/>
    <n v="36.9012216458054"/>
    <n v="-1"/>
    <n v="48.435288607215199"/>
    <n v="-1"/>
    <n v="29.255021725335499"/>
    <n v="-1"/>
    <n v="1.60727450439672"/>
    <n v="-1"/>
    <x v="9"/>
    <x v="7"/>
    <x v="0"/>
  </r>
  <r>
    <n v="5077"/>
    <n v="6764"/>
    <m/>
    <x v="3"/>
    <n v="10"/>
    <n v="126"/>
    <n v="-1"/>
    <n v="504"/>
    <n v="-1"/>
    <n v="39.527282807676897"/>
    <n v="-1"/>
    <n v="12.2789237010488"/>
    <n v="-1"/>
    <n v="7.1279145176346601"/>
    <n v="-1"/>
    <n v="6.9207026431892302"/>
    <n v="-1"/>
    <x v="9"/>
    <x v="8"/>
    <x v="0"/>
  </r>
  <r>
    <n v="5077"/>
    <n v="6765"/>
    <m/>
    <x v="3"/>
    <n v="10"/>
    <n v="76"/>
    <n v="-1"/>
    <n v="304"/>
    <n v="-1"/>
    <n v="24.6134183224219"/>
    <n v="-1"/>
    <n v="88.895031109871695"/>
    <n v="-1"/>
    <n v="51.6143060323067"/>
    <n v="-1"/>
    <n v="11.379927621217201"/>
    <n v="-1"/>
    <x v="9"/>
    <x v="9"/>
    <x v="0"/>
  </r>
  <r>
    <n v="5077"/>
    <n v="6767"/>
    <m/>
    <x v="3"/>
    <n v="10"/>
    <n v="96"/>
    <n v="-1"/>
    <n v="384"/>
    <n v="-1"/>
    <n v="46.520916165490597"/>
    <n v="-1"/>
    <n v="7.5820610700085904"/>
    <n v="-1"/>
    <n v="5.0189385602886301"/>
    <n v="-1"/>
    <n v="9.3012294700823492"/>
    <n v="-1"/>
    <x v="9"/>
    <x v="10"/>
    <x v="0"/>
  </r>
  <r>
    <n v="5077"/>
    <n v="6768"/>
    <m/>
    <x v="3"/>
    <n v="10"/>
    <n v="254"/>
    <n v="-1"/>
    <n v="1016"/>
    <n v="-1"/>
    <n v="35.445597761228598"/>
    <n v="-1"/>
    <n v="31.457299746068198"/>
    <n v="-1"/>
    <n v="18.380455067756198"/>
    <n v="-1"/>
    <n v="3.5032091408359798"/>
    <n v="-1"/>
    <x v="9"/>
    <x v="11"/>
    <x v="0"/>
  </r>
  <r>
    <n v="5077"/>
    <n v="6770"/>
    <m/>
    <x v="3"/>
    <n v="10"/>
    <n v="493"/>
    <n v="-1"/>
    <n v="1972"/>
    <n v="-1"/>
    <n v="5.0238434616097498"/>
    <n v="-1"/>
    <n v="171.450412922103"/>
    <n v="-1"/>
    <n v="99.9530049532829"/>
    <n v="-1"/>
    <n v="1.8242581825395101"/>
    <n v="-1"/>
    <x v="9"/>
    <x v="15"/>
    <x v="0"/>
  </r>
  <r>
    <n v="5077"/>
    <n v="6775"/>
    <m/>
    <x v="3"/>
    <n v="10"/>
    <n v="95"/>
    <n v="-1"/>
    <n v="380"/>
    <n v="-1"/>
    <n v="39.232628890944198"/>
    <n v="-1"/>
    <n v="9.7672308574567293"/>
    <n v="-1"/>
    <n v="5.8517943499963501"/>
    <n v="-1"/>
    <n v="9.3977784946112894"/>
    <n v="-1"/>
    <x v="9"/>
    <x v="12"/>
    <x v="0"/>
  </r>
  <r>
    <n v="5077"/>
    <n v="6776"/>
    <m/>
    <x v="3"/>
    <n v="10"/>
    <n v="126"/>
    <n v="-1"/>
    <n v="504"/>
    <n v="-1"/>
    <n v="39.579225951023503"/>
    <n v="-1"/>
    <n v="12.4073766097193"/>
    <n v="-1"/>
    <n v="7.2024814238909904"/>
    <n v="-1"/>
    <n v="6.9196420702340502"/>
    <n v="-1"/>
    <x v="9"/>
    <x v="13"/>
    <x v="0"/>
  </r>
  <r>
    <n v="5077"/>
    <n v="6777"/>
    <m/>
    <x v="3"/>
    <n v="10"/>
    <n v="250"/>
    <n v="-1"/>
    <n v="1000"/>
    <n v="-1"/>
    <n v="37.211956423306297"/>
    <n v="-1"/>
    <n v="23.849618900247801"/>
    <n v="-1"/>
    <n v="13.939453072872601"/>
    <n v="-1"/>
    <n v="3.4674966070984201"/>
    <n v="-1"/>
    <x v="9"/>
    <x v="14"/>
    <x v="0"/>
  </r>
  <r>
    <n v="5077"/>
    <n v="2959"/>
    <m/>
    <x v="3"/>
    <n v="11"/>
    <n v="199"/>
    <n v="-1"/>
    <n v="796"/>
    <n v="-1"/>
    <n v="47.3337046804739"/>
    <n v="-1"/>
    <n v="15.618354220209699"/>
    <n v="-1"/>
    <n v="14.047229705518999"/>
    <n v="-1"/>
    <n v="4.5364024182563796"/>
    <n v="-1"/>
    <x v="10"/>
    <x v="0"/>
    <x v="0"/>
  </r>
  <r>
    <n v="5077"/>
    <n v="3659"/>
    <m/>
    <x v="3"/>
    <n v="11"/>
    <n v="480"/>
    <n v="-1"/>
    <n v="1920"/>
    <n v="-1"/>
    <n v="37.889126917134099"/>
    <n v="-1"/>
    <n v="39.311519121400103"/>
    <n v="-1"/>
    <n v="33.768026743461697"/>
    <n v="-1"/>
    <n v="1.8636790969546599"/>
    <n v="-1"/>
    <x v="10"/>
    <x v="0"/>
    <x v="0"/>
  </r>
  <r>
    <n v="5077"/>
    <n v="3660"/>
    <m/>
    <x v="3"/>
    <n v="11"/>
    <n v="1727"/>
    <n v="-1"/>
    <n v="6908"/>
    <n v="-1"/>
    <n v="32.085669304473299"/>
    <n v="-1"/>
    <n v="115.98664922703399"/>
    <n v="-1"/>
    <n v="99.975475524694204"/>
    <n v="-1"/>
    <n v="0.52137831284078695"/>
    <n v="-1"/>
    <x v="10"/>
    <x v="0"/>
    <x v="0"/>
  </r>
  <r>
    <n v="5077"/>
    <n v="4524"/>
    <m/>
    <x v="3"/>
    <n v="11"/>
    <n v="377"/>
    <n v="-1"/>
    <n v="1508"/>
    <n v="-1"/>
    <n v="27.475013316081402"/>
    <n v="-1"/>
    <n v="78.855855723331899"/>
    <n v="-1"/>
    <n v="67.433580378132206"/>
    <n v="-1"/>
    <n v="2.3098354936516499"/>
    <n v="-1"/>
    <x v="10"/>
    <x v="0"/>
    <x v="0"/>
  </r>
  <r>
    <n v="5077"/>
    <n v="4949"/>
    <m/>
    <x v="3"/>
    <n v="11"/>
    <n v="529"/>
    <n v="-1"/>
    <n v="2116"/>
    <n v="-1"/>
    <n v="7.5740673764634101"/>
    <n v="-1"/>
    <n v="117.13191578211899"/>
    <n v="-1"/>
    <n v="100"/>
    <n v="-1"/>
    <n v="1.6991986639155701"/>
    <n v="-1"/>
    <x v="10"/>
    <x v="0"/>
    <x v="0"/>
  </r>
  <r>
    <n v="5077"/>
    <n v="4950"/>
    <m/>
    <x v="3"/>
    <n v="11"/>
    <n v="1728"/>
    <n v="-1"/>
    <n v="6912"/>
    <n v="-1"/>
    <n v="30.609627083148901"/>
    <n v="-1"/>
    <n v="115.902497842689"/>
    <n v="-1"/>
    <n v="99.948831760560395"/>
    <n v="-1"/>
    <n v="0.52052876005623705"/>
    <n v="-1"/>
    <x v="10"/>
    <x v="0"/>
    <x v="0"/>
  </r>
  <r>
    <n v="5077"/>
    <n v="4951"/>
    <m/>
    <x v="3"/>
    <n v="11"/>
    <n v="1731"/>
    <n v="-1"/>
    <n v="6924"/>
    <n v="-1"/>
    <n v="31.9374211910554"/>
    <n v="-1"/>
    <n v="114.31401164360101"/>
    <n v="-1"/>
    <n v="98.568865122564802"/>
    <n v="-1"/>
    <n v="0.52024777870318795"/>
    <n v="-1"/>
    <x v="10"/>
    <x v="0"/>
    <x v="0"/>
  </r>
  <r>
    <n v="5077"/>
    <n v="4953"/>
    <m/>
    <x v="3"/>
    <n v="11"/>
    <n v="177"/>
    <n v="-1"/>
    <n v="708"/>
    <n v="-1"/>
    <n v="37.429154522805"/>
    <n v="-1"/>
    <n v="16.903963991029901"/>
    <n v="-1"/>
    <n v="14.428425066094199"/>
    <n v="-1"/>
    <n v="4.6068254974620597"/>
    <n v="-1"/>
    <x v="10"/>
    <x v="0"/>
    <x v="0"/>
  </r>
  <r>
    <n v="5077"/>
    <n v="4954"/>
    <m/>
    <x v="3"/>
    <n v="11"/>
    <n v="109"/>
    <n v="-1"/>
    <n v="436"/>
    <n v="-1"/>
    <n v="43.222774850317997"/>
    <n v="-1"/>
    <n v="17.3894702144981"/>
    <n v="-1"/>
    <n v="17.969028076413501"/>
    <n v="-1"/>
    <n v="8.1363295948014898"/>
    <n v="-1"/>
    <x v="10"/>
    <x v="0"/>
    <x v="0"/>
  </r>
  <r>
    <n v="5077"/>
    <n v="6357"/>
    <m/>
    <x v="3"/>
    <n v="11"/>
    <n v="222"/>
    <n v="-1"/>
    <n v="888"/>
    <n v="-1"/>
    <n v="42.487199042536602"/>
    <n v="-1"/>
    <n v="20.615890174522701"/>
    <n v="-1"/>
    <n v="18.3796207704011"/>
    <n v="-1"/>
    <n v="4.0625901811093099"/>
    <n v="-1"/>
    <x v="10"/>
    <x v="0"/>
    <x v="0"/>
  </r>
  <r>
    <n v="5077"/>
    <n v="6368"/>
    <m/>
    <x v="3"/>
    <n v="11"/>
    <n v="495"/>
    <n v="-1"/>
    <n v="1980"/>
    <n v="-1"/>
    <n v="14.552002091831699"/>
    <n v="-1"/>
    <n v="106.10858415145699"/>
    <n v="-1"/>
    <n v="91.548823479137198"/>
    <n v="-1"/>
    <n v="1.8196623953294799"/>
    <n v="-1"/>
    <x v="10"/>
    <x v="0"/>
    <x v="0"/>
  </r>
  <r>
    <n v="5077"/>
    <n v="6639"/>
    <m/>
    <x v="3"/>
    <n v="11"/>
    <n v="106"/>
    <n v="-1"/>
    <n v="424"/>
    <n v="-1"/>
    <n v="39.514709855910603"/>
    <n v="-1"/>
    <n v="10.8574164455411"/>
    <n v="-1"/>
    <n v="6.2946144656334404"/>
    <n v="-1"/>
    <n v="8.2583582445838992"/>
    <n v="-1"/>
    <x v="10"/>
    <x v="1"/>
    <x v="0"/>
  </r>
  <r>
    <n v="5077"/>
    <n v="6640"/>
    <m/>
    <x v="3"/>
    <n v="11"/>
    <n v="719"/>
    <n v="-1"/>
    <n v="2876"/>
    <n v="-1"/>
    <n v="13.749396231179499"/>
    <n v="-1"/>
    <n v="148.41837164540101"/>
    <n v="-1"/>
    <n v="89.603112787691103"/>
    <n v="-1"/>
    <n v="1.2503353665747601"/>
    <n v="-1"/>
    <x v="10"/>
    <x v="2"/>
    <x v="0"/>
  </r>
  <r>
    <n v="5077"/>
    <n v="6641"/>
    <m/>
    <x v="3"/>
    <n v="11"/>
    <n v="102"/>
    <n v="-1"/>
    <n v="408"/>
    <n v="-1"/>
    <n v="31.596201536592599"/>
    <n v="-1"/>
    <n v="54.025528045281497"/>
    <n v="-1"/>
    <n v="37.151561034685599"/>
    <n v="-1"/>
    <n v="8.5086276589490808"/>
    <n v="-1"/>
    <x v="10"/>
    <x v="3"/>
    <x v="0"/>
  </r>
  <r>
    <n v="5077"/>
    <n v="6642"/>
    <m/>
    <x v="3"/>
    <n v="11"/>
    <n v="488"/>
    <n v="-1"/>
    <n v="1952"/>
    <n v="-1"/>
    <n v="37.3273854201829"/>
    <n v="-1"/>
    <n v="43.5242423215293"/>
    <n v="-1"/>
    <n v="25.638403032058498"/>
    <n v="-1"/>
    <n v="1.84645448365729"/>
    <n v="-1"/>
    <x v="10"/>
    <x v="4"/>
    <x v="0"/>
  </r>
  <r>
    <n v="5077"/>
    <n v="6644"/>
    <m/>
    <x v="3"/>
    <n v="11"/>
    <n v="1074"/>
    <n v="-1"/>
    <n v="4296"/>
    <n v="-1"/>
    <n v="31.219992575628101"/>
    <n v="-1"/>
    <n v="108.665268525126"/>
    <n v="-1"/>
    <n v="63.155408157712401"/>
    <n v="-1"/>
    <n v="0.83753210451578197"/>
    <n v="-1"/>
    <x v="10"/>
    <x v="19"/>
    <x v="0"/>
  </r>
  <r>
    <n v="5077"/>
    <n v="6645"/>
    <m/>
    <x v="3"/>
    <n v="11"/>
    <n v="648"/>
    <n v="-1"/>
    <n v="2592"/>
    <n v="-1"/>
    <n v="53.900812678412002"/>
    <n v="-1"/>
    <n v="44.619882314938998"/>
    <n v="-1"/>
    <n v="27.357313266267301"/>
    <n v="-1"/>
    <n v="1.39032585877147"/>
    <n v="-1"/>
    <x v="10"/>
    <x v="21"/>
    <x v="0"/>
  </r>
  <r>
    <n v="5077"/>
    <n v="6646"/>
    <m/>
    <x v="3"/>
    <n v="11"/>
    <n v="702"/>
    <n v="-1"/>
    <n v="2808"/>
    <n v="-1"/>
    <n v="44.673726510538799"/>
    <n v="-1"/>
    <n v="58.091825984987999"/>
    <n v="-1"/>
    <n v="33.731902016475601"/>
    <n v="-1"/>
    <n v="1.28072838293779"/>
    <n v="-1"/>
    <x v="10"/>
    <x v="18"/>
    <x v="0"/>
  </r>
  <r>
    <n v="5077"/>
    <n v="6647"/>
    <m/>
    <x v="3"/>
    <n v="11"/>
    <n v="374"/>
    <n v="-1"/>
    <n v="1496"/>
    <n v="-1"/>
    <n v="54.753599773309404"/>
    <n v="-1"/>
    <n v="27.255496337804299"/>
    <n v="-1"/>
    <n v="15.860541399143299"/>
    <n v="-1"/>
    <n v="2.41126719181909"/>
    <n v="-1"/>
    <x v="10"/>
    <x v="17"/>
    <x v="0"/>
  </r>
  <r>
    <n v="5077"/>
    <n v="6760"/>
    <m/>
    <x v="3"/>
    <n v="11"/>
    <n v="697"/>
    <n v="-1"/>
    <n v="2788"/>
    <n v="-1"/>
    <n v="12.254938685975301"/>
    <n v="-1"/>
    <n v="158.09222718122501"/>
    <n v="-1"/>
    <n v="92.511579530354197"/>
    <n v="-1"/>
    <n v="1.2903037355159399"/>
    <n v="-1"/>
    <x v="10"/>
    <x v="16"/>
    <x v="0"/>
  </r>
  <r>
    <n v="5077"/>
    <n v="6761"/>
    <m/>
    <x v="3"/>
    <n v="11"/>
    <n v="1726"/>
    <n v="-1"/>
    <n v="6904"/>
    <n v="-1"/>
    <n v="32.822677790947402"/>
    <n v="-1"/>
    <n v="160.758516169572"/>
    <n v="-1"/>
    <n v="95.138993795568894"/>
    <n v="-1"/>
    <n v="0.52521545760144195"/>
    <n v="-1"/>
    <x v="10"/>
    <x v="20"/>
    <x v="0"/>
  </r>
  <r>
    <n v="5077"/>
    <n v="6762"/>
    <m/>
    <x v="3"/>
    <n v="11"/>
    <n v="106"/>
    <n v="-1"/>
    <n v="424"/>
    <n v="-1"/>
    <n v="39.514709855910603"/>
    <n v="-1"/>
    <n v="10.8574164455411"/>
    <n v="-1"/>
    <n v="6.2946144656334404"/>
    <n v="-1"/>
    <n v="8.2583582445838992"/>
    <n v="-1"/>
    <x v="10"/>
    <x v="6"/>
    <x v="0"/>
  </r>
  <r>
    <n v="5077"/>
    <n v="6763"/>
    <m/>
    <x v="3"/>
    <n v="11"/>
    <n v="471"/>
    <n v="-1"/>
    <n v="1884"/>
    <n v="-1"/>
    <n v="37.412190275997503"/>
    <n v="-1"/>
    <n v="42.329102505875198"/>
    <n v="-1"/>
    <n v="24.846904506462799"/>
    <n v="-1"/>
    <n v="1.8436768307773399"/>
    <n v="-1"/>
    <x v="10"/>
    <x v="7"/>
    <x v="0"/>
  </r>
  <r>
    <n v="5077"/>
    <n v="6764"/>
    <m/>
    <x v="3"/>
    <n v="11"/>
    <n v="118"/>
    <n v="-1"/>
    <n v="472"/>
    <n v="-1"/>
    <n v="39.002019562199798"/>
    <n v="-1"/>
    <n v="11.727135061736"/>
    <n v="-1"/>
    <n v="6.7821377508248899"/>
    <n v="-1"/>
    <n v="7.4842243203160503"/>
    <n v="-1"/>
    <x v="10"/>
    <x v="8"/>
    <x v="0"/>
  </r>
  <r>
    <n v="5077"/>
    <n v="6765"/>
    <m/>
    <x v="3"/>
    <n v="11"/>
    <n v="86"/>
    <n v="-1"/>
    <n v="344"/>
    <n v="-1"/>
    <n v="19.033327016234999"/>
    <n v="-1"/>
    <n v="99.658367688711195"/>
    <n v="-1"/>
    <n v="58.663515963836097"/>
    <n v="-1"/>
    <n v="9.6067389893759092"/>
    <n v="-1"/>
    <x v="10"/>
    <x v="9"/>
    <x v="0"/>
  </r>
  <r>
    <n v="5077"/>
    <n v="6767"/>
    <m/>
    <x v="3"/>
    <n v="11"/>
    <n v="99"/>
    <n v="-1"/>
    <n v="396"/>
    <n v="-1"/>
    <n v="48.080353520445499"/>
    <n v="-1"/>
    <n v="7.6389189269562801"/>
    <n v="-1"/>
    <n v="5.2065460348418"/>
    <n v="-1"/>
    <n v="8.6502390061199694"/>
    <n v="-1"/>
    <x v="10"/>
    <x v="10"/>
    <x v="0"/>
  </r>
  <r>
    <n v="5077"/>
    <n v="6768"/>
    <m/>
    <x v="3"/>
    <n v="11"/>
    <n v="177"/>
    <n v="-1"/>
    <n v="708"/>
    <n v="-1"/>
    <n v="36.635460830437196"/>
    <n v="-1"/>
    <n v="20.8434106358817"/>
    <n v="-1"/>
    <n v="12.163229738549701"/>
    <n v="-1"/>
    <n v="4.6010495700860901"/>
    <n v="-1"/>
    <x v="10"/>
    <x v="11"/>
    <x v="0"/>
  </r>
  <r>
    <n v="5077"/>
    <n v="6770"/>
    <m/>
    <x v="3"/>
    <n v="11"/>
    <n v="557"/>
    <n v="-1"/>
    <n v="2228"/>
    <n v="-1"/>
    <n v="6.2810358682785603"/>
    <n v="-1"/>
    <n v="171.49754729476399"/>
    <n v="-1"/>
    <n v="100"/>
    <n v="-1"/>
    <n v="1.6110654953005801"/>
    <n v="-1"/>
    <x v="10"/>
    <x v="15"/>
    <x v="0"/>
  </r>
  <r>
    <n v="5077"/>
    <n v="6775"/>
    <m/>
    <x v="3"/>
    <n v="11"/>
    <n v="101"/>
    <n v="-1"/>
    <n v="404"/>
    <n v="-1"/>
    <n v="38.466283069752897"/>
    <n v="-1"/>
    <n v="10.6012010264501"/>
    <n v="-1"/>
    <n v="6.1464206255412304"/>
    <n v="-1"/>
    <n v="8.9646732093420596"/>
    <n v="-1"/>
    <x v="10"/>
    <x v="12"/>
    <x v="0"/>
  </r>
  <r>
    <n v="5077"/>
    <n v="6776"/>
    <m/>
    <x v="3"/>
    <n v="11"/>
    <n v="118"/>
    <n v="-1"/>
    <n v="472"/>
    <n v="-1"/>
    <n v="39.083997592591103"/>
    <n v="-1"/>
    <n v="11.7627315884121"/>
    <n v="-1"/>
    <n v="6.8027242407132604"/>
    <n v="-1"/>
    <n v="7.4839285857159004"/>
    <n v="-1"/>
    <x v="10"/>
    <x v="13"/>
    <x v="0"/>
  </r>
  <r>
    <n v="5077"/>
    <n v="6777"/>
    <m/>
    <x v="3"/>
    <n v="11"/>
    <n v="174"/>
    <n v="-1"/>
    <n v="696"/>
    <n v="-1"/>
    <n v="38.159178606764598"/>
    <n v="-1"/>
    <n v="16.087721680072899"/>
    <n v="-1"/>
    <n v="9.3814365125682393"/>
    <n v="-1"/>
    <n v="5.1459484029711602"/>
    <n v="-1"/>
    <x v="10"/>
    <x v="14"/>
    <x v="0"/>
  </r>
  <r>
    <n v="5077"/>
    <n v="2959"/>
    <m/>
    <x v="3"/>
    <n v="12"/>
    <n v="219"/>
    <n v="-1"/>
    <n v="876"/>
    <n v="-1"/>
    <n v="46.506424541779403"/>
    <n v="-1"/>
    <n v="17.755270507141098"/>
    <n v="-1"/>
    <n v="15.760823530873999"/>
    <n v="-1"/>
    <n v="4.0690147655422004"/>
    <n v="-1"/>
    <x v="11"/>
    <x v="0"/>
    <x v="0"/>
  </r>
  <r>
    <n v="5077"/>
    <n v="3659"/>
    <m/>
    <x v="3"/>
    <n v="12"/>
    <n v="537"/>
    <n v="-1"/>
    <n v="2148"/>
    <n v="-1"/>
    <n v="37.253464216385602"/>
    <n v="-1"/>
    <n v="41.488595874698298"/>
    <n v="-1"/>
    <n v="35.817121327221599"/>
    <n v="-1"/>
    <n v="1.67432387511504"/>
    <n v="-1"/>
    <x v="11"/>
    <x v="0"/>
    <x v="0"/>
  </r>
  <r>
    <n v="5077"/>
    <n v="3660"/>
    <m/>
    <x v="3"/>
    <n v="12"/>
    <n v="1692"/>
    <n v="-1"/>
    <n v="6768"/>
    <n v="-1"/>
    <n v="31.003672246965898"/>
    <n v="-1"/>
    <n v="116.28758379833501"/>
    <n v="-1"/>
    <n v="99.938625119408997"/>
    <n v="-1"/>
    <n v="0.53198062104667299"/>
    <n v="-1"/>
    <x v="11"/>
    <x v="0"/>
    <x v="0"/>
  </r>
  <r>
    <n v="5077"/>
    <n v="4524"/>
    <m/>
    <x v="3"/>
    <n v="12"/>
    <n v="436"/>
    <n v="-1"/>
    <n v="1744"/>
    <n v="-1"/>
    <n v="27.398895562623601"/>
    <n v="-1"/>
    <n v="83.194788455592501"/>
    <n v="-1"/>
    <n v="72.447928190636603"/>
    <n v="-1"/>
    <n v="1.9930090922677799"/>
    <n v="-1"/>
    <x v="11"/>
    <x v="0"/>
    <x v="0"/>
  </r>
  <r>
    <n v="5077"/>
    <n v="4949"/>
    <m/>
    <x v="3"/>
    <n v="12"/>
    <n v="530"/>
    <n v="-1"/>
    <n v="2120"/>
    <n v="-1"/>
    <n v="7.6492276114065803"/>
    <n v="-1"/>
    <n v="117.451142331802"/>
    <n v="-1"/>
    <n v="100"/>
    <n v="-1"/>
    <n v="1.6971309316992"/>
    <n v="-1"/>
    <x v="11"/>
    <x v="0"/>
    <x v="0"/>
  </r>
  <r>
    <n v="5077"/>
    <n v="4950"/>
    <m/>
    <x v="3"/>
    <n v="12"/>
    <n v="1690"/>
    <n v="-1"/>
    <n v="6760"/>
    <n v="-1"/>
    <n v="30.3415947541496"/>
    <n v="-1"/>
    <n v="116.232069733773"/>
    <n v="-1"/>
    <n v="99.900561909222105"/>
    <n v="-1"/>
    <n v="0.53244628725423904"/>
    <n v="-1"/>
    <x v="11"/>
    <x v="0"/>
    <x v="0"/>
  </r>
  <r>
    <n v="5077"/>
    <n v="4951"/>
    <m/>
    <x v="3"/>
    <n v="12"/>
    <n v="1695"/>
    <n v="-1"/>
    <n v="6780"/>
    <n v="-1"/>
    <n v="31.162025663304199"/>
    <n v="-1"/>
    <n v="114.88589103113701"/>
    <n v="-1"/>
    <n v="98.749702266113601"/>
    <n v="-1"/>
    <n v="0.53111260331015198"/>
    <n v="-1"/>
    <x v="11"/>
    <x v="0"/>
    <x v="0"/>
  </r>
  <r>
    <n v="5077"/>
    <n v="4953"/>
    <m/>
    <x v="3"/>
    <n v="12"/>
    <n v="248"/>
    <n v="-1"/>
    <n v="992"/>
    <n v="-1"/>
    <n v="37.157905536682399"/>
    <n v="-1"/>
    <n v="24.475651091396799"/>
    <n v="-1"/>
    <n v="21.017475987065598"/>
    <n v="-1"/>
    <n v="3.5298228517802301"/>
    <n v="-1"/>
    <x v="11"/>
    <x v="0"/>
    <x v="0"/>
  </r>
  <r>
    <n v="5077"/>
    <n v="4954"/>
    <m/>
    <x v="3"/>
    <n v="12"/>
    <n v="89"/>
    <n v="-1"/>
    <n v="356"/>
    <n v="-1"/>
    <n v="43.278098948298101"/>
    <n v="-1"/>
    <n v="15.4206625122763"/>
    <n v="-1"/>
    <n v="15.562185168465"/>
    <n v="-1"/>
    <n v="9.7358053143234997"/>
    <n v="-1"/>
    <x v="11"/>
    <x v="0"/>
    <x v="0"/>
  </r>
  <r>
    <n v="5077"/>
    <n v="6357"/>
    <m/>
    <x v="3"/>
    <n v="12"/>
    <n v="203"/>
    <n v="-1"/>
    <n v="812"/>
    <n v="-1"/>
    <n v="42.201223801921003"/>
    <n v="-1"/>
    <n v="18.4120804580444"/>
    <n v="-1"/>
    <n v="16.216557829048401"/>
    <n v="-1"/>
    <n v="4.3171936395112196"/>
    <n v="-1"/>
    <x v="11"/>
    <x v="0"/>
    <x v="0"/>
  </r>
  <r>
    <n v="5077"/>
    <n v="6368"/>
    <m/>
    <x v="3"/>
    <n v="12"/>
    <n v="472"/>
    <n v="-1"/>
    <n v="1888"/>
    <n v="-1"/>
    <n v="13.129298453693799"/>
    <n v="-1"/>
    <n v="107.98832948015701"/>
    <n v="-1"/>
    <n v="93.008488258359904"/>
    <n v="-1"/>
    <n v="1.90717653902822"/>
    <n v="-1"/>
    <x v="11"/>
    <x v="0"/>
    <x v="0"/>
  </r>
  <r>
    <n v="5077"/>
    <n v="6639"/>
    <m/>
    <x v="3"/>
    <n v="12"/>
    <n v="122"/>
    <n v="-1"/>
    <n v="488"/>
    <n v="-1"/>
    <n v="39.4067669530085"/>
    <n v="-1"/>
    <n v="12.494932292411301"/>
    <n v="-1"/>
    <n v="7.2767397798765199"/>
    <n v="-1"/>
    <n v="7.4163405514797498"/>
    <n v="-1"/>
    <x v="11"/>
    <x v="1"/>
    <x v="0"/>
  </r>
  <r>
    <n v="5077"/>
    <n v="6640"/>
    <m/>
    <x v="3"/>
    <n v="12"/>
    <n v="688"/>
    <n v="-1"/>
    <n v="2752"/>
    <n v="-1"/>
    <n v="12.4755242401353"/>
    <n v="-1"/>
    <n v="153.08700611278999"/>
    <n v="-1"/>
    <n v="91.460357441685105"/>
    <n v="-1"/>
    <n v="1.30835718479471"/>
    <n v="-1"/>
    <x v="11"/>
    <x v="2"/>
    <x v="0"/>
  </r>
  <r>
    <n v="5077"/>
    <n v="6641"/>
    <m/>
    <x v="3"/>
    <n v="12"/>
    <n v="88"/>
    <n v="-1"/>
    <n v="352"/>
    <n v="-1"/>
    <n v="28.5553284897527"/>
    <n v="-1"/>
    <n v="38.980376312206303"/>
    <n v="-1"/>
    <n v="24.924585515525301"/>
    <n v="-1"/>
    <n v="9.9347626323587299"/>
    <n v="-1"/>
    <x v="11"/>
    <x v="3"/>
    <x v="0"/>
  </r>
  <r>
    <n v="5077"/>
    <n v="6642"/>
    <m/>
    <x v="3"/>
    <n v="12"/>
    <n v="525"/>
    <n v="-1"/>
    <n v="2100"/>
    <n v="-1"/>
    <n v="36.478759823896198"/>
    <n v="-1"/>
    <n v="46.872627025474998"/>
    <n v="-1"/>
    <n v="27.749854463477099"/>
    <n v="-1"/>
    <n v="1.71019962297563"/>
    <n v="-1"/>
    <x v="11"/>
    <x v="4"/>
    <x v="0"/>
  </r>
  <r>
    <n v="5077"/>
    <n v="6644"/>
    <m/>
    <x v="3"/>
    <n v="12"/>
    <n v="1077"/>
    <n v="-1"/>
    <n v="4308"/>
    <n v="-1"/>
    <n v="31.139448970262599"/>
    <n v="-1"/>
    <n v="109.103362974305"/>
    <n v="-1"/>
    <n v="63.2434218498409"/>
    <n v="-1"/>
    <n v="0.83586139302474105"/>
    <n v="-1"/>
    <x v="11"/>
    <x v="19"/>
    <x v="0"/>
  </r>
  <r>
    <n v="5077"/>
    <n v="6645"/>
    <m/>
    <x v="3"/>
    <n v="12"/>
    <n v="631"/>
    <n v="-1"/>
    <n v="2524"/>
    <n v="-1"/>
    <n v="53.531615285277297"/>
    <n v="-1"/>
    <n v="43.445037773183998"/>
    <n v="-1"/>
    <n v="26.328687183343799"/>
    <n v="-1"/>
    <n v="1.42514880475698"/>
    <n v="-1"/>
    <x v="11"/>
    <x v="21"/>
    <x v="0"/>
  </r>
  <r>
    <n v="5077"/>
    <n v="6646"/>
    <m/>
    <x v="3"/>
    <n v="12"/>
    <n v="711"/>
    <n v="-1"/>
    <n v="2844"/>
    <n v="-1"/>
    <n v="44.641065256287703"/>
    <n v="-1"/>
    <n v="59.817484423683801"/>
    <n v="-1"/>
    <n v="34.616445350980101"/>
    <n v="-1"/>
    <n v="1.26438779015471"/>
    <n v="-1"/>
    <x v="11"/>
    <x v="18"/>
    <x v="0"/>
  </r>
  <r>
    <n v="5077"/>
    <n v="6647"/>
    <m/>
    <x v="3"/>
    <n v="12"/>
    <n v="362"/>
    <n v="-1"/>
    <n v="1448"/>
    <n v="-1"/>
    <n v="54.460362326544903"/>
    <n v="-1"/>
    <n v="26.643619539694999"/>
    <n v="-1"/>
    <n v="15.479995372258699"/>
    <n v="-1"/>
    <n v="2.4780310040570499"/>
    <n v="-1"/>
    <x v="11"/>
    <x v="17"/>
    <x v="0"/>
  </r>
  <r>
    <n v="5077"/>
    <n v="6760"/>
    <m/>
    <x v="3"/>
    <n v="12"/>
    <n v="668"/>
    <n v="-1"/>
    <n v="2672"/>
    <n v="-1"/>
    <n v="11.388989583603299"/>
    <n v="-1"/>
    <n v="160.285873015139"/>
    <n v="-1"/>
    <n v="93.361616444243495"/>
    <n v="-1"/>
    <n v="1.3483856238010501"/>
    <n v="-1"/>
    <x v="11"/>
    <x v="16"/>
    <x v="0"/>
  </r>
  <r>
    <n v="5077"/>
    <n v="6761"/>
    <m/>
    <x v="3"/>
    <n v="12"/>
    <n v="1692"/>
    <n v="-1"/>
    <n v="6768"/>
    <n v="-1"/>
    <n v="31.252158357945401"/>
    <n v="-1"/>
    <n v="162.00401267936499"/>
    <n v="-1"/>
    <n v="95.511947146733206"/>
    <n v="-1"/>
    <n v="0.53360387709372903"/>
    <n v="-1"/>
    <x v="11"/>
    <x v="20"/>
    <x v="0"/>
  </r>
  <r>
    <n v="5077"/>
    <n v="6762"/>
    <m/>
    <x v="3"/>
    <n v="12"/>
    <n v="122"/>
    <n v="-1"/>
    <n v="488"/>
    <n v="-1"/>
    <n v="39.4067669530085"/>
    <n v="-1"/>
    <n v="12.494932292411301"/>
    <n v="-1"/>
    <n v="7.2767397798765199"/>
    <n v="-1"/>
    <n v="7.4163405514797498"/>
    <n v="-1"/>
    <x v="11"/>
    <x v="6"/>
    <x v="0"/>
  </r>
  <r>
    <n v="5077"/>
    <n v="6763"/>
    <m/>
    <x v="3"/>
    <n v="12"/>
    <n v="545"/>
    <n v="-1"/>
    <n v="2180"/>
    <n v="-1"/>
    <n v="36.872381678114898"/>
    <n v="-1"/>
    <n v="48.3776937368186"/>
    <n v="-1"/>
    <n v="28.833396944607301"/>
    <n v="-1"/>
    <n v="1.6175910256439801"/>
    <n v="-1"/>
    <x v="11"/>
    <x v="7"/>
    <x v="0"/>
  </r>
  <r>
    <n v="5077"/>
    <n v="6764"/>
    <m/>
    <x v="3"/>
    <n v="12"/>
    <n v="122"/>
    <n v="-1"/>
    <n v="488"/>
    <n v="-1"/>
    <n v="39.3729186984216"/>
    <n v="-1"/>
    <n v="12.119097599483901"/>
    <n v="-1"/>
    <n v="6.9881337974597004"/>
    <n v="-1"/>
    <n v="7.3034562443433"/>
    <n v="-1"/>
    <x v="11"/>
    <x v="8"/>
    <x v="0"/>
  </r>
  <r>
    <n v="5077"/>
    <n v="6765"/>
    <m/>
    <x v="3"/>
    <n v="12"/>
    <n v="72"/>
    <n v="-1"/>
    <n v="288"/>
    <n v="-1"/>
    <n v="27.583074460374299"/>
    <n v="-1"/>
    <n v="61.577690483096198"/>
    <n v="-1"/>
    <n v="35.751325999374899"/>
    <n v="-1"/>
    <n v="12.235402902940001"/>
    <n v="-1"/>
    <x v="11"/>
    <x v="9"/>
    <x v="0"/>
  </r>
  <r>
    <n v="5077"/>
    <n v="6767"/>
    <m/>
    <x v="3"/>
    <n v="12"/>
    <n v="91"/>
    <n v="-1"/>
    <n v="364"/>
    <n v="-1"/>
    <n v="46.469070787145803"/>
    <n v="-1"/>
    <n v="7.4467010982624302"/>
    <n v="-1"/>
    <n v="4.8781232793680704"/>
    <n v="-1"/>
    <n v="9.66908276939429"/>
    <n v="-1"/>
    <x v="11"/>
    <x v="10"/>
    <x v="0"/>
  </r>
  <r>
    <n v="5077"/>
    <n v="6768"/>
    <m/>
    <x v="3"/>
    <n v="12"/>
    <n v="250"/>
    <n v="-1"/>
    <n v="1000"/>
    <n v="-1"/>
    <n v="35.546194603992603"/>
    <n v="-1"/>
    <n v="34.168272968779704"/>
    <n v="-1"/>
    <n v="20.116001762103"/>
    <n v="-1"/>
    <n v="3.5166761577247398"/>
    <n v="-1"/>
    <x v="11"/>
    <x v="11"/>
    <x v="0"/>
  </r>
  <r>
    <n v="5077"/>
    <n v="6770"/>
    <m/>
    <x v="3"/>
    <n v="12"/>
    <n v="545"/>
    <n v="-1"/>
    <n v="2180"/>
    <n v="-1"/>
    <n v="5.97671884817282"/>
    <n v="-1"/>
    <n v="172.11345986144499"/>
    <n v="-1"/>
    <n v="100"/>
    <n v="-1"/>
    <n v="1.65236540055133"/>
    <n v="-1"/>
    <x v="11"/>
    <x v="15"/>
    <x v="0"/>
  </r>
  <r>
    <n v="5077"/>
    <n v="6775"/>
    <m/>
    <x v="3"/>
    <n v="12"/>
    <n v="115"/>
    <n v="-1"/>
    <n v="460"/>
    <n v="-1"/>
    <n v="39.424809717876798"/>
    <n v="-1"/>
    <n v="11.816988107391101"/>
    <n v="-1"/>
    <n v="6.9411719418361502"/>
    <n v="-1"/>
    <n v="7.8140223037538403"/>
    <n v="-1"/>
    <x v="11"/>
    <x v="12"/>
    <x v="0"/>
  </r>
  <r>
    <n v="5077"/>
    <n v="6776"/>
    <m/>
    <x v="3"/>
    <n v="12"/>
    <n v="122"/>
    <n v="-1"/>
    <n v="488"/>
    <n v="-1"/>
    <n v="39.481162774242499"/>
    <n v="-1"/>
    <n v="11.992835547408101"/>
    <n v="-1"/>
    <n v="6.9153283673355297"/>
    <n v="-1"/>
    <n v="7.3031353012772904"/>
    <n v="-1"/>
    <x v="11"/>
    <x v="13"/>
    <x v="0"/>
  </r>
  <r>
    <n v="5077"/>
    <n v="6777"/>
    <m/>
    <x v="3"/>
    <n v="12"/>
    <n v="249"/>
    <n v="-1"/>
    <n v="996"/>
    <n v="-1"/>
    <n v="37.543376717262497"/>
    <n v="-1"/>
    <n v="24.468519508208601"/>
    <n v="-1"/>
    <n v="14.414133174411701"/>
    <n v="-1"/>
    <n v="3.4737330188465498"/>
    <n v="-1"/>
    <x v="11"/>
    <x v="14"/>
    <x v="0"/>
  </r>
  <r>
    <n v="5077"/>
    <n v="2959"/>
    <m/>
    <x v="3"/>
    <n v="0"/>
    <n v="2732"/>
    <n v="-1"/>
    <n v="910.66666666666697"/>
    <n v="-1"/>
    <n v="47.2449884834298"/>
    <n v="-1"/>
    <n v="17.968855796486999"/>
    <n v="-1"/>
    <n v="16.3411115809431"/>
    <n v="-1"/>
    <n v="3.9360674990410902"/>
    <n v="-1"/>
    <x v="12"/>
    <x v="0"/>
    <x v="0"/>
  </r>
  <r>
    <n v="5077"/>
    <n v="3659"/>
    <m/>
    <x v="3"/>
    <n v="0"/>
    <n v="6247"/>
    <n v="-1"/>
    <n v="2082.3333333333298"/>
    <n v="-1"/>
    <n v="37.830123049805103"/>
    <n v="-1"/>
    <n v="42.991789183192303"/>
    <n v="-1"/>
    <n v="37.757743855657303"/>
    <n v="-1"/>
    <n v="1.72490841554513"/>
    <n v="-1"/>
    <x v="12"/>
    <x v="0"/>
    <x v="0"/>
  </r>
  <r>
    <n v="5077"/>
    <n v="3660"/>
    <m/>
    <x v="3"/>
    <n v="0"/>
    <n v="20610"/>
    <n v="-1"/>
    <n v="6870"/>
    <n v="-1"/>
    <n v="37.187487972068901"/>
    <n v="-1"/>
    <n v="107.59746572874499"/>
    <n v="-1"/>
    <n v="93.582366187299499"/>
    <n v="-1"/>
    <n v="0.52431272803374096"/>
    <n v="-1"/>
    <x v="12"/>
    <x v="0"/>
    <x v="0"/>
  </r>
  <r>
    <n v="5077"/>
    <n v="4524"/>
    <m/>
    <x v="3"/>
    <n v="0"/>
    <n v="5025"/>
    <n v="-1"/>
    <n v="1675"/>
    <n v="-1"/>
    <n v="26.961482536880698"/>
    <n v="-1"/>
    <n v="83.878651492842494"/>
    <n v="-1"/>
    <n v="73.8771337344497"/>
    <n v="-1"/>
    <n v="2.0790946086892799"/>
    <n v="-1"/>
    <x v="12"/>
    <x v="0"/>
    <x v="0"/>
  </r>
  <r>
    <n v="5077"/>
    <n v="4949"/>
    <m/>
    <x v="3"/>
    <n v="0"/>
    <n v="8096"/>
    <n v="-1"/>
    <n v="2698.6666666666702"/>
    <n v="-1"/>
    <n v="31.927601271087099"/>
    <n v="-1"/>
    <n v="83.342997054523096"/>
    <n v="-1"/>
    <n v="71.1005814228985"/>
    <n v="-1"/>
    <n v="1.33163930502212"/>
    <n v="-1"/>
    <x v="12"/>
    <x v="0"/>
    <x v="0"/>
  </r>
  <r>
    <n v="5077"/>
    <n v="4950"/>
    <m/>
    <x v="3"/>
    <n v="0"/>
    <n v="20554"/>
    <n v="-1"/>
    <n v="6851.3333333333303"/>
    <n v="-1"/>
    <n v="35.033613399504702"/>
    <n v="-1"/>
    <n v="108.335674070745"/>
    <n v="-1"/>
    <n v="94.239299095287606"/>
    <n v="-1"/>
    <n v="0.52548214790826098"/>
    <n v="-1"/>
    <x v="12"/>
    <x v="0"/>
    <x v="0"/>
  </r>
  <r>
    <n v="5077"/>
    <n v="4951"/>
    <m/>
    <x v="3"/>
    <n v="0"/>
    <n v="20660"/>
    <n v="-1"/>
    <n v="6886.6666666666697"/>
    <n v="-1"/>
    <n v="36.229514315157402"/>
    <n v="-1"/>
    <n v="107.51090067157899"/>
    <n v="-1"/>
    <n v="93.517246026967996"/>
    <n v="-1"/>
    <n v="0.52296229649381798"/>
    <n v="-1"/>
    <x v="12"/>
    <x v="0"/>
    <x v="0"/>
  </r>
  <r>
    <n v="5077"/>
    <n v="4953"/>
    <m/>
    <x v="3"/>
    <n v="0"/>
    <n v="2780"/>
    <n v="-1"/>
    <n v="926.66666666666697"/>
    <n v="-1"/>
    <n v="36.440522182398702"/>
    <n v="-1"/>
    <n v="23.132814738544202"/>
    <n v="-1"/>
    <n v="19.848835636119599"/>
    <n v="-1"/>
    <n v="3.7212301686909601"/>
    <n v="-1"/>
    <x v="12"/>
    <x v="0"/>
    <x v="0"/>
  </r>
  <r>
    <n v="5077"/>
    <n v="4954"/>
    <m/>
    <x v="3"/>
    <n v="0"/>
    <n v="1347"/>
    <n v="-1"/>
    <n v="449"/>
    <n v="-1"/>
    <n v="41.781396757288299"/>
    <n v="-1"/>
    <n v="21.407160660123001"/>
    <n v="-1"/>
    <n v="22.578696305299701"/>
    <n v="-1"/>
    <n v="7.8448108154763601"/>
    <n v="-1"/>
    <x v="12"/>
    <x v="0"/>
    <x v="0"/>
  </r>
  <r>
    <n v="5077"/>
    <n v="6357"/>
    <m/>
    <x v="3"/>
    <n v="0"/>
    <n v="2563"/>
    <n v="-1"/>
    <n v="854.33333333333303"/>
    <n v="-1"/>
    <n v="43.538766998473001"/>
    <n v="-1"/>
    <n v="19.109540990372398"/>
    <n v="-1"/>
    <n v="17.358293507550599"/>
    <n v="-1"/>
    <n v="4.1542549438121803"/>
    <n v="-1"/>
    <x v="12"/>
    <x v="0"/>
    <x v="0"/>
  </r>
  <r>
    <n v="5077"/>
    <n v="6368"/>
    <m/>
    <x v="3"/>
    <n v="0"/>
    <n v="6074"/>
    <n v="-1"/>
    <n v="2024.6666666666699"/>
    <n v="-1"/>
    <n v="25.6957973844615"/>
    <n v="-1"/>
    <n v="73.043383131295698"/>
    <n v="-1"/>
    <n v="63.960910528855401"/>
    <n v="-1"/>
    <n v="1.7739933290616099"/>
    <n v="-1"/>
    <x v="12"/>
    <x v="0"/>
    <x v="0"/>
  </r>
  <r>
    <n v="5077"/>
    <n v="6639"/>
    <m/>
    <x v="3"/>
    <n v="0"/>
    <n v="1238"/>
    <n v="-1"/>
    <n v="412.66666666666703"/>
    <n v="-1"/>
    <n v="39.315796717364201"/>
    <n v="-1"/>
    <n v="11.480580174360099"/>
    <n v="-1"/>
    <n v="6.6734338258029204"/>
    <n v="-1"/>
    <n v="8.5808176812017791"/>
    <n v="-1"/>
    <x v="12"/>
    <x v="1"/>
    <x v="0"/>
  </r>
  <r>
    <n v="5077"/>
    <n v="6640"/>
    <m/>
    <x v="3"/>
    <n v="0"/>
    <n v="8513"/>
    <n v="-1"/>
    <n v="2837.6666666666702"/>
    <n v="-1"/>
    <n v="20.189894372025002"/>
    <n v="-1"/>
    <n v="127.64883989970799"/>
    <n v="-1"/>
    <n v="78.595402594631594"/>
    <n v="-1"/>
    <n v="1.26794678347412"/>
    <n v="-1"/>
    <x v="12"/>
    <x v="2"/>
    <x v="0"/>
  </r>
  <r>
    <n v="5077"/>
    <n v="6641"/>
    <m/>
    <x v="3"/>
    <n v="0"/>
    <n v="1340"/>
    <n v="-1"/>
    <n v="446.66666666666703"/>
    <n v="-1"/>
    <n v="31.0024579992252"/>
    <n v="-1"/>
    <n v="50.542931396982702"/>
    <n v="-1"/>
    <n v="35.086154466805702"/>
    <n v="-1"/>
    <n v="7.8173991116669201"/>
    <n v="-1"/>
    <x v="12"/>
    <x v="3"/>
    <x v="0"/>
  </r>
  <r>
    <n v="5077"/>
    <n v="6642"/>
    <m/>
    <x v="3"/>
    <n v="0"/>
    <n v="6234"/>
    <n v="-1"/>
    <n v="2078"/>
    <n v="-1"/>
    <n v="37.557663830690103"/>
    <n v="-1"/>
    <n v="46.129259081714402"/>
    <n v="-1"/>
    <n v="28.039460666616101"/>
    <n v="-1"/>
    <n v="1.7310306194198199"/>
    <n v="-1"/>
    <x v="12"/>
    <x v="4"/>
    <x v="0"/>
  </r>
  <r>
    <n v="5077"/>
    <n v="6643"/>
    <m/>
    <x v="3"/>
    <n v="0"/>
    <n v="2"/>
    <n v="-1"/>
    <n v="0.66666666666666696"/>
    <n v="-1"/>
    <n v="54.413902244605701"/>
    <n v="-1"/>
    <n v="0.146966016141751"/>
    <n v="-1"/>
    <n v="8.4009778574260105E-2"/>
    <n v="-1"/>
    <n v="38.932472150621898"/>
    <n v="-1"/>
    <x v="12"/>
    <x v="5"/>
    <x v="0"/>
  </r>
  <r>
    <n v="5077"/>
    <n v="6644"/>
    <m/>
    <x v="3"/>
    <n v="0"/>
    <n v="12663"/>
    <n v="-1"/>
    <n v="4221"/>
    <n v="-1"/>
    <n v="31.648913510869001"/>
    <n v="-1"/>
    <n v="108.01635624014099"/>
    <n v="-1"/>
    <n v="62.671414206451502"/>
    <n v="-1"/>
    <n v="0.85287820625335897"/>
    <n v="-1"/>
    <x v="12"/>
    <x v="19"/>
    <x v="0"/>
  </r>
  <r>
    <n v="5077"/>
    <n v="6645"/>
    <m/>
    <x v="3"/>
    <n v="0"/>
    <n v="7909"/>
    <n v="-1"/>
    <n v="2636.3333333333298"/>
    <n v="-1"/>
    <n v="53.039362736971597"/>
    <n v="-1"/>
    <n v="45.842247436374997"/>
    <n v="-1"/>
    <n v="29.025756860054202"/>
    <n v="-1"/>
    <n v="1.3645010537661899"/>
    <n v="-1"/>
    <x v="12"/>
    <x v="21"/>
    <x v="0"/>
  </r>
  <r>
    <n v="5077"/>
    <n v="6646"/>
    <m/>
    <x v="3"/>
    <n v="0"/>
    <n v="8398"/>
    <n v="-1"/>
    <n v="2799.3333333333298"/>
    <n v="-1"/>
    <n v="44.674685576471397"/>
    <n v="-1"/>
    <n v="58.5367963095728"/>
    <n v="-1"/>
    <n v="33.932954875994803"/>
    <n v="-1"/>
    <n v="1.28596635679496"/>
    <n v="-1"/>
    <x v="12"/>
    <x v="18"/>
    <x v="0"/>
  </r>
  <r>
    <n v="5077"/>
    <n v="6647"/>
    <m/>
    <x v="3"/>
    <n v="0"/>
    <n v="4259"/>
    <n v="-1"/>
    <n v="1419.6666666666699"/>
    <n v="-1"/>
    <n v="54.804510579198201"/>
    <n v="-1"/>
    <n v="26.018846871231599"/>
    <n v="-1"/>
    <n v="15.121311139146099"/>
    <n v="-1"/>
    <n v="2.5308192334274802"/>
    <n v="-1"/>
    <x v="12"/>
    <x v="17"/>
    <x v="0"/>
  </r>
  <r>
    <n v="5077"/>
    <n v="6760"/>
    <m/>
    <x v="3"/>
    <n v="0"/>
    <n v="8394"/>
    <n v="-1"/>
    <n v="2798"/>
    <n v="-1"/>
    <n v="16.648176161753302"/>
    <n v="-1"/>
    <n v="145.43500876541199"/>
    <n v="-1"/>
    <n v="85.499437810500993"/>
    <n v="-1"/>
    <n v="1.2862651420132001"/>
    <n v="-1"/>
    <x v="12"/>
    <x v="16"/>
    <x v="0"/>
  </r>
  <r>
    <n v="5077"/>
    <n v="6761"/>
    <m/>
    <x v="3"/>
    <n v="0"/>
    <n v="20616"/>
    <n v="-1"/>
    <n v="6872"/>
    <n v="-1"/>
    <n v="37.388740374684801"/>
    <n v="-1"/>
    <n v="140.54020417881799"/>
    <n v="-1"/>
    <n v="84.225707288933506"/>
    <n v="-1"/>
    <n v="0.526643960422291"/>
    <n v="-1"/>
    <x v="12"/>
    <x v="20"/>
    <x v="0"/>
  </r>
  <r>
    <n v="5077"/>
    <n v="6762"/>
    <m/>
    <x v="3"/>
    <n v="0"/>
    <n v="1238"/>
    <n v="-1"/>
    <n v="412.66666666666703"/>
    <n v="-1"/>
    <n v="39.315796717364201"/>
    <n v="-1"/>
    <n v="11.480580174360099"/>
    <n v="-1"/>
    <n v="6.6734338258029204"/>
    <n v="-1"/>
    <n v="8.5808176812017791"/>
    <n v="-1"/>
    <x v="12"/>
    <x v="6"/>
    <x v="0"/>
  </r>
  <r>
    <n v="5077"/>
    <n v="6763"/>
    <m/>
    <x v="3"/>
    <n v="0"/>
    <n v="6262"/>
    <n v="-1"/>
    <n v="2087.3333333333298"/>
    <n v="-1"/>
    <n v="36.939468644504302"/>
    <n v="-1"/>
    <n v="47.715490370820802"/>
    <n v="-1"/>
    <n v="29.024727031605199"/>
    <n v="-1"/>
    <n v="1.6947156578951299"/>
    <n v="-1"/>
    <x v="12"/>
    <x v="7"/>
    <x v="0"/>
  </r>
  <r>
    <n v="5077"/>
    <n v="6764"/>
    <m/>
    <x v="3"/>
    <n v="0"/>
    <n v="1226"/>
    <n v="-1"/>
    <n v="408.66666666666703"/>
    <n v="-1"/>
    <n v="38.688635342290098"/>
    <n v="-1"/>
    <n v="10.456447838228"/>
    <n v="-1"/>
    <n v="6.06142963496072"/>
    <n v="-1"/>
    <n v="8.4780367299525405"/>
    <n v="-1"/>
    <x v="12"/>
    <x v="8"/>
    <x v="0"/>
  </r>
  <r>
    <n v="5077"/>
    <n v="6765"/>
    <m/>
    <x v="3"/>
    <n v="0"/>
    <n v="821"/>
    <n v="-1"/>
    <n v="273.66666666666703"/>
    <n v="-1"/>
    <n v="22.6851709192409"/>
    <n v="-1"/>
    <n v="69.448468367464599"/>
    <n v="-1"/>
    <n v="41.155999023762902"/>
    <n v="-1"/>
    <n v="12.3309876434559"/>
    <n v="-1"/>
    <x v="12"/>
    <x v="9"/>
    <x v="0"/>
  </r>
  <r>
    <n v="5077"/>
    <n v="6767"/>
    <m/>
    <x v="3"/>
    <n v="0"/>
    <n v="1344"/>
    <n v="-1"/>
    <n v="448"/>
    <n v="-1"/>
    <n v="47.612956114916997"/>
    <n v="-1"/>
    <n v="9.1175663296462304"/>
    <n v="-1"/>
    <n v="6.3124694857210502"/>
    <n v="-1"/>
    <n v="7.7977115776991903"/>
    <n v="-1"/>
    <x v="12"/>
    <x v="10"/>
    <x v="0"/>
  </r>
  <r>
    <n v="5077"/>
    <n v="6768"/>
    <m/>
    <x v="3"/>
    <n v="0"/>
    <n v="2782"/>
    <n v="-1"/>
    <n v="927.33333333333303"/>
    <n v="-1"/>
    <n v="35.310705114742397"/>
    <n v="-1"/>
    <n v="30.5876877397952"/>
    <n v="-1"/>
    <n v="17.986591813598"/>
    <n v="-1"/>
    <n v="3.7377535461866902"/>
    <n v="-1"/>
    <x v="12"/>
    <x v="11"/>
    <x v="0"/>
  </r>
  <r>
    <n v="5077"/>
    <n v="6770"/>
    <m/>
    <x v="3"/>
    <n v="0"/>
    <n v="8236"/>
    <n v="-1"/>
    <n v="2745.3333333333298"/>
    <n v="-1"/>
    <n v="31.519218092459901"/>
    <n v="-1"/>
    <n v="109.605393908206"/>
    <n v="-1"/>
    <n v="63.862417093414599"/>
    <n v="-1"/>
    <n v="1.3106006465143001"/>
    <n v="-1"/>
    <x v="12"/>
    <x v="15"/>
    <x v="0"/>
  </r>
  <r>
    <n v="5077"/>
    <n v="6775"/>
    <m/>
    <x v="3"/>
    <n v="0"/>
    <n v="1141"/>
    <n v="-1"/>
    <n v="380.33333333333297"/>
    <n v="-1"/>
    <n v="38.898542133863401"/>
    <n v="-1"/>
    <n v="10.0693461411452"/>
    <n v="-1"/>
    <n v="6.0089757271782798"/>
    <n v="-1"/>
    <n v="9.3969299959897405"/>
    <n v="-1"/>
    <x v="12"/>
    <x v="12"/>
    <x v="0"/>
  </r>
  <r>
    <n v="5077"/>
    <n v="6776"/>
    <m/>
    <x v="3"/>
    <n v="0"/>
    <n v="1226"/>
    <n v="-1"/>
    <n v="408.66666666666703"/>
    <n v="-1"/>
    <n v="38.757731013554803"/>
    <n v="-1"/>
    <n v="10.478956392339001"/>
    <n v="-1"/>
    <n v="6.0745105516773803"/>
    <n v="-1"/>
    <n v="8.4783084071986394"/>
    <n v="-1"/>
    <x v="12"/>
    <x v="13"/>
    <x v="0"/>
  </r>
  <r>
    <n v="5077"/>
    <n v="6777"/>
    <m/>
    <x v="3"/>
    <n v="0"/>
    <n v="2766"/>
    <n v="-1"/>
    <n v="922"/>
    <n v="-1"/>
    <n v="36.436265952665202"/>
    <n v="-1"/>
    <n v="26.614551024757201"/>
    <n v="-1"/>
    <n v="15.6383113054899"/>
    <n v="-1"/>
    <n v="3.7818736705089"/>
    <n v="-1"/>
    <x v="12"/>
    <x v="14"/>
    <x v="0"/>
  </r>
  <r>
    <n v="5084"/>
    <n v="2959"/>
    <m/>
    <x v="2"/>
    <n v="1"/>
    <n v="220"/>
    <n v="-1"/>
    <n v="880"/>
    <n v="-1"/>
    <n v="46.017952921122898"/>
    <n v="-1"/>
    <n v="18.657699939419999"/>
    <n v="-1"/>
    <n v="15.877739159631799"/>
    <n v="-1"/>
    <n v="4.0387930180923997"/>
    <n v="-1"/>
    <x v="0"/>
    <x v="0"/>
    <x v="0"/>
  </r>
  <r>
    <n v="5084"/>
    <n v="3659"/>
    <m/>
    <x v="2"/>
    <n v="1"/>
    <n v="388"/>
    <n v="-1"/>
    <n v="1552"/>
    <n v="-1"/>
    <n v="38.576565890526403"/>
    <n v="-1"/>
    <n v="33.171512544164102"/>
    <n v="-1"/>
    <n v="28.218691582997799"/>
    <n v="-1"/>
    <n v="2.32000515478971"/>
    <n v="-1"/>
    <x v="0"/>
    <x v="0"/>
    <x v="0"/>
  </r>
  <r>
    <n v="5084"/>
    <n v="3660"/>
    <m/>
    <x v="2"/>
    <n v="1"/>
    <n v="1209"/>
    <n v="-1"/>
    <n v="4836"/>
    <n v="-1"/>
    <n v="49.865128842316999"/>
    <n v="-1"/>
    <n v="70.063106837041502"/>
    <n v="-1"/>
    <n v="59.574446445160902"/>
    <n v="-1"/>
    <n v="0.74406198684695002"/>
    <n v="-1"/>
    <x v="0"/>
    <x v="0"/>
    <x v="0"/>
  </r>
  <r>
    <n v="5084"/>
    <n v="4524"/>
    <m/>
    <x v="2"/>
    <n v="1"/>
    <n v="337"/>
    <n v="-1"/>
    <n v="1348"/>
    <n v="-1"/>
    <n v="27.586633254048799"/>
    <n v="-1"/>
    <n v="76.2444518041073"/>
    <n v="-1"/>
    <n v="64.782315644462003"/>
    <n v="-1"/>
    <n v="2.6050382022791601"/>
    <n v="-1"/>
    <x v="0"/>
    <x v="0"/>
    <x v="0"/>
  </r>
  <r>
    <n v="5084"/>
    <n v="4949"/>
    <m/>
    <x v="2"/>
    <n v="1"/>
    <n v="432"/>
    <n v="-1"/>
    <n v="1728"/>
    <n v="-1"/>
    <n v="49.440880303193502"/>
    <n v="-1"/>
    <n v="32.181255026453798"/>
    <n v="-1"/>
    <n v="27.329641456604701"/>
    <n v="-1"/>
    <n v="2.08093234699035"/>
    <n v="-1"/>
    <x v="0"/>
    <x v="0"/>
    <x v="0"/>
  </r>
  <r>
    <n v="5084"/>
    <n v="4950"/>
    <m/>
    <x v="2"/>
    <n v="1"/>
    <n v="1194"/>
    <n v="-1"/>
    <n v="4776"/>
    <n v="-1"/>
    <n v="48.836981664869199"/>
    <n v="-1"/>
    <n v="69.670583130850702"/>
    <n v="-1"/>
    <n v="59.255416745398499"/>
    <n v="-1"/>
    <n v="0.75414872725365201"/>
    <n v="-1"/>
    <x v="0"/>
    <x v="0"/>
    <x v="0"/>
  </r>
  <r>
    <n v="5084"/>
    <n v="4951"/>
    <m/>
    <x v="2"/>
    <n v="1"/>
    <n v="1233"/>
    <n v="-1"/>
    <n v="4932"/>
    <n v="-1"/>
    <n v="47.660514817685197"/>
    <n v="-1"/>
    <n v="76.813661513615898"/>
    <n v="-1"/>
    <n v="65.308652986114794"/>
    <n v="-1"/>
    <n v="0.730681966288939"/>
    <n v="-1"/>
    <x v="0"/>
    <x v="0"/>
    <x v="0"/>
  </r>
  <r>
    <n v="5084"/>
    <n v="4953"/>
    <m/>
    <x v="2"/>
    <n v="1"/>
    <n v="82"/>
    <n v="-1"/>
    <n v="328"/>
    <n v="-1"/>
    <n v="39.4178041659763"/>
    <n v="-1"/>
    <n v="7.5874319218332804"/>
    <n v="-1"/>
    <n v="6.4237396368190698"/>
    <n v="-1"/>
    <n v="9.6907730075036707"/>
    <n v="-1"/>
    <x v="0"/>
    <x v="0"/>
    <x v="0"/>
  </r>
  <r>
    <n v="5084"/>
    <n v="4954"/>
    <m/>
    <x v="2"/>
    <n v="1"/>
    <n v="89"/>
    <n v="-1"/>
    <n v="356"/>
    <n v="-1"/>
    <n v="42.363575121435602"/>
    <n v="-1"/>
    <n v="8.2158825969918805"/>
    <n v="-1"/>
    <n v="7.7694079581986699"/>
    <n v="-1"/>
    <n v="9.8533873489862298"/>
    <n v="-1"/>
    <x v="0"/>
    <x v="0"/>
    <x v="0"/>
  </r>
  <r>
    <n v="5084"/>
    <n v="6357"/>
    <m/>
    <x v="2"/>
    <n v="1"/>
    <n v="180"/>
    <n v="-1"/>
    <n v="720"/>
    <n v="-1"/>
    <n v="43.401311327244201"/>
    <n v="-1"/>
    <n v="15.687604586276301"/>
    <n v="-1"/>
    <n v="13.3656954157548"/>
    <n v="-1"/>
    <n v="4.91555818847411"/>
    <n v="-1"/>
    <x v="0"/>
    <x v="0"/>
    <x v="0"/>
  </r>
  <r>
    <n v="5084"/>
    <n v="6368"/>
    <m/>
    <x v="2"/>
    <n v="1"/>
    <n v="355"/>
    <n v="-1"/>
    <n v="1420"/>
    <n v="-1"/>
    <n v="34.1537250998053"/>
    <n v="-1"/>
    <n v="36.558787709945697"/>
    <n v="-1"/>
    <n v="31.088452309437901"/>
    <n v="-1"/>
    <n v="2.5146658850810102"/>
    <n v="-1"/>
    <x v="0"/>
    <x v="0"/>
    <x v="0"/>
  </r>
  <r>
    <n v="5084"/>
    <n v="6639"/>
    <m/>
    <x v="2"/>
    <n v="1"/>
    <n v="88"/>
    <n v="-1"/>
    <n v="352"/>
    <n v="-1"/>
    <n v="38.964623692215703"/>
    <n v="-1"/>
    <n v="9.1325035043376293"/>
    <n v="-1"/>
    <n v="5.2618509305950196"/>
    <n v="-1"/>
    <n v="10.0427292946798"/>
    <n v="-1"/>
    <x v="0"/>
    <x v="1"/>
    <x v="0"/>
  </r>
  <r>
    <n v="5084"/>
    <n v="6640"/>
    <m/>
    <x v="2"/>
    <n v="1"/>
    <n v="505"/>
    <n v="-1"/>
    <n v="2020"/>
    <n v="-1"/>
    <n v="42.505965623403299"/>
    <n v="-1"/>
    <n v="42.4087600964084"/>
    <n v="-1"/>
    <n v="24.634791379429601"/>
    <n v="-1"/>
    <n v="1.73663933812696"/>
    <n v="-1"/>
    <x v="0"/>
    <x v="2"/>
    <x v="0"/>
  </r>
  <r>
    <n v="5084"/>
    <n v="6641"/>
    <m/>
    <x v="2"/>
    <n v="1"/>
    <n v="87"/>
    <n v="-1"/>
    <n v="348"/>
    <n v="-1"/>
    <n v="27.401340231149799"/>
    <n v="-1"/>
    <n v="31.294400817905402"/>
    <n v="-1"/>
    <n v="18.279254355872698"/>
    <n v="-1"/>
    <n v="9.3991955950317401"/>
    <n v="-1"/>
    <x v="0"/>
    <x v="3"/>
    <x v="0"/>
  </r>
  <r>
    <n v="5084"/>
    <n v="6642"/>
    <m/>
    <x v="2"/>
    <n v="1"/>
    <n v="374"/>
    <n v="-1"/>
    <n v="1496"/>
    <n v="-1"/>
    <n v="38.171683263065702"/>
    <n v="-1"/>
    <n v="34.131222727152597"/>
    <n v="-1"/>
    <n v="19.814498476547602"/>
    <n v="-1"/>
    <n v="2.3929492192558999"/>
    <n v="-1"/>
    <x v="0"/>
    <x v="4"/>
    <x v="0"/>
  </r>
  <r>
    <n v="5084"/>
    <n v="6644"/>
    <m/>
    <x v="2"/>
    <n v="1"/>
    <n v="751"/>
    <n v="-1"/>
    <n v="3004"/>
    <n v="-1"/>
    <n v="33.8417410640293"/>
    <n v="-1"/>
    <n v="76.676794026897099"/>
    <n v="-1"/>
    <n v="44.5157911190961"/>
    <n v="-1"/>
    <n v="1.1912868027201899"/>
    <n v="-1"/>
    <x v="0"/>
    <x v="19"/>
    <x v="0"/>
  </r>
  <r>
    <n v="5084"/>
    <n v="6645"/>
    <m/>
    <x v="2"/>
    <n v="1"/>
    <n v="403"/>
    <n v="-1"/>
    <n v="1612"/>
    <n v="-1"/>
    <n v="55.063205050014098"/>
    <n v="-1"/>
    <n v="27.7172077715203"/>
    <n v="-1"/>
    <n v="16.077246382155199"/>
    <n v="-1"/>
    <n v="2.2367609521294902"/>
    <n v="-1"/>
    <x v="0"/>
    <x v="21"/>
    <x v="0"/>
  </r>
  <r>
    <n v="5084"/>
    <n v="6646"/>
    <m/>
    <x v="2"/>
    <n v="1"/>
    <n v="537"/>
    <n v="-1"/>
    <n v="2148"/>
    <n v="-1"/>
    <n v="45.186296884830803"/>
    <n v="-1"/>
    <n v="44.7918181600593"/>
    <n v="-1"/>
    <n v="25.991154588783399"/>
    <n v="-1"/>
    <n v="1.67556399477485"/>
    <n v="-1"/>
    <x v="0"/>
    <x v="18"/>
    <x v="0"/>
  </r>
  <r>
    <n v="5084"/>
    <n v="6647"/>
    <m/>
    <x v="2"/>
    <n v="1"/>
    <n v="213"/>
    <n v="-1"/>
    <n v="852"/>
    <n v="-1"/>
    <n v="54.690947163124598"/>
    <n v="-1"/>
    <n v="15.634806760491101"/>
    <n v="-1"/>
    <n v="9.08028731394087"/>
    <n v="-1"/>
    <n v="4.0545793829540502"/>
    <n v="-1"/>
    <x v="0"/>
    <x v="17"/>
    <x v="0"/>
  </r>
  <r>
    <n v="5084"/>
    <n v="6760"/>
    <m/>
    <x v="2"/>
    <n v="1"/>
    <n v="603"/>
    <n v="-1"/>
    <n v="2412"/>
    <n v="-1"/>
    <n v="46.703176854227301"/>
    <n v="-1"/>
    <n v="47.811046577575802"/>
    <n v="-1"/>
    <n v="27.757038235419198"/>
    <n v="-1"/>
    <n v="1.49307861002324"/>
    <n v="-1"/>
    <x v="0"/>
    <x v="16"/>
    <x v="0"/>
  </r>
  <r>
    <n v="5084"/>
    <n v="6761"/>
    <m/>
    <x v="2"/>
    <n v="1"/>
    <n v="1212"/>
    <n v="-1"/>
    <n v="4848"/>
    <n v="-1"/>
    <n v="49.704684366542402"/>
    <n v="-1"/>
    <n v="79.658028940397898"/>
    <n v="-1"/>
    <n v="46.224679562277501"/>
    <n v="-1"/>
    <n v="0.74462459587180096"/>
    <n v="-1"/>
    <x v="0"/>
    <x v="20"/>
    <x v="0"/>
  </r>
  <r>
    <n v="5084"/>
    <n v="6762"/>
    <m/>
    <x v="2"/>
    <n v="1"/>
    <n v="88"/>
    <n v="-1"/>
    <n v="352"/>
    <n v="-1"/>
    <n v="38.964623692215703"/>
    <n v="-1"/>
    <n v="9.1325035043376293"/>
    <n v="-1"/>
    <n v="5.2618509305950196"/>
    <n v="-1"/>
    <n v="10.0427292946798"/>
    <n v="-1"/>
    <x v="0"/>
    <x v="6"/>
    <x v="0"/>
  </r>
  <r>
    <n v="5084"/>
    <n v="6763"/>
    <m/>
    <x v="2"/>
    <n v="1"/>
    <n v="402"/>
    <n v="-1"/>
    <n v="1608"/>
    <n v="-1"/>
    <n v="38.259222130636701"/>
    <n v="-1"/>
    <n v="37.461526978178298"/>
    <n v="-1"/>
    <n v="21.739617355681599"/>
    <n v="-1"/>
    <n v="2.22213046585845"/>
    <n v="-1"/>
    <x v="0"/>
    <x v="7"/>
    <x v="0"/>
  </r>
  <r>
    <n v="5084"/>
    <n v="6764"/>
    <m/>
    <x v="2"/>
    <n v="1"/>
    <n v="87"/>
    <n v="-1"/>
    <n v="348"/>
    <n v="-1"/>
    <n v="38.0474252193372"/>
    <n v="-1"/>
    <n v="8.5123695795985395"/>
    <n v="-1"/>
    <n v="4.9158598203063297"/>
    <n v="-1"/>
    <n v="9.1472667059268105"/>
    <n v="-1"/>
    <x v="0"/>
    <x v="8"/>
    <x v="0"/>
  </r>
  <r>
    <n v="5084"/>
    <n v="6765"/>
    <m/>
    <x v="2"/>
    <n v="1"/>
    <n v="73"/>
    <n v="-1"/>
    <n v="292"/>
    <n v="-1"/>
    <n v="19.608482151676998"/>
    <n v="-1"/>
    <n v="78.309477919068897"/>
    <n v="-1"/>
    <n v="45.426399395207099"/>
    <n v="-1"/>
    <n v="10.3832305524137"/>
    <n v="-1"/>
    <x v="0"/>
    <x v="9"/>
    <x v="0"/>
  </r>
  <r>
    <n v="5084"/>
    <n v="6767"/>
    <m/>
    <x v="2"/>
    <n v="1"/>
    <n v="98"/>
    <n v="-1"/>
    <n v="392"/>
    <n v="-1"/>
    <n v="45.244899697544298"/>
    <n v="-1"/>
    <n v="8.1482493743172597"/>
    <n v="-1"/>
    <n v="4.7610305022574302"/>
    <n v="-1"/>
    <n v="9.2600463132301396"/>
    <n v="-1"/>
    <x v="0"/>
    <x v="10"/>
    <x v="0"/>
  </r>
  <r>
    <n v="5084"/>
    <n v="6768"/>
    <m/>
    <x v="2"/>
    <n v="1"/>
    <n v="82"/>
    <n v="-1"/>
    <n v="328"/>
    <n v="-1"/>
    <n v="39.461045856114097"/>
    <n v="-1"/>
    <n v="8.1434114338305896"/>
    <n v="-1"/>
    <n v="4.6957269086223601"/>
    <n v="-1"/>
    <n v="9.6876388390165804"/>
    <n v="-1"/>
    <x v="0"/>
    <x v="11"/>
    <x v="0"/>
  </r>
  <r>
    <n v="5084"/>
    <n v="6770"/>
    <m/>
    <x v="2"/>
    <n v="1"/>
    <n v="459"/>
    <n v="-1"/>
    <n v="1836"/>
    <n v="-1"/>
    <n v="51.627909445786003"/>
    <n v="-1"/>
    <n v="33.147551880573701"/>
    <n v="-1"/>
    <n v="19.198950115532501"/>
    <n v="-1"/>
    <n v="1.96216870406218"/>
    <n v="-1"/>
    <x v="0"/>
    <x v="15"/>
    <x v="0"/>
  </r>
  <r>
    <n v="5084"/>
    <n v="6775"/>
    <m/>
    <x v="2"/>
    <n v="1"/>
    <n v="85"/>
    <n v="-1"/>
    <n v="340"/>
    <n v="-1"/>
    <n v="38.394402309610697"/>
    <n v="-1"/>
    <n v="8.9974818202224096"/>
    <n v="-1"/>
    <n v="5.2579627693150801"/>
    <n v="-1"/>
    <n v="10.626724638993"/>
    <n v="-1"/>
    <x v="0"/>
    <x v="12"/>
    <x v="0"/>
  </r>
  <r>
    <n v="5084"/>
    <n v="6776"/>
    <m/>
    <x v="2"/>
    <n v="1"/>
    <n v="87"/>
    <n v="-1"/>
    <n v="348"/>
    <n v="-1"/>
    <n v="38.121740921638299"/>
    <n v="-1"/>
    <n v="8.71328928727476"/>
    <n v="-1"/>
    <n v="5.03189015813851"/>
    <n v="-1"/>
    <n v="9.1475427161248106"/>
    <n v="-1"/>
    <x v="0"/>
    <x v="13"/>
    <x v="0"/>
  </r>
  <r>
    <n v="5084"/>
    <n v="6777"/>
    <m/>
    <x v="2"/>
    <n v="1"/>
    <n v="83"/>
    <n v="-1"/>
    <n v="332"/>
    <n v="-1"/>
    <n v="39.625680277517198"/>
    <n v="-1"/>
    <n v="7.9367856067052696"/>
    <n v="-1"/>
    <n v="4.5792345138755799"/>
    <n v="-1"/>
    <n v="10.6349838318874"/>
    <n v="-1"/>
    <x v="0"/>
    <x v="14"/>
    <x v="0"/>
  </r>
  <r>
    <n v="5084"/>
    <n v="2959"/>
    <m/>
    <x v="2"/>
    <n v="2"/>
    <n v="234"/>
    <n v="-1"/>
    <n v="936"/>
    <n v="-1"/>
    <n v="47.548080152921401"/>
    <n v="-1"/>
    <n v="18.7056959348551"/>
    <n v="-1"/>
    <n v="15.896165786406799"/>
    <n v="-1"/>
    <n v="3.8530703275933198"/>
    <n v="-1"/>
    <x v="1"/>
    <x v="0"/>
    <x v="0"/>
  </r>
  <r>
    <n v="5084"/>
    <n v="3659"/>
    <m/>
    <x v="2"/>
    <n v="2"/>
    <n v="511"/>
    <n v="-1"/>
    <n v="2044"/>
    <n v="-1"/>
    <n v="37.989338192176497"/>
    <n v="-1"/>
    <n v="42.755566113926697"/>
    <n v="-1"/>
    <n v="36.336094984854498"/>
    <n v="-1"/>
    <n v="1.76304123745248"/>
    <n v="-1"/>
    <x v="1"/>
    <x v="0"/>
    <x v="0"/>
  </r>
  <r>
    <n v="5084"/>
    <n v="3660"/>
    <m/>
    <x v="2"/>
    <n v="2"/>
    <n v="1443"/>
    <n v="-1"/>
    <n v="5772"/>
    <n v="-1"/>
    <n v="46.043121799098699"/>
    <n v="-1"/>
    <n v="85.215493047055205"/>
    <n v="-1"/>
    <n v="72.450561478562804"/>
    <n v="-1"/>
    <n v="0.62454128741884196"/>
    <n v="-1"/>
    <x v="1"/>
    <x v="0"/>
    <x v="0"/>
  </r>
  <r>
    <n v="5084"/>
    <n v="4524"/>
    <m/>
    <x v="2"/>
    <n v="2"/>
    <n v="422"/>
    <n v="-1"/>
    <n v="1688"/>
    <n v="-1"/>
    <n v="26.642864154315301"/>
    <n v="-1"/>
    <n v="85.375382953131407"/>
    <n v="-1"/>
    <n v="72.543018651878597"/>
    <n v="-1"/>
    <n v="2.08263830772662"/>
    <n v="-1"/>
    <x v="1"/>
    <x v="0"/>
    <x v="0"/>
  </r>
  <r>
    <n v="5084"/>
    <n v="4949"/>
    <m/>
    <x v="2"/>
    <n v="2"/>
    <n v="399"/>
    <n v="-1"/>
    <n v="1596"/>
    <n v="-1"/>
    <n v="48.923181151449697"/>
    <n v="-1"/>
    <n v="30.803691268153901"/>
    <n v="-1"/>
    <n v="26.189190330920901"/>
    <n v="-1"/>
    <n v="2.2229804557962098"/>
    <n v="-1"/>
    <x v="1"/>
    <x v="0"/>
    <x v="0"/>
  </r>
  <r>
    <n v="5084"/>
    <n v="4950"/>
    <m/>
    <x v="2"/>
    <n v="2"/>
    <n v="1443"/>
    <n v="-1"/>
    <n v="5772"/>
    <n v="-1"/>
    <n v="45.608957203197903"/>
    <n v="-1"/>
    <n v="84.270195508960398"/>
    <n v="-1"/>
    <n v="71.652026457843405"/>
    <n v="-1"/>
    <n v="0.62342961093913896"/>
    <n v="-1"/>
    <x v="1"/>
    <x v="0"/>
    <x v="0"/>
  </r>
  <r>
    <n v="5084"/>
    <n v="4951"/>
    <m/>
    <x v="2"/>
    <n v="2"/>
    <n v="1440"/>
    <n v="-1"/>
    <n v="5760"/>
    <n v="-1"/>
    <n v="42.9412816719448"/>
    <n v="-1"/>
    <n v="92.246850031062195"/>
    <n v="-1"/>
    <n v="78.416781069630503"/>
    <n v="-1"/>
    <n v="0.62474943549456996"/>
    <n v="-1"/>
    <x v="1"/>
    <x v="0"/>
    <x v="0"/>
  </r>
  <r>
    <n v="5084"/>
    <n v="4953"/>
    <m/>
    <x v="2"/>
    <n v="2"/>
    <n v="253"/>
    <n v="-1"/>
    <n v="1012"/>
    <n v="-1"/>
    <n v="36.083718724337999"/>
    <n v="-1"/>
    <n v="23.961552348577101"/>
    <n v="-1"/>
    <n v="20.388754737487901"/>
    <n v="-1"/>
    <n v="3.5506858776710599"/>
    <n v="-1"/>
    <x v="1"/>
    <x v="0"/>
    <x v="0"/>
  </r>
  <r>
    <n v="5084"/>
    <n v="4954"/>
    <m/>
    <x v="2"/>
    <n v="2"/>
    <n v="134"/>
    <n v="-1"/>
    <n v="536"/>
    <n v="-1"/>
    <n v="41.2998335391297"/>
    <n v="-1"/>
    <n v="13.673441235460601"/>
    <n v="-1"/>
    <n v="12.8463695243593"/>
    <n v="-1"/>
    <n v="6.6111125391669301"/>
    <n v="-1"/>
    <x v="1"/>
    <x v="0"/>
    <x v="0"/>
  </r>
  <r>
    <n v="5084"/>
    <n v="6357"/>
    <m/>
    <x v="2"/>
    <n v="2"/>
    <n v="234"/>
    <n v="-1"/>
    <n v="936"/>
    <n v="-1"/>
    <n v="43.951419380267502"/>
    <n v="-1"/>
    <n v="19.965566286064998"/>
    <n v="-1"/>
    <n v="16.9577562832281"/>
    <n v="-1"/>
    <n v="3.81772183439347"/>
    <n v="-1"/>
    <x v="1"/>
    <x v="0"/>
    <x v="0"/>
  </r>
  <r>
    <n v="5084"/>
    <n v="6368"/>
    <m/>
    <x v="2"/>
    <n v="2"/>
    <n v="512"/>
    <n v="-1"/>
    <n v="2048"/>
    <n v="-1"/>
    <n v="31.661715348569501"/>
    <n v="-1"/>
    <n v="54.320760851243598"/>
    <n v="-1"/>
    <n v="46.1945097875778"/>
    <n v="-1"/>
    <n v="1.7592927779749601"/>
    <n v="-1"/>
    <x v="1"/>
    <x v="0"/>
    <x v="0"/>
  </r>
  <r>
    <n v="5084"/>
    <n v="6639"/>
    <m/>
    <x v="2"/>
    <n v="2"/>
    <n v="66"/>
    <n v="-1"/>
    <n v="264"/>
    <n v="-1"/>
    <n v="39.856615368927699"/>
    <n v="-1"/>
    <n v="6.6785980220301404"/>
    <n v="-1"/>
    <n v="3.8894836169715101"/>
    <n v="-1"/>
    <n v="13.547948441495"/>
    <n v="-1"/>
    <x v="1"/>
    <x v="1"/>
    <x v="0"/>
  </r>
  <r>
    <n v="5084"/>
    <n v="6640"/>
    <m/>
    <x v="2"/>
    <n v="2"/>
    <n v="755"/>
    <n v="-1"/>
    <n v="3020"/>
    <n v="-1"/>
    <n v="39.257734446294101"/>
    <n v="-1"/>
    <n v="67.833424317574099"/>
    <n v="-1"/>
    <n v="39.311461811000299"/>
    <n v="-1"/>
    <n v="1.1908654795184099"/>
    <n v="-1"/>
    <x v="1"/>
    <x v="2"/>
    <x v="0"/>
  </r>
  <r>
    <n v="5084"/>
    <n v="6641"/>
    <m/>
    <x v="2"/>
    <n v="2"/>
    <n v="121"/>
    <n v="-1"/>
    <n v="484"/>
    <n v="-1"/>
    <n v="29.684844824861202"/>
    <n v="-1"/>
    <n v="50.504656844723101"/>
    <n v="-1"/>
    <n v="29.199366835348101"/>
    <n v="-1"/>
    <n v="7.3042817684940697"/>
    <n v="-1"/>
    <x v="1"/>
    <x v="3"/>
    <x v="0"/>
  </r>
  <r>
    <n v="5084"/>
    <n v="6642"/>
    <m/>
    <x v="2"/>
    <n v="2"/>
    <n v="511"/>
    <n v="-1"/>
    <n v="2044"/>
    <n v="-1"/>
    <n v="37.681484301700102"/>
    <n v="-1"/>
    <n v="44.613744769178901"/>
    <n v="-1"/>
    <n v="25.861434103790099"/>
    <n v="-1"/>
    <n v="1.7622986440558399"/>
    <n v="-1"/>
    <x v="1"/>
    <x v="4"/>
    <x v="0"/>
  </r>
  <r>
    <n v="5084"/>
    <n v="6644"/>
    <m/>
    <x v="2"/>
    <n v="2"/>
    <n v="837"/>
    <n v="-1"/>
    <n v="3348"/>
    <n v="-1"/>
    <n v="32.058536912370499"/>
    <n v="-1"/>
    <n v="89.216202345686398"/>
    <n v="-1"/>
    <n v="51.7789455449781"/>
    <n v="-1"/>
    <n v="1.0756476869796401"/>
    <n v="-1"/>
    <x v="1"/>
    <x v="19"/>
    <x v="0"/>
  </r>
  <r>
    <n v="5084"/>
    <n v="6645"/>
    <m/>
    <x v="2"/>
    <n v="2"/>
    <n v="583"/>
    <n v="-1"/>
    <n v="2332"/>
    <n v="-1"/>
    <n v="53.187637815867902"/>
    <n v="-1"/>
    <n v="40.040785855795299"/>
    <n v="-1"/>
    <n v="23.251566543278201"/>
    <n v="-1"/>
    <n v="1.54231120722757"/>
    <n v="-1"/>
    <x v="1"/>
    <x v="21"/>
    <x v="0"/>
  </r>
  <r>
    <n v="5084"/>
    <n v="6646"/>
    <m/>
    <x v="2"/>
    <n v="2"/>
    <n v="583"/>
    <n v="-1"/>
    <n v="2332"/>
    <n v="-1"/>
    <n v="44.752074006112103"/>
    <n v="-1"/>
    <n v="49.148017898753203"/>
    <n v="-1"/>
    <n v="28.5256582571796"/>
    <n v="-1"/>
    <n v="1.54313359452948"/>
    <n v="-1"/>
    <x v="1"/>
    <x v="18"/>
    <x v="0"/>
  </r>
  <r>
    <n v="5084"/>
    <n v="6647"/>
    <m/>
    <x v="2"/>
    <n v="2"/>
    <n v="242"/>
    <n v="-1"/>
    <n v="968"/>
    <n v="-1"/>
    <n v="54.495464022268301"/>
    <n v="-1"/>
    <n v="17.648871384604401"/>
    <n v="-1"/>
    <n v="10.222862227302601"/>
    <n v="-1"/>
    <n v="3.70754651051534"/>
    <n v="-1"/>
    <x v="1"/>
    <x v="17"/>
    <x v="0"/>
  </r>
  <r>
    <n v="5084"/>
    <n v="6760"/>
    <m/>
    <x v="2"/>
    <n v="2"/>
    <n v="455"/>
    <n v="-1"/>
    <n v="1820"/>
    <n v="-1"/>
    <n v="19.849242667960599"/>
    <n v="-1"/>
    <n v="101.06348270951599"/>
    <n v="-1"/>
    <n v="58.655684942926797"/>
    <n v="-1"/>
    <n v="1.97995241519316"/>
    <n v="-1"/>
    <x v="1"/>
    <x v="16"/>
    <x v="0"/>
  </r>
  <r>
    <n v="5084"/>
    <n v="6761"/>
    <m/>
    <x v="2"/>
    <n v="2"/>
    <n v="1441"/>
    <n v="-1"/>
    <n v="5764"/>
    <n v="-1"/>
    <n v="45.921560851492501"/>
    <n v="-1"/>
    <n v="98.666422730626707"/>
    <n v="-1"/>
    <n v="57.250559455060198"/>
    <n v="-1"/>
    <n v="0.62647871397622501"/>
    <n v="-1"/>
    <x v="1"/>
    <x v="20"/>
    <x v="0"/>
  </r>
  <r>
    <n v="5084"/>
    <n v="6762"/>
    <m/>
    <x v="2"/>
    <n v="2"/>
    <n v="66"/>
    <n v="-1"/>
    <n v="264"/>
    <n v="-1"/>
    <n v="39.856615368927699"/>
    <n v="-1"/>
    <n v="6.6785980220301404"/>
    <n v="-1"/>
    <n v="3.8894836169715101"/>
    <n v="-1"/>
    <n v="13.547948441495"/>
    <n v="-1"/>
    <x v="1"/>
    <x v="6"/>
    <x v="0"/>
  </r>
  <r>
    <n v="5084"/>
    <n v="6763"/>
    <m/>
    <x v="2"/>
    <n v="2"/>
    <n v="515"/>
    <n v="-1"/>
    <n v="2060"/>
    <n v="-1"/>
    <n v="37.0300570547166"/>
    <n v="-1"/>
    <n v="48.254742877315103"/>
    <n v="-1"/>
    <n v="27.968080903444399"/>
    <n v="-1"/>
    <n v="1.7009896350785401"/>
    <n v="-1"/>
    <x v="1"/>
    <x v="7"/>
    <x v="0"/>
  </r>
  <r>
    <n v="5084"/>
    <n v="6764"/>
    <m/>
    <x v="2"/>
    <n v="2"/>
    <n v="118"/>
    <n v="-1"/>
    <n v="472"/>
    <n v="-1"/>
    <n v="39.246183307422903"/>
    <n v="-1"/>
    <n v="11.322933810133"/>
    <n v="-1"/>
    <n v="6.5731812966143401"/>
    <n v="-1"/>
    <n v="7.3660909851520602"/>
    <n v="-1"/>
    <x v="1"/>
    <x v="8"/>
    <x v="0"/>
  </r>
  <r>
    <n v="5084"/>
    <n v="6765"/>
    <m/>
    <x v="2"/>
    <n v="2"/>
    <n v="70"/>
    <n v="-1"/>
    <n v="280"/>
    <n v="-1"/>
    <n v="21.077531144955699"/>
    <n v="-1"/>
    <n v="68.066836027322495"/>
    <n v="-1"/>
    <n v="39.635671650024598"/>
    <n v="-1"/>
    <n v="11.375494826819599"/>
    <n v="-1"/>
    <x v="1"/>
    <x v="9"/>
    <x v="0"/>
  </r>
  <r>
    <n v="5084"/>
    <n v="6767"/>
    <m/>
    <x v="2"/>
    <n v="2"/>
    <n v="123"/>
    <n v="-1"/>
    <n v="492"/>
    <n v="-1"/>
    <n v="46.1178626808559"/>
    <n v="-1"/>
    <n v="10.069576105824501"/>
    <n v="-1"/>
    <n v="5.8263646363279298"/>
    <n v="-1"/>
    <n v="7.16521385455545"/>
    <n v="-1"/>
    <x v="1"/>
    <x v="10"/>
    <x v="0"/>
  </r>
  <r>
    <n v="5084"/>
    <n v="6768"/>
    <m/>
    <x v="2"/>
    <n v="2"/>
    <n v="254"/>
    <n v="-1"/>
    <n v="1016"/>
    <n v="-1"/>
    <n v="35.060795110263797"/>
    <n v="-1"/>
    <n v="28.634653194173101"/>
    <n v="-1"/>
    <n v="16.635875500858202"/>
    <n v="-1"/>
    <n v="3.54723285989561"/>
    <n v="-1"/>
    <x v="1"/>
    <x v="11"/>
    <x v="0"/>
  </r>
  <r>
    <n v="5084"/>
    <n v="6770"/>
    <m/>
    <x v="2"/>
    <n v="2"/>
    <n v="424"/>
    <n v="-1"/>
    <n v="1696"/>
    <n v="-1"/>
    <n v="50.737363388990097"/>
    <n v="-1"/>
    <n v="31.427193160186501"/>
    <n v="-1"/>
    <n v="18.236737482995601"/>
    <n v="-1"/>
    <n v="2.12060798170033"/>
    <n v="-1"/>
    <x v="1"/>
    <x v="15"/>
    <x v="0"/>
  </r>
  <r>
    <n v="5084"/>
    <n v="6775"/>
    <m/>
    <x v="2"/>
    <n v="2"/>
    <n v="76"/>
    <n v="-1"/>
    <n v="304"/>
    <n v="-1"/>
    <n v="37.9034244264639"/>
    <n v="-1"/>
    <n v="8.1213446889618499"/>
    <n v="-1"/>
    <n v="4.7641360622713602"/>
    <n v="-1"/>
    <n v="11.6777694000107"/>
    <n v="-1"/>
    <x v="1"/>
    <x v="12"/>
    <x v="0"/>
  </r>
  <r>
    <n v="5084"/>
    <n v="6776"/>
    <m/>
    <x v="2"/>
    <n v="2"/>
    <n v="118"/>
    <n v="-1"/>
    <n v="472"/>
    <n v="-1"/>
    <n v="39.310272763715197"/>
    <n v="-1"/>
    <n v="11.2382676222563"/>
    <n v="-1"/>
    <n v="6.5240309428333401"/>
    <n v="-1"/>
    <n v="7.3680299797805402"/>
    <n v="-1"/>
    <x v="1"/>
    <x v="13"/>
    <x v="0"/>
  </r>
  <r>
    <n v="5084"/>
    <n v="6777"/>
    <m/>
    <x v="2"/>
    <n v="2"/>
    <n v="234"/>
    <n v="-1"/>
    <n v="936"/>
    <n v="-1"/>
    <n v="36.1894464559442"/>
    <n v="-1"/>
    <n v="23.508120840123699"/>
    <n v="-1"/>
    <n v="13.6419806749585"/>
    <n v="-1"/>
    <n v="3.4818141781127601"/>
    <n v="-1"/>
    <x v="1"/>
    <x v="14"/>
    <x v="0"/>
  </r>
  <r>
    <n v="5084"/>
    <n v="2959"/>
    <m/>
    <x v="2"/>
    <n v="3"/>
    <n v="210"/>
    <n v="-1"/>
    <n v="840"/>
    <n v="-1"/>
    <n v="46.621795826757101"/>
    <n v="-1"/>
    <n v="17.282073751835402"/>
    <n v="-1"/>
    <n v="14.696819191638401"/>
    <n v="-1"/>
    <n v="4.2912109029202696"/>
    <n v="-1"/>
    <x v="2"/>
    <x v="0"/>
    <x v="0"/>
  </r>
  <r>
    <n v="5084"/>
    <n v="3659"/>
    <m/>
    <x v="2"/>
    <n v="3"/>
    <n v="513"/>
    <n v="-1"/>
    <n v="2052"/>
    <n v="-1"/>
    <n v="38.399142649652603"/>
    <n v="-1"/>
    <n v="44.406080777482799"/>
    <n v="-1"/>
    <n v="37.6874888287063"/>
    <n v="-1"/>
    <n v="1.7515744498988599"/>
    <n v="-1"/>
    <x v="2"/>
    <x v="0"/>
    <x v="0"/>
  </r>
  <r>
    <n v="5084"/>
    <n v="3660"/>
    <m/>
    <x v="2"/>
    <n v="3"/>
    <n v="1484"/>
    <n v="-1"/>
    <n v="5936"/>
    <n v="-1"/>
    <n v="45.193158653886996"/>
    <n v="-1"/>
    <n v="89.026422448900107"/>
    <n v="-1"/>
    <n v="75.678385327817594"/>
    <n v="-1"/>
    <n v="0.60720912236389801"/>
    <n v="-1"/>
    <x v="2"/>
    <x v="0"/>
    <x v="0"/>
  </r>
  <r>
    <n v="5084"/>
    <n v="4524"/>
    <m/>
    <x v="2"/>
    <n v="3"/>
    <n v="417"/>
    <n v="-1"/>
    <n v="1668"/>
    <n v="-1"/>
    <n v="25.2369519644447"/>
    <n v="-1"/>
    <n v="95.634905905349001"/>
    <n v="-1"/>
    <n v="81.213679527467306"/>
    <n v="-1"/>
    <n v="2.0992440164360899"/>
    <n v="-1"/>
    <x v="2"/>
    <x v="0"/>
    <x v="0"/>
  </r>
  <r>
    <n v="5084"/>
    <n v="4949"/>
    <m/>
    <x v="2"/>
    <n v="3"/>
    <n v="387"/>
    <n v="-1"/>
    <n v="1548"/>
    <n v="-1"/>
    <n v="49.530232558184103"/>
    <n v="-1"/>
    <n v="29.743691587303399"/>
    <n v="-1"/>
    <n v="25.325890079095899"/>
    <n v="-1"/>
    <n v="2.3207018181081698"/>
    <n v="-1"/>
    <x v="2"/>
    <x v="0"/>
    <x v="0"/>
  </r>
  <r>
    <n v="5084"/>
    <n v="4950"/>
    <m/>
    <x v="2"/>
    <n v="3"/>
    <n v="1474"/>
    <n v="-1"/>
    <n v="5896"/>
    <n v="-1"/>
    <n v="41.481388035179499"/>
    <n v="-1"/>
    <n v="93.0442136846967"/>
    <n v="-1"/>
    <n v="79.092238378362197"/>
    <n v="-1"/>
    <n v="0.61115381822732795"/>
    <n v="-1"/>
    <x v="2"/>
    <x v="0"/>
    <x v="0"/>
  </r>
  <r>
    <n v="5084"/>
    <n v="4951"/>
    <m/>
    <x v="2"/>
    <n v="3"/>
    <n v="1494"/>
    <n v="-1"/>
    <n v="5976"/>
    <n v="-1"/>
    <n v="41.220931855380897"/>
    <n v="-1"/>
    <n v="96.548287545493594"/>
    <n v="-1"/>
    <n v="82.081250086967799"/>
    <n v="-1"/>
    <n v="0.60277161165364201"/>
    <n v="-1"/>
    <x v="2"/>
    <x v="0"/>
    <x v="0"/>
  </r>
  <r>
    <n v="5084"/>
    <n v="4953"/>
    <m/>
    <x v="2"/>
    <n v="3"/>
    <n v="276"/>
    <n v="-1"/>
    <n v="1104"/>
    <n v="-1"/>
    <n v="36.348103948628399"/>
    <n v="-1"/>
    <n v="27.310190763791699"/>
    <n v="-1"/>
    <n v="23.2081551346485"/>
    <n v="-1"/>
    <n v="3.1588498391075599"/>
    <n v="-1"/>
    <x v="2"/>
    <x v="0"/>
    <x v="0"/>
  </r>
  <r>
    <n v="5084"/>
    <n v="4954"/>
    <m/>
    <x v="2"/>
    <n v="3"/>
    <n v="124"/>
    <n v="-1"/>
    <n v="496"/>
    <n v="-1"/>
    <n v="41.927383002213197"/>
    <n v="-1"/>
    <n v="13.009642239604799"/>
    <n v="-1"/>
    <n v="12.257612017608"/>
    <n v="-1"/>
    <n v="7.2891968094687201"/>
    <n v="-1"/>
    <x v="2"/>
    <x v="0"/>
    <x v="0"/>
  </r>
  <r>
    <n v="5084"/>
    <n v="6357"/>
    <m/>
    <x v="2"/>
    <n v="3"/>
    <n v="216"/>
    <n v="-1"/>
    <n v="864"/>
    <n v="-1"/>
    <n v="43.212047543182202"/>
    <n v="-1"/>
    <n v="18.368885628066899"/>
    <n v="-1"/>
    <n v="15.643879994370501"/>
    <n v="-1"/>
    <n v="4.0917424970857397"/>
    <n v="-1"/>
    <x v="2"/>
    <x v="0"/>
    <x v="0"/>
  </r>
  <r>
    <n v="5084"/>
    <n v="6368"/>
    <m/>
    <x v="2"/>
    <n v="3"/>
    <n v="516"/>
    <n v="-1"/>
    <n v="2064"/>
    <n v="-1"/>
    <n v="30.409678613897199"/>
    <n v="-1"/>
    <n v="57.889234379480399"/>
    <n v="-1"/>
    <n v="49.129658841187002"/>
    <n v="-1"/>
    <n v="1.7320341987707299"/>
    <n v="-1"/>
    <x v="2"/>
    <x v="0"/>
    <x v="0"/>
  </r>
  <r>
    <n v="5084"/>
    <n v="6639"/>
    <m/>
    <x v="2"/>
    <n v="3"/>
    <n v="61"/>
    <n v="-1"/>
    <n v="244"/>
    <n v="-1"/>
    <n v="39.586534538606998"/>
    <n v="-1"/>
    <n v="6.23893494184244"/>
    <n v="-1"/>
    <n v="3.5946149976308899"/>
    <n v="-1"/>
    <n v="14.0055439605639"/>
    <n v="-1"/>
    <x v="2"/>
    <x v="1"/>
    <x v="0"/>
  </r>
  <r>
    <n v="5084"/>
    <n v="6640"/>
    <m/>
    <x v="2"/>
    <n v="3"/>
    <n v="713"/>
    <n v="-1"/>
    <n v="2852"/>
    <n v="-1"/>
    <n v="18.010912148945799"/>
    <n v="-1"/>
    <n v="130.43874745962901"/>
    <n v="-1"/>
    <n v="75.657866644274804"/>
    <n v="-1"/>
    <n v="1.26175093920272"/>
    <n v="-1"/>
    <x v="2"/>
    <x v="2"/>
    <x v="0"/>
  </r>
  <r>
    <n v="5084"/>
    <n v="6641"/>
    <m/>
    <x v="2"/>
    <n v="3"/>
    <n v="120"/>
    <n v="-1"/>
    <n v="480"/>
    <n v="-1"/>
    <n v="29.945260115024201"/>
    <n v="-1"/>
    <n v="48.076448240285302"/>
    <n v="-1"/>
    <n v="27.970352330352299"/>
    <n v="-1"/>
    <n v="7.2486650841161104"/>
    <n v="-1"/>
    <x v="2"/>
    <x v="3"/>
    <x v="0"/>
  </r>
  <r>
    <n v="5084"/>
    <n v="6642"/>
    <m/>
    <x v="2"/>
    <n v="3"/>
    <n v="515"/>
    <n v="-1"/>
    <n v="2060"/>
    <n v="-1"/>
    <n v="38.155772834880302"/>
    <n v="-1"/>
    <n v="45.951344213826196"/>
    <n v="-1"/>
    <n v="26.609301065592199"/>
    <n v="-1"/>
    <n v="1.75096720237173"/>
    <n v="-1"/>
    <x v="2"/>
    <x v="4"/>
    <x v="0"/>
  </r>
  <r>
    <n v="5084"/>
    <n v="6644"/>
    <m/>
    <x v="2"/>
    <n v="3"/>
    <n v="873"/>
    <n v="-1"/>
    <n v="3492"/>
    <n v="-1"/>
    <n v="31.729431045281299"/>
    <n v="-1"/>
    <n v="94.549635217622594"/>
    <n v="-1"/>
    <n v="54.839231634580301"/>
    <n v="-1"/>
    <n v="1.03003938143111"/>
    <n v="-1"/>
    <x v="2"/>
    <x v="19"/>
    <x v="0"/>
  </r>
  <r>
    <n v="5084"/>
    <n v="6645"/>
    <m/>
    <x v="2"/>
    <n v="3"/>
    <n v="612"/>
    <n v="-1"/>
    <n v="2448"/>
    <n v="-1"/>
    <n v="52.152296878969601"/>
    <n v="-1"/>
    <n v="43.711039145941299"/>
    <n v="-1"/>
    <n v="25.360804654404799"/>
    <n v="-1"/>
    <n v="1.4683973465946401"/>
    <n v="-1"/>
    <x v="2"/>
    <x v="21"/>
    <x v="0"/>
  </r>
  <r>
    <n v="5084"/>
    <n v="6646"/>
    <m/>
    <x v="2"/>
    <n v="3"/>
    <n v="615"/>
    <n v="-1"/>
    <n v="2460"/>
    <n v="-1"/>
    <n v="44.9339966593311"/>
    <n v="-1"/>
    <n v="51.683989542387302"/>
    <n v="-1"/>
    <n v="29.968117612907498"/>
    <n v="-1"/>
    <n v="1.46575703859704"/>
    <n v="-1"/>
    <x v="2"/>
    <x v="18"/>
    <x v="0"/>
  </r>
  <r>
    <n v="5084"/>
    <n v="6647"/>
    <m/>
    <x v="2"/>
    <n v="3"/>
    <n v="255"/>
    <n v="-1"/>
    <n v="1020"/>
    <n v="-1"/>
    <n v="54.152484278656701"/>
    <n v="-1"/>
    <n v="18.7885383487063"/>
    <n v="-1"/>
    <n v="10.906897330008601"/>
    <n v="-1"/>
    <n v="3.5257663452751999"/>
    <n v="-1"/>
    <x v="2"/>
    <x v="17"/>
    <x v="0"/>
  </r>
  <r>
    <n v="5084"/>
    <n v="6760"/>
    <m/>
    <x v="2"/>
    <n v="3"/>
    <n v="467"/>
    <n v="-1"/>
    <n v="1868"/>
    <n v="-1"/>
    <n v="14.903429420595501"/>
    <n v="-1"/>
    <n v="114.53570209329401"/>
    <n v="-1"/>
    <n v="66.612061605953301"/>
    <n v="-1"/>
    <n v="1.92800737380931"/>
    <n v="-1"/>
    <x v="2"/>
    <x v="16"/>
    <x v="0"/>
  </r>
  <r>
    <n v="5084"/>
    <n v="6761"/>
    <m/>
    <x v="2"/>
    <n v="3"/>
    <n v="1485"/>
    <n v="-1"/>
    <n v="5940"/>
    <n v="-1"/>
    <n v="45.075155124047001"/>
    <n v="-1"/>
    <n v="101.248952786264"/>
    <n v="-1"/>
    <n v="58.729420070108397"/>
    <n v="-1"/>
    <n v="0.60724535201794305"/>
    <n v="-1"/>
    <x v="2"/>
    <x v="20"/>
    <x v="0"/>
  </r>
  <r>
    <n v="5084"/>
    <n v="6762"/>
    <m/>
    <x v="2"/>
    <n v="3"/>
    <n v="61"/>
    <n v="-1"/>
    <n v="244"/>
    <n v="-1"/>
    <n v="39.586534538606998"/>
    <n v="-1"/>
    <n v="6.23893494184244"/>
    <n v="-1"/>
    <n v="3.5946149976308899"/>
    <n v="-1"/>
    <n v="14.0055439605639"/>
    <n v="-1"/>
    <x v="2"/>
    <x v="6"/>
    <x v="0"/>
  </r>
  <r>
    <n v="5084"/>
    <n v="6763"/>
    <m/>
    <x v="2"/>
    <n v="3"/>
    <n v="512"/>
    <n v="-1"/>
    <n v="2048"/>
    <n v="-1"/>
    <n v="37.247750675592698"/>
    <n v="-1"/>
    <n v="47.504601164719801"/>
    <n v="-1"/>
    <n v="27.517439802732799"/>
    <n v="-1"/>
    <n v="1.72187403449314"/>
    <n v="-1"/>
    <x v="2"/>
    <x v="7"/>
    <x v="0"/>
  </r>
  <r>
    <n v="5084"/>
    <n v="6764"/>
    <m/>
    <x v="2"/>
    <n v="3"/>
    <n v="99"/>
    <n v="-1"/>
    <n v="396"/>
    <n v="-1"/>
    <n v="38.501022724494099"/>
    <n v="-1"/>
    <n v="9.8530487126862898"/>
    <n v="-1"/>
    <n v="5.7380935965079898"/>
    <n v="-1"/>
    <n v="8.9575414908315096"/>
    <n v="-1"/>
    <x v="2"/>
    <x v="8"/>
    <x v="0"/>
  </r>
  <r>
    <n v="5084"/>
    <n v="6765"/>
    <m/>
    <x v="2"/>
    <n v="3"/>
    <n v="77"/>
    <n v="-1"/>
    <n v="308"/>
    <n v="-1"/>
    <n v="21.575195379262102"/>
    <n v="-1"/>
    <n v="64.110558020745998"/>
    <n v="-1"/>
    <n v="37.278994372158401"/>
    <n v="-1"/>
    <n v="10.017993280018599"/>
    <n v="-1"/>
    <x v="2"/>
    <x v="9"/>
    <x v="0"/>
  </r>
  <r>
    <n v="5084"/>
    <n v="6767"/>
    <m/>
    <x v="2"/>
    <n v="3"/>
    <n v="123"/>
    <n v="-1"/>
    <n v="492"/>
    <n v="-1"/>
    <n v="46.117163419341999"/>
    <n v="-1"/>
    <n v="10.246749862090301"/>
    <n v="-1"/>
    <n v="5.9478138739768998"/>
    <n v="-1"/>
    <n v="6.5342513423764803"/>
    <n v="-1"/>
    <x v="2"/>
    <x v="10"/>
    <x v="0"/>
  </r>
  <r>
    <n v="5084"/>
    <n v="6768"/>
    <m/>
    <x v="2"/>
    <n v="3"/>
    <n v="275"/>
    <n v="-1"/>
    <n v="1100"/>
    <n v="-1"/>
    <n v="34.745148955604698"/>
    <n v="-1"/>
    <n v="38.798563265783997"/>
    <n v="-1"/>
    <n v="22.492483971607001"/>
    <n v="-1"/>
    <n v="3.1659444468489801"/>
    <n v="-1"/>
    <x v="2"/>
    <x v="11"/>
    <x v="0"/>
  </r>
  <r>
    <n v="5084"/>
    <n v="6770"/>
    <m/>
    <x v="2"/>
    <n v="3"/>
    <n v="405"/>
    <n v="-1"/>
    <n v="1620"/>
    <n v="-1"/>
    <n v="51.346177134339698"/>
    <n v="-1"/>
    <n v="29.8921206487279"/>
    <n v="-1"/>
    <n v="17.392028689356302"/>
    <n v="-1"/>
    <n v="2.2137316563680498"/>
    <n v="-1"/>
    <x v="2"/>
    <x v="15"/>
    <x v="0"/>
  </r>
  <r>
    <n v="5084"/>
    <n v="6775"/>
    <m/>
    <x v="2"/>
    <n v="3"/>
    <n v="72"/>
    <n v="-1"/>
    <n v="288"/>
    <n v="-1"/>
    <n v="39.677638059015301"/>
    <n v="-1"/>
    <n v="7.3275284200886297"/>
    <n v="-1"/>
    <n v="4.2614236596258301"/>
    <n v="-1"/>
    <n v="12.433299807035599"/>
    <n v="-1"/>
    <x v="2"/>
    <x v="12"/>
    <x v="0"/>
  </r>
  <r>
    <n v="5084"/>
    <n v="6776"/>
    <m/>
    <x v="2"/>
    <n v="3"/>
    <n v="99"/>
    <n v="-1"/>
    <n v="396"/>
    <n v="-1"/>
    <n v="38.500453307185303"/>
    <n v="-1"/>
    <n v="9.7846399343509702"/>
    <n v="-1"/>
    <n v="5.69825455943863"/>
    <n v="-1"/>
    <n v="8.9577278805517899"/>
    <n v="-1"/>
    <x v="2"/>
    <x v="13"/>
    <x v="0"/>
  </r>
  <r>
    <n v="5084"/>
    <n v="6777"/>
    <m/>
    <x v="2"/>
    <n v="3"/>
    <n v="284"/>
    <n v="-1"/>
    <n v="1136"/>
    <n v="-1"/>
    <n v="36.657314396499302"/>
    <n v="-1"/>
    <n v="28.752007704876899"/>
    <n v="-1"/>
    <n v="16.6915044381096"/>
    <n v="-1"/>
    <n v="3.17021858572559"/>
    <n v="-1"/>
    <x v="2"/>
    <x v="14"/>
    <x v="0"/>
  </r>
  <r>
    <n v="5084"/>
    <n v="2959"/>
    <m/>
    <x v="2"/>
    <n v="4"/>
    <n v="191"/>
    <n v="-1"/>
    <n v="764"/>
    <n v="-1"/>
    <n v="47.598962669200901"/>
    <n v="-1"/>
    <n v="15.525892195044801"/>
    <n v="-1"/>
    <n v="13.2385303820232"/>
    <n v="-1"/>
    <n v="4.5895386085994998"/>
    <n v="-1"/>
    <x v="3"/>
    <x v="0"/>
    <x v="0"/>
  </r>
  <r>
    <n v="5084"/>
    <n v="3659"/>
    <m/>
    <x v="2"/>
    <n v="4"/>
    <n v="474"/>
    <n v="-1"/>
    <n v="1896"/>
    <n v="-1"/>
    <n v="38.377313330188898"/>
    <n v="-1"/>
    <n v="41.065382392484203"/>
    <n v="-1"/>
    <n v="34.895200315568502"/>
    <n v="-1"/>
    <n v="1.89740332542058"/>
    <n v="-1"/>
    <x v="3"/>
    <x v="0"/>
    <x v="0"/>
  </r>
  <r>
    <n v="5084"/>
    <n v="3660"/>
    <m/>
    <x v="2"/>
    <n v="4"/>
    <n v="1419"/>
    <n v="-1"/>
    <n v="5676"/>
    <n v="-1"/>
    <n v="38.717838651594299"/>
    <n v="-1"/>
    <n v="99.071565435397801"/>
    <n v="-1"/>
    <n v="84.221542137971994"/>
    <n v="-1"/>
    <n v="0.63451051017622295"/>
    <n v="-1"/>
    <x v="3"/>
    <x v="0"/>
    <x v="0"/>
  </r>
  <r>
    <n v="5084"/>
    <n v="4524"/>
    <m/>
    <x v="2"/>
    <n v="4"/>
    <n v="368"/>
    <n v="-1"/>
    <n v="1472"/>
    <n v="-1"/>
    <n v="25.549584032598698"/>
    <n v="-1"/>
    <n v="87.537679106107205"/>
    <n v="-1"/>
    <n v="74.428693541625805"/>
    <n v="-1"/>
    <n v="2.3931629356635402"/>
    <n v="-1"/>
    <x v="3"/>
    <x v="0"/>
    <x v="0"/>
  </r>
  <r>
    <n v="5084"/>
    <n v="4949"/>
    <m/>
    <x v="2"/>
    <n v="4"/>
    <n v="367"/>
    <n v="-1"/>
    <n v="1468"/>
    <n v="-1"/>
    <n v="48.796977905650699"/>
    <n v="-1"/>
    <n v="28.545437820079801"/>
    <n v="-1"/>
    <n v="24.2643979513538"/>
    <n v="-1"/>
    <n v="2.4490047923529401"/>
    <n v="-1"/>
    <x v="3"/>
    <x v="0"/>
    <x v="0"/>
  </r>
  <r>
    <n v="5084"/>
    <n v="4950"/>
    <m/>
    <x v="2"/>
    <n v="4"/>
    <n v="1410"/>
    <n v="-1"/>
    <n v="5640"/>
    <n v="-1"/>
    <n v="35.662615782671999"/>
    <n v="-1"/>
    <n v="104.186030077849"/>
    <n v="-1"/>
    <n v="88.551706093980798"/>
    <n v="-1"/>
    <n v="0.639021988556846"/>
    <n v="-1"/>
    <x v="3"/>
    <x v="0"/>
    <x v="0"/>
  </r>
  <r>
    <n v="5084"/>
    <n v="4951"/>
    <m/>
    <x v="2"/>
    <n v="4"/>
    <n v="1429"/>
    <n v="-1"/>
    <n v="5716"/>
    <n v="-1"/>
    <n v="39.766978169168702"/>
    <n v="-1"/>
    <n v="96.339390274878497"/>
    <n v="-1"/>
    <n v="81.882729063412398"/>
    <n v="-1"/>
    <n v="0.63024496822926801"/>
    <n v="-1"/>
    <x v="3"/>
    <x v="0"/>
    <x v="0"/>
  </r>
  <r>
    <n v="5084"/>
    <n v="4953"/>
    <m/>
    <x v="2"/>
    <n v="4"/>
    <n v="228"/>
    <n v="-1"/>
    <n v="912"/>
    <n v="-1"/>
    <n v="36.601968576837002"/>
    <n v="-1"/>
    <n v="21.841693730494601"/>
    <n v="-1"/>
    <n v="18.5768691137168"/>
    <n v="-1"/>
    <n v="3.8127247528400501"/>
    <n v="-1"/>
    <x v="3"/>
    <x v="0"/>
    <x v="0"/>
  </r>
  <r>
    <n v="5084"/>
    <n v="4954"/>
    <m/>
    <x v="2"/>
    <n v="4"/>
    <n v="132"/>
    <n v="-1"/>
    <n v="528"/>
    <n v="-1"/>
    <n v="39.227107230255797"/>
    <n v="-1"/>
    <n v="14.9417211034633"/>
    <n v="-1"/>
    <n v="14.0532229681306"/>
    <n v="-1"/>
    <n v="6.1522626125529802"/>
    <n v="-1"/>
    <x v="3"/>
    <x v="0"/>
    <x v="0"/>
  </r>
  <r>
    <n v="5084"/>
    <n v="6357"/>
    <m/>
    <x v="2"/>
    <n v="4"/>
    <n v="259"/>
    <n v="-1"/>
    <n v="1036"/>
    <n v="-1"/>
    <n v="44.0513837362532"/>
    <n v="-1"/>
    <n v="22.032826333235999"/>
    <n v="-1"/>
    <n v="18.713766689203599"/>
    <n v="-1"/>
    <n v="3.4119567910031998"/>
    <n v="-1"/>
    <x v="3"/>
    <x v="0"/>
    <x v="0"/>
  </r>
  <r>
    <n v="5084"/>
    <n v="6368"/>
    <m/>
    <x v="2"/>
    <n v="4"/>
    <n v="476"/>
    <n v="-1"/>
    <n v="1904"/>
    <n v="-1"/>
    <n v="31.094752989685102"/>
    <n v="-1"/>
    <n v="53.346485557576202"/>
    <n v="-1"/>
    <n v="45.318298789867697"/>
    <n v="-1"/>
    <n v="1.8848075432873801"/>
    <n v="-1"/>
    <x v="3"/>
    <x v="0"/>
    <x v="0"/>
  </r>
  <r>
    <n v="5084"/>
    <n v="6639"/>
    <m/>
    <x v="2"/>
    <n v="4"/>
    <n v="78"/>
    <n v="-1"/>
    <n v="312"/>
    <n v="-1"/>
    <n v="38.781260111453598"/>
    <n v="-1"/>
    <n v="8.1274435406415808"/>
    <n v="-1"/>
    <n v="4.6871758415606104"/>
    <n v="-1"/>
    <n v="11.0322614808748"/>
    <n v="-1"/>
    <x v="3"/>
    <x v="1"/>
    <x v="0"/>
  </r>
  <r>
    <n v="5084"/>
    <n v="6640"/>
    <m/>
    <x v="2"/>
    <n v="4"/>
    <n v="703"/>
    <n v="-1"/>
    <n v="2812"/>
    <n v="-1"/>
    <n v="15.262093992616601"/>
    <n v="-1"/>
    <n v="138.61849616441799"/>
    <n v="-1"/>
    <n v="80.284549013741"/>
    <n v="-1"/>
    <n v="1.2794368744205999"/>
    <n v="-1"/>
    <x v="3"/>
    <x v="2"/>
    <x v="0"/>
  </r>
  <r>
    <n v="5084"/>
    <n v="6641"/>
    <m/>
    <x v="2"/>
    <n v="4"/>
    <n v="144"/>
    <n v="-1"/>
    <n v="576"/>
    <n v="-1"/>
    <n v="29.1748608822388"/>
    <n v="-1"/>
    <n v="59.425959688375201"/>
    <n v="-1"/>
    <n v="34.376136152668103"/>
    <n v="-1"/>
    <n v="5.9964174036034397"/>
    <n v="-1"/>
    <x v="3"/>
    <x v="3"/>
    <x v="0"/>
  </r>
  <r>
    <n v="5084"/>
    <n v="6642"/>
    <m/>
    <x v="2"/>
    <n v="4"/>
    <n v="473"/>
    <n v="-1"/>
    <n v="1892"/>
    <n v="-1"/>
    <n v="38.2166060368763"/>
    <n v="-1"/>
    <n v="41.7353983607739"/>
    <n v="-1"/>
    <n v="24.189338202102402"/>
    <n v="-1"/>
    <n v="1.9037102895111999"/>
    <n v="-1"/>
    <x v="3"/>
    <x v="4"/>
    <x v="0"/>
  </r>
  <r>
    <n v="5084"/>
    <n v="6644"/>
    <m/>
    <x v="2"/>
    <n v="4"/>
    <n v="870"/>
    <n v="-1"/>
    <n v="3480"/>
    <n v="-1"/>
    <n v="31.1337955790429"/>
    <n v="-1"/>
    <n v="94.678217723066297"/>
    <n v="-1"/>
    <n v="54.856181458480698"/>
    <n v="-1"/>
    <n v="1.0345759581251599"/>
    <n v="-1"/>
    <x v="3"/>
    <x v="19"/>
    <x v="0"/>
  </r>
  <r>
    <n v="5084"/>
    <n v="6645"/>
    <m/>
    <x v="2"/>
    <n v="4"/>
    <n v="552"/>
    <n v="-1"/>
    <n v="2208"/>
    <n v="-1"/>
    <n v="51.855460140832598"/>
    <n v="-1"/>
    <n v="38.718107366485299"/>
    <n v="-1"/>
    <n v="22.438258996453701"/>
    <n v="-1"/>
    <n v="1.6038143416414801"/>
    <n v="-1"/>
    <x v="3"/>
    <x v="21"/>
    <x v="0"/>
  </r>
  <r>
    <n v="5084"/>
    <n v="6646"/>
    <m/>
    <x v="2"/>
    <n v="4"/>
    <n v="621"/>
    <n v="-1"/>
    <n v="2484"/>
    <n v="-1"/>
    <n v="44.177175378152398"/>
    <n v="-1"/>
    <n v="53.539033980365602"/>
    <n v="-1"/>
    <n v="30.991835146506801"/>
    <n v="-1"/>
    <n v="1.44485707379074"/>
    <n v="-1"/>
    <x v="3"/>
    <x v="18"/>
    <x v="0"/>
  </r>
  <r>
    <n v="5084"/>
    <n v="6647"/>
    <m/>
    <x v="2"/>
    <n v="4"/>
    <n v="251"/>
    <n v="-1"/>
    <n v="1004"/>
    <n v="-1"/>
    <n v="55.155745996403098"/>
    <n v="-1"/>
    <n v="18.326914765793401"/>
    <n v="-1"/>
    <n v="10.631607036344599"/>
    <n v="-1"/>
    <n v="3.5807643564696399"/>
    <n v="-1"/>
    <x v="3"/>
    <x v="17"/>
    <x v="0"/>
  </r>
  <r>
    <n v="5084"/>
    <n v="6760"/>
    <m/>
    <x v="2"/>
    <n v="4"/>
    <n v="388"/>
    <n v="-1"/>
    <n v="1552"/>
    <n v="-1"/>
    <n v="11.9786702490366"/>
    <n v="-1"/>
    <n v="114.18442467613301"/>
    <n v="-1"/>
    <n v="66.285011442771406"/>
    <n v="-1"/>
    <n v="2.31264613741202"/>
    <n v="-1"/>
    <x v="3"/>
    <x v="16"/>
    <x v="0"/>
  </r>
  <r>
    <n v="5084"/>
    <n v="6761"/>
    <m/>
    <x v="2"/>
    <n v="4"/>
    <n v="1422"/>
    <n v="-1"/>
    <n v="5688"/>
    <n v="-1"/>
    <n v="39.462606579514699"/>
    <n v="-1"/>
    <n v="112.771100226933"/>
    <n v="-1"/>
    <n v="65.421158728796499"/>
    <n v="-1"/>
    <n v="0.63578714211020604"/>
    <n v="-1"/>
    <x v="3"/>
    <x v="20"/>
    <x v="0"/>
  </r>
  <r>
    <n v="5084"/>
    <n v="6762"/>
    <m/>
    <x v="2"/>
    <n v="4"/>
    <n v="78"/>
    <n v="-1"/>
    <n v="312"/>
    <n v="-1"/>
    <n v="38.781260111453598"/>
    <n v="-1"/>
    <n v="8.1274435406415808"/>
    <n v="-1"/>
    <n v="4.6871758415606104"/>
    <n v="-1"/>
    <n v="11.0322614808748"/>
    <n v="-1"/>
    <x v="3"/>
    <x v="6"/>
    <x v="0"/>
  </r>
  <r>
    <n v="5084"/>
    <n v="6763"/>
    <m/>
    <x v="2"/>
    <n v="4"/>
    <n v="470"/>
    <n v="-1"/>
    <n v="1880"/>
    <n v="-1"/>
    <n v="37.593813049654003"/>
    <n v="-1"/>
    <n v="43.980219631939001"/>
    <n v="-1"/>
    <n v="25.487970758088"/>
    <n v="-1"/>
    <n v="1.8919983433951899"/>
    <n v="-1"/>
    <x v="3"/>
    <x v="7"/>
    <x v="0"/>
  </r>
  <r>
    <n v="5084"/>
    <n v="6764"/>
    <m/>
    <x v="2"/>
    <n v="4"/>
    <n v="114"/>
    <n v="-1"/>
    <n v="456"/>
    <n v="-1"/>
    <n v="39.251835448260401"/>
    <n v="-1"/>
    <n v="11.034439246237101"/>
    <n v="-1"/>
    <n v="6.4001603472368096"/>
    <n v="-1"/>
    <n v="7.5199789439052198"/>
    <n v="-1"/>
    <x v="3"/>
    <x v="8"/>
    <x v="0"/>
  </r>
  <r>
    <n v="5084"/>
    <n v="6765"/>
    <m/>
    <x v="2"/>
    <n v="4"/>
    <n v="61"/>
    <n v="-1"/>
    <n v="244"/>
    <n v="-1"/>
    <n v="24.971396571639801"/>
    <n v="-1"/>
    <n v="48.670766514009799"/>
    <n v="-1"/>
    <n v="28.243183708573"/>
    <n v="-1"/>
    <n v="14.6706241443151"/>
    <n v="-1"/>
    <x v="3"/>
    <x v="9"/>
    <x v="0"/>
  </r>
  <r>
    <n v="5084"/>
    <n v="6767"/>
    <m/>
    <x v="2"/>
    <n v="4"/>
    <n v="132"/>
    <n v="-1"/>
    <n v="528"/>
    <n v="-1"/>
    <n v="45.524834301533502"/>
    <n v="-1"/>
    <n v="11.182301079336099"/>
    <n v="-1"/>
    <n v="6.4749767403637097"/>
    <n v="-1"/>
    <n v="6.1162084679195097"/>
    <n v="-1"/>
    <x v="3"/>
    <x v="10"/>
    <x v="0"/>
  </r>
  <r>
    <n v="5084"/>
    <n v="6768"/>
    <m/>
    <x v="2"/>
    <n v="4"/>
    <n v="230"/>
    <n v="-1"/>
    <n v="920"/>
    <n v="-1"/>
    <n v="35.692427988350303"/>
    <n v="-1"/>
    <n v="26.828997145242099"/>
    <n v="-1"/>
    <n v="15.578159747690799"/>
    <n v="-1"/>
    <n v="3.8203839801820401"/>
    <n v="-1"/>
    <x v="3"/>
    <x v="11"/>
    <x v="0"/>
  </r>
  <r>
    <n v="5084"/>
    <n v="6770"/>
    <m/>
    <x v="2"/>
    <n v="4"/>
    <n v="386"/>
    <n v="-1"/>
    <n v="1544"/>
    <n v="-1"/>
    <n v="51.488181035056598"/>
    <n v="-1"/>
    <n v="28.5368319471152"/>
    <n v="-1"/>
    <n v="16.557090500208201"/>
    <n v="-1"/>
    <n v="2.3349608090876601"/>
    <n v="-1"/>
    <x v="3"/>
    <x v="15"/>
    <x v="0"/>
  </r>
  <r>
    <n v="5084"/>
    <n v="6775"/>
    <m/>
    <x v="2"/>
    <n v="4"/>
    <n v="79"/>
    <n v="-1"/>
    <n v="316"/>
    <n v="-1"/>
    <n v="39.397373366984702"/>
    <n v="-1"/>
    <n v="8.1251778306165008"/>
    <n v="-1"/>
    <n v="4.6901996419659397"/>
    <n v="-1"/>
    <n v="10.6980103394271"/>
    <n v="-1"/>
    <x v="3"/>
    <x v="12"/>
    <x v="0"/>
  </r>
  <r>
    <n v="5084"/>
    <n v="6776"/>
    <m/>
    <x v="2"/>
    <n v="4"/>
    <n v="114"/>
    <n v="-1"/>
    <n v="456"/>
    <n v="-1"/>
    <n v="39.237452224739201"/>
    <n v="-1"/>
    <n v="10.955747514074099"/>
    <n v="-1"/>
    <n v="6.3545178190932203"/>
    <n v="-1"/>
    <n v="7.5186960002396601"/>
    <n v="-1"/>
    <x v="3"/>
    <x v="13"/>
    <x v="0"/>
  </r>
  <r>
    <n v="5084"/>
    <n v="6777"/>
    <m/>
    <x v="2"/>
    <n v="4"/>
    <n v="236"/>
    <n v="-1"/>
    <n v="944"/>
    <n v="-1"/>
    <n v="36.934413285194097"/>
    <n v="-1"/>
    <n v="22.792130300797101"/>
    <n v="-1"/>
    <n v="13.2186184199407"/>
    <n v="-1"/>
    <n v="3.7103757849402901"/>
    <n v="-1"/>
    <x v="3"/>
    <x v="14"/>
    <x v="0"/>
  </r>
  <r>
    <n v="5084"/>
    <n v="2959"/>
    <m/>
    <x v="2"/>
    <n v="5"/>
    <n v="239"/>
    <n v="-1"/>
    <n v="956"/>
    <n v="-1"/>
    <n v="46.835681946307801"/>
    <n v="-1"/>
    <n v="19.234787420302698"/>
    <n v="-1"/>
    <n v="16.3496505731094"/>
    <n v="-1"/>
    <n v="3.73822072920506"/>
    <n v="-1"/>
    <x v="4"/>
    <x v="0"/>
    <x v="0"/>
  </r>
  <r>
    <n v="5084"/>
    <n v="3659"/>
    <m/>
    <x v="2"/>
    <n v="5"/>
    <n v="468"/>
    <n v="-1"/>
    <n v="1872"/>
    <n v="-1"/>
    <n v="38.008477292137997"/>
    <n v="-1"/>
    <n v="39.088573937028599"/>
    <n v="-1"/>
    <n v="33.152871238036603"/>
    <n v="-1"/>
    <n v="1.9186423533847701"/>
    <n v="-1"/>
    <x v="4"/>
    <x v="0"/>
    <x v="0"/>
  </r>
  <r>
    <n v="5084"/>
    <n v="3660"/>
    <m/>
    <x v="2"/>
    <n v="5"/>
    <n v="1425"/>
    <n v="-1"/>
    <n v="5700"/>
    <n v="-1"/>
    <n v="33.001891684787999"/>
    <n v="-1"/>
    <n v="112.735455459807"/>
    <n v="-1"/>
    <n v="95.757432712980403"/>
    <n v="-1"/>
    <n v="0.63221056694837796"/>
    <n v="-1"/>
    <x v="4"/>
    <x v="0"/>
    <x v="0"/>
  </r>
  <r>
    <n v="5084"/>
    <n v="4524"/>
    <m/>
    <x v="2"/>
    <n v="5"/>
    <n v="354"/>
    <n v="-1"/>
    <n v="1416"/>
    <n v="-1"/>
    <n v="27.789586779088001"/>
    <n v="-1"/>
    <n v="73.231890778860105"/>
    <n v="-1"/>
    <n v="62.150137351803103"/>
    <n v="-1"/>
    <n v="2.46507318049993"/>
    <n v="-1"/>
    <x v="4"/>
    <x v="0"/>
    <x v="0"/>
  </r>
  <r>
    <n v="5084"/>
    <n v="4949"/>
    <m/>
    <x v="2"/>
    <n v="5"/>
    <n v="512"/>
    <n v="-1"/>
    <n v="2048"/>
    <n v="-1"/>
    <n v="47.016645481471002"/>
    <n v="-1"/>
    <n v="40.140665479524301"/>
    <n v="-1"/>
    <n v="34.169958304089903"/>
    <n v="-1"/>
    <n v="1.7459686051932199"/>
    <n v="-1"/>
    <x v="4"/>
    <x v="0"/>
    <x v="0"/>
  </r>
  <r>
    <n v="5084"/>
    <n v="4950"/>
    <m/>
    <x v="2"/>
    <n v="5"/>
    <n v="1420"/>
    <n v="-1"/>
    <n v="5680"/>
    <n v="-1"/>
    <n v="30.8061254771352"/>
    <n v="-1"/>
    <n v="113.241092199913"/>
    <n v="-1"/>
    <n v="96.204278145909598"/>
    <n v="-1"/>
    <n v="0.63431082251030002"/>
    <n v="-1"/>
    <x v="4"/>
    <x v="0"/>
    <x v="0"/>
  </r>
  <r>
    <n v="5084"/>
    <n v="4951"/>
    <m/>
    <x v="2"/>
    <n v="5"/>
    <n v="1427"/>
    <n v="-1"/>
    <n v="5708"/>
    <n v="-1"/>
    <n v="33.116042228042602"/>
    <n v="-1"/>
    <n v="107.59121873395399"/>
    <n v="-1"/>
    <n v="91.396774842344698"/>
    <n v="-1"/>
    <n v="0.630715854176913"/>
    <n v="-1"/>
    <x v="4"/>
    <x v="0"/>
    <x v="0"/>
  </r>
  <r>
    <n v="5084"/>
    <n v="4953"/>
    <m/>
    <x v="2"/>
    <n v="5"/>
    <n v="249"/>
    <n v="-1"/>
    <n v="996"/>
    <n v="-1"/>
    <n v="36.852928406220499"/>
    <n v="-1"/>
    <n v="24.153778441936598"/>
    <n v="-1"/>
    <n v="20.490626699305299"/>
    <n v="-1"/>
    <n v="3.6140202857783001"/>
    <n v="-1"/>
    <x v="4"/>
    <x v="0"/>
    <x v="0"/>
  </r>
  <r>
    <n v="5084"/>
    <n v="4954"/>
    <m/>
    <x v="2"/>
    <n v="5"/>
    <n v="113"/>
    <n v="-1"/>
    <n v="452"/>
    <n v="-1"/>
    <n v="41.482090174202902"/>
    <n v="-1"/>
    <n v="10.590063325574"/>
    <n v="-1"/>
    <n v="9.9647266294294905"/>
    <n v="-1"/>
    <n v="6.8636443966356104"/>
    <n v="-1"/>
    <x v="4"/>
    <x v="0"/>
    <x v="0"/>
  </r>
  <r>
    <n v="5084"/>
    <n v="6357"/>
    <m/>
    <x v="2"/>
    <n v="5"/>
    <n v="213"/>
    <n v="-1"/>
    <n v="852"/>
    <n v="-1"/>
    <n v="43.770718723314403"/>
    <n v="-1"/>
    <n v="17.786182424508699"/>
    <n v="-1"/>
    <n v="15.0885772248457"/>
    <n v="-1"/>
    <n v="4.1144014538456899"/>
    <n v="-1"/>
    <x v="4"/>
    <x v="0"/>
    <x v="0"/>
  </r>
  <r>
    <n v="5084"/>
    <n v="6368"/>
    <m/>
    <x v="2"/>
    <n v="5"/>
    <n v="464"/>
    <n v="-1"/>
    <n v="1856"/>
    <n v="-1"/>
    <n v="32.857083045078397"/>
    <n v="-1"/>
    <n v="50.614723596731402"/>
    <n v="-1"/>
    <n v="42.947382814181204"/>
    <n v="-1"/>
    <n v="1.8982979459831"/>
    <n v="-1"/>
    <x v="4"/>
    <x v="0"/>
    <x v="0"/>
  </r>
  <r>
    <n v="5084"/>
    <n v="6639"/>
    <m/>
    <x v="2"/>
    <n v="5"/>
    <n v="137"/>
    <n v="-1"/>
    <n v="548"/>
    <n v="-1"/>
    <n v="39.225368349473499"/>
    <n v="-1"/>
    <n v="14.0983010490748"/>
    <n v="-1"/>
    <n v="8.1954328432996206"/>
    <n v="-1"/>
    <n v="6.5075812170966101"/>
    <n v="-1"/>
    <x v="4"/>
    <x v="1"/>
    <x v="0"/>
  </r>
  <r>
    <n v="5084"/>
    <n v="6640"/>
    <m/>
    <x v="2"/>
    <n v="5"/>
    <n v="712"/>
    <n v="-1"/>
    <n v="2848"/>
    <n v="-1"/>
    <n v="15.589408439906901"/>
    <n v="-1"/>
    <n v="140.349927176439"/>
    <n v="-1"/>
    <n v="81.210668851531196"/>
    <n v="-1"/>
    <n v="1.2637698841446401"/>
    <n v="-1"/>
    <x v="4"/>
    <x v="2"/>
    <x v="0"/>
  </r>
  <r>
    <n v="5084"/>
    <n v="6641"/>
    <m/>
    <x v="2"/>
    <n v="5"/>
    <n v="120"/>
    <n v="-1"/>
    <n v="480"/>
    <n v="-1"/>
    <n v="27.019530443228199"/>
    <n v="-1"/>
    <n v="43.8680415590553"/>
    <n v="-1"/>
    <n v="25.3972962146835"/>
    <n v="-1"/>
    <n v="7.0428383206332903"/>
    <n v="-1"/>
    <x v="4"/>
    <x v="3"/>
    <x v="0"/>
  </r>
  <r>
    <n v="5084"/>
    <n v="6642"/>
    <m/>
    <x v="2"/>
    <n v="5"/>
    <n v="468"/>
    <n v="-1"/>
    <n v="1872"/>
    <n v="-1"/>
    <n v="37.978938915319503"/>
    <n v="-1"/>
    <n v="42.051442597079898"/>
    <n v="-1"/>
    <n v="24.324829708239701"/>
    <n v="-1"/>
    <n v="1.91972257616949"/>
    <n v="-1"/>
    <x v="4"/>
    <x v="4"/>
    <x v="0"/>
  </r>
  <r>
    <n v="5084"/>
    <n v="6644"/>
    <m/>
    <x v="2"/>
    <n v="5"/>
    <n v="855"/>
    <n v="-1"/>
    <n v="3420"/>
    <n v="-1"/>
    <n v="31.173712598569399"/>
    <n v="-1"/>
    <n v="94.037999161004706"/>
    <n v="-1"/>
    <n v="54.508559386205"/>
    <n v="-1"/>
    <n v="1.05187080798732"/>
    <n v="-1"/>
    <x v="4"/>
    <x v="19"/>
    <x v="0"/>
  </r>
  <r>
    <n v="5084"/>
    <n v="6645"/>
    <m/>
    <x v="2"/>
    <n v="5"/>
    <n v="546"/>
    <n v="-1"/>
    <n v="2184"/>
    <n v="-1"/>
    <n v="54.227090910782699"/>
    <n v="-1"/>
    <n v="36.973401340114599"/>
    <n v="-1"/>
    <n v="21.4230431812897"/>
    <n v="-1"/>
    <n v="1.6511060237864601"/>
    <n v="-1"/>
    <x v="4"/>
    <x v="21"/>
    <x v="0"/>
  </r>
  <r>
    <n v="5084"/>
    <n v="6646"/>
    <m/>
    <x v="2"/>
    <n v="5"/>
    <n v="612"/>
    <n v="-1"/>
    <n v="2448"/>
    <n v="-1"/>
    <n v="44.350622733661702"/>
    <n v="-1"/>
    <n v="51.979519477078398"/>
    <n v="-1"/>
    <n v="30.113451164980201"/>
    <n v="-1"/>
    <n v="1.4692425254157699"/>
    <n v="-1"/>
    <x v="4"/>
    <x v="18"/>
    <x v="0"/>
  </r>
  <r>
    <n v="5084"/>
    <n v="6647"/>
    <m/>
    <x v="2"/>
    <n v="5"/>
    <n v="240"/>
    <n v="-1"/>
    <n v="960"/>
    <n v="-1"/>
    <n v="54.224953875318903"/>
    <n v="-1"/>
    <n v="17.668110768375701"/>
    <n v="-1"/>
    <n v="10.267504382611801"/>
    <n v="-1"/>
    <n v="3.7603599293998098"/>
    <n v="-1"/>
    <x v="4"/>
    <x v="17"/>
    <x v="0"/>
  </r>
  <r>
    <n v="5084"/>
    <n v="6760"/>
    <m/>
    <x v="2"/>
    <n v="5"/>
    <n v="381"/>
    <n v="-1"/>
    <n v="1524"/>
    <n v="-1"/>
    <n v="12.34796155942"/>
    <n v="-1"/>
    <n v="113.312246165505"/>
    <n v="-1"/>
    <n v="65.753263199682095"/>
    <n v="-1"/>
    <n v="2.3540302036695402"/>
    <n v="-1"/>
    <x v="4"/>
    <x v="16"/>
    <x v="0"/>
  </r>
  <r>
    <n v="5084"/>
    <n v="6761"/>
    <m/>
    <x v="2"/>
    <n v="5"/>
    <n v="1423"/>
    <n v="-1"/>
    <n v="5692"/>
    <n v="-1"/>
    <n v="33.179523869379501"/>
    <n v="-1"/>
    <n v="143.93679461934499"/>
    <n v="-1"/>
    <n v="83.395608236813899"/>
    <n v="-1"/>
    <n v="0.63408906830664202"/>
    <n v="-1"/>
    <x v="4"/>
    <x v="20"/>
    <x v="0"/>
  </r>
  <r>
    <n v="5084"/>
    <n v="6762"/>
    <m/>
    <x v="2"/>
    <n v="5"/>
    <n v="137"/>
    <n v="-1"/>
    <n v="548"/>
    <n v="-1"/>
    <n v="39.225368349473499"/>
    <n v="-1"/>
    <n v="14.0983010490748"/>
    <n v="-1"/>
    <n v="8.1954328432996206"/>
    <n v="-1"/>
    <n v="6.5075812170966101"/>
    <n v="-1"/>
    <x v="4"/>
    <x v="6"/>
    <x v="0"/>
  </r>
  <r>
    <n v="5084"/>
    <n v="6763"/>
    <m/>
    <x v="2"/>
    <n v="5"/>
    <n v="467"/>
    <n v="-1"/>
    <n v="1868"/>
    <n v="-1"/>
    <n v="37.687173690053797"/>
    <n v="-1"/>
    <n v="42.948933920969601"/>
    <n v="-1"/>
    <n v="24.841476080111001"/>
    <n v="-1"/>
    <n v="1.86642324681409"/>
    <n v="-1"/>
    <x v="4"/>
    <x v="7"/>
    <x v="0"/>
  </r>
  <r>
    <n v="5084"/>
    <n v="6764"/>
    <m/>
    <x v="2"/>
    <n v="5"/>
    <n v="91"/>
    <n v="-1"/>
    <n v="364"/>
    <n v="-1"/>
    <n v="38.207600925586803"/>
    <n v="-1"/>
    <n v="9.3925996467845092"/>
    <n v="-1"/>
    <n v="5.4357231208804997"/>
    <n v="-1"/>
    <n v="9.5150088198128202"/>
    <n v="-1"/>
    <x v="4"/>
    <x v="8"/>
    <x v="0"/>
  </r>
  <r>
    <n v="5084"/>
    <n v="6765"/>
    <m/>
    <x v="2"/>
    <n v="5"/>
    <n v="55"/>
    <n v="-1"/>
    <n v="220"/>
    <n v="-1"/>
    <n v="26.623012311852399"/>
    <n v="-1"/>
    <n v="36.819105236448699"/>
    <n v="-1"/>
    <n v="21.225901747721"/>
    <n v="-1"/>
    <n v="14.999513510787599"/>
    <n v="-1"/>
    <x v="4"/>
    <x v="9"/>
    <x v="0"/>
  </r>
  <r>
    <n v="5084"/>
    <n v="6767"/>
    <m/>
    <x v="2"/>
    <n v="5"/>
    <n v="118"/>
    <n v="-1"/>
    <n v="472"/>
    <n v="-1"/>
    <n v="45.179821434268"/>
    <n v="-1"/>
    <n v="10.031489419061399"/>
    <n v="-1"/>
    <n v="5.8134901424682903"/>
    <n v="-1"/>
    <n v="7.46833852296015"/>
    <n v="-1"/>
    <x v="4"/>
    <x v="10"/>
    <x v="0"/>
  </r>
  <r>
    <n v="5084"/>
    <n v="6768"/>
    <m/>
    <x v="2"/>
    <n v="5"/>
    <n v="250"/>
    <n v="-1"/>
    <n v="1000"/>
    <n v="-1"/>
    <n v="34.808617085968997"/>
    <n v="-1"/>
    <n v="33.114550431794299"/>
    <n v="-1"/>
    <n v="19.150688241434501"/>
    <n v="-1"/>
    <n v="3.6090324913457601"/>
    <n v="-1"/>
    <x v="4"/>
    <x v="11"/>
    <x v="0"/>
  </r>
  <r>
    <n v="5084"/>
    <n v="6770"/>
    <m/>
    <x v="2"/>
    <n v="5"/>
    <n v="525"/>
    <n v="-1"/>
    <n v="2100"/>
    <n v="-1"/>
    <n v="50.0809556093729"/>
    <n v="-1"/>
    <n v="39.514899066871202"/>
    <n v="-1"/>
    <n v="22.951108428310601"/>
    <n v="-1"/>
    <n v="1.71213599516854"/>
    <n v="-1"/>
    <x v="4"/>
    <x v="15"/>
    <x v="0"/>
  </r>
  <r>
    <n v="5084"/>
    <n v="6775"/>
    <m/>
    <x v="2"/>
    <n v="5"/>
    <n v="72"/>
    <n v="-1"/>
    <n v="288"/>
    <n v="-1"/>
    <n v="38.619932463688002"/>
    <n v="-1"/>
    <n v="7.5623030567885001"/>
    <n v="-1"/>
    <n v="4.3950607631544303"/>
    <n v="-1"/>
    <n v="12.2892930957284"/>
    <n v="-1"/>
    <x v="4"/>
    <x v="12"/>
    <x v="0"/>
  </r>
  <r>
    <n v="5084"/>
    <n v="6776"/>
    <m/>
    <x v="2"/>
    <n v="5"/>
    <n v="91"/>
    <n v="-1"/>
    <n v="364"/>
    <n v="-1"/>
    <n v="38.153654151014898"/>
    <n v="-1"/>
    <n v="9.4522126660595092"/>
    <n v="-1"/>
    <n v="5.4702226076428797"/>
    <n v="-1"/>
    <n v="9.5164586458453595"/>
    <n v="-1"/>
    <x v="4"/>
    <x v="13"/>
    <x v="0"/>
  </r>
  <r>
    <n v="5084"/>
    <n v="6777"/>
    <m/>
    <x v="2"/>
    <n v="5"/>
    <n v="233"/>
    <n v="-1"/>
    <n v="932"/>
    <n v="-1"/>
    <n v="37.454940897054698"/>
    <n v="-1"/>
    <n v="22.676079322687301"/>
    <n v="-1"/>
    <n v="13.119049910020999"/>
    <n v="-1"/>
    <n v="3.7728437919430502"/>
    <n v="-1"/>
    <x v="4"/>
    <x v="14"/>
    <x v="0"/>
  </r>
  <r>
    <n v="5084"/>
    <n v="2959"/>
    <m/>
    <x v="2"/>
    <n v="6"/>
    <n v="286"/>
    <n v="-1"/>
    <n v="1144"/>
    <n v="-1"/>
    <n v="45.801770287288299"/>
    <n v="-1"/>
    <n v="23.683476137244"/>
    <n v="-1"/>
    <n v="20.122590944650899"/>
    <n v="-1"/>
    <n v="3.1470292186312898"/>
    <n v="-1"/>
    <x v="5"/>
    <x v="0"/>
    <x v="0"/>
  </r>
  <r>
    <n v="5084"/>
    <n v="3659"/>
    <m/>
    <x v="2"/>
    <n v="6"/>
    <n v="522"/>
    <n v="-1"/>
    <n v="2088"/>
    <n v="-1"/>
    <n v="37.391887995478498"/>
    <n v="-1"/>
    <n v="42.659992997784101"/>
    <n v="-1"/>
    <n v="36.2846059731677"/>
    <n v="-1"/>
    <n v="1.7263133640027599"/>
    <n v="-1"/>
    <x v="5"/>
    <x v="0"/>
    <x v="0"/>
  </r>
  <r>
    <n v="5084"/>
    <n v="3660"/>
    <m/>
    <x v="2"/>
    <n v="6"/>
    <n v="1469"/>
    <n v="-1"/>
    <n v="5876"/>
    <n v="-1"/>
    <n v="33.6175402281525"/>
    <n v="-1"/>
    <n v="114.070370026563"/>
    <n v="-1"/>
    <n v="96.955849234281501"/>
    <n v="-1"/>
    <n v="0.61266075533412001"/>
    <n v="-1"/>
    <x v="5"/>
    <x v="0"/>
    <x v="0"/>
  </r>
  <r>
    <n v="5084"/>
    <n v="4524"/>
    <m/>
    <x v="2"/>
    <n v="6"/>
    <n v="423"/>
    <n v="-1"/>
    <n v="1692"/>
    <n v="-1"/>
    <n v="27.901996889510102"/>
    <n v="-1"/>
    <n v="80.557885243546593"/>
    <n v="-1"/>
    <n v="68.567286370641796"/>
    <n v="-1"/>
    <n v="2.0755918309967698"/>
    <n v="-1"/>
    <x v="5"/>
    <x v="0"/>
    <x v="0"/>
  </r>
  <r>
    <n v="5084"/>
    <n v="4949"/>
    <m/>
    <x v="2"/>
    <n v="6"/>
    <n v="453"/>
    <n v="-1"/>
    <n v="1812"/>
    <n v="-1"/>
    <n v="27.913787793165501"/>
    <n v="-1"/>
    <n v="82.482887531394994"/>
    <n v="-1"/>
    <n v="70.094522725982898"/>
    <n v="-1"/>
    <n v="1.9861897248182101"/>
    <n v="-1"/>
    <x v="5"/>
    <x v="0"/>
    <x v="0"/>
  </r>
  <r>
    <n v="5084"/>
    <n v="4950"/>
    <m/>
    <x v="2"/>
    <n v="6"/>
    <n v="1451"/>
    <n v="-1"/>
    <n v="5804"/>
    <n v="-1"/>
    <n v="30.590068048675899"/>
    <n v="-1"/>
    <n v="112.86679444183901"/>
    <n v="-1"/>
    <n v="95.915127961116696"/>
    <n v="-1"/>
    <n v="0.62043252686772798"/>
    <n v="-1"/>
    <x v="5"/>
    <x v="0"/>
    <x v="0"/>
  </r>
  <r>
    <n v="5084"/>
    <n v="4951"/>
    <m/>
    <x v="2"/>
    <n v="6"/>
    <n v="1477"/>
    <n v="-1"/>
    <n v="5908"/>
    <n v="-1"/>
    <n v="31.613869348141201"/>
    <n v="-1"/>
    <n v="111.64458337457199"/>
    <n v="-1"/>
    <n v="94.907753839807299"/>
    <n v="-1"/>
    <n v="0.60949678018870801"/>
    <n v="-1"/>
    <x v="5"/>
    <x v="0"/>
    <x v="0"/>
  </r>
  <r>
    <n v="5084"/>
    <n v="4953"/>
    <m/>
    <x v="2"/>
    <n v="6"/>
    <n v="265"/>
    <n v="-1"/>
    <n v="1060"/>
    <n v="-1"/>
    <n v="35.795642892197201"/>
    <n v="-1"/>
    <n v="25.587690284400299"/>
    <n v="-1"/>
    <n v="21.717532668178201"/>
    <n v="-1"/>
    <n v="3.2594321360565801"/>
    <n v="-1"/>
    <x v="5"/>
    <x v="0"/>
    <x v="0"/>
  </r>
  <r>
    <n v="5084"/>
    <n v="4954"/>
    <m/>
    <x v="2"/>
    <n v="6"/>
    <n v="86"/>
    <n v="-1"/>
    <n v="344"/>
    <n v="-1"/>
    <n v="41.706649926177299"/>
    <n v="-1"/>
    <n v="8.3709252159450998"/>
    <n v="-1"/>
    <n v="7.9109290564767001"/>
    <n v="-1"/>
    <n v="10.315917036570101"/>
    <n v="-1"/>
    <x v="5"/>
    <x v="0"/>
    <x v="0"/>
  </r>
  <r>
    <n v="5084"/>
    <n v="6357"/>
    <m/>
    <x v="2"/>
    <n v="6"/>
    <n v="153"/>
    <n v="-1"/>
    <n v="612"/>
    <n v="-1"/>
    <n v="45.090895639705103"/>
    <n v="-1"/>
    <n v="13.086105376289201"/>
    <n v="-1"/>
    <n v="11.1366065872191"/>
    <n v="-1"/>
    <n v="5.4835706704491001"/>
    <n v="-1"/>
    <x v="5"/>
    <x v="0"/>
    <x v="0"/>
  </r>
  <r>
    <n v="5084"/>
    <n v="6368"/>
    <m/>
    <x v="2"/>
    <n v="6"/>
    <n v="521"/>
    <n v="-1"/>
    <n v="2084"/>
    <n v="-1"/>
    <n v="32.394517447240297"/>
    <n v="-1"/>
    <n v="52.700256090651997"/>
    <n v="-1"/>
    <n v="44.805706400385603"/>
    <n v="-1"/>
    <n v="1.7287403597489399"/>
    <n v="-1"/>
    <x v="5"/>
    <x v="0"/>
    <x v="0"/>
  </r>
  <r>
    <n v="5084"/>
    <n v="6639"/>
    <m/>
    <x v="2"/>
    <n v="6"/>
    <n v="134"/>
    <n v="-1"/>
    <n v="536"/>
    <n v="-1"/>
    <n v="38.392839346318198"/>
    <n v="-1"/>
    <n v="14.095175175050301"/>
    <n v="-1"/>
    <n v="8.1442928145390407"/>
    <n v="-1"/>
    <n v="6.7403275680807901"/>
    <n v="-1"/>
    <x v="5"/>
    <x v="1"/>
    <x v="0"/>
  </r>
  <r>
    <n v="5084"/>
    <n v="6640"/>
    <m/>
    <x v="2"/>
    <n v="6"/>
    <n v="649"/>
    <n v="-1"/>
    <n v="2596"/>
    <n v="-1"/>
    <n v="15.326267117319199"/>
    <n v="-1"/>
    <n v="142.63284797534899"/>
    <n v="-1"/>
    <n v="82.856091319520203"/>
    <n v="-1"/>
    <n v="1.3855949964232499"/>
    <n v="-1"/>
    <x v="5"/>
    <x v="2"/>
    <x v="0"/>
  </r>
  <r>
    <n v="5084"/>
    <n v="6641"/>
    <m/>
    <x v="2"/>
    <n v="6"/>
    <n v="79"/>
    <n v="-1"/>
    <n v="316"/>
    <n v="-1"/>
    <n v="28.163082550594201"/>
    <n v="-1"/>
    <n v="47.388766670990101"/>
    <n v="-1"/>
    <n v="27.6084359854041"/>
    <n v="-1"/>
    <n v="10.020532467809399"/>
    <n v="-1"/>
    <x v="5"/>
    <x v="3"/>
    <x v="0"/>
  </r>
  <r>
    <n v="5084"/>
    <n v="6642"/>
    <m/>
    <x v="2"/>
    <n v="6"/>
    <n v="521"/>
    <n v="-1"/>
    <n v="2084"/>
    <n v="-1"/>
    <n v="37.095508943958599"/>
    <n v="-1"/>
    <n v="47.962496364428802"/>
    <n v="-1"/>
    <n v="27.8324680126297"/>
    <n v="-1"/>
    <n v="1.72699480149902"/>
    <n v="-1"/>
    <x v="5"/>
    <x v="4"/>
    <x v="0"/>
  </r>
  <r>
    <n v="5084"/>
    <n v="6644"/>
    <m/>
    <x v="2"/>
    <n v="6"/>
    <n v="912"/>
    <n v="-1"/>
    <n v="3648"/>
    <n v="-1"/>
    <n v="31.6727077249577"/>
    <n v="-1"/>
    <n v="92.614688776389201"/>
    <n v="-1"/>
    <n v="53.715071948314097"/>
    <n v="-1"/>
    <n v="0.986910809830993"/>
    <n v="-1"/>
    <x v="5"/>
    <x v="19"/>
    <x v="0"/>
  </r>
  <r>
    <n v="5084"/>
    <n v="6645"/>
    <m/>
    <x v="2"/>
    <n v="6"/>
    <n v="549"/>
    <n v="-1"/>
    <n v="2196"/>
    <n v="-1"/>
    <n v="53.446247817482003"/>
    <n v="-1"/>
    <n v="38.662537598966502"/>
    <n v="-1"/>
    <n v="22.422773078412799"/>
    <n v="-1"/>
    <n v="1.64003084571019"/>
    <n v="-1"/>
    <x v="5"/>
    <x v="21"/>
    <x v="0"/>
  </r>
  <r>
    <n v="5084"/>
    <n v="6646"/>
    <m/>
    <x v="2"/>
    <n v="6"/>
    <n v="638"/>
    <n v="-1"/>
    <n v="2552"/>
    <n v="-1"/>
    <n v="44.473213272342903"/>
    <n v="-1"/>
    <n v="53.798245808430501"/>
    <n v="-1"/>
    <n v="31.186651554407199"/>
    <n v="-1"/>
    <n v="1.41003956661116"/>
    <n v="-1"/>
    <x v="5"/>
    <x v="18"/>
    <x v="0"/>
  </r>
  <r>
    <n v="5084"/>
    <n v="6647"/>
    <m/>
    <x v="2"/>
    <n v="6"/>
    <n v="275"/>
    <n v="-1"/>
    <n v="1100"/>
    <n v="-1"/>
    <n v="55.255795906720799"/>
    <n v="-1"/>
    <n v="19.7442688809363"/>
    <n v="-1"/>
    <n v="11.4598579419389"/>
    <n v="-1"/>
    <n v="3.24258316154893"/>
    <n v="-1"/>
    <x v="5"/>
    <x v="17"/>
    <x v="0"/>
  </r>
  <r>
    <n v="5084"/>
    <n v="6760"/>
    <m/>
    <x v="2"/>
    <n v="6"/>
    <n v="447"/>
    <n v="-1"/>
    <n v="1788"/>
    <n v="-1"/>
    <n v="11.4461259222038"/>
    <n v="-1"/>
    <n v="130.895770648575"/>
    <n v="-1"/>
    <n v="76.134099517269803"/>
    <n v="-1"/>
    <n v="2.0157317320849599"/>
    <n v="-1"/>
    <x v="5"/>
    <x v="16"/>
    <x v="0"/>
  </r>
  <r>
    <n v="5084"/>
    <n v="6761"/>
    <m/>
    <x v="2"/>
    <n v="6"/>
    <n v="1473"/>
    <n v="-1"/>
    <n v="5892"/>
    <n v="-1"/>
    <n v="33.720615421888901"/>
    <n v="-1"/>
    <n v="147.81964718891601"/>
    <n v="-1"/>
    <n v="85.750543622810596"/>
    <n v="-1"/>
    <n v="0.61264646855178795"/>
    <n v="-1"/>
    <x v="5"/>
    <x v="20"/>
    <x v="0"/>
  </r>
  <r>
    <n v="5084"/>
    <n v="6762"/>
    <m/>
    <x v="2"/>
    <n v="6"/>
    <n v="134"/>
    <n v="-1"/>
    <n v="536"/>
    <n v="-1"/>
    <n v="38.392839346318198"/>
    <n v="-1"/>
    <n v="14.095175175050301"/>
    <n v="-1"/>
    <n v="8.1442928145390407"/>
    <n v="-1"/>
    <n v="6.7403275680807901"/>
    <n v="-1"/>
    <x v="5"/>
    <x v="6"/>
    <x v="0"/>
  </r>
  <r>
    <n v="5084"/>
    <n v="6763"/>
    <m/>
    <x v="2"/>
    <n v="6"/>
    <n v="522"/>
    <n v="-1"/>
    <n v="2088"/>
    <n v="-1"/>
    <n v="36.955183757946699"/>
    <n v="-1"/>
    <n v="49.336129338195903"/>
    <n v="-1"/>
    <n v="28.649197982989801"/>
    <n v="-1"/>
    <n v="1.67183403836452"/>
    <n v="-1"/>
    <x v="5"/>
    <x v="7"/>
    <x v="0"/>
  </r>
  <r>
    <n v="5084"/>
    <n v="6764"/>
    <m/>
    <x v="2"/>
    <n v="6"/>
    <n v="78"/>
    <n v="-1"/>
    <n v="312"/>
    <n v="-1"/>
    <n v="39.785316907807498"/>
    <n v="-1"/>
    <n v="7.6766767533374001"/>
    <n v="-1"/>
    <n v="4.4412397499137501"/>
    <n v="-1"/>
    <n v="11.3602804146976"/>
    <n v="-1"/>
    <x v="5"/>
    <x v="8"/>
    <x v="0"/>
  </r>
  <r>
    <n v="5084"/>
    <n v="6765"/>
    <m/>
    <x v="2"/>
    <n v="6"/>
    <n v="52"/>
    <n v="-1"/>
    <n v="208"/>
    <n v="-1"/>
    <n v="30.2238004526567"/>
    <n v="-1"/>
    <n v="17.270710799323499"/>
    <n v="-1"/>
    <n v="9.9956799716132601"/>
    <n v="-1"/>
    <n v="16.7201634826896"/>
    <n v="-1"/>
    <x v="5"/>
    <x v="9"/>
    <x v="0"/>
  </r>
  <r>
    <n v="5084"/>
    <n v="6767"/>
    <m/>
    <x v="2"/>
    <n v="6"/>
    <n v="90"/>
    <n v="-1"/>
    <n v="360"/>
    <n v="-1"/>
    <n v="45.895859299793401"/>
    <n v="-1"/>
    <n v="7.20400938930789"/>
    <n v="-1"/>
    <n v="4.2187444264840099"/>
    <n v="-1"/>
    <n v="10.043346473065499"/>
    <n v="-1"/>
    <x v="5"/>
    <x v="10"/>
    <x v="0"/>
  </r>
  <r>
    <n v="5084"/>
    <n v="6768"/>
    <m/>
    <x v="2"/>
    <n v="6"/>
    <n v="262"/>
    <n v="-1"/>
    <n v="1048"/>
    <n v="-1"/>
    <n v="34.950898797174901"/>
    <n v="-1"/>
    <n v="33.041666779723897"/>
    <n v="-1"/>
    <n v="19.1196303718406"/>
    <n v="-1"/>
    <n v="3.28621503631329"/>
    <n v="-1"/>
    <x v="5"/>
    <x v="11"/>
    <x v="0"/>
  </r>
  <r>
    <n v="5084"/>
    <n v="6770"/>
    <m/>
    <x v="2"/>
    <n v="6"/>
    <n v="431"/>
    <n v="-1"/>
    <n v="1724"/>
    <n v="-1"/>
    <n v="21.6371801320307"/>
    <n v="-1"/>
    <n v="129.95372044300001"/>
    <n v="-1"/>
    <n v="75.3499911193922"/>
    <n v="-1"/>
    <n v="2.09105362065685"/>
    <n v="-1"/>
    <x v="5"/>
    <x v="15"/>
    <x v="0"/>
  </r>
  <r>
    <n v="5084"/>
    <n v="6775"/>
    <m/>
    <x v="2"/>
    <n v="6"/>
    <n v="80"/>
    <n v="-1"/>
    <n v="320"/>
    <n v="-1"/>
    <n v="38.532136911419599"/>
    <n v="-1"/>
    <n v="8.4206121494457093"/>
    <n v="-1"/>
    <n v="4.8918039424103803"/>
    <n v="-1"/>
    <n v="11.309010916797"/>
    <n v="-1"/>
    <x v="5"/>
    <x v="12"/>
    <x v="0"/>
  </r>
  <r>
    <n v="5084"/>
    <n v="6776"/>
    <m/>
    <x v="2"/>
    <n v="6"/>
    <n v="78"/>
    <n v="-1"/>
    <n v="312"/>
    <n v="-1"/>
    <n v="39.835411146386399"/>
    <n v="-1"/>
    <n v="7.5885087196705197"/>
    <n v="-1"/>
    <n v="4.3902313007664304"/>
    <n v="-1"/>
    <n v="11.362947893246201"/>
    <n v="-1"/>
    <x v="5"/>
    <x v="13"/>
    <x v="0"/>
  </r>
  <r>
    <n v="5084"/>
    <n v="6777"/>
    <m/>
    <x v="2"/>
    <n v="6"/>
    <n v="283"/>
    <n v="-1"/>
    <n v="1132"/>
    <n v="-1"/>
    <n v="36.054022229989599"/>
    <n v="-1"/>
    <n v="28.5433588803898"/>
    <n v="-1"/>
    <n v="16.521909459126899"/>
    <n v="-1"/>
    <n v="3.17653040468862"/>
    <n v="-1"/>
    <x v="5"/>
    <x v="14"/>
    <x v="0"/>
  </r>
  <r>
    <n v="5084"/>
    <n v="2959"/>
    <m/>
    <x v="2"/>
    <n v="7"/>
    <n v="258"/>
    <n v="-1"/>
    <n v="1032"/>
    <n v="-1"/>
    <n v="45.259196703781498"/>
    <n v="-1"/>
    <n v="21.4886931748565"/>
    <n v="-1"/>
    <n v="18.2865860819511"/>
    <n v="-1"/>
    <n v="3.47277481873593"/>
    <n v="-1"/>
    <x v="6"/>
    <x v="0"/>
    <x v="0"/>
  </r>
  <r>
    <n v="5084"/>
    <n v="3659"/>
    <m/>
    <x v="2"/>
    <n v="7"/>
    <n v="518"/>
    <n v="-1"/>
    <n v="2072"/>
    <n v="-1"/>
    <n v="37.645994571868798"/>
    <n v="-1"/>
    <n v="42.547412641052901"/>
    <n v="-1"/>
    <n v="36.162144074905697"/>
    <n v="-1"/>
    <n v="1.7365423301473299"/>
    <n v="-1"/>
    <x v="6"/>
    <x v="0"/>
    <x v="0"/>
  </r>
  <r>
    <n v="5084"/>
    <n v="3660"/>
    <m/>
    <x v="2"/>
    <n v="7"/>
    <n v="1528"/>
    <n v="-1"/>
    <n v="6112"/>
    <n v="-1"/>
    <n v="32.301558449915298"/>
    <n v="-1"/>
    <n v="115.40893744725901"/>
    <n v="-1"/>
    <n v="98.078438484683403"/>
    <n v="-1"/>
    <n v="0.58865228672473602"/>
    <n v="-1"/>
    <x v="6"/>
    <x v="0"/>
    <x v="0"/>
  </r>
  <r>
    <n v="5084"/>
    <n v="4524"/>
    <m/>
    <x v="2"/>
    <n v="7"/>
    <n v="425"/>
    <n v="-1"/>
    <n v="1700"/>
    <n v="-1"/>
    <n v="27.565308500756601"/>
    <n v="-1"/>
    <n v="82.853562383694694"/>
    <n v="-1"/>
    <n v="70.477108118679695"/>
    <n v="-1"/>
    <n v="2.0350470767675799"/>
    <n v="-1"/>
    <x v="6"/>
    <x v="0"/>
    <x v="0"/>
  </r>
  <r>
    <n v="5084"/>
    <n v="4949"/>
    <m/>
    <x v="2"/>
    <n v="7"/>
    <n v="317"/>
    <n v="-1"/>
    <n v="1268"/>
    <n v="-1"/>
    <n v="7.0586343167644499"/>
    <n v="-1"/>
    <n v="109.053846493723"/>
    <n v="-1"/>
    <n v="92.3971305300783"/>
    <n v="-1"/>
    <n v="2.8373211709744899"/>
    <n v="-1"/>
    <x v="6"/>
    <x v="0"/>
    <x v="0"/>
  </r>
  <r>
    <n v="5084"/>
    <n v="4950"/>
    <m/>
    <x v="2"/>
    <n v="7"/>
    <n v="1528"/>
    <n v="-1"/>
    <n v="6112"/>
    <n v="-1"/>
    <n v="30.110723146260899"/>
    <n v="-1"/>
    <n v="115.018429544345"/>
    <n v="-1"/>
    <n v="97.771769693407705"/>
    <n v="-1"/>
    <n v="0.58902338443790103"/>
    <n v="-1"/>
    <x v="6"/>
    <x v="0"/>
    <x v="0"/>
  </r>
  <r>
    <n v="5084"/>
    <n v="4951"/>
    <m/>
    <x v="2"/>
    <n v="7"/>
    <n v="1538"/>
    <n v="-1"/>
    <n v="6152"/>
    <n v="-1"/>
    <n v="31.380230252735402"/>
    <n v="-1"/>
    <n v="112.63121118467799"/>
    <n v="-1"/>
    <n v="95.741061508353496"/>
    <n v="-1"/>
    <n v="0.58520329671816695"/>
    <n v="-1"/>
    <x v="6"/>
    <x v="0"/>
    <x v="0"/>
  </r>
  <r>
    <n v="5084"/>
    <n v="4953"/>
    <m/>
    <x v="2"/>
    <n v="7"/>
    <n v="221"/>
    <n v="-1"/>
    <n v="884"/>
    <n v="-1"/>
    <n v="37.356090445098403"/>
    <n v="-1"/>
    <n v="20.936001784537702"/>
    <n v="-1"/>
    <n v="17.824784328614999"/>
    <n v="-1"/>
    <n v="4.0232200911799296"/>
    <n v="-1"/>
    <x v="6"/>
    <x v="0"/>
    <x v="0"/>
  </r>
  <r>
    <n v="5084"/>
    <n v="4954"/>
    <m/>
    <x v="2"/>
    <n v="7"/>
    <n v="109"/>
    <n v="-1"/>
    <n v="436"/>
    <n v="-1"/>
    <n v="43.684961286538702"/>
    <n v="-1"/>
    <n v="9.3254629272879903"/>
    <n v="-1"/>
    <n v="8.8045345488797597"/>
    <n v="-1"/>
    <n v="8.11459112933019"/>
    <n v="-1"/>
    <x v="6"/>
    <x v="0"/>
    <x v="0"/>
  </r>
  <r>
    <n v="5084"/>
    <n v="6357"/>
    <m/>
    <x v="2"/>
    <n v="7"/>
    <n v="190"/>
    <n v="-1"/>
    <n v="760"/>
    <n v="-1"/>
    <n v="44.055460011207103"/>
    <n v="-1"/>
    <n v="15.3520665472675"/>
    <n v="-1"/>
    <n v="13.082519886980499"/>
    <n v="-1"/>
    <n v="4.6590567515229901"/>
    <n v="-1"/>
    <x v="6"/>
    <x v="0"/>
    <x v="0"/>
  </r>
  <r>
    <n v="5084"/>
    <n v="6368"/>
    <m/>
    <x v="2"/>
    <n v="7"/>
    <n v="523"/>
    <n v="-1"/>
    <n v="2092"/>
    <n v="-1"/>
    <n v="31.5542715157823"/>
    <n v="-1"/>
    <n v="55.604031171205499"/>
    <n v="-1"/>
    <n v="47.2606000460543"/>
    <n v="-1"/>
    <n v="1.70065062080171"/>
    <n v="-1"/>
    <x v="6"/>
    <x v="0"/>
    <x v="0"/>
  </r>
  <r>
    <n v="5084"/>
    <n v="6639"/>
    <m/>
    <x v="2"/>
    <n v="7"/>
    <n v="135"/>
    <n v="-1"/>
    <n v="540"/>
    <n v="-1"/>
    <n v="39.5181793994131"/>
    <n v="-1"/>
    <n v="13.7924128332164"/>
    <n v="-1"/>
    <n v="7.9765878864685096"/>
    <n v="-1"/>
    <n v="6.6867151426744602"/>
    <n v="-1"/>
    <x v="6"/>
    <x v="1"/>
    <x v="0"/>
  </r>
  <r>
    <n v="5084"/>
    <n v="6640"/>
    <m/>
    <x v="2"/>
    <n v="7"/>
    <n v="690"/>
    <n v="-1"/>
    <n v="2760"/>
    <n v="-1"/>
    <n v="14.238288022985699"/>
    <n v="-1"/>
    <n v="146.50434150484401"/>
    <n v="-1"/>
    <n v="85.004852450391795"/>
    <n v="-1"/>
    <n v="1.3036337379968099"/>
    <n v="-1"/>
    <x v="6"/>
    <x v="2"/>
    <x v="0"/>
  </r>
  <r>
    <n v="5084"/>
    <n v="6641"/>
    <m/>
    <x v="2"/>
    <n v="7"/>
    <n v="110"/>
    <n v="-1"/>
    <n v="440"/>
    <n v="-1"/>
    <n v="32.141625401641903"/>
    <n v="-1"/>
    <n v="37.294934728324101"/>
    <n v="-1"/>
    <n v="21.7672040065993"/>
    <n v="-1"/>
    <n v="8.0569272673401606"/>
    <n v="-1"/>
    <x v="6"/>
    <x v="3"/>
    <x v="0"/>
  </r>
  <r>
    <n v="5084"/>
    <n v="6642"/>
    <m/>
    <x v="2"/>
    <n v="7"/>
    <n v="528"/>
    <n v="-1"/>
    <n v="2112"/>
    <n v="-1"/>
    <n v="37.061238414954303"/>
    <n v="-1"/>
    <n v="47.097054222804601"/>
    <n v="-1"/>
    <n v="27.322101814242998"/>
    <n v="-1"/>
    <n v="1.70545690586582"/>
    <n v="-1"/>
    <x v="6"/>
    <x v="4"/>
    <x v="0"/>
  </r>
  <r>
    <n v="5084"/>
    <n v="6644"/>
    <m/>
    <x v="2"/>
    <n v="7"/>
    <n v="944"/>
    <n v="-1"/>
    <n v="3776"/>
    <n v="-1"/>
    <n v="31.5310482493609"/>
    <n v="-1"/>
    <n v="100.214267844475"/>
    <n v="-1"/>
    <n v="58.035101717007301"/>
    <n v="-1"/>
    <n v="0.95253221908743602"/>
    <n v="-1"/>
    <x v="6"/>
    <x v="19"/>
    <x v="0"/>
  </r>
  <r>
    <n v="5084"/>
    <n v="6645"/>
    <m/>
    <x v="2"/>
    <n v="7"/>
    <n v="578"/>
    <n v="-1"/>
    <n v="2312"/>
    <n v="-1"/>
    <n v="53.727907016294097"/>
    <n v="-1"/>
    <n v="40.3828889916864"/>
    <n v="-1"/>
    <n v="23.479056201237398"/>
    <n v="-1"/>
    <n v="1.5480233705302999"/>
    <n v="-1"/>
    <x v="6"/>
    <x v="21"/>
    <x v="0"/>
  </r>
  <r>
    <n v="5084"/>
    <n v="6646"/>
    <m/>
    <x v="2"/>
    <n v="7"/>
    <n v="634"/>
    <n v="-1"/>
    <n v="2536"/>
    <n v="-1"/>
    <n v="44.4839942181992"/>
    <n v="-1"/>
    <n v="54.532978121904002"/>
    <n v="-1"/>
    <n v="31.535878807037101"/>
    <n v="-1"/>
    <n v="1.4193180027079699"/>
    <n v="-1"/>
    <x v="6"/>
    <x v="18"/>
    <x v="0"/>
  </r>
  <r>
    <n v="5084"/>
    <n v="6647"/>
    <m/>
    <x v="2"/>
    <n v="7"/>
    <n v="311"/>
    <n v="-1"/>
    <n v="1244"/>
    <n v="-1"/>
    <n v="54.6102585875134"/>
    <n v="-1"/>
    <n v="22.884122510777999"/>
    <n v="-1"/>
    <n v="13.3076993037129"/>
    <n v="-1"/>
    <n v="2.8976997707894001"/>
    <n v="-1"/>
    <x v="6"/>
    <x v="17"/>
    <x v="0"/>
  </r>
  <r>
    <n v="5084"/>
    <n v="6760"/>
    <m/>
    <x v="2"/>
    <n v="7"/>
    <n v="489"/>
    <n v="-1"/>
    <n v="1956"/>
    <n v="-1"/>
    <n v="11.086810638186"/>
    <n v="-1"/>
    <n v="141.05685275848899"/>
    <n v="-1"/>
    <n v="81.697406000456098"/>
    <n v="-1"/>
    <n v="1.83640103156595"/>
    <n v="-1"/>
    <x v="6"/>
    <x v="16"/>
    <x v="0"/>
  </r>
  <r>
    <n v="5084"/>
    <n v="6761"/>
    <m/>
    <x v="2"/>
    <n v="7"/>
    <n v="1531"/>
    <n v="-1"/>
    <n v="6124"/>
    <n v="-1"/>
    <n v="32.305019295351997"/>
    <n v="-1"/>
    <n v="152.546606302724"/>
    <n v="-1"/>
    <n v="88.444604789968594"/>
    <n v="-1"/>
    <n v="0.59052411297444096"/>
    <n v="-1"/>
    <x v="6"/>
    <x v="20"/>
    <x v="0"/>
  </r>
  <r>
    <n v="5084"/>
    <n v="6762"/>
    <m/>
    <x v="2"/>
    <n v="7"/>
    <n v="135"/>
    <n v="-1"/>
    <n v="540"/>
    <n v="-1"/>
    <n v="39.5181793994131"/>
    <n v="-1"/>
    <n v="13.7924128332164"/>
    <n v="-1"/>
    <n v="7.9765878864685096"/>
    <n v="-1"/>
    <n v="6.6867151426744602"/>
    <n v="-1"/>
    <x v="6"/>
    <x v="6"/>
    <x v="0"/>
  </r>
  <r>
    <n v="5084"/>
    <n v="6763"/>
    <m/>
    <x v="2"/>
    <n v="7"/>
    <n v="520"/>
    <n v="-1"/>
    <n v="2080"/>
    <n v="-1"/>
    <n v="36.611043164637998"/>
    <n v="-1"/>
    <n v="46.425151105038204"/>
    <n v="-1"/>
    <n v="26.915630006585499"/>
    <n v="-1"/>
    <n v="1.6845613617002599"/>
    <n v="-1"/>
    <x v="6"/>
    <x v="7"/>
    <x v="0"/>
  </r>
  <r>
    <n v="5084"/>
    <n v="6764"/>
    <m/>
    <x v="2"/>
    <n v="7"/>
    <n v="78"/>
    <n v="-1"/>
    <n v="312"/>
    <n v="-1"/>
    <n v="39.267631730888198"/>
    <n v="-1"/>
    <n v="7.5239045356897698"/>
    <n v="-1"/>
    <n v="4.35839479904313"/>
    <n v="-1"/>
    <n v="10.9215076611233"/>
    <n v="-1"/>
    <x v="6"/>
    <x v="8"/>
    <x v="0"/>
  </r>
  <r>
    <n v="5084"/>
    <n v="6765"/>
    <m/>
    <x v="2"/>
    <n v="7"/>
    <n v="50"/>
    <n v="-1"/>
    <n v="200"/>
    <n v="-1"/>
    <n v="26.641064694228799"/>
    <n v="-1"/>
    <n v="39.845332702607998"/>
    <n v="-1"/>
    <n v="23.009366541714499"/>
    <n v="-1"/>
    <n v="15.4458426619852"/>
    <n v="-1"/>
    <x v="6"/>
    <x v="9"/>
    <x v="0"/>
  </r>
  <r>
    <n v="5084"/>
    <n v="6767"/>
    <m/>
    <x v="2"/>
    <n v="7"/>
    <n v="103"/>
    <n v="-1"/>
    <n v="412"/>
    <n v="-1"/>
    <n v="45.5438457009543"/>
    <n v="-1"/>
    <n v="8.5190837583143608"/>
    <n v="-1"/>
    <n v="4.95011697887103"/>
    <n v="-1"/>
    <n v="8.7278261118507192"/>
    <n v="-1"/>
    <x v="6"/>
    <x v="10"/>
    <x v="0"/>
  </r>
  <r>
    <n v="5084"/>
    <n v="6768"/>
    <m/>
    <x v="2"/>
    <n v="7"/>
    <n v="224"/>
    <n v="-1"/>
    <n v="896"/>
    <n v="-1"/>
    <n v="36.003304382459497"/>
    <n v="-1"/>
    <n v="28.7270875480489"/>
    <n v="-1"/>
    <n v="16.713059120189399"/>
    <n v="-1"/>
    <n v="3.98418923683924"/>
    <n v="-1"/>
    <x v="6"/>
    <x v="11"/>
    <x v="0"/>
  </r>
  <r>
    <n v="5084"/>
    <n v="6770"/>
    <m/>
    <x v="2"/>
    <n v="7"/>
    <n v="341"/>
    <n v="-1"/>
    <n v="1364"/>
    <n v="-1"/>
    <n v="5.2128677208115404"/>
    <n v="-1"/>
    <n v="166.665611431347"/>
    <n v="-1"/>
    <n v="96.455535511168904"/>
    <n v="-1"/>
    <n v="2.6395930336802098"/>
    <n v="-1"/>
    <x v="6"/>
    <x v="15"/>
    <x v="0"/>
  </r>
  <r>
    <n v="5084"/>
    <n v="6775"/>
    <m/>
    <x v="2"/>
    <n v="7"/>
    <n v="126"/>
    <n v="-1"/>
    <n v="504"/>
    <n v="-1"/>
    <n v="39.590578645591698"/>
    <n v="-1"/>
    <n v="12.8771829559401"/>
    <n v="-1"/>
    <n v="7.4425231282002304"/>
    <n v="-1"/>
    <n v="7.0499168348077603"/>
    <n v="-1"/>
    <x v="6"/>
    <x v="12"/>
    <x v="0"/>
  </r>
  <r>
    <n v="5084"/>
    <n v="6776"/>
    <m/>
    <x v="2"/>
    <n v="7"/>
    <n v="78"/>
    <n v="-1"/>
    <n v="312"/>
    <n v="-1"/>
    <n v="39.120338852013298"/>
    <n v="-1"/>
    <n v="7.5793538998031602"/>
    <n v="-1"/>
    <n v="4.3905151188871301"/>
    <n v="-1"/>
    <n v="10.920317377910701"/>
    <n v="-1"/>
    <x v="6"/>
    <x v="13"/>
    <x v="0"/>
  </r>
  <r>
    <n v="5084"/>
    <n v="6777"/>
    <m/>
    <x v="2"/>
    <n v="7"/>
    <n v="210"/>
    <n v="-1"/>
    <n v="840"/>
    <n v="-1"/>
    <n v="37.435139431148599"/>
    <n v="-1"/>
    <n v="20.506793120294901"/>
    <n v="-1"/>
    <n v="11.9315204167365"/>
    <n v="-1"/>
    <n v="3.95377000225329"/>
    <n v="-1"/>
    <x v="6"/>
    <x v="14"/>
    <x v="0"/>
  </r>
  <r>
    <n v="5084"/>
    <n v="2959"/>
    <m/>
    <x v="2"/>
    <n v="8"/>
    <n v="247"/>
    <n v="-1"/>
    <n v="988"/>
    <n v="-1"/>
    <n v="46.374234543333003"/>
    <n v="-1"/>
    <n v="20.522565150760901"/>
    <n v="-1"/>
    <n v="17.489598953848301"/>
    <n v="-1"/>
    <n v="3.6156721153354798"/>
    <n v="-1"/>
    <x v="7"/>
    <x v="0"/>
    <x v="0"/>
  </r>
  <r>
    <n v="5084"/>
    <n v="3659"/>
    <m/>
    <x v="2"/>
    <n v="8"/>
    <n v="554"/>
    <n v="-1"/>
    <n v="2216"/>
    <n v="-1"/>
    <n v="37.689540228822899"/>
    <n v="-1"/>
    <n v="44.603639645195202"/>
    <n v="-1"/>
    <n v="37.926959744554999"/>
    <n v="-1"/>
    <n v="1.6239091189361901"/>
    <n v="-1"/>
    <x v="7"/>
    <x v="0"/>
    <x v="0"/>
  </r>
  <r>
    <n v="5084"/>
    <n v="3660"/>
    <m/>
    <x v="2"/>
    <n v="8"/>
    <n v="1521"/>
    <n v="-1"/>
    <n v="6084"/>
    <n v="-1"/>
    <n v="32.812389111893303"/>
    <n v="-1"/>
    <n v="115.63625427398701"/>
    <n v="-1"/>
    <n v="98.324012608365294"/>
    <n v="-1"/>
    <n v="0.59124658583619205"/>
    <n v="-1"/>
    <x v="7"/>
    <x v="0"/>
    <x v="0"/>
  </r>
  <r>
    <n v="5084"/>
    <n v="4524"/>
    <m/>
    <x v="2"/>
    <n v="8"/>
    <n v="457"/>
    <n v="-1"/>
    <n v="1828"/>
    <n v="-1"/>
    <n v="27.766178411504299"/>
    <n v="-1"/>
    <n v="81.455845094096304"/>
    <n v="-1"/>
    <n v="69.241254046043906"/>
    <n v="-1"/>
    <n v="1.91428622475071"/>
    <n v="-1"/>
    <x v="7"/>
    <x v="0"/>
    <x v="0"/>
  </r>
  <r>
    <n v="5084"/>
    <n v="4949"/>
    <m/>
    <x v="2"/>
    <n v="8"/>
    <n v="251"/>
    <n v="-1"/>
    <n v="1004"/>
    <n v="-1"/>
    <n v="6.5355049442401096"/>
    <n v="-1"/>
    <n v="98.965902970129207"/>
    <n v="-1"/>
    <n v="84.204069628309298"/>
    <n v="-1"/>
    <n v="3.5798067403149001"/>
    <n v="-1"/>
    <x v="7"/>
    <x v="0"/>
    <x v="0"/>
  </r>
  <r>
    <n v="5084"/>
    <n v="4950"/>
    <m/>
    <x v="2"/>
    <n v="8"/>
    <n v="1515"/>
    <n v="-1"/>
    <n v="6060"/>
    <n v="-1"/>
    <n v="31.099051657827399"/>
    <n v="-1"/>
    <n v="115.54969705220699"/>
    <n v="-1"/>
    <n v="98.226431401713697"/>
    <n v="-1"/>
    <n v="0.59386405152782396"/>
    <n v="-1"/>
    <x v="7"/>
    <x v="0"/>
    <x v="0"/>
  </r>
  <r>
    <n v="5084"/>
    <n v="4951"/>
    <m/>
    <x v="2"/>
    <n v="8"/>
    <n v="1513"/>
    <n v="-1"/>
    <n v="6052"/>
    <n v="-1"/>
    <n v="31.175484038294702"/>
    <n v="-1"/>
    <n v="113.46754324772"/>
    <n v="-1"/>
    <n v="96.453089817505898"/>
    <n v="-1"/>
    <n v="0.59500358803643705"/>
    <n v="-1"/>
    <x v="7"/>
    <x v="0"/>
    <x v="0"/>
  </r>
  <r>
    <n v="5084"/>
    <n v="4953"/>
    <m/>
    <x v="2"/>
    <n v="8"/>
    <n v="254"/>
    <n v="-1"/>
    <n v="1016"/>
    <n v="-1"/>
    <n v="36.038969942072399"/>
    <n v="-1"/>
    <n v="23.744694894773598"/>
    <n v="-1"/>
    <n v="20.238401601353502"/>
    <n v="-1"/>
    <n v="3.5093571611708798"/>
    <n v="-1"/>
    <x v="7"/>
    <x v="0"/>
    <x v="0"/>
  </r>
  <r>
    <n v="5084"/>
    <n v="4954"/>
    <m/>
    <x v="2"/>
    <n v="8"/>
    <n v="90"/>
    <n v="-1"/>
    <n v="360"/>
    <n v="-1"/>
    <n v="43.289657498992398"/>
    <n v="-1"/>
    <n v="8.0231511194913807"/>
    <n v="-1"/>
    <n v="7.5361569810062399"/>
    <n v="-1"/>
    <n v="9.8712959807007508"/>
    <n v="-1"/>
    <x v="7"/>
    <x v="0"/>
    <x v="0"/>
  </r>
  <r>
    <n v="5084"/>
    <n v="6357"/>
    <m/>
    <x v="2"/>
    <n v="8"/>
    <n v="178"/>
    <n v="-1"/>
    <n v="712"/>
    <n v="-1"/>
    <n v="43.393928218653798"/>
    <n v="-1"/>
    <n v="14.8985484875325"/>
    <n v="-1"/>
    <n v="12.6685970832291"/>
    <n v="-1"/>
    <n v="4.95451057397693"/>
    <n v="-1"/>
    <x v="7"/>
    <x v="0"/>
    <x v="0"/>
  </r>
  <r>
    <n v="5084"/>
    <n v="6368"/>
    <m/>
    <x v="2"/>
    <n v="8"/>
    <n v="533"/>
    <n v="-1"/>
    <n v="2132"/>
    <n v="-1"/>
    <n v="23.4694920538901"/>
    <n v="-1"/>
    <n v="81.133100306502996"/>
    <n v="-1"/>
    <n v="69.023359552635299"/>
    <n v="-1"/>
    <n v="1.68339361526664"/>
    <n v="-1"/>
    <x v="7"/>
    <x v="0"/>
    <x v="0"/>
  </r>
  <r>
    <n v="5084"/>
    <n v="6639"/>
    <m/>
    <x v="2"/>
    <n v="8"/>
    <n v="129"/>
    <n v="-1"/>
    <n v="516"/>
    <n v="-1"/>
    <n v="38.824523324721298"/>
    <n v="-1"/>
    <n v="13.406444454497199"/>
    <n v="-1"/>
    <n v="7.7901150214066099"/>
    <n v="-1"/>
    <n v="6.9622916297858897"/>
    <n v="-1"/>
    <x v="7"/>
    <x v="1"/>
    <x v="0"/>
  </r>
  <r>
    <n v="5084"/>
    <n v="6640"/>
    <m/>
    <x v="2"/>
    <n v="8"/>
    <n v="674"/>
    <n v="-1"/>
    <n v="2696"/>
    <n v="-1"/>
    <n v="12.584268544692501"/>
    <n v="-1"/>
    <n v="149.21738967334201"/>
    <n v="-1"/>
    <n v="86.671145254079207"/>
    <n v="-1"/>
    <n v="1.3340909395493099"/>
    <n v="-1"/>
    <x v="7"/>
    <x v="2"/>
    <x v="0"/>
  </r>
  <r>
    <n v="5084"/>
    <n v="6641"/>
    <m/>
    <x v="2"/>
    <n v="8"/>
    <n v="93"/>
    <n v="-1"/>
    <n v="372"/>
    <n v="-1"/>
    <n v="31.713512945557799"/>
    <n v="-1"/>
    <n v="33.442019390780899"/>
    <n v="-1"/>
    <n v="19.3115501014878"/>
    <n v="-1"/>
    <n v="9.4573582038867094"/>
    <n v="-1"/>
    <x v="7"/>
    <x v="3"/>
    <x v="0"/>
  </r>
  <r>
    <n v="5084"/>
    <n v="6642"/>
    <m/>
    <x v="2"/>
    <n v="8"/>
    <n v="546"/>
    <n v="-1"/>
    <n v="2184"/>
    <n v="-1"/>
    <n v="37.069452760337001"/>
    <n v="-1"/>
    <n v="48.232101482498699"/>
    <n v="-1"/>
    <n v="27.9950114876359"/>
    <n v="-1"/>
    <n v="1.6418414382583899"/>
    <n v="-1"/>
    <x v="7"/>
    <x v="4"/>
    <x v="0"/>
  </r>
  <r>
    <n v="5084"/>
    <n v="6644"/>
    <m/>
    <x v="2"/>
    <n v="8"/>
    <n v="936"/>
    <n v="-1"/>
    <n v="3744"/>
    <n v="-1"/>
    <n v="31.1086074999867"/>
    <n v="-1"/>
    <n v="94.612755600734999"/>
    <n v="-1"/>
    <n v="54.969178426575503"/>
    <n v="-1"/>
    <n v="0.96049136459960904"/>
    <n v="-1"/>
    <x v="7"/>
    <x v="19"/>
    <x v="0"/>
  </r>
  <r>
    <n v="5084"/>
    <n v="6645"/>
    <m/>
    <x v="2"/>
    <n v="8"/>
    <n v="578"/>
    <n v="-1"/>
    <n v="2312"/>
    <n v="-1"/>
    <n v="53.577642422171202"/>
    <n v="-1"/>
    <n v="39.746276099294398"/>
    <n v="-1"/>
    <n v="23.022897753956901"/>
    <n v="-1"/>
    <n v="1.5532585278300199"/>
    <n v="-1"/>
    <x v="7"/>
    <x v="21"/>
    <x v="0"/>
  </r>
  <r>
    <n v="5084"/>
    <n v="6646"/>
    <m/>
    <x v="2"/>
    <n v="8"/>
    <n v="652"/>
    <n v="-1"/>
    <n v="2608"/>
    <n v="-1"/>
    <n v="44.754444555077299"/>
    <n v="-1"/>
    <n v="54.9046087212499"/>
    <n v="-1"/>
    <n v="31.909408401783299"/>
    <n v="-1"/>
    <n v="1.37827740661128"/>
    <n v="-1"/>
    <x v="7"/>
    <x v="18"/>
    <x v="0"/>
  </r>
  <r>
    <n v="5084"/>
    <n v="6647"/>
    <m/>
    <x v="2"/>
    <n v="8"/>
    <n v="281"/>
    <n v="-1"/>
    <n v="1124"/>
    <n v="-1"/>
    <n v="54.621720593289702"/>
    <n v="-1"/>
    <n v="20.527314399830502"/>
    <n v="-1"/>
    <n v="11.922968719002601"/>
    <n v="-1"/>
    <n v="3.18536857127719"/>
    <n v="-1"/>
    <x v="7"/>
    <x v="17"/>
    <x v="0"/>
  </r>
  <r>
    <n v="5084"/>
    <n v="6760"/>
    <m/>
    <x v="2"/>
    <n v="8"/>
    <n v="472"/>
    <n v="-1"/>
    <n v="1888"/>
    <n v="-1"/>
    <n v="10.9678985400932"/>
    <n v="-1"/>
    <n v="138.06564144847701"/>
    <n v="-1"/>
    <n v="79.767984438916798"/>
    <n v="-1"/>
    <n v="1.9057265804849"/>
    <n v="-1"/>
    <x v="7"/>
    <x v="16"/>
    <x v="0"/>
  </r>
  <r>
    <n v="5084"/>
    <n v="6761"/>
    <m/>
    <x v="2"/>
    <n v="8"/>
    <n v="1520"/>
    <n v="-1"/>
    <n v="6080"/>
    <n v="-1"/>
    <n v="33.066360679607797"/>
    <n v="-1"/>
    <n v="155.41559143365799"/>
    <n v="-1"/>
    <n v="90.166278528617795"/>
    <n v="-1"/>
    <n v="0.59349591753234299"/>
    <n v="-1"/>
    <x v="7"/>
    <x v="20"/>
    <x v="0"/>
  </r>
  <r>
    <n v="5084"/>
    <n v="6762"/>
    <m/>
    <x v="2"/>
    <n v="8"/>
    <n v="129"/>
    <n v="-1"/>
    <n v="516"/>
    <n v="-1"/>
    <n v="38.824523324721298"/>
    <n v="-1"/>
    <n v="13.406444454497199"/>
    <n v="-1"/>
    <n v="7.7901150214066099"/>
    <n v="-1"/>
    <n v="6.9622916297858897"/>
    <n v="-1"/>
    <x v="7"/>
    <x v="6"/>
    <x v="0"/>
  </r>
  <r>
    <n v="5084"/>
    <n v="6763"/>
    <m/>
    <x v="2"/>
    <n v="8"/>
    <n v="554"/>
    <n v="-1"/>
    <n v="2216"/>
    <n v="-1"/>
    <n v="36.992636150063099"/>
    <n v="-1"/>
    <n v="50.525750805337701"/>
    <n v="-1"/>
    <n v="29.310278495728099"/>
    <n v="-1"/>
    <n v="1.5675271051205999"/>
    <n v="-1"/>
    <x v="7"/>
    <x v="7"/>
    <x v="0"/>
  </r>
  <r>
    <n v="5084"/>
    <n v="6764"/>
    <m/>
    <x v="2"/>
    <n v="8"/>
    <n v="84"/>
    <n v="-1"/>
    <n v="336"/>
    <n v="-1"/>
    <n v="38.5432529180353"/>
    <n v="-1"/>
    <n v="8.2154401271518704"/>
    <n v="-1"/>
    <n v="4.7881766772561196"/>
    <n v="-1"/>
    <n v="10.262105478665701"/>
    <n v="-1"/>
    <x v="7"/>
    <x v="8"/>
    <x v="0"/>
  </r>
  <r>
    <n v="5084"/>
    <n v="6765"/>
    <m/>
    <x v="2"/>
    <n v="8"/>
    <n v="52"/>
    <n v="-1"/>
    <n v="208"/>
    <n v="-1"/>
    <n v="23.1344830916535"/>
    <n v="-1"/>
    <n v="53.764550313565898"/>
    <n v="-1"/>
    <n v="31.529872038553101"/>
    <n v="-1"/>
    <n v="17.024517828413501"/>
    <n v="-1"/>
    <x v="7"/>
    <x v="9"/>
    <x v="0"/>
  </r>
  <r>
    <n v="5084"/>
    <n v="6767"/>
    <m/>
    <x v="2"/>
    <n v="8"/>
    <n v="87"/>
    <n v="-1"/>
    <n v="348"/>
    <n v="-1"/>
    <n v="45.952999498620102"/>
    <n v="-1"/>
    <n v="7.2894816105932003"/>
    <n v="-1"/>
    <n v="4.20909254300659"/>
    <n v="-1"/>
    <n v="9.0335493256398305"/>
    <n v="-1"/>
    <x v="7"/>
    <x v="10"/>
    <x v="0"/>
  </r>
  <r>
    <n v="5084"/>
    <n v="6768"/>
    <m/>
    <x v="2"/>
    <n v="8"/>
    <n v="251"/>
    <n v="-1"/>
    <n v="1004"/>
    <n v="-1"/>
    <n v="34.738374736270302"/>
    <n v="-1"/>
    <n v="30.9074626920859"/>
    <n v="-1"/>
    <n v="17.9879464310151"/>
    <n v="-1"/>
    <n v="3.5245608156866099"/>
    <n v="-1"/>
    <x v="7"/>
    <x v="11"/>
    <x v="0"/>
  </r>
  <r>
    <n v="5084"/>
    <n v="6770"/>
    <m/>
    <x v="2"/>
    <n v="8"/>
    <n v="274"/>
    <n v="-1"/>
    <n v="1096"/>
    <n v="-1"/>
    <n v="4.6264294884620698"/>
    <n v="-1"/>
    <n v="159.36935350953399"/>
    <n v="-1"/>
    <n v="92.548774234621206"/>
    <n v="-1"/>
    <n v="3.2817040367917998"/>
    <n v="-1"/>
    <x v="7"/>
    <x v="15"/>
    <x v="0"/>
  </r>
  <r>
    <n v="5084"/>
    <n v="6775"/>
    <m/>
    <x v="2"/>
    <n v="8"/>
    <n v="105"/>
    <n v="-1"/>
    <n v="420"/>
    <n v="-1"/>
    <n v="38.9265648878268"/>
    <n v="-1"/>
    <n v="10.932060301732699"/>
    <n v="-1"/>
    <n v="6.3669959932957001"/>
    <n v="-1"/>
    <n v="8.2558697097867295"/>
    <n v="-1"/>
    <x v="7"/>
    <x v="12"/>
    <x v="0"/>
  </r>
  <r>
    <n v="5084"/>
    <n v="6776"/>
    <m/>
    <x v="2"/>
    <n v="8"/>
    <n v="84"/>
    <n v="-1"/>
    <n v="336"/>
    <n v="-1"/>
    <n v="38.667439849981598"/>
    <n v="-1"/>
    <n v="8.2553066310404102"/>
    <n v="-1"/>
    <n v="4.8114119344265696"/>
    <n v="-1"/>
    <n v="10.262111838888501"/>
    <n v="-1"/>
    <x v="7"/>
    <x v="13"/>
    <x v="0"/>
  </r>
  <r>
    <n v="5084"/>
    <n v="6777"/>
    <m/>
    <x v="2"/>
    <n v="8"/>
    <n v="247"/>
    <n v="-1"/>
    <n v="988"/>
    <n v="-1"/>
    <n v="34.419822172620897"/>
    <n v="-1"/>
    <n v="31.534594254638801"/>
    <n v="-1"/>
    <n v="18.367603512226001"/>
    <n v="-1"/>
    <n v="3.6392305546444299"/>
    <n v="-1"/>
    <x v="7"/>
    <x v="14"/>
    <x v="0"/>
  </r>
  <r>
    <n v="5084"/>
    <n v="2959"/>
    <m/>
    <x v="2"/>
    <n v="9"/>
    <n v="221"/>
    <n v="-1"/>
    <n v="884"/>
    <n v="-1"/>
    <n v="46.810234063537898"/>
    <n v="-1"/>
    <n v="18.034182807780599"/>
    <n v="-1"/>
    <n v="15.388074259736801"/>
    <n v="-1"/>
    <n v="4.04423260713238"/>
    <n v="-1"/>
    <x v="8"/>
    <x v="0"/>
    <x v="0"/>
  </r>
  <r>
    <n v="5084"/>
    <n v="3659"/>
    <m/>
    <x v="2"/>
    <n v="9"/>
    <n v="528"/>
    <n v="-1"/>
    <n v="2112"/>
    <n v="-1"/>
    <n v="37.685585336132696"/>
    <n v="-1"/>
    <n v="42.930485875076997"/>
    <n v="-1"/>
    <n v="36.525174172329002"/>
    <n v="-1"/>
    <n v="1.69301037352214"/>
    <n v="-1"/>
    <x v="8"/>
    <x v="0"/>
    <x v="0"/>
  </r>
  <r>
    <n v="5084"/>
    <n v="3660"/>
    <m/>
    <x v="2"/>
    <n v="9"/>
    <n v="1468"/>
    <n v="-1"/>
    <n v="5872"/>
    <n v="-1"/>
    <n v="30.968512537140299"/>
    <n v="-1"/>
    <n v="116.170773463537"/>
    <n v="-1"/>
    <n v="98.806400717282401"/>
    <n v="-1"/>
    <n v="0.61309013368499599"/>
    <n v="-1"/>
    <x v="8"/>
    <x v="0"/>
    <x v="0"/>
  </r>
  <r>
    <n v="5084"/>
    <n v="4524"/>
    <m/>
    <x v="2"/>
    <n v="9"/>
    <n v="419"/>
    <n v="-1"/>
    <n v="1676"/>
    <n v="-1"/>
    <n v="27.707840001613398"/>
    <n v="-1"/>
    <n v="81.547679646816604"/>
    <n v="-1"/>
    <n v="69.364272457648497"/>
    <n v="-1"/>
    <n v="2.0891841208589499"/>
    <n v="-1"/>
    <x v="8"/>
    <x v="0"/>
    <x v="0"/>
  </r>
  <r>
    <n v="5084"/>
    <n v="4949"/>
    <m/>
    <x v="2"/>
    <n v="9"/>
    <n v="282"/>
    <n v="-1"/>
    <n v="1128"/>
    <n v="-1"/>
    <n v="6.8110022713847496"/>
    <n v="-1"/>
    <n v="104.354595614844"/>
    <n v="-1"/>
    <n v="88.886632805473397"/>
    <n v="-1"/>
    <n v="3.19519963147162"/>
    <n v="-1"/>
    <x v="8"/>
    <x v="0"/>
    <x v="0"/>
  </r>
  <r>
    <n v="5084"/>
    <n v="4950"/>
    <m/>
    <x v="2"/>
    <n v="9"/>
    <n v="1472"/>
    <n v="-1"/>
    <n v="5888"/>
    <n v="-1"/>
    <n v="30.328650502114801"/>
    <n v="-1"/>
    <n v="115.942274369548"/>
    <n v="-1"/>
    <n v="98.582933848975401"/>
    <n v="-1"/>
    <n v="0.61183947261972005"/>
    <n v="-1"/>
    <x v="8"/>
    <x v="0"/>
    <x v="0"/>
  </r>
  <r>
    <n v="5084"/>
    <n v="4951"/>
    <m/>
    <x v="2"/>
    <n v="9"/>
    <n v="1476"/>
    <n v="-1"/>
    <n v="5904"/>
    <n v="-1"/>
    <n v="29.0698867629308"/>
    <n v="-1"/>
    <n v="114.640958433189"/>
    <n v="-1"/>
    <n v="97.479557624015399"/>
    <n v="-1"/>
    <n v="0.61003974268774896"/>
    <n v="-1"/>
    <x v="8"/>
    <x v="0"/>
    <x v="0"/>
  </r>
  <r>
    <n v="5084"/>
    <n v="4953"/>
    <m/>
    <x v="2"/>
    <n v="9"/>
    <n v="230"/>
    <n v="-1"/>
    <n v="920"/>
    <n v="-1"/>
    <n v="37.0703907997692"/>
    <n v="-1"/>
    <n v="21.742329742645001"/>
    <n v="-1"/>
    <n v="18.559854579235498"/>
    <n v="-1"/>
    <n v="3.7623056410225701"/>
    <n v="-1"/>
    <x v="8"/>
    <x v="0"/>
    <x v="0"/>
  </r>
  <r>
    <n v="5084"/>
    <n v="4954"/>
    <m/>
    <x v="2"/>
    <n v="9"/>
    <n v="99"/>
    <n v="-1"/>
    <n v="396"/>
    <n v="-1"/>
    <n v="45.842816653628603"/>
    <n v="-1"/>
    <n v="8.1841401918870798"/>
    <n v="-1"/>
    <n v="7.7500498985896602"/>
    <n v="-1"/>
    <n v="8.0397179249526793"/>
    <n v="-1"/>
    <x v="8"/>
    <x v="0"/>
    <x v="0"/>
  </r>
  <r>
    <n v="5084"/>
    <n v="6357"/>
    <m/>
    <x v="2"/>
    <n v="9"/>
    <n v="195"/>
    <n v="-1"/>
    <n v="780"/>
    <n v="-1"/>
    <n v="43.715963676435599"/>
    <n v="-1"/>
    <n v="17.388624357814098"/>
    <n v="-1"/>
    <n v="14.828791909939101"/>
    <n v="-1"/>
    <n v="4.4856592609828798"/>
    <n v="-1"/>
    <x v="8"/>
    <x v="0"/>
    <x v="0"/>
  </r>
  <r>
    <n v="5084"/>
    <n v="6368"/>
    <m/>
    <x v="2"/>
    <n v="9"/>
    <n v="455"/>
    <n v="-1"/>
    <n v="1820"/>
    <n v="-1"/>
    <n v="12.6455097349023"/>
    <n v="-1"/>
    <n v="108.406012827171"/>
    <n v="-1"/>
    <n v="92.118575837766599"/>
    <n v="-1"/>
    <n v="1.9766037316498"/>
    <n v="-1"/>
    <x v="8"/>
    <x v="0"/>
    <x v="0"/>
  </r>
  <r>
    <n v="5084"/>
    <n v="6639"/>
    <m/>
    <x v="2"/>
    <n v="9"/>
    <n v="124"/>
    <n v="-1"/>
    <n v="496"/>
    <n v="-1"/>
    <n v="39.193047602518703"/>
    <n v="-1"/>
    <n v="12.783465015774199"/>
    <n v="-1"/>
    <n v="7.4529045956358599"/>
    <n v="-1"/>
    <n v="7.2723824854179204"/>
    <n v="-1"/>
    <x v="8"/>
    <x v="1"/>
    <x v="0"/>
  </r>
  <r>
    <n v="5084"/>
    <n v="6640"/>
    <m/>
    <x v="2"/>
    <n v="9"/>
    <n v="656"/>
    <n v="-1"/>
    <n v="2624"/>
    <n v="-1"/>
    <n v="12.6578577227653"/>
    <n v="-1"/>
    <n v="150.03437773217399"/>
    <n v="-1"/>
    <n v="87.004410757079199"/>
    <n v="-1"/>
    <n v="1.37033165150211"/>
    <n v="-1"/>
    <x v="8"/>
    <x v="2"/>
    <x v="0"/>
  </r>
  <r>
    <n v="5084"/>
    <n v="6641"/>
    <m/>
    <x v="2"/>
    <n v="9"/>
    <n v="102"/>
    <n v="-1"/>
    <n v="408"/>
    <n v="-1"/>
    <n v="30.713021626595602"/>
    <n v="-1"/>
    <n v="40.303453411182801"/>
    <n v="-1"/>
    <n v="23.599513210300302"/>
    <n v="-1"/>
    <n v="8.6095361573899503"/>
    <n v="-1"/>
    <x v="8"/>
    <x v="3"/>
    <x v="0"/>
  </r>
  <r>
    <n v="5084"/>
    <n v="6642"/>
    <m/>
    <x v="2"/>
    <n v="9"/>
    <n v="528"/>
    <n v="-1"/>
    <n v="2112"/>
    <n v="-1"/>
    <n v="36.821150818034901"/>
    <n v="-1"/>
    <n v="47.987011344817702"/>
    <n v="-1"/>
    <n v="27.854277822112799"/>
    <n v="-1"/>
    <n v="1.7064664467519599"/>
    <n v="-1"/>
    <x v="8"/>
    <x v="4"/>
    <x v="0"/>
  </r>
  <r>
    <n v="5084"/>
    <n v="6644"/>
    <m/>
    <x v="2"/>
    <n v="9"/>
    <n v="945"/>
    <n v="-1"/>
    <n v="3780"/>
    <n v="-1"/>
    <n v="31.810222284564801"/>
    <n v="-1"/>
    <n v="103.512874907845"/>
    <n v="-1"/>
    <n v="59.937806180189902"/>
    <n v="-1"/>
    <n v="0.95198661751174296"/>
    <n v="-1"/>
    <x v="8"/>
    <x v="19"/>
    <x v="0"/>
  </r>
  <r>
    <n v="5084"/>
    <n v="6645"/>
    <m/>
    <x v="2"/>
    <n v="9"/>
    <n v="548"/>
    <n v="-1"/>
    <n v="2192"/>
    <n v="-1"/>
    <n v="53.9735189818186"/>
    <n v="-1"/>
    <n v="37.880257305539502"/>
    <n v="-1"/>
    <n v="22.056687486127501"/>
    <n v="-1"/>
    <n v="1.6422726527920399"/>
    <n v="-1"/>
    <x v="8"/>
    <x v="21"/>
    <x v="0"/>
  </r>
  <r>
    <n v="5084"/>
    <n v="6646"/>
    <m/>
    <x v="2"/>
    <n v="9"/>
    <n v="660"/>
    <n v="-1"/>
    <n v="2640"/>
    <n v="-1"/>
    <n v="44.778548381924999"/>
    <n v="-1"/>
    <n v="54.650491920276998"/>
    <n v="-1"/>
    <n v="31.6967998091155"/>
    <n v="-1"/>
    <n v="1.3649099598743599"/>
    <n v="-1"/>
    <x v="8"/>
    <x v="18"/>
    <x v="0"/>
  </r>
  <r>
    <n v="5084"/>
    <n v="6647"/>
    <m/>
    <x v="2"/>
    <n v="9"/>
    <n v="292"/>
    <n v="-1"/>
    <n v="1168"/>
    <n v="-1"/>
    <n v="55.544122557863297"/>
    <n v="-1"/>
    <n v="20.996350856658101"/>
    <n v="-1"/>
    <n v="12.1384640063552"/>
    <n v="-1"/>
    <n v="3.0880690643842899"/>
    <n v="-1"/>
    <x v="8"/>
    <x v="17"/>
    <x v="0"/>
  </r>
  <r>
    <n v="5084"/>
    <n v="6760"/>
    <m/>
    <x v="2"/>
    <n v="9"/>
    <n v="471"/>
    <n v="-1"/>
    <n v="1884"/>
    <n v="-1"/>
    <n v="10.308838806291901"/>
    <n v="-1"/>
    <n v="143.20648915471199"/>
    <n v="-1"/>
    <n v="82.937411710264698"/>
    <n v="-1"/>
    <n v="1.91038665454625"/>
    <n v="-1"/>
    <x v="8"/>
    <x v="16"/>
    <x v="0"/>
  </r>
  <r>
    <n v="5084"/>
    <n v="6761"/>
    <m/>
    <x v="2"/>
    <n v="9"/>
    <n v="1465"/>
    <n v="-1"/>
    <n v="5860"/>
    <n v="-1"/>
    <n v="31.2556783442041"/>
    <n v="-1"/>
    <n v="156.97972952762399"/>
    <n v="-1"/>
    <n v="91.132050605075904"/>
    <n v="-1"/>
    <n v="0.61610558870844401"/>
    <n v="-1"/>
    <x v="8"/>
    <x v="20"/>
    <x v="0"/>
  </r>
  <r>
    <n v="5084"/>
    <n v="6762"/>
    <m/>
    <x v="2"/>
    <n v="9"/>
    <n v="124"/>
    <n v="-1"/>
    <n v="496"/>
    <n v="-1"/>
    <n v="39.193047602518703"/>
    <n v="-1"/>
    <n v="12.783465015774199"/>
    <n v="-1"/>
    <n v="7.4529045956358599"/>
    <n v="-1"/>
    <n v="7.2723824854179204"/>
    <n v="-1"/>
    <x v="8"/>
    <x v="6"/>
    <x v="0"/>
  </r>
  <r>
    <n v="5084"/>
    <n v="6763"/>
    <m/>
    <x v="2"/>
    <n v="9"/>
    <n v="518"/>
    <n v="-1"/>
    <n v="2072"/>
    <n v="-1"/>
    <n v="37.073341498288102"/>
    <n v="-1"/>
    <n v="46.588067826516202"/>
    <n v="-1"/>
    <n v="27.066339428161001"/>
    <n v="-1"/>
    <n v="1.6905431008260401"/>
    <n v="-1"/>
    <x v="8"/>
    <x v="7"/>
    <x v="0"/>
  </r>
  <r>
    <n v="5084"/>
    <n v="6764"/>
    <m/>
    <x v="2"/>
    <n v="9"/>
    <n v="94"/>
    <n v="-1"/>
    <n v="376"/>
    <n v="-1"/>
    <n v="38.613308310843699"/>
    <n v="-1"/>
    <n v="9.3171921664846202"/>
    <n v="-1"/>
    <n v="5.4227686136847604"/>
    <n v="-1"/>
    <n v="9.4640054363308295"/>
    <n v="-1"/>
    <x v="8"/>
    <x v="8"/>
    <x v="0"/>
  </r>
  <r>
    <n v="5084"/>
    <n v="6765"/>
    <m/>
    <x v="2"/>
    <n v="9"/>
    <n v="70"/>
    <n v="-1"/>
    <n v="280"/>
    <n v="-1"/>
    <n v="24.812028879687499"/>
    <n v="-1"/>
    <n v="47.971494602773902"/>
    <n v="-1"/>
    <n v="27.814313044721999"/>
    <n v="-1"/>
    <n v="12.886539803586601"/>
    <n v="-1"/>
    <x v="8"/>
    <x v="9"/>
    <x v="0"/>
  </r>
  <r>
    <n v="5084"/>
    <n v="6767"/>
    <m/>
    <x v="2"/>
    <n v="9"/>
    <n v="99"/>
    <n v="-1"/>
    <n v="396"/>
    <n v="-1"/>
    <n v="46.723434741192598"/>
    <n v="-1"/>
    <n v="8.0162999370815005"/>
    <n v="-1"/>
    <n v="4.6932371493113898"/>
    <n v="-1"/>
    <n v="7.9788744953181103"/>
    <n v="-1"/>
    <x v="8"/>
    <x v="10"/>
    <x v="0"/>
  </r>
  <r>
    <n v="5084"/>
    <n v="6768"/>
    <m/>
    <x v="2"/>
    <n v="9"/>
    <n v="230"/>
    <n v="-1"/>
    <n v="920"/>
    <n v="-1"/>
    <n v="35.298935042519197"/>
    <n v="-1"/>
    <n v="29.8333614506647"/>
    <n v="-1"/>
    <n v="17.4115756442507"/>
    <n v="-1"/>
    <n v="3.7631331081757602"/>
    <n v="-1"/>
    <x v="8"/>
    <x v="11"/>
    <x v="0"/>
  </r>
  <r>
    <n v="5084"/>
    <n v="6770"/>
    <m/>
    <x v="2"/>
    <n v="9"/>
    <n v="311"/>
    <n v="-1"/>
    <n v="1244"/>
    <n v="-1"/>
    <n v="4.6819623211866599"/>
    <n v="-1"/>
    <n v="170.58287776210901"/>
    <n v="-1"/>
    <n v="98.959041807337897"/>
    <n v="-1"/>
    <n v="2.87961643553253"/>
    <n v="-1"/>
    <x v="8"/>
    <x v="15"/>
    <x v="0"/>
  </r>
  <r>
    <n v="5084"/>
    <n v="6775"/>
    <m/>
    <x v="2"/>
    <n v="9"/>
    <n v="130"/>
    <n v="-1"/>
    <n v="520"/>
    <n v="-1"/>
    <n v="37.126894438537903"/>
    <n v="-1"/>
    <n v="14.215692773215"/>
    <n v="-1"/>
    <n v="8.2845485533151297"/>
    <n v="-1"/>
    <n v="6.8495159340938496"/>
    <n v="-1"/>
    <x v="8"/>
    <x v="12"/>
    <x v="0"/>
  </r>
  <r>
    <n v="5084"/>
    <n v="6776"/>
    <m/>
    <x v="2"/>
    <n v="9"/>
    <n v="94"/>
    <n v="-1"/>
    <n v="376"/>
    <n v="-1"/>
    <n v="38.726079869665298"/>
    <n v="-1"/>
    <n v="9.2863064515625098"/>
    <n v="-1"/>
    <n v="5.4047925880218699"/>
    <n v="-1"/>
    <n v="9.4659201718236208"/>
    <n v="-1"/>
    <x v="8"/>
    <x v="13"/>
    <x v="0"/>
  </r>
  <r>
    <n v="5084"/>
    <n v="6777"/>
    <m/>
    <x v="2"/>
    <n v="9"/>
    <n v="244"/>
    <n v="-1"/>
    <n v="976"/>
    <n v="-1"/>
    <n v="37.347118348203097"/>
    <n v="-1"/>
    <n v="23.213043341417301"/>
    <n v="-1"/>
    <n v="13.536876583746199"/>
    <n v="-1"/>
    <n v="3.6329836069836698"/>
    <n v="-1"/>
    <x v="8"/>
    <x v="14"/>
    <x v="0"/>
  </r>
  <r>
    <n v="5084"/>
    <n v="2959"/>
    <m/>
    <x v="2"/>
    <n v="10"/>
    <n v="233"/>
    <n v="-1"/>
    <n v="932"/>
    <n v="-1"/>
    <n v="46.888169714067203"/>
    <n v="-1"/>
    <n v="18.781568768289901"/>
    <n v="-1"/>
    <n v="15.9529384195065"/>
    <n v="-1"/>
    <n v="3.8622870938949498"/>
    <n v="-1"/>
    <x v="9"/>
    <x v="0"/>
    <x v="0"/>
  </r>
  <r>
    <n v="5084"/>
    <n v="3659"/>
    <m/>
    <x v="2"/>
    <n v="10"/>
    <n v="485"/>
    <n v="-1"/>
    <n v="1940"/>
    <n v="-1"/>
    <n v="38.310531813972503"/>
    <n v="-1"/>
    <n v="41.960451721027702"/>
    <n v="-1"/>
    <n v="35.747722709428999"/>
    <n v="-1"/>
    <n v="1.83641037664471"/>
    <n v="-1"/>
    <x v="9"/>
    <x v="0"/>
    <x v="0"/>
  </r>
  <r>
    <n v="5084"/>
    <n v="3660"/>
    <m/>
    <x v="2"/>
    <n v="10"/>
    <n v="1491"/>
    <n v="-1"/>
    <n v="5964"/>
    <n v="-1"/>
    <n v="31.992685499969799"/>
    <n v="-1"/>
    <n v="115.891369439036"/>
    <n v="-1"/>
    <n v="98.640088045425998"/>
    <n v="-1"/>
    <n v="0.60381203206757095"/>
    <n v="-1"/>
    <x v="9"/>
    <x v="0"/>
    <x v="0"/>
  </r>
  <r>
    <n v="5084"/>
    <n v="4524"/>
    <m/>
    <x v="2"/>
    <n v="10"/>
    <n v="387"/>
    <n v="-1"/>
    <n v="1548"/>
    <n v="-1"/>
    <n v="27.126498445284"/>
    <n v="-1"/>
    <n v="79.565076053718201"/>
    <n v="-1"/>
    <n v="67.712163735170805"/>
    <n v="-1"/>
    <n v="2.3074889024101202"/>
    <n v="-1"/>
    <x v="9"/>
    <x v="0"/>
    <x v="0"/>
  </r>
  <r>
    <n v="5084"/>
    <n v="4949"/>
    <m/>
    <x v="2"/>
    <n v="10"/>
    <n v="272"/>
    <n v="-1"/>
    <n v="1088"/>
    <n v="-1"/>
    <n v="6.19552976266786"/>
    <n v="-1"/>
    <n v="107.442664288895"/>
    <n v="-1"/>
    <n v="91.028494730831099"/>
    <n v="-1"/>
    <n v="3.3101984311073802"/>
    <n v="-1"/>
    <x v="9"/>
    <x v="0"/>
    <x v="0"/>
  </r>
  <r>
    <n v="5084"/>
    <n v="4950"/>
    <m/>
    <x v="2"/>
    <n v="10"/>
    <n v="1486"/>
    <n v="-1"/>
    <n v="5944"/>
    <n v="-1"/>
    <n v="30.240454411334401"/>
    <n v="-1"/>
    <n v="115.28480720890499"/>
    <n v="-1"/>
    <n v="98.164580414479104"/>
    <n v="-1"/>
    <n v="0.60551369405940703"/>
    <n v="-1"/>
    <x v="9"/>
    <x v="0"/>
    <x v="0"/>
  </r>
  <r>
    <n v="5084"/>
    <n v="4951"/>
    <m/>
    <x v="2"/>
    <n v="10"/>
    <n v="1476"/>
    <n v="-1"/>
    <n v="5904"/>
    <n v="-1"/>
    <n v="30.658855080190701"/>
    <n v="-1"/>
    <n v="114.001618465805"/>
    <n v="-1"/>
    <n v="97.050294924319005"/>
    <n v="-1"/>
    <n v="0.60901300388361501"/>
    <n v="-1"/>
    <x v="9"/>
    <x v="0"/>
    <x v="0"/>
  </r>
  <r>
    <n v="5084"/>
    <n v="4953"/>
    <m/>
    <x v="2"/>
    <n v="10"/>
    <n v="245"/>
    <n v="-1"/>
    <n v="980"/>
    <n v="-1"/>
    <n v="35.991086285423101"/>
    <n v="-1"/>
    <n v="23.059523169126798"/>
    <n v="-1"/>
    <n v="19.566358221098199"/>
    <n v="-1"/>
    <n v="3.5826257675100099"/>
    <n v="-1"/>
    <x v="9"/>
    <x v="0"/>
    <x v="0"/>
  </r>
  <r>
    <n v="5084"/>
    <n v="4954"/>
    <m/>
    <x v="2"/>
    <n v="10"/>
    <n v="81"/>
    <n v="-1"/>
    <n v="324"/>
    <n v="-1"/>
    <n v="43.8430711450617"/>
    <n v="-1"/>
    <n v="7.1436568123606996"/>
    <n v="-1"/>
    <n v="6.7243759977014799"/>
    <n v="-1"/>
    <n v="9.7824218455729799"/>
    <n v="-1"/>
    <x v="9"/>
    <x v="0"/>
    <x v="0"/>
  </r>
  <r>
    <n v="5084"/>
    <n v="6357"/>
    <m/>
    <x v="2"/>
    <n v="10"/>
    <n v="227"/>
    <n v="-1"/>
    <n v="908"/>
    <n v="-1"/>
    <n v="42.837171599590398"/>
    <n v="-1"/>
    <n v="20.359996649344001"/>
    <n v="-1"/>
    <n v="17.3549461447694"/>
    <n v="-1"/>
    <n v="3.8901942702192098"/>
    <n v="-1"/>
    <x v="9"/>
    <x v="0"/>
    <x v="0"/>
  </r>
  <r>
    <n v="5084"/>
    <n v="6368"/>
    <m/>
    <x v="2"/>
    <n v="10"/>
    <n v="455"/>
    <n v="-1"/>
    <n v="1820"/>
    <n v="-1"/>
    <n v="12.789966027912"/>
    <n v="-1"/>
    <n v="105.561620237277"/>
    <n v="-1"/>
    <n v="89.953224922024702"/>
    <n v="-1"/>
    <n v="1.97173047899148"/>
    <n v="-1"/>
    <x v="9"/>
    <x v="0"/>
    <x v="0"/>
  </r>
  <r>
    <n v="5084"/>
    <n v="6639"/>
    <m/>
    <x v="2"/>
    <n v="10"/>
    <n v="106"/>
    <n v="-1"/>
    <n v="424"/>
    <n v="-1"/>
    <n v="39.902193217561802"/>
    <n v="-1"/>
    <n v="10.718124806610399"/>
    <n v="-1"/>
    <n v="6.18294366725054"/>
    <n v="-1"/>
    <n v="8.4330936381969597"/>
    <n v="-1"/>
    <x v="9"/>
    <x v="1"/>
    <x v="0"/>
  </r>
  <r>
    <n v="5084"/>
    <n v="6640"/>
    <m/>
    <x v="2"/>
    <n v="10"/>
    <n v="664"/>
    <n v="-1"/>
    <n v="2656"/>
    <n v="-1"/>
    <n v="12.888804984185001"/>
    <n v="-1"/>
    <n v="151.783948320256"/>
    <n v="-1"/>
    <n v="88.404146151209204"/>
    <n v="-1"/>
    <n v="1.3544018981185799"/>
    <n v="-1"/>
    <x v="9"/>
    <x v="2"/>
    <x v="0"/>
  </r>
  <r>
    <n v="5084"/>
    <n v="6641"/>
    <m/>
    <x v="2"/>
    <n v="10"/>
    <n v="81"/>
    <n v="-1"/>
    <n v="324"/>
    <n v="-1"/>
    <n v="28.087614913577301"/>
    <n v="-1"/>
    <n v="36.067827195419198"/>
    <n v="-1"/>
    <n v="20.912467196204101"/>
    <n v="-1"/>
    <n v="9.8182997303785804"/>
    <n v="-1"/>
    <x v="9"/>
    <x v="3"/>
    <x v="0"/>
  </r>
  <r>
    <n v="5084"/>
    <n v="6642"/>
    <m/>
    <x v="2"/>
    <n v="10"/>
    <n v="482"/>
    <n v="-1"/>
    <n v="1928"/>
    <n v="-1"/>
    <n v="37.756516686523703"/>
    <n v="-1"/>
    <n v="43.3075305770044"/>
    <n v="-1"/>
    <n v="25.204264784441101"/>
    <n v="-1"/>
    <n v="1.8698154397598199"/>
    <n v="-1"/>
    <x v="9"/>
    <x v="4"/>
    <x v="0"/>
  </r>
  <r>
    <n v="5084"/>
    <n v="6644"/>
    <m/>
    <x v="2"/>
    <n v="10"/>
    <n v="953"/>
    <n v="-1"/>
    <n v="3812"/>
    <n v="-1"/>
    <n v="31.342046601779099"/>
    <n v="-1"/>
    <n v="99.4872653588655"/>
    <n v="-1"/>
    <n v="57.761086631895601"/>
    <n v="-1"/>
    <n v="0.94404637073712505"/>
    <n v="-1"/>
    <x v="9"/>
    <x v="19"/>
    <x v="0"/>
  </r>
  <r>
    <n v="5084"/>
    <n v="6645"/>
    <m/>
    <x v="2"/>
    <n v="10"/>
    <n v="544"/>
    <n v="-1"/>
    <n v="2176"/>
    <n v="-1"/>
    <n v="53.583473412356703"/>
    <n v="-1"/>
    <n v="37.102981738657299"/>
    <n v="-1"/>
    <n v="21.593107636044799"/>
    <n v="-1"/>
    <n v="1.65335067162182"/>
    <n v="-1"/>
    <x v="9"/>
    <x v="21"/>
    <x v="0"/>
  </r>
  <r>
    <n v="5084"/>
    <n v="6646"/>
    <m/>
    <x v="2"/>
    <n v="10"/>
    <n v="649"/>
    <n v="-1"/>
    <n v="2596"/>
    <n v="-1"/>
    <n v="45.192846703586497"/>
    <n v="-1"/>
    <n v="53.551952202436198"/>
    <n v="-1"/>
    <n v="31.017382432683299"/>
    <n v="-1"/>
    <n v="1.3817264096158799"/>
    <n v="-1"/>
    <x v="9"/>
    <x v="18"/>
    <x v="0"/>
  </r>
  <r>
    <n v="5084"/>
    <n v="6647"/>
    <m/>
    <x v="2"/>
    <n v="10"/>
    <n v="303"/>
    <n v="-1"/>
    <n v="1212"/>
    <n v="-1"/>
    <n v="54.768573062898099"/>
    <n v="-1"/>
    <n v="21.958546992611701"/>
    <n v="-1"/>
    <n v="12.777396604366499"/>
    <n v="-1"/>
    <n v="2.95080543455517"/>
    <n v="-1"/>
    <x v="9"/>
    <x v="17"/>
    <x v="0"/>
  </r>
  <r>
    <n v="5084"/>
    <n v="6760"/>
    <m/>
    <x v="2"/>
    <n v="10"/>
    <n v="478"/>
    <n v="-1"/>
    <n v="1912"/>
    <n v="-1"/>
    <n v="11.3483562078052"/>
    <n v="-1"/>
    <n v="135.36606835150701"/>
    <n v="-1"/>
    <n v="78.824666371172796"/>
    <n v="-1"/>
    <n v="1.8778590377426601"/>
    <n v="-1"/>
    <x v="9"/>
    <x v="16"/>
    <x v="0"/>
  </r>
  <r>
    <n v="5084"/>
    <n v="6761"/>
    <m/>
    <x v="2"/>
    <n v="10"/>
    <n v="1491"/>
    <n v="-1"/>
    <n v="5964"/>
    <n v="-1"/>
    <n v="32.107633508394898"/>
    <n v="-1"/>
    <n v="157.37994205568501"/>
    <n v="-1"/>
    <n v="91.463690278670896"/>
    <n v="-1"/>
    <n v="0.60718463610263296"/>
    <n v="-1"/>
    <x v="9"/>
    <x v="20"/>
    <x v="0"/>
  </r>
  <r>
    <n v="5084"/>
    <n v="6762"/>
    <m/>
    <x v="2"/>
    <n v="10"/>
    <n v="106"/>
    <n v="-1"/>
    <n v="424"/>
    <n v="-1"/>
    <n v="39.902193217561802"/>
    <n v="-1"/>
    <n v="10.718124806610399"/>
    <n v="-1"/>
    <n v="6.18294366725054"/>
    <n v="-1"/>
    <n v="8.4330936381969597"/>
    <n v="-1"/>
    <x v="9"/>
    <x v="6"/>
    <x v="0"/>
  </r>
  <r>
    <n v="5084"/>
    <n v="6763"/>
    <m/>
    <x v="2"/>
    <n v="10"/>
    <n v="501"/>
    <n v="-1"/>
    <n v="2004"/>
    <n v="-1"/>
    <n v="37.564841886212101"/>
    <n v="-1"/>
    <n v="44.640173251737103"/>
    <n v="-1"/>
    <n v="25.998377601784"/>
    <n v="-1"/>
    <n v="1.7602794148823699"/>
    <n v="-1"/>
    <x v="9"/>
    <x v="7"/>
    <x v="0"/>
  </r>
  <r>
    <n v="5084"/>
    <n v="6764"/>
    <m/>
    <x v="2"/>
    <n v="10"/>
    <n v="136"/>
    <n v="-1"/>
    <n v="544"/>
    <n v="-1"/>
    <n v="38.981678640330202"/>
    <n v="-1"/>
    <n v="13.364880462680199"/>
    <n v="-1"/>
    <n v="7.79844812021524"/>
    <n v="-1"/>
    <n v="6.3724441266858802"/>
    <n v="-1"/>
    <x v="9"/>
    <x v="8"/>
    <x v="0"/>
  </r>
  <r>
    <n v="5084"/>
    <n v="6765"/>
    <m/>
    <x v="2"/>
    <n v="10"/>
    <n v="89"/>
    <n v="-1"/>
    <n v="356"/>
    <n v="-1"/>
    <n v="18.1226844933731"/>
    <n v="-1"/>
    <n v="124.218254748794"/>
    <n v="-1"/>
    <n v="72.455181268773003"/>
    <n v="-1"/>
    <n v="9.5422674798060392"/>
    <n v="-1"/>
    <x v="9"/>
    <x v="9"/>
    <x v="0"/>
  </r>
  <r>
    <n v="5084"/>
    <n v="6767"/>
    <m/>
    <x v="2"/>
    <n v="10"/>
    <n v="89"/>
    <n v="-1"/>
    <n v="356"/>
    <n v="-1"/>
    <n v="45.871449584799201"/>
    <n v="-1"/>
    <n v="7.1729394588093696"/>
    <n v="-1"/>
    <n v="4.1590912708988999"/>
    <n v="-1"/>
    <n v="10.0383163069102"/>
    <n v="-1"/>
    <x v="9"/>
    <x v="10"/>
    <x v="0"/>
  </r>
  <r>
    <n v="5084"/>
    <n v="6768"/>
    <m/>
    <x v="2"/>
    <n v="10"/>
    <n v="245"/>
    <n v="-1"/>
    <n v="980"/>
    <n v="-1"/>
    <n v="34.811036047985297"/>
    <n v="-1"/>
    <n v="30.7510392896478"/>
    <n v="-1"/>
    <n v="17.7899467218155"/>
    <n v="-1"/>
    <n v="3.5812352413405399"/>
    <n v="-1"/>
    <x v="9"/>
    <x v="11"/>
    <x v="0"/>
  </r>
  <r>
    <n v="5084"/>
    <n v="6770"/>
    <m/>
    <x v="2"/>
    <n v="10"/>
    <n v="289"/>
    <n v="-1"/>
    <n v="1156"/>
    <n v="-1"/>
    <n v="4.3864751892864504"/>
    <n v="-1"/>
    <n v="168.679661221315"/>
    <n v="-1"/>
    <n v="97.654117547854895"/>
    <n v="-1"/>
    <n v="3.1171457950027799"/>
    <n v="-1"/>
    <x v="9"/>
    <x v="15"/>
    <x v="0"/>
  </r>
  <r>
    <n v="5084"/>
    <n v="6775"/>
    <m/>
    <x v="2"/>
    <n v="10"/>
    <n v="101"/>
    <n v="-1"/>
    <n v="404"/>
    <n v="-1"/>
    <n v="38.518758358421202"/>
    <n v="-1"/>
    <n v="10.6382753707513"/>
    <n v="-1"/>
    <n v="6.1724761279296398"/>
    <n v="-1"/>
    <n v="8.7244303322656496"/>
    <n v="-1"/>
    <x v="9"/>
    <x v="12"/>
    <x v="0"/>
  </r>
  <r>
    <n v="5084"/>
    <n v="6776"/>
    <m/>
    <x v="2"/>
    <n v="10"/>
    <n v="136"/>
    <n v="-1"/>
    <n v="544"/>
    <n v="-1"/>
    <n v="39.094875276128199"/>
    <n v="-1"/>
    <n v="13.341998655632899"/>
    <n v="-1"/>
    <n v="7.7850965166858597"/>
    <n v="-1"/>
    <n v="6.3714965366434004"/>
    <n v="-1"/>
    <x v="9"/>
    <x v="13"/>
    <x v="0"/>
  </r>
  <r>
    <n v="5084"/>
    <n v="6777"/>
    <m/>
    <x v="2"/>
    <n v="10"/>
    <n v="241"/>
    <n v="-1"/>
    <n v="964"/>
    <n v="-1"/>
    <n v="36.384223921372701"/>
    <n v="-1"/>
    <n v="23.3392050674994"/>
    <n v="-1"/>
    <n v="13.5034713815353"/>
    <n v="-1"/>
    <n v="3.6195382524989199"/>
    <n v="-1"/>
    <x v="9"/>
    <x v="14"/>
    <x v="0"/>
  </r>
  <r>
    <n v="5084"/>
    <n v="2959"/>
    <m/>
    <x v="2"/>
    <n v="11"/>
    <n v="225"/>
    <n v="-1"/>
    <n v="900"/>
    <n v="-1"/>
    <n v="45.720547153873497"/>
    <n v="-1"/>
    <n v="18.844121799091099"/>
    <n v="-1"/>
    <n v="15.990554426388201"/>
    <n v="-1"/>
    <n v="3.9477124537517501"/>
    <n v="-1"/>
    <x v="10"/>
    <x v="0"/>
    <x v="0"/>
  </r>
  <r>
    <n v="5084"/>
    <n v="3659"/>
    <m/>
    <x v="2"/>
    <n v="11"/>
    <n v="500"/>
    <n v="-1"/>
    <n v="2000"/>
    <n v="-1"/>
    <n v="37.801983472703697"/>
    <n v="-1"/>
    <n v="40.2513534829977"/>
    <n v="-1"/>
    <n v="34.220097757487601"/>
    <n v="-1"/>
    <n v="1.798656397841"/>
    <n v="-1"/>
    <x v="10"/>
    <x v="0"/>
    <x v="0"/>
  </r>
  <r>
    <n v="5084"/>
    <n v="3660"/>
    <m/>
    <x v="2"/>
    <n v="11"/>
    <n v="1468"/>
    <n v="-1"/>
    <n v="5872"/>
    <n v="-1"/>
    <n v="32.187601755442699"/>
    <n v="-1"/>
    <n v="115.862729317576"/>
    <n v="-1"/>
    <n v="98.552949830313807"/>
    <n v="-1"/>
    <n v="0.61350010737927396"/>
    <n v="-1"/>
    <x v="10"/>
    <x v="0"/>
    <x v="0"/>
  </r>
  <r>
    <n v="5084"/>
    <n v="4524"/>
    <m/>
    <x v="2"/>
    <n v="11"/>
    <n v="405"/>
    <n v="-1"/>
    <n v="1620"/>
    <n v="-1"/>
    <n v="27.289396510171301"/>
    <n v="-1"/>
    <n v="78.198553879138899"/>
    <n v="-1"/>
    <n v="66.5412773227782"/>
    <n v="-1"/>
    <n v="2.1953111272496"/>
    <n v="-1"/>
    <x v="10"/>
    <x v="0"/>
    <x v="0"/>
  </r>
  <r>
    <n v="5084"/>
    <n v="4949"/>
    <m/>
    <x v="2"/>
    <n v="11"/>
    <n v="274"/>
    <n v="-1"/>
    <n v="1096"/>
    <n v="-1"/>
    <n v="6.6347214846988001"/>
    <n v="-1"/>
    <n v="104.425326814706"/>
    <n v="-1"/>
    <n v="88.718683953981795"/>
    <n v="-1"/>
    <n v="3.2693751936572002"/>
    <n v="-1"/>
    <x v="10"/>
    <x v="0"/>
    <x v="0"/>
  </r>
  <r>
    <n v="5084"/>
    <n v="4950"/>
    <m/>
    <x v="2"/>
    <n v="11"/>
    <n v="1480"/>
    <n v="-1"/>
    <n v="5920"/>
    <n v="-1"/>
    <n v="30.324620864148802"/>
    <n v="-1"/>
    <n v="115.396452482143"/>
    <n v="-1"/>
    <n v="98.1846409480722"/>
    <n v="-1"/>
    <n v="0.608230432490941"/>
    <n v="-1"/>
    <x v="10"/>
    <x v="0"/>
    <x v="0"/>
  </r>
  <r>
    <n v="5084"/>
    <n v="4951"/>
    <m/>
    <x v="2"/>
    <n v="11"/>
    <n v="1476"/>
    <n v="-1"/>
    <n v="5904"/>
    <n v="-1"/>
    <n v="29.557127763090701"/>
    <n v="-1"/>
    <n v="114.904754379309"/>
    <n v="-1"/>
    <n v="97.740995812882204"/>
    <n v="-1"/>
    <n v="0.609886007760986"/>
    <n v="-1"/>
    <x v="10"/>
    <x v="0"/>
    <x v="0"/>
  </r>
  <r>
    <n v="5084"/>
    <n v="4953"/>
    <m/>
    <x v="2"/>
    <n v="11"/>
    <n v="189"/>
    <n v="-1"/>
    <n v="756"/>
    <n v="-1"/>
    <n v="37.263785989891304"/>
    <n v="-1"/>
    <n v="17.376049224668201"/>
    <n v="-1"/>
    <n v="14.844623966933399"/>
    <n v="-1"/>
    <n v="4.2936420375620399"/>
    <n v="-1"/>
    <x v="10"/>
    <x v="0"/>
    <x v="0"/>
  </r>
  <r>
    <n v="5084"/>
    <n v="4954"/>
    <m/>
    <x v="2"/>
    <n v="11"/>
    <n v="101"/>
    <n v="-1"/>
    <n v="404"/>
    <n v="-1"/>
    <n v="43.673941800099598"/>
    <n v="-1"/>
    <n v="8.9057508530251006"/>
    <n v="-1"/>
    <n v="8.3435900447916396"/>
    <n v="-1"/>
    <n v="8.8635112377676801"/>
    <n v="-1"/>
    <x v="10"/>
    <x v="0"/>
    <x v="0"/>
  </r>
  <r>
    <n v="5084"/>
    <n v="6357"/>
    <m/>
    <x v="2"/>
    <n v="11"/>
    <n v="217"/>
    <n v="-1"/>
    <n v="868"/>
    <n v="-1"/>
    <n v="43.021183489312797"/>
    <n v="-1"/>
    <n v="19.208915610642499"/>
    <n v="-1"/>
    <n v="16.281319939844501"/>
    <n v="-1"/>
    <n v="4.1649646667701399"/>
    <n v="-1"/>
    <x v="10"/>
    <x v="0"/>
    <x v="0"/>
  </r>
  <r>
    <n v="5084"/>
    <n v="6368"/>
    <m/>
    <x v="2"/>
    <n v="11"/>
    <n v="454"/>
    <n v="-1"/>
    <n v="1816"/>
    <n v="-1"/>
    <n v="12.408653545044"/>
    <n v="-1"/>
    <n v="107.522241766913"/>
    <n v="-1"/>
    <n v="91.378636300190905"/>
    <n v="-1"/>
    <n v="1.9812953344061599"/>
    <n v="-1"/>
    <x v="10"/>
    <x v="0"/>
    <x v="0"/>
  </r>
  <r>
    <n v="5084"/>
    <n v="6639"/>
    <m/>
    <x v="2"/>
    <n v="11"/>
    <n v="104"/>
    <n v="-1"/>
    <n v="416"/>
    <n v="-1"/>
    <n v="38.933781215698801"/>
    <n v="-1"/>
    <n v="10.76941632394"/>
    <n v="-1"/>
    <n v="6.2639513364466497"/>
    <n v="-1"/>
    <n v="8.6600728853031708"/>
    <n v="-1"/>
    <x v="10"/>
    <x v="1"/>
    <x v="0"/>
  </r>
  <r>
    <n v="5084"/>
    <n v="6640"/>
    <m/>
    <x v="2"/>
    <n v="11"/>
    <n v="680"/>
    <n v="-1"/>
    <n v="2720"/>
    <n v="-1"/>
    <n v="13.1024511264918"/>
    <n v="-1"/>
    <n v="152.86597798433399"/>
    <n v="-1"/>
    <n v="88.670933036315006"/>
    <n v="-1"/>
    <n v="1.3224537477662099"/>
    <n v="-1"/>
    <x v="10"/>
    <x v="2"/>
    <x v="0"/>
  </r>
  <r>
    <n v="5084"/>
    <n v="6641"/>
    <m/>
    <x v="2"/>
    <n v="11"/>
    <n v="92"/>
    <n v="-1"/>
    <n v="368"/>
    <n v="-1"/>
    <n v="28.528923978161401"/>
    <n v="-1"/>
    <n v="44.773861651178201"/>
    <n v="-1"/>
    <n v="25.739642069157199"/>
    <n v="-1"/>
    <n v="9.5224468076738908"/>
    <n v="-1"/>
    <x v="10"/>
    <x v="3"/>
    <x v="0"/>
  </r>
  <r>
    <n v="5084"/>
    <n v="6642"/>
    <m/>
    <x v="2"/>
    <n v="11"/>
    <n v="507"/>
    <n v="-1"/>
    <n v="2028"/>
    <n v="-1"/>
    <n v="36.977557546479296"/>
    <n v="-1"/>
    <n v="44.798685564792201"/>
    <n v="-1"/>
    <n v="25.9845709919245"/>
    <n v="-1"/>
    <n v="1.77762082158195"/>
    <n v="-1"/>
    <x v="10"/>
    <x v="4"/>
    <x v="0"/>
  </r>
  <r>
    <n v="5084"/>
    <n v="6644"/>
    <m/>
    <x v="2"/>
    <n v="11"/>
    <n v="935"/>
    <n v="-1"/>
    <n v="3740"/>
    <n v="-1"/>
    <n v="31.5203010604247"/>
    <n v="-1"/>
    <n v="98.508986860530996"/>
    <n v="-1"/>
    <n v="57.298980294822101"/>
    <n v="-1"/>
    <n v="0.96260256029764202"/>
    <n v="-1"/>
    <x v="10"/>
    <x v="19"/>
    <x v="0"/>
  </r>
  <r>
    <n v="5084"/>
    <n v="6645"/>
    <m/>
    <x v="2"/>
    <n v="11"/>
    <n v="531"/>
    <n v="-1"/>
    <n v="2124"/>
    <n v="-1"/>
    <n v="54.760709639766198"/>
    <n v="-1"/>
    <n v="36.663738765718399"/>
    <n v="-1"/>
    <n v="21.266091678234002"/>
    <n v="-1"/>
    <n v="1.69555648063345"/>
    <n v="-1"/>
    <x v="10"/>
    <x v="21"/>
    <x v="0"/>
  </r>
  <r>
    <n v="5084"/>
    <n v="6646"/>
    <m/>
    <x v="2"/>
    <n v="11"/>
    <n v="654"/>
    <n v="-1"/>
    <n v="2616"/>
    <n v="-1"/>
    <n v="44.254198931741797"/>
    <n v="-1"/>
    <n v="55.328973523345802"/>
    <n v="-1"/>
    <n v="32.164421057813499"/>
    <n v="-1"/>
    <n v="1.3765785432633399"/>
    <n v="-1"/>
    <x v="10"/>
    <x v="18"/>
    <x v="0"/>
  </r>
  <r>
    <n v="5084"/>
    <n v="6647"/>
    <m/>
    <x v="2"/>
    <n v="11"/>
    <n v="281"/>
    <n v="-1"/>
    <n v="1124"/>
    <n v="-1"/>
    <n v="55.050971504682202"/>
    <n v="-1"/>
    <n v="20.305902999633101"/>
    <n v="-1"/>
    <n v="11.8287197433653"/>
    <n v="-1"/>
    <n v="3.1719602377359601"/>
    <n v="-1"/>
    <x v="10"/>
    <x v="17"/>
    <x v="0"/>
  </r>
  <r>
    <n v="5084"/>
    <n v="6760"/>
    <m/>
    <x v="2"/>
    <n v="11"/>
    <n v="485"/>
    <n v="-1"/>
    <n v="1940"/>
    <n v="-1"/>
    <n v="11.1235860229836"/>
    <n v="-1"/>
    <n v="142.761586710373"/>
    <n v="-1"/>
    <n v="82.782153201916998"/>
    <n v="-1"/>
    <n v="1.8568661752711699"/>
    <n v="-1"/>
    <x v="10"/>
    <x v="16"/>
    <x v="0"/>
  </r>
  <r>
    <n v="5084"/>
    <n v="6761"/>
    <m/>
    <x v="2"/>
    <n v="11"/>
    <n v="1467"/>
    <n v="-1"/>
    <n v="5868"/>
    <n v="-1"/>
    <n v="32.154509861385698"/>
    <n v="-1"/>
    <n v="157.644063838004"/>
    <n v="-1"/>
    <n v="91.528387572831704"/>
    <n v="-1"/>
    <n v="0.61497717691355203"/>
    <n v="-1"/>
    <x v="10"/>
    <x v="20"/>
    <x v="0"/>
  </r>
  <r>
    <n v="5084"/>
    <n v="6762"/>
    <m/>
    <x v="2"/>
    <n v="11"/>
    <n v="104"/>
    <n v="-1"/>
    <n v="416"/>
    <n v="-1"/>
    <n v="38.933781215698801"/>
    <n v="-1"/>
    <n v="10.76941632394"/>
    <n v="-1"/>
    <n v="6.2639513364466497"/>
    <n v="-1"/>
    <n v="8.6600728853031708"/>
    <n v="-1"/>
    <x v="10"/>
    <x v="6"/>
    <x v="0"/>
  </r>
  <r>
    <n v="5084"/>
    <n v="6763"/>
    <m/>
    <x v="2"/>
    <n v="11"/>
    <n v="488"/>
    <n v="-1"/>
    <n v="1952"/>
    <n v="-1"/>
    <n v="36.992780642095198"/>
    <n v="-1"/>
    <n v="42.878730587102297"/>
    <n v="-1"/>
    <n v="24.844491295258301"/>
    <n v="-1"/>
    <n v="1.8153028193230201"/>
    <n v="-1"/>
    <x v="10"/>
    <x v="7"/>
    <x v="0"/>
  </r>
  <r>
    <n v="5084"/>
    <n v="6764"/>
    <m/>
    <x v="2"/>
    <n v="11"/>
    <n v="126"/>
    <n v="-1"/>
    <n v="504"/>
    <n v="-1"/>
    <n v="39.256781763082799"/>
    <n v="-1"/>
    <n v="12.3859629889504"/>
    <n v="-1"/>
    <n v="7.1811127574627598"/>
    <n v="-1"/>
    <n v="7.0472972432180097"/>
    <n v="-1"/>
    <x v="10"/>
    <x v="8"/>
    <x v="0"/>
  </r>
  <r>
    <n v="5084"/>
    <n v="6765"/>
    <m/>
    <x v="2"/>
    <n v="11"/>
    <n v="92"/>
    <n v="-1"/>
    <n v="368"/>
    <n v="-1"/>
    <n v="16.999820263054801"/>
    <n v="-1"/>
    <n v="125.073809960752"/>
    <n v="-1"/>
    <n v="72.825679509669797"/>
    <n v="-1"/>
    <n v="9.4276083682774594"/>
    <n v="-1"/>
    <x v="10"/>
    <x v="9"/>
    <x v="0"/>
  </r>
  <r>
    <n v="5084"/>
    <n v="6767"/>
    <m/>
    <x v="2"/>
    <n v="11"/>
    <n v="96"/>
    <n v="-1"/>
    <n v="384"/>
    <n v="-1"/>
    <n v="45.238735938788203"/>
    <n v="-1"/>
    <n v="8.3353686613378493"/>
    <n v="-1"/>
    <n v="4.7877386787861802"/>
    <n v="-1"/>
    <n v="9.4373103654350903"/>
    <n v="-1"/>
    <x v="10"/>
    <x v="10"/>
    <x v="0"/>
  </r>
  <r>
    <n v="5084"/>
    <n v="6768"/>
    <m/>
    <x v="2"/>
    <n v="11"/>
    <n v="189"/>
    <n v="-1"/>
    <n v="756"/>
    <n v="-1"/>
    <n v="36.662249223368697"/>
    <n v="-1"/>
    <n v="21.991890137094501"/>
    <n v="-1"/>
    <n v="12.8501969473914"/>
    <n v="-1"/>
    <n v="4.29013692511628"/>
    <n v="-1"/>
    <x v="10"/>
    <x v="11"/>
    <x v="0"/>
  </r>
  <r>
    <n v="5084"/>
    <n v="6770"/>
    <m/>
    <x v="2"/>
    <n v="11"/>
    <n v="295"/>
    <n v="-1"/>
    <n v="1180"/>
    <n v="-1"/>
    <n v="4.5306636987201196"/>
    <n v="-1"/>
    <n v="168.929484023794"/>
    <n v="-1"/>
    <n v="97.860099916854594"/>
    <n v="-1"/>
    <n v="3.0388085837151801"/>
    <n v="-1"/>
    <x v="10"/>
    <x v="15"/>
    <x v="0"/>
  </r>
  <r>
    <n v="5084"/>
    <n v="6775"/>
    <m/>
    <x v="2"/>
    <n v="11"/>
    <n v="129"/>
    <n v="-1"/>
    <n v="516"/>
    <n v="-1"/>
    <n v="38.548530197938298"/>
    <n v="-1"/>
    <n v="13.539672594290399"/>
    <n v="-1"/>
    <n v="7.87887510906448"/>
    <n v="-1"/>
    <n v="6.9702136903514296"/>
    <n v="-1"/>
    <x v="10"/>
    <x v="12"/>
    <x v="0"/>
  </r>
  <r>
    <n v="5084"/>
    <n v="6776"/>
    <m/>
    <x v="2"/>
    <n v="11"/>
    <n v="126"/>
    <n v="-1"/>
    <n v="504"/>
    <n v="-1"/>
    <n v="39.365809255514797"/>
    <n v="-1"/>
    <n v="12.358222304616"/>
    <n v="-1"/>
    <n v="7.1650293102288396"/>
    <n v="-1"/>
    <n v="7.0480476687900202"/>
    <n v="-1"/>
    <x v="10"/>
    <x v="13"/>
    <x v="0"/>
  </r>
  <r>
    <n v="5084"/>
    <n v="6777"/>
    <m/>
    <x v="2"/>
    <n v="11"/>
    <n v="191"/>
    <n v="-1"/>
    <n v="764"/>
    <n v="-1"/>
    <n v="37.170990775179199"/>
    <n v="-1"/>
    <n v="18.793071218013999"/>
    <n v="-1"/>
    <n v="10.9709248105556"/>
    <n v="-1"/>
    <n v="4.69887345913952"/>
    <n v="-1"/>
    <x v="10"/>
    <x v="14"/>
    <x v="0"/>
  </r>
  <r>
    <n v="5084"/>
    <n v="2959"/>
    <m/>
    <x v="2"/>
    <n v="12"/>
    <n v="206"/>
    <n v="-1"/>
    <n v="824"/>
    <n v="-1"/>
    <n v="46.023198424402999"/>
    <n v="-1"/>
    <n v="17.631506086765999"/>
    <n v="-1"/>
    <n v="15.0186495474825"/>
    <n v="-1"/>
    <n v="4.3499745592750498"/>
    <n v="-1"/>
    <x v="11"/>
    <x v="0"/>
    <x v="0"/>
  </r>
  <r>
    <n v="5084"/>
    <n v="3659"/>
    <m/>
    <x v="2"/>
    <n v="12"/>
    <n v="536"/>
    <n v="-1"/>
    <n v="2144"/>
    <n v="-1"/>
    <n v="36.917201518057702"/>
    <n v="-1"/>
    <n v="42.857030960097603"/>
    <n v="-1"/>
    <n v="36.508612388196298"/>
    <n v="-1"/>
    <n v="1.6751845474071001"/>
    <n v="-1"/>
    <x v="11"/>
    <x v="0"/>
    <x v="0"/>
  </r>
  <r>
    <n v="5084"/>
    <n v="3660"/>
    <m/>
    <x v="2"/>
    <n v="12"/>
    <n v="1533"/>
    <n v="-1"/>
    <n v="6132"/>
    <n v="-1"/>
    <n v="32.701206650387398"/>
    <n v="-1"/>
    <n v="115.390398627762"/>
    <n v="-1"/>
    <n v="98.031889856808306"/>
    <n v="-1"/>
    <n v="0.58775643961725499"/>
    <n v="-1"/>
    <x v="11"/>
    <x v="0"/>
    <x v="0"/>
  </r>
  <r>
    <n v="5084"/>
    <n v="4524"/>
    <m/>
    <x v="2"/>
    <n v="12"/>
    <n v="430"/>
    <n v="-1"/>
    <n v="1720"/>
    <n v="-1"/>
    <n v="27.490043437346699"/>
    <n v="-1"/>
    <n v="80.9266952185218"/>
    <n v="-1"/>
    <n v="68.893085371427205"/>
    <n v="-1"/>
    <n v="2.0383991271497801"/>
    <n v="-1"/>
    <x v="11"/>
    <x v="0"/>
    <x v="0"/>
  </r>
  <r>
    <n v="5084"/>
    <n v="4949"/>
    <m/>
    <x v="2"/>
    <n v="12"/>
    <n v="263"/>
    <n v="-1"/>
    <n v="1052"/>
    <n v="-1"/>
    <n v="6.6068075353909901"/>
    <n v="-1"/>
    <n v="104.509432534514"/>
    <n v="-1"/>
    <n v="88.828345049923598"/>
    <n v="-1"/>
    <n v="3.41949030280652"/>
    <n v="-1"/>
    <x v="11"/>
    <x v="0"/>
    <x v="0"/>
  </r>
  <r>
    <n v="5084"/>
    <n v="4950"/>
    <m/>
    <x v="2"/>
    <n v="12"/>
    <n v="1524"/>
    <n v="-1"/>
    <n v="6096"/>
    <n v="-1"/>
    <n v="30.862416030012501"/>
    <n v="-1"/>
    <n v="115.813132112297"/>
    <n v="-1"/>
    <n v="98.381433830203505"/>
    <n v="-1"/>
    <n v="0.59050919183433104"/>
    <n v="-1"/>
    <x v="11"/>
    <x v="0"/>
    <x v="0"/>
  </r>
  <r>
    <n v="5084"/>
    <n v="4951"/>
    <m/>
    <x v="2"/>
    <n v="12"/>
    <n v="1540"/>
    <n v="-1"/>
    <n v="6160"/>
    <n v="-1"/>
    <n v="31.2762282681561"/>
    <n v="-1"/>
    <n v="113.957048198636"/>
    <n v="-1"/>
    <n v="96.810347573592395"/>
    <n v="-1"/>
    <n v="0.584368582941173"/>
    <n v="-1"/>
    <x v="11"/>
    <x v="0"/>
    <x v="0"/>
  </r>
  <r>
    <n v="5084"/>
    <n v="4953"/>
    <m/>
    <x v="2"/>
    <n v="12"/>
    <n v="239"/>
    <n v="-1"/>
    <n v="956"/>
    <n v="-1"/>
    <n v="36.034331853712203"/>
    <n v="-1"/>
    <n v="21.984036319833599"/>
    <n v="-1"/>
    <n v="18.6283502164077"/>
    <n v="-1"/>
    <n v="3.64220292272879"/>
    <n v="-1"/>
    <x v="11"/>
    <x v="0"/>
    <x v="0"/>
  </r>
  <r>
    <n v="5084"/>
    <n v="4954"/>
    <m/>
    <x v="2"/>
    <n v="12"/>
    <n v="73"/>
    <n v="-1"/>
    <n v="292"/>
    <n v="-1"/>
    <n v="45.544635230823999"/>
    <n v="-1"/>
    <n v="6.0074708913581096"/>
    <n v="-1"/>
    <n v="5.6390365592750804"/>
    <n v="-1"/>
    <n v="12.3661767983406"/>
    <n v="-1"/>
    <x v="11"/>
    <x v="0"/>
    <x v="0"/>
  </r>
  <r>
    <n v="5084"/>
    <n v="6357"/>
    <m/>
    <x v="2"/>
    <n v="12"/>
    <n v="211"/>
    <n v="-1"/>
    <n v="844"/>
    <n v="-1"/>
    <n v="42.6028313466444"/>
    <n v="-1"/>
    <n v="19.535971476521901"/>
    <n v="-1"/>
    <n v="16.610001955930901"/>
    <n v="-1"/>
    <n v="4.1488027961369003"/>
    <n v="-1"/>
    <x v="11"/>
    <x v="0"/>
    <x v="0"/>
  </r>
  <r>
    <n v="5084"/>
    <n v="6368"/>
    <m/>
    <x v="2"/>
    <n v="12"/>
    <n v="480"/>
    <n v="-1"/>
    <n v="1920"/>
    <n v="-1"/>
    <n v="13.726422441250101"/>
    <n v="-1"/>
    <n v="105.71903393427399"/>
    <n v="-1"/>
    <n v="90.005607148110698"/>
    <n v="-1"/>
    <n v="1.8753901803084301"/>
    <n v="-1"/>
    <x v="11"/>
    <x v="0"/>
    <x v="0"/>
  </r>
  <r>
    <n v="5084"/>
    <n v="6639"/>
    <m/>
    <x v="2"/>
    <n v="12"/>
    <n v="121"/>
    <n v="-1"/>
    <n v="484"/>
    <n v="-1"/>
    <n v="38.951110804550403"/>
    <n v="-1"/>
    <n v="12.538669566572301"/>
    <n v="-1"/>
    <n v="7.2697866412305903"/>
    <n v="-1"/>
    <n v="7.3832096978462802"/>
    <n v="-1"/>
    <x v="11"/>
    <x v="1"/>
    <x v="0"/>
  </r>
  <r>
    <n v="5084"/>
    <n v="6640"/>
    <m/>
    <x v="2"/>
    <n v="12"/>
    <n v="698"/>
    <n v="-1"/>
    <n v="2792"/>
    <n v="-1"/>
    <n v="13.1533302859968"/>
    <n v="-1"/>
    <n v="149.97537735114"/>
    <n v="-1"/>
    <n v="86.979995567959406"/>
    <n v="-1"/>
    <n v="1.2872207592006499"/>
    <n v="-1"/>
    <x v="11"/>
    <x v="2"/>
    <x v="0"/>
  </r>
  <r>
    <n v="5084"/>
    <n v="6641"/>
    <m/>
    <x v="2"/>
    <n v="12"/>
    <n v="77"/>
    <n v="-1"/>
    <n v="308"/>
    <n v="-1"/>
    <n v="30.3424553245254"/>
    <n v="-1"/>
    <n v="31.877506992927199"/>
    <n v="-1"/>
    <n v="18.423443352732001"/>
    <n v="-1"/>
    <n v="11.585643422987999"/>
    <n v="-1"/>
    <x v="11"/>
    <x v="3"/>
    <x v="0"/>
  </r>
  <r>
    <n v="5084"/>
    <n v="6642"/>
    <m/>
    <x v="2"/>
    <n v="12"/>
    <n v="534"/>
    <n v="-1"/>
    <n v="2136"/>
    <n v="-1"/>
    <n v="35.6921328416759"/>
    <n v="-1"/>
    <n v="48.957594761918202"/>
    <n v="-1"/>
    <n v="28.492964680496598"/>
    <n v="-1"/>
    <n v="1.68065544782915"/>
    <n v="-1"/>
    <x v="11"/>
    <x v="4"/>
    <x v="0"/>
  </r>
  <r>
    <n v="5084"/>
    <n v="6644"/>
    <m/>
    <x v="2"/>
    <n v="12"/>
    <n v="951"/>
    <n v="-1"/>
    <n v="3804"/>
    <n v="-1"/>
    <n v="31.3105932459464"/>
    <n v="-1"/>
    <n v="97.601633173066006"/>
    <n v="-1"/>
    <n v="56.531542904248397"/>
    <n v="-1"/>
    <n v="0.94622233536350298"/>
    <n v="-1"/>
    <x v="11"/>
    <x v="19"/>
    <x v="0"/>
  </r>
  <r>
    <n v="5084"/>
    <n v="6645"/>
    <m/>
    <x v="2"/>
    <n v="12"/>
    <n v="588"/>
    <n v="-1"/>
    <n v="2352"/>
    <n v="-1"/>
    <n v="53.614240706266699"/>
    <n v="-1"/>
    <n v="40.5625160155994"/>
    <n v="-1"/>
    <n v="23.5275702380418"/>
    <n v="-1"/>
    <n v="1.526463557637"/>
    <n v="-1"/>
    <x v="11"/>
    <x v="21"/>
    <x v="0"/>
  </r>
  <r>
    <n v="5084"/>
    <n v="6646"/>
    <m/>
    <x v="2"/>
    <n v="12"/>
    <n v="647"/>
    <n v="-1"/>
    <n v="2588"/>
    <n v="-1"/>
    <n v="44.420154883153501"/>
    <n v="-1"/>
    <n v="54.357548625324903"/>
    <n v="-1"/>
    <n v="31.498680629378399"/>
    <n v="-1"/>
    <n v="1.3887041786905101"/>
    <n v="-1"/>
    <x v="11"/>
    <x v="18"/>
    <x v="0"/>
  </r>
  <r>
    <n v="5084"/>
    <n v="6647"/>
    <m/>
    <x v="2"/>
    <n v="12"/>
    <n v="302"/>
    <n v="-1"/>
    <n v="1208"/>
    <n v="-1"/>
    <n v="54.833512375173299"/>
    <n v="-1"/>
    <n v="22.116919169122699"/>
    <n v="-1"/>
    <n v="12.817473620782099"/>
    <n v="-1"/>
    <n v="2.9629682914267699"/>
    <n v="-1"/>
    <x v="11"/>
    <x v="17"/>
    <x v="0"/>
  </r>
  <r>
    <n v="5084"/>
    <n v="6760"/>
    <m/>
    <x v="2"/>
    <n v="12"/>
    <n v="516"/>
    <n v="-1"/>
    <n v="2064"/>
    <n v="-1"/>
    <n v="11.7170227831951"/>
    <n v="-1"/>
    <n v="143.072019423401"/>
    <n v="-1"/>
    <n v="82.743003949440606"/>
    <n v="-1"/>
    <n v="1.7454255331668"/>
    <n v="-1"/>
    <x v="11"/>
    <x v="16"/>
    <x v="0"/>
  </r>
  <r>
    <n v="5084"/>
    <n v="6761"/>
    <m/>
    <x v="2"/>
    <n v="12"/>
    <n v="1536"/>
    <n v="-1"/>
    <n v="6144"/>
    <n v="-1"/>
    <n v="32.8945800284692"/>
    <n v="-1"/>
    <n v="154.02260503184701"/>
    <n v="-1"/>
    <n v="89.284166041605502"/>
    <n v="-1"/>
    <n v="0.58883275207496999"/>
    <n v="-1"/>
    <x v="11"/>
    <x v="20"/>
    <x v="0"/>
  </r>
  <r>
    <n v="5084"/>
    <n v="6762"/>
    <m/>
    <x v="2"/>
    <n v="12"/>
    <n v="121"/>
    <n v="-1"/>
    <n v="484"/>
    <n v="-1"/>
    <n v="38.951110804550403"/>
    <n v="-1"/>
    <n v="12.538669566572301"/>
    <n v="-1"/>
    <n v="7.2697866412305903"/>
    <n v="-1"/>
    <n v="7.3832096978462802"/>
    <n v="-1"/>
    <x v="11"/>
    <x v="6"/>
    <x v="0"/>
  </r>
  <r>
    <n v="5084"/>
    <n v="6763"/>
    <m/>
    <x v="2"/>
    <n v="12"/>
    <n v="539"/>
    <n v="-1"/>
    <n v="2156"/>
    <n v="-1"/>
    <n v="36.621265105109401"/>
    <n v="-1"/>
    <n v="47.264972052827297"/>
    <n v="-1"/>
    <n v="27.513399926886301"/>
    <n v="-1"/>
    <n v="1.6346461841831601"/>
    <n v="-1"/>
    <x v="11"/>
    <x v="7"/>
    <x v="0"/>
  </r>
  <r>
    <n v="5084"/>
    <n v="6764"/>
    <m/>
    <x v="2"/>
    <n v="12"/>
    <n v="147"/>
    <n v="-1"/>
    <n v="588"/>
    <n v="-1"/>
    <n v="38.789868765648201"/>
    <n v="-1"/>
    <n v="14.701397873618101"/>
    <n v="-1"/>
    <n v="8.5448105478385905"/>
    <n v="-1"/>
    <n v="6.0435926678360996"/>
    <n v="-1"/>
    <x v="11"/>
    <x v="8"/>
    <x v="0"/>
  </r>
  <r>
    <n v="5084"/>
    <n v="6765"/>
    <m/>
    <x v="2"/>
    <n v="12"/>
    <n v="110"/>
    <n v="-1"/>
    <n v="440"/>
    <n v="-1"/>
    <n v="14.9112760078244"/>
    <n v="-1"/>
    <n v="152.356838125232"/>
    <n v="-1"/>
    <n v="88.945257918220605"/>
    <n v="-1"/>
    <n v="8.1670680147904893"/>
    <n v="-1"/>
    <x v="11"/>
    <x v="9"/>
    <x v="0"/>
  </r>
  <r>
    <n v="5084"/>
    <n v="6767"/>
    <m/>
    <x v="2"/>
    <n v="12"/>
    <n v="73"/>
    <n v="-1"/>
    <n v="292"/>
    <n v="-1"/>
    <n v="45.8993142548603"/>
    <n v="-1"/>
    <n v="6.2273302061263802"/>
    <n v="-1"/>
    <n v="3.6007251990921598"/>
    <n v="-1"/>
    <n v="10.8686434367633"/>
    <n v="-1"/>
    <x v="11"/>
    <x v="10"/>
    <x v="0"/>
  </r>
  <r>
    <n v="5084"/>
    <n v="6768"/>
    <m/>
    <x v="2"/>
    <n v="12"/>
    <n v="242"/>
    <n v="-1"/>
    <n v="968"/>
    <n v="-1"/>
    <n v="34.848053833966702"/>
    <n v="-1"/>
    <n v="28.290866397490198"/>
    <n v="-1"/>
    <n v="16.330720499756001"/>
    <n v="-1"/>
    <n v="3.6152557343675502"/>
    <n v="-1"/>
    <x v="11"/>
    <x v="11"/>
    <x v="0"/>
  </r>
  <r>
    <n v="5084"/>
    <n v="6770"/>
    <m/>
    <x v="2"/>
    <n v="12"/>
    <n v="283"/>
    <n v="-1"/>
    <n v="1132"/>
    <n v="-1"/>
    <n v="4.5704589790087597"/>
    <n v="-1"/>
    <n v="169.003215028809"/>
    <n v="-1"/>
    <n v="97.790438486974494"/>
    <n v="-1"/>
    <n v="3.18408432523354"/>
    <n v="-1"/>
    <x v="11"/>
    <x v="15"/>
    <x v="0"/>
  </r>
  <r>
    <n v="5084"/>
    <n v="6775"/>
    <m/>
    <x v="2"/>
    <n v="12"/>
    <n v="120"/>
    <n v="-1"/>
    <n v="480"/>
    <n v="-1"/>
    <n v="38.242254168907301"/>
    <n v="-1"/>
    <n v="12.7169817161898"/>
    <n v="-1"/>
    <n v="7.2998571896189199"/>
    <n v="-1"/>
    <n v="7.4570570555723901"/>
    <n v="-1"/>
    <x v="11"/>
    <x v="12"/>
    <x v="0"/>
  </r>
  <r>
    <n v="5084"/>
    <n v="6776"/>
    <m/>
    <x v="2"/>
    <n v="12"/>
    <n v="147"/>
    <n v="-1"/>
    <n v="588"/>
    <n v="-1"/>
    <n v="38.972784654687104"/>
    <n v="-1"/>
    <n v="14.641309456966299"/>
    <n v="-1"/>
    <n v="8.5098856964181593"/>
    <n v="-1"/>
    <n v="6.0433235881774099"/>
    <n v="-1"/>
    <x v="11"/>
    <x v="13"/>
    <x v="0"/>
  </r>
  <r>
    <n v="5084"/>
    <n v="6777"/>
    <m/>
    <x v="2"/>
    <n v="12"/>
    <n v="241"/>
    <n v="-1"/>
    <n v="964"/>
    <n v="-1"/>
    <n v="36.693936473532098"/>
    <n v="-1"/>
    <n v="24.5827372326494"/>
    <n v="-1"/>
    <n v="14.196391418475001"/>
    <n v="-1"/>
    <n v="3.6020769913858999"/>
    <n v="-1"/>
    <x v="11"/>
    <x v="14"/>
    <x v="0"/>
  </r>
  <r>
    <n v="5084"/>
    <n v="2959"/>
    <m/>
    <x v="2"/>
    <n v="0"/>
    <n v="2770"/>
    <n v="-1"/>
    <n v="923.33333333333303"/>
    <n v="-1"/>
    <n v="46.423981811352299"/>
    <n v="-1"/>
    <n v="19.239685962029899"/>
    <n v="-1"/>
    <n v="16.367404334332701"/>
    <n v="-1"/>
    <n v="3.8730900618706801"/>
    <n v="-1"/>
    <x v="12"/>
    <x v="0"/>
    <x v="0"/>
  </r>
  <r>
    <n v="5084"/>
    <n v="3659"/>
    <m/>
    <x v="2"/>
    <n v="0"/>
    <n v="5997"/>
    <n v="-1"/>
    <n v="1999"/>
    <n v="-1"/>
    <n v="37.872976187785497"/>
    <n v="-1"/>
    <n v="41.752719337329502"/>
    <n v="-1"/>
    <n v="35.499723290433302"/>
    <n v="-1"/>
    <n v="1.79740425945767"/>
    <n v="-1"/>
    <x v="12"/>
    <x v="0"/>
    <x v="0"/>
  </r>
  <r>
    <n v="5084"/>
    <n v="3660"/>
    <m/>
    <x v="2"/>
    <n v="0"/>
    <n v="17458"/>
    <n v="-1"/>
    <n v="5819.3333333333303"/>
    <n v="-1"/>
    <n v="36.370485340193099"/>
    <n v="-1"/>
    <n v="106.033205790005"/>
    <n v="-1"/>
    <n v="90.145761509863306"/>
    <n v="-1"/>
    <n v="0.61884792448500903"/>
    <n v="-1"/>
    <x v="12"/>
    <x v="0"/>
    <x v="0"/>
  </r>
  <r>
    <n v="5084"/>
    <n v="4524"/>
    <m/>
    <x v="2"/>
    <n v="0"/>
    <n v="4844"/>
    <n v="-1"/>
    <n v="1614.6666666666699"/>
    <n v="-1"/>
    <n v="27.145120179092402"/>
    <n v="-1"/>
    <n v="82.098189310985404"/>
    <n v="-1"/>
    <n v="69.806621425898896"/>
    <n v="-1"/>
    <n v="2.1753001653665902"/>
    <n v="-1"/>
    <x v="12"/>
    <x v="0"/>
    <x v="0"/>
  </r>
  <r>
    <n v="5084"/>
    <n v="4949"/>
    <m/>
    <x v="2"/>
    <n v="0"/>
    <n v="4209"/>
    <n v="-1"/>
    <n v="1403"/>
    <n v="-1"/>
    <n v="29.867512103261198"/>
    <n v="-1"/>
    <n v="66.585450232050306"/>
    <n v="-1"/>
    <n v="56.576752204990001"/>
    <n v="-1"/>
    <n v="2.5590462186789802"/>
    <n v="-1"/>
    <x v="12"/>
    <x v="0"/>
    <x v="0"/>
  </r>
  <r>
    <n v="5084"/>
    <n v="4950"/>
    <m/>
    <x v="2"/>
    <n v="0"/>
    <n v="17397"/>
    <n v="-1"/>
    <n v="5799"/>
    <n v="-1"/>
    <n v="34.391212301993498"/>
    <n v="-1"/>
    <n v="106.54033897756101"/>
    <n v="-1"/>
    <n v="90.579361896923203"/>
    <n v="-1"/>
    <n v="0.62097850642664598"/>
    <n v="-1"/>
    <x v="12"/>
    <x v="0"/>
    <x v="0"/>
  </r>
  <r>
    <n v="5084"/>
    <n v="4951"/>
    <m/>
    <x v="2"/>
    <n v="0"/>
    <n v="17519"/>
    <n v="-1"/>
    <n v="5839.6666666666697"/>
    <n v="-1"/>
    <n v="34.724862047518997"/>
    <n v="-1"/>
    <n v="105.905786214561"/>
    <n v="-1"/>
    <n v="90.036558958464397"/>
    <n v="-1"/>
    <n v="0.61657135027007304"/>
    <n v="-1"/>
    <x v="12"/>
    <x v="0"/>
    <x v="0"/>
  </r>
  <r>
    <n v="5084"/>
    <n v="4953"/>
    <m/>
    <x v="2"/>
    <n v="0"/>
    <n v="2731"/>
    <n v="-1"/>
    <n v="910.33333333333303"/>
    <n v="-1"/>
    <n v="36.546924967573901"/>
    <n v="-1"/>
    <n v="22.645029527407601"/>
    <n v="-1"/>
    <n v="19.2543229847386"/>
    <n v="-1"/>
    <n v="3.80934386426796"/>
    <n v="-1"/>
    <x v="12"/>
    <x v="0"/>
    <x v="0"/>
  </r>
  <r>
    <n v="5084"/>
    <n v="4954"/>
    <m/>
    <x v="2"/>
    <n v="0"/>
    <n v="1231"/>
    <n v="-1"/>
    <n v="410.33333333333297"/>
    <n v="-1"/>
    <n v="42.598734094489899"/>
    <n v="-1"/>
    <n v="10.179517121254801"/>
    <n v="-1"/>
    <n v="9.5844388365123301"/>
    <n v="-1"/>
    <n v="8.3677669879929297"/>
    <n v="-1"/>
    <x v="12"/>
    <x v="0"/>
    <x v="0"/>
  </r>
  <r>
    <n v="5084"/>
    <n v="6357"/>
    <m/>
    <x v="2"/>
    <n v="0"/>
    <n v="2473"/>
    <n v="-1"/>
    <n v="824.33333333333303"/>
    <n v="-1"/>
    <n v="43.562535656380497"/>
    <n v="-1"/>
    <n v="18.1287034227352"/>
    <n v="-1"/>
    <n v="15.4174220175597"/>
    <n v="-1"/>
    <n v="4.27218375920918"/>
    <n v="-1"/>
    <x v="12"/>
    <x v="0"/>
    <x v="0"/>
  </r>
  <r>
    <n v="5084"/>
    <n v="6368"/>
    <m/>
    <x v="2"/>
    <n v="0"/>
    <n v="5744"/>
    <n v="-1"/>
    <n v="1914.6666666666699"/>
    <n v="-1"/>
    <n v="25.027606824598902"/>
    <n v="-1"/>
    <n v="72.464622961535397"/>
    <n v="-1"/>
    <n v="61.615558591613301"/>
    <n v="-1"/>
    <n v="1.8712957536367401"/>
    <n v="-1"/>
    <x v="12"/>
    <x v="0"/>
    <x v="0"/>
  </r>
  <r>
    <n v="5084"/>
    <n v="6639"/>
    <m/>
    <x v="2"/>
    <n v="0"/>
    <n v="1283"/>
    <n v="-1"/>
    <n v="427.66666666666703"/>
    <n v="-1"/>
    <n v="39.1369774719128"/>
    <n v="-1"/>
    <n v="11.713998750159201"/>
    <n v="-1"/>
    <n v="6.7896656986683004"/>
    <n v="-1"/>
    <n v="8.3227305883813294"/>
    <n v="-1"/>
    <x v="12"/>
    <x v="1"/>
    <x v="0"/>
  </r>
  <r>
    <n v="5084"/>
    <n v="6640"/>
    <m/>
    <x v="2"/>
    <n v="0"/>
    <n v="8099"/>
    <n v="-1"/>
    <n v="2699.6666666666702"/>
    <n v="-1"/>
    <n v="18.395007898553899"/>
    <n v="-1"/>
    <n v="131.507524831702"/>
    <n v="-1"/>
    <n v="76.299992300382797"/>
    <n v="-1"/>
    <n v="1.3296614137501701"/>
    <n v="-1"/>
    <x v="12"/>
    <x v="2"/>
    <x v="0"/>
  </r>
  <r>
    <n v="5084"/>
    <n v="6641"/>
    <m/>
    <x v="2"/>
    <n v="0"/>
    <n v="1226"/>
    <n v="-1"/>
    <n v="408.66666666666703"/>
    <n v="-1"/>
    <n v="29.438345642297801"/>
    <n v="-1"/>
    <n v="43.219270858088102"/>
    <n v="-1"/>
    <n v="25.070836369742"/>
    <n v="-1"/>
    <n v="8.3842133922191699"/>
    <n v="-1"/>
    <x v="12"/>
    <x v="3"/>
    <x v="0"/>
  </r>
  <r>
    <n v="5084"/>
    <n v="6642"/>
    <m/>
    <x v="2"/>
    <n v="0"/>
    <n v="5987"/>
    <n v="-1"/>
    <n v="1995.6666666666699"/>
    <n v="-1"/>
    <n v="37.350044034528104"/>
    <n v="-1"/>
    <n v="45.082120471780797"/>
    <n v="-1"/>
    <n v="26.1587070974299"/>
    <n v="-1"/>
    <n v="1.80287471381679"/>
    <n v="-1"/>
    <x v="12"/>
    <x v="4"/>
    <x v="0"/>
  </r>
  <r>
    <n v="5084"/>
    <n v="6644"/>
    <m/>
    <x v="2"/>
    <n v="0"/>
    <n v="10762"/>
    <n v="-1"/>
    <n v="3587.3333333333298"/>
    <n v="-1"/>
    <n v="31.651535440825299"/>
    <n v="-1"/>
    <n v="95.033738590678695"/>
    <n v="-1"/>
    <n v="55.121975546899002"/>
    <n v="-1"/>
    <n v="1.00270357531611"/>
    <n v="-1"/>
    <x v="12"/>
    <x v="19"/>
    <x v="0"/>
  </r>
  <r>
    <n v="5084"/>
    <n v="6645"/>
    <m/>
    <x v="2"/>
    <n v="0"/>
    <n v="6612"/>
    <n v="-1"/>
    <n v="2204"/>
    <n v="-1"/>
    <n v="53.545505403259703"/>
    <n v="-1"/>
    <n v="38.509806348551699"/>
    <n v="-1"/>
    <n v="22.3513248127541"/>
    <n v="-1"/>
    <n v="1.62980305398634"/>
    <n v="-1"/>
    <x v="12"/>
    <x v="21"/>
    <x v="0"/>
  </r>
  <r>
    <n v="5084"/>
    <n v="6646"/>
    <m/>
    <x v="2"/>
    <n v="0"/>
    <n v="7502"/>
    <n v="-1"/>
    <n v="2500.6666666666702"/>
    <n v="-1"/>
    <n v="44.639997540189398"/>
    <n v="-1"/>
    <n v="52.8426257678233"/>
    <n v="-1"/>
    <n v="30.6391062109012"/>
    <n v="-1"/>
    <n v="1.4385154236884199"/>
    <n v="-1"/>
    <x v="12"/>
    <x v="18"/>
    <x v="0"/>
  </r>
  <r>
    <n v="5084"/>
    <n v="6647"/>
    <m/>
    <x v="2"/>
    <n v="0"/>
    <n v="3246"/>
    <n v="-1"/>
    <n v="1082"/>
    <n v="-1"/>
    <n v="54.7981151085081"/>
    <n v="-1"/>
    <n v="19.9375151247513"/>
    <n v="-1"/>
    <n v="11.575251590833799"/>
    <n v="-1"/>
    <n v="3.3059492759224902"/>
    <n v="-1"/>
    <x v="12"/>
    <x v="17"/>
    <x v="0"/>
  </r>
  <r>
    <n v="5084"/>
    <n v="6760"/>
    <m/>
    <x v="2"/>
    <n v="0"/>
    <n v="5652"/>
    <n v="-1"/>
    <n v="1884"/>
    <n v="-1"/>
    <n v="16.0900985721509"/>
    <n v="-1"/>
    <n v="120.95746692205699"/>
    <n v="-1"/>
    <n v="70.156254361155604"/>
    <n v="-1"/>
    <n v="1.90957889992202"/>
    <n v="-1"/>
    <x v="12"/>
    <x v="16"/>
    <x v="0"/>
  </r>
  <r>
    <n v="5084"/>
    <n v="6761"/>
    <m/>
    <x v="2"/>
    <n v="0"/>
    <n v="17466"/>
    <n v="-1"/>
    <n v="5822"/>
    <n v="-1"/>
    <n v="36.495537131394897"/>
    <n v="-1"/>
    <n v="135.935609656727"/>
    <n v="-1"/>
    <n v="78.8676181636433"/>
    <n v="-1"/>
    <n v="0.62043732454254596"/>
    <n v="-1"/>
    <x v="12"/>
    <x v="20"/>
    <x v="0"/>
  </r>
  <r>
    <n v="5084"/>
    <n v="6762"/>
    <m/>
    <x v="2"/>
    <n v="0"/>
    <n v="1283"/>
    <n v="-1"/>
    <n v="427.66666666666703"/>
    <n v="-1"/>
    <n v="39.1369774719128"/>
    <n v="-1"/>
    <n v="11.713998750159201"/>
    <n v="-1"/>
    <n v="6.7896656986683004"/>
    <n v="-1"/>
    <n v="8.3227305883813294"/>
    <n v="-1"/>
    <x v="12"/>
    <x v="6"/>
    <x v="0"/>
  </r>
  <r>
    <n v="5084"/>
    <n v="6763"/>
    <m/>
    <x v="2"/>
    <n v="0"/>
    <n v="6008"/>
    <n v="-1"/>
    <n v="2002.6666666666699"/>
    <n v="-1"/>
    <n v="37.1884356845353"/>
    <n v="-1"/>
    <n v="45.896259657629201"/>
    <n v="-1"/>
    <n v="26.6312285551111"/>
    <n v="-1"/>
    <n v="1.7565557868166599"/>
    <n v="-1"/>
    <x v="12"/>
    <x v="7"/>
    <x v="0"/>
  </r>
  <r>
    <n v="5084"/>
    <n v="6764"/>
    <m/>
    <x v="2"/>
    <n v="0"/>
    <n v="1252"/>
    <n v="-1"/>
    <n v="417.33333333333297"/>
    <n v="-1"/>
    <n v="38.8879916336656"/>
    <n v="-1"/>
    <n v="10.747368809371901"/>
    <n v="-1"/>
    <n v="6.2423885261365202"/>
    <n v="-1"/>
    <n v="8.3127665867793592"/>
    <n v="-1"/>
    <x v="12"/>
    <x v="8"/>
    <x v="0"/>
  </r>
  <r>
    <n v="5084"/>
    <n v="6765"/>
    <m/>
    <x v="2"/>
    <n v="0"/>
    <n v="851"/>
    <n v="-1"/>
    <n v="283.66666666666703"/>
    <n v="-1"/>
    <n v="21.405788525276201"/>
    <n v="-1"/>
    <n v="80.819416146843196"/>
    <n v="-1"/>
    <n v="47.051253236093103"/>
    <n v="-1"/>
    <n v="11.8561455598125"/>
    <n v="-1"/>
    <x v="12"/>
    <x v="9"/>
    <x v="0"/>
  </r>
  <r>
    <n v="5084"/>
    <n v="6767"/>
    <m/>
    <x v="2"/>
    <n v="0"/>
    <n v="1231"/>
    <n v="-1"/>
    <n v="410.33333333333297"/>
    <n v="-1"/>
    <n v="45.768243283056897"/>
    <n v="-1"/>
    <n v="8.7766232340086692"/>
    <n v="-1"/>
    <n v="5.0922008647976202"/>
    <n v="-1"/>
    <n v="8.3286919391860597"/>
    <n v="-1"/>
    <x v="12"/>
    <x v="10"/>
    <x v="0"/>
  </r>
  <r>
    <n v="5084"/>
    <n v="6768"/>
    <m/>
    <x v="2"/>
    <n v="0"/>
    <n v="2734"/>
    <n v="-1"/>
    <n v="911.33333333333303"/>
    <n v="-1"/>
    <n v="35.317716582925897"/>
    <n v="-1"/>
    <n v="29.739563132707801"/>
    <n v="-1"/>
    <n v="17.256257411044"/>
    <n v="-1"/>
    <n v="3.8089711782190201"/>
    <n v="-1"/>
    <x v="12"/>
    <x v="11"/>
    <x v="0"/>
  </r>
  <r>
    <n v="5084"/>
    <n v="6770"/>
    <m/>
    <x v="2"/>
    <n v="0"/>
    <n v="4423"/>
    <n v="-1"/>
    <n v="1474.3333333333301"/>
    <n v="-1"/>
    <n v="29.368441177870899"/>
    <n v="-1"/>
    <n v="96.8525296869351"/>
    <n v="-1"/>
    <n v="56.137487844382399"/>
    <n v="-1"/>
    <n v="2.4397452619304398"/>
    <n v="-1"/>
    <x v="12"/>
    <x v="15"/>
    <x v="0"/>
  </r>
  <r>
    <n v="5084"/>
    <n v="6775"/>
    <m/>
    <x v="2"/>
    <n v="0"/>
    <n v="1175"/>
    <n v="-1"/>
    <n v="391.66666666666703"/>
    <n v="-1"/>
    <n v="38.579571888381203"/>
    <n v="-1"/>
    <n v="10.8384398856936"/>
    <n v="-1"/>
    <n v="6.2920849257850602"/>
    <n v="-1"/>
    <n v="9.0565423287669393"/>
    <n v="-1"/>
    <x v="12"/>
    <x v="12"/>
    <x v="0"/>
  </r>
  <r>
    <n v="5084"/>
    <n v="6776"/>
    <m/>
    <x v="2"/>
    <n v="0"/>
    <n v="1252"/>
    <n v="-1"/>
    <n v="417.33333333333297"/>
    <n v="-1"/>
    <n v="38.949408872271803"/>
    <n v="-1"/>
    <n v="10.7310941179159"/>
    <n v="-1"/>
    <n v="6.2328833293126102"/>
    <n v="-1"/>
    <n v="8.3131490250577098"/>
    <n v="-1"/>
    <x v="12"/>
    <x v="13"/>
    <x v="0"/>
  </r>
  <r>
    <n v="5084"/>
    <n v="6777"/>
    <m/>
    <x v="2"/>
    <n v="0"/>
    <n v="2727"/>
    <n v="-1"/>
    <n v="909"/>
    <n v="-1"/>
    <n v="36.671073855925499"/>
    <n v="-1"/>
    <n v="24.1890656673616"/>
    <n v="-1"/>
    <n v="14.037861742272099"/>
    <n v="-1"/>
    <n v="3.85221613473154"/>
    <n v="-1"/>
    <x v="12"/>
    <x v="14"/>
    <x v="0"/>
  </r>
  <r>
    <n v="5082"/>
    <n v="2959"/>
    <m/>
    <x v="2"/>
    <n v="1"/>
    <n v="234"/>
    <n v="-1"/>
    <n v="936"/>
    <n v="-1"/>
    <n v="46.880149792553702"/>
    <n v="-1"/>
    <n v="18.8170566477237"/>
    <n v="-1"/>
    <n v="15.969863952069201"/>
    <n v="-1"/>
    <n v="3.79159262419437"/>
    <n v="-1"/>
    <x v="0"/>
    <x v="0"/>
    <x v="0"/>
  </r>
  <r>
    <n v="5082"/>
    <n v="3659"/>
    <m/>
    <x v="2"/>
    <n v="1"/>
    <n v="392"/>
    <n v="-1"/>
    <n v="1568"/>
    <n v="-1"/>
    <n v="37.846120051762"/>
    <n v="-1"/>
    <n v="34.135371853570497"/>
    <n v="-1"/>
    <n v="29.0497976454851"/>
    <n v="-1"/>
    <n v="2.1565482862696901"/>
    <n v="-1"/>
    <x v="0"/>
    <x v="0"/>
    <x v="0"/>
  </r>
  <r>
    <n v="5082"/>
    <n v="3660"/>
    <m/>
    <x v="2"/>
    <n v="1"/>
    <n v="1186"/>
    <n v="-1"/>
    <n v="4744"/>
    <n v="-1"/>
    <n v="50.914876369588399"/>
    <n v="-1"/>
    <n v="67.455120360292796"/>
    <n v="-1"/>
    <n v="57.363370712204599"/>
    <n v="-1"/>
    <n v="0.75880903494517604"/>
    <n v="-1"/>
    <x v="0"/>
    <x v="0"/>
    <x v="0"/>
  </r>
  <r>
    <n v="5082"/>
    <n v="4524"/>
    <m/>
    <x v="2"/>
    <n v="1"/>
    <n v="325"/>
    <n v="-1"/>
    <n v="1300"/>
    <n v="-1"/>
    <n v="26.213330941373201"/>
    <n v="-1"/>
    <n v="73.519211736840703"/>
    <n v="-1"/>
    <n v="62.606224059982502"/>
    <n v="-1"/>
    <n v="2.7000750930751201"/>
    <n v="-1"/>
    <x v="0"/>
    <x v="0"/>
    <x v="0"/>
  </r>
  <r>
    <n v="5082"/>
    <n v="4949"/>
    <m/>
    <x v="2"/>
    <n v="1"/>
    <n v="425"/>
    <n v="-1"/>
    <n v="1700"/>
    <n v="-1"/>
    <n v="50.060535158767799"/>
    <n v="-1"/>
    <n v="32.031965384871"/>
    <n v="-1"/>
    <n v="27.234443284248801"/>
    <n v="-1"/>
    <n v="2.1205451098336998"/>
    <n v="-1"/>
    <x v="0"/>
    <x v="0"/>
    <x v="0"/>
  </r>
  <r>
    <n v="5082"/>
    <n v="4950"/>
    <m/>
    <x v="2"/>
    <n v="1"/>
    <n v="1168"/>
    <n v="-1"/>
    <n v="4672"/>
    <n v="-1"/>
    <n v="50.5520337291467"/>
    <n v="-1"/>
    <n v="68.720404745909804"/>
    <n v="-1"/>
    <n v="58.437968729802201"/>
    <n v="-1"/>
    <n v="0.76909173702595202"/>
    <n v="-1"/>
    <x v="0"/>
    <x v="0"/>
    <x v="0"/>
  </r>
  <r>
    <n v="5082"/>
    <n v="4951"/>
    <m/>
    <x v="2"/>
    <n v="1"/>
    <n v="1191"/>
    <n v="-1"/>
    <n v="4764"/>
    <n v="-1"/>
    <n v="48.843644404059098"/>
    <n v="-1"/>
    <n v="73.261191025879597"/>
    <n v="-1"/>
    <n v="62.302365718264397"/>
    <n v="-1"/>
    <n v="0.75455987571823302"/>
    <n v="-1"/>
    <x v="0"/>
    <x v="0"/>
    <x v="0"/>
  </r>
  <r>
    <n v="5082"/>
    <n v="4953"/>
    <m/>
    <x v="2"/>
    <n v="1"/>
    <n v="95"/>
    <n v="-1"/>
    <n v="380"/>
    <n v="-1"/>
    <n v="38.387160604524198"/>
    <n v="-1"/>
    <n v="8.6750358841376602"/>
    <n v="-1"/>
    <n v="7.3635019999865303"/>
    <n v="-1"/>
    <n v="8.4720003554956005"/>
    <n v="-1"/>
    <x v="0"/>
    <x v="0"/>
    <x v="0"/>
  </r>
  <r>
    <n v="5082"/>
    <n v="4954"/>
    <m/>
    <x v="2"/>
    <n v="1"/>
    <n v="113"/>
    <n v="-1"/>
    <n v="452"/>
    <n v="-1"/>
    <n v="42.2991601529435"/>
    <n v="-1"/>
    <n v="11.5483854996499"/>
    <n v="-1"/>
    <n v="10.889624782443899"/>
    <n v="-1"/>
    <n v="7.8529574888521303"/>
    <n v="-1"/>
    <x v="0"/>
    <x v="0"/>
    <x v="0"/>
  </r>
  <r>
    <n v="5082"/>
    <n v="6357"/>
    <m/>
    <x v="2"/>
    <n v="1"/>
    <n v="196"/>
    <n v="-1"/>
    <n v="784"/>
    <n v="-1"/>
    <n v="44.567881206688398"/>
    <n v="-1"/>
    <n v="17.097644415531398"/>
    <n v="-1"/>
    <n v="14.546646339518601"/>
    <n v="-1"/>
    <n v="4.36923289722173"/>
    <n v="-1"/>
    <x v="0"/>
    <x v="0"/>
    <x v="0"/>
  </r>
  <r>
    <n v="5082"/>
    <n v="6368"/>
    <m/>
    <x v="2"/>
    <n v="1"/>
    <n v="365"/>
    <n v="-1"/>
    <n v="1460"/>
    <n v="-1"/>
    <n v="33.885445525887398"/>
    <n v="-1"/>
    <n v="37.798239419359902"/>
    <n v="-1"/>
    <n v="32.167670506366498"/>
    <n v="-1"/>
    <n v="2.4476367502112799"/>
    <n v="-1"/>
    <x v="0"/>
    <x v="0"/>
    <x v="0"/>
  </r>
  <r>
    <n v="5082"/>
    <n v="6639"/>
    <m/>
    <x v="2"/>
    <n v="1"/>
    <n v="69"/>
    <n v="-1"/>
    <n v="276"/>
    <n v="-1"/>
    <n v="39.898798059266298"/>
    <n v="-1"/>
    <n v="6.9802149963982902"/>
    <n v="-1"/>
    <n v="4.0633037044511804"/>
    <n v="-1"/>
    <n v="12.609741904564601"/>
    <n v="-1"/>
    <x v="0"/>
    <x v="1"/>
    <x v="0"/>
  </r>
  <r>
    <n v="5082"/>
    <n v="6640"/>
    <m/>
    <x v="2"/>
    <n v="1"/>
    <n v="518"/>
    <n v="-1"/>
    <n v="2072"/>
    <n v="-1"/>
    <n v="43.464149615396899"/>
    <n v="-1"/>
    <n v="42.499340037185597"/>
    <n v="-1"/>
    <n v="24.682216773036401"/>
    <n v="-1"/>
    <n v="1.68463740517297"/>
    <n v="-1"/>
    <x v="0"/>
    <x v="2"/>
    <x v="0"/>
  </r>
  <r>
    <n v="5082"/>
    <n v="6641"/>
    <m/>
    <x v="2"/>
    <n v="1"/>
    <n v="110"/>
    <n v="-1"/>
    <n v="440"/>
    <n v="-1"/>
    <n v="27.077270551760101"/>
    <n v="-1"/>
    <n v="48.392403687010798"/>
    <n v="-1"/>
    <n v="28.132426537607898"/>
    <n v="-1"/>
    <n v="7.3506449400244298"/>
    <n v="-1"/>
    <x v="0"/>
    <x v="3"/>
    <x v="0"/>
  </r>
  <r>
    <n v="5082"/>
    <n v="6642"/>
    <m/>
    <x v="2"/>
    <n v="1"/>
    <n v="384"/>
    <n v="-1"/>
    <n v="1536"/>
    <n v="-1"/>
    <n v="37.820025330305697"/>
    <n v="-1"/>
    <n v="34.231298224300303"/>
    <n v="-1"/>
    <n v="19.879138639409899"/>
    <n v="-1"/>
    <n v="2.3406601587955098"/>
    <n v="-1"/>
    <x v="0"/>
    <x v="4"/>
    <x v="0"/>
  </r>
  <r>
    <n v="5082"/>
    <n v="6644"/>
    <m/>
    <x v="2"/>
    <n v="1"/>
    <n v="724"/>
    <n v="-1"/>
    <n v="2896"/>
    <n v="-1"/>
    <n v="34.3619834285916"/>
    <n v="-1"/>
    <n v="72.503348018946198"/>
    <n v="-1"/>
    <n v="42.027844822894799"/>
    <n v="-1"/>
    <n v="1.2420185812772899"/>
    <n v="-1"/>
    <x v="0"/>
    <x v="19"/>
    <x v="0"/>
  </r>
  <r>
    <n v="5082"/>
    <n v="6645"/>
    <m/>
    <x v="2"/>
    <n v="1"/>
    <n v="419"/>
    <n v="-1"/>
    <n v="1676"/>
    <n v="-1"/>
    <n v="54.947171888507199"/>
    <n v="-1"/>
    <n v="28.200432397709498"/>
    <n v="-1"/>
    <n v="16.4153784607083"/>
    <n v="-1"/>
    <n v="2.1200089444201802"/>
    <n v="-1"/>
    <x v="0"/>
    <x v="21"/>
    <x v="0"/>
  </r>
  <r>
    <n v="5082"/>
    <n v="6646"/>
    <m/>
    <x v="2"/>
    <n v="1"/>
    <n v="527"/>
    <n v="-1"/>
    <n v="2108"/>
    <n v="-1"/>
    <n v="45.394036418618803"/>
    <n v="-1"/>
    <n v="44.131049550321002"/>
    <n v="-1"/>
    <n v="25.617197702553199"/>
    <n v="-1"/>
    <n v="1.70759586482116"/>
    <n v="-1"/>
    <x v="0"/>
    <x v="18"/>
    <x v="0"/>
  </r>
  <r>
    <n v="5082"/>
    <n v="6647"/>
    <m/>
    <x v="2"/>
    <n v="1"/>
    <n v="195"/>
    <n v="-1"/>
    <n v="780"/>
    <n v="-1"/>
    <n v="55.598260077715402"/>
    <n v="-1"/>
    <n v="13.994280004540601"/>
    <n v="-1"/>
    <n v="8.0509885125217409"/>
    <n v="-1"/>
    <n v="4.5792933591363898"/>
    <n v="-1"/>
    <x v="0"/>
    <x v="17"/>
    <x v="0"/>
  </r>
  <r>
    <n v="5082"/>
    <n v="6760"/>
    <m/>
    <x v="2"/>
    <n v="1"/>
    <n v="567"/>
    <n v="-1"/>
    <n v="2268"/>
    <n v="-1"/>
    <n v="44.201750478491803"/>
    <n v="-1"/>
    <n v="47.3187397696895"/>
    <n v="-1"/>
    <n v="27.430788041738001"/>
    <n v="-1"/>
    <n v="1.5852416477593601"/>
    <n v="-1"/>
    <x v="0"/>
    <x v="16"/>
    <x v="0"/>
  </r>
  <r>
    <n v="5082"/>
    <n v="6761"/>
    <m/>
    <x v="2"/>
    <n v="1"/>
    <n v="1187"/>
    <n v="-1"/>
    <n v="4748"/>
    <n v="-1"/>
    <n v="50.748719989800499"/>
    <n v="-1"/>
    <n v="75.779708721560098"/>
    <n v="-1"/>
    <n v="43.987171038828201"/>
    <n v="-1"/>
    <n v="0.75928597151467903"/>
    <n v="-1"/>
    <x v="0"/>
    <x v="20"/>
    <x v="0"/>
  </r>
  <r>
    <n v="5082"/>
    <n v="6762"/>
    <m/>
    <x v="2"/>
    <n v="1"/>
    <n v="69"/>
    <n v="-1"/>
    <n v="276"/>
    <n v="-1"/>
    <n v="39.898798059266298"/>
    <n v="-1"/>
    <n v="6.9802149963982902"/>
    <n v="-1"/>
    <n v="4.0633037044511804"/>
    <n v="-1"/>
    <n v="12.609741904564601"/>
    <n v="-1"/>
    <x v="0"/>
    <x v="6"/>
    <x v="0"/>
  </r>
  <r>
    <n v="5082"/>
    <n v="6763"/>
    <m/>
    <x v="2"/>
    <n v="1"/>
    <n v="403"/>
    <n v="-1"/>
    <n v="1612"/>
    <n v="-1"/>
    <n v="37.4029205664309"/>
    <n v="-1"/>
    <n v="37.957609511646503"/>
    <n v="-1"/>
    <n v="22.053740481718599"/>
    <n v="-1"/>
    <n v="2.1780657020726202"/>
    <n v="-1"/>
    <x v="0"/>
    <x v="7"/>
    <x v="0"/>
  </r>
  <r>
    <n v="5082"/>
    <n v="6764"/>
    <m/>
    <x v="2"/>
    <n v="1"/>
    <n v="81"/>
    <n v="-1"/>
    <n v="324"/>
    <n v="-1"/>
    <n v="39.285791918505502"/>
    <n v="-1"/>
    <n v="8.2812403909908205"/>
    <n v="-1"/>
    <n v="4.7947445240990003"/>
    <n v="-1"/>
    <n v="10.7745956507641"/>
    <n v="-1"/>
    <x v="0"/>
    <x v="8"/>
    <x v="0"/>
  </r>
  <r>
    <n v="5082"/>
    <n v="6765"/>
    <m/>
    <x v="2"/>
    <n v="1"/>
    <n v="63"/>
    <n v="-1"/>
    <n v="252"/>
    <n v="-1"/>
    <n v="23.148163394108501"/>
    <n v="-1"/>
    <n v="57.173102292722"/>
    <n v="-1"/>
    <n v="33.184037118829004"/>
    <n v="-1"/>
    <n v="13.1732692337018"/>
    <n v="-1"/>
    <x v="0"/>
    <x v="9"/>
    <x v="0"/>
  </r>
  <r>
    <n v="5082"/>
    <n v="6767"/>
    <m/>
    <x v="2"/>
    <n v="1"/>
    <n v="125"/>
    <n v="-1"/>
    <n v="500"/>
    <n v="-1"/>
    <n v="46.311566187777302"/>
    <n v="-1"/>
    <n v="10.4769969947123"/>
    <n v="-1"/>
    <n v="6.0783652967188297"/>
    <n v="-1"/>
    <n v="7.2288089831487197"/>
    <n v="-1"/>
    <x v="0"/>
    <x v="10"/>
    <x v="0"/>
  </r>
  <r>
    <n v="5082"/>
    <n v="6768"/>
    <m/>
    <x v="2"/>
    <n v="1"/>
    <n v="95"/>
    <n v="-1"/>
    <n v="380"/>
    <n v="-1"/>
    <n v="38.302164597440402"/>
    <n v="-1"/>
    <n v="8.8129385787386791"/>
    <n v="-1"/>
    <n v="5.1010624819541803"/>
    <n v="-1"/>
    <n v="8.4746099525009093"/>
    <n v="-1"/>
    <x v="0"/>
    <x v="11"/>
    <x v="0"/>
  </r>
  <r>
    <n v="5082"/>
    <n v="6770"/>
    <m/>
    <x v="2"/>
    <n v="1"/>
    <n v="443"/>
    <n v="-1"/>
    <n v="1772"/>
    <n v="-1"/>
    <n v="52.581163858965198"/>
    <n v="-1"/>
    <n v="32.083606458496298"/>
    <n v="-1"/>
    <n v="18.6026520092671"/>
    <n v="-1"/>
    <n v="2.0329474430205101"/>
    <n v="-1"/>
    <x v="0"/>
    <x v="15"/>
    <x v="0"/>
  </r>
  <r>
    <n v="5082"/>
    <n v="6775"/>
    <m/>
    <x v="2"/>
    <n v="1"/>
    <n v="77"/>
    <n v="-1"/>
    <n v="308"/>
    <n v="-1"/>
    <n v="39.404847841015403"/>
    <n v="-1"/>
    <n v="7.9090447539854702"/>
    <n v="-1"/>
    <n v="4.6074742663915602"/>
    <n v="-1"/>
    <n v="11.2236299249896"/>
    <n v="-1"/>
    <x v="0"/>
    <x v="12"/>
    <x v="0"/>
  </r>
  <r>
    <n v="5082"/>
    <n v="6776"/>
    <m/>
    <x v="2"/>
    <n v="1"/>
    <n v="81"/>
    <n v="-1"/>
    <n v="324"/>
    <n v="-1"/>
    <n v="39.434925770896797"/>
    <n v="-1"/>
    <n v="8.2325205867362108"/>
    <n v="-1"/>
    <n v="4.7665363084651302"/>
    <n v="-1"/>
    <n v="10.7776300511442"/>
    <n v="-1"/>
    <x v="0"/>
    <x v="13"/>
    <x v="0"/>
  </r>
  <r>
    <n v="5082"/>
    <n v="6777"/>
    <m/>
    <x v="2"/>
    <n v="1"/>
    <n v="96"/>
    <n v="-1"/>
    <n v="384"/>
    <n v="-1"/>
    <n v="37.895756661417799"/>
    <n v="-1"/>
    <n v="9.2408865225568508"/>
    <n v="-1"/>
    <n v="5.3494767802916803"/>
    <n v="-1"/>
    <n v="9.2350920600590296"/>
    <n v="-1"/>
    <x v="0"/>
    <x v="14"/>
    <x v="0"/>
  </r>
  <r>
    <n v="5082"/>
    <n v="2959"/>
    <m/>
    <x v="2"/>
    <n v="2"/>
    <n v="197"/>
    <n v="-1"/>
    <n v="788"/>
    <n v="-1"/>
    <n v="47.038538526612001"/>
    <n v="-1"/>
    <n v="16.190786783749299"/>
    <n v="-1"/>
    <n v="13.767464325796601"/>
    <n v="-1"/>
    <n v="4.5256421232181401"/>
    <n v="-1"/>
    <x v="1"/>
    <x v="0"/>
    <x v="0"/>
  </r>
  <r>
    <n v="5082"/>
    <n v="3659"/>
    <m/>
    <x v="2"/>
    <n v="2"/>
    <n v="468"/>
    <n v="-1"/>
    <n v="1872"/>
    <n v="-1"/>
    <n v="38.1240565244374"/>
    <n v="-1"/>
    <n v="40.691294698791602"/>
    <n v="-1"/>
    <n v="34.533183592791602"/>
    <n v="-1"/>
    <n v="1.9195004835962199"/>
    <n v="-1"/>
    <x v="1"/>
    <x v="0"/>
    <x v="0"/>
  </r>
  <r>
    <n v="5082"/>
    <n v="3660"/>
    <m/>
    <x v="2"/>
    <n v="2"/>
    <n v="1418"/>
    <n v="-1"/>
    <n v="5672"/>
    <n v="-1"/>
    <n v="40.459218350424898"/>
    <n v="-1"/>
    <n v="96.162458197614399"/>
    <n v="-1"/>
    <n v="81.674222782539104"/>
    <n v="-1"/>
    <n v="0.63480058292847297"/>
    <n v="-1"/>
    <x v="1"/>
    <x v="0"/>
    <x v="0"/>
  </r>
  <r>
    <n v="5082"/>
    <n v="4524"/>
    <m/>
    <x v="2"/>
    <n v="2"/>
    <n v="365"/>
    <n v="-1"/>
    <n v="1460"/>
    <n v="-1"/>
    <n v="27.0201060626767"/>
    <n v="-1"/>
    <n v="81.113518499555099"/>
    <n v="-1"/>
    <n v="68.873621386567507"/>
    <n v="-1"/>
    <n v="2.3969900576924301"/>
    <n v="-1"/>
    <x v="1"/>
    <x v="0"/>
    <x v="0"/>
  </r>
  <r>
    <n v="5082"/>
    <n v="4949"/>
    <m/>
    <x v="2"/>
    <n v="2"/>
    <n v="412"/>
    <n v="-1"/>
    <n v="1648"/>
    <n v="-1"/>
    <n v="49.767571985264198"/>
    <n v="-1"/>
    <n v="30.778528572919502"/>
    <n v="-1"/>
    <n v="26.181044638106201"/>
    <n v="-1"/>
    <n v="2.1748942846019399"/>
    <n v="-1"/>
    <x v="1"/>
    <x v="0"/>
    <x v="0"/>
  </r>
  <r>
    <n v="5082"/>
    <n v="4950"/>
    <m/>
    <x v="2"/>
    <n v="2"/>
    <n v="1397"/>
    <n v="-1"/>
    <n v="5588"/>
    <n v="-1"/>
    <n v="38.981025083809598"/>
    <n v="-1"/>
    <n v="97.009348375655193"/>
    <n v="-1"/>
    <n v="82.401745142515693"/>
    <n v="-1"/>
    <n v="0.64481522723686102"/>
    <n v="-1"/>
    <x v="1"/>
    <x v="0"/>
    <x v="0"/>
  </r>
  <r>
    <n v="5082"/>
    <n v="4951"/>
    <m/>
    <x v="2"/>
    <n v="2"/>
    <n v="1437"/>
    <n v="-1"/>
    <n v="5748"/>
    <n v="-1"/>
    <n v="41.688569468707698"/>
    <n v="-1"/>
    <n v="94.659484021411998"/>
    <n v="-1"/>
    <n v="80.3935477351353"/>
    <n v="-1"/>
    <n v="0.62650496873834505"/>
    <n v="-1"/>
    <x v="1"/>
    <x v="0"/>
    <x v="0"/>
  </r>
  <r>
    <n v="5082"/>
    <n v="4953"/>
    <m/>
    <x v="2"/>
    <n v="2"/>
    <n v="270"/>
    <n v="-1"/>
    <n v="1080"/>
    <n v="-1"/>
    <n v="36.645343756540797"/>
    <n v="-1"/>
    <n v="25.5454557344062"/>
    <n v="-1"/>
    <n v="21.6728712995907"/>
    <n v="-1"/>
    <n v="3.3300477549387701"/>
    <n v="-1"/>
    <x v="1"/>
    <x v="0"/>
    <x v="0"/>
  </r>
  <r>
    <n v="5082"/>
    <n v="4954"/>
    <m/>
    <x v="2"/>
    <n v="2"/>
    <n v="152"/>
    <n v="-1"/>
    <n v="608"/>
    <n v="-1"/>
    <n v="39.627549137687303"/>
    <n v="-1"/>
    <n v="15.955997835523799"/>
    <n v="-1"/>
    <n v="15.0058968516318"/>
    <n v="-1"/>
    <n v="5.8957703367005996"/>
    <n v="-1"/>
    <x v="1"/>
    <x v="0"/>
    <x v="0"/>
  </r>
  <r>
    <n v="5082"/>
    <n v="6357"/>
    <m/>
    <x v="2"/>
    <n v="2"/>
    <n v="250"/>
    <n v="-1"/>
    <n v="1000"/>
    <n v="-1"/>
    <n v="44.373134148374199"/>
    <n v="-1"/>
    <n v="21.2917715934589"/>
    <n v="-1"/>
    <n v="18.103152403256299"/>
    <n v="-1"/>
    <n v="3.6004240454135501"/>
    <n v="-1"/>
    <x v="1"/>
    <x v="0"/>
    <x v="0"/>
  </r>
  <r>
    <n v="5082"/>
    <n v="6368"/>
    <m/>
    <x v="2"/>
    <n v="2"/>
    <n v="468"/>
    <n v="-1"/>
    <n v="1872"/>
    <n v="-1"/>
    <n v="32.101707415448097"/>
    <n v="-1"/>
    <n v="48.6702374448925"/>
    <n v="-1"/>
    <n v="41.342831848982797"/>
    <n v="-1"/>
    <n v="1.92108027103435"/>
    <n v="-1"/>
    <x v="1"/>
    <x v="0"/>
    <x v="0"/>
  </r>
  <r>
    <n v="5082"/>
    <n v="6639"/>
    <m/>
    <x v="2"/>
    <n v="2"/>
    <n v="60"/>
    <n v="-1"/>
    <n v="240"/>
    <n v="-1"/>
    <n v="39.134643053017498"/>
    <n v="-1"/>
    <n v="6.1857291263593499"/>
    <n v="-1"/>
    <n v="3.53376048420508"/>
    <n v="-1"/>
    <n v="14.752735211405"/>
    <n v="-1"/>
    <x v="1"/>
    <x v="1"/>
    <x v="0"/>
  </r>
  <r>
    <n v="5082"/>
    <n v="6640"/>
    <m/>
    <x v="2"/>
    <n v="2"/>
    <n v="728"/>
    <n v="-1"/>
    <n v="2912"/>
    <n v="-1"/>
    <n v="40.992811179909999"/>
    <n v="-1"/>
    <n v="63.552822246236502"/>
    <n v="-1"/>
    <n v="36.855060916402699"/>
    <n v="-1"/>
    <n v="1.2378250210306001"/>
    <n v="-1"/>
    <x v="1"/>
    <x v="2"/>
    <x v="0"/>
  </r>
  <r>
    <n v="5082"/>
    <n v="6641"/>
    <m/>
    <x v="2"/>
    <n v="2"/>
    <n v="143"/>
    <n v="-1"/>
    <n v="572"/>
    <n v="-1"/>
    <n v="32.180546988115097"/>
    <n v="-1"/>
    <n v="47.475566951703598"/>
    <n v="-1"/>
    <n v="27.484266826221699"/>
    <n v="-1"/>
    <n v="6.18415307715805"/>
    <n v="-1"/>
    <x v="1"/>
    <x v="3"/>
    <x v="0"/>
  </r>
  <r>
    <n v="5082"/>
    <n v="6642"/>
    <m/>
    <x v="2"/>
    <n v="2"/>
    <n v="466"/>
    <n v="-1"/>
    <n v="1864"/>
    <n v="-1"/>
    <n v="37.627024059587498"/>
    <n v="-1"/>
    <n v="42.365374626119397"/>
    <n v="-1"/>
    <n v="24.540379797511498"/>
    <n v="-1"/>
    <n v="1.9288914123621701"/>
    <n v="-1"/>
    <x v="1"/>
    <x v="4"/>
    <x v="0"/>
  </r>
  <r>
    <n v="5082"/>
    <n v="6644"/>
    <m/>
    <x v="2"/>
    <n v="2"/>
    <n v="829"/>
    <n v="-1"/>
    <n v="3316"/>
    <n v="-1"/>
    <n v="31.4667425071517"/>
    <n v="-1"/>
    <n v="86.7537859985094"/>
    <n v="-1"/>
    <n v="50.331093817112901"/>
    <n v="-1"/>
    <n v="1.08612428480706"/>
    <n v="-1"/>
    <x v="1"/>
    <x v="19"/>
    <x v="0"/>
  </r>
  <r>
    <n v="5082"/>
    <n v="6645"/>
    <m/>
    <x v="2"/>
    <n v="2"/>
    <n v="516"/>
    <n v="-1"/>
    <n v="2064"/>
    <n v="-1"/>
    <n v="53.443347158791802"/>
    <n v="-1"/>
    <n v="36.149609426128002"/>
    <n v="-1"/>
    <n v="20.938728209547499"/>
    <n v="-1"/>
    <n v="1.72370682880763"/>
    <n v="-1"/>
    <x v="1"/>
    <x v="21"/>
    <x v="0"/>
  </r>
  <r>
    <n v="5082"/>
    <n v="6646"/>
    <m/>
    <x v="2"/>
    <n v="2"/>
    <n v="580"/>
    <n v="-1"/>
    <n v="2320"/>
    <n v="-1"/>
    <n v="45.016566711731897"/>
    <n v="-1"/>
    <n v="48.721734361165304"/>
    <n v="-1"/>
    <n v="28.2912544461471"/>
    <n v="-1"/>
    <n v="1.55028403502257"/>
    <n v="-1"/>
    <x v="1"/>
    <x v="18"/>
    <x v="0"/>
  </r>
  <r>
    <n v="5082"/>
    <n v="6647"/>
    <m/>
    <x v="2"/>
    <n v="2"/>
    <n v="245"/>
    <n v="-1"/>
    <n v="980"/>
    <n v="-1"/>
    <n v="55.186921474414802"/>
    <n v="-1"/>
    <n v="17.661577440392499"/>
    <n v="-1"/>
    <n v="10.2519711042672"/>
    <n v="-1"/>
    <n v="3.6785731701410098"/>
    <n v="-1"/>
    <x v="1"/>
    <x v="17"/>
    <x v="0"/>
  </r>
  <r>
    <n v="5082"/>
    <n v="6760"/>
    <m/>
    <x v="2"/>
    <n v="2"/>
    <n v="440"/>
    <n v="-1"/>
    <n v="1760"/>
    <n v="-1"/>
    <n v="17.788488647818699"/>
    <n v="-1"/>
    <n v="103.211506915824"/>
    <n v="-1"/>
    <n v="59.837378365304502"/>
    <n v="-1"/>
    <n v="2.03859618152691"/>
    <n v="-1"/>
    <x v="1"/>
    <x v="16"/>
    <x v="0"/>
  </r>
  <r>
    <n v="5082"/>
    <n v="6761"/>
    <m/>
    <x v="2"/>
    <n v="2"/>
    <n v="1418"/>
    <n v="-1"/>
    <n v="5672"/>
    <n v="-1"/>
    <n v="40.792589476944897"/>
    <n v="-1"/>
    <n v="111.34090155464401"/>
    <n v="-1"/>
    <n v="64.501041486974898"/>
    <n v="-1"/>
    <n v="0.63586308985065798"/>
    <n v="-1"/>
    <x v="1"/>
    <x v="20"/>
    <x v="0"/>
  </r>
  <r>
    <n v="5082"/>
    <n v="6762"/>
    <m/>
    <x v="2"/>
    <n v="2"/>
    <n v="60"/>
    <n v="-1"/>
    <n v="240"/>
    <n v="-1"/>
    <n v="39.134643053017498"/>
    <n v="-1"/>
    <n v="6.1857291263593499"/>
    <n v="-1"/>
    <n v="3.53376048420508"/>
    <n v="-1"/>
    <n v="14.752735211405"/>
    <n v="-1"/>
    <x v="1"/>
    <x v="6"/>
    <x v="0"/>
  </r>
  <r>
    <n v="5082"/>
    <n v="6763"/>
    <m/>
    <x v="2"/>
    <n v="2"/>
    <n v="464"/>
    <n v="-1"/>
    <n v="1856"/>
    <n v="-1"/>
    <n v="37.345693206113303"/>
    <n v="-1"/>
    <n v="42.292189555540602"/>
    <n v="-1"/>
    <n v="24.472426053315999"/>
    <n v="-1"/>
    <n v="1.9135587339493201"/>
    <n v="-1"/>
    <x v="1"/>
    <x v="7"/>
    <x v="0"/>
  </r>
  <r>
    <n v="5082"/>
    <n v="6764"/>
    <m/>
    <x v="2"/>
    <n v="2"/>
    <n v="107"/>
    <n v="-1"/>
    <n v="428"/>
    <n v="-1"/>
    <n v="39.585886783755903"/>
    <n v="-1"/>
    <n v="10.3844013189339"/>
    <n v="-1"/>
    <n v="6.0390188071315496"/>
    <n v="-1"/>
    <n v="8.0636807957731804"/>
    <n v="-1"/>
    <x v="1"/>
    <x v="8"/>
    <x v="0"/>
  </r>
  <r>
    <n v="5082"/>
    <n v="6765"/>
    <m/>
    <x v="2"/>
    <n v="2"/>
    <n v="58"/>
    <n v="-1"/>
    <n v="232"/>
    <n v="-1"/>
    <n v="24.476240229123"/>
    <n v="-1"/>
    <n v="48.2289795156126"/>
    <n v="-1"/>
    <n v="27.995279486574301"/>
    <n v="-1"/>
    <n v="12.598695118727299"/>
    <n v="-1"/>
    <x v="1"/>
    <x v="9"/>
    <x v="0"/>
  </r>
  <r>
    <n v="5082"/>
    <n v="6767"/>
    <m/>
    <x v="2"/>
    <n v="2"/>
    <n v="140"/>
    <n v="-1"/>
    <n v="560"/>
    <n v="-1"/>
    <n v="44.938179553643899"/>
    <n v="-1"/>
    <n v="11.595034863899301"/>
    <n v="-1"/>
    <n v="6.7211690544193496"/>
    <n v="-1"/>
    <n v="6.3811691058442896"/>
    <n v="-1"/>
    <x v="1"/>
    <x v="10"/>
    <x v="0"/>
  </r>
  <r>
    <n v="5082"/>
    <n v="6768"/>
    <m/>
    <x v="2"/>
    <n v="2"/>
    <n v="273"/>
    <n v="-1"/>
    <n v="1092"/>
    <n v="-1"/>
    <n v="35.354014873223299"/>
    <n v="-1"/>
    <n v="34.697566083595497"/>
    <n v="-1"/>
    <n v="20.072188343246399"/>
    <n v="-1"/>
    <n v="3.3040566737283301"/>
    <n v="-1"/>
    <x v="1"/>
    <x v="11"/>
    <x v="0"/>
  </r>
  <r>
    <n v="5082"/>
    <n v="6770"/>
    <m/>
    <x v="2"/>
    <n v="2"/>
    <n v="432"/>
    <n v="-1"/>
    <n v="1728"/>
    <n v="-1"/>
    <n v="52.027515604546302"/>
    <n v="-1"/>
    <n v="31.543629036971101"/>
    <n v="-1"/>
    <n v="18.324689003213699"/>
    <n v="-1"/>
    <n v="2.0837002220005099"/>
    <n v="-1"/>
    <x v="1"/>
    <x v="15"/>
    <x v="0"/>
  </r>
  <r>
    <n v="5082"/>
    <n v="6775"/>
    <m/>
    <x v="2"/>
    <n v="2"/>
    <n v="75"/>
    <n v="-1"/>
    <n v="300"/>
    <n v="-1"/>
    <n v="38.196737017519503"/>
    <n v="-1"/>
    <n v="7.9494602783515296"/>
    <n v="-1"/>
    <n v="4.5946497829783501"/>
    <n v="-1"/>
    <n v="11.9992485172843"/>
    <n v="-1"/>
    <x v="1"/>
    <x v="12"/>
    <x v="0"/>
  </r>
  <r>
    <n v="5082"/>
    <n v="6776"/>
    <m/>
    <x v="2"/>
    <n v="2"/>
    <n v="107"/>
    <n v="-1"/>
    <n v="428"/>
    <n v="-1"/>
    <n v="39.524741160760598"/>
    <n v="-1"/>
    <n v="10.412595221665001"/>
    <n v="-1"/>
    <n v="6.05541489041169"/>
    <n v="-1"/>
    <n v="8.0641490720013103"/>
    <n v="-1"/>
    <x v="1"/>
    <x v="13"/>
    <x v="0"/>
  </r>
  <r>
    <n v="5082"/>
    <n v="6777"/>
    <m/>
    <x v="2"/>
    <n v="2"/>
    <n v="248"/>
    <n v="-1"/>
    <n v="992"/>
    <n v="-1"/>
    <n v="36.7493821475339"/>
    <n v="-1"/>
    <n v="23.3867168243967"/>
    <n v="-1"/>
    <n v="13.551972604706499"/>
    <n v="-1"/>
    <n v="3.2719304815696999"/>
    <n v="-1"/>
    <x v="1"/>
    <x v="14"/>
    <x v="0"/>
  </r>
  <r>
    <n v="5082"/>
    <n v="2959"/>
    <m/>
    <x v="2"/>
    <n v="3"/>
    <n v="225"/>
    <n v="-1"/>
    <n v="900"/>
    <n v="-1"/>
    <n v="46.527598572204901"/>
    <n v="-1"/>
    <n v="18.549938751676802"/>
    <n v="-1"/>
    <n v="15.752389201463901"/>
    <n v="-1"/>
    <n v="3.9907238089407402"/>
    <n v="-1"/>
    <x v="2"/>
    <x v="0"/>
    <x v="0"/>
  </r>
  <r>
    <n v="5082"/>
    <n v="3659"/>
    <m/>
    <x v="2"/>
    <n v="3"/>
    <n v="486"/>
    <n v="-1"/>
    <n v="1944"/>
    <n v="-1"/>
    <n v="38.1138745526126"/>
    <n v="-1"/>
    <n v="41.811228604939302"/>
    <n v="-1"/>
    <n v="35.596204315404599"/>
    <n v="-1"/>
    <n v="1.8304931949535299"/>
    <n v="-1"/>
    <x v="2"/>
    <x v="0"/>
    <x v="0"/>
  </r>
  <r>
    <n v="5082"/>
    <n v="3660"/>
    <m/>
    <x v="2"/>
    <n v="3"/>
    <n v="1460"/>
    <n v="-1"/>
    <n v="5840"/>
    <n v="-1"/>
    <n v="35.894463048328603"/>
    <n v="-1"/>
    <n v="107.825564002695"/>
    <n v="-1"/>
    <n v="91.648777545084599"/>
    <n v="-1"/>
    <n v="0.61699070714152005"/>
    <n v="-1"/>
    <x v="2"/>
    <x v="0"/>
    <x v="0"/>
  </r>
  <r>
    <n v="5082"/>
    <n v="4524"/>
    <m/>
    <x v="2"/>
    <n v="3"/>
    <n v="378"/>
    <n v="-1"/>
    <n v="1512"/>
    <n v="-1"/>
    <n v="25.905191815667902"/>
    <n v="-1"/>
    <n v="90.973499773514703"/>
    <n v="-1"/>
    <n v="77.395808273986205"/>
    <n v="-1"/>
    <n v="2.2899174805848599"/>
    <n v="-1"/>
    <x v="2"/>
    <x v="0"/>
    <x v="0"/>
  </r>
  <r>
    <n v="5082"/>
    <n v="4949"/>
    <m/>
    <x v="2"/>
    <n v="3"/>
    <n v="381"/>
    <n v="-1"/>
    <n v="1524"/>
    <n v="-1"/>
    <n v="49.425808874897903"/>
    <n v="-1"/>
    <n v="29.1529800752993"/>
    <n v="-1"/>
    <n v="24.824094904887399"/>
    <n v="-1"/>
    <n v="2.3559078884307598"/>
    <n v="-1"/>
    <x v="2"/>
    <x v="0"/>
    <x v="0"/>
  </r>
  <r>
    <n v="5082"/>
    <n v="4950"/>
    <m/>
    <x v="2"/>
    <n v="3"/>
    <n v="1462"/>
    <n v="-1"/>
    <n v="5848"/>
    <n v="-1"/>
    <n v="33.7442597257918"/>
    <n v="-1"/>
    <n v="109.62148218092"/>
    <n v="-1"/>
    <n v="93.146381601765796"/>
    <n v="-1"/>
    <n v="0.61588612087259897"/>
    <n v="-1"/>
    <x v="2"/>
    <x v="0"/>
    <x v="0"/>
  </r>
  <r>
    <n v="5082"/>
    <n v="4951"/>
    <m/>
    <x v="2"/>
    <n v="3"/>
    <n v="1465"/>
    <n v="-1"/>
    <n v="5860"/>
    <n v="-1"/>
    <n v="39.631755883883699"/>
    <n v="-1"/>
    <n v="98.695302225775194"/>
    <n v="-1"/>
    <n v="83.889796731637901"/>
    <n v="-1"/>
    <n v="0.61488506571047397"/>
    <n v="-1"/>
    <x v="2"/>
    <x v="0"/>
    <x v="0"/>
  </r>
  <r>
    <n v="5082"/>
    <n v="4953"/>
    <m/>
    <x v="2"/>
    <n v="3"/>
    <n v="250"/>
    <n v="-1"/>
    <n v="1000"/>
    <n v="-1"/>
    <n v="36.3800989289944"/>
    <n v="-1"/>
    <n v="23.180163742443298"/>
    <n v="-1"/>
    <n v="19.6953475647333"/>
    <n v="-1"/>
    <n v="3.5030562730132302"/>
    <n v="-1"/>
    <x v="2"/>
    <x v="0"/>
    <x v="0"/>
  </r>
  <r>
    <n v="5082"/>
    <n v="4954"/>
    <m/>
    <x v="2"/>
    <n v="3"/>
    <n v="129"/>
    <n v="-1"/>
    <n v="516"/>
    <n v="-1"/>
    <n v="38.344476896722902"/>
    <n v="-1"/>
    <n v="15.052113245555899"/>
    <n v="-1"/>
    <n v="14.1343264592564"/>
    <n v="-1"/>
    <n v="6.7272892704782699"/>
    <n v="-1"/>
    <x v="2"/>
    <x v="0"/>
    <x v="0"/>
  </r>
  <r>
    <n v="5082"/>
    <n v="6357"/>
    <m/>
    <x v="2"/>
    <n v="3"/>
    <n v="222"/>
    <n v="-1"/>
    <n v="888"/>
    <n v="-1"/>
    <n v="43.546477419089697"/>
    <n v="-1"/>
    <n v="19.4399746546001"/>
    <n v="-1"/>
    <n v="16.534134024797901"/>
    <n v="-1"/>
    <n v="3.9338143500674398"/>
    <n v="-1"/>
    <x v="2"/>
    <x v="0"/>
    <x v="0"/>
  </r>
  <r>
    <n v="5082"/>
    <n v="6368"/>
    <m/>
    <x v="2"/>
    <n v="3"/>
    <n v="490"/>
    <n v="-1"/>
    <n v="1960"/>
    <n v="-1"/>
    <n v="31.127729081278499"/>
    <n v="-1"/>
    <n v="53.181716172795902"/>
    <n v="-1"/>
    <n v="45.257498710287997"/>
    <n v="-1"/>
    <n v="1.83483948972998"/>
    <n v="-1"/>
    <x v="2"/>
    <x v="0"/>
    <x v="0"/>
  </r>
  <r>
    <n v="5082"/>
    <n v="6639"/>
    <m/>
    <x v="2"/>
    <n v="3"/>
    <n v="61"/>
    <n v="-1"/>
    <n v="244"/>
    <n v="-1"/>
    <n v="39.096822185542798"/>
    <n v="-1"/>
    <n v="6.3013169118866204"/>
    <n v="-1"/>
    <n v="3.6426379273678302"/>
    <n v="-1"/>
    <n v="14.446030698825901"/>
    <n v="-1"/>
    <x v="2"/>
    <x v="1"/>
    <x v="0"/>
  </r>
  <r>
    <n v="5082"/>
    <n v="6640"/>
    <m/>
    <x v="2"/>
    <n v="3"/>
    <n v="709"/>
    <n v="-1"/>
    <n v="2836"/>
    <n v="-1"/>
    <n v="41.7077797449966"/>
    <n v="-1"/>
    <n v="61.384745544154597"/>
    <n v="-1"/>
    <n v="35.611257741029803"/>
    <n v="-1"/>
    <n v="1.26723812902815"/>
    <n v="-1"/>
    <x v="2"/>
    <x v="2"/>
    <x v="0"/>
  </r>
  <r>
    <n v="5082"/>
    <n v="6641"/>
    <m/>
    <x v="2"/>
    <n v="3"/>
    <n v="131"/>
    <n v="-1"/>
    <n v="524"/>
    <n v="-1"/>
    <n v="29.275993053128399"/>
    <n v="-1"/>
    <n v="55.638764419274601"/>
    <n v="-1"/>
    <n v="32.137037358487902"/>
    <n v="-1"/>
    <n v="6.6663816042228996"/>
    <n v="-1"/>
    <x v="2"/>
    <x v="3"/>
    <x v="0"/>
  </r>
  <r>
    <n v="5082"/>
    <n v="6642"/>
    <m/>
    <x v="2"/>
    <n v="3"/>
    <n v="491"/>
    <n v="-1"/>
    <n v="1964"/>
    <n v="-1"/>
    <n v="37.9289586901997"/>
    <n v="-1"/>
    <n v="44.477751759943501"/>
    <n v="-1"/>
    <n v="25.845963429216699"/>
    <n v="-1"/>
    <n v="1.83607257075403"/>
    <n v="-1"/>
    <x v="2"/>
    <x v="4"/>
    <x v="0"/>
  </r>
  <r>
    <n v="5082"/>
    <n v="6644"/>
    <m/>
    <x v="2"/>
    <n v="3"/>
    <n v="882"/>
    <n v="-1"/>
    <n v="3528"/>
    <n v="-1"/>
    <n v="31.641168303466401"/>
    <n v="-1"/>
    <n v="94.449687802454207"/>
    <n v="-1"/>
    <n v="54.698504285774099"/>
    <n v="-1"/>
    <n v="1.01974689972035"/>
    <n v="-1"/>
    <x v="2"/>
    <x v="19"/>
    <x v="0"/>
  </r>
  <r>
    <n v="5082"/>
    <n v="6645"/>
    <m/>
    <x v="2"/>
    <n v="3"/>
    <n v="605"/>
    <n v="-1"/>
    <n v="2420"/>
    <n v="-1"/>
    <n v="53.348440614291299"/>
    <n v="-1"/>
    <n v="41.558760698093799"/>
    <n v="-1"/>
    <n v="24.1170360650848"/>
    <n v="-1"/>
    <n v="1.4897954160992399"/>
    <n v="-1"/>
    <x v="2"/>
    <x v="21"/>
    <x v="0"/>
  </r>
  <r>
    <n v="5082"/>
    <n v="6646"/>
    <m/>
    <x v="2"/>
    <n v="3"/>
    <n v="625"/>
    <n v="-1"/>
    <n v="2500"/>
    <n v="-1"/>
    <n v="45.040992807214302"/>
    <n v="-1"/>
    <n v="52.526199116386799"/>
    <n v="-1"/>
    <n v="30.434613868463298"/>
    <n v="-1"/>
    <n v="1.43407856905161"/>
    <n v="-1"/>
    <x v="2"/>
    <x v="18"/>
    <x v="0"/>
  </r>
  <r>
    <n v="5082"/>
    <n v="6647"/>
    <m/>
    <x v="2"/>
    <n v="3"/>
    <n v="258"/>
    <n v="-1"/>
    <n v="1032"/>
    <n v="-1"/>
    <n v="55.128494194717298"/>
    <n v="-1"/>
    <n v="18.489422762057298"/>
    <n v="-1"/>
    <n v="10.690184377147499"/>
    <n v="-1"/>
    <n v="3.47195414364512"/>
    <n v="-1"/>
    <x v="2"/>
    <x v="17"/>
    <x v="0"/>
  </r>
  <r>
    <n v="5082"/>
    <n v="6760"/>
    <m/>
    <x v="2"/>
    <n v="3"/>
    <n v="431"/>
    <n v="-1"/>
    <n v="1724"/>
    <n v="-1"/>
    <n v="14.672577359819901"/>
    <n v="-1"/>
    <n v="110.97454935978899"/>
    <n v="-1"/>
    <n v="64.419286941574896"/>
    <n v="-1"/>
    <n v="2.09182587294623"/>
    <n v="-1"/>
    <x v="2"/>
    <x v="16"/>
    <x v="0"/>
  </r>
  <r>
    <n v="5082"/>
    <n v="6761"/>
    <m/>
    <x v="2"/>
    <n v="3"/>
    <n v="1464"/>
    <n v="-1"/>
    <n v="5856"/>
    <n v="-1"/>
    <n v="36.220272751127901"/>
    <n v="-1"/>
    <n v="131.83605865835699"/>
    <n v="-1"/>
    <n v="76.465532902873093"/>
    <n v="-1"/>
    <n v="0.61827497605416903"/>
    <n v="-1"/>
    <x v="2"/>
    <x v="20"/>
    <x v="0"/>
  </r>
  <r>
    <n v="5082"/>
    <n v="6762"/>
    <m/>
    <x v="2"/>
    <n v="3"/>
    <n v="61"/>
    <n v="-1"/>
    <n v="244"/>
    <n v="-1"/>
    <n v="39.096822185542798"/>
    <n v="-1"/>
    <n v="6.3013169118866204"/>
    <n v="-1"/>
    <n v="3.6426379273678302"/>
    <n v="-1"/>
    <n v="14.446030698825901"/>
    <n v="-1"/>
    <x v="2"/>
    <x v="6"/>
    <x v="0"/>
  </r>
  <r>
    <n v="5082"/>
    <n v="6763"/>
    <m/>
    <x v="2"/>
    <n v="3"/>
    <n v="485"/>
    <n v="-1"/>
    <n v="1940"/>
    <n v="-1"/>
    <n v="37.354112596173003"/>
    <n v="-1"/>
    <n v="44.118036977105398"/>
    <n v="-1"/>
    <n v="25.655243593978302"/>
    <n v="-1"/>
    <n v="1.78262770253356"/>
    <n v="-1"/>
    <x v="2"/>
    <x v="7"/>
    <x v="0"/>
  </r>
  <r>
    <n v="5082"/>
    <n v="6764"/>
    <m/>
    <x v="2"/>
    <n v="3"/>
    <n v="103"/>
    <n v="-1"/>
    <n v="412"/>
    <n v="-1"/>
    <n v="38.817882747683498"/>
    <n v="-1"/>
    <n v="10.2861809750836"/>
    <n v="-1"/>
    <n v="6.0029258026340599"/>
    <n v="-1"/>
    <n v="8.6735915676059498"/>
    <n v="-1"/>
    <x v="2"/>
    <x v="8"/>
    <x v="0"/>
  </r>
  <r>
    <n v="5082"/>
    <n v="6765"/>
    <m/>
    <x v="2"/>
    <n v="3"/>
    <n v="85"/>
    <n v="-1"/>
    <n v="340"/>
    <n v="-1"/>
    <n v="21.771637269188901"/>
    <n v="-1"/>
    <n v="68.405165378337401"/>
    <n v="-1"/>
    <n v="39.576194303462202"/>
    <n v="-1"/>
    <n v="9.4694518442380797"/>
    <n v="-1"/>
    <x v="2"/>
    <x v="9"/>
    <x v="0"/>
  </r>
  <r>
    <n v="5082"/>
    <n v="6767"/>
    <m/>
    <x v="2"/>
    <n v="3"/>
    <n v="126"/>
    <n v="-1"/>
    <n v="504"/>
    <n v="-1"/>
    <n v="45.703387257498299"/>
    <n v="-1"/>
    <n v="10.3690656088141"/>
    <n v="-1"/>
    <n v="5.9912695201704498"/>
    <n v="-1"/>
    <n v="6.6193122433328204"/>
    <n v="-1"/>
    <x v="2"/>
    <x v="10"/>
    <x v="0"/>
  </r>
  <r>
    <n v="5082"/>
    <n v="6768"/>
    <m/>
    <x v="2"/>
    <n v="3"/>
    <n v="247"/>
    <n v="-1"/>
    <n v="988"/>
    <n v="-1"/>
    <n v="35.557994424289703"/>
    <n v="-1"/>
    <n v="26.313067070812199"/>
    <n v="-1"/>
    <n v="15.250646348571999"/>
    <n v="-1"/>
    <n v="3.5257898118801001"/>
    <n v="-1"/>
    <x v="2"/>
    <x v="11"/>
    <x v="0"/>
  </r>
  <r>
    <n v="5082"/>
    <n v="6770"/>
    <m/>
    <x v="2"/>
    <n v="3"/>
    <n v="421"/>
    <n v="-1"/>
    <n v="1684"/>
    <n v="-1"/>
    <n v="51.024635783614599"/>
    <n v="-1"/>
    <n v="31.124731782476999"/>
    <n v="-1"/>
    <n v="18.093275785716799"/>
    <n v="-1"/>
    <n v="2.12671370048704"/>
    <n v="-1"/>
    <x v="2"/>
    <x v="15"/>
    <x v="0"/>
  </r>
  <r>
    <n v="5082"/>
    <n v="6775"/>
    <m/>
    <x v="2"/>
    <n v="3"/>
    <n v="92"/>
    <n v="-1"/>
    <n v="368"/>
    <n v="-1"/>
    <n v="39.063126474322999"/>
    <n v="-1"/>
    <n v="9.5232316259681404"/>
    <n v="-1"/>
    <n v="5.5230792682375798"/>
    <n v="-1"/>
    <n v="9.7131674334740303"/>
    <n v="-1"/>
    <x v="2"/>
    <x v="12"/>
    <x v="0"/>
  </r>
  <r>
    <n v="5082"/>
    <n v="6776"/>
    <m/>
    <x v="2"/>
    <n v="3"/>
    <n v="103"/>
    <n v="-1"/>
    <n v="412"/>
    <n v="-1"/>
    <n v="38.810760144463202"/>
    <n v="-1"/>
    <n v="10.194650503426301"/>
    <n v="-1"/>
    <n v="5.9495094150195103"/>
    <n v="-1"/>
    <n v="8.6730542557369592"/>
    <n v="-1"/>
    <x v="2"/>
    <x v="13"/>
    <x v="0"/>
  </r>
  <r>
    <n v="5082"/>
    <n v="6777"/>
    <m/>
    <x v="2"/>
    <n v="3"/>
    <n v="262"/>
    <n v="-1"/>
    <n v="1048"/>
    <n v="-1"/>
    <n v="37.804365864739403"/>
    <n v="-1"/>
    <n v="25.379312437245499"/>
    <n v="-1"/>
    <n v="14.687270613909"/>
    <n v="-1"/>
    <n v="3.43657095838374"/>
    <n v="-1"/>
    <x v="2"/>
    <x v="14"/>
    <x v="0"/>
  </r>
  <r>
    <n v="5082"/>
    <n v="2959"/>
    <m/>
    <x v="2"/>
    <n v="4"/>
    <n v="213"/>
    <n v="-1"/>
    <n v="852"/>
    <n v="-1"/>
    <n v="46.170567826927602"/>
    <n v="-1"/>
    <n v="17.489774345710099"/>
    <n v="-1"/>
    <n v="14.8540888420115"/>
    <n v="-1"/>
    <n v="4.2371001513903002"/>
    <n v="-1"/>
    <x v="3"/>
    <x v="0"/>
    <x v="0"/>
  </r>
  <r>
    <n v="5082"/>
    <n v="3659"/>
    <m/>
    <x v="2"/>
    <n v="4"/>
    <n v="482"/>
    <n v="-1"/>
    <n v="1928"/>
    <n v="-1"/>
    <n v="37.892774233629801"/>
    <n v="-1"/>
    <n v="42.686179237019203"/>
    <n v="-1"/>
    <n v="36.115123178351503"/>
    <n v="-1"/>
    <n v="1.86607327860754"/>
    <n v="-1"/>
    <x v="3"/>
    <x v="0"/>
    <x v="0"/>
  </r>
  <r>
    <n v="5082"/>
    <n v="3660"/>
    <m/>
    <x v="2"/>
    <n v="4"/>
    <n v="1448"/>
    <n v="-1"/>
    <n v="5792"/>
    <n v="-1"/>
    <n v="36.093092436412597"/>
    <n v="-1"/>
    <n v="105.58197923732899"/>
    <n v="-1"/>
    <n v="89.734161959523306"/>
    <n v="-1"/>
    <n v="0.62190460744708098"/>
    <n v="-1"/>
    <x v="3"/>
    <x v="0"/>
    <x v="0"/>
  </r>
  <r>
    <n v="5082"/>
    <n v="4524"/>
    <m/>
    <x v="2"/>
    <n v="4"/>
    <n v="410"/>
    <n v="-1"/>
    <n v="1640"/>
    <n v="-1"/>
    <n v="27.031173093682799"/>
    <n v="-1"/>
    <n v="80.908973000324394"/>
    <n v="-1"/>
    <n v="68.460024880981805"/>
    <n v="-1"/>
    <n v="2.1373945853568701"/>
    <n v="-1"/>
    <x v="3"/>
    <x v="0"/>
    <x v="0"/>
  </r>
  <r>
    <n v="5082"/>
    <n v="4949"/>
    <m/>
    <x v="2"/>
    <n v="4"/>
    <n v="396"/>
    <n v="-1"/>
    <n v="1584"/>
    <n v="-1"/>
    <n v="48.642260990396501"/>
    <n v="-1"/>
    <n v="30.779481827420501"/>
    <n v="-1"/>
    <n v="26.116387486184301"/>
    <n v="-1"/>
    <n v="2.2768447460952199"/>
    <n v="-1"/>
    <x v="3"/>
    <x v="0"/>
    <x v="0"/>
  </r>
  <r>
    <n v="5082"/>
    <n v="4950"/>
    <m/>
    <x v="2"/>
    <n v="4"/>
    <n v="1435"/>
    <n v="-1"/>
    <n v="5740"/>
    <n v="-1"/>
    <n v="34.071555179770797"/>
    <n v="-1"/>
    <n v="106.755955281756"/>
    <n v="-1"/>
    <n v="90.714519810796702"/>
    <n v="-1"/>
    <n v="0.62700705776853005"/>
    <n v="-1"/>
    <x v="3"/>
    <x v="0"/>
    <x v="0"/>
  </r>
  <r>
    <n v="5082"/>
    <n v="4951"/>
    <m/>
    <x v="2"/>
    <n v="4"/>
    <n v="1449"/>
    <n v="-1"/>
    <n v="5796"/>
    <n v="-1"/>
    <n v="39.614097411512297"/>
    <n v="-1"/>
    <n v="97.666391891711598"/>
    <n v="-1"/>
    <n v="83.008951265518405"/>
    <n v="-1"/>
    <n v="0.62047497623507097"/>
    <n v="-1"/>
    <x v="3"/>
    <x v="0"/>
    <x v="0"/>
  </r>
  <r>
    <n v="5082"/>
    <n v="4953"/>
    <m/>
    <x v="2"/>
    <n v="4"/>
    <n v="241"/>
    <n v="-1"/>
    <n v="964"/>
    <n v="-1"/>
    <n v="36.024206071019499"/>
    <n v="-1"/>
    <n v="21.773593910242301"/>
    <n v="-1"/>
    <n v="18.514403989272999"/>
    <n v="-1"/>
    <n v="3.63293438565583"/>
    <n v="-1"/>
    <x v="3"/>
    <x v="0"/>
    <x v="0"/>
  </r>
  <r>
    <n v="5082"/>
    <n v="4954"/>
    <m/>
    <x v="2"/>
    <n v="4"/>
    <n v="149"/>
    <n v="-1"/>
    <n v="596"/>
    <n v="-1"/>
    <n v="43.330381958481802"/>
    <n v="-1"/>
    <n v="13.1664665171213"/>
    <n v="-1"/>
    <n v="12.3401202227839"/>
    <n v="-1"/>
    <n v="5.3228841555231003"/>
    <n v="-1"/>
    <x v="3"/>
    <x v="0"/>
    <x v="0"/>
  </r>
  <r>
    <n v="5082"/>
    <n v="6357"/>
    <m/>
    <x v="2"/>
    <n v="4"/>
    <n v="278"/>
    <n v="-1"/>
    <n v="1112"/>
    <n v="-1"/>
    <n v="43.680467852635303"/>
    <n v="-1"/>
    <n v="23.956789680146901"/>
    <n v="-1"/>
    <n v="20.301458564367"/>
    <n v="-1"/>
    <n v="3.1846375016145898"/>
    <n v="-1"/>
    <x v="3"/>
    <x v="0"/>
    <x v="0"/>
  </r>
  <r>
    <n v="5082"/>
    <n v="6368"/>
    <m/>
    <x v="2"/>
    <n v="4"/>
    <n v="477"/>
    <n v="-1"/>
    <n v="1908"/>
    <n v="-1"/>
    <n v="30.959606442203299"/>
    <n v="-1"/>
    <n v="52.8716165864206"/>
    <n v="-1"/>
    <n v="44.748674095499297"/>
    <n v="-1"/>
    <n v="1.8482447655201799"/>
    <n v="-1"/>
    <x v="3"/>
    <x v="0"/>
    <x v="0"/>
  </r>
  <r>
    <n v="5082"/>
    <n v="6639"/>
    <m/>
    <x v="2"/>
    <n v="4"/>
    <n v="67"/>
    <n v="-1"/>
    <n v="268"/>
    <n v="-1"/>
    <n v="38.741287861006903"/>
    <n v="-1"/>
    <n v="6.9825234039814204"/>
    <n v="-1"/>
    <n v="4.0578858173323402"/>
    <n v="-1"/>
    <n v="12.8229616946576"/>
    <n v="-1"/>
    <x v="3"/>
    <x v="1"/>
    <x v="0"/>
  </r>
  <r>
    <n v="5082"/>
    <n v="6640"/>
    <m/>
    <x v="2"/>
    <n v="4"/>
    <n v="741"/>
    <n v="-1"/>
    <n v="2964"/>
    <n v="-1"/>
    <n v="32.445397463361402"/>
    <n v="-1"/>
    <n v="88.529611433542897"/>
    <n v="-1"/>
    <n v="51.122290527336197"/>
    <n v="-1"/>
    <n v="1.20630723973145"/>
    <n v="-1"/>
    <x v="3"/>
    <x v="2"/>
    <x v="0"/>
  </r>
  <r>
    <n v="5082"/>
    <n v="6641"/>
    <m/>
    <x v="2"/>
    <n v="4"/>
    <n v="152"/>
    <n v="-1"/>
    <n v="608"/>
    <n v="-1"/>
    <n v="28.717201792257399"/>
    <n v="-1"/>
    <n v="59.674219538899202"/>
    <n v="-1"/>
    <n v="34.382705584310003"/>
    <n v="-1"/>
    <n v="5.68503894994784"/>
    <n v="-1"/>
    <x v="3"/>
    <x v="3"/>
    <x v="0"/>
  </r>
  <r>
    <n v="5082"/>
    <n v="6642"/>
    <m/>
    <x v="2"/>
    <n v="4"/>
    <n v="473"/>
    <n v="-1"/>
    <n v="1892"/>
    <n v="-1"/>
    <n v="38.026589924516998"/>
    <n v="-1"/>
    <n v="42.413010841841398"/>
    <n v="-1"/>
    <n v="24.435527324274201"/>
    <n v="-1"/>
    <n v="1.9004879316546399"/>
    <n v="-1"/>
    <x v="3"/>
    <x v="4"/>
    <x v="0"/>
  </r>
  <r>
    <n v="5082"/>
    <n v="6644"/>
    <m/>
    <x v="2"/>
    <n v="4"/>
    <n v="852"/>
    <n v="-1"/>
    <n v="3408"/>
    <n v="-1"/>
    <n v="31.365970710755999"/>
    <n v="-1"/>
    <n v="88.708959583612497"/>
    <n v="-1"/>
    <n v="51.511386172106199"/>
    <n v="-1"/>
    <n v="1.05548360665081"/>
    <n v="-1"/>
    <x v="3"/>
    <x v="19"/>
    <x v="0"/>
  </r>
  <r>
    <n v="5082"/>
    <n v="6645"/>
    <m/>
    <x v="2"/>
    <n v="4"/>
    <n v="572"/>
    <n v="-1"/>
    <n v="2288"/>
    <n v="-1"/>
    <n v="52.675049879747803"/>
    <n v="-1"/>
    <n v="40.718824168472203"/>
    <n v="-1"/>
    <n v="23.5554437264645"/>
    <n v="-1"/>
    <n v="1.5748195157978"/>
    <n v="-1"/>
    <x v="3"/>
    <x v="21"/>
    <x v="0"/>
  </r>
  <r>
    <n v="5082"/>
    <n v="6646"/>
    <m/>
    <x v="2"/>
    <n v="4"/>
    <n v="609"/>
    <n v="-1"/>
    <n v="2436"/>
    <n v="-1"/>
    <n v="45.030682176834802"/>
    <n v="-1"/>
    <n v="51.219834284337601"/>
    <n v="-1"/>
    <n v="29.683035854301401"/>
    <n v="-1"/>
    <n v="1.4769464273286499"/>
    <n v="-1"/>
    <x v="3"/>
    <x v="18"/>
    <x v="0"/>
  </r>
  <r>
    <n v="5082"/>
    <n v="6647"/>
    <m/>
    <x v="2"/>
    <n v="4"/>
    <n v="247"/>
    <n v="-1"/>
    <n v="988"/>
    <n v="-1"/>
    <n v="53.888294186094598"/>
    <n v="-1"/>
    <n v="18.3141694058776"/>
    <n v="-1"/>
    <n v="10.662822596952701"/>
    <n v="-1"/>
    <n v="3.63799091745001"/>
    <n v="-1"/>
    <x v="3"/>
    <x v="17"/>
    <x v="0"/>
  </r>
  <r>
    <n v="5082"/>
    <n v="6760"/>
    <m/>
    <x v="2"/>
    <n v="4"/>
    <n v="437"/>
    <n v="-1"/>
    <n v="1748"/>
    <n v="-1"/>
    <n v="13.1611764773702"/>
    <n v="-1"/>
    <n v="119.52515917539"/>
    <n v="-1"/>
    <n v="69.444808344003505"/>
    <n v="-1"/>
    <n v="2.05820588125437"/>
    <n v="-1"/>
    <x v="3"/>
    <x v="16"/>
    <x v="0"/>
  </r>
  <r>
    <n v="5082"/>
    <n v="6761"/>
    <m/>
    <x v="2"/>
    <n v="4"/>
    <n v="1446"/>
    <n v="-1"/>
    <n v="5784"/>
    <n v="-1"/>
    <n v="36.443049716459001"/>
    <n v="-1"/>
    <n v="129.13888588784999"/>
    <n v="-1"/>
    <n v="74.881267649926301"/>
    <n v="-1"/>
    <n v="0.62583848732762104"/>
    <n v="-1"/>
    <x v="3"/>
    <x v="20"/>
    <x v="0"/>
  </r>
  <r>
    <n v="5082"/>
    <n v="6762"/>
    <m/>
    <x v="2"/>
    <n v="4"/>
    <n v="67"/>
    <n v="-1"/>
    <n v="268"/>
    <n v="-1"/>
    <n v="38.741287861006903"/>
    <n v="-1"/>
    <n v="6.9825234039814204"/>
    <n v="-1"/>
    <n v="4.0578858173323402"/>
    <n v="-1"/>
    <n v="12.8229616946576"/>
    <n v="-1"/>
    <x v="3"/>
    <x v="6"/>
    <x v="0"/>
  </r>
  <r>
    <n v="5082"/>
    <n v="6763"/>
    <m/>
    <x v="2"/>
    <n v="4"/>
    <n v="495"/>
    <n v="-1"/>
    <n v="1980"/>
    <n v="-1"/>
    <n v="37.084261704819198"/>
    <n v="-1"/>
    <n v="46.097618865116601"/>
    <n v="-1"/>
    <n v="26.553023302793299"/>
    <n v="-1"/>
    <n v="1.7900476404140799"/>
    <n v="-1"/>
    <x v="3"/>
    <x v="7"/>
    <x v="0"/>
  </r>
  <r>
    <n v="5082"/>
    <n v="6764"/>
    <m/>
    <x v="2"/>
    <n v="4"/>
    <n v="121"/>
    <n v="-1"/>
    <n v="484"/>
    <n v="-1"/>
    <n v="38.819264628507902"/>
    <n v="-1"/>
    <n v="11.8464805389379"/>
    <n v="-1"/>
    <n v="6.8532641714640903"/>
    <n v="-1"/>
    <n v="7.19786260535213"/>
    <n v="-1"/>
    <x v="3"/>
    <x v="8"/>
    <x v="0"/>
  </r>
  <r>
    <n v="5082"/>
    <n v="6765"/>
    <m/>
    <x v="2"/>
    <n v="4"/>
    <n v="70"/>
    <n v="-1"/>
    <n v="280"/>
    <n v="-1"/>
    <n v="20.083344685086001"/>
    <n v="-1"/>
    <n v="93.797710667799507"/>
    <n v="-1"/>
    <n v="54.3920260827934"/>
    <n v="-1"/>
    <n v="12.282852263852099"/>
    <n v="-1"/>
    <x v="3"/>
    <x v="9"/>
    <x v="0"/>
  </r>
  <r>
    <n v="5082"/>
    <n v="6767"/>
    <m/>
    <x v="2"/>
    <n v="4"/>
    <n v="149"/>
    <n v="-1"/>
    <n v="596"/>
    <n v="-1"/>
    <n v="44.654477529954598"/>
    <n v="-1"/>
    <n v="12.0168841950891"/>
    <n v="-1"/>
    <n v="6.9186101013633801"/>
    <n v="-1"/>
    <n v="5.2987886446568702"/>
    <n v="-1"/>
    <x v="3"/>
    <x v="10"/>
    <x v="0"/>
  </r>
  <r>
    <n v="5082"/>
    <n v="6768"/>
    <m/>
    <x v="2"/>
    <n v="4"/>
    <n v="241"/>
    <n v="-1"/>
    <n v="964"/>
    <n v="-1"/>
    <n v="35.607498222538702"/>
    <n v="-1"/>
    <n v="23.377405556300101"/>
    <n v="-1"/>
    <n v="13.566248887916901"/>
    <n v="-1"/>
    <n v="3.6312505627068101"/>
    <n v="-1"/>
    <x v="3"/>
    <x v="11"/>
    <x v="0"/>
  </r>
  <r>
    <n v="5082"/>
    <n v="6770"/>
    <m/>
    <x v="2"/>
    <n v="4"/>
    <n v="413"/>
    <n v="-1"/>
    <n v="1652"/>
    <n v="-1"/>
    <n v="51.118624011163099"/>
    <n v="-1"/>
    <n v="30.287496670280898"/>
    <n v="-1"/>
    <n v="17.531968266671999"/>
    <n v="-1"/>
    <n v="2.1720078449599001"/>
    <n v="-1"/>
    <x v="3"/>
    <x v="15"/>
    <x v="0"/>
  </r>
  <r>
    <n v="5082"/>
    <n v="6775"/>
    <m/>
    <x v="2"/>
    <n v="4"/>
    <n v="85"/>
    <n v="-1"/>
    <n v="340"/>
    <n v="-1"/>
    <n v="38.456957559764099"/>
    <n v="-1"/>
    <n v="8.9669178286825293"/>
    <n v="-1"/>
    <n v="5.2088383365349804"/>
    <n v="-1"/>
    <n v="10.3646170152733"/>
    <n v="-1"/>
    <x v="3"/>
    <x v="12"/>
    <x v="0"/>
  </r>
  <r>
    <n v="5082"/>
    <n v="6776"/>
    <m/>
    <x v="2"/>
    <n v="4"/>
    <n v="121"/>
    <n v="-1"/>
    <n v="484"/>
    <n v="-1"/>
    <n v="38.901822260184403"/>
    <n v="-1"/>
    <n v="11.8621557586861"/>
    <n v="-1"/>
    <n v="6.8623323855659102"/>
    <n v="-1"/>
    <n v="7.1997048071872598"/>
    <n v="-1"/>
    <x v="3"/>
    <x v="13"/>
    <x v="0"/>
  </r>
  <r>
    <n v="5082"/>
    <n v="6777"/>
    <m/>
    <x v="2"/>
    <n v="4"/>
    <n v="249"/>
    <n v="-1"/>
    <n v="996"/>
    <n v="-1"/>
    <n v="35.755506392413203"/>
    <n v="-1"/>
    <n v="25.040328576870401"/>
    <n v="-1"/>
    <n v="14.5244273576134"/>
    <n v="-1"/>
    <n v="3.5438315077757201"/>
    <n v="-1"/>
    <x v="3"/>
    <x v="14"/>
    <x v="0"/>
  </r>
  <r>
    <n v="5082"/>
    <n v="2959"/>
    <m/>
    <x v="2"/>
    <n v="5"/>
    <n v="234"/>
    <n v="-1"/>
    <n v="936"/>
    <n v="-1"/>
    <n v="46.450295752040397"/>
    <n v="-1"/>
    <n v="19.0940621230713"/>
    <n v="-1"/>
    <n v="16.182430196313"/>
    <n v="-1"/>
    <n v="3.84546601589253"/>
    <n v="-1"/>
    <x v="4"/>
    <x v="0"/>
    <x v="0"/>
  </r>
  <r>
    <n v="5082"/>
    <n v="3659"/>
    <m/>
    <x v="2"/>
    <n v="5"/>
    <n v="497"/>
    <n v="-1"/>
    <n v="1988"/>
    <n v="-1"/>
    <n v="37.919619972848601"/>
    <n v="-1"/>
    <n v="42.484652329935898"/>
    <n v="-1"/>
    <n v="36.086508611364799"/>
    <n v="-1"/>
    <n v="1.8135492305384"/>
    <n v="-1"/>
    <x v="4"/>
    <x v="0"/>
    <x v="0"/>
  </r>
  <r>
    <n v="5082"/>
    <n v="3660"/>
    <m/>
    <x v="2"/>
    <n v="5"/>
    <n v="1462"/>
    <n v="-1"/>
    <n v="5848"/>
    <n v="-1"/>
    <n v="33.722757118782901"/>
    <n v="-1"/>
    <n v="112.282727848611"/>
    <n v="-1"/>
    <n v="95.227330659670102"/>
    <n v="-1"/>
    <n v="0.61537121570599496"/>
    <n v="-1"/>
    <x v="4"/>
    <x v="0"/>
    <x v="0"/>
  </r>
  <r>
    <n v="5082"/>
    <n v="4524"/>
    <m/>
    <x v="2"/>
    <n v="5"/>
    <n v="405"/>
    <n v="-1"/>
    <n v="1620"/>
    <n v="-1"/>
    <n v="27.678388948526599"/>
    <n v="-1"/>
    <n v="80.318154444697797"/>
    <n v="-1"/>
    <n v="68.282152285324102"/>
    <n v="-1"/>
    <n v="2.1867760931124298"/>
    <n v="-1"/>
    <x v="4"/>
    <x v="0"/>
    <x v="0"/>
  </r>
  <r>
    <n v="5082"/>
    <n v="4949"/>
    <m/>
    <x v="2"/>
    <n v="5"/>
    <n v="547"/>
    <n v="-1"/>
    <n v="2188"/>
    <n v="-1"/>
    <n v="46.9261990705999"/>
    <n v="-1"/>
    <n v="43.686438611731802"/>
    <n v="-1"/>
    <n v="37.195473365518303"/>
    <n v="-1"/>
    <n v="1.6411465022662699"/>
    <n v="-1"/>
    <x v="4"/>
    <x v="0"/>
    <x v="0"/>
  </r>
  <r>
    <n v="5082"/>
    <n v="4950"/>
    <m/>
    <x v="2"/>
    <n v="5"/>
    <n v="1454"/>
    <n v="-1"/>
    <n v="5816"/>
    <n v="-1"/>
    <n v="31.218182036526901"/>
    <n v="-1"/>
    <n v="112.72215763091801"/>
    <n v="-1"/>
    <n v="95.6375948078433"/>
    <n v="-1"/>
    <n v="0.61894550230132495"/>
    <n v="-1"/>
    <x v="4"/>
    <x v="0"/>
    <x v="0"/>
  </r>
  <r>
    <n v="5082"/>
    <n v="4951"/>
    <m/>
    <x v="2"/>
    <n v="5"/>
    <n v="1471"/>
    <n v="-1"/>
    <n v="5884"/>
    <n v="-1"/>
    <n v="33.131369635586303"/>
    <n v="-1"/>
    <n v="108.422263662132"/>
    <n v="-1"/>
    <n v="91.950536846315799"/>
    <n v="-1"/>
    <n v="0.611699744997519"/>
    <n v="-1"/>
    <x v="4"/>
    <x v="0"/>
    <x v="0"/>
  </r>
  <r>
    <n v="5082"/>
    <n v="4953"/>
    <m/>
    <x v="2"/>
    <n v="5"/>
    <n v="278"/>
    <n v="-1"/>
    <n v="1112"/>
    <n v="-1"/>
    <n v="36.541565715784003"/>
    <n v="-1"/>
    <n v="26.604455811429801"/>
    <n v="-1"/>
    <n v="22.610242250153199"/>
    <n v="-1"/>
    <n v="3.2286448311579501"/>
    <n v="-1"/>
    <x v="4"/>
    <x v="0"/>
    <x v="0"/>
  </r>
  <r>
    <n v="5082"/>
    <n v="4954"/>
    <m/>
    <x v="2"/>
    <n v="5"/>
    <n v="90"/>
    <n v="-1"/>
    <n v="360"/>
    <n v="-1"/>
    <n v="39.298512940803803"/>
    <n v="-1"/>
    <n v="10.1949472768197"/>
    <n v="-1"/>
    <n v="9.5457984200771193"/>
    <n v="-1"/>
    <n v="9.0003569525455394"/>
    <n v="-1"/>
    <x v="4"/>
    <x v="0"/>
    <x v="0"/>
  </r>
  <r>
    <n v="5082"/>
    <n v="6357"/>
    <m/>
    <x v="2"/>
    <n v="5"/>
    <n v="195"/>
    <n v="-1"/>
    <n v="780"/>
    <n v="-1"/>
    <n v="43.934109229868803"/>
    <n v="-1"/>
    <n v="16.962621930868199"/>
    <n v="-1"/>
    <n v="14.368798564452399"/>
    <n v="-1"/>
    <n v="4.6099480769915502"/>
    <n v="-1"/>
    <x v="4"/>
    <x v="0"/>
    <x v="0"/>
  </r>
  <r>
    <n v="5082"/>
    <n v="6368"/>
    <m/>
    <x v="2"/>
    <n v="5"/>
    <n v="492"/>
    <n v="-1"/>
    <n v="1968"/>
    <n v="-1"/>
    <n v="32.053609534361698"/>
    <n v="-1"/>
    <n v="52.4209329330074"/>
    <n v="-1"/>
    <n v="44.457803228449301"/>
    <n v="-1"/>
    <n v="1.8227626372666901"/>
    <n v="-1"/>
    <x v="4"/>
    <x v="0"/>
    <x v="0"/>
  </r>
  <r>
    <n v="5082"/>
    <n v="6639"/>
    <m/>
    <x v="2"/>
    <n v="5"/>
    <n v="142"/>
    <n v="-1"/>
    <n v="568"/>
    <n v="-1"/>
    <n v="39.312671002960499"/>
    <n v="-1"/>
    <n v="14.592544837112399"/>
    <n v="-1"/>
    <n v="8.4693488939850692"/>
    <n v="-1"/>
    <n v="6.2537476637653002"/>
    <n v="-1"/>
    <x v="4"/>
    <x v="1"/>
    <x v="0"/>
  </r>
  <r>
    <n v="5082"/>
    <n v="6640"/>
    <m/>
    <x v="2"/>
    <n v="5"/>
    <n v="705"/>
    <n v="-1"/>
    <n v="2820"/>
    <n v="-1"/>
    <n v="17.223572239973802"/>
    <n v="-1"/>
    <n v="134.058524134462"/>
    <n v="-1"/>
    <n v="77.411474380937904"/>
    <n v="-1"/>
    <n v="1.27652166662572"/>
    <n v="-1"/>
    <x v="4"/>
    <x v="2"/>
    <x v="0"/>
  </r>
  <r>
    <n v="5082"/>
    <n v="6641"/>
    <m/>
    <x v="2"/>
    <n v="5"/>
    <n v="97"/>
    <n v="-1"/>
    <n v="388"/>
    <n v="-1"/>
    <n v="27.306898619930202"/>
    <n v="-1"/>
    <n v="46.571681312420999"/>
    <n v="-1"/>
    <n v="26.767272418443799"/>
    <n v="-1"/>
    <n v="9.0158108301402606"/>
    <n v="-1"/>
    <x v="4"/>
    <x v="3"/>
    <x v="0"/>
  </r>
  <r>
    <n v="5082"/>
    <n v="6642"/>
    <m/>
    <x v="2"/>
    <n v="5"/>
    <n v="495"/>
    <n v="-1"/>
    <n v="1980"/>
    <n v="-1"/>
    <n v="37.594814177875499"/>
    <n v="-1"/>
    <n v="46.229046261117396"/>
    <n v="-1"/>
    <n v="26.759628858030499"/>
    <n v="-1"/>
    <n v="1.8192680564452599"/>
    <n v="-1"/>
    <x v="4"/>
    <x v="4"/>
    <x v="0"/>
  </r>
  <r>
    <n v="5082"/>
    <n v="6644"/>
    <m/>
    <x v="2"/>
    <n v="5"/>
    <n v="881"/>
    <n v="-1"/>
    <n v="3524"/>
    <n v="-1"/>
    <n v="31.3937258678645"/>
    <n v="-1"/>
    <n v="93.965135389812502"/>
    <n v="-1"/>
    <n v="54.348852365205197"/>
    <n v="-1"/>
    <n v="1.0203214543228001"/>
    <n v="-1"/>
    <x v="4"/>
    <x v="19"/>
    <x v="0"/>
  </r>
  <r>
    <n v="5082"/>
    <n v="6645"/>
    <m/>
    <x v="2"/>
    <n v="5"/>
    <n v="591"/>
    <n v="-1"/>
    <n v="2364"/>
    <n v="-1"/>
    <n v="53.118961244224501"/>
    <n v="-1"/>
    <n v="41.562403773436799"/>
    <n v="-1"/>
    <n v="24.0424734383712"/>
    <n v="-1"/>
    <n v="1.5161938137308699"/>
    <n v="-1"/>
    <x v="4"/>
    <x v="21"/>
    <x v="0"/>
  </r>
  <r>
    <n v="5082"/>
    <n v="6646"/>
    <m/>
    <x v="2"/>
    <n v="5"/>
    <n v="617"/>
    <n v="-1"/>
    <n v="2468"/>
    <n v="-1"/>
    <n v="44.466567473193898"/>
    <n v="-1"/>
    <n v="52.533318611897897"/>
    <n v="-1"/>
    <n v="30.343499081344"/>
    <n v="-1"/>
    <n v="1.4573641670755499"/>
    <n v="-1"/>
    <x v="4"/>
    <x v="18"/>
    <x v="0"/>
  </r>
  <r>
    <n v="5082"/>
    <n v="6647"/>
    <m/>
    <x v="2"/>
    <n v="5"/>
    <n v="268"/>
    <n v="-1"/>
    <n v="1072"/>
    <n v="-1"/>
    <n v="54.888851056465903"/>
    <n v="-1"/>
    <n v="19.5355019589012"/>
    <n v="-1"/>
    <n v="11.3510162208996"/>
    <n v="-1"/>
    <n v="3.3320181251209799"/>
    <n v="-1"/>
    <x v="4"/>
    <x v="17"/>
    <x v="0"/>
  </r>
  <r>
    <n v="5082"/>
    <n v="6760"/>
    <m/>
    <x v="2"/>
    <n v="5"/>
    <n v="403"/>
    <n v="-1"/>
    <n v="1612"/>
    <n v="-1"/>
    <n v="12.403433558103901"/>
    <n v="-1"/>
    <n v="116.73166354630899"/>
    <n v="-1"/>
    <n v="67.721679021704304"/>
    <n v="-1"/>
    <n v="2.2307276264488598"/>
    <n v="-1"/>
    <x v="4"/>
    <x v="16"/>
    <x v="0"/>
  </r>
  <r>
    <n v="5082"/>
    <n v="6761"/>
    <m/>
    <x v="2"/>
    <n v="5"/>
    <n v="1464"/>
    <n v="-1"/>
    <n v="5856"/>
    <n v="-1"/>
    <n v="33.746998912486198"/>
    <n v="-1"/>
    <n v="141.482903934869"/>
    <n v="-1"/>
    <n v="81.792466576451801"/>
    <n v="-1"/>
    <n v="0.61766338085080896"/>
    <n v="-1"/>
    <x v="4"/>
    <x v="20"/>
    <x v="0"/>
  </r>
  <r>
    <n v="5082"/>
    <n v="6762"/>
    <m/>
    <x v="2"/>
    <n v="5"/>
    <n v="142"/>
    <n v="-1"/>
    <n v="568"/>
    <n v="-1"/>
    <n v="39.312671002960499"/>
    <n v="-1"/>
    <n v="14.592544837112399"/>
    <n v="-1"/>
    <n v="8.4693488939850692"/>
    <n v="-1"/>
    <n v="6.2537476637653002"/>
    <n v="-1"/>
    <x v="4"/>
    <x v="6"/>
    <x v="0"/>
  </r>
  <r>
    <n v="5082"/>
    <n v="6763"/>
    <m/>
    <x v="2"/>
    <n v="5"/>
    <n v="496"/>
    <n v="-1"/>
    <n v="1984"/>
    <n v="-1"/>
    <n v="37.373648201429397"/>
    <n v="-1"/>
    <n v="44.938969284616299"/>
    <n v="-1"/>
    <n v="26.0230461327622"/>
    <n v="-1"/>
    <n v="1.7870959914328099"/>
    <n v="-1"/>
    <x v="4"/>
    <x v="7"/>
    <x v="0"/>
  </r>
  <r>
    <n v="5082"/>
    <n v="6764"/>
    <m/>
    <x v="2"/>
    <n v="5"/>
    <n v="90"/>
    <n v="-1"/>
    <n v="360"/>
    <n v="-1"/>
    <n v="38.778307939202001"/>
    <n v="-1"/>
    <n v="8.9815640641331704"/>
    <n v="-1"/>
    <n v="5.1915581929250596"/>
    <n v="-1"/>
    <n v="9.6011417492311804"/>
    <n v="-1"/>
    <x v="4"/>
    <x v="8"/>
    <x v="0"/>
  </r>
  <r>
    <n v="5082"/>
    <n v="6765"/>
    <m/>
    <x v="2"/>
    <n v="5"/>
    <n v="59"/>
    <n v="-1"/>
    <n v="236"/>
    <n v="-1"/>
    <n v="25.780345042387001"/>
    <n v="-1"/>
    <n v="48.226724039496297"/>
    <n v="-1"/>
    <n v="28.0205834655508"/>
    <n v="-1"/>
    <n v="15.1194923854618"/>
    <n v="-1"/>
    <x v="4"/>
    <x v="9"/>
    <x v="0"/>
  </r>
  <r>
    <n v="5082"/>
    <n v="6767"/>
    <m/>
    <x v="2"/>
    <n v="5"/>
    <n v="94"/>
    <n v="-1"/>
    <n v="376"/>
    <n v="-1"/>
    <n v="44.686645795481503"/>
    <n v="-1"/>
    <n v="7.97329954618034"/>
    <n v="-1"/>
    <n v="4.5813914672970801"/>
    <n v="-1"/>
    <n v="9.4379169715898108"/>
    <n v="-1"/>
    <x v="4"/>
    <x v="10"/>
    <x v="0"/>
  </r>
  <r>
    <n v="5082"/>
    <n v="6768"/>
    <m/>
    <x v="2"/>
    <n v="5"/>
    <n v="278"/>
    <n v="-1"/>
    <n v="1112"/>
    <n v="-1"/>
    <n v="34.852911337523999"/>
    <n v="-1"/>
    <n v="38.459257643127003"/>
    <n v="-1"/>
    <n v="22.3012445261285"/>
    <n v="-1"/>
    <n v="3.2297814378730298"/>
    <n v="-1"/>
    <x v="4"/>
    <x v="11"/>
    <x v="0"/>
  </r>
  <r>
    <n v="5082"/>
    <n v="6770"/>
    <m/>
    <x v="2"/>
    <n v="5"/>
    <n v="566"/>
    <n v="-1"/>
    <n v="2264"/>
    <n v="-1"/>
    <n v="50.151624450364601"/>
    <n v="-1"/>
    <n v="42.191448212813697"/>
    <n v="-1"/>
    <n v="24.5316167298128"/>
    <n v="-1"/>
    <n v="1.5904686485589601"/>
    <n v="-1"/>
    <x v="4"/>
    <x v="15"/>
    <x v="0"/>
  </r>
  <r>
    <n v="5082"/>
    <n v="6775"/>
    <m/>
    <x v="2"/>
    <n v="5"/>
    <n v="89"/>
    <n v="-1"/>
    <n v="356"/>
    <n v="-1"/>
    <n v="39.330103878724699"/>
    <n v="-1"/>
    <n v="9.1642233993414202"/>
    <n v="-1"/>
    <n v="5.3105865714293499"/>
    <n v="-1"/>
    <n v="10.0551969689177"/>
    <n v="-1"/>
    <x v="4"/>
    <x v="12"/>
    <x v="0"/>
  </r>
  <r>
    <n v="5082"/>
    <n v="6776"/>
    <m/>
    <x v="2"/>
    <n v="5"/>
    <n v="90"/>
    <n v="-1"/>
    <n v="360"/>
    <n v="-1"/>
    <n v="38.8274926778818"/>
    <n v="-1"/>
    <n v="9.0727891446410105"/>
    <n v="-1"/>
    <n v="5.2442884647049999"/>
    <n v="-1"/>
    <n v="9.6000022879215692"/>
    <n v="-1"/>
    <x v="4"/>
    <x v="13"/>
    <x v="0"/>
  </r>
  <r>
    <n v="5082"/>
    <n v="6777"/>
    <m/>
    <x v="2"/>
    <n v="5"/>
    <n v="260"/>
    <n v="-1"/>
    <n v="1040"/>
    <n v="-1"/>
    <n v="36.651676417452101"/>
    <n v="-1"/>
    <n v="26.029576941796101"/>
    <n v="-1"/>
    <n v="15.098387843805501"/>
    <n v="-1"/>
    <n v="3.37839321228478"/>
    <n v="-1"/>
    <x v="4"/>
    <x v="14"/>
    <x v="0"/>
  </r>
  <r>
    <n v="5082"/>
    <n v="2959"/>
    <m/>
    <x v="2"/>
    <n v="6"/>
    <n v="247"/>
    <n v="-1"/>
    <n v="988"/>
    <n v="-1"/>
    <n v="47.319062028753599"/>
    <n v="-1"/>
    <n v="19.743881723551699"/>
    <n v="-1"/>
    <n v="16.796400854163501"/>
    <n v="-1"/>
    <n v="3.6359289164583601"/>
    <n v="-1"/>
    <x v="5"/>
    <x v="0"/>
    <x v="0"/>
  </r>
  <r>
    <n v="5082"/>
    <n v="3659"/>
    <m/>
    <x v="2"/>
    <n v="6"/>
    <n v="563"/>
    <n v="-1"/>
    <n v="2252"/>
    <n v="-1"/>
    <n v="37.383952080208502"/>
    <n v="-1"/>
    <n v="46.116401418387099"/>
    <n v="-1"/>
    <n v="39.251577923307103"/>
    <n v="-1"/>
    <n v="1.59860757389512"/>
    <n v="-1"/>
    <x v="5"/>
    <x v="0"/>
    <x v="0"/>
  </r>
  <r>
    <n v="5082"/>
    <n v="3660"/>
    <m/>
    <x v="2"/>
    <n v="6"/>
    <n v="1490"/>
    <n v="-1"/>
    <n v="5960"/>
    <n v="-1"/>
    <n v="33.090952597480502"/>
    <n v="-1"/>
    <n v="114.256736534819"/>
    <n v="-1"/>
    <n v="97.198245034155093"/>
    <n v="-1"/>
    <n v="0.604326476578392"/>
    <n v="-1"/>
    <x v="5"/>
    <x v="0"/>
    <x v="0"/>
  </r>
  <r>
    <n v="5082"/>
    <n v="4524"/>
    <m/>
    <x v="2"/>
    <n v="6"/>
    <n v="448"/>
    <n v="-1"/>
    <n v="1792"/>
    <n v="-1"/>
    <n v="27.147999615876699"/>
    <n v="-1"/>
    <n v="85.430803592907495"/>
    <n v="-1"/>
    <n v="72.705938408307404"/>
    <n v="-1"/>
    <n v="1.94926722229001"/>
    <n v="-1"/>
    <x v="5"/>
    <x v="0"/>
    <x v="0"/>
  </r>
  <r>
    <n v="5082"/>
    <n v="4949"/>
    <m/>
    <x v="2"/>
    <n v="6"/>
    <n v="439"/>
    <n v="-1"/>
    <n v="1756"/>
    <n v="-1"/>
    <n v="29.112340262207201"/>
    <n v="-1"/>
    <n v="76.872347066623902"/>
    <n v="-1"/>
    <n v="65.419262399871798"/>
    <n v="-1"/>
    <n v="2.0470609311241499"/>
    <n v="-1"/>
    <x v="5"/>
    <x v="0"/>
    <x v="0"/>
  </r>
  <r>
    <n v="5082"/>
    <n v="4950"/>
    <m/>
    <x v="2"/>
    <n v="6"/>
    <n v="1489"/>
    <n v="-1"/>
    <n v="5956"/>
    <n v="-1"/>
    <n v="30.577871520364202"/>
    <n v="-1"/>
    <n v="114.4732182754"/>
    <n v="-1"/>
    <n v="97.378687468476897"/>
    <n v="-1"/>
    <n v="0.60375408298428901"/>
    <n v="-1"/>
    <x v="5"/>
    <x v="0"/>
    <x v="0"/>
  </r>
  <r>
    <n v="5082"/>
    <n v="4951"/>
    <m/>
    <x v="2"/>
    <n v="6"/>
    <n v="1491"/>
    <n v="-1"/>
    <n v="5964"/>
    <n v="-1"/>
    <n v="32.318727031423499"/>
    <n v="-1"/>
    <n v="111.161188684577"/>
    <n v="-1"/>
    <n v="94.574196540962703"/>
    <n v="-1"/>
    <n v="0.60363727683429802"/>
    <n v="-1"/>
    <x v="5"/>
    <x v="0"/>
    <x v="0"/>
  </r>
  <r>
    <n v="5082"/>
    <n v="4953"/>
    <m/>
    <x v="2"/>
    <n v="6"/>
    <n v="262"/>
    <n v="-1"/>
    <n v="1048"/>
    <n v="-1"/>
    <n v="36.654501170086803"/>
    <n v="-1"/>
    <n v="24.658689184913602"/>
    <n v="-1"/>
    <n v="20.981060651909502"/>
    <n v="-1"/>
    <n v="3.1319875321394099"/>
    <n v="-1"/>
    <x v="5"/>
    <x v="0"/>
    <x v="0"/>
  </r>
  <r>
    <n v="5082"/>
    <n v="4954"/>
    <m/>
    <x v="2"/>
    <n v="6"/>
    <n v="87"/>
    <n v="-1"/>
    <n v="348"/>
    <n v="-1"/>
    <n v="41.945558353582101"/>
    <n v="-1"/>
    <n v="7.9330679760115803"/>
    <n v="-1"/>
    <n v="7.4582017647604202"/>
    <n v="-1"/>
    <n v="10.309716581673101"/>
    <n v="-1"/>
    <x v="5"/>
    <x v="0"/>
    <x v="0"/>
  </r>
  <r>
    <n v="5082"/>
    <n v="6357"/>
    <m/>
    <x v="2"/>
    <n v="6"/>
    <n v="176"/>
    <n v="-1"/>
    <n v="704"/>
    <n v="-1"/>
    <n v="44.728859398418201"/>
    <n v="-1"/>
    <n v="15.001203743999699"/>
    <n v="-1"/>
    <n v="12.7609402376203"/>
    <n v="-1"/>
    <n v="4.9433573159589201"/>
    <n v="-1"/>
    <x v="5"/>
    <x v="0"/>
    <x v="0"/>
  </r>
  <r>
    <n v="5082"/>
    <n v="6368"/>
    <m/>
    <x v="2"/>
    <n v="6"/>
    <n v="562"/>
    <n v="-1"/>
    <n v="2248"/>
    <n v="-1"/>
    <n v="30.359782857914599"/>
    <n v="-1"/>
    <n v="61.977842494759798"/>
    <n v="-1"/>
    <n v="52.779723804624297"/>
    <n v="-1"/>
    <n v="1.5931289365985299"/>
    <n v="-1"/>
    <x v="5"/>
    <x v="0"/>
    <x v="0"/>
  </r>
  <r>
    <n v="5082"/>
    <n v="6639"/>
    <m/>
    <x v="2"/>
    <n v="6"/>
    <n v="137"/>
    <n v="-1"/>
    <n v="548"/>
    <n v="-1"/>
    <n v="38.231277055373504"/>
    <n v="-1"/>
    <n v="14.4273019822366"/>
    <n v="-1"/>
    <n v="8.3754560737254806"/>
    <n v="-1"/>
    <n v="6.4981268100572001"/>
    <n v="-1"/>
    <x v="5"/>
    <x v="1"/>
    <x v="0"/>
  </r>
  <r>
    <n v="5082"/>
    <n v="6640"/>
    <m/>
    <x v="2"/>
    <n v="6"/>
    <n v="644"/>
    <n v="-1"/>
    <n v="2576"/>
    <n v="-1"/>
    <n v="13.9191440263861"/>
    <n v="-1"/>
    <n v="144.34029112188099"/>
    <n v="-1"/>
    <n v="83.9150316469768"/>
    <n v="-1"/>
    <n v="1.3978700691275801"/>
    <n v="-1"/>
    <x v="5"/>
    <x v="2"/>
    <x v="0"/>
  </r>
  <r>
    <n v="5082"/>
    <n v="6641"/>
    <m/>
    <x v="2"/>
    <n v="6"/>
    <n v="81"/>
    <n v="-1"/>
    <n v="324"/>
    <n v="-1"/>
    <n v="28.3632318786063"/>
    <n v="-1"/>
    <n v="37.842366827687599"/>
    <n v="-1"/>
    <n v="21.8857626757624"/>
    <n v="-1"/>
    <n v="10.2713230016663"/>
    <n v="-1"/>
    <x v="5"/>
    <x v="3"/>
    <x v="0"/>
  </r>
  <r>
    <n v="5082"/>
    <n v="6642"/>
    <m/>
    <x v="2"/>
    <n v="6"/>
    <n v="568"/>
    <n v="-1"/>
    <n v="2272"/>
    <n v="-1"/>
    <n v="36.853203158272002"/>
    <n v="-1"/>
    <n v="51.572388287104403"/>
    <n v="-1"/>
    <n v="29.9851973241468"/>
    <n v="-1"/>
    <n v="1.5832414136736199"/>
    <n v="-1"/>
    <x v="5"/>
    <x v="4"/>
    <x v="0"/>
  </r>
  <r>
    <n v="5082"/>
    <n v="6644"/>
    <m/>
    <x v="2"/>
    <n v="6"/>
    <n v="910"/>
    <n v="-1"/>
    <n v="3640"/>
    <n v="-1"/>
    <n v="31.298807857946301"/>
    <n v="-1"/>
    <n v="93.438713315304099"/>
    <n v="-1"/>
    <n v="54.2650998087041"/>
    <n v="-1"/>
    <n v="0.98985547706416999"/>
    <n v="-1"/>
    <x v="5"/>
    <x v="19"/>
    <x v="0"/>
  </r>
  <r>
    <n v="5082"/>
    <n v="6645"/>
    <m/>
    <x v="2"/>
    <n v="6"/>
    <n v="578"/>
    <n v="-1"/>
    <n v="2312"/>
    <n v="-1"/>
    <n v="53.122764886331503"/>
    <n v="-1"/>
    <n v="40.362512303310702"/>
    <n v="-1"/>
    <n v="23.383698799880602"/>
    <n v="-1"/>
    <n v="1.5293733559932801"/>
    <n v="-1"/>
    <x v="5"/>
    <x v="21"/>
    <x v="0"/>
  </r>
  <r>
    <n v="5082"/>
    <n v="6646"/>
    <m/>
    <x v="2"/>
    <n v="6"/>
    <n v="639"/>
    <n v="-1"/>
    <n v="2556"/>
    <n v="-1"/>
    <n v="44.723972218397002"/>
    <n v="-1"/>
    <n v="53.936499856509002"/>
    <n v="-1"/>
    <n v="31.314187366665699"/>
    <n v="-1"/>
    <n v="1.4063306988898401"/>
    <n v="-1"/>
    <x v="5"/>
    <x v="18"/>
    <x v="0"/>
  </r>
  <r>
    <n v="5082"/>
    <n v="6647"/>
    <m/>
    <x v="2"/>
    <n v="6"/>
    <n v="263"/>
    <n v="-1"/>
    <n v="1052"/>
    <n v="-1"/>
    <n v="54.111294594712597"/>
    <n v="-1"/>
    <n v="19.4572230637392"/>
    <n v="-1"/>
    <n v="11.2993982157054"/>
    <n v="-1"/>
    <n v="3.4222304642935102"/>
    <n v="-1"/>
    <x v="5"/>
    <x v="17"/>
    <x v="0"/>
  </r>
  <r>
    <n v="5082"/>
    <n v="6760"/>
    <m/>
    <x v="2"/>
    <n v="6"/>
    <n v="481"/>
    <n v="-1"/>
    <n v="1924"/>
    <n v="-1"/>
    <n v="12.0623526174908"/>
    <n v="-1"/>
    <n v="131.35408255594501"/>
    <n v="-1"/>
    <n v="76.352262800753607"/>
    <n v="-1"/>
    <n v="1.8699809552981901"/>
    <n v="-1"/>
    <x v="5"/>
    <x v="16"/>
    <x v="0"/>
  </r>
  <r>
    <n v="5082"/>
    <n v="6761"/>
    <m/>
    <x v="2"/>
    <n v="6"/>
    <n v="1487"/>
    <n v="-1"/>
    <n v="5948"/>
    <n v="-1"/>
    <n v="32.9634258525438"/>
    <n v="-1"/>
    <n v="149.806701786769"/>
    <n v="-1"/>
    <n v="86.997161356534406"/>
    <n v="-1"/>
    <n v="0.60810538780608503"/>
    <n v="-1"/>
    <x v="5"/>
    <x v="20"/>
    <x v="0"/>
  </r>
  <r>
    <n v="5082"/>
    <n v="6762"/>
    <m/>
    <x v="2"/>
    <n v="6"/>
    <n v="137"/>
    <n v="-1"/>
    <n v="548"/>
    <n v="-1"/>
    <n v="38.231277055373504"/>
    <n v="-1"/>
    <n v="14.4273019822366"/>
    <n v="-1"/>
    <n v="8.3754560737254806"/>
    <n v="-1"/>
    <n v="6.4981268100572001"/>
    <n v="-1"/>
    <x v="5"/>
    <x v="6"/>
    <x v="0"/>
  </r>
  <r>
    <n v="5082"/>
    <n v="6763"/>
    <m/>
    <x v="2"/>
    <n v="6"/>
    <n v="564"/>
    <n v="-1"/>
    <n v="2256"/>
    <n v="-1"/>
    <n v="36.701831084664299"/>
    <n v="-1"/>
    <n v="49.9889128283844"/>
    <n v="-1"/>
    <n v="29.074476170879301"/>
    <n v="-1"/>
    <n v="1.55608053535807"/>
    <n v="-1"/>
    <x v="5"/>
    <x v="7"/>
    <x v="0"/>
  </r>
  <r>
    <n v="5082"/>
    <n v="6764"/>
    <m/>
    <x v="2"/>
    <n v="6"/>
    <n v="102"/>
    <n v="-1"/>
    <n v="408"/>
    <n v="-1"/>
    <n v="38.964294655058801"/>
    <n v="-1"/>
    <n v="10.1745532665919"/>
    <n v="-1"/>
    <n v="5.9214707725601903"/>
    <n v="-1"/>
    <n v="8.7602298236779106"/>
    <n v="-1"/>
    <x v="5"/>
    <x v="8"/>
    <x v="0"/>
  </r>
  <r>
    <n v="5082"/>
    <n v="6765"/>
    <m/>
    <x v="2"/>
    <n v="6"/>
    <n v="66"/>
    <n v="-1"/>
    <n v="264"/>
    <n v="-1"/>
    <n v="22.906287245498"/>
    <n v="-1"/>
    <n v="78.097709473568202"/>
    <n v="-1"/>
    <n v="45.632257330926699"/>
    <n v="-1"/>
    <n v="11.535520645010299"/>
    <n v="-1"/>
    <x v="5"/>
    <x v="9"/>
    <x v="0"/>
  </r>
  <r>
    <n v="5082"/>
    <n v="6767"/>
    <m/>
    <x v="2"/>
    <n v="6"/>
    <n v="86"/>
    <n v="-1"/>
    <n v="344"/>
    <n v="-1"/>
    <n v="45.4143691753289"/>
    <n v="-1"/>
    <n v="7.0412220867581699"/>
    <n v="-1"/>
    <n v="4.0835796372609101"/>
    <n v="-1"/>
    <n v="10.359128720673301"/>
    <n v="-1"/>
    <x v="5"/>
    <x v="10"/>
    <x v="0"/>
  </r>
  <r>
    <n v="5082"/>
    <n v="6768"/>
    <m/>
    <x v="2"/>
    <n v="6"/>
    <n v="262"/>
    <n v="-1"/>
    <n v="1048"/>
    <n v="-1"/>
    <n v="35.515902018152801"/>
    <n v="-1"/>
    <n v="32.213575547841003"/>
    <n v="-1"/>
    <n v="18.711536174631402"/>
    <n v="-1"/>
    <n v="3.1289897281538601"/>
    <n v="-1"/>
    <x v="5"/>
    <x v="11"/>
    <x v="0"/>
  </r>
  <r>
    <n v="5082"/>
    <n v="6770"/>
    <m/>
    <x v="2"/>
    <n v="6"/>
    <n v="420"/>
    <n v="-1"/>
    <n v="1680"/>
    <n v="-1"/>
    <n v="18.986340496746902"/>
    <n v="-1"/>
    <n v="134.26238449916599"/>
    <n v="-1"/>
    <n v="77.930758905708601"/>
    <n v="-1"/>
    <n v="2.1347160486229302"/>
    <n v="-1"/>
    <x v="5"/>
    <x v="15"/>
    <x v="0"/>
  </r>
  <r>
    <n v="5082"/>
    <n v="6775"/>
    <m/>
    <x v="2"/>
    <n v="6"/>
    <n v="75"/>
    <n v="-1"/>
    <n v="300"/>
    <n v="-1"/>
    <n v="38.1942161230793"/>
    <n v="-1"/>
    <n v="7.9852267698389303"/>
    <n v="-1"/>
    <n v="4.6147130918829999"/>
    <n v="-1"/>
    <n v="11.3256785216418"/>
    <n v="-1"/>
    <x v="5"/>
    <x v="12"/>
    <x v="0"/>
  </r>
  <r>
    <n v="5082"/>
    <n v="6776"/>
    <m/>
    <x v="2"/>
    <n v="6"/>
    <n v="101"/>
    <n v="-1"/>
    <n v="404"/>
    <n v="-1"/>
    <n v="39.136169263676003"/>
    <n v="-1"/>
    <n v="10.0191422250568"/>
    <n v="-1"/>
    <n v="5.8308896578395997"/>
    <n v="-1"/>
    <n v="8.8244020394171994"/>
    <n v="-1"/>
    <x v="5"/>
    <x v="13"/>
    <x v="0"/>
  </r>
  <r>
    <n v="5082"/>
    <n v="6777"/>
    <m/>
    <x v="2"/>
    <n v="6"/>
    <n v="282"/>
    <n v="-1"/>
    <n v="1128"/>
    <n v="-1"/>
    <n v="31.215026684844201"/>
    <n v="-1"/>
    <n v="56.293156335533702"/>
    <n v="-1"/>
    <n v="32.679599971338199"/>
    <n v="-1"/>
    <n v="3.1919686783732599"/>
    <n v="-1"/>
    <x v="5"/>
    <x v="14"/>
    <x v="0"/>
  </r>
  <r>
    <n v="5082"/>
    <n v="2959"/>
    <m/>
    <x v="2"/>
    <n v="7"/>
    <n v="253"/>
    <n v="-1"/>
    <n v="1012"/>
    <n v="-1"/>
    <n v="46.2581671118933"/>
    <n v="-1"/>
    <n v="20.509612056699002"/>
    <n v="-1"/>
    <n v="17.4337266776412"/>
    <n v="-1"/>
    <n v="3.5425284059978202"/>
    <n v="-1"/>
    <x v="6"/>
    <x v="0"/>
    <x v="0"/>
  </r>
  <r>
    <n v="5082"/>
    <n v="3659"/>
    <m/>
    <x v="2"/>
    <n v="7"/>
    <n v="553"/>
    <n v="-1"/>
    <n v="2212"/>
    <n v="-1"/>
    <n v="37.599847943450499"/>
    <n v="-1"/>
    <n v="44.542694087241898"/>
    <n v="-1"/>
    <n v="37.917917602034997"/>
    <n v="-1"/>
    <n v="1.62602165152936"/>
    <n v="-1"/>
    <x v="6"/>
    <x v="0"/>
    <x v="0"/>
  </r>
  <r>
    <n v="5082"/>
    <n v="3660"/>
    <m/>
    <x v="2"/>
    <n v="7"/>
    <n v="1477"/>
    <n v="-1"/>
    <n v="5908"/>
    <n v="-1"/>
    <n v="31.177982710257801"/>
    <n v="-1"/>
    <n v="115.780592798798"/>
    <n v="-1"/>
    <n v="98.453592387595194"/>
    <n v="-1"/>
    <n v="0.60929174294246602"/>
    <n v="-1"/>
    <x v="6"/>
    <x v="0"/>
    <x v="0"/>
  </r>
  <r>
    <n v="5082"/>
    <n v="4524"/>
    <m/>
    <x v="2"/>
    <n v="7"/>
    <n v="435"/>
    <n v="-1"/>
    <n v="1740"/>
    <n v="-1"/>
    <n v="27.476221874381"/>
    <n v="-1"/>
    <n v="84.215507849640204"/>
    <n v="-1"/>
    <n v="71.766824222907701"/>
    <n v="-1"/>
    <n v="1.99681692600768"/>
    <n v="-1"/>
    <x v="6"/>
    <x v="0"/>
    <x v="0"/>
  </r>
  <r>
    <n v="5082"/>
    <n v="4949"/>
    <m/>
    <x v="2"/>
    <n v="7"/>
    <n v="338"/>
    <n v="-1"/>
    <n v="1352"/>
    <n v="-1"/>
    <n v="8.2331763103551108"/>
    <n v="-1"/>
    <n v="104.783689212987"/>
    <n v="-1"/>
    <n v="89.274199255309298"/>
    <n v="-1"/>
    <n v="2.6590055335596401"/>
    <n v="-1"/>
    <x v="6"/>
    <x v="0"/>
    <x v="0"/>
  </r>
  <r>
    <n v="5082"/>
    <n v="4950"/>
    <m/>
    <x v="2"/>
    <n v="7"/>
    <n v="1473"/>
    <n v="-1"/>
    <n v="5892"/>
    <n v="-1"/>
    <n v="29.733946332276901"/>
    <n v="-1"/>
    <n v="115.293599066111"/>
    <n v="-1"/>
    <n v="98.035406440177496"/>
    <n v="-1"/>
    <n v="0.61118594336072496"/>
    <n v="-1"/>
    <x v="6"/>
    <x v="0"/>
    <x v="0"/>
  </r>
  <r>
    <n v="5082"/>
    <n v="4951"/>
    <m/>
    <x v="2"/>
    <n v="7"/>
    <n v="1479"/>
    <n v="-1"/>
    <n v="5916"/>
    <n v="-1"/>
    <n v="30.193297033101199"/>
    <n v="-1"/>
    <n v="113.726467834977"/>
    <n v="-1"/>
    <n v="96.6962236147547"/>
    <n v="-1"/>
    <n v="0.60860823713245005"/>
    <n v="-1"/>
    <x v="6"/>
    <x v="0"/>
    <x v="0"/>
  </r>
  <r>
    <n v="5082"/>
    <n v="4953"/>
    <m/>
    <x v="2"/>
    <n v="7"/>
    <n v="236"/>
    <n v="-1"/>
    <n v="944"/>
    <n v="-1"/>
    <n v="37.042799651846998"/>
    <n v="-1"/>
    <n v="21.9926821068224"/>
    <n v="-1"/>
    <n v="18.678153155322299"/>
    <n v="-1"/>
    <n v="3.7425350404076698"/>
    <n v="-1"/>
    <x v="6"/>
    <x v="0"/>
    <x v="0"/>
  </r>
  <r>
    <n v="5082"/>
    <n v="4954"/>
    <m/>
    <x v="2"/>
    <n v="7"/>
    <n v="82"/>
    <n v="-1"/>
    <n v="328"/>
    <n v="-1"/>
    <n v="43.676450496866401"/>
    <n v="-1"/>
    <n v="7.1659070716188102"/>
    <n v="-1"/>
    <n v="6.7371404625624001"/>
    <n v="-1"/>
    <n v="10.921780397901699"/>
    <n v="-1"/>
    <x v="6"/>
    <x v="0"/>
    <x v="0"/>
  </r>
  <r>
    <n v="5082"/>
    <n v="6357"/>
    <m/>
    <x v="2"/>
    <n v="7"/>
    <n v="174"/>
    <n v="-1"/>
    <n v="696"/>
    <n v="-1"/>
    <n v="42.7712981469993"/>
    <n v="-1"/>
    <n v="16.208990152726098"/>
    <n v="-1"/>
    <n v="13.7522645060027"/>
    <n v="-1"/>
    <n v="5.1239561024921203"/>
    <n v="-1"/>
    <x v="6"/>
    <x v="0"/>
    <x v="0"/>
  </r>
  <r>
    <n v="5082"/>
    <n v="6368"/>
    <m/>
    <x v="2"/>
    <n v="7"/>
    <n v="455"/>
    <n v="-1"/>
    <n v="1820"/>
    <n v="-1"/>
    <n v="13.3659464309545"/>
    <n v="-1"/>
    <n v="106.587592157259"/>
    <n v="-1"/>
    <n v="90.744993741348793"/>
    <n v="-1"/>
    <n v="1.9757723561643901"/>
    <n v="-1"/>
    <x v="6"/>
    <x v="0"/>
    <x v="0"/>
  </r>
  <r>
    <n v="5082"/>
    <n v="6639"/>
    <m/>
    <x v="2"/>
    <n v="7"/>
    <n v="138"/>
    <n v="-1"/>
    <n v="552"/>
    <n v="-1"/>
    <n v="38.671432185515798"/>
    <n v="-1"/>
    <n v="14.3893254384203"/>
    <n v="-1"/>
    <n v="8.3066926755792192"/>
    <n v="-1"/>
    <n v="6.5210560862798701"/>
    <n v="-1"/>
    <x v="6"/>
    <x v="1"/>
    <x v="0"/>
  </r>
  <r>
    <n v="5082"/>
    <n v="6640"/>
    <m/>
    <x v="2"/>
    <n v="7"/>
    <n v="625"/>
    <n v="-1"/>
    <n v="2500"/>
    <n v="-1"/>
    <n v="13.03407128968"/>
    <n v="-1"/>
    <n v="150.851905958217"/>
    <n v="-1"/>
    <n v="87.648371614281999"/>
    <n v="-1"/>
    <n v="1.4355437256594801"/>
    <n v="-1"/>
    <x v="6"/>
    <x v="2"/>
    <x v="0"/>
  </r>
  <r>
    <n v="5082"/>
    <n v="6641"/>
    <m/>
    <x v="2"/>
    <n v="7"/>
    <n v="83"/>
    <n v="-1"/>
    <n v="332"/>
    <n v="-1"/>
    <n v="33.200725994968202"/>
    <n v="-1"/>
    <n v="32.768283305162903"/>
    <n v="-1"/>
    <n v="19.004907788144799"/>
    <n v="-1"/>
    <n v="10.835227369987299"/>
    <n v="-1"/>
    <x v="6"/>
    <x v="3"/>
    <x v="0"/>
  </r>
  <r>
    <n v="5082"/>
    <n v="6642"/>
    <m/>
    <x v="2"/>
    <n v="7"/>
    <n v="559"/>
    <n v="-1"/>
    <n v="2236"/>
    <n v="-1"/>
    <n v="36.663962533863099"/>
    <n v="-1"/>
    <n v="50.718731377055697"/>
    <n v="-1"/>
    <n v="29.4804611955099"/>
    <n v="-1"/>
    <n v="1.6121631777086201"/>
    <n v="-1"/>
    <x v="6"/>
    <x v="4"/>
    <x v="0"/>
  </r>
  <r>
    <n v="5082"/>
    <n v="6644"/>
    <m/>
    <x v="2"/>
    <n v="7"/>
    <n v="920"/>
    <n v="-1"/>
    <n v="3680"/>
    <n v="-1"/>
    <n v="31.388762354634601"/>
    <n v="-1"/>
    <n v="99.842591265203893"/>
    <n v="-1"/>
    <n v="57.913384704688802"/>
    <n v="-1"/>
    <n v="0.97784921301245697"/>
    <n v="-1"/>
    <x v="6"/>
    <x v="19"/>
    <x v="0"/>
  </r>
  <r>
    <n v="5082"/>
    <n v="6645"/>
    <m/>
    <x v="2"/>
    <n v="7"/>
    <n v="556"/>
    <n v="-1"/>
    <n v="2224"/>
    <n v="-1"/>
    <n v="52.496421962780197"/>
    <n v="-1"/>
    <n v="39.413277528050003"/>
    <n v="-1"/>
    <n v="22.929134747193299"/>
    <n v="-1"/>
    <n v="1.6146965657824901"/>
    <n v="-1"/>
    <x v="6"/>
    <x v="21"/>
    <x v="0"/>
  </r>
  <r>
    <n v="5082"/>
    <n v="6646"/>
    <m/>
    <x v="2"/>
    <n v="7"/>
    <n v="643"/>
    <n v="-1"/>
    <n v="2572"/>
    <n v="-1"/>
    <n v="44.881597484176403"/>
    <n v="-1"/>
    <n v="53.904035476534602"/>
    <n v="-1"/>
    <n v="31.2390092199857"/>
    <n v="-1"/>
    <n v="1.3997957296416299"/>
    <n v="-1"/>
    <x v="6"/>
    <x v="18"/>
    <x v="0"/>
  </r>
  <r>
    <n v="5082"/>
    <n v="6647"/>
    <m/>
    <x v="2"/>
    <n v="7"/>
    <n v="279"/>
    <n v="-1"/>
    <n v="1116"/>
    <n v="-1"/>
    <n v="54.909021589669003"/>
    <n v="-1"/>
    <n v="20.2337744226705"/>
    <n v="-1"/>
    <n v="11.7588626901822"/>
    <n v="-1"/>
    <n v="3.2245791884892401"/>
    <n v="-1"/>
    <x v="6"/>
    <x v="17"/>
    <x v="0"/>
  </r>
  <r>
    <n v="5082"/>
    <n v="6760"/>
    <m/>
    <x v="2"/>
    <n v="7"/>
    <n v="452"/>
    <n v="-1"/>
    <n v="1808"/>
    <n v="-1"/>
    <n v="10.498801775847699"/>
    <n v="-1"/>
    <n v="136.95776655783499"/>
    <n v="-1"/>
    <n v="79.535692950210901"/>
    <n v="-1"/>
    <n v="1.98721828138734"/>
    <n v="-1"/>
    <x v="6"/>
    <x v="16"/>
    <x v="0"/>
  </r>
  <r>
    <n v="5082"/>
    <n v="6761"/>
    <m/>
    <x v="2"/>
    <n v="7"/>
    <n v="1474"/>
    <n v="-1"/>
    <n v="5896"/>
    <n v="-1"/>
    <n v="31.373043033608901"/>
    <n v="-1"/>
    <n v="157.38624285916501"/>
    <n v="-1"/>
    <n v="91.337424549044599"/>
    <n v="-1"/>
    <n v="0.61344389095409602"/>
    <n v="-1"/>
    <x v="6"/>
    <x v="20"/>
    <x v="0"/>
  </r>
  <r>
    <n v="5082"/>
    <n v="6762"/>
    <m/>
    <x v="2"/>
    <n v="7"/>
    <n v="138"/>
    <n v="-1"/>
    <n v="552"/>
    <n v="-1"/>
    <n v="38.671432185515798"/>
    <n v="-1"/>
    <n v="14.3893254384203"/>
    <n v="-1"/>
    <n v="8.3066926755792192"/>
    <n v="-1"/>
    <n v="6.5210560862798701"/>
    <n v="-1"/>
    <x v="6"/>
    <x v="6"/>
    <x v="0"/>
  </r>
  <r>
    <n v="5082"/>
    <n v="6763"/>
    <m/>
    <x v="2"/>
    <n v="7"/>
    <n v="549"/>
    <n v="-1"/>
    <n v="2196"/>
    <n v="-1"/>
    <n v="36.869548379838001"/>
    <n v="-1"/>
    <n v="49.797690198397497"/>
    <n v="-1"/>
    <n v="28.932854099572101"/>
    <n v="-1"/>
    <n v="1.63257024075274"/>
    <n v="-1"/>
    <x v="6"/>
    <x v="7"/>
    <x v="0"/>
  </r>
  <r>
    <n v="5082"/>
    <n v="6764"/>
    <m/>
    <x v="2"/>
    <n v="7"/>
    <n v="91"/>
    <n v="-1"/>
    <n v="364"/>
    <n v="-1"/>
    <n v="38.822736177017603"/>
    <n v="-1"/>
    <n v="9.0437695918506602"/>
    <n v="-1"/>
    <n v="5.2270795842337501"/>
    <n v="-1"/>
    <n v="9.6387533162486694"/>
    <n v="-1"/>
    <x v="6"/>
    <x v="8"/>
    <x v="0"/>
  </r>
  <r>
    <n v="5082"/>
    <n v="6765"/>
    <m/>
    <x v="2"/>
    <n v="7"/>
    <n v="65"/>
    <n v="-1"/>
    <n v="260"/>
    <n v="-1"/>
    <n v="25.264990046143499"/>
    <n v="-1"/>
    <n v="52.016652253547299"/>
    <n v="-1"/>
    <n v="29.980650160819899"/>
    <n v="-1"/>
    <n v="13.858341552028801"/>
    <n v="-1"/>
    <x v="6"/>
    <x v="9"/>
    <x v="0"/>
  </r>
  <r>
    <n v="5082"/>
    <n v="6767"/>
    <m/>
    <x v="2"/>
    <n v="7"/>
    <n v="81"/>
    <n v="-1"/>
    <n v="324"/>
    <n v="-1"/>
    <n v="45.966324788193397"/>
    <n v="-1"/>
    <n v="6.5912049968746302"/>
    <n v="-1"/>
    <n v="3.8082621224672502"/>
    <n v="-1"/>
    <n v="10.7975502173592"/>
    <n v="-1"/>
    <x v="6"/>
    <x v="10"/>
    <x v="0"/>
  </r>
  <r>
    <n v="5082"/>
    <n v="6768"/>
    <m/>
    <x v="2"/>
    <n v="7"/>
    <n v="238"/>
    <n v="-1"/>
    <n v="952"/>
    <n v="-1"/>
    <n v="35.820659677282102"/>
    <n v="-1"/>
    <n v="30.263624941866698"/>
    <n v="-1"/>
    <n v="17.539223443996601"/>
    <n v="-1"/>
    <n v="3.7244720413628301"/>
    <n v="-1"/>
    <x v="6"/>
    <x v="11"/>
    <x v="0"/>
  </r>
  <r>
    <n v="5082"/>
    <n v="6770"/>
    <m/>
    <x v="2"/>
    <n v="7"/>
    <n v="359"/>
    <n v="-1"/>
    <n v="1436"/>
    <n v="-1"/>
    <n v="5.5225460146112901"/>
    <n v="-1"/>
    <n v="163.24056782267601"/>
    <n v="-1"/>
    <n v="94.852827516675106"/>
    <n v="-1"/>
    <n v="2.5062630688635998"/>
    <n v="-1"/>
    <x v="6"/>
    <x v="15"/>
    <x v="0"/>
  </r>
  <r>
    <n v="5082"/>
    <n v="6775"/>
    <m/>
    <x v="2"/>
    <n v="7"/>
    <n v="108"/>
    <n v="-1"/>
    <n v="432"/>
    <n v="-1"/>
    <n v="39.321689616576798"/>
    <n v="-1"/>
    <n v="11.152279583528699"/>
    <n v="-1"/>
    <n v="6.46068142447327"/>
    <n v="-1"/>
    <n v="8.3233743773614002"/>
    <n v="-1"/>
    <x v="6"/>
    <x v="12"/>
    <x v="0"/>
  </r>
  <r>
    <n v="5082"/>
    <n v="6776"/>
    <m/>
    <x v="2"/>
    <n v="7"/>
    <n v="92"/>
    <n v="-1"/>
    <n v="368"/>
    <n v="-1"/>
    <n v="38.781950744435598"/>
    <n v="-1"/>
    <n v="9.1481898299984596"/>
    <n v="-1"/>
    <n v="5.2879649729423504"/>
    <n v="-1"/>
    <n v="9.5493181963280591"/>
    <n v="-1"/>
    <x v="6"/>
    <x v="13"/>
    <x v="0"/>
  </r>
  <r>
    <n v="5082"/>
    <n v="6777"/>
    <m/>
    <x v="2"/>
    <n v="7"/>
    <n v="228"/>
    <n v="-1"/>
    <n v="912"/>
    <n v="-1"/>
    <n v="36.996372573011499"/>
    <n v="-1"/>
    <n v="22.639316570043601"/>
    <n v="-1"/>
    <n v="13.1318498737316"/>
    <n v="-1"/>
    <n v="3.7300478582004701"/>
    <n v="-1"/>
    <x v="6"/>
    <x v="14"/>
    <x v="0"/>
  </r>
  <r>
    <n v="5082"/>
    <n v="2959"/>
    <m/>
    <x v="2"/>
    <n v="8"/>
    <n v="222"/>
    <n v="-1"/>
    <n v="888"/>
    <n v="-1"/>
    <n v="45.8261677257019"/>
    <n v="-1"/>
    <n v="18.377091500179699"/>
    <n v="-1"/>
    <n v="15.563717275468999"/>
    <n v="-1"/>
    <n v="4.0379007447231903"/>
    <n v="-1"/>
    <x v="7"/>
    <x v="0"/>
    <x v="0"/>
  </r>
  <r>
    <n v="5082"/>
    <n v="3659"/>
    <m/>
    <x v="2"/>
    <n v="8"/>
    <n v="543"/>
    <n v="-1"/>
    <n v="2172"/>
    <n v="-1"/>
    <n v="37.233478422739402"/>
    <n v="-1"/>
    <n v="44.414121539955602"/>
    <n v="-1"/>
    <n v="37.771445148658501"/>
    <n v="-1"/>
    <n v="1.6470815536677299"/>
    <n v="-1"/>
    <x v="7"/>
    <x v="0"/>
    <x v="0"/>
  </r>
  <r>
    <n v="5082"/>
    <n v="3660"/>
    <m/>
    <x v="2"/>
    <n v="8"/>
    <n v="1543"/>
    <n v="-1"/>
    <n v="6172"/>
    <n v="-1"/>
    <n v="33.342489492123597"/>
    <n v="-1"/>
    <n v="114.802432230025"/>
    <n v="-1"/>
    <n v="97.647879042329606"/>
    <n v="-1"/>
    <n v="0.58229168629897399"/>
    <n v="-1"/>
    <x v="7"/>
    <x v="0"/>
    <x v="0"/>
  </r>
  <r>
    <n v="5082"/>
    <n v="4524"/>
    <m/>
    <x v="2"/>
    <n v="8"/>
    <n v="439"/>
    <n v="-1"/>
    <n v="1756"/>
    <n v="-1"/>
    <n v="27.2718854733298"/>
    <n v="-1"/>
    <n v="87.274336839765795"/>
    <n v="-1"/>
    <n v="74.162190851537105"/>
    <n v="-1"/>
    <n v="1.98472445395391"/>
    <n v="-1"/>
    <x v="7"/>
    <x v="0"/>
    <x v="0"/>
  </r>
  <r>
    <n v="5082"/>
    <n v="4949"/>
    <m/>
    <x v="2"/>
    <n v="8"/>
    <n v="340"/>
    <n v="-1"/>
    <n v="1360"/>
    <n v="-1"/>
    <n v="8.3897451192810202"/>
    <n v="-1"/>
    <n v="106.055267913851"/>
    <n v="-1"/>
    <n v="89.910438744114202"/>
    <n v="-1"/>
    <n v="2.6480121611974901"/>
    <n v="-1"/>
    <x v="7"/>
    <x v="0"/>
    <x v="0"/>
  </r>
  <r>
    <n v="5082"/>
    <n v="4950"/>
    <m/>
    <x v="2"/>
    <n v="8"/>
    <n v="1544"/>
    <n v="-1"/>
    <n v="6176"/>
    <n v="-1"/>
    <n v="31.103135464705002"/>
    <n v="-1"/>
    <n v="114.39517686086801"/>
    <n v="-1"/>
    <n v="97.313997125640597"/>
    <n v="-1"/>
    <n v="0.58231356855547001"/>
    <n v="-1"/>
    <x v="7"/>
    <x v="0"/>
    <x v="0"/>
  </r>
  <r>
    <n v="5082"/>
    <n v="4951"/>
    <m/>
    <x v="2"/>
    <n v="8"/>
    <n v="1532"/>
    <n v="-1"/>
    <n v="6128"/>
    <n v="-1"/>
    <n v="32.374972184946898"/>
    <n v="-1"/>
    <n v="111.643244181282"/>
    <n v="-1"/>
    <n v="94.9621419427706"/>
    <n v="-1"/>
    <n v="0.58731253834797903"/>
    <n v="-1"/>
    <x v="7"/>
    <x v="0"/>
    <x v="0"/>
  </r>
  <r>
    <n v="5082"/>
    <n v="4953"/>
    <m/>
    <x v="2"/>
    <n v="8"/>
    <n v="244"/>
    <n v="-1"/>
    <n v="976"/>
    <n v="-1"/>
    <n v="36.315017786087502"/>
    <n v="-1"/>
    <n v="22.802587120143301"/>
    <n v="-1"/>
    <n v="19.3698189718212"/>
    <n v="-1"/>
    <n v="3.6559284035105901"/>
    <n v="-1"/>
    <x v="7"/>
    <x v="0"/>
    <x v="0"/>
  </r>
  <r>
    <n v="5082"/>
    <n v="4954"/>
    <m/>
    <x v="2"/>
    <n v="8"/>
    <n v="98"/>
    <n v="-1"/>
    <n v="392"/>
    <n v="-1"/>
    <n v="44.8754001891107"/>
    <n v="-1"/>
    <n v="8.1721722021294791"/>
    <n v="-1"/>
    <n v="7.6565097529403996"/>
    <n v="-1"/>
    <n v="9.0315785844827108"/>
    <n v="-1"/>
    <x v="7"/>
    <x v="0"/>
    <x v="0"/>
  </r>
  <r>
    <n v="5082"/>
    <n v="6357"/>
    <m/>
    <x v="2"/>
    <n v="8"/>
    <n v="207"/>
    <n v="-1"/>
    <n v="828"/>
    <n v="-1"/>
    <n v="41.107961662691601"/>
    <n v="-1"/>
    <n v="20.3045732345464"/>
    <n v="-1"/>
    <n v="17.223895739239801"/>
    <n v="-1"/>
    <n v="4.3603504585340698"/>
    <n v="-1"/>
    <x v="7"/>
    <x v="0"/>
    <x v="0"/>
  </r>
  <r>
    <n v="5082"/>
    <n v="6368"/>
    <m/>
    <x v="2"/>
    <n v="8"/>
    <n v="456"/>
    <n v="-1"/>
    <n v="1824"/>
    <n v="-1"/>
    <n v="12.7114049032535"/>
    <n v="-1"/>
    <n v="109.57835852414"/>
    <n v="-1"/>
    <n v="93.297975284127403"/>
    <n v="-1"/>
    <n v="1.9688809549275501"/>
    <n v="-1"/>
    <x v="7"/>
    <x v="0"/>
    <x v="0"/>
  </r>
  <r>
    <n v="5082"/>
    <n v="6639"/>
    <m/>
    <x v="2"/>
    <n v="8"/>
    <n v="142"/>
    <n v="-1"/>
    <n v="568"/>
    <n v="-1"/>
    <n v="38.847746254936801"/>
    <n v="-1"/>
    <n v="14.7325440351952"/>
    <n v="-1"/>
    <n v="8.5202435632153009"/>
    <n v="-1"/>
    <n v="6.3622954826726703"/>
    <n v="-1"/>
    <x v="7"/>
    <x v="1"/>
    <x v="0"/>
  </r>
  <r>
    <n v="5082"/>
    <n v="6640"/>
    <m/>
    <x v="2"/>
    <n v="8"/>
    <n v="658"/>
    <n v="-1"/>
    <n v="2632"/>
    <n v="-1"/>
    <n v="12.8075938302244"/>
    <n v="-1"/>
    <n v="149.59363663355501"/>
    <n v="-1"/>
    <n v="86.845481062971302"/>
    <n v="-1"/>
    <n v="1.36865929143059"/>
    <n v="-1"/>
    <x v="7"/>
    <x v="2"/>
    <x v="0"/>
  </r>
  <r>
    <n v="5082"/>
    <n v="6641"/>
    <m/>
    <x v="2"/>
    <n v="8"/>
    <n v="99"/>
    <n v="-1"/>
    <n v="396"/>
    <n v="-1"/>
    <n v="28.9549563724878"/>
    <n v="-1"/>
    <n v="30.399248514989502"/>
    <n v="-1"/>
    <n v="17.468853864401002"/>
    <n v="-1"/>
    <n v="9.04038418298863"/>
    <n v="-1"/>
    <x v="7"/>
    <x v="3"/>
    <x v="0"/>
  </r>
  <r>
    <n v="5082"/>
    <n v="6642"/>
    <m/>
    <x v="2"/>
    <n v="8"/>
    <n v="528"/>
    <n v="-1"/>
    <n v="2112"/>
    <n v="-1"/>
    <n v="35.618762484858898"/>
    <n v="-1"/>
    <n v="50.8849883875884"/>
    <n v="-1"/>
    <n v="29.544796699887701"/>
    <n v="-1"/>
    <n v="1.70508815188976"/>
    <n v="-1"/>
    <x v="7"/>
    <x v="4"/>
    <x v="0"/>
  </r>
  <r>
    <n v="5082"/>
    <n v="6644"/>
    <m/>
    <x v="2"/>
    <n v="8"/>
    <n v="921"/>
    <n v="-1"/>
    <n v="3684"/>
    <n v="-1"/>
    <n v="31.450731037770801"/>
    <n v="-1"/>
    <n v="96.034725120212997"/>
    <n v="-1"/>
    <n v="55.814246557782297"/>
    <n v="-1"/>
    <n v="0.97681888567116204"/>
    <n v="-1"/>
    <x v="7"/>
    <x v="19"/>
    <x v="0"/>
  </r>
  <r>
    <n v="5082"/>
    <n v="6645"/>
    <m/>
    <x v="2"/>
    <n v="8"/>
    <n v="621"/>
    <n v="-1"/>
    <n v="2484"/>
    <n v="-1"/>
    <n v="52.941451798882703"/>
    <n v="-1"/>
    <n v="43.099497222038501"/>
    <n v="-1"/>
    <n v="24.979910365214401"/>
    <n v="-1"/>
    <n v="1.44883764938155"/>
    <n v="-1"/>
    <x v="7"/>
    <x v="21"/>
    <x v="0"/>
  </r>
  <r>
    <n v="5082"/>
    <n v="6646"/>
    <m/>
    <x v="2"/>
    <n v="8"/>
    <n v="629"/>
    <n v="-1"/>
    <n v="2516"/>
    <n v="-1"/>
    <n v="44.274980829162601"/>
    <n v="-1"/>
    <n v="52.188205127401098"/>
    <n v="-1"/>
    <n v="30.307896315643799"/>
    <n v="-1"/>
    <n v="1.43195731514146"/>
    <n v="-1"/>
    <x v="7"/>
    <x v="18"/>
    <x v="0"/>
  </r>
  <r>
    <n v="5082"/>
    <n v="6647"/>
    <m/>
    <x v="2"/>
    <n v="8"/>
    <n v="291"/>
    <n v="-1"/>
    <n v="1164"/>
    <n v="-1"/>
    <n v="54.838830888193399"/>
    <n v="-1"/>
    <n v="21.221003346091798"/>
    <n v="-1"/>
    <n v="12.3432833200792"/>
    <n v="-1"/>
    <n v="3.08674754491958"/>
    <n v="-1"/>
    <x v="7"/>
    <x v="17"/>
    <x v="0"/>
  </r>
  <r>
    <n v="5082"/>
    <n v="6760"/>
    <m/>
    <x v="2"/>
    <n v="8"/>
    <n v="473"/>
    <n v="-1"/>
    <n v="1892"/>
    <n v="-1"/>
    <n v="12.183844131529"/>
    <n v="-1"/>
    <n v="134.208309460973"/>
    <n v="-1"/>
    <n v="78.035795451417997"/>
    <n v="-1"/>
    <n v="1.90441820005087"/>
    <n v="-1"/>
    <x v="7"/>
    <x v="16"/>
    <x v="0"/>
  </r>
  <r>
    <n v="5082"/>
    <n v="6761"/>
    <m/>
    <x v="2"/>
    <n v="8"/>
    <n v="1546"/>
    <n v="-1"/>
    <n v="6184"/>
    <n v="-1"/>
    <n v="33.4024765102535"/>
    <n v="-1"/>
    <n v="148.46728476759401"/>
    <n v="-1"/>
    <n v="86.193853650068704"/>
    <n v="-1"/>
    <n v="0.58340374452929999"/>
    <n v="-1"/>
    <x v="7"/>
    <x v="20"/>
    <x v="0"/>
  </r>
  <r>
    <n v="5082"/>
    <n v="6762"/>
    <m/>
    <x v="2"/>
    <n v="8"/>
    <n v="142"/>
    <n v="-1"/>
    <n v="568"/>
    <n v="-1"/>
    <n v="38.847746254936801"/>
    <n v="-1"/>
    <n v="14.7325440351952"/>
    <n v="-1"/>
    <n v="8.5202435632153009"/>
    <n v="-1"/>
    <n v="6.3622954826726703"/>
    <n v="-1"/>
    <x v="7"/>
    <x v="6"/>
    <x v="0"/>
  </r>
  <r>
    <n v="5082"/>
    <n v="6763"/>
    <m/>
    <x v="2"/>
    <n v="8"/>
    <n v="536"/>
    <n v="-1"/>
    <n v="2144"/>
    <n v="-1"/>
    <n v="36.632061664302498"/>
    <n v="-1"/>
    <n v="48.810270885777797"/>
    <n v="-1"/>
    <n v="28.329848452986798"/>
    <n v="-1"/>
    <n v="1.6517366710417001"/>
    <n v="-1"/>
    <x v="7"/>
    <x v="7"/>
    <x v="0"/>
  </r>
  <r>
    <n v="5082"/>
    <n v="6764"/>
    <m/>
    <x v="2"/>
    <n v="8"/>
    <n v="106"/>
    <n v="-1"/>
    <n v="424"/>
    <n v="-1"/>
    <n v="37.9982038120392"/>
    <n v="-1"/>
    <n v="10.518186787878101"/>
    <n v="-1"/>
    <n v="6.1182886955983804"/>
    <n v="-1"/>
    <n v="7.9086519633639902"/>
    <n v="-1"/>
    <x v="7"/>
    <x v="8"/>
    <x v="0"/>
  </r>
  <r>
    <n v="5082"/>
    <n v="6765"/>
    <m/>
    <x v="2"/>
    <n v="8"/>
    <n v="83"/>
    <n v="-1"/>
    <n v="332"/>
    <n v="-1"/>
    <n v="19.646546342655601"/>
    <n v="-1"/>
    <n v="108.39921739832199"/>
    <n v="-1"/>
    <n v="63.172052167912099"/>
    <n v="-1"/>
    <n v="9.3095955434182098"/>
    <n v="-1"/>
    <x v="7"/>
    <x v="9"/>
    <x v="0"/>
  </r>
  <r>
    <n v="5082"/>
    <n v="6767"/>
    <m/>
    <x v="2"/>
    <n v="8"/>
    <n v="96"/>
    <n v="-1"/>
    <n v="384"/>
    <n v="-1"/>
    <n v="46.806731896056498"/>
    <n v="-1"/>
    <n v="7.8168042169566698"/>
    <n v="-1"/>
    <n v="4.4970245155948003"/>
    <n v="-1"/>
    <n v="8.9329151254845396"/>
    <n v="-1"/>
    <x v="7"/>
    <x v="10"/>
    <x v="0"/>
  </r>
  <r>
    <n v="5082"/>
    <n v="6768"/>
    <m/>
    <x v="2"/>
    <n v="8"/>
    <n v="242"/>
    <n v="-1"/>
    <n v="968"/>
    <n v="-1"/>
    <n v="34.678652494106302"/>
    <n v="-1"/>
    <n v="32.404492650799497"/>
    <n v="-1"/>
    <n v="18.7688179775663"/>
    <n v="-1"/>
    <n v="3.6731867434973098"/>
    <n v="-1"/>
    <x v="7"/>
    <x v="11"/>
    <x v="0"/>
  </r>
  <r>
    <n v="5082"/>
    <n v="6770"/>
    <m/>
    <x v="2"/>
    <n v="8"/>
    <n v="345"/>
    <n v="-1"/>
    <n v="1380"/>
    <n v="-1"/>
    <n v="5.8881161253965004"/>
    <n v="-1"/>
    <n v="160.25433434773299"/>
    <n v="-1"/>
    <n v="92.795940463903406"/>
    <n v="-1"/>
    <n v="2.6045884695229802"/>
    <n v="-1"/>
    <x v="7"/>
    <x v="15"/>
    <x v="0"/>
  </r>
  <r>
    <n v="5082"/>
    <n v="6775"/>
    <m/>
    <x v="2"/>
    <n v="8"/>
    <n v="118"/>
    <n v="-1"/>
    <n v="472"/>
    <n v="-1"/>
    <n v="38.5607267281815"/>
    <n v="-1"/>
    <n v="12.385384941417"/>
    <n v="-1"/>
    <n v="7.20860214606589"/>
    <n v="-1"/>
    <n v="7.6554102053660102"/>
    <n v="-1"/>
    <x v="7"/>
    <x v="12"/>
    <x v="0"/>
  </r>
  <r>
    <n v="5082"/>
    <n v="6776"/>
    <m/>
    <x v="2"/>
    <n v="8"/>
    <n v="106"/>
    <n v="-1"/>
    <n v="424"/>
    <n v="-1"/>
    <n v="37.960629159303799"/>
    <n v="-1"/>
    <n v="10.5168908540302"/>
    <n v="-1"/>
    <n v="6.1175348681972004"/>
    <n v="-1"/>
    <n v="7.9085808489181799"/>
    <n v="-1"/>
    <x v="7"/>
    <x v="13"/>
    <x v="0"/>
  </r>
  <r>
    <n v="5082"/>
    <n v="6777"/>
    <m/>
    <x v="2"/>
    <n v="8"/>
    <n v="244"/>
    <n v="-1"/>
    <n v="976"/>
    <n v="-1"/>
    <n v="35.497729660240999"/>
    <n v="-1"/>
    <n v="26.872939197431801"/>
    <n v="-1"/>
    <n v="15.5551665446885"/>
    <n v="-1"/>
    <n v="3.63867225159564"/>
    <n v="-1"/>
    <x v="7"/>
    <x v="14"/>
    <x v="0"/>
  </r>
  <r>
    <n v="5082"/>
    <n v="2959"/>
    <m/>
    <x v="2"/>
    <n v="9"/>
    <n v="207"/>
    <n v="-1"/>
    <n v="828"/>
    <n v="-1"/>
    <n v="46.088452894024698"/>
    <n v="-1"/>
    <n v="17.323850522049899"/>
    <n v="-1"/>
    <n v="14.7036802134071"/>
    <n v="-1"/>
    <n v="4.3324546370122796"/>
    <n v="-1"/>
    <x v="8"/>
    <x v="0"/>
    <x v="0"/>
  </r>
  <r>
    <n v="5082"/>
    <n v="3659"/>
    <m/>
    <x v="2"/>
    <n v="9"/>
    <n v="526"/>
    <n v="-1"/>
    <n v="2104"/>
    <n v="-1"/>
    <n v="37.218566940864399"/>
    <n v="-1"/>
    <n v="42.969436087078698"/>
    <n v="-1"/>
    <n v="36.505843102220901"/>
    <n v="-1"/>
    <n v="1.69711788338921"/>
    <n v="-1"/>
    <x v="8"/>
    <x v="0"/>
    <x v="0"/>
  </r>
  <r>
    <n v="5082"/>
    <n v="3660"/>
    <m/>
    <x v="2"/>
    <n v="9"/>
    <n v="1494"/>
    <n v="-1"/>
    <n v="5976"/>
    <n v="-1"/>
    <n v="32.425721643298402"/>
    <n v="-1"/>
    <n v="116.047153827663"/>
    <n v="-1"/>
    <n v="98.603934278905896"/>
    <n v="-1"/>
    <n v="0.60307879218346705"/>
    <n v="-1"/>
    <x v="8"/>
    <x v="0"/>
    <x v="0"/>
  </r>
  <r>
    <n v="5082"/>
    <n v="4524"/>
    <m/>
    <x v="2"/>
    <n v="9"/>
    <n v="428"/>
    <n v="-1"/>
    <n v="1712"/>
    <n v="-1"/>
    <n v="27.900420690579701"/>
    <n v="-1"/>
    <n v="82.419645928385094"/>
    <n v="-1"/>
    <n v="70.046364610556793"/>
    <n v="-1"/>
    <n v="2.0473894813436"/>
    <n v="-1"/>
    <x v="8"/>
    <x v="0"/>
    <x v="0"/>
  </r>
  <r>
    <n v="5082"/>
    <n v="4949"/>
    <m/>
    <x v="2"/>
    <n v="9"/>
    <n v="299"/>
    <n v="-1"/>
    <n v="1196"/>
    <n v="-1"/>
    <n v="6.7083597746197698"/>
    <n v="-1"/>
    <n v="105.78324880914499"/>
    <n v="-1"/>
    <n v="89.713716895836896"/>
    <n v="-1"/>
    <n v="3.0005695404508601"/>
    <n v="-1"/>
    <x v="8"/>
    <x v="0"/>
    <x v="0"/>
  </r>
  <r>
    <n v="5082"/>
    <n v="4950"/>
    <m/>
    <x v="2"/>
    <n v="9"/>
    <n v="1483"/>
    <n v="-1"/>
    <n v="5932"/>
    <n v="-1"/>
    <n v="30.544737184375901"/>
    <n v="-1"/>
    <n v="115.36321944490901"/>
    <n v="-1"/>
    <n v="98.032557673138001"/>
    <n v="-1"/>
    <n v="0.60689796374988603"/>
    <n v="-1"/>
    <x v="8"/>
    <x v="0"/>
    <x v="0"/>
  </r>
  <r>
    <n v="5082"/>
    <n v="4951"/>
    <m/>
    <x v="2"/>
    <n v="9"/>
    <n v="1512"/>
    <n v="-1"/>
    <n v="6048"/>
    <n v="-1"/>
    <n v="30.645602092311801"/>
    <n v="-1"/>
    <n v="113.827562843161"/>
    <n v="-1"/>
    <n v="96.755427169348096"/>
    <n v="-1"/>
    <n v="0.59546254799149501"/>
    <n v="-1"/>
    <x v="8"/>
    <x v="0"/>
    <x v="0"/>
  </r>
  <r>
    <n v="5082"/>
    <n v="4953"/>
    <m/>
    <x v="2"/>
    <n v="9"/>
    <n v="239"/>
    <n v="-1"/>
    <n v="956"/>
    <n v="-1"/>
    <n v="35.5651388828921"/>
    <n v="-1"/>
    <n v="22.261657627658298"/>
    <n v="-1"/>
    <n v="18.903284631039199"/>
    <n v="-1"/>
    <n v="3.4375268369082601"/>
    <n v="-1"/>
    <x v="8"/>
    <x v="0"/>
    <x v="0"/>
  </r>
  <r>
    <n v="5082"/>
    <n v="4954"/>
    <m/>
    <x v="2"/>
    <n v="9"/>
    <n v="73"/>
    <n v="-1"/>
    <n v="292"/>
    <n v="-1"/>
    <n v="45.428809069377103"/>
    <n v="-1"/>
    <n v="5.8331318395784599"/>
    <n v="-1"/>
    <n v="5.48266666116655"/>
    <n v="-1"/>
    <n v="10.9117799392143"/>
    <n v="-1"/>
    <x v="8"/>
    <x v="0"/>
    <x v="0"/>
  </r>
  <r>
    <n v="5082"/>
    <n v="6357"/>
    <m/>
    <x v="2"/>
    <n v="9"/>
    <n v="214"/>
    <n v="-1"/>
    <n v="856"/>
    <n v="-1"/>
    <n v="42.320227272017803"/>
    <n v="-1"/>
    <n v="19.255117827474098"/>
    <n v="-1"/>
    <n v="16.402426245784699"/>
    <n v="-1"/>
    <n v="4.20621861782036"/>
    <n v="-1"/>
    <x v="8"/>
    <x v="0"/>
    <x v="0"/>
  </r>
  <r>
    <n v="5082"/>
    <n v="6368"/>
    <m/>
    <x v="2"/>
    <n v="9"/>
    <n v="475"/>
    <n v="-1"/>
    <n v="1900"/>
    <n v="-1"/>
    <n v="14.2942751118442"/>
    <n v="-1"/>
    <n v="103.00513648791799"/>
    <n v="-1"/>
    <n v="87.380133698862807"/>
    <n v="-1"/>
    <n v="1.8921313500640999"/>
    <n v="-1"/>
    <x v="8"/>
    <x v="0"/>
    <x v="0"/>
  </r>
  <r>
    <n v="5082"/>
    <n v="6639"/>
    <m/>
    <x v="2"/>
    <n v="9"/>
    <n v="132"/>
    <n v="-1"/>
    <n v="528"/>
    <n v="-1"/>
    <n v="38.787618921779099"/>
    <n v="-1"/>
    <n v="13.750374526344499"/>
    <n v="-1"/>
    <n v="8.0190189180584799"/>
    <n v="-1"/>
    <n v="6.7930756813702597"/>
    <n v="-1"/>
    <x v="8"/>
    <x v="1"/>
    <x v="0"/>
  </r>
  <r>
    <n v="5082"/>
    <n v="6640"/>
    <m/>
    <x v="2"/>
    <n v="9"/>
    <n v="691"/>
    <n v="-1"/>
    <n v="2764"/>
    <n v="-1"/>
    <n v="13.947716952795"/>
    <n v="-1"/>
    <n v="147.39604493901999"/>
    <n v="-1"/>
    <n v="85.499030628258595"/>
    <n v="-1"/>
    <n v="1.3007108268143801"/>
    <n v="-1"/>
    <x v="8"/>
    <x v="2"/>
    <x v="0"/>
  </r>
  <r>
    <n v="5082"/>
    <n v="6641"/>
    <m/>
    <x v="2"/>
    <n v="9"/>
    <n v="77"/>
    <n v="-1"/>
    <n v="308"/>
    <n v="-1"/>
    <n v="33.328331770647601"/>
    <n v="-1"/>
    <n v="27.6273756640785"/>
    <n v="-1"/>
    <n v="15.978290485259899"/>
    <n v="-1"/>
    <n v="11.5031926454394"/>
    <n v="-1"/>
    <x v="8"/>
    <x v="3"/>
    <x v="0"/>
  </r>
  <r>
    <n v="5082"/>
    <n v="6642"/>
    <m/>
    <x v="2"/>
    <n v="9"/>
    <n v="541"/>
    <n v="-1"/>
    <n v="2164"/>
    <n v="-1"/>
    <n v="28.706449155841401"/>
    <n v="-1"/>
    <n v="74.029888764271405"/>
    <n v="-1"/>
    <n v="42.885464424117501"/>
    <n v="-1"/>
    <n v="1.66505516344683"/>
    <n v="-1"/>
    <x v="8"/>
    <x v="4"/>
    <x v="0"/>
  </r>
  <r>
    <n v="5082"/>
    <n v="6644"/>
    <m/>
    <x v="2"/>
    <n v="9"/>
    <n v="930"/>
    <n v="-1"/>
    <n v="3720"/>
    <n v="-1"/>
    <n v="31.270663677743801"/>
    <n v="-1"/>
    <n v="98.122687984644301"/>
    <n v="-1"/>
    <n v="56.938536270217803"/>
    <n v="-1"/>
    <n v="0.96748467741340505"/>
    <n v="-1"/>
    <x v="8"/>
    <x v="19"/>
    <x v="0"/>
  </r>
  <r>
    <n v="5082"/>
    <n v="6645"/>
    <m/>
    <x v="2"/>
    <n v="9"/>
    <n v="567"/>
    <n v="-1"/>
    <n v="2268"/>
    <n v="-1"/>
    <n v="53.714459001237003"/>
    <n v="-1"/>
    <n v="38.593021296219099"/>
    <n v="-1"/>
    <n v="22.335266280475398"/>
    <n v="-1"/>
    <n v="1.5829124175925799"/>
    <n v="-1"/>
    <x v="8"/>
    <x v="21"/>
    <x v="0"/>
  </r>
  <r>
    <n v="5082"/>
    <n v="6646"/>
    <m/>
    <x v="2"/>
    <n v="9"/>
    <n v="654"/>
    <n v="-1"/>
    <n v="2616"/>
    <n v="-1"/>
    <n v="44.910123776355903"/>
    <n v="-1"/>
    <n v="55.240072104964199"/>
    <n v="-1"/>
    <n v="32.0297453643919"/>
    <n v="-1"/>
    <n v="1.37818600134838"/>
    <n v="-1"/>
    <x v="8"/>
    <x v="18"/>
    <x v="0"/>
  </r>
  <r>
    <n v="5082"/>
    <n v="6647"/>
    <m/>
    <x v="2"/>
    <n v="9"/>
    <n v="283"/>
    <n v="-1"/>
    <n v="1132"/>
    <n v="-1"/>
    <n v="55.078326721367603"/>
    <n v="-1"/>
    <n v="20.524350802984099"/>
    <n v="-1"/>
    <n v="11.9494994547583"/>
    <n v="-1"/>
    <n v="3.1899742985770101"/>
    <n v="-1"/>
    <x v="8"/>
    <x v="17"/>
    <x v="0"/>
  </r>
  <r>
    <n v="5082"/>
    <n v="6760"/>
    <m/>
    <x v="2"/>
    <n v="9"/>
    <n v="484"/>
    <n v="-1"/>
    <n v="1936"/>
    <n v="-1"/>
    <n v="10.714473386133999"/>
    <n v="-1"/>
    <n v="144.11817837580901"/>
    <n v="-1"/>
    <n v="83.308699439231404"/>
    <n v="-1"/>
    <n v="1.85898615574508"/>
    <n v="-1"/>
    <x v="8"/>
    <x v="16"/>
    <x v="0"/>
  </r>
  <r>
    <n v="5082"/>
    <n v="6761"/>
    <m/>
    <x v="2"/>
    <n v="9"/>
    <n v="1496"/>
    <n v="-1"/>
    <n v="5984"/>
    <n v="-1"/>
    <n v="32.136406260186703"/>
    <n v="-1"/>
    <n v="153.24629573342401"/>
    <n v="-1"/>
    <n v="88.831743921801504"/>
    <n v="-1"/>
    <n v="0.60319488534115095"/>
    <n v="-1"/>
    <x v="8"/>
    <x v="20"/>
    <x v="0"/>
  </r>
  <r>
    <n v="5082"/>
    <n v="6762"/>
    <m/>
    <x v="2"/>
    <n v="9"/>
    <n v="132"/>
    <n v="-1"/>
    <n v="528"/>
    <n v="-1"/>
    <n v="38.787618921779099"/>
    <n v="-1"/>
    <n v="13.750374526344499"/>
    <n v="-1"/>
    <n v="8.0190189180584799"/>
    <n v="-1"/>
    <n v="6.7930756813702597"/>
    <n v="-1"/>
    <x v="8"/>
    <x v="6"/>
    <x v="0"/>
  </r>
  <r>
    <n v="5082"/>
    <n v="6763"/>
    <m/>
    <x v="2"/>
    <n v="9"/>
    <n v="531"/>
    <n v="-1"/>
    <n v="2124"/>
    <n v="-1"/>
    <n v="36.867120990871697"/>
    <n v="-1"/>
    <n v="46.0625729235447"/>
    <n v="-1"/>
    <n v="26.709608729571901"/>
    <n v="-1"/>
    <n v="1.6431128429138999"/>
    <n v="-1"/>
    <x v="8"/>
    <x v="7"/>
    <x v="0"/>
  </r>
  <r>
    <n v="5082"/>
    <n v="6764"/>
    <m/>
    <x v="2"/>
    <n v="9"/>
    <n v="141"/>
    <n v="-1"/>
    <n v="564"/>
    <n v="-1"/>
    <n v="39.421918354645001"/>
    <n v="-1"/>
    <n v="13.5967198754165"/>
    <n v="-1"/>
    <n v="7.9510009200440299"/>
    <n v="-1"/>
    <n v="6.3078944120304596"/>
    <n v="-1"/>
    <x v="8"/>
    <x v="8"/>
    <x v="0"/>
  </r>
  <r>
    <n v="5082"/>
    <n v="6765"/>
    <m/>
    <x v="2"/>
    <n v="9"/>
    <n v="109"/>
    <n v="-1"/>
    <n v="436"/>
    <n v="-1"/>
    <n v="14.701075584544901"/>
    <n v="-1"/>
    <n v="151.55850392181"/>
    <n v="-1"/>
    <n v="88.851348852718999"/>
    <n v="-1"/>
    <n v="8.1639941752586793"/>
    <n v="-1"/>
    <x v="8"/>
    <x v="9"/>
    <x v="0"/>
  </r>
  <r>
    <n v="5082"/>
    <n v="6767"/>
    <m/>
    <x v="2"/>
    <n v="9"/>
    <n v="73"/>
    <n v="-1"/>
    <n v="292"/>
    <n v="-1"/>
    <n v="45.953231574357297"/>
    <n v="-1"/>
    <n v="5.8726440686424501"/>
    <n v="-1"/>
    <n v="3.39685699653274"/>
    <n v="-1"/>
    <n v="10.972853859263701"/>
    <n v="-1"/>
    <x v="8"/>
    <x v="10"/>
    <x v="0"/>
  </r>
  <r>
    <n v="5082"/>
    <n v="6768"/>
    <m/>
    <x v="2"/>
    <n v="9"/>
    <n v="239"/>
    <n v="-1"/>
    <n v="956"/>
    <n v="-1"/>
    <n v="34.424419452899301"/>
    <n v="-1"/>
    <n v="26.0743812177206"/>
    <n v="-1"/>
    <n v="15.1007413521718"/>
    <n v="-1"/>
    <n v="3.4329081441869298"/>
    <n v="-1"/>
    <x v="8"/>
    <x v="11"/>
    <x v="0"/>
  </r>
  <r>
    <n v="5082"/>
    <n v="6770"/>
    <m/>
    <x v="2"/>
    <n v="9"/>
    <n v="319"/>
    <n v="-1"/>
    <n v="1276"/>
    <n v="-1"/>
    <n v="4.8590259434913303"/>
    <n v="-1"/>
    <n v="165.22017465137401"/>
    <n v="-1"/>
    <n v="95.364187320457702"/>
    <n v="-1"/>
    <n v="2.8122736635090702"/>
    <n v="-1"/>
    <x v="8"/>
    <x v="15"/>
    <x v="0"/>
  </r>
  <r>
    <n v="5082"/>
    <n v="6775"/>
    <m/>
    <x v="2"/>
    <n v="9"/>
    <n v="109"/>
    <n v="-1"/>
    <n v="436"/>
    <n v="-1"/>
    <n v="38.697596242078703"/>
    <n v="-1"/>
    <n v="11.403223469894201"/>
    <n v="-1"/>
    <n v="6.5999086713674098"/>
    <n v="-1"/>
    <n v="8.2266364060072199"/>
    <n v="-1"/>
    <x v="8"/>
    <x v="12"/>
    <x v="0"/>
  </r>
  <r>
    <n v="5082"/>
    <n v="6776"/>
    <m/>
    <x v="2"/>
    <n v="9"/>
    <n v="141"/>
    <n v="-1"/>
    <n v="564"/>
    <n v="-1"/>
    <n v="39.363380673880599"/>
    <n v="-1"/>
    <n v="13.766367659573"/>
    <n v="-1"/>
    <n v="8.0502064416897294"/>
    <n v="-1"/>
    <n v="6.3059574848871396"/>
    <n v="-1"/>
    <x v="8"/>
    <x v="13"/>
    <x v="0"/>
  </r>
  <r>
    <n v="5082"/>
    <n v="6777"/>
    <m/>
    <x v="2"/>
    <n v="9"/>
    <n v="249"/>
    <n v="-1"/>
    <n v="996"/>
    <n v="-1"/>
    <n v="35.972490980306603"/>
    <n v="-1"/>
    <n v="25.939025449067199"/>
    <n v="-1"/>
    <n v="15.0207590342494"/>
    <n v="-1"/>
    <n v="3.6066772979281598"/>
    <n v="-1"/>
    <x v="8"/>
    <x v="14"/>
    <x v="0"/>
  </r>
  <r>
    <n v="5082"/>
    <n v="2959"/>
    <m/>
    <x v="2"/>
    <n v="10"/>
    <n v="228"/>
    <n v="-1"/>
    <n v="912"/>
    <n v="-1"/>
    <n v="46.528047357285502"/>
    <n v="-1"/>
    <n v="18.322132243259801"/>
    <n v="-1"/>
    <n v="15.5471385196195"/>
    <n v="-1"/>
    <n v="3.9598676032691298"/>
    <n v="-1"/>
    <x v="9"/>
    <x v="0"/>
    <x v="0"/>
  </r>
  <r>
    <n v="5082"/>
    <n v="3659"/>
    <m/>
    <x v="2"/>
    <n v="10"/>
    <n v="486"/>
    <n v="-1"/>
    <n v="1944"/>
    <n v="-1"/>
    <n v="37.6182084739741"/>
    <n v="-1"/>
    <n v="40.146955372174098"/>
    <n v="-1"/>
    <n v="34.1346665840138"/>
    <n v="-1"/>
    <n v="1.8502321432936699"/>
    <n v="-1"/>
    <x v="9"/>
    <x v="0"/>
    <x v="0"/>
  </r>
  <r>
    <n v="5082"/>
    <n v="3660"/>
    <m/>
    <x v="2"/>
    <n v="10"/>
    <n v="1501"/>
    <n v="-1"/>
    <n v="6004"/>
    <n v="-1"/>
    <n v="31.028853915386701"/>
    <n v="-1"/>
    <n v="116.697817248679"/>
    <n v="-1"/>
    <n v="99.165969753407097"/>
    <n v="-1"/>
    <n v="0.59977825200735102"/>
    <n v="-1"/>
    <x v="9"/>
    <x v="0"/>
    <x v="0"/>
  </r>
  <r>
    <n v="5082"/>
    <n v="4524"/>
    <m/>
    <x v="2"/>
    <n v="10"/>
    <n v="383"/>
    <n v="-1"/>
    <n v="1532"/>
    <n v="-1"/>
    <n v="27.2222104830478"/>
    <n v="-1"/>
    <n v="77.009627819492806"/>
    <n v="-1"/>
    <n v="65.447404378249402"/>
    <n v="-1"/>
    <n v="2.2902132568143099"/>
    <n v="-1"/>
    <x v="9"/>
    <x v="0"/>
    <x v="0"/>
  </r>
  <r>
    <n v="5082"/>
    <n v="4949"/>
    <m/>
    <x v="2"/>
    <n v="10"/>
    <n v="270"/>
    <n v="-1"/>
    <n v="1080"/>
    <n v="-1"/>
    <n v="6.2782130233370701"/>
    <n v="-1"/>
    <n v="106.639844608548"/>
    <n v="-1"/>
    <n v="90.804656772899705"/>
    <n v="-1"/>
    <n v="3.3282791898461199"/>
    <n v="-1"/>
    <x v="9"/>
    <x v="0"/>
    <x v="0"/>
  </r>
  <r>
    <n v="5082"/>
    <n v="4950"/>
    <m/>
    <x v="2"/>
    <n v="10"/>
    <n v="1511"/>
    <n v="-1"/>
    <n v="6044"/>
    <n v="-1"/>
    <n v="29.780597800380001"/>
    <n v="-1"/>
    <n v="116.05145552710501"/>
    <n v="-1"/>
    <n v="98.605130803966105"/>
    <n v="-1"/>
    <n v="0.59549940090035902"/>
    <n v="-1"/>
    <x v="9"/>
    <x v="0"/>
    <x v="0"/>
  </r>
  <r>
    <n v="5082"/>
    <n v="4951"/>
    <m/>
    <x v="2"/>
    <n v="10"/>
    <n v="1498"/>
    <n v="-1"/>
    <n v="5992"/>
    <n v="-1"/>
    <n v="30.262930895266699"/>
    <n v="-1"/>
    <n v="114.499363629058"/>
    <n v="-1"/>
    <n v="97.276177540982303"/>
    <n v="-1"/>
    <n v="0.60019098725881004"/>
    <n v="-1"/>
    <x v="9"/>
    <x v="0"/>
    <x v="0"/>
  </r>
  <r>
    <n v="5082"/>
    <n v="4953"/>
    <m/>
    <x v="2"/>
    <n v="10"/>
    <n v="231"/>
    <n v="-1"/>
    <n v="924"/>
    <n v="-1"/>
    <n v="36.195636869574898"/>
    <n v="-1"/>
    <n v="21.502217556803899"/>
    <n v="-1"/>
    <n v="18.321854952419201"/>
    <n v="-1"/>
    <n v="3.8090381230044001"/>
    <n v="-1"/>
    <x v="9"/>
    <x v="0"/>
    <x v="0"/>
  </r>
  <r>
    <n v="5082"/>
    <n v="4954"/>
    <m/>
    <x v="2"/>
    <n v="10"/>
    <n v="74"/>
    <n v="-1"/>
    <n v="296"/>
    <n v="-1"/>
    <n v="44.5414849619564"/>
    <n v="-1"/>
    <n v="6.1733069713267996"/>
    <n v="-1"/>
    <n v="5.7822960021399297"/>
    <n v="-1"/>
    <n v="11.103897707665"/>
    <n v="-1"/>
    <x v="9"/>
    <x v="0"/>
    <x v="0"/>
  </r>
  <r>
    <n v="5082"/>
    <n v="6357"/>
    <m/>
    <x v="2"/>
    <n v="10"/>
    <n v="223"/>
    <n v="-1"/>
    <n v="892"/>
    <n v="-1"/>
    <n v="43.186739679841601"/>
    <n v="-1"/>
    <n v="19.383510736720901"/>
    <n v="-1"/>
    <n v="16.468434882357201"/>
    <n v="-1"/>
    <n v="4.0434458601366696"/>
    <n v="-1"/>
    <x v="9"/>
    <x v="0"/>
    <x v="0"/>
  </r>
  <r>
    <n v="5082"/>
    <n v="6368"/>
    <m/>
    <x v="2"/>
    <n v="10"/>
    <n v="448"/>
    <n v="-1"/>
    <n v="1792"/>
    <n v="-1"/>
    <n v="12.431363224467299"/>
    <n v="-1"/>
    <n v="107.89492765697101"/>
    <n v="-1"/>
    <n v="91.881238905050594"/>
    <n v="-1"/>
    <n v="2.0084231584898502"/>
    <n v="-1"/>
    <x v="9"/>
    <x v="0"/>
    <x v="0"/>
  </r>
  <r>
    <n v="5082"/>
    <n v="6639"/>
    <m/>
    <x v="2"/>
    <n v="10"/>
    <n v="128"/>
    <n v="-1"/>
    <n v="512"/>
    <n v="-1"/>
    <n v="38.929548972126199"/>
    <n v="-1"/>
    <n v="13.288513431680901"/>
    <n v="-1"/>
    <n v="7.7109006127224804"/>
    <n v="-1"/>
    <n v="6.9979426425955999"/>
    <n v="-1"/>
    <x v="9"/>
    <x v="1"/>
    <x v="0"/>
  </r>
  <r>
    <n v="5082"/>
    <n v="6640"/>
    <m/>
    <x v="2"/>
    <n v="10"/>
    <n v="666"/>
    <n v="-1"/>
    <n v="2664"/>
    <n v="-1"/>
    <n v="12.468798772675299"/>
    <n v="-1"/>
    <n v="152.24159663355201"/>
    <n v="-1"/>
    <n v="88.295117062272595"/>
    <n v="-1"/>
    <n v="1.3495930710849799"/>
    <n v="-1"/>
    <x v="9"/>
    <x v="2"/>
    <x v="0"/>
  </r>
  <r>
    <n v="5082"/>
    <n v="6641"/>
    <m/>
    <x v="2"/>
    <n v="10"/>
    <n v="74"/>
    <n v="-1"/>
    <n v="296"/>
    <n v="-1"/>
    <n v="27.205576449615599"/>
    <n v="-1"/>
    <n v="41.392025143252397"/>
    <n v="-1"/>
    <n v="23.807170334466601"/>
    <n v="-1"/>
    <n v="11.0979870626504"/>
    <n v="-1"/>
    <x v="9"/>
    <x v="3"/>
    <x v="0"/>
  </r>
  <r>
    <n v="5082"/>
    <n v="6642"/>
    <m/>
    <x v="2"/>
    <n v="10"/>
    <n v="483"/>
    <n v="-1"/>
    <n v="1932"/>
    <n v="-1"/>
    <n v="37.102559364685398"/>
    <n v="-1"/>
    <n v="43.029560781271897"/>
    <n v="-1"/>
    <n v="24.984666575109699"/>
    <n v="-1"/>
    <n v="1.86667980180764"/>
    <n v="-1"/>
    <x v="9"/>
    <x v="4"/>
    <x v="0"/>
  </r>
  <r>
    <n v="5082"/>
    <n v="6644"/>
    <m/>
    <x v="2"/>
    <n v="10"/>
    <n v="955"/>
    <n v="-1"/>
    <n v="3820"/>
    <n v="-1"/>
    <n v="31.050820749144702"/>
    <n v="-1"/>
    <n v="102.81923004094099"/>
    <n v="-1"/>
    <n v="59.646454957845201"/>
    <n v="-1"/>
    <n v="0.94265483407345396"/>
    <n v="-1"/>
    <x v="9"/>
    <x v="19"/>
    <x v="0"/>
  </r>
  <r>
    <n v="5082"/>
    <n v="6645"/>
    <m/>
    <x v="2"/>
    <n v="10"/>
    <n v="559"/>
    <n v="-1"/>
    <n v="2236"/>
    <n v="-1"/>
    <n v="54.125573250868896"/>
    <n v="-1"/>
    <n v="38.223328582361901"/>
    <n v="-1"/>
    <n v="22.113640777956299"/>
    <n v="-1"/>
    <n v="1.6109191442423401"/>
    <n v="-1"/>
    <x v="9"/>
    <x v="21"/>
    <x v="0"/>
  </r>
  <r>
    <n v="5082"/>
    <n v="6646"/>
    <m/>
    <x v="2"/>
    <n v="10"/>
    <n v="653"/>
    <n v="-1"/>
    <n v="2612"/>
    <n v="-1"/>
    <n v="44.483790717294099"/>
    <n v="-1"/>
    <n v="55.5697893105785"/>
    <n v="-1"/>
    <n v="32.192664841724699"/>
    <n v="-1"/>
    <n v="1.3755580623196799"/>
    <n v="-1"/>
    <x v="9"/>
    <x v="18"/>
    <x v="0"/>
  </r>
  <r>
    <n v="5082"/>
    <n v="6647"/>
    <m/>
    <x v="2"/>
    <n v="10"/>
    <n v="298"/>
    <n v="-1"/>
    <n v="1192"/>
    <n v="-1"/>
    <n v="54.437026479052598"/>
    <n v="-1"/>
    <n v="21.819757734632802"/>
    <n v="-1"/>
    <n v="12.6867294872466"/>
    <n v="-1"/>
    <n v="3.0203352678370599"/>
    <n v="-1"/>
    <x v="9"/>
    <x v="17"/>
    <x v="0"/>
  </r>
  <r>
    <n v="5082"/>
    <n v="6760"/>
    <m/>
    <x v="2"/>
    <n v="10"/>
    <n v="479"/>
    <n v="-1"/>
    <n v="1916"/>
    <n v="-1"/>
    <n v="11.187458224491699"/>
    <n v="-1"/>
    <n v="139.05485335185799"/>
    <n v="-1"/>
    <n v="80.364641013932697"/>
    <n v="-1"/>
    <n v="1.87662458540567"/>
    <n v="-1"/>
    <x v="9"/>
    <x v="16"/>
    <x v="0"/>
  </r>
  <r>
    <n v="5082"/>
    <n v="6761"/>
    <m/>
    <x v="2"/>
    <n v="10"/>
    <n v="1503"/>
    <n v="-1"/>
    <n v="6012"/>
    <n v="-1"/>
    <n v="31.473168554579399"/>
    <n v="-1"/>
    <n v="157.23984062700001"/>
    <n v="-1"/>
    <n v="91.166753327101404"/>
    <n v="-1"/>
    <n v="0.60156083014909001"/>
    <n v="-1"/>
    <x v="9"/>
    <x v="20"/>
    <x v="0"/>
  </r>
  <r>
    <n v="5082"/>
    <n v="6762"/>
    <m/>
    <x v="2"/>
    <n v="10"/>
    <n v="128"/>
    <n v="-1"/>
    <n v="512"/>
    <n v="-1"/>
    <n v="38.929548972126199"/>
    <n v="-1"/>
    <n v="13.288513431680901"/>
    <n v="-1"/>
    <n v="7.7109006127224804"/>
    <n v="-1"/>
    <n v="6.9979426425955999"/>
    <n v="-1"/>
    <x v="9"/>
    <x v="6"/>
    <x v="0"/>
  </r>
  <r>
    <n v="5082"/>
    <n v="6763"/>
    <m/>
    <x v="2"/>
    <n v="10"/>
    <n v="486"/>
    <n v="-1"/>
    <n v="1944"/>
    <n v="-1"/>
    <n v="37.138994831372202"/>
    <n v="-1"/>
    <n v="43.346820187335297"/>
    <n v="-1"/>
    <n v="25.1545032120864"/>
    <n v="-1"/>
    <n v="1.7965414416547201"/>
    <n v="-1"/>
    <x v="9"/>
    <x v="7"/>
    <x v="0"/>
  </r>
  <r>
    <n v="5082"/>
    <n v="6764"/>
    <m/>
    <x v="2"/>
    <n v="10"/>
    <n v="140"/>
    <n v="-1"/>
    <n v="560"/>
    <n v="-1"/>
    <n v="39.2794431102473"/>
    <n v="-1"/>
    <n v="13.7065004438687"/>
    <n v="-1"/>
    <n v="7.9509016383240603"/>
    <n v="-1"/>
    <n v="6.2108303910185203"/>
    <n v="-1"/>
    <x v="9"/>
    <x v="8"/>
    <x v="0"/>
  </r>
  <r>
    <n v="5082"/>
    <n v="6765"/>
    <m/>
    <x v="2"/>
    <n v="10"/>
    <n v="104"/>
    <n v="-1"/>
    <n v="416"/>
    <n v="-1"/>
    <n v="15.0379356634761"/>
    <n v="-1"/>
    <n v="148.10166220284901"/>
    <n v="-1"/>
    <n v="86.028782256439797"/>
    <n v="-1"/>
    <n v="7.3698747468621502"/>
    <n v="-1"/>
    <x v="9"/>
    <x v="9"/>
    <x v="0"/>
  </r>
  <r>
    <n v="5082"/>
    <n v="6767"/>
    <m/>
    <x v="2"/>
    <n v="10"/>
    <n v="83"/>
    <n v="-1"/>
    <n v="332"/>
    <n v="-1"/>
    <n v="46.253299482849499"/>
    <n v="-1"/>
    <n v="6.82686336240873"/>
    <n v="-1"/>
    <n v="3.9220238690595899"/>
    <n v="-1"/>
    <n v="10.740611796848601"/>
    <n v="-1"/>
    <x v="9"/>
    <x v="10"/>
    <x v="0"/>
  </r>
  <r>
    <n v="5082"/>
    <n v="6768"/>
    <m/>
    <x v="2"/>
    <n v="10"/>
    <n v="231"/>
    <n v="-1"/>
    <n v="924"/>
    <n v="-1"/>
    <n v="34.871117899101499"/>
    <n v="-1"/>
    <n v="30.975802708274301"/>
    <n v="-1"/>
    <n v="18.0307487842801"/>
    <n v="-1"/>
    <n v="3.8069163306214899"/>
    <n v="-1"/>
    <x v="9"/>
    <x v="11"/>
    <x v="0"/>
  </r>
  <r>
    <n v="5082"/>
    <n v="6770"/>
    <m/>
    <x v="2"/>
    <n v="10"/>
    <n v="287"/>
    <n v="-1"/>
    <n v="1148"/>
    <n v="-1"/>
    <n v="4.24923049300829"/>
    <n v="-1"/>
    <n v="167.39460904644599"/>
    <n v="-1"/>
    <n v="97.332780561378797"/>
    <n v="-1"/>
    <n v="3.0731256947129899"/>
    <n v="-1"/>
    <x v="9"/>
    <x v="15"/>
    <x v="0"/>
  </r>
  <r>
    <n v="5082"/>
    <n v="6775"/>
    <m/>
    <x v="2"/>
    <n v="10"/>
    <n v="114"/>
    <n v="-1"/>
    <n v="456"/>
    <n v="-1"/>
    <n v="40.035429943960601"/>
    <n v="-1"/>
    <n v="11.4276109017711"/>
    <n v="-1"/>
    <n v="6.6742174159264902"/>
    <n v="-1"/>
    <n v="7.8179838903869099"/>
    <n v="-1"/>
    <x v="9"/>
    <x v="12"/>
    <x v="0"/>
  </r>
  <r>
    <n v="5082"/>
    <n v="6776"/>
    <m/>
    <x v="2"/>
    <n v="10"/>
    <n v="140"/>
    <n v="-1"/>
    <n v="560"/>
    <n v="-1"/>
    <n v="39.291724455170801"/>
    <n v="-1"/>
    <n v="13.7519396844772"/>
    <n v="-1"/>
    <n v="7.9772601485854997"/>
    <n v="-1"/>
    <n v="6.2122412364872002"/>
    <n v="-1"/>
    <x v="9"/>
    <x v="13"/>
    <x v="0"/>
  </r>
  <r>
    <n v="5082"/>
    <n v="6777"/>
    <m/>
    <x v="2"/>
    <n v="10"/>
    <n v="230"/>
    <n v="-1"/>
    <n v="920"/>
    <n v="-1"/>
    <n v="37.097158564077503"/>
    <n v="-1"/>
    <n v="22.394065428336798"/>
    <n v="-1"/>
    <n v="13.0394003410062"/>
    <n v="-1"/>
    <n v="3.7623868676608598"/>
    <n v="-1"/>
    <x v="9"/>
    <x v="14"/>
    <x v="0"/>
  </r>
  <r>
    <n v="5082"/>
    <n v="2959"/>
    <m/>
    <x v="2"/>
    <n v="11"/>
    <n v="184"/>
    <n v="-1"/>
    <n v="736"/>
    <n v="-1"/>
    <n v="45.724967601054601"/>
    <n v="-1"/>
    <n v="15.351133376935501"/>
    <n v="-1"/>
    <n v="13.092838089077"/>
    <n v="-1"/>
    <n v="4.8810357234634196"/>
    <n v="-1"/>
    <x v="10"/>
    <x v="0"/>
    <x v="0"/>
  </r>
  <r>
    <n v="5082"/>
    <n v="3659"/>
    <m/>
    <x v="2"/>
    <n v="11"/>
    <n v="491"/>
    <n v="-1"/>
    <n v="1964"/>
    <n v="-1"/>
    <n v="38.208044640616301"/>
    <n v="-1"/>
    <n v="39.730708002292197"/>
    <n v="-1"/>
    <n v="33.800824848023296"/>
    <n v="-1"/>
    <n v="1.8330000958238699"/>
    <n v="-1"/>
    <x v="10"/>
    <x v="0"/>
    <x v="0"/>
  </r>
  <r>
    <n v="5082"/>
    <n v="3660"/>
    <m/>
    <x v="2"/>
    <n v="11"/>
    <n v="1516"/>
    <n v="-1"/>
    <n v="6064"/>
    <n v="-1"/>
    <n v="32.276512148121803"/>
    <n v="-1"/>
    <n v="116.050324789437"/>
    <n v="-1"/>
    <n v="98.660480668603995"/>
    <n v="-1"/>
    <n v="0.59388105776126698"/>
    <n v="-1"/>
    <x v="10"/>
    <x v="0"/>
    <x v="0"/>
  </r>
  <r>
    <n v="5082"/>
    <n v="4524"/>
    <m/>
    <x v="2"/>
    <n v="11"/>
    <n v="395"/>
    <n v="-1"/>
    <n v="1580"/>
    <n v="-1"/>
    <n v="27.488874641100399"/>
    <n v="-1"/>
    <n v="80.738014471113701"/>
    <n v="-1"/>
    <n v="68.693313420134203"/>
    <n v="-1"/>
    <n v="2.2167146871710801"/>
    <n v="-1"/>
    <x v="10"/>
    <x v="0"/>
    <x v="0"/>
  </r>
  <r>
    <n v="5082"/>
    <n v="4949"/>
    <m/>
    <x v="2"/>
    <n v="11"/>
    <n v="269"/>
    <n v="-1"/>
    <n v="1076"/>
    <n v="-1"/>
    <n v="6.0322730652503802"/>
    <n v="-1"/>
    <n v="107.305476182726"/>
    <n v="-1"/>
    <n v="91.3729039298332"/>
    <n v="-1"/>
    <n v="3.3455600556146901"/>
    <n v="-1"/>
    <x v="10"/>
    <x v="0"/>
    <x v="0"/>
  </r>
  <r>
    <n v="5082"/>
    <n v="4950"/>
    <m/>
    <x v="2"/>
    <n v="11"/>
    <n v="1518"/>
    <n v="-1"/>
    <n v="6072"/>
    <n v="-1"/>
    <n v="30.952206102520201"/>
    <n v="-1"/>
    <n v="114.87701733706"/>
    <n v="-1"/>
    <n v="97.652472468598901"/>
    <n v="-1"/>
    <n v="0.593137336827955"/>
    <n v="-1"/>
    <x v="10"/>
    <x v="0"/>
    <x v="0"/>
  </r>
  <r>
    <n v="5082"/>
    <n v="4951"/>
    <m/>
    <x v="2"/>
    <n v="11"/>
    <n v="1518"/>
    <n v="-1"/>
    <n v="6072"/>
    <n v="-1"/>
    <n v="30.559124032646"/>
    <n v="-1"/>
    <n v="113.823266375118"/>
    <n v="-1"/>
    <n v="96.782425341821906"/>
    <n v="-1"/>
    <n v="0.59319341108757395"/>
    <n v="-1"/>
    <x v="10"/>
    <x v="0"/>
    <x v="0"/>
  </r>
  <r>
    <n v="5082"/>
    <n v="4953"/>
    <m/>
    <x v="2"/>
    <n v="11"/>
    <n v="187"/>
    <n v="-1"/>
    <n v="748"/>
    <n v="-1"/>
    <n v="37.400849761035801"/>
    <n v="-1"/>
    <n v="16.584443296634898"/>
    <n v="-1"/>
    <n v="14.0983752836314"/>
    <n v="-1"/>
    <n v="4.6630716072418004"/>
    <n v="-1"/>
    <x v="10"/>
    <x v="0"/>
    <x v="0"/>
  </r>
  <r>
    <n v="5082"/>
    <n v="4954"/>
    <m/>
    <x v="2"/>
    <n v="11"/>
    <n v="83"/>
    <n v="-1"/>
    <n v="332"/>
    <n v="-1"/>
    <n v="43.593690886965298"/>
    <n v="-1"/>
    <n v="7.0203842229083797"/>
    <n v="-1"/>
    <n v="6.5837013341847603"/>
    <n v="-1"/>
    <n v="10.7540102082879"/>
    <n v="-1"/>
    <x v="10"/>
    <x v="0"/>
    <x v="0"/>
  </r>
  <r>
    <n v="5082"/>
    <n v="6357"/>
    <m/>
    <x v="2"/>
    <n v="11"/>
    <n v="206"/>
    <n v="-1"/>
    <n v="824"/>
    <n v="-1"/>
    <n v="42.942782967734203"/>
    <n v="-1"/>
    <n v="18.681814656284701"/>
    <n v="-1"/>
    <n v="15.881281715898499"/>
    <n v="-1"/>
    <n v="4.3688758824866296"/>
    <n v="-1"/>
    <x v="10"/>
    <x v="0"/>
    <x v="0"/>
  </r>
  <r>
    <n v="5082"/>
    <n v="6368"/>
    <m/>
    <x v="2"/>
    <n v="11"/>
    <n v="457"/>
    <n v="-1"/>
    <n v="1828"/>
    <n v="-1"/>
    <n v="12.7663950710813"/>
    <n v="-1"/>
    <n v="108.94028188520799"/>
    <n v="-1"/>
    <n v="92.608524027359493"/>
    <n v="-1"/>
    <n v="1.96870498478885"/>
    <n v="-1"/>
    <x v="10"/>
    <x v="0"/>
    <x v="0"/>
  </r>
  <r>
    <n v="5082"/>
    <n v="6639"/>
    <m/>
    <x v="2"/>
    <n v="11"/>
    <n v="123"/>
    <n v="-1"/>
    <n v="492"/>
    <n v="-1"/>
    <n v="39.714730080883697"/>
    <n v="-1"/>
    <n v="12.475409749697601"/>
    <n v="-1"/>
    <n v="7.2641456637189696"/>
    <n v="-1"/>
    <n v="7.3100445522191499"/>
    <n v="-1"/>
    <x v="10"/>
    <x v="1"/>
    <x v="0"/>
  </r>
  <r>
    <n v="5082"/>
    <n v="6640"/>
    <m/>
    <x v="2"/>
    <n v="11"/>
    <n v="660"/>
    <n v="-1"/>
    <n v="2640"/>
    <n v="-1"/>
    <n v="12.400133928413601"/>
    <n v="-1"/>
    <n v="154.345407022876"/>
    <n v="-1"/>
    <n v="89.619346687370395"/>
    <n v="-1"/>
    <n v="1.3629209182055899"/>
    <n v="-1"/>
    <x v="10"/>
    <x v="2"/>
    <x v="0"/>
  </r>
  <r>
    <n v="5082"/>
    <n v="6641"/>
    <m/>
    <x v="2"/>
    <n v="11"/>
    <n v="79"/>
    <n v="-1"/>
    <n v="316"/>
    <n v="-1"/>
    <n v="32.630322374887299"/>
    <n v="-1"/>
    <n v="35.059041118506599"/>
    <n v="-1"/>
    <n v="20.181482503377001"/>
    <n v="-1"/>
    <n v="11.077000466462801"/>
    <n v="-1"/>
    <x v="10"/>
    <x v="3"/>
    <x v="0"/>
  </r>
  <r>
    <n v="5082"/>
    <n v="6642"/>
    <m/>
    <x v="2"/>
    <n v="11"/>
    <n v="493"/>
    <n v="-1"/>
    <n v="1972"/>
    <n v="-1"/>
    <n v="37.5100359384898"/>
    <n v="-1"/>
    <n v="43.943100164986603"/>
    <n v="-1"/>
    <n v="25.515337415868"/>
    <n v="-1"/>
    <n v="1.82181438713073"/>
    <n v="-1"/>
    <x v="10"/>
    <x v="4"/>
    <x v="0"/>
  </r>
  <r>
    <n v="5082"/>
    <n v="6644"/>
    <m/>
    <x v="2"/>
    <n v="11"/>
    <n v="949"/>
    <n v="-1"/>
    <n v="3796"/>
    <n v="-1"/>
    <n v="31.368058199936101"/>
    <n v="-1"/>
    <n v="100.59026488046599"/>
    <n v="-1"/>
    <n v="58.3295959556539"/>
    <n v="-1"/>
    <n v="0.94921002597622794"/>
    <n v="-1"/>
    <x v="10"/>
    <x v="19"/>
    <x v="0"/>
  </r>
  <r>
    <n v="5082"/>
    <n v="6645"/>
    <m/>
    <x v="2"/>
    <n v="11"/>
    <n v="564"/>
    <n v="-1"/>
    <n v="2256"/>
    <n v="-1"/>
    <n v="53.418392226642197"/>
    <n v="-1"/>
    <n v="38.679087757438502"/>
    <n v="-1"/>
    <n v="22.44648719345"/>
    <n v="-1"/>
    <n v="1.59644164207372"/>
    <n v="-1"/>
    <x v="10"/>
    <x v="21"/>
    <x v="0"/>
  </r>
  <r>
    <n v="5082"/>
    <n v="6646"/>
    <m/>
    <x v="2"/>
    <n v="11"/>
    <n v="661"/>
    <n v="-1"/>
    <n v="2644"/>
    <n v="-1"/>
    <n v="44.586990996331899"/>
    <n v="-1"/>
    <n v="55.491936383667998"/>
    <n v="-1"/>
    <n v="32.130445423308501"/>
    <n v="-1"/>
    <n v="1.36214125268421"/>
    <n v="-1"/>
    <x v="10"/>
    <x v="18"/>
    <x v="0"/>
  </r>
  <r>
    <n v="5082"/>
    <n v="6647"/>
    <m/>
    <x v="2"/>
    <n v="11"/>
    <n v="282"/>
    <n v="-1"/>
    <n v="1128"/>
    <n v="-1"/>
    <n v="55.007807936657002"/>
    <n v="-1"/>
    <n v="20.4817814998827"/>
    <n v="-1"/>
    <n v="11.9422666782952"/>
    <n v="-1"/>
    <n v="3.1897685786403001"/>
    <n v="-1"/>
    <x v="10"/>
    <x v="17"/>
    <x v="0"/>
  </r>
  <r>
    <n v="5082"/>
    <n v="6760"/>
    <m/>
    <x v="2"/>
    <n v="11"/>
    <n v="537"/>
    <n v="-1"/>
    <n v="2148"/>
    <n v="-1"/>
    <n v="12.4348444238088"/>
    <n v="-1"/>
    <n v="142.56020716903899"/>
    <n v="-1"/>
    <n v="82.714239024388505"/>
    <n v="-1"/>
    <n v="1.67256775942516"/>
    <n v="-1"/>
    <x v="10"/>
    <x v="16"/>
    <x v="0"/>
  </r>
  <r>
    <n v="5082"/>
    <n v="6761"/>
    <m/>
    <x v="2"/>
    <n v="11"/>
    <n v="1516"/>
    <n v="-1"/>
    <n v="6064"/>
    <n v="-1"/>
    <n v="32.510943906290301"/>
    <n v="-1"/>
    <n v="157.701075369184"/>
    <n v="-1"/>
    <n v="91.493922964279406"/>
    <n v="-1"/>
    <n v="0.59642986086946104"/>
    <n v="-1"/>
    <x v="10"/>
    <x v="20"/>
    <x v="0"/>
  </r>
  <r>
    <n v="5082"/>
    <n v="6762"/>
    <m/>
    <x v="2"/>
    <n v="11"/>
    <n v="123"/>
    <n v="-1"/>
    <n v="492"/>
    <n v="-1"/>
    <n v="39.714730080883697"/>
    <n v="-1"/>
    <n v="12.475409749697601"/>
    <n v="-1"/>
    <n v="7.2641456637189696"/>
    <n v="-1"/>
    <n v="7.3100445522191499"/>
    <n v="-1"/>
    <x v="10"/>
    <x v="6"/>
    <x v="0"/>
  </r>
  <r>
    <n v="5082"/>
    <n v="6763"/>
    <m/>
    <x v="2"/>
    <n v="11"/>
    <n v="487"/>
    <n v="-1"/>
    <n v="1948"/>
    <n v="-1"/>
    <n v="37.312064968079603"/>
    <n v="-1"/>
    <n v="43.457366466278998"/>
    <n v="-1"/>
    <n v="25.230160642281799"/>
    <n v="-1"/>
    <n v="1.8239088758964499"/>
    <n v="-1"/>
    <x v="10"/>
    <x v="7"/>
    <x v="0"/>
  </r>
  <r>
    <n v="5082"/>
    <n v="6764"/>
    <m/>
    <x v="2"/>
    <n v="11"/>
    <n v="122"/>
    <n v="-1"/>
    <n v="488"/>
    <n v="-1"/>
    <n v="39.307149533012399"/>
    <n v="-1"/>
    <n v="12.163335806572899"/>
    <n v="-1"/>
    <n v="7.11064016772103"/>
    <n v="-1"/>
    <n v="7.0996887518486202"/>
    <n v="-1"/>
    <x v="10"/>
    <x v="8"/>
    <x v="0"/>
  </r>
  <r>
    <n v="5082"/>
    <n v="6765"/>
    <m/>
    <x v="2"/>
    <n v="11"/>
    <n v="89"/>
    <n v="-1"/>
    <n v="356"/>
    <n v="-1"/>
    <n v="14.5561725614146"/>
    <n v="-1"/>
    <n v="156.74414318008701"/>
    <n v="-1"/>
    <n v="91.145536068948104"/>
    <n v="-1"/>
    <n v="8.6501280628690491"/>
    <n v="-1"/>
    <x v="10"/>
    <x v="9"/>
    <x v="0"/>
  </r>
  <r>
    <n v="5082"/>
    <n v="6767"/>
    <m/>
    <x v="2"/>
    <n v="11"/>
    <n v="76"/>
    <n v="-1"/>
    <n v="304"/>
    <n v="-1"/>
    <n v="45.618123849515101"/>
    <n v="-1"/>
    <n v="6.4871596185337603"/>
    <n v="-1"/>
    <n v="3.7398508982974699"/>
    <n v="-1"/>
    <n v="11.848332474955599"/>
    <n v="-1"/>
    <x v="10"/>
    <x v="10"/>
    <x v="0"/>
  </r>
  <r>
    <n v="5082"/>
    <n v="6768"/>
    <m/>
    <x v="2"/>
    <n v="11"/>
    <n v="187"/>
    <n v="-1"/>
    <n v="748"/>
    <n v="-1"/>
    <n v="36.494413568374704"/>
    <n v="-1"/>
    <n v="20.1652751397313"/>
    <n v="-1"/>
    <n v="11.6978031988377"/>
    <n v="-1"/>
    <n v="4.6613238641870103"/>
    <n v="-1"/>
    <x v="10"/>
    <x v="11"/>
    <x v="0"/>
  </r>
  <r>
    <n v="5082"/>
    <n v="6770"/>
    <m/>
    <x v="2"/>
    <n v="11"/>
    <n v="293"/>
    <n v="-1"/>
    <n v="1172"/>
    <n v="-1"/>
    <n v="4.1710362614337697"/>
    <n v="-1"/>
    <n v="166.56584796201199"/>
    <n v="-1"/>
    <n v="96.930686748788105"/>
    <n v="-1"/>
    <n v="3.0600231555039201"/>
    <n v="-1"/>
    <x v="10"/>
    <x v="15"/>
    <x v="0"/>
  </r>
  <r>
    <n v="5082"/>
    <n v="6775"/>
    <m/>
    <x v="2"/>
    <n v="11"/>
    <n v="119"/>
    <n v="-1"/>
    <n v="476"/>
    <n v="-1"/>
    <n v="37.115725762582599"/>
    <n v="-1"/>
    <n v="13.0726991912766"/>
    <n v="-1"/>
    <n v="7.5170719345779702"/>
    <n v="-1"/>
    <n v="7.5082498486005402"/>
    <n v="-1"/>
    <x v="10"/>
    <x v="12"/>
    <x v="0"/>
  </r>
  <r>
    <n v="5082"/>
    <n v="6776"/>
    <m/>
    <x v="2"/>
    <n v="11"/>
    <n v="122"/>
    <n v="-1"/>
    <n v="488"/>
    <n v="-1"/>
    <n v="39.428081078737698"/>
    <n v="-1"/>
    <n v="12.1053202766519"/>
    <n v="-1"/>
    <n v="7.0767245080724299"/>
    <n v="-1"/>
    <n v="7.1012588026297596"/>
    <n v="-1"/>
    <x v="10"/>
    <x v="13"/>
    <x v="0"/>
  </r>
  <r>
    <n v="5082"/>
    <n v="6777"/>
    <m/>
    <x v="2"/>
    <n v="11"/>
    <n v="184"/>
    <n v="-1"/>
    <n v="736"/>
    <n v="-1"/>
    <n v="37.665506180222302"/>
    <n v="-1"/>
    <n v="17.709894422982899"/>
    <n v="-1"/>
    <n v="10.2683974161378"/>
    <n v="-1"/>
    <n v="4.8907306831998403"/>
    <n v="-1"/>
    <x v="10"/>
    <x v="14"/>
    <x v="0"/>
  </r>
  <r>
    <n v="5082"/>
    <n v="2959"/>
    <m/>
    <x v="2"/>
    <n v="12"/>
    <n v="228"/>
    <n v="-1"/>
    <n v="912"/>
    <n v="-1"/>
    <n v="45.752577818897002"/>
    <n v="-1"/>
    <n v="18.964348546443301"/>
    <n v="-1"/>
    <n v="16.119888057228501"/>
    <n v="-1"/>
    <n v="3.9177580639276099"/>
    <n v="-1"/>
    <x v="11"/>
    <x v="0"/>
    <x v="0"/>
  </r>
  <r>
    <n v="5082"/>
    <n v="3659"/>
    <m/>
    <x v="2"/>
    <n v="12"/>
    <n v="495"/>
    <n v="-1"/>
    <n v="1980"/>
    <n v="-1"/>
    <n v="37.215034480101302"/>
    <n v="-1"/>
    <n v="39.374863667796099"/>
    <n v="-1"/>
    <n v="33.4883018710633"/>
    <n v="-1"/>
    <n v="1.8069865966759699"/>
    <n v="-1"/>
    <x v="11"/>
    <x v="0"/>
    <x v="0"/>
  </r>
  <r>
    <n v="5082"/>
    <n v="3660"/>
    <m/>
    <x v="2"/>
    <n v="12"/>
    <n v="1500"/>
    <n v="-1"/>
    <n v="6000"/>
    <n v="-1"/>
    <n v="32.020766794471797"/>
    <n v="-1"/>
    <n v="116.47773288729201"/>
    <n v="-1"/>
    <n v="99.017466300175201"/>
    <n v="-1"/>
    <n v="0.59994599880474198"/>
    <n v="-1"/>
    <x v="11"/>
    <x v="0"/>
    <x v="0"/>
  </r>
  <r>
    <n v="5082"/>
    <n v="4524"/>
    <m/>
    <x v="2"/>
    <n v="12"/>
    <n v="393"/>
    <n v="-1"/>
    <n v="1572"/>
    <n v="-1"/>
    <n v="27.098540979199701"/>
    <n v="-1"/>
    <n v="81.841899145703707"/>
    <n v="-1"/>
    <n v="69.606909230359705"/>
    <n v="-1"/>
    <n v="2.2154519839292801"/>
    <n v="-1"/>
    <x v="11"/>
    <x v="0"/>
    <x v="0"/>
  </r>
  <r>
    <n v="5082"/>
    <n v="4949"/>
    <m/>
    <x v="2"/>
    <n v="12"/>
    <n v="219"/>
    <n v="-1"/>
    <n v="876"/>
    <n v="-1"/>
    <n v="6.4483473069742399"/>
    <n v="-1"/>
    <n v="91.073316030123394"/>
    <n v="-1"/>
    <n v="77.280493226397297"/>
    <n v="-1"/>
    <n v="4.1158140081406698"/>
    <n v="-1"/>
    <x v="11"/>
    <x v="0"/>
    <x v="0"/>
  </r>
  <r>
    <n v="5082"/>
    <n v="4950"/>
    <m/>
    <x v="2"/>
    <n v="12"/>
    <n v="1495"/>
    <n v="-1"/>
    <n v="5980"/>
    <n v="-1"/>
    <n v="31.7792086645014"/>
    <n v="-1"/>
    <n v="116.111459361325"/>
    <n v="-1"/>
    <n v="98.692558687519494"/>
    <n v="-1"/>
    <n v="0.601157360359452"/>
    <n v="-1"/>
    <x v="11"/>
    <x v="0"/>
    <x v="0"/>
  </r>
  <r>
    <n v="5082"/>
    <n v="4951"/>
    <m/>
    <x v="2"/>
    <n v="12"/>
    <n v="1510"/>
    <n v="-1"/>
    <n v="6040"/>
    <n v="-1"/>
    <n v="30.172257310406099"/>
    <n v="-1"/>
    <n v="115.277778720884"/>
    <n v="-1"/>
    <n v="97.964468334434798"/>
    <n v="-1"/>
    <n v="0.59592492108876305"/>
    <n v="-1"/>
    <x v="11"/>
    <x v="0"/>
    <x v="0"/>
  </r>
  <r>
    <n v="5082"/>
    <n v="4953"/>
    <m/>
    <x v="2"/>
    <n v="12"/>
    <n v="232"/>
    <n v="-1"/>
    <n v="928"/>
    <n v="-1"/>
    <n v="36.091021468328996"/>
    <n v="-1"/>
    <n v="22.970389532197999"/>
    <n v="-1"/>
    <n v="19.505131482107501"/>
    <n v="-1"/>
    <n v="3.7674183538190702"/>
    <n v="-1"/>
    <x v="11"/>
    <x v="0"/>
    <x v="0"/>
  </r>
  <r>
    <n v="5082"/>
    <n v="4954"/>
    <m/>
    <x v="2"/>
    <n v="12"/>
    <n v="72"/>
    <n v="-1"/>
    <n v="288"/>
    <n v="-1"/>
    <n v="46.306961629751399"/>
    <n v="-1"/>
    <n v="5.8019871173126498"/>
    <n v="-1"/>
    <n v="5.4672029821211696"/>
    <n v="-1"/>
    <n v="12.4020366458117"/>
    <n v="-1"/>
    <x v="11"/>
    <x v="0"/>
    <x v="0"/>
  </r>
  <r>
    <n v="5082"/>
    <n v="6357"/>
    <m/>
    <x v="2"/>
    <n v="12"/>
    <n v="196"/>
    <n v="-1"/>
    <n v="784"/>
    <n v="-1"/>
    <n v="43.485870268944502"/>
    <n v="-1"/>
    <n v="16.874543555218199"/>
    <n v="-1"/>
    <n v="14.3275892066513"/>
    <n v="-1"/>
    <n v="4.4545658301703499"/>
    <n v="-1"/>
    <x v="11"/>
    <x v="0"/>
    <x v="0"/>
  </r>
  <r>
    <n v="5082"/>
    <n v="6368"/>
    <m/>
    <x v="2"/>
    <n v="12"/>
    <n v="476"/>
    <n v="-1"/>
    <n v="1904"/>
    <n v="-1"/>
    <n v="13.905465799162201"/>
    <n v="-1"/>
    <n v="107.853931783798"/>
    <n v="-1"/>
    <n v="91.629315234650306"/>
    <n v="-1"/>
    <n v="1.8910505031198099"/>
    <n v="-1"/>
    <x v="11"/>
    <x v="0"/>
    <x v="0"/>
  </r>
  <r>
    <n v="5082"/>
    <n v="6639"/>
    <m/>
    <x v="2"/>
    <n v="12"/>
    <n v="122"/>
    <n v="-1"/>
    <n v="488"/>
    <n v="-1"/>
    <n v="39.8995570712448"/>
    <n v="-1"/>
    <n v="12.3193470431551"/>
    <n v="-1"/>
    <n v="7.1437556844241303"/>
    <n v="-1"/>
    <n v="7.3849069279380597"/>
    <n v="-1"/>
    <x v="11"/>
    <x v="1"/>
    <x v="0"/>
  </r>
  <r>
    <n v="5082"/>
    <n v="6640"/>
    <m/>
    <x v="2"/>
    <n v="12"/>
    <n v="688"/>
    <n v="-1"/>
    <n v="2752"/>
    <n v="-1"/>
    <n v="12.994973320870701"/>
    <n v="-1"/>
    <n v="149.601777322343"/>
    <n v="-1"/>
    <n v="86.7011894688697"/>
    <n v="-1"/>
    <n v="1.3072454725304099"/>
    <n v="-1"/>
    <x v="11"/>
    <x v="2"/>
    <x v="0"/>
  </r>
  <r>
    <n v="5082"/>
    <n v="6641"/>
    <m/>
    <x v="2"/>
    <n v="12"/>
    <n v="71"/>
    <n v="-1"/>
    <n v="284"/>
    <n v="-1"/>
    <n v="28.164673934876799"/>
    <n v="-1"/>
    <n v="37.519004134237598"/>
    <n v="-1"/>
    <n v="21.818477752156301"/>
    <n v="-1"/>
    <n v="12.6975745843948"/>
    <n v="-1"/>
    <x v="11"/>
    <x v="3"/>
    <x v="0"/>
  </r>
  <r>
    <n v="5082"/>
    <n v="6642"/>
    <m/>
    <x v="2"/>
    <n v="12"/>
    <n v="497"/>
    <n v="-1"/>
    <n v="1988"/>
    <n v="-1"/>
    <n v="36.513403318380597"/>
    <n v="-1"/>
    <n v="46.015261050441097"/>
    <n v="-1"/>
    <n v="26.699587885154699"/>
    <n v="-1"/>
    <n v="1.8128467338801699"/>
    <n v="-1"/>
    <x v="11"/>
    <x v="4"/>
    <x v="0"/>
  </r>
  <r>
    <n v="5082"/>
    <n v="6644"/>
    <m/>
    <x v="2"/>
    <n v="12"/>
    <n v="946"/>
    <n v="-1"/>
    <n v="3784"/>
    <n v="-1"/>
    <n v="31.300150801725401"/>
    <n v="-1"/>
    <n v="95.712092394581404"/>
    <n v="-1"/>
    <n v="55.567362140104002"/>
    <n v="-1"/>
    <n v="0.95197030363401003"/>
    <n v="-1"/>
    <x v="11"/>
    <x v="19"/>
    <x v="0"/>
  </r>
  <r>
    <n v="5082"/>
    <n v="6645"/>
    <m/>
    <x v="2"/>
    <n v="12"/>
    <n v="552"/>
    <n v="-1"/>
    <n v="2208"/>
    <n v="-1"/>
    <n v="53.871201726705301"/>
    <n v="-1"/>
    <n v="37.841683280422401"/>
    <n v="-1"/>
    <n v="21.9393763736071"/>
    <n v="-1"/>
    <n v="1.60893491390467"/>
    <n v="-1"/>
    <x v="11"/>
    <x v="21"/>
    <x v="0"/>
  </r>
  <r>
    <n v="5082"/>
    <n v="6646"/>
    <m/>
    <x v="2"/>
    <n v="12"/>
    <n v="674"/>
    <n v="-1"/>
    <n v="2696"/>
    <n v="-1"/>
    <n v="44.781950799958302"/>
    <n v="-1"/>
    <n v="56.8216028512538"/>
    <n v="-1"/>
    <n v="32.909926123204798"/>
    <n v="-1"/>
    <n v="1.33204448147653"/>
    <n v="-1"/>
    <x v="11"/>
    <x v="18"/>
    <x v="0"/>
  </r>
  <r>
    <n v="5082"/>
    <n v="6647"/>
    <m/>
    <x v="2"/>
    <n v="12"/>
    <n v="280"/>
    <n v="-1"/>
    <n v="1120"/>
    <n v="-1"/>
    <n v="55.999954630780699"/>
    <n v="-1"/>
    <n v="19.883306514457701"/>
    <n v="-1"/>
    <n v="11.5732451888121"/>
    <n v="-1"/>
    <n v="3.2103560809159202"/>
    <n v="-1"/>
    <x v="11"/>
    <x v="17"/>
    <x v="0"/>
  </r>
  <r>
    <n v="5082"/>
    <n v="6760"/>
    <m/>
    <x v="2"/>
    <n v="12"/>
    <n v="499"/>
    <n v="-1"/>
    <n v="1996"/>
    <n v="-1"/>
    <n v="11.1399574858688"/>
    <n v="-1"/>
    <n v="143.73616827126699"/>
    <n v="-1"/>
    <n v="83.208634286946094"/>
    <n v="-1"/>
    <n v="1.8021225054316501"/>
    <n v="-1"/>
    <x v="11"/>
    <x v="16"/>
    <x v="0"/>
  </r>
  <r>
    <n v="5082"/>
    <n v="6761"/>
    <m/>
    <x v="2"/>
    <n v="12"/>
    <n v="1501"/>
    <n v="-1"/>
    <n v="6004"/>
    <n v="-1"/>
    <n v="32.1716686053703"/>
    <n v="-1"/>
    <n v="160.212999122453"/>
    <n v="-1"/>
    <n v="92.942630471922101"/>
    <n v="-1"/>
    <n v="0.60178324016192197"/>
    <n v="-1"/>
    <x v="11"/>
    <x v="20"/>
    <x v="0"/>
  </r>
  <r>
    <n v="5082"/>
    <n v="6762"/>
    <m/>
    <x v="2"/>
    <n v="12"/>
    <n v="122"/>
    <n v="-1"/>
    <n v="488"/>
    <n v="-1"/>
    <n v="39.8995570712448"/>
    <n v="-1"/>
    <n v="12.3193470431551"/>
    <n v="-1"/>
    <n v="7.1437556844241303"/>
    <n v="-1"/>
    <n v="7.3849069279380597"/>
    <n v="-1"/>
    <x v="11"/>
    <x v="6"/>
    <x v="0"/>
  </r>
  <r>
    <n v="5082"/>
    <n v="6763"/>
    <m/>
    <x v="2"/>
    <n v="12"/>
    <n v="495"/>
    <n v="-1"/>
    <n v="1980"/>
    <n v="-1"/>
    <n v="36.752688908695802"/>
    <n v="-1"/>
    <n v="44.404301390271499"/>
    <n v="-1"/>
    <n v="25.766610885143301"/>
    <n v="-1"/>
    <n v="1.76946238045643"/>
    <n v="-1"/>
    <x v="11"/>
    <x v="7"/>
    <x v="0"/>
  </r>
  <r>
    <n v="5082"/>
    <n v="6764"/>
    <m/>
    <x v="2"/>
    <n v="12"/>
    <n v="141"/>
    <n v="-1"/>
    <n v="564"/>
    <n v="-1"/>
    <n v="38.685532748651802"/>
    <n v="-1"/>
    <n v="13.9248613178667"/>
    <n v="-1"/>
    <n v="8.0296818214161991"/>
    <n v="-1"/>
    <n v="6.38173833523647"/>
    <n v="-1"/>
    <x v="11"/>
    <x v="8"/>
    <x v="0"/>
  </r>
  <r>
    <n v="5082"/>
    <n v="6765"/>
    <m/>
    <x v="2"/>
    <n v="12"/>
    <n v="107"/>
    <n v="-1"/>
    <n v="428"/>
    <n v="-1"/>
    <n v="14.978051850857399"/>
    <n v="-1"/>
    <n v="146.91926906058401"/>
    <n v="-1"/>
    <n v="84.936469979663997"/>
    <n v="-1"/>
    <n v="8.30994729502852"/>
    <n v="-1"/>
    <x v="11"/>
    <x v="9"/>
    <x v="0"/>
  </r>
  <r>
    <n v="5082"/>
    <n v="6767"/>
    <m/>
    <x v="2"/>
    <n v="12"/>
    <n v="70"/>
    <n v="-1"/>
    <n v="280"/>
    <n v="-1"/>
    <n v="46.377278875477202"/>
    <n v="-1"/>
    <n v="5.77655140009169"/>
    <n v="-1"/>
    <n v="3.3599059719020299"/>
    <n v="-1"/>
    <n v="11.992312132459499"/>
    <n v="-1"/>
    <x v="11"/>
    <x v="10"/>
    <x v="0"/>
  </r>
  <r>
    <n v="5082"/>
    <n v="6768"/>
    <m/>
    <x v="2"/>
    <n v="12"/>
    <n v="233"/>
    <n v="-1"/>
    <n v="932"/>
    <n v="-1"/>
    <n v="34.659424129910299"/>
    <n v="-1"/>
    <n v="31.515347891589499"/>
    <n v="-1"/>
    <n v="18.247829250568799"/>
    <n v="-1"/>
    <n v="3.7589109058260202"/>
    <n v="-1"/>
    <x v="11"/>
    <x v="11"/>
    <x v="0"/>
  </r>
  <r>
    <n v="5082"/>
    <n v="6770"/>
    <m/>
    <x v="2"/>
    <n v="12"/>
    <n v="249"/>
    <n v="-1"/>
    <n v="996"/>
    <n v="-1"/>
    <n v="4.5593320252187297"/>
    <n v="-1"/>
    <n v="153.48433537261101"/>
    <n v="-1"/>
    <n v="88.758664604383"/>
    <n v="-1"/>
    <n v="3.6160872263692401"/>
    <n v="-1"/>
    <x v="11"/>
    <x v="15"/>
    <x v="0"/>
  </r>
  <r>
    <n v="5082"/>
    <n v="6775"/>
    <m/>
    <x v="2"/>
    <n v="12"/>
    <n v="95"/>
    <n v="-1"/>
    <n v="380"/>
    <n v="-1"/>
    <n v="38.882974631558298"/>
    <n v="-1"/>
    <n v="9.9151261793036394"/>
    <n v="-1"/>
    <n v="5.8304777103266998"/>
    <n v="-1"/>
    <n v="9.3298568287295804"/>
    <n v="-1"/>
    <x v="11"/>
    <x v="12"/>
    <x v="0"/>
  </r>
  <r>
    <n v="5082"/>
    <n v="6776"/>
    <m/>
    <x v="2"/>
    <n v="12"/>
    <n v="141"/>
    <n v="-1"/>
    <n v="564"/>
    <n v="-1"/>
    <n v="38.748779137158898"/>
    <n v="-1"/>
    <n v="13.832033926327799"/>
    <n v="-1"/>
    <n v="7.9761535024365804"/>
    <n v="-1"/>
    <n v="6.3825282659560703"/>
    <n v="-1"/>
    <x v="11"/>
    <x v="13"/>
    <x v="0"/>
  </r>
  <r>
    <n v="5082"/>
    <n v="6777"/>
    <m/>
    <x v="2"/>
    <n v="12"/>
    <n v="234"/>
    <n v="-1"/>
    <n v="936"/>
    <n v="-1"/>
    <n v="35.411774285798899"/>
    <n v="-1"/>
    <n v="23.016120934991498"/>
    <n v="-1"/>
    <n v="13.329647638251901"/>
    <n v="-1"/>
    <n v="3.7061067680753799"/>
    <n v="-1"/>
    <x v="11"/>
    <x v="14"/>
    <x v="0"/>
  </r>
  <r>
    <n v="5082"/>
    <n v="2959"/>
    <m/>
    <x v="2"/>
    <n v="0"/>
    <n v="2672"/>
    <n v="-1"/>
    <n v="890.66666666666697"/>
    <n v="-1"/>
    <n v="46.394901622905302"/>
    <n v="-1"/>
    <n v="18.3447579012361"/>
    <n v="-1"/>
    <n v="15.580632845899601"/>
    <n v="-1"/>
    <n v="4.0272506881822601"/>
    <n v="-1"/>
    <x v="12"/>
    <x v="0"/>
    <x v="0"/>
  </r>
  <r>
    <n v="5082"/>
    <n v="3659"/>
    <m/>
    <x v="2"/>
    <n v="0"/>
    <n v="5982"/>
    <n v="-1"/>
    <n v="1994"/>
    <n v="-1"/>
    <n v="37.6813968716624"/>
    <n v="-1"/>
    <n v="41.835280850921599"/>
    <n v="-1"/>
    <n v="35.562164397556103"/>
    <n v="-1"/>
    <n v="1.79104374739258"/>
    <n v="-1"/>
    <x v="12"/>
    <x v="0"/>
    <x v="0"/>
  </r>
  <r>
    <n v="5082"/>
    <n v="3660"/>
    <m/>
    <x v="2"/>
    <n v="0"/>
    <n v="17495"/>
    <n v="-1"/>
    <n v="5831.6666666666697"/>
    <n v="-1"/>
    <n v="34.896321314167899"/>
    <n v="-1"/>
    <n v="109.082761081334"/>
    <n v="-1"/>
    <n v="92.711148882770303"/>
    <n v="-1"/>
    <n v="0.61740198590198203"/>
    <n v="-1"/>
    <x v="12"/>
    <x v="0"/>
    <x v="0"/>
  </r>
  <r>
    <n v="5082"/>
    <n v="4524"/>
    <m/>
    <x v="2"/>
    <n v="0"/>
    <n v="4804"/>
    <n v="-1"/>
    <n v="1601.3333333333301"/>
    <n v="-1"/>
    <n v="27.1499789950884"/>
    <n v="-1"/>
    <n v="82.355443432738198"/>
    <n v="-1"/>
    <n v="70.014154208222493"/>
    <n v="-1"/>
    <n v="2.18419673227557"/>
    <n v="-1"/>
    <x v="12"/>
    <x v="0"/>
    <x v="0"/>
  </r>
  <r>
    <n v="5082"/>
    <n v="4949"/>
    <m/>
    <x v="2"/>
    <n v="0"/>
    <n v="4335"/>
    <n v="-1"/>
    <n v="1445"/>
    <n v="-1"/>
    <n v="30.1484653835785"/>
    <n v="-1"/>
    <n v="66.4225140351829"/>
    <n v="-1"/>
    <n v="56.474257183394798"/>
    <n v="-1"/>
    <n v="2.4888302258664399"/>
    <n v="-1"/>
    <x v="12"/>
    <x v="0"/>
    <x v="0"/>
  </r>
  <r>
    <n v="5082"/>
    <n v="4950"/>
    <m/>
    <x v="2"/>
    <n v="0"/>
    <n v="17429"/>
    <n v="-1"/>
    <n v="5809.6666666666697"/>
    <n v="-1"/>
    <n v="33.235571900714"/>
    <n v="-1"/>
    <n v="109.269522445804"/>
    <n v="-1"/>
    <n v="92.867949344744204"/>
    <n v="-1"/>
    <n v="0.61945804683477301"/>
    <n v="-1"/>
    <x v="12"/>
    <x v="0"/>
    <x v="0"/>
  </r>
  <r>
    <n v="5082"/>
    <n v="4951"/>
    <m/>
    <x v="2"/>
    <n v="0"/>
    <n v="17553"/>
    <n v="-1"/>
    <n v="5851"/>
    <n v="-1"/>
    <n v="34.657169397424298"/>
    <n v="-1"/>
    <n v="106.211863545431"/>
    <n v="-1"/>
    <n v="90.271021470848794"/>
    <n v="-1"/>
    <n v="0.61518321143730204"/>
    <n v="-1"/>
    <x v="12"/>
    <x v="0"/>
    <x v="0"/>
  </r>
  <r>
    <n v="5082"/>
    <n v="4953"/>
    <m/>
    <x v="2"/>
    <n v="0"/>
    <n v="2765"/>
    <n v="-1"/>
    <n v="921.66666666666697"/>
    <n v="-1"/>
    <n v="36.495919456094398"/>
    <n v="-1"/>
    <n v="22.4566248601753"/>
    <n v="-1"/>
    <n v="19.0834725520162"/>
    <n v="-1"/>
    <n v="3.7599186793318098"/>
    <n v="-1"/>
    <x v="12"/>
    <x v="0"/>
    <x v="0"/>
  </r>
  <r>
    <n v="5082"/>
    <n v="4954"/>
    <m/>
    <x v="2"/>
    <n v="0"/>
    <n v="1202"/>
    <n v="-1"/>
    <n v="400.66666666666703"/>
    <n v="-1"/>
    <n v="42.376036130300797"/>
    <n v="-1"/>
    <n v="10.4102188683955"/>
    <n v="-1"/>
    <n v="9.7773787264858694"/>
    <n v="-1"/>
    <n v="8.5989245893856197"/>
    <n v="-1"/>
    <x v="12"/>
    <x v="0"/>
    <x v="0"/>
  </r>
  <r>
    <n v="5082"/>
    <n v="6357"/>
    <m/>
    <x v="2"/>
    <n v="0"/>
    <n v="2537"/>
    <n v="-1"/>
    <n v="845.66666666666697"/>
    <n v="-1"/>
    <n v="43.392462060803702"/>
    <n v="-1"/>
    <n v="19.0067243418152"/>
    <n v="-1"/>
    <n v="16.1449457528804"/>
    <n v="-1"/>
    <n v="4.1991115038528397"/>
    <n v="-1"/>
    <x v="12"/>
    <x v="0"/>
    <x v="0"/>
  </r>
  <r>
    <n v="5082"/>
    <n v="6368"/>
    <m/>
    <x v="2"/>
    <n v="0"/>
    <n v="5621"/>
    <n v="-1"/>
    <n v="1873.6666666666699"/>
    <n v="-1"/>
    <n v="22.582256182126098"/>
    <n v="-1"/>
    <n v="79.225958143574999"/>
    <n v="-1"/>
    <n v="67.351936998547103"/>
    <n v="-1"/>
    <n v="1.9143275369177699"/>
    <n v="-1"/>
    <x v="12"/>
    <x v="0"/>
    <x v="0"/>
  </r>
  <r>
    <n v="5082"/>
    <n v="6639"/>
    <m/>
    <x v="2"/>
    <n v="0"/>
    <n v="1321"/>
    <n v="-1"/>
    <n v="440.33333333333297"/>
    <n v="-1"/>
    <n v="39.069186727352303"/>
    <n v="-1"/>
    <n v="12.4033556238996"/>
    <n v="-1"/>
    <n v="7.1940120620683503"/>
    <n v="-1"/>
    <n v="8.0770072848394108"/>
    <n v="-1"/>
    <x v="12"/>
    <x v="1"/>
    <x v="0"/>
  </r>
  <r>
    <n v="5082"/>
    <n v="6640"/>
    <m/>
    <x v="2"/>
    <n v="0"/>
    <n v="8033"/>
    <n v="-1"/>
    <n v="2677.6666666666702"/>
    <n v="-1"/>
    <n v="22.247854140708402"/>
    <n v="-1"/>
    <n v="120.20694166155999"/>
    <n v="-1"/>
    <n v="69.708747114171899"/>
    <n v="-1"/>
    <n v="1.33955258171139"/>
    <n v="-1"/>
    <x v="12"/>
    <x v="2"/>
    <x v="0"/>
  </r>
  <r>
    <n v="5082"/>
    <n v="6641"/>
    <m/>
    <x v="2"/>
    <n v="0"/>
    <n v="1197"/>
    <n v="-1"/>
    <n v="399"/>
    <n v="-1"/>
    <n v="29.6623735586798"/>
    <n v="-1"/>
    <n v="43.782071207009302"/>
    <n v="-1"/>
    <n v="25.290262580339601"/>
    <n v="-1"/>
    <n v="8.7007244545885598"/>
    <n v="-1"/>
    <x v="12"/>
    <x v="3"/>
    <x v="0"/>
  </r>
  <r>
    <n v="5082"/>
    <n v="6642"/>
    <m/>
    <x v="2"/>
    <n v="0"/>
    <n v="5978"/>
    <n v="-1"/>
    <n v="1992.6666666666699"/>
    <n v="-1"/>
    <n v="36.400305634582701"/>
    <n v="-1"/>
    <n v="48.101293625494897"/>
    <n v="-1"/>
    <n v="27.900970936122899"/>
    <n v="-1"/>
    <n v="1.8067856142165899"/>
    <n v="-1"/>
    <x v="12"/>
    <x v="4"/>
    <x v="0"/>
  </r>
  <r>
    <n v="5082"/>
    <n v="6644"/>
    <m/>
    <x v="2"/>
    <n v="0"/>
    <n v="10699"/>
    <n v="-1"/>
    <n v="3566.3333333333298"/>
    <n v="-1"/>
    <n v="31.562984975065699"/>
    <n v="-1"/>
    <n v="94.108039559977001"/>
    <n v="-1"/>
    <n v="54.590984891582899"/>
    <n v="-1"/>
    <n v="1.00931028851807"/>
    <n v="-1"/>
    <x v="12"/>
    <x v="19"/>
    <x v="0"/>
  </r>
  <r>
    <n v="5082"/>
    <n v="6645"/>
    <m/>
    <x v="2"/>
    <n v="0"/>
    <n v="6700"/>
    <n v="-1"/>
    <n v="2233.3333333333298"/>
    <n v="-1"/>
    <n v="53.394873717318802"/>
    <n v="-1"/>
    <n v="39.019041570987604"/>
    <n v="-1"/>
    <n v="22.616257707159299"/>
    <n v="-1"/>
    <n v="1.60357128010219"/>
    <n v="-1"/>
    <x v="12"/>
    <x v="21"/>
    <x v="0"/>
  </r>
  <r>
    <n v="5082"/>
    <n v="6646"/>
    <m/>
    <x v="2"/>
    <n v="0"/>
    <n v="7511"/>
    <n v="-1"/>
    <n v="2503.6666666666702"/>
    <n v="-1"/>
    <n v="44.788052791090401"/>
    <n v="-1"/>
    <n v="52.895032518386301"/>
    <n v="-1"/>
    <n v="30.658850470557098"/>
    <n v="-1"/>
    <n v="1.4367171431434"/>
    <n v="-1"/>
    <x v="12"/>
    <x v="18"/>
    <x v="0"/>
  </r>
  <r>
    <n v="5082"/>
    <n v="6647"/>
    <m/>
    <x v="2"/>
    <n v="0"/>
    <n v="3189"/>
    <n v="-1"/>
    <n v="1063"/>
    <n v="-1"/>
    <n v="54.912764347373297"/>
    <n v="-1"/>
    <n v="19.497337255318602"/>
    <n v="-1"/>
    <n v="11.329719107844699"/>
    <n v="-1"/>
    <n v="3.3805977530054001"/>
    <n v="-1"/>
    <x v="12"/>
    <x v="17"/>
    <x v="0"/>
  </r>
  <r>
    <n v="5082"/>
    <n v="6760"/>
    <m/>
    <x v="2"/>
    <n v="0"/>
    <n v="5683"/>
    <n v="-1"/>
    <n v="1894.3333333333301"/>
    <n v="-1"/>
    <n v="15.6703470611152"/>
    <n v="-1"/>
    <n v="121.864258509663"/>
    <n v="-1"/>
    <n v="70.671628571708197"/>
    <n v="-1"/>
    <n v="1.8987091840717001"/>
    <n v="-1"/>
    <x v="12"/>
    <x v="16"/>
    <x v="0"/>
  </r>
  <r>
    <n v="5082"/>
    <n v="6761"/>
    <m/>
    <x v="2"/>
    <n v="0"/>
    <n v="17502"/>
    <n v="-1"/>
    <n v="5834"/>
    <n v="-1"/>
    <n v="35.028486350829901"/>
    <n v="-1"/>
    <n v="140.791252056416"/>
    <n v="-1"/>
    <n v="81.649109146752394"/>
    <n v="-1"/>
    <n v="0.61945511950078003"/>
    <n v="-1"/>
    <x v="12"/>
    <x v="20"/>
    <x v="0"/>
  </r>
  <r>
    <n v="5082"/>
    <n v="6762"/>
    <m/>
    <x v="2"/>
    <n v="0"/>
    <n v="1321"/>
    <n v="-1"/>
    <n v="440.33333333333297"/>
    <n v="-1"/>
    <n v="39.069186727352303"/>
    <n v="-1"/>
    <n v="12.4033556238996"/>
    <n v="-1"/>
    <n v="7.1940120620683503"/>
    <n v="-1"/>
    <n v="8.0770072848394108"/>
    <n v="-1"/>
    <x v="12"/>
    <x v="6"/>
    <x v="0"/>
  </r>
  <r>
    <n v="5082"/>
    <n v="6763"/>
    <m/>
    <x v="2"/>
    <n v="0"/>
    <n v="5991"/>
    <n v="-1"/>
    <n v="1997"/>
    <n v="-1"/>
    <n v="37.051929815498802"/>
    <n v="-1"/>
    <n v="45.366453357349101"/>
    <n v="-1"/>
    <n v="26.315010067090501"/>
    <n v="-1"/>
    <n v="1.7645936005482701"/>
    <n v="-1"/>
    <x v="12"/>
    <x v="7"/>
    <x v="0"/>
  </r>
  <r>
    <n v="5082"/>
    <n v="6764"/>
    <m/>
    <x v="2"/>
    <n v="0"/>
    <n v="1345"/>
    <n v="-1"/>
    <n v="448.33333333333297"/>
    <n v="-1"/>
    <n v="38.993339199909002"/>
    <n v="-1"/>
    <n v="11.406875991506"/>
    <n v="-1"/>
    <n v="6.6255980205723999"/>
    <n v="-1"/>
    <n v="7.8051180362413097"/>
    <n v="-1"/>
    <x v="12"/>
    <x v="8"/>
    <x v="0"/>
  </r>
  <r>
    <n v="5082"/>
    <n v="6765"/>
    <m/>
    <x v="2"/>
    <n v="0"/>
    <n v="958"/>
    <n v="-1"/>
    <n v="319.33333333333297"/>
    <n v="-1"/>
    <n v="19.3159039580616"/>
    <n v="-1"/>
    <n v="105.167587028667"/>
    <n v="-1"/>
    <n v="61.142641196839797"/>
    <n v="-1"/>
    <n v="10.300203011563701"/>
    <n v="-1"/>
    <x v="12"/>
    <x v="9"/>
    <x v="0"/>
  </r>
  <r>
    <n v="5082"/>
    <n v="6767"/>
    <m/>
    <x v="2"/>
    <n v="0"/>
    <n v="1199"/>
    <n v="-1"/>
    <n v="399.66666666666703"/>
    <n v="-1"/>
    <n v="45.639975460350399"/>
    <n v="-1"/>
    <n v="8.8090066626742605"/>
    <n v="-1"/>
    <n v="5.088803214915"/>
    <n v="-1"/>
    <n v="8.6431631039358106"/>
    <n v="-1"/>
    <x v="12"/>
    <x v="10"/>
    <x v="0"/>
  </r>
  <r>
    <n v="5082"/>
    <n v="6768"/>
    <m/>
    <x v="2"/>
    <n v="0"/>
    <n v="2766"/>
    <n v="-1"/>
    <n v="922"/>
    <n v="-1"/>
    <n v="35.3395428859086"/>
    <n v="-1"/>
    <n v="29.327685261698701"/>
    <n v="-1"/>
    <n v="17.003852182118401"/>
    <n v="-1"/>
    <n v="3.7575789932511001"/>
    <n v="-1"/>
    <x v="12"/>
    <x v="11"/>
    <x v="0"/>
  </r>
  <r>
    <n v="5082"/>
    <n v="6770"/>
    <m/>
    <x v="2"/>
    <n v="0"/>
    <n v="4547"/>
    <n v="-1"/>
    <n v="1515.6666666666699"/>
    <n v="-1"/>
    <n v="29.440010549503299"/>
    <n v="-1"/>
    <n v="95.7516352446696"/>
    <n v="-1"/>
    <n v="55.543231431196098"/>
    <n v="-1"/>
    <n v="2.3673525967054898"/>
    <n v="-1"/>
    <x v="12"/>
    <x v="15"/>
    <x v="0"/>
  </r>
  <r>
    <n v="5082"/>
    <n v="6775"/>
    <m/>
    <x v="2"/>
    <n v="0"/>
    <n v="1156"/>
    <n v="-1"/>
    <n v="385.33333333333297"/>
    <n v="-1"/>
    <n v="38.768306431649201"/>
    <n v="-1"/>
    <n v="10.352290650661001"/>
    <n v="-1"/>
    <n v="6.0086859088552496"/>
    <n v="-1"/>
    <n v="9.2155189550303298"/>
    <n v="-1"/>
    <x v="12"/>
    <x v="12"/>
    <x v="0"/>
  </r>
  <r>
    <n v="5082"/>
    <n v="6776"/>
    <m/>
    <x v="2"/>
    <n v="0"/>
    <n v="1345"/>
    <n v="-1"/>
    <n v="448.33333333333297"/>
    <n v="-1"/>
    <n v="39.027420464466502"/>
    <n v="-1"/>
    <n v="11.408739955928301"/>
    <n v="-1"/>
    <n v="6.6266999080845199"/>
    <n v="-1"/>
    <n v="7.8049043484735403"/>
    <n v="-1"/>
    <x v="12"/>
    <x v="13"/>
    <x v="0"/>
  </r>
  <r>
    <n v="5082"/>
    <n v="6777"/>
    <m/>
    <x v="2"/>
    <n v="0"/>
    <n v="2766"/>
    <n v="-1"/>
    <n v="922"/>
    <n v="-1"/>
    <n v="36.042914599290697"/>
    <n v="-1"/>
    <n v="26.820831252493701"/>
    <n v="-1"/>
    <n v="15.5522742151361"/>
    <n v="-1"/>
    <n v="3.8062699325620102"/>
    <n v="-1"/>
    <x v="12"/>
    <x v="14"/>
    <x v="0"/>
  </r>
  <r>
    <n v="5079"/>
    <n v="2959"/>
    <m/>
    <x v="2"/>
    <n v="1"/>
    <n v="217"/>
    <n v="-1"/>
    <n v="868"/>
    <n v="-1"/>
    <n v="46.670539479476503"/>
    <n v="-1"/>
    <n v="17.876162293297501"/>
    <n v="-1"/>
    <n v="15.2096604717175"/>
    <n v="-1"/>
    <n v="4.0825904964888302"/>
    <n v="-1"/>
    <x v="0"/>
    <x v="0"/>
    <x v="0"/>
  </r>
  <r>
    <n v="5079"/>
    <n v="3659"/>
    <m/>
    <x v="2"/>
    <n v="1"/>
    <n v="440"/>
    <n v="-1"/>
    <n v="1760"/>
    <n v="-1"/>
    <n v="38.079624412139601"/>
    <n v="-1"/>
    <n v="37.1353055899678"/>
    <n v="-1"/>
    <n v="31.647816539465602"/>
    <n v="-1"/>
    <n v="2.01113521092587"/>
    <n v="-1"/>
    <x v="0"/>
    <x v="0"/>
    <x v="0"/>
  </r>
  <r>
    <n v="5079"/>
    <n v="3660"/>
    <m/>
    <x v="2"/>
    <n v="1"/>
    <n v="1218"/>
    <n v="-1"/>
    <n v="4872"/>
    <n v="-1"/>
    <n v="48.486659425331197"/>
    <n v="-1"/>
    <n v="72.304081384869704"/>
    <n v="-1"/>
    <n v="61.438526417199803"/>
    <n v="-1"/>
    <n v="0.73916725201688704"/>
    <n v="-1"/>
    <x v="0"/>
    <x v="0"/>
    <x v="0"/>
  </r>
  <r>
    <n v="5079"/>
    <n v="4524"/>
    <m/>
    <x v="2"/>
    <n v="1"/>
    <n v="375"/>
    <n v="-1"/>
    <n v="1500"/>
    <n v="-1"/>
    <n v="27.715713768774801"/>
    <n v="-1"/>
    <n v="78.726567016553602"/>
    <n v="-1"/>
    <n v="67.161543820900803"/>
    <n v="-1"/>
    <n v="2.3340156598105302"/>
    <n v="-1"/>
    <x v="0"/>
    <x v="0"/>
    <x v="0"/>
  </r>
  <r>
    <n v="5079"/>
    <n v="4949"/>
    <m/>
    <x v="2"/>
    <n v="1"/>
    <n v="402"/>
    <n v="-1"/>
    <n v="1608"/>
    <n v="-1"/>
    <n v="48.796473528616303"/>
    <n v="-1"/>
    <n v="30.9327649751996"/>
    <n v="-1"/>
    <n v="26.310360973000801"/>
    <n v="-1"/>
    <n v="2.2403656021708001"/>
    <n v="-1"/>
    <x v="0"/>
    <x v="0"/>
    <x v="0"/>
  </r>
  <r>
    <n v="5079"/>
    <n v="4950"/>
    <m/>
    <x v="2"/>
    <n v="1"/>
    <n v="1216"/>
    <n v="-1"/>
    <n v="4864"/>
    <n v="-1"/>
    <n v="48.7856794321264"/>
    <n v="-1"/>
    <n v="71.377638267660501"/>
    <n v="-1"/>
    <n v="60.638028213280698"/>
    <n v="-1"/>
    <n v="0.74065200431033096"/>
    <n v="-1"/>
    <x v="0"/>
    <x v="0"/>
    <x v="0"/>
  </r>
  <r>
    <n v="5079"/>
    <n v="4951"/>
    <m/>
    <x v="2"/>
    <n v="1"/>
    <n v="1226"/>
    <n v="-1"/>
    <n v="4904"/>
    <n v="-1"/>
    <n v="46.082111340378503"/>
    <n v="-1"/>
    <n v="77.728924347923396"/>
    <n v="-1"/>
    <n v="66.045560142598902"/>
    <n v="-1"/>
    <n v="0.73411842420797802"/>
    <n v="-1"/>
    <x v="0"/>
    <x v="0"/>
    <x v="0"/>
  </r>
  <r>
    <n v="5079"/>
    <n v="4953"/>
    <m/>
    <x v="2"/>
    <n v="1"/>
    <n v="93"/>
    <n v="-1"/>
    <n v="372"/>
    <n v="-1"/>
    <n v="38.1448859274782"/>
    <n v="-1"/>
    <n v="8.6099345937234499"/>
    <n v="-1"/>
    <n v="7.2956601037626596"/>
    <n v="-1"/>
    <n v="8.8061792947454993"/>
    <n v="-1"/>
    <x v="0"/>
    <x v="0"/>
    <x v="0"/>
  </r>
  <r>
    <n v="5079"/>
    <n v="4954"/>
    <m/>
    <x v="2"/>
    <n v="1"/>
    <n v="110"/>
    <n v="-1"/>
    <n v="440"/>
    <n v="-1"/>
    <n v="40.570302061120103"/>
    <n v="-1"/>
    <n v="12.317649515648499"/>
    <n v="-1"/>
    <n v="11.5965945052502"/>
    <n v="-1"/>
    <n v="8.0558009103557104"/>
    <n v="-1"/>
    <x v="0"/>
    <x v="0"/>
    <x v="0"/>
  </r>
  <r>
    <n v="5079"/>
    <n v="6357"/>
    <m/>
    <x v="2"/>
    <n v="1"/>
    <n v="185"/>
    <n v="-1"/>
    <n v="740"/>
    <n v="-1"/>
    <n v="43.990802267269103"/>
    <n v="-1"/>
    <n v="16.020877720692301"/>
    <n v="-1"/>
    <n v="13.6203514560248"/>
    <n v="-1"/>
    <n v="4.7922932518632297"/>
    <n v="-1"/>
    <x v="0"/>
    <x v="0"/>
    <x v="0"/>
  </r>
  <r>
    <n v="5079"/>
    <n v="6368"/>
    <m/>
    <x v="2"/>
    <n v="1"/>
    <n v="407"/>
    <n v="-1"/>
    <n v="1628"/>
    <n v="-1"/>
    <n v="32.9921900454463"/>
    <n v="-1"/>
    <n v="43.819022840510399"/>
    <n v="-1"/>
    <n v="37.325102045566503"/>
    <n v="-1"/>
    <n v="2.1578442023944402"/>
    <n v="-1"/>
    <x v="0"/>
    <x v="0"/>
    <x v="0"/>
  </r>
  <r>
    <n v="5079"/>
    <n v="6639"/>
    <m/>
    <x v="2"/>
    <n v="1"/>
    <n v="76"/>
    <n v="-1"/>
    <n v="304"/>
    <n v="-1"/>
    <n v="39.748794757611599"/>
    <n v="-1"/>
    <n v="7.7082523621704304"/>
    <n v="-1"/>
    <n v="4.4762721052516996"/>
    <n v="-1"/>
    <n v="11.614715592450001"/>
    <n v="-1"/>
    <x v="0"/>
    <x v="1"/>
    <x v="0"/>
  </r>
  <r>
    <n v="5079"/>
    <n v="6640"/>
    <m/>
    <x v="2"/>
    <n v="1"/>
    <n v="550"/>
    <n v="-1"/>
    <n v="2200"/>
    <n v="-1"/>
    <n v="42.9344060726865"/>
    <n v="-1"/>
    <n v="46.4121986336486"/>
    <n v="-1"/>
    <n v="26.970599009443902"/>
    <n v="-1"/>
    <n v="1.5869060465087099"/>
    <n v="-1"/>
    <x v="0"/>
    <x v="2"/>
    <x v="0"/>
  </r>
  <r>
    <n v="5079"/>
    <n v="6641"/>
    <m/>
    <x v="2"/>
    <n v="1"/>
    <n v="101"/>
    <n v="-1"/>
    <n v="404"/>
    <n v="-1"/>
    <n v="27.890953885636399"/>
    <n v="-1"/>
    <n v="47.686340609447498"/>
    <n v="-1"/>
    <n v="27.641144289588599"/>
    <n v="-1"/>
    <n v="8.0721599367385899"/>
    <n v="-1"/>
    <x v="0"/>
    <x v="3"/>
    <x v="0"/>
  </r>
  <r>
    <n v="5079"/>
    <n v="6642"/>
    <m/>
    <x v="2"/>
    <n v="1"/>
    <n v="426"/>
    <n v="-1"/>
    <n v="1704"/>
    <n v="-1"/>
    <n v="37.402962445725699"/>
    <n v="-1"/>
    <n v="37.762121010111102"/>
    <n v="-1"/>
    <n v="21.986492312948801"/>
    <n v="-1"/>
    <n v="2.0476512570145502"/>
    <n v="-1"/>
    <x v="0"/>
    <x v="4"/>
    <x v="0"/>
  </r>
  <r>
    <n v="5079"/>
    <n v="6644"/>
    <m/>
    <x v="2"/>
    <n v="1"/>
    <n v="789"/>
    <n v="-1"/>
    <n v="3156"/>
    <n v="-1"/>
    <n v="33.280306729316699"/>
    <n v="-1"/>
    <n v="79.503689032305203"/>
    <n v="-1"/>
    <n v="46.096095406071001"/>
    <n v="-1"/>
    <n v="1.1411100541720001"/>
    <n v="-1"/>
    <x v="0"/>
    <x v="19"/>
    <x v="0"/>
  </r>
  <r>
    <n v="5079"/>
    <n v="6645"/>
    <m/>
    <x v="2"/>
    <n v="1"/>
    <n v="406"/>
    <n v="-1"/>
    <n v="1624"/>
    <n v="-1"/>
    <n v="55.360168891789002"/>
    <n v="-1"/>
    <n v="27.666118277042202"/>
    <n v="-1"/>
    <n v="16.047325985931099"/>
    <n v="-1"/>
    <n v="2.20596108340618"/>
    <n v="-1"/>
    <x v="0"/>
    <x v="21"/>
    <x v="0"/>
  </r>
  <r>
    <n v="5079"/>
    <n v="6646"/>
    <m/>
    <x v="2"/>
    <n v="1"/>
    <n v="540"/>
    <n v="-1"/>
    <n v="2160"/>
    <n v="-1"/>
    <n v="44.800120479316199"/>
    <n v="-1"/>
    <n v="45.597265717910901"/>
    <n v="-1"/>
    <n v="26.433588876779101"/>
    <n v="-1"/>
    <n v="1.66703721854131"/>
    <n v="-1"/>
    <x v="0"/>
    <x v="18"/>
    <x v="0"/>
  </r>
  <r>
    <n v="5079"/>
    <n v="6647"/>
    <m/>
    <x v="2"/>
    <n v="1"/>
    <n v="223"/>
    <n v="-1"/>
    <n v="892"/>
    <n v="-1"/>
    <n v="54.6994076843852"/>
    <n v="-1"/>
    <n v="16.285581947383001"/>
    <n v="-1"/>
    <n v="9.4458456756995908"/>
    <n v="-1"/>
    <n v="4.0364863152831196"/>
    <n v="-1"/>
    <x v="0"/>
    <x v="17"/>
    <x v="0"/>
  </r>
  <r>
    <n v="5079"/>
    <n v="6760"/>
    <m/>
    <x v="2"/>
    <n v="1"/>
    <n v="539"/>
    <n v="-1"/>
    <n v="2156"/>
    <n v="-1"/>
    <n v="47.039297742495201"/>
    <n v="-1"/>
    <n v="43.2587122269559"/>
    <n v="-1"/>
    <n v="25.024029514625902"/>
    <n v="-1"/>
    <n v="1.6640007106805099"/>
    <n v="-1"/>
    <x v="0"/>
    <x v="16"/>
    <x v="0"/>
  </r>
  <r>
    <n v="5079"/>
    <n v="6761"/>
    <m/>
    <x v="2"/>
    <n v="1"/>
    <n v="1216"/>
    <n v="-1"/>
    <n v="4864"/>
    <n v="-1"/>
    <n v="48.154680790826497"/>
    <n v="-1"/>
    <n v="81.697050413690803"/>
    <n v="-1"/>
    <n v="47.358238141592899"/>
    <n v="-1"/>
    <n v="0.74010383531274404"/>
    <n v="-1"/>
    <x v="0"/>
    <x v="20"/>
    <x v="0"/>
  </r>
  <r>
    <n v="5079"/>
    <n v="6762"/>
    <m/>
    <x v="2"/>
    <n v="1"/>
    <n v="76"/>
    <n v="-1"/>
    <n v="304"/>
    <n v="-1"/>
    <n v="39.748794757611599"/>
    <n v="-1"/>
    <n v="7.7082523621704304"/>
    <n v="-1"/>
    <n v="4.4762721052516996"/>
    <n v="-1"/>
    <n v="11.614715592450001"/>
    <n v="-1"/>
    <x v="0"/>
    <x v="6"/>
    <x v="0"/>
  </r>
  <r>
    <n v="5079"/>
    <n v="6763"/>
    <m/>
    <x v="2"/>
    <n v="1"/>
    <n v="450"/>
    <n v="-1"/>
    <n v="1800"/>
    <n v="-1"/>
    <n v="37.594980564092602"/>
    <n v="-1"/>
    <n v="41.015271133742402"/>
    <n v="-1"/>
    <n v="23.868589735768602"/>
    <n v="-1"/>
    <n v="1.9411801880235"/>
    <n v="-1"/>
    <x v="0"/>
    <x v="7"/>
    <x v="0"/>
  </r>
  <r>
    <n v="5079"/>
    <n v="6764"/>
    <m/>
    <x v="2"/>
    <n v="1"/>
    <n v="80"/>
    <n v="-1"/>
    <n v="320"/>
    <n v="-1"/>
    <n v="38.446205206446102"/>
    <n v="-1"/>
    <n v="8.2337425932568298"/>
    <n v="-1"/>
    <n v="4.7854948013907004"/>
    <n v="-1"/>
    <n v="9.6536125382820206"/>
    <n v="-1"/>
    <x v="0"/>
    <x v="8"/>
    <x v="0"/>
  </r>
  <r>
    <n v="5079"/>
    <n v="6765"/>
    <m/>
    <x v="2"/>
    <n v="1"/>
    <n v="61"/>
    <n v="-1"/>
    <n v="244"/>
    <n v="-1"/>
    <n v="23.082464385368699"/>
    <n v="-1"/>
    <n v="55.068984456194002"/>
    <n v="-1"/>
    <n v="32.0300068575214"/>
    <n v="-1"/>
    <n v="13.3767184430975"/>
    <n v="-1"/>
    <x v="0"/>
    <x v="9"/>
    <x v="0"/>
  </r>
  <r>
    <n v="5079"/>
    <n v="6767"/>
    <m/>
    <x v="2"/>
    <n v="1"/>
    <n v="113"/>
    <n v="-1"/>
    <n v="452"/>
    <n v="-1"/>
    <n v="46.381761138288198"/>
    <n v="-1"/>
    <n v="9.3567780954693607"/>
    <n v="-1"/>
    <n v="5.4206637612965602"/>
    <n v="-1"/>
    <n v="7.9272670709665896"/>
    <n v="-1"/>
    <x v="0"/>
    <x v="10"/>
    <x v="0"/>
  </r>
  <r>
    <n v="5079"/>
    <n v="6768"/>
    <m/>
    <x v="2"/>
    <n v="1"/>
    <n v="93"/>
    <n v="-1"/>
    <n v="372"/>
    <n v="-1"/>
    <n v="38.1182454168245"/>
    <n v="-1"/>
    <n v="8.4500846617409806"/>
    <n v="-1"/>
    <n v="4.8786878106446601"/>
    <n v="-1"/>
    <n v="8.8022504877991405"/>
    <n v="-1"/>
    <x v="0"/>
    <x v="11"/>
    <x v="0"/>
  </r>
  <r>
    <n v="5079"/>
    <n v="6770"/>
    <m/>
    <x v="2"/>
    <n v="1"/>
    <n v="429"/>
    <n v="-1"/>
    <n v="1716"/>
    <n v="-1"/>
    <n v="51.940521288583298"/>
    <n v="-1"/>
    <n v="31.3982254053677"/>
    <n v="-1"/>
    <n v="18.240077597022001"/>
    <n v="-1"/>
    <n v="2.1021666768092002"/>
    <n v="-1"/>
    <x v="0"/>
    <x v="15"/>
    <x v="0"/>
  </r>
  <r>
    <n v="5079"/>
    <n v="6775"/>
    <m/>
    <x v="2"/>
    <n v="1"/>
    <n v="88"/>
    <n v="-1"/>
    <n v="352"/>
    <n v="-1"/>
    <n v="39.235864908100098"/>
    <n v="-1"/>
    <n v="9.0864325224292095"/>
    <n v="-1"/>
    <n v="5.2678177238507997"/>
    <n v="-1"/>
    <n v="10.165072644173801"/>
    <n v="-1"/>
    <x v="0"/>
    <x v="12"/>
    <x v="0"/>
  </r>
  <r>
    <n v="5079"/>
    <n v="6776"/>
    <m/>
    <x v="2"/>
    <n v="1"/>
    <n v="80"/>
    <n v="-1"/>
    <n v="320"/>
    <n v="-1"/>
    <n v="38.314544033163301"/>
    <n v="-1"/>
    <n v="8.2643413660255902"/>
    <n v="-1"/>
    <n v="4.8032789701760699"/>
    <n v="-1"/>
    <n v="9.65710419159827"/>
    <n v="-1"/>
    <x v="0"/>
    <x v="13"/>
    <x v="0"/>
  </r>
  <r>
    <n v="5079"/>
    <n v="6777"/>
    <m/>
    <x v="2"/>
    <n v="1"/>
    <n v="96"/>
    <n v="-1"/>
    <n v="384"/>
    <n v="-1"/>
    <n v="39.063941511443097"/>
    <n v="-1"/>
    <n v="9.2772019152998997"/>
    <n v="-1"/>
    <n v="5.35450535838695"/>
    <n v="-1"/>
    <n v="9.2068111487072404"/>
    <n v="-1"/>
    <x v="0"/>
    <x v="14"/>
    <x v="0"/>
  </r>
  <r>
    <n v="5079"/>
    <n v="2959"/>
    <m/>
    <x v="2"/>
    <n v="2"/>
    <n v="222"/>
    <n v="-1"/>
    <n v="888"/>
    <n v="-1"/>
    <n v="46.940113344209003"/>
    <n v="-1"/>
    <n v="18.076880542777499"/>
    <n v="-1"/>
    <n v="15.353293854632399"/>
    <n v="-1"/>
    <n v="4.0130915689956899"/>
    <n v="-1"/>
    <x v="1"/>
    <x v="0"/>
    <x v="0"/>
  </r>
  <r>
    <n v="5079"/>
    <n v="3659"/>
    <m/>
    <x v="2"/>
    <n v="2"/>
    <n v="493"/>
    <n v="-1"/>
    <n v="1972"/>
    <n v="-1"/>
    <n v="38.269003352069397"/>
    <n v="-1"/>
    <n v="41.465665134903197"/>
    <n v="-1"/>
    <n v="35.294198043460703"/>
    <n v="-1"/>
    <n v="1.8228511348110601"/>
    <n v="-1"/>
    <x v="1"/>
    <x v="0"/>
    <x v="0"/>
  </r>
  <r>
    <n v="5079"/>
    <n v="3660"/>
    <m/>
    <x v="2"/>
    <n v="2"/>
    <n v="1435"/>
    <n v="-1"/>
    <n v="5740"/>
    <n v="-1"/>
    <n v="43.292381744173902"/>
    <n v="-1"/>
    <n v="89.502748539330398"/>
    <n v="-1"/>
    <n v="76.193707995047603"/>
    <n v="-1"/>
    <n v="0.62718039231919998"/>
    <n v="-1"/>
    <x v="1"/>
    <x v="0"/>
    <x v="0"/>
  </r>
  <r>
    <n v="5079"/>
    <n v="4524"/>
    <m/>
    <x v="2"/>
    <n v="2"/>
    <n v="393"/>
    <n v="-1"/>
    <n v="1572"/>
    <n v="-1"/>
    <n v="26.763706819552901"/>
    <n v="-1"/>
    <n v="85.3262666997351"/>
    <n v="-1"/>
    <n v="72.564181157546201"/>
    <n v="-1"/>
    <n v="2.22551885501283"/>
    <n v="-1"/>
    <x v="1"/>
    <x v="0"/>
    <x v="0"/>
  </r>
  <r>
    <n v="5079"/>
    <n v="4949"/>
    <m/>
    <x v="2"/>
    <n v="2"/>
    <n v="371"/>
    <n v="-1"/>
    <n v="1484"/>
    <n v="-1"/>
    <n v="50.4525767558046"/>
    <n v="-1"/>
    <n v="27.997330347668299"/>
    <n v="-1"/>
    <n v="23.805689481858899"/>
    <n v="-1"/>
    <n v="2.41185328933964"/>
    <n v="-1"/>
    <x v="1"/>
    <x v="0"/>
    <x v="0"/>
  </r>
  <r>
    <n v="5079"/>
    <n v="4950"/>
    <m/>
    <x v="2"/>
    <n v="2"/>
    <n v="1418"/>
    <n v="-1"/>
    <n v="5672"/>
    <n v="-1"/>
    <n v="40.751786687653301"/>
    <n v="-1"/>
    <n v="95.416355384432094"/>
    <n v="-1"/>
    <n v="81.226810024348296"/>
    <n v="-1"/>
    <n v="0.63521239019095399"/>
    <n v="-1"/>
    <x v="1"/>
    <x v="0"/>
    <x v="0"/>
  </r>
  <r>
    <n v="5079"/>
    <n v="4951"/>
    <m/>
    <x v="2"/>
    <n v="2"/>
    <n v="1437"/>
    <n v="-1"/>
    <n v="5748"/>
    <n v="-1"/>
    <n v="42.842819412199297"/>
    <n v="-1"/>
    <n v="92.188149888919298"/>
    <n v="-1"/>
    <n v="78.488620974974395"/>
    <n v="-1"/>
    <n v="0.62658002485669495"/>
    <n v="-1"/>
    <x v="1"/>
    <x v="0"/>
    <x v="0"/>
  </r>
  <r>
    <n v="5079"/>
    <n v="4953"/>
    <m/>
    <x v="2"/>
    <n v="2"/>
    <n v="241"/>
    <n v="-1"/>
    <n v="964"/>
    <n v="-1"/>
    <n v="36.453447720619202"/>
    <n v="-1"/>
    <n v="22.303860172011699"/>
    <n v="-1"/>
    <n v="19.021270082448499"/>
    <n v="-1"/>
    <n v="3.7363974902258401"/>
    <n v="-1"/>
    <x v="1"/>
    <x v="0"/>
    <x v="0"/>
  </r>
  <r>
    <n v="5079"/>
    <n v="4954"/>
    <m/>
    <x v="2"/>
    <n v="2"/>
    <n v="138"/>
    <n v="-1"/>
    <n v="552"/>
    <n v="-1"/>
    <n v="38.927111687541199"/>
    <n v="-1"/>
    <n v="15.1357299077284"/>
    <n v="-1"/>
    <n v="14.2160994936569"/>
    <n v="-1"/>
    <n v="6.4806199412299499"/>
    <n v="-1"/>
    <x v="1"/>
    <x v="0"/>
    <x v="0"/>
  </r>
  <r>
    <n v="5079"/>
    <n v="6357"/>
    <m/>
    <x v="2"/>
    <n v="2"/>
    <n v="225"/>
    <n v="-1"/>
    <n v="900"/>
    <n v="-1"/>
    <n v="44.295209364608098"/>
    <n v="-1"/>
    <n v="19.414257780102499"/>
    <n v="-1"/>
    <n v="16.490323729259298"/>
    <n v="-1"/>
    <n v="3.9719693060758501"/>
    <n v="-1"/>
    <x v="1"/>
    <x v="0"/>
    <x v="0"/>
  </r>
  <r>
    <n v="5079"/>
    <n v="6368"/>
    <m/>
    <x v="2"/>
    <n v="2"/>
    <n v="497"/>
    <n v="-1"/>
    <n v="1988"/>
    <n v="-1"/>
    <n v="31.814634420651899"/>
    <n v="-1"/>
    <n v="54.145729348024801"/>
    <n v="-1"/>
    <n v="46.099702330680103"/>
    <n v="-1"/>
    <n v="1.8074846165868199"/>
    <n v="-1"/>
    <x v="1"/>
    <x v="0"/>
    <x v="0"/>
  </r>
  <r>
    <n v="5079"/>
    <n v="6639"/>
    <m/>
    <x v="2"/>
    <n v="2"/>
    <n v="65"/>
    <n v="-1"/>
    <n v="260"/>
    <n v="-1"/>
    <n v="39.911593403098799"/>
    <n v="-1"/>
    <n v="6.5860885657606296"/>
    <n v="-1"/>
    <n v="3.81309770319691"/>
    <n v="-1"/>
    <n v="13.922524509369101"/>
    <n v="-1"/>
    <x v="1"/>
    <x v="1"/>
    <x v="0"/>
  </r>
  <r>
    <n v="5079"/>
    <n v="6640"/>
    <m/>
    <x v="2"/>
    <n v="2"/>
    <n v="733"/>
    <n v="-1"/>
    <n v="2932"/>
    <n v="-1"/>
    <n v="39.821545316371903"/>
    <n v="-1"/>
    <n v="66.108441962958693"/>
    <n v="-1"/>
    <n v="38.415410555360197"/>
    <n v="-1"/>
    <n v="1.2291153657118701"/>
    <n v="-1"/>
    <x v="1"/>
    <x v="2"/>
    <x v="0"/>
  </r>
  <r>
    <n v="5079"/>
    <n v="6641"/>
    <m/>
    <x v="2"/>
    <n v="2"/>
    <n v="127"/>
    <n v="-1"/>
    <n v="508"/>
    <n v="-1"/>
    <n v="30.779057640334699"/>
    <n v="-1"/>
    <n v="45.008435123537403"/>
    <n v="-1"/>
    <n v="26.042433841482001"/>
    <n v="-1"/>
    <n v="6.4457891703132697"/>
    <n v="-1"/>
    <x v="1"/>
    <x v="3"/>
    <x v="0"/>
  </r>
  <r>
    <n v="5079"/>
    <n v="6642"/>
    <m/>
    <x v="2"/>
    <n v="2"/>
    <n v="493"/>
    <n v="-1"/>
    <n v="1972"/>
    <n v="-1"/>
    <n v="38.002390298086802"/>
    <n v="-1"/>
    <n v="45.310758198383098"/>
    <n v="-1"/>
    <n v="26.327990290779699"/>
    <n v="-1"/>
    <n v="1.8276187940068001"/>
    <n v="-1"/>
    <x v="1"/>
    <x v="4"/>
    <x v="0"/>
  </r>
  <r>
    <n v="5079"/>
    <n v="6644"/>
    <m/>
    <x v="2"/>
    <n v="2"/>
    <n v="830"/>
    <n v="-1"/>
    <n v="3320"/>
    <n v="-1"/>
    <n v="31.925666751034299"/>
    <n v="-1"/>
    <n v="91.963779994550094"/>
    <n v="-1"/>
    <n v="53.427776897889501"/>
    <n v="-1"/>
    <n v="1.0828743961563101"/>
    <n v="-1"/>
    <x v="1"/>
    <x v="19"/>
    <x v="0"/>
  </r>
  <r>
    <n v="5079"/>
    <n v="6645"/>
    <m/>
    <x v="2"/>
    <n v="2"/>
    <n v="559"/>
    <n v="-1"/>
    <n v="2236"/>
    <n v="-1"/>
    <n v="53.406740089863398"/>
    <n v="-1"/>
    <n v="39.084278987813697"/>
    <n v="-1"/>
    <n v="22.733939672523999"/>
    <n v="-1"/>
    <n v="1.6082647283935601"/>
    <n v="-1"/>
    <x v="1"/>
    <x v="21"/>
    <x v="0"/>
  </r>
  <r>
    <n v="5079"/>
    <n v="6646"/>
    <m/>
    <x v="2"/>
    <n v="2"/>
    <n v="584"/>
    <n v="-1"/>
    <n v="2336"/>
    <n v="-1"/>
    <n v="44.911057537856998"/>
    <n v="-1"/>
    <n v="49.043031902455098"/>
    <n v="-1"/>
    <n v="28.5353856225796"/>
    <n v="-1"/>
    <n v="1.5433269079519301"/>
    <n v="-1"/>
    <x v="1"/>
    <x v="18"/>
    <x v="0"/>
  </r>
  <r>
    <n v="5079"/>
    <n v="6647"/>
    <m/>
    <x v="2"/>
    <n v="2"/>
    <n v="252"/>
    <n v="-1"/>
    <n v="1008"/>
    <n v="-1"/>
    <n v="54.121455647818003"/>
    <n v="-1"/>
    <n v="18.504195946322699"/>
    <n v="-1"/>
    <n v="10.7147146063179"/>
    <n v="-1"/>
    <n v="3.5634297329087299"/>
    <n v="-1"/>
    <x v="1"/>
    <x v="17"/>
    <x v="0"/>
  </r>
  <r>
    <n v="5079"/>
    <n v="6760"/>
    <m/>
    <x v="2"/>
    <n v="2"/>
    <n v="454"/>
    <n v="-1"/>
    <n v="1816"/>
    <n v="-1"/>
    <n v="23.741555701498601"/>
    <n v="-1"/>
    <n v="87.662759225730994"/>
    <n v="-1"/>
    <n v="50.946957655970799"/>
    <n v="-1"/>
    <n v="1.97158339284693"/>
    <n v="-1"/>
    <x v="1"/>
    <x v="16"/>
    <x v="0"/>
  </r>
  <r>
    <n v="5079"/>
    <n v="6761"/>
    <m/>
    <x v="2"/>
    <n v="2"/>
    <n v="1439"/>
    <n v="-1"/>
    <n v="5756"/>
    <n v="-1"/>
    <n v="44.0837510309373"/>
    <n v="-1"/>
    <n v="103.691297657072"/>
    <n v="-1"/>
    <n v="60.280905390577999"/>
    <n v="-1"/>
    <n v="0.62657778162085098"/>
    <n v="-1"/>
    <x v="1"/>
    <x v="20"/>
    <x v="0"/>
  </r>
  <r>
    <n v="5079"/>
    <n v="6762"/>
    <m/>
    <x v="2"/>
    <n v="2"/>
    <n v="65"/>
    <n v="-1"/>
    <n v="260"/>
    <n v="-1"/>
    <n v="39.911593403098799"/>
    <n v="-1"/>
    <n v="6.5860885657606296"/>
    <n v="-1"/>
    <n v="3.81309770319691"/>
    <n v="-1"/>
    <n v="13.922524509369101"/>
    <n v="-1"/>
    <x v="1"/>
    <x v="6"/>
    <x v="0"/>
  </r>
  <r>
    <n v="5079"/>
    <n v="6763"/>
    <m/>
    <x v="2"/>
    <n v="2"/>
    <n v="498"/>
    <n v="-1"/>
    <n v="1992"/>
    <n v="-1"/>
    <n v="37.315032306021301"/>
    <n v="-1"/>
    <n v="45.079087354799"/>
    <n v="-1"/>
    <n v="26.185753100566"/>
    <n v="-1"/>
    <n v="1.79703046712635"/>
    <n v="-1"/>
    <x v="1"/>
    <x v="7"/>
    <x v="0"/>
  </r>
  <r>
    <n v="5079"/>
    <n v="6764"/>
    <m/>
    <x v="2"/>
    <n v="2"/>
    <n v="96"/>
    <n v="-1"/>
    <n v="384"/>
    <n v="-1"/>
    <n v="39.3819322376497"/>
    <n v="-1"/>
    <n v="9.6065056456490101"/>
    <n v="-1"/>
    <n v="5.5655207097847601"/>
    <n v="-1"/>
    <n v="9.05225455402263"/>
    <n v="-1"/>
    <x v="1"/>
    <x v="8"/>
    <x v="0"/>
  </r>
  <r>
    <n v="5079"/>
    <n v="6765"/>
    <m/>
    <x v="2"/>
    <n v="2"/>
    <n v="76"/>
    <n v="-1"/>
    <n v="304"/>
    <n v="-1"/>
    <n v="17.964200654598098"/>
    <n v="-1"/>
    <n v="95.737012968718901"/>
    <n v="-1"/>
    <n v="55.633243457543699"/>
    <n v="-1"/>
    <n v="9.1600417318351806"/>
    <n v="-1"/>
    <x v="1"/>
    <x v="9"/>
    <x v="0"/>
  </r>
  <r>
    <n v="5079"/>
    <n v="6767"/>
    <m/>
    <x v="2"/>
    <n v="2"/>
    <n v="133"/>
    <n v="-1"/>
    <n v="532"/>
    <n v="-1"/>
    <n v="46.603891602783101"/>
    <n v="-1"/>
    <n v="10.813937456511701"/>
    <n v="-1"/>
    <n v="6.2506939980575398"/>
    <n v="-1"/>
    <n v="5.8409547623753699"/>
    <n v="-1"/>
    <x v="1"/>
    <x v="10"/>
    <x v="0"/>
  </r>
  <r>
    <n v="5079"/>
    <n v="6768"/>
    <m/>
    <x v="2"/>
    <n v="2"/>
    <n v="243"/>
    <n v="-1"/>
    <n v="972"/>
    <n v="-1"/>
    <n v="35.095207125977097"/>
    <n v="-1"/>
    <n v="31.108105358973798"/>
    <n v="-1"/>
    <n v="18.128601952674799"/>
    <n v="-1"/>
    <n v="3.7153396562616599"/>
    <n v="-1"/>
    <x v="1"/>
    <x v="11"/>
    <x v="0"/>
  </r>
  <r>
    <n v="5079"/>
    <n v="6770"/>
    <m/>
    <x v="2"/>
    <n v="2"/>
    <n v="384"/>
    <n v="-1"/>
    <n v="1536"/>
    <n v="-1"/>
    <n v="52.962411353775401"/>
    <n v="-1"/>
    <n v="28.385897522823299"/>
    <n v="-1"/>
    <n v="16.488351666120298"/>
    <n v="-1"/>
    <n v="2.3432465112525098"/>
    <n v="-1"/>
    <x v="1"/>
    <x v="15"/>
    <x v="0"/>
  </r>
  <r>
    <n v="5079"/>
    <n v="6775"/>
    <m/>
    <x v="2"/>
    <n v="2"/>
    <n v="93"/>
    <n v="-1"/>
    <n v="372"/>
    <n v="-1"/>
    <n v="38.471338503627798"/>
    <n v="-1"/>
    <n v="9.7915709349415305"/>
    <n v="-1"/>
    <n v="5.6776735750610996"/>
    <n v="-1"/>
    <n v="9.7353540284621491"/>
    <n v="-1"/>
    <x v="1"/>
    <x v="12"/>
    <x v="0"/>
  </r>
  <r>
    <n v="5079"/>
    <n v="6776"/>
    <m/>
    <x v="2"/>
    <n v="2"/>
    <n v="96"/>
    <n v="-1"/>
    <n v="384"/>
    <n v="-1"/>
    <n v="39.412114659930701"/>
    <n v="-1"/>
    <n v="9.4939497895374902"/>
    <n v="-1"/>
    <n v="5.5003115722166296"/>
    <n v="-1"/>
    <n v="9.0498552803326895"/>
    <n v="-1"/>
    <x v="1"/>
    <x v="13"/>
    <x v="0"/>
  </r>
  <r>
    <n v="5079"/>
    <n v="6777"/>
    <m/>
    <x v="2"/>
    <n v="2"/>
    <n v="224"/>
    <n v="-1"/>
    <n v="896"/>
    <n v="-1"/>
    <n v="37.714995496752003"/>
    <n v="-1"/>
    <n v="20.775821739792701"/>
    <n v="-1"/>
    <n v="12.1222823018659"/>
    <n v="-1"/>
    <n v="3.8743490105407798"/>
    <n v="-1"/>
    <x v="1"/>
    <x v="14"/>
    <x v="0"/>
  </r>
  <r>
    <n v="5079"/>
    <n v="2959"/>
    <m/>
    <x v="2"/>
    <n v="3"/>
    <n v="214"/>
    <n v="-1"/>
    <n v="856"/>
    <n v="-1"/>
    <n v="46.462757886332298"/>
    <n v="-1"/>
    <n v="17.260377802064301"/>
    <n v="-1"/>
    <n v="14.6596212045286"/>
    <n v="-1"/>
    <n v="4.1617208409755602"/>
    <n v="-1"/>
    <x v="2"/>
    <x v="0"/>
    <x v="0"/>
  </r>
  <r>
    <n v="5079"/>
    <n v="3659"/>
    <m/>
    <x v="2"/>
    <n v="3"/>
    <n v="486"/>
    <n v="-1"/>
    <n v="1944"/>
    <n v="-1"/>
    <n v="38.1148165350032"/>
    <n v="-1"/>
    <n v="41.9626934286714"/>
    <n v="-1"/>
    <n v="35.660782809486903"/>
    <n v="-1"/>
    <n v="1.8547806188811"/>
    <n v="-1"/>
    <x v="2"/>
    <x v="0"/>
    <x v="0"/>
  </r>
  <r>
    <n v="5079"/>
    <n v="3660"/>
    <m/>
    <x v="2"/>
    <n v="3"/>
    <n v="1433"/>
    <n v="-1"/>
    <n v="5732"/>
    <n v="-1"/>
    <n v="39.514622707260301"/>
    <n v="-1"/>
    <n v="98.420045876385601"/>
    <n v="-1"/>
    <n v="83.544451897213804"/>
    <n v="-1"/>
    <n v="0.628878200616936"/>
    <n v="-1"/>
    <x v="2"/>
    <x v="0"/>
    <x v="0"/>
  </r>
  <r>
    <n v="5079"/>
    <n v="4524"/>
    <m/>
    <x v="2"/>
    <n v="3"/>
    <n v="385"/>
    <n v="-1"/>
    <n v="1540"/>
    <n v="-1"/>
    <n v="26.126475891061901"/>
    <n v="-1"/>
    <n v="86.501723252084901"/>
    <n v="-1"/>
    <n v="73.570665292115606"/>
    <n v="-1"/>
    <n v="2.3159820138686502"/>
    <n v="-1"/>
    <x v="2"/>
    <x v="0"/>
    <x v="0"/>
  </r>
  <r>
    <n v="5079"/>
    <n v="4949"/>
    <m/>
    <x v="2"/>
    <n v="3"/>
    <n v="390"/>
    <n v="-1"/>
    <n v="1560"/>
    <n v="-1"/>
    <n v="47.958799096313697"/>
    <n v="-1"/>
    <n v="30.8852993246689"/>
    <n v="-1"/>
    <n v="26.152399315318402"/>
    <n v="-1"/>
    <n v="2.3024716621710799"/>
    <n v="-1"/>
    <x v="2"/>
    <x v="0"/>
    <x v="0"/>
  </r>
  <r>
    <n v="5079"/>
    <n v="4950"/>
    <m/>
    <x v="2"/>
    <n v="3"/>
    <n v="1426"/>
    <n v="-1"/>
    <n v="5704"/>
    <n v="-1"/>
    <n v="36.2706031780586"/>
    <n v="-1"/>
    <n v="103.59130706871601"/>
    <n v="-1"/>
    <n v="87.981726911702694"/>
    <n v="-1"/>
    <n v="0.63136775349554997"/>
    <n v="-1"/>
    <x v="2"/>
    <x v="0"/>
    <x v="0"/>
  </r>
  <r>
    <n v="5079"/>
    <n v="4951"/>
    <m/>
    <x v="2"/>
    <n v="3"/>
    <n v="1450"/>
    <n v="-1"/>
    <n v="5800"/>
    <n v="-1"/>
    <n v="40.081018534137897"/>
    <n v="-1"/>
    <n v="96.840621421820103"/>
    <n v="-1"/>
    <n v="82.193873517902702"/>
    <n v="-1"/>
    <n v="0.62102736851617402"/>
    <n v="-1"/>
    <x v="2"/>
    <x v="0"/>
    <x v="0"/>
  </r>
  <r>
    <n v="5079"/>
    <n v="4953"/>
    <m/>
    <x v="2"/>
    <n v="3"/>
    <n v="230"/>
    <n v="-1"/>
    <n v="920"/>
    <n v="-1"/>
    <n v="36.446724717830797"/>
    <n v="-1"/>
    <n v="22.539389695838299"/>
    <n v="-1"/>
    <n v="19.195151163157899"/>
    <n v="-1"/>
    <n v="3.82088449076939"/>
    <n v="-1"/>
    <x v="2"/>
    <x v="0"/>
    <x v="0"/>
  </r>
  <r>
    <n v="5079"/>
    <n v="4954"/>
    <m/>
    <x v="2"/>
    <n v="3"/>
    <n v="109"/>
    <n v="-1"/>
    <n v="436"/>
    <n v="-1"/>
    <n v="40.299206564411698"/>
    <n v="-1"/>
    <n v="11.590119643548499"/>
    <n v="-1"/>
    <n v="10.901292084662201"/>
    <n v="-1"/>
    <n v="8.18716444504396"/>
    <n v="-1"/>
    <x v="2"/>
    <x v="0"/>
    <x v="0"/>
  </r>
  <r>
    <n v="5079"/>
    <n v="6357"/>
    <m/>
    <x v="2"/>
    <n v="3"/>
    <n v="223"/>
    <n v="-1"/>
    <n v="892"/>
    <n v="-1"/>
    <n v="43.199560360498197"/>
    <n v="-1"/>
    <n v="19.7184421532931"/>
    <n v="-1"/>
    <n v="16.736837977972101"/>
    <n v="-1"/>
    <n v="3.8500645452395799"/>
    <n v="-1"/>
    <x v="2"/>
    <x v="0"/>
    <x v="0"/>
  </r>
  <r>
    <n v="5079"/>
    <n v="6368"/>
    <m/>
    <x v="2"/>
    <n v="3"/>
    <n v="484"/>
    <n v="-1"/>
    <n v="1936"/>
    <n v="-1"/>
    <n v="31.689483512929101"/>
    <n v="-1"/>
    <n v="52.172207825805202"/>
    <n v="-1"/>
    <n v="44.349915357106802"/>
    <n v="-1"/>
    <n v="1.8420998323295501"/>
    <n v="-1"/>
    <x v="2"/>
    <x v="0"/>
    <x v="0"/>
  </r>
  <r>
    <n v="5079"/>
    <n v="6639"/>
    <m/>
    <x v="2"/>
    <n v="3"/>
    <n v="68"/>
    <n v="-1"/>
    <n v="272"/>
    <n v="-1"/>
    <n v="39.938846622680998"/>
    <n v="-1"/>
    <n v="6.8467158243190198"/>
    <n v="-1"/>
    <n v="3.94610605686632"/>
    <n v="-1"/>
    <n v="13.367482853081601"/>
    <n v="-1"/>
    <x v="2"/>
    <x v="1"/>
    <x v="0"/>
  </r>
  <r>
    <n v="5079"/>
    <n v="6640"/>
    <m/>
    <x v="2"/>
    <n v="3"/>
    <n v="711"/>
    <n v="-1"/>
    <n v="2844"/>
    <n v="-1"/>
    <n v="36.703107089345799"/>
    <n v="-1"/>
    <n v="72.822089043844898"/>
    <n v="-1"/>
    <n v="42.1981248874024"/>
    <n v="-1"/>
    <n v="1.2670773907198201"/>
    <n v="-1"/>
    <x v="2"/>
    <x v="2"/>
    <x v="0"/>
  </r>
  <r>
    <n v="5079"/>
    <n v="6641"/>
    <m/>
    <x v="2"/>
    <n v="3"/>
    <n v="114"/>
    <n v="-1"/>
    <n v="456"/>
    <n v="-1"/>
    <n v="28.127364709034499"/>
    <n v="-1"/>
    <n v="46.054515772649602"/>
    <n v="-1"/>
    <n v="26.704865933481901"/>
    <n v="-1"/>
    <n v="7.6516123737427497"/>
    <n v="-1"/>
    <x v="2"/>
    <x v="3"/>
    <x v="0"/>
  </r>
  <r>
    <n v="5079"/>
    <n v="6642"/>
    <m/>
    <x v="2"/>
    <n v="3"/>
    <n v="489"/>
    <n v="-1"/>
    <n v="1956"/>
    <n v="-1"/>
    <n v="38.145774512229998"/>
    <n v="-1"/>
    <n v="43.738106560546903"/>
    <n v="-1"/>
    <n v="25.368425612832102"/>
    <n v="-1"/>
    <n v="1.8418926737394199"/>
    <n v="-1"/>
    <x v="2"/>
    <x v="4"/>
    <x v="0"/>
  </r>
  <r>
    <n v="5079"/>
    <n v="6644"/>
    <m/>
    <x v="2"/>
    <n v="3"/>
    <n v="860"/>
    <n v="-1"/>
    <n v="3440"/>
    <n v="-1"/>
    <n v="31.136591716666398"/>
    <n v="-1"/>
    <n v="90.771825693474497"/>
    <n v="-1"/>
    <n v="52.579266355102597"/>
    <n v="-1"/>
    <n v="1.04718351321058"/>
    <n v="-1"/>
    <x v="2"/>
    <x v="19"/>
    <x v="0"/>
  </r>
  <r>
    <n v="5079"/>
    <n v="6645"/>
    <m/>
    <x v="2"/>
    <n v="3"/>
    <n v="569"/>
    <n v="-1"/>
    <n v="2276"/>
    <n v="-1"/>
    <n v="53.2967670761753"/>
    <n v="-1"/>
    <n v="39.812699509118403"/>
    <n v="-1"/>
    <n v="23.107733753330901"/>
    <n v="-1"/>
    <n v="1.5505483404253899"/>
    <n v="-1"/>
    <x v="2"/>
    <x v="21"/>
    <x v="0"/>
  </r>
  <r>
    <n v="5079"/>
    <n v="6646"/>
    <m/>
    <x v="2"/>
    <n v="3"/>
    <n v="620"/>
    <n v="-1"/>
    <n v="2480"/>
    <n v="-1"/>
    <n v="44.712660658063498"/>
    <n v="-1"/>
    <n v="53.133582448193202"/>
    <n v="-1"/>
    <n v="30.768309023054801"/>
    <n v="-1"/>
    <n v="1.4490510296399"/>
    <n v="-1"/>
    <x v="2"/>
    <x v="18"/>
    <x v="0"/>
  </r>
  <r>
    <n v="5079"/>
    <n v="6647"/>
    <m/>
    <x v="2"/>
    <n v="3"/>
    <n v="243"/>
    <n v="-1"/>
    <n v="972"/>
    <n v="-1"/>
    <n v="55.152552436376297"/>
    <n v="-1"/>
    <n v="17.6251199767588"/>
    <n v="-1"/>
    <n v="10.2135452268409"/>
    <n v="-1"/>
    <n v="3.7076642076073099"/>
    <n v="-1"/>
    <x v="2"/>
    <x v="17"/>
    <x v="0"/>
  </r>
  <r>
    <n v="5079"/>
    <n v="6760"/>
    <m/>
    <x v="2"/>
    <n v="3"/>
    <n v="450"/>
    <n v="-1"/>
    <n v="1800"/>
    <n v="-1"/>
    <n v="15.3769015406316"/>
    <n v="-1"/>
    <n v="110.67417708955"/>
    <n v="-1"/>
    <n v="64.012418277079902"/>
    <n v="-1"/>
    <n v="1.9998699241119"/>
    <n v="-1"/>
    <x v="2"/>
    <x v="16"/>
    <x v="0"/>
  </r>
  <r>
    <n v="5079"/>
    <n v="6761"/>
    <m/>
    <x v="2"/>
    <n v="3"/>
    <n v="1435"/>
    <n v="-1"/>
    <n v="5740"/>
    <n v="-1"/>
    <n v="40.157930430308902"/>
    <n v="-1"/>
    <n v="114.968432722193"/>
    <n v="-1"/>
    <n v="66.541900063859401"/>
    <n v="-1"/>
    <n v="0.62952287747228297"/>
    <n v="-1"/>
    <x v="2"/>
    <x v="20"/>
    <x v="0"/>
  </r>
  <r>
    <n v="5079"/>
    <n v="6762"/>
    <m/>
    <x v="2"/>
    <n v="3"/>
    <n v="68"/>
    <n v="-1"/>
    <n v="272"/>
    <n v="-1"/>
    <n v="39.938846622680998"/>
    <n v="-1"/>
    <n v="6.8467158243190198"/>
    <n v="-1"/>
    <n v="3.94610605686632"/>
    <n v="-1"/>
    <n v="13.367482853081601"/>
    <n v="-1"/>
    <x v="2"/>
    <x v="6"/>
    <x v="0"/>
  </r>
  <r>
    <n v="5079"/>
    <n v="6763"/>
    <m/>
    <x v="2"/>
    <n v="3"/>
    <n v="477"/>
    <n v="-1"/>
    <n v="1908"/>
    <n v="-1"/>
    <n v="37.2755273295504"/>
    <n v="-1"/>
    <n v="44.203317850954903"/>
    <n v="-1"/>
    <n v="25.656827598736601"/>
    <n v="-1"/>
    <n v="1.8093319304867901"/>
    <n v="-1"/>
    <x v="2"/>
    <x v="7"/>
    <x v="0"/>
  </r>
  <r>
    <n v="5079"/>
    <n v="6764"/>
    <m/>
    <x v="2"/>
    <n v="3"/>
    <n v="122"/>
    <n v="-1"/>
    <n v="488"/>
    <n v="-1"/>
    <n v="38.594114984300802"/>
    <n v="-1"/>
    <n v="12.058554717950001"/>
    <n v="-1"/>
    <n v="6.9623222890868499"/>
    <n v="-1"/>
    <n v="7.3234256161519502"/>
    <n v="-1"/>
    <x v="2"/>
    <x v="8"/>
    <x v="0"/>
  </r>
  <r>
    <n v="5079"/>
    <n v="6765"/>
    <m/>
    <x v="2"/>
    <n v="3"/>
    <n v="72"/>
    <n v="-1"/>
    <n v="288"/>
    <n v="-1"/>
    <n v="23.0559574500925"/>
    <n v="-1"/>
    <n v="49.622847321042002"/>
    <n v="-1"/>
    <n v="28.658389715041999"/>
    <n v="-1"/>
    <n v="12.1360503826313"/>
    <n v="-1"/>
    <x v="2"/>
    <x v="9"/>
    <x v="0"/>
  </r>
  <r>
    <n v="5079"/>
    <n v="6767"/>
    <m/>
    <x v="2"/>
    <n v="3"/>
    <n v="108"/>
    <n v="-1"/>
    <n v="432"/>
    <n v="-1"/>
    <n v="45.234485342954102"/>
    <n v="-1"/>
    <n v="8.69271890887814"/>
    <n v="-1"/>
    <n v="5.0308431278932302"/>
    <n v="-1"/>
    <n v="7.9589573853583699"/>
    <n v="-1"/>
    <x v="2"/>
    <x v="10"/>
    <x v="0"/>
  </r>
  <r>
    <n v="5079"/>
    <n v="6768"/>
    <m/>
    <x v="2"/>
    <n v="3"/>
    <n v="228"/>
    <n v="-1"/>
    <n v="912"/>
    <n v="-1"/>
    <n v="34.235653591557998"/>
    <n v="-1"/>
    <n v="31.998463707849201"/>
    <n v="-1"/>
    <n v="18.612972449921202"/>
    <n v="-1"/>
    <n v="3.83628923948178"/>
    <n v="-1"/>
    <x v="2"/>
    <x v="11"/>
    <x v="0"/>
  </r>
  <r>
    <n v="5079"/>
    <n v="6770"/>
    <m/>
    <x v="2"/>
    <n v="3"/>
    <n v="411"/>
    <n v="-1"/>
    <n v="1644"/>
    <n v="-1"/>
    <n v="50.864945658578002"/>
    <n v="-1"/>
    <n v="31.023689436190601"/>
    <n v="-1"/>
    <n v="17.892774986324"/>
    <n v="-1"/>
    <n v="2.1919928159428301"/>
    <n v="-1"/>
    <x v="2"/>
    <x v="15"/>
    <x v="0"/>
  </r>
  <r>
    <n v="5079"/>
    <n v="6775"/>
    <m/>
    <x v="2"/>
    <n v="3"/>
    <n v="81"/>
    <n v="-1"/>
    <n v="324"/>
    <n v="-1"/>
    <n v="38.723208463325101"/>
    <n v="-1"/>
    <n v="8.4647132557395004"/>
    <n v="-1"/>
    <n v="4.85036776327245"/>
    <n v="-1"/>
    <n v="10.917945271821999"/>
    <n v="-1"/>
    <x v="2"/>
    <x v="12"/>
    <x v="0"/>
  </r>
  <r>
    <n v="5079"/>
    <n v="6776"/>
    <m/>
    <x v="2"/>
    <n v="3"/>
    <n v="122"/>
    <n v="-1"/>
    <n v="488"/>
    <n v="-1"/>
    <n v="38.571923476823301"/>
    <n v="-1"/>
    <n v="12.0503290129469"/>
    <n v="-1"/>
    <n v="6.9575729629341003"/>
    <n v="-1"/>
    <n v="7.3231248989876097"/>
    <n v="-1"/>
    <x v="2"/>
    <x v="13"/>
    <x v="0"/>
  </r>
  <r>
    <n v="5079"/>
    <n v="6777"/>
    <m/>
    <x v="2"/>
    <n v="3"/>
    <n v="238"/>
    <n v="-1"/>
    <n v="952"/>
    <n v="-1"/>
    <n v="37.043390594055197"/>
    <n v="-1"/>
    <n v="23.4519585119628"/>
    <n v="-1"/>
    <n v="13.617511150602899"/>
    <n v="-1"/>
    <n v="3.76920922517338"/>
    <n v="-1"/>
    <x v="2"/>
    <x v="14"/>
    <x v="0"/>
  </r>
  <r>
    <n v="5079"/>
    <n v="2959"/>
    <m/>
    <x v="2"/>
    <n v="4"/>
    <n v="187"/>
    <n v="-1"/>
    <n v="748"/>
    <n v="-1"/>
    <n v="46.808805486774297"/>
    <n v="-1"/>
    <n v="15.1391341157802"/>
    <n v="-1"/>
    <n v="12.8093283270691"/>
    <n v="-1"/>
    <n v="4.7808777750684701"/>
    <n v="-1"/>
    <x v="3"/>
    <x v="0"/>
    <x v="0"/>
  </r>
  <r>
    <n v="5079"/>
    <n v="3659"/>
    <m/>
    <x v="2"/>
    <n v="4"/>
    <n v="470"/>
    <n v="-1"/>
    <n v="1880"/>
    <n v="-1"/>
    <n v="38.174758062475597"/>
    <n v="-1"/>
    <n v="39.837969506411703"/>
    <n v="-1"/>
    <n v="33.892511808588701"/>
    <n v="-1"/>
    <n v="1.91335119206657"/>
    <n v="-1"/>
    <x v="3"/>
    <x v="0"/>
    <x v="0"/>
  </r>
  <r>
    <n v="5079"/>
    <n v="3660"/>
    <m/>
    <x v="2"/>
    <n v="4"/>
    <n v="1410"/>
    <n v="-1"/>
    <n v="5640"/>
    <n v="-1"/>
    <n v="33.4715363820061"/>
    <n v="-1"/>
    <n v="110.52607605501299"/>
    <n v="-1"/>
    <n v="93.967829120000403"/>
    <n v="-1"/>
    <n v="0.63740895049261703"/>
    <n v="-1"/>
    <x v="3"/>
    <x v="0"/>
    <x v="0"/>
  </r>
  <r>
    <n v="5079"/>
    <n v="4524"/>
    <m/>
    <x v="2"/>
    <n v="4"/>
    <n v="379"/>
    <n v="-1"/>
    <n v="1516"/>
    <n v="-1"/>
    <n v="28.284351838598401"/>
    <n v="-1"/>
    <n v="80.941188919331694"/>
    <n v="-1"/>
    <n v="68.918663002585802"/>
    <n v="-1"/>
    <n v="2.2989123143789199"/>
    <n v="-1"/>
    <x v="3"/>
    <x v="0"/>
    <x v="0"/>
  </r>
  <r>
    <n v="5079"/>
    <n v="4949"/>
    <m/>
    <x v="2"/>
    <n v="4"/>
    <n v="389"/>
    <n v="-1"/>
    <n v="1556"/>
    <n v="-1"/>
    <n v="50.060785242374301"/>
    <n v="-1"/>
    <n v="29.487020912038499"/>
    <n v="-1"/>
    <n v="25.0919553649505"/>
    <n v="-1"/>
    <n v="2.3105866012932399"/>
    <n v="-1"/>
    <x v="3"/>
    <x v="0"/>
    <x v="0"/>
  </r>
  <r>
    <n v="5079"/>
    <n v="4950"/>
    <m/>
    <x v="2"/>
    <n v="4"/>
    <n v="1401"/>
    <n v="-1"/>
    <n v="5604"/>
    <n v="-1"/>
    <n v="32.308633511873097"/>
    <n v="-1"/>
    <n v="110.622015427969"/>
    <n v="-1"/>
    <n v="94.024069283609194"/>
    <n v="-1"/>
    <n v="0.64220476042631103"/>
    <n v="-1"/>
    <x v="3"/>
    <x v="0"/>
    <x v="0"/>
  </r>
  <r>
    <n v="5079"/>
    <n v="4951"/>
    <m/>
    <x v="2"/>
    <n v="4"/>
    <n v="1409"/>
    <n v="-1"/>
    <n v="5636"/>
    <n v="-1"/>
    <n v="37.059752968328901"/>
    <n v="-1"/>
    <n v="101.1123041723"/>
    <n v="-1"/>
    <n v="85.930001306563796"/>
    <n v="-1"/>
    <n v="0.638144973359834"/>
    <n v="-1"/>
    <x v="3"/>
    <x v="0"/>
    <x v="0"/>
  </r>
  <r>
    <n v="5079"/>
    <n v="4953"/>
    <m/>
    <x v="2"/>
    <n v="4"/>
    <n v="235"/>
    <n v="-1"/>
    <n v="940"/>
    <n v="-1"/>
    <n v="36.856465234538"/>
    <n v="-1"/>
    <n v="21.4017130074471"/>
    <n v="-1"/>
    <n v="18.171907572856899"/>
    <n v="-1"/>
    <n v="3.71280119082448"/>
    <n v="-1"/>
    <x v="3"/>
    <x v="0"/>
    <x v="0"/>
  </r>
  <r>
    <n v="5079"/>
    <n v="4954"/>
    <m/>
    <x v="2"/>
    <n v="4"/>
    <n v="131"/>
    <n v="-1"/>
    <n v="524"/>
    <n v="-1"/>
    <n v="41.139099665719002"/>
    <n v="-1"/>
    <n v="12.837955968709799"/>
    <n v="-1"/>
    <n v="12.067785152506"/>
    <n v="-1"/>
    <n v="6.24719141489701"/>
    <n v="-1"/>
    <x v="3"/>
    <x v="0"/>
    <x v="0"/>
  </r>
  <r>
    <n v="5079"/>
    <n v="6357"/>
    <m/>
    <x v="2"/>
    <n v="4"/>
    <n v="251"/>
    <n v="-1"/>
    <n v="1004"/>
    <n v="-1"/>
    <n v="43.566180141582798"/>
    <n v="-1"/>
    <n v="21.6326541112497"/>
    <n v="-1"/>
    <n v="18.3347743296261"/>
    <n v="-1"/>
    <n v="3.5228682027050802"/>
    <n v="-1"/>
    <x v="3"/>
    <x v="0"/>
    <x v="0"/>
  </r>
  <r>
    <n v="5079"/>
    <n v="6368"/>
    <m/>
    <x v="2"/>
    <n v="4"/>
    <n v="472"/>
    <n v="-1"/>
    <n v="1888"/>
    <n v="-1"/>
    <n v="31.754701071712201"/>
    <n v="-1"/>
    <n v="51.085619032567301"/>
    <n v="-1"/>
    <n v="43.450427707559101"/>
    <n v="-1"/>
    <n v="1.8994517956742201"/>
    <n v="-1"/>
    <x v="3"/>
    <x v="0"/>
    <x v="0"/>
  </r>
  <r>
    <n v="5079"/>
    <n v="6639"/>
    <m/>
    <x v="2"/>
    <n v="4"/>
    <n v="75"/>
    <n v="-1"/>
    <n v="300"/>
    <n v="-1"/>
    <n v="39.674208030592297"/>
    <n v="-1"/>
    <n v="7.6336157063934698"/>
    <n v="-1"/>
    <n v="4.4051515766089802"/>
    <n v="-1"/>
    <n v="12.027290460458"/>
    <n v="-1"/>
    <x v="3"/>
    <x v="1"/>
    <x v="0"/>
  </r>
  <r>
    <n v="5079"/>
    <n v="6640"/>
    <m/>
    <x v="2"/>
    <n v="4"/>
    <n v="712"/>
    <n v="-1"/>
    <n v="2848"/>
    <n v="-1"/>
    <n v="41.2497313345904"/>
    <n v="-1"/>
    <n v="60.700974742572399"/>
    <n v="-1"/>
    <n v="35.176287002970298"/>
    <n v="-1"/>
    <n v="1.2627499887465901"/>
    <n v="-1"/>
    <x v="3"/>
    <x v="2"/>
    <x v="0"/>
  </r>
  <r>
    <n v="5079"/>
    <n v="6641"/>
    <m/>
    <x v="2"/>
    <n v="4"/>
    <n v="145"/>
    <n v="-1"/>
    <n v="580"/>
    <n v="-1"/>
    <n v="29.7260512853275"/>
    <n v="-1"/>
    <n v="55.539640290368901"/>
    <n v="-1"/>
    <n v="32.071523594720702"/>
    <n v="-1"/>
    <n v="5.9013131907740997"/>
    <n v="-1"/>
    <x v="3"/>
    <x v="3"/>
    <x v="0"/>
  </r>
  <r>
    <n v="5079"/>
    <n v="6642"/>
    <m/>
    <x v="2"/>
    <n v="4"/>
    <n v="464"/>
    <n v="-1"/>
    <n v="1856"/>
    <n v="-1"/>
    <n v="38.143198302559803"/>
    <n v="-1"/>
    <n v="42.029893214825698"/>
    <n v="-1"/>
    <n v="24.400232462898199"/>
    <n v="-1"/>
    <n v="1.9407604734849"/>
    <n v="-1"/>
    <x v="3"/>
    <x v="4"/>
    <x v="0"/>
  </r>
  <r>
    <n v="5079"/>
    <n v="6644"/>
    <m/>
    <x v="2"/>
    <n v="4"/>
    <n v="852"/>
    <n v="-1"/>
    <n v="3408"/>
    <n v="-1"/>
    <n v="31.361116084313402"/>
    <n v="-1"/>
    <n v="90.393920171656802"/>
    <n v="-1"/>
    <n v="52.3652091130472"/>
    <n v="-1"/>
    <n v="1.05602029704148"/>
    <n v="-1"/>
    <x v="3"/>
    <x v="19"/>
    <x v="0"/>
  </r>
  <r>
    <n v="5079"/>
    <n v="6645"/>
    <m/>
    <x v="2"/>
    <n v="4"/>
    <n v="566"/>
    <n v="-1"/>
    <n v="2264"/>
    <n v="-1"/>
    <n v="52.973182178900501"/>
    <n v="-1"/>
    <n v="40.021244242058501"/>
    <n v="-1"/>
    <n v="23.214052562860498"/>
    <n v="-1"/>
    <n v="1.5855793408424701"/>
    <n v="-1"/>
    <x v="3"/>
    <x v="21"/>
    <x v="0"/>
  </r>
  <r>
    <n v="5079"/>
    <n v="6646"/>
    <m/>
    <x v="2"/>
    <n v="4"/>
    <n v="609"/>
    <n v="-1"/>
    <n v="2436"/>
    <n v="-1"/>
    <n v="44.556245061051399"/>
    <n v="-1"/>
    <n v="51.319964364860098"/>
    <n v="-1"/>
    <n v="29.772470532736101"/>
    <n v="-1"/>
    <n v="1.47689475384404"/>
    <n v="-1"/>
    <x v="3"/>
    <x v="18"/>
    <x v="0"/>
  </r>
  <r>
    <n v="5079"/>
    <n v="6647"/>
    <m/>
    <x v="2"/>
    <n v="4"/>
    <n v="238"/>
    <n v="-1"/>
    <n v="952"/>
    <n v="-1"/>
    <n v="54.8992812460625"/>
    <n v="-1"/>
    <n v="17.435455503595399"/>
    <n v="-1"/>
    <n v="10.059148345417499"/>
    <n v="-1"/>
    <n v="3.77749523120877"/>
    <n v="-1"/>
    <x v="3"/>
    <x v="17"/>
    <x v="0"/>
  </r>
  <r>
    <n v="5079"/>
    <n v="6760"/>
    <m/>
    <x v="2"/>
    <n v="4"/>
    <n v="397"/>
    <n v="-1"/>
    <n v="1588"/>
    <n v="-1"/>
    <n v="13.535800827629"/>
    <n v="-1"/>
    <n v="109.34291635494201"/>
    <n v="-1"/>
    <n v="63.547451979096998"/>
    <n v="-1"/>
    <n v="2.2680671233110399"/>
    <n v="-1"/>
    <x v="3"/>
    <x v="16"/>
    <x v="0"/>
  </r>
  <r>
    <n v="5079"/>
    <n v="6761"/>
    <m/>
    <x v="2"/>
    <n v="4"/>
    <n v="1411"/>
    <n v="-1"/>
    <n v="5644"/>
    <n v="-1"/>
    <n v="33.697743207857698"/>
    <n v="-1"/>
    <n v="138.21400450443201"/>
    <n v="-1"/>
    <n v="80.189851864071599"/>
    <n v="-1"/>
    <n v="0.64007150500729504"/>
    <n v="-1"/>
    <x v="3"/>
    <x v="20"/>
    <x v="0"/>
  </r>
  <r>
    <n v="5079"/>
    <n v="6762"/>
    <m/>
    <x v="2"/>
    <n v="4"/>
    <n v="75"/>
    <n v="-1"/>
    <n v="300"/>
    <n v="-1"/>
    <n v="39.674208030592297"/>
    <n v="-1"/>
    <n v="7.6336157063934698"/>
    <n v="-1"/>
    <n v="4.4051515766089802"/>
    <n v="-1"/>
    <n v="12.027290460458"/>
    <n v="-1"/>
    <x v="3"/>
    <x v="6"/>
    <x v="0"/>
  </r>
  <r>
    <n v="5079"/>
    <n v="6763"/>
    <m/>
    <x v="2"/>
    <n v="4"/>
    <n v="477"/>
    <n v="-1"/>
    <n v="1908"/>
    <n v="-1"/>
    <n v="37.426687718260702"/>
    <n v="-1"/>
    <n v="45.8331039456205"/>
    <n v="-1"/>
    <n v="26.618799167376999"/>
    <n v="-1"/>
    <n v="1.8742964943373801"/>
    <n v="-1"/>
    <x v="3"/>
    <x v="7"/>
    <x v="0"/>
  </r>
  <r>
    <n v="5079"/>
    <n v="6764"/>
    <m/>
    <x v="2"/>
    <n v="4"/>
    <n v="99"/>
    <n v="-1"/>
    <n v="396"/>
    <n v="-1"/>
    <n v="38.407181289519002"/>
    <n v="-1"/>
    <n v="9.8981145078664206"/>
    <n v="-1"/>
    <n v="5.7193367454837301"/>
    <n v="-1"/>
    <n v="8.8622106295949106"/>
    <n v="-1"/>
    <x v="3"/>
    <x v="8"/>
    <x v="0"/>
  </r>
  <r>
    <n v="5079"/>
    <n v="6765"/>
    <m/>
    <x v="2"/>
    <n v="4"/>
    <n v="71"/>
    <n v="-1"/>
    <n v="284"/>
    <n v="-1"/>
    <n v="25.0340500032876"/>
    <n v="-1"/>
    <n v="56.298008126973798"/>
    <n v="-1"/>
    <n v="32.673212956514497"/>
    <n v="-1"/>
    <n v="12.412280422776"/>
    <n v="-1"/>
    <x v="3"/>
    <x v="9"/>
    <x v="0"/>
  </r>
  <r>
    <n v="5079"/>
    <n v="6767"/>
    <m/>
    <x v="2"/>
    <n v="4"/>
    <n v="131"/>
    <n v="-1"/>
    <n v="524"/>
    <n v="-1"/>
    <n v="46.472533658682302"/>
    <n v="-1"/>
    <n v="10.945426187875601"/>
    <n v="-1"/>
    <n v="6.3320439355498399"/>
    <n v="-1"/>
    <n v="6.2492544659167404"/>
    <n v="-1"/>
    <x v="3"/>
    <x v="10"/>
    <x v="0"/>
  </r>
  <r>
    <n v="5079"/>
    <n v="6768"/>
    <m/>
    <x v="2"/>
    <n v="4"/>
    <n v="238"/>
    <n v="-1"/>
    <n v="952"/>
    <n v="-1"/>
    <n v="36.263855142842701"/>
    <n v="-1"/>
    <n v="27.444237086126002"/>
    <n v="-1"/>
    <n v="15.901719971757601"/>
    <n v="-1"/>
    <n v="3.6773202890328198"/>
    <n v="-1"/>
    <x v="3"/>
    <x v="11"/>
    <x v="0"/>
  </r>
  <r>
    <n v="5079"/>
    <n v="6770"/>
    <m/>
    <x v="2"/>
    <n v="4"/>
    <n v="399"/>
    <n v="-1"/>
    <n v="1596"/>
    <n v="-1"/>
    <n v="52.4798044187527"/>
    <n v="-1"/>
    <n v="29.1444533562724"/>
    <n v="-1"/>
    <n v="16.934139820192598"/>
    <n v="-1"/>
    <n v="2.2507199906383302"/>
    <n v="-1"/>
    <x v="3"/>
    <x v="15"/>
    <x v="0"/>
  </r>
  <r>
    <n v="5079"/>
    <n v="6775"/>
    <m/>
    <x v="2"/>
    <n v="4"/>
    <n v="69"/>
    <n v="-1"/>
    <n v="276"/>
    <n v="-1"/>
    <n v="37.407982389372201"/>
    <n v="-1"/>
    <n v="7.4650649875526804"/>
    <n v="-1"/>
    <n v="4.3527502439284902"/>
    <n v="-1"/>
    <n v="13.1207831478991"/>
    <n v="-1"/>
    <x v="3"/>
    <x v="12"/>
    <x v="0"/>
  </r>
  <r>
    <n v="5079"/>
    <n v="6776"/>
    <m/>
    <x v="2"/>
    <n v="4"/>
    <n v="99"/>
    <n v="-1"/>
    <n v="396"/>
    <n v="-1"/>
    <n v="38.479091798669799"/>
    <n v="-1"/>
    <n v="9.7421055145423203"/>
    <n v="-1"/>
    <n v="5.62919149939313"/>
    <n v="-1"/>
    <n v="8.8665160708762691"/>
    <n v="-1"/>
    <x v="3"/>
    <x v="13"/>
    <x v="0"/>
  </r>
  <r>
    <n v="5079"/>
    <n v="6777"/>
    <m/>
    <x v="2"/>
    <n v="4"/>
    <n v="242"/>
    <n v="-1"/>
    <n v="968"/>
    <n v="-1"/>
    <n v="36.7259515769316"/>
    <n v="-1"/>
    <n v="23.371206419424102"/>
    <n v="-1"/>
    <n v="13.5443040777128"/>
    <n v="-1"/>
    <n v="3.6333996976540699"/>
    <n v="-1"/>
    <x v="3"/>
    <x v="14"/>
    <x v="0"/>
  </r>
  <r>
    <n v="5079"/>
    <n v="2959"/>
    <m/>
    <x v="2"/>
    <n v="5"/>
    <n v="227"/>
    <n v="-1"/>
    <n v="908"/>
    <n v="-1"/>
    <n v="45.707276043961897"/>
    <n v="-1"/>
    <n v="19.058148343830101"/>
    <n v="-1"/>
    <n v="16.252761256039701"/>
    <n v="-1"/>
    <n v="3.96585137102928"/>
    <n v="-1"/>
    <x v="4"/>
    <x v="0"/>
    <x v="0"/>
  </r>
  <r>
    <n v="5079"/>
    <n v="3659"/>
    <m/>
    <x v="2"/>
    <n v="5"/>
    <n v="522"/>
    <n v="-1"/>
    <n v="2088"/>
    <n v="-1"/>
    <n v="37.836455187750303"/>
    <n v="-1"/>
    <n v="43.508604680826998"/>
    <n v="-1"/>
    <n v="37.007839221441699"/>
    <n v="-1"/>
    <n v="1.72018458173433"/>
    <n v="-1"/>
    <x v="4"/>
    <x v="0"/>
    <x v="0"/>
  </r>
  <r>
    <n v="5079"/>
    <n v="3660"/>
    <m/>
    <x v="2"/>
    <n v="5"/>
    <n v="1497"/>
    <n v="-1"/>
    <n v="5988"/>
    <n v="-1"/>
    <n v="34.088462676351703"/>
    <n v="-1"/>
    <n v="112.23372079277399"/>
    <n v="-1"/>
    <n v="95.398656924387495"/>
    <n v="-1"/>
    <n v="0.60121388465343195"/>
    <n v="-1"/>
    <x v="4"/>
    <x v="0"/>
    <x v="0"/>
  </r>
  <r>
    <n v="5079"/>
    <n v="4524"/>
    <m/>
    <x v="2"/>
    <n v="5"/>
    <n v="425"/>
    <n v="-1"/>
    <n v="1700"/>
    <n v="-1"/>
    <n v="27.231168270246702"/>
    <n v="-1"/>
    <n v="81.836632863308196"/>
    <n v="-1"/>
    <n v="69.592058452028596"/>
    <n v="-1"/>
    <n v="2.0582098681336101"/>
    <n v="-1"/>
    <x v="4"/>
    <x v="0"/>
    <x v="0"/>
  </r>
  <r>
    <n v="5079"/>
    <n v="4949"/>
    <m/>
    <x v="2"/>
    <n v="5"/>
    <n v="518"/>
    <n v="-1"/>
    <n v="2072"/>
    <n v="-1"/>
    <n v="48.3237857181606"/>
    <n v="-1"/>
    <n v="39.794641048847197"/>
    <n v="-1"/>
    <n v="33.8821958359052"/>
    <n v="-1"/>
    <n v="1.7264190745591099"/>
    <n v="-1"/>
    <x v="4"/>
    <x v="0"/>
    <x v="0"/>
  </r>
  <r>
    <n v="5079"/>
    <n v="4950"/>
    <m/>
    <x v="2"/>
    <n v="5"/>
    <n v="1493"/>
    <n v="-1"/>
    <n v="5972"/>
    <n v="-1"/>
    <n v="31.6801530659016"/>
    <n v="-1"/>
    <n v="113.18029410204301"/>
    <n v="-1"/>
    <n v="96.190400889105604"/>
    <n v="-1"/>
    <n v="0.60263681105468003"/>
    <n v="-1"/>
    <x v="4"/>
    <x v="0"/>
    <x v="0"/>
  </r>
  <r>
    <n v="5079"/>
    <n v="4951"/>
    <m/>
    <x v="2"/>
    <n v="5"/>
    <n v="1490"/>
    <n v="-1"/>
    <n v="5960"/>
    <n v="-1"/>
    <n v="35.205856139574898"/>
    <n v="-1"/>
    <n v="106.052971509879"/>
    <n v="-1"/>
    <n v="90.166059207216094"/>
    <n v="-1"/>
    <n v="0.60452903225143395"/>
    <n v="-1"/>
    <x v="4"/>
    <x v="0"/>
    <x v="0"/>
  </r>
  <r>
    <n v="5079"/>
    <n v="4953"/>
    <m/>
    <x v="2"/>
    <n v="5"/>
    <n v="249"/>
    <n v="-1"/>
    <n v="996"/>
    <n v="-1"/>
    <n v="37.0948976844059"/>
    <n v="-1"/>
    <n v="24.645981734992201"/>
    <n v="-1"/>
    <n v="20.912237171898301"/>
    <n v="-1"/>
    <n v="3.6183279184314698"/>
    <n v="-1"/>
    <x v="4"/>
    <x v="0"/>
    <x v="0"/>
  </r>
  <r>
    <n v="5079"/>
    <n v="4954"/>
    <m/>
    <x v="2"/>
    <n v="5"/>
    <n v="87"/>
    <n v="-1"/>
    <n v="348"/>
    <n v="-1"/>
    <n v="41.133797996131101"/>
    <n v="-1"/>
    <n v="8.2980100001138002"/>
    <n v="-1"/>
    <n v="7.8612653531382497"/>
    <n v="-1"/>
    <n v="9.0910354746307291"/>
    <n v="-1"/>
    <x v="4"/>
    <x v="0"/>
    <x v="0"/>
  </r>
  <r>
    <n v="5079"/>
    <n v="6357"/>
    <m/>
    <x v="2"/>
    <n v="5"/>
    <n v="195"/>
    <n v="-1"/>
    <n v="780"/>
    <n v="-1"/>
    <n v="43.560020784247598"/>
    <n v="-1"/>
    <n v="16.225302950582901"/>
    <n v="-1"/>
    <n v="13.8246914920199"/>
    <n v="-1"/>
    <n v="4.6175056632715199"/>
    <n v="-1"/>
    <x v="4"/>
    <x v="0"/>
    <x v="0"/>
  </r>
  <r>
    <n v="5079"/>
    <n v="6368"/>
    <m/>
    <x v="2"/>
    <n v="5"/>
    <n v="520"/>
    <n v="-1"/>
    <n v="2080"/>
    <n v="-1"/>
    <n v="31.302175537503501"/>
    <n v="-1"/>
    <n v="57.568011319066102"/>
    <n v="-1"/>
    <n v="48.9662726784263"/>
    <n v="-1"/>
    <n v="1.72973247580381"/>
    <n v="-1"/>
    <x v="4"/>
    <x v="0"/>
    <x v="0"/>
  </r>
  <r>
    <n v="5079"/>
    <n v="6639"/>
    <m/>
    <x v="2"/>
    <n v="5"/>
    <n v="141"/>
    <n v="-1"/>
    <n v="564"/>
    <n v="-1"/>
    <n v="39.538123316425299"/>
    <n v="-1"/>
    <n v="14.3868344782748"/>
    <n v="-1"/>
    <n v="8.3092231063290001"/>
    <n v="-1"/>
    <n v="6.3634739516134697"/>
    <n v="-1"/>
    <x v="4"/>
    <x v="1"/>
    <x v="0"/>
  </r>
  <r>
    <n v="5079"/>
    <n v="6640"/>
    <m/>
    <x v="2"/>
    <n v="5"/>
    <n v="710"/>
    <n v="-1"/>
    <n v="2840"/>
    <n v="-1"/>
    <n v="20.561941113684199"/>
    <n v="-1"/>
    <n v="124.82218136607"/>
    <n v="-1"/>
    <n v="72.474766856095101"/>
    <n v="-1"/>
    <n v="1.2686711177154399"/>
    <n v="-1"/>
    <x v="4"/>
    <x v="2"/>
    <x v="0"/>
  </r>
  <r>
    <n v="5079"/>
    <n v="6641"/>
    <m/>
    <x v="2"/>
    <n v="5"/>
    <n v="88"/>
    <n v="-1"/>
    <n v="352"/>
    <n v="-1"/>
    <n v="27.1267926488675"/>
    <n v="-1"/>
    <n v="33.985421676319199"/>
    <n v="-1"/>
    <n v="19.903451418368299"/>
    <n v="-1"/>
    <n v="9.7799671112172692"/>
    <n v="-1"/>
    <x v="4"/>
    <x v="3"/>
    <x v="0"/>
  </r>
  <r>
    <n v="5079"/>
    <n v="6642"/>
    <m/>
    <x v="2"/>
    <n v="5"/>
    <n v="526"/>
    <n v="-1"/>
    <n v="2104"/>
    <n v="-1"/>
    <n v="37.5217045831115"/>
    <n v="-1"/>
    <n v="46.815609870498697"/>
    <n v="-1"/>
    <n v="27.1887951745904"/>
    <n v="-1"/>
    <n v="1.7131380692984"/>
    <n v="-1"/>
    <x v="4"/>
    <x v="4"/>
    <x v="0"/>
  </r>
  <r>
    <n v="5079"/>
    <n v="6644"/>
    <m/>
    <x v="2"/>
    <n v="5"/>
    <n v="892"/>
    <n v="-1"/>
    <n v="3568"/>
    <n v="-1"/>
    <n v="31.507880029787199"/>
    <n v="-1"/>
    <n v="92.6397030195604"/>
    <n v="-1"/>
    <n v="53.711545972589903"/>
    <n v="-1"/>
    <n v="1.00874612239204"/>
    <n v="-1"/>
    <x v="4"/>
    <x v="19"/>
    <x v="0"/>
  </r>
  <r>
    <n v="5079"/>
    <n v="6645"/>
    <m/>
    <x v="2"/>
    <n v="5"/>
    <n v="591"/>
    <n v="-1"/>
    <n v="2364"/>
    <n v="-1"/>
    <n v="52.643163358448398"/>
    <n v="-1"/>
    <n v="42.407216229125098"/>
    <n v="-1"/>
    <n v="24.630561161944598"/>
    <n v="-1"/>
    <n v="1.5185704337688899"/>
    <n v="-1"/>
    <x v="4"/>
    <x v="21"/>
    <x v="0"/>
  </r>
  <r>
    <n v="5079"/>
    <n v="6646"/>
    <m/>
    <x v="2"/>
    <n v="5"/>
    <n v="632"/>
    <n v="-1"/>
    <n v="2528"/>
    <n v="-1"/>
    <n v="44.707188015518497"/>
    <n v="-1"/>
    <n v="53.675510665116001"/>
    <n v="-1"/>
    <n v="31.029848289198799"/>
    <n v="-1"/>
    <n v="1.4251880876649601"/>
    <n v="-1"/>
    <x v="4"/>
    <x v="18"/>
    <x v="0"/>
  </r>
  <r>
    <n v="5079"/>
    <n v="6647"/>
    <m/>
    <x v="2"/>
    <n v="5"/>
    <n v="260"/>
    <n v="-1"/>
    <n v="1040"/>
    <n v="-1"/>
    <n v="54.608417834849902"/>
    <n v="-1"/>
    <n v="19.075547448528098"/>
    <n v="-1"/>
    <n v="11.148930849479299"/>
    <n v="-1"/>
    <n v="3.4685643476729702"/>
    <n v="-1"/>
    <x v="4"/>
    <x v="17"/>
    <x v="0"/>
  </r>
  <r>
    <n v="5079"/>
    <n v="6760"/>
    <m/>
    <x v="2"/>
    <n v="5"/>
    <n v="410"/>
    <n v="-1"/>
    <n v="1640"/>
    <n v="-1"/>
    <n v="11.8243267298721"/>
    <n v="-1"/>
    <n v="124.044047277027"/>
    <n v="-1"/>
    <n v="71.7898959804795"/>
    <n v="-1"/>
    <n v="2.1925110261602998"/>
    <n v="-1"/>
    <x v="4"/>
    <x v="16"/>
    <x v="0"/>
  </r>
  <r>
    <n v="5079"/>
    <n v="6761"/>
    <m/>
    <x v="2"/>
    <n v="5"/>
    <n v="1498"/>
    <n v="-1"/>
    <n v="5992"/>
    <n v="-1"/>
    <n v="34.047843911141001"/>
    <n v="-1"/>
    <n v="141.74803861918201"/>
    <n v="-1"/>
    <n v="82.226120744542001"/>
    <n v="-1"/>
    <n v="0.60311054370217598"/>
    <n v="-1"/>
    <x v="4"/>
    <x v="20"/>
    <x v="0"/>
  </r>
  <r>
    <n v="5079"/>
    <n v="6762"/>
    <m/>
    <x v="2"/>
    <n v="5"/>
    <n v="141"/>
    <n v="-1"/>
    <n v="564"/>
    <n v="-1"/>
    <n v="39.538123316425299"/>
    <n v="-1"/>
    <n v="14.3868344782748"/>
    <n v="-1"/>
    <n v="8.3092231063290001"/>
    <n v="-1"/>
    <n v="6.3634739516134697"/>
    <n v="-1"/>
    <x v="4"/>
    <x v="6"/>
    <x v="0"/>
  </r>
  <r>
    <n v="5079"/>
    <n v="6763"/>
    <m/>
    <x v="2"/>
    <n v="5"/>
    <n v="524"/>
    <n v="-1"/>
    <n v="2096"/>
    <n v="-1"/>
    <n v="37.505816942852"/>
    <n v="-1"/>
    <n v="48.863636901215898"/>
    <n v="-1"/>
    <n v="28.367190603521699"/>
    <n v="-1"/>
    <n v="1.70076987678157"/>
    <n v="-1"/>
    <x v="4"/>
    <x v="7"/>
    <x v="0"/>
  </r>
  <r>
    <n v="5079"/>
    <n v="6764"/>
    <m/>
    <x v="2"/>
    <n v="5"/>
    <n v="101"/>
    <n v="-1"/>
    <n v="404"/>
    <n v="-1"/>
    <n v="38.136024340803601"/>
    <n v="-1"/>
    <n v="9.8478164085688906"/>
    <n v="-1"/>
    <n v="5.70245214477674"/>
    <n v="-1"/>
    <n v="8.4751139215587603"/>
    <n v="-1"/>
    <x v="4"/>
    <x v="8"/>
    <x v="0"/>
  </r>
  <r>
    <n v="5079"/>
    <n v="6765"/>
    <m/>
    <x v="2"/>
    <n v="5"/>
    <n v="59"/>
    <n v="-1"/>
    <n v="236"/>
    <n v="-1"/>
    <n v="23.6900859362208"/>
    <n v="-1"/>
    <n v="60.083672917318196"/>
    <n v="-1"/>
    <n v="34.776034281321401"/>
    <n v="-1"/>
    <n v="14.2907402678035"/>
    <n v="-1"/>
    <x v="4"/>
    <x v="9"/>
    <x v="0"/>
  </r>
  <r>
    <n v="5079"/>
    <n v="6767"/>
    <m/>
    <x v="2"/>
    <n v="5"/>
    <n v="93"/>
    <n v="-1"/>
    <n v="372"/>
    <n v="-1"/>
    <n v="45.836539197010403"/>
    <n v="-1"/>
    <n v="7.3632588564711297"/>
    <n v="-1"/>
    <n v="4.3095529247011397"/>
    <n v="-1"/>
    <n v="9.5322823320087995"/>
    <n v="-1"/>
    <x v="4"/>
    <x v="10"/>
    <x v="0"/>
  </r>
  <r>
    <n v="5079"/>
    <n v="6768"/>
    <m/>
    <x v="2"/>
    <n v="5"/>
    <n v="246"/>
    <n v="-1"/>
    <n v="984"/>
    <n v="-1"/>
    <n v="35.205427109391003"/>
    <n v="-1"/>
    <n v="34.914102795277401"/>
    <n v="-1"/>
    <n v="20.1864955741828"/>
    <n v="-1"/>
    <n v="3.65129770884427"/>
    <n v="-1"/>
    <x v="4"/>
    <x v="11"/>
    <x v="0"/>
  </r>
  <r>
    <n v="5079"/>
    <n v="6770"/>
    <m/>
    <x v="2"/>
    <n v="5"/>
    <n v="537"/>
    <n v="-1"/>
    <n v="2148"/>
    <n v="-1"/>
    <n v="51.047662998198"/>
    <n v="-1"/>
    <n v="39.551214728267603"/>
    <n v="-1"/>
    <n v="23.0013839940233"/>
    <n v="-1"/>
    <n v="1.67428835028349"/>
    <n v="-1"/>
    <x v="4"/>
    <x v="15"/>
    <x v="0"/>
  </r>
  <r>
    <n v="5079"/>
    <n v="6775"/>
    <m/>
    <x v="2"/>
    <n v="5"/>
    <n v="67"/>
    <n v="-1"/>
    <n v="268"/>
    <n v="-1"/>
    <n v="38.766701978670604"/>
    <n v="-1"/>
    <n v="7.0080081122386604"/>
    <n v="-1"/>
    <n v="4.0534997186499"/>
    <n v="-1"/>
    <n v="13.5097614557118"/>
    <n v="-1"/>
    <x v="4"/>
    <x v="12"/>
    <x v="0"/>
  </r>
  <r>
    <n v="5079"/>
    <n v="6776"/>
    <m/>
    <x v="2"/>
    <n v="5"/>
    <n v="101"/>
    <n v="-1"/>
    <n v="404"/>
    <n v="-1"/>
    <n v="38.194286900950999"/>
    <n v="-1"/>
    <n v="9.9750279809612099"/>
    <n v="-1"/>
    <n v="5.7761149623733203"/>
    <n v="-1"/>
    <n v="8.4724022512510704"/>
    <n v="-1"/>
    <x v="4"/>
    <x v="13"/>
    <x v="0"/>
  </r>
  <r>
    <n v="5079"/>
    <n v="6777"/>
    <m/>
    <x v="2"/>
    <n v="5"/>
    <n v="225"/>
    <n v="-1"/>
    <n v="900"/>
    <n v="-1"/>
    <n v="37.118287990901401"/>
    <n v="-1"/>
    <n v="22.444403070148599"/>
    <n v="-1"/>
    <n v="12.9964992882134"/>
    <n v="-1"/>
    <n v="3.8512238518806301"/>
    <n v="-1"/>
    <x v="4"/>
    <x v="14"/>
    <x v="0"/>
  </r>
  <r>
    <n v="5079"/>
    <n v="2959"/>
    <m/>
    <x v="2"/>
    <n v="6"/>
    <n v="247"/>
    <n v="-1"/>
    <n v="988"/>
    <n v="-1"/>
    <n v="46.606803394325901"/>
    <n v="-1"/>
    <n v="20.067047846321099"/>
    <n v="-1"/>
    <n v="17.034939151071701"/>
    <n v="-1"/>
    <n v="3.6106051079338601"/>
    <n v="-1"/>
    <x v="5"/>
    <x v="0"/>
    <x v="0"/>
  </r>
  <r>
    <n v="5079"/>
    <n v="3659"/>
    <m/>
    <x v="2"/>
    <n v="6"/>
    <n v="519"/>
    <n v="-1"/>
    <n v="2076"/>
    <n v="-1"/>
    <n v="38.239787474461799"/>
    <n v="-1"/>
    <n v="43.0841196798441"/>
    <n v="-1"/>
    <n v="36.608920132641202"/>
    <n v="-1"/>
    <n v="1.7332251790972799"/>
    <n v="-1"/>
    <x v="5"/>
    <x v="0"/>
    <x v="0"/>
  </r>
  <r>
    <n v="5079"/>
    <n v="3660"/>
    <m/>
    <x v="2"/>
    <n v="6"/>
    <n v="1504"/>
    <n v="-1"/>
    <n v="6016"/>
    <n v="-1"/>
    <n v="33.3127621174838"/>
    <n v="-1"/>
    <n v="114.64711087023301"/>
    <n v="-1"/>
    <n v="97.446141026161598"/>
    <n v="-1"/>
    <n v="0.59829181264642906"/>
    <n v="-1"/>
    <x v="5"/>
    <x v="0"/>
    <x v="0"/>
  </r>
  <r>
    <n v="5079"/>
    <n v="4524"/>
    <m/>
    <x v="2"/>
    <n v="6"/>
    <n v="416"/>
    <n v="-1"/>
    <n v="1664"/>
    <n v="-1"/>
    <n v="27.050203708253399"/>
    <n v="-1"/>
    <n v="79.838641648944503"/>
    <n v="-1"/>
    <n v="67.792660805657206"/>
    <n v="-1"/>
    <n v="2.12213353201314"/>
    <n v="-1"/>
    <x v="5"/>
    <x v="0"/>
    <x v="0"/>
  </r>
  <r>
    <n v="5079"/>
    <n v="4949"/>
    <m/>
    <x v="2"/>
    <n v="6"/>
    <n v="445"/>
    <n v="-1"/>
    <n v="1780"/>
    <n v="-1"/>
    <n v="31.197732818980001"/>
    <n v="-1"/>
    <n v="72.384029999390094"/>
    <n v="-1"/>
    <n v="61.665423555762302"/>
    <n v="-1"/>
    <n v="2.0256212515555001"/>
    <n v="-1"/>
    <x v="5"/>
    <x v="0"/>
    <x v="0"/>
  </r>
  <r>
    <n v="5079"/>
    <n v="4950"/>
    <m/>
    <x v="2"/>
    <n v="6"/>
    <n v="1507"/>
    <n v="-1"/>
    <n v="6028"/>
    <n v="-1"/>
    <n v="31.104216627674901"/>
    <n v="-1"/>
    <n v="114.342386894261"/>
    <n v="-1"/>
    <n v="97.185129774317105"/>
    <n v="-1"/>
    <n v="0.59736234784694098"/>
    <n v="-1"/>
    <x v="5"/>
    <x v="0"/>
    <x v="0"/>
  </r>
  <r>
    <n v="5079"/>
    <n v="4951"/>
    <m/>
    <x v="2"/>
    <n v="6"/>
    <n v="1521"/>
    <n v="-1"/>
    <n v="6084"/>
    <n v="-1"/>
    <n v="34.026688936399701"/>
    <n v="-1"/>
    <n v="109.259839042914"/>
    <n v="-1"/>
    <n v="92.853440130166007"/>
    <n v="-1"/>
    <n v="0.59127614384236005"/>
    <n v="-1"/>
    <x v="5"/>
    <x v="0"/>
    <x v="0"/>
  </r>
  <r>
    <n v="5079"/>
    <n v="4953"/>
    <m/>
    <x v="2"/>
    <n v="6"/>
    <n v="216"/>
    <n v="-1"/>
    <n v="864"/>
    <n v="-1"/>
    <n v="35.756489398346197"/>
    <n v="-1"/>
    <n v="20.225288160815101"/>
    <n v="-1"/>
    <n v="17.199824049857501"/>
    <n v="-1"/>
    <n v="3.9810542908204001"/>
    <n v="-1"/>
    <x v="5"/>
    <x v="0"/>
    <x v="0"/>
  </r>
  <r>
    <n v="5079"/>
    <n v="4954"/>
    <m/>
    <x v="2"/>
    <n v="6"/>
    <n v="94"/>
    <n v="-1"/>
    <n v="376"/>
    <n v="-1"/>
    <n v="42.734064629209499"/>
    <n v="-1"/>
    <n v="8.7213272861697604"/>
    <n v="-1"/>
    <n v="8.1954167236886004"/>
    <n v="-1"/>
    <n v="9.4703845377522402"/>
    <n v="-1"/>
    <x v="5"/>
    <x v="0"/>
    <x v="0"/>
  </r>
  <r>
    <n v="5079"/>
    <n v="6357"/>
    <m/>
    <x v="2"/>
    <n v="6"/>
    <n v="171"/>
    <n v="-1"/>
    <n v="684"/>
    <n v="-1"/>
    <n v="44.435491859062303"/>
    <n v="-1"/>
    <n v="14.4662620463995"/>
    <n v="-1"/>
    <n v="12.258429572640599"/>
    <n v="-1"/>
    <n v="5.0754299416804303"/>
    <n v="-1"/>
    <x v="5"/>
    <x v="0"/>
    <x v="0"/>
  </r>
  <r>
    <n v="5079"/>
    <n v="6368"/>
    <m/>
    <x v="2"/>
    <n v="6"/>
    <n v="521"/>
    <n v="-1"/>
    <n v="2084"/>
    <n v="-1"/>
    <n v="33.030612911963097"/>
    <n v="-1"/>
    <n v="53.875795376462698"/>
    <n v="-1"/>
    <n v="45.795161533749003"/>
    <n v="-1"/>
    <n v="1.71156817308093"/>
    <n v="-1"/>
    <x v="5"/>
    <x v="0"/>
    <x v="0"/>
  </r>
  <r>
    <n v="5079"/>
    <n v="6639"/>
    <m/>
    <x v="2"/>
    <n v="6"/>
    <n v="121"/>
    <n v="-1"/>
    <n v="484"/>
    <n v="-1"/>
    <n v="39.378386505267699"/>
    <n v="-1"/>
    <n v="12.397608157545299"/>
    <n v="-1"/>
    <n v="7.1615811664778297"/>
    <n v="-1"/>
    <n v="7.4389219465282901"/>
    <n v="-1"/>
    <x v="5"/>
    <x v="1"/>
    <x v="0"/>
  </r>
  <r>
    <n v="5079"/>
    <n v="6640"/>
    <m/>
    <x v="2"/>
    <n v="6"/>
    <n v="713"/>
    <n v="-1"/>
    <n v="2852"/>
    <n v="-1"/>
    <n v="28.126218844201698"/>
    <n v="-1"/>
    <n v="99.213201631605898"/>
    <n v="-1"/>
    <n v="57.497316435390402"/>
    <n v="-1"/>
    <n v="1.2595081668632899"/>
    <n v="-1"/>
    <x v="5"/>
    <x v="2"/>
    <x v="0"/>
  </r>
  <r>
    <n v="5079"/>
    <n v="6641"/>
    <m/>
    <x v="2"/>
    <n v="6"/>
    <n v="87"/>
    <n v="-1"/>
    <n v="348"/>
    <n v="-1"/>
    <n v="30.7731138096132"/>
    <n v="-1"/>
    <n v="37.157838040683203"/>
    <n v="-1"/>
    <n v="21.439329205620002"/>
    <n v="-1"/>
    <n v="9.9742105339004805"/>
    <n v="-1"/>
    <x v="5"/>
    <x v="3"/>
    <x v="0"/>
  </r>
  <r>
    <n v="5079"/>
    <n v="6642"/>
    <m/>
    <x v="2"/>
    <n v="6"/>
    <n v="517"/>
    <n v="-1"/>
    <n v="2068"/>
    <n v="-1"/>
    <n v="37.950296371858201"/>
    <n v="-1"/>
    <n v="46.167387892758903"/>
    <n v="-1"/>
    <n v="26.7640349693079"/>
    <n v="-1"/>
    <n v="1.74388526887939"/>
    <n v="-1"/>
    <x v="5"/>
    <x v="4"/>
    <x v="0"/>
  </r>
  <r>
    <n v="5079"/>
    <n v="6644"/>
    <m/>
    <x v="2"/>
    <n v="6"/>
    <n v="929"/>
    <n v="-1"/>
    <n v="3716"/>
    <n v="-1"/>
    <n v="31.3439637775652"/>
    <n v="-1"/>
    <n v="100.187014155226"/>
    <n v="-1"/>
    <n v="58.081487210194403"/>
    <n v="-1"/>
    <n v="0.96966128907807603"/>
    <n v="-1"/>
    <x v="5"/>
    <x v="19"/>
    <x v="0"/>
  </r>
  <r>
    <n v="5079"/>
    <n v="6645"/>
    <m/>
    <x v="2"/>
    <n v="6"/>
    <n v="598"/>
    <n v="-1"/>
    <n v="2392"/>
    <n v="-1"/>
    <n v="53.918581129509903"/>
    <n v="-1"/>
    <n v="41.225283378404399"/>
    <n v="-1"/>
    <n v="23.897739841937899"/>
    <n v="-1"/>
    <n v="1.4882302655872"/>
    <n v="-1"/>
    <x v="5"/>
    <x v="21"/>
    <x v="0"/>
  </r>
  <r>
    <n v="5079"/>
    <n v="6646"/>
    <m/>
    <x v="2"/>
    <n v="6"/>
    <n v="637"/>
    <n v="-1"/>
    <n v="2548"/>
    <n v="-1"/>
    <n v="44.668177088468603"/>
    <n v="-1"/>
    <n v="53.888351450781798"/>
    <n v="-1"/>
    <n v="31.227843565337398"/>
    <n v="-1"/>
    <n v="1.4134199386561399"/>
    <n v="-1"/>
    <x v="5"/>
    <x v="18"/>
    <x v="0"/>
  </r>
  <r>
    <n v="5079"/>
    <n v="6647"/>
    <m/>
    <x v="2"/>
    <n v="6"/>
    <n v="288"/>
    <n v="-1"/>
    <n v="1152"/>
    <n v="-1"/>
    <n v="54.9423362004936"/>
    <n v="-1"/>
    <n v="20.5729453257035"/>
    <n v="-1"/>
    <n v="11.900733621936"/>
    <n v="-1"/>
    <n v="3.1059545544176301"/>
    <n v="-1"/>
    <x v="5"/>
    <x v="17"/>
    <x v="0"/>
  </r>
  <r>
    <n v="5079"/>
    <n v="6760"/>
    <m/>
    <x v="2"/>
    <n v="6"/>
    <n v="481"/>
    <n v="-1"/>
    <n v="1924"/>
    <n v="-1"/>
    <n v="11.7295819418781"/>
    <n v="-1"/>
    <n v="133.74192959284699"/>
    <n v="-1"/>
    <n v="77.728349452318994"/>
    <n v="-1"/>
    <n v="1.87002360159331"/>
    <n v="-1"/>
    <x v="5"/>
    <x v="16"/>
    <x v="0"/>
  </r>
  <r>
    <n v="5079"/>
    <n v="6761"/>
    <m/>
    <x v="2"/>
    <n v="6"/>
    <n v="1506"/>
    <n v="-1"/>
    <n v="6024"/>
    <n v="-1"/>
    <n v="33.496199839757899"/>
    <n v="-1"/>
    <n v="147.75210179115999"/>
    <n v="-1"/>
    <n v="85.690147859505899"/>
    <n v="-1"/>
    <n v="0.60067885037912105"/>
    <n v="-1"/>
    <x v="5"/>
    <x v="20"/>
    <x v="0"/>
  </r>
  <r>
    <n v="5079"/>
    <n v="6762"/>
    <m/>
    <x v="2"/>
    <n v="6"/>
    <n v="121"/>
    <n v="-1"/>
    <n v="484"/>
    <n v="-1"/>
    <n v="39.378386505267699"/>
    <n v="-1"/>
    <n v="12.397608157545299"/>
    <n v="-1"/>
    <n v="7.1615811664778297"/>
    <n v="-1"/>
    <n v="7.4389219465282901"/>
    <n v="-1"/>
    <x v="5"/>
    <x v="6"/>
    <x v="0"/>
  </r>
  <r>
    <n v="5079"/>
    <n v="6763"/>
    <m/>
    <x v="2"/>
    <n v="6"/>
    <n v="521"/>
    <n v="-1"/>
    <n v="2084"/>
    <n v="-1"/>
    <n v="37.374369325820801"/>
    <n v="-1"/>
    <n v="48.625094352672001"/>
    <n v="-1"/>
    <n v="28.185869272935001"/>
    <n v="-1"/>
    <n v="1.69632878546028"/>
    <n v="-1"/>
    <x v="5"/>
    <x v="7"/>
    <x v="0"/>
  </r>
  <r>
    <n v="5079"/>
    <n v="6764"/>
    <m/>
    <x v="2"/>
    <n v="6"/>
    <n v="91"/>
    <n v="-1"/>
    <n v="364"/>
    <n v="-1"/>
    <n v="39.095768211394798"/>
    <n v="-1"/>
    <n v="8.9777918124947504"/>
    <n v="-1"/>
    <n v="5.1824849955740202"/>
    <n v="-1"/>
    <n v="9.9458036157069891"/>
    <n v="-1"/>
    <x v="5"/>
    <x v="8"/>
    <x v="0"/>
  </r>
  <r>
    <n v="5079"/>
    <n v="6765"/>
    <m/>
    <x v="2"/>
    <n v="6"/>
    <n v="62"/>
    <n v="-1"/>
    <n v="248"/>
    <n v="-1"/>
    <n v="24.435507970682501"/>
    <n v="-1"/>
    <n v="48.200800107656299"/>
    <n v="-1"/>
    <n v="27.6888772382882"/>
    <n v="-1"/>
    <n v="14.0428560445842"/>
    <n v="-1"/>
    <x v="5"/>
    <x v="9"/>
    <x v="0"/>
  </r>
  <r>
    <n v="5079"/>
    <n v="6767"/>
    <m/>
    <x v="2"/>
    <n v="6"/>
    <n v="92"/>
    <n v="-1"/>
    <n v="368"/>
    <n v="-1"/>
    <n v="46.492012746962402"/>
    <n v="-1"/>
    <n v="7.6040637104038797"/>
    <n v="-1"/>
    <n v="4.3866754256188596"/>
    <n v="-1"/>
    <n v="9.7490796159816409"/>
    <n v="-1"/>
    <x v="5"/>
    <x v="10"/>
    <x v="0"/>
  </r>
  <r>
    <n v="5079"/>
    <n v="6768"/>
    <m/>
    <x v="2"/>
    <n v="6"/>
    <n v="216"/>
    <n v="-1"/>
    <n v="864"/>
    <n v="-1"/>
    <n v="34.590522981394102"/>
    <n v="-1"/>
    <n v="26.392242051263899"/>
    <n v="-1"/>
    <n v="15.318369158027799"/>
    <n v="-1"/>
    <n v="3.9837910083915302"/>
    <n v="-1"/>
    <x v="5"/>
    <x v="11"/>
    <x v="0"/>
  </r>
  <r>
    <n v="5079"/>
    <n v="6770"/>
    <m/>
    <x v="2"/>
    <n v="6"/>
    <n v="421"/>
    <n v="-1"/>
    <n v="1684"/>
    <n v="-1"/>
    <n v="24.854718063883301"/>
    <n v="-1"/>
    <n v="111.827012821975"/>
    <n v="-1"/>
    <n v="65.014930928880403"/>
    <n v="-1"/>
    <n v="2.13951222886182"/>
    <n v="-1"/>
    <x v="5"/>
    <x v="15"/>
    <x v="0"/>
  </r>
  <r>
    <n v="5079"/>
    <n v="6775"/>
    <m/>
    <x v="2"/>
    <n v="6"/>
    <n v="86"/>
    <n v="-1"/>
    <n v="344"/>
    <n v="-1"/>
    <n v="39.2986663812272"/>
    <n v="-1"/>
    <n v="8.8590393281144095"/>
    <n v="-1"/>
    <n v="5.1473456084288998"/>
    <n v="-1"/>
    <n v="10.4727286542422"/>
    <n v="-1"/>
    <x v="5"/>
    <x v="12"/>
    <x v="0"/>
  </r>
  <r>
    <n v="5079"/>
    <n v="6776"/>
    <m/>
    <x v="2"/>
    <n v="6"/>
    <n v="91"/>
    <n v="-1"/>
    <n v="364"/>
    <n v="-1"/>
    <n v="39.184902099796197"/>
    <n v="-1"/>
    <n v="9.0113733623206596"/>
    <n v="-1"/>
    <n v="5.2018701497116604"/>
    <n v="-1"/>
    <n v="9.9428231187561504"/>
    <n v="-1"/>
    <x v="5"/>
    <x v="13"/>
    <x v="0"/>
  </r>
  <r>
    <n v="5079"/>
    <n v="6777"/>
    <m/>
    <x v="2"/>
    <n v="6"/>
    <n v="239"/>
    <n v="-1"/>
    <n v="956"/>
    <n v="-1"/>
    <n v="37.050497387946201"/>
    <n v="-1"/>
    <n v="22.765586974234999"/>
    <n v="-1"/>
    <n v="13.203516550142901"/>
    <n v="-1"/>
    <n v="3.7539425856640101"/>
    <n v="-1"/>
    <x v="5"/>
    <x v="14"/>
    <x v="0"/>
  </r>
  <r>
    <n v="5079"/>
    <n v="2959"/>
    <m/>
    <x v="2"/>
    <n v="7"/>
    <n v="262"/>
    <n v="-1"/>
    <n v="1048"/>
    <n v="-1"/>
    <n v="46.155283786552197"/>
    <n v="-1"/>
    <n v="21.759688996531899"/>
    <n v="-1"/>
    <n v="18.4832938464018"/>
    <n v="-1"/>
    <n v="3.4208626082717402"/>
    <n v="-1"/>
    <x v="6"/>
    <x v="0"/>
    <x v="0"/>
  </r>
  <r>
    <n v="5079"/>
    <n v="3659"/>
    <m/>
    <x v="2"/>
    <n v="7"/>
    <n v="523"/>
    <n v="-1"/>
    <n v="2092"/>
    <n v="-1"/>
    <n v="37.452534731741302"/>
    <n v="-1"/>
    <n v="41.821157430371798"/>
    <n v="-1"/>
    <n v="35.435198170311402"/>
    <n v="-1"/>
    <n v="1.70623768970305"/>
    <n v="-1"/>
    <x v="6"/>
    <x v="0"/>
    <x v="0"/>
  </r>
  <r>
    <n v="5079"/>
    <n v="3660"/>
    <m/>
    <x v="2"/>
    <n v="7"/>
    <n v="1519"/>
    <n v="-1"/>
    <n v="6076"/>
    <n v="-1"/>
    <n v="32.722896209512598"/>
    <n v="-1"/>
    <n v="115.871851020973"/>
    <n v="-1"/>
    <n v="98.298613119015997"/>
    <n v="-1"/>
    <n v="0.59303174721358898"/>
    <n v="-1"/>
    <x v="6"/>
    <x v="0"/>
    <x v="0"/>
  </r>
  <r>
    <n v="5079"/>
    <n v="4524"/>
    <m/>
    <x v="2"/>
    <n v="7"/>
    <n v="406"/>
    <n v="-1"/>
    <n v="1624"/>
    <n v="-1"/>
    <n v="27.326733874194701"/>
    <n v="-1"/>
    <n v="81.481810533780006"/>
    <n v="-1"/>
    <n v="69.061517910115199"/>
    <n v="-1"/>
    <n v="2.1300500578249602"/>
    <n v="-1"/>
    <x v="6"/>
    <x v="0"/>
    <x v="0"/>
  </r>
  <r>
    <n v="5079"/>
    <n v="4949"/>
    <m/>
    <x v="2"/>
    <n v="7"/>
    <n v="335"/>
    <n v="-1"/>
    <n v="1340"/>
    <n v="-1"/>
    <n v="7.7448435902166803"/>
    <n v="-1"/>
    <n v="108.41162677324201"/>
    <n v="-1"/>
    <n v="92.102138694110906"/>
    <n v="-1"/>
    <n v="2.68072863816997"/>
    <n v="-1"/>
    <x v="6"/>
    <x v="0"/>
    <x v="0"/>
  </r>
  <r>
    <n v="5079"/>
    <n v="4950"/>
    <m/>
    <x v="2"/>
    <n v="7"/>
    <n v="1509"/>
    <n v="-1"/>
    <n v="6036"/>
    <n v="-1"/>
    <n v="31.121785580014802"/>
    <n v="-1"/>
    <n v="115.56507434188801"/>
    <n v="-1"/>
    <n v="98.045297650538302"/>
    <n v="-1"/>
    <n v="0.59680532508709405"/>
    <n v="-1"/>
    <x v="6"/>
    <x v="0"/>
    <x v="0"/>
  </r>
  <r>
    <n v="5079"/>
    <n v="4951"/>
    <m/>
    <x v="2"/>
    <n v="7"/>
    <n v="1521"/>
    <n v="-1"/>
    <n v="6084"/>
    <n v="-1"/>
    <n v="30.759710435292799"/>
    <n v="-1"/>
    <n v="113.928803197349"/>
    <n v="-1"/>
    <n v="96.667187585866998"/>
    <n v="-1"/>
    <n v="0.59131727763699204"/>
    <n v="-1"/>
    <x v="6"/>
    <x v="0"/>
    <x v="0"/>
  </r>
  <r>
    <n v="5079"/>
    <n v="4953"/>
    <m/>
    <x v="2"/>
    <n v="7"/>
    <n v="257"/>
    <n v="-1"/>
    <n v="1028"/>
    <n v="-1"/>
    <n v="36.484750551050098"/>
    <n v="-1"/>
    <n v="24.398035247441399"/>
    <n v="-1"/>
    <n v="20.7788781252044"/>
    <n v="-1"/>
    <n v="3.4520773670255802"/>
    <n v="-1"/>
    <x v="6"/>
    <x v="0"/>
    <x v="0"/>
  </r>
  <r>
    <n v="5079"/>
    <n v="4954"/>
    <m/>
    <x v="2"/>
    <n v="7"/>
    <n v="93"/>
    <n v="-1"/>
    <n v="372"/>
    <n v="-1"/>
    <n v="42.904755423764598"/>
    <n v="-1"/>
    <n v="8.1225318081330293"/>
    <n v="-1"/>
    <n v="7.6509528613121898"/>
    <n v="-1"/>
    <n v="9.4023856422630701"/>
    <n v="-1"/>
    <x v="6"/>
    <x v="0"/>
    <x v="0"/>
  </r>
  <r>
    <n v="5079"/>
    <n v="6357"/>
    <m/>
    <x v="2"/>
    <n v="7"/>
    <n v="184"/>
    <n v="-1"/>
    <n v="736"/>
    <n v="-1"/>
    <n v="44.2301018407478"/>
    <n v="-1"/>
    <n v="15.5655148849947"/>
    <n v="-1"/>
    <n v="13.225796000878701"/>
    <n v="-1"/>
    <n v="4.7815351294211403"/>
    <n v="-1"/>
    <x v="6"/>
    <x v="0"/>
    <x v="0"/>
  </r>
  <r>
    <n v="5079"/>
    <n v="6368"/>
    <m/>
    <x v="2"/>
    <n v="7"/>
    <n v="535"/>
    <n v="-1"/>
    <n v="2140"/>
    <n v="-1"/>
    <n v="31.667904532630601"/>
    <n v="-1"/>
    <n v="57.159089081423097"/>
    <n v="-1"/>
    <n v="48.4190434326703"/>
    <n v="-1"/>
    <n v="1.6607960532211601"/>
    <n v="-1"/>
    <x v="6"/>
    <x v="0"/>
    <x v="0"/>
  </r>
  <r>
    <n v="5079"/>
    <n v="6639"/>
    <m/>
    <x v="2"/>
    <n v="7"/>
    <n v="146"/>
    <n v="-1"/>
    <n v="584"/>
    <n v="-1"/>
    <n v="38.984782896264299"/>
    <n v="-1"/>
    <n v="15.082990324212"/>
    <n v="-1"/>
    <n v="8.7244773985179993"/>
    <n v="-1"/>
    <n v="6.1804768876088101"/>
    <n v="-1"/>
    <x v="6"/>
    <x v="1"/>
    <x v="0"/>
  </r>
  <r>
    <n v="5079"/>
    <n v="6640"/>
    <m/>
    <x v="2"/>
    <n v="7"/>
    <n v="688"/>
    <n v="-1"/>
    <n v="2752"/>
    <n v="-1"/>
    <n v="28.7549597664323"/>
    <n v="-1"/>
    <n v="101.631093192413"/>
    <n v="-1"/>
    <n v="58.6815638860229"/>
    <n v="-1"/>
    <n v="1.30838404694741"/>
    <n v="-1"/>
    <x v="6"/>
    <x v="2"/>
    <x v="0"/>
  </r>
  <r>
    <n v="5079"/>
    <n v="6641"/>
    <m/>
    <x v="2"/>
    <n v="7"/>
    <n v="98"/>
    <n v="-1"/>
    <n v="392"/>
    <n v="-1"/>
    <n v="31.0443315719005"/>
    <n v="-1"/>
    <n v="40.990779234694003"/>
    <n v="-1"/>
    <n v="23.804672031941202"/>
    <n v="-1"/>
    <n v="9.1550227237617392"/>
    <n v="-1"/>
    <x v="6"/>
    <x v="3"/>
    <x v="0"/>
  </r>
  <r>
    <n v="5079"/>
    <n v="6642"/>
    <m/>
    <x v="2"/>
    <n v="7"/>
    <n v="534"/>
    <n v="-1"/>
    <n v="2136"/>
    <n v="-1"/>
    <n v="36.723401169155402"/>
    <n v="-1"/>
    <n v="48.272326807470201"/>
    <n v="-1"/>
    <n v="27.8605855964623"/>
    <n v="-1"/>
    <n v="1.6803556464118199"/>
    <n v="-1"/>
    <x v="6"/>
    <x v="4"/>
    <x v="0"/>
  </r>
  <r>
    <n v="5079"/>
    <n v="6644"/>
    <m/>
    <x v="2"/>
    <n v="7"/>
    <n v="926"/>
    <n v="-1"/>
    <n v="3704"/>
    <n v="-1"/>
    <n v="31.463592454240899"/>
    <n v="-1"/>
    <n v="98.688362374030604"/>
    <n v="-1"/>
    <n v="57.154014930125101"/>
    <n v="-1"/>
    <n v="0.97196885233296604"/>
    <n v="-1"/>
    <x v="6"/>
    <x v="19"/>
    <x v="0"/>
  </r>
  <r>
    <n v="5079"/>
    <n v="6645"/>
    <m/>
    <x v="2"/>
    <n v="7"/>
    <n v="574"/>
    <n v="-1"/>
    <n v="2296"/>
    <n v="-1"/>
    <n v="54.270676387496898"/>
    <n v="-1"/>
    <n v="39.529290436078298"/>
    <n v="-1"/>
    <n v="22.8483986611107"/>
    <n v="-1"/>
    <n v="1.55753852690628"/>
    <n v="-1"/>
    <x v="6"/>
    <x v="21"/>
    <x v="0"/>
  </r>
  <r>
    <n v="5079"/>
    <n v="6646"/>
    <m/>
    <x v="2"/>
    <n v="7"/>
    <n v="652"/>
    <n v="-1"/>
    <n v="2608"/>
    <n v="-1"/>
    <n v="44.790789058424799"/>
    <n v="-1"/>
    <n v="54.315214101030499"/>
    <n v="-1"/>
    <n v="31.478388012546301"/>
    <n v="-1"/>
    <n v="1.3769644540572601"/>
    <n v="-1"/>
    <x v="6"/>
    <x v="18"/>
    <x v="0"/>
  </r>
  <r>
    <n v="5079"/>
    <n v="6647"/>
    <m/>
    <x v="2"/>
    <n v="7"/>
    <n v="277"/>
    <n v="-1"/>
    <n v="1108"/>
    <n v="-1"/>
    <n v="55.104952691885202"/>
    <n v="-1"/>
    <n v="20.193660557504199"/>
    <n v="-1"/>
    <n v="11.7030339133845"/>
    <n v="-1"/>
    <n v="3.24511062053578"/>
    <n v="-1"/>
    <x v="6"/>
    <x v="17"/>
    <x v="0"/>
  </r>
  <r>
    <n v="5079"/>
    <n v="6760"/>
    <m/>
    <x v="2"/>
    <n v="7"/>
    <n v="466"/>
    <n v="-1"/>
    <n v="1864"/>
    <n v="-1"/>
    <n v="11.631561482346401"/>
    <n v="-1"/>
    <n v="138.206323550749"/>
    <n v="-1"/>
    <n v="80.098572633199296"/>
    <n v="-1"/>
    <n v="1.93159521887394"/>
    <n v="-1"/>
    <x v="6"/>
    <x v="16"/>
    <x v="0"/>
  </r>
  <r>
    <n v="5079"/>
    <n v="6761"/>
    <m/>
    <x v="2"/>
    <n v="7"/>
    <n v="1519"/>
    <n v="-1"/>
    <n v="6076"/>
    <n v="-1"/>
    <n v="32.935349229501803"/>
    <n v="-1"/>
    <n v="155.663972680824"/>
    <n v="-1"/>
    <n v="90.020825573166903"/>
    <n v="-1"/>
    <n v="0.59518693110609899"/>
    <n v="-1"/>
    <x v="6"/>
    <x v="20"/>
    <x v="0"/>
  </r>
  <r>
    <n v="5079"/>
    <n v="6762"/>
    <m/>
    <x v="2"/>
    <n v="7"/>
    <n v="146"/>
    <n v="-1"/>
    <n v="584"/>
    <n v="-1"/>
    <n v="38.984782896264299"/>
    <n v="-1"/>
    <n v="15.082990324212"/>
    <n v="-1"/>
    <n v="8.7244773985179993"/>
    <n v="-1"/>
    <n v="6.1804768876088101"/>
    <n v="-1"/>
    <x v="6"/>
    <x v="6"/>
    <x v="0"/>
  </r>
  <r>
    <n v="5079"/>
    <n v="6763"/>
    <m/>
    <x v="2"/>
    <n v="7"/>
    <n v="522"/>
    <n v="-1"/>
    <n v="2088"/>
    <n v="-1"/>
    <n v="37.084444080694098"/>
    <n v="-1"/>
    <n v="46.041923884476603"/>
    <n v="-1"/>
    <n v="26.570751245342201"/>
    <n v="-1"/>
    <n v="1.7249843905409601"/>
    <n v="-1"/>
    <x v="6"/>
    <x v="7"/>
    <x v="0"/>
  </r>
  <r>
    <n v="5079"/>
    <n v="6764"/>
    <m/>
    <x v="2"/>
    <n v="7"/>
    <n v="92"/>
    <n v="-1"/>
    <n v="368"/>
    <n v="-1"/>
    <n v="38.211632389373101"/>
    <n v="-1"/>
    <n v="9.2119884185845198"/>
    <n v="-1"/>
    <n v="5.3270466729052801"/>
    <n v="-1"/>
    <n v="9.5150823547547603"/>
    <n v="-1"/>
    <x v="6"/>
    <x v="8"/>
    <x v="0"/>
  </r>
  <r>
    <n v="5079"/>
    <n v="6765"/>
    <m/>
    <x v="2"/>
    <n v="7"/>
    <n v="65"/>
    <n v="-1"/>
    <n v="260"/>
    <n v="-1"/>
    <n v="22.4503779891674"/>
    <n v="-1"/>
    <n v="66.0074567197763"/>
    <n v="-1"/>
    <n v="38.445330591248798"/>
    <n v="-1"/>
    <n v="12.6535962597061"/>
    <n v="-1"/>
    <x v="6"/>
    <x v="9"/>
    <x v="0"/>
  </r>
  <r>
    <n v="5079"/>
    <n v="6767"/>
    <m/>
    <x v="2"/>
    <n v="7"/>
    <n v="91"/>
    <n v="-1"/>
    <n v="364"/>
    <n v="-1"/>
    <n v="44.171912496070298"/>
    <n v="-1"/>
    <n v="7.7221707905027799"/>
    <n v="-1"/>
    <n v="4.4861121617395501"/>
    <n v="-1"/>
    <n v="9.6626112959874195"/>
    <n v="-1"/>
    <x v="6"/>
    <x v="10"/>
    <x v="0"/>
  </r>
  <r>
    <n v="5079"/>
    <n v="6768"/>
    <m/>
    <x v="2"/>
    <n v="7"/>
    <n v="259"/>
    <n v="-1"/>
    <n v="1036"/>
    <n v="-1"/>
    <n v="35.231016589280998"/>
    <n v="-1"/>
    <n v="31.686293494630299"/>
    <n v="-1"/>
    <n v="18.427198605132901"/>
    <n v="-1"/>
    <n v="3.4358220625042399"/>
    <n v="-1"/>
    <x v="6"/>
    <x v="11"/>
    <x v="0"/>
  </r>
  <r>
    <n v="5079"/>
    <n v="6770"/>
    <m/>
    <x v="2"/>
    <n v="7"/>
    <n v="357"/>
    <n v="-1"/>
    <n v="1428"/>
    <n v="-1"/>
    <n v="5.6570143777585304"/>
    <n v="-1"/>
    <n v="167.47303397900299"/>
    <n v="-1"/>
    <n v="97.158234843538395"/>
    <n v="-1"/>
    <n v="2.5249832516436701"/>
    <n v="-1"/>
    <x v="6"/>
    <x v="15"/>
    <x v="0"/>
  </r>
  <r>
    <n v="5079"/>
    <n v="6775"/>
    <m/>
    <x v="2"/>
    <n v="7"/>
    <n v="106"/>
    <n v="-1"/>
    <n v="424"/>
    <n v="-1"/>
    <n v="38.780681984525501"/>
    <n v="-1"/>
    <n v="11.089197947812901"/>
    <n v="-1"/>
    <n v="6.4928232242324304"/>
    <n v="-1"/>
    <n v="8.5005137427532595"/>
    <n v="-1"/>
    <x v="6"/>
    <x v="12"/>
    <x v="0"/>
  </r>
  <r>
    <n v="5079"/>
    <n v="6776"/>
    <m/>
    <x v="2"/>
    <n v="7"/>
    <n v="92"/>
    <n v="-1"/>
    <n v="368"/>
    <n v="-1"/>
    <n v="38.3463413941802"/>
    <n v="-1"/>
    <n v="9.2870972360799104"/>
    <n v="-1"/>
    <n v="5.3704800944603397"/>
    <n v="-1"/>
    <n v="9.5155754854118904"/>
    <n v="-1"/>
    <x v="6"/>
    <x v="13"/>
    <x v="0"/>
  </r>
  <r>
    <n v="5079"/>
    <n v="6777"/>
    <m/>
    <x v="2"/>
    <n v="7"/>
    <n v="246"/>
    <n v="-1"/>
    <n v="984"/>
    <n v="-1"/>
    <n v="36.801500287368498"/>
    <n v="-1"/>
    <n v="24.7445007646505"/>
    <n v="-1"/>
    <n v="14.3988646164829"/>
    <n v="-1"/>
    <n v="3.3405017359226399"/>
    <n v="-1"/>
    <x v="6"/>
    <x v="14"/>
    <x v="0"/>
  </r>
  <r>
    <n v="5079"/>
    <n v="2959"/>
    <m/>
    <x v="2"/>
    <n v="8"/>
    <n v="263"/>
    <n v="-1"/>
    <n v="1052"/>
    <n v="-1"/>
    <n v="45.9218316450008"/>
    <n v="-1"/>
    <n v="21.807739518019002"/>
    <n v="-1"/>
    <n v="18.570909059403501"/>
    <n v="-1"/>
    <n v="3.4088193137068101"/>
    <n v="-1"/>
    <x v="7"/>
    <x v="0"/>
    <x v="0"/>
  </r>
  <r>
    <n v="5079"/>
    <n v="3659"/>
    <m/>
    <x v="2"/>
    <n v="8"/>
    <n v="526"/>
    <n v="-1"/>
    <n v="2104"/>
    <n v="-1"/>
    <n v="38.102722538146601"/>
    <n v="-1"/>
    <n v="41.045416377868797"/>
    <n v="-1"/>
    <n v="34.922480357582302"/>
    <n v="-1"/>
    <n v="1.69705157571305"/>
    <n v="-1"/>
    <x v="7"/>
    <x v="0"/>
    <x v="0"/>
  </r>
  <r>
    <n v="5079"/>
    <n v="3660"/>
    <m/>
    <x v="2"/>
    <n v="8"/>
    <n v="1540"/>
    <n v="-1"/>
    <n v="6160"/>
    <n v="-1"/>
    <n v="32.715501745393702"/>
    <n v="-1"/>
    <n v="115.78785569384701"/>
    <n v="-1"/>
    <n v="98.487843266775499"/>
    <n v="-1"/>
    <n v="0.58453722537075903"/>
    <n v="-1"/>
    <x v="7"/>
    <x v="0"/>
    <x v="0"/>
  </r>
  <r>
    <n v="5079"/>
    <n v="4524"/>
    <m/>
    <x v="2"/>
    <n v="8"/>
    <n v="424"/>
    <n v="-1"/>
    <n v="1696"/>
    <n v="-1"/>
    <n v="27.234446627133298"/>
    <n v="-1"/>
    <n v="83.700995426055997"/>
    <n v="-1"/>
    <n v="71.227492390938707"/>
    <n v="-1"/>
    <n v="2.0605794849137902"/>
    <n v="-1"/>
    <x v="7"/>
    <x v="0"/>
    <x v="0"/>
  </r>
  <r>
    <n v="5079"/>
    <n v="4949"/>
    <m/>
    <x v="2"/>
    <n v="8"/>
    <n v="276"/>
    <n v="-1"/>
    <n v="1104"/>
    <n v="-1"/>
    <n v="6.5348758535519202"/>
    <n v="-1"/>
    <n v="106.24345941987499"/>
    <n v="-1"/>
    <n v="90.232733239343005"/>
    <n v="-1"/>
    <n v="3.2469100173292902"/>
    <n v="-1"/>
    <x v="7"/>
    <x v="0"/>
    <x v="0"/>
  </r>
  <r>
    <n v="5079"/>
    <n v="4950"/>
    <m/>
    <x v="2"/>
    <n v="8"/>
    <n v="1539"/>
    <n v="-1"/>
    <n v="6156"/>
    <n v="-1"/>
    <n v="30.753723554962701"/>
    <n v="-1"/>
    <n v="115.501002994239"/>
    <n v="-1"/>
    <n v="98.230544962376101"/>
    <n v="-1"/>
    <n v="0.58511747226051403"/>
    <n v="-1"/>
    <x v="7"/>
    <x v="0"/>
    <x v="0"/>
  </r>
  <r>
    <n v="5079"/>
    <n v="4951"/>
    <m/>
    <x v="2"/>
    <n v="8"/>
    <n v="1537"/>
    <n v="-1"/>
    <n v="6148"/>
    <n v="-1"/>
    <n v="32.138522102731997"/>
    <n v="-1"/>
    <n v="112.567866386158"/>
    <n v="-1"/>
    <n v="95.747665444227295"/>
    <n v="-1"/>
    <n v="0.58548176135304297"/>
    <n v="-1"/>
    <x v="7"/>
    <x v="0"/>
    <x v="0"/>
  </r>
  <r>
    <n v="5079"/>
    <n v="4953"/>
    <m/>
    <x v="2"/>
    <n v="8"/>
    <n v="231"/>
    <n v="-1"/>
    <n v="924"/>
    <n v="-1"/>
    <n v="36.784362699491801"/>
    <n v="-1"/>
    <n v="22.0773108852195"/>
    <n v="-1"/>
    <n v="18.815409460140302"/>
    <n v="-1"/>
    <n v="3.8346755378431201"/>
    <n v="-1"/>
    <x v="7"/>
    <x v="0"/>
    <x v="0"/>
  </r>
  <r>
    <n v="5079"/>
    <n v="4954"/>
    <m/>
    <x v="2"/>
    <n v="8"/>
    <n v="80"/>
    <n v="-1"/>
    <n v="320"/>
    <n v="-1"/>
    <n v="42.813817535553497"/>
    <n v="-1"/>
    <n v="7.5355238396348403"/>
    <n v="-1"/>
    <n v="7.1005145663618103"/>
    <n v="-1"/>
    <n v="11.0246122352646"/>
    <n v="-1"/>
    <x v="7"/>
    <x v="0"/>
    <x v="0"/>
  </r>
  <r>
    <n v="5079"/>
    <n v="6357"/>
    <m/>
    <x v="2"/>
    <n v="8"/>
    <n v="166"/>
    <n v="-1"/>
    <n v="664"/>
    <n v="-1"/>
    <n v="44.532537421410701"/>
    <n v="-1"/>
    <n v="13.588267504360401"/>
    <n v="-1"/>
    <n v="11.506649419722599"/>
    <n v="-1"/>
    <n v="5.35987103488171"/>
    <n v="-1"/>
    <x v="7"/>
    <x v="0"/>
    <x v="0"/>
  </r>
  <r>
    <n v="5079"/>
    <n v="6368"/>
    <m/>
    <x v="2"/>
    <n v="8"/>
    <n v="517"/>
    <n v="-1"/>
    <n v="2068"/>
    <n v="-1"/>
    <n v="32.371859550632799"/>
    <n v="-1"/>
    <n v="53.811731722848897"/>
    <n v="-1"/>
    <n v="45.7806944708109"/>
    <n v="-1"/>
    <n v="1.72692237733748"/>
    <n v="-1"/>
    <x v="7"/>
    <x v="0"/>
    <x v="0"/>
  </r>
  <r>
    <n v="5079"/>
    <n v="6639"/>
    <m/>
    <x v="2"/>
    <n v="8"/>
    <n v="138"/>
    <n v="-1"/>
    <n v="552"/>
    <n v="-1"/>
    <n v="39.421895336421599"/>
    <n v="-1"/>
    <n v="14.1371836677425"/>
    <n v="-1"/>
    <n v="8.1775087526307697"/>
    <n v="-1"/>
    <n v="6.5524324384201202"/>
    <n v="-1"/>
    <x v="7"/>
    <x v="1"/>
    <x v="0"/>
  </r>
  <r>
    <n v="5079"/>
    <n v="6640"/>
    <m/>
    <x v="2"/>
    <n v="8"/>
    <n v="682"/>
    <n v="-1"/>
    <n v="2728"/>
    <n v="-1"/>
    <n v="13.152404491276499"/>
    <n v="-1"/>
    <n v="151.70723328221899"/>
    <n v="-1"/>
    <n v="88.001039237933995"/>
    <n v="-1"/>
    <n v="1.3188335734314001"/>
    <n v="-1"/>
    <x v="7"/>
    <x v="2"/>
    <x v="0"/>
  </r>
  <r>
    <n v="5079"/>
    <n v="6641"/>
    <m/>
    <x v="2"/>
    <n v="8"/>
    <n v="77"/>
    <n v="-1"/>
    <n v="308"/>
    <n v="-1"/>
    <n v="31.149868461189801"/>
    <n v="-1"/>
    <n v="42.437037636331702"/>
    <n v="-1"/>
    <n v="24.666062852452601"/>
    <n v="-1"/>
    <n v="11.3151267906418"/>
    <n v="-1"/>
    <x v="7"/>
    <x v="3"/>
    <x v="0"/>
  </r>
  <r>
    <n v="5079"/>
    <n v="6642"/>
    <m/>
    <x v="2"/>
    <n v="8"/>
    <n v="517"/>
    <n v="-1"/>
    <n v="2068"/>
    <n v="-1"/>
    <n v="37.713516811639998"/>
    <n v="-1"/>
    <n v="46.114796435217798"/>
    <n v="-1"/>
    <n v="26.7829074451091"/>
    <n v="-1"/>
    <n v="1.74205035967453"/>
    <n v="-1"/>
    <x v="7"/>
    <x v="4"/>
    <x v="0"/>
  </r>
  <r>
    <n v="5079"/>
    <n v="6644"/>
    <m/>
    <x v="2"/>
    <n v="8"/>
    <n v="938"/>
    <n v="-1"/>
    <n v="3752"/>
    <n v="-1"/>
    <n v="31.766184922882701"/>
    <n v="-1"/>
    <n v="95.325269566139696"/>
    <n v="-1"/>
    <n v="55.282706681675002"/>
    <n v="-1"/>
    <n v="0.95934958212782295"/>
    <n v="-1"/>
    <x v="7"/>
    <x v="19"/>
    <x v="0"/>
  </r>
  <r>
    <n v="5079"/>
    <n v="6645"/>
    <m/>
    <x v="2"/>
    <n v="8"/>
    <n v="601"/>
    <n v="-1"/>
    <n v="2404"/>
    <n v="-1"/>
    <n v="53.362969772791203"/>
    <n v="-1"/>
    <n v="41.992535931852302"/>
    <n v="-1"/>
    <n v="24.382699295505599"/>
    <n v="-1"/>
    <n v="1.4927402445229401"/>
    <n v="-1"/>
    <x v="7"/>
    <x v="21"/>
    <x v="0"/>
  </r>
  <r>
    <n v="5079"/>
    <n v="6646"/>
    <m/>
    <x v="2"/>
    <n v="8"/>
    <n v="663"/>
    <n v="-1"/>
    <n v="2652"/>
    <n v="-1"/>
    <n v="44.653810228458198"/>
    <n v="-1"/>
    <n v="55.817003289812298"/>
    <n v="-1"/>
    <n v="32.311716519482502"/>
    <n v="-1"/>
    <n v="1.3561974814208899"/>
    <n v="-1"/>
    <x v="7"/>
    <x v="18"/>
    <x v="0"/>
  </r>
  <r>
    <n v="5079"/>
    <n v="6647"/>
    <m/>
    <x v="2"/>
    <n v="8"/>
    <n v="273"/>
    <n v="-1"/>
    <n v="1092"/>
    <n v="-1"/>
    <n v="54.807758997369703"/>
    <n v="-1"/>
    <n v="19.884562474318599"/>
    <n v="-1"/>
    <n v="11.5275084525615"/>
    <n v="-1"/>
    <n v="3.2834505122766902"/>
    <n v="-1"/>
    <x v="7"/>
    <x v="17"/>
    <x v="0"/>
  </r>
  <r>
    <n v="5079"/>
    <n v="6760"/>
    <m/>
    <x v="2"/>
    <n v="8"/>
    <n v="473"/>
    <n v="-1"/>
    <n v="1892"/>
    <n v="-1"/>
    <n v="10.928552198837499"/>
    <n v="-1"/>
    <n v="139.525985069885"/>
    <n v="-1"/>
    <n v="81.070269559058801"/>
    <n v="-1"/>
    <n v="1.9059425009970801"/>
    <n v="-1"/>
    <x v="7"/>
    <x v="16"/>
    <x v="0"/>
  </r>
  <r>
    <n v="5079"/>
    <n v="6761"/>
    <m/>
    <x v="2"/>
    <n v="8"/>
    <n v="1538"/>
    <n v="-1"/>
    <n v="6152"/>
    <n v="-1"/>
    <n v="32.7559897815431"/>
    <n v="-1"/>
    <n v="155.87528637474901"/>
    <n v="-1"/>
    <n v="90.512813195218001"/>
    <n v="-1"/>
    <n v="0.58654439129939695"/>
    <n v="-1"/>
    <x v="7"/>
    <x v="20"/>
    <x v="0"/>
  </r>
  <r>
    <n v="5079"/>
    <n v="6762"/>
    <m/>
    <x v="2"/>
    <n v="8"/>
    <n v="138"/>
    <n v="-1"/>
    <n v="552"/>
    <n v="-1"/>
    <n v="39.421895336421599"/>
    <n v="-1"/>
    <n v="14.1371836677425"/>
    <n v="-1"/>
    <n v="8.1775087526307697"/>
    <n v="-1"/>
    <n v="6.5524324384201202"/>
    <n v="-1"/>
    <x v="7"/>
    <x v="6"/>
    <x v="0"/>
  </r>
  <r>
    <n v="5079"/>
    <n v="6763"/>
    <m/>
    <x v="2"/>
    <n v="8"/>
    <n v="521"/>
    <n v="-1"/>
    <n v="2084"/>
    <n v="-1"/>
    <n v="37.387064021908699"/>
    <n v="-1"/>
    <n v="47.781336979998798"/>
    <n v="-1"/>
    <n v="27.756018910085"/>
    <n v="-1"/>
    <n v="1.7165169238928399"/>
    <n v="-1"/>
    <x v="7"/>
    <x v="7"/>
    <x v="0"/>
  </r>
  <r>
    <n v="5079"/>
    <n v="6764"/>
    <m/>
    <x v="2"/>
    <n v="8"/>
    <n v="85"/>
    <n v="-1"/>
    <n v="340"/>
    <n v="-1"/>
    <n v="39.065573571396897"/>
    <n v="-1"/>
    <n v="8.2292377822559608"/>
    <n v="-1"/>
    <n v="4.7140270063109497"/>
    <n v="-1"/>
    <n v="10.243717896117699"/>
    <n v="-1"/>
    <x v="7"/>
    <x v="8"/>
    <x v="0"/>
  </r>
  <r>
    <n v="5079"/>
    <n v="6765"/>
    <m/>
    <x v="2"/>
    <n v="8"/>
    <n v="53"/>
    <n v="-1"/>
    <n v="212"/>
    <n v="-1"/>
    <n v="24.982711422473301"/>
    <n v="-1"/>
    <n v="47.3238835421269"/>
    <n v="-1"/>
    <n v="27.1765784958327"/>
    <n v="-1"/>
    <n v="16.3780220281844"/>
    <n v="-1"/>
    <x v="7"/>
    <x v="9"/>
    <x v="0"/>
  </r>
  <r>
    <n v="5079"/>
    <n v="6767"/>
    <m/>
    <x v="2"/>
    <n v="8"/>
    <n v="78"/>
    <n v="-1"/>
    <n v="312"/>
    <n v="-1"/>
    <n v="45.504473292051401"/>
    <n v="-1"/>
    <n v="6.5298436611783703"/>
    <n v="-1"/>
    <n v="3.8002823882382502"/>
    <n v="-1"/>
    <n v="10.8037553949078"/>
    <n v="-1"/>
    <x v="7"/>
    <x v="10"/>
    <x v="0"/>
  </r>
  <r>
    <n v="5079"/>
    <n v="6768"/>
    <m/>
    <x v="2"/>
    <n v="8"/>
    <n v="229"/>
    <n v="-1"/>
    <n v="916"/>
    <n v="-1"/>
    <n v="35.321146907758198"/>
    <n v="-1"/>
    <n v="30.100925702810901"/>
    <n v="-1"/>
    <n v="17.530221669984801"/>
    <n v="-1"/>
    <n v="3.8519198032341802"/>
    <n v="-1"/>
    <x v="7"/>
    <x v="11"/>
    <x v="0"/>
  </r>
  <r>
    <n v="5079"/>
    <n v="6770"/>
    <m/>
    <x v="2"/>
    <n v="8"/>
    <n v="297"/>
    <n v="-1"/>
    <n v="1188"/>
    <n v="-1"/>
    <n v="4.7408086941427401"/>
    <n v="-1"/>
    <n v="169.40723099870999"/>
    <n v="-1"/>
    <n v="98.185784636191102"/>
    <n v="-1"/>
    <n v="3.0286502714229599"/>
    <n v="-1"/>
    <x v="7"/>
    <x v="15"/>
    <x v="0"/>
  </r>
  <r>
    <n v="5079"/>
    <n v="6775"/>
    <m/>
    <x v="2"/>
    <n v="8"/>
    <n v="101"/>
    <n v="-1"/>
    <n v="404"/>
    <n v="-1"/>
    <n v="39.027898274348097"/>
    <n v="-1"/>
    <n v="10.455121512546899"/>
    <n v="-1"/>
    <n v="6.0618852582939997"/>
    <n v="-1"/>
    <n v="8.8557856346886901"/>
    <n v="-1"/>
    <x v="7"/>
    <x v="12"/>
    <x v="0"/>
  </r>
  <r>
    <n v="5079"/>
    <n v="6776"/>
    <m/>
    <x v="2"/>
    <n v="8"/>
    <n v="85"/>
    <n v="-1"/>
    <n v="340"/>
    <n v="-1"/>
    <n v="39.1727491809946"/>
    <n v="-1"/>
    <n v="8.1792615913495705"/>
    <n v="-1"/>
    <n v="4.6853987031996596"/>
    <n v="-1"/>
    <n v="10.244693073994499"/>
    <n v="-1"/>
    <x v="7"/>
    <x v="13"/>
    <x v="0"/>
  </r>
  <r>
    <n v="5079"/>
    <n v="6777"/>
    <m/>
    <x v="2"/>
    <n v="8"/>
    <n v="226"/>
    <n v="-1"/>
    <n v="904"/>
    <n v="-1"/>
    <n v="37.4803047455041"/>
    <n v="-1"/>
    <n v="22.204063548618901"/>
    <n v="-1"/>
    <n v="12.9211742177931"/>
    <n v="-1"/>
    <n v="3.95907443125104"/>
    <n v="-1"/>
    <x v="7"/>
    <x v="14"/>
    <x v="0"/>
  </r>
  <r>
    <n v="5079"/>
    <n v="2959"/>
    <m/>
    <x v="2"/>
    <n v="9"/>
    <n v="230"/>
    <n v="-1"/>
    <n v="920"/>
    <n v="-1"/>
    <n v="46.396052104422402"/>
    <n v="-1"/>
    <n v="18.9015746925683"/>
    <n v="-1"/>
    <n v="16.090930670617499"/>
    <n v="-1"/>
    <n v="3.7980919902645698"/>
    <n v="-1"/>
    <x v="8"/>
    <x v="0"/>
    <x v="0"/>
  </r>
  <r>
    <n v="5079"/>
    <n v="3659"/>
    <m/>
    <x v="2"/>
    <n v="9"/>
    <n v="505"/>
    <n v="-1"/>
    <n v="2020"/>
    <n v="-1"/>
    <n v="37.939305352835099"/>
    <n v="-1"/>
    <n v="41.267709643063803"/>
    <n v="-1"/>
    <n v="35.146387223193798"/>
    <n v="-1"/>
    <n v="1.7817059712374601"/>
    <n v="-1"/>
    <x v="8"/>
    <x v="0"/>
    <x v="0"/>
  </r>
  <r>
    <n v="5079"/>
    <n v="3660"/>
    <m/>
    <x v="2"/>
    <n v="9"/>
    <n v="1549"/>
    <n v="-1"/>
    <n v="6196"/>
    <n v="-1"/>
    <n v="33.5173449926411"/>
    <n v="-1"/>
    <n v="115.13659268627499"/>
    <n v="-1"/>
    <n v="97.9636281188575"/>
    <n v="-1"/>
    <n v="0.58103191620265404"/>
    <n v="-1"/>
    <x v="8"/>
    <x v="0"/>
    <x v="0"/>
  </r>
  <r>
    <n v="5079"/>
    <n v="4524"/>
    <m/>
    <x v="2"/>
    <n v="9"/>
    <n v="379"/>
    <n v="-1"/>
    <n v="1516"/>
    <n v="-1"/>
    <n v="27.521166398921601"/>
    <n v="-1"/>
    <n v="78.037018158294501"/>
    <n v="-1"/>
    <n v="66.4901859924436"/>
    <n v="-1"/>
    <n v="2.2904967905003502"/>
    <n v="-1"/>
    <x v="8"/>
    <x v="0"/>
    <x v="0"/>
  </r>
  <r>
    <n v="5079"/>
    <n v="4949"/>
    <m/>
    <x v="2"/>
    <n v="9"/>
    <n v="268"/>
    <n v="-1"/>
    <n v="1072"/>
    <n v="-1"/>
    <n v="5.89619490689154"/>
    <n v="-1"/>
    <n v="104.984619177601"/>
    <n v="-1"/>
    <n v="89.2299291101547"/>
    <n v="-1"/>
    <n v="3.3658925039323999"/>
    <n v="-1"/>
    <x v="8"/>
    <x v="0"/>
    <x v="0"/>
  </r>
  <r>
    <n v="5079"/>
    <n v="4950"/>
    <m/>
    <x v="2"/>
    <n v="9"/>
    <n v="1556"/>
    <n v="-1"/>
    <n v="6224"/>
    <n v="-1"/>
    <n v="31.568357937758702"/>
    <n v="-1"/>
    <n v="114.955167331437"/>
    <n v="-1"/>
    <n v="97.805722656326793"/>
    <n v="-1"/>
    <n v="0.57862595732160305"/>
    <n v="-1"/>
    <x v="8"/>
    <x v="0"/>
    <x v="0"/>
  </r>
  <r>
    <n v="5079"/>
    <n v="4951"/>
    <m/>
    <x v="2"/>
    <n v="9"/>
    <n v="1557"/>
    <n v="-1"/>
    <n v="6228"/>
    <n v="-1"/>
    <n v="32.142442242830903"/>
    <n v="-1"/>
    <n v="113.03797085236999"/>
    <n v="-1"/>
    <n v="96.174071699889396"/>
    <n v="-1"/>
    <n v="0.57849292274978703"/>
    <n v="-1"/>
    <x v="8"/>
    <x v="0"/>
    <x v="0"/>
  </r>
  <r>
    <n v="5079"/>
    <n v="4953"/>
    <m/>
    <x v="2"/>
    <n v="9"/>
    <n v="231"/>
    <n v="-1"/>
    <n v="924"/>
    <n v="-1"/>
    <n v="37.284975349303402"/>
    <n v="-1"/>
    <n v="21.4104046728702"/>
    <n v="-1"/>
    <n v="18.218217794323699"/>
    <n v="-1"/>
    <n v="3.4911317660782202"/>
    <n v="-1"/>
    <x v="8"/>
    <x v="0"/>
    <x v="0"/>
  </r>
  <r>
    <n v="5079"/>
    <n v="4954"/>
    <m/>
    <x v="2"/>
    <n v="9"/>
    <n v="87"/>
    <n v="-1"/>
    <n v="348"/>
    <n v="-1"/>
    <n v="45.489060188572402"/>
    <n v="-1"/>
    <n v="6.9014064664147297"/>
    <n v="-1"/>
    <n v="6.52852699939067"/>
    <n v="-1"/>
    <n v="9.0225315986670491"/>
    <n v="-1"/>
    <x v="8"/>
    <x v="0"/>
    <x v="0"/>
  </r>
  <r>
    <n v="5079"/>
    <n v="6357"/>
    <m/>
    <x v="2"/>
    <n v="9"/>
    <n v="182"/>
    <n v="-1"/>
    <n v="728"/>
    <n v="-1"/>
    <n v="44.490172075423303"/>
    <n v="-1"/>
    <n v="14.650599768430601"/>
    <n v="-1"/>
    <n v="12.494976280774001"/>
    <n v="-1"/>
    <n v="4.8745857809816"/>
    <n v="-1"/>
    <x v="8"/>
    <x v="0"/>
    <x v="0"/>
  </r>
  <r>
    <n v="5079"/>
    <n v="6368"/>
    <m/>
    <x v="2"/>
    <n v="9"/>
    <n v="517"/>
    <n v="-1"/>
    <n v="2068"/>
    <n v="-1"/>
    <n v="32.6357336373446"/>
    <n v="-1"/>
    <n v="54.012296214542197"/>
    <n v="-1"/>
    <n v="46.015631979347297"/>
    <n v="-1"/>
    <n v="1.74115492732782"/>
    <n v="-1"/>
    <x v="8"/>
    <x v="0"/>
    <x v="0"/>
  </r>
  <r>
    <n v="5079"/>
    <n v="6639"/>
    <m/>
    <x v="2"/>
    <n v="9"/>
    <n v="143"/>
    <n v="-1"/>
    <n v="572"/>
    <n v="-1"/>
    <n v="39.653029838568898"/>
    <n v="-1"/>
    <n v="14.522102357238699"/>
    <n v="-1"/>
    <n v="8.3895859543677407"/>
    <n v="-1"/>
    <n v="6.2923604593834002"/>
    <n v="-1"/>
    <x v="8"/>
    <x v="1"/>
    <x v="0"/>
  </r>
  <r>
    <n v="5079"/>
    <n v="6640"/>
    <m/>
    <x v="2"/>
    <n v="9"/>
    <n v="700"/>
    <n v="-1"/>
    <n v="2800"/>
    <n v="-1"/>
    <n v="13.9045437018271"/>
    <n v="-1"/>
    <n v="145.90543181542199"/>
    <n v="-1"/>
    <n v="84.849380524213899"/>
    <n v="-1"/>
    <n v="1.28703767725008"/>
    <n v="-1"/>
    <x v="8"/>
    <x v="2"/>
    <x v="0"/>
  </r>
  <r>
    <n v="5079"/>
    <n v="6641"/>
    <m/>
    <x v="2"/>
    <n v="9"/>
    <n v="92"/>
    <n v="-1"/>
    <n v="368"/>
    <n v="-1"/>
    <n v="28.9204320264915"/>
    <n v="-1"/>
    <n v="39.0989799644559"/>
    <n v="-1"/>
    <n v="22.855389002949199"/>
    <n v="-1"/>
    <n v="9.4434702947264206"/>
    <n v="-1"/>
    <x v="8"/>
    <x v="3"/>
    <x v="0"/>
  </r>
  <r>
    <n v="5079"/>
    <n v="6642"/>
    <m/>
    <x v="2"/>
    <n v="9"/>
    <n v="512"/>
    <n v="-1"/>
    <n v="2048"/>
    <n v="-1"/>
    <n v="37.252200653391597"/>
    <n v="-1"/>
    <n v="46.167806530111399"/>
    <n v="-1"/>
    <n v="26.864701317349201"/>
    <n v="-1"/>
    <n v="1.7555993564566299"/>
    <n v="-1"/>
    <x v="8"/>
    <x v="4"/>
    <x v="0"/>
  </r>
  <r>
    <n v="5079"/>
    <n v="6644"/>
    <m/>
    <x v="2"/>
    <n v="9"/>
    <n v="957"/>
    <n v="-1"/>
    <n v="3828"/>
    <n v="-1"/>
    <n v="31.511818100245002"/>
    <n v="-1"/>
    <n v="99.741114409314903"/>
    <n v="-1"/>
    <n v="58.012551021647504"/>
    <n v="-1"/>
    <n v="0.94032142443168398"/>
    <n v="-1"/>
    <x v="8"/>
    <x v="19"/>
    <x v="0"/>
  </r>
  <r>
    <n v="5079"/>
    <n v="6645"/>
    <m/>
    <x v="2"/>
    <n v="9"/>
    <n v="621"/>
    <n v="-1"/>
    <n v="2484"/>
    <n v="-1"/>
    <n v="53.525752740552697"/>
    <n v="-1"/>
    <n v="42.430547417940602"/>
    <n v="-1"/>
    <n v="24.5487261369157"/>
    <n v="-1"/>
    <n v="1.4516719382168499"/>
    <n v="-1"/>
    <x v="8"/>
    <x v="21"/>
    <x v="0"/>
  </r>
  <r>
    <n v="5079"/>
    <n v="6646"/>
    <m/>
    <x v="2"/>
    <n v="9"/>
    <n v="649"/>
    <n v="-1"/>
    <n v="2596"/>
    <n v="-1"/>
    <n v="44.553758995430996"/>
    <n v="-1"/>
    <n v="55.400297208127"/>
    <n v="-1"/>
    <n v="32.2958534306267"/>
    <n v="-1"/>
    <n v="1.37889037844797"/>
    <n v="-1"/>
    <x v="8"/>
    <x v="18"/>
    <x v="0"/>
  </r>
  <r>
    <n v="5079"/>
    <n v="6647"/>
    <m/>
    <x v="2"/>
    <n v="9"/>
    <n v="307"/>
    <n v="-1"/>
    <n v="1228"/>
    <n v="-1"/>
    <n v="54.6395719730629"/>
    <n v="-1"/>
    <n v="22.437106070487498"/>
    <n v="-1"/>
    <n v="13.0340140814649"/>
    <n v="-1"/>
    <n v="2.9156318332322302"/>
    <n v="-1"/>
    <x v="8"/>
    <x v="17"/>
    <x v="0"/>
  </r>
  <r>
    <n v="5079"/>
    <n v="6760"/>
    <m/>
    <x v="2"/>
    <n v="9"/>
    <n v="472"/>
    <n v="-1"/>
    <n v="1888"/>
    <n v="-1"/>
    <n v="10.753276825956201"/>
    <n v="-1"/>
    <n v="140.294612599408"/>
    <n v="-1"/>
    <n v="81.392147715587697"/>
    <n v="-1"/>
    <n v="1.90742811298355"/>
    <n v="-1"/>
    <x v="8"/>
    <x v="16"/>
    <x v="0"/>
  </r>
  <r>
    <n v="5079"/>
    <n v="6761"/>
    <m/>
    <x v="2"/>
    <n v="9"/>
    <n v="1552"/>
    <n v="-1"/>
    <n v="6208"/>
    <n v="-1"/>
    <n v="33.288296597081697"/>
    <n v="-1"/>
    <n v="151.410861636334"/>
    <n v="-1"/>
    <n v="87.938086342094195"/>
    <n v="-1"/>
    <n v="0.58221180630334102"/>
    <n v="-1"/>
    <x v="8"/>
    <x v="20"/>
    <x v="0"/>
  </r>
  <r>
    <n v="5079"/>
    <n v="6762"/>
    <m/>
    <x v="2"/>
    <n v="9"/>
    <n v="143"/>
    <n v="-1"/>
    <n v="572"/>
    <n v="-1"/>
    <n v="39.653029838568898"/>
    <n v="-1"/>
    <n v="14.522102357238699"/>
    <n v="-1"/>
    <n v="8.3895859543677407"/>
    <n v="-1"/>
    <n v="6.2923604593834002"/>
    <n v="-1"/>
    <x v="8"/>
    <x v="6"/>
    <x v="0"/>
  </r>
  <r>
    <n v="5079"/>
    <n v="6763"/>
    <m/>
    <x v="2"/>
    <n v="9"/>
    <n v="498"/>
    <n v="-1"/>
    <n v="1992"/>
    <n v="-1"/>
    <n v="37.762317069319998"/>
    <n v="-1"/>
    <n v="43.970759026079897"/>
    <n v="-1"/>
    <n v="25.594967021470801"/>
    <n v="-1"/>
    <n v="1.7644259677818399"/>
    <n v="-1"/>
    <x v="8"/>
    <x v="7"/>
    <x v="0"/>
  </r>
  <r>
    <n v="5079"/>
    <n v="6764"/>
    <m/>
    <x v="2"/>
    <n v="9"/>
    <n v="92"/>
    <n v="-1"/>
    <n v="368"/>
    <n v="-1"/>
    <n v="39.405642857562398"/>
    <n v="-1"/>
    <n v="9.1264445737045197"/>
    <n v="-1"/>
    <n v="5.3163296639700803"/>
    <n v="-1"/>
    <n v="9.7008513747432499"/>
    <n v="-1"/>
    <x v="8"/>
    <x v="8"/>
    <x v="0"/>
  </r>
  <r>
    <n v="5079"/>
    <n v="6765"/>
    <m/>
    <x v="2"/>
    <n v="9"/>
    <n v="74"/>
    <n v="-1"/>
    <n v="296"/>
    <n v="-1"/>
    <n v="22.213809897799301"/>
    <n v="-1"/>
    <n v="55.164957105499496"/>
    <n v="-1"/>
    <n v="32.159380017296002"/>
    <n v="-1"/>
    <n v="11.8817000171532"/>
    <n v="-1"/>
    <x v="8"/>
    <x v="9"/>
    <x v="0"/>
  </r>
  <r>
    <n v="5079"/>
    <n v="6767"/>
    <m/>
    <x v="2"/>
    <n v="9"/>
    <n v="87"/>
    <n v="-1"/>
    <n v="348"/>
    <n v="-1"/>
    <n v="45.8647866983789"/>
    <n v="-1"/>
    <n v="6.8964432761750203"/>
    <n v="-1"/>
    <n v="4.0307828767655201"/>
    <n v="-1"/>
    <n v="9.0161066354803996"/>
    <n v="-1"/>
    <x v="8"/>
    <x v="10"/>
    <x v="0"/>
  </r>
  <r>
    <n v="5079"/>
    <n v="6768"/>
    <m/>
    <x v="2"/>
    <n v="9"/>
    <n v="231"/>
    <n v="-1"/>
    <n v="924"/>
    <n v="-1"/>
    <n v="35.650756763012801"/>
    <n v="-1"/>
    <n v="29.405487519252699"/>
    <n v="-1"/>
    <n v="17.081791164931801"/>
    <n v="-1"/>
    <n v="3.4914880955433598"/>
    <n v="-1"/>
    <x v="8"/>
    <x v="11"/>
    <x v="0"/>
  </r>
  <r>
    <n v="5079"/>
    <n v="6770"/>
    <m/>
    <x v="2"/>
    <n v="9"/>
    <n v="284"/>
    <n v="-1"/>
    <n v="1136"/>
    <n v="-1"/>
    <n v="4.1842653264071297"/>
    <n v="-1"/>
    <n v="169.07951716263599"/>
    <n v="-1"/>
    <n v="97.908607669382405"/>
    <n v="-1"/>
    <n v="3.1641649535244198"/>
    <n v="-1"/>
    <x v="8"/>
    <x v="15"/>
    <x v="0"/>
  </r>
  <r>
    <n v="5079"/>
    <n v="6775"/>
    <m/>
    <x v="2"/>
    <n v="9"/>
    <n v="117"/>
    <n v="-1"/>
    <n v="468"/>
    <n v="-1"/>
    <n v="37.4797269660558"/>
    <n v="-1"/>
    <n v="12.632576747846"/>
    <n v="-1"/>
    <n v="7.3810358912235996"/>
    <n v="-1"/>
    <n v="7.6728645863633496"/>
    <n v="-1"/>
    <x v="8"/>
    <x v="12"/>
    <x v="0"/>
  </r>
  <r>
    <n v="5079"/>
    <n v="6776"/>
    <m/>
    <x v="2"/>
    <n v="9"/>
    <n v="91"/>
    <n v="-1"/>
    <n v="364"/>
    <n v="-1"/>
    <n v="39.372593560328397"/>
    <n v="-1"/>
    <n v="8.9973790283399993"/>
    <n v="-1"/>
    <n v="5.2395709036367304"/>
    <n v="-1"/>
    <n v="9.7918011153202809"/>
    <n v="-1"/>
    <x v="8"/>
    <x v="13"/>
    <x v="0"/>
  </r>
  <r>
    <n v="5079"/>
    <n v="6777"/>
    <m/>
    <x v="2"/>
    <n v="9"/>
    <n v="247"/>
    <n v="-1"/>
    <n v="988"/>
    <n v="-1"/>
    <n v="36.367418027936601"/>
    <n v="-1"/>
    <n v="27.872188440657201"/>
    <n v="-1"/>
    <n v="16.194363589277199"/>
    <n v="-1"/>
    <n v="3.57998837480371"/>
    <n v="-1"/>
    <x v="8"/>
    <x v="14"/>
    <x v="0"/>
  </r>
  <r>
    <n v="5079"/>
    <n v="2959"/>
    <m/>
    <x v="2"/>
    <n v="10"/>
    <n v="207"/>
    <n v="-1"/>
    <n v="828"/>
    <n v="-1"/>
    <n v="46.304042225778502"/>
    <n v="-1"/>
    <n v="16.690131020623902"/>
    <n v="-1"/>
    <n v="14.196758204491699"/>
    <n v="-1"/>
    <n v="4.3562585651708998"/>
    <n v="-1"/>
    <x v="9"/>
    <x v="0"/>
    <x v="0"/>
  </r>
  <r>
    <n v="5079"/>
    <n v="3659"/>
    <m/>
    <x v="2"/>
    <n v="10"/>
    <n v="532"/>
    <n v="-1"/>
    <n v="2128"/>
    <n v="-1"/>
    <n v="37.707773746023399"/>
    <n v="-1"/>
    <n v="42.916079161504399"/>
    <n v="-1"/>
    <n v="36.498677839605101"/>
    <n v="-1"/>
    <n v="1.6741952304229799"/>
    <n v="-1"/>
    <x v="9"/>
    <x v="0"/>
    <x v="0"/>
  </r>
  <r>
    <n v="5079"/>
    <n v="3660"/>
    <m/>
    <x v="2"/>
    <n v="10"/>
    <n v="1478"/>
    <n v="-1"/>
    <n v="5912"/>
    <n v="-1"/>
    <n v="31.1762253034141"/>
    <n v="-1"/>
    <n v="116.76236886130999"/>
    <n v="-1"/>
    <n v="99.229431284140105"/>
    <n v="-1"/>
    <n v="0.60947608960775101"/>
    <n v="-1"/>
    <x v="9"/>
    <x v="0"/>
    <x v="0"/>
  </r>
  <r>
    <n v="5079"/>
    <n v="4524"/>
    <m/>
    <x v="2"/>
    <n v="10"/>
    <n v="429"/>
    <n v="-1"/>
    <n v="1716"/>
    <n v="-1"/>
    <n v="27.447177086627899"/>
    <n v="-1"/>
    <n v="83.979154116972296"/>
    <n v="-1"/>
    <n v="71.375887493521404"/>
    <n v="-1"/>
    <n v="2.0786615921049001"/>
    <n v="-1"/>
    <x v="9"/>
    <x v="0"/>
    <x v="0"/>
  </r>
  <r>
    <n v="5079"/>
    <n v="4949"/>
    <m/>
    <x v="2"/>
    <n v="10"/>
    <n v="242"/>
    <n v="-1"/>
    <n v="968"/>
    <n v="-1"/>
    <n v="6.1330919539492896"/>
    <n v="-1"/>
    <n v="101.195750507387"/>
    <n v="-1"/>
    <n v="85.985796768680004"/>
    <n v="-1"/>
    <n v="3.6966864555499299"/>
    <n v="-1"/>
    <x v="9"/>
    <x v="0"/>
    <x v="0"/>
  </r>
  <r>
    <n v="5079"/>
    <n v="4950"/>
    <m/>
    <x v="2"/>
    <n v="10"/>
    <n v="1473"/>
    <n v="-1"/>
    <n v="5892"/>
    <n v="-1"/>
    <n v="30.832590739234998"/>
    <n v="-1"/>
    <n v="116.397025731665"/>
    <n v="-1"/>
    <n v="98.921272760516004"/>
    <n v="-1"/>
    <n v="0.61028102957427499"/>
    <n v="-1"/>
    <x v="9"/>
    <x v="0"/>
    <x v="0"/>
  </r>
  <r>
    <n v="5079"/>
    <n v="4951"/>
    <m/>
    <x v="2"/>
    <n v="10"/>
    <n v="1474"/>
    <n v="-1"/>
    <n v="5896"/>
    <n v="-1"/>
    <n v="30.341531264354899"/>
    <n v="-1"/>
    <n v="114.591579588624"/>
    <n v="-1"/>
    <n v="97.374728649650905"/>
    <n v="-1"/>
    <n v="0.61113393836526997"/>
    <n v="-1"/>
    <x v="9"/>
    <x v="0"/>
    <x v="0"/>
  </r>
  <r>
    <n v="5079"/>
    <n v="4953"/>
    <m/>
    <x v="2"/>
    <n v="10"/>
    <n v="236"/>
    <n v="-1"/>
    <n v="944"/>
    <n v="-1"/>
    <n v="36.526566981833298"/>
    <n v="-1"/>
    <n v="21.368572668653499"/>
    <n v="-1"/>
    <n v="18.080419069047402"/>
    <n v="-1"/>
    <n v="3.80314655697034"/>
    <n v="-1"/>
    <x v="9"/>
    <x v="0"/>
    <x v="0"/>
  </r>
  <r>
    <n v="5079"/>
    <n v="4954"/>
    <m/>
    <x v="2"/>
    <n v="10"/>
    <n v="70"/>
    <n v="-1"/>
    <n v="280"/>
    <n v="-1"/>
    <n v="44.266372172131398"/>
    <n v="-1"/>
    <n v="6.0692799729617697"/>
    <n v="-1"/>
    <n v="5.73807138891212"/>
    <n v="-1"/>
    <n v="11.6715231304458"/>
    <n v="-1"/>
    <x v="9"/>
    <x v="0"/>
    <x v="0"/>
  </r>
  <r>
    <n v="5079"/>
    <n v="6357"/>
    <m/>
    <x v="2"/>
    <n v="10"/>
    <n v="194"/>
    <n v="-1"/>
    <n v="776"/>
    <n v="-1"/>
    <n v="44.760299596458204"/>
    <n v="-1"/>
    <n v="16.551237469867999"/>
    <n v="-1"/>
    <n v="14.0563443628005"/>
    <n v="-1"/>
    <n v="4.5406588986165302"/>
    <n v="-1"/>
    <x v="9"/>
    <x v="0"/>
    <x v="0"/>
  </r>
  <r>
    <n v="5079"/>
    <n v="6368"/>
    <m/>
    <x v="2"/>
    <n v="10"/>
    <n v="513"/>
    <n v="-1"/>
    <n v="2052"/>
    <n v="-1"/>
    <n v="32.380512532092602"/>
    <n v="-1"/>
    <n v="52.132678094021301"/>
    <n v="-1"/>
    <n v="44.346571387447099"/>
    <n v="-1"/>
    <n v="1.74115626553273"/>
    <n v="-1"/>
    <x v="9"/>
    <x v="0"/>
    <x v="0"/>
  </r>
  <r>
    <n v="5079"/>
    <n v="6639"/>
    <m/>
    <x v="2"/>
    <n v="10"/>
    <n v="108"/>
    <n v="-1"/>
    <n v="432"/>
    <n v="-1"/>
    <n v="39.342887424652503"/>
    <n v="-1"/>
    <n v="11.111688315980301"/>
    <n v="-1"/>
    <n v="6.41366751422375"/>
    <n v="-1"/>
    <n v="8.3565493156300406"/>
    <n v="-1"/>
    <x v="9"/>
    <x v="1"/>
    <x v="0"/>
  </r>
  <r>
    <n v="5079"/>
    <n v="6640"/>
    <m/>
    <x v="2"/>
    <n v="10"/>
    <n v="675"/>
    <n v="-1"/>
    <n v="2700"/>
    <n v="-1"/>
    <n v="16.731436452891302"/>
    <n v="-1"/>
    <n v="141.89681789776699"/>
    <n v="-1"/>
    <n v="82.348942622790702"/>
    <n v="-1"/>
    <n v="1.33190067043084"/>
    <n v="-1"/>
    <x v="9"/>
    <x v="2"/>
    <x v="0"/>
  </r>
  <r>
    <n v="5079"/>
    <n v="6641"/>
    <m/>
    <x v="2"/>
    <n v="10"/>
    <n v="70"/>
    <n v="-1"/>
    <n v="280"/>
    <n v="-1"/>
    <n v="27.5107650094501"/>
    <n v="-1"/>
    <n v="37.570553520553098"/>
    <n v="-1"/>
    <n v="21.938606496517998"/>
    <n v="-1"/>
    <n v="11.6350925351861"/>
    <n v="-1"/>
    <x v="9"/>
    <x v="3"/>
    <x v="0"/>
  </r>
  <r>
    <n v="5079"/>
    <n v="6642"/>
    <m/>
    <x v="2"/>
    <n v="10"/>
    <n v="521"/>
    <n v="-1"/>
    <n v="2084"/>
    <n v="-1"/>
    <n v="37.324137899062201"/>
    <n v="-1"/>
    <n v="46.717220450545703"/>
    <n v="-1"/>
    <n v="27.105402412889099"/>
    <n v="-1"/>
    <n v="1.7283780300845899"/>
    <n v="-1"/>
    <x v="9"/>
    <x v="4"/>
    <x v="0"/>
  </r>
  <r>
    <n v="5079"/>
    <n v="6644"/>
    <m/>
    <x v="2"/>
    <n v="10"/>
    <n v="946"/>
    <n v="-1"/>
    <n v="3784"/>
    <n v="-1"/>
    <n v="31.494750263220102"/>
    <n v="-1"/>
    <n v="100.83606858693"/>
    <n v="-1"/>
    <n v="58.545166354138502"/>
    <n v="-1"/>
    <n v="0.95153151855486595"/>
    <n v="-1"/>
    <x v="9"/>
    <x v="19"/>
    <x v="0"/>
  </r>
  <r>
    <n v="5079"/>
    <n v="6645"/>
    <m/>
    <x v="2"/>
    <n v="10"/>
    <n v="519"/>
    <n v="-1"/>
    <n v="2076"/>
    <n v="-1"/>
    <n v="55.039251438262802"/>
    <n v="-1"/>
    <n v="35.197759339731697"/>
    <n v="-1"/>
    <n v="20.370370722650598"/>
    <n v="-1"/>
    <n v="1.72822495949543"/>
    <n v="-1"/>
    <x v="9"/>
    <x v="21"/>
    <x v="0"/>
  </r>
  <r>
    <n v="5079"/>
    <n v="6646"/>
    <m/>
    <x v="2"/>
    <n v="10"/>
    <n v="667"/>
    <n v="-1"/>
    <n v="2668"/>
    <n v="-1"/>
    <n v="44.457076887069697"/>
    <n v="-1"/>
    <n v="55.977818027192598"/>
    <n v="-1"/>
    <n v="32.436855095404198"/>
    <n v="-1"/>
    <n v="1.3509883029049901"/>
    <n v="-1"/>
    <x v="9"/>
    <x v="18"/>
    <x v="0"/>
  </r>
  <r>
    <n v="5079"/>
    <n v="6647"/>
    <m/>
    <x v="2"/>
    <n v="10"/>
    <n v="282"/>
    <n v="-1"/>
    <n v="1128"/>
    <n v="-1"/>
    <n v="54.388183048972003"/>
    <n v="-1"/>
    <n v="20.717797037486498"/>
    <n v="-1"/>
    <n v="12.082866085969799"/>
    <n v="-1"/>
    <n v="3.1942033551898699"/>
    <n v="-1"/>
    <x v="9"/>
    <x v="17"/>
    <x v="0"/>
  </r>
  <r>
    <n v="5079"/>
    <n v="6760"/>
    <m/>
    <x v="2"/>
    <n v="10"/>
    <n v="530"/>
    <n v="-1"/>
    <n v="2120"/>
    <n v="-1"/>
    <n v="12.4134854251236"/>
    <n v="-1"/>
    <n v="142.53487639499201"/>
    <n v="-1"/>
    <n v="82.699315796527799"/>
    <n v="-1"/>
    <n v="1.6938462605593601"/>
    <n v="-1"/>
    <x v="9"/>
    <x v="16"/>
    <x v="0"/>
  </r>
  <r>
    <n v="5079"/>
    <n v="6761"/>
    <m/>
    <x v="2"/>
    <n v="10"/>
    <n v="1475"/>
    <n v="-1"/>
    <n v="5900"/>
    <n v="-1"/>
    <n v="31.148259025671599"/>
    <n v="-1"/>
    <n v="159.85952551799599"/>
    <n v="-1"/>
    <n v="92.700376127804006"/>
    <n v="-1"/>
    <n v="0.61158891014450301"/>
    <n v="-1"/>
    <x v="9"/>
    <x v="20"/>
    <x v="0"/>
  </r>
  <r>
    <n v="5079"/>
    <n v="6762"/>
    <m/>
    <x v="2"/>
    <n v="10"/>
    <n v="108"/>
    <n v="-1"/>
    <n v="432"/>
    <n v="-1"/>
    <n v="39.342887424652503"/>
    <n v="-1"/>
    <n v="11.111688315980301"/>
    <n v="-1"/>
    <n v="6.41366751422375"/>
    <n v="-1"/>
    <n v="8.3565493156300406"/>
    <n v="-1"/>
    <x v="9"/>
    <x v="6"/>
    <x v="0"/>
  </r>
  <r>
    <n v="5079"/>
    <n v="6763"/>
    <m/>
    <x v="2"/>
    <n v="10"/>
    <n v="541"/>
    <n v="-1"/>
    <n v="2164"/>
    <n v="-1"/>
    <n v="37.027820068799599"/>
    <n v="-1"/>
    <n v="49.589992813165601"/>
    <n v="-1"/>
    <n v="28.769322333769701"/>
    <n v="-1"/>
    <n v="1.63393136521616"/>
    <n v="-1"/>
    <x v="9"/>
    <x v="7"/>
    <x v="0"/>
  </r>
  <r>
    <n v="5079"/>
    <n v="6764"/>
    <m/>
    <x v="2"/>
    <n v="10"/>
    <n v="115"/>
    <n v="-1"/>
    <n v="460"/>
    <n v="-1"/>
    <n v="38.129901997728098"/>
    <n v="-1"/>
    <n v="11.4313471066798"/>
    <n v="-1"/>
    <n v="6.5736134668061901"/>
    <n v="-1"/>
    <n v="7.4972413995161702"/>
    <n v="-1"/>
    <x v="9"/>
    <x v="8"/>
    <x v="0"/>
  </r>
  <r>
    <n v="5079"/>
    <n v="6765"/>
    <m/>
    <x v="2"/>
    <n v="10"/>
    <n v="67"/>
    <n v="-1"/>
    <n v="268"/>
    <n v="-1"/>
    <n v="24.847714005950099"/>
    <n v="-1"/>
    <n v="78.624885878355499"/>
    <n v="-1"/>
    <n v="45.000081885043798"/>
    <n v="-1"/>
    <n v="11.5863372996247"/>
    <n v="-1"/>
    <x v="9"/>
    <x v="9"/>
    <x v="0"/>
  </r>
  <r>
    <n v="5079"/>
    <n v="6767"/>
    <m/>
    <x v="2"/>
    <n v="10"/>
    <n v="77"/>
    <n v="-1"/>
    <n v="308"/>
    <n v="-1"/>
    <n v="45.1498487698993"/>
    <n v="-1"/>
    <n v="6.7456536213814298"/>
    <n v="-1"/>
    <n v="3.93568072574829"/>
    <n v="-1"/>
    <n v="11.5363845409164"/>
    <n v="-1"/>
    <x v="9"/>
    <x v="10"/>
    <x v="0"/>
  </r>
  <r>
    <n v="5079"/>
    <n v="6768"/>
    <m/>
    <x v="2"/>
    <n v="10"/>
    <n v="236"/>
    <n v="-1"/>
    <n v="944"/>
    <n v="-1"/>
    <n v="35.155486196273102"/>
    <n v="-1"/>
    <n v="28.943582092646501"/>
    <n v="-1"/>
    <n v="16.675033895123299"/>
    <n v="-1"/>
    <n v="3.7990798787122499"/>
    <n v="-1"/>
    <x v="9"/>
    <x v="11"/>
    <x v="0"/>
  </r>
  <r>
    <n v="5079"/>
    <n v="6770"/>
    <m/>
    <x v="2"/>
    <n v="10"/>
    <n v="255"/>
    <n v="-1"/>
    <n v="1020"/>
    <n v="-1"/>
    <n v="4.5726016506339997"/>
    <n v="-1"/>
    <n v="160.17951631441099"/>
    <n v="-1"/>
    <n v="93.027950720272898"/>
    <n v="-1"/>
    <n v="3.5406922697055401"/>
    <n v="-1"/>
    <x v="9"/>
    <x v="15"/>
    <x v="0"/>
  </r>
  <r>
    <n v="5079"/>
    <n v="6775"/>
    <m/>
    <x v="2"/>
    <n v="10"/>
    <n v="117"/>
    <n v="-1"/>
    <n v="468"/>
    <n v="-1"/>
    <n v="38.591998892827299"/>
    <n v="-1"/>
    <n v="12.2834557221342"/>
    <n v="-1"/>
    <n v="7.1620889542669604"/>
    <n v="-1"/>
    <n v="7.6307015022715303"/>
    <n v="-1"/>
    <x v="9"/>
    <x v="12"/>
    <x v="0"/>
  </r>
  <r>
    <n v="5079"/>
    <n v="6776"/>
    <m/>
    <x v="2"/>
    <n v="10"/>
    <n v="116"/>
    <n v="-1"/>
    <n v="464"/>
    <n v="-1"/>
    <n v="38.213379534095502"/>
    <n v="-1"/>
    <n v="11.583559957460301"/>
    <n v="-1"/>
    <n v="6.6634807201797299"/>
    <n v="-1"/>
    <n v="7.4484451001548697"/>
    <n v="-1"/>
    <x v="9"/>
    <x v="13"/>
    <x v="0"/>
  </r>
  <r>
    <n v="5079"/>
    <n v="6777"/>
    <m/>
    <x v="2"/>
    <n v="10"/>
    <n v="213"/>
    <n v="-1"/>
    <n v="852"/>
    <n v="-1"/>
    <n v="38.353108825349899"/>
    <n v="-1"/>
    <n v="21.3268914180553"/>
    <n v="-1"/>
    <n v="12.2833205534213"/>
    <n v="-1"/>
    <n v="4.0588796637451203"/>
    <n v="-1"/>
    <x v="9"/>
    <x v="14"/>
    <x v="0"/>
  </r>
  <r>
    <n v="5079"/>
    <n v="2959"/>
    <m/>
    <x v="2"/>
    <n v="11"/>
    <n v="202"/>
    <n v="-1"/>
    <n v="808"/>
    <n v="-1"/>
    <n v="46.938611238817899"/>
    <n v="-1"/>
    <n v="16.5454215682689"/>
    <n v="-1"/>
    <n v="14.050741919029701"/>
    <n v="-1"/>
    <n v="4.4614380723896003"/>
    <n v="-1"/>
    <x v="10"/>
    <x v="0"/>
    <x v="0"/>
  </r>
  <r>
    <n v="5079"/>
    <n v="3659"/>
    <m/>
    <x v="2"/>
    <n v="11"/>
    <n v="486"/>
    <n v="-1"/>
    <n v="1944"/>
    <n v="-1"/>
    <n v="38.318001540601699"/>
    <n v="-1"/>
    <n v="39.890102914538303"/>
    <n v="-1"/>
    <n v="33.966934503429002"/>
    <n v="-1"/>
    <n v="1.8523131826192301"/>
    <n v="-1"/>
    <x v="10"/>
    <x v="0"/>
    <x v="0"/>
  </r>
  <r>
    <n v="5079"/>
    <n v="3660"/>
    <m/>
    <x v="2"/>
    <n v="11"/>
    <n v="1482"/>
    <n v="-1"/>
    <n v="5928"/>
    <n v="-1"/>
    <n v="31.6841208644639"/>
    <n v="-1"/>
    <n v="116.272960168732"/>
    <n v="-1"/>
    <n v="98.8033786171288"/>
    <n v="-1"/>
    <n v="0.60778683215241602"/>
    <n v="-1"/>
    <x v="10"/>
    <x v="0"/>
    <x v="0"/>
  </r>
  <r>
    <n v="5079"/>
    <n v="4524"/>
    <m/>
    <x v="2"/>
    <n v="11"/>
    <n v="388"/>
    <n v="-1"/>
    <n v="1552"/>
    <n v="-1"/>
    <n v="27.502887222744199"/>
    <n v="-1"/>
    <n v="80.204361679975605"/>
    <n v="-1"/>
    <n v="68.327244358475298"/>
    <n v="-1"/>
    <n v="2.28566097915775"/>
    <n v="-1"/>
    <x v="10"/>
    <x v="0"/>
    <x v="0"/>
  </r>
  <r>
    <n v="5079"/>
    <n v="4949"/>
    <m/>
    <x v="2"/>
    <n v="11"/>
    <n v="247"/>
    <n v="-1"/>
    <n v="988"/>
    <n v="-1"/>
    <n v="6.69586493269522"/>
    <n v="-1"/>
    <n v="97.085281697184698"/>
    <n v="-1"/>
    <n v="82.6109139403802"/>
    <n v="-1"/>
    <n v="3.6483005005415898"/>
    <n v="-1"/>
    <x v="10"/>
    <x v="0"/>
    <x v="0"/>
  </r>
  <r>
    <n v="5079"/>
    <n v="4950"/>
    <m/>
    <x v="2"/>
    <n v="11"/>
    <n v="1472"/>
    <n v="-1"/>
    <n v="5888"/>
    <n v="-1"/>
    <n v="30.558906221912501"/>
    <n v="-1"/>
    <n v="115.93240638008"/>
    <n v="-1"/>
    <n v="98.540838413315797"/>
    <n v="-1"/>
    <n v="0.61148420018738803"/>
    <n v="-1"/>
    <x v="10"/>
    <x v="0"/>
    <x v="0"/>
  </r>
  <r>
    <n v="5079"/>
    <n v="4951"/>
    <m/>
    <x v="2"/>
    <n v="11"/>
    <n v="1485"/>
    <n v="-1"/>
    <n v="5940"/>
    <n v="-1"/>
    <n v="29.845182571860601"/>
    <n v="-1"/>
    <n v="114.226920478005"/>
    <n v="-1"/>
    <n v="97.0836171327134"/>
    <n v="-1"/>
    <n v="0.60572951678317399"/>
    <n v="-1"/>
    <x v="10"/>
    <x v="0"/>
    <x v="0"/>
  </r>
  <r>
    <n v="5079"/>
    <n v="4953"/>
    <m/>
    <x v="2"/>
    <n v="11"/>
    <n v="180"/>
    <n v="-1"/>
    <n v="720"/>
    <n v="-1"/>
    <n v="37.298357858533997"/>
    <n v="-1"/>
    <n v="16.658736112869502"/>
    <n v="-1"/>
    <n v="14.133843424645001"/>
    <n v="-1"/>
    <n v="4.5183025243351302"/>
    <n v="-1"/>
    <x v="10"/>
    <x v="0"/>
    <x v="0"/>
  </r>
  <r>
    <n v="5079"/>
    <n v="4954"/>
    <m/>
    <x v="2"/>
    <n v="11"/>
    <n v="80"/>
    <n v="-1"/>
    <n v="320"/>
    <n v="-1"/>
    <n v="42.755932853885902"/>
    <n v="-1"/>
    <n v="7.3818834828801601"/>
    <n v="-1"/>
    <n v="6.9737425065913197"/>
    <n v="-1"/>
    <n v="11.1935815185014"/>
    <n v="-1"/>
    <x v="10"/>
    <x v="0"/>
    <x v="0"/>
  </r>
  <r>
    <n v="5079"/>
    <n v="6357"/>
    <m/>
    <x v="2"/>
    <n v="11"/>
    <n v="176"/>
    <n v="-1"/>
    <n v="704"/>
    <n v="-1"/>
    <n v="44.773410202863801"/>
    <n v="-1"/>
    <n v="15.572999867156399"/>
    <n v="-1"/>
    <n v="13.2561127711826"/>
    <n v="-1"/>
    <n v="5.1133947488204701"/>
    <n v="-1"/>
    <x v="10"/>
    <x v="0"/>
    <x v="0"/>
  </r>
  <r>
    <n v="5079"/>
    <n v="6368"/>
    <m/>
    <x v="2"/>
    <n v="11"/>
    <n v="486"/>
    <n v="-1"/>
    <n v="1944"/>
    <n v="-1"/>
    <n v="32.6511099253133"/>
    <n v="-1"/>
    <n v="50.560602179740201"/>
    <n v="-1"/>
    <n v="43.040554605220798"/>
    <n v="-1"/>
    <n v="1.7970432743260101"/>
    <n v="-1"/>
    <x v="10"/>
    <x v="0"/>
    <x v="0"/>
  </r>
  <r>
    <n v="5079"/>
    <n v="6639"/>
    <m/>
    <x v="2"/>
    <n v="11"/>
    <n v="112"/>
    <n v="-1"/>
    <n v="448"/>
    <n v="-1"/>
    <n v="38.473912859766202"/>
    <n v="-1"/>
    <n v="11.7450579469724"/>
    <n v="-1"/>
    <n v="6.8394950048696304"/>
    <n v="-1"/>
    <n v="8.0823725251365204"/>
    <n v="-1"/>
    <x v="10"/>
    <x v="1"/>
    <x v="0"/>
  </r>
  <r>
    <n v="5079"/>
    <n v="6640"/>
    <m/>
    <x v="2"/>
    <n v="11"/>
    <n v="662"/>
    <n v="-1"/>
    <n v="2648"/>
    <n v="-1"/>
    <n v="12.5682503508569"/>
    <n v="-1"/>
    <n v="151.385466943778"/>
    <n v="-1"/>
    <n v="87.896012528935401"/>
    <n v="-1"/>
    <n v="1.3601212002710901"/>
    <n v="-1"/>
    <x v="10"/>
    <x v="2"/>
    <x v="0"/>
  </r>
  <r>
    <n v="5079"/>
    <n v="6641"/>
    <m/>
    <x v="2"/>
    <n v="11"/>
    <n v="73"/>
    <n v="-1"/>
    <n v="292"/>
    <n v="-1"/>
    <n v="28.623275323332301"/>
    <n v="-1"/>
    <n v="34.284598609380801"/>
    <n v="-1"/>
    <n v="19.992046077880701"/>
    <n v="-1"/>
    <n v="11.0581761436262"/>
    <n v="-1"/>
    <x v="10"/>
    <x v="3"/>
    <x v="0"/>
  </r>
  <r>
    <n v="5079"/>
    <n v="6642"/>
    <m/>
    <x v="2"/>
    <n v="11"/>
    <n v="488"/>
    <n v="-1"/>
    <n v="1952"/>
    <n v="-1"/>
    <n v="37.943323023810002"/>
    <n v="-1"/>
    <n v="44.153962733277098"/>
    <n v="-1"/>
    <n v="25.681117538464299"/>
    <n v="-1"/>
    <n v="1.8470654084014499"/>
    <n v="-1"/>
    <x v="10"/>
    <x v="4"/>
    <x v="0"/>
  </r>
  <r>
    <n v="5079"/>
    <n v="6644"/>
    <m/>
    <x v="2"/>
    <n v="11"/>
    <n v="947"/>
    <n v="-1"/>
    <n v="3788"/>
    <n v="-1"/>
    <n v="31.353842334031999"/>
    <n v="-1"/>
    <n v="97.595155557718599"/>
    <n v="-1"/>
    <n v="56.536303002628799"/>
    <n v="-1"/>
    <n v="0.95029528206221903"/>
    <n v="-1"/>
    <x v="10"/>
    <x v="19"/>
    <x v="0"/>
  </r>
  <r>
    <n v="5079"/>
    <n v="6645"/>
    <m/>
    <x v="2"/>
    <n v="11"/>
    <n v="546"/>
    <n v="-1"/>
    <n v="2184"/>
    <n v="-1"/>
    <n v="53.764357490988601"/>
    <n v="-1"/>
    <n v="37.674518807463798"/>
    <n v="-1"/>
    <n v="21.911059723761401"/>
    <n v="-1"/>
    <n v="1.6495626448004701"/>
    <n v="-1"/>
    <x v="10"/>
    <x v="21"/>
    <x v="0"/>
  </r>
  <r>
    <n v="5079"/>
    <n v="6646"/>
    <m/>
    <x v="2"/>
    <n v="11"/>
    <n v="656"/>
    <n v="-1"/>
    <n v="2624"/>
    <n v="-1"/>
    <n v="44.320771017713597"/>
    <n v="-1"/>
    <n v="55.561252991336502"/>
    <n v="-1"/>
    <n v="32.126006576154403"/>
    <n v="-1"/>
    <n v="1.36802557026826"/>
    <n v="-1"/>
    <x v="10"/>
    <x v="18"/>
    <x v="0"/>
  </r>
  <r>
    <n v="5079"/>
    <n v="6647"/>
    <m/>
    <x v="2"/>
    <n v="11"/>
    <n v="296"/>
    <n v="-1"/>
    <n v="1184"/>
    <n v="-1"/>
    <n v="54.485763229573202"/>
    <n v="-1"/>
    <n v="21.4968695396045"/>
    <n v="-1"/>
    <n v="12.495142456067001"/>
    <n v="-1"/>
    <n v="3.0393465977031799"/>
    <n v="-1"/>
    <x v="10"/>
    <x v="17"/>
    <x v="0"/>
  </r>
  <r>
    <n v="5079"/>
    <n v="6760"/>
    <m/>
    <x v="2"/>
    <n v="11"/>
    <n v="495"/>
    <n v="-1"/>
    <n v="1980"/>
    <n v="-1"/>
    <n v="11.7110709422151"/>
    <n v="-1"/>
    <n v="142.153740226465"/>
    <n v="-1"/>
    <n v="82.339383202379395"/>
    <n v="-1"/>
    <n v="1.81578640964899"/>
    <n v="-1"/>
    <x v="10"/>
    <x v="16"/>
    <x v="0"/>
  </r>
  <r>
    <n v="5079"/>
    <n v="6761"/>
    <m/>
    <x v="2"/>
    <n v="11"/>
    <n v="1483"/>
    <n v="-1"/>
    <n v="5932"/>
    <n v="-1"/>
    <n v="31.565939458852998"/>
    <n v="-1"/>
    <n v="158.97188122866601"/>
    <n v="-1"/>
    <n v="92.145545888478495"/>
    <n v="-1"/>
    <n v="0.60861097209017401"/>
    <n v="-1"/>
    <x v="10"/>
    <x v="20"/>
    <x v="0"/>
  </r>
  <r>
    <n v="5079"/>
    <n v="6762"/>
    <m/>
    <x v="2"/>
    <n v="11"/>
    <n v="112"/>
    <n v="-1"/>
    <n v="448"/>
    <n v="-1"/>
    <n v="38.473912859766202"/>
    <n v="-1"/>
    <n v="11.7450579469724"/>
    <n v="-1"/>
    <n v="6.8394950048696304"/>
    <n v="-1"/>
    <n v="8.0823725251365204"/>
    <n v="-1"/>
    <x v="10"/>
    <x v="6"/>
    <x v="0"/>
  </r>
  <r>
    <n v="5079"/>
    <n v="6763"/>
    <m/>
    <x v="2"/>
    <n v="11"/>
    <n v="479"/>
    <n v="-1"/>
    <n v="1916"/>
    <n v="-1"/>
    <n v="37.562095835607103"/>
    <n v="-1"/>
    <n v="42.127585569556402"/>
    <n v="-1"/>
    <n v="24.498022536194199"/>
    <n v="-1"/>
    <n v="1.8112871346562001"/>
    <n v="-1"/>
    <x v="10"/>
    <x v="7"/>
    <x v="0"/>
  </r>
  <r>
    <n v="5079"/>
    <n v="6764"/>
    <m/>
    <x v="2"/>
    <n v="11"/>
    <n v="104"/>
    <n v="-1"/>
    <n v="416"/>
    <n v="-1"/>
    <n v="38.820507343893397"/>
    <n v="-1"/>
    <n v="10.248559724982499"/>
    <n v="-1"/>
    <n v="5.9465982674086799"/>
    <n v="-1"/>
    <n v="8.4547247632384703"/>
    <n v="-1"/>
    <x v="10"/>
    <x v="8"/>
    <x v="0"/>
  </r>
  <r>
    <n v="5079"/>
    <n v="6765"/>
    <m/>
    <x v="2"/>
    <n v="11"/>
    <n v="69"/>
    <n v="-1"/>
    <n v="276"/>
    <n v="-1"/>
    <n v="18.348198900430098"/>
    <n v="-1"/>
    <n v="82.120852668414898"/>
    <n v="-1"/>
    <n v="47.760694917293897"/>
    <n v="-1"/>
    <n v="12.5988686739105"/>
    <n v="-1"/>
    <x v="10"/>
    <x v="9"/>
    <x v="0"/>
  </r>
  <r>
    <n v="5079"/>
    <n v="6767"/>
    <m/>
    <x v="2"/>
    <n v="11"/>
    <n v="73"/>
    <n v="-1"/>
    <n v="292"/>
    <n v="-1"/>
    <n v="46.224332131216897"/>
    <n v="-1"/>
    <n v="6.0908766582758602"/>
    <n v="-1"/>
    <n v="3.5550138447771298"/>
    <n v="-1"/>
    <n v="11.9025079277964"/>
    <n v="-1"/>
    <x v="10"/>
    <x v="10"/>
    <x v="0"/>
  </r>
  <r>
    <n v="5079"/>
    <n v="6768"/>
    <m/>
    <x v="2"/>
    <n v="11"/>
    <n v="180"/>
    <n v="-1"/>
    <n v="720"/>
    <n v="-1"/>
    <n v="36.6895354300216"/>
    <n v="-1"/>
    <n v="20.572678352059501"/>
    <n v="-1"/>
    <n v="11.8999431868024"/>
    <n v="-1"/>
    <n v="4.5153461083116699"/>
    <n v="-1"/>
    <x v="10"/>
    <x v="11"/>
    <x v="0"/>
  </r>
  <r>
    <n v="5079"/>
    <n v="6770"/>
    <m/>
    <x v="2"/>
    <n v="11"/>
    <n v="287"/>
    <n v="-1"/>
    <n v="1148"/>
    <n v="-1"/>
    <n v="4.7973283260914501"/>
    <n v="-1"/>
    <n v="156.98989246447201"/>
    <n v="-1"/>
    <n v="91.129323100688495"/>
    <n v="-1"/>
    <n v="3.0867791789991101"/>
    <n v="-1"/>
    <x v="10"/>
    <x v="15"/>
    <x v="0"/>
  </r>
  <r>
    <n v="5079"/>
    <n v="6775"/>
    <m/>
    <x v="2"/>
    <n v="11"/>
    <n v="121"/>
    <n v="-1"/>
    <n v="484"/>
    <n v="-1"/>
    <n v="37.787293709889099"/>
    <n v="-1"/>
    <n v="12.9522159638994"/>
    <n v="-1"/>
    <n v="7.5138066995530401"/>
    <n v="-1"/>
    <n v="7.3863649616796598"/>
    <n v="-1"/>
    <x v="10"/>
    <x v="12"/>
    <x v="0"/>
  </r>
  <r>
    <n v="5079"/>
    <n v="6776"/>
    <m/>
    <x v="2"/>
    <n v="11"/>
    <n v="104"/>
    <n v="-1"/>
    <n v="416"/>
    <n v="-1"/>
    <n v="38.851935410698999"/>
    <n v="-1"/>
    <n v="10.2665352931835"/>
    <n v="-1"/>
    <n v="5.95702836545059"/>
    <n v="-1"/>
    <n v="8.4534604923067196"/>
    <n v="-1"/>
    <x v="10"/>
    <x v="13"/>
    <x v="0"/>
  </r>
  <r>
    <n v="5079"/>
    <n v="6777"/>
    <m/>
    <x v="2"/>
    <n v="11"/>
    <n v="197"/>
    <n v="-1"/>
    <n v="788"/>
    <n v="-1"/>
    <n v="37.1808579388059"/>
    <n v="-1"/>
    <n v="19.0868077433468"/>
    <n v="-1"/>
    <n v="11.0403159357716"/>
    <n v="-1"/>
    <n v="4.5718227888032299"/>
    <n v="-1"/>
    <x v="10"/>
    <x v="14"/>
    <x v="0"/>
  </r>
  <r>
    <n v="5079"/>
    <n v="2959"/>
    <m/>
    <x v="2"/>
    <n v="12"/>
    <n v="196"/>
    <n v="-1"/>
    <n v="784"/>
    <n v="-1"/>
    <n v="46.533495066179597"/>
    <n v="-1"/>
    <n v="16.1810647967921"/>
    <n v="-1"/>
    <n v="13.7716694681754"/>
    <n v="-1"/>
    <n v="4.5329637430398098"/>
    <n v="-1"/>
    <x v="11"/>
    <x v="0"/>
    <x v="0"/>
  </r>
  <r>
    <n v="5079"/>
    <n v="3659"/>
    <m/>
    <x v="2"/>
    <n v="12"/>
    <n v="494"/>
    <n v="-1"/>
    <n v="1976"/>
    <n v="-1"/>
    <n v="37.583245757695501"/>
    <n v="-1"/>
    <n v="39.927843454485803"/>
    <n v="-1"/>
    <n v="33.841988415235598"/>
    <n v="-1"/>
    <n v="1.8147555908861699"/>
    <n v="-1"/>
    <x v="11"/>
    <x v="0"/>
    <x v="0"/>
  </r>
  <r>
    <n v="5079"/>
    <n v="3660"/>
    <m/>
    <x v="2"/>
    <n v="12"/>
    <n v="1465"/>
    <n v="-1"/>
    <n v="5860"/>
    <n v="-1"/>
    <n v="30.329369611339299"/>
    <n v="-1"/>
    <n v="116.577382875564"/>
    <n v="-1"/>
    <n v="99.065283249747594"/>
    <n v="-1"/>
    <n v="0.61366108582797196"/>
    <n v="-1"/>
    <x v="11"/>
    <x v="0"/>
    <x v="0"/>
  </r>
  <r>
    <n v="5079"/>
    <n v="4524"/>
    <m/>
    <x v="2"/>
    <n v="12"/>
    <n v="386"/>
    <n v="-1"/>
    <n v="1544"/>
    <n v="-1"/>
    <n v="26.896177122663399"/>
    <n v="-1"/>
    <n v="77.586776326952702"/>
    <n v="-1"/>
    <n v="65.852614926909297"/>
    <n v="-1"/>
    <n v="2.2594818242328301"/>
    <n v="-1"/>
    <x v="11"/>
    <x v="0"/>
    <x v="0"/>
  </r>
  <r>
    <n v="5079"/>
    <n v="4949"/>
    <m/>
    <x v="2"/>
    <n v="12"/>
    <n v="291"/>
    <n v="-1"/>
    <n v="1164"/>
    <n v="-1"/>
    <n v="7.3650825432506499"/>
    <n v="-1"/>
    <n v="103.82405404056"/>
    <n v="-1"/>
    <n v="88.531445920958802"/>
    <n v="-1"/>
    <n v="3.0868469773331699"/>
    <n v="-1"/>
    <x v="11"/>
    <x v="0"/>
    <x v="0"/>
  </r>
  <r>
    <n v="5079"/>
    <n v="4950"/>
    <m/>
    <x v="2"/>
    <n v="12"/>
    <n v="1461"/>
    <n v="-1"/>
    <n v="5844"/>
    <n v="-1"/>
    <n v="30.509645395612701"/>
    <n v="-1"/>
    <n v="115.705383518285"/>
    <n v="-1"/>
    <n v="98.334599588029107"/>
    <n v="-1"/>
    <n v="0.61608615321204996"/>
    <n v="-1"/>
    <x v="11"/>
    <x v="0"/>
    <x v="0"/>
  </r>
  <r>
    <n v="5079"/>
    <n v="4951"/>
    <m/>
    <x v="2"/>
    <n v="12"/>
    <n v="1471"/>
    <n v="-1"/>
    <n v="5884"/>
    <n v="-1"/>
    <n v="29.462265572688999"/>
    <n v="-1"/>
    <n v="116.016421825381"/>
    <n v="-1"/>
    <n v="98.579206370404506"/>
    <n v="-1"/>
    <n v="0.61226120876409396"/>
    <n v="-1"/>
    <x v="11"/>
    <x v="0"/>
    <x v="0"/>
  </r>
  <r>
    <n v="5079"/>
    <n v="4953"/>
    <m/>
    <x v="2"/>
    <n v="12"/>
    <n v="271"/>
    <n v="-1"/>
    <n v="1084"/>
    <n v="-1"/>
    <n v="36.513222861549501"/>
    <n v="-1"/>
    <n v="25.7109141843633"/>
    <n v="-1"/>
    <n v="21.815445966277998"/>
    <n v="-1"/>
    <n v="3.22319603007745"/>
    <n v="-1"/>
    <x v="11"/>
    <x v="0"/>
    <x v="0"/>
  </r>
  <r>
    <n v="5079"/>
    <n v="4954"/>
    <m/>
    <x v="2"/>
    <n v="12"/>
    <n v="77"/>
    <n v="-1"/>
    <n v="308"/>
    <n v="-1"/>
    <n v="44.159043004098102"/>
    <n v="-1"/>
    <n v="6.53604463685389"/>
    <n v="-1"/>
    <n v="6.1177023570626998"/>
    <n v="-1"/>
    <n v="11.3302902269395"/>
    <n v="-1"/>
    <x v="11"/>
    <x v="0"/>
    <x v="0"/>
  </r>
  <r>
    <n v="5079"/>
    <n v="6357"/>
    <m/>
    <x v="2"/>
    <n v="12"/>
    <n v="191"/>
    <n v="-1"/>
    <n v="764"/>
    <n v="-1"/>
    <n v="44.249161746734302"/>
    <n v="-1"/>
    <n v="16.563039934830499"/>
    <n v="-1"/>
    <n v="14.049549666963699"/>
    <n v="-1"/>
    <n v="4.5087632308739396"/>
    <n v="-1"/>
    <x v="11"/>
    <x v="0"/>
    <x v="0"/>
  </r>
  <r>
    <n v="5079"/>
    <n v="6368"/>
    <m/>
    <x v="2"/>
    <n v="12"/>
    <n v="498"/>
    <n v="-1"/>
    <n v="1992"/>
    <n v="-1"/>
    <n v="26.7648832910732"/>
    <n v="-1"/>
    <n v="68.143096545463294"/>
    <n v="-1"/>
    <n v="57.797609048113998"/>
    <n v="-1"/>
    <n v="1.79854299005281"/>
    <n v="-1"/>
    <x v="11"/>
    <x v="0"/>
    <x v="0"/>
  </r>
  <r>
    <n v="5079"/>
    <n v="6639"/>
    <m/>
    <x v="2"/>
    <n v="12"/>
    <n v="125"/>
    <n v="-1"/>
    <n v="500"/>
    <n v="-1"/>
    <n v="39.340152322767203"/>
    <n v="-1"/>
    <n v="12.8427482566123"/>
    <n v="-1"/>
    <n v="7.4347608753881502"/>
    <n v="-1"/>
    <n v="7.2294259169641801"/>
    <n v="-1"/>
    <x v="11"/>
    <x v="1"/>
    <x v="0"/>
  </r>
  <r>
    <n v="5079"/>
    <n v="6640"/>
    <m/>
    <x v="2"/>
    <n v="12"/>
    <n v="654"/>
    <n v="-1"/>
    <n v="2616"/>
    <n v="-1"/>
    <n v="12.140196412869299"/>
    <n v="-1"/>
    <n v="153.553613545574"/>
    <n v="-1"/>
    <n v="88.971771392710906"/>
    <n v="-1"/>
    <n v="1.3746076159166201"/>
    <n v="-1"/>
    <x v="11"/>
    <x v="2"/>
    <x v="0"/>
  </r>
  <r>
    <n v="5079"/>
    <n v="6641"/>
    <m/>
    <x v="2"/>
    <n v="12"/>
    <n v="81"/>
    <n v="-1"/>
    <n v="324"/>
    <n v="-1"/>
    <n v="27.508595951183601"/>
    <n v="-1"/>
    <n v="42.300052575612199"/>
    <n v="-1"/>
    <n v="24.339811175588"/>
    <n v="-1"/>
    <n v="10.918790780012401"/>
    <n v="-1"/>
    <x v="11"/>
    <x v="3"/>
    <x v="0"/>
  </r>
  <r>
    <n v="5079"/>
    <n v="6642"/>
    <m/>
    <x v="2"/>
    <n v="12"/>
    <n v="493"/>
    <n v="-1"/>
    <n v="1972"/>
    <n v="-1"/>
    <n v="36.691307023315503"/>
    <n v="-1"/>
    <n v="44.535294963787301"/>
    <n v="-1"/>
    <n v="25.7282745743235"/>
    <n v="-1"/>
    <n v="1.8290970911642801"/>
    <n v="-1"/>
    <x v="11"/>
    <x v="4"/>
    <x v="0"/>
  </r>
  <r>
    <n v="5079"/>
    <n v="6644"/>
    <m/>
    <x v="2"/>
    <n v="12"/>
    <n v="951"/>
    <n v="-1"/>
    <n v="3804"/>
    <n v="-1"/>
    <n v="31.526532540128201"/>
    <n v="-1"/>
    <n v="105.53141511315199"/>
    <n v="-1"/>
    <n v="61.112433074858899"/>
    <n v="-1"/>
    <n v="0.94657350858240397"/>
    <n v="-1"/>
    <x v="11"/>
    <x v="19"/>
    <x v="0"/>
  </r>
  <r>
    <n v="5079"/>
    <n v="6645"/>
    <m/>
    <x v="2"/>
    <n v="12"/>
    <n v="499"/>
    <n v="-1"/>
    <n v="1996"/>
    <n v="-1"/>
    <n v="54.550622977638199"/>
    <n v="-1"/>
    <n v="34.444508048582399"/>
    <n v="-1"/>
    <n v="20.000827931338598"/>
    <n v="-1"/>
    <n v="1.7994826291689801"/>
    <n v="-1"/>
    <x v="11"/>
    <x v="21"/>
    <x v="0"/>
  </r>
  <r>
    <n v="5079"/>
    <n v="6646"/>
    <m/>
    <x v="2"/>
    <n v="12"/>
    <n v="665"/>
    <n v="-1"/>
    <n v="2660"/>
    <n v="-1"/>
    <n v="44.874533586824199"/>
    <n v="-1"/>
    <n v="55.429439904849801"/>
    <n v="-1"/>
    <n v="32.081152273896997"/>
    <n v="-1"/>
    <n v="1.3507911699303099"/>
    <n v="-1"/>
    <x v="11"/>
    <x v="18"/>
    <x v="0"/>
  </r>
  <r>
    <n v="5079"/>
    <n v="6647"/>
    <m/>
    <x v="2"/>
    <n v="12"/>
    <n v="284"/>
    <n v="-1"/>
    <n v="1136"/>
    <n v="-1"/>
    <n v="54.8059001862906"/>
    <n v="-1"/>
    <n v="20.8152967648615"/>
    <n v="-1"/>
    <n v="12.083603701067"/>
    <n v="-1"/>
    <n v="3.1534335003096898"/>
    <n v="-1"/>
    <x v="11"/>
    <x v="17"/>
    <x v="0"/>
  </r>
  <r>
    <n v="5079"/>
    <n v="6760"/>
    <m/>
    <x v="2"/>
    <n v="12"/>
    <n v="493"/>
    <n v="-1"/>
    <n v="1972"/>
    <n v="-1"/>
    <n v="11.3292836478841"/>
    <n v="-1"/>
    <n v="140.230127235118"/>
    <n v="-1"/>
    <n v="81.472239998162607"/>
    <n v="-1"/>
    <n v="1.8289458521475801"/>
    <n v="-1"/>
    <x v="11"/>
    <x v="16"/>
    <x v="0"/>
  </r>
  <r>
    <n v="5079"/>
    <n v="6761"/>
    <m/>
    <x v="2"/>
    <n v="12"/>
    <n v="1467"/>
    <n v="-1"/>
    <n v="5868"/>
    <n v="-1"/>
    <n v="30.748913219838101"/>
    <n v="-1"/>
    <n v="160.72018006335099"/>
    <n v="-1"/>
    <n v="93.192825837687394"/>
    <n v="-1"/>
    <n v="0.61565442198015397"/>
    <n v="-1"/>
    <x v="11"/>
    <x v="20"/>
    <x v="0"/>
  </r>
  <r>
    <n v="5079"/>
    <n v="6762"/>
    <m/>
    <x v="2"/>
    <n v="12"/>
    <n v="125"/>
    <n v="-1"/>
    <n v="500"/>
    <n v="-1"/>
    <n v="39.340152322767203"/>
    <n v="-1"/>
    <n v="12.8427482566123"/>
    <n v="-1"/>
    <n v="7.4347608753881502"/>
    <n v="-1"/>
    <n v="7.2294259169641801"/>
    <n v="-1"/>
    <x v="11"/>
    <x v="6"/>
    <x v="0"/>
  </r>
  <r>
    <n v="5079"/>
    <n v="6763"/>
    <m/>
    <x v="2"/>
    <n v="12"/>
    <n v="492"/>
    <n v="-1"/>
    <n v="1968"/>
    <n v="-1"/>
    <n v="36.987207874865703"/>
    <n v="-1"/>
    <n v="44.249736293523902"/>
    <n v="-1"/>
    <n v="25.567330484060101"/>
    <n v="-1"/>
    <n v="1.78580816942783"/>
    <n v="-1"/>
    <x v="11"/>
    <x v="7"/>
    <x v="0"/>
  </r>
  <r>
    <n v="5079"/>
    <n v="6764"/>
    <m/>
    <x v="2"/>
    <n v="12"/>
    <n v="124"/>
    <n v="-1"/>
    <n v="496"/>
    <n v="-1"/>
    <n v="38.833426828273602"/>
    <n v="-1"/>
    <n v="12.117762631753701"/>
    <n v="-1"/>
    <n v="7.0083440216322099"/>
    <n v="-1"/>
    <n v="7.2131243552580999"/>
    <n v="-1"/>
    <x v="11"/>
    <x v="8"/>
    <x v="0"/>
  </r>
  <r>
    <n v="5079"/>
    <n v="6765"/>
    <m/>
    <x v="2"/>
    <n v="12"/>
    <n v="85"/>
    <n v="-1"/>
    <n v="340"/>
    <n v="-1"/>
    <n v="22.331306423225701"/>
    <n v="-1"/>
    <n v="77.844602287400704"/>
    <n v="-1"/>
    <n v="44.839005159193398"/>
    <n v="-1"/>
    <n v="10.632275280759799"/>
    <n v="-1"/>
    <x v="11"/>
    <x v="9"/>
    <x v="0"/>
  </r>
  <r>
    <n v="5079"/>
    <n v="6767"/>
    <m/>
    <x v="2"/>
    <n v="12"/>
    <n v="78"/>
    <n v="-1"/>
    <n v="312"/>
    <n v="-1"/>
    <n v="44.465319835444397"/>
    <n v="-1"/>
    <n v="6.3554092594774998"/>
    <n v="-1"/>
    <n v="3.65486291214471"/>
    <n v="-1"/>
    <n v="11.3224755079252"/>
    <n v="-1"/>
    <x v="11"/>
    <x v="10"/>
    <x v="0"/>
  </r>
  <r>
    <n v="5079"/>
    <n v="6768"/>
    <m/>
    <x v="2"/>
    <n v="12"/>
    <n v="275"/>
    <n v="-1"/>
    <n v="1100"/>
    <n v="-1"/>
    <n v="34.882301737652597"/>
    <n v="-1"/>
    <n v="37.785695155112499"/>
    <n v="-1"/>
    <n v="21.8539519494215"/>
    <n v="-1"/>
    <n v="3.1868485999869698"/>
    <n v="-1"/>
    <x v="11"/>
    <x v="11"/>
    <x v="0"/>
  </r>
  <r>
    <n v="5079"/>
    <n v="6770"/>
    <m/>
    <x v="2"/>
    <n v="12"/>
    <n v="298"/>
    <n v="-1"/>
    <n v="1192"/>
    <n v="-1"/>
    <n v="5.3624224195861503"/>
    <n v="-1"/>
    <n v="165.280395539268"/>
    <n v="-1"/>
    <n v="96.186662207249697"/>
    <n v="-1"/>
    <n v="3.0095100601543501"/>
    <n v="-1"/>
    <x v="11"/>
    <x v="15"/>
    <x v="0"/>
  </r>
  <r>
    <n v="5079"/>
    <n v="6775"/>
    <m/>
    <x v="2"/>
    <n v="12"/>
    <n v="126"/>
    <n v="-1"/>
    <n v="504"/>
    <n v="-1"/>
    <n v="38.745723464416997"/>
    <n v="-1"/>
    <n v="13.1622436280143"/>
    <n v="-1"/>
    <n v="7.6468672226477503"/>
    <n v="-1"/>
    <n v="7.05407687786305"/>
    <n v="-1"/>
    <x v="11"/>
    <x v="12"/>
    <x v="0"/>
  </r>
  <r>
    <n v="5079"/>
    <n v="6776"/>
    <m/>
    <x v="2"/>
    <n v="12"/>
    <n v="123"/>
    <n v="-1"/>
    <n v="492"/>
    <n v="-1"/>
    <n v="38.838896904194002"/>
    <n v="-1"/>
    <n v="12.1518742450851"/>
    <n v="-1"/>
    <n v="7.0244826479466802"/>
    <n v="-1"/>
    <n v="7.2616843957361503"/>
    <n v="-1"/>
    <x v="11"/>
    <x v="13"/>
    <x v="0"/>
  </r>
  <r>
    <n v="5079"/>
    <n v="6777"/>
    <m/>
    <x v="2"/>
    <n v="12"/>
    <n v="260"/>
    <n v="-1"/>
    <n v="1040"/>
    <n v="-1"/>
    <n v="34.857266042088597"/>
    <n v="-1"/>
    <n v="34.739470898716"/>
    <n v="-1"/>
    <n v="20.0979858636138"/>
    <n v="-1"/>
    <n v="3.4703786500229898"/>
    <n v="-1"/>
    <x v="11"/>
    <x v="14"/>
    <x v="0"/>
  </r>
  <r>
    <n v="5079"/>
    <n v="2959"/>
    <m/>
    <x v="2"/>
    <n v="0"/>
    <n v="2674"/>
    <n v="-1"/>
    <n v="891.33333333333303"/>
    <n v="-1"/>
    <n v="46.432401064404701"/>
    <n v="-1"/>
    <n v="18.4936616631927"/>
    <n v="-1"/>
    <n v="15.7226439135439"/>
    <n v="-1"/>
    <n v="4.0057188260010603"/>
    <n v="-1"/>
    <x v="12"/>
    <x v="0"/>
    <x v="0"/>
  </r>
  <r>
    <n v="5079"/>
    <n v="3659"/>
    <m/>
    <x v="2"/>
    <n v="0"/>
    <n v="5996"/>
    <n v="-1"/>
    <n v="1998.6666666666699"/>
    <n v="-1"/>
    <n v="37.979141850467698"/>
    <n v="-1"/>
    <n v="41.230289913302897"/>
    <n v="-1"/>
    <n v="35.056329127086201"/>
    <n v="-1"/>
    <n v="1.79351268348632"/>
    <n v="-1"/>
    <x v="12"/>
    <x v="0"/>
    <x v="0"/>
  </r>
  <r>
    <n v="5079"/>
    <n v="3660"/>
    <m/>
    <x v="2"/>
    <n v="0"/>
    <n v="17530"/>
    <n v="-1"/>
    <n v="5843.3333333333303"/>
    <n v="-1"/>
    <n v="35.117320963845998"/>
    <n v="-1"/>
    <n v="108.50941463975801"/>
    <n v="-1"/>
    <n v="92.225076937835695"/>
    <n v="-1"/>
    <n v="0.616181800049865"/>
    <n v="-1"/>
    <x v="12"/>
    <x v="0"/>
    <x v="0"/>
  </r>
  <r>
    <n v="5079"/>
    <n v="4524"/>
    <m/>
    <x v="2"/>
    <n v="0"/>
    <n v="4785"/>
    <n v="-1"/>
    <n v="1595"/>
    <n v="-1"/>
    <n v="27.255295347065001"/>
    <n v="-1"/>
    <n v="81.561278060422396"/>
    <n v="-1"/>
    <n v="69.365956682227903"/>
    <n v="-1"/>
    <n v="2.2001460697956898"/>
    <n v="-1"/>
    <x v="12"/>
    <x v="0"/>
    <x v="0"/>
  </r>
  <r>
    <n v="5079"/>
    <n v="4949"/>
    <m/>
    <x v="2"/>
    <n v="0"/>
    <n v="4174"/>
    <n v="-1"/>
    <n v="1391.3333333333301"/>
    <n v="-1"/>
    <n v="30.3512295239276"/>
    <n v="-1"/>
    <n v="65.074609487245795"/>
    <n v="-1"/>
    <n v="55.3447902171945"/>
    <n v="-1"/>
    <n v="2.5822099861130301"/>
    <n v="-1"/>
    <x v="12"/>
    <x v="0"/>
    <x v="0"/>
  </r>
  <r>
    <n v="5079"/>
    <n v="4950"/>
    <m/>
    <x v="2"/>
    <n v="0"/>
    <n v="17471"/>
    <n v="-1"/>
    <n v="5823.6666666666697"/>
    <n v="-1"/>
    <n v="33.578790359047701"/>
    <n v="-1"/>
    <n v="109.224158392729"/>
    <n v="-1"/>
    <n v="92.834883400228094"/>
    <n v="-1"/>
    <n v="0.618279016285464"/>
    <n v="-1"/>
    <x v="12"/>
    <x v="0"/>
    <x v="0"/>
  </r>
  <r>
    <n v="5079"/>
    <n v="4951"/>
    <m/>
    <x v="2"/>
    <n v="0"/>
    <n v="17578"/>
    <n v="-1"/>
    <n v="5859.3333333333303"/>
    <n v="-1"/>
    <n v="34.771788872574"/>
    <n v="-1"/>
    <n v="106.17573533165201"/>
    <n v="-1"/>
    <n v="90.240159401504499"/>
    <n v="-1"/>
    <n v="0.61446628918657897"/>
    <n v="-1"/>
    <x v="12"/>
    <x v="0"/>
    <x v="0"/>
  </r>
  <r>
    <n v="5079"/>
    <n v="4953"/>
    <m/>
    <x v="2"/>
    <n v="0"/>
    <n v="2670"/>
    <n v="-1"/>
    <n v="890"/>
    <n v="-1"/>
    <n v="36.723767093341699"/>
    <n v="-1"/>
    <n v="21.805280466968298"/>
    <n v="-1"/>
    <n v="18.534910383816801"/>
    <n v="-1"/>
    <n v="3.8934075270752202"/>
    <n v="-1"/>
    <x v="12"/>
    <x v="0"/>
    <x v="0"/>
  </r>
  <r>
    <n v="5079"/>
    <n v="4954"/>
    <m/>
    <x v="2"/>
    <n v="0"/>
    <n v="1156"/>
    <n v="-1"/>
    <n v="385.33333333333297"/>
    <n v="-1"/>
    <n v="41.958750516850301"/>
    <n v="-1"/>
    <n v="9.8683689650745592"/>
    <n v="-1"/>
    <n v="9.2898409907105108"/>
    <n v="-1"/>
    <n v="8.9088749701151109"/>
    <n v="-1"/>
    <x v="12"/>
    <x v="0"/>
    <x v="0"/>
  </r>
  <r>
    <n v="5079"/>
    <n v="6357"/>
    <m/>
    <x v="2"/>
    <n v="0"/>
    <n v="2343"/>
    <n v="-1"/>
    <n v="781"/>
    <n v="-1"/>
    <n v="44.135367623841198"/>
    <n v="-1"/>
    <n v="16.943315843790401"/>
    <n v="-1"/>
    <n v="14.3907998180006"/>
    <n v="-1"/>
    <n v="4.5198969395040098"/>
    <n v="-1"/>
    <x v="12"/>
    <x v="0"/>
    <x v="0"/>
  </r>
  <r>
    <n v="5079"/>
    <n v="6368"/>
    <m/>
    <x v="2"/>
    <n v="0"/>
    <n v="5967"/>
    <n v="-1"/>
    <n v="1989"/>
    <n v="-1"/>
    <n v="31.743172955096899"/>
    <n v="-1"/>
    <n v="54.246706809718198"/>
    <n v="-1"/>
    <n v="46.1223679287137"/>
    <n v="-1"/>
    <n v="1.7931356420964299"/>
    <n v="-1"/>
    <x v="12"/>
    <x v="0"/>
    <x v="0"/>
  </r>
  <r>
    <n v="5079"/>
    <n v="6639"/>
    <m/>
    <x v="2"/>
    <n v="0"/>
    <n v="1318"/>
    <n v="-1"/>
    <n v="439.33333333333297"/>
    <n v="-1"/>
    <n v="39.396237897472197"/>
    <n v="-1"/>
    <n v="12.0874324504281"/>
    <n v="-1"/>
    <n v="6.9916136046904898"/>
    <n v="-1"/>
    <n v="8.2047660210129401"/>
    <n v="-1"/>
    <x v="12"/>
    <x v="1"/>
    <x v="0"/>
  </r>
  <r>
    <n v="5079"/>
    <n v="6640"/>
    <m/>
    <x v="2"/>
    <n v="0"/>
    <n v="8190"/>
    <n v="-1"/>
    <n v="2730"/>
    <n v="-1"/>
    <n v="25.514277008532801"/>
    <n v="-1"/>
    <n v="109.924844934031"/>
    <n v="-1"/>
    <n v="63.765299848079202"/>
    <n v="-1"/>
    <n v="1.31519675035071"/>
    <n v="-1"/>
    <x v="12"/>
    <x v="2"/>
    <x v="0"/>
  </r>
  <r>
    <n v="5079"/>
    <n v="6641"/>
    <m/>
    <x v="2"/>
    <n v="0"/>
    <n v="1153"/>
    <n v="-1"/>
    <n v="384.33333333333297"/>
    <n v="-1"/>
    <n v="29.186604825513101"/>
    <n v="-1"/>
    <n v="42.931636116877797"/>
    <n v="-1"/>
    <n v="24.9020665092611"/>
    <n v="-1"/>
    <n v="8.8756744751061607"/>
    <n v="-1"/>
    <x v="12"/>
    <x v="3"/>
    <x v="0"/>
  </r>
  <r>
    <n v="5079"/>
    <n v="6642"/>
    <m/>
    <x v="2"/>
    <n v="0"/>
    <n v="5980"/>
    <n v="-1"/>
    <n v="1993.3333333333301"/>
    <n v="-1"/>
    <n v="37.5601389626555"/>
    <n v="-1"/>
    <n v="44.967829019342801"/>
    <n v="-1"/>
    <n v="26.0917236756253"/>
    <n v="-1"/>
    <n v="1.80227888747661"/>
    <n v="-1"/>
    <x v="12"/>
    <x v="4"/>
    <x v="0"/>
  </r>
  <r>
    <n v="5079"/>
    <n v="6644"/>
    <m/>
    <x v="2"/>
    <n v="0"/>
    <n v="10817"/>
    <n v="-1"/>
    <n v="3605.6666666666702"/>
    <n v="-1"/>
    <n v="31.6200249058064"/>
    <n v="-1"/>
    <n v="95.615491470682002"/>
    <n v="-1"/>
    <n v="55.445681810602103"/>
    <n v="-1"/>
    <n v="0.99843913271000795"/>
    <n v="-1"/>
    <x v="12"/>
    <x v="19"/>
    <x v="0"/>
  </r>
  <r>
    <n v="5079"/>
    <n v="6645"/>
    <m/>
    <x v="2"/>
    <n v="0"/>
    <n v="6649"/>
    <n v="-1"/>
    <n v="2216.3333333333298"/>
    <n v="-1"/>
    <n v="53.7822493614566"/>
    <n v="-1"/>
    <n v="38.863561606616202"/>
    <n v="-1"/>
    <n v="22.5429789662671"/>
    <n v="-1"/>
    <n v="1.6167816191701001"/>
    <n v="-1"/>
    <x v="12"/>
    <x v="21"/>
    <x v="0"/>
  </r>
  <r>
    <n v="5079"/>
    <n v="6646"/>
    <m/>
    <x v="2"/>
    <n v="0"/>
    <n v="7574"/>
    <n v="-1"/>
    <n v="2524.6666666666702"/>
    <n v="-1"/>
    <n v="44.663139461897302"/>
    <n v="-1"/>
    <n v="53.436900704457003"/>
    <n v="-1"/>
    <n v="30.9744104374806"/>
    <n v="-1"/>
    <n v="1.4244864850844501"/>
    <n v="-1"/>
    <x v="12"/>
    <x v="18"/>
    <x v="0"/>
  </r>
  <r>
    <n v="5079"/>
    <n v="6647"/>
    <m/>
    <x v="2"/>
    <n v="0"/>
    <n v="3223"/>
    <n v="-1"/>
    <n v="1074.3333333333301"/>
    <n v="-1"/>
    <n v="54.718375198451199"/>
    <n v="-1"/>
    <n v="19.745359239975102"/>
    <n v="-1"/>
    <n v="11.460285493545101"/>
    <n v="-1"/>
    <n v="3.34496813784006"/>
    <n v="-1"/>
    <x v="12"/>
    <x v="17"/>
    <x v="0"/>
  </r>
  <r>
    <n v="5079"/>
    <n v="6760"/>
    <m/>
    <x v="2"/>
    <n v="0"/>
    <n v="5660"/>
    <n v="-1"/>
    <n v="1886.6666666666699"/>
    <n v="-1"/>
    <n v="16.350281448696599"/>
    <n v="-1"/>
    <n v="120.702794534937"/>
    <n v="-1"/>
    <n v="70.020618945201093"/>
    <n v="-1"/>
    <n v="1.90652536582735"/>
    <n v="-1"/>
    <x v="12"/>
    <x v="16"/>
    <x v="0"/>
  </r>
  <r>
    <n v="5079"/>
    <n v="6761"/>
    <m/>
    <x v="2"/>
    <n v="0"/>
    <n v="17539"/>
    <n v="-1"/>
    <n v="5846.3333333333303"/>
    <n v="-1"/>
    <n v="35.267191550410701"/>
    <n v="-1"/>
    <n v="140.36788331449401"/>
    <n v="-1"/>
    <n v="81.402615037837407"/>
    <n v="-1"/>
    <n v="0.61769858908927"/>
    <n v="-1"/>
    <x v="12"/>
    <x v="20"/>
    <x v="0"/>
  </r>
  <r>
    <n v="5079"/>
    <n v="6762"/>
    <m/>
    <x v="2"/>
    <n v="0"/>
    <n v="1318"/>
    <n v="-1"/>
    <n v="439.33333333333297"/>
    <n v="-1"/>
    <n v="39.396237897472197"/>
    <n v="-1"/>
    <n v="12.0874324504281"/>
    <n v="-1"/>
    <n v="6.9916136046904898"/>
    <n v="-1"/>
    <n v="8.2047660210129401"/>
    <n v="-1"/>
    <x v="12"/>
    <x v="6"/>
    <x v="0"/>
  </r>
  <r>
    <n v="5079"/>
    <n v="6763"/>
    <m/>
    <x v="2"/>
    <n v="0"/>
    <n v="6000"/>
    <n v="-1"/>
    <n v="2000"/>
    <n v="-1"/>
    <n v="37.353842219970304"/>
    <n v="-1"/>
    <n v="45.732569881539597"/>
    <n v="-1"/>
    <n v="26.5368474190896"/>
    <n v="-1"/>
    <n v="1.7673576758576099"/>
    <n v="-1"/>
    <x v="12"/>
    <x v="7"/>
    <x v="0"/>
  </r>
  <r>
    <n v="5079"/>
    <n v="6764"/>
    <m/>
    <x v="2"/>
    <n v="0"/>
    <n v="1201"/>
    <n v="-1"/>
    <n v="400.33333333333297"/>
    <n v="-1"/>
    <n v="38.697408617178702"/>
    <n v="-1"/>
    <n v="10.085985191757"/>
    <n v="-1"/>
    <n v="5.8314990643183497"/>
    <n v="-1"/>
    <n v="8.69913433265023"/>
    <n v="-1"/>
    <x v="12"/>
    <x v="8"/>
    <x v="0"/>
  </r>
  <r>
    <n v="5079"/>
    <n v="6765"/>
    <m/>
    <x v="2"/>
    <n v="0"/>
    <n v="814"/>
    <n v="-1"/>
    <n v="271.33333333333297"/>
    <n v="-1"/>
    <n v="22.579405950789901"/>
    <n v="-1"/>
    <n v="65.319982374817897"/>
    <n v="-1"/>
    <n v="37.806589257939002"/>
    <n v="-1"/>
    <n v="12.4080294187505"/>
    <n v="-1"/>
    <x v="12"/>
    <x v="9"/>
    <x v="0"/>
  </r>
  <r>
    <n v="5079"/>
    <n v="6767"/>
    <m/>
    <x v="2"/>
    <n v="0"/>
    <n v="1154"/>
    <n v="-1"/>
    <n v="384.66666666666703"/>
    <n v="-1"/>
    <n v="45.780923033685198"/>
    <n v="-1"/>
    <n v="8.2533779670348792"/>
    <n v="-1"/>
    <n v="4.7868698078595502"/>
    <n v="-1"/>
    <n v="8.9090078688374295"/>
    <n v="-1"/>
    <x v="12"/>
    <x v="10"/>
    <x v="0"/>
  </r>
  <r>
    <n v="5079"/>
    <n v="6768"/>
    <m/>
    <x v="2"/>
    <n v="0"/>
    <n v="2674"/>
    <n v="-1"/>
    <n v="891.33333333333303"/>
    <n v="-1"/>
    <n v="35.371687202496403"/>
    <n v="-1"/>
    <n v="29.648265692319701"/>
    <n v="-1"/>
    <n v="17.195988960865002"/>
    <n v="-1"/>
    <n v="3.8871581587453901"/>
    <n v="-1"/>
    <x v="12"/>
    <x v="11"/>
    <x v="0"/>
  </r>
  <r>
    <n v="5079"/>
    <n v="6770"/>
    <m/>
    <x v="2"/>
    <n v="0"/>
    <n v="4359"/>
    <n v="-1"/>
    <n v="1453"/>
    <n v="-1"/>
    <n v="30.075285559897601"/>
    <n v="-1"/>
    <n v="94.137051750794797"/>
    <n v="-1"/>
    <n v="54.641611084634498"/>
    <n v="-1"/>
    <n v="2.4743237279344701"/>
    <n v="-1"/>
    <x v="12"/>
    <x v="15"/>
    <x v="0"/>
  </r>
  <r>
    <n v="5079"/>
    <n v="6775"/>
    <m/>
    <x v="2"/>
    <n v="0"/>
    <n v="1172"/>
    <n v="-1"/>
    <n v="390.66666666666703"/>
    <n v="-1"/>
    <n v="38.509011298186003"/>
    <n v="-1"/>
    <n v="10.678008724831001"/>
    <n v="-1"/>
    <n v="6.2062956670549303"/>
    <n v="-1"/>
    <n v="9.1842836932884708"/>
    <n v="-1"/>
    <x v="12"/>
    <x v="12"/>
    <x v="0"/>
  </r>
  <r>
    <n v="5079"/>
    <n v="6776"/>
    <m/>
    <x v="2"/>
    <n v="0"/>
    <n v="1200"/>
    <n v="-1"/>
    <n v="400"/>
    <n v="-1"/>
    <n v="38.731975900706097"/>
    <n v="-1"/>
    <n v="10.090993922425101"/>
    <n v="-1"/>
    <n v="5.8340116443555399"/>
    <n v="-1"/>
    <n v="8.7056023025426601"/>
    <n v="-1"/>
    <x v="12"/>
    <x v="13"/>
    <x v="0"/>
  </r>
  <r>
    <n v="5079"/>
    <n v="6777"/>
    <m/>
    <x v="2"/>
    <n v="0"/>
    <n v="2653"/>
    <n v="-1"/>
    <n v="884.33333333333303"/>
    <n v="-1"/>
    <n v="37.004217434530602"/>
    <n v="-1"/>
    <n v="23.594966843815001"/>
    <n v="-1"/>
    <n v="13.6852791191851"/>
    <n v="-1"/>
    <n v="3.98041481325351"/>
    <n v="-1"/>
    <x v="12"/>
    <x v="14"/>
    <x v="0"/>
  </r>
  <r>
    <n v="5083"/>
    <n v="2959"/>
    <m/>
    <x v="2"/>
    <n v="1"/>
    <n v="219"/>
    <n v="-1"/>
    <n v="876"/>
    <n v="-1"/>
    <n v="47.225586102841902"/>
    <n v="-1"/>
    <n v="17.3262737948323"/>
    <n v="-1"/>
    <n v="14.7371223913614"/>
    <n v="-1"/>
    <n v="4.0877974766515797"/>
    <n v="-1"/>
    <x v="0"/>
    <x v="0"/>
    <x v="0"/>
  </r>
  <r>
    <n v="5083"/>
    <n v="3659"/>
    <m/>
    <x v="2"/>
    <n v="1"/>
    <n v="393"/>
    <n v="-1"/>
    <n v="1572"/>
    <n v="-1"/>
    <n v="38.372486963885599"/>
    <n v="-1"/>
    <n v="32.572661025222303"/>
    <n v="-1"/>
    <n v="27.729645350361999"/>
    <n v="-1"/>
    <n v="2.1556458054279402"/>
    <n v="-1"/>
    <x v="0"/>
    <x v="0"/>
    <x v="0"/>
  </r>
  <r>
    <n v="5083"/>
    <n v="3660"/>
    <m/>
    <x v="2"/>
    <n v="1"/>
    <n v="1218"/>
    <n v="-1"/>
    <n v="4872"/>
    <n v="-1"/>
    <n v="49.3458110463922"/>
    <n v="-1"/>
    <n v="71.591921831459302"/>
    <n v="-1"/>
    <n v="60.911174287560897"/>
    <n v="-1"/>
    <n v="0.73900316028212698"/>
    <n v="-1"/>
    <x v="0"/>
    <x v="0"/>
    <x v="0"/>
  </r>
  <r>
    <n v="5083"/>
    <n v="4524"/>
    <m/>
    <x v="2"/>
    <n v="1"/>
    <n v="355"/>
    <n v="-1"/>
    <n v="1420"/>
    <n v="-1"/>
    <n v="27.221092910586101"/>
    <n v="-1"/>
    <n v="78.631953381342697"/>
    <n v="-1"/>
    <n v="66.926996906174793"/>
    <n v="-1"/>
    <n v="2.4589914739646201"/>
    <n v="-1"/>
    <x v="0"/>
    <x v="0"/>
    <x v="0"/>
  </r>
  <r>
    <n v="5083"/>
    <n v="4949"/>
    <m/>
    <x v="2"/>
    <n v="1"/>
    <n v="426"/>
    <n v="-1"/>
    <n v="1704"/>
    <n v="-1"/>
    <n v="49.830160707538298"/>
    <n v="-1"/>
    <n v="31.9968015710167"/>
    <n v="-1"/>
    <n v="27.218219747244898"/>
    <n v="-1"/>
    <n v="2.1140459008180001"/>
    <n v="-1"/>
    <x v="0"/>
    <x v="0"/>
    <x v="0"/>
  </r>
  <r>
    <n v="5083"/>
    <n v="4950"/>
    <m/>
    <x v="2"/>
    <n v="1"/>
    <n v="1204"/>
    <n v="-1"/>
    <n v="4816"/>
    <n v="-1"/>
    <n v="49.055848530180697"/>
    <n v="-1"/>
    <n v="70.222706963987406"/>
    <n v="-1"/>
    <n v="59.728418233355001"/>
    <n v="-1"/>
    <n v="0.74617482639726895"/>
    <n v="-1"/>
    <x v="0"/>
    <x v="0"/>
    <x v="0"/>
  </r>
  <r>
    <n v="5083"/>
    <n v="4951"/>
    <m/>
    <x v="2"/>
    <n v="1"/>
    <n v="1230"/>
    <n v="-1"/>
    <n v="4920"/>
    <n v="-1"/>
    <n v="47.721876880508603"/>
    <n v="-1"/>
    <n v="78.0325019912692"/>
    <n v="-1"/>
    <n v="66.391051495176299"/>
    <n v="-1"/>
    <n v="0.73185337510510995"/>
    <n v="-1"/>
    <x v="0"/>
    <x v="0"/>
    <x v="0"/>
  </r>
  <r>
    <n v="5083"/>
    <n v="4953"/>
    <m/>
    <x v="2"/>
    <n v="1"/>
    <n v="111"/>
    <n v="-1"/>
    <n v="444"/>
    <n v="-1"/>
    <n v="38.6118410507192"/>
    <n v="-1"/>
    <n v="10.450256644183099"/>
    <n v="-1"/>
    <n v="8.8562272919737701"/>
    <n v="-1"/>
    <n v="7.3062794928777404"/>
    <n v="-1"/>
    <x v="0"/>
    <x v="0"/>
    <x v="0"/>
  </r>
  <r>
    <n v="5083"/>
    <n v="4954"/>
    <m/>
    <x v="2"/>
    <n v="1"/>
    <n v="122"/>
    <n v="-1"/>
    <n v="488"/>
    <n v="-1"/>
    <n v="40.904209982694297"/>
    <n v="-1"/>
    <n v="13.651121690439"/>
    <n v="-1"/>
    <n v="12.8363030962973"/>
    <n v="-1"/>
    <n v="7.2036543588590201"/>
    <n v="-1"/>
    <x v="0"/>
    <x v="0"/>
    <x v="0"/>
  </r>
  <r>
    <n v="5083"/>
    <n v="6357"/>
    <m/>
    <x v="2"/>
    <n v="1"/>
    <n v="215"/>
    <n v="-1"/>
    <n v="860"/>
    <n v="-1"/>
    <n v="43.898108718376797"/>
    <n v="-1"/>
    <n v="18.567629223564602"/>
    <n v="-1"/>
    <n v="15.7566134654035"/>
    <n v="-1"/>
    <n v="3.9410434174008402"/>
    <n v="-1"/>
    <x v="0"/>
    <x v="0"/>
    <x v="0"/>
  </r>
  <r>
    <n v="5083"/>
    <n v="6368"/>
    <m/>
    <x v="2"/>
    <n v="1"/>
    <n v="362"/>
    <n v="-1"/>
    <n v="1448"/>
    <n v="-1"/>
    <n v="32.065416384584701"/>
    <n v="-1"/>
    <n v="39.654576205157603"/>
    <n v="-1"/>
    <n v="33.782939399585999"/>
    <n v="-1"/>
    <n v="2.4451352587351698"/>
    <n v="-1"/>
    <x v="0"/>
    <x v="0"/>
    <x v="0"/>
  </r>
  <r>
    <n v="5083"/>
    <n v="6639"/>
    <m/>
    <x v="2"/>
    <n v="1"/>
    <n v="62"/>
    <n v="-1"/>
    <n v="248"/>
    <n v="-1"/>
    <n v="38.384054983041104"/>
    <n v="-1"/>
    <n v="6.5305374497504696"/>
    <n v="-1"/>
    <n v="3.8054224401899002"/>
    <n v="-1"/>
    <n v="14.371165234650199"/>
    <n v="-1"/>
    <x v="0"/>
    <x v="1"/>
    <x v="0"/>
  </r>
  <r>
    <n v="5083"/>
    <n v="6640"/>
    <m/>
    <x v="2"/>
    <n v="1"/>
    <n v="547"/>
    <n v="-1"/>
    <n v="2188"/>
    <n v="-1"/>
    <n v="42.731401643091601"/>
    <n v="-1"/>
    <n v="46.091844778854302"/>
    <n v="-1"/>
    <n v="26.766081486037699"/>
    <n v="-1"/>
    <n v="1.63243815153966"/>
    <n v="-1"/>
    <x v="0"/>
    <x v="2"/>
    <x v="0"/>
  </r>
  <r>
    <n v="5083"/>
    <n v="6641"/>
    <m/>
    <x v="2"/>
    <n v="1"/>
    <n v="119"/>
    <n v="-1"/>
    <n v="476"/>
    <n v="-1"/>
    <n v="27.3626729249068"/>
    <n v="-1"/>
    <n v="47.191099627139501"/>
    <n v="-1"/>
    <n v="27.296775555916899"/>
    <n v="-1"/>
    <n v="7.2293536635016"/>
    <n v="-1"/>
    <x v="0"/>
    <x v="3"/>
    <x v="0"/>
  </r>
  <r>
    <n v="5083"/>
    <n v="6642"/>
    <m/>
    <x v="2"/>
    <n v="1"/>
    <n v="382"/>
    <n v="-1"/>
    <n v="1528"/>
    <n v="-1"/>
    <n v="38.037336655757699"/>
    <n v="-1"/>
    <n v="33.752156766183901"/>
    <n v="-1"/>
    <n v="19.631052462133901"/>
    <n v="-1"/>
    <n v="2.19120890660504"/>
    <n v="-1"/>
    <x v="0"/>
    <x v="4"/>
    <x v="0"/>
  </r>
  <r>
    <n v="5083"/>
    <n v="6644"/>
    <m/>
    <x v="2"/>
    <n v="1"/>
    <n v="756"/>
    <n v="-1"/>
    <n v="3024"/>
    <n v="-1"/>
    <n v="34.0875284624343"/>
    <n v="-1"/>
    <n v="75.875082407250702"/>
    <n v="-1"/>
    <n v="44.068354174876397"/>
    <n v="-1"/>
    <n v="1.1871058527490499"/>
    <n v="-1"/>
    <x v="0"/>
    <x v="19"/>
    <x v="0"/>
  </r>
  <r>
    <n v="5083"/>
    <n v="6645"/>
    <m/>
    <x v="2"/>
    <n v="1"/>
    <n v="425"/>
    <n v="-1"/>
    <n v="1700"/>
    <n v="-1"/>
    <n v="53.8651424421695"/>
    <n v="-1"/>
    <n v="29.072373679775499"/>
    <n v="-1"/>
    <n v="16.853134084272298"/>
    <n v="-1"/>
    <n v="2.1173051637647999"/>
    <n v="-1"/>
    <x v="0"/>
    <x v="21"/>
    <x v="0"/>
  </r>
  <r>
    <n v="5083"/>
    <n v="6646"/>
    <m/>
    <x v="2"/>
    <n v="1"/>
    <n v="540"/>
    <n v="-1"/>
    <n v="2160"/>
    <n v="-1"/>
    <n v="44.717793920094998"/>
    <n v="-1"/>
    <n v="45.973049024468501"/>
    <n v="-1"/>
    <n v="26.7060520627324"/>
    <n v="-1"/>
    <n v="1.6612469219785699"/>
    <n v="-1"/>
    <x v="0"/>
    <x v="18"/>
    <x v="0"/>
  </r>
  <r>
    <n v="5083"/>
    <n v="6647"/>
    <m/>
    <x v="2"/>
    <n v="1"/>
    <n v="211"/>
    <n v="-1"/>
    <n v="844"/>
    <n v="-1"/>
    <n v="55.7524957021893"/>
    <n v="-1"/>
    <n v="14.9505284505071"/>
    <n v="-1"/>
    <n v="8.7025939202036895"/>
    <n v="-1"/>
    <n v="4.2678606191266697"/>
    <n v="-1"/>
    <x v="0"/>
    <x v="17"/>
    <x v="0"/>
  </r>
  <r>
    <n v="5083"/>
    <n v="6760"/>
    <m/>
    <x v="2"/>
    <n v="1"/>
    <n v="570"/>
    <n v="-1"/>
    <n v="2280"/>
    <n v="-1"/>
    <n v="45.604607722370503"/>
    <n v="-1"/>
    <n v="45.646102209636403"/>
    <n v="-1"/>
    <n v="26.574933876230599"/>
    <n v="-1"/>
    <n v="1.5793585822751699"/>
    <n v="-1"/>
    <x v="0"/>
    <x v="16"/>
    <x v="0"/>
  </r>
  <r>
    <n v="5083"/>
    <n v="6761"/>
    <m/>
    <x v="2"/>
    <n v="1"/>
    <n v="1218"/>
    <n v="-1"/>
    <n v="4872"/>
    <n v="-1"/>
    <n v="49.172358063024497"/>
    <n v="-1"/>
    <n v="82.208746826050302"/>
    <n v="-1"/>
    <n v="47.7464081882584"/>
    <n v="-1"/>
    <n v="0.74000727978897796"/>
    <n v="-1"/>
    <x v="0"/>
    <x v="20"/>
    <x v="0"/>
  </r>
  <r>
    <n v="5083"/>
    <n v="6762"/>
    <m/>
    <x v="2"/>
    <n v="1"/>
    <n v="62"/>
    <n v="-1"/>
    <n v="248"/>
    <n v="-1"/>
    <n v="38.384054983041104"/>
    <n v="-1"/>
    <n v="6.5305374497504696"/>
    <n v="-1"/>
    <n v="3.8054224401899002"/>
    <n v="-1"/>
    <n v="14.371165234650199"/>
    <n v="-1"/>
    <x v="0"/>
    <x v="6"/>
    <x v="0"/>
  </r>
  <r>
    <n v="5083"/>
    <n v="6763"/>
    <m/>
    <x v="2"/>
    <n v="1"/>
    <n v="410"/>
    <n v="-1"/>
    <n v="1640"/>
    <n v="-1"/>
    <n v="37.6929110189337"/>
    <n v="-1"/>
    <n v="37.255350944931003"/>
    <n v="-1"/>
    <n v="21.648021357266501"/>
    <n v="-1"/>
    <n v="2.12995280991808"/>
    <n v="-1"/>
    <x v="0"/>
    <x v="7"/>
    <x v="0"/>
  </r>
  <r>
    <n v="5083"/>
    <n v="6764"/>
    <m/>
    <x v="2"/>
    <n v="1"/>
    <n v="98"/>
    <n v="-1"/>
    <n v="392"/>
    <n v="-1"/>
    <n v="39.064927360481903"/>
    <n v="-1"/>
    <n v="9.5280766990094907"/>
    <n v="-1"/>
    <n v="5.5086071391021303"/>
    <n v="-1"/>
    <n v="8.20229894584328"/>
    <n v="-1"/>
    <x v="0"/>
    <x v="8"/>
    <x v="0"/>
  </r>
  <r>
    <n v="5083"/>
    <n v="6765"/>
    <m/>
    <x v="2"/>
    <n v="1"/>
    <n v="61"/>
    <n v="-1"/>
    <n v="244"/>
    <n v="-1"/>
    <n v="21.9385694153972"/>
    <n v="-1"/>
    <n v="51.695841982044897"/>
    <n v="-1"/>
    <n v="29.753602495371801"/>
    <n v="-1"/>
    <n v="13.5467570593296"/>
    <n v="-1"/>
    <x v="0"/>
    <x v="9"/>
    <x v="0"/>
  </r>
  <r>
    <n v="5083"/>
    <n v="6767"/>
    <m/>
    <x v="2"/>
    <n v="1"/>
    <n v="132"/>
    <n v="-1"/>
    <n v="528"/>
    <n v="-1"/>
    <n v="46.294335856305402"/>
    <n v="-1"/>
    <n v="10.679750692789399"/>
    <n v="-1"/>
    <n v="6.1988055374262396"/>
    <n v="-1"/>
    <n v="6.8510382444152498"/>
    <n v="-1"/>
    <x v="0"/>
    <x v="10"/>
    <x v="0"/>
  </r>
  <r>
    <n v="5083"/>
    <n v="6768"/>
    <m/>
    <x v="2"/>
    <n v="1"/>
    <n v="112"/>
    <n v="-1"/>
    <n v="448"/>
    <n v="-1"/>
    <n v="38.744744097563697"/>
    <n v="-1"/>
    <n v="10.4579791488762"/>
    <n v="-1"/>
    <n v="6.0400533091010802"/>
    <n v="-1"/>
    <n v="7.7175091005227401"/>
    <n v="-1"/>
    <x v="0"/>
    <x v="11"/>
    <x v="0"/>
  </r>
  <r>
    <n v="5083"/>
    <n v="6770"/>
    <m/>
    <x v="2"/>
    <n v="1"/>
    <n v="442"/>
    <n v="-1"/>
    <n v="1768"/>
    <n v="-1"/>
    <n v="52.969563598343001"/>
    <n v="-1"/>
    <n v="31.019969561727901"/>
    <n v="-1"/>
    <n v="18.012780228438299"/>
    <n v="-1"/>
    <n v="2.03822644067853"/>
    <n v="-1"/>
    <x v="0"/>
    <x v="15"/>
    <x v="0"/>
  </r>
  <r>
    <n v="5083"/>
    <n v="6775"/>
    <m/>
    <x v="2"/>
    <n v="1"/>
    <n v="80"/>
    <n v="-1"/>
    <n v="320"/>
    <n v="-1"/>
    <n v="38.773490716317703"/>
    <n v="-1"/>
    <n v="8.3488567051220599"/>
    <n v="-1"/>
    <n v="4.8424481232524004"/>
    <n v="-1"/>
    <n v="11.101126827066899"/>
    <n v="-1"/>
    <x v="0"/>
    <x v="12"/>
    <x v="0"/>
  </r>
  <r>
    <n v="5083"/>
    <n v="6776"/>
    <m/>
    <x v="2"/>
    <n v="1"/>
    <n v="98"/>
    <n v="-1"/>
    <n v="392"/>
    <n v="-1"/>
    <n v="39.073960863799499"/>
    <n v="-1"/>
    <n v="9.5496198773941092"/>
    <n v="-1"/>
    <n v="5.5210622137197403"/>
    <n v="-1"/>
    <n v="8.2039970863093092"/>
    <n v="-1"/>
    <x v="0"/>
    <x v="13"/>
    <x v="0"/>
  </r>
  <r>
    <n v="5083"/>
    <n v="6777"/>
    <m/>
    <x v="2"/>
    <n v="1"/>
    <n v="114"/>
    <n v="-1"/>
    <n v="456"/>
    <n v="-1"/>
    <n v="38.107972410949998"/>
    <n v="-1"/>
    <n v="11.5098147294773"/>
    <n v="-1"/>
    <n v="6.6496162450723801"/>
    <n v="-1"/>
    <n v="7.8134982431850197"/>
    <n v="-1"/>
    <x v="0"/>
    <x v="14"/>
    <x v="0"/>
  </r>
  <r>
    <n v="5083"/>
    <n v="2959"/>
    <m/>
    <x v="2"/>
    <n v="2"/>
    <n v="221"/>
    <n v="-1"/>
    <n v="884"/>
    <n v="-1"/>
    <n v="46.796818748969201"/>
    <n v="-1"/>
    <n v="17.8252694732968"/>
    <n v="-1"/>
    <n v="15.205337866910901"/>
    <n v="-1"/>
    <n v="4.0684062516819397"/>
    <n v="-1"/>
    <x v="1"/>
    <x v="0"/>
    <x v="0"/>
  </r>
  <r>
    <n v="5083"/>
    <n v="3659"/>
    <m/>
    <x v="2"/>
    <n v="2"/>
    <n v="527"/>
    <n v="-1"/>
    <n v="2108"/>
    <n v="-1"/>
    <n v="37.815890491624899"/>
    <n v="-1"/>
    <n v="44.952406113365299"/>
    <n v="-1"/>
    <n v="38.082008507546902"/>
    <n v="-1"/>
    <n v="1.7088105891838099"/>
    <n v="-1"/>
    <x v="1"/>
    <x v="0"/>
    <x v="0"/>
  </r>
  <r>
    <n v="5083"/>
    <n v="3660"/>
    <m/>
    <x v="2"/>
    <n v="2"/>
    <n v="1471"/>
    <n v="-1"/>
    <n v="5884"/>
    <n v="-1"/>
    <n v="45.657616387610403"/>
    <n v="-1"/>
    <n v="87.115716966608005"/>
    <n v="-1"/>
    <n v="74.074510043809397"/>
    <n v="-1"/>
    <n v="0.61159970672568698"/>
    <n v="-1"/>
    <x v="1"/>
    <x v="0"/>
    <x v="0"/>
  </r>
  <r>
    <n v="5083"/>
    <n v="4524"/>
    <m/>
    <x v="2"/>
    <n v="2"/>
    <n v="412"/>
    <n v="-1"/>
    <n v="1648"/>
    <n v="-1"/>
    <n v="26.604694938240101"/>
    <n v="-1"/>
    <n v="79.865143494651804"/>
    <n v="-1"/>
    <n v="67.611942737627899"/>
    <n v="-1"/>
    <n v="2.1319271289544601"/>
    <n v="-1"/>
    <x v="1"/>
    <x v="0"/>
    <x v="0"/>
  </r>
  <r>
    <n v="5083"/>
    <n v="4949"/>
    <m/>
    <x v="2"/>
    <n v="2"/>
    <n v="392"/>
    <n v="-1"/>
    <n v="1568"/>
    <n v="-1"/>
    <n v="49.108622121775802"/>
    <n v="-1"/>
    <n v="30.687772118804801"/>
    <n v="-1"/>
    <n v="26.0744201547564"/>
    <n v="-1"/>
    <n v="2.2952161786013199"/>
    <n v="-1"/>
    <x v="1"/>
    <x v="0"/>
    <x v="0"/>
  </r>
  <r>
    <n v="5083"/>
    <n v="4950"/>
    <m/>
    <x v="2"/>
    <n v="2"/>
    <n v="1451"/>
    <n v="-1"/>
    <n v="5804"/>
    <n v="-1"/>
    <n v="45.118444686602601"/>
    <n v="-1"/>
    <n v="85.940868193600807"/>
    <n v="-1"/>
    <n v="73.093836586211395"/>
    <n v="-1"/>
    <n v="0.61902096276017204"/>
    <n v="-1"/>
    <x v="1"/>
    <x v="0"/>
    <x v="0"/>
  </r>
  <r>
    <n v="5083"/>
    <n v="4951"/>
    <m/>
    <x v="2"/>
    <n v="2"/>
    <n v="1463"/>
    <n v="-1"/>
    <n v="5852"/>
    <n v="-1"/>
    <n v="41.709534313038098"/>
    <n v="-1"/>
    <n v="94.487346004421298"/>
    <n v="-1"/>
    <n v="80.352890906435206"/>
    <n v="-1"/>
    <n v="0.61546389977056304"/>
    <n v="-1"/>
    <x v="1"/>
    <x v="0"/>
    <x v="0"/>
  </r>
  <r>
    <n v="5083"/>
    <n v="4953"/>
    <m/>
    <x v="2"/>
    <n v="2"/>
    <n v="243"/>
    <n v="-1"/>
    <n v="972"/>
    <n v="-1"/>
    <n v="36.8131579108558"/>
    <n v="-1"/>
    <n v="22.524196784464799"/>
    <n v="-1"/>
    <n v="19.171086501161501"/>
    <n v="-1"/>
    <n v="3.7089139372378299"/>
    <n v="-1"/>
    <x v="1"/>
    <x v="0"/>
    <x v="0"/>
  </r>
  <r>
    <n v="5083"/>
    <n v="4954"/>
    <m/>
    <x v="2"/>
    <n v="2"/>
    <n v="141"/>
    <n v="-1"/>
    <n v="564"/>
    <n v="-1"/>
    <n v="40.407174895418997"/>
    <n v="-1"/>
    <n v="15.042665952911801"/>
    <n v="-1"/>
    <n v="14.1614592318364"/>
    <n v="-1"/>
    <n v="6.4109066200022502"/>
    <n v="-1"/>
    <x v="1"/>
    <x v="0"/>
    <x v="0"/>
  </r>
  <r>
    <n v="5083"/>
    <n v="6357"/>
    <m/>
    <x v="2"/>
    <n v="2"/>
    <n v="223"/>
    <n v="-1"/>
    <n v="892"/>
    <n v="-1"/>
    <n v="44.255109392428203"/>
    <n v="-1"/>
    <n v="19.194629263873502"/>
    <n v="-1"/>
    <n v="16.332570476780699"/>
    <n v="-1"/>
    <n v="4.0356085280661897"/>
    <n v="-1"/>
    <x v="1"/>
    <x v="0"/>
    <x v="0"/>
  </r>
  <r>
    <n v="5083"/>
    <n v="6368"/>
    <m/>
    <x v="2"/>
    <n v="2"/>
    <n v="527"/>
    <n v="-1"/>
    <n v="2108"/>
    <n v="-1"/>
    <n v="31.322481805718098"/>
    <n v="-1"/>
    <n v="58.5718464400532"/>
    <n v="-1"/>
    <n v="49.654132313946199"/>
    <n v="-1"/>
    <n v="1.69006162947191"/>
    <n v="-1"/>
    <x v="1"/>
    <x v="0"/>
    <x v="0"/>
  </r>
  <r>
    <n v="5083"/>
    <n v="6639"/>
    <m/>
    <x v="2"/>
    <n v="2"/>
    <n v="79"/>
    <n v="-1"/>
    <n v="316"/>
    <n v="-1"/>
    <n v="39.308594927184501"/>
    <n v="-1"/>
    <n v="8.1476713028341408"/>
    <n v="-1"/>
    <n v="4.7304816983915696"/>
    <n v="-1"/>
    <n v="11.052423424663999"/>
    <n v="-1"/>
    <x v="1"/>
    <x v="1"/>
    <x v="0"/>
  </r>
  <r>
    <n v="5083"/>
    <n v="6640"/>
    <m/>
    <x v="2"/>
    <n v="2"/>
    <n v="750"/>
    <n v="-1"/>
    <n v="3000"/>
    <n v="-1"/>
    <n v="38.315032786607297"/>
    <n v="-1"/>
    <n v="72.468486612659703"/>
    <n v="-1"/>
    <n v="41.948543491352801"/>
    <n v="-1"/>
    <n v="1.2001801746713501"/>
    <n v="-1"/>
    <x v="1"/>
    <x v="2"/>
    <x v="0"/>
  </r>
  <r>
    <n v="5083"/>
    <n v="6641"/>
    <m/>
    <x v="2"/>
    <n v="2"/>
    <n v="132"/>
    <n v="-1"/>
    <n v="528"/>
    <n v="-1"/>
    <n v="32.282143934355702"/>
    <n v="-1"/>
    <n v="48.1658072399049"/>
    <n v="-1"/>
    <n v="27.8944002052503"/>
    <n v="-1"/>
    <n v="6.8032270546205398"/>
    <n v="-1"/>
    <x v="1"/>
    <x v="3"/>
    <x v="0"/>
  </r>
  <r>
    <n v="5083"/>
    <n v="6642"/>
    <m/>
    <x v="2"/>
    <n v="2"/>
    <n v="520"/>
    <n v="-1"/>
    <n v="2080"/>
    <n v="-1"/>
    <n v="37.581099018429299"/>
    <n v="-1"/>
    <n v="45.570646220986298"/>
    <n v="-1"/>
    <n v="26.325310053778399"/>
    <n v="-1"/>
    <n v="1.7312732265317701"/>
    <n v="-1"/>
    <x v="1"/>
    <x v="4"/>
    <x v="0"/>
  </r>
  <r>
    <n v="5083"/>
    <n v="6644"/>
    <m/>
    <x v="2"/>
    <n v="2"/>
    <n v="841"/>
    <n v="-1"/>
    <n v="3364"/>
    <n v="-1"/>
    <n v="32.133019010948502"/>
    <n v="-1"/>
    <n v="86.529924095284699"/>
    <n v="-1"/>
    <n v="50.200399239788702"/>
    <n v="-1"/>
    <n v="1.0673405718581801"/>
    <n v="-1"/>
    <x v="1"/>
    <x v="19"/>
    <x v="0"/>
  </r>
  <r>
    <n v="5083"/>
    <n v="6645"/>
    <m/>
    <x v="2"/>
    <n v="2"/>
    <n v="584"/>
    <n v="-1"/>
    <n v="2336"/>
    <n v="-1"/>
    <n v="53.234465383361297"/>
    <n v="-1"/>
    <n v="40.750286186080601"/>
    <n v="-1"/>
    <n v="23.715270769824699"/>
    <n v="-1"/>
    <n v="1.5349311222822799"/>
    <n v="-1"/>
    <x v="1"/>
    <x v="21"/>
    <x v="0"/>
  </r>
  <r>
    <n v="5083"/>
    <n v="6646"/>
    <m/>
    <x v="2"/>
    <n v="2"/>
    <n v="585"/>
    <n v="-1"/>
    <n v="2340"/>
    <n v="-1"/>
    <n v="44.647516028372102"/>
    <n v="-1"/>
    <n v="48.935468859031701"/>
    <n v="-1"/>
    <n v="28.357093031395198"/>
    <n v="-1"/>
    <n v="1.53666946903368"/>
    <n v="-1"/>
    <x v="1"/>
    <x v="18"/>
    <x v="0"/>
  </r>
  <r>
    <n v="5083"/>
    <n v="6647"/>
    <m/>
    <x v="2"/>
    <n v="2"/>
    <n v="250"/>
    <n v="-1"/>
    <n v="1000"/>
    <n v="-1"/>
    <n v="55.041930774030099"/>
    <n v="-1"/>
    <n v="18.187255532787798"/>
    <n v="-1"/>
    <n v="10.5597655243544"/>
    <n v="-1"/>
    <n v="3.6019450339130001"/>
    <n v="-1"/>
    <x v="1"/>
    <x v="17"/>
    <x v="0"/>
  </r>
  <r>
    <n v="5083"/>
    <n v="6760"/>
    <m/>
    <x v="2"/>
    <n v="2"/>
    <n v="448"/>
    <n v="-1"/>
    <n v="1792"/>
    <n v="-1"/>
    <n v="26.362698181377699"/>
    <n v="-1"/>
    <n v="85.653270946850597"/>
    <n v="-1"/>
    <n v="49.740622029433403"/>
    <n v="-1"/>
    <n v="2.0057912160078599"/>
    <n v="-1"/>
    <x v="1"/>
    <x v="16"/>
    <x v="0"/>
  </r>
  <r>
    <n v="5083"/>
    <n v="6761"/>
    <m/>
    <x v="2"/>
    <n v="2"/>
    <n v="1468"/>
    <n v="-1"/>
    <n v="5872"/>
    <n v="-1"/>
    <n v="45.317209228324302"/>
    <n v="-1"/>
    <n v="97.733890395739195"/>
    <n v="-1"/>
    <n v="56.716173512718903"/>
    <n v="-1"/>
    <n v="0.614382358104131"/>
    <n v="-1"/>
    <x v="1"/>
    <x v="20"/>
    <x v="0"/>
  </r>
  <r>
    <n v="5083"/>
    <n v="6762"/>
    <m/>
    <x v="2"/>
    <n v="2"/>
    <n v="79"/>
    <n v="-1"/>
    <n v="316"/>
    <n v="-1"/>
    <n v="39.308594927184501"/>
    <n v="-1"/>
    <n v="8.1476713028341408"/>
    <n v="-1"/>
    <n v="4.7304816983915696"/>
    <n v="-1"/>
    <n v="11.052423424663999"/>
    <n v="-1"/>
    <x v="1"/>
    <x v="6"/>
    <x v="0"/>
  </r>
  <r>
    <n v="5083"/>
    <n v="6763"/>
    <m/>
    <x v="2"/>
    <n v="2"/>
    <n v="520"/>
    <n v="-1"/>
    <n v="2080"/>
    <n v="-1"/>
    <n v="37.133258265260103"/>
    <n v="-1"/>
    <n v="49.824439903078698"/>
    <n v="-1"/>
    <n v="28.758794260955799"/>
    <n v="-1"/>
    <n v="1.7162258589178001"/>
    <n v="-1"/>
    <x v="1"/>
    <x v="7"/>
    <x v="0"/>
  </r>
  <r>
    <n v="5083"/>
    <n v="6764"/>
    <m/>
    <x v="2"/>
    <n v="2"/>
    <n v="99"/>
    <n v="-1"/>
    <n v="396"/>
    <n v="-1"/>
    <n v="38.849064723818003"/>
    <n v="-1"/>
    <n v="9.96892669419063"/>
    <n v="-1"/>
    <n v="5.8134917544907196"/>
    <n v="-1"/>
    <n v="8.8832329581843208"/>
    <n v="-1"/>
    <x v="1"/>
    <x v="8"/>
    <x v="0"/>
  </r>
  <r>
    <n v="5083"/>
    <n v="6765"/>
    <m/>
    <x v="2"/>
    <n v="2"/>
    <n v="68"/>
    <n v="-1"/>
    <n v="272"/>
    <n v="-1"/>
    <n v="20.115709033876598"/>
    <n v="-1"/>
    <n v="59.337856192515503"/>
    <n v="-1"/>
    <n v="34.781925441815197"/>
    <n v="-1"/>
    <n v="11.0356896916743"/>
    <n v="-1"/>
    <x v="1"/>
    <x v="9"/>
    <x v="0"/>
  </r>
  <r>
    <n v="5083"/>
    <n v="6767"/>
    <m/>
    <x v="2"/>
    <n v="2"/>
    <n v="130"/>
    <n v="-1"/>
    <n v="520"/>
    <n v="-1"/>
    <n v="45.153772114888802"/>
    <n v="-1"/>
    <n v="10.955513757595501"/>
    <n v="-1"/>
    <n v="6.3366874695885196"/>
    <n v="-1"/>
    <n v="6.8210596469487497"/>
    <n v="-1"/>
    <x v="1"/>
    <x v="10"/>
    <x v="0"/>
  </r>
  <r>
    <n v="5083"/>
    <n v="6768"/>
    <m/>
    <x v="2"/>
    <n v="2"/>
    <n v="245"/>
    <n v="-1"/>
    <n v="980"/>
    <n v="-1"/>
    <n v="35.464886803774398"/>
    <n v="-1"/>
    <n v="30.746615831170399"/>
    <n v="-1"/>
    <n v="17.861395243830501"/>
    <n v="-1"/>
    <n v="3.67575452334634"/>
    <n v="-1"/>
    <x v="1"/>
    <x v="11"/>
    <x v="0"/>
  </r>
  <r>
    <n v="5083"/>
    <n v="6770"/>
    <m/>
    <x v="2"/>
    <n v="2"/>
    <n v="407"/>
    <n v="-1"/>
    <n v="1628"/>
    <n v="-1"/>
    <n v="51.350674467618397"/>
    <n v="-1"/>
    <n v="30.409710420782801"/>
    <n v="-1"/>
    <n v="17.613023150722899"/>
    <n v="-1"/>
    <n v="2.2021025462928998"/>
    <n v="-1"/>
    <x v="1"/>
    <x v="15"/>
    <x v="0"/>
  </r>
  <r>
    <n v="5083"/>
    <n v="6775"/>
    <m/>
    <x v="2"/>
    <n v="2"/>
    <n v="71"/>
    <n v="-1"/>
    <n v="284"/>
    <n v="-1"/>
    <n v="38.122061491864699"/>
    <n v="-1"/>
    <n v="7.52605549734729"/>
    <n v="-1"/>
    <n v="4.3364614051509198"/>
    <n v="-1"/>
    <n v="12.172632712924001"/>
    <n v="-1"/>
    <x v="1"/>
    <x v="12"/>
    <x v="0"/>
  </r>
  <r>
    <n v="5083"/>
    <n v="6776"/>
    <m/>
    <x v="2"/>
    <n v="2"/>
    <n v="99"/>
    <n v="-1"/>
    <n v="396"/>
    <n v="-1"/>
    <n v="38.909246485773799"/>
    <n v="-1"/>
    <n v="9.8873784907428792"/>
    <n v="-1"/>
    <n v="5.7659360022136701"/>
    <n v="-1"/>
    <n v="8.8833984241139206"/>
    <n v="-1"/>
    <x v="1"/>
    <x v="13"/>
    <x v="0"/>
  </r>
  <r>
    <n v="5083"/>
    <n v="6777"/>
    <m/>
    <x v="2"/>
    <n v="2"/>
    <n v="228"/>
    <n v="-1"/>
    <n v="912"/>
    <n v="-1"/>
    <n v="38.214162466967998"/>
    <n v="-1"/>
    <n v="22.207823804912302"/>
    <n v="-1"/>
    <n v="12.898584313998199"/>
    <n v="-1"/>
    <n v="3.8246581498166301"/>
    <n v="-1"/>
    <x v="1"/>
    <x v="14"/>
    <x v="0"/>
  </r>
  <r>
    <n v="5083"/>
    <n v="2959"/>
    <m/>
    <x v="2"/>
    <n v="3"/>
    <n v="197"/>
    <n v="-1"/>
    <n v="788"/>
    <n v="-1"/>
    <n v="46.325848267741897"/>
    <n v="-1"/>
    <n v="16.0512621501389"/>
    <n v="-1"/>
    <n v="13.6042925229677"/>
    <n v="-1"/>
    <n v="4.5697426270734098"/>
    <n v="-1"/>
    <x v="2"/>
    <x v="0"/>
    <x v="0"/>
  </r>
  <r>
    <n v="5083"/>
    <n v="3659"/>
    <m/>
    <x v="2"/>
    <n v="3"/>
    <n v="486"/>
    <n v="-1"/>
    <n v="1944"/>
    <n v="-1"/>
    <n v="38.326856362335597"/>
    <n v="-1"/>
    <n v="41.849582156094698"/>
    <n v="-1"/>
    <n v="35.494676305070399"/>
    <n v="-1"/>
    <n v="1.8494527793137601"/>
    <n v="-1"/>
    <x v="2"/>
    <x v="0"/>
    <x v="0"/>
  </r>
  <r>
    <n v="5083"/>
    <n v="3660"/>
    <m/>
    <x v="2"/>
    <n v="3"/>
    <n v="1422"/>
    <n v="-1"/>
    <n v="5688"/>
    <n v="-1"/>
    <n v="46.892401798098703"/>
    <n v="-1"/>
    <n v="83.955135645579304"/>
    <n v="-1"/>
    <n v="71.209375712493596"/>
    <n v="-1"/>
    <n v="0.63365484604225197"/>
    <n v="-1"/>
    <x v="2"/>
    <x v="0"/>
    <x v="0"/>
  </r>
  <r>
    <n v="5083"/>
    <n v="4524"/>
    <m/>
    <x v="2"/>
    <n v="3"/>
    <n v="386"/>
    <n v="-1"/>
    <n v="1544"/>
    <n v="-1"/>
    <n v="26.518039797442501"/>
    <n v="-1"/>
    <n v="88.705357192623197"/>
    <n v="-1"/>
    <n v="75.266631227743503"/>
    <n v="-1"/>
    <n v="2.2855447995862002"/>
    <n v="-1"/>
    <x v="2"/>
    <x v="0"/>
    <x v="0"/>
  </r>
  <r>
    <n v="5083"/>
    <n v="4949"/>
    <m/>
    <x v="2"/>
    <n v="3"/>
    <n v="389"/>
    <n v="-1"/>
    <n v="1556"/>
    <n v="-1"/>
    <n v="49.2917726205443"/>
    <n v="-1"/>
    <n v="30.261475046446101"/>
    <n v="-1"/>
    <n v="25.7814006860864"/>
    <n v="-1"/>
    <n v="2.3040950668043298"/>
    <n v="-1"/>
    <x v="2"/>
    <x v="0"/>
    <x v="0"/>
  </r>
  <r>
    <n v="5083"/>
    <n v="4950"/>
    <m/>
    <x v="2"/>
    <n v="3"/>
    <n v="1431"/>
    <n v="-1"/>
    <n v="5724"/>
    <n v="-1"/>
    <n v="44.717864933429397"/>
    <n v="-1"/>
    <n v="87.347678619531294"/>
    <n v="-1"/>
    <n v="74.090919589698998"/>
    <n v="-1"/>
    <n v="0.62913906201149605"/>
    <n v="-1"/>
    <x v="2"/>
    <x v="0"/>
    <x v="0"/>
  </r>
  <r>
    <n v="5083"/>
    <n v="4951"/>
    <m/>
    <x v="2"/>
    <n v="3"/>
    <n v="1431"/>
    <n v="-1"/>
    <n v="5724"/>
    <n v="-1"/>
    <n v="42.289168427112003"/>
    <n v="-1"/>
    <n v="91.890033350627704"/>
    <n v="-1"/>
    <n v="77.931135107779298"/>
    <n v="-1"/>
    <n v="0.62890754792299497"/>
    <n v="-1"/>
    <x v="2"/>
    <x v="0"/>
    <x v="0"/>
  </r>
  <r>
    <n v="5083"/>
    <n v="4953"/>
    <m/>
    <x v="2"/>
    <n v="3"/>
    <n v="265"/>
    <n v="-1"/>
    <n v="1060"/>
    <n v="-1"/>
    <n v="36.999205019189198"/>
    <n v="-1"/>
    <n v="25.699778915385"/>
    <n v="-1"/>
    <n v="21.814169311984699"/>
    <n v="-1"/>
    <n v="3.32310568232697"/>
    <n v="-1"/>
    <x v="2"/>
    <x v="0"/>
    <x v="0"/>
  </r>
  <r>
    <n v="5083"/>
    <n v="4954"/>
    <m/>
    <x v="2"/>
    <n v="3"/>
    <n v="110"/>
    <n v="-1"/>
    <n v="440"/>
    <n v="-1"/>
    <n v="43.827176905726702"/>
    <n v="-1"/>
    <n v="10.113599916079201"/>
    <n v="-1"/>
    <n v="9.4964224482226296"/>
    <n v="-1"/>
    <n v="7.9681646662991596"/>
    <n v="-1"/>
    <x v="2"/>
    <x v="0"/>
    <x v="0"/>
  </r>
  <r>
    <n v="5083"/>
    <n v="6357"/>
    <m/>
    <x v="2"/>
    <n v="3"/>
    <n v="218"/>
    <n v="-1"/>
    <n v="872"/>
    <n v="-1"/>
    <n v="44.066981203688002"/>
    <n v="-1"/>
    <n v="18.691727903811199"/>
    <n v="-1"/>
    <n v="15.9114120936077"/>
    <n v="-1"/>
    <n v="4.0577926733633101"/>
    <n v="-1"/>
    <x v="2"/>
    <x v="0"/>
    <x v="0"/>
  </r>
  <r>
    <n v="5083"/>
    <n v="6368"/>
    <m/>
    <x v="2"/>
    <n v="3"/>
    <n v="489"/>
    <n v="-1"/>
    <n v="1956"/>
    <n v="-1"/>
    <n v="32.879137367724098"/>
    <n v="-1"/>
    <n v="51.150853448558699"/>
    <n v="-1"/>
    <n v="43.328790286565102"/>
    <n v="-1"/>
    <n v="1.8308926264499199"/>
    <n v="-1"/>
    <x v="2"/>
    <x v="0"/>
    <x v="0"/>
  </r>
  <r>
    <n v="5083"/>
    <n v="6639"/>
    <m/>
    <x v="2"/>
    <n v="3"/>
    <n v="67"/>
    <n v="-1"/>
    <n v="268"/>
    <n v="-1"/>
    <n v="38.8794716962623"/>
    <n v="-1"/>
    <n v="6.9456320694157103"/>
    <n v="-1"/>
    <n v="4.0118216697955598"/>
    <n v="-1"/>
    <n v="12.6964989897512"/>
    <n v="-1"/>
    <x v="2"/>
    <x v="1"/>
    <x v="0"/>
  </r>
  <r>
    <n v="5083"/>
    <n v="6640"/>
    <m/>
    <x v="2"/>
    <n v="3"/>
    <n v="706"/>
    <n v="-1"/>
    <n v="2824"/>
    <n v="-1"/>
    <n v="19.047786675751301"/>
    <n v="-1"/>
    <n v="132.39610837527101"/>
    <n v="-1"/>
    <n v="76.5158996016835"/>
    <n v="-1"/>
    <n v="1.2744083081390001"/>
    <n v="-1"/>
    <x v="2"/>
    <x v="2"/>
    <x v="0"/>
  </r>
  <r>
    <n v="5083"/>
    <n v="6641"/>
    <m/>
    <x v="2"/>
    <n v="3"/>
    <n v="115"/>
    <n v="-1"/>
    <n v="460"/>
    <n v="-1"/>
    <n v="28.285787011294602"/>
    <n v="-1"/>
    <n v="51.846072567456503"/>
    <n v="-1"/>
    <n v="30.0503122002713"/>
    <n v="-1"/>
    <n v="7.5248435476101196"/>
    <n v="-1"/>
    <x v="2"/>
    <x v="3"/>
    <x v="0"/>
  </r>
  <r>
    <n v="5083"/>
    <n v="6642"/>
    <m/>
    <x v="2"/>
    <n v="3"/>
    <n v="492"/>
    <n v="-1"/>
    <n v="1968"/>
    <n v="-1"/>
    <n v="38.088983217813997"/>
    <n v="-1"/>
    <n v="44.441517207368697"/>
    <n v="-1"/>
    <n v="25.658390644979502"/>
    <n v="-1"/>
    <n v="1.82890393750447"/>
    <n v="-1"/>
    <x v="2"/>
    <x v="4"/>
    <x v="0"/>
  </r>
  <r>
    <n v="5083"/>
    <n v="6644"/>
    <m/>
    <x v="2"/>
    <n v="3"/>
    <n v="846"/>
    <n v="-1"/>
    <n v="3384"/>
    <n v="-1"/>
    <n v="31.952442723780798"/>
    <n v="-1"/>
    <n v="88.676410667316802"/>
    <n v="-1"/>
    <n v="51.118840611934701"/>
    <n v="-1"/>
    <n v="1.0629671535106799"/>
    <n v="-1"/>
    <x v="2"/>
    <x v="19"/>
    <x v="0"/>
  </r>
  <r>
    <n v="5083"/>
    <n v="6645"/>
    <m/>
    <x v="2"/>
    <n v="3"/>
    <n v="603"/>
    <n v="-1"/>
    <n v="2412"/>
    <n v="-1"/>
    <n v="52.714904467645901"/>
    <n v="-1"/>
    <n v="42.8828756294104"/>
    <n v="-1"/>
    <n v="24.900443647892299"/>
    <n v="-1"/>
    <n v="1.4760846503820899"/>
    <n v="-1"/>
    <x v="2"/>
    <x v="21"/>
    <x v="0"/>
  </r>
  <r>
    <n v="5083"/>
    <n v="6646"/>
    <m/>
    <x v="2"/>
    <n v="3"/>
    <n v="601"/>
    <n v="-1"/>
    <n v="2404"/>
    <n v="-1"/>
    <n v="45.041900578057103"/>
    <n v="-1"/>
    <n v="50.476969359446201"/>
    <n v="-1"/>
    <n v="29.075956601044599"/>
    <n v="-1"/>
    <n v="1.4955558324259901"/>
    <n v="-1"/>
    <x v="2"/>
    <x v="18"/>
    <x v="0"/>
  </r>
  <r>
    <n v="5083"/>
    <n v="6647"/>
    <m/>
    <x v="2"/>
    <n v="3"/>
    <n v="251"/>
    <n v="-1"/>
    <n v="1004"/>
    <n v="-1"/>
    <n v="55.312146224201797"/>
    <n v="-1"/>
    <n v="18.014494324516001"/>
    <n v="-1"/>
    <n v="10.400072517819501"/>
    <n v="-1"/>
    <n v="3.5835939115599098"/>
    <n v="-1"/>
    <x v="2"/>
    <x v="17"/>
    <x v="0"/>
  </r>
  <r>
    <n v="5083"/>
    <n v="6760"/>
    <m/>
    <x v="2"/>
    <n v="3"/>
    <n v="404"/>
    <n v="-1"/>
    <n v="1616"/>
    <n v="-1"/>
    <n v="13.620299771671"/>
    <n v="-1"/>
    <n v="106.833426493106"/>
    <n v="-1"/>
    <n v="61.918287449157901"/>
    <n v="-1"/>
    <n v="2.2278912879190198"/>
    <n v="-1"/>
    <x v="2"/>
    <x v="16"/>
    <x v="0"/>
  </r>
  <r>
    <n v="5083"/>
    <n v="6761"/>
    <m/>
    <x v="2"/>
    <n v="3"/>
    <n v="1426"/>
    <n v="-1"/>
    <n v="5704"/>
    <n v="-1"/>
    <n v="46.722357228337401"/>
    <n v="-1"/>
    <n v="95.414648937070098"/>
    <n v="-1"/>
    <n v="55.164375025604301"/>
    <n v="-1"/>
    <n v="0.63193935011205804"/>
    <n v="-1"/>
    <x v="2"/>
    <x v="20"/>
    <x v="0"/>
  </r>
  <r>
    <n v="5083"/>
    <n v="6762"/>
    <m/>
    <x v="2"/>
    <n v="3"/>
    <n v="67"/>
    <n v="-1"/>
    <n v="268"/>
    <n v="-1"/>
    <n v="38.8794716962623"/>
    <n v="-1"/>
    <n v="6.9456320694157103"/>
    <n v="-1"/>
    <n v="4.0118216697955598"/>
    <n v="-1"/>
    <n v="12.6964989897512"/>
    <n v="-1"/>
    <x v="2"/>
    <x v="6"/>
    <x v="0"/>
  </r>
  <r>
    <n v="5083"/>
    <n v="6763"/>
    <m/>
    <x v="2"/>
    <n v="3"/>
    <n v="489"/>
    <n v="-1"/>
    <n v="1956"/>
    <n v="-1"/>
    <n v="37.274995271186398"/>
    <n v="-1"/>
    <n v="45.742837630372897"/>
    <n v="-1"/>
    <n v="26.454130344516599"/>
    <n v="-1"/>
    <n v="1.78965028580812"/>
    <n v="-1"/>
    <x v="2"/>
    <x v="7"/>
    <x v="0"/>
  </r>
  <r>
    <n v="5083"/>
    <n v="6764"/>
    <m/>
    <x v="2"/>
    <n v="3"/>
    <n v="99"/>
    <n v="-1"/>
    <n v="396"/>
    <n v="-1"/>
    <n v="38.8576591324208"/>
    <n v="-1"/>
    <n v="9.8563862744604993"/>
    <n v="-1"/>
    <n v="5.7420632439201604"/>
    <n v="-1"/>
    <n v="8.9408540783754091"/>
    <n v="-1"/>
    <x v="2"/>
    <x v="8"/>
    <x v="0"/>
  </r>
  <r>
    <n v="5083"/>
    <n v="6765"/>
    <m/>
    <x v="2"/>
    <n v="3"/>
    <n v="75"/>
    <n v="-1"/>
    <n v="300"/>
    <n v="-1"/>
    <n v="21.294463304110899"/>
    <n v="-1"/>
    <n v="64.610998931908995"/>
    <n v="-1"/>
    <n v="37.368328453580503"/>
    <n v="-1"/>
    <n v="10.840514948449099"/>
    <n v="-1"/>
    <x v="2"/>
    <x v="9"/>
    <x v="0"/>
  </r>
  <r>
    <n v="5083"/>
    <n v="6767"/>
    <m/>
    <x v="2"/>
    <n v="3"/>
    <n v="108"/>
    <n v="-1"/>
    <n v="432"/>
    <n v="-1"/>
    <n v="47.481599917053501"/>
    <n v="-1"/>
    <n v="8.9609426254262896"/>
    <n v="-1"/>
    <n v="5.1754640606633098"/>
    <n v="-1"/>
    <n v="7.1508925571040498"/>
    <n v="-1"/>
    <x v="2"/>
    <x v="10"/>
    <x v="0"/>
  </r>
  <r>
    <n v="5083"/>
    <n v="6768"/>
    <m/>
    <x v="2"/>
    <n v="3"/>
    <n v="262"/>
    <n v="-1"/>
    <n v="1048"/>
    <n v="-1"/>
    <n v="34.732316619348701"/>
    <n v="-1"/>
    <n v="38.565571168357799"/>
    <n v="-1"/>
    <n v="22.3276828773933"/>
    <n v="-1"/>
    <n v="3.3484683034431102"/>
    <n v="-1"/>
    <x v="2"/>
    <x v="11"/>
    <x v="0"/>
  </r>
  <r>
    <n v="5083"/>
    <n v="6770"/>
    <m/>
    <x v="2"/>
    <n v="3"/>
    <n v="389"/>
    <n v="-1"/>
    <n v="1556"/>
    <n v="-1"/>
    <n v="51.891639710109601"/>
    <n v="-1"/>
    <n v="28.611149646459399"/>
    <n v="-1"/>
    <n v="16.6632498945458"/>
    <n v="-1"/>
    <n v="2.2927404425481201"/>
    <n v="-1"/>
    <x v="2"/>
    <x v="15"/>
    <x v="0"/>
  </r>
  <r>
    <n v="5083"/>
    <n v="6775"/>
    <m/>
    <x v="2"/>
    <n v="3"/>
    <n v="79"/>
    <n v="-1"/>
    <n v="316"/>
    <n v="-1"/>
    <n v="38.943419188229598"/>
    <n v="-1"/>
    <n v="8.2063634373733105"/>
    <n v="-1"/>
    <n v="4.7500620996696403"/>
    <n v="-1"/>
    <n v="11.083248945856299"/>
    <n v="-1"/>
    <x v="2"/>
    <x v="12"/>
    <x v="0"/>
  </r>
  <r>
    <n v="5083"/>
    <n v="6776"/>
    <m/>
    <x v="2"/>
    <n v="3"/>
    <n v="99"/>
    <n v="-1"/>
    <n v="396"/>
    <n v="-1"/>
    <n v="38.871430515069903"/>
    <n v="-1"/>
    <n v="9.8970408938240109"/>
    <n v="-1"/>
    <n v="5.76574752221876"/>
    <n v="-1"/>
    <n v="8.9404547745526202"/>
    <n v="-1"/>
    <x v="2"/>
    <x v="13"/>
    <x v="0"/>
  </r>
  <r>
    <n v="5083"/>
    <n v="6777"/>
    <m/>
    <x v="2"/>
    <n v="3"/>
    <n v="276"/>
    <n v="-1"/>
    <n v="1104"/>
    <n v="-1"/>
    <n v="37.854339411277202"/>
    <n v="-1"/>
    <n v="27.167576794727299"/>
    <n v="-1"/>
    <n v="15.7378222684113"/>
    <n v="-1"/>
    <n v="3.2667929954515098"/>
    <n v="-1"/>
    <x v="2"/>
    <x v="14"/>
    <x v="0"/>
  </r>
  <r>
    <n v="5083"/>
    <n v="2959"/>
    <m/>
    <x v="2"/>
    <n v="4"/>
    <n v="213"/>
    <n v="-1"/>
    <n v="852"/>
    <n v="-1"/>
    <n v="46.973954170533602"/>
    <n v="-1"/>
    <n v="17.286480197763499"/>
    <n v="-1"/>
    <n v="14.6734416585816"/>
    <n v="-1"/>
    <n v="4.1613808574310198"/>
    <n v="-1"/>
    <x v="3"/>
    <x v="0"/>
    <x v="0"/>
  </r>
  <r>
    <n v="5083"/>
    <n v="3659"/>
    <m/>
    <x v="2"/>
    <n v="4"/>
    <n v="473"/>
    <n v="-1"/>
    <n v="1892"/>
    <n v="-1"/>
    <n v="38.478496391342603"/>
    <n v="-1"/>
    <n v="40.1070533794651"/>
    <n v="-1"/>
    <n v="34.110044998409897"/>
    <n v="-1"/>
    <n v="1.9034368416497101"/>
    <n v="-1"/>
    <x v="3"/>
    <x v="0"/>
    <x v="0"/>
  </r>
  <r>
    <n v="5083"/>
    <n v="3660"/>
    <m/>
    <x v="2"/>
    <n v="4"/>
    <n v="1409"/>
    <n v="-1"/>
    <n v="5636"/>
    <n v="-1"/>
    <n v="45.266781480734501"/>
    <n v="-1"/>
    <n v="84.041459203978604"/>
    <n v="-1"/>
    <n v="71.442224868080004"/>
    <n v="-1"/>
    <n v="0.63926368324750105"/>
    <n v="-1"/>
    <x v="3"/>
    <x v="0"/>
    <x v="0"/>
  </r>
  <r>
    <n v="5083"/>
    <n v="4524"/>
    <m/>
    <x v="2"/>
    <n v="4"/>
    <n v="372"/>
    <n v="-1"/>
    <n v="1488"/>
    <n v="-1"/>
    <n v="26.843151921702901"/>
    <n v="-1"/>
    <n v="81.035750098594903"/>
    <n v="-1"/>
    <n v="68.945257573019504"/>
    <n v="-1"/>
    <n v="2.3676528639911001"/>
    <n v="-1"/>
    <x v="3"/>
    <x v="0"/>
    <x v="0"/>
  </r>
  <r>
    <n v="5083"/>
    <n v="4949"/>
    <m/>
    <x v="2"/>
    <n v="4"/>
    <n v="417"/>
    <n v="-1"/>
    <n v="1668"/>
    <n v="-1"/>
    <n v="48.9851239503801"/>
    <n v="-1"/>
    <n v="32.175286343935397"/>
    <n v="-1"/>
    <n v="27.384992544135699"/>
    <n v="-1"/>
    <n v="2.1599681181231198"/>
    <n v="-1"/>
    <x v="3"/>
    <x v="0"/>
    <x v="0"/>
  </r>
  <r>
    <n v="5083"/>
    <n v="4950"/>
    <m/>
    <x v="2"/>
    <n v="4"/>
    <n v="1403"/>
    <n v="-1"/>
    <n v="5612"/>
    <n v="-1"/>
    <n v="43.857723052310803"/>
    <n v="-1"/>
    <n v="87.782549689247304"/>
    <n v="-1"/>
    <n v="74.597979667877794"/>
    <n v="-1"/>
    <n v="0.64219956811145895"/>
    <n v="-1"/>
    <x v="3"/>
    <x v="0"/>
    <x v="0"/>
  </r>
  <r>
    <n v="5083"/>
    <n v="4951"/>
    <m/>
    <x v="2"/>
    <n v="4"/>
    <n v="1410"/>
    <n v="-1"/>
    <n v="5640"/>
    <n v="-1"/>
    <n v="43.0457652897"/>
    <n v="-1"/>
    <n v="90.931169896640796"/>
    <n v="-1"/>
    <n v="77.291728961166001"/>
    <n v="-1"/>
    <n v="0.63884089822183698"/>
    <n v="-1"/>
    <x v="3"/>
    <x v="0"/>
    <x v="0"/>
  </r>
  <r>
    <n v="5083"/>
    <n v="4953"/>
    <m/>
    <x v="2"/>
    <n v="4"/>
    <n v="214"/>
    <n v="-1"/>
    <n v="856"/>
    <n v="-1"/>
    <n v="35.6068016344611"/>
    <n v="-1"/>
    <n v="20.546840863128899"/>
    <n v="-1"/>
    <n v="17.451530254899701"/>
    <n v="-1"/>
    <n v="4.0754402975006299"/>
    <n v="-1"/>
    <x v="3"/>
    <x v="0"/>
    <x v="0"/>
  </r>
  <r>
    <n v="5083"/>
    <n v="4954"/>
    <m/>
    <x v="2"/>
    <n v="4"/>
    <n v="129"/>
    <n v="-1"/>
    <n v="516"/>
    <n v="-1"/>
    <n v="37.466643624401897"/>
    <n v="-1"/>
    <n v="15.641790349830501"/>
    <n v="-1"/>
    <n v="14.7058411617703"/>
    <n v="-1"/>
    <n v="6.3658440344002498"/>
    <n v="-1"/>
    <x v="3"/>
    <x v="0"/>
    <x v="0"/>
  </r>
  <r>
    <n v="5083"/>
    <n v="6357"/>
    <m/>
    <x v="2"/>
    <n v="4"/>
    <n v="254"/>
    <n v="-1"/>
    <n v="1016"/>
    <n v="-1"/>
    <n v="43.611415685194302"/>
    <n v="-1"/>
    <n v="22.187915152973499"/>
    <n v="-1"/>
    <n v="18.812577025165499"/>
    <n v="-1"/>
    <n v="3.4846185753610999"/>
    <n v="-1"/>
    <x v="3"/>
    <x v="0"/>
    <x v="0"/>
  </r>
  <r>
    <n v="5083"/>
    <n v="6368"/>
    <m/>
    <x v="2"/>
    <n v="4"/>
    <n v="472"/>
    <n v="-1"/>
    <n v="1888"/>
    <n v="-1"/>
    <n v="31.599208757703899"/>
    <n v="-1"/>
    <n v="49.790167469882199"/>
    <n v="-1"/>
    <n v="42.325274336700701"/>
    <n v="-1"/>
    <n v="1.8818279536350599"/>
    <n v="-1"/>
    <x v="3"/>
    <x v="0"/>
    <x v="0"/>
  </r>
  <r>
    <n v="5083"/>
    <n v="6639"/>
    <m/>
    <x v="2"/>
    <n v="4"/>
    <n v="58"/>
    <n v="-1"/>
    <n v="232"/>
    <n v="-1"/>
    <n v="38.864296132633299"/>
    <n v="-1"/>
    <n v="6.0217734359464901"/>
    <n v="-1"/>
    <n v="3.48527296595655"/>
    <n v="-1"/>
    <n v="15.433990976692501"/>
    <n v="-1"/>
    <x v="3"/>
    <x v="1"/>
    <x v="0"/>
  </r>
  <r>
    <n v="5083"/>
    <n v="6640"/>
    <m/>
    <x v="2"/>
    <n v="4"/>
    <n v="709"/>
    <n v="-1"/>
    <n v="2836"/>
    <n v="-1"/>
    <n v="25.051896870203699"/>
    <n v="-1"/>
    <n v="107.39349738916"/>
    <n v="-1"/>
    <n v="62.247606574474098"/>
    <n v="-1"/>
    <n v="1.2698679453030699"/>
    <n v="-1"/>
    <x v="3"/>
    <x v="2"/>
    <x v="0"/>
  </r>
  <r>
    <n v="5083"/>
    <n v="6641"/>
    <m/>
    <x v="2"/>
    <n v="4"/>
    <n v="129"/>
    <n v="-1"/>
    <n v="516"/>
    <n v="-1"/>
    <n v="28.146665960053099"/>
    <n v="-1"/>
    <n v="49.511516318549802"/>
    <n v="-1"/>
    <n v="28.609210381956501"/>
    <n v="-1"/>
    <n v="6.6871488177715097"/>
    <n v="-1"/>
    <x v="3"/>
    <x v="3"/>
    <x v="0"/>
  </r>
  <r>
    <n v="5083"/>
    <n v="6642"/>
    <m/>
    <x v="2"/>
    <n v="4"/>
    <n v="472"/>
    <n v="-1"/>
    <n v="1888"/>
    <n v="-1"/>
    <n v="38.065683260839101"/>
    <n v="-1"/>
    <n v="42.365757192086498"/>
    <n v="-1"/>
    <n v="24.583691804200701"/>
    <n v="-1"/>
    <n v="1.90852566888654"/>
    <n v="-1"/>
    <x v="3"/>
    <x v="4"/>
    <x v="0"/>
  </r>
  <r>
    <n v="5083"/>
    <n v="6644"/>
    <m/>
    <x v="2"/>
    <n v="4"/>
    <n v="833"/>
    <n v="-1"/>
    <n v="3332"/>
    <n v="-1"/>
    <n v="31.825518717203501"/>
    <n v="-1"/>
    <n v="85.448125890646594"/>
    <n v="-1"/>
    <n v="49.609733940785901"/>
    <n v="-1"/>
    <n v="1.08117266981438"/>
    <n v="-1"/>
    <x v="3"/>
    <x v="19"/>
    <x v="0"/>
  </r>
  <r>
    <n v="5083"/>
    <n v="6645"/>
    <m/>
    <x v="2"/>
    <n v="4"/>
    <n v="574"/>
    <n v="-1"/>
    <n v="2296"/>
    <n v="-1"/>
    <n v="53.462251894385297"/>
    <n v="-1"/>
    <n v="40.081356066152203"/>
    <n v="-1"/>
    <n v="23.173906353615799"/>
    <n v="-1"/>
    <n v="1.5653604589827299"/>
    <n v="-1"/>
    <x v="3"/>
    <x v="21"/>
    <x v="0"/>
  </r>
  <r>
    <n v="5083"/>
    <n v="6646"/>
    <m/>
    <x v="2"/>
    <n v="4"/>
    <n v="592"/>
    <n v="-1"/>
    <n v="2368"/>
    <n v="-1"/>
    <n v="44.590790414992"/>
    <n v="-1"/>
    <n v="49.779378611175197"/>
    <n v="-1"/>
    <n v="28.889754758726902"/>
    <n v="-1"/>
    <n v="1.5189933907150299"/>
    <n v="-1"/>
    <x v="3"/>
    <x v="18"/>
    <x v="0"/>
  </r>
  <r>
    <n v="5083"/>
    <n v="6647"/>
    <m/>
    <x v="2"/>
    <n v="4"/>
    <n v="238"/>
    <n v="-1"/>
    <n v="952"/>
    <n v="-1"/>
    <n v="54.721805004481702"/>
    <n v="-1"/>
    <n v="17.229694890021999"/>
    <n v="-1"/>
    <n v="10.0091339452665"/>
    <n v="-1"/>
    <n v="3.7612346278846198"/>
    <n v="-1"/>
    <x v="3"/>
    <x v="17"/>
    <x v="0"/>
  </r>
  <r>
    <n v="5083"/>
    <n v="6760"/>
    <m/>
    <x v="2"/>
    <n v="4"/>
    <n v="421"/>
    <n v="-1"/>
    <n v="1684"/>
    <n v="-1"/>
    <n v="13.095842952622"/>
    <n v="-1"/>
    <n v="118.13211434493699"/>
    <n v="-1"/>
    <n v="68.555718667976393"/>
    <n v="-1"/>
    <n v="2.1383357001996002"/>
    <n v="-1"/>
    <x v="3"/>
    <x v="16"/>
    <x v="0"/>
  </r>
  <r>
    <n v="5083"/>
    <n v="6761"/>
    <m/>
    <x v="2"/>
    <n v="4"/>
    <n v="1406"/>
    <n v="-1"/>
    <n v="5624"/>
    <n v="-1"/>
    <n v="45.4822070143586"/>
    <n v="-1"/>
    <n v="96.993901225131495"/>
    <n v="-1"/>
    <n v="56.264675699441803"/>
    <n v="-1"/>
    <n v="0.64078879821048795"/>
    <n v="-1"/>
    <x v="3"/>
    <x v="20"/>
    <x v="0"/>
  </r>
  <r>
    <n v="5083"/>
    <n v="6762"/>
    <m/>
    <x v="2"/>
    <n v="4"/>
    <n v="58"/>
    <n v="-1"/>
    <n v="232"/>
    <n v="-1"/>
    <n v="38.864296132633299"/>
    <n v="-1"/>
    <n v="6.0217734359464901"/>
    <n v="-1"/>
    <n v="3.48527296595655"/>
    <n v="-1"/>
    <n v="15.433990976692501"/>
    <n v="-1"/>
    <x v="3"/>
    <x v="6"/>
    <x v="0"/>
  </r>
  <r>
    <n v="5083"/>
    <n v="6763"/>
    <m/>
    <x v="2"/>
    <n v="4"/>
    <n v="474"/>
    <n v="-1"/>
    <n v="1896"/>
    <n v="-1"/>
    <n v="38.006813827047999"/>
    <n v="-1"/>
    <n v="42.860970111592103"/>
    <n v="-1"/>
    <n v="24.883296498596899"/>
    <n v="-1"/>
    <n v="1.87950445487823"/>
    <n v="-1"/>
    <x v="3"/>
    <x v="7"/>
    <x v="0"/>
  </r>
  <r>
    <n v="5083"/>
    <n v="6764"/>
    <m/>
    <x v="2"/>
    <n v="4"/>
    <n v="127"/>
    <n v="-1"/>
    <n v="508"/>
    <n v="-1"/>
    <n v="38.542281463955597"/>
    <n v="-1"/>
    <n v="12.313231170716399"/>
    <n v="-1"/>
    <n v="7.1216673720420296"/>
    <n v="-1"/>
    <n v="6.8806539908417896"/>
    <n v="-1"/>
    <x v="3"/>
    <x v="8"/>
    <x v="0"/>
  </r>
  <r>
    <n v="5083"/>
    <n v="6765"/>
    <m/>
    <x v="2"/>
    <n v="4"/>
    <n v="91"/>
    <n v="-1"/>
    <n v="364"/>
    <n v="-1"/>
    <n v="16.832076558499001"/>
    <n v="-1"/>
    <n v="129.71437772005899"/>
    <n v="-1"/>
    <n v="75.105245185058195"/>
    <n v="-1"/>
    <n v="8.9198948372264404"/>
    <n v="-1"/>
    <x v="3"/>
    <x v="9"/>
    <x v="0"/>
  </r>
  <r>
    <n v="5083"/>
    <n v="6767"/>
    <m/>
    <x v="2"/>
    <n v="4"/>
    <n v="129"/>
    <n v="-1"/>
    <n v="516"/>
    <n v="-1"/>
    <n v="46.2013631217811"/>
    <n v="-1"/>
    <n v="10.243929482931399"/>
    <n v="-1"/>
    <n v="5.9278111210423896"/>
    <n v="-1"/>
    <n v="6.29597554644758"/>
    <n v="-1"/>
    <x v="3"/>
    <x v="10"/>
    <x v="0"/>
  </r>
  <r>
    <n v="5083"/>
    <n v="6768"/>
    <m/>
    <x v="2"/>
    <n v="4"/>
    <n v="216"/>
    <n v="-1"/>
    <n v="864"/>
    <n v="-1"/>
    <n v="34.965367484203902"/>
    <n v="-1"/>
    <n v="26.256688143592399"/>
    <n v="-1"/>
    <n v="15.2084469236323"/>
    <n v="-1"/>
    <n v="4.0529686486968197"/>
    <n v="-1"/>
    <x v="3"/>
    <x v="11"/>
    <x v="0"/>
  </r>
  <r>
    <n v="5083"/>
    <n v="6770"/>
    <m/>
    <x v="2"/>
    <n v="4"/>
    <n v="437"/>
    <n v="-1"/>
    <n v="1748"/>
    <n v="-1"/>
    <n v="50.551150560216499"/>
    <n v="-1"/>
    <n v="32.366253633813997"/>
    <n v="-1"/>
    <n v="18.810774034399898"/>
    <n v="-1"/>
    <n v="2.0535986371055901"/>
    <n v="-1"/>
    <x v="3"/>
    <x v="15"/>
    <x v="0"/>
  </r>
  <r>
    <n v="5083"/>
    <n v="6775"/>
    <m/>
    <x v="2"/>
    <n v="4"/>
    <n v="91"/>
    <n v="-1"/>
    <n v="364"/>
    <n v="-1"/>
    <n v="39.085193799319903"/>
    <n v="-1"/>
    <n v="9.4184872227620193"/>
    <n v="-1"/>
    <n v="5.48144970561642"/>
    <n v="-1"/>
    <n v="9.9407386140816403"/>
    <n v="-1"/>
    <x v="3"/>
    <x v="12"/>
    <x v="0"/>
  </r>
  <r>
    <n v="5083"/>
    <n v="6776"/>
    <m/>
    <x v="2"/>
    <n v="4"/>
    <n v="127"/>
    <n v="-1"/>
    <n v="508"/>
    <n v="-1"/>
    <n v="38.669430246662401"/>
    <n v="-1"/>
    <n v="12.268694522941701"/>
    <n v="-1"/>
    <n v="7.0959084800892098"/>
    <n v="-1"/>
    <n v="6.8801017988114799"/>
    <n v="-1"/>
    <x v="3"/>
    <x v="13"/>
    <x v="0"/>
  </r>
  <r>
    <n v="5083"/>
    <n v="6777"/>
    <m/>
    <x v="2"/>
    <n v="4"/>
    <n v="215"/>
    <n v="-1"/>
    <n v="860"/>
    <n v="-1"/>
    <n v="35.759879237860702"/>
    <n v="-1"/>
    <n v="21.147038626501399"/>
    <n v="-1"/>
    <n v="12.2389785371786"/>
    <n v="-1"/>
    <n v="4.0644993531585403"/>
    <n v="-1"/>
    <x v="3"/>
    <x v="14"/>
    <x v="0"/>
  </r>
  <r>
    <n v="5083"/>
    <n v="2959"/>
    <m/>
    <x v="2"/>
    <n v="5"/>
    <n v="244"/>
    <n v="-1"/>
    <n v="976"/>
    <n v="-1"/>
    <n v="45.564796811870103"/>
    <n v="-1"/>
    <n v="20.161561988224499"/>
    <n v="-1"/>
    <n v="17.093023201931601"/>
    <n v="-1"/>
    <n v="3.6738216115091902"/>
    <n v="-1"/>
    <x v="4"/>
    <x v="0"/>
    <x v="0"/>
  </r>
  <r>
    <n v="5083"/>
    <n v="3659"/>
    <m/>
    <x v="2"/>
    <n v="5"/>
    <n v="532"/>
    <n v="-1"/>
    <n v="2128"/>
    <n v="-1"/>
    <n v="37.225044742167299"/>
    <n v="-1"/>
    <n v="44.0610998699172"/>
    <n v="-1"/>
    <n v="37.480264309632403"/>
    <n v="-1"/>
    <n v="1.68903859115406"/>
    <n v="-1"/>
    <x v="4"/>
    <x v="0"/>
    <x v="0"/>
  </r>
  <r>
    <n v="5083"/>
    <n v="3660"/>
    <m/>
    <x v="2"/>
    <n v="5"/>
    <n v="1493"/>
    <n v="-1"/>
    <n v="5972"/>
    <n v="-1"/>
    <n v="36.147842286880802"/>
    <n v="-1"/>
    <n v="107.84349882706501"/>
    <n v="-1"/>
    <n v="91.720101310769493"/>
    <n v="-1"/>
    <n v="0.60276730303794301"/>
    <n v="-1"/>
    <x v="4"/>
    <x v="0"/>
    <x v="0"/>
  </r>
  <r>
    <n v="5083"/>
    <n v="4524"/>
    <m/>
    <x v="2"/>
    <n v="5"/>
    <n v="426"/>
    <n v="-1"/>
    <n v="1704"/>
    <n v="-1"/>
    <n v="27.3140092723837"/>
    <n v="-1"/>
    <n v="84.534669440109695"/>
    <n v="-1"/>
    <n v="71.850296976864101"/>
    <n v="-1"/>
    <n v="2.05319603982112"/>
    <n v="-1"/>
    <x v="4"/>
    <x v="0"/>
    <x v="0"/>
  </r>
  <r>
    <n v="5083"/>
    <n v="4949"/>
    <m/>
    <x v="2"/>
    <n v="5"/>
    <n v="552"/>
    <n v="-1"/>
    <n v="2208"/>
    <n v="-1"/>
    <n v="45.055347551747097"/>
    <n v="-1"/>
    <n v="44.816616352459498"/>
    <n v="-1"/>
    <n v="37.969699436825998"/>
    <n v="-1"/>
    <n v="1.62749146391057"/>
    <n v="-1"/>
    <x v="4"/>
    <x v="0"/>
    <x v="0"/>
  </r>
  <r>
    <n v="5083"/>
    <n v="4950"/>
    <m/>
    <x v="2"/>
    <n v="5"/>
    <n v="1474"/>
    <n v="-1"/>
    <n v="5896"/>
    <n v="-1"/>
    <n v="34.4411143191452"/>
    <n v="-1"/>
    <n v="108.70241219379"/>
    <n v="-1"/>
    <n v="92.465003047727706"/>
    <n v="-1"/>
    <n v="0.61016839319281402"/>
    <n v="-1"/>
    <x v="4"/>
    <x v="0"/>
    <x v="0"/>
  </r>
  <r>
    <n v="5083"/>
    <n v="4951"/>
    <m/>
    <x v="2"/>
    <n v="5"/>
    <n v="1507"/>
    <n v="-1"/>
    <n v="6028"/>
    <n v="-1"/>
    <n v="37.823838523815397"/>
    <n v="-1"/>
    <n v="101.94203343225399"/>
    <n v="-1"/>
    <n v="86.7163096401529"/>
    <n v="-1"/>
    <n v="0.59759295756425501"/>
    <n v="-1"/>
    <x v="4"/>
    <x v="0"/>
    <x v="0"/>
  </r>
  <r>
    <n v="5083"/>
    <n v="4953"/>
    <m/>
    <x v="2"/>
    <n v="5"/>
    <n v="265"/>
    <n v="-1"/>
    <n v="1060"/>
    <n v="-1"/>
    <n v="36.7878545281946"/>
    <n v="-1"/>
    <n v="26.459638084668299"/>
    <n v="-1"/>
    <n v="22.512023392914099"/>
    <n v="-1"/>
    <n v="3.3896700445389301"/>
    <n v="-1"/>
    <x v="4"/>
    <x v="0"/>
    <x v="0"/>
  </r>
  <r>
    <n v="5083"/>
    <n v="4954"/>
    <m/>
    <x v="2"/>
    <n v="5"/>
    <n v="99"/>
    <n v="-1"/>
    <n v="396"/>
    <n v="-1"/>
    <n v="40.7301542050267"/>
    <n v="-1"/>
    <n v="10.7737573420535"/>
    <n v="-1"/>
    <n v="10.1391468563783"/>
    <n v="-1"/>
    <n v="7.9618933797334996"/>
    <n v="-1"/>
    <x v="4"/>
    <x v="0"/>
    <x v="0"/>
  </r>
  <r>
    <n v="5083"/>
    <n v="6357"/>
    <m/>
    <x v="2"/>
    <n v="5"/>
    <n v="223"/>
    <n v="-1"/>
    <n v="892"/>
    <n v="-1"/>
    <n v="43.115981536295699"/>
    <n v="-1"/>
    <n v="18.827369884333201"/>
    <n v="-1"/>
    <n v="16.006620689130301"/>
    <n v="-1"/>
    <n v="4.0273997828110799"/>
    <n v="-1"/>
    <x v="4"/>
    <x v="0"/>
    <x v="0"/>
  </r>
  <r>
    <n v="5083"/>
    <n v="6368"/>
    <m/>
    <x v="2"/>
    <n v="5"/>
    <n v="534"/>
    <n v="-1"/>
    <n v="2136"/>
    <n v="-1"/>
    <n v="30.1838242675393"/>
    <n v="-1"/>
    <n v="56.902651100624801"/>
    <n v="-1"/>
    <n v="48.450422021768702"/>
    <n v="-1"/>
    <n v="1.67726622461321"/>
    <n v="-1"/>
    <x v="4"/>
    <x v="0"/>
    <x v="0"/>
  </r>
  <r>
    <n v="5083"/>
    <n v="6639"/>
    <m/>
    <x v="2"/>
    <n v="5"/>
    <n v="132"/>
    <n v="-1"/>
    <n v="528"/>
    <n v="-1"/>
    <n v="38.919949585696699"/>
    <n v="-1"/>
    <n v="13.7059702460023"/>
    <n v="-1"/>
    <n v="7.9753891331033504"/>
    <n v="-1"/>
    <n v="6.7759561302865396"/>
    <n v="-1"/>
    <x v="4"/>
    <x v="1"/>
    <x v="0"/>
  </r>
  <r>
    <n v="5083"/>
    <n v="6640"/>
    <m/>
    <x v="2"/>
    <n v="5"/>
    <n v="715"/>
    <n v="-1"/>
    <n v="2860"/>
    <n v="-1"/>
    <n v="15.111658655522501"/>
    <n v="-1"/>
    <n v="145.69907349099299"/>
    <n v="-1"/>
    <n v="84.657505695159699"/>
    <n v="-1"/>
    <n v="1.25755294981159"/>
    <n v="-1"/>
    <x v="4"/>
    <x v="2"/>
    <x v="0"/>
  </r>
  <r>
    <n v="5083"/>
    <n v="6641"/>
    <m/>
    <x v="2"/>
    <n v="5"/>
    <n v="106"/>
    <n v="-1"/>
    <n v="424"/>
    <n v="-1"/>
    <n v="27.191029564591801"/>
    <n v="-1"/>
    <n v="45.100940489794297"/>
    <n v="-1"/>
    <n v="26.1506381681364"/>
    <n v="-1"/>
    <n v="8.0115248877988101"/>
    <n v="-1"/>
    <x v="4"/>
    <x v="3"/>
    <x v="0"/>
  </r>
  <r>
    <n v="5083"/>
    <n v="6642"/>
    <m/>
    <x v="2"/>
    <n v="5"/>
    <n v="530"/>
    <n v="-1"/>
    <n v="2120"/>
    <n v="-1"/>
    <n v="36.735531114816197"/>
    <n v="-1"/>
    <n v="46.492994201734703"/>
    <n v="-1"/>
    <n v="27.032176266187999"/>
    <n v="-1"/>
    <n v="1.6996248786508299"/>
    <n v="-1"/>
    <x v="4"/>
    <x v="4"/>
    <x v="0"/>
  </r>
  <r>
    <n v="5083"/>
    <n v="6644"/>
    <m/>
    <x v="2"/>
    <n v="5"/>
    <n v="866"/>
    <n v="-1"/>
    <n v="3464"/>
    <n v="-1"/>
    <n v="31.352023679490198"/>
    <n v="-1"/>
    <n v="92.636103824257901"/>
    <n v="-1"/>
    <n v="53.722289787765199"/>
    <n v="-1"/>
    <n v="1.0390483947793601"/>
    <n v="-1"/>
    <x v="4"/>
    <x v="19"/>
    <x v="0"/>
  </r>
  <r>
    <n v="5083"/>
    <n v="6645"/>
    <m/>
    <x v="2"/>
    <n v="5"/>
    <n v="590"/>
    <n v="-1"/>
    <n v="2360"/>
    <n v="-1"/>
    <n v="52.310740760524098"/>
    <n v="-1"/>
    <n v="41.018746393725202"/>
    <n v="-1"/>
    <n v="23.839601529484199"/>
    <n v="-1"/>
    <n v="1.5256048624154901"/>
    <n v="-1"/>
    <x v="4"/>
    <x v="21"/>
    <x v="0"/>
  </r>
  <r>
    <n v="5083"/>
    <n v="6646"/>
    <m/>
    <x v="2"/>
    <n v="5"/>
    <n v="627"/>
    <n v="-1"/>
    <n v="2508"/>
    <n v="-1"/>
    <n v="44.519332997538797"/>
    <n v="-1"/>
    <n v="53.5336055564375"/>
    <n v="-1"/>
    <n v="31.025959900619998"/>
    <n v="-1"/>
    <n v="1.43193421306437"/>
    <n v="-1"/>
    <x v="4"/>
    <x v="18"/>
    <x v="0"/>
  </r>
  <r>
    <n v="5083"/>
    <n v="6647"/>
    <m/>
    <x v="2"/>
    <n v="5"/>
    <n v="244"/>
    <n v="-1"/>
    <n v="976"/>
    <n v="-1"/>
    <n v="55.017291859922103"/>
    <n v="-1"/>
    <n v="17.6441271035971"/>
    <n v="-1"/>
    <n v="10.2635931435975"/>
    <n v="-1"/>
    <n v="3.6658030107188999"/>
    <n v="-1"/>
    <x v="4"/>
    <x v="17"/>
    <x v="0"/>
  </r>
  <r>
    <n v="5083"/>
    <n v="6760"/>
    <m/>
    <x v="2"/>
    <n v="5"/>
    <n v="435"/>
    <n v="-1"/>
    <n v="1740"/>
    <n v="-1"/>
    <n v="13.1462697453335"/>
    <n v="-1"/>
    <n v="115.87851986042899"/>
    <n v="-1"/>
    <n v="67.1769657428503"/>
    <n v="-1"/>
    <n v="2.0617522268255102"/>
    <n v="-1"/>
    <x v="4"/>
    <x v="16"/>
    <x v="0"/>
  </r>
  <r>
    <n v="5083"/>
    <n v="6761"/>
    <m/>
    <x v="2"/>
    <n v="5"/>
    <n v="1496"/>
    <n v="-1"/>
    <n v="5984"/>
    <n v="-1"/>
    <n v="36.386708598756897"/>
    <n v="-1"/>
    <n v="132.161261195815"/>
    <n v="-1"/>
    <n v="76.729317126070001"/>
    <n v="-1"/>
    <n v="0.60363100411015203"/>
    <n v="-1"/>
    <x v="4"/>
    <x v="20"/>
    <x v="0"/>
  </r>
  <r>
    <n v="5083"/>
    <n v="6762"/>
    <m/>
    <x v="2"/>
    <n v="5"/>
    <n v="132"/>
    <n v="-1"/>
    <n v="528"/>
    <n v="-1"/>
    <n v="38.919949585696699"/>
    <n v="-1"/>
    <n v="13.7059702460023"/>
    <n v="-1"/>
    <n v="7.9753891331033504"/>
    <n v="-1"/>
    <n v="6.7759561302865396"/>
    <n v="-1"/>
    <x v="4"/>
    <x v="6"/>
    <x v="0"/>
  </r>
  <r>
    <n v="5083"/>
    <n v="6763"/>
    <m/>
    <x v="2"/>
    <n v="5"/>
    <n v="533"/>
    <n v="-1"/>
    <n v="2132"/>
    <n v="-1"/>
    <n v="36.8419025418196"/>
    <n v="-1"/>
    <n v="47.884994589606301"/>
    <n v="-1"/>
    <n v="27.7817859162571"/>
    <n v="-1"/>
    <n v="1.65301525604938"/>
    <n v="-1"/>
    <x v="4"/>
    <x v="7"/>
    <x v="0"/>
  </r>
  <r>
    <n v="5083"/>
    <n v="6764"/>
    <m/>
    <x v="2"/>
    <n v="5"/>
    <n v="104"/>
    <n v="-1"/>
    <n v="416"/>
    <n v="-1"/>
    <n v="39.506501122754102"/>
    <n v="-1"/>
    <n v="10.1122872274063"/>
    <n v="-1"/>
    <n v="5.8744248357895996"/>
    <n v="-1"/>
    <n v="8.2625384281329097"/>
    <n v="-1"/>
    <x v="4"/>
    <x v="8"/>
    <x v="0"/>
  </r>
  <r>
    <n v="5083"/>
    <n v="6765"/>
    <m/>
    <x v="2"/>
    <n v="5"/>
    <n v="60"/>
    <n v="-1"/>
    <n v="240"/>
    <n v="-1"/>
    <n v="25.772805980097299"/>
    <n v="-1"/>
    <n v="48.726451897935497"/>
    <n v="-1"/>
    <n v="28.232605416285399"/>
    <n v="-1"/>
    <n v="13.640811837042399"/>
    <n v="-1"/>
    <x v="4"/>
    <x v="9"/>
    <x v="0"/>
  </r>
  <r>
    <n v="5083"/>
    <n v="6767"/>
    <m/>
    <x v="2"/>
    <n v="5"/>
    <n v="103"/>
    <n v="-1"/>
    <n v="412"/>
    <n v="-1"/>
    <n v="46.1811253170128"/>
    <n v="-1"/>
    <n v="8.2271285996211603"/>
    <n v="-1"/>
    <n v="4.7659064258850901"/>
    <n v="-1"/>
    <n v="8.6120820858696892"/>
    <n v="-1"/>
    <x v="4"/>
    <x v="10"/>
    <x v="0"/>
  </r>
  <r>
    <n v="5083"/>
    <n v="6768"/>
    <m/>
    <x v="2"/>
    <n v="5"/>
    <n v="263"/>
    <n v="-1"/>
    <n v="1052"/>
    <n v="-1"/>
    <n v="34.940742538164002"/>
    <n v="-1"/>
    <n v="37.434200256199297"/>
    <n v="-1"/>
    <n v="21.7464748439312"/>
    <n v="-1"/>
    <n v="3.4090511992994101"/>
    <n v="-1"/>
    <x v="4"/>
    <x v="11"/>
    <x v="0"/>
  </r>
  <r>
    <n v="5083"/>
    <n v="6770"/>
    <m/>
    <x v="2"/>
    <n v="5"/>
    <n v="571"/>
    <n v="-1"/>
    <n v="2284"/>
    <n v="-1"/>
    <n v="49.658818165479502"/>
    <n v="-1"/>
    <n v="42.133607010201203"/>
    <n v="-1"/>
    <n v="24.309515272612199"/>
    <n v="-1"/>
    <n v="1.5681386738151399"/>
    <n v="-1"/>
    <x v="4"/>
    <x v="15"/>
    <x v="0"/>
  </r>
  <r>
    <n v="5083"/>
    <n v="6775"/>
    <m/>
    <x v="2"/>
    <n v="5"/>
    <n v="76"/>
    <n v="-1"/>
    <n v="304"/>
    <n v="-1"/>
    <n v="39.257723482775198"/>
    <n v="-1"/>
    <n v="7.8439190258495701"/>
    <n v="-1"/>
    <n v="4.5329890451887502"/>
    <n v="-1"/>
    <n v="11.6683673539195"/>
    <n v="-1"/>
    <x v="4"/>
    <x v="12"/>
    <x v="0"/>
  </r>
  <r>
    <n v="5083"/>
    <n v="6776"/>
    <m/>
    <x v="2"/>
    <n v="5"/>
    <n v="104"/>
    <n v="-1"/>
    <n v="416"/>
    <n v="-1"/>
    <n v="39.608390843020999"/>
    <n v="-1"/>
    <n v="9.9708061065219198"/>
    <n v="-1"/>
    <n v="5.7922356938449502"/>
    <n v="-1"/>
    <n v="8.2622224793897807"/>
    <n v="-1"/>
    <x v="4"/>
    <x v="13"/>
    <x v="0"/>
  </r>
  <r>
    <n v="5083"/>
    <n v="6777"/>
    <m/>
    <x v="2"/>
    <n v="5"/>
    <n v="245"/>
    <n v="-1"/>
    <n v="980"/>
    <n v="-1"/>
    <n v="37.287049651064599"/>
    <n v="-1"/>
    <n v="24.083782534853398"/>
    <n v="-1"/>
    <n v="13.9964109853683"/>
    <n v="-1"/>
    <n v="3.51419045748725"/>
    <n v="-1"/>
    <x v="4"/>
    <x v="14"/>
    <x v="0"/>
  </r>
  <r>
    <n v="5083"/>
    <n v="2959"/>
    <m/>
    <x v="2"/>
    <n v="6"/>
    <n v="256"/>
    <n v="-1"/>
    <n v="1024"/>
    <n v="-1"/>
    <n v="45.939135221241798"/>
    <n v="-1"/>
    <n v="21.178350937786998"/>
    <n v="-1"/>
    <n v="17.967292314782799"/>
    <n v="-1"/>
    <n v="3.5194882263140301"/>
    <n v="-1"/>
    <x v="5"/>
    <x v="0"/>
    <x v="0"/>
  </r>
  <r>
    <n v="5083"/>
    <n v="3659"/>
    <m/>
    <x v="2"/>
    <n v="6"/>
    <n v="565"/>
    <n v="-1"/>
    <n v="2260"/>
    <n v="-1"/>
    <n v="37.535716863103197"/>
    <n v="-1"/>
    <n v="46.930018381347303"/>
    <n v="-1"/>
    <n v="39.898572209074104"/>
    <n v="-1"/>
    <n v="1.59429687889648"/>
    <n v="-1"/>
    <x v="5"/>
    <x v="0"/>
    <x v="0"/>
  </r>
  <r>
    <n v="5083"/>
    <n v="3660"/>
    <m/>
    <x v="2"/>
    <n v="6"/>
    <n v="1552"/>
    <n v="-1"/>
    <n v="6208"/>
    <n v="-1"/>
    <n v="33.493052607613798"/>
    <n v="-1"/>
    <n v="114.78010583285599"/>
    <n v="-1"/>
    <n v="97.376486174072497"/>
    <n v="-1"/>
    <n v="0.58047964986645195"/>
    <n v="-1"/>
    <x v="5"/>
    <x v="0"/>
    <x v="0"/>
  </r>
  <r>
    <n v="5083"/>
    <n v="4524"/>
    <m/>
    <x v="2"/>
    <n v="6"/>
    <n v="449"/>
    <n v="-1"/>
    <n v="1796"/>
    <n v="-1"/>
    <n v="27.503293455834701"/>
    <n v="-1"/>
    <n v="88.519523999450101"/>
    <n v="-1"/>
    <n v="75.261054352527793"/>
    <n v="-1"/>
    <n v="1.93622883292682"/>
    <n v="-1"/>
    <x v="5"/>
    <x v="0"/>
    <x v="0"/>
  </r>
  <r>
    <n v="5083"/>
    <n v="4949"/>
    <m/>
    <x v="2"/>
    <n v="6"/>
    <n v="425"/>
    <n v="-1"/>
    <n v="1700"/>
    <n v="-1"/>
    <n v="23.910868836236801"/>
    <n v="-1"/>
    <n v="83.777029373657498"/>
    <n v="-1"/>
    <n v="71.317781300512607"/>
    <n v="-1"/>
    <n v="2.1177115268152802"/>
    <n v="-1"/>
    <x v="5"/>
    <x v="0"/>
    <x v="0"/>
  </r>
  <r>
    <n v="5083"/>
    <n v="4950"/>
    <m/>
    <x v="2"/>
    <n v="6"/>
    <n v="1541"/>
    <n v="-1"/>
    <n v="6164"/>
    <n v="-1"/>
    <n v="31.579400483768602"/>
    <n v="-1"/>
    <n v="114.85062595316801"/>
    <n v="-1"/>
    <n v="97.472907885350295"/>
    <n v="-1"/>
    <n v="0.58430876984717794"/>
    <n v="-1"/>
    <x v="5"/>
    <x v="0"/>
    <x v="0"/>
  </r>
  <r>
    <n v="5083"/>
    <n v="4951"/>
    <m/>
    <x v="2"/>
    <n v="6"/>
    <n v="1552"/>
    <n v="-1"/>
    <n v="6208"/>
    <n v="-1"/>
    <n v="33.487348478205"/>
    <n v="-1"/>
    <n v="110.533571120674"/>
    <n v="-1"/>
    <n v="93.773271334170403"/>
    <n v="-1"/>
    <n v="0.58044276375680204"/>
    <n v="-1"/>
    <x v="5"/>
    <x v="0"/>
    <x v="0"/>
  </r>
  <r>
    <n v="5083"/>
    <n v="4953"/>
    <m/>
    <x v="2"/>
    <n v="6"/>
    <n v="264"/>
    <n v="-1"/>
    <n v="1056"/>
    <n v="-1"/>
    <n v="36.827397524836996"/>
    <n v="-1"/>
    <n v="24.626411372321702"/>
    <n v="-1"/>
    <n v="20.868299781957301"/>
    <n v="-1"/>
    <n v="3.06023192759617"/>
    <n v="-1"/>
    <x v="5"/>
    <x v="0"/>
    <x v="0"/>
  </r>
  <r>
    <n v="5083"/>
    <n v="4954"/>
    <m/>
    <x v="2"/>
    <n v="6"/>
    <n v="91"/>
    <n v="-1"/>
    <n v="364"/>
    <n v="-1"/>
    <n v="40.2111033842993"/>
    <n v="-1"/>
    <n v="9.38234404922928"/>
    <n v="-1"/>
    <n v="8.8364219156017292"/>
    <n v="-1"/>
    <n v="9.7771032656708101"/>
    <n v="-1"/>
    <x v="5"/>
    <x v="0"/>
    <x v="0"/>
  </r>
  <r>
    <n v="5083"/>
    <n v="6357"/>
    <m/>
    <x v="2"/>
    <n v="6"/>
    <n v="154"/>
    <n v="-1"/>
    <n v="616"/>
    <n v="-1"/>
    <n v="44.003850852632503"/>
    <n v="-1"/>
    <n v="12.7551664134274"/>
    <n v="-1"/>
    <n v="10.8329058061134"/>
    <n v="-1"/>
    <n v="5.4116081637252398"/>
    <n v="-1"/>
    <x v="5"/>
    <x v="0"/>
    <x v="0"/>
  </r>
  <r>
    <n v="5083"/>
    <n v="6368"/>
    <m/>
    <x v="2"/>
    <n v="6"/>
    <n v="562"/>
    <n v="-1"/>
    <n v="2248"/>
    <n v="-1"/>
    <n v="30.394310651192001"/>
    <n v="-1"/>
    <n v="60.664162617659599"/>
    <n v="-1"/>
    <n v="51.550165232543897"/>
    <n v="-1"/>
    <n v="1.59222906562697"/>
    <n v="-1"/>
    <x v="5"/>
    <x v="0"/>
    <x v="0"/>
  </r>
  <r>
    <n v="5083"/>
    <n v="6639"/>
    <m/>
    <x v="2"/>
    <n v="6"/>
    <n v="116"/>
    <n v="-1"/>
    <n v="464"/>
    <n v="-1"/>
    <n v="38.803246120285202"/>
    <n v="-1"/>
    <n v="12.046526812825199"/>
    <n v="-1"/>
    <n v="6.9711722777279901"/>
    <n v="-1"/>
    <n v="7.6353570412884801"/>
    <n v="-1"/>
    <x v="5"/>
    <x v="1"/>
    <x v="0"/>
  </r>
  <r>
    <n v="5083"/>
    <n v="6640"/>
    <m/>
    <x v="2"/>
    <n v="6"/>
    <n v="694"/>
    <n v="-1"/>
    <n v="2776"/>
    <n v="-1"/>
    <n v="14.588087145015701"/>
    <n v="-1"/>
    <n v="145.476637648322"/>
    <n v="-1"/>
    <n v="84.346617297298494"/>
    <n v="-1"/>
    <n v="1.2945815444344"/>
    <n v="-1"/>
    <x v="5"/>
    <x v="2"/>
    <x v="0"/>
  </r>
  <r>
    <n v="5083"/>
    <n v="6641"/>
    <m/>
    <x v="2"/>
    <n v="6"/>
    <n v="85"/>
    <n v="-1"/>
    <n v="340"/>
    <n v="-1"/>
    <n v="25.566477717724101"/>
    <n v="-1"/>
    <n v="44.568752159443903"/>
    <n v="-1"/>
    <n v="25.903880383747499"/>
    <n v="-1"/>
    <n v="10.1593762333129"/>
    <n v="-1"/>
    <x v="5"/>
    <x v="3"/>
    <x v="0"/>
  </r>
  <r>
    <n v="5083"/>
    <n v="6642"/>
    <m/>
    <x v="2"/>
    <n v="6"/>
    <n v="569"/>
    <n v="-1"/>
    <n v="2276"/>
    <n v="-1"/>
    <n v="37.106402848302601"/>
    <n v="-1"/>
    <n v="51.439284532560499"/>
    <n v="-1"/>
    <n v="29.821167183812801"/>
    <n v="-1"/>
    <n v="1.5753368728041099"/>
    <n v="-1"/>
    <x v="5"/>
    <x v="4"/>
    <x v="0"/>
  </r>
  <r>
    <n v="5083"/>
    <n v="6644"/>
    <m/>
    <x v="2"/>
    <n v="6"/>
    <n v="925"/>
    <n v="-1"/>
    <n v="3700"/>
    <n v="-1"/>
    <n v="31.1765937815982"/>
    <n v="-1"/>
    <n v="99.461628457960899"/>
    <n v="-1"/>
    <n v="57.650219570491501"/>
    <n v="-1"/>
    <n v="0.97252217986289702"/>
    <n v="-1"/>
    <x v="5"/>
    <x v="19"/>
    <x v="0"/>
  </r>
  <r>
    <n v="5083"/>
    <n v="6645"/>
    <m/>
    <x v="2"/>
    <n v="6"/>
    <n v="618"/>
    <n v="-1"/>
    <n v="2472"/>
    <n v="-1"/>
    <n v="52.471934190671703"/>
    <n v="-1"/>
    <n v="44.034753295521"/>
    <n v="-1"/>
    <n v="25.513462123504802"/>
    <n v="-1"/>
    <n v="1.4539490529150301"/>
    <n v="-1"/>
    <x v="5"/>
    <x v="21"/>
    <x v="0"/>
  </r>
  <r>
    <n v="5083"/>
    <n v="6646"/>
    <m/>
    <x v="2"/>
    <n v="6"/>
    <n v="634"/>
    <n v="-1"/>
    <n v="2536"/>
    <n v="-1"/>
    <n v="44.483175907455603"/>
    <n v="-1"/>
    <n v="53.682078059689601"/>
    <n v="-1"/>
    <n v="31.082694176733501"/>
    <n v="-1"/>
    <n v="1.41990961340504"/>
    <n v="-1"/>
    <x v="5"/>
    <x v="18"/>
    <x v="0"/>
  </r>
  <r>
    <n v="5083"/>
    <n v="6647"/>
    <m/>
    <x v="2"/>
    <n v="6"/>
    <n v="284"/>
    <n v="-1"/>
    <n v="1136"/>
    <n v="-1"/>
    <n v="54.641898407761097"/>
    <n v="-1"/>
    <n v="20.763565417754201"/>
    <n v="-1"/>
    <n v="12.050018354716499"/>
    <n v="-1"/>
    <n v="3.1740972287010298"/>
    <n v="-1"/>
    <x v="5"/>
    <x v="17"/>
    <x v="0"/>
  </r>
  <r>
    <n v="5083"/>
    <n v="6760"/>
    <m/>
    <x v="2"/>
    <n v="6"/>
    <n v="464"/>
    <n v="-1"/>
    <n v="1856"/>
    <n v="-1"/>
    <n v="11.6335639751518"/>
    <n v="-1"/>
    <n v="130.16823979081599"/>
    <n v="-1"/>
    <n v="75.212929993235505"/>
    <n v="-1"/>
    <n v="1.93860497571465"/>
    <n v="-1"/>
    <x v="5"/>
    <x v="16"/>
    <x v="0"/>
  </r>
  <r>
    <n v="5083"/>
    <n v="6761"/>
    <m/>
    <x v="2"/>
    <n v="6"/>
    <n v="1551"/>
    <n v="-1"/>
    <n v="6204"/>
    <n v="-1"/>
    <n v="33.427791247838996"/>
    <n v="-1"/>
    <n v="147.80657981997001"/>
    <n v="-1"/>
    <n v="85.481629132553707"/>
    <n v="-1"/>
    <n v="0.58273265456191403"/>
    <n v="-1"/>
    <x v="5"/>
    <x v="20"/>
    <x v="0"/>
  </r>
  <r>
    <n v="5083"/>
    <n v="6762"/>
    <m/>
    <x v="2"/>
    <n v="6"/>
    <n v="116"/>
    <n v="-1"/>
    <n v="464"/>
    <n v="-1"/>
    <n v="38.803246120285202"/>
    <n v="-1"/>
    <n v="12.046526812825199"/>
    <n v="-1"/>
    <n v="6.9711722777279901"/>
    <n v="-1"/>
    <n v="7.6353570412884801"/>
    <n v="-1"/>
    <x v="5"/>
    <x v="6"/>
    <x v="0"/>
  </r>
  <r>
    <n v="5083"/>
    <n v="6763"/>
    <m/>
    <x v="2"/>
    <n v="6"/>
    <n v="569"/>
    <n v="-1"/>
    <n v="2276"/>
    <n v="-1"/>
    <n v="36.862545377165901"/>
    <n v="-1"/>
    <n v="52.373360982268501"/>
    <n v="-1"/>
    <n v="30.398070936609901"/>
    <n v="-1"/>
    <n v="1.5484158008745701"/>
    <n v="-1"/>
    <x v="5"/>
    <x v="7"/>
    <x v="0"/>
  </r>
  <r>
    <n v="5083"/>
    <n v="6764"/>
    <m/>
    <x v="2"/>
    <n v="6"/>
    <n v="75"/>
    <n v="-1"/>
    <n v="300"/>
    <n v="-1"/>
    <n v="38.201231934604003"/>
    <n v="-1"/>
    <n v="7.71608387402879"/>
    <n v="-1"/>
    <n v="4.4707725334717603"/>
    <n v="-1"/>
    <n v="11.6631208810646"/>
    <n v="-1"/>
    <x v="5"/>
    <x v="8"/>
    <x v="0"/>
  </r>
  <r>
    <n v="5083"/>
    <n v="6765"/>
    <m/>
    <x v="2"/>
    <n v="6"/>
    <n v="40"/>
    <n v="-1"/>
    <n v="160"/>
    <n v="-1"/>
    <n v="29.989959688163999"/>
    <n v="-1"/>
    <n v="16.587034149748401"/>
    <n v="-1"/>
    <n v="9.48100484579221"/>
    <n v="-1"/>
    <n v="22.0878834916617"/>
    <n v="-1"/>
    <x v="5"/>
    <x v="9"/>
    <x v="0"/>
  </r>
  <r>
    <n v="5083"/>
    <n v="6767"/>
    <m/>
    <x v="2"/>
    <n v="6"/>
    <n v="87"/>
    <n v="-1"/>
    <n v="348"/>
    <n v="-1"/>
    <n v="44.757712563350999"/>
    <n v="-1"/>
    <n v="7.3432420507130196"/>
    <n v="-1"/>
    <n v="4.2643147479058596"/>
    <n v="-1"/>
    <n v="10.123181603181299"/>
    <n v="-1"/>
    <x v="5"/>
    <x v="10"/>
    <x v="0"/>
  </r>
  <r>
    <n v="5083"/>
    <n v="6768"/>
    <m/>
    <x v="2"/>
    <n v="6"/>
    <n v="264"/>
    <n v="-1"/>
    <n v="1056"/>
    <n v="-1"/>
    <n v="35.791840134944501"/>
    <n v="-1"/>
    <n v="32.9402089814795"/>
    <n v="-1"/>
    <n v="19.019514529179901"/>
    <n v="-1"/>
    <n v="3.06114152001784"/>
    <n v="-1"/>
    <x v="5"/>
    <x v="11"/>
    <x v="0"/>
  </r>
  <r>
    <n v="5083"/>
    <n v="6770"/>
    <m/>
    <x v="2"/>
    <n v="6"/>
    <n v="413"/>
    <n v="-1"/>
    <n v="1652"/>
    <n v="-1"/>
    <n v="13.5657243529156"/>
    <n v="-1"/>
    <n v="142.057351027278"/>
    <n v="-1"/>
    <n v="82.455007008411101"/>
    <n v="-1"/>
    <n v="2.1739978115392802"/>
    <n v="-1"/>
    <x v="5"/>
    <x v="15"/>
    <x v="0"/>
  </r>
  <r>
    <n v="5083"/>
    <n v="6775"/>
    <m/>
    <x v="2"/>
    <n v="6"/>
    <n v="70"/>
    <n v="-1"/>
    <n v="280"/>
    <n v="-1"/>
    <n v="39.107622230381303"/>
    <n v="-1"/>
    <n v="7.2484745961459698"/>
    <n v="-1"/>
    <n v="4.2024790877010103"/>
    <n v="-1"/>
    <n v="12.608918671206199"/>
    <n v="-1"/>
    <x v="5"/>
    <x v="12"/>
    <x v="0"/>
  </r>
  <r>
    <n v="5083"/>
    <n v="6776"/>
    <m/>
    <x v="2"/>
    <n v="6"/>
    <n v="75"/>
    <n v="-1"/>
    <n v="300"/>
    <n v="-1"/>
    <n v="38.300722441713503"/>
    <n v="-1"/>
    <n v="7.74371660355812"/>
    <n v="-1"/>
    <n v="4.4867832003102102"/>
    <n v="-1"/>
    <n v="11.663074605464599"/>
    <n v="-1"/>
    <x v="5"/>
    <x v="13"/>
    <x v="0"/>
  </r>
  <r>
    <n v="5083"/>
    <n v="6777"/>
    <m/>
    <x v="2"/>
    <n v="6"/>
    <n v="288"/>
    <n v="-1"/>
    <n v="1152"/>
    <n v="-1"/>
    <n v="36.225966953330101"/>
    <n v="-1"/>
    <n v="28.798975961645201"/>
    <n v="-1"/>
    <n v="16.636193127592101"/>
    <n v="-1"/>
    <n v="3.1165119091936799"/>
    <n v="-1"/>
    <x v="5"/>
    <x v="14"/>
    <x v="0"/>
  </r>
  <r>
    <n v="5083"/>
    <n v="2959"/>
    <m/>
    <x v="2"/>
    <n v="7"/>
    <n v="261"/>
    <n v="-1"/>
    <n v="1044"/>
    <n v="-1"/>
    <n v="46.416761243212797"/>
    <n v="-1"/>
    <n v="21.556971348058699"/>
    <n v="-1"/>
    <n v="18.3148346378333"/>
    <n v="-1"/>
    <n v="3.4034432823871801"/>
    <n v="-1"/>
    <x v="6"/>
    <x v="0"/>
    <x v="0"/>
  </r>
  <r>
    <n v="5083"/>
    <n v="3659"/>
    <m/>
    <x v="2"/>
    <n v="7"/>
    <n v="544"/>
    <n v="-1"/>
    <n v="2176"/>
    <n v="-1"/>
    <n v="37.3333929372005"/>
    <n v="-1"/>
    <n v="42.729338799871002"/>
    <n v="-1"/>
    <n v="36.236083363349898"/>
    <n v="-1"/>
    <n v="1.65657210255659"/>
    <n v="-1"/>
    <x v="6"/>
    <x v="0"/>
    <x v="0"/>
  </r>
  <r>
    <n v="5083"/>
    <n v="3660"/>
    <m/>
    <x v="2"/>
    <n v="7"/>
    <n v="1531"/>
    <n v="-1"/>
    <n v="6124"/>
    <n v="-1"/>
    <n v="31.7355544952899"/>
    <n v="-1"/>
    <n v="116.383410478192"/>
    <n v="-1"/>
    <n v="98.810770965798099"/>
    <n v="-1"/>
    <n v="0.58790107530067004"/>
    <n v="-1"/>
    <x v="6"/>
    <x v="0"/>
    <x v="0"/>
  </r>
  <r>
    <n v="5083"/>
    <n v="4524"/>
    <m/>
    <x v="2"/>
    <n v="7"/>
    <n v="445"/>
    <n v="-1"/>
    <n v="1780"/>
    <n v="-1"/>
    <n v="27.2997238999282"/>
    <n v="-1"/>
    <n v="88.323010735505903"/>
    <n v="-1"/>
    <n v="74.886781601412807"/>
    <n v="-1"/>
    <n v="1.9458459385170299"/>
    <n v="-1"/>
    <x v="6"/>
    <x v="0"/>
    <x v="0"/>
  </r>
  <r>
    <n v="5083"/>
    <n v="4949"/>
    <m/>
    <x v="2"/>
    <n v="7"/>
    <n v="312"/>
    <n v="-1"/>
    <n v="1248"/>
    <n v="-1"/>
    <n v="8.4572214220098605"/>
    <n v="-1"/>
    <n v="101.91082478633101"/>
    <n v="-1"/>
    <n v="86.541417858514805"/>
    <n v="-1"/>
    <n v="2.8902080693235601"/>
    <n v="-1"/>
    <x v="6"/>
    <x v="0"/>
    <x v="0"/>
  </r>
  <r>
    <n v="5083"/>
    <n v="4950"/>
    <m/>
    <x v="2"/>
    <n v="7"/>
    <n v="1524"/>
    <n v="-1"/>
    <n v="6096"/>
    <n v="-1"/>
    <n v="30.514700766715599"/>
    <n v="-1"/>
    <n v="116.235269436642"/>
    <n v="-1"/>
    <n v="98.659824354400101"/>
    <n v="-1"/>
    <n v="0.59053068798873498"/>
    <n v="-1"/>
    <x v="6"/>
    <x v="0"/>
    <x v="0"/>
  </r>
  <r>
    <n v="5083"/>
    <n v="4951"/>
    <m/>
    <x v="2"/>
    <n v="7"/>
    <n v="1544"/>
    <n v="-1"/>
    <n v="6176"/>
    <n v="-1"/>
    <n v="31.766306344992099"/>
    <n v="-1"/>
    <n v="113.07471974552401"/>
    <n v="-1"/>
    <n v="96.047459653744198"/>
    <n v="-1"/>
    <n v="0.582382286261656"/>
    <n v="-1"/>
    <x v="6"/>
    <x v="0"/>
    <x v="0"/>
  </r>
  <r>
    <n v="5083"/>
    <n v="4953"/>
    <m/>
    <x v="2"/>
    <n v="7"/>
    <n v="268"/>
    <n v="-1"/>
    <n v="1072"/>
    <n v="-1"/>
    <n v="36.578714025608598"/>
    <n v="-1"/>
    <n v="24.417122970886101"/>
    <n v="-1"/>
    <n v="20.772636680397"/>
    <n v="-1"/>
    <n v="3.3160968193192502"/>
    <n v="-1"/>
    <x v="6"/>
    <x v="0"/>
    <x v="0"/>
  </r>
  <r>
    <n v="5083"/>
    <n v="4954"/>
    <m/>
    <x v="2"/>
    <n v="7"/>
    <n v="85"/>
    <n v="-1"/>
    <n v="340"/>
    <n v="-1"/>
    <n v="44.603585423758602"/>
    <n v="-1"/>
    <n v="7.1362105687578801"/>
    <n v="-1"/>
    <n v="6.7649978958640604"/>
    <n v="-1"/>
    <n v="10.189332118564399"/>
    <n v="-1"/>
    <x v="6"/>
    <x v="0"/>
    <x v="0"/>
  </r>
  <r>
    <n v="5083"/>
    <n v="6357"/>
    <m/>
    <x v="2"/>
    <n v="7"/>
    <n v="162"/>
    <n v="-1"/>
    <n v="648"/>
    <n v="-1"/>
    <n v="44.412878476559499"/>
    <n v="-1"/>
    <n v="13.9447652440117"/>
    <n v="-1"/>
    <n v="11.9039525793479"/>
    <n v="-1"/>
    <n v="5.4859594045950297"/>
    <n v="-1"/>
    <x v="6"/>
    <x v="0"/>
    <x v="0"/>
  </r>
  <r>
    <n v="5083"/>
    <n v="6368"/>
    <m/>
    <x v="2"/>
    <n v="7"/>
    <n v="546"/>
    <n v="-1"/>
    <n v="2184"/>
    <n v="-1"/>
    <n v="21.995595275195399"/>
    <n v="-1"/>
    <n v="81.831883831327701"/>
    <n v="-1"/>
    <n v="69.402973574193396"/>
    <n v="-1"/>
    <n v="1.64756748967737"/>
    <n v="-1"/>
    <x v="6"/>
    <x v="0"/>
    <x v="0"/>
  </r>
  <r>
    <n v="5083"/>
    <n v="6639"/>
    <m/>
    <x v="2"/>
    <n v="7"/>
    <n v="139"/>
    <n v="-1"/>
    <n v="556"/>
    <n v="-1"/>
    <n v="38.813700484856"/>
    <n v="-1"/>
    <n v="14.435831655537999"/>
    <n v="-1"/>
    <n v="8.3492840096247605"/>
    <n v="-1"/>
    <n v="6.4416684393492902"/>
    <n v="-1"/>
    <x v="6"/>
    <x v="1"/>
    <x v="0"/>
  </r>
  <r>
    <n v="5083"/>
    <n v="6640"/>
    <m/>
    <x v="2"/>
    <n v="7"/>
    <n v="712"/>
    <n v="-1"/>
    <n v="2848"/>
    <n v="-1"/>
    <n v="15.0536281040037"/>
    <n v="-1"/>
    <n v="143.93370559232801"/>
    <n v="-1"/>
    <n v="83.330660934440303"/>
    <n v="-1"/>
    <n v="1.2637184881042001"/>
    <n v="-1"/>
    <x v="6"/>
    <x v="2"/>
    <x v="0"/>
  </r>
  <r>
    <n v="5083"/>
    <n v="6641"/>
    <m/>
    <x v="2"/>
    <n v="7"/>
    <n v="83"/>
    <n v="-1"/>
    <n v="332"/>
    <n v="-1"/>
    <n v="26.404374713630101"/>
    <n v="-1"/>
    <n v="43.1698350850615"/>
    <n v="-1"/>
    <n v="25.195436386880399"/>
    <n v="-1"/>
    <n v="10.857005705612499"/>
    <n v="-1"/>
    <x v="6"/>
    <x v="3"/>
    <x v="0"/>
  </r>
  <r>
    <n v="5083"/>
    <n v="6642"/>
    <m/>
    <x v="2"/>
    <n v="7"/>
    <n v="549"/>
    <n v="-1"/>
    <n v="2196"/>
    <n v="-1"/>
    <n v="36.690363100459301"/>
    <n v="-1"/>
    <n v="48.5397990448675"/>
    <n v="-1"/>
    <n v="28.054420101169399"/>
    <n v="-1"/>
    <n v="1.63920760806142"/>
    <n v="-1"/>
    <x v="6"/>
    <x v="4"/>
    <x v="0"/>
  </r>
  <r>
    <n v="5083"/>
    <n v="6644"/>
    <m/>
    <x v="2"/>
    <n v="7"/>
    <n v="943"/>
    <n v="-1"/>
    <n v="3772"/>
    <n v="-1"/>
    <n v="31.446545023330899"/>
    <n v="-1"/>
    <n v="102.31410747415499"/>
    <n v="-1"/>
    <n v="59.170539223148197"/>
    <n v="-1"/>
    <n v="0.95333827906764401"/>
    <n v="-1"/>
    <x v="6"/>
    <x v="19"/>
    <x v="0"/>
  </r>
  <r>
    <n v="5083"/>
    <n v="6645"/>
    <m/>
    <x v="2"/>
    <n v="7"/>
    <n v="591"/>
    <n v="-1"/>
    <n v="2364"/>
    <n v="-1"/>
    <n v="54.252921893492903"/>
    <n v="-1"/>
    <n v="40.594896356573798"/>
    <n v="-1"/>
    <n v="23.4515801663979"/>
    <n v="-1"/>
    <n v="1.5219173940392301"/>
    <n v="-1"/>
    <x v="6"/>
    <x v="21"/>
    <x v="0"/>
  </r>
  <r>
    <n v="5083"/>
    <n v="6646"/>
    <m/>
    <x v="2"/>
    <n v="7"/>
    <n v="653"/>
    <n v="-1"/>
    <n v="2612"/>
    <n v="-1"/>
    <n v="44.901543231323203"/>
    <n v="-1"/>
    <n v="54.092662149903298"/>
    <n v="-1"/>
    <n v="31.2477366024237"/>
    <n v="-1"/>
    <n v="1.3778055664879501"/>
    <n v="-1"/>
    <x v="6"/>
    <x v="18"/>
    <x v="0"/>
  </r>
  <r>
    <n v="5083"/>
    <n v="6647"/>
    <m/>
    <x v="2"/>
    <n v="7"/>
    <n v="292"/>
    <n v="-1"/>
    <n v="1168"/>
    <n v="-1"/>
    <n v="54.6794640064169"/>
    <n v="-1"/>
    <n v="21.327497540499301"/>
    <n v="-1"/>
    <n v="12.3798992364101"/>
    <n v="-1"/>
    <n v="3.0802747908933501"/>
    <n v="-1"/>
    <x v="6"/>
    <x v="17"/>
    <x v="0"/>
  </r>
  <r>
    <n v="5083"/>
    <n v="6760"/>
    <m/>
    <x v="2"/>
    <n v="7"/>
    <n v="512"/>
    <n v="-1"/>
    <n v="2048"/>
    <n v="-1"/>
    <n v="12.238289104480801"/>
    <n v="-1"/>
    <n v="140.691588078384"/>
    <n v="-1"/>
    <n v="81.374997822175104"/>
    <n v="-1"/>
    <n v="1.7577010473318699"/>
    <n v="-1"/>
    <x v="6"/>
    <x v="16"/>
    <x v="0"/>
  </r>
  <r>
    <n v="5083"/>
    <n v="6761"/>
    <m/>
    <x v="2"/>
    <n v="7"/>
    <n v="1529"/>
    <n v="-1"/>
    <n v="6116"/>
    <n v="-1"/>
    <n v="31.8791368688963"/>
    <n v="-1"/>
    <n v="154.71599739630301"/>
    <n v="-1"/>
    <n v="89.593844514666102"/>
    <n v="-1"/>
    <n v="0.59139654186292101"/>
    <n v="-1"/>
    <x v="6"/>
    <x v="20"/>
    <x v="0"/>
  </r>
  <r>
    <n v="5083"/>
    <n v="6762"/>
    <m/>
    <x v="2"/>
    <n v="7"/>
    <n v="139"/>
    <n v="-1"/>
    <n v="556"/>
    <n v="-1"/>
    <n v="38.813700484856"/>
    <n v="-1"/>
    <n v="14.435831655537999"/>
    <n v="-1"/>
    <n v="8.3492840096247605"/>
    <n v="-1"/>
    <n v="6.4416684393492902"/>
    <n v="-1"/>
    <x v="6"/>
    <x v="6"/>
    <x v="0"/>
  </r>
  <r>
    <n v="5083"/>
    <n v="6763"/>
    <m/>
    <x v="2"/>
    <n v="7"/>
    <n v="542"/>
    <n v="-1"/>
    <n v="2168"/>
    <n v="-1"/>
    <n v="36.899784679421998"/>
    <n v="-1"/>
    <n v="47.656007582841397"/>
    <n v="-1"/>
    <n v="27.553143771316101"/>
    <n v="-1"/>
    <n v="1.62205048507635"/>
    <n v="-1"/>
    <x v="6"/>
    <x v="7"/>
    <x v="0"/>
  </r>
  <r>
    <n v="5083"/>
    <n v="6764"/>
    <m/>
    <x v="2"/>
    <n v="7"/>
    <n v="80"/>
    <n v="-1"/>
    <n v="320"/>
    <n v="-1"/>
    <n v="38.789785686101197"/>
    <n v="-1"/>
    <n v="7.7367353321344199"/>
    <n v="-1"/>
    <n v="4.5034733722553"/>
    <n v="-1"/>
    <n v="10.9706246242497"/>
    <n v="-1"/>
    <x v="6"/>
    <x v="8"/>
    <x v="0"/>
  </r>
  <r>
    <n v="5083"/>
    <n v="6765"/>
    <m/>
    <x v="2"/>
    <n v="7"/>
    <n v="63"/>
    <n v="-1"/>
    <n v="252"/>
    <n v="-1"/>
    <n v="23.4751277752653"/>
    <n v="-1"/>
    <n v="50.486812458326099"/>
    <n v="-1"/>
    <n v="29.481191994921101"/>
    <n v="-1"/>
    <n v="14.13010271944"/>
    <n v="-1"/>
    <x v="6"/>
    <x v="9"/>
    <x v="0"/>
  </r>
  <r>
    <n v="5083"/>
    <n v="6767"/>
    <m/>
    <x v="2"/>
    <n v="7"/>
    <n v="87"/>
    <n v="-1"/>
    <n v="348"/>
    <n v="-1"/>
    <n v="47.284517685369899"/>
    <n v="-1"/>
    <n v="7.1927461835856503"/>
    <n v="-1"/>
    <n v="4.2173238733122798"/>
    <n v="-1"/>
    <n v="10.1831410373483"/>
    <n v="-1"/>
    <x v="6"/>
    <x v="10"/>
    <x v="0"/>
  </r>
  <r>
    <n v="5083"/>
    <n v="6768"/>
    <m/>
    <x v="2"/>
    <n v="7"/>
    <n v="271"/>
    <n v="-1"/>
    <n v="1084"/>
    <n v="-1"/>
    <n v="35.176413867213498"/>
    <n v="-1"/>
    <n v="34.485524257825197"/>
    <n v="-1"/>
    <n v="20.027699775764798"/>
    <n v="-1"/>
    <n v="3.2841823444023501"/>
    <n v="-1"/>
    <x v="6"/>
    <x v="11"/>
    <x v="0"/>
  </r>
  <r>
    <n v="5083"/>
    <n v="6770"/>
    <m/>
    <x v="2"/>
    <n v="7"/>
    <n v="342"/>
    <n v="-1"/>
    <n v="1368"/>
    <n v="-1"/>
    <n v="5.6834967958238103"/>
    <n v="-1"/>
    <n v="166.69486264113701"/>
    <n v="-1"/>
    <n v="96.568592059711904"/>
    <n v="-1"/>
    <n v="2.6346040259679802"/>
    <n v="-1"/>
    <x v="6"/>
    <x v="15"/>
    <x v="0"/>
  </r>
  <r>
    <n v="5083"/>
    <n v="6775"/>
    <m/>
    <x v="2"/>
    <n v="7"/>
    <n v="107"/>
    <n v="-1"/>
    <n v="428"/>
    <n v="-1"/>
    <n v="38.855729387416098"/>
    <n v="-1"/>
    <n v="11.148616687344299"/>
    <n v="-1"/>
    <n v="6.4710955763872597"/>
    <n v="-1"/>
    <n v="8.3884696503273801"/>
    <n v="-1"/>
    <x v="6"/>
    <x v="12"/>
    <x v="0"/>
  </r>
  <r>
    <n v="5083"/>
    <n v="6776"/>
    <m/>
    <x v="2"/>
    <n v="7"/>
    <n v="80"/>
    <n v="-1"/>
    <n v="320"/>
    <n v="-1"/>
    <n v="38.761952949103701"/>
    <n v="-1"/>
    <n v="7.7680365675906096"/>
    <n v="-1"/>
    <n v="4.5216934966804203"/>
    <n v="-1"/>
    <n v="10.974379426114"/>
    <n v="-1"/>
    <x v="6"/>
    <x v="13"/>
    <x v="0"/>
  </r>
  <r>
    <n v="5083"/>
    <n v="6777"/>
    <m/>
    <x v="2"/>
    <n v="7"/>
    <n v="258"/>
    <n v="-1"/>
    <n v="1032"/>
    <n v="-1"/>
    <n v="35.830284506089299"/>
    <n v="-1"/>
    <n v="28.2220552324445"/>
    <n v="-1"/>
    <n v="16.391318841060901"/>
    <n v="-1"/>
    <n v="3.17795755527714"/>
    <n v="-1"/>
    <x v="6"/>
    <x v="14"/>
    <x v="0"/>
  </r>
  <r>
    <n v="5083"/>
    <n v="2959"/>
    <m/>
    <x v="2"/>
    <n v="8"/>
    <n v="278"/>
    <n v="-1"/>
    <n v="1112"/>
    <n v="-1"/>
    <n v="46.060950864565797"/>
    <n v="-1"/>
    <n v="22.688742693464999"/>
    <n v="-1"/>
    <n v="19.294194037951598"/>
    <n v="-1"/>
    <n v="3.2009201032404402"/>
    <n v="-1"/>
    <x v="7"/>
    <x v="0"/>
    <x v="0"/>
  </r>
  <r>
    <n v="5083"/>
    <n v="3659"/>
    <m/>
    <x v="2"/>
    <n v="8"/>
    <n v="520"/>
    <n v="-1"/>
    <n v="2080"/>
    <n v="-1"/>
    <n v="37.974819317326897"/>
    <n v="-1"/>
    <n v="42.369504818411599"/>
    <n v="-1"/>
    <n v="36.018818368125402"/>
    <n v="-1"/>
    <n v="1.7174231173454899"/>
    <n v="-1"/>
    <x v="7"/>
    <x v="0"/>
    <x v="0"/>
  </r>
  <r>
    <n v="5083"/>
    <n v="3660"/>
    <m/>
    <x v="2"/>
    <n v="8"/>
    <n v="1537"/>
    <n v="-1"/>
    <n v="6148"/>
    <n v="-1"/>
    <n v="32.146018841735199"/>
    <n v="-1"/>
    <n v="115.12034252101"/>
    <n v="-1"/>
    <n v="97.884138303678597"/>
    <n v="-1"/>
    <n v="0.58541158463673304"/>
    <n v="-1"/>
    <x v="7"/>
    <x v="0"/>
    <x v="0"/>
  </r>
  <r>
    <n v="5083"/>
    <n v="4524"/>
    <m/>
    <x v="2"/>
    <n v="8"/>
    <n v="408"/>
    <n v="-1"/>
    <n v="1632"/>
    <n v="-1"/>
    <n v="27.4340176897806"/>
    <n v="-1"/>
    <n v="83.277406437410207"/>
    <n v="-1"/>
    <n v="70.868810061588306"/>
    <n v="-1"/>
    <n v="2.1510551382665399"/>
    <n v="-1"/>
    <x v="7"/>
    <x v="0"/>
    <x v="0"/>
  </r>
  <r>
    <n v="5083"/>
    <n v="4949"/>
    <m/>
    <x v="2"/>
    <n v="8"/>
    <n v="302"/>
    <n v="-1"/>
    <n v="1208"/>
    <n v="-1"/>
    <n v="7.2261149648213099"/>
    <n v="-1"/>
    <n v="106.090213629583"/>
    <n v="-1"/>
    <n v="90.299045914265903"/>
    <n v="-1"/>
    <n v="2.9764610915613701"/>
    <n v="-1"/>
    <x v="7"/>
    <x v="0"/>
    <x v="0"/>
  </r>
  <r>
    <n v="5083"/>
    <n v="4950"/>
    <m/>
    <x v="2"/>
    <n v="8"/>
    <n v="1546"/>
    <n v="-1"/>
    <n v="6184"/>
    <n v="-1"/>
    <n v="31.016939570385301"/>
    <n v="-1"/>
    <n v="114.23022087489301"/>
    <n v="-1"/>
    <n v="97.120721341386599"/>
    <n v="-1"/>
    <n v="0.581906092828814"/>
    <n v="-1"/>
    <x v="7"/>
    <x v="0"/>
    <x v="0"/>
  </r>
  <r>
    <n v="5083"/>
    <n v="4951"/>
    <m/>
    <x v="2"/>
    <n v="8"/>
    <n v="1523"/>
    <n v="-1"/>
    <n v="6092"/>
    <n v="-1"/>
    <n v="31.2096517283269"/>
    <n v="-1"/>
    <n v="112.939433355828"/>
    <n v="-1"/>
    <n v="95.994653677919601"/>
    <n v="-1"/>
    <n v="0.59133791070709096"/>
    <n v="-1"/>
    <x v="7"/>
    <x v="0"/>
    <x v="0"/>
  </r>
  <r>
    <n v="5083"/>
    <n v="4953"/>
    <m/>
    <x v="2"/>
    <n v="8"/>
    <n v="240"/>
    <n v="-1"/>
    <n v="960"/>
    <n v="-1"/>
    <n v="36.027190533361797"/>
    <n v="-1"/>
    <n v="22.140337226979302"/>
    <n v="-1"/>
    <n v="18.847464622161102"/>
    <n v="-1"/>
    <n v="3.7228149401014599"/>
    <n v="-1"/>
    <x v="7"/>
    <x v="0"/>
    <x v="0"/>
  </r>
  <r>
    <n v="5083"/>
    <n v="4954"/>
    <m/>
    <x v="2"/>
    <n v="8"/>
    <n v="97"/>
    <n v="-1"/>
    <n v="388"/>
    <n v="-1"/>
    <n v="43.312546114886302"/>
    <n v="-1"/>
    <n v="8.5900780333388393"/>
    <n v="-1"/>
    <n v="8.0892308656185197"/>
    <n v="-1"/>
    <n v="9.1077269905178202"/>
    <n v="-1"/>
    <x v="7"/>
    <x v="0"/>
    <x v="0"/>
  </r>
  <r>
    <n v="5083"/>
    <n v="6357"/>
    <m/>
    <x v="2"/>
    <n v="8"/>
    <n v="193"/>
    <n v="-1"/>
    <n v="772"/>
    <n v="-1"/>
    <n v="44.475798749496803"/>
    <n v="-1"/>
    <n v="16.336975691786002"/>
    <n v="-1"/>
    <n v="13.8793215795449"/>
    <n v="-1"/>
    <n v="4.6198398872171502"/>
    <n v="-1"/>
    <x v="7"/>
    <x v="0"/>
    <x v="0"/>
  </r>
  <r>
    <n v="5083"/>
    <n v="6368"/>
    <m/>
    <x v="2"/>
    <n v="8"/>
    <n v="472"/>
    <n v="-1"/>
    <n v="1888"/>
    <n v="-1"/>
    <n v="15.9052936194271"/>
    <n v="-1"/>
    <n v="100.67510792988"/>
    <n v="-1"/>
    <n v="85.517407499546295"/>
    <n v="-1"/>
    <n v="1.90148620154593"/>
    <n v="-1"/>
    <x v="7"/>
    <x v="0"/>
    <x v="0"/>
  </r>
  <r>
    <n v="5083"/>
    <n v="6639"/>
    <m/>
    <x v="2"/>
    <n v="8"/>
    <n v="121"/>
    <n v="-1"/>
    <n v="484"/>
    <n v="-1"/>
    <n v="38.968192952935702"/>
    <n v="-1"/>
    <n v="12.540794762286501"/>
    <n v="-1"/>
    <n v="7.2682460848678199"/>
    <n v="-1"/>
    <n v="7.1646426763209199"/>
    <n v="-1"/>
    <x v="7"/>
    <x v="1"/>
    <x v="0"/>
  </r>
  <r>
    <n v="5083"/>
    <n v="6640"/>
    <m/>
    <x v="2"/>
    <n v="8"/>
    <n v="645"/>
    <n v="-1"/>
    <n v="2580"/>
    <n v="-1"/>
    <n v="12.421147846055399"/>
    <n v="-1"/>
    <n v="151.72928462610199"/>
    <n v="-1"/>
    <n v="87.987814588833402"/>
    <n v="-1"/>
    <n v="1.3951922913319701"/>
    <n v="-1"/>
    <x v="7"/>
    <x v="2"/>
    <x v="0"/>
  </r>
  <r>
    <n v="5083"/>
    <n v="6641"/>
    <m/>
    <x v="2"/>
    <n v="8"/>
    <n v="101"/>
    <n v="-1"/>
    <n v="404"/>
    <n v="-1"/>
    <n v="33.2547272066899"/>
    <n v="-1"/>
    <n v="38.952904001372502"/>
    <n v="-1"/>
    <n v="22.648128252331599"/>
    <n v="-1"/>
    <n v="8.6797637404986396"/>
    <n v="-1"/>
    <x v="7"/>
    <x v="3"/>
    <x v="0"/>
  </r>
  <r>
    <n v="5083"/>
    <n v="6642"/>
    <m/>
    <x v="2"/>
    <n v="8"/>
    <n v="501"/>
    <n v="-1"/>
    <n v="2004"/>
    <n v="-1"/>
    <n v="37.520481725744503"/>
    <n v="-1"/>
    <n v="45.053474803507299"/>
    <n v="-1"/>
    <n v="26.128473977967399"/>
    <n v="-1"/>
    <n v="1.79920049189142"/>
    <n v="-1"/>
    <x v="7"/>
    <x v="4"/>
    <x v="0"/>
  </r>
  <r>
    <n v="5083"/>
    <n v="6644"/>
    <m/>
    <x v="2"/>
    <n v="8"/>
    <n v="928"/>
    <n v="-1"/>
    <n v="3712"/>
    <n v="-1"/>
    <n v="31.4036620786176"/>
    <n v="-1"/>
    <n v="94.089848299499295"/>
    <n v="-1"/>
    <n v="54.683125590196397"/>
    <n v="-1"/>
    <n v="0.97040842506932901"/>
    <n v="-1"/>
    <x v="7"/>
    <x v="19"/>
    <x v="0"/>
  </r>
  <r>
    <n v="5083"/>
    <n v="6645"/>
    <m/>
    <x v="2"/>
    <n v="8"/>
    <n v="622"/>
    <n v="-1"/>
    <n v="2488"/>
    <n v="-1"/>
    <n v="51.527056325745498"/>
    <n v="-1"/>
    <n v="45.067211481307801"/>
    <n v="-1"/>
    <n v="26.1154944668043"/>
    <n v="-1"/>
    <n v="1.4469494291628699"/>
    <n v="-1"/>
    <x v="7"/>
    <x v="21"/>
    <x v="0"/>
  </r>
  <r>
    <n v="5083"/>
    <n v="6646"/>
    <m/>
    <x v="2"/>
    <n v="8"/>
    <n v="636"/>
    <n v="-1"/>
    <n v="2544"/>
    <n v="-1"/>
    <n v="44.711975969241401"/>
    <n v="-1"/>
    <n v="53.622312544255898"/>
    <n v="-1"/>
    <n v="31.156914622894401"/>
    <n v="-1"/>
    <n v="1.4139834082329901"/>
    <n v="-1"/>
    <x v="7"/>
    <x v="18"/>
    <x v="0"/>
  </r>
  <r>
    <n v="5083"/>
    <n v="6647"/>
    <m/>
    <x v="2"/>
    <n v="8"/>
    <n v="290"/>
    <n v="-1"/>
    <n v="1160"/>
    <n v="-1"/>
    <n v="54.313242434695702"/>
    <n v="-1"/>
    <n v="21.351939346052198"/>
    <n v="-1"/>
    <n v="12.4225866788018"/>
    <n v="-1"/>
    <n v="3.0900950346084199"/>
    <n v="-1"/>
    <x v="7"/>
    <x v="17"/>
    <x v="0"/>
  </r>
  <r>
    <n v="5083"/>
    <n v="6760"/>
    <m/>
    <x v="2"/>
    <n v="8"/>
    <n v="476"/>
    <n v="-1"/>
    <n v="1904"/>
    <n v="-1"/>
    <n v="11.646058799581001"/>
    <n v="-1"/>
    <n v="135.240362036687"/>
    <n v="-1"/>
    <n v="78.350752194107201"/>
    <n v="-1"/>
    <n v="1.8900204108901399"/>
    <n v="-1"/>
    <x v="7"/>
    <x v="16"/>
    <x v="0"/>
  </r>
  <r>
    <n v="5083"/>
    <n v="6761"/>
    <m/>
    <x v="2"/>
    <n v="8"/>
    <n v="1538"/>
    <n v="-1"/>
    <n v="6152"/>
    <n v="-1"/>
    <n v="32.224526848181"/>
    <n v="-1"/>
    <n v="152.40786291680101"/>
    <n v="-1"/>
    <n v="88.4229192592624"/>
    <n v="-1"/>
    <n v="0.58794522410433403"/>
    <n v="-1"/>
    <x v="7"/>
    <x v="20"/>
    <x v="0"/>
  </r>
  <r>
    <n v="5083"/>
    <n v="6762"/>
    <m/>
    <x v="2"/>
    <n v="8"/>
    <n v="121"/>
    <n v="-1"/>
    <n v="484"/>
    <n v="-1"/>
    <n v="38.968192952935702"/>
    <n v="-1"/>
    <n v="12.540794762286501"/>
    <n v="-1"/>
    <n v="7.2682460848678199"/>
    <n v="-1"/>
    <n v="7.1646426763209199"/>
    <n v="-1"/>
    <x v="7"/>
    <x v="6"/>
    <x v="0"/>
  </r>
  <r>
    <n v="5083"/>
    <n v="6763"/>
    <m/>
    <x v="2"/>
    <n v="8"/>
    <n v="519"/>
    <n v="-1"/>
    <n v="2076"/>
    <n v="-1"/>
    <n v="37.261446094926299"/>
    <n v="-1"/>
    <n v="46.476790694574099"/>
    <n v="-1"/>
    <n v="26.974707297035799"/>
    <n v="-1"/>
    <n v="1.68261857764447"/>
    <n v="-1"/>
    <x v="7"/>
    <x v="7"/>
    <x v="0"/>
  </r>
  <r>
    <n v="5083"/>
    <n v="6764"/>
    <m/>
    <x v="2"/>
    <n v="8"/>
    <n v="88"/>
    <n v="-1"/>
    <n v="352"/>
    <n v="-1"/>
    <n v="39.314665246534901"/>
    <n v="-1"/>
    <n v="8.7578625622646502"/>
    <n v="-1"/>
    <n v="5.0672672744543199"/>
    <n v="-1"/>
    <n v="9.3230730776037305"/>
    <n v="-1"/>
    <x v="7"/>
    <x v="8"/>
    <x v="0"/>
  </r>
  <r>
    <n v="5083"/>
    <n v="6765"/>
    <m/>
    <x v="2"/>
    <n v="8"/>
    <n v="59"/>
    <n v="-1"/>
    <n v="236"/>
    <n v="-1"/>
    <n v="27.452399287325498"/>
    <n v="-1"/>
    <n v="50.4079795699488"/>
    <n v="-1"/>
    <n v="29.110938994036101"/>
    <n v="-1"/>
    <n v="14.021240650877999"/>
    <n v="-1"/>
    <x v="7"/>
    <x v="9"/>
    <x v="0"/>
  </r>
  <r>
    <n v="5083"/>
    <n v="6767"/>
    <m/>
    <x v="2"/>
    <n v="8"/>
    <n v="95"/>
    <n v="-1"/>
    <n v="380"/>
    <n v="-1"/>
    <n v="46.624977316553903"/>
    <n v="-1"/>
    <n v="7.8934828052477801"/>
    <n v="-1"/>
    <n v="4.5798417216625298"/>
    <n v="-1"/>
    <n v="8.2547432866016699"/>
    <n v="-1"/>
    <x v="7"/>
    <x v="10"/>
    <x v="0"/>
  </r>
  <r>
    <n v="5083"/>
    <n v="6768"/>
    <m/>
    <x v="2"/>
    <n v="8"/>
    <n v="237"/>
    <n v="-1"/>
    <n v="948"/>
    <n v="-1"/>
    <n v="34.8753604170412"/>
    <n v="-1"/>
    <n v="30.400583664521101"/>
    <n v="-1"/>
    <n v="17.6706722491009"/>
    <n v="-1"/>
    <n v="3.7551838957433299"/>
    <n v="-1"/>
    <x v="7"/>
    <x v="11"/>
    <x v="0"/>
  </r>
  <r>
    <n v="5083"/>
    <n v="6770"/>
    <m/>
    <x v="2"/>
    <n v="8"/>
    <n v="320"/>
    <n v="-1"/>
    <n v="1280"/>
    <n v="-1"/>
    <n v="5.1696029034606301"/>
    <n v="-1"/>
    <n v="164.50684912321199"/>
    <n v="-1"/>
    <n v="95.8657319975853"/>
    <n v="-1"/>
    <n v="2.80613788625964"/>
    <n v="-1"/>
    <x v="7"/>
    <x v="15"/>
    <x v="0"/>
  </r>
  <r>
    <n v="5083"/>
    <n v="6775"/>
    <m/>
    <x v="2"/>
    <n v="8"/>
    <n v="122"/>
    <n v="-1"/>
    <n v="488"/>
    <n v="-1"/>
    <n v="38.209334257579101"/>
    <n v="-1"/>
    <n v="12.888637587314401"/>
    <n v="-1"/>
    <n v="7.4483450867848102"/>
    <n v="-1"/>
    <n v="7.2180583268041296"/>
    <n v="-1"/>
    <x v="7"/>
    <x v="12"/>
    <x v="0"/>
  </r>
  <r>
    <n v="5083"/>
    <n v="6776"/>
    <m/>
    <x v="2"/>
    <n v="8"/>
    <n v="88"/>
    <n v="-1"/>
    <n v="352"/>
    <n v="-1"/>
    <n v="39.514632349739401"/>
    <n v="-1"/>
    <n v="8.6822345564191998"/>
    <n v="-1"/>
    <n v="5.0235091866414203"/>
    <n v="-1"/>
    <n v="9.3231988660883598"/>
    <n v="-1"/>
    <x v="7"/>
    <x v="13"/>
    <x v="0"/>
  </r>
  <r>
    <n v="5083"/>
    <n v="6777"/>
    <m/>
    <x v="2"/>
    <n v="8"/>
    <n v="234"/>
    <n v="-1"/>
    <n v="936"/>
    <n v="-1"/>
    <n v="34.8853067203069"/>
    <n v="-1"/>
    <n v="25.955633491960199"/>
    <n v="-1"/>
    <n v="15.081998661838499"/>
    <n v="-1"/>
    <n v="3.8577258859099"/>
    <n v="-1"/>
    <x v="7"/>
    <x v="14"/>
    <x v="0"/>
  </r>
  <r>
    <n v="5083"/>
    <n v="2959"/>
    <m/>
    <x v="2"/>
    <n v="9"/>
    <n v="242"/>
    <n v="-1"/>
    <n v="968"/>
    <n v="-1"/>
    <n v="46.191099679502898"/>
    <n v="-1"/>
    <n v="19.788936684445499"/>
    <n v="-1"/>
    <n v="16.818134506508098"/>
    <n v="-1"/>
    <n v="3.6659889893101298"/>
    <n v="-1"/>
    <x v="8"/>
    <x v="0"/>
    <x v="0"/>
  </r>
  <r>
    <n v="5083"/>
    <n v="3659"/>
    <m/>
    <x v="2"/>
    <n v="9"/>
    <n v="492"/>
    <n v="-1"/>
    <n v="1968"/>
    <n v="-1"/>
    <n v="37.837936630379801"/>
    <n v="-1"/>
    <n v="39.229673306020302"/>
    <n v="-1"/>
    <n v="33.339324529445499"/>
    <n v="-1"/>
    <n v="1.8285563414499899"/>
    <n v="-1"/>
    <x v="8"/>
    <x v="0"/>
    <x v="0"/>
  </r>
  <r>
    <n v="5083"/>
    <n v="3660"/>
    <m/>
    <x v="2"/>
    <n v="9"/>
    <n v="1529"/>
    <n v="-1"/>
    <n v="6116"/>
    <n v="-1"/>
    <n v="33.076864200547497"/>
    <n v="-1"/>
    <n v="114.994290372275"/>
    <n v="-1"/>
    <n v="97.650265413530306"/>
    <n v="-1"/>
    <n v="0.58882890878265404"/>
    <n v="-1"/>
    <x v="8"/>
    <x v="0"/>
    <x v="0"/>
  </r>
  <r>
    <n v="5083"/>
    <n v="4524"/>
    <m/>
    <x v="2"/>
    <n v="9"/>
    <n v="401"/>
    <n v="-1"/>
    <n v="1604"/>
    <n v="-1"/>
    <n v="28.009574456627501"/>
    <n v="-1"/>
    <n v="77.751506065714395"/>
    <n v="-1"/>
    <n v="66.068972903352503"/>
    <n v="-1"/>
    <n v="2.1939085078830698"/>
    <n v="-1"/>
    <x v="8"/>
    <x v="0"/>
    <x v="0"/>
  </r>
  <r>
    <n v="5083"/>
    <n v="4949"/>
    <m/>
    <x v="2"/>
    <n v="9"/>
    <n v="264"/>
    <n v="-1"/>
    <n v="1056"/>
    <n v="-1"/>
    <n v="6.5818042650907902"/>
    <n v="-1"/>
    <n v="107.12332549324"/>
    <n v="-1"/>
    <n v="90.883308586408404"/>
    <n v="-1"/>
    <n v="3.4079863844756599"/>
    <n v="-1"/>
    <x v="8"/>
    <x v="0"/>
    <x v="0"/>
  </r>
  <r>
    <n v="5083"/>
    <n v="4950"/>
    <m/>
    <x v="2"/>
    <n v="9"/>
    <n v="1522"/>
    <n v="-1"/>
    <n v="6088"/>
    <n v="-1"/>
    <n v="30.693053092036401"/>
    <n v="-1"/>
    <n v="115.212196736807"/>
    <n v="-1"/>
    <n v="97.845055521134896"/>
    <n v="-1"/>
    <n v="0.59144474863766605"/>
    <n v="-1"/>
    <x v="8"/>
    <x v="0"/>
    <x v="0"/>
  </r>
  <r>
    <n v="5083"/>
    <n v="4951"/>
    <m/>
    <x v="2"/>
    <n v="9"/>
    <n v="1539"/>
    <n v="-1"/>
    <n v="6156"/>
    <n v="-1"/>
    <n v="31.302082823602301"/>
    <n v="-1"/>
    <n v="113.309778322721"/>
    <n v="-1"/>
    <n v="96.228512281696595"/>
    <n v="-1"/>
    <n v="0.58488113319466595"/>
    <n v="-1"/>
    <x v="8"/>
    <x v="0"/>
    <x v="0"/>
  </r>
  <r>
    <n v="5083"/>
    <n v="4953"/>
    <m/>
    <x v="2"/>
    <n v="9"/>
    <n v="247"/>
    <n v="-1"/>
    <n v="988"/>
    <n v="-1"/>
    <n v="36.367236838779498"/>
    <n v="-1"/>
    <n v="23.439542853969499"/>
    <n v="-1"/>
    <n v="19.860076182464599"/>
    <n v="-1"/>
    <n v="3.3060622868750098"/>
    <n v="-1"/>
    <x v="8"/>
    <x v="0"/>
    <x v="0"/>
  </r>
  <r>
    <n v="5083"/>
    <n v="4954"/>
    <m/>
    <x v="2"/>
    <n v="9"/>
    <n v="83"/>
    <n v="-1"/>
    <n v="332"/>
    <n v="-1"/>
    <n v="44.826935692908499"/>
    <n v="-1"/>
    <n v="6.9696147818042897"/>
    <n v="-1"/>
    <n v="6.5467195397740303"/>
    <n v="-1"/>
    <n v="9.9558600561198691"/>
    <n v="-1"/>
    <x v="8"/>
    <x v="0"/>
    <x v="0"/>
  </r>
  <r>
    <n v="5083"/>
    <n v="6357"/>
    <m/>
    <x v="2"/>
    <n v="9"/>
    <n v="183"/>
    <n v="-1"/>
    <n v="732"/>
    <n v="-1"/>
    <n v="43.390847569957998"/>
    <n v="-1"/>
    <n v="16.222998655961099"/>
    <n v="-1"/>
    <n v="13.798912621494701"/>
    <n v="-1"/>
    <n v="4.84948224994511"/>
    <n v="-1"/>
    <x v="8"/>
    <x v="0"/>
    <x v="0"/>
  </r>
  <r>
    <n v="5083"/>
    <n v="6368"/>
    <m/>
    <x v="2"/>
    <n v="9"/>
    <n v="483"/>
    <n v="-1"/>
    <n v="1932"/>
    <n v="-1"/>
    <n v="14.0860782491536"/>
    <n v="-1"/>
    <n v="102.556327964722"/>
    <n v="-1"/>
    <n v="87.123598566005398"/>
    <n v="-1"/>
    <n v="1.8648426035532799"/>
    <n v="-1"/>
    <x v="8"/>
    <x v="0"/>
    <x v="0"/>
  </r>
  <r>
    <n v="5083"/>
    <n v="6639"/>
    <m/>
    <x v="2"/>
    <n v="9"/>
    <n v="115"/>
    <n v="-1"/>
    <n v="460"/>
    <n v="-1"/>
    <n v="39.214317923001602"/>
    <n v="-1"/>
    <n v="11.8684512110997"/>
    <n v="-1"/>
    <n v="6.8875839263921899"/>
    <n v="-1"/>
    <n v="7.6619641746756697"/>
    <n v="-1"/>
    <x v="8"/>
    <x v="1"/>
    <x v="0"/>
  </r>
  <r>
    <n v="5083"/>
    <n v="6640"/>
    <m/>
    <x v="2"/>
    <n v="9"/>
    <n v="665"/>
    <n v="-1"/>
    <n v="2660"/>
    <n v="-1"/>
    <n v="13.0742874586832"/>
    <n v="-1"/>
    <n v="146.93597006507201"/>
    <n v="-1"/>
    <n v="85.179187022164001"/>
    <n v="-1"/>
    <n v="1.3509864127416"/>
    <n v="-1"/>
    <x v="8"/>
    <x v="2"/>
    <x v="0"/>
  </r>
  <r>
    <n v="5083"/>
    <n v="6641"/>
    <m/>
    <x v="2"/>
    <n v="9"/>
    <n v="86"/>
    <n v="-1"/>
    <n v="344"/>
    <n v="-1"/>
    <n v="28.7261099353932"/>
    <n v="-1"/>
    <n v="41.402008624935299"/>
    <n v="-1"/>
    <n v="23.933899263446602"/>
    <n v="-1"/>
    <n v="10.203577621206"/>
    <n v="-1"/>
    <x v="8"/>
    <x v="3"/>
    <x v="0"/>
  </r>
  <r>
    <n v="5083"/>
    <n v="6642"/>
    <m/>
    <x v="2"/>
    <n v="9"/>
    <n v="512"/>
    <n v="-1"/>
    <n v="2048"/>
    <n v="-1"/>
    <n v="36.365534876270601"/>
    <n v="-1"/>
    <n v="45.9101562828208"/>
    <n v="-1"/>
    <n v="26.619258871349398"/>
    <n v="-1"/>
    <n v="1.7605718088489899"/>
    <n v="-1"/>
    <x v="8"/>
    <x v="4"/>
    <x v="0"/>
  </r>
  <r>
    <n v="5083"/>
    <n v="6644"/>
    <m/>
    <x v="2"/>
    <n v="9"/>
    <n v="934"/>
    <n v="-1"/>
    <n v="3736"/>
    <n v="-1"/>
    <n v="31.311143262231202"/>
    <n v="-1"/>
    <n v="96.030924414165398"/>
    <n v="-1"/>
    <n v="55.6233739207862"/>
    <n v="-1"/>
    <n v="0.96283784249207705"/>
    <n v="-1"/>
    <x v="8"/>
    <x v="19"/>
    <x v="0"/>
  </r>
  <r>
    <n v="5083"/>
    <n v="6645"/>
    <m/>
    <x v="2"/>
    <n v="9"/>
    <n v="597"/>
    <n v="-1"/>
    <n v="2388"/>
    <n v="-1"/>
    <n v="53.077076480023401"/>
    <n v="-1"/>
    <n v="41.491740188768198"/>
    <n v="-1"/>
    <n v="24.0705946041004"/>
    <n v="-1"/>
    <n v="1.5016227339094701"/>
    <n v="-1"/>
    <x v="8"/>
    <x v="21"/>
    <x v="0"/>
  </r>
  <r>
    <n v="5083"/>
    <n v="6646"/>
    <m/>
    <x v="2"/>
    <n v="9"/>
    <n v="657"/>
    <n v="-1"/>
    <n v="2628"/>
    <n v="-1"/>
    <n v="44.456524322281403"/>
    <n v="-1"/>
    <n v="55.916424562467697"/>
    <n v="-1"/>
    <n v="32.364853730025999"/>
    <n v="-1"/>
    <n v="1.3699013341480899"/>
    <n v="-1"/>
    <x v="8"/>
    <x v="18"/>
    <x v="0"/>
  </r>
  <r>
    <n v="5083"/>
    <n v="6647"/>
    <m/>
    <x v="2"/>
    <n v="9"/>
    <n v="277"/>
    <n v="-1"/>
    <n v="1108"/>
    <n v="-1"/>
    <n v="54.9154903629587"/>
    <n v="-1"/>
    <n v="19.996801286062901"/>
    <n v="-1"/>
    <n v="11.590719876807301"/>
    <n v="-1"/>
    <n v="3.2213701760401201"/>
    <n v="-1"/>
    <x v="8"/>
    <x v="17"/>
    <x v="0"/>
  </r>
  <r>
    <n v="5083"/>
    <n v="6760"/>
    <m/>
    <x v="2"/>
    <n v="9"/>
    <n v="515"/>
    <n v="-1"/>
    <n v="2060"/>
    <n v="-1"/>
    <n v="11.953791613063601"/>
    <n v="-1"/>
    <n v="141.11365717251499"/>
    <n v="-1"/>
    <n v="81.815942527012297"/>
    <n v="-1"/>
    <n v="1.74453999507143"/>
    <n v="-1"/>
    <x v="8"/>
    <x v="16"/>
    <x v="0"/>
  </r>
  <r>
    <n v="5083"/>
    <n v="6761"/>
    <m/>
    <x v="2"/>
    <n v="9"/>
    <n v="1531"/>
    <n v="-1"/>
    <n v="6124"/>
    <n v="-1"/>
    <n v="33.142370951742599"/>
    <n v="-1"/>
    <n v="152.551567909634"/>
    <n v="-1"/>
    <n v="88.365915938247198"/>
    <n v="-1"/>
    <n v="0.59049227809177995"/>
    <n v="-1"/>
    <x v="8"/>
    <x v="20"/>
    <x v="0"/>
  </r>
  <r>
    <n v="5083"/>
    <n v="6762"/>
    <m/>
    <x v="2"/>
    <n v="9"/>
    <n v="115"/>
    <n v="-1"/>
    <n v="460"/>
    <n v="-1"/>
    <n v="39.214317923001602"/>
    <n v="-1"/>
    <n v="11.8684512110997"/>
    <n v="-1"/>
    <n v="6.8875839263921899"/>
    <n v="-1"/>
    <n v="7.6619641746756697"/>
    <n v="-1"/>
    <x v="8"/>
    <x v="6"/>
    <x v="0"/>
  </r>
  <r>
    <n v="5083"/>
    <n v="6763"/>
    <m/>
    <x v="2"/>
    <n v="9"/>
    <n v="488"/>
    <n v="-1"/>
    <n v="1952"/>
    <n v="-1"/>
    <n v="37.391961084249601"/>
    <n v="-1"/>
    <n v="42.839528471478097"/>
    <n v="-1"/>
    <n v="24.818481761607"/>
    <n v="-1"/>
    <n v="1.8070336739653601"/>
    <n v="-1"/>
    <x v="8"/>
    <x v="7"/>
    <x v="0"/>
  </r>
  <r>
    <n v="5083"/>
    <n v="6764"/>
    <m/>
    <x v="2"/>
    <n v="9"/>
    <n v="103"/>
    <n v="-1"/>
    <n v="412"/>
    <n v="-1"/>
    <n v="39.012700732848501"/>
    <n v="-1"/>
    <n v="10.032417687738301"/>
    <n v="-1"/>
    <n v="5.81742541846062"/>
    <n v="-1"/>
    <n v="8.7689064710667601"/>
    <n v="-1"/>
    <x v="8"/>
    <x v="8"/>
    <x v="0"/>
  </r>
  <r>
    <n v="5083"/>
    <n v="6765"/>
    <m/>
    <x v="2"/>
    <n v="9"/>
    <n v="81"/>
    <n v="-1"/>
    <n v="324"/>
    <n v="-1"/>
    <n v="26.960787467345401"/>
    <n v="-1"/>
    <n v="78.864522300605998"/>
    <n v="-1"/>
    <n v="45.710328673568"/>
    <n v="-1"/>
    <n v="10.8674357855908"/>
    <n v="-1"/>
    <x v="8"/>
    <x v="9"/>
    <x v="0"/>
  </r>
  <r>
    <n v="5083"/>
    <n v="6767"/>
    <m/>
    <x v="2"/>
    <n v="9"/>
    <n v="83"/>
    <n v="-1"/>
    <n v="332"/>
    <n v="-1"/>
    <n v="46.167982767609303"/>
    <n v="-1"/>
    <n v="6.8686580810912101"/>
    <n v="-1"/>
    <n v="3.9688837836687898"/>
    <n v="-1"/>
    <n v="9.89617071861616"/>
    <n v="-1"/>
    <x v="8"/>
    <x v="10"/>
    <x v="0"/>
  </r>
  <r>
    <n v="5083"/>
    <n v="6768"/>
    <m/>
    <x v="2"/>
    <n v="9"/>
    <n v="247"/>
    <n v="-1"/>
    <n v="988"/>
    <n v="-1"/>
    <n v="35.344763144430402"/>
    <n v="-1"/>
    <n v="30.155718332461401"/>
    <n v="-1"/>
    <n v="17.408576518851099"/>
    <n v="-1"/>
    <n v="3.3043266146710399"/>
    <n v="-1"/>
    <x v="8"/>
    <x v="11"/>
    <x v="0"/>
  </r>
  <r>
    <n v="5083"/>
    <n v="6770"/>
    <m/>
    <x v="2"/>
    <n v="9"/>
    <n v="293"/>
    <n v="-1"/>
    <n v="1172"/>
    <n v="-1"/>
    <n v="4.7610672212281502"/>
    <n v="-1"/>
    <n v="168.17080592584301"/>
    <n v="-1"/>
    <n v="97.122267050676598"/>
    <n v="-1"/>
    <n v="3.0739872254809302"/>
    <n v="-1"/>
    <x v="8"/>
    <x v="15"/>
    <x v="0"/>
  </r>
  <r>
    <n v="5083"/>
    <n v="6775"/>
    <m/>
    <x v="2"/>
    <n v="9"/>
    <n v="109"/>
    <n v="-1"/>
    <n v="436"/>
    <n v="-1"/>
    <n v="38.684655917813302"/>
    <n v="-1"/>
    <n v="11.4191206681183"/>
    <n v="-1"/>
    <n v="6.6017741000946701"/>
    <n v="-1"/>
    <n v="8.0558266652661299"/>
    <n v="-1"/>
    <x v="8"/>
    <x v="12"/>
    <x v="0"/>
  </r>
  <r>
    <n v="5083"/>
    <n v="6776"/>
    <m/>
    <x v="2"/>
    <n v="9"/>
    <n v="103"/>
    <n v="-1"/>
    <n v="412"/>
    <n v="-1"/>
    <n v="39.0341654856731"/>
    <n v="-1"/>
    <n v="9.9528214031544007"/>
    <n v="-1"/>
    <n v="5.7712704971280102"/>
    <n v="-1"/>
    <n v="8.7695463173198505"/>
    <n v="-1"/>
    <x v="8"/>
    <x v="13"/>
    <x v="0"/>
  </r>
  <r>
    <n v="5083"/>
    <n v="6777"/>
    <m/>
    <x v="2"/>
    <n v="9"/>
    <n v="262"/>
    <n v="-1"/>
    <n v="1048"/>
    <n v="-1"/>
    <n v="34.4126037133708"/>
    <n v="-1"/>
    <n v="31.092653004965801"/>
    <n v="-1"/>
    <n v="17.9640924107999"/>
    <n v="-1"/>
    <n v="3.4377227948684399"/>
    <n v="-1"/>
    <x v="8"/>
    <x v="14"/>
    <x v="0"/>
  </r>
  <r>
    <n v="5083"/>
    <n v="2959"/>
    <m/>
    <x v="2"/>
    <n v="10"/>
    <n v="207"/>
    <n v="-1"/>
    <n v="828"/>
    <n v="-1"/>
    <n v="46.341306405175303"/>
    <n v="-1"/>
    <n v="17.6666468503091"/>
    <n v="-1"/>
    <n v="15.0432542520245"/>
    <n v="-1"/>
    <n v="4.30020365103986"/>
    <n v="-1"/>
    <x v="9"/>
    <x v="0"/>
    <x v="0"/>
  </r>
  <r>
    <n v="5083"/>
    <n v="3659"/>
    <m/>
    <x v="2"/>
    <n v="10"/>
    <n v="521"/>
    <n v="-1"/>
    <n v="2084"/>
    <n v="-1"/>
    <n v="37.664499171630702"/>
    <n v="-1"/>
    <n v="43.132712673836103"/>
    <n v="-1"/>
    <n v="36.607191517517798"/>
    <n v="-1"/>
    <n v="1.7272361988317599"/>
    <n v="-1"/>
    <x v="9"/>
    <x v="0"/>
    <x v="0"/>
  </r>
  <r>
    <n v="5083"/>
    <n v="3660"/>
    <m/>
    <x v="2"/>
    <n v="10"/>
    <n v="1550"/>
    <n v="-1"/>
    <n v="6200"/>
    <n v="-1"/>
    <n v="31.889016877370199"/>
    <n v="-1"/>
    <n v="116.424543211428"/>
    <n v="-1"/>
    <n v="98.948736513431996"/>
    <n v="-1"/>
    <n v="0.58103047487072002"/>
    <n v="-1"/>
    <x v="9"/>
    <x v="0"/>
    <x v="0"/>
  </r>
  <r>
    <n v="5083"/>
    <n v="4524"/>
    <m/>
    <x v="2"/>
    <n v="10"/>
    <n v="409"/>
    <n v="-1"/>
    <n v="1636"/>
    <n v="-1"/>
    <n v="27.528128801693001"/>
    <n v="-1"/>
    <n v="82.030649258173"/>
    <n v="-1"/>
    <n v="69.6872740255792"/>
    <n v="-1"/>
    <n v="2.1429629925685498"/>
    <n v="-1"/>
    <x v="9"/>
    <x v="0"/>
    <x v="0"/>
  </r>
  <r>
    <n v="5083"/>
    <n v="4949"/>
    <m/>
    <x v="2"/>
    <n v="10"/>
    <n v="298"/>
    <n v="-1"/>
    <n v="1192"/>
    <n v="-1"/>
    <n v="7.2743393716417302"/>
    <n v="-1"/>
    <n v="106.475299445172"/>
    <n v="-1"/>
    <n v="90.639318911156494"/>
    <n v="-1"/>
    <n v="3.0143278711608898"/>
    <n v="-1"/>
    <x v="9"/>
    <x v="0"/>
    <x v="0"/>
  </r>
  <r>
    <n v="5083"/>
    <n v="4950"/>
    <m/>
    <x v="2"/>
    <n v="10"/>
    <n v="1533"/>
    <n v="-1"/>
    <n v="6132"/>
    <n v="-1"/>
    <n v="30.2336444537431"/>
    <n v="-1"/>
    <n v="114.98823285422"/>
    <n v="-1"/>
    <n v="97.730380324870495"/>
    <n v="-1"/>
    <n v="0.58712015843398302"/>
    <n v="-1"/>
    <x v="9"/>
    <x v="0"/>
    <x v="0"/>
  </r>
  <r>
    <n v="5083"/>
    <n v="4951"/>
    <m/>
    <x v="2"/>
    <n v="10"/>
    <n v="1545"/>
    <n v="-1"/>
    <n v="6180"/>
    <n v="-1"/>
    <n v="31.441651513525098"/>
    <n v="-1"/>
    <n v="112.459342594887"/>
    <n v="-1"/>
    <n v="95.561909949167401"/>
    <n v="-1"/>
    <n v="0.58282484667907697"/>
    <n v="-1"/>
    <x v="9"/>
    <x v="0"/>
    <x v="0"/>
  </r>
  <r>
    <n v="5083"/>
    <n v="4953"/>
    <m/>
    <x v="2"/>
    <n v="10"/>
    <n v="262"/>
    <n v="-1"/>
    <n v="1048"/>
    <n v="-1"/>
    <n v="36.8612185914671"/>
    <n v="-1"/>
    <n v="24.0723534770428"/>
    <n v="-1"/>
    <n v="20.4488261468844"/>
    <n v="-1"/>
    <n v="3.42428815437846"/>
    <n v="-1"/>
    <x v="9"/>
    <x v="0"/>
    <x v="0"/>
  </r>
  <r>
    <n v="5083"/>
    <n v="4954"/>
    <m/>
    <x v="2"/>
    <n v="10"/>
    <n v="73"/>
    <n v="-1"/>
    <n v="292"/>
    <n v="-1"/>
    <n v="45.3320903905419"/>
    <n v="-1"/>
    <n v="6.28984767094527"/>
    <n v="-1"/>
    <n v="5.9227806246932504"/>
    <n v="-1"/>
    <n v="10.918673356838999"/>
    <n v="-1"/>
    <x v="9"/>
    <x v="0"/>
    <x v="0"/>
  </r>
  <r>
    <n v="5083"/>
    <n v="6357"/>
    <m/>
    <x v="2"/>
    <n v="10"/>
    <n v="227"/>
    <n v="-1"/>
    <n v="908"/>
    <n v="-1"/>
    <n v="42.549156005160299"/>
    <n v="-1"/>
    <n v="20.124952414564198"/>
    <n v="-1"/>
    <n v="17.068102907982301"/>
    <n v="-1"/>
    <n v="3.9679143542162301"/>
    <n v="-1"/>
    <x v="9"/>
    <x v="0"/>
    <x v="0"/>
  </r>
  <r>
    <n v="5083"/>
    <n v="6368"/>
    <m/>
    <x v="2"/>
    <n v="10"/>
    <n v="485"/>
    <n v="-1"/>
    <n v="1940"/>
    <n v="-1"/>
    <n v="14.4025663278882"/>
    <n v="-1"/>
    <n v="105.201378577875"/>
    <n v="-1"/>
    <n v="89.411434043890594"/>
    <n v="-1"/>
    <n v="1.85492629036264"/>
    <n v="-1"/>
    <x v="9"/>
    <x v="0"/>
    <x v="0"/>
  </r>
  <r>
    <n v="5083"/>
    <n v="6639"/>
    <m/>
    <x v="2"/>
    <n v="10"/>
    <n v="89"/>
    <n v="-1"/>
    <n v="356"/>
    <n v="-1"/>
    <n v="40.4182649702894"/>
    <n v="-1"/>
    <n v="8.8879630877444793"/>
    <n v="-1"/>
    <n v="5.1499416430053797"/>
    <n v="-1"/>
    <n v="9.9789723439878699"/>
    <n v="-1"/>
    <x v="9"/>
    <x v="1"/>
    <x v="0"/>
  </r>
  <r>
    <n v="5083"/>
    <n v="6640"/>
    <m/>
    <x v="2"/>
    <n v="10"/>
    <n v="718"/>
    <n v="-1"/>
    <n v="2872"/>
    <n v="-1"/>
    <n v="14.3948522610275"/>
    <n v="-1"/>
    <n v="146.62290973084399"/>
    <n v="-1"/>
    <n v="84.940008330691796"/>
    <n v="-1"/>
    <n v="1.2520156419672901"/>
    <n v="-1"/>
    <x v="9"/>
    <x v="2"/>
    <x v="0"/>
  </r>
  <r>
    <n v="5083"/>
    <n v="6641"/>
    <m/>
    <x v="2"/>
    <n v="10"/>
    <n v="74"/>
    <n v="-1"/>
    <n v="296"/>
    <n v="-1"/>
    <n v="28.2605011063905"/>
    <n v="-1"/>
    <n v="39.052120679259097"/>
    <n v="-1"/>
    <n v="22.6740553997132"/>
    <n v="-1"/>
    <n v="11.5206730726476"/>
    <n v="-1"/>
    <x v="9"/>
    <x v="3"/>
    <x v="0"/>
  </r>
  <r>
    <n v="5083"/>
    <n v="6642"/>
    <m/>
    <x v="2"/>
    <n v="10"/>
    <n v="513"/>
    <n v="-1"/>
    <n v="2052"/>
    <n v="-1"/>
    <n v="37.467930564736498"/>
    <n v="-1"/>
    <n v="46.031488968899303"/>
    <n v="-1"/>
    <n v="26.648108660926699"/>
    <n v="-1"/>
    <n v="1.75733481367887"/>
    <n v="-1"/>
    <x v="9"/>
    <x v="4"/>
    <x v="0"/>
  </r>
  <r>
    <n v="5083"/>
    <n v="6644"/>
    <m/>
    <x v="2"/>
    <n v="10"/>
    <n v="937"/>
    <n v="-1"/>
    <n v="3748"/>
    <n v="-1"/>
    <n v="31.2502292690729"/>
    <n v="-1"/>
    <n v="100.27161511806"/>
    <n v="-1"/>
    <n v="58.052977199676803"/>
    <n v="-1"/>
    <n v="0.96020904060493595"/>
    <n v="-1"/>
    <x v="9"/>
    <x v="19"/>
    <x v="0"/>
  </r>
  <r>
    <n v="5083"/>
    <n v="6645"/>
    <m/>
    <x v="2"/>
    <n v="10"/>
    <n v="596"/>
    <n v="-1"/>
    <n v="2384"/>
    <n v="-1"/>
    <n v="52.713951522247001"/>
    <n v="-1"/>
    <n v="41.664302276849497"/>
    <n v="-1"/>
    <n v="24.175981134935299"/>
    <n v="-1"/>
    <n v="1.4910749616431"/>
    <n v="-1"/>
    <x v="9"/>
    <x v="21"/>
    <x v="0"/>
  </r>
  <r>
    <n v="5083"/>
    <n v="6646"/>
    <m/>
    <x v="2"/>
    <n v="10"/>
    <n v="659"/>
    <n v="-1"/>
    <n v="2636"/>
    <n v="-1"/>
    <n v="44.870429641260699"/>
    <n v="-1"/>
    <n v="54.759106846102497"/>
    <n v="-1"/>
    <n v="31.678014340037301"/>
    <n v="-1"/>
    <n v="1.36667918505384"/>
    <n v="-1"/>
    <x v="9"/>
    <x v="18"/>
    <x v="0"/>
  </r>
  <r>
    <n v="5083"/>
    <n v="6647"/>
    <m/>
    <x v="2"/>
    <n v="10"/>
    <n v="284"/>
    <n v="-1"/>
    <n v="1136"/>
    <n v="-1"/>
    <n v="55.394487888713499"/>
    <n v="-1"/>
    <n v="20.399580779240601"/>
    <n v="-1"/>
    <n v="11.8397669663232"/>
    <n v="-1"/>
    <n v="3.1701577462988402"/>
    <n v="-1"/>
    <x v="9"/>
    <x v="17"/>
    <x v="0"/>
  </r>
  <r>
    <n v="5083"/>
    <n v="6760"/>
    <m/>
    <x v="2"/>
    <n v="10"/>
    <n v="489"/>
    <n v="-1"/>
    <n v="1956"/>
    <n v="-1"/>
    <n v="11.088964332978801"/>
    <n v="-1"/>
    <n v="143.120737242616"/>
    <n v="-1"/>
    <n v="82.913027263617906"/>
    <n v="-1"/>
    <n v="1.82851044107551"/>
    <n v="-1"/>
    <x v="9"/>
    <x v="16"/>
    <x v="0"/>
  </r>
  <r>
    <n v="5083"/>
    <n v="6761"/>
    <m/>
    <x v="2"/>
    <n v="10"/>
    <n v="1547"/>
    <n v="-1"/>
    <n v="6188"/>
    <n v="-1"/>
    <n v="31.970755262077098"/>
    <n v="-1"/>
    <n v="157.24843772316899"/>
    <n v="-1"/>
    <n v="91.168984186890498"/>
    <n v="-1"/>
    <n v="0.58444839963122797"/>
    <n v="-1"/>
    <x v="9"/>
    <x v="20"/>
    <x v="0"/>
  </r>
  <r>
    <n v="5083"/>
    <n v="6762"/>
    <m/>
    <x v="2"/>
    <n v="10"/>
    <n v="89"/>
    <n v="-1"/>
    <n v="356"/>
    <n v="-1"/>
    <n v="40.4182649702894"/>
    <n v="-1"/>
    <n v="8.8879630877444793"/>
    <n v="-1"/>
    <n v="5.1499416430053797"/>
    <n v="-1"/>
    <n v="9.9789723439878699"/>
    <n v="-1"/>
    <x v="9"/>
    <x v="6"/>
    <x v="0"/>
  </r>
  <r>
    <n v="5083"/>
    <n v="6763"/>
    <m/>
    <x v="2"/>
    <n v="10"/>
    <n v="524"/>
    <n v="-1"/>
    <n v="2096"/>
    <n v="-1"/>
    <n v="37.0463600199487"/>
    <n v="-1"/>
    <n v="48.671172457086399"/>
    <n v="-1"/>
    <n v="28.1755764684669"/>
    <n v="-1"/>
    <n v="1.7188318634175901"/>
    <n v="-1"/>
    <x v="9"/>
    <x v="7"/>
    <x v="0"/>
  </r>
  <r>
    <n v="5083"/>
    <n v="6764"/>
    <m/>
    <x v="2"/>
    <n v="10"/>
    <n v="146"/>
    <n v="-1"/>
    <n v="584"/>
    <n v="-1"/>
    <n v="38.256444814744597"/>
    <n v="-1"/>
    <n v="14.7482728954294"/>
    <n v="-1"/>
    <n v="8.5355941153486992"/>
    <n v="-1"/>
    <n v="5.9579823577223801"/>
    <n v="-1"/>
    <x v="9"/>
    <x v="8"/>
    <x v="0"/>
  </r>
  <r>
    <n v="5083"/>
    <n v="6765"/>
    <m/>
    <x v="2"/>
    <n v="10"/>
    <n v="85"/>
    <n v="-1"/>
    <n v="340"/>
    <n v="-1"/>
    <n v="19.344402426791198"/>
    <n v="-1"/>
    <n v="93.319344702799995"/>
    <n v="-1"/>
    <n v="54.1948988449222"/>
    <n v="-1"/>
    <n v="10.3867809176598"/>
    <n v="-1"/>
    <x v="9"/>
    <x v="9"/>
    <x v="0"/>
  </r>
  <r>
    <n v="5083"/>
    <n v="6767"/>
    <m/>
    <x v="2"/>
    <n v="10"/>
    <n v="80"/>
    <n v="-1"/>
    <n v="320"/>
    <n v="-1"/>
    <n v="47.445063272528003"/>
    <n v="-1"/>
    <n v="6.5298357277641701"/>
    <n v="-1"/>
    <n v="3.78580211905886"/>
    <n v="-1"/>
    <n v="11.1788284521409"/>
    <n v="-1"/>
    <x v="9"/>
    <x v="10"/>
    <x v="0"/>
  </r>
  <r>
    <n v="5083"/>
    <n v="6768"/>
    <m/>
    <x v="2"/>
    <n v="10"/>
    <n v="263"/>
    <n v="-1"/>
    <n v="1052"/>
    <n v="-1"/>
    <n v="35.5640230177832"/>
    <n v="-1"/>
    <n v="31.420462780498301"/>
    <n v="-1"/>
    <n v="18.203003972090499"/>
    <n v="-1"/>
    <n v="3.4209615819277701"/>
    <n v="-1"/>
    <x v="9"/>
    <x v="11"/>
    <x v="0"/>
  </r>
  <r>
    <n v="5083"/>
    <n v="6770"/>
    <m/>
    <x v="2"/>
    <n v="10"/>
    <n v="300"/>
    <n v="-1"/>
    <n v="1200"/>
    <n v="-1"/>
    <n v="5.1161011974451096"/>
    <n v="-1"/>
    <n v="162.408959111635"/>
    <n v="-1"/>
    <n v="94.306142126923703"/>
    <n v="-1"/>
    <n v="3.0064086645580899"/>
    <n v="-1"/>
    <x v="9"/>
    <x v="15"/>
    <x v="0"/>
  </r>
  <r>
    <n v="5083"/>
    <n v="6775"/>
    <m/>
    <x v="2"/>
    <n v="10"/>
    <n v="103"/>
    <n v="-1"/>
    <n v="412"/>
    <n v="-1"/>
    <n v="38.855758994184001"/>
    <n v="-1"/>
    <n v="10.7368779347669"/>
    <n v="-1"/>
    <n v="6.2487495499059102"/>
    <n v="-1"/>
    <n v="8.5657045399557408"/>
    <n v="-1"/>
    <x v="9"/>
    <x v="12"/>
    <x v="0"/>
  </r>
  <r>
    <n v="5083"/>
    <n v="6776"/>
    <m/>
    <x v="2"/>
    <n v="10"/>
    <n v="146"/>
    <n v="-1"/>
    <n v="584"/>
    <n v="-1"/>
    <n v="38.0460464852966"/>
    <n v="-1"/>
    <n v="14.8547228088336"/>
    <n v="-1"/>
    <n v="8.5972022277612208"/>
    <n v="-1"/>
    <n v="5.9599846502679696"/>
    <n v="-1"/>
    <x v="9"/>
    <x v="13"/>
    <x v="0"/>
  </r>
  <r>
    <n v="5083"/>
    <n v="6777"/>
    <m/>
    <x v="2"/>
    <n v="10"/>
    <n v="255"/>
    <n v="-1"/>
    <n v="1020"/>
    <n v="-1"/>
    <n v="36.540046943500002"/>
    <n v="-1"/>
    <n v="24.093762304960102"/>
    <n v="-1"/>
    <n v="13.9569283093899"/>
    <n v="-1"/>
    <n v="3.2049174527084401"/>
    <n v="-1"/>
    <x v="9"/>
    <x v="14"/>
    <x v="0"/>
  </r>
  <r>
    <n v="5083"/>
    <n v="2959"/>
    <m/>
    <x v="2"/>
    <n v="11"/>
    <n v="229"/>
    <n v="-1"/>
    <n v="916"/>
    <n v="-1"/>
    <n v="46.8226079019746"/>
    <n v="-1"/>
    <n v="18.654984149577398"/>
    <n v="-1"/>
    <n v="15.852886388224899"/>
    <n v="-1"/>
    <n v="3.9406883210410402"/>
    <n v="-1"/>
    <x v="10"/>
    <x v="0"/>
    <x v="0"/>
  </r>
  <r>
    <n v="5083"/>
    <n v="3659"/>
    <m/>
    <x v="2"/>
    <n v="11"/>
    <n v="507"/>
    <n v="-1"/>
    <n v="2028"/>
    <n v="-1"/>
    <n v="38.3510009799028"/>
    <n v="-1"/>
    <n v="40.271971508386102"/>
    <n v="-1"/>
    <n v="34.196442021384001"/>
    <n v="-1"/>
    <n v="1.7631291247099199"/>
    <n v="-1"/>
    <x v="10"/>
    <x v="0"/>
    <x v="0"/>
  </r>
  <r>
    <n v="5083"/>
    <n v="3660"/>
    <m/>
    <x v="2"/>
    <n v="11"/>
    <n v="1482"/>
    <n v="-1"/>
    <n v="5928"/>
    <n v="-1"/>
    <n v="31.554257103638999"/>
    <n v="-1"/>
    <n v="116.12363070137501"/>
    <n v="-1"/>
    <n v="98.669868700643207"/>
    <n v="-1"/>
    <n v="0.60762615655483998"/>
    <n v="-1"/>
    <x v="10"/>
    <x v="0"/>
    <x v="0"/>
  </r>
  <r>
    <n v="5083"/>
    <n v="4524"/>
    <m/>
    <x v="2"/>
    <n v="11"/>
    <n v="401"/>
    <n v="-1"/>
    <n v="1604"/>
    <n v="-1"/>
    <n v="27.924937124541501"/>
    <n v="-1"/>
    <n v="77.667881415001702"/>
    <n v="-1"/>
    <n v="65.863406263866594"/>
    <n v="-1"/>
    <n v="2.19407203728922"/>
    <n v="-1"/>
    <x v="10"/>
    <x v="0"/>
    <x v="0"/>
  </r>
  <r>
    <n v="5083"/>
    <n v="4949"/>
    <m/>
    <x v="2"/>
    <n v="11"/>
    <n v="271"/>
    <n v="-1"/>
    <n v="1084"/>
    <n v="-1"/>
    <n v="6.4467996662087597"/>
    <n v="-1"/>
    <n v="106.373738432382"/>
    <n v="-1"/>
    <n v="90.180837874719302"/>
    <n v="-1"/>
    <n v="3.3103076284882702"/>
    <n v="-1"/>
    <x v="10"/>
    <x v="0"/>
    <x v="0"/>
  </r>
  <r>
    <n v="5083"/>
    <n v="4950"/>
    <m/>
    <x v="2"/>
    <n v="11"/>
    <n v="1499"/>
    <n v="-1"/>
    <n v="5996"/>
    <n v="-1"/>
    <n v="30.162118097873599"/>
    <n v="-1"/>
    <n v="115.846519186229"/>
    <n v="-1"/>
    <n v="98.443084373689103"/>
    <n v="-1"/>
    <n v="0.60032198883751298"/>
    <n v="-1"/>
    <x v="10"/>
    <x v="0"/>
    <x v="0"/>
  </r>
  <r>
    <n v="5083"/>
    <n v="4951"/>
    <m/>
    <x v="2"/>
    <n v="11"/>
    <n v="1487"/>
    <n v="-1"/>
    <n v="5948"/>
    <n v="-1"/>
    <n v="30.2844349708982"/>
    <n v="-1"/>
    <n v="113.778672417754"/>
    <n v="-1"/>
    <n v="96.669424460039906"/>
    <n v="-1"/>
    <n v="0.60498500513897202"/>
    <n v="-1"/>
    <x v="10"/>
    <x v="0"/>
    <x v="0"/>
  </r>
  <r>
    <n v="5083"/>
    <n v="4953"/>
    <m/>
    <x v="2"/>
    <n v="11"/>
    <n v="180"/>
    <n v="-1"/>
    <n v="720"/>
    <n v="-1"/>
    <n v="37.118021859287801"/>
    <n v="-1"/>
    <n v="17.008339907171202"/>
    <n v="-1"/>
    <n v="14.4952323395423"/>
    <n v="-1"/>
    <n v="4.8526069710777797"/>
    <n v="-1"/>
    <x v="10"/>
    <x v="0"/>
    <x v="0"/>
  </r>
  <r>
    <n v="5083"/>
    <n v="4954"/>
    <m/>
    <x v="2"/>
    <n v="11"/>
    <n v="92"/>
    <n v="-1"/>
    <n v="368"/>
    <n v="-1"/>
    <n v="42.900366285706198"/>
    <n v="-1"/>
    <n v="8.1619280348867207"/>
    <n v="-1"/>
    <n v="7.6969181068639196"/>
    <n v="-1"/>
    <n v="9.7155370048685494"/>
    <n v="-1"/>
    <x v="10"/>
    <x v="0"/>
    <x v="0"/>
  </r>
  <r>
    <n v="5083"/>
    <n v="6357"/>
    <m/>
    <x v="2"/>
    <n v="11"/>
    <n v="200"/>
    <n v="-1"/>
    <n v="800"/>
    <n v="-1"/>
    <n v="41.4485439567379"/>
    <n v="-1"/>
    <n v="18.845710883250401"/>
    <n v="-1"/>
    <n v="16.103171665453001"/>
    <n v="-1"/>
    <n v="4.5044210473920101"/>
    <n v="-1"/>
    <x v="10"/>
    <x v="0"/>
    <x v="0"/>
  </r>
  <r>
    <n v="5083"/>
    <n v="6368"/>
    <m/>
    <x v="2"/>
    <n v="11"/>
    <n v="503"/>
    <n v="-1"/>
    <n v="2012"/>
    <n v="-1"/>
    <n v="14.685030643162399"/>
    <n v="-1"/>
    <n v="107.656039886343"/>
    <n v="-1"/>
    <n v="91.303223378168497"/>
    <n v="-1"/>
    <n v="1.78968330883633"/>
    <n v="-1"/>
    <x v="10"/>
    <x v="0"/>
    <x v="0"/>
  </r>
  <r>
    <n v="5083"/>
    <n v="6639"/>
    <m/>
    <x v="2"/>
    <n v="11"/>
    <n v="114"/>
    <n v="-1"/>
    <n v="456"/>
    <n v="-1"/>
    <n v="39.445673254093002"/>
    <n v="-1"/>
    <n v="11.6533356605704"/>
    <n v="-1"/>
    <n v="6.7300547310492096"/>
    <n v="-1"/>
    <n v="7.89479301118444"/>
    <n v="-1"/>
    <x v="10"/>
    <x v="1"/>
    <x v="0"/>
  </r>
  <r>
    <n v="5083"/>
    <n v="6640"/>
    <m/>
    <x v="2"/>
    <n v="11"/>
    <n v="693"/>
    <n v="-1"/>
    <n v="2772"/>
    <n v="-1"/>
    <n v="13.2990760178304"/>
    <n v="-1"/>
    <n v="150.91679741552699"/>
    <n v="-1"/>
    <n v="87.492606775991604"/>
    <n v="-1"/>
    <n v="1.29645594542138"/>
    <n v="-1"/>
    <x v="10"/>
    <x v="2"/>
    <x v="0"/>
  </r>
  <r>
    <n v="5083"/>
    <n v="6641"/>
    <m/>
    <x v="2"/>
    <n v="11"/>
    <n v="85"/>
    <n v="-1"/>
    <n v="340"/>
    <n v="-1"/>
    <n v="27.373622036274"/>
    <n v="-1"/>
    <n v="30.9568058621715"/>
    <n v="-1"/>
    <n v="18.001554699640501"/>
    <n v="-1"/>
    <n v="10.297306152449901"/>
    <n v="-1"/>
    <x v="10"/>
    <x v="3"/>
    <x v="0"/>
  </r>
  <r>
    <n v="5083"/>
    <n v="6642"/>
    <m/>
    <x v="2"/>
    <n v="11"/>
    <n v="519"/>
    <n v="-1"/>
    <n v="2076"/>
    <n v="-1"/>
    <n v="37.206564207326302"/>
    <n v="-1"/>
    <n v="46.4985481351478"/>
    <n v="-1"/>
    <n v="26.9282473408892"/>
    <n v="-1"/>
    <n v="1.73502346446272"/>
    <n v="-1"/>
    <x v="10"/>
    <x v="4"/>
    <x v="0"/>
  </r>
  <r>
    <n v="5083"/>
    <n v="6644"/>
    <m/>
    <x v="2"/>
    <n v="11"/>
    <n v="942"/>
    <n v="-1"/>
    <n v="3768"/>
    <n v="-1"/>
    <n v="31.3852924866151"/>
    <n v="-1"/>
    <n v="91.805240595941498"/>
    <n v="-1"/>
    <n v="53.234810187171803"/>
    <n v="-1"/>
    <n v="0.95504486859876203"/>
    <n v="-1"/>
    <x v="10"/>
    <x v="19"/>
    <x v="0"/>
  </r>
  <r>
    <n v="5083"/>
    <n v="6645"/>
    <m/>
    <x v="2"/>
    <n v="11"/>
    <n v="559"/>
    <n v="-1"/>
    <n v="2236"/>
    <n v="-1"/>
    <n v="54.064595301300798"/>
    <n v="-1"/>
    <n v="38.336061368616797"/>
    <n v="-1"/>
    <n v="22.199101875939899"/>
    <n v="-1"/>
    <n v="1.60585167239777"/>
    <n v="-1"/>
    <x v="10"/>
    <x v="21"/>
    <x v="0"/>
  </r>
  <r>
    <n v="5083"/>
    <n v="6646"/>
    <m/>
    <x v="2"/>
    <n v="11"/>
    <n v="642"/>
    <n v="-1"/>
    <n v="2568"/>
    <n v="-1"/>
    <n v="44.800378778572401"/>
    <n v="-1"/>
    <n v="53.106117616650103"/>
    <n v="-1"/>
    <n v="30.6957396212965"/>
    <n v="-1"/>
    <n v="1.39906374515069"/>
    <n v="-1"/>
    <x v="10"/>
    <x v="18"/>
    <x v="0"/>
  </r>
  <r>
    <n v="5083"/>
    <n v="6647"/>
    <m/>
    <x v="2"/>
    <n v="11"/>
    <n v="301"/>
    <n v="-1"/>
    <n v="1204"/>
    <n v="-1"/>
    <n v="54.838273270201903"/>
    <n v="-1"/>
    <n v="21.886329074956802"/>
    <n v="-1"/>
    <n v="12.770795611377901"/>
    <n v="-1"/>
    <n v="2.98199157387806"/>
    <n v="-1"/>
    <x v="10"/>
    <x v="17"/>
    <x v="0"/>
  </r>
  <r>
    <n v="5083"/>
    <n v="6760"/>
    <m/>
    <x v="2"/>
    <n v="11"/>
    <n v="474"/>
    <n v="-1"/>
    <n v="1896"/>
    <n v="-1"/>
    <n v="10.922597833918299"/>
    <n v="-1"/>
    <n v="138.04822014078201"/>
    <n v="-1"/>
    <n v="80.1941059627204"/>
    <n v="-1"/>
    <n v="1.9016378992349201"/>
    <n v="-1"/>
    <x v="10"/>
    <x v="16"/>
    <x v="0"/>
  </r>
  <r>
    <n v="5083"/>
    <n v="6761"/>
    <m/>
    <x v="2"/>
    <n v="11"/>
    <n v="1482"/>
    <n v="-1"/>
    <n v="5928"/>
    <n v="-1"/>
    <n v="31.883273838483198"/>
    <n v="-1"/>
    <n v="156.910744822304"/>
    <n v="-1"/>
    <n v="90.974524086672602"/>
    <n v="-1"/>
    <n v="0.61009183541191903"/>
    <n v="-1"/>
    <x v="10"/>
    <x v="20"/>
    <x v="0"/>
  </r>
  <r>
    <n v="5083"/>
    <n v="6762"/>
    <m/>
    <x v="2"/>
    <n v="11"/>
    <n v="114"/>
    <n v="-1"/>
    <n v="456"/>
    <n v="-1"/>
    <n v="39.445673254093002"/>
    <n v="-1"/>
    <n v="11.6533356605704"/>
    <n v="-1"/>
    <n v="6.7300547310492096"/>
    <n v="-1"/>
    <n v="7.89479301118444"/>
    <n v="-1"/>
    <x v="10"/>
    <x v="6"/>
    <x v="0"/>
  </r>
  <r>
    <n v="5083"/>
    <n v="6763"/>
    <m/>
    <x v="2"/>
    <n v="11"/>
    <n v="502"/>
    <n v="-1"/>
    <n v="2008"/>
    <n v="-1"/>
    <n v="37.734259930871403"/>
    <n v="-1"/>
    <n v="44.2186053504252"/>
    <n v="-1"/>
    <n v="25.606925896480998"/>
    <n v="-1"/>
    <n v="1.7742069110624901"/>
    <n v="-1"/>
    <x v="10"/>
    <x v="7"/>
    <x v="0"/>
  </r>
  <r>
    <n v="5083"/>
    <n v="6764"/>
    <m/>
    <x v="2"/>
    <n v="11"/>
    <n v="113"/>
    <n v="-1"/>
    <n v="452"/>
    <n v="-1"/>
    <n v="38.742273485347702"/>
    <n v="-1"/>
    <n v="10.719334630375499"/>
    <n v="-1"/>
    <n v="6.2792862022336298"/>
    <n v="-1"/>
    <n v="7.6490341835070002"/>
    <n v="-1"/>
    <x v="10"/>
    <x v="8"/>
    <x v="0"/>
  </r>
  <r>
    <n v="5083"/>
    <n v="6765"/>
    <m/>
    <x v="2"/>
    <n v="11"/>
    <n v="78"/>
    <n v="-1"/>
    <n v="312"/>
    <n v="-1"/>
    <n v="21.8014603452317"/>
    <n v="-1"/>
    <n v="81.431837972803095"/>
    <n v="-1"/>
    <n v="47.650612802423197"/>
    <n v="-1"/>
    <n v="11.524727443967199"/>
    <n v="-1"/>
    <x v="10"/>
    <x v="9"/>
    <x v="0"/>
  </r>
  <r>
    <n v="5083"/>
    <n v="6767"/>
    <m/>
    <x v="2"/>
    <n v="11"/>
    <n v="88"/>
    <n v="-1"/>
    <n v="352"/>
    <n v="-1"/>
    <n v="46.412877782938303"/>
    <n v="-1"/>
    <n v="7.2577178753625597"/>
    <n v="-1"/>
    <n v="4.2233623786105303"/>
    <n v="-1"/>
    <n v="9.9378069291571407"/>
    <n v="-1"/>
    <x v="10"/>
    <x v="10"/>
    <x v="0"/>
  </r>
  <r>
    <n v="5083"/>
    <n v="6768"/>
    <m/>
    <x v="2"/>
    <n v="11"/>
    <n v="179"/>
    <n v="-1"/>
    <n v="716"/>
    <n v="-1"/>
    <n v="36.0327187960931"/>
    <n v="-1"/>
    <n v="22.239459608476999"/>
    <n v="-1"/>
    <n v="12.9535994466625"/>
    <n v="-1"/>
    <n v="4.5231031905982899"/>
    <n v="-1"/>
    <x v="10"/>
    <x v="11"/>
    <x v="0"/>
  </r>
  <r>
    <n v="5083"/>
    <n v="6770"/>
    <m/>
    <x v="2"/>
    <n v="11"/>
    <n v="314"/>
    <n v="-1"/>
    <n v="1256"/>
    <n v="-1"/>
    <n v="4.8906586322042997"/>
    <n v="-1"/>
    <n v="166.38825197864799"/>
    <n v="-1"/>
    <n v="96.203762124247504"/>
    <n v="-1"/>
    <n v="2.8552404361097699"/>
    <n v="-1"/>
    <x v="10"/>
    <x v="15"/>
    <x v="0"/>
  </r>
  <r>
    <n v="5083"/>
    <n v="6775"/>
    <m/>
    <x v="2"/>
    <n v="11"/>
    <n v="96"/>
    <n v="-1"/>
    <n v="384"/>
    <n v="-1"/>
    <n v="39.050295981288798"/>
    <n v="-1"/>
    <n v="9.9481352404966792"/>
    <n v="-1"/>
    <n v="5.8354694266823497"/>
    <n v="-1"/>
    <n v="9.31136386935394"/>
    <n v="-1"/>
    <x v="10"/>
    <x v="12"/>
    <x v="0"/>
  </r>
  <r>
    <n v="5083"/>
    <n v="6776"/>
    <m/>
    <x v="2"/>
    <n v="11"/>
    <n v="113"/>
    <n v="-1"/>
    <n v="452"/>
    <n v="-1"/>
    <n v="38.809224917501197"/>
    <n v="-1"/>
    <n v="10.7361924939503"/>
    <n v="-1"/>
    <n v="6.2891613814116898"/>
    <n v="-1"/>
    <n v="7.6502363449300397"/>
    <n v="-1"/>
    <x v="10"/>
    <x v="13"/>
    <x v="0"/>
  </r>
  <r>
    <n v="5083"/>
    <n v="6777"/>
    <m/>
    <x v="2"/>
    <n v="11"/>
    <n v="181"/>
    <n v="-1"/>
    <n v="724"/>
    <n v="-1"/>
    <n v="37.182912038054099"/>
    <n v="-1"/>
    <n v="17.181622344400701"/>
    <n v="-1"/>
    <n v="10.006813200794801"/>
    <n v="-1"/>
    <n v="4.9742931434002102"/>
    <n v="-1"/>
    <x v="10"/>
    <x v="14"/>
    <x v="0"/>
  </r>
  <r>
    <n v="5083"/>
    <n v="2959"/>
    <m/>
    <x v="2"/>
    <n v="12"/>
    <n v="221"/>
    <n v="-1"/>
    <n v="884"/>
    <n v="-1"/>
    <n v="46.919382619877901"/>
    <n v="-1"/>
    <n v="18.0784070562278"/>
    <n v="-1"/>
    <n v="15.383794350981001"/>
    <n v="-1"/>
    <n v="4.0746859429686397"/>
    <n v="-1"/>
    <x v="11"/>
    <x v="0"/>
    <x v="0"/>
  </r>
  <r>
    <n v="5083"/>
    <n v="3659"/>
    <m/>
    <x v="2"/>
    <n v="12"/>
    <n v="513"/>
    <n v="-1"/>
    <n v="2052"/>
    <n v="-1"/>
    <n v="37.756093434929099"/>
    <n v="-1"/>
    <n v="42.238628824308002"/>
    <n v="-1"/>
    <n v="35.923372073834301"/>
    <n v="-1"/>
    <n v="1.74961861698572"/>
    <n v="-1"/>
    <x v="11"/>
    <x v="0"/>
    <x v="0"/>
  </r>
  <r>
    <n v="5083"/>
    <n v="3660"/>
    <m/>
    <x v="2"/>
    <n v="12"/>
    <n v="1453"/>
    <n v="-1"/>
    <n v="5812"/>
    <n v="-1"/>
    <n v="31.630627024302399"/>
    <n v="-1"/>
    <n v="116.46828625952899"/>
    <n v="-1"/>
    <n v="99.076654707595395"/>
    <n v="-1"/>
    <n v="0.61831563059564798"/>
    <n v="-1"/>
    <x v="11"/>
    <x v="0"/>
    <x v="0"/>
  </r>
  <r>
    <n v="5083"/>
    <n v="4524"/>
    <m/>
    <x v="2"/>
    <n v="12"/>
    <n v="420"/>
    <n v="-1"/>
    <n v="1680"/>
    <n v="-1"/>
    <n v="27.781724149084301"/>
    <n v="-1"/>
    <n v="82.516329384918606"/>
    <n v="-1"/>
    <n v="70.218237839963606"/>
    <n v="-1"/>
    <n v="2.0671469553766602"/>
    <n v="-1"/>
    <x v="11"/>
    <x v="0"/>
    <x v="0"/>
  </r>
  <r>
    <n v="5083"/>
    <n v="4949"/>
    <m/>
    <x v="2"/>
    <n v="12"/>
    <n v="289"/>
    <n v="-1"/>
    <n v="1156"/>
    <n v="-1"/>
    <n v="6.7970624391871404"/>
    <n v="-1"/>
    <n v="107.151730772928"/>
    <n v="-1"/>
    <n v="91.007838484719599"/>
    <n v="-1"/>
    <n v="3.12032249916816"/>
    <n v="-1"/>
    <x v="11"/>
    <x v="0"/>
    <x v="0"/>
  </r>
  <r>
    <n v="5083"/>
    <n v="4950"/>
    <m/>
    <x v="2"/>
    <n v="12"/>
    <n v="1444"/>
    <n v="-1"/>
    <n v="5776"/>
    <n v="-1"/>
    <n v="30.756486599187401"/>
    <n v="-1"/>
    <n v="116.229027565287"/>
    <n v="-1"/>
    <n v="98.852717435458004"/>
    <n v="-1"/>
    <n v="0.62346836617270995"/>
    <n v="-1"/>
    <x v="11"/>
    <x v="0"/>
    <x v="0"/>
  </r>
  <r>
    <n v="5083"/>
    <n v="4951"/>
    <m/>
    <x v="2"/>
    <n v="12"/>
    <n v="1463"/>
    <n v="-1"/>
    <n v="5852"/>
    <n v="-1"/>
    <n v="29.419563625808198"/>
    <n v="-1"/>
    <n v="115.097088441826"/>
    <n v="-1"/>
    <n v="97.9031574954397"/>
    <n v="-1"/>
    <n v="0.61530941383764803"/>
    <n v="-1"/>
    <x v="11"/>
    <x v="0"/>
    <x v="0"/>
  </r>
  <r>
    <n v="5083"/>
    <n v="4953"/>
    <m/>
    <x v="2"/>
    <n v="12"/>
    <n v="246"/>
    <n v="-1"/>
    <n v="984"/>
    <n v="-1"/>
    <n v="36.161181646106897"/>
    <n v="-1"/>
    <n v="23.760243928893502"/>
    <n v="-1"/>
    <n v="20.251005946111999"/>
    <n v="-1"/>
    <n v="3.5356822870671598"/>
    <n v="-1"/>
    <x v="11"/>
    <x v="0"/>
    <x v="0"/>
  </r>
  <r>
    <n v="5083"/>
    <n v="4954"/>
    <m/>
    <x v="2"/>
    <n v="12"/>
    <n v="81"/>
    <n v="-1"/>
    <n v="324"/>
    <n v="-1"/>
    <n v="45.255953078614503"/>
    <n v="-1"/>
    <n v="6.4555210976377699"/>
    <n v="-1"/>
    <n v="6.0656869621555796"/>
    <n v="-1"/>
    <n v="11.1486812722867"/>
    <n v="-1"/>
    <x v="11"/>
    <x v="0"/>
    <x v="0"/>
  </r>
  <r>
    <n v="5083"/>
    <n v="6357"/>
    <m/>
    <x v="2"/>
    <n v="12"/>
    <n v="202"/>
    <n v="-1"/>
    <n v="808"/>
    <n v="-1"/>
    <n v="43.7574917323047"/>
    <n v="-1"/>
    <n v="17.9112420685078"/>
    <n v="-1"/>
    <n v="15.213324938111301"/>
    <n v="-1"/>
    <n v="4.3317432790326604"/>
    <n v="-1"/>
    <x v="11"/>
    <x v="0"/>
    <x v="0"/>
  </r>
  <r>
    <n v="5083"/>
    <n v="6368"/>
    <m/>
    <x v="2"/>
    <n v="12"/>
    <n v="455"/>
    <n v="-1"/>
    <n v="1820"/>
    <n v="-1"/>
    <n v="12.3820437889218"/>
    <n v="-1"/>
    <n v="106.709778611844"/>
    <n v="-1"/>
    <n v="90.868019044604594"/>
    <n v="-1"/>
    <n v="1.97819115771327"/>
    <n v="-1"/>
    <x v="11"/>
    <x v="0"/>
    <x v="0"/>
  </r>
  <r>
    <n v="5083"/>
    <n v="6639"/>
    <m/>
    <x v="2"/>
    <n v="12"/>
    <n v="100"/>
    <n v="-1"/>
    <n v="400"/>
    <n v="-1"/>
    <n v="39.32124389138"/>
    <n v="-1"/>
    <n v="10.2825273752076"/>
    <n v="-1"/>
    <n v="5.9396306972471402"/>
    <n v="-1"/>
    <n v="9.0124800948287493"/>
    <n v="-1"/>
    <x v="11"/>
    <x v="1"/>
    <x v="0"/>
  </r>
  <r>
    <n v="5083"/>
    <n v="6640"/>
    <m/>
    <x v="2"/>
    <n v="12"/>
    <n v="661"/>
    <n v="-1"/>
    <n v="2644"/>
    <n v="-1"/>
    <n v="11.8801628647155"/>
    <n v="-1"/>
    <n v="156.70411305949301"/>
    <n v="-1"/>
    <n v="90.986432499709593"/>
    <n v="-1"/>
    <n v="1.3627729949385201"/>
    <n v="-1"/>
    <x v="11"/>
    <x v="2"/>
    <x v="0"/>
  </r>
  <r>
    <n v="5083"/>
    <n v="6641"/>
    <m/>
    <x v="2"/>
    <n v="12"/>
    <n v="81"/>
    <n v="-1"/>
    <n v="324"/>
    <n v="-1"/>
    <n v="31.481581969160999"/>
    <n v="-1"/>
    <n v="34.6513961106306"/>
    <n v="-1"/>
    <n v="20.0571002841642"/>
    <n v="-1"/>
    <n v="10.9241400005071"/>
    <n v="-1"/>
    <x v="11"/>
    <x v="3"/>
    <x v="0"/>
  </r>
  <r>
    <n v="5083"/>
    <n v="6642"/>
    <m/>
    <x v="2"/>
    <n v="12"/>
    <n v="496"/>
    <n v="-1"/>
    <n v="1984"/>
    <n v="-1"/>
    <n v="36.3935185297251"/>
    <n v="-1"/>
    <n v="46.617794539390701"/>
    <n v="-1"/>
    <n v="27.0658094856913"/>
    <n v="-1"/>
    <n v="1.81190900705243"/>
    <n v="-1"/>
    <x v="11"/>
    <x v="4"/>
    <x v="0"/>
  </r>
  <r>
    <n v="5083"/>
    <n v="6644"/>
    <m/>
    <x v="2"/>
    <n v="12"/>
    <n v="933"/>
    <n v="-1"/>
    <n v="3732"/>
    <n v="-1"/>
    <n v="31.4746584969628"/>
    <n v="-1"/>
    <n v="95.392899460181695"/>
    <n v="-1"/>
    <n v="55.464704662353903"/>
    <n v="-1"/>
    <n v="0.96366998747912003"/>
    <n v="-1"/>
    <x v="11"/>
    <x v="19"/>
    <x v="0"/>
  </r>
  <r>
    <n v="5083"/>
    <n v="6645"/>
    <m/>
    <x v="2"/>
    <n v="12"/>
    <n v="519"/>
    <n v="-1"/>
    <n v="2076"/>
    <n v="-1"/>
    <n v="53.9753659287095"/>
    <n v="-1"/>
    <n v="35.716875309364802"/>
    <n v="-1"/>
    <n v="20.7249370033989"/>
    <n v="-1"/>
    <n v="1.7344865492249899"/>
    <n v="-1"/>
    <x v="11"/>
    <x v="21"/>
    <x v="0"/>
  </r>
  <r>
    <n v="5083"/>
    <n v="6646"/>
    <m/>
    <x v="2"/>
    <n v="12"/>
    <n v="644"/>
    <n v="-1"/>
    <n v="2576"/>
    <n v="-1"/>
    <n v="44.853138091209601"/>
    <n v="-1"/>
    <n v="53.9000678824288"/>
    <n v="-1"/>
    <n v="31.2690118551096"/>
    <n v="-1"/>
    <n v="1.3984286342269201"/>
    <n v="-1"/>
    <x v="11"/>
    <x v="18"/>
    <x v="0"/>
  </r>
  <r>
    <n v="5083"/>
    <n v="6647"/>
    <m/>
    <x v="2"/>
    <n v="12"/>
    <n v="288"/>
    <n v="-1"/>
    <n v="1152"/>
    <n v="-1"/>
    <n v="54.304303370771798"/>
    <n v="-1"/>
    <n v="21.219522312221901"/>
    <n v="-1"/>
    <n v="12.378398814130501"/>
    <n v="-1"/>
    <n v="3.11356804198034"/>
    <n v="-1"/>
    <x v="11"/>
    <x v="17"/>
    <x v="0"/>
  </r>
  <r>
    <n v="5083"/>
    <n v="6760"/>
    <m/>
    <x v="2"/>
    <n v="12"/>
    <n v="485"/>
    <n v="-1"/>
    <n v="1940"/>
    <n v="-1"/>
    <n v="12.0589682443252"/>
    <n v="-1"/>
    <n v="137.59061411971001"/>
    <n v="-1"/>
    <n v="79.854851327724703"/>
    <n v="-1"/>
    <n v="1.8522047942140401"/>
    <n v="-1"/>
    <x v="11"/>
    <x v="16"/>
    <x v="0"/>
  </r>
  <r>
    <n v="5083"/>
    <n v="6761"/>
    <m/>
    <x v="2"/>
    <n v="12"/>
    <n v="1453"/>
    <n v="-1"/>
    <n v="5812"/>
    <n v="-1"/>
    <n v="31.657470015110899"/>
    <n v="-1"/>
    <n v="157.51089410859501"/>
    <n v="-1"/>
    <n v="91.4345243102712"/>
    <n v="-1"/>
    <n v="0.621546111094329"/>
    <n v="-1"/>
    <x v="11"/>
    <x v="20"/>
    <x v="0"/>
  </r>
  <r>
    <n v="5083"/>
    <n v="6762"/>
    <m/>
    <x v="2"/>
    <n v="12"/>
    <n v="100"/>
    <n v="-1"/>
    <n v="400"/>
    <n v="-1"/>
    <n v="39.32124389138"/>
    <n v="-1"/>
    <n v="10.2825273752076"/>
    <n v="-1"/>
    <n v="5.9396306972471402"/>
    <n v="-1"/>
    <n v="9.0124800948287493"/>
    <n v="-1"/>
    <x v="11"/>
    <x v="6"/>
    <x v="0"/>
  </r>
  <r>
    <n v="5083"/>
    <n v="6763"/>
    <m/>
    <x v="2"/>
    <n v="12"/>
    <n v="516"/>
    <n v="-1"/>
    <n v="2064"/>
    <n v="-1"/>
    <n v="37.017518986101898"/>
    <n v="-1"/>
    <n v="44.204904856871799"/>
    <n v="-1"/>
    <n v="25.679917922716498"/>
    <n v="-1"/>
    <n v="1.7175716736829201"/>
    <n v="-1"/>
    <x v="11"/>
    <x v="7"/>
    <x v="0"/>
  </r>
  <r>
    <n v="5083"/>
    <n v="6764"/>
    <m/>
    <x v="2"/>
    <n v="12"/>
    <n v="131"/>
    <n v="-1"/>
    <n v="524"/>
    <n v="-1"/>
    <n v="38.683721542037397"/>
    <n v="-1"/>
    <n v="13.1138555874714"/>
    <n v="-1"/>
    <n v="7.5993385315406297"/>
    <n v="-1"/>
    <n v="6.8286879347456901"/>
    <n v="-1"/>
    <x v="11"/>
    <x v="8"/>
    <x v="0"/>
  </r>
  <r>
    <n v="5083"/>
    <n v="6765"/>
    <m/>
    <x v="2"/>
    <n v="12"/>
    <n v="77"/>
    <n v="-1"/>
    <n v="308"/>
    <n v="-1"/>
    <n v="23.357744899236899"/>
    <n v="-1"/>
    <n v="48.145303427588502"/>
    <n v="-1"/>
    <n v="27.798797550008999"/>
    <n v="-1"/>
    <n v="11.7576009623189"/>
    <n v="-1"/>
    <x v="11"/>
    <x v="9"/>
    <x v="0"/>
  </r>
  <r>
    <n v="5083"/>
    <n v="6767"/>
    <m/>
    <x v="2"/>
    <n v="12"/>
    <n v="78"/>
    <n v="-1"/>
    <n v="312"/>
    <n v="-1"/>
    <n v="46.074576002925902"/>
    <n v="-1"/>
    <n v="6.5981550976623398"/>
    <n v="-1"/>
    <n v="3.81411215971031"/>
    <n v="-1"/>
    <n v="11.2923429292969"/>
    <n v="-1"/>
    <x v="11"/>
    <x v="10"/>
    <x v="0"/>
  </r>
  <r>
    <n v="5083"/>
    <n v="6768"/>
    <m/>
    <x v="2"/>
    <n v="12"/>
    <n v="248"/>
    <n v="-1"/>
    <n v="992"/>
    <n v="-1"/>
    <n v="35.004442144452902"/>
    <n v="-1"/>
    <n v="32.735614486650697"/>
    <n v="-1"/>
    <n v="19.067020922987101"/>
    <n v="-1"/>
    <n v="3.5176663472040399"/>
    <n v="-1"/>
    <x v="11"/>
    <x v="11"/>
    <x v="0"/>
  </r>
  <r>
    <n v="5083"/>
    <n v="6770"/>
    <m/>
    <x v="2"/>
    <n v="12"/>
    <n v="296"/>
    <n v="-1"/>
    <n v="1184"/>
    <n v="-1"/>
    <n v="4.3382328069111704"/>
    <n v="-1"/>
    <n v="170.18305415838199"/>
    <n v="-1"/>
    <n v="98.816285832137496"/>
    <n v="-1"/>
    <n v="3.0413559013256601"/>
    <n v="-1"/>
    <x v="11"/>
    <x v="15"/>
    <x v="0"/>
  </r>
  <r>
    <n v="5083"/>
    <n v="6775"/>
    <m/>
    <x v="2"/>
    <n v="12"/>
    <n v="116"/>
    <n v="-1"/>
    <n v="464"/>
    <n v="-1"/>
    <n v="38.134089789009799"/>
    <n v="-1"/>
    <n v="12.351016121012799"/>
    <n v="-1"/>
    <n v="7.1537027382619804"/>
    <n v="-1"/>
    <n v="7.6489111273169597"/>
    <n v="-1"/>
    <x v="11"/>
    <x v="12"/>
    <x v="0"/>
  </r>
  <r>
    <n v="5083"/>
    <n v="6776"/>
    <m/>
    <x v="2"/>
    <n v="12"/>
    <n v="130"/>
    <n v="-1"/>
    <n v="520"/>
    <n v="-1"/>
    <n v="38.760713796257498"/>
    <n v="-1"/>
    <n v="13.069769874974"/>
    <n v="-1"/>
    <n v="7.5750297621314999"/>
    <n v="-1"/>
    <n v="6.8710225895965804"/>
    <n v="-1"/>
    <x v="11"/>
    <x v="13"/>
    <x v="0"/>
  </r>
  <r>
    <n v="5083"/>
    <n v="6777"/>
    <m/>
    <x v="2"/>
    <n v="12"/>
    <n v="248"/>
    <n v="-1"/>
    <n v="992"/>
    <n v="-1"/>
    <n v="36.913896159296499"/>
    <n v="-1"/>
    <n v="23.9148368911635"/>
    <n v="-1"/>
    <n v="13.9269617760987"/>
    <n v="-1"/>
    <n v="3.5473825418054399"/>
    <n v="-1"/>
    <x v="11"/>
    <x v="14"/>
    <x v="0"/>
  </r>
  <r>
    <n v="5083"/>
    <n v="2959"/>
    <m/>
    <x v="2"/>
    <n v="0"/>
    <n v="2788"/>
    <n v="-1"/>
    <n v="929.33333333333303"/>
    <n v="-1"/>
    <n v="46.440656394380099"/>
    <n v="-1"/>
    <n v="19.2130969517662"/>
    <n v="-1"/>
    <n v="16.327708810865499"/>
    <n v="-1"/>
    <n v="3.8510579281979802"/>
    <n v="-1"/>
    <x v="12"/>
    <x v="0"/>
    <x v="0"/>
  </r>
  <r>
    <n v="5083"/>
    <n v="3659"/>
    <m/>
    <x v="2"/>
    <n v="0"/>
    <n v="6073"/>
    <n v="-1"/>
    <n v="2024.3333333333301"/>
    <n v="-1"/>
    <n v="37.865391174694999"/>
    <n v="-1"/>
    <n v="41.971484278152197"/>
    <n v="-1"/>
    <n v="35.6524653901619"/>
    <n v="-1"/>
    <n v="1.7670762007388601"/>
    <n v="-1"/>
    <x v="12"/>
    <x v="0"/>
    <x v="0"/>
  </r>
  <r>
    <n v="5083"/>
    <n v="3660"/>
    <m/>
    <x v="2"/>
    <n v="0"/>
    <n v="17647"/>
    <n v="-1"/>
    <n v="5882.3333333333303"/>
    <n v="-1"/>
    <n v="37.082686276067498"/>
    <n v="-1"/>
    <n v="104.551753150381"/>
    <n v="-1"/>
    <n v="88.838544369984206"/>
    <n v="-1"/>
    <n v="0.61211934625337705"/>
    <n v="-1"/>
    <x v="12"/>
    <x v="0"/>
    <x v="0"/>
  </r>
  <r>
    <n v="5083"/>
    <n v="4524"/>
    <m/>
    <x v="2"/>
    <n v="0"/>
    <n v="4884"/>
    <n v="-1"/>
    <n v="1628"/>
    <n v="-1"/>
    <n v="27.340194350053199"/>
    <n v="-1"/>
    <n v="82.877328995133496"/>
    <n v="-1"/>
    <n v="70.404162782586894"/>
    <n v="-1"/>
    <n v="2.1511255303573402"/>
    <n v="-1"/>
    <x v="12"/>
    <x v="0"/>
    <x v="0"/>
  </r>
  <r>
    <n v="5083"/>
    <n v="4949"/>
    <m/>
    <x v="2"/>
    <n v="0"/>
    <n v="4337"/>
    <n v="-1"/>
    <n v="1445.6666666666699"/>
    <n v="-1"/>
    <n v="29.409711480298999"/>
    <n v="-1"/>
    <n v="67.980819546131599"/>
    <n v="-1"/>
    <n v="57.7701612494958"/>
    <n v="-1"/>
    <n v="2.4886307394391198"/>
    <n v="-1"/>
    <x v="12"/>
    <x v="0"/>
    <x v="0"/>
  </r>
  <r>
    <n v="5083"/>
    <n v="4950"/>
    <m/>
    <x v="2"/>
    <n v="0"/>
    <n v="17572"/>
    <n v="-1"/>
    <n v="5857.3333333333303"/>
    <n v="-1"/>
    <n v="35.660641455755297"/>
    <n v="-1"/>
    <n v="104.79598218626199"/>
    <n v="-1"/>
    <n v="89.045809918857501"/>
    <n v="-1"/>
    <n v="0.61448364477473705"/>
    <n v="-1"/>
    <x v="12"/>
    <x v="0"/>
    <x v="0"/>
  </r>
  <r>
    <n v="5083"/>
    <n v="4951"/>
    <m/>
    <x v="2"/>
    <n v="0"/>
    <n v="17694"/>
    <n v="-1"/>
    <n v="5898"/>
    <n v="-1"/>
    <n v="35.6791390218917"/>
    <n v="-1"/>
    <n v="104.634383542772"/>
    <n v="-1"/>
    <n v="88.908747641333505"/>
    <n v="-1"/>
    <n v="0.61054414919751898"/>
    <n v="-1"/>
    <x v="12"/>
    <x v="0"/>
    <x v="0"/>
  </r>
  <r>
    <n v="5083"/>
    <n v="4953"/>
    <m/>
    <x v="2"/>
    <n v="0"/>
    <n v="2805"/>
    <n v="-1"/>
    <n v="935"/>
    <n v="-1"/>
    <n v="36.646785555074203"/>
    <n v="-1"/>
    <n v="22.892875270778202"/>
    <n v="-1"/>
    <n v="19.456789170785601"/>
    <n v="-1"/>
    <n v="3.7113695695358002"/>
    <n v="-1"/>
    <x v="12"/>
    <x v="0"/>
    <x v="0"/>
  </r>
  <r>
    <n v="5083"/>
    <n v="4954"/>
    <m/>
    <x v="2"/>
    <n v="0"/>
    <n v="1203"/>
    <n v="-1"/>
    <n v="401"/>
    <n v="-1"/>
    <n v="42.118431697777702"/>
    <n v="-1"/>
    <n v="10.464157888112601"/>
    <n v="-1"/>
    <n v="9.8480487730628798"/>
    <n v="-1"/>
    <n v="8.5853984838485804"/>
    <n v="-1"/>
    <x v="12"/>
    <x v="0"/>
    <x v="0"/>
  </r>
  <r>
    <n v="5083"/>
    <n v="6357"/>
    <m/>
    <x v="2"/>
    <n v="0"/>
    <n v="2454"/>
    <n v="-1"/>
    <n v="818"/>
    <n v="-1"/>
    <n v="43.557034344298103"/>
    <n v="-1"/>
    <n v="18.126423454503101"/>
    <n v="-1"/>
    <n v="15.409615787750999"/>
    <n v="-1"/>
    <n v="4.3165759779880899"/>
    <n v="-1"/>
    <x v="12"/>
    <x v="0"/>
    <x v="0"/>
  </r>
  <r>
    <n v="5083"/>
    <n v="6368"/>
    <m/>
    <x v="2"/>
    <n v="0"/>
    <n v="5890"/>
    <n v="-1"/>
    <n v="1963.3333333333301"/>
    <n v="-1"/>
    <n v="23.537051358843101"/>
    <n v="-1"/>
    <n v="77.024701695147797"/>
    <n v="-1"/>
    <n v="65.429563922571106"/>
    <n v="-1"/>
    <n v="1.8247101656382401"/>
    <n v="-1"/>
    <x v="12"/>
    <x v="0"/>
    <x v="0"/>
  </r>
  <r>
    <n v="5083"/>
    <n v="6639"/>
    <m/>
    <x v="2"/>
    <n v="0"/>
    <n v="1192"/>
    <n v="-1"/>
    <n v="397.33333333333297"/>
    <n v="-1"/>
    <n v="39.1182156720715"/>
    <n v="-1"/>
    <n v="10.9953146969565"/>
    <n v="-1"/>
    <n v="6.3704731540153796"/>
    <n v="-1"/>
    <n v="8.9118630355792501"/>
    <n v="-1"/>
    <x v="12"/>
    <x v="1"/>
    <x v="0"/>
  </r>
  <r>
    <n v="5083"/>
    <n v="6640"/>
    <m/>
    <x v="2"/>
    <n v="0"/>
    <n v="8215"/>
    <n v="-1"/>
    <n v="2738.3333333333298"/>
    <n v="-1"/>
    <n v="19.364288249330802"/>
    <n v="-1"/>
    <n v="129.73992524361"/>
    <n v="-1"/>
    <n v="75.205351926013094"/>
    <n v="-1"/>
    <n v="1.31308509997454"/>
    <n v="-1"/>
    <x v="12"/>
    <x v="2"/>
    <x v="0"/>
  </r>
  <r>
    <n v="5083"/>
    <n v="6641"/>
    <m/>
    <x v="2"/>
    <n v="0"/>
    <n v="1196"/>
    <n v="-1"/>
    <n v="398.66666666666703"/>
    <n v="-1"/>
    <n v="28.800472684286699"/>
    <n v="-1"/>
    <n v="43.727270784759497"/>
    <n v="-1"/>
    <n v="25.351324014473398"/>
    <n v="-1"/>
    <n v="8.7517042957589499"/>
    <n v="-1"/>
    <x v="12"/>
    <x v="3"/>
    <x v="0"/>
  </r>
  <r>
    <n v="5083"/>
    <n v="6642"/>
    <m/>
    <x v="2"/>
    <n v="0"/>
    <n v="6055"/>
    <n v="-1"/>
    <n v="2018.3333333333301"/>
    <n v="-1"/>
    <n v="37.242767297003503"/>
    <n v="-1"/>
    <n v="45.575166075962002"/>
    <n v="-1"/>
    <n v="26.4084452195865"/>
    <n v="-1"/>
    <n v="1.7735013367072201"/>
    <n v="-1"/>
    <x v="12"/>
    <x v="4"/>
    <x v="0"/>
  </r>
  <r>
    <n v="5083"/>
    <n v="6644"/>
    <m/>
    <x v="2"/>
    <n v="0"/>
    <n v="10684"/>
    <n v="-1"/>
    <n v="3561.3333333333298"/>
    <n v="-1"/>
    <n v="31.690306139464202"/>
    <n v="-1"/>
    <n v="92.800796908193405"/>
    <n v="-1"/>
    <n v="53.794740328124703"/>
    <n v="-1"/>
    <n v="1.01007779986767"/>
    <n v="-1"/>
    <x v="12"/>
    <x v="19"/>
    <x v="0"/>
  </r>
  <r>
    <n v="5083"/>
    <n v="6645"/>
    <m/>
    <x v="2"/>
    <n v="0"/>
    <n v="6878"/>
    <n v="-1"/>
    <n v="2292.6666666666702"/>
    <n v="-1"/>
    <n v="53.096857373021997"/>
    <n v="-1"/>
    <n v="40.422555273398402"/>
    <n v="-1"/>
    <n v="23.438509130844299"/>
    <n v="-1"/>
    <n v="1.56527661808576"/>
    <n v="-1"/>
    <x v="12"/>
    <x v="21"/>
    <x v="0"/>
  </r>
  <r>
    <n v="5083"/>
    <n v="6646"/>
    <m/>
    <x v="2"/>
    <n v="0"/>
    <n v="7470"/>
    <n v="-1"/>
    <n v="2490"/>
    <n v="-1"/>
    <n v="44.716550100096903"/>
    <n v="-1"/>
    <n v="52.465082649216697"/>
    <n v="-1"/>
    <n v="30.381694211672301"/>
    <n v="-1"/>
    <n v="1.4445244676308"/>
    <n v="-1"/>
    <x v="12"/>
    <x v="18"/>
    <x v="0"/>
  </r>
  <r>
    <n v="5083"/>
    <n v="6647"/>
    <m/>
    <x v="2"/>
    <n v="0"/>
    <n v="3210"/>
    <n v="-1"/>
    <n v="1070"/>
    <n v="-1"/>
    <n v="54.8849672129653"/>
    <n v="-1"/>
    <n v="19.619001403320599"/>
    <n v="-1"/>
    <n v="11.400278814537399"/>
    <n v="-1"/>
    <n v="3.3564048309767802"/>
    <n v="-1"/>
    <x v="12"/>
    <x v="17"/>
    <x v="0"/>
  </r>
  <r>
    <n v="5083"/>
    <n v="6760"/>
    <m/>
    <x v="2"/>
    <n v="0"/>
    <n v="5693"/>
    <n v="-1"/>
    <n v="1897.6666666666699"/>
    <n v="-1"/>
    <n v="16.573302726669901"/>
    <n v="-1"/>
    <n v="119.326343064151"/>
    <n v="-1"/>
    <n v="69.174333930311207"/>
    <n v="-1"/>
    <n v="1.8948496818143099"/>
    <n v="-1"/>
    <x v="12"/>
    <x v="16"/>
    <x v="0"/>
  </r>
  <r>
    <n v="5083"/>
    <n v="6761"/>
    <m/>
    <x v="2"/>
    <n v="0"/>
    <n v="17645"/>
    <n v="-1"/>
    <n v="5881.6666666666697"/>
    <n v="-1"/>
    <n v="37.122484934546002"/>
    <n v="-1"/>
    <n v="133.30623185437301"/>
    <n v="-1"/>
    <n v="77.276551337863793"/>
    <n v="-1"/>
    <n v="0.61411958515541598"/>
    <n v="-1"/>
    <x v="12"/>
    <x v="20"/>
    <x v="0"/>
  </r>
  <r>
    <n v="5083"/>
    <n v="6762"/>
    <m/>
    <x v="2"/>
    <n v="0"/>
    <n v="1192"/>
    <n v="-1"/>
    <n v="397.33333333333297"/>
    <n v="-1"/>
    <n v="39.1182156720715"/>
    <n v="-1"/>
    <n v="10.9953146969565"/>
    <n v="-1"/>
    <n v="6.3704731540153796"/>
    <n v="-1"/>
    <n v="8.9118630355792501"/>
    <n v="-1"/>
    <x v="12"/>
    <x v="6"/>
    <x v="0"/>
  </r>
  <r>
    <n v="5083"/>
    <n v="6763"/>
    <m/>
    <x v="2"/>
    <n v="0"/>
    <n v="6086"/>
    <n v="-1"/>
    <n v="2028.6666666666699"/>
    <n v="-1"/>
    <n v="37.242720077708299"/>
    <n v="-1"/>
    <n v="46.099040440417099"/>
    <n v="-1"/>
    <n v="26.713739884289598"/>
    <n v="-1"/>
    <n v="1.74263843398893"/>
    <n v="-1"/>
    <x v="12"/>
    <x v="7"/>
    <x v="0"/>
  </r>
  <r>
    <n v="5083"/>
    <n v="6764"/>
    <m/>
    <x v="2"/>
    <n v="0"/>
    <n v="1263"/>
    <n v="-1"/>
    <n v="421"/>
    <n v="-1"/>
    <n v="38.798126478028003"/>
    <n v="-1"/>
    <n v="10.7648768908106"/>
    <n v="-1"/>
    <n v="6.2479849255863096"/>
    <n v="-1"/>
    <n v="8.2393770439105705"/>
    <n v="-1"/>
    <x v="12"/>
    <x v="8"/>
    <x v="0"/>
  </r>
  <r>
    <n v="5083"/>
    <n v="6765"/>
    <m/>
    <x v="2"/>
    <n v="0"/>
    <n v="838"/>
    <n v="-1"/>
    <n v="279.33333333333297"/>
    <n v="-1"/>
    <n v="22.6809955521509"/>
    <n v="-1"/>
    <n v="69.163609386243394"/>
    <n v="-1"/>
    <n v="40.133362622403403"/>
    <n v="-1"/>
    <n v="12.157929047675101"/>
    <n v="-1"/>
    <x v="12"/>
    <x v="9"/>
    <x v="0"/>
  </r>
  <r>
    <n v="5083"/>
    <n v="6767"/>
    <m/>
    <x v="2"/>
    <n v="0"/>
    <n v="1200"/>
    <n v="-1"/>
    <n v="400"/>
    <n v="-1"/>
    <n v="46.306859942269703"/>
    <n v="-1"/>
    <n v="8.52576618752048"/>
    <n v="-1"/>
    <n v="4.94246958497276"/>
    <n v="-1"/>
    <n v="8.5703878207419493"/>
    <n v="-1"/>
    <x v="12"/>
    <x v="10"/>
    <x v="0"/>
  </r>
  <r>
    <n v="5083"/>
    <n v="6768"/>
    <m/>
    <x v="2"/>
    <n v="0"/>
    <n v="2807"/>
    <n v="-1"/>
    <n v="935.66666666666697"/>
    <n v="-1"/>
    <n v="35.387202516352602"/>
    <n v="-1"/>
    <n v="31.130425319303701"/>
    <n v="-1"/>
    <n v="18.054136042513498"/>
    <n v="-1"/>
    <n v="3.7051203852932399"/>
    <n v="-1"/>
    <x v="12"/>
    <x v="11"/>
    <x v="0"/>
  </r>
  <r>
    <n v="5083"/>
    <n v="6770"/>
    <m/>
    <x v="2"/>
    <n v="0"/>
    <n v="4524"/>
    <n v="-1"/>
    <n v="1508"/>
    <n v="-1"/>
    <n v="28.7122982318234"/>
    <n v="-1"/>
    <n v="98.222371370406407"/>
    <n v="-1"/>
    <n v="56.9577529578605"/>
    <n v="-1"/>
    <n v="2.38242819169982"/>
    <n v="-1"/>
    <x v="12"/>
    <x v="15"/>
    <x v="0"/>
  </r>
  <r>
    <n v="5083"/>
    <n v="6775"/>
    <m/>
    <x v="2"/>
    <n v="0"/>
    <n v="1120"/>
    <n v="-1"/>
    <n v="373.33333333333297"/>
    <n v="-1"/>
    <n v="38.726075214913699"/>
    <n v="-1"/>
    <n v="10.1025105336333"/>
    <n v="-1"/>
    <n v="5.8592737791928799"/>
    <n v="-1"/>
    <n v="9.4836052143577501"/>
    <n v="-1"/>
    <x v="12"/>
    <x v="12"/>
    <x v="0"/>
  </r>
  <r>
    <n v="5083"/>
    <n v="6776"/>
    <m/>
    <x v="2"/>
    <n v="0"/>
    <n v="1262"/>
    <n v="-1"/>
    <n v="420.66666666666703"/>
    <n v="-1"/>
    <n v="38.835341191472899"/>
    <n v="-1"/>
    <n v="10.746479071604799"/>
    <n v="-1"/>
    <n v="6.2374391242556504"/>
    <n v="-1"/>
    <n v="8.2455232728956798"/>
    <n v="-1"/>
    <x v="12"/>
    <x v="13"/>
    <x v="0"/>
  </r>
  <r>
    <n v="5083"/>
    <n v="6777"/>
    <m/>
    <x v="2"/>
    <n v="0"/>
    <n v="2804"/>
    <n v="-1"/>
    <n v="934.66666666666697"/>
    <n v="-1"/>
    <n v="36.5148565988057"/>
    <n v="-1"/>
    <n v="24.7149947076377"/>
    <n v="-1"/>
    <n v="14.330661093962499"/>
    <n v="-1"/>
    <n v="3.7508742282706602"/>
    <n v="-1"/>
    <x v="12"/>
    <x v="14"/>
    <x v="0"/>
  </r>
  <r>
    <n v="5086"/>
    <n v="2959"/>
    <m/>
    <x v="2"/>
    <n v="1"/>
    <n v="202"/>
    <n v="-1"/>
    <n v="808"/>
    <n v="-1"/>
    <n v="46.607678174257899"/>
    <n v="-1"/>
    <n v="16.807512272495401"/>
    <n v="-1"/>
    <n v="14.264461313456"/>
    <n v="-1"/>
    <n v="4.4419447075681697"/>
    <n v="-1"/>
    <x v="0"/>
    <x v="0"/>
    <x v="0"/>
  </r>
  <r>
    <n v="5086"/>
    <n v="3659"/>
    <m/>
    <x v="2"/>
    <n v="1"/>
    <n v="404"/>
    <n v="-1"/>
    <n v="1616"/>
    <n v="-1"/>
    <n v="38.21531033766"/>
    <n v="-1"/>
    <n v="33.804098717194201"/>
    <n v="-1"/>
    <n v="28.755640351059601"/>
    <n v="-1"/>
    <n v="2.0968436157360499"/>
    <n v="-1"/>
    <x v="0"/>
    <x v="0"/>
    <x v="0"/>
  </r>
  <r>
    <n v="5086"/>
    <n v="3660"/>
    <m/>
    <x v="2"/>
    <n v="1"/>
    <n v="1206"/>
    <n v="-1"/>
    <n v="4824"/>
    <n v="-1"/>
    <n v="49.299818979528801"/>
    <n v="-1"/>
    <n v="72.172460146848806"/>
    <n v="-1"/>
    <n v="61.388299321185201"/>
    <n v="-1"/>
    <n v="0.74537047794788702"/>
    <n v="-1"/>
    <x v="0"/>
    <x v="0"/>
    <x v="0"/>
  </r>
  <r>
    <n v="5086"/>
    <n v="4524"/>
    <m/>
    <x v="2"/>
    <n v="1"/>
    <n v="349"/>
    <n v="-1"/>
    <n v="1396"/>
    <n v="-1"/>
    <n v="27.920301059362298"/>
    <n v="-1"/>
    <n v="74.554289598821398"/>
    <n v="-1"/>
    <n v="63.377327896235698"/>
    <n v="-1"/>
    <n v="2.5043729588700399"/>
    <n v="-1"/>
    <x v="0"/>
    <x v="0"/>
    <x v="0"/>
  </r>
  <r>
    <n v="5086"/>
    <n v="4949"/>
    <m/>
    <x v="2"/>
    <n v="1"/>
    <n v="397"/>
    <n v="-1"/>
    <n v="1588"/>
    <n v="-1"/>
    <n v="51.095441487790097"/>
    <n v="-1"/>
    <n v="29.0334852699363"/>
    <n v="-1"/>
    <n v="24.685118108278299"/>
    <n v="-1"/>
    <n v="2.2546795031647702"/>
    <n v="-1"/>
    <x v="0"/>
    <x v="0"/>
    <x v="0"/>
  </r>
  <r>
    <n v="5086"/>
    <n v="4950"/>
    <m/>
    <x v="2"/>
    <n v="1"/>
    <n v="1197"/>
    <n v="-1"/>
    <n v="4788"/>
    <n v="-1"/>
    <n v="48.365961227560497"/>
    <n v="-1"/>
    <n v="71.649566467688103"/>
    <n v="-1"/>
    <n v="60.948505417582297"/>
    <n v="-1"/>
    <n v="0.75235159726429501"/>
    <n v="-1"/>
    <x v="0"/>
    <x v="0"/>
    <x v="0"/>
  </r>
  <r>
    <n v="5086"/>
    <n v="4951"/>
    <m/>
    <x v="2"/>
    <n v="1"/>
    <n v="1226"/>
    <n v="-1"/>
    <n v="4904"/>
    <n v="-1"/>
    <n v="47.251492931767899"/>
    <n v="-1"/>
    <n v="76.370881485007402"/>
    <n v="-1"/>
    <n v="64.953328564597498"/>
    <n v="-1"/>
    <n v="0.73488281551595402"/>
    <n v="-1"/>
    <x v="0"/>
    <x v="0"/>
    <x v="0"/>
  </r>
  <r>
    <n v="5086"/>
    <n v="4953"/>
    <m/>
    <x v="2"/>
    <n v="1"/>
    <n v="110"/>
    <n v="-1"/>
    <n v="440"/>
    <n v="-1"/>
    <n v="38.290929606631401"/>
    <n v="-1"/>
    <n v="10.180766542975199"/>
    <n v="-1"/>
    <n v="8.6347341333985295"/>
    <n v="-1"/>
    <n v="7.3291315509920496"/>
    <n v="-1"/>
    <x v="0"/>
    <x v="0"/>
    <x v="0"/>
  </r>
  <r>
    <n v="5086"/>
    <n v="4954"/>
    <m/>
    <x v="2"/>
    <n v="1"/>
    <n v="120"/>
    <n v="-1"/>
    <n v="480"/>
    <n v="-1"/>
    <n v="40.415481695430202"/>
    <n v="-1"/>
    <n v="12.703062748166101"/>
    <n v="-1"/>
    <n v="11.985893009553401"/>
    <n v="-1"/>
    <n v="7.3320342493916"/>
    <n v="-1"/>
    <x v="0"/>
    <x v="0"/>
    <x v="0"/>
  </r>
  <r>
    <n v="5086"/>
    <n v="6357"/>
    <m/>
    <x v="2"/>
    <n v="1"/>
    <n v="207"/>
    <n v="-1"/>
    <n v="828"/>
    <n v="-1"/>
    <n v="43.120019974299403"/>
    <n v="-1"/>
    <n v="18.804342429590701"/>
    <n v="-1"/>
    <n v="16.0151627459189"/>
    <n v="-1"/>
    <n v="4.0898783651339103"/>
    <n v="-1"/>
    <x v="0"/>
    <x v="0"/>
    <x v="0"/>
  </r>
  <r>
    <n v="5086"/>
    <n v="6368"/>
    <m/>
    <x v="2"/>
    <n v="1"/>
    <n v="385"/>
    <n v="-1"/>
    <n v="1540"/>
    <n v="-1"/>
    <n v="33.137583018799702"/>
    <n v="-1"/>
    <n v="42.258984330372101"/>
    <n v="-1"/>
    <n v="35.966547523637701"/>
    <n v="-1"/>
    <n v="2.28388017766239"/>
    <n v="-1"/>
    <x v="0"/>
    <x v="0"/>
    <x v="0"/>
  </r>
  <r>
    <n v="5086"/>
    <n v="6639"/>
    <m/>
    <x v="2"/>
    <n v="1"/>
    <n v="65"/>
    <n v="-1"/>
    <n v="260"/>
    <n v="-1"/>
    <n v="39.300151236186203"/>
    <n v="-1"/>
    <n v="6.6697324256693502"/>
    <n v="-1"/>
    <n v="3.8851583615031502"/>
    <n v="-1"/>
    <n v="13.3480377740637"/>
    <n v="-1"/>
    <x v="0"/>
    <x v="1"/>
    <x v="0"/>
  </r>
  <r>
    <n v="5086"/>
    <n v="6640"/>
    <m/>
    <x v="2"/>
    <n v="1"/>
    <n v="552"/>
    <n v="-1"/>
    <n v="2208"/>
    <n v="-1"/>
    <n v="42.638303937957701"/>
    <n v="-1"/>
    <n v="45.4379615528374"/>
    <n v="-1"/>
    <n v="26.406320386753698"/>
    <n v="-1"/>
    <n v="1.6231161445623801"/>
    <n v="-1"/>
    <x v="0"/>
    <x v="2"/>
    <x v="0"/>
  </r>
  <r>
    <n v="5086"/>
    <n v="6641"/>
    <m/>
    <x v="2"/>
    <n v="1"/>
    <n v="115"/>
    <n v="-1"/>
    <n v="460"/>
    <n v="-1"/>
    <n v="23.192142117824901"/>
    <n v="-1"/>
    <n v="57.463473961032101"/>
    <n v="-1"/>
    <n v="33.413343405353203"/>
    <n v="-1"/>
    <n v="7.0294582188296602"/>
    <n v="-1"/>
    <x v="0"/>
    <x v="3"/>
    <x v="0"/>
  </r>
  <r>
    <n v="5086"/>
    <n v="6642"/>
    <m/>
    <x v="2"/>
    <n v="1"/>
    <n v="399"/>
    <n v="-1"/>
    <n v="1596"/>
    <n v="-1"/>
    <n v="38.0345064341114"/>
    <n v="-1"/>
    <n v="34.517855110751199"/>
    <n v="-1"/>
    <n v="20.047194368656001"/>
    <n v="-1"/>
    <n v="2.0858983783649001"/>
    <n v="-1"/>
    <x v="0"/>
    <x v="4"/>
    <x v="0"/>
  </r>
  <r>
    <n v="5086"/>
    <n v="6644"/>
    <m/>
    <x v="2"/>
    <n v="1"/>
    <n v="773"/>
    <n v="-1"/>
    <n v="3092"/>
    <n v="-1"/>
    <n v="33.985275996327601"/>
    <n v="-1"/>
    <n v="75.910715666194406"/>
    <n v="-1"/>
    <n v="44.075325325526499"/>
    <n v="-1"/>
    <n v="1.1629376671127001"/>
    <n v="-1"/>
    <x v="0"/>
    <x v="19"/>
    <x v="0"/>
  </r>
  <r>
    <n v="5086"/>
    <n v="6645"/>
    <m/>
    <x v="2"/>
    <n v="1"/>
    <n v="376"/>
    <n v="-1"/>
    <n v="1504"/>
    <n v="-1"/>
    <n v="53.807328988320002"/>
    <n v="-1"/>
    <n v="26.226833234172801"/>
    <n v="-1"/>
    <n v="15.2128782551084"/>
    <n v="-1"/>
    <n v="2.3921462481776001"/>
    <n v="-1"/>
    <x v="0"/>
    <x v="21"/>
    <x v="0"/>
  </r>
  <r>
    <n v="5086"/>
    <n v="6646"/>
    <m/>
    <x v="2"/>
    <n v="1"/>
    <n v="567"/>
    <n v="-1"/>
    <n v="2268"/>
    <n v="-1"/>
    <n v="45.465652934926197"/>
    <n v="-1"/>
    <n v="47.995137725743803"/>
    <n v="-1"/>
    <n v="27.857021324328599"/>
    <n v="-1"/>
    <n v="1.5849031854471101"/>
    <n v="-1"/>
    <x v="0"/>
    <x v="18"/>
    <x v="0"/>
  </r>
  <r>
    <n v="5086"/>
    <n v="6647"/>
    <m/>
    <x v="2"/>
    <n v="1"/>
    <n v="204"/>
    <n v="-1"/>
    <n v="816"/>
    <n v="-1"/>
    <n v="55.315293889760397"/>
    <n v="-1"/>
    <n v="14.690631023842901"/>
    <n v="-1"/>
    <n v="8.5627551415107792"/>
    <n v="-1"/>
    <n v="4.42690250138042"/>
    <n v="-1"/>
    <x v="0"/>
    <x v="17"/>
    <x v="0"/>
  </r>
  <r>
    <n v="5086"/>
    <n v="6760"/>
    <m/>
    <x v="2"/>
    <n v="1"/>
    <n v="564"/>
    <n v="-1"/>
    <n v="2256"/>
    <n v="-1"/>
    <n v="47.612480401960298"/>
    <n v="-1"/>
    <n v="42.704824209350299"/>
    <n v="-1"/>
    <n v="24.789236585121401"/>
    <n v="-1"/>
    <n v="1.59590078264109"/>
    <n v="-1"/>
    <x v="0"/>
    <x v="16"/>
    <x v="0"/>
  </r>
  <r>
    <n v="5086"/>
    <n v="6761"/>
    <m/>
    <x v="2"/>
    <n v="1"/>
    <n v="1207"/>
    <n v="-1"/>
    <n v="4828"/>
    <n v="-1"/>
    <n v="49.370114265029002"/>
    <n v="-1"/>
    <n v="79.726017340503603"/>
    <n v="-1"/>
    <n v="46.284469117384504"/>
    <n v="-1"/>
    <n v="0.74681263216197302"/>
    <n v="-1"/>
    <x v="0"/>
    <x v="20"/>
    <x v="0"/>
  </r>
  <r>
    <n v="5086"/>
    <n v="6762"/>
    <m/>
    <x v="2"/>
    <n v="1"/>
    <n v="65"/>
    <n v="-1"/>
    <n v="260"/>
    <n v="-1"/>
    <n v="39.300151236186203"/>
    <n v="-1"/>
    <n v="6.6697324256693502"/>
    <n v="-1"/>
    <n v="3.8851583615031502"/>
    <n v="-1"/>
    <n v="13.3480377740637"/>
    <n v="-1"/>
    <x v="0"/>
    <x v="6"/>
    <x v="0"/>
  </r>
  <r>
    <n v="5086"/>
    <n v="6763"/>
    <m/>
    <x v="2"/>
    <n v="1"/>
    <n v="420"/>
    <n v="-1"/>
    <n v="1680"/>
    <n v="-1"/>
    <n v="37.8180934845875"/>
    <n v="-1"/>
    <n v="38.180090651909502"/>
    <n v="-1"/>
    <n v="22.1689171481522"/>
    <n v="-1"/>
    <n v="2.0990410429067001"/>
    <n v="-1"/>
    <x v="0"/>
    <x v="7"/>
    <x v="0"/>
  </r>
  <r>
    <n v="5086"/>
    <n v="6764"/>
    <m/>
    <x v="2"/>
    <n v="1"/>
    <n v="91"/>
    <n v="-1"/>
    <n v="364"/>
    <n v="-1"/>
    <n v="39.337615337777301"/>
    <n v="-1"/>
    <n v="8.7563527271949599"/>
    <n v="-1"/>
    <n v="5.0941194985471299"/>
    <n v="-1"/>
    <n v="8.86308574626708"/>
    <n v="-1"/>
    <x v="0"/>
    <x v="8"/>
    <x v="0"/>
  </r>
  <r>
    <n v="5086"/>
    <n v="6765"/>
    <m/>
    <x v="2"/>
    <n v="1"/>
    <n v="54"/>
    <n v="-1"/>
    <n v="216"/>
    <n v="-1"/>
    <n v="23.6766601311903"/>
    <n v="-1"/>
    <n v="46.468513493454203"/>
    <n v="-1"/>
    <n v="27.098271105476801"/>
    <n v="-1"/>
    <n v="15.8032046371815"/>
    <n v="-1"/>
    <x v="0"/>
    <x v="9"/>
    <x v="0"/>
  </r>
  <r>
    <n v="5086"/>
    <n v="6767"/>
    <m/>
    <x v="2"/>
    <n v="1"/>
    <n v="127"/>
    <n v="-1"/>
    <n v="508"/>
    <n v="-1"/>
    <n v="45.678941327292797"/>
    <n v="-1"/>
    <n v="10.598999778102799"/>
    <n v="-1"/>
    <n v="6.1612184742679101"/>
    <n v="-1"/>
    <n v="7.1044712072989897"/>
    <n v="-1"/>
    <x v="0"/>
    <x v="10"/>
    <x v="0"/>
  </r>
  <r>
    <n v="5086"/>
    <n v="6768"/>
    <m/>
    <x v="2"/>
    <n v="1"/>
    <n v="110"/>
    <n v="-1"/>
    <n v="440"/>
    <n v="-1"/>
    <n v="38.388250954723198"/>
    <n v="-1"/>
    <n v="10.861505402590801"/>
    <n v="-1"/>
    <n v="6.2794907880011301"/>
    <n v="-1"/>
    <n v="7.3290771868345397"/>
    <n v="-1"/>
    <x v="0"/>
    <x v="11"/>
    <x v="0"/>
  </r>
  <r>
    <n v="5086"/>
    <n v="6770"/>
    <m/>
    <x v="2"/>
    <n v="1"/>
    <n v="427"/>
    <n v="-1"/>
    <n v="1708"/>
    <n v="-1"/>
    <n v="53.014206846851103"/>
    <n v="-1"/>
    <n v="30.5651601796101"/>
    <n v="-1"/>
    <n v="17.719523711955301"/>
    <n v="-1"/>
    <n v="2.09871256220868"/>
    <n v="-1"/>
    <x v="0"/>
    <x v="15"/>
    <x v="0"/>
  </r>
  <r>
    <n v="5086"/>
    <n v="6775"/>
    <m/>
    <x v="2"/>
    <n v="1"/>
    <n v="81"/>
    <n v="-1"/>
    <n v="324"/>
    <n v="-1"/>
    <n v="38.714840956129599"/>
    <n v="-1"/>
    <n v="8.4984583799375901"/>
    <n v="-1"/>
    <n v="4.9683906592373202"/>
    <n v="-1"/>
    <n v="10.7289645978355"/>
    <n v="-1"/>
    <x v="0"/>
    <x v="12"/>
    <x v="0"/>
  </r>
  <r>
    <n v="5086"/>
    <n v="6776"/>
    <m/>
    <x v="2"/>
    <n v="1"/>
    <n v="91"/>
    <n v="-1"/>
    <n v="364"/>
    <n v="-1"/>
    <n v="39.349753533851"/>
    <n v="-1"/>
    <n v="8.9978893689831398"/>
    <n v="-1"/>
    <n v="5.2346365100107501"/>
    <n v="-1"/>
    <n v="8.8641398206827393"/>
    <n v="-1"/>
    <x v="0"/>
    <x v="13"/>
    <x v="0"/>
  </r>
  <r>
    <n v="5086"/>
    <n v="6777"/>
    <m/>
    <x v="2"/>
    <n v="1"/>
    <n v="113"/>
    <n v="-1"/>
    <n v="452"/>
    <n v="-1"/>
    <n v="38.589694135901503"/>
    <n v="-1"/>
    <n v="11.1862390158323"/>
    <n v="-1"/>
    <n v="6.4715505622015703"/>
    <n v="-1"/>
    <n v="7.8222007771085602"/>
    <n v="-1"/>
    <x v="0"/>
    <x v="14"/>
    <x v="0"/>
  </r>
  <r>
    <n v="5086"/>
    <n v="2959"/>
    <m/>
    <x v="2"/>
    <n v="2"/>
    <n v="218"/>
    <n v="-1"/>
    <n v="872"/>
    <n v="-1"/>
    <n v="46.866673250715102"/>
    <n v="-1"/>
    <n v="17.4973739593642"/>
    <n v="-1"/>
    <n v="14.884804901118001"/>
    <n v="-1"/>
    <n v="4.1075981773173504"/>
    <n v="-1"/>
    <x v="1"/>
    <x v="0"/>
    <x v="0"/>
  </r>
  <r>
    <n v="5086"/>
    <n v="3659"/>
    <m/>
    <x v="2"/>
    <n v="2"/>
    <n v="482"/>
    <n v="-1"/>
    <n v="1928"/>
    <n v="-1"/>
    <n v="37.954888901798299"/>
    <n v="-1"/>
    <n v="41.441635721854396"/>
    <n v="-1"/>
    <n v="35.1875119568763"/>
    <n v="-1"/>
    <n v="1.8698983430432099"/>
    <n v="-1"/>
    <x v="1"/>
    <x v="0"/>
    <x v="0"/>
  </r>
  <r>
    <n v="5086"/>
    <n v="3660"/>
    <m/>
    <x v="2"/>
    <n v="2"/>
    <n v="1439"/>
    <n v="-1"/>
    <n v="5756"/>
    <n v="-1"/>
    <n v="46.280557317674102"/>
    <n v="-1"/>
    <n v="85.676536189438096"/>
    <n v="-1"/>
    <n v="72.677935407081407"/>
    <n v="-1"/>
    <n v="0.62585943294934399"/>
    <n v="-1"/>
    <x v="1"/>
    <x v="0"/>
    <x v="0"/>
  </r>
  <r>
    <n v="5086"/>
    <n v="4524"/>
    <m/>
    <x v="2"/>
    <n v="2"/>
    <n v="379"/>
    <n v="-1"/>
    <n v="1516"/>
    <n v="-1"/>
    <n v="27.307277791305101"/>
    <n v="-1"/>
    <n v="81.5703772938882"/>
    <n v="-1"/>
    <n v="69.298814359565796"/>
    <n v="-1"/>
    <n v="2.33002109652741"/>
    <n v="-1"/>
    <x v="1"/>
    <x v="0"/>
    <x v="0"/>
  </r>
  <r>
    <n v="5086"/>
    <n v="4949"/>
    <m/>
    <x v="2"/>
    <n v="2"/>
    <n v="391"/>
    <n v="-1"/>
    <n v="1564"/>
    <n v="-1"/>
    <n v="49.014930576322001"/>
    <n v="-1"/>
    <n v="30.411357858535901"/>
    <n v="-1"/>
    <n v="25.8230873399411"/>
    <n v="-1"/>
    <n v="2.3021908280597398"/>
    <n v="-1"/>
    <x v="1"/>
    <x v="0"/>
    <x v="0"/>
  </r>
  <r>
    <n v="5086"/>
    <n v="4950"/>
    <m/>
    <x v="2"/>
    <n v="2"/>
    <n v="1432"/>
    <n v="-1"/>
    <n v="5728"/>
    <n v="-1"/>
    <n v="44.969467865985202"/>
    <n v="-1"/>
    <n v="87.056384414101998"/>
    <n v="-1"/>
    <n v="73.856451885697695"/>
    <n v="-1"/>
    <n v="0.62711809157259601"/>
    <n v="-1"/>
    <x v="1"/>
    <x v="0"/>
    <x v="0"/>
  </r>
  <r>
    <n v="5086"/>
    <n v="4951"/>
    <m/>
    <x v="2"/>
    <n v="2"/>
    <n v="1431"/>
    <n v="-1"/>
    <n v="5724"/>
    <n v="-1"/>
    <n v="42.814294982009102"/>
    <n v="-1"/>
    <n v="92.164003423257597"/>
    <n v="-1"/>
    <n v="78.176878185799595"/>
    <n v="-1"/>
    <n v="0.62909401108782603"/>
    <n v="-1"/>
    <x v="1"/>
    <x v="0"/>
    <x v="0"/>
  </r>
  <r>
    <n v="5086"/>
    <n v="4953"/>
    <m/>
    <x v="2"/>
    <n v="2"/>
    <n v="240"/>
    <n v="-1"/>
    <n v="960"/>
    <n v="-1"/>
    <n v="37.295317059374902"/>
    <n v="-1"/>
    <n v="22.072102937989701"/>
    <n v="-1"/>
    <n v="18.752601114896098"/>
    <n v="-1"/>
    <n v="3.72777791343557"/>
    <n v="-1"/>
    <x v="1"/>
    <x v="0"/>
    <x v="0"/>
  </r>
  <r>
    <n v="5086"/>
    <n v="4954"/>
    <m/>
    <x v="2"/>
    <n v="2"/>
    <n v="130"/>
    <n v="-1"/>
    <n v="520"/>
    <n v="-1"/>
    <n v="42.584538689168497"/>
    <n v="-1"/>
    <n v="12.083994143018399"/>
    <n v="-1"/>
    <n v="11.3369366557232"/>
    <n v="-1"/>
    <n v="6.9419776153295603"/>
    <n v="-1"/>
    <x v="1"/>
    <x v="0"/>
    <x v="0"/>
  </r>
  <r>
    <n v="5086"/>
    <n v="6357"/>
    <m/>
    <x v="2"/>
    <n v="2"/>
    <n v="195"/>
    <n v="-1"/>
    <n v="780"/>
    <n v="-1"/>
    <n v="44.674468158156301"/>
    <n v="-1"/>
    <n v="16.368514500460801"/>
    <n v="-1"/>
    <n v="13.853421010776101"/>
    <n v="-1"/>
    <n v="4.6234861483743099"/>
    <n v="-1"/>
    <x v="1"/>
    <x v="0"/>
    <x v="0"/>
  </r>
  <r>
    <n v="5086"/>
    <n v="6368"/>
    <m/>
    <x v="2"/>
    <n v="2"/>
    <n v="474"/>
    <n v="-1"/>
    <n v="1896"/>
    <n v="-1"/>
    <n v="32.178462762597"/>
    <n v="-1"/>
    <n v="49.356326716869603"/>
    <n v="-1"/>
    <n v="41.852846082462399"/>
    <n v="-1"/>
    <n v="1.8750291712190501"/>
    <n v="-1"/>
    <x v="1"/>
    <x v="0"/>
    <x v="0"/>
  </r>
  <r>
    <n v="5086"/>
    <n v="6639"/>
    <m/>
    <x v="2"/>
    <n v="2"/>
    <n v="65"/>
    <n v="-1"/>
    <n v="260"/>
    <n v="-1"/>
    <n v="39.078275671301903"/>
    <n v="-1"/>
    <n v="6.7106444255539399"/>
    <n v="-1"/>
    <n v="3.8819076920082001"/>
    <n v="-1"/>
    <n v="14.007490796972"/>
    <n v="-1"/>
    <x v="1"/>
    <x v="1"/>
    <x v="0"/>
  </r>
  <r>
    <n v="5086"/>
    <n v="6640"/>
    <m/>
    <x v="2"/>
    <n v="2"/>
    <n v="679"/>
    <n v="-1"/>
    <n v="2716"/>
    <n v="-1"/>
    <n v="42.404639170768903"/>
    <n v="-1"/>
    <n v="57.717899781566899"/>
    <n v="-1"/>
    <n v="33.348490205296301"/>
    <n v="-1"/>
    <n v="1.32507381006544"/>
    <n v="-1"/>
    <x v="1"/>
    <x v="2"/>
    <x v="0"/>
  </r>
  <r>
    <n v="5086"/>
    <n v="6641"/>
    <m/>
    <x v="2"/>
    <n v="2"/>
    <n v="119"/>
    <n v="-1"/>
    <n v="476"/>
    <n v="-1"/>
    <n v="28.881541122723299"/>
    <n v="-1"/>
    <n v="49.634630603164297"/>
    <n v="-1"/>
    <n v="28.5784362225486"/>
    <n v="-1"/>
    <n v="7.4694618366419201"/>
    <n v="-1"/>
    <x v="1"/>
    <x v="3"/>
    <x v="0"/>
  </r>
  <r>
    <n v="5086"/>
    <n v="6642"/>
    <m/>
    <x v="2"/>
    <n v="2"/>
    <n v="474"/>
    <n v="-1"/>
    <n v="1896"/>
    <n v="-1"/>
    <n v="37.958504369156898"/>
    <n v="-1"/>
    <n v="43.131422091018798"/>
    <n v="-1"/>
    <n v="24.948271751129202"/>
    <n v="-1"/>
    <n v="1.8958292638726699"/>
    <n v="-1"/>
    <x v="1"/>
    <x v="4"/>
    <x v="0"/>
  </r>
  <r>
    <n v="5086"/>
    <n v="6644"/>
    <m/>
    <x v="2"/>
    <n v="2"/>
    <n v="833"/>
    <n v="-1"/>
    <n v="3332"/>
    <n v="-1"/>
    <n v="31.912667045912499"/>
    <n v="-1"/>
    <n v="89.206440542162198"/>
    <n v="-1"/>
    <n v="51.659986798421897"/>
    <n v="-1"/>
    <n v="1.08119301083041"/>
    <n v="-1"/>
    <x v="1"/>
    <x v="19"/>
    <x v="0"/>
  </r>
  <r>
    <n v="5086"/>
    <n v="6645"/>
    <m/>
    <x v="2"/>
    <n v="2"/>
    <n v="623"/>
    <n v="-1"/>
    <n v="2492"/>
    <n v="-1"/>
    <n v="52.096328805832201"/>
    <n v="-1"/>
    <n v="43.1904294466663"/>
    <n v="-1"/>
    <n v="24.9823659261336"/>
    <n v="-1"/>
    <n v="1.4442381741844299"/>
    <n v="-1"/>
    <x v="1"/>
    <x v="21"/>
    <x v="0"/>
  </r>
  <r>
    <n v="5086"/>
    <n v="6646"/>
    <m/>
    <x v="2"/>
    <n v="2"/>
    <n v="589"/>
    <n v="-1"/>
    <n v="2356"/>
    <n v="-1"/>
    <n v="44.792415465525103"/>
    <n v="-1"/>
    <n v="49.380104037379603"/>
    <n v="-1"/>
    <n v="28.548193399824498"/>
    <n v="-1"/>
    <n v="1.5290348118253101"/>
    <n v="-1"/>
    <x v="1"/>
    <x v="18"/>
    <x v="0"/>
  </r>
  <r>
    <n v="5086"/>
    <n v="6647"/>
    <m/>
    <x v="2"/>
    <n v="2"/>
    <n v="239"/>
    <n v="-1"/>
    <n v="956"/>
    <n v="-1"/>
    <n v="54.576408952108302"/>
    <n v="-1"/>
    <n v="17.537925261481899"/>
    <n v="-1"/>
    <n v="10.1964048247868"/>
    <n v="-1"/>
    <n v="3.77362645916552"/>
    <n v="-1"/>
    <x v="1"/>
    <x v="17"/>
    <x v="0"/>
  </r>
  <r>
    <n v="5086"/>
    <n v="6760"/>
    <m/>
    <x v="2"/>
    <n v="2"/>
    <n v="465"/>
    <n v="-1"/>
    <n v="1860"/>
    <n v="-1"/>
    <n v="32.395405582385202"/>
    <n v="-1"/>
    <n v="67.692141871423601"/>
    <n v="-1"/>
    <n v="39.1500842362464"/>
    <n v="-1"/>
    <n v="1.93474524603432"/>
    <n v="-1"/>
    <x v="1"/>
    <x v="16"/>
    <x v="0"/>
  </r>
  <r>
    <n v="5086"/>
    <n v="6761"/>
    <m/>
    <x v="2"/>
    <n v="2"/>
    <n v="1435"/>
    <n v="-1"/>
    <n v="5740"/>
    <n v="-1"/>
    <n v="46.439798036361204"/>
    <n v="-1"/>
    <n v="96.902803851749297"/>
    <n v="-1"/>
    <n v="56.042082325983301"/>
    <n v="-1"/>
    <n v="0.62906543067351695"/>
    <n v="-1"/>
    <x v="1"/>
    <x v="20"/>
    <x v="0"/>
  </r>
  <r>
    <n v="5086"/>
    <n v="6762"/>
    <m/>
    <x v="2"/>
    <n v="2"/>
    <n v="65"/>
    <n v="-1"/>
    <n v="260"/>
    <n v="-1"/>
    <n v="39.078275671301903"/>
    <n v="-1"/>
    <n v="6.7106444255539399"/>
    <n v="-1"/>
    <n v="3.8819076920082001"/>
    <n v="-1"/>
    <n v="14.007490796972"/>
    <n v="-1"/>
    <x v="1"/>
    <x v="6"/>
    <x v="0"/>
  </r>
  <r>
    <n v="5086"/>
    <n v="6763"/>
    <m/>
    <x v="2"/>
    <n v="2"/>
    <n v="477"/>
    <n v="-1"/>
    <n v="1908"/>
    <n v="-1"/>
    <n v="37.498677001417803"/>
    <n v="-1"/>
    <n v="43.771911360600299"/>
    <n v="-1"/>
    <n v="25.3396715897739"/>
    <n v="-1"/>
    <n v="1.84965374753733"/>
    <n v="-1"/>
    <x v="1"/>
    <x v="7"/>
    <x v="0"/>
  </r>
  <r>
    <n v="5086"/>
    <n v="6764"/>
    <m/>
    <x v="2"/>
    <n v="2"/>
    <n v="80"/>
    <n v="-1"/>
    <n v="320"/>
    <n v="-1"/>
    <n v="38.951093238581898"/>
    <n v="-1"/>
    <n v="7.88427945116642"/>
    <n v="-1"/>
    <n v="4.5445329233774299"/>
    <n v="-1"/>
    <n v="10.944286330087801"/>
    <n v="-1"/>
    <x v="1"/>
    <x v="8"/>
    <x v="0"/>
  </r>
  <r>
    <n v="5086"/>
    <n v="6765"/>
    <m/>
    <x v="2"/>
    <n v="2"/>
    <n v="53"/>
    <n v="-1"/>
    <n v="212"/>
    <n v="-1"/>
    <n v="22.926284560925101"/>
    <n v="-1"/>
    <n v="42.597404043742301"/>
    <n v="-1"/>
    <n v="24.736616202625299"/>
    <n v="-1"/>
    <n v="14.383927971570101"/>
    <n v="-1"/>
    <x v="1"/>
    <x v="9"/>
    <x v="0"/>
  </r>
  <r>
    <n v="5086"/>
    <n v="6767"/>
    <m/>
    <x v="2"/>
    <n v="2"/>
    <n v="120"/>
    <n v="-1"/>
    <n v="480"/>
    <n v="-1"/>
    <n v="46.288958177703499"/>
    <n v="-1"/>
    <n v="9.8983506139569002"/>
    <n v="-1"/>
    <n v="5.7183950507864401"/>
    <n v="-1"/>
    <n v="7.3957025481984999"/>
    <n v="-1"/>
    <x v="1"/>
    <x v="10"/>
    <x v="0"/>
  </r>
  <r>
    <n v="5086"/>
    <n v="6768"/>
    <m/>
    <x v="2"/>
    <n v="2"/>
    <n v="241"/>
    <n v="-1"/>
    <n v="964"/>
    <n v="-1"/>
    <n v="36.458327999119497"/>
    <n v="-1"/>
    <n v="28.526873830522401"/>
    <n v="-1"/>
    <n v="16.531331494508901"/>
    <n v="-1"/>
    <n v="3.7217179096428499"/>
    <n v="-1"/>
    <x v="1"/>
    <x v="11"/>
    <x v="0"/>
  </r>
  <r>
    <n v="5086"/>
    <n v="6770"/>
    <m/>
    <x v="2"/>
    <n v="2"/>
    <n v="412"/>
    <n v="-1"/>
    <n v="1648"/>
    <n v="-1"/>
    <n v="50.7030593105073"/>
    <n v="-1"/>
    <n v="31.268877434120601"/>
    <n v="-1"/>
    <n v="18.1174691680941"/>
    <n v="-1"/>
    <n v="2.17047917449257"/>
    <n v="-1"/>
    <x v="1"/>
    <x v="15"/>
    <x v="0"/>
  </r>
  <r>
    <n v="5086"/>
    <n v="6775"/>
    <m/>
    <x v="2"/>
    <n v="2"/>
    <n v="69"/>
    <n v="-1"/>
    <n v="276"/>
    <n v="-1"/>
    <n v="38.800056996613598"/>
    <n v="-1"/>
    <n v="7.1992918100460903"/>
    <n v="-1"/>
    <n v="4.1267946792453696"/>
    <n v="-1"/>
    <n v="12.5616617650227"/>
    <n v="-1"/>
    <x v="1"/>
    <x v="12"/>
    <x v="0"/>
  </r>
  <r>
    <n v="5086"/>
    <n v="6776"/>
    <m/>
    <x v="2"/>
    <n v="2"/>
    <n v="80"/>
    <n v="-1"/>
    <n v="320"/>
    <n v="-1"/>
    <n v="39.151321809153103"/>
    <n v="-1"/>
    <n v="7.8981891720887099"/>
    <n v="-1"/>
    <n v="4.55255054693807"/>
    <n v="-1"/>
    <n v="10.9445533633889"/>
    <n v="-1"/>
    <x v="1"/>
    <x v="13"/>
    <x v="0"/>
  </r>
  <r>
    <n v="5086"/>
    <n v="6777"/>
    <m/>
    <x v="2"/>
    <n v="2"/>
    <n v="220"/>
    <n v="-1"/>
    <n v="880"/>
    <n v="-1"/>
    <n v="37.533255872036897"/>
    <n v="-1"/>
    <n v="19.848180189358501"/>
    <n v="-1"/>
    <n v="11.509737756305499"/>
    <n v="-1"/>
    <n v="3.68327532093002"/>
    <n v="-1"/>
    <x v="1"/>
    <x v="14"/>
    <x v="0"/>
  </r>
  <r>
    <n v="5086"/>
    <n v="2959"/>
    <m/>
    <x v="2"/>
    <n v="3"/>
    <n v="195"/>
    <n v="-1"/>
    <n v="780"/>
    <n v="-1"/>
    <n v="45.939966748503899"/>
    <n v="-1"/>
    <n v="16.088579368704401"/>
    <n v="-1"/>
    <n v="13.6325787439495"/>
    <n v="-1"/>
    <n v="4.6053148963869699"/>
    <n v="-1"/>
    <x v="2"/>
    <x v="0"/>
    <x v="0"/>
  </r>
  <r>
    <n v="5086"/>
    <n v="3659"/>
    <m/>
    <x v="2"/>
    <n v="3"/>
    <n v="496"/>
    <n v="-1"/>
    <n v="1984"/>
    <n v="-1"/>
    <n v="38.314178533180097"/>
    <n v="-1"/>
    <n v="42.914930229279399"/>
    <n v="-1"/>
    <n v="36.547101052854103"/>
    <n v="-1"/>
    <n v="1.8156797073448401"/>
    <n v="-1"/>
    <x v="2"/>
    <x v="0"/>
    <x v="0"/>
  </r>
  <r>
    <n v="5086"/>
    <n v="3660"/>
    <m/>
    <x v="2"/>
    <n v="3"/>
    <n v="1450"/>
    <n v="-1"/>
    <n v="5800"/>
    <n v="-1"/>
    <n v="45.962272669821502"/>
    <n v="-1"/>
    <n v="85.983412118216705"/>
    <n v="-1"/>
    <n v="73.070787028459506"/>
    <n v="-1"/>
    <n v="0.62013395526344095"/>
    <n v="-1"/>
    <x v="2"/>
    <x v="0"/>
    <x v="0"/>
  </r>
  <r>
    <n v="5086"/>
    <n v="4524"/>
    <m/>
    <x v="2"/>
    <n v="3"/>
    <n v="391"/>
    <n v="-1"/>
    <n v="1564"/>
    <n v="-1"/>
    <n v="25.177893026649301"/>
    <n v="-1"/>
    <n v="88.559478686160801"/>
    <n v="-1"/>
    <n v="75.542280630390295"/>
    <n v="-1"/>
    <n v="2.2589282592300601"/>
    <n v="-1"/>
    <x v="2"/>
    <x v="0"/>
    <x v="0"/>
  </r>
  <r>
    <n v="5086"/>
    <n v="4949"/>
    <m/>
    <x v="2"/>
    <n v="3"/>
    <n v="411"/>
    <n v="-1"/>
    <n v="1644"/>
    <n v="-1"/>
    <n v="49.334711637574003"/>
    <n v="-1"/>
    <n v="32.018803110590497"/>
    <n v="-1"/>
    <n v="27.295432166930901"/>
    <n v="-1"/>
    <n v="2.1811479535836602"/>
    <n v="-1"/>
    <x v="2"/>
    <x v="0"/>
    <x v="0"/>
  </r>
  <r>
    <n v="5086"/>
    <n v="4950"/>
    <m/>
    <x v="2"/>
    <n v="3"/>
    <n v="1445"/>
    <n v="-1"/>
    <n v="5780"/>
    <n v="-1"/>
    <n v="42.859273207494802"/>
    <n v="-1"/>
    <n v="90.378150399796198"/>
    <n v="-1"/>
    <n v="76.804167474842899"/>
    <n v="-1"/>
    <n v="0.623076693929564"/>
    <n v="-1"/>
    <x v="2"/>
    <x v="0"/>
    <x v="0"/>
  </r>
  <r>
    <n v="5086"/>
    <n v="4951"/>
    <m/>
    <x v="2"/>
    <n v="3"/>
    <n v="1462"/>
    <n v="-1"/>
    <n v="5848"/>
    <n v="-1"/>
    <n v="42.693619580463803"/>
    <n v="-1"/>
    <n v="93.085112501524307"/>
    <n v="-1"/>
    <n v="79.123601394161"/>
    <n v="-1"/>
    <n v="0.61567900088802996"/>
    <n v="-1"/>
    <x v="2"/>
    <x v="0"/>
    <x v="0"/>
  </r>
  <r>
    <n v="5086"/>
    <n v="4953"/>
    <m/>
    <x v="2"/>
    <n v="3"/>
    <n v="284"/>
    <n v="-1"/>
    <n v="1136"/>
    <n v="-1"/>
    <n v="36.735593392534497"/>
    <n v="-1"/>
    <n v="26.784588363929199"/>
    <n v="-1"/>
    <n v="22.727642290503599"/>
    <n v="-1"/>
    <n v="3.0622103229331401"/>
    <n v="-1"/>
    <x v="2"/>
    <x v="0"/>
    <x v="0"/>
  </r>
  <r>
    <n v="5086"/>
    <n v="4954"/>
    <m/>
    <x v="2"/>
    <n v="3"/>
    <n v="111"/>
    <n v="-1"/>
    <n v="444"/>
    <n v="-1"/>
    <n v="42.115212254297496"/>
    <n v="-1"/>
    <n v="10.3205769984299"/>
    <n v="-1"/>
    <n v="9.6722447755419196"/>
    <n v="-1"/>
    <n v="7.92374127445893"/>
    <n v="-1"/>
    <x v="2"/>
    <x v="0"/>
    <x v="0"/>
  </r>
  <r>
    <n v="5086"/>
    <n v="6357"/>
    <m/>
    <x v="2"/>
    <n v="3"/>
    <n v="212"/>
    <n v="-1"/>
    <n v="848"/>
    <n v="-1"/>
    <n v="43.545744915796"/>
    <n v="-1"/>
    <n v="17.518987230985601"/>
    <n v="-1"/>
    <n v="14.8710855563143"/>
    <n v="-1"/>
    <n v="4.1402322147599504"/>
    <n v="-1"/>
    <x v="2"/>
    <x v="0"/>
    <x v="0"/>
  </r>
  <r>
    <n v="5086"/>
    <n v="6368"/>
    <m/>
    <x v="2"/>
    <n v="3"/>
    <n v="502"/>
    <n v="-1"/>
    <n v="2008"/>
    <n v="-1"/>
    <n v="31.4091263073995"/>
    <n v="-1"/>
    <n v="54.513637704424497"/>
    <n v="-1"/>
    <n v="46.4327359524858"/>
    <n v="-1"/>
    <n v="1.7859631892298"/>
    <n v="-1"/>
    <x v="2"/>
    <x v="0"/>
    <x v="0"/>
  </r>
  <r>
    <n v="5086"/>
    <n v="6639"/>
    <m/>
    <x v="2"/>
    <n v="3"/>
    <n v="61"/>
    <n v="-1"/>
    <n v="244"/>
    <n v="-1"/>
    <n v="39.866953442209102"/>
    <n v="-1"/>
    <n v="6.1534458883021301"/>
    <n v="-1"/>
    <n v="3.5702213111508998"/>
    <n v="-1"/>
    <n v="14.7089048494182"/>
    <n v="-1"/>
    <x v="2"/>
    <x v="1"/>
    <x v="0"/>
  </r>
  <r>
    <n v="5086"/>
    <n v="6640"/>
    <m/>
    <x v="2"/>
    <n v="3"/>
    <n v="712"/>
    <n v="-1"/>
    <n v="2848"/>
    <n v="-1"/>
    <n v="42.252304847433798"/>
    <n v="-1"/>
    <n v="60.650623258721403"/>
    <n v="-1"/>
    <n v="35.241462637747198"/>
    <n v="-1"/>
    <n v="1.2642356007837401"/>
    <n v="-1"/>
    <x v="2"/>
    <x v="2"/>
    <x v="0"/>
  </r>
  <r>
    <n v="5086"/>
    <n v="6641"/>
    <m/>
    <x v="2"/>
    <n v="3"/>
    <n v="117"/>
    <n v="-1"/>
    <n v="468"/>
    <n v="-1"/>
    <n v="30.6922458871855"/>
    <n v="-1"/>
    <n v="42.200091026238503"/>
    <n v="-1"/>
    <n v="24.378765299105901"/>
    <n v="-1"/>
    <n v="7.4877774831801602"/>
    <n v="-1"/>
    <x v="2"/>
    <x v="3"/>
    <x v="0"/>
  </r>
  <r>
    <n v="5086"/>
    <n v="6642"/>
    <m/>
    <x v="2"/>
    <n v="3"/>
    <n v="503"/>
    <n v="-1"/>
    <n v="2012"/>
    <n v="-1"/>
    <n v="38.383617200221003"/>
    <n v="-1"/>
    <n v="45.061101189066697"/>
    <n v="-1"/>
    <n v="26.220186186582598"/>
    <n v="-1"/>
    <n v="1.7887952534912599"/>
    <n v="-1"/>
    <x v="2"/>
    <x v="4"/>
    <x v="0"/>
  </r>
  <r>
    <n v="5086"/>
    <n v="6644"/>
    <m/>
    <x v="2"/>
    <n v="3"/>
    <n v="844"/>
    <n v="-1"/>
    <n v="3376"/>
    <n v="-1"/>
    <n v="31.9083340480645"/>
    <n v="-1"/>
    <n v="86.566251244111001"/>
    <n v="-1"/>
    <n v="50.220583333569799"/>
    <n v="-1"/>
    <n v="1.0675348636900599"/>
    <n v="-1"/>
    <x v="2"/>
    <x v="19"/>
    <x v="0"/>
  </r>
  <r>
    <n v="5086"/>
    <n v="6645"/>
    <m/>
    <x v="2"/>
    <n v="3"/>
    <n v="587"/>
    <n v="-1"/>
    <n v="2348"/>
    <n v="-1"/>
    <n v="52.598139143713396"/>
    <n v="-1"/>
    <n v="40.5717003158342"/>
    <n v="-1"/>
    <n v="23.5007566544494"/>
    <n v="-1"/>
    <n v="1.5313666164678601"/>
    <n v="-1"/>
    <x v="2"/>
    <x v="21"/>
    <x v="0"/>
  </r>
  <r>
    <n v="5086"/>
    <n v="6646"/>
    <m/>
    <x v="2"/>
    <n v="3"/>
    <n v="578"/>
    <n v="-1"/>
    <n v="2312"/>
    <n v="-1"/>
    <n v="45.135336310538896"/>
    <n v="-1"/>
    <n v="48.497494089411802"/>
    <n v="-1"/>
    <n v="28.134633822215999"/>
    <n v="-1"/>
    <n v="1.54884794352246"/>
    <n v="-1"/>
    <x v="2"/>
    <x v="18"/>
    <x v="0"/>
  </r>
  <r>
    <n v="5086"/>
    <n v="6647"/>
    <m/>
    <x v="2"/>
    <n v="3"/>
    <n v="265"/>
    <n v="-1"/>
    <n v="1060"/>
    <n v="-1"/>
    <n v="54.527606959330903"/>
    <n v="-1"/>
    <n v="19.257094929342401"/>
    <n v="-1"/>
    <n v="11.151582083665801"/>
    <n v="-1"/>
    <n v="3.3856150210477201"/>
    <n v="-1"/>
    <x v="2"/>
    <x v="17"/>
    <x v="0"/>
  </r>
  <r>
    <n v="5086"/>
    <n v="6760"/>
    <m/>
    <x v="2"/>
    <n v="3"/>
    <n v="437"/>
    <n v="-1"/>
    <n v="1748"/>
    <n v="-1"/>
    <n v="13.168745669310701"/>
    <n v="-1"/>
    <n v="113.316678003356"/>
    <n v="-1"/>
    <n v="65.829978777120203"/>
    <n v="-1"/>
    <n v="2.0599686445188699"/>
    <n v="-1"/>
    <x v="2"/>
    <x v="16"/>
    <x v="0"/>
  </r>
  <r>
    <n v="5086"/>
    <n v="6761"/>
    <m/>
    <x v="2"/>
    <n v="3"/>
    <n v="1453"/>
    <n v="-1"/>
    <n v="5812"/>
    <n v="-1"/>
    <n v="45.838823687525"/>
    <n v="-1"/>
    <n v="100.78598817565501"/>
    <n v="-1"/>
    <n v="58.435370937105702"/>
    <n v="-1"/>
    <n v="0.62066176389896499"/>
    <n v="-1"/>
    <x v="2"/>
    <x v="20"/>
    <x v="0"/>
  </r>
  <r>
    <n v="5086"/>
    <n v="6762"/>
    <m/>
    <x v="2"/>
    <n v="3"/>
    <n v="61"/>
    <n v="-1"/>
    <n v="244"/>
    <n v="-1"/>
    <n v="39.866953442209102"/>
    <n v="-1"/>
    <n v="6.1534458883021301"/>
    <n v="-1"/>
    <n v="3.5702213111508998"/>
    <n v="-1"/>
    <n v="14.7089048494182"/>
    <n v="-1"/>
    <x v="2"/>
    <x v="6"/>
    <x v="0"/>
  </r>
  <r>
    <n v="5086"/>
    <n v="6763"/>
    <m/>
    <x v="2"/>
    <n v="3"/>
    <n v="496"/>
    <n v="-1"/>
    <n v="1984"/>
    <n v="-1"/>
    <n v="37.505735062288302"/>
    <n v="-1"/>
    <n v="45.334056858392799"/>
    <n v="-1"/>
    <n v="26.3713337886749"/>
    <n v="-1"/>
    <n v="1.7723471407746001"/>
    <n v="-1"/>
    <x v="2"/>
    <x v="7"/>
    <x v="0"/>
  </r>
  <r>
    <n v="5086"/>
    <n v="6764"/>
    <m/>
    <x v="2"/>
    <n v="3"/>
    <n v="98"/>
    <n v="-1"/>
    <n v="392"/>
    <n v="-1"/>
    <n v="37.915374374905198"/>
    <n v="-1"/>
    <n v="10.0640815415781"/>
    <n v="-1"/>
    <n v="5.8452412891354397"/>
    <n v="-1"/>
    <n v="9.0734276676109005"/>
    <n v="-1"/>
    <x v="2"/>
    <x v="8"/>
    <x v="0"/>
  </r>
  <r>
    <n v="5086"/>
    <n v="6765"/>
    <m/>
    <x v="2"/>
    <n v="3"/>
    <n v="74"/>
    <n v="-1"/>
    <n v="296"/>
    <n v="-1"/>
    <n v="22.504525850483301"/>
    <n v="-1"/>
    <n v="65.822089972038"/>
    <n v="-1"/>
    <n v="38.233542547600699"/>
    <n v="-1"/>
    <n v="10.798482704782201"/>
    <n v="-1"/>
    <x v="2"/>
    <x v="9"/>
    <x v="0"/>
  </r>
  <r>
    <n v="5086"/>
    <n v="6767"/>
    <m/>
    <x v="2"/>
    <n v="3"/>
    <n v="111"/>
    <n v="-1"/>
    <n v="444"/>
    <n v="-1"/>
    <n v="45.553568302043502"/>
    <n v="-1"/>
    <n v="9.3343668522631393"/>
    <n v="-1"/>
    <n v="5.3701832830178304"/>
    <n v="-1"/>
    <n v="7.8041504539018396"/>
    <n v="-1"/>
    <x v="2"/>
    <x v="10"/>
    <x v="0"/>
  </r>
  <r>
    <n v="5086"/>
    <n v="6768"/>
    <m/>
    <x v="2"/>
    <n v="3"/>
    <n v="283"/>
    <n v="-1"/>
    <n v="1132"/>
    <n v="-1"/>
    <n v="35.010055456211902"/>
    <n v="-1"/>
    <n v="39.062491756304802"/>
    <n v="-1"/>
    <n v="22.602375619057799"/>
    <n v="-1"/>
    <n v="3.06818825270078"/>
    <n v="-1"/>
    <x v="2"/>
    <x v="11"/>
    <x v="0"/>
  </r>
  <r>
    <n v="5086"/>
    <n v="6770"/>
    <m/>
    <x v="2"/>
    <n v="3"/>
    <n v="435"/>
    <n v="-1"/>
    <n v="1740"/>
    <n v="-1"/>
    <n v="51.445347237153399"/>
    <n v="-1"/>
    <n v="32.131626159083702"/>
    <n v="-1"/>
    <n v="18.703507030637599"/>
    <n v="-1"/>
    <n v="2.0666915256860499"/>
    <n v="-1"/>
    <x v="2"/>
    <x v="15"/>
    <x v="0"/>
  </r>
  <r>
    <n v="5086"/>
    <n v="6775"/>
    <m/>
    <x v="2"/>
    <n v="3"/>
    <n v="70"/>
    <n v="-1"/>
    <n v="280"/>
    <n v="-1"/>
    <n v="39.644766691032999"/>
    <n v="-1"/>
    <n v="7.1505809757619696"/>
    <n v="-1"/>
    <n v="4.1649762377200998"/>
    <n v="-1"/>
    <n v="13.0018199404635"/>
    <n v="-1"/>
    <x v="2"/>
    <x v="12"/>
    <x v="0"/>
  </r>
  <r>
    <n v="5086"/>
    <n v="6776"/>
    <m/>
    <x v="2"/>
    <n v="3"/>
    <n v="97"/>
    <n v="-1"/>
    <n v="388"/>
    <n v="-1"/>
    <n v="37.994015904546501"/>
    <n v="-1"/>
    <n v="9.8512657103667092"/>
    <n v="-1"/>
    <n v="5.7213057456891896"/>
    <n v="-1"/>
    <n v="9.1525852935014207"/>
    <n v="-1"/>
    <x v="2"/>
    <x v="13"/>
    <x v="0"/>
  </r>
  <r>
    <n v="5086"/>
    <n v="6777"/>
    <m/>
    <x v="2"/>
    <n v="3"/>
    <n v="297"/>
    <n v="-1"/>
    <n v="1188"/>
    <n v="-1"/>
    <n v="37.657612483272999"/>
    <n v="-1"/>
    <n v="28.3396985643401"/>
    <n v="-1"/>
    <n v="16.394293945966101"/>
    <n v="-1"/>
    <n v="3.0323377132750999"/>
    <n v="-1"/>
    <x v="2"/>
    <x v="14"/>
    <x v="0"/>
  </r>
  <r>
    <n v="5086"/>
    <n v="2959"/>
    <m/>
    <x v="2"/>
    <n v="4"/>
    <n v="217"/>
    <n v="-1"/>
    <n v="868"/>
    <n v="-1"/>
    <n v="45.958540603460698"/>
    <n v="-1"/>
    <n v="18.300194131424799"/>
    <n v="-1"/>
    <n v="15.5196870531038"/>
    <n v="-1"/>
    <n v="4.1101931882837199"/>
    <n v="-1"/>
    <x v="3"/>
    <x v="0"/>
    <x v="0"/>
  </r>
  <r>
    <n v="5086"/>
    <n v="3659"/>
    <m/>
    <x v="2"/>
    <n v="4"/>
    <n v="482"/>
    <n v="-1"/>
    <n v="1928"/>
    <n v="-1"/>
    <n v="38.4620063776687"/>
    <n v="-1"/>
    <n v="42.039673117479303"/>
    <n v="-1"/>
    <n v="35.772962851886703"/>
    <n v="-1"/>
    <n v="1.86648966283593"/>
    <n v="-1"/>
    <x v="3"/>
    <x v="0"/>
    <x v="0"/>
  </r>
  <r>
    <n v="5086"/>
    <n v="3660"/>
    <m/>
    <x v="2"/>
    <n v="4"/>
    <n v="1451"/>
    <n v="-1"/>
    <n v="5804"/>
    <n v="-1"/>
    <n v="46.236130255877498"/>
    <n v="-1"/>
    <n v="84.977073443333794"/>
    <n v="-1"/>
    <n v="72.320527238941295"/>
    <n v="-1"/>
    <n v="0.62059331847096699"/>
    <n v="-1"/>
    <x v="3"/>
    <x v="0"/>
    <x v="0"/>
  </r>
  <r>
    <n v="5086"/>
    <n v="4524"/>
    <m/>
    <x v="2"/>
    <n v="4"/>
    <n v="391"/>
    <n v="-1"/>
    <n v="1564"/>
    <n v="-1"/>
    <n v="27.0779932130832"/>
    <n v="-1"/>
    <n v="83.371847492012193"/>
    <n v="-1"/>
    <n v="70.901755113255703"/>
    <n v="-1"/>
    <n v="2.2477975455883099"/>
    <n v="-1"/>
    <x v="3"/>
    <x v="0"/>
    <x v="0"/>
  </r>
  <r>
    <n v="5086"/>
    <n v="4949"/>
    <m/>
    <x v="2"/>
    <n v="4"/>
    <n v="378"/>
    <n v="-1"/>
    <n v="1512"/>
    <n v="-1"/>
    <n v="49.910218556028703"/>
    <n v="-1"/>
    <n v="28.8578424783665"/>
    <n v="-1"/>
    <n v="24.5758723786684"/>
    <n v="-1"/>
    <n v="2.3650572370494198"/>
    <n v="-1"/>
    <x v="3"/>
    <x v="0"/>
    <x v="0"/>
  </r>
  <r>
    <n v="5086"/>
    <n v="4950"/>
    <m/>
    <x v="2"/>
    <n v="4"/>
    <n v="1462"/>
    <n v="-1"/>
    <n v="5848"/>
    <n v="-1"/>
    <n v="44.245309904219802"/>
    <n v="-1"/>
    <n v="89.0337080537481"/>
    <n v="-1"/>
    <n v="75.769833838383505"/>
    <n v="-1"/>
    <n v="0.61617376303648397"/>
    <n v="-1"/>
    <x v="3"/>
    <x v="0"/>
    <x v="0"/>
  </r>
  <r>
    <n v="5086"/>
    <n v="4951"/>
    <m/>
    <x v="2"/>
    <n v="4"/>
    <n v="1446"/>
    <n v="-1"/>
    <n v="5784"/>
    <n v="-1"/>
    <n v="41.9283014342559"/>
    <n v="-1"/>
    <n v="93.682160051500802"/>
    <n v="-1"/>
    <n v="79.731422029143403"/>
    <n v="-1"/>
    <n v="0.62300769020777602"/>
    <n v="-1"/>
    <x v="3"/>
    <x v="0"/>
    <x v="0"/>
  </r>
  <r>
    <n v="5086"/>
    <n v="4953"/>
    <m/>
    <x v="2"/>
    <n v="4"/>
    <n v="224"/>
    <n v="-1"/>
    <n v="896"/>
    <n v="-1"/>
    <n v="34.803605442453602"/>
    <n v="-1"/>
    <n v="20.656617424969301"/>
    <n v="-1"/>
    <n v="17.573123371899399"/>
    <n v="-1"/>
    <n v="3.8752305537640601"/>
    <n v="-1"/>
    <x v="3"/>
    <x v="0"/>
    <x v="0"/>
  </r>
  <r>
    <n v="5086"/>
    <n v="4954"/>
    <m/>
    <x v="2"/>
    <n v="4"/>
    <n v="118"/>
    <n v="-1"/>
    <n v="472"/>
    <n v="-1"/>
    <n v="42.2024692415619"/>
    <n v="-1"/>
    <n v="12.384338686781099"/>
    <n v="-1"/>
    <n v="11.687534276636701"/>
    <n v="-1"/>
    <n v="7.2257804778225196"/>
    <n v="-1"/>
    <x v="3"/>
    <x v="0"/>
    <x v="0"/>
  </r>
  <r>
    <n v="5086"/>
    <n v="6357"/>
    <m/>
    <x v="2"/>
    <n v="4"/>
    <n v="254"/>
    <n v="-1"/>
    <n v="1016"/>
    <n v="-1"/>
    <n v="44.264864830438498"/>
    <n v="-1"/>
    <n v="21.2142464574458"/>
    <n v="-1"/>
    <n v="18.008729781832201"/>
    <n v="-1"/>
    <n v="3.4802975966510301"/>
    <n v="-1"/>
    <x v="3"/>
    <x v="0"/>
    <x v="0"/>
  </r>
  <r>
    <n v="5086"/>
    <n v="6368"/>
    <m/>
    <x v="2"/>
    <n v="4"/>
    <n v="486"/>
    <n v="-1"/>
    <n v="1944"/>
    <n v="-1"/>
    <n v="32.529813914978803"/>
    <n v="-1"/>
    <n v="50.534472731360097"/>
    <n v="-1"/>
    <n v="43.0141523322065"/>
    <n v="-1"/>
    <n v="1.8061240803852701"/>
    <n v="-1"/>
    <x v="3"/>
    <x v="0"/>
    <x v="0"/>
  </r>
  <r>
    <n v="5086"/>
    <n v="6639"/>
    <m/>
    <x v="2"/>
    <n v="4"/>
    <n v="66"/>
    <n v="-1"/>
    <n v="264"/>
    <n v="-1"/>
    <n v="39.6015659411187"/>
    <n v="-1"/>
    <n v="6.7581503990318996"/>
    <n v="-1"/>
    <n v="3.9044643550315801"/>
    <n v="-1"/>
    <n v="13.4547995078076"/>
    <n v="-1"/>
    <x v="3"/>
    <x v="1"/>
    <x v="0"/>
  </r>
  <r>
    <n v="5086"/>
    <n v="6640"/>
    <m/>
    <x v="2"/>
    <n v="4"/>
    <n v="723"/>
    <n v="-1"/>
    <n v="2892"/>
    <n v="-1"/>
    <n v="41.9956030966326"/>
    <n v="-1"/>
    <n v="62.1083124684368"/>
    <n v="-1"/>
    <n v="36.057366676083802"/>
    <n v="-1"/>
    <n v="1.2438547247923399"/>
    <n v="-1"/>
    <x v="3"/>
    <x v="2"/>
    <x v="0"/>
  </r>
  <r>
    <n v="5086"/>
    <n v="6641"/>
    <m/>
    <x v="2"/>
    <n v="4"/>
    <n v="122"/>
    <n v="-1"/>
    <n v="488"/>
    <n v="-1"/>
    <n v="32.830154082806203"/>
    <n v="-1"/>
    <n v="48.938653417954001"/>
    <n v="-1"/>
    <n v="28.443009270643898"/>
    <n v="-1"/>
    <n v="7.1163901342408096"/>
    <n v="-1"/>
    <x v="3"/>
    <x v="3"/>
    <x v="0"/>
  </r>
  <r>
    <n v="5086"/>
    <n v="6642"/>
    <m/>
    <x v="2"/>
    <n v="4"/>
    <n v="482"/>
    <n v="-1"/>
    <n v="1928"/>
    <n v="-1"/>
    <n v="38.3581390292861"/>
    <n v="-1"/>
    <n v="43.5946118886745"/>
    <n v="-1"/>
    <n v="25.328808519173599"/>
    <n v="-1"/>
    <n v="1.8688783125958099"/>
    <n v="-1"/>
    <x v="3"/>
    <x v="4"/>
    <x v="0"/>
  </r>
  <r>
    <n v="5086"/>
    <n v="6644"/>
    <m/>
    <x v="2"/>
    <n v="4"/>
    <n v="859"/>
    <n v="-1"/>
    <n v="3436"/>
    <n v="-1"/>
    <n v="31.494864672053801"/>
    <n v="-1"/>
    <n v="94.334938350989802"/>
    <n v="-1"/>
    <n v="54.799496364550002"/>
    <n v="-1"/>
    <n v="1.04647448282599"/>
    <n v="-1"/>
    <x v="3"/>
    <x v="19"/>
    <x v="0"/>
  </r>
  <r>
    <n v="5086"/>
    <n v="6645"/>
    <m/>
    <x v="2"/>
    <n v="4"/>
    <n v="620"/>
    <n v="-1"/>
    <n v="2480"/>
    <n v="-1"/>
    <n v="53.071653141482102"/>
    <n v="-1"/>
    <n v="42.545032710914597"/>
    <n v="-1"/>
    <n v="24.689523678567699"/>
    <n v="-1"/>
    <n v="1.45023223539517"/>
    <n v="-1"/>
    <x v="3"/>
    <x v="21"/>
    <x v="0"/>
  </r>
  <r>
    <n v="5086"/>
    <n v="6646"/>
    <m/>
    <x v="2"/>
    <n v="4"/>
    <n v="604"/>
    <n v="-1"/>
    <n v="2416"/>
    <n v="-1"/>
    <n v="45.089385321418199"/>
    <n v="-1"/>
    <n v="50.990747614605603"/>
    <n v="-1"/>
    <n v="29.630353958939001"/>
    <n v="-1"/>
    <n v="1.48320911228331"/>
    <n v="-1"/>
    <x v="3"/>
    <x v="18"/>
    <x v="0"/>
  </r>
  <r>
    <n v="5086"/>
    <n v="6647"/>
    <m/>
    <x v="2"/>
    <n v="4"/>
    <n v="253"/>
    <n v="-1"/>
    <n v="1012"/>
    <n v="-1"/>
    <n v="54.481769930750502"/>
    <n v="-1"/>
    <n v="18.489273918698299"/>
    <n v="-1"/>
    <n v="10.7418570767198"/>
    <n v="-1"/>
    <n v="3.5417770561697099"/>
    <n v="-1"/>
    <x v="3"/>
    <x v="17"/>
    <x v="0"/>
  </r>
  <r>
    <n v="5086"/>
    <n v="6760"/>
    <m/>
    <x v="2"/>
    <n v="4"/>
    <n v="427"/>
    <n v="-1"/>
    <n v="1708"/>
    <n v="-1"/>
    <n v="13.7432126904128"/>
    <n v="-1"/>
    <n v="109.38885927656401"/>
    <n v="-1"/>
    <n v="63.572764495823598"/>
    <n v="-1"/>
    <n v="2.1033513753483399"/>
    <n v="-1"/>
    <x v="3"/>
    <x v="16"/>
    <x v="0"/>
  </r>
  <r>
    <n v="5086"/>
    <n v="6761"/>
    <m/>
    <x v="2"/>
    <n v="4"/>
    <n v="1450"/>
    <n v="-1"/>
    <n v="5800"/>
    <n v="-1"/>
    <n v="46.235401394950898"/>
    <n v="-1"/>
    <n v="95.981033262106806"/>
    <n v="-1"/>
    <n v="55.772906735131599"/>
    <n v="-1"/>
    <n v="0.62240061353393195"/>
    <n v="-1"/>
    <x v="3"/>
    <x v="20"/>
    <x v="0"/>
  </r>
  <r>
    <n v="5086"/>
    <n v="6762"/>
    <m/>
    <x v="2"/>
    <n v="4"/>
    <n v="66"/>
    <n v="-1"/>
    <n v="264"/>
    <n v="-1"/>
    <n v="39.6015659411187"/>
    <n v="-1"/>
    <n v="6.7581503990318996"/>
    <n v="-1"/>
    <n v="3.9044643550315801"/>
    <n v="-1"/>
    <n v="13.4547995078076"/>
    <n v="-1"/>
    <x v="3"/>
    <x v="6"/>
    <x v="0"/>
  </r>
  <r>
    <n v="5086"/>
    <n v="6763"/>
    <m/>
    <x v="2"/>
    <n v="4"/>
    <n v="489"/>
    <n v="-1"/>
    <n v="1956"/>
    <n v="-1"/>
    <n v="37.542565104187503"/>
    <n v="-1"/>
    <n v="45.719289815420197"/>
    <n v="-1"/>
    <n v="26.5699514446103"/>
    <n v="-1"/>
    <n v="1.8138722626631101"/>
    <n v="-1"/>
    <x v="3"/>
    <x v="7"/>
    <x v="0"/>
  </r>
  <r>
    <n v="5086"/>
    <n v="6764"/>
    <m/>
    <x v="2"/>
    <n v="4"/>
    <n v="124"/>
    <n v="-1"/>
    <n v="496"/>
    <n v="-1"/>
    <n v="38.708414940499601"/>
    <n v="-1"/>
    <n v="12.2547669012089"/>
    <n v="-1"/>
    <n v="7.0578759948439096"/>
    <n v="-1"/>
    <n v="6.9668989405124098"/>
    <n v="-1"/>
    <x v="3"/>
    <x v="8"/>
    <x v="0"/>
  </r>
  <r>
    <n v="5086"/>
    <n v="6765"/>
    <m/>
    <x v="2"/>
    <n v="4"/>
    <n v="68"/>
    <n v="-1"/>
    <n v="272"/>
    <n v="-1"/>
    <n v="24.808596981658201"/>
    <n v="-1"/>
    <n v="62.921774662778802"/>
    <n v="-1"/>
    <n v="36.3864865570647"/>
    <n v="-1"/>
    <n v="12.816267063346"/>
    <n v="-1"/>
    <x v="3"/>
    <x v="9"/>
    <x v="0"/>
  </r>
  <r>
    <n v="5086"/>
    <n v="6767"/>
    <m/>
    <x v="2"/>
    <n v="4"/>
    <n v="117"/>
    <n v="-1"/>
    <n v="468"/>
    <n v="-1"/>
    <n v="46.3751354621212"/>
    <n v="-1"/>
    <n v="9.18755569539905"/>
    <n v="-1"/>
    <n v="5.35007238303315"/>
    <n v="-1"/>
    <n v="6.6885986854985502"/>
    <n v="-1"/>
    <x v="3"/>
    <x v="10"/>
    <x v="0"/>
  </r>
  <r>
    <n v="5086"/>
    <n v="6768"/>
    <m/>
    <x v="2"/>
    <n v="4"/>
    <n v="225"/>
    <n v="-1"/>
    <n v="900"/>
    <n v="-1"/>
    <n v="34.144388494921202"/>
    <n v="-1"/>
    <n v="23.1292409405199"/>
    <n v="-1"/>
    <n v="13.4298936242431"/>
    <n v="-1"/>
    <n v="3.8776066240477101"/>
    <n v="-1"/>
    <x v="3"/>
    <x v="11"/>
    <x v="0"/>
  </r>
  <r>
    <n v="5086"/>
    <n v="6770"/>
    <m/>
    <x v="2"/>
    <n v="4"/>
    <n v="396"/>
    <n v="-1"/>
    <n v="1584"/>
    <n v="-1"/>
    <n v="51.9895943225631"/>
    <n v="-1"/>
    <n v="29.196573567953902"/>
    <n v="-1"/>
    <n v="16.9889114735299"/>
    <n v="-1"/>
    <n v="2.2756568151931198"/>
    <n v="-1"/>
    <x v="3"/>
    <x v="15"/>
    <x v="0"/>
  </r>
  <r>
    <n v="5086"/>
    <n v="6775"/>
    <m/>
    <x v="2"/>
    <n v="4"/>
    <n v="80"/>
    <n v="-1"/>
    <n v="320"/>
    <n v="-1"/>
    <n v="37.650631876095197"/>
    <n v="-1"/>
    <n v="8.5834273882172401"/>
    <n v="-1"/>
    <n v="4.9972322290942399"/>
    <n v="-1"/>
    <n v="10.3994974809815"/>
    <n v="-1"/>
    <x v="3"/>
    <x v="12"/>
    <x v="0"/>
  </r>
  <r>
    <n v="5086"/>
    <n v="6776"/>
    <m/>
    <x v="2"/>
    <n v="4"/>
    <n v="125"/>
    <n v="-1"/>
    <n v="500"/>
    <n v="-1"/>
    <n v="38.725895427956701"/>
    <n v="-1"/>
    <n v="12.227569301613199"/>
    <n v="-1"/>
    <n v="7.0430082290311704"/>
    <n v="-1"/>
    <n v="6.9283766008426202"/>
    <n v="-1"/>
    <x v="3"/>
    <x v="13"/>
    <x v="0"/>
  </r>
  <r>
    <n v="5086"/>
    <n v="6777"/>
    <m/>
    <x v="2"/>
    <n v="4"/>
    <n v="227"/>
    <n v="-1"/>
    <n v="908"/>
    <n v="-1"/>
    <n v="35.762515475964101"/>
    <n v="-1"/>
    <n v="22.287746601418998"/>
    <n v="-1"/>
    <n v="12.9396180024895"/>
    <n v="-1"/>
    <n v="3.8818470869802999"/>
    <n v="-1"/>
    <x v="3"/>
    <x v="14"/>
    <x v="0"/>
  </r>
  <r>
    <n v="5086"/>
    <n v="2959"/>
    <m/>
    <x v="2"/>
    <n v="5"/>
    <n v="217"/>
    <n v="-1"/>
    <n v="868"/>
    <n v="-1"/>
    <n v="46.046616845806398"/>
    <n v="-1"/>
    <n v="17.768219149596799"/>
    <n v="-1"/>
    <n v="15.096617684592999"/>
    <n v="-1"/>
    <n v="4.1114515522043904"/>
    <n v="-1"/>
    <x v="4"/>
    <x v="0"/>
    <x v="0"/>
  </r>
  <r>
    <n v="5086"/>
    <n v="3659"/>
    <m/>
    <x v="2"/>
    <n v="5"/>
    <n v="547"/>
    <n v="-1"/>
    <n v="2188"/>
    <n v="-1"/>
    <n v="38.060961092067998"/>
    <n v="-1"/>
    <n v="46.858788853434099"/>
    <n v="-1"/>
    <n v="39.788781965687299"/>
    <n v="-1"/>
    <n v="1.6475277043441099"/>
    <n v="-1"/>
    <x v="4"/>
    <x v="0"/>
    <x v="0"/>
  </r>
  <r>
    <n v="5086"/>
    <n v="3660"/>
    <m/>
    <x v="2"/>
    <n v="5"/>
    <n v="1519"/>
    <n v="-1"/>
    <n v="6076"/>
    <n v="-1"/>
    <n v="42.9810708077854"/>
    <n v="-1"/>
    <n v="92.669954253361794"/>
    <n v="-1"/>
    <n v="78.762544348209502"/>
    <n v="-1"/>
    <n v="0.59223432539898302"/>
    <n v="-1"/>
    <x v="4"/>
    <x v="0"/>
    <x v="0"/>
  </r>
  <r>
    <n v="5086"/>
    <n v="4524"/>
    <m/>
    <x v="2"/>
    <n v="5"/>
    <n v="429"/>
    <n v="-1"/>
    <n v="1716"/>
    <n v="-1"/>
    <n v="27.449444336861401"/>
    <n v="-1"/>
    <n v="81.08641068467"/>
    <n v="-1"/>
    <n v="68.742245373994606"/>
    <n v="-1"/>
    <n v="2.0841839752677198"/>
    <n v="-1"/>
    <x v="4"/>
    <x v="0"/>
    <x v="0"/>
  </r>
  <r>
    <n v="5086"/>
    <n v="4949"/>
    <m/>
    <x v="2"/>
    <n v="5"/>
    <n v="530"/>
    <n v="-1"/>
    <n v="2120"/>
    <n v="-1"/>
    <n v="46.1572162415357"/>
    <n v="-1"/>
    <n v="42.935014037927601"/>
    <n v="-1"/>
    <n v="36.465985806227103"/>
    <n v="-1"/>
    <n v="1.69646649443957"/>
    <n v="-1"/>
    <x v="4"/>
    <x v="0"/>
    <x v="0"/>
  </r>
  <r>
    <n v="5086"/>
    <n v="4950"/>
    <m/>
    <x v="2"/>
    <n v="5"/>
    <n v="1498"/>
    <n v="-1"/>
    <n v="5992"/>
    <n v="-1"/>
    <n v="41.396998943024798"/>
    <n v="-1"/>
    <n v="94.390591603103402"/>
    <n v="-1"/>
    <n v="80.2193514210214"/>
    <n v="-1"/>
    <n v="0.60070709168834702"/>
    <n v="-1"/>
    <x v="4"/>
    <x v="0"/>
    <x v="0"/>
  </r>
  <r>
    <n v="5086"/>
    <n v="4951"/>
    <m/>
    <x v="2"/>
    <n v="5"/>
    <n v="1533"/>
    <n v="-1"/>
    <n v="6132"/>
    <n v="-1"/>
    <n v="40.514406022231597"/>
    <n v="-1"/>
    <n v="98.896337528372001"/>
    <n v="-1"/>
    <n v="84.048336224243599"/>
    <n v="-1"/>
    <n v="0.58732844458507205"/>
    <n v="-1"/>
    <x v="4"/>
    <x v="0"/>
    <x v="0"/>
  </r>
  <r>
    <n v="5086"/>
    <n v="4953"/>
    <m/>
    <x v="2"/>
    <n v="5"/>
    <n v="282"/>
    <n v="-1"/>
    <n v="1128"/>
    <n v="-1"/>
    <n v="36.802090991097899"/>
    <n v="-1"/>
    <n v="27.196796233846001"/>
    <n v="-1"/>
    <n v="23.151132866126702"/>
    <n v="-1"/>
    <n v="3.1717415459976599"/>
    <n v="-1"/>
    <x v="4"/>
    <x v="0"/>
    <x v="0"/>
  </r>
  <r>
    <n v="5086"/>
    <n v="4954"/>
    <m/>
    <x v="2"/>
    <n v="5"/>
    <n v="111"/>
    <n v="-1"/>
    <n v="444"/>
    <n v="-1"/>
    <n v="43.760789853709497"/>
    <n v="-1"/>
    <n v="9.2352468340051495"/>
    <n v="-1"/>
    <n v="8.7037106918206497"/>
    <n v="-1"/>
    <n v="6.9956315545095302"/>
    <n v="-1"/>
    <x v="4"/>
    <x v="0"/>
    <x v="0"/>
  </r>
  <r>
    <n v="5086"/>
    <n v="6357"/>
    <m/>
    <x v="2"/>
    <n v="5"/>
    <n v="216"/>
    <n v="-1"/>
    <n v="864"/>
    <n v="-1"/>
    <n v="44.3831804048991"/>
    <n v="-1"/>
    <n v="18.551193968871001"/>
    <n v="-1"/>
    <n v="15.774560911830701"/>
    <n v="-1"/>
    <n v="4.1510963523529298"/>
    <n v="-1"/>
    <x v="4"/>
    <x v="0"/>
    <x v="0"/>
  </r>
  <r>
    <n v="5086"/>
    <n v="6368"/>
    <m/>
    <x v="2"/>
    <n v="5"/>
    <n v="530"/>
    <n v="-1"/>
    <n v="2120"/>
    <n v="-1"/>
    <n v="32.1088790381419"/>
    <n v="-1"/>
    <n v="55.161590257272699"/>
    <n v="-1"/>
    <n v="46.8831875002966"/>
    <n v="-1"/>
    <n v="1.68615928585784"/>
    <n v="-1"/>
    <x v="4"/>
    <x v="0"/>
    <x v="0"/>
  </r>
  <r>
    <n v="5086"/>
    <n v="6639"/>
    <m/>
    <x v="2"/>
    <n v="5"/>
    <n v="120"/>
    <n v="-1"/>
    <n v="480"/>
    <n v="-1"/>
    <n v="38.875761127730499"/>
    <n v="-1"/>
    <n v="12.4621264352254"/>
    <n v="-1"/>
    <n v="7.20691391735979"/>
    <n v="-1"/>
    <n v="7.3517847769807103"/>
    <n v="-1"/>
    <x v="4"/>
    <x v="1"/>
    <x v="0"/>
  </r>
  <r>
    <n v="5086"/>
    <n v="6640"/>
    <m/>
    <x v="2"/>
    <n v="5"/>
    <n v="742"/>
    <n v="-1"/>
    <n v="2968"/>
    <n v="-1"/>
    <n v="22.625190196063301"/>
    <n v="-1"/>
    <n v="120.346675925326"/>
    <n v="-1"/>
    <n v="69.755886991208499"/>
    <n v="-1"/>
    <n v="1.2121473416783"/>
    <n v="-1"/>
    <x v="4"/>
    <x v="2"/>
    <x v="0"/>
  </r>
  <r>
    <n v="5086"/>
    <n v="6641"/>
    <m/>
    <x v="2"/>
    <n v="5"/>
    <n v="117"/>
    <n v="-1"/>
    <n v="468"/>
    <n v="-1"/>
    <n v="27.592339425554499"/>
    <n v="-1"/>
    <n v="55.396931158374201"/>
    <n v="-1"/>
    <n v="32.206430250832298"/>
    <n v="-1"/>
    <n v="7.1816669500650097"/>
    <n v="-1"/>
    <x v="4"/>
    <x v="3"/>
    <x v="0"/>
  </r>
  <r>
    <n v="5086"/>
    <n v="6642"/>
    <m/>
    <x v="2"/>
    <n v="5"/>
    <n v="528"/>
    <n v="-1"/>
    <n v="2112"/>
    <n v="-1"/>
    <n v="37.700198245150901"/>
    <n v="-1"/>
    <n v="48.323138414369701"/>
    <n v="-1"/>
    <n v="28.007606210877601"/>
    <n v="-1"/>
    <n v="1.7047457149604199"/>
    <n v="-1"/>
    <x v="4"/>
    <x v="4"/>
    <x v="0"/>
  </r>
  <r>
    <n v="5086"/>
    <n v="6644"/>
    <m/>
    <x v="2"/>
    <n v="5"/>
    <n v="874"/>
    <n v="-1"/>
    <n v="3496"/>
    <n v="-1"/>
    <n v="31.559041869820899"/>
    <n v="-1"/>
    <n v="92.167813993824694"/>
    <n v="-1"/>
    <n v="53.512243611085999"/>
    <n v="-1"/>
    <n v="1.02942600994122"/>
    <n v="-1"/>
    <x v="4"/>
    <x v="19"/>
    <x v="0"/>
  </r>
  <r>
    <n v="5086"/>
    <n v="6645"/>
    <m/>
    <x v="2"/>
    <n v="5"/>
    <n v="602"/>
    <n v="-1"/>
    <n v="2408"/>
    <n v="-1"/>
    <n v="53.297948310068698"/>
    <n v="-1"/>
    <n v="41.978940121050897"/>
    <n v="-1"/>
    <n v="24.322960149401599"/>
    <n v="-1"/>
    <n v="1.4950909103285299"/>
    <n v="-1"/>
    <x v="4"/>
    <x v="21"/>
    <x v="0"/>
  </r>
  <r>
    <n v="5086"/>
    <n v="6646"/>
    <m/>
    <x v="2"/>
    <n v="5"/>
    <n v="630"/>
    <n v="-1"/>
    <n v="2520"/>
    <n v="-1"/>
    <n v="44.570141943475903"/>
    <n v="-1"/>
    <n v="53.620184057224002"/>
    <n v="-1"/>
    <n v="31.190671389870801"/>
    <n v="-1"/>
    <n v="1.4265624167487001"/>
    <n v="-1"/>
    <x v="4"/>
    <x v="18"/>
    <x v="0"/>
  </r>
  <r>
    <n v="5086"/>
    <n v="6647"/>
    <m/>
    <x v="2"/>
    <n v="5"/>
    <n v="252"/>
    <n v="-1"/>
    <n v="1008"/>
    <n v="-1"/>
    <n v="54.4412839118542"/>
    <n v="-1"/>
    <n v="18.361729532016401"/>
    <n v="-1"/>
    <n v="10.610007309426001"/>
    <n v="-1"/>
    <n v="3.5432483237240202"/>
    <n v="-1"/>
    <x v="4"/>
    <x v="17"/>
    <x v="0"/>
  </r>
  <r>
    <n v="5086"/>
    <n v="6760"/>
    <m/>
    <x v="2"/>
    <n v="5"/>
    <n v="442"/>
    <n v="-1"/>
    <n v="1768"/>
    <n v="-1"/>
    <n v="14.3918382978528"/>
    <n v="-1"/>
    <n v="110.99724683826599"/>
    <n v="-1"/>
    <n v="64.3870162940444"/>
    <n v="-1"/>
    <n v="2.0302763542075999"/>
    <n v="-1"/>
    <x v="4"/>
    <x v="16"/>
    <x v="0"/>
  </r>
  <r>
    <n v="5086"/>
    <n v="6761"/>
    <m/>
    <x v="2"/>
    <n v="5"/>
    <n v="1520"/>
    <n v="-1"/>
    <n v="6080"/>
    <n v="-1"/>
    <n v="43.173837422453303"/>
    <n v="-1"/>
    <n v="109.251403851625"/>
    <n v="-1"/>
    <n v="63.360131115098099"/>
    <n v="-1"/>
    <n v="0.59436904987758399"/>
    <n v="-1"/>
    <x v="4"/>
    <x v="20"/>
    <x v="0"/>
  </r>
  <r>
    <n v="5086"/>
    <n v="6762"/>
    <m/>
    <x v="2"/>
    <n v="5"/>
    <n v="120"/>
    <n v="-1"/>
    <n v="480"/>
    <n v="-1"/>
    <n v="38.875761127730499"/>
    <n v="-1"/>
    <n v="12.4621264352254"/>
    <n v="-1"/>
    <n v="7.20691391735979"/>
    <n v="-1"/>
    <n v="7.3517847769807103"/>
    <n v="-1"/>
    <x v="4"/>
    <x v="6"/>
    <x v="0"/>
  </r>
  <r>
    <n v="5086"/>
    <n v="6763"/>
    <m/>
    <x v="2"/>
    <n v="5"/>
    <n v="546"/>
    <n v="-1"/>
    <n v="2184"/>
    <n v="-1"/>
    <n v="37.007443331907297"/>
    <n v="-1"/>
    <n v="49.198569870574403"/>
    <n v="-1"/>
    <n v="28.4894434122881"/>
    <n v="-1"/>
    <n v="1.6081809724851801"/>
    <n v="-1"/>
    <x v="4"/>
    <x v="7"/>
    <x v="0"/>
  </r>
  <r>
    <n v="5086"/>
    <n v="6764"/>
    <m/>
    <x v="2"/>
    <n v="5"/>
    <n v="99"/>
    <n v="-1"/>
    <n v="396"/>
    <n v="-1"/>
    <n v="38.272947478470101"/>
    <n v="-1"/>
    <n v="9.7046346038899198"/>
    <n v="-1"/>
    <n v="5.62836138223666"/>
    <n v="-1"/>
    <n v="8.7485696457025508"/>
    <n v="-1"/>
    <x v="4"/>
    <x v="8"/>
    <x v="0"/>
  </r>
  <r>
    <n v="5086"/>
    <n v="6765"/>
    <m/>
    <x v="2"/>
    <n v="5"/>
    <n v="61"/>
    <n v="-1"/>
    <n v="244"/>
    <n v="-1"/>
    <n v="20.007363398781202"/>
    <n v="-1"/>
    <n v="72.354187324810695"/>
    <n v="-1"/>
    <n v="42.068093528581798"/>
    <n v="-1"/>
    <n v="13.2225722531989"/>
    <n v="-1"/>
    <x v="4"/>
    <x v="9"/>
    <x v="0"/>
  </r>
  <r>
    <n v="5086"/>
    <n v="6767"/>
    <m/>
    <x v="2"/>
    <n v="5"/>
    <n v="116"/>
    <n v="-1"/>
    <n v="464"/>
    <n v="-1"/>
    <n v="45.878155226438103"/>
    <n v="-1"/>
    <n v="9.4920388415907908"/>
    <n v="-1"/>
    <n v="5.5127692049417298"/>
    <n v="-1"/>
    <n v="7.6282604239976397"/>
    <n v="-1"/>
    <x v="4"/>
    <x v="10"/>
    <x v="0"/>
  </r>
  <r>
    <n v="5086"/>
    <n v="6768"/>
    <m/>
    <x v="2"/>
    <n v="5"/>
    <n v="283"/>
    <n v="-1"/>
    <n v="1132"/>
    <n v="-1"/>
    <n v="35.157062305867498"/>
    <n v="-1"/>
    <n v="38.908375029782"/>
    <n v="-1"/>
    <n v="22.612464759297001"/>
    <n v="-1"/>
    <n v="3.1850473649384501"/>
    <n v="-1"/>
    <x v="4"/>
    <x v="11"/>
    <x v="0"/>
  </r>
  <r>
    <n v="5086"/>
    <n v="6770"/>
    <m/>
    <x v="2"/>
    <n v="5"/>
    <n v="545"/>
    <n v="-1"/>
    <n v="2180"/>
    <n v="-1"/>
    <n v="49.768213043625302"/>
    <n v="-1"/>
    <n v="41.491612146510903"/>
    <n v="-1"/>
    <n v="24.039169751046199"/>
    <n v="-1"/>
    <n v="1.6521232301222"/>
    <n v="-1"/>
    <x v="4"/>
    <x v="15"/>
    <x v="0"/>
  </r>
  <r>
    <n v="5086"/>
    <n v="6775"/>
    <m/>
    <x v="2"/>
    <n v="5"/>
    <n v="85"/>
    <n v="-1"/>
    <n v="340"/>
    <n v="-1"/>
    <n v="39.237089682651899"/>
    <n v="-1"/>
    <n v="8.7496111516141593"/>
    <n v="-1"/>
    <n v="5.0789354037156702"/>
    <n v="-1"/>
    <n v="10.459105325598699"/>
    <n v="-1"/>
    <x v="4"/>
    <x v="12"/>
    <x v="0"/>
  </r>
  <r>
    <n v="5086"/>
    <n v="6776"/>
    <m/>
    <x v="2"/>
    <n v="5"/>
    <n v="99"/>
    <n v="-1"/>
    <n v="396"/>
    <n v="-1"/>
    <n v="38.175155683076902"/>
    <n v="-1"/>
    <n v="9.74252026816092"/>
    <n v="-1"/>
    <n v="5.6503337921651902"/>
    <n v="-1"/>
    <n v="8.7495833715365503"/>
    <n v="-1"/>
    <x v="4"/>
    <x v="13"/>
    <x v="0"/>
  </r>
  <r>
    <n v="5086"/>
    <n v="6777"/>
    <m/>
    <x v="2"/>
    <n v="5"/>
    <n v="262"/>
    <n v="-1"/>
    <n v="1048"/>
    <n v="-1"/>
    <n v="37.292019282200499"/>
    <n v="-1"/>
    <n v="25.893171527682998"/>
    <n v="-1"/>
    <n v="15.0535481945317"/>
    <n v="-1"/>
    <n v="3.3455808645413301"/>
    <n v="-1"/>
    <x v="4"/>
    <x v="14"/>
    <x v="0"/>
  </r>
  <r>
    <n v="5086"/>
    <n v="2959"/>
    <m/>
    <x v="2"/>
    <n v="6"/>
    <n v="235"/>
    <n v="-1"/>
    <n v="940"/>
    <n v="-1"/>
    <n v="46.194318698027097"/>
    <n v="-1"/>
    <n v="19.6894142606284"/>
    <n v="-1"/>
    <n v="16.792812557500799"/>
    <n v="-1"/>
    <n v="3.84040881076958"/>
    <n v="-1"/>
    <x v="5"/>
    <x v="0"/>
    <x v="0"/>
  </r>
  <r>
    <n v="5086"/>
    <n v="3659"/>
    <m/>
    <x v="2"/>
    <n v="6"/>
    <n v="545"/>
    <n v="-1"/>
    <n v="2180"/>
    <n v="-1"/>
    <n v="37.7048675591152"/>
    <n v="-1"/>
    <n v="44.715987684938902"/>
    <n v="-1"/>
    <n v="38.0273001846505"/>
    <n v="-1"/>
    <n v="1.64597039753221"/>
    <n v="-1"/>
    <x v="5"/>
    <x v="0"/>
    <x v="0"/>
  </r>
  <r>
    <n v="5086"/>
    <n v="3660"/>
    <m/>
    <x v="2"/>
    <n v="6"/>
    <n v="1568"/>
    <n v="-1"/>
    <n v="6272"/>
    <n v="-1"/>
    <n v="35.416954959787603"/>
    <n v="-1"/>
    <n v="111.25851040405701"/>
    <n v="-1"/>
    <n v="94.615901090863602"/>
    <n v="-1"/>
    <n v="0.57449889635031404"/>
    <n v="-1"/>
    <x v="5"/>
    <x v="0"/>
    <x v="0"/>
  </r>
  <r>
    <n v="5086"/>
    <n v="4524"/>
    <m/>
    <x v="2"/>
    <n v="6"/>
    <n v="423"/>
    <n v="-1"/>
    <n v="1692"/>
    <n v="-1"/>
    <n v="27.3284334991999"/>
    <n v="-1"/>
    <n v="83.999414535583497"/>
    <n v="-1"/>
    <n v="71.457864223403007"/>
    <n v="-1"/>
    <n v="2.1000541811040501"/>
    <n v="-1"/>
    <x v="5"/>
    <x v="0"/>
    <x v="0"/>
  </r>
  <r>
    <n v="5086"/>
    <n v="4949"/>
    <m/>
    <x v="2"/>
    <n v="6"/>
    <n v="464"/>
    <n v="-1"/>
    <n v="1856"/>
    <n v="-1"/>
    <n v="30.502124696020299"/>
    <n v="-1"/>
    <n v="72.959253065302306"/>
    <n v="-1"/>
    <n v="61.990835066792201"/>
    <n v="-1"/>
    <n v="1.93137883255433"/>
    <n v="-1"/>
    <x v="5"/>
    <x v="0"/>
    <x v="0"/>
  </r>
  <r>
    <n v="5086"/>
    <n v="4950"/>
    <m/>
    <x v="2"/>
    <n v="6"/>
    <n v="1548"/>
    <n v="-1"/>
    <n v="6192"/>
    <n v="-1"/>
    <n v="33.341837462700298"/>
    <n v="-1"/>
    <n v="111.302981871795"/>
    <n v="-1"/>
    <n v="94.652716718317507"/>
    <n v="-1"/>
    <n v="0.581200578001006"/>
    <n v="-1"/>
    <x v="5"/>
    <x v="0"/>
    <x v="0"/>
  </r>
  <r>
    <n v="5086"/>
    <n v="4951"/>
    <m/>
    <x v="2"/>
    <n v="6"/>
    <n v="1572"/>
    <n v="-1"/>
    <n v="6288"/>
    <n v="-1"/>
    <n v="35.0402476280372"/>
    <n v="-1"/>
    <n v="107.55506794803701"/>
    <n v="-1"/>
    <n v="91.462440449625703"/>
    <n v="-1"/>
    <n v="0.57258290914404397"/>
    <n v="-1"/>
    <x v="5"/>
    <x v="0"/>
    <x v="0"/>
  </r>
  <r>
    <n v="5086"/>
    <n v="4953"/>
    <m/>
    <x v="2"/>
    <n v="6"/>
    <n v="259"/>
    <n v="-1"/>
    <n v="1036"/>
    <n v="-1"/>
    <n v="36.754739839705501"/>
    <n v="-1"/>
    <n v="24.045129960933799"/>
    <n v="-1"/>
    <n v="20.468347761218698"/>
    <n v="-1"/>
    <n v="3.33279833023047"/>
    <n v="-1"/>
    <x v="5"/>
    <x v="0"/>
    <x v="0"/>
  </r>
  <r>
    <n v="5086"/>
    <n v="4954"/>
    <m/>
    <x v="2"/>
    <n v="6"/>
    <n v="100"/>
    <n v="-1"/>
    <n v="400"/>
    <n v="-1"/>
    <n v="42.633334176595497"/>
    <n v="-1"/>
    <n v="8.55915483001505"/>
    <n v="-1"/>
    <n v="8.0810710225212805"/>
    <n v="-1"/>
    <n v="8.9595551437301495"/>
    <n v="-1"/>
    <x v="5"/>
    <x v="0"/>
    <x v="0"/>
  </r>
  <r>
    <n v="5086"/>
    <n v="6357"/>
    <m/>
    <x v="2"/>
    <n v="6"/>
    <n v="166"/>
    <n v="-1"/>
    <n v="664"/>
    <n v="-1"/>
    <n v="43.8877788319909"/>
    <n v="-1"/>
    <n v="14.239895740942901"/>
    <n v="-1"/>
    <n v="12.120131711115199"/>
    <n v="-1"/>
    <n v="5.0759870662971798"/>
    <n v="-1"/>
    <x v="5"/>
    <x v="0"/>
    <x v="0"/>
  </r>
  <r>
    <n v="5086"/>
    <n v="6368"/>
    <m/>
    <x v="2"/>
    <n v="6"/>
    <n v="562"/>
    <n v="-1"/>
    <n v="2248"/>
    <n v="-1"/>
    <n v="30.483319406588102"/>
    <n v="-1"/>
    <n v="61.002815009623198"/>
    <n v="-1"/>
    <n v="51.830237243492"/>
    <n v="-1"/>
    <n v="1.58625741539965"/>
    <n v="-1"/>
    <x v="5"/>
    <x v="0"/>
    <x v="0"/>
  </r>
  <r>
    <n v="5086"/>
    <n v="6639"/>
    <m/>
    <x v="2"/>
    <n v="6"/>
    <n v="130"/>
    <n v="-1"/>
    <n v="520"/>
    <n v="-1"/>
    <n v="39.291212286321098"/>
    <n v="-1"/>
    <n v="13.3635198230721"/>
    <n v="-1"/>
    <n v="7.7414512571152798"/>
    <n v="-1"/>
    <n v="6.8133472453508999"/>
    <n v="-1"/>
    <x v="5"/>
    <x v="1"/>
    <x v="0"/>
  </r>
  <r>
    <n v="5086"/>
    <n v="6640"/>
    <m/>
    <x v="2"/>
    <n v="6"/>
    <n v="714"/>
    <n v="-1"/>
    <n v="2856"/>
    <n v="-1"/>
    <n v="16.559919049102401"/>
    <n v="-1"/>
    <n v="139.164735599842"/>
    <n v="-1"/>
    <n v="80.810108289954101"/>
    <n v="-1"/>
    <n v="1.25978761061069"/>
    <n v="-1"/>
    <x v="5"/>
    <x v="2"/>
    <x v="0"/>
  </r>
  <r>
    <n v="5086"/>
    <n v="6641"/>
    <m/>
    <x v="2"/>
    <n v="6"/>
    <n v="92"/>
    <n v="-1"/>
    <n v="368"/>
    <n v="-1"/>
    <n v="31.864849070792499"/>
    <n v="-1"/>
    <n v="38.872367310160897"/>
    <n v="-1"/>
    <n v="22.628908820589601"/>
    <n v="-1"/>
    <n v="8.9270722507842102"/>
    <n v="-1"/>
    <x v="5"/>
    <x v="3"/>
    <x v="0"/>
  </r>
  <r>
    <n v="5086"/>
    <n v="6642"/>
    <m/>
    <x v="2"/>
    <n v="6"/>
    <n v="563"/>
    <n v="-1"/>
    <n v="2252"/>
    <n v="-1"/>
    <n v="36.925017122347199"/>
    <n v="-1"/>
    <n v="50.199170626609501"/>
    <n v="-1"/>
    <n v="29.121741036057799"/>
    <n v="-1"/>
    <n v="1.5984682099754199"/>
    <n v="-1"/>
    <x v="5"/>
    <x v="4"/>
    <x v="0"/>
  </r>
  <r>
    <n v="5086"/>
    <n v="6644"/>
    <m/>
    <x v="2"/>
    <n v="6"/>
    <n v="918"/>
    <n v="-1"/>
    <n v="3672"/>
    <n v="-1"/>
    <n v="31.7863961063109"/>
    <n v="-1"/>
    <n v="100.308144814485"/>
    <n v="-1"/>
    <n v="58.167199519756402"/>
    <n v="-1"/>
    <n v="0.98053678319703097"/>
    <n v="-1"/>
    <x v="5"/>
    <x v="19"/>
    <x v="0"/>
  </r>
  <r>
    <n v="5086"/>
    <n v="6645"/>
    <m/>
    <x v="2"/>
    <n v="6"/>
    <n v="637"/>
    <n v="-1"/>
    <n v="2548"/>
    <n v="-1"/>
    <n v="53.0623834069766"/>
    <n v="-1"/>
    <n v="44.001109810901603"/>
    <n v="-1"/>
    <n v="25.5944716612387"/>
    <n v="-1"/>
    <n v="1.40868959315933"/>
    <n v="-1"/>
    <x v="5"/>
    <x v="21"/>
    <x v="0"/>
  </r>
  <r>
    <n v="5086"/>
    <n v="6646"/>
    <m/>
    <x v="2"/>
    <n v="6"/>
    <n v="636"/>
    <n v="-1"/>
    <n v="2544"/>
    <n v="-1"/>
    <n v="44.856183618911302"/>
    <n v="-1"/>
    <n v="53.366515275834402"/>
    <n v="-1"/>
    <n v="30.930115692807998"/>
    <n v="-1"/>
    <n v="1.41530388126697"/>
    <n v="-1"/>
    <x v="5"/>
    <x v="18"/>
    <x v="0"/>
  </r>
  <r>
    <n v="5086"/>
    <n v="6647"/>
    <m/>
    <x v="2"/>
    <n v="6"/>
    <n v="276"/>
    <n v="-1"/>
    <n v="1104"/>
    <n v="-1"/>
    <n v="54.704126110822799"/>
    <n v="-1"/>
    <n v="20.249743041567601"/>
    <n v="-1"/>
    <n v="11.757817896173201"/>
    <n v="-1"/>
    <n v="3.2653238614697302"/>
    <n v="-1"/>
    <x v="5"/>
    <x v="17"/>
    <x v="0"/>
  </r>
  <r>
    <n v="5086"/>
    <n v="6760"/>
    <m/>
    <x v="2"/>
    <n v="6"/>
    <n v="504"/>
    <n v="-1"/>
    <n v="2016"/>
    <n v="-1"/>
    <n v="13.3947332092383"/>
    <n v="-1"/>
    <n v="130.95186079789801"/>
    <n v="-1"/>
    <n v="75.885570599008005"/>
    <n v="-1"/>
    <n v="1.7868740317840299"/>
    <n v="-1"/>
    <x v="5"/>
    <x v="16"/>
    <x v="0"/>
  </r>
  <r>
    <n v="5086"/>
    <n v="6761"/>
    <m/>
    <x v="2"/>
    <n v="6"/>
    <n v="1567"/>
    <n v="-1"/>
    <n v="6268"/>
    <n v="-1"/>
    <n v="35.639542312167798"/>
    <n v="-1"/>
    <n v="139.837722921031"/>
    <n v="-1"/>
    <n v="81.164689247873696"/>
    <n v="-1"/>
    <n v="0.57631843711272701"/>
    <n v="-1"/>
    <x v="5"/>
    <x v="20"/>
    <x v="0"/>
  </r>
  <r>
    <n v="5086"/>
    <n v="6762"/>
    <m/>
    <x v="2"/>
    <n v="6"/>
    <n v="130"/>
    <n v="-1"/>
    <n v="520"/>
    <n v="-1"/>
    <n v="39.291212286321098"/>
    <n v="-1"/>
    <n v="13.3635198230721"/>
    <n v="-1"/>
    <n v="7.7414512571152798"/>
    <n v="-1"/>
    <n v="6.8133472453508999"/>
    <n v="-1"/>
    <x v="5"/>
    <x v="6"/>
    <x v="0"/>
  </r>
  <r>
    <n v="5086"/>
    <n v="6763"/>
    <m/>
    <x v="2"/>
    <n v="6"/>
    <n v="530"/>
    <n v="-1"/>
    <n v="2120"/>
    <n v="-1"/>
    <n v="36.858165190154097"/>
    <n v="-1"/>
    <n v="48.533225348209001"/>
    <n v="-1"/>
    <n v="28.161428289241101"/>
    <n v="-1"/>
    <n v="1.64642855043639"/>
    <n v="-1"/>
    <x v="5"/>
    <x v="7"/>
    <x v="0"/>
  </r>
  <r>
    <n v="5086"/>
    <n v="6764"/>
    <m/>
    <x v="2"/>
    <n v="6"/>
    <n v="74"/>
    <n v="-1"/>
    <n v="296"/>
    <n v="-1"/>
    <n v="39.006480912199997"/>
    <n v="-1"/>
    <n v="7.3855411277979801"/>
    <n v="-1"/>
    <n v="4.28656296885862"/>
    <n v="-1"/>
    <n v="12.082115306210801"/>
    <n v="-1"/>
    <x v="5"/>
    <x v="8"/>
    <x v="0"/>
  </r>
  <r>
    <n v="5086"/>
    <n v="6765"/>
    <m/>
    <x v="2"/>
    <n v="6"/>
    <n v="47"/>
    <n v="-1"/>
    <n v="188"/>
    <n v="-1"/>
    <n v="29.211523155499702"/>
    <n v="-1"/>
    <n v="23.220009078141899"/>
    <n v="-1"/>
    <n v="13.3998062013082"/>
    <n v="-1"/>
    <n v="17.679959105326901"/>
    <n v="-1"/>
    <x v="5"/>
    <x v="9"/>
    <x v="0"/>
  </r>
  <r>
    <n v="5086"/>
    <n v="6767"/>
    <m/>
    <x v="2"/>
    <n v="6"/>
    <n v="96"/>
    <n v="-1"/>
    <n v="384"/>
    <n v="-1"/>
    <n v="45.686789622014402"/>
    <n v="-1"/>
    <n v="8.0404752659862009"/>
    <n v="-1"/>
    <n v="4.6884332935768098"/>
    <n v="-1"/>
    <n v="9.2180119168440395"/>
    <n v="-1"/>
    <x v="5"/>
    <x v="10"/>
    <x v="0"/>
  </r>
  <r>
    <n v="5086"/>
    <n v="6768"/>
    <m/>
    <x v="2"/>
    <n v="6"/>
    <n v="257"/>
    <n v="-1"/>
    <n v="1028"/>
    <n v="-1"/>
    <n v="35.410754385825101"/>
    <n v="-1"/>
    <n v="32.474850043885098"/>
    <n v="-1"/>
    <n v="18.8808649997892"/>
    <n v="-1"/>
    <n v="3.1560033792813602"/>
    <n v="-1"/>
    <x v="5"/>
    <x v="11"/>
    <x v="0"/>
  </r>
  <r>
    <n v="5086"/>
    <n v="6770"/>
    <m/>
    <x v="2"/>
    <n v="6"/>
    <n v="465"/>
    <n v="-1"/>
    <n v="1860"/>
    <n v="-1"/>
    <n v="26.5183020452573"/>
    <n v="-1"/>
    <n v="116.80592483547299"/>
    <n v="-1"/>
    <n v="67.672368549775797"/>
    <n v="-1"/>
    <n v="1.9243072659812399"/>
    <n v="-1"/>
    <x v="5"/>
    <x v="15"/>
    <x v="0"/>
  </r>
  <r>
    <n v="5086"/>
    <n v="6775"/>
    <m/>
    <x v="2"/>
    <n v="6"/>
    <n v="82"/>
    <n v="-1"/>
    <n v="328"/>
    <n v="-1"/>
    <n v="38.272639120623197"/>
    <n v="-1"/>
    <n v="8.6548301937796808"/>
    <n v="-1"/>
    <n v="4.9987193825790204"/>
    <n v="-1"/>
    <n v="10.9611135585823"/>
    <n v="-1"/>
    <x v="5"/>
    <x v="12"/>
    <x v="0"/>
  </r>
  <r>
    <n v="5086"/>
    <n v="6776"/>
    <m/>
    <x v="2"/>
    <n v="6"/>
    <n v="72"/>
    <n v="-1"/>
    <n v="288"/>
    <n v="-1"/>
    <n v="39.231781392050301"/>
    <n v="-1"/>
    <n v="7.1827292010147099"/>
    <n v="-1"/>
    <n v="4.1733042748455196"/>
    <n v="-1"/>
    <n v="12.403039691690299"/>
    <n v="-1"/>
    <x v="5"/>
    <x v="13"/>
    <x v="0"/>
  </r>
  <r>
    <n v="5086"/>
    <n v="6777"/>
    <m/>
    <x v="2"/>
    <n v="6"/>
    <n v="284"/>
    <n v="-1"/>
    <n v="1136"/>
    <n v="-1"/>
    <n v="35.881554798199602"/>
    <n v="-1"/>
    <n v="29.1653060563489"/>
    <n v="-1"/>
    <n v="16.948323367457601"/>
    <n v="-1"/>
    <n v="3.15569957295466"/>
    <n v="-1"/>
    <x v="5"/>
    <x v="14"/>
    <x v="0"/>
  </r>
  <r>
    <n v="5086"/>
    <n v="2959"/>
    <m/>
    <x v="2"/>
    <n v="7"/>
    <n v="229"/>
    <n v="-1"/>
    <n v="916"/>
    <n v="-1"/>
    <n v="46.019639386106597"/>
    <n v="-1"/>
    <n v="18.9923892668028"/>
    <n v="-1"/>
    <n v="16.1687005906015"/>
    <n v="-1"/>
    <n v="3.93603450088212"/>
    <n v="-1"/>
    <x v="6"/>
    <x v="0"/>
    <x v="0"/>
  </r>
  <r>
    <n v="5086"/>
    <n v="3659"/>
    <m/>
    <x v="2"/>
    <n v="7"/>
    <n v="544"/>
    <n v="-1"/>
    <n v="2176"/>
    <n v="-1"/>
    <n v="37.245941477982399"/>
    <n v="-1"/>
    <n v="43.409082509436097"/>
    <n v="-1"/>
    <n v="36.931898587177002"/>
    <n v="-1"/>
    <n v="1.64920674575939"/>
    <n v="-1"/>
    <x v="6"/>
    <x v="0"/>
    <x v="0"/>
  </r>
  <r>
    <n v="5086"/>
    <n v="3660"/>
    <m/>
    <x v="2"/>
    <n v="7"/>
    <n v="1487"/>
    <n v="-1"/>
    <n v="5948"/>
    <n v="-1"/>
    <n v="31.763455086994401"/>
    <n v="-1"/>
    <n v="115.124953420674"/>
    <n v="-1"/>
    <n v="97.947844160164607"/>
    <n v="-1"/>
    <n v="0.60534876751496802"/>
    <n v="-1"/>
    <x v="6"/>
    <x v="0"/>
    <x v="0"/>
  </r>
  <r>
    <n v="5086"/>
    <n v="4524"/>
    <m/>
    <x v="2"/>
    <n v="7"/>
    <n v="443"/>
    <n v="-1"/>
    <n v="1772"/>
    <n v="-1"/>
    <n v="27.9460770692008"/>
    <n v="-1"/>
    <n v="80.056303122478099"/>
    <n v="-1"/>
    <n v="68.1568564254747"/>
    <n v="-1"/>
    <n v="1.9900867978288701"/>
    <n v="-1"/>
    <x v="6"/>
    <x v="0"/>
    <x v="0"/>
  </r>
  <r>
    <n v="5086"/>
    <n v="4949"/>
    <m/>
    <x v="2"/>
    <n v="7"/>
    <n v="406"/>
    <n v="-1"/>
    <n v="1624"/>
    <n v="-1"/>
    <n v="9.6351606696635095"/>
    <n v="-1"/>
    <n v="106.772541501717"/>
    <n v="-1"/>
    <n v="90.902804568485394"/>
    <n v="-1"/>
    <n v="2.2120761075200499"/>
    <n v="-1"/>
    <x v="6"/>
    <x v="0"/>
    <x v="0"/>
  </r>
  <r>
    <n v="5086"/>
    <n v="4950"/>
    <m/>
    <x v="2"/>
    <n v="7"/>
    <n v="1493"/>
    <n v="-1"/>
    <n v="5972"/>
    <n v="-1"/>
    <n v="30.957496612654499"/>
    <n v="-1"/>
    <n v="114.267051926768"/>
    <n v="-1"/>
    <n v="97.188116040187197"/>
    <n v="-1"/>
    <n v="0.60308429708462596"/>
    <n v="-1"/>
    <x v="6"/>
    <x v="0"/>
    <x v="0"/>
  </r>
  <r>
    <n v="5086"/>
    <n v="4951"/>
    <m/>
    <x v="2"/>
    <n v="7"/>
    <n v="1500"/>
    <n v="-1"/>
    <n v="6000"/>
    <n v="-1"/>
    <n v="31.340879732370801"/>
    <n v="-1"/>
    <n v="113.054614040091"/>
    <n v="-1"/>
    <n v="96.186789872084404"/>
    <n v="-1"/>
    <n v="0.60011518913004502"/>
    <n v="-1"/>
    <x v="6"/>
    <x v="0"/>
    <x v="0"/>
  </r>
  <r>
    <n v="5086"/>
    <n v="4953"/>
    <m/>
    <x v="2"/>
    <n v="7"/>
    <n v="247"/>
    <n v="-1"/>
    <n v="988"/>
    <n v="-1"/>
    <n v="36.451138373552297"/>
    <n v="-1"/>
    <n v="23.884865026349299"/>
    <n v="-1"/>
    <n v="20.2966494414712"/>
    <n v="-1"/>
    <n v="3.5997931071087899"/>
    <n v="-1"/>
    <x v="6"/>
    <x v="0"/>
    <x v="0"/>
  </r>
  <r>
    <n v="5086"/>
    <n v="4954"/>
    <m/>
    <x v="2"/>
    <n v="7"/>
    <n v="76"/>
    <n v="-1"/>
    <n v="304"/>
    <n v="-1"/>
    <n v="45.402229137141603"/>
    <n v="-1"/>
    <n v="6.5040883893972099"/>
    <n v="-1"/>
    <n v="6.1576553823695201"/>
    <n v="-1"/>
    <n v="11.915335049629499"/>
    <n v="-1"/>
    <x v="6"/>
    <x v="0"/>
    <x v="0"/>
  </r>
  <r>
    <n v="5086"/>
    <n v="6357"/>
    <m/>
    <x v="2"/>
    <n v="7"/>
    <n v="155"/>
    <n v="-1"/>
    <n v="620"/>
    <n v="-1"/>
    <n v="44.4381889933059"/>
    <n v="-1"/>
    <n v="12.6605068936822"/>
    <n v="-1"/>
    <n v="10.745144952964001"/>
    <n v="-1"/>
    <n v="5.6696947499785297"/>
    <n v="-1"/>
    <x v="6"/>
    <x v="0"/>
    <x v="0"/>
  </r>
  <r>
    <n v="5086"/>
    <n v="6368"/>
    <m/>
    <x v="2"/>
    <n v="7"/>
    <n v="524"/>
    <n v="-1"/>
    <n v="2096"/>
    <n v="-1"/>
    <n v="31.5574956876969"/>
    <n v="-1"/>
    <n v="52.880104013857498"/>
    <n v="-1"/>
    <n v="45.016443819293201"/>
    <n v="-1"/>
    <n v="1.70474494630766"/>
    <n v="-1"/>
    <x v="6"/>
    <x v="0"/>
    <x v="0"/>
  </r>
  <r>
    <n v="5086"/>
    <n v="6639"/>
    <m/>
    <x v="2"/>
    <n v="7"/>
    <n v="115"/>
    <n v="-1"/>
    <n v="460"/>
    <n v="-1"/>
    <n v="39.619949922422599"/>
    <n v="-1"/>
    <n v="11.7211260568264"/>
    <n v="-1"/>
    <n v="6.8602989502657401"/>
    <n v="-1"/>
    <n v="7.7758105704213598"/>
    <n v="-1"/>
    <x v="6"/>
    <x v="1"/>
    <x v="0"/>
  </r>
  <r>
    <n v="5086"/>
    <n v="6640"/>
    <m/>
    <x v="2"/>
    <n v="7"/>
    <n v="660"/>
    <n v="-1"/>
    <n v="2640"/>
    <n v="-1"/>
    <n v="13.895640058993299"/>
    <n v="-1"/>
    <n v="145.171183556946"/>
    <n v="-1"/>
    <n v="84.297238147717394"/>
    <n v="-1"/>
    <n v="1.3624968396230399"/>
    <n v="-1"/>
    <x v="6"/>
    <x v="2"/>
    <x v="0"/>
  </r>
  <r>
    <n v="5086"/>
    <n v="6641"/>
    <m/>
    <x v="2"/>
    <n v="7"/>
    <n v="76"/>
    <n v="-1"/>
    <n v="304"/>
    <n v="-1"/>
    <n v="30.301468070918201"/>
    <n v="-1"/>
    <n v="42.000957337355501"/>
    <n v="-1"/>
    <n v="24.565663404658999"/>
    <n v="-1"/>
    <n v="11.630065126757399"/>
    <n v="-1"/>
    <x v="6"/>
    <x v="3"/>
    <x v="0"/>
  </r>
  <r>
    <n v="5086"/>
    <n v="6642"/>
    <m/>
    <x v="2"/>
    <n v="7"/>
    <n v="536"/>
    <n v="-1"/>
    <n v="2144"/>
    <n v="-1"/>
    <n v="36.335982766045397"/>
    <n v="-1"/>
    <n v="47.768846264059"/>
    <n v="-1"/>
    <n v="27.749134676645401"/>
    <n v="-1"/>
    <n v="1.68183994809858"/>
    <n v="-1"/>
    <x v="6"/>
    <x v="4"/>
    <x v="0"/>
  </r>
  <r>
    <n v="5086"/>
    <n v="6644"/>
    <m/>
    <x v="2"/>
    <n v="7"/>
    <n v="926"/>
    <n v="-1"/>
    <n v="3704"/>
    <n v="-1"/>
    <n v="31.512028657385201"/>
    <n v="-1"/>
    <n v="98.441427827337506"/>
    <n v="-1"/>
    <n v="57.076491033084302"/>
    <n v="-1"/>
    <n v="0.97153097612183104"/>
    <n v="-1"/>
    <x v="6"/>
    <x v="19"/>
    <x v="0"/>
  </r>
  <r>
    <n v="5086"/>
    <n v="6645"/>
    <m/>
    <x v="2"/>
    <n v="7"/>
    <n v="567"/>
    <n v="-1"/>
    <n v="2268"/>
    <n v="-1"/>
    <n v="53.838518628817901"/>
    <n v="-1"/>
    <n v="39.8020946651461"/>
    <n v="-1"/>
    <n v="23.113176687692999"/>
    <n v="-1"/>
    <n v="1.57302155346585"/>
    <n v="-1"/>
    <x v="6"/>
    <x v="21"/>
    <x v="0"/>
  </r>
  <r>
    <n v="5086"/>
    <n v="6646"/>
    <m/>
    <x v="2"/>
    <n v="7"/>
    <n v="626"/>
    <n v="-1"/>
    <n v="2504"/>
    <n v="-1"/>
    <n v="44.552644225265098"/>
    <n v="-1"/>
    <n v="52.419645092832198"/>
    <n v="-1"/>
    <n v="30.337974384681999"/>
    <n v="-1"/>
    <n v="1.4355082168948901"/>
    <n v="-1"/>
    <x v="6"/>
    <x v="18"/>
    <x v="0"/>
  </r>
  <r>
    <n v="5086"/>
    <n v="6647"/>
    <m/>
    <x v="2"/>
    <n v="7"/>
    <n v="304"/>
    <n v="-1"/>
    <n v="1216"/>
    <n v="-1"/>
    <n v="54.4328828734985"/>
    <n v="-1"/>
    <n v="22.366973625675499"/>
    <n v="-1"/>
    <n v="13.0026720748029"/>
    <n v="-1"/>
    <n v="2.9595534518249602"/>
    <n v="-1"/>
    <x v="6"/>
    <x v="17"/>
    <x v="0"/>
  </r>
  <r>
    <n v="5086"/>
    <n v="6760"/>
    <m/>
    <x v="2"/>
    <n v="7"/>
    <n v="476"/>
    <n v="-1"/>
    <n v="1904"/>
    <n v="-1"/>
    <n v="12.727686605806101"/>
    <n v="-1"/>
    <n v="130.093060449413"/>
    <n v="-1"/>
    <n v="75.451097276085207"/>
    <n v="-1"/>
    <n v="1.88981370311573"/>
    <n v="-1"/>
    <x v="6"/>
    <x v="16"/>
    <x v="0"/>
  </r>
  <r>
    <n v="5086"/>
    <n v="6761"/>
    <m/>
    <x v="2"/>
    <n v="7"/>
    <n v="1490"/>
    <n v="-1"/>
    <n v="5960"/>
    <n v="-1"/>
    <n v="32.177232322379503"/>
    <n v="-1"/>
    <n v="151.33940143049799"/>
    <n v="-1"/>
    <n v="87.894632428312804"/>
    <n v="-1"/>
    <n v="0.60638588282134698"/>
    <n v="-1"/>
    <x v="6"/>
    <x v="20"/>
    <x v="0"/>
  </r>
  <r>
    <n v="5086"/>
    <n v="6762"/>
    <m/>
    <x v="2"/>
    <n v="7"/>
    <n v="115"/>
    <n v="-1"/>
    <n v="460"/>
    <n v="-1"/>
    <n v="39.619949922422599"/>
    <n v="-1"/>
    <n v="11.7211260568264"/>
    <n v="-1"/>
    <n v="6.8602989502657401"/>
    <n v="-1"/>
    <n v="7.7758105704213598"/>
    <n v="-1"/>
    <x v="6"/>
    <x v="6"/>
    <x v="0"/>
  </r>
  <r>
    <n v="5086"/>
    <n v="6763"/>
    <m/>
    <x v="2"/>
    <n v="7"/>
    <n v="562"/>
    <n v="-1"/>
    <n v="2248"/>
    <n v="-1"/>
    <n v="36.664921142878299"/>
    <n v="-1"/>
    <n v="48.6766869976016"/>
    <n v="-1"/>
    <n v="28.268786452473901"/>
    <n v="-1"/>
    <n v="1.56944756544807"/>
    <n v="-1"/>
    <x v="6"/>
    <x v="7"/>
    <x v="0"/>
  </r>
  <r>
    <n v="5086"/>
    <n v="6764"/>
    <m/>
    <x v="2"/>
    <n v="7"/>
    <n v="80"/>
    <n v="-1"/>
    <n v="320"/>
    <n v="-1"/>
    <n v="38.9525182141996"/>
    <n v="-1"/>
    <n v="8.0715813493138793"/>
    <n v="-1"/>
    <n v="4.6443931688051698"/>
    <n v="-1"/>
    <n v="10.917127226714401"/>
    <n v="-1"/>
    <x v="6"/>
    <x v="8"/>
    <x v="0"/>
  </r>
  <r>
    <n v="5086"/>
    <n v="6765"/>
    <m/>
    <x v="2"/>
    <n v="7"/>
    <n v="59"/>
    <n v="-1"/>
    <n v="236"/>
    <n v="-1"/>
    <n v="25.591725844973599"/>
    <n v="-1"/>
    <n v="48.934961239991601"/>
    <n v="-1"/>
    <n v="28.237499374921601"/>
    <n v="-1"/>
    <n v="15.378688620005899"/>
    <n v="-1"/>
    <x v="6"/>
    <x v="9"/>
    <x v="0"/>
  </r>
  <r>
    <n v="5086"/>
    <n v="6767"/>
    <m/>
    <x v="2"/>
    <n v="7"/>
    <n v="77"/>
    <n v="-1"/>
    <n v="308"/>
    <n v="-1"/>
    <n v="47.056001351174501"/>
    <n v="-1"/>
    <n v="6.2379426119442396"/>
    <n v="-1"/>
    <n v="3.64728529547043"/>
    <n v="-1"/>
    <n v="11.5295543562543"/>
    <n v="-1"/>
    <x v="6"/>
    <x v="10"/>
    <x v="0"/>
  </r>
  <r>
    <n v="5086"/>
    <n v="6768"/>
    <m/>
    <x v="2"/>
    <n v="7"/>
    <n v="248"/>
    <n v="-1"/>
    <n v="992"/>
    <n v="-1"/>
    <n v="35.210419113628902"/>
    <n v="-1"/>
    <n v="31.694341426098699"/>
    <n v="-1"/>
    <n v="18.3745860026693"/>
    <n v="-1"/>
    <n v="3.5917032228224302"/>
    <n v="-1"/>
    <x v="6"/>
    <x v="11"/>
    <x v="0"/>
  </r>
  <r>
    <n v="5086"/>
    <n v="6770"/>
    <m/>
    <x v="2"/>
    <n v="7"/>
    <n v="403"/>
    <n v="-1"/>
    <n v="1612"/>
    <n v="-1"/>
    <n v="6.5964733698009201"/>
    <n v="-1"/>
    <n v="163.324084196119"/>
    <n v="-1"/>
    <n v="94.762904501903705"/>
    <n v="-1"/>
    <n v="2.2259389952239199"/>
    <n v="-1"/>
    <x v="6"/>
    <x v="15"/>
    <x v="0"/>
  </r>
  <r>
    <n v="5086"/>
    <n v="6775"/>
    <m/>
    <x v="2"/>
    <n v="7"/>
    <n v="107"/>
    <n v="-1"/>
    <n v="428"/>
    <n v="-1"/>
    <n v="38.449106826026103"/>
    <n v="-1"/>
    <n v="11.289503292557701"/>
    <n v="-1"/>
    <n v="6.4945429231202301"/>
    <n v="-1"/>
    <n v="8.3259367889491305"/>
    <n v="-1"/>
    <x v="6"/>
    <x v="12"/>
    <x v="0"/>
  </r>
  <r>
    <n v="5086"/>
    <n v="6776"/>
    <m/>
    <x v="2"/>
    <n v="7"/>
    <n v="82"/>
    <n v="-1"/>
    <n v="328"/>
    <n v="-1"/>
    <n v="38.8411798340383"/>
    <n v="-1"/>
    <n v="8.23937969763967"/>
    <n v="-1"/>
    <n v="4.73746362699569"/>
    <n v="-1"/>
    <n v="10.661983229034"/>
    <n v="-1"/>
    <x v="6"/>
    <x v="13"/>
    <x v="0"/>
  </r>
  <r>
    <n v="5086"/>
    <n v="6777"/>
    <m/>
    <x v="2"/>
    <n v="7"/>
    <n v="236"/>
    <n v="-1"/>
    <n v="944"/>
    <n v="-1"/>
    <n v="36.623757786612998"/>
    <n v="-1"/>
    <n v="23.835352857758"/>
    <n v="-1"/>
    <n v="13.8173478352163"/>
    <n v="-1"/>
    <n v="3.51368225082923"/>
    <n v="-1"/>
    <x v="6"/>
    <x v="14"/>
    <x v="0"/>
  </r>
  <r>
    <n v="5086"/>
    <n v="2959"/>
    <m/>
    <x v="2"/>
    <n v="8"/>
    <n v="232"/>
    <n v="-1"/>
    <n v="928"/>
    <n v="-1"/>
    <n v="46.484156527972097"/>
    <n v="-1"/>
    <n v="19.044478694760699"/>
    <n v="-1"/>
    <n v="16.207605166250602"/>
    <n v="-1"/>
    <n v="3.8630741362016798"/>
    <n v="-1"/>
    <x v="7"/>
    <x v="0"/>
    <x v="0"/>
  </r>
  <r>
    <n v="5086"/>
    <n v="3659"/>
    <m/>
    <x v="2"/>
    <n v="8"/>
    <n v="532"/>
    <n v="-1"/>
    <n v="2128"/>
    <n v="-1"/>
    <n v="37.446722225870502"/>
    <n v="-1"/>
    <n v="43.966866097981203"/>
    <n v="-1"/>
    <n v="37.391467323534101"/>
    <n v="-1"/>
    <n v="1.67913693849009"/>
    <n v="-1"/>
    <x v="7"/>
    <x v="0"/>
    <x v="0"/>
  </r>
  <r>
    <n v="5086"/>
    <n v="3660"/>
    <m/>
    <x v="2"/>
    <n v="8"/>
    <n v="1537"/>
    <n v="-1"/>
    <n v="6148"/>
    <n v="-1"/>
    <n v="33.337466460200801"/>
    <n v="-1"/>
    <n v="114.75566747506301"/>
    <n v="-1"/>
    <n v="97.547982808381093"/>
    <n v="-1"/>
    <n v="0.58456141021265395"/>
    <n v="-1"/>
    <x v="7"/>
    <x v="0"/>
    <x v="0"/>
  </r>
  <r>
    <n v="5086"/>
    <n v="4524"/>
    <m/>
    <x v="2"/>
    <n v="8"/>
    <n v="419"/>
    <n v="-1"/>
    <n v="1676"/>
    <n v="-1"/>
    <n v="26.863646051825"/>
    <n v="-1"/>
    <n v="85.3839051241536"/>
    <n v="-1"/>
    <n v="72.602745490856194"/>
    <n v="-1"/>
    <n v="2.0855785248035801"/>
    <n v="-1"/>
    <x v="7"/>
    <x v="0"/>
    <x v="0"/>
  </r>
  <r>
    <n v="5086"/>
    <n v="4949"/>
    <m/>
    <x v="2"/>
    <n v="8"/>
    <n v="332"/>
    <n v="-1"/>
    <n v="1328"/>
    <n v="-1"/>
    <n v="8.3922751129328503"/>
    <n v="-1"/>
    <n v="105.24147555744101"/>
    <n v="-1"/>
    <n v="89.6273256149167"/>
    <n v="-1"/>
    <n v="2.6933525627857899"/>
    <n v="-1"/>
    <x v="7"/>
    <x v="0"/>
    <x v="0"/>
  </r>
  <r>
    <n v="5086"/>
    <n v="4950"/>
    <m/>
    <x v="2"/>
    <n v="8"/>
    <n v="1518"/>
    <n v="-1"/>
    <n v="6072"/>
    <n v="-1"/>
    <n v="30.362454703972698"/>
    <n v="-1"/>
    <n v="114.864350839653"/>
    <n v="-1"/>
    <n v="97.660012503201102"/>
    <n v="-1"/>
    <n v="0.59212402498655703"/>
    <n v="-1"/>
    <x v="7"/>
    <x v="0"/>
    <x v="0"/>
  </r>
  <r>
    <n v="5086"/>
    <n v="4951"/>
    <m/>
    <x v="2"/>
    <n v="8"/>
    <n v="1540"/>
    <n v="-1"/>
    <n v="6160"/>
    <n v="-1"/>
    <n v="31.389071753961399"/>
    <n v="-1"/>
    <n v="113.19652135310901"/>
    <n v="-1"/>
    <n v="96.225774032576297"/>
    <n v="-1"/>
    <n v="0.58433952857041704"/>
    <n v="-1"/>
    <x v="7"/>
    <x v="0"/>
    <x v="0"/>
  </r>
  <r>
    <n v="5086"/>
    <n v="4953"/>
    <m/>
    <x v="2"/>
    <n v="8"/>
    <n v="244"/>
    <n v="-1"/>
    <n v="976"/>
    <n v="-1"/>
    <n v="35.748092996958"/>
    <n v="-1"/>
    <n v="23.587370840172198"/>
    <n v="-1"/>
    <n v="20.068916656563999"/>
    <n v="-1"/>
    <n v="3.6450678180978402"/>
    <n v="-1"/>
    <x v="7"/>
    <x v="0"/>
    <x v="0"/>
  </r>
  <r>
    <n v="5086"/>
    <n v="4954"/>
    <m/>
    <x v="2"/>
    <n v="8"/>
    <n v="69"/>
    <n v="-1"/>
    <n v="276"/>
    <n v="-1"/>
    <n v="42.790438574598497"/>
    <n v="-1"/>
    <n v="6.5801828896777401"/>
    <n v="-1"/>
    <n v="6.1852289521901804"/>
    <n v="-1"/>
    <n v="13.1270359181253"/>
    <n v="-1"/>
    <x v="7"/>
    <x v="0"/>
    <x v="0"/>
  </r>
  <r>
    <n v="5086"/>
    <n v="6357"/>
    <m/>
    <x v="2"/>
    <n v="8"/>
    <n v="165"/>
    <n v="-1"/>
    <n v="660"/>
    <n v="-1"/>
    <n v="44.264077286271402"/>
    <n v="-1"/>
    <n v="13.5463664399416"/>
    <n v="-1"/>
    <n v="11.521977011341001"/>
    <n v="-1"/>
    <n v="5.4320706034541999"/>
    <n v="-1"/>
    <x v="7"/>
    <x v="0"/>
    <x v="0"/>
  </r>
  <r>
    <n v="5086"/>
    <n v="6368"/>
    <m/>
    <x v="2"/>
    <n v="8"/>
    <n v="538"/>
    <n v="-1"/>
    <n v="2152"/>
    <n v="-1"/>
    <n v="32.1910293519731"/>
    <n v="-1"/>
    <n v="55.298105486590899"/>
    <n v="-1"/>
    <n v="47.012794272298798"/>
    <n v="-1"/>
    <n v="1.6682329749173099"/>
    <n v="-1"/>
    <x v="7"/>
    <x v="0"/>
    <x v="0"/>
  </r>
  <r>
    <n v="5086"/>
    <n v="6639"/>
    <m/>
    <x v="2"/>
    <n v="8"/>
    <n v="117"/>
    <n v="-1"/>
    <n v="468"/>
    <n v="-1"/>
    <n v="39.833241939683703"/>
    <n v="-1"/>
    <n v="11.868637275170601"/>
    <n v="-1"/>
    <n v="6.8962935843020201"/>
    <n v="-1"/>
    <n v="7.4441140050896601"/>
    <n v="-1"/>
    <x v="7"/>
    <x v="1"/>
    <x v="0"/>
  </r>
  <r>
    <n v="5086"/>
    <n v="6640"/>
    <m/>
    <x v="2"/>
    <n v="8"/>
    <n v="699"/>
    <n v="-1"/>
    <n v="2796"/>
    <n v="-1"/>
    <n v="13.9353306781514"/>
    <n v="-1"/>
    <n v="147.42519424213199"/>
    <n v="-1"/>
    <n v="85.544307037994599"/>
    <n v="-1"/>
    <n v="1.28662108261907"/>
    <n v="-1"/>
    <x v="7"/>
    <x v="2"/>
    <x v="0"/>
  </r>
  <r>
    <n v="5086"/>
    <n v="6641"/>
    <m/>
    <x v="2"/>
    <n v="8"/>
    <n v="76"/>
    <n v="-1"/>
    <n v="304"/>
    <n v="-1"/>
    <n v="31.466871426367099"/>
    <n v="-1"/>
    <n v="37.033412311597303"/>
    <n v="-1"/>
    <n v="21.4591602097303"/>
    <n v="-1"/>
    <n v="11.701383446981"/>
    <n v="-1"/>
    <x v="7"/>
    <x v="3"/>
    <x v="0"/>
  </r>
  <r>
    <n v="5086"/>
    <n v="6642"/>
    <m/>
    <x v="2"/>
    <n v="8"/>
    <n v="532"/>
    <n v="-1"/>
    <n v="2128"/>
    <n v="-1"/>
    <n v="36.772215204656"/>
    <n v="-1"/>
    <n v="47.6343541279779"/>
    <n v="-1"/>
    <n v="27.645424843439201"/>
    <n v="-1"/>
    <n v="1.69135803363175"/>
    <n v="-1"/>
    <x v="7"/>
    <x v="4"/>
    <x v="0"/>
  </r>
  <r>
    <n v="5086"/>
    <n v="6644"/>
    <m/>
    <x v="2"/>
    <n v="8"/>
    <n v="922"/>
    <n v="-1"/>
    <n v="3688"/>
    <n v="-1"/>
    <n v="31.510274108986302"/>
    <n v="-1"/>
    <n v="101.116274081391"/>
    <n v="-1"/>
    <n v="58.838905417832699"/>
    <n v="-1"/>
    <n v="0.97629583994269098"/>
    <n v="-1"/>
    <x v="7"/>
    <x v="19"/>
    <x v="0"/>
  </r>
  <r>
    <n v="5086"/>
    <n v="6645"/>
    <m/>
    <x v="2"/>
    <n v="8"/>
    <n v="609"/>
    <n v="-1"/>
    <n v="2436"/>
    <n v="-1"/>
    <n v="53.488346662556403"/>
    <n v="-1"/>
    <n v="41.780543045207203"/>
    <n v="-1"/>
    <n v="24.1662008317772"/>
    <n v="-1"/>
    <n v="1.4787753638413701"/>
    <n v="-1"/>
    <x v="7"/>
    <x v="21"/>
    <x v="0"/>
  </r>
  <r>
    <n v="5086"/>
    <n v="6646"/>
    <m/>
    <x v="2"/>
    <n v="8"/>
    <n v="639"/>
    <n v="-1"/>
    <n v="2556"/>
    <n v="-1"/>
    <n v="44.244933839247501"/>
    <n v="-1"/>
    <n v="54.713429638925199"/>
    <n v="-1"/>
    <n v="31.800968910627901"/>
    <n v="-1"/>
    <n v="1.4074117376614801"/>
    <n v="-1"/>
    <x v="7"/>
    <x v="18"/>
    <x v="0"/>
  </r>
  <r>
    <n v="5086"/>
    <n v="6647"/>
    <m/>
    <x v="2"/>
    <n v="8"/>
    <n v="277"/>
    <n v="-1"/>
    <n v="1108"/>
    <n v="-1"/>
    <n v="54.747401615396001"/>
    <n v="-1"/>
    <n v="20.1148323752724"/>
    <n v="-1"/>
    <n v="11.754159198649701"/>
    <n v="-1"/>
    <n v="3.2597698278733902"/>
    <n v="-1"/>
    <x v="7"/>
    <x v="17"/>
    <x v="0"/>
  </r>
  <r>
    <n v="5086"/>
    <n v="6760"/>
    <m/>
    <x v="2"/>
    <n v="8"/>
    <n v="475"/>
    <n v="-1"/>
    <n v="1900"/>
    <n v="-1"/>
    <n v="11.388382805857599"/>
    <n v="-1"/>
    <n v="138.67416072432101"/>
    <n v="-1"/>
    <n v="80.275817764990407"/>
    <n v="-1"/>
    <n v="1.8882064166821999"/>
    <n v="-1"/>
    <x v="7"/>
    <x v="16"/>
    <x v="0"/>
  </r>
  <r>
    <n v="5086"/>
    <n v="6761"/>
    <m/>
    <x v="2"/>
    <n v="8"/>
    <n v="1540"/>
    <n v="-1"/>
    <n v="6160"/>
    <n v="-1"/>
    <n v="33.462611071323899"/>
    <n v="-1"/>
    <n v="152.62738530614001"/>
    <n v="-1"/>
    <n v="88.533998568017793"/>
    <n v="-1"/>
    <n v="0.58700542446946002"/>
    <n v="-1"/>
    <x v="7"/>
    <x v="20"/>
    <x v="0"/>
  </r>
  <r>
    <n v="5086"/>
    <n v="6762"/>
    <m/>
    <x v="2"/>
    <n v="8"/>
    <n v="117"/>
    <n v="-1"/>
    <n v="468"/>
    <n v="-1"/>
    <n v="39.833241939683703"/>
    <n v="-1"/>
    <n v="11.868637275170601"/>
    <n v="-1"/>
    <n v="6.8962935843020201"/>
    <n v="-1"/>
    <n v="7.4441140050896601"/>
    <n v="-1"/>
    <x v="7"/>
    <x v="6"/>
    <x v="0"/>
  </r>
  <r>
    <n v="5086"/>
    <n v="6763"/>
    <m/>
    <x v="2"/>
    <n v="8"/>
    <n v="525"/>
    <n v="-1"/>
    <n v="2100"/>
    <n v="-1"/>
    <n v="36.716269335048104"/>
    <n v="-1"/>
    <n v="48.225811285589401"/>
    <n v="-1"/>
    <n v="27.9842634409288"/>
    <n v="-1"/>
    <n v="1.6504532786112101"/>
    <n v="-1"/>
    <x v="7"/>
    <x v="7"/>
    <x v="0"/>
  </r>
  <r>
    <n v="5086"/>
    <n v="6764"/>
    <m/>
    <x v="2"/>
    <n v="8"/>
    <n v="85"/>
    <n v="-1"/>
    <n v="340"/>
    <n v="-1"/>
    <n v="38.995537447999503"/>
    <n v="-1"/>
    <n v="8.6945223969120295"/>
    <n v="-1"/>
    <n v="5.0482764551309698"/>
    <n v="-1"/>
    <n v="10.1452411084434"/>
    <n v="-1"/>
    <x v="7"/>
    <x v="8"/>
    <x v="0"/>
  </r>
  <r>
    <n v="5086"/>
    <n v="6765"/>
    <m/>
    <x v="2"/>
    <n v="8"/>
    <n v="56"/>
    <n v="-1"/>
    <n v="224"/>
    <n v="-1"/>
    <n v="22.1136693674094"/>
    <n v="-1"/>
    <n v="65.000380318262202"/>
    <n v="-1"/>
    <n v="37.825443492021599"/>
    <n v="-1"/>
    <n v="16.3230551480952"/>
    <n v="-1"/>
    <x v="7"/>
    <x v="9"/>
    <x v="0"/>
  </r>
  <r>
    <n v="5086"/>
    <n v="6767"/>
    <m/>
    <x v="2"/>
    <n v="8"/>
    <n v="67"/>
    <n v="-1"/>
    <n v="268"/>
    <n v="-1"/>
    <n v="46.096678250853302"/>
    <n v="-1"/>
    <n v="5.4837684736666601"/>
    <n v="-1"/>
    <n v="3.1734893775602"/>
    <n v="-1"/>
    <n v="12.0253244917612"/>
    <n v="-1"/>
    <x v="7"/>
    <x v="10"/>
    <x v="0"/>
  </r>
  <r>
    <n v="5086"/>
    <n v="6768"/>
    <m/>
    <x v="2"/>
    <n v="8"/>
    <n v="243"/>
    <n v="-1"/>
    <n v="972"/>
    <n v="-1"/>
    <n v="34.425577746090298"/>
    <n v="-1"/>
    <n v="31.7654940659861"/>
    <n v="-1"/>
    <n v="18.451462429646199"/>
    <n v="-1"/>
    <n v="3.6469757551956898"/>
    <n v="-1"/>
    <x v="7"/>
    <x v="11"/>
    <x v="0"/>
  </r>
  <r>
    <n v="5086"/>
    <n v="6770"/>
    <m/>
    <x v="2"/>
    <n v="8"/>
    <n v="360"/>
    <n v="-1"/>
    <n v="1440"/>
    <n v="-1"/>
    <n v="5.3629661357098399"/>
    <n v="-1"/>
    <n v="166.521355219952"/>
    <n v="-1"/>
    <n v="96.942069329727602"/>
    <n v="-1"/>
    <n v="2.4972036352582498"/>
    <n v="-1"/>
    <x v="7"/>
    <x v="15"/>
    <x v="0"/>
  </r>
  <r>
    <n v="5086"/>
    <n v="6775"/>
    <m/>
    <x v="2"/>
    <n v="8"/>
    <n v="108"/>
    <n v="-1"/>
    <n v="432"/>
    <n v="-1"/>
    <n v="39.454819621714599"/>
    <n v="-1"/>
    <n v="11.089858989968"/>
    <n v="-1"/>
    <n v="6.4975711642687699"/>
    <n v="-1"/>
    <n v="8.2751375354016794"/>
    <n v="-1"/>
    <x v="7"/>
    <x v="12"/>
    <x v="0"/>
  </r>
  <r>
    <n v="5086"/>
    <n v="6776"/>
    <m/>
    <x v="2"/>
    <n v="8"/>
    <n v="85"/>
    <n v="-1"/>
    <n v="340"/>
    <n v="-1"/>
    <n v="38.9687000636128"/>
    <n v="-1"/>
    <n v="8.6417060391827505"/>
    <n v="-1"/>
    <n v="5.0176098396461102"/>
    <n v="-1"/>
    <n v="10.1445477036496"/>
    <n v="-1"/>
    <x v="7"/>
    <x v="13"/>
    <x v="0"/>
  </r>
  <r>
    <n v="5086"/>
    <n v="6777"/>
    <m/>
    <x v="2"/>
    <n v="8"/>
    <n v="241"/>
    <n v="-1"/>
    <n v="964"/>
    <n v="-1"/>
    <n v="35.495428051831297"/>
    <n v="-1"/>
    <n v="24.830353222495201"/>
    <n v="-1"/>
    <n v="14.4158664044541"/>
    <n v="-1"/>
    <n v="3.6959478232912901"/>
    <n v="-1"/>
    <x v="7"/>
    <x v="14"/>
    <x v="0"/>
  </r>
  <r>
    <n v="5086"/>
    <n v="2959"/>
    <m/>
    <x v="2"/>
    <n v="9"/>
    <n v="189"/>
    <n v="-1"/>
    <n v="756"/>
    <n v="-1"/>
    <n v="46.340663904459497"/>
    <n v="-1"/>
    <n v="15.9494039098822"/>
    <n v="-1"/>
    <n v="13.5438462699813"/>
    <n v="-1"/>
    <n v="4.7648727271662397"/>
    <n v="-1"/>
    <x v="8"/>
    <x v="0"/>
    <x v="0"/>
  </r>
  <r>
    <n v="5086"/>
    <n v="3659"/>
    <m/>
    <x v="2"/>
    <n v="9"/>
    <n v="545"/>
    <n v="-1"/>
    <n v="2180"/>
    <n v="-1"/>
    <n v="37.606820095713402"/>
    <n v="-1"/>
    <n v="44.298286564986"/>
    <n v="-1"/>
    <n v="37.648371303448698"/>
    <n v="-1"/>
    <n v="1.6470358918883901"/>
    <n v="-1"/>
    <x v="8"/>
    <x v="0"/>
    <x v="0"/>
  </r>
  <r>
    <n v="5086"/>
    <n v="3660"/>
    <m/>
    <x v="2"/>
    <n v="9"/>
    <n v="1552"/>
    <n v="-1"/>
    <n v="6208"/>
    <n v="-1"/>
    <n v="32.532196846258302"/>
    <n v="-1"/>
    <n v="116.67955097913"/>
    <n v="-1"/>
    <n v="99.144178316898305"/>
    <n v="-1"/>
    <n v="0.57975678242643003"/>
    <n v="-1"/>
    <x v="8"/>
    <x v="0"/>
    <x v="0"/>
  </r>
  <r>
    <n v="5086"/>
    <n v="4524"/>
    <m/>
    <x v="2"/>
    <n v="9"/>
    <n v="438"/>
    <n v="-1"/>
    <n v="1752"/>
    <n v="-1"/>
    <n v="27.753872028030099"/>
    <n v="-1"/>
    <n v="85.938190371555294"/>
    <n v="-1"/>
    <n v="73.096859073112199"/>
    <n v="-1"/>
    <n v="2.0037431516847399"/>
    <n v="-1"/>
    <x v="8"/>
    <x v="0"/>
    <x v="0"/>
  </r>
  <r>
    <n v="5086"/>
    <n v="4949"/>
    <m/>
    <x v="2"/>
    <n v="9"/>
    <n v="251"/>
    <n v="-1"/>
    <n v="1004"/>
    <n v="-1"/>
    <n v="6.6377728455399101"/>
    <n v="-1"/>
    <n v="98.341163056349401"/>
    <n v="-1"/>
    <n v="83.586541574691296"/>
    <n v="-1"/>
    <n v="3.5923278087059902"/>
    <n v="-1"/>
    <x v="8"/>
    <x v="0"/>
    <x v="0"/>
  </r>
  <r>
    <n v="5086"/>
    <n v="4950"/>
    <m/>
    <x v="2"/>
    <n v="9"/>
    <n v="1558"/>
    <n v="-1"/>
    <n v="6232"/>
    <n v="-1"/>
    <n v="30.823291624085901"/>
    <n v="-1"/>
    <n v="115.73957460915"/>
    <n v="-1"/>
    <n v="98.343492716658105"/>
    <n v="-1"/>
    <n v="0.57793277865647896"/>
    <n v="-1"/>
    <x v="8"/>
    <x v="0"/>
    <x v="0"/>
  </r>
  <r>
    <n v="5086"/>
    <n v="4951"/>
    <m/>
    <x v="2"/>
    <n v="9"/>
    <n v="1554"/>
    <n v="-1"/>
    <n v="6216"/>
    <n v="-1"/>
    <n v="31.730313185173301"/>
    <n v="-1"/>
    <n v="112.933165493575"/>
    <n v="-1"/>
    <n v="95.962235784144696"/>
    <n v="-1"/>
    <n v="0.57874390135023701"/>
    <n v="-1"/>
    <x v="8"/>
    <x v="0"/>
    <x v="0"/>
  </r>
  <r>
    <n v="5086"/>
    <n v="4953"/>
    <m/>
    <x v="2"/>
    <n v="9"/>
    <n v="207"/>
    <n v="-1"/>
    <n v="828"/>
    <n v="-1"/>
    <n v="37.270980795138399"/>
    <n v="-1"/>
    <n v="20.004595216339599"/>
    <n v="-1"/>
    <n v="16.996048931501001"/>
    <n v="-1"/>
    <n v="4.1852119298853001"/>
    <n v="-1"/>
    <x v="8"/>
    <x v="0"/>
    <x v="0"/>
  </r>
  <r>
    <n v="5086"/>
    <n v="4954"/>
    <m/>
    <x v="2"/>
    <n v="9"/>
    <n v="80"/>
    <n v="-1"/>
    <n v="320"/>
    <n v="-1"/>
    <n v="43.328392376818798"/>
    <n v="-1"/>
    <n v="7.5315212183684803"/>
    <n v="-1"/>
    <n v="7.1345606076151302"/>
    <n v="-1"/>
    <n v="10.100302609105301"/>
    <n v="-1"/>
    <x v="8"/>
    <x v="0"/>
    <x v="0"/>
  </r>
  <r>
    <n v="5086"/>
    <n v="6357"/>
    <m/>
    <x v="2"/>
    <n v="9"/>
    <n v="149"/>
    <n v="-1"/>
    <n v="596"/>
    <n v="-1"/>
    <n v="44.943630547530297"/>
    <n v="-1"/>
    <n v="13.0672526878782"/>
    <n v="-1"/>
    <n v="11.156169204171199"/>
    <n v="-1"/>
    <n v="5.9125713151587203"/>
    <n v="-1"/>
    <x v="8"/>
    <x v="0"/>
    <x v="0"/>
  </r>
  <r>
    <n v="5086"/>
    <n v="6368"/>
    <m/>
    <x v="2"/>
    <n v="9"/>
    <n v="534"/>
    <n v="-1"/>
    <n v="2136"/>
    <n v="-1"/>
    <n v="32.190002926202403"/>
    <n v="-1"/>
    <n v="55.074221639797202"/>
    <n v="-1"/>
    <n v="46.804918230090898"/>
    <n v="-1"/>
    <n v="1.6860809391943301"/>
    <n v="-1"/>
    <x v="8"/>
    <x v="0"/>
    <x v="0"/>
  </r>
  <r>
    <n v="5086"/>
    <n v="6639"/>
    <m/>
    <x v="2"/>
    <n v="9"/>
    <n v="113"/>
    <n v="-1"/>
    <n v="452"/>
    <n v="-1"/>
    <n v="38.970031480478298"/>
    <n v="-1"/>
    <n v="11.7231571153944"/>
    <n v="-1"/>
    <n v="6.78930385965376"/>
    <n v="-1"/>
    <n v="8.0082344896887694"/>
    <n v="-1"/>
    <x v="8"/>
    <x v="1"/>
    <x v="0"/>
  </r>
  <r>
    <n v="5086"/>
    <n v="6640"/>
    <m/>
    <x v="2"/>
    <n v="9"/>
    <n v="693"/>
    <n v="-1"/>
    <n v="2772"/>
    <n v="-1"/>
    <n v="13.7830013016984"/>
    <n v="-1"/>
    <n v="149.22325797441999"/>
    <n v="-1"/>
    <n v="86.610170612716004"/>
    <n v="-1"/>
    <n v="1.2988150045224001"/>
    <n v="-1"/>
    <x v="8"/>
    <x v="2"/>
    <x v="0"/>
  </r>
  <r>
    <n v="5086"/>
    <n v="6641"/>
    <m/>
    <x v="2"/>
    <n v="9"/>
    <n v="81"/>
    <n v="-1"/>
    <n v="324"/>
    <n v="-1"/>
    <n v="33.633476693598901"/>
    <n v="-1"/>
    <n v="31.964318701192202"/>
    <n v="-1"/>
    <n v="18.7348632905104"/>
    <n v="-1"/>
    <n v="10.9821401027371"/>
    <n v="-1"/>
    <x v="8"/>
    <x v="3"/>
    <x v="0"/>
  </r>
  <r>
    <n v="5086"/>
    <n v="6642"/>
    <m/>
    <x v="2"/>
    <n v="9"/>
    <n v="534"/>
    <n v="-1"/>
    <n v="2136"/>
    <n v="-1"/>
    <n v="37.255205615486197"/>
    <n v="-1"/>
    <n v="48.5179093378106"/>
    <n v="-1"/>
    <n v="28.125898938381098"/>
    <n v="-1"/>
    <n v="1.6877243872536301"/>
    <n v="-1"/>
    <x v="8"/>
    <x v="4"/>
    <x v="0"/>
  </r>
  <r>
    <n v="5086"/>
    <n v="6644"/>
    <m/>
    <x v="2"/>
    <n v="9"/>
    <n v="946"/>
    <n v="-1"/>
    <n v="3784"/>
    <n v="-1"/>
    <n v="31.409418524405599"/>
    <n v="-1"/>
    <n v="99.498561271470294"/>
    <n v="-1"/>
    <n v="57.633269098588201"/>
    <n v="-1"/>
    <n v="0.95101716132279002"/>
    <n v="-1"/>
    <x v="8"/>
    <x v="19"/>
    <x v="0"/>
  </r>
  <r>
    <n v="5086"/>
    <n v="6645"/>
    <m/>
    <x v="2"/>
    <n v="9"/>
    <n v="605"/>
    <n v="-1"/>
    <n v="2420"/>
    <n v="-1"/>
    <n v="53.169887106071798"/>
    <n v="-1"/>
    <n v="42.294168392750898"/>
    <n v="-1"/>
    <n v="24.535847242647399"/>
    <n v="-1"/>
    <n v="1.4771102241241101"/>
    <n v="-1"/>
    <x v="8"/>
    <x v="21"/>
    <x v="0"/>
  </r>
  <r>
    <n v="5086"/>
    <n v="6646"/>
    <m/>
    <x v="2"/>
    <n v="9"/>
    <n v="664"/>
    <n v="-1"/>
    <n v="2656"/>
    <n v="-1"/>
    <n v="44.616399799096598"/>
    <n v="-1"/>
    <n v="55.4734505761813"/>
    <n v="-1"/>
    <n v="32.091671300260998"/>
    <n v="-1"/>
    <n v="1.3564893868590899"/>
    <n v="-1"/>
    <x v="8"/>
    <x v="18"/>
    <x v="0"/>
  </r>
  <r>
    <n v="5086"/>
    <n v="6647"/>
    <m/>
    <x v="2"/>
    <n v="9"/>
    <n v="293"/>
    <n v="-1"/>
    <n v="1172"/>
    <n v="-1"/>
    <n v="54.967612079229099"/>
    <n v="-1"/>
    <n v="21.229296429463702"/>
    <n v="-1"/>
    <n v="12.3291677838283"/>
    <n v="-1"/>
    <n v="3.0674096232215402"/>
    <n v="-1"/>
    <x v="8"/>
    <x v="17"/>
    <x v="0"/>
  </r>
  <r>
    <n v="5086"/>
    <n v="6760"/>
    <m/>
    <x v="2"/>
    <n v="9"/>
    <n v="537"/>
    <n v="-1"/>
    <n v="2148"/>
    <n v="-1"/>
    <n v="12.9112320874376"/>
    <n v="-1"/>
    <n v="139.14283454380899"/>
    <n v="-1"/>
    <n v="80.814930792013001"/>
    <n v="-1"/>
    <n v="1.67800993554744"/>
    <n v="-1"/>
    <x v="8"/>
    <x v="16"/>
    <x v="0"/>
  </r>
  <r>
    <n v="5086"/>
    <n v="6761"/>
    <m/>
    <x v="2"/>
    <n v="9"/>
    <n v="1551"/>
    <n v="-1"/>
    <n v="6204"/>
    <n v="-1"/>
    <n v="32.730132454753097"/>
    <n v="-1"/>
    <n v="156.96831711861"/>
    <n v="-1"/>
    <n v="90.984074004669907"/>
    <n v="-1"/>
    <n v="0.58170107127096804"/>
    <n v="-1"/>
    <x v="8"/>
    <x v="20"/>
    <x v="0"/>
  </r>
  <r>
    <n v="5086"/>
    <n v="6762"/>
    <m/>
    <x v="2"/>
    <n v="9"/>
    <n v="113"/>
    <n v="-1"/>
    <n v="452"/>
    <n v="-1"/>
    <n v="38.970031480478298"/>
    <n v="-1"/>
    <n v="11.7231571153944"/>
    <n v="-1"/>
    <n v="6.78930385965376"/>
    <n v="-1"/>
    <n v="8.0082344896887694"/>
    <n v="-1"/>
    <x v="8"/>
    <x v="6"/>
    <x v="0"/>
  </r>
  <r>
    <n v="5086"/>
    <n v="6763"/>
    <m/>
    <x v="2"/>
    <n v="9"/>
    <n v="538"/>
    <n v="-1"/>
    <n v="2152"/>
    <n v="-1"/>
    <n v="37.088073368400003"/>
    <n v="-1"/>
    <n v="46.582464294038999"/>
    <n v="-1"/>
    <n v="27.022733619900301"/>
    <n v="-1"/>
    <n v="1.63949928639475"/>
    <n v="-1"/>
    <x v="8"/>
    <x v="7"/>
    <x v="0"/>
  </r>
  <r>
    <n v="5086"/>
    <n v="6764"/>
    <m/>
    <x v="2"/>
    <n v="9"/>
    <n v="78"/>
    <n v="-1"/>
    <n v="312"/>
    <n v="-1"/>
    <n v="38.825027309428101"/>
    <n v="-1"/>
    <n v="7.6523336510308697"/>
    <n v="-1"/>
    <n v="4.4554044005294102"/>
    <n v="-1"/>
    <n v="11.497381728278601"/>
    <n v="-1"/>
    <x v="8"/>
    <x v="8"/>
    <x v="0"/>
  </r>
  <r>
    <n v="5086"/>
    <n v="6765"/>
    <m/>
    <x v="2"/>
    <n v="9"/>
    <n v="58"/>
    <n v="-1"/>
    <n v="232"/>
    <n v="-1"/>
    <n v="26.202445673939099"/>
    <n v="-1"/>
    <n v="45.146663895490299"/>
    <n v="-1"/>
    <n v="26.2480594141864"/>
    <n v="-1"/>
    <n v="15.247192510248301"/>
    <n v="-1"/>
    <x v="8"/>
    <x v="9"/>
    <x v="0"/>
  </r>
  <r>
    <n v="5086"/>
    <n v="6767"/>
    <m/>
    <x v="2"/>
    <n v="9"/>
    <n v="80"/>
    <n v="-1"/>
    <n v="320"/>
    <n v="-1"/>
    <n v="45.545576099560002"/>
    <n v="-1"/>
    <n v="6.7243182624429902"/>
    <n v="-1"/>
    <n v="3.9390762697918298"/>
    <n v="-1"/>
    <n v="10.1446150139795"/>
    <n v="-1"/>
    <x v="8"/>
    <x v="10"/>
    <x v="0"/>
  </r>
  <r>
    <n v="5086"/>
    <n v="6768"/>
    <m/>
    <x v="2"/>
    <n v="9"/>
    <n v="207"/>
    <n v="-1"/>
    <n v="828"/>
    <n v="-1"/>
    <n v="35.733566167667703"/>
    <n v="-1"/>
    <n v="27.6929728970327"/>
    <n v="-1"/>
    <n v="16.051047591607201"/>
    <n v="-1"/>
    <n v="4.1866299851253901"/>
    <n v="-1"/>
    <x v="8"/>
    <x v="11"/>
    <x v="0"/>
  </r>
  <r>
    <n v="5086"/>
    <n v="6770"/>
    <m/>
    <x v="2"/>
    <n v="9"/>
    <n v="288"/>
    <n v="-1"/>
    <n v="1152"/>
    <n v="-1"/>
    <n v="4.44316231907138"/>
    <n v="-1"/>
    <n v="164.66639389196601"/>
    <n v="-1"/>
    <n v="95.610151346470104"/>
    <n v="-1"/>
    <n v="3.1230203509190302"/>
    <n v="-1"/>
    <x v="8"/>
    <x v="15"/>
    <x v="0"/>
  </r>
  <r>
    <n v="5086"/>
    <n v="6775"/>
    <m/>
    <x v="2"/>
    <n v="9"/>
    <n v="121"/>
    <n v="-1"/>
    <n v="484"/>
    <n v="-1"/>
    <n v="38.9560542071521"/>
    <n v="-1"/>
    <n v="12.557074508311301"/>
    <n v="-1"/>
    <n v="7.3637632221971101"/>
    <n v="-1"/>
    <n v="7.4415512736332801"/>
    <n v="-1"/>
    <x v="8"/>
    <x v="12"/>
    <x v="0"/>
  </r>
  <r>
    <n v="5086"/>
    <n v="6776"/>
    <m/>
    <x v="2"/>
    <n v="9"/>
    <n v="78"/>
    <n v="-1"/>
    <n v="312"/>
    <n v="-1"/>
    <n v="39.011084815727401"/>
    <n v="-1"/>
    <n v="7.69757518724579"/>
    <n v="-1"/>
    <n v="4.48174529844772"/>
    <n v="-1"/>
    <n v="11.496792591474099"/>
    <n v="-1"/>
    <x v="8"/>
    <x v="13"/>
    <x v="0"/>
  </r>
  <r>
    <n v="5086"/>
    <n v="6777"/>
    <m/>
    <x v="2"/>
    <n v="9"/>
    <n v="219"/>
    <n v="-1"/>
    <n v="876"/>
    <n v="-1"/>
    <n v="36.940454010859398"/>
    <n v="-1"/>
    <n v="22.997337551914299"/>
    <n v="-1"/>
    <n v="13.334181092123099"/>
    <n v="-1"/>
    <n v="4.0650994381693604"/>
    <n v="-1"/>
    <x v="8"/>
    <x v="14"/>
    <x v="0"/>
  </r>
  <r>
    <n v="5086"/>
    <n v="2959"/>
    <m/>
    <x v="2"/>
    <n v="10"/>
    <n v="208"/>
    <n v="-1"/>
    <n v="832"/>
    <n v="-1"/>
    <n v="47.065720523838202"/>
    <n v="-1"/>
    <n v="17.056616510899602"/>
    <n v="-1"/>
    <n v="14.4737651663458"/>
    <n v="-1"/>
    <n v="4.3401149369154304"/>
    <n v="-1"/>
    <x v="9"/>
    <x v="0"/>
    <x v="0"/>
  </r>
  <r>
    <n v="5086"/>
    <n v="3659"/>
    <m/>
    <x v="2"/>
    <n v="10"/>
    <n v="498"/>
    <n v="-1"/>
    <n v="1992"/>
    <n v="-1"/>
    <n v="37.883834246532999"/>
    <n v="-1"/>
    <n v="40.728097798262603"/>
    <n v="-1"/>
    <n v="34.655450990630698"/>
    <n v="-1"/>
    <n v="1.8012115277266501"/>
    <n v="-1"/>
    <x v="9"/>
    <x v="0"/>
    <x v="0"/>
  </r>
  <r>
    <n v="5086"/>
    <n v="3660"/>
    <m/>
    <x v="2"/>
    <n v="10"/>
    <n v="1489"/>
    <n v="-1"/>
    <n v="5956"/>
    <n v="-1"/>
    <n v="31.753372557014998"/>
    <n v="-1"/>
    <n v="115.346635393808"/>
    <n v="-1"/>
    <n v="98.218312663654203"/>
    <n v="-1"/>
    <n v="0.60462258634522004"/>
    <n v="-1"/>
    <x v="9"/>
    <x v="0"/>
    <x v="0"/>
  </r>
  <r>
    <n v="5086"/>
    <n v="4524"/>
    <m/>
    <x v="2"/>
    <n v="10"/>
    <n v="405"/>
    <n v="-1"/>
    <n v="1620"/>
    <n v="-1"/>
    <n v="27.244559602144701"/>
    <n v="-1"/>
    <n v="83.384473458375197"/>
    <n v="-1"/>
    <n v="70.956836649309096"/>
    <n v="-1"/>
    <n v="2.1561904879748401"/>
    <n v="-1"/>
    <x v="9"/>
    <x v="0"/>
    <x v="0"/>
  </r>
  <r>
    <n v="5086"/>
    <n v="4949"/>
    <m/>
    <x v="2"/>
    <n v="10"/>
    <n v="258"/>
    <n v="-1"/>
    <n v="1032"/>
    <n v="-1"/>
    <n v="7.7377086202695304"/>
    <n v="-1"/>
    <n v="95.658703597361495"/>
    <n v="-1"/>
    <n v="81.259173408004301"/>
    <n v="-1"/>
    <n v="3.4852893973499901"/>
    <n v="-1"/>
    <x v="9"/>
    <x v="0"/>
    <x v="0"/>
  </r>
  <r>
    <n v="5086"/>
    <n v="4950"/>
    <m/>
    <x v="2"/>
    <n v="10"/>
    <n v="1484"/>
    <n v="-1"/>
    <n v="5936"/>
    <n v="-1"/>
    <n v="30.8969019006068"/>
    <n v="-1"/>
    <n v="114.38286438489099"/>
    <n v="-1"/>
    <n v="97.419421530801202"/>
    <n v="-1"/>
    <n v="0.606154745037635"/>
    <n v="-1"/>
    <x v="9"/>
    <x v="0"/>
    <x v="0"/>
  </r>
  <r>
    <n v="5086"/>
    <n v="4951"/>
    <m/>
    <x v="2"/>
    <n v="10"/>
    <n v="1489"/>
    <n v="-1"/>
    <n v="5956"/>
    <n v="-1"/>
    <n v="30.136824529557"/>
    <n v="-1"/>
    <n v="114.121365546647"/>
    <n v="-1"/>
    <n v="97.138500705196904"/>
    <n v="-1"/>
    <n v="0.60418886381667902"/>
    <n v="-1"/>
    <x v="9"/>
    <x v="0"/>
    <x v="0"/>
  </r>
  <r>
    <n v="5086"/>
    <n v="4953"/>
    <m/>
    <x v="2"/>
    <n v="10"/>
    <n v="220"/>
    <n v="-1"/>
    <n v="880"/>
    <n v="-1"/>
    <n v="36.577913000867099"/>
    <n v="-1"/>
    <n v="21.471894067501601"/>
    <n v="-1"/>
    <n v="18.336805831516799"/>
    <n v="-1"/>
    <n v="4.0220013333412004"/>
    <n v="-1"/>
    <x v="9"/>
    <x v="0"/>
    <x v="0"/>
  </r>
  <r>
    <n v="5086"/>
    <n v="4954"/>
    <m/>
    <x v="2"/>
    <n v="10"/>
    <n v="80"/>
    <n v="-1"/>
    <n v="320"/>
    <n v="-1"/>
    <n v="45.185685110822497"/>
    <n v="-1"/>
    <n v="6.6636792682482797"/>
    <n v="-1"/>
    <n v="6.2876697779762196"/>
    <n v="-1"/>
    <n v="10.072369696557001"/>
    <n v="-1"/>
    <x v="9"/>
    <x v="0"/>
    <x v="0"/>
  </r>
  <r>
    <n v="5086"/>
    <n v="6357"/>
    <m/>
    <x v="2"/>
    <n v="10"/>
    <n v="190"/>
    <n v="-1"/>
    <n v="760"/>
    <n v="-1"/>
    <n v="44.384038153815503"/>
    <n v="-1"/>
    <n v="15.262338310549101"/>
    <n v="-1"/>
    <n v="12.9858593680406"/>
    <n v="-1"/>
    <n v="4.6478617434865299"/>
    <n v="-1"/>
    <x v="9"/>
    <x v="0"/>
    <x v="0"/>
  </r>
  <r>
    <n v="5086"/>
    <n v="6368"/>
    <m/>
    <x v="2"/>
    <n v="10"/>
    <n v="514"/>
    <n v="-1"/>
    <n v="2056"/>
    <n v="-1"/>
    <n v="32.903952892302797"/>
    <n v="-1"/>
    <n v="50.685578156407999"/>
    <n v="-1"/>
    <n v="43.132797649849998"/>
    <n v="-1"/>
    <n v="1.73845890414172"/>
    <n v="-1"/>
    <x v="9"/>
    <x v="0"/>
    <x v="0"/>
  </r>
  <r>
    <n v="5086"/>
    <n v="6639"/>
    <m/>
    <x v="2"/>
    <n v="10"/>
    <n v="118"/>
    <n v="-1"/>
    <n v="472"/>
    <n v="-1"/>
    <n v="39.060108819711097"/>
    <n v="-1"/>
    <n v="12.1653132924394"/>
    <n v="-1"/>
    <n v="7.0284335391241601"/>
    <n v="-1"/>
    <n v="7.4686965852472396"/>
    <n v="-1"/>
    <x v="9"/>
    <x v="1"/>
    <x v="0"/>
  </r>
  <r>
    <n v="5086"/>
    <n v="6640"/>
    <m/>
    <x v="2"/>
    <n v="10"/>
    <n v="686"/>
    <n v="-1"/>
    <n v="2744"/>
    <n v="-1"/>
    <n v="13.4423503210429"/>
    <n v="-1"/>
    <n v="151.154113969142"/>
    <n v="-1"/>
    <n v="87.830882428968195"/>
    <n v="-1"/>
    <n v="1.3089663455840701"/>
    <n v="-1"/>
    <x v="9"/>
    <x v="2"/>
    <x v="0"/>
  </r>
  <r>
    <n v="5086"/>
    <n v="6641"/>
    <m/>
    <x v="2"/>
    <n v="10"/>
    <n v="80"/>
    <n v="-1"/>
    <n v="320"/>
    <n v="-1"/>
    <n v="29.960341718724301"/>
    <n v="-1"/>
    <n v="36.184356677503899"/>
    <n v="-1"/>
    <n v="21.062027084255998"/>
    <n v="-1"/>
    <n v="10.061639541926899"/>
    <n v="-1"/>
    <x v="9"/>
    <x v="3"/>
    <x v="0"/>
  </r>
  <r>
    <n v="5086"/>
    <n v="6642"/>
    <m/>
    <x v="2"/>
    <n v="10"/>
    <n v="515"/>
    <n v="-1"/>
    <n v="2060"/>
    <n v="-1"/>
    <n v="37.074594405500399"/>
    <n v="-1"/>
    <n v="46.512248511571897"/>
    <n v="-1"/>
    <n v="27.018228002211998"/>
    <n v="-1"/>
    <n v="1.7487381266393101"/>
    <n v="-1"/>
    <x v="9"/>
    <x v="4"/>
    <x v="0"/>
  </r>
  <r>
    <n v="5086"/>
    <n v="6644"/>
    <m/>
    <x v="2"/>
    <n v="10"/>
    <n v="942"/>
    <n v="-1"/>
    <n v="3768"/>
    <n v="-1"/>
    <n v="31.308899511760899"/>
    <n v="-1"/>
    <n v="102.718641382915"/>
    <n v="-1"/>
    <n v="59.649467962771801"/>
    <n v="-1"/>
    <n v="0.95552427077838098"/>
    <n v="-1"/>
    <x v="9"/>
    <x v="19"/>
    <x v="0"/>
  </r>
  <r>
    <n v="5086"/>
    <n v="6645"/>
    <m/>
    <x v="2"/>
    <n v="10"/>
    <n v="555"/>
    <n v="-1"/>
    <n v="2220"/>
    <n v="-1"/>
    <n v="54.114231336333603"/>
    <n v="-1"/>
    <n v="37.685745304825197"/>
    <n v="-1"/>
    <n v="21.960271979866501"/>
    <n v="-1"/>
    <n v="1.6178162548394399"/>
    <n v="-1"/>
    <x v="9"/>
    <x v="21"/>
    <x v="0"/>
  </r>
  <r>
    <n v="5086"/>
    <n v="6646"/>
    <m/>
    <x v="2"/>
    <n v="10"/>
    <n v="651"/>
    <n v="-1"/>
    <n v="2604"/>
    <n v="-1"/>
    <n v="44.863678508588002"/>
    <n v="-1"/>
    <n v="54.6236085663407"/>
    <n v="-1"/>
    <n v="31.676140289407801"/>
    <n v="-1"/>
    <n v="1.3794331191661799"/>
    <n v="-1"/>
    <x v="9"/>
    <x v="18"/>
    <x v="0"/>
  </r>
  <r>
    <n v="5086"/>
    <n v="6647"/>
    <m/>
    <x v="2"/>
    <n v="10"/>
    <n v="285"/>
    <n v="-1"/>
    <n v="1140"/>
    <n v="-1"/>
    <n v="55.0144271564455"/>
    <n v="-1"/>
    <n v="20.509739592915899"/>
    <n v="-1"/>
    <n v="11.928508019097301"/>
    <n v="-1"/>
    <n v="3.1156895679061298"/>
    <n v="-1"/>
    <x v="9"/>
    <x v="17"/>
    <x v="0"/>
  </r>
  <r>
    <n v="5086"/>
    <n v="6760"/>
    <m/>
    <x v="2"/>
    <n v="10"/>
    <n v="503"/>
    <n v="-1"/>
    <n v="2012"/>
    <n v="-1"/>
    <n v="11.260883322561799"/>
    <n v="-1"/>
    <n v="143.96013574884199"/>
    <n v="-1"/>
    <n v="83.378470307395503"/>
    <n v="-1"/>
    <n v="1.7864893926151599"/>
    <n v="-1"/>
    <x v="9"/>
    <x v="16"/>
    <x v="0"/>
  </r>
  <r>
    <n v="5086"/>
    <n v="6761"/>
    <m/>
    <x v="2"/>
    <n v="10"/>
    <n v="1493"/>
    <n v="-1"/>
    <n v="5972"/>
    <n v="-1"/>
    <n v="32.192331041788698"/>
    <n v="-1"/>
    <n v="155.433851148146"/>
    <n v="-1"/>
    <n v="90.380370057255107"/>
    <n v="-1"/>
    <n v="0.60443786863901305"/>
    <n v="-1"/>
    <x v="9"/>
    <x v="20"/>
    <x v="0"/>
  </r>
  <r>
    <n v="5086"/>
    <n v="6762"/>
    <m/>
    <x v="2"/>
    <n v="10"/>
    <n v="118"/>
    <n v="-1"/>
    <n v="472"/>
    <n v="-1"/>
    <n v="39.060108819711097"/>
    <n v="-1"/>
    <n v="12.1653132924394"/>
    <n v="-1"/>
    <n v="7.0284335391241601"/>
    <n v="-1"/>
    <n v="7.4686965852472396"/>
    <n v="-1"/>
    <x v="9"/>
    <x v="6"/>
    <x v="0"/>
  </r>
  <r>
    <n v="5086"/>
    <n v="6763"/>
    <m/>
    <x v="2"/>
    <n v="10"/>
    <n v="512"/>
    <n v="-1"/>
    <n v="2048"/>
    <n v="-1"/>
    <n v="37.147037143405399"/>
    <n v="-1"/>
    <n v="45.565276359391198"/>
    <n v="-1"/>
    <n v="26.472244536287601"/>
    <n v="-1"/>
    <n v="1.72480943858045"/>
    <n v="-1"/>
    <x v="9"/>
    <x v="7"/>
    <x v="0"/>
  </r>
  <r>
    <n v="5086"/>
    <n v="6764"/>
    <m/>
    <x v="2"/>
    <n v="10"/>
    <n v="95"/>
    <n v="-1"/>
    <n v="380"/>
    <n v="-1"/>
    <n v="38.411646173806403"/>
    <n v="-1"/>
    <n v="9.5626667012752602"/>
    <n v="-1"/>
    <n v="5.53253853218001"/>
    <n v="-1"/>
    <n v="9.0485819363280893"/>
    <n v="-1"/>
    <x v="9"/>
    <x v="8"/>
    <x v="0"/>
  </r>
  <r>
    <n v="5086"/>
    <n v="6765"/>
    <m/>
    <x v="2"/>
    <n v="10"/>
    <n v="59"/>
    <n v="-1"/>
    <n v="236"/>
    <n v="-1"/>
    <n v="25.127682512743501"/>
    <n v="-1"/>
    <n v="61.969769106686201"/>
    <n v="-1"/>
    <n v="36.040778689330701"/>
    <n v="-1"/>
    <n v="15.2003920241643"/>
    <n v="-1"/>
    <x v="9"/>
    <x v="9"/>
    <x v="0"/>
  </r>
  <r>
    <n v="5086"/>
    <n v="6767"/>
    <m/>
    <x v="2"/>
    <n v="10"/>
    <n v="89"/>
    <n v="-1"/>
    <n v="356"/>
    <n v="-1"/>
    <n v="46.529949693041402"/>
    <n v="-1"/>
    <n v="7.19237931826662"/>
    <n v="-1"/>
    <n v="4.1783991490364398"/>
    <n v="-1"/>
    <n v="10.0003539185763"/>
    <n v="-1"/>
    <x v="9"/>
    <x v="10"/>
    <x v="0"/>
  </r>
  <r>
    <n v="5086"/>
    <n v="6768"/>
    <m/>
    <x v="2"/>
    <n v="10"/>
    <n v="220"/>
    <n v="-1"/>
    <n v="880"/>
    <n v="-1"/>
    <n v="34.672360250620002"/>
    <n v="-1"/>
    <n v="29.473992100826599"/>
    <n v="-1"/>
    <n v="17.2125482416272"/>
    <n v="-1"/>
    <n v="4.0174879264442902"/>
    <n v="-1"/>
    <x v="9"/>
    <x v="11"/>
    <x v="0"/>
  </r>
  <r>
    <n v="5086"/>
    <n v="6770"/>
    <m/>
    <x v="2"/>
    <n v="10"/>
    <n v="268"/>
    <n v="-1"/>
    <n v="1072"/>
    <n v="-1"/>
    <n v="6.0200921098722002"/>
    <n v="-1"/>
    <n v="143.24346375434001"/>
    <n v="-1"/>
    <n v="82.9715795057881"/>
    <n v="-1"/>
    <n v="3.3459397329854799"/>
    <n v="-1"/>
    <x v="9"/>
    <x v="15"/>
    <x v="0"/>
  </r>
  <r>
    <n v="5086"/>
    <n v="6775"/>
    <m/>
    <x v="2"/>
    <n v="10"/>
    <n v="134"/>
    <n v="-1"/>
    <n v="536"/>
    <n v="-1"/>
    <n v="38.210394750646003"/>
    <n v="-1"/>
    <n v="14.278523941413701"/>
    <n v="-1"/>
    <n v="8.2666948733853207"/>
    <n v="-1"/>
    <n v="6.7229283664657897"/>
    <n v="-1"/>
    <x v="9"/>
    <x v="12"/>
    <x v="0"/>
  </r>
  <r>
    <n v="5086"/>
    <n v="6776"/>
    <m/>
    <x v="2"/>
    <n v="10"/>
    <n v="95"/>
    <n v="-1"/>
    <n v="380"/>
    <n v="-1"/>
    <n v="38.557187976503101"/>
    <n v="-1"/>
    <n v="9.6923846642012101"/>
    <n v="-1"/>
    <n v="5.6075876424985802"/>
    <n v="-1"/>
    <n v="9.0493346930236491"/>
    <n v="-1"/>
    <x v="9"/>
    <x v="13"/>
    <x v="0"/>
  </r>
  <r>
    <n v="5086"/>
    <n v="6777"/>
    <m/>
    <x v="2"/>
    <n v="10"/>
    <n v="214"/>
    <n v="-1"/>
    <n v="856"/>
    <n v="-1"/>
    <n v="37.525278677510997"/>
    <n v="-1"/>
    <n v="20.859482008312401"/>
    <n v="-1"/>
    <n v="12.190055730263699"/>
    <n v="-1"/>
    <n v="3.9074870936516"/>
    <n v="-1"/>
    <x v="9"/>
    <x v="14"/>
    <x v="0"/>
  </r>
  <r>
    <n v="5086"/>
    <n v="2959"/>
    <m/>
    <x v="2"/>
    <n v="11"/>
    <n v="214"/>
    <n v="-1"/>
    <n v="856"/>
    <n v="-1"/>
    <n v="46.466486017986"/>
    <n v="-1"/>
    <n v="18.016456157013899"/>
    <n v="-1"/>
    <n v="15.290916271237901"/>
    <n v="-1"/>
    <n v="4.2171643454618399"/>
    <n v="-1"/>
    <x v="10"/>
    <x v="0"/>
    <x v="0"/>
  </r>
  <r>
    <n v="5086"/>
    <n v="3659"/>
    <m/>
    <x v="2"/>
    <n v="11"/>
    <n v="480"/>
    <n v="-1"/>
    <n v="1920"/>
    <n v="-1"/>
    <n v="36.922010165498399"/>
    <n v="-1"/>
    <n v="39.048650367407099"/>
    <n v="-1"/>
    <n v="33.153049665825499"/>
    <n v="-1"/>
    <n v="1.8622545616739601"/>
    <n v="-1"/>
    <x v="10"/>
    <x v="0"/>
    <x v="0"/>
  </r>
  <r>
    <n v="5086"/>
    <n v="3660"/>
    <m/>
    <x v="2"/>
    <n v="11"/>
    <n v="1493"/>
    <n v="-1"/>
    <n v="5972"/>
    <n v="-1"/>
    <n v="31.9353490916745"/>
    <n v="-1"/>
    <n v="116.49058905287799"/>
    <n v="-1"/>
    <n v="98.927767641979401"/>
    <n v="-1"/>
    <n v="0.60308073055270295"/>
    <n v="-1"/>
    <x v="10"/>
    <x v="0"/>
    <x v="0"/>
  </r>
  <r>
    <n v="5086"/>
    <n v="4524"/>
    <m/>
    <x v="2"/>
    <n v="11"/>
    <n v="377"/>
    <n v="-1"/>
    <n v="1508"/>
    <n v="-1"/>
    <n v="26.821969142749701"/>
    <n v="-1"/>
    <n v="80.694478738283493"/>
    <n v="-1"/>
    <n v="68.5006183324885"/>
    <n v="-1"/>
    <n v="2.33377913063164"/>
    <n v="-1"/>
    <x v="10"/>
    <x v="0"/>
    <x v="0"/>
  </r>
  <r>
    <n v="5086"/>
    <n v="4949"/>
    <m/>
    <x v="2"/>
    <n v="11"/>
    <n v="300"/>
    <n v="-1"/>
    <n v="1200"/>
    <n v="-1"/>
    <n v="7.6107496239198902"/>
    <n v="-1"/>
    <n v="107.16128686611999"/>
    <n v="-1"/>
    <n v="91.141575754458003"/>
    <n v="-1"/>
    <n v="3.0088604009148701"/>
    <n v="-1"/>
    <x v="10"/>
    <x v="0"/>
    <x v="0"/>
  </r>
  <r>
    <n v="5086"/>
    <n v="4950"/>
    <m/>
    <x v="2"/>
    <n v="11"/>
    <n v="1490"/>
    <n v="-1"/>
    <n v="5960"/>
    <n v="-1"/>
    <n v="30.721909058277699"/>
    <n v="-1"/>
    <n v="115.79377386975101"/>
    <n v="-1"/>
    <n v="98.342234192769595"/>
    <n v="-1"/>
    <n v="0.60377650464552601"/>
    <n v="-1"/>
    <x v="10"/>
    <x v="0"/>
    <x v="0"/>
  </r>
  <r>
    <n v="5086"/>
    <n v="4951"/>
    <m/>
    <x v="2"/>
    <n v="11"/>
    <n v="1494"/>
    <n v="-1"/>
    <n v="5976"/>
    <n v="-1"/>
    <n v="30.514550724414999"/>
    <n v="-1"/>
    <n v="114.096179885368"/>
    <n v="-1"/>
    <n v="96.910759005535198"/>
    <n v="-1"/>
    <n v="0.60182876632868998"/>
    <n v="-1"/>
    <x v="10"/>
    <x v="0"/>
    <x v="0"/>
  </r>
  <r>
    <n v="5086"/>
    <n v="4953"/>
    <m/>
    <x v="2"/>
    <n v="11"/>
    <n v="183"/>
    <n v="-1"/>
    <n v="732"/>
    <n v="-1"/>
    <n v="36.898086943174"/>
    <n v="-1"/>
    <n v="17.637166752247801"/>
    <n v="-1"/>
    <n v="15.029564161127601"/>
    <n v="-1"/>
    <n v="4.4087366440727802"/>
    <n v="-1"/>
    <x v="10"/>
    <x v="0"/>
    <x v="0"/>
  </r>
  <r>
    <n v="5086"/>
    <n v="4954"/>
    <m/>
    <x v="2"/>
    <n v="11"/>
    <n v="78"/>
    <n v="-1"/>
    <n v="312"/>
    <n v="-1"/>
    <n v="43.747615430067398"/>
    <n v="-1"/>
    <n v="6.7758958683286803"/>
    <n v="-1"/>
    <n v="6.3818251611258203"/>
    <n v="-1"/>
    <n v="11.670259903115999"/>
    <n v="-1"/>
    <x v="10"/>
    <x v="0"/>
    <x v="0"/>
  </r>
  <r>
    <n v="5086"/>
    <n v="6357"/>
    <m/>
    <x v="2"/>
    <n v="11"/>
    <n v="168"/>
    <n v="-1"/>
    <n v="672"/>
    <n v="-1"/>
    <n v="44.546634855811902"/>
    <n v="-1"/>
    <n v="14.286973350686599"/>
    <n v="-1"/>
    <n v="12.1162594630317"/>
    <n v="-1"/>
    <n v="5.21503495213104"/>
    <n v="-1"/>
    <x v="10"/>
    <x v="0"/>
    <x v="0"/>
  </r>
  <r>
    <n v="5086"/>
    <n v="6368"/>
    <m/>
    <x v="2"/>
    <n v="11"/>
    <n v="482"/>
    <n v="-1"/>
    <n v="1928"/>
    <n v="-1"/>
    <n v="32.948260603176301"/>
    <n v="-1"/>
    <n v="48.821683451093001"/>
    <n v="-1"/>
    <n v="41.437253575547899"/>
    <n v="-1"/>
    <n v="1.85167202084858"/>
    <n v="-1"/>
    <x v="10"/>
    <x v="0"/>
    <x v="0"/>
  </r>
  <r>
    <n v="5086"/>
    <n v="6639"/>
    <m/>
    <x v="2"/>
    <n v="11"/>
    <n v="129"/>
    <n v="-1"/>
    <n v="516"/>
    <n v="-1"/>
    <n v="38.686154246551702"/>
    <n v="-1"/>
    <n v="13.440275828031499"/>
    <n v="-1"/>
    <n v="7.7475723822621996"/>
    <n v="-1"/>
    <n v="6.9946216170122"/>
    <n v="-1"/>
    <x v="10"/>
    <x v="1"/>
    <x v="0"/>
  </r>
  <r>
    <n v="5086"/>
    <n v="6640"/>
    <m/>
    <x v="2"/>
    <n v="11"/>
    <n v="681"/>
    <n v="-1"/>
    <n v="2724"/>
    <n v="-1"/>
    <n v="12.6595208073684"/>
    <n v="-1"/>
    <n v="154.72848593153799"/>
    <n v="-1"/>
    <n v="89.523644667559097"/>
    <n v="-1"/>
    <n v="1.31895256418553"/>
    <n v="-1"/>
    <x v="10"/>
    <x v="2"/>
    <x v="0"/>
  </r>
  <r>
    <n v="5086"/>
    <n v="6641"/>
    <m/>
    <x v="2"/>
    <n v="11"/>
    <n v="69"/>
    <n v="-1"/>
    <n v="276"/>
    <n v="-1"/>
    <n v="32.0159642140109"/>
    <n v="-1"/>
    <n v="27.210961887621401"/>
    <n v="-1"/>
    <n v="15.7662198095255"/>
    <n v="-1"/>
    <n v="12.0605772564391"/>
    <n v="-1"/>
    <x v="10"/>
    <x v="3"/>
    <x v="0"/>
  </r>
  <r>
    <n v="5086"/>
    <n v="6642"/>
    <m/>
    <x v="2"/>
    <n v="11"/>
    <n v="484"/>
    <n v="-1"/>
    <n v="1936"/>
    <n v="-1"/>
    <n v="36.145808969784703"/>
    <n v="-1"/>
    <n v="44.4895762936548"/>
    <n v="-1"/>
    <n v="25.7670684171737"/>
    <n v="-1"/>
    <n v="1.86145160645494"/>
    <n v="-1"/>
    <x v="10"/>
    <x v="4"/>
    <x v="0"/>
  </r>
  <r>
    <n v="5086"/>
    <n v="6644"/>
    <m/>
    <x v="2"/>
    <n v="11"/>
    <n v="949"/>
    <n v="-1"/>
    <n v="3796"/>
    <n v="-1"/>
    <n v="31.237327053780099"/>
    <n v="-1"/>
    <n v="101.505283990518"/>
    <n v="-1"/>
    <n v="58.809733735687502"/>
    <n v="-1"/>
    <n v="0.94777119953867195"/>
    <n v="-1"/>
    <x v="10"/>
    <x v="19"/>
    <x v="0"/>
  </r>
  <r>
    <n v="5086"/>
    <n v="6645"/>
    <m/>
    <x v="2"/>
    <n v="11"/>
    <n v="548"/>
    <n v="-1"/>
    <n v="2192"/>
    <n v="-1"/>
    <n v="53.522018444998203"/>
    <n v="-1"/>
    <n v="37.992451297541997"/>
    <n v="-1"/>
    <n v="22.017694788589299"/>
    <n v="-1"/>
    <n v="1.6431811377810801"/>
    <n v="-1"/>
    <x v="10"/>
    <x v="21"/>
    <x v="0"/>
  </r>
  <r>
    <n v="5086"/>
    <n v="6646"/>
    <m/>
    <x v="2"/>
    <n v="11"/>
    <n v="659"/>
    <n v="-1"/>
    <n v="2636"/>
    <n v="-1"/>
    <n v="44.3538332251714"/>
    <n v="-1"/>
    <n v="55.711176244609298"/>
    <n v="-1"/>
    <n v="32.287708476543202"/>
    <n v="-1"/>
    <n v="1.36511897198017"/>
    <n v="-1"/>
    <x v="10"/>
    <x v="18"/>
    <x v="0"/>
  </r>
  <r>
    <n v="5086"/>
    <n v="6647"/>
    <m/>
    <x v="2"/>
    <n v="11"/>
    <n v="300"/>
    <n v="-1"/>
    <n v="1200"/>
    <n v="-1"/>
    <n v="54.642935965534697"/>
    <n v="-1"/>
    <n v="21.894638288652001"/>
    <n v="-1"/>
    <n v="12.684207676105499"/>
    <n v="-1"/>
    <n v="3.00352848624336"/>
    <n v="-1"/>
    <x v="10"/>
    <x v="17"/>
    <x v="0"/>
  </r>
  <r>
    <n v="5086"/>
    <n v="6760"/>
    <m/>
    <x v="2"/>
    <n v="11"/>
    <n v="474"/>
    <n v="-1"/>
    <n v="1896"/>
    <n v="-1"/>
    <n v="10.8549674224834"/>
    <n v="-1"/>
    <n v="139.31803928607499"/>
    <n v="-1"/>
    <n v="80.824753295384596"/>
    <n v="-1"/>
    <n v="1.89816140176848"/>
    <n v="-1"/>
    <x v="10"/>
    <x v="16"/>
    <x v="0"/>
  </r>
  <r>
    <n v="5086"/>
    <n v="6761"/>
    <m/>
    <x v="2"/>
    <n v="11"/>
    <n v="1491"/>
    <n v="-1"/>
    <n v="5964"/>
    <n v="-1"/>
    <n v="32.013721934830102"/>
    <n v="-1"/>
    <n v="159.250507140856"/>
    <n v="-1"/>
    <n v="92.246343363271293"/>
    <n v="-1"/>
    <n v="0.60533911789016404"/>
    <n v="-1"/>
    <x v="10"/>
    <x v="20"/>
    <x v="0"/>
  </r>
  <r>
    <n v="5086"/>
    <n v="6762"/>
    <m/>
    <x v="2"/>
    <n v="11"/>
    <n v="129"/>
    <n v="-1"/>
    <n v="516"/>
    <n v="-1"/>
    <n v="38.686154246551702"/>
    <n v="-1"/>
    <n v="13.440275828031499"/>
    <n v="-1"/>
    <n v="7.7475723822621996"/>
    <n v="-1"/>
    <n v="6.9946216170122"/>
    <n v="-1"/>
    <x v="10"/>
    <x v="6"/>
    <x v="0"/>
  </r>
  <r>
    <n v="5086"/>
    <n v="6763"/>
    <m/>
    <x v="2"/>
    <n v="11"/>
    <n v="467"/>
    <n v="-1"/>
    <n v="1868"/>
    <n v="-1"/>
    <n v="36.448934958536903"/>
    <n v="-1"/>
    <n v="42.207750101229401"/>
    <n v="-1"/>
    <n v="24.440969788803798"/>
    <n v="-1"/>
    <n v="1.8587090174213701"/>
    <n v="-1"/>
    <x v="10"/>
    <x v="7"/>
    <x v="0"/>
  </r>
  <r>
    <n v="5086"/>
    <n v="6764"/>
    <m/>
    <x v="2"/>
    <n v="11"/>
    <n v="101"/>
    <n v="-1"/>
    <n v="404"/>
    <n v="-1"/>
    <n v="38.790438052489002"/>
    <n v="-1"/>
    <n v="10.080896039142299"/>
    <n v="-1"/>
    <n v="5.8152524038901801"/>
    <n v="-1"/>
    <n v="8.5284212600681606"/>
    <n v="-1"/>
    <x v="10"/>
    <x v="8"/>
    <x v="0"/>
  </r>
  <r>
    <n v="5086"/>
    <n v="6765"/>
    <m/>
    <x v="2"/>
    <n v="11"/>
    <n v="71"/>
    <n v="-1"/>
    <n v="284"/>
    <n v="-1"/>
    <n v="23.4719155959265"/>
    <n v="-1"/>
    <n v="59.854801558296103"/>
    <n v="-1"/>
    <n v="34.581889145545397"/>
    <n v="-1"/>
    <n v="11.6273874508835"/>
    <n v="-1"/>
    <x v="10"/>
    <x v="9"/>
    <x v="0"/>
  </r>
  <r>
    <n v="5086"/>
    <n v="6767"/>
    <m/>
    <x v="2"/>
    <n v="11"/>
    <n v="70"/>
    <n v="-1"/>
    <n v="280"/>
    <n v="-1"/>
    <n v="44.751284612501401"/>
    <n v="-1"/>
    <n v="5.82927853338989"/>
    <n v="-1"/>
    <n v="3.3906761363080902"/>
    <n v="-1"/>
    <n v="12.740766162536699"/>
    <n v="-1"/>
    <x v="10"/>
    <x v="10"/>
    <x v="0"/>
  </r>
  <r>
    <n v="5086"/>
    <n v="6768"/>
    <m/>
    <x v="2"/>
    <n v="11"/>
    <n v="183"/>
    <n v="-1"/>
    <n v="732"/>
    <n v="-1"/>
    <n v="35.803567882390801"/>
    <n v="-1"/>
    <n v="21.541064866232901"/>
    <n v="-1"/>
    <n v="12.540195048609601"/>
    <n v="-1"/>
    <n v="4.4067114329177501"/>
    <n v="-1"/>
    <x v="10"/>
    <x v="11"/>
    <x v="0"/>
  </r>
  <r>
    <n v="5086"/>
    <n v="6770"/>
    <m/>
    <x v="2"/>
    <n v="11"/>
    <n v="314"/>
    <n v="-1"/>
    <n v="1256"/>
    <n v="-1"/>
    <n v="5.4396578476278004"/>
    <n v="-1"/>
    <n v="163.42211642034999"/>
    <n v="-1"/>
    <n v="94.878770437972506"/>
    <n v="-1"/>
    <n v="2.8604925017824199"/>
    <n v="-1"/>
    <x v="10"/>
    <x v="15"/>
    <x v="0"/>
  </r>
  <r>
    <n v="5086"/>
    <n v="6775"/>
    <m/>
    <x v="2"/>
    <n v="11"/>
    <n v="118"/>
    <n v="-1"/>
    <n v="472"/>
    <n v="-1"/>
    <n v="39.186412569088397"/>
    <n v="-1"/>
    <n v="12.208709752906501"/>
    <n v="-1"/>
    <n v="7.0457711011186896"/>
    <n v="-1"/>
    <n v="7.4726420819620198"/>
    <n v="-1"/>
    <x v="10"/>
    <x v="12"/>
    <x v="0"/>
  </r>
  <r>
    <n v="5086"/>
    <n v="6776"/>
    <m/>
    <x v="2"/>
    <n v="11"/>
    <n v="101"/>
    <n v="-1"/>
    <n v="404"/>
    <n v="-1"/>
    <n v="38.831837351073801"/>
    <n v="-1"/>
    <n v="9.9680280025665908"/>
    <n v="-1"/>
    <n v="5.7501434970558298"/>
    <n v="-1"/>
    <n v="8.5259087416681396"/>
    <n v="-1"/>
    <x v="10"/>
    <x v="13"/>
    <x v="0"/>
  </r>
  <r>
    <n v="5086"/>
    <n v="6777"/>
    <m/>
    <x v="2"/>
    <n v="11"/>
    <n v="184"/>
    <n v="-1"/>
    <n v="736"/>
    <n v="-1"/>
    <n v="36.259521411176202"/>
    <n v="-1"/>
    <n v="19.099641629108099"/>
    <n v="-1"/>
    <n v="11.1054421806909"/>
    <n v="-1"/>
    <n v="4.7999478937648998"/>
    <n v="-1"/>
    <x v="10"/>
    <x v="14"/>
    <x v="0"/>
  </r>
  <r>
    <n v="5086"/>
    <n v="2959"/>
    <m/>
    <x v="2"/>
    <n v="12"/>
    <n v="240"/>
    <n v="-1"/>
    <n v="960"/>
    <n v="-1"/>
    <n v="46.514163504331897"/>
    <n v="-1"/>
    <n v="19.500317350847901"/>
    <n v="-1"/>
    <n v="16.591552470864801"/>
    <n v="-1"/>
    <n v="3.7500148351990998"/>
    <n v="-1"/>
    <x v="11"/>
    <x v="0"/>
    <x v="0"/>
  </r>
  <r>
    <n v="5086"/>
    <n v="3659"/>
    <m/>
    <x v="2"/>
    <n v="12"/>
    <n v="550"/>
    <n v="-1"/>
    <n v="2200"/>
    <n v="-1"/>
    <n v="37.524639280064299"/>
    <n v="-1"/>
    <n v="44.721286943713899"/>
    <n v="-1"/>
    <n v="38.1338315986902"/>
    <n v="-1"/>
    <n v="1.6331511172369899"/>
    <n v="-1"/>
    <x v="11"/>
    <x v="0"/>
    <x v="0"/>
  </r>
  <r>
    <n v="5086"/>
    <n v="3660"/>
    <m/>
    <x v="2"/>
    <n v="12"/>
    <n v="1454"/>
    <n v="-1"/>
    <n v="5816"/>
    <n v="-1"/>
    <n v="30.453812022898401"/>
    <n v="-1"/>
    <n v="116.94515063218201"/>
    <n v="-1"/>
    <n v="99.397088669736704"/>
    <n v="-1"/>
    <n v="0.61870946829076201"/>
    <n v="-1"/>
    <x v="11"/>
    <x v="0"/>
    <x v="0"/>
  </r>
  <r>
    <n v="5086"/>
    <n v="4524"/>
    <m/>
    <x v="2"/>
    <n v="12"/>
    <n v="442"/>
    <n v="-1"/>
    <n v="1768"/>
    <n v="-1"/>
    <n v="27.652610184725201"/>
    <n v="-1"/>
    <n v="87.277681851129799"/>
    <n v="-1"/>
    <n v="74.3810186831263"/>
    <n v="-1"/>
    <n v="1.99006842957078"/>
    <n v="-1"/>
    <x v="11"/>
    <x v="0"/>
    <x v="0"/>
  </r>
  <r>
    <n v="5086"/>
    <n v="4949"/>
    <m/>
    <x v="2"/>
    <n v="12"/>
    <n v="267"/>
    <n v="-1"/>
    <n v="1068"/>
    <n v="-1"/>
    <n v="7.0883506801668403"/>
    <n v="-1"/>
    <n v="102.39872583475901"/>
    <n v="-1"/>
    <n v="87.165708851603895"/>
    <n v="-1"/>
    <n v="3.35775988231459"/>
    <n v="-1"/>
    <x v="11"/>
    <x v="0"/>
    <x v="0"/>
  </r>
  <r>
    <n v="5086"/>
    <n v="4950"/>
    <m/>
    <x v="2"/>
    <n v="12"/>
    <n v="1463"/>
    <n v="-1"/>
    <n v="5852"/>
    <n v="-1"/>
    <n v="30.274542998680101"/>
    <n v="-1"/>
    <n v="116.17696549521899"/>
    <n v="-1"/>
    <n v="98.745908956440601"/>
    <n v="-1"/>
    <n v="0.61501613852987802"/>
    <n v="-1"/>
    <x v="11"/>
    <x v="0"/>
    <x v="0"/>
  </r>
  <r>
    <n v="5086"/>
    <n v="4951"/>
    <m/>
    <x v="2"/>
    <n v="12"/>
    <n v="1457"/>
    <n v="-1"/>
    <n v="5828"/>
    <n v="-1"/>
    <n v="29.103363739624701"/>
    <n v="-1"/>
    <n v="114.778973437622"/>
    <n v="-1"/>
    <n v="97.574329442222904"/>
    <n v="-1"/>
    <n v="0.61733724661436995"/>
    <n v="-1"/>
    <x v="11"/>
    <x v="0"/>
    <x v="0"/>
  </r>
  <r>
    <n v="5086"/>
    <n v="4953"/>
    <m/>
    <x v="2"/>
    <n v="12"/>
    <n v="234"/>
    <n v="-1"/>
    <n v="936"/>
    <n v="-1"/>
    <n v="35.860925392156702"/>
    <n v="-1"/>
    <n v="22.803212060138598"/>
    <n v="-1"/>
    <n v="19.4055010549381"/>
    <n v="-1"/>
    <n v="3.70048418196335"/>
    <n v="-1"/>
    <x v="11"/>
    <x v="0"/>
    <x v="0"/>
  </r>
  <r>
    <n v="5086"/>
    <n v="4954"/>
    <m/>
    <x v="2"/>
    <n v="12"/>
    <n v="90"/>
    <n v="-1"/>
    <n v="360"/>
    <n v="-1"/>
    <n v="45.841748874932797"/>
    <n v="-1"/>
    <n v="7.2007176980641896"/>
    <n v="-1"/>
    <n v="6.7910917376986104"/>
    <n v="-1"/>
    <n v="9.9964682768305799"/>
    <n v="-1"/>
    <x v="11"/>
    <x v="0"/>
    <x v="0"/>
  </r>
  <r>
    <n v="5086"/>
    <n v="6357"/>
    <m/>
    <x v="2"/>
    <n v="12"/>
    <n v="188"/>
    <n v="-1"/>
    <n v="752"/>
    <n v="-1"/>
    <n v="44.287251111254001"/>
    <n v="-1"/>
    <n v="15.0380548037785"/>
    <n v="-1"/>
    <n v="12.761846315273401"/>
    <n v="-1"/>
    <n v="4.5751489263553697"/>
    <n v="-1"/>
    <x v="11"/>
    <x v="0"/>
    <x v="0"/>
  </r>
  <r>
    <n v="5086"/>
    <n v="6368"/>
    <m/>
    <x v="2"/>
    <n v="12"/>
    <n v="539"/>
    <n v="-1"/>
    <n v="2156"/>
    <n v="-1"/>
    <n v="32.068052362326704"/>
    <n v="-1"/>
    <n v="55.076307704732201"/>
    <n v="-1"/>
    <n v="46.967901646669603"/>
    <n v="-1"/>
    <n v="1.6679181253497799"/>
    <n v="-1"/>
    <x v="11"/>
    <x v="0"/>
    <x v="0"/>
  </r>
  <r>
    <n v="5086"/>
    <n v="6639"/>
    <m/>
    <x v="2"/>
    <n v="12"/>
    <n v="94"/>
    <n v="-1"/>
    <n v="376"/>
    <n v="-1"/>
    <n v="38.777007836659401"/>
    <n v="-1"/>
    <n v="9.7689301315914996"/>
    <n v="-1"/>
    <n v="5.6912789965381796"/>
    <n v="-1"/>
    <n v="9.6273623217612592"/>
    <n v="-1"/>
    <x v="11"/>
    <x v="1"/>
    <x v="0"/>
  </r>
  <r>
    <n v="5086"/>
    <n v="6640"/>
    <m/>
    <x v="2"/>
    <n v="12"/>
    <n v="708"/>
    <n v="-1"/>
    <n v="2832"/>
    <n v="-1"/>
    <n v="13.260866461263801"/>
    <n v="-1"/>
    <n v="152.39120288959899"/>
    <n v="-1"/>
    <n v="88.625548342191493"/>
    <n v="-1"/>
    <n v="1.2710415773655399"/>
    <n v="-1"/>
    <x v="11"/>
    <x v="2"/>
    <x v="0"/>
  </r>
  <r>
    <n v="5086"/>
    <n v="6641"/>
    <m/>
    <x v="2"/>
    <n v="12"/>
    <n v="85"/>
    <n v="-1"/>
    <n v="340"/>
    <n v="-1"/>
    <n v="34.0230892054241"/>
    <n v="-1"/>
    <n v="35.889069283641398"/>
    <n v="-1"/>
    <n v="20.965358326731302"/>
    <n v="-1"/>
    <n v="10.3095645753932"/>
    <n v="-1"/>
    <x v="11"/>
    <x v="3"/>
    <x v="0"/>
  </r>
  <r>
    <n v="5086"/>
    <n v="6642"/>
    <m/>
    <x v="2"/>
    <n v="12"/>
    <n v="541"/>
    <n v="-1"/>
    <n v="2164"/>
    <n v="-1"/>
    <n v="37.049417966077897"/>
    <n v="-1"/>
    <n v="48.313351758678998"/>
    <n v="-1"/>
    <n v="28.150461889113799"/>
    <n v="-1"/>
    <n v="1.6600336709157499"/>
    <n v="-1"/>
    <x v="11"/>
    <x v="4"/>
    <x v="0"/>
  </r>
  <r>
    <n v="5086"/>
    <n v="6644"/>
    <m/>
    <x v="2"/>
    <n v="12"/>
    <n v="940"/>
    <n v="-1"/>
    <n v="3760"/>
    <n v="-1"/>
    <n v="31.330334905712501"/>
    <n v="-1"/>
    <n v="97.395753114960499"/>
    <n v="-1"/>
    <n v="56.448199325666899"/>
    <n v="-1"/>
    <n v="0.95702702445733701"/>
    <n v="-1"/>
    <x v="11"/>
    <x v="19"/>
    <x v="0"/>
  </r>
  <r>
    <n v="5086"/>
    <n v="6645"/>
    <m/>
    <x v="2"/>
    <n v="12"/>
    <n v="536"/>
    <n v="-1"/>
    <n v="2144"/>
    <n v="-1"/>
    <n v="53.386706717533798"/>
    <n v="-1"/>
    <n v="37.148636015794601"/>
    <n v="-1"/>
    <n v="21.546438834792198"/>
    <n v="-1"/>
    <n v="1.6759077156303599"/>
    <n v="-1"/>
    <x v="11"/>
    <x v="21"/>
    <x v="0"/>
  </r>
  <r>
    <n v="5086"/>
    <n v="6646"/>
    <m/>
    <x v="2"/>
    <n v="12"/>
    <n v="654"/>
    <n v="-1"/>
    <n v="2616"/>
    <n v="-1"/>
    <n v="44.216100070768498"/>
    <n v="-1"/>
    <n v="55.049012981406797"/>
    <n v="-1"/>
    <n v="31.947883864105599"/>
    <n v="-1"/>
    <n v="1.3777203281307699"/>
    <n v="-1"/>
    <x v="11"/>
    <x v="18"/>
    <x v="0"/>
  </r>
  <r>
    <n v="5086"/>
    <n v="6647"/>
    <m/>
    <x v="2"/>
    <n v="12"/>
    <n v="284"/>
    <n v="-1"/>
    <n v="1136"/>
    <n v="-1"/>
    <n v="54.713771346381897"/>
    <n v="-1"/>
    <n v="20.752251879960301"/>
    <n v="-1"/>
    <n v="11.9916508154716"/>
    <n v="-1"/>
    <n v="3.16225214657408"/>
    <n v="-1"/>
    <x v="11"/>
    <x v="17"/>
    <x v="0"/>
  </r>
  <r>
    <n v="5086"/>
    <n v="6760"/>
    <m/>
    <x v="2"/>
    <n v="12"/>
    <n v="487"/>
    <n v="-1"/>
    <n v="1948"/>
    <n v="-1"/>
    <n v="11.4399559605326"/>
    <n v="-1"/>
    <n v="136.71982339490901"/>
    <n v="-1"/>
    <n v="79.2045342602418"/>
    <n v="-1"/>
    <n v="1.8508484818402"/>
    <n v="-1"/>
    <x v="11"/>
    <x v="16"/>
    <x v="0"/>
  </r>
  <r>
    <n v="5086"/>
    <n v="6761"/>
    <m/>
    <x v="2"/>
    <n v="12"/>
    <n v="1454"/>
    <n v="-1"/>
    <n v="5816"/>
    <n v="-1"/>
    <n v="30.380850787259899"/>
    <n v="-1"/>
    <n v="161.46217805104999"/>
    <n v="-1"/>
    <n v="93.639291657395503"/>
    <n v="-1"/>
    <n v="0.621396284731625"/>
    <n v="-1"/>
    <x v="11"/>
    <x v="20"/>
    <x v="0"/>
  </r>
  <r>
    <n v="5086"/>
    <n v="6762"/>
    <m/>
    <x v="2"/>
    <n v="12"/>
    <n v="94"/>
    <n v="-1"/>
    <n v="376"/>
    <n v="-1"/>
    <n v="38.777007836659401"/>
    <n v="-1"/>
    <n v="9.7689301315914996"/>
    <n v="-1"/>
    <n v="5.6912789965381796"/>
    <n v="-1"/>
    <n v="9.6273623217612592"/>
    <n v="-1"/>
    <x v="11"/>
    <x v="6"/>
    <x v="0"/>
  </r>
  <r>
    <n v="5086"/>
    <n v="6763"/>
    <m/>
    <x v="2"/>
    <n v="12"/>
    <n v="553"/>
    <n v="-1"/>
    <n v="2212"/>
    <n v="-1"/>
    <n v="36.993006377645202"/>
    <n v="-1"/>
    <n v="49.017060019109898"/>
    <n v="-1"/>
    <n v="28.5580257831312"/>
    <n v="-1"/>
    <n v="1.57903130829978"/>
    <n v="-1"/>
    <x v="11"/>
    <x v="7"/>
    <x v="0"/>
  </r>
  <r>
    <n v="5086"/>
    <n v="6764"/>
    <m/>
    <x v="2"/>
    <n v="12"/>
    <n v="113"/>
    <n v="-1"/>
    <n v="452"/>
    <n v="-1"/>
    <n v="37.930959408880703"/>
    <n v="-1"/>
    <n v="10.9730682992552"/>
    <n v="-1"/>
    <n v="6.3095909724278298"/>
    <n v="-1"/>
    <n v="7.9382411693908903"/>
    <n v="-1"/>
    <x v="11"/>
    <x v="8"/>
    <x v="0"/>
  </r>
  <r>
    <n v="5086"/>
    <n v="6765"/>
    <m/>
    <x v="2"/>
    <n v="12"/>
    <n v="73"/>
    <n v="-1"/>
    <n v="292"/>
    <n v="-1"/>
    <n v="26.063300024784098"/>
    <n v="-1"/>
    <n v="52.266746393108299"/>
    <n v="-1"/>
    <n v="30.158481364615"/>
    <n v="-1"/>
    <n v="11.7314599394621"/>
    <n v="-1"/>
    <x v="11"/>
    <x v="9"/>
    <x v="0"/>
  </r>
  <r>
    <n v="5086"/>
    <n v="6767"/>
    <m/>
    <x v="2"/>
    <n v="12"/>
    <n v="90"/>
    <n v="-1"/>
    <n v="360"/>
    <n v="-1"/>
    <n v="46.544306678166301"/>
    <n v="-1"/>
    <n v="7.4123262821598104"/>
    <n v="-1"/>
    <n v="4.3132585290579497"/>
    <n v="-1"/>
    <n v="9.8127925426028408"/>
    <n v="-1"/>
    <x v="11"/>
    <x v="10"/>
    <x v="0"/>
  </r>
  <r>
    <n v="5086"/>
    <n v="6768"/>
    <m/>
    <x v="2"/>
    <n v="12"/>
    <n v="234"/>
    <n v="-1"/>
    <n v="936"/>
    <n v="-1"/>
    <n v="34.407273807851404"/>
    <n v="-1"/>
    <n v="30.535355264027"/>
    <n v="-1"/>
    <n v="17.7409980111312"/>
    <n v="-1"/>
    <n v="3.6989581844323598"/>
    <n v="-1"/>
    <x v="11"/>
    <x v="11"/>
    <x v="0"/>
  </r>
  <r>
    <n v="5086"/>
    <n v="6770"/>
    <m/>
    <x v="2"/>
    <n v="12"/>
    <n v="295"/>
    <n v="-1"/>
    <n v="1180"/>
    <n v="-1"/>
    <n v="4.7605685227486001"/>
    <n v="-1"/>
    <n v="166.065154304814"/>
    <n v="-1"/>
    <n v="96.690884674951306"/>
    <n v="-1"/>
    <n v="3.0473385713319199"/>
    <n v="-1"/>
    <x v="11"/>
    <x v="15"/>
    <x v="0"/>
  </r>
  <r>
    <n v="5086"/>
    <n v="6775"/>
    <m/>
    <x v="2"/>
    <n v="12"/>
    <n v="128"/>
    <n v="-1"/>
    <n v="512"/>
    <n v="-1"/>
    <n v="37.970608972234103"/>
    <n v="-1"/>
    <n v="13.643845061918601"/>
    <n v="-1"/>
    <n v="7.8901799946118896"/>
    <n v="-1"/>
    <n v="7.0328128987076601"/>
    <n v="-1"/>
    <x v="11"/>
    <x v="12"/>
    <x v="0"/>
  </r>
  <r>
    <n v="5086"/>
    <n v="6776"/>
    <m/>
    <x v="2"/>
    <n v="12"/>
    <n v="113"/>
    <n v="-1"/>
    <n v="452"/>
    <n v="-1"/>
    <n v="38.061945953537098"/>
    <n v="-1"/>
    <n v="11.240346276523301"/>
    <n v="-1"/>
    <n v="6.4632776775961798"/>
    <n v="-1"/>
    <n v="7.9369281251111996"/>
    <n v="-1"/>
    <x v="11"/>
    <x v="13"/>
    <x v="0"/>
  </r>
  <r>
    <n v="5086"/>
    <n v="6777"/>
    <m/>
    <x v="2"/>
    <n v="12"/>
    <n v="238"/>
    <n v="-1"/>
    <n v="952"/>
    <n v="-1"/>
    <n v="33.641621096065101"/>
    <n v="-1"/>
    <n v="29.1984724355158"/>
    <n v="-1"/>
    <n v="16.976395390107999"/>
    <n v="-1"/>
    <n v="3.6997939777711801"/>
    <n v="-1"/>
    <x v="11"/>
    <x v="14"/>
    <x v="0"/>
  </r>
  <r>
    <n v="5086"/>
    <n v="2959"/>
    <m/>
    <x v="2"/>
    <n v="0"/>
    <n v="2596"/>
    <n v="-1"/>
    <n v="865.33333333333303"/>
    <n v="-1"/>
    <n v="46.374756419891902"/>
    <n v="-1"/>
    <n v="17.9761415896124"/>
    <n v="-1"/>
    <n v="15.2781456842918"/>
    <n v="-1"/>
    <n v="4.1528217644785901"/>
    <n v="-1"/>
    <x v="12"/>
    <x v="0"/>
    <x v="0"/>
  </r>
  <r>
    <n v="5086"/>
    <n v="3659"/>
    <m/>
    <x v="2"/>
    <n v="0"/>
    <n v="6105"/>
    <n v="-1"/>
    <n v="2035"/>
    <n v="-1"/>
    <n v="37.764240994144401"/>
    <n v="-1"/>
    <n v="42.580303923547497"/>
    <n v="-1"/>
    <n v="36.213594371477001"/>
    <n v="-1"/>
    <n v="1.7566117972655499"/>
    <n v="-1"/>
    <x v="12"/>
    <x v="0"/>
    <x v="0"/>
  </r>
  <r>
    <n v="5086"/>
    <n v="3660"/>
    <m/>
    <x v="2"/>
    <n v="0"/>
    <n v="17645"/>
    <n v="-1"/>
    <n v="5881.6666666666697"/>
    <n v="-1"/>
    <n v="37.903726821058598"/>
    <n v="-1"/>
    <n v="103.02589837447699"/>
    <n v="-1"/>
    <n v="87.584395136550896"/>
    <n v="-1"/>
    <n v="0.61197591556851105"/>
    <n v="-1"/>
    <x v="12"/>
    <x v="0"/>
    <x v="0"/>
  </r>
  <r>
    <n v="5086"/>
    <n v="4524"/>
    <m/>
    <x v="2"/>
    <n v="0"/>
    <n v="4886"/>
    <n v="-1"/>
    <n v="1628.6666666666699"/>
    <n v="-1"/>
    <n v="27.2251314686889"/>
    <n v="-1"/>
    <n v="83.120872422944501"/>
    <n v="-1"/>
    <n v="70.6976627362275"/>
    <n v="-1"/>
    <n v="2.1628078738083101"/>
    <n v="-1"/>
    <x v="12"/>
    <x v="0"/>
    <x v="0"/>
  </r>
  <r>
    <n v="5086"/>
    <n v="4949"/>
    <m/>
    <x v="2"/>
    <n v="0"/>
    <n v="4385"/>
    <n v="-1"/>
    <n v="1461.6666666666699"/>
    <n v="-1"/>
    <n v="30.044470373227199"/>
    <n v="-1"/>
    <n v="66.416424862092697"/>
    <n v="-1"/>
    <n v="56.4924191083526"/>
    <n v="-1"/>
    <n v="2.4568642520559898"/>
    <n v="-1"/>
    <x v="12"/>
    <x v="0"/>
    <x v="0"/>
  </r>
  <r>
    <n v="5086"/>
    <n v="4950"/>
    <m/>
    <x v="2"/>
    <n v="0"/>
    <n v="17588"/>
    <n v="-1"/>
    <n v="5862.6666666666697"/>
    <n v="-1"/>
    <n v="36.319378872256301"/>
    <n v="-1"/>
    <n v="103.61712240612999"/>
    <n v="-1"/>
    <n v="88.088517526114202"/>
    <n v="-1"/>
    <n v="0.61393820731693205"/>
    <n v="-1"/>
    <x v="12"/>
    <x v="0"/>
    <x v="0"/>
  </r>
  <r>
    <n v="5086"/>
    <n v="4951"/>
    <m/>
    <x v="2"/>
    <n v="0"/>
    <n v="17704"/>
    <n v="-1"/>
    <n v="5901.3333333333303"/>
    <n v="-1"/>
    <n v="35.978383649026497"/>
    <n v="-1"/>
    <n v="104.201251311769"/>
    <n v="-1"/>
    <n v="88.583494212807196"/>
    <n v="-1"/>
    <n v="0.610049704223811"/>
    <n v="-1"/>
    <x v="12"/>
    <x v="0"/>
    <x v="0"/>
  </r>
  <r>
    <n v="5086"/>
    <n v="4953"/>
    <m/>
    <x v="2"/>
    <n v="0"/>
    <n v="2734"/>
    <n v="-1"/>
    <n v="911.33333333333303"/>
    <n v="-1"/>
    <n v="36.547720547994601"/>
    <n v="-1"/>
    <n v="22.542604539172299"/>
    <n v="-1"/>
    <n v="19.175223695245801"/>
    <n v="-1"/>
    <n v="3.8034576230536499"/>
    <n v="-1"/>
    <x v="12"/>
    <x v="0"/>
    <x v="0"/>
  </r>
  <r>
    <n v="5086"/>
    <n v="4954"/>
    <m/>
    <x v="2"/>
    <n v="0"/>
    <n v="1163"/>
    <n v="-1"/>
    <n v="387.66666666666703"/>
    <n v="-1"/>
    <n v="43.150142848294699"/>
    <n v="-1"/>
    <n v="9.3239849598288895"/>
    <n v="-1"/>
    <n v="8.7846928518762901"/>
    <n v="-1"/>
    <n v="8.9613554072439108"/>
    <n v="-1"/>
    <x v="12"/>
    <x v="0"/>
    <x v="0"/>
  </r>
  <r>
    <n v="5086"/>
    <n v="6357"/>
    <m/>
    <x v="2"/>
    <n v="0"/>
    <n v="2265"/>
    <n v="-1"/>
    <n v="755"/>
    <n v="-1"/>
    <n v="44.201048732832497"/>
    <n v="-1"/>
    <n v="16.260239947277199"/>
    <n v="-1"/>
    <n v="13.8161832989059"/>
    <n v="-1"/>
    <n v="4.6466115531383103"/>
    <n v="-1"/>
    <x v="12"/>
    <x v="0"/>
    <x v="0"/>
  </r>
  <r>
    <n v="5086"/>
    <n v="6368"/>
    <m/>
    <x v="2"/>
    <n v="0"/>
    <n v="6070"/>
    <n v="-1"/>
    <n v="2023.3333333333301"/>
    <n v="-1"/>
    <n v="32.102059290345402"/>
    <n v="-1"/>
    <n v="52.924084124742102"/>
    <n v="-1"/>
    <n v="45.009918195214901"/>
    <n v="-1"/>
    <n v="1.7633893217165699"/>
    <n v="-1"/>
    <x v="12"/>
    <x v="0"/>
    <x v="0"/>
  </r>
  <r>
    <n v="5086"/>
    <n v="6639"/>
    <m/>
    <x v="2"/>
    <n v="0"/>
    <n v="1193"/>
    <n v="-1"/>
    <n v="397.66666666666703"/>
    <n v="-1"/>
    <n v="39.210542140919898"/>
    <n v="-1"/>
    <n v="10.957832493329001"/>
    <n v="-1"/>
    <n v="6.3523219277338798"/>
    <n v="-1"/>
    <n v="8.9606145272493904"/>
    <n v="-1"/>
    <x v="12"/>
    <x v="1"/>
    <x v="0"/>
  </r>
  <r>
    <n v="5086"/>
    <n v="6640"/>
    <m/>
    <x v="2"/>
    <n v="0"/>
    <n v="8249"/>
    <n v="-1"/>
    <n v="2749.6666666666702"/>
    <n v="-1"/>
    <n v="23.891628938919801"/>
    <n v="-1"/>
    <n v="116.40808820533"/>
    <n v="-1"/>
    <n v="67.554317892724995"/>
    <n v="-1"/>
    <n v="1.3078869583232999"/>
    <n v="-1"/>
    <x v="12"/>
    <x v="2"/>
    <x v="0"/>
  </r>
  <r>
    <n v="5086"/>
    <n v="6641"/>
    <m/>
    <x v="2"/>
    <n v="0"/>
    <n v="1149"/>
    <n v="-1"/>
    <n v="383"/>
    <n v="-1"/>
    <n v="30.266960832080699"/>
    <n v="-1"/>
    <n v="43.428236165442001"/>
    <n v="-1"/>
    <n v="25.227189152784401"/>
    <n v="-1"/>
    <n v="8.9462457082225395"/>
    <n v="-1"/>
    <x v="12"/>
    <x v="3"/>
    <x v="0"/>
  </r>
  <r>
    <n v="5086"/>
    <n v="6642"/>
    <m/>
    <x v="2"/>
    <n v="0"/>
    <n v="6091"/>
    <n v="-1"/>
    <n v="2030.3333333333301"/>
    <n v="-1"/>
    <n v="37.304724798118997"/>
    <n v="-1"/>
    <n v="45.994160733112302"/>
    <n v="-1"/>
    <n v="26.698454713087301"/>
    <n v="-1"/>
    <n v="1.7622127172075199"/>
    <n v="-1"/>
    <x v="12"/>
    <x v="4"/>
    <x v="0"/>
  </r>
  <r>
    <n v="5086"/>
    <n v="6644"/>
    <m/>
    <x v="2"/>
    <n v="0"/>
    <n v="10726"/>
    <n v="-1"/>
    <n v="3575.3333333333298"/>
    <n v="-1"/>
    <n v="31.7112390097783"/>
    <n v="-1"/>
    <n v="95.363995067793894"/>
    <n v="-1"/>
    <n v="55.324822191589803"/>
    <n v="-1"/>
    <n v="1.0067075813367501"/>
    <n v="-1"/>
    <x v="12"/>
    <x v="19"/>
    <x v="0"/>
  </r>
  <r>
    <n v="5086"/>
    <n v="6645"/>
    <m/>
    <x v="2"/>
    <n v="0"/>
    <n v="6865"/>
    <n v="-1"/>
    <n v="2288.3333333333298"/>
    <n v="-1"/>
    <n v="53.255727379891901"/>
    <n v="-1"/>
    <n v="40.1325120519856"/>
    <n v="-1"/>
    <n v="23.277745006499899"/>
    <n v="-1"/>
    <n v="1.5699068439928601"/>
    <n v="-1"/>
    <x v="12"/>
    <x v="21"/>
    <x v="0"/>
  </r>
  <r>
    <n v="5086"/>
    <n v="6646"/>
    <m/>
    <x v="2"/>
    <n v="0"/>
    <n v="7497"/>
    <n v="-1"/>
    <n v="2499"/>
    <n v="-1"/>
    <n v="44.715514335947702"/>
    <n v="-1"/>
    <n v="52.785987267519403"/>
    <n v="-1"/>
    <n v="30.612777084663499"/>
    <n v="-1"/>
    <n v="1.43877928121277"/>
    <n v="-1"/>
    <x v="12"/>
    <x v="18"/>
    <x v="0"/>
  </r>
  <r>
    <n v="5086"/>
    <n v="6647"/>
    <m/>
    <x v="2"/>
    <n v="0"/>
    <n v="3232"/>
    <n v="-1"/>
    <n v="1077.3333333333301"/>
    <n v="-1"/>
    <n v="54.705497603336703"/>
    <n v="-1"/>
    <n v="19.828067281583898"/>
    <n v="-1"/>
    <n v="11.5121157070511"/>
    <n v="-1"/>
    <n v="3.3356718956645302"/>
    <n v="-1"/>
    <x v="12"/>
    <x v="17"/>
    <x v="0"/>
  </r>
  <r>
    <n v="5086"/>
    <n v="6760"/>
    <m/>
    <x v="2"/>
    <n v="0"/>
    <n v="5791"/>
    <n v="-1"/>
    <n v="1930.3333333333301"/>
    <n v="-1"/>
    <n v="17.515880503246699"/>
    <n v="-1"/>
    <n v="116.45601746366501"/>
    <n v="-1"/>
    <n v="67.530796743484203"/>
    <n v="-1"/>
    <n v="1.86380334344654"/>
    <n v="-1"/>
    <x v="12"/>
    <x v="16"/>
    <x v="0"/>
  </r>
  <r>
    <n v="5086"/>
    <n v="6761"/>
    <m/>
    <x v="2"/>
    <n v="0"/>
    <n v="17651"/>
    <n v="-1"/>
    <n v="5883.6666666666697"/>
    <n v="-1"/>
    <n v="38.046437933738702"/>
    <n v="-1"/>
    <n v="131.11768201968999"/>
    <n v="-1"/>
    <n v="76.064013249138299"/>
    <n v="-1"/>
    <n v="0.61374224466914495"/>
    <n v="-1"/>
    <x v="12"/>
    <x v="20"/>
    <x v="0"/>
  </r>
  <r>
    <n v="5086"/>
    <n v="6762"/>
    <m/>
    <x v="2"/>
    <n v="0"/>
    <n v="1193"/>
    <n v="-1"/>
    <n v="397.66666666666703"/>
    <n v="-1"/>
    <n v="39.210542140919898"/>
    <n v="-1"/>
    <n v="10.957832493329001"/>
    <n v="-1"/>
    <n v="6.3523219277338798"/>
    <n v="-1"/>
    <n v="8.9606145272493904"/>
    <n v="-1"/>
    <x v="12"/>
    <x v="6"/>
    <x v="0"/>
  </r>
  <r>
    <n v="5086"/>
    <n v="6763"/>
    <m/>
    <x v="2"/>
    <n v="0"/>
    <n v="6115"/>
    <n v="-1"/>
    <n v="2038.3333333333301"/>
    <n v="-1"/>
    <n v="37.090056820170702"/>
    <n v="-1"/>
    <n v="46.152965345842297"/>
    <n v="-1"/>
    <n v="26.791330628758299"/>
    <n v="-1"/>
    <n v="1.72289709123182"/>
    <n v="-1"/>
    <x v="12"/>
    <x v="7"/>
    <x v="0"/>
  </r>
  <r>
    <n v="5086"/>
    <n v="6764"/>
    <m/>
    <x v="2"/>
    <n v="0"/>
    <n v="1118"/>
    <n v="-1"/>
    <n v="372.66666666666703"/>
    <n v="-1"/>
    <n v="38.639691679271998"/>
    <n v="-1"/>
    <n v="9.4713362264652599"/>
    <n v="-1"/>
    <n v="5.4773194482442404"/>
    <n v="-1"/>
    <n v="9.3433618492582102"/>
    <n v="-1"/>
    <x v="12"/>
    <x v="8"/>
    <x v="0"/>
  </r>
  <r>
    <n v="5086"/>
    <n v="6765"/>
    <m/>
    <x v="2"/>
    <n v="0"/>
    <n v="733"/>
    <n v="-1"/>
    <n v="244.333333333333"/>
    <n v="-1"/>
    <n v="24.227861293348798"/>
    <n v="-1"/>
    <n v="54.963838503413101"/>
    <n v="-1"/>
    <n v="31.874173377708399"/>
    <n v="-1"/>
    <n v="13.926855655177601"/>
    <n v="-1"/>
    <x v="12"/>
    <x v="9"/>
    <x v="0"/>
  </r>
  <r>
    <n v="5086"/>
    <n v="6767"/>
    <m/>
    <x v="2"/>
    <n v="0"/>
    <n v="1160"/>
    <n v="-1"/>
    <n v="386.66666666666703"/>
    <n v="-1"/>
    <n v="46.003632717128397"/>
    <n v="-1"/>
    <n v="8.2921172978656905"/>
    <n v="-1"/>
    <n v="4.8157851453146501"/>
    <n v="-1"/>
    <n v="8.9469520132422709"/>
    <n v="-1"/>
    <x v="12"/>
    <x v="10"/>
    <x v="0"/>
  </r>
  <r>
    <n v="5086"/>
    <n v="6768"/>
    <m/>
    <x v="2"/>
    <n v="0"/>
    <n v="2734"/>
    <n v="-1"/>
    <n v="911.33333333333303"/>
    <n v="-1"/>
    <n v="35.250633520785797"/>
    <n v="-1"/>
    <n v="30.200744896370299"/>
    <n v="-1"/>
    <n v="17.5350703974099"/>
    <n v="-1"/>
    <n v="3.7877740348741802"/>
    <n v="-1"/>
    <x v="12"/>
    <x v="11"/>
    <x v="0"/>
  </r>
  <r>
    <n v="5086"/>
    <n v="6770"/>
    <m/>
    <x v="2"/>
    <n v="0"/>
    <n v="4608"/>
    <n v="-1"/>
    <n v="1536"/>
    <n v="-1"/>
    <n v="29.631619142326699"/>
    <n v="-1"/>
    <n v="95.547984742444299"/>
    <n v="-1"/>
    <n v="55.477368615236202"/>
    <n v="-1"/>
    <n v="2.3383499550601998"/>
    <n v="-1"/>
    <x v="12"/>
    <x v="15"/>
    <x v="0"/>
  </r>
  <r>
    <n v="5086"/>
    <n v="6775"/>
    <m/>
    <x v="2"/>
    <n v="0"/>
    <n v="1183"/>
    <n v="-1"/>
    <n v="394.33333333333297"/>
    <n v="-1"/>
    <n v="38.687307131335203"/>
    <n v="-1"/>
    <n v="10.863232385840901"/>
    <n v="-1"/>
    <n v="6.3033560106492903"/>
    <n v="-1"/>
    <n v="8.9886604101140506"/>
    <n v="-1"/>
    <x v="12"/>
    <x v="12"/>
    <x v="0"/>
  </r>
  <r>
    <n v="5086"/>
    <n v="6776"/>
    <m/>
    <x v="2"/>
    <n v="0"/>
    <n v="1118"/>
    <n v="-1"/>
    <n v="372.66666666666703"/>
    <n v="-1"/>
    <n v="38.702368202863497"/>
    <n v="-1"/>
    <n v="9.5032553897320309"/>
    <n v="-1"/>
    <n v="5.4956532103853899"/>
    <n v="-1"/>
    <n v="9.3437136954573301"/>
    <n v="-1"/>
    <x v="12"/>
    <x v="13"/>
    <x v="0"/>
  </r>
  <r>
    <n v="5086"/>
    <n v="6777"/>
    <m/>
    <x v="2"/>
    <n v="0"/>
    <n v="2735"/>
    <n v="-1"/>
    <n v="911.66666666666697"/>
    <n v="-1"/>
    <n v="36.518338606370598"/>
    <n v="-1"/>
    <n v="24.039117527218998"/>
    <n v="-1"/>
    <n v="13.957929986796"/>
    <n v="-1"/>
    <n v="3.8241047692891299"/>
    <n v="-1"/>
    <x v="12"/>
    <x v="14"/>
    <x v="0"/>
  </r>
  <r>
    <n v="5085"/>
    <n v="2959"/>
    <m/>
    <x v="2"/>
    <n v="1"/>
    <n v="207"/>
    <n v="-1"/>
    <n v="828"/>
    <n v="-1"/>
    <n v="46.231243233445298"/>
    <n v="-1"/>
    <n v="17.255823562098701"/>
    <n v="-1"/>
    <n v="14.653211484470701"/>
    <n v="-1"/>
    <n v="4.2553699818083803"/>
    <n v="-1"/>
    <x v="0"/>
    <x v="0"/>
    <x v="0"/>
  </r>
  <r>
    <n v="5085"/>
    <n v="3659"/>
    <m/>
    <x v="2"/>
    <n v="1"/>
    <n v="409"/>
    <n v="-1"/>
    <n v="1636"/>
    <n v="-1"/>
    <n v="38.246527736718299"/>
    <n v="-1"/>
    <n v="34.530639174618301"/>
    <n v="-1"/>
    <n v="29.308446835651701"/>
    <n v="-1"/>
    <n v="2.1639603386825899"/>
    <n v="-1"/>
    <x v="0"/>
    <x v="0"/>
    <x v="0"/>
  </r>
  <r>
    <n v="5085"/>
    <n v="3660"/>
    <m/>
    <x v="2"/>
    <n v="1"/>
    <n v="1159"/>
    <n v="-1"/>
    <n v="4636"/>
    <n v="-1"/>
    <n v="48.908954924356998"/>
    <n v="-1"/>
    <n v="70.596339159071405"/>
    <n v="-1"/>
    <n v="59.885204292271602"/>
    <n v="-1"/>
    <n v="0.77665763627103901"/>
    <n v="-1"/>
    <x v="0"/>
    <x v="0"/>
    <x v="0"/>
  </r>
  <r>
    <n v="5085"/>
    <n v="4524"/>
    <m/>
    <x v="2"/>
    <n v="1"/>
    <n v="364"/>
    <n v="-1"/>
    <n v="1456"/>
    <n v="-1"/>
    <n v="26.613596079101399"/>
    <n v="-1"/>
    <n v="81.375692616273497"/>
    <n v="-1"/>
    <n v="69.035429630675907"/>
    <n v="-1"/>
    <n v="2.3073230276293302"/>
    <n v="-1"/>
    <x v="0"/>
    <x v="0"/>
    <x v="0"/>
  </r>
  <r>
    <n v="5085"/>
    <n v="4949"/>
    <m/>
    <x v="2"/>
    <n v="1"/>
    <n v="401"/>
    <n v="-1"/>
    <n v="1604"/>
    <n v="-1"/>
    <n v="50.704114230767701"/>
    <n v="-1"/>
    <n v="29.708352446273999"/>
    <n v="-1"/>
    <n v="25.211678593489601"/>
    <n v="-1"/>
    <n v="2.2483739328781498"/>
    <n v="-1"/>
    <x v="0"/>
    <x v="0"/>
    <x v="0"/>
  </r>
  <r>
    <n v="5085"/>
    <n v="4950"/>
    <m/>
    <x v="2"/>
    <n v="1"/>
    <n v="1146"/>
    <n v="-1"/>
    <n v="4584"/>
    <n v="-1"/>
    <n v="47.7571408631811"/>
    <n v="-1"/>
    <n v="73.191853577030201"/>
    <n v="-1"/>
    <n v="62.101203590566499"/>
    <n v="-1"/>
    <n v="0.78475827694261202"/>
    <n v="-1"/>
    <x v="0"/>
    <x v="0"/>
    <x v="0"/>
  </r>
  <r>
    <n v="5085"/>
    <n v="4951"/>
    <m/>
    <x v="2"/>
    <n v="1"/>
    <n v="1171"/>
    <n v="-1"/>
    <n v="4684"/>
    <n v="-1"/>
    <n v="47.8692913051296"/>
    <n v="-1"/>
    <n v="73.207892322388005"/>
    <n v="-1"/>
    <n v="62.108038494382299"/>
    <n v="-1"/>
    <n v="0.76764724832895703"/>
    <n v="-1"/>
    <x v="0"/>
    <x v="0"/>
    <x v="0"/>
  </r>
  <r>
    <n v="5085"/>
    <n v="4953"/>
    <m/>
    <x v="2"/>
    <n v="1"/>
    <n v="84"/>
    <n v="-1"/>
    <n v="336"/>
    <n v="-1"/>
    <n v="37.979164861298003"/>
    <n v="-1"/>
    <n v="7.6944828543361403"/>
    <n v="-1"/>
    <n v="6.5197107178339602"/>
    <n v="-1"/>
    <n v="9.7861307819293302"/>
    <n v="-1"/>
    <x v="0"/>
    <x v="0"/>
    <x v="0"/>
  </r>
  <r>
    <n v="5085"/>
    <n v="4954"/>
    <m/>
    <x v="2"/>
    <n v="1"/>
    <n v="109"/>
    <n v="-1"/>
    <n v="436"/>
    <n v="-1"/>
    <n v="42.3519045781484"/>
    <n v="-1"/>
    <n v="10.414627557772"/>
    <n v="-1"/>
    <n v="9.82897050877623"/>
    <n v="-1"/>
    <n v="8.0509593039574003"/>
    <n v="-1"/>
    <x v="0"/>
    <x v="0"/>
    <x v="0"/>
  </r>
  <r>
    <n v="5085"/>
    <n v="6357"/>
    <m/>
    <x v="2"/>
    <n v="1"/>
    <n v="189"/>
    <n v="-1"/>
    <n v="756"/>
    <n v="-1"/>
    <n v="44.476999404011998"/>
    <n v="-1"/>
    <n v="16.364620612338999"/>
    <n v="-1"/>
    <n v="13.9302543170049"/>
    <n v="-1"/>
    <n v="4.6765126555254399"/>
    <n v="-1"/>
    <x v="0"/>
    <x v="0"/>
    <x v="0"/>
  </r>
  <r>
    <n v="5085"/>
    <n v="6368"/>
    <m/>
    <x v="2"/>
    <n v="1"/>
    <n v="385"/>
    <n v="-1"/>
    <n v="1540"/>
    <n v="-1"/>
    <n v="32.518489119754904"/>
    <n v="-1"/>
    <n v="41.811068571192997"/>
    <n v="-1"/>
    <n v="35.481135515397597"/>
    <n v="-1"/>
    <n v="2.2918253202469798"/>
    <n v="-1"/>
    <x v="0"/>
    <x v="0"/>
    <x v="0"/>
  </r>
  <r>
    <n v="5085"/>
    <n v="6639"/>
    <m/>
    <x v="2"/>
    <n v="1"/>
    <n v="73"/>
    <n v="-1"/>
    <n v="292"/>
    <n v="-1"/>
    <n v="39.456714736231703"/>
    <n v="-1"/>
    <n v="7.47597060231565"/>
    <n v="-1"/>
    <n v="4.3158974227155102"/>
    <n v="-1"/>
    <n v="11.8285506223925"/>
    <n v="-1"/>
    <x v="0"/>
    <x v="1"/>
    <x v="0"/>
  </r>
  <r>
    <n v="5085"/>
    <n v="6640"/>
    <m/>
    <x v="2"/>
    <n v="1"/>
    <n v="543"/>
    <n v="-1"/>
    <n v="2172"/>
    <n v="-1"/>
    <n v="42.707629309737698"/>
    <n v="-1"/>
    <n v="44.892250563889803"/>
    <n v="-1"/>
    <n v="26.012483850987699"/>
    <n v="-1"/>
    <n v="1.6550164938763801"/>
    <n v="-1"/>
    <x v="0"/>
    <x v="2"/>
    <x v="0"/>
  </r>
  <r>
    <n v="5085"/>
    <n v="6641"/>
    <m/>
    <x v="2"/>
    <n v="1"/>
    <n v="106"/>
    <n v="-1"/>
    <n v="424"/>
    <n v="-1"/>
    <n v="28.449419884031901"/>
    <n v="-1"/>
    <n v="44.165393854000897"/>
    <n v="-1"/>
    <n v="25.698108786608401"/>
    <n v="-1"/>
    <n v="7.4788847317026796"/>
    <n v="-1"/>
    <x v="0"/>
    <x v="3"/>
    <x v="0"/>
  </r>
  <r>
    <n v="5085"/>
    <n v="6642"/>
    <m/>
    <x v="2"/>
    <n v="1"/>
    <n v="401"/>
    <n v="-1"/>
    <n v="1604"/>
    <n v="-1"/>
    <n v="37.751531219073399"/>
    <n v="-1"/>
    <n v="36.154194523822298"/>
    <n v="-1"/>
    <n v="20.924749465297399"/>
    <n v="-1"/>
    <n v="2.1731689866059201"/>
    <n v="-1"/>
    <x v="0"/>
    <x v="4"/>
    <x v="0"/>
  </r>
  <r>
    <n v="5085"/>
    <n v="6644"/>
    <m/>
    <x v="2"/>
    <n v="1"/>
    <n v="751"/>
    <n v="-1"/>
    <n v="3004"/>
    <n v="-1"/>
    <n v="34.381026595702401"/>
    <n v="-1"/>
    <n v="74.947723644537206"/>
    <n v="-1"/>
    <n v="43.369966086866398"/>
    <n v="-1"/>
    <n v="1.1967390787950301"/>
    <n v="-1"/>
    <x v="0"/>
    <x v="19"/>
    <x v="0"/>
  </r>
  <r>
    <n v="5085"/>
    <n v="6645"/>
    <m/>
    <x v="2"/>
    <n v="1"/>
    <n v="362"/>
    <n v="-1"/>
    <n v="1448"/>
    <n v="-1"/>
    <n v="54.227757458313903"/>
    <n v="-1"/>
    <n v="25.4599166684159"/>
    <n v="-1"/>
    <n v="14.7417654697431"/>
    <n v="-1"/>
    <n v="2.45251419958878"/>
    <n v="-1"/>
    <x v="0"/>
    <x v="21"/>
    <x v="0"/>
  </r>
  <r>
    <n v="5085"/>
    <n v="6646"/>
    <m/>
    <x v="2"/>
    <n v="1"/>
    <n v="530"/>
    <n v="-1"/>
    <n v="2120"/>
    <n v="-1"/>
    <n v="45.397285989551399"/>
    <n v="-1"/>
    <n v="43.845424537354901"/>
    <n v="-1"/>
    <n v="25.3668045464897"/>
    <n v="-1"/>
    <n v="1.7012249405118101"/>
    <n v="-1"/>
    <x v="0"/>
    <x v="18"/>
    <x v="0"/>
  </r>
  <r>
    <n v="5085"/>
    <n v="6647"/>
    <m/>
    <x v="2"/>
    <n v="1"/>
    <n v="202"/>
    <n v="-1"/>
    <n v="808"/>
    <n v="-1"/>
    <n v="55.678700296018398"/>
    <n v="-1"/>
    <n v="14.306650382674199"/>
    <n v="-1"/>
    <n v="8.2568808858290996"/>
    <n v="-1"/>
    <n v="4.4587689173449396"/>
    <n v="-1"/>
    <x v="0"/>
    <x v="17"/>
    <x v="0"/>
  </r>
  <r>
    <n v="5085"/>
    <n v="6760"/>
    <m/>
    <x v="2"/>
    <n v="1"/>
    <n v="568"/>
    <n v="-1"/>
    <n v="2272"/>
    <n v="-1"/>
    <n v="47.205868120835298"/>
    <n v="-1"/>
    <n v="44.627082796847297"/>
    <n v="-1"/>
    <n v="25.779633741807999"/>
    <n v="-1"/>
    <n v="1.58246862509694"/>
    <n v="-1"/>
    <x v="0"/>
    <x v="16"/>
    <x v="0"/>
  </r>
  <r>
    <n v="5085"/>
    <n v="6761"/>
    <m/>
    <x v="2"/>
    <n v="1"/>
    <n v="1158"/>
    <n v="-1"/>
    <n v="4632"/>
    <n v="-1"/>
    <n v="48.7285983639226"/>
    <n v="-1"/>
    <n v="79.089351061882695"/>
    <n v="-1"/>
    <n v="45.7344418308097"/>
    <n v="-1"/>
    <n v="0.777278163566688"/>
    <n v="-1"/>
    <x v="0"/>
    <x v="20"/>
    <x v="0"/>
  </r>
  <r>
    <n v="5085"/>
    <n v="6762"/>
    <m/>
    <x v="2"/>
    <n v="1"/>
    <n v="73"/>
    <n v="-1"/>
    <n v="292"/>
    <n v="-1"/>
    <n v="39.456714736231703"/>
    <n v="-1"/>
    <n v="7.47597060231565"/>
    <n v="-1"/>
    <n v="4.3158974227155102"/>
    <n v="-1"/>
    <n v="11.8285506223925"/>
    <n v="-1"/>
    <x v="0"/>
    <x v="6"/>
    <x v="0"/>
  </r>
  <r>
    <n v="5085"/>
    <n v="6763"/>
    <m/>
    <x v="2"/>
    <n v="1"/>
    <n v="424"/>
    <n v="-1"/>
    <n v="1696"/>
    <n v="-1"/>
    <n v="37.451664680817103"/>
    <n v="-1"/>
    <n v="39.8275942853533"/>
    <n v="-1"/>
    <n v="23.0523697381769"/>
    <n v="-1"/>
    <n v="2.0892620086666698"/>
    <n v="-1"/>
    <x v="0"/>
    <x v="7"/>
    <x v="0"/>
  </r>
  <r>
    <n v="5085"/>
    <n v="6764"/>
    <m/>
    <x v="2"/>
    <n v="1"/>
    <n v="79"/>
    <n v="-1"/>
    <n v="316"/>
    <n v="-1"/>
    <n v="39.664032495321202"/>
    <n v="-1"/>
    <n v="7.3619836798870102"/>
    <n v="-1"/>
    <n v="4.2673376399210898"/>
    <n v="-1"/>
    <n v="10.0300367250319"/>
    <n v="-1"/>
    <x v="0"/>
    <x v="8"/>
    <x v="0"/>
  </r>
  <r>
    <n v="5085"/>
    <n v="6765"/>
    <m/>
    <x v="2"/>
    <n v="1"/>
    <n v="57"/>
    <n v="-1"/>
    <n v="228"/>
    <n v="-1"/>
    <n v="24.201869114525799"/>
    <n v="-1"/>
    <n v="39.177232261143303"/>
    <n v="-1"/>
    <n v="22.581288182783499"/>
    <n v="-1"/>
    <n v="14.1932334770095"/>
    <n v="-1"/>
    <x v="0"/>
    <x v="9"/>
    <x v="0"/>
  </r>
  <r>
    <n v="5085"/>
    <n v="6767"/>
    <m/>
    <x v="2"/>
    <n v="1"/>
    <n v="122"/>
    <n v="-1"/>
    <n v="488"/>
    <n v="-1"/>
    <n v="45.717910182566001"/>
    <n v="-1"/>
    <n v="10.041712428715501"/>
    <n v="-1"/>
    <n v="5.8370673494390601"/>
    <n v="-1"/>
    <n v="7.3998539071356904"/>
    <n v="-1"/>
    <x v="0"/>
    <x v="10"/>
    <x v="0"/>
  </r>
  <r>
    <n v="5085"/>
    <n v="6768"/>
    <m/>
    <x v="2"/>
    <n v="1"/>
    <n v="84"/>
    <n v="-1"/>
    <n v="336"/>
    <n v="-1"/>
    <n v="38.053634997978698"/>
    <n v="-1"/>
    <n v="8.04833687778628"/>
    <n v="-1"/>
    <n v="4.6464883409858899"/>
    <n v="-1"/>
    <n v="9.7764994696517302"/>
    <n v="-1"/>
    <x v="0"/>
    <x v="11"/>
    <x v="0"/>
  </r>
  <r>
    <n v="5085"/>
    <n v="6770"/>
    <m/>
    <x v="2"/>
    <n v="1"/>
    <n v="430"/>
    <n v="-1"/>
    <n v="1720"/>
    <n v="-1"/>
    <n v="52.382883723908201"/>
    <n v="-1"/>
    <n v="31.141412253870101"/>
    <n v="-1"/>
    <n v="18.0255608192507"/>
    <n v="-1"/>
    <n v="2.0907238888928998"/>
    <n v="-1"/>
    <x v="0"/>
    <x v="15"/>
    <x v="0"/>
  </r>
  <r>
    <n v="5085"/>
    <n v="6775"/>
    <m/>
    <x v="2"/>
    <n v="1"/>
    <n v="83"/>
    <n v="-1"/>
    <n v="332"/>
    <n v="-1"/>
    <n v="38.040854148374798"/>
    <n v="-1"/>
    <n v="8.8141594711781099"/>
    <n v="-1"/>
    <n v="5.11390996443009"/>
    <n v="-1"/>
    <n v="10.6715996236981"/>
    <n v="-1"/>
    <x v="0"/>
    <x v="12"/>
    <x v="0"/>
  </r>
  <r>
    <n v="5085"/>
    <n v="6776"/>
    <m/>
    <x v="2"/>
    <n v="1"/>
    <n v="79"/>
    <n v="-1"/>
    <n v="316"/>
    <n v="-1"/>
    <n v="39.7415233418062"/>
    <n v="-1"/>
    <n v="7.3259031156689698"/>
    <n v="-1"/>
    <n v="4.24642371828637"/>
    <n v="-1"/>
    <n v="10.030184483692199"/>
    <n v="-1"/>
    <x v="0"/>
    <x v="13"/>
    <x v="0"/>
  </r>
  <r>
    <n v="5085"/>
    <n v="6777"/>
    <m/>
    <x v="2"/>
    <n v="1"/>
    <n v="86"/>
    <n v="-1"/>
    <n v="344"/>
    <n v="-1"/>
    <n v="38.123597749097101"/>
    <n v="-1"/>
    <n v="8.3537956967523197"/>
    <n v="-1"/>
    <n v="4.8290296633113599"/>
    <n v="-1"/>
    <n v="10.4554409169272"/>
    <n v="-1"/>
    <x v="0"/>
    <x v="14"/>
    <x v="0"/>
  </r>
  <r>
    <n v="5085"/>
    <n v="2959"/>
    <m/>
    <x v="2"/>
    <n v="2"/>
    <n v="190"/>
    <n v="-1"/>
    <n v="760"/>
    <n v="-1"/>
    <n v="46.942913678432802"/>
    <n v="-1"/>
    <n v="15.541144062140701"/>
    <n v="-1"/>
    <n v="13.1951746045882"/>
    <n v="-1"/>
    <n v="4.7527541144666401"/>
    <n v="-1"/>
    <x v="1"/>
    <x v="0"/>
    <x v="0"/>
  </r>
  <r>
    <n v="5085"/>
    <n v="3659"/>
    <m/>
    <x v="2"/>
    <n v="2"/>
    <n v="454"/>
    <n v="-1"/>
    <n v="1816"/>
    <n v="-1"/>
    <n v="37.555426515705904"/>
    <n v="-1"/>
    <n v="39.491434844109698"/>
    <n v="-1"/>
    <n v="33.555190079233"/>
    <n v="-1"/>
    <n v="1.9800640669257299"/>
    <n v="-1"/>
    <x v="1"/>
    <x v="0"/>
    <x v="0"/>
  </r>
  <r>
    <n v="5085"/>
    <n v="3660"/>
    <m/>
    <x v="2"/>
    <n v="2"/>
    <n v="1432"/>
    <n v="-1"/>
    <n v="5728"/>
    <n v="-1"/>
    <n v="45.854176013830198"/>
    <n v="-1"/>
    <n v="85.879689567301298"/>
    <n v="-1"/>
    <n v="73.031888319182599"/>
    <n v="-1"/>
    <n v="0.62802610768365597"/>
    <n v="-1"/>
    <x v="1"/>
    <x v="0"/>
    <x v="0"/>
  </r>
  <r>
    <n v="5085"/>
    <n v="4524"/>
    <m/>
    <x v="2"/>
    <n v="2"/>
    <n v="367"/>
    <n v="-1"/>
    <n v="1468"/>
    <n v="-1"/>
    <n v="26.801940843840601"/>
    <n v="-1"/>
    <n v="78.697226489938799"/>
    <n v="-1"/>
    <n v="66.827934025302994"/>
    <n v="-1"/>
    <n v="2.3797754900990902"/>
    <n v="-1"/>
    <x v="1"/>
    <x v="0"/>
    <x v="0"/>
  </r>
  <r>
    <n v="5085"/>
    <n v="4949"/>
    <m/>
    <x v="2"/>
    <n v="2"/>
    <n v="376"/>
    <n v="-1"/>
    <n v="1504"/>
    <n v="-1"/>
    <n v="49.098343912437898"/>
    <n v="-1"/>
    <n v="28.591121503623"/>
    <n v="-1"/>
    <n v="24.333825406456"/>
    <n v="-1"/>
    <n v="2.3986280270574998"/>
    <n v="-1"/>
    <x v="1"/>
    <x v="0"/>
    <x v="0"/>
  </r>
  <r>
    <n v="5085"/>
    <n v="4950"/>
    <m/>
    <x v="2"/>
    <n v="2"/>
    <n v="1421"/>
    <n v="-1"/>
    <n v="5684"/>
    <n v="-1"/>
    <n v="45.333344227114097"/>
    <n v="-1"/>
    <n v="84.258728329453504"/>
    <n v="-1"/>
    <n v="71.624823568832397"/>
    <n v="-1"/>
    <n v="0.63394121899965405"/>
    <n v="-1"/>
    <x v="1"/>
    <x v="0"/>
    <x v="0"/>
  </r>
  <r>
    <n v="5085"/>
    <n v="4951"/>
    <m/>
    <x v="2"/>
    <n v="2"/>
    <n v="1438"/>
    <n v="-1"/>
    <n v="5752"/>
    <n v="-1"/>
    <n v="43.119873112952703"/>
    <n v="-1"/>
    <n v="91.010888517656099"/>
    <n v="-1"/>
    <n v="77.3903610195743"/>
    <n v="-1"/>
    <n v="0.62611422378909498"/>
    <n v="-1"/>
    <x v="1"/>
    <x v="0"/>
    <x v="0"/>
  </r>
  <r>
    <n v="5085"/>
    <n v="4953"/>
    <m/>
    <x v="2"/>
    <n v="2"/>
    <n v="246"/>
    <n v="-1"/>
    <n v="984"/>
    <n v="-1"/>
    <n v="36.737336938966102"/>
    <n v="-1"/>
    <n v="23.044932605830699"/>
    <n v="-1"/>
    <n v="19.636321182806899"/>
    <n v="-1"/>
    <n v="3.6566519592414899"/>
    <n v="-1"/>
    <x v="1"/>
    <x v="0"/>
    <x v="0"/>
  </r>
  <r>
    <n v="5085"/>
    <n v="4954"/>
    <m/>
    <x v="2"/>
    <n v="2"/>
    <n v="128"/>
    <n v="-1"/>
    <n v="512"/>
    <n v="-1"/>
    <n v="39.445314396462798"/>
    <n v="-1"/>
    <n v="14.264031471497301"/>
    <n v="-1"/>
    <n v="13.4292045633565"/>
    <n v="-1"/>
    <n v="7.0713125516134596"/>
    <n v="-1"/>
    <x v="1"/>
    <x v="0"/>
    <x v="0"/>
  </r>
  <r>
    <n v="5085"/>
    <n v="6357"/>
    <m/>
    <x v="2"/>
    <n v="2"/>
    <n v="215"/>
    <n v="-1"/>
    <n v="860"/>
    <n v="-1"/>
    <n v="44.441422141095003"/>
    <n v="-1"/>
    <n v="17.7447743925614"/>
    <n v="-1"/>
    <n v="15.128887144886299"/>
    <n v="-1"/>
    <n v="4.07849539812673"/>
    <n v="-1"/>
    <x v="1"/>
    <x v="0"/>
    <x v="0"/>
  </r>
  <r>
    <n v="5085"/>
    <n v="6368"/>
    <m/>
    <x v="2"/>
    <n v="2"/>
    <n v="450"/>
    <n v="-1"/>
    <n v="1800"/>
    <n v="-1"/>
    <n v="32.210638387622303"/>
    <n v="-1"/>
    <n v="46.959966277860801"/>
    <n v="-1"/>
    <n v="39.908836856229797"/>
    <n v="-1"/>
    <n v="2.00275087856871"/>
    <n v="-1"/>
    <x v="1"/>
    <x v="0"/>
    <x v="0"/>
  </r>
  <r>
    <n v="5085"/>
    <n v="6639"/>
    <m/>
    <x v="2"/>
    <n v="2"/>
    <n v="58"/>
    <n v="-1"/>
    <n v="232"/>
    <n v="-1"/>
    <n v="39.371758177964402"/>
    <n v="-1"/>
    <n v="5.9547724879344797"/>
    <n v="-1"/>
    <n v="3.43692343452682"/>
    <n v="-1"/>
    <n v="15.567894957268701"/>
    <n v="-1"/>
    <x v="1"/>
    <x v="1"/>
    <x v="0"/>
  </r>
  <r>
    <n v="5085"/>
    <n v="6640"/>
    <m/>
    <x v="2"/>
    <n v="2"/>
    <n v="652"/>
    <n v="-1"/>
    <n v="2608"/>
    <n v="-1"/>
    <n v="42.3886465434652"/>
    <n v="-1"/>
    <n v="54.808712281847903"/>
    <n v="-1"/>
    <n v="31.796107733980399"/>
    <n v="-1"/>
    <n v="1.38001077838195"/>
    <n v="-1"/>
    <x v="1"/>
    <x v="2"/>
    <x v="0"/>
  </r>
  <r>
    <n v="5085"/>
    <n v="6641"/>
    <m/>
    <x v="2"/>
    <n v="2"/>
    <n v="116"/>
    <n v="-1"/>
    <n v="464"/>
    <n v="-1"/>
    <n v="29.266068479844002"/>
    <n v="-1"/>
    <n v="46.091820156286303"/>
    <n v="-1"/>
    <n v="26.720439650532001"/>
    <n v="-1"/>
    <n v="7.7611752498490096"/>
    <n v="-1"/>
    <x v="1"/>
    <x v="3"/>
    <x v="0"/>
  </r>
  <r>
    <n v="5085"/>
    <n v="6642"/>
    <m/>
    <x v="2"/>
    <n v="2"/>
    <n v="450"/>
    <n v="-1"/>
    <n v="1800"/>
    <n v="-1"/>
    <n v="37.868089543752497"/>
    <n v="-1"/>
    <n v="40.914488043395401"/>
    <n v="-1"/>
    <n v="23.721915788549101"/>
    <n v="-1"/>
    <n v="1.99570339160551"/>
    <n v="-1"/>
    <x v="1"/>
    <x v="4"/>
    <x v="0"/>
  </r>
  <r>
    <n v="5085"/>
    <n v="6644"/>
    <m/>
    <x v="2"/>
    <n v="2"/>
    <n v="826"/>
    <n v="-1"/>
    <n v="3304"/>
    <n v="-1"/>
    <n v="32.164598186123598"/>
    <n v="-1"/>
    <n v="88.351618317685293"/>
    <n v="-1"/>
    <n v="51.2133502648012"/>
    <n v="-1"/>
    <n v="1.0899509052502701"/>
    <n v="-1"/>
    <x v="1"/>
    <x v="19"/>
    <x v="0"/>
  </r>
  <r>
    <n v="5085"/>
    <n v="6645"/>
    <m/>
    <x v="2"/>
    <n v="2"/>
    <n v="575"/>
    <n v="-1"/>
    <n v="2300"/>
    <n v="-1"/>
    <n v="52.911391787488697"/>
    <n v="-1"/>
    <n v="40.040023473632502"/>
    <n v="-1"/>
    <n v="23.245316543052098"/>
    <n v="-1"/>
    <n v="1.55119457997941"/>
    <n v="-1"/>
    <x v="1"/>
    <x v="21"/>
    <x v="0"/>
  </r>
  <r>
    <n v="5085"/>
    <n v="6646"/>
    <m/>
    <x v="2"/>
    <n v="2"/>
    <n v="568"/>
    <n v="-1"/>
    <n v="2272"/>
    <n v="-1"/>
    <n v="44.746851750300301"/>
    <n v="-1"/>
    <n v="47.905819763758402"/>
    <n v="-1"/>
    <n v="27.785796826304001"/>
    <n v="-1"/>
    <n v="1.5843552906984999"/>
    <n v="-1"/>
    <x v="1"/>
    <x v="18"/>
    <x v="0"/>
  </r>
  <r>
    <n v="5085"/>
    <n v="6647"/>
    <m/>
    <x v="2"/>
    <n v="2"/>
    <n v="260"/>
    <n v="-1"/>
    <n v="1040"/>
    <n v="-1"/>
    <n v="55.203078722763202"/>
    <n v="-1"/>
    <n v="18.7764876136929"/>
    <n v="-1"/>
    <n v="10.903612512204299"/>
    <n v="-1"/>
    <n v="3.4536609441000699"/>
    <n v="-1"/>
    <x v="1"/>
    <x v="17"/>
    <x v="0"/>
  </r>
  <r>
    <n v="5085"/>
    <n v="6760"/>
    <m/>
    <x v="2"/>
    <n v="2"/>
    <n v="481"/>
    <n v="-1"/>
    <n v="1924"/>
    <n v="-1"/>
    <n v="23.432027668944599"/>
    <n v="-1"/>
    <n v="87.255438330951407"/>
    <n v="-1"/>
    <n v="50.637038122209702"/>
    <n v="-1"/>
    <n v="1.8728060528341"/>
    <n v="-1"/>
    <x v="1"/>
    <x v="16"/>
    <x v="0"/>
  </r>
  <r>
    <n v="5085"/>
    <n v="6761"/>
    <m/>
    <x v="2"/>
    <n v="2"/>
    <n v="1437"/>
    <n v="-1"/>
    <n v="5748"/>
    <n v="-1"/>
    <n v="45.8046548005562"/>
    <n v="-1"/>
    <n v="98.391918630036997"/>
    <n v="-1"/>
    <n v="57.103247978703003"/>
    <n v="-1"/>
    <n v="0.62719235634875004"/>
    <n v="-1"/>
    <x v="1"/>
    <x v="20"/>
    <x v="0"/>
  </r>
  <r>
    <n v="5085"/>
    <n v="6762"/>
    <m/>
    <x v="2"/>
    <n v="2"/>
    <n v="58"/>
    <n v="-1"/>
    <n v="232"/>
    <n v="-1"/>
    <n v="39.371758177964402"/>
    <n v="-1"/>
    <n v="5.9547724879344797"/>
    <n v="-1"/>
    <n v="3.43692343452682"/>
    <n v="-1"/>
    <n v="15.567894957268701"/>
    <n v="-1"/>
    <x v="1"/>
    <x v="6"/>
    <x v="0"/>
  </r>
  <r>
    <n v="5085"/>
    <n v="6763"/>
    <m/>
    <x v="2"/>
    <n v="2"/>
    <n v="449"/>
    <n v="-1"/>
    <n v="1796"/>
    <n v="-1"/>
    <n v="36.971889832547198"/>
    <n v="-1"/>
    <n v="40.700836463036403"/>
    <n v="-1"/>
    <n v="23.589812689193799"/>
    <n v="-1"/>
    <n v="1.9731658465053601"/>
    <n v="-1"/>
    <x v="1"/>
    <x v="7"/>
    <x v="0"/>
  </r>
  <r>
    <n v="5085"/>
    <n v="6764"/>
    <m/>
    <x v="2"/>
    <n v="2"/>
    <n v="108"/>
    <n v="-1"/>
    <n v="432"/>
    <n v="-1"/>
    <n v="39.923169389376902"/>
    <n v="-1"/>
    <n v="10.6716780360466"/>
    <n v="-1"/>
    <n v="6.2463725644645498"/>
    <n v="-1"/>
    <n v="8.0725896439519005"/>
    <n v="-1"/>
    <x v="1"/>
    <x v="8"/>
    <x v="0"/>
  </r>
  <r>
    <n v="5085"/>
    <n v="6765"/>
    <m/>
    <x v="2"/>
    <n v="2"/>
    <n v="79"/>
    <n v="-1"/>
    <n v="316"/>
    <n v="-1"/>
    <n v="22.407841578455098"/>
    <n v="-1"/>
    <n v="76.945275098488395"/>
    <n v="-1"/>
    <n v="44.787978822682298"/>
    <n v="-1"/>
    <n v="9.9299046177313492"/>
    <n v="-1"/>
    <x v="1"/>
    <x v="9"/>
    <x v="0"/>
  </r>
  <r>
    <n v="5085"/>
    <n v="6767"/>
    <m/>
    <x v="2"/>
    <n v="2"/>
    <n v="122"/>
    <n v="-1"/>
    <n v="488"/>
    <n v="-1"/>
    <n v="45.2505123285476"/>
    <n v="-1"/>
    <n v="10.591721731783799"/>
    <n v="-1"/>
    <n v="6.1531885322776896"/>
    <n v="-1"/>
    <n v="7.3218604054771701"/>
    <n v="-1"/>
    <x v="1"/>
    <x v="10"/>
    <x v="0"/>
  </r>
  <r>
    <n v="5085"/>
    <n v="6768"/>
    <m/>
    <x v="2"/>
    <n v="2"/>
    <n v="247"/>
    <n v="-1"/>
    <n v="988"/>
    <n v="-1"/>
    <n v="35.240000178044603"/>
    <n v="-1"/>
    <n v="31.389692227633699"/>
    <n v="-1"/>
    <n v="18.274370118055501"/>
    <n v="-1"/>
    <n v="3.6472360176023702"/>
    <n v="-1"/>
    <x v="1"/>
    <x v="11"/>
    <x v="0"/>
  </r>
  <r>
    <n v="5085"/>
    <n v="6770"/>
    <m/>
    <x v="2"/>
    <n v="2"/>
    <n v="400"/>
    <n v="-1"/>
    <n v="1600"/>
    <n v="-1"/>
    <n v="51.588041942757101"/>
    <n v="-1"/>
    <n v="30.1390931239719"/>
    <n v="-1"/>
    <n v="17.509223496890201"/>
    <n v="-1"/>
    <n v="2.2516648156251402"/>
    <n v="-1"/>
    <x v="1"/>
    <x v="15"/>
    <x v="0"/>
  </r>
  <r>
    <n v="5085"/>
    <n v="6775"/>
    <m/>
    <x v="2"/>
    <n v="2"/>
    <n v="81"/>
    <n v="-1"/>
    <n v="324"/>
    <n v="-1"/>
    <n v="39.026859885946799"/>
    <n v="-1"/>
    <n v="8.4184097708904009"/>
    <n v="-1"/>
    <n v="4.8777199348718003"/>
    <n v="-1"/>
    <n v="11.105245979573301"/>
    <n v="-1"/>
    <x v="1"/>
    <x v="12"/>
    <x v="0"/>
  </r>
  <r>
    <n v="5085"/>
    <n v="6776"/>
    <m/>
    <x v="2"/>
    <n v="2"/>
    <n v="108"/>
    <n v="-1"/>
    <n v="432"/>
    <n v="-1"/>
    <n v="40.101008189804702"/>
    <n v="-1"/>
    <n v="10.6603871795788"/>
    <n v="-1"/>
    <n v="6.23976377287328"/>
    <n v="-1"/>
    <n v="8.0739153334578901"/>
    <n v="-1"/>
    <x v="1"/>
    <x v="13"/>
    <x v="0"/>
  </r>
  <r>
    <n v="5085"/>
    <n v="6777"/>
    <m/>
    <x v="2"/>
    <n v="2"/>
    <n v="221"/>
    <n v="-1"/>
    <n v="884"/>
    <n v="-1"/>
    <n v="36.967641802143"/>
    <n v="-1"/>
    <n v="22.355052851827399"/>
    <n v="-1"/>
    <n v="13.0058779363493"/>
    <n v="-1"/>
    <n v="3.6321101402217"/>
    <n v="-1"/>
    <x v="1"/>
    <x v="14"/>
    <x v="0"/>
  </r>
  <r>
    <n v="5085"/>
    <n v="2959"/>
    <m/>
    <x v="2"/>
    <n v="3"/>
    <n v="195"/>
    <n v="-1"/>
    <n v="780"/>
    <n v="-1"/>
    <n v="46.426193333024003"/>
    <n v="-1"/>
    <n v="16.2502430153767"/>
    <n v="-1"/>
    <n v="13.808116599088899"/>
    <n v="-1"/>
    <n v="4.5892501028477701"/>
    <n v="-1"/>
    <x v="2"/>
    <x v="0"/>
    <x v="0"/>
  </r>
  <r>
    <n v="5085"/>
    <n v="3659"/>
    <m/>
    <x v="2"/>
    <n v="3"/>
    <n v="466"/>
    <n v="-1"/>
    <n v="1864"/>
    <n v="-1"/>
    <n v="38.155953662060099"/>
    <n v="-1"/>
    <n v="40.673717806333897"/>
    <n v="-1"/>
    <n v="34.503683482842902"/>
    <n v="-1"/>
    <n v="1.9319134090364301"/>
    <n v="-1"/>
    <x v="2"/>
    <x v="0"/>
    <x v="0"/>
  </r>
  <r>
    <n v="5085"/>
    <n v="3660"/>
    <m/>
    <x v="2"/>
    <n v="3"/>
    <n v="1435"/>
    <n v="-1"/>
    <n v="5740"/>
    <n v="-1"/>
    <n v="40.276203916494502"/>
    <n v="-1"/>
    <n v="95.909540292607105"/>
    <n v="-1"/>
    <n v="81.497635524158497"/>
    <n v="-1"/>
    <n v="0.62756628132664705"/>
    <n v="-1"/>
    <x v="2"/>
    <x v="0"/>
    <x v="0"/>
  </r>
  <r>
    <n v="5085"/>
    <n v="4524"/>
    <m/>
    <x v="2"/>
    <n v="3"/>
    <n v="365"/>
    <n v="-1"/>
    <n v="1460"/>
    <n v="-1"/>
    <n v="26.628910413307601"/>
    <n v="-1"/>
    <n v="84.724186213995694"/>
    <n v="-1"/>
    <n v="71.8644802483972"/>
    <n v="-1"/>
    <n v="2.37369023959489"/>
    <n v="-1"/>
    <x v="2"/>
    <x v="0"/>
    <x v="0"/>
  </r>
  <r>
    <n v="5085"/>
    <n v="4949"/>
    <m/>
    <x v="2"/>
    <n v="3"/>
    <n v="391"/>
    <n v="-1"/>
    <n v="1564"/>
    <n v="-1"/>
    <n v="49.238580730728501"/>
    <n v="-1"/>
    <n v="30.790639587392398"/>
    <n v="-1"/>
    <n v="26.245296204292"/>
    <n v="-1"/>
    <n v="2.2845280423748302"/>
    <n v="-1"/>
    <x v="2"/>
    <x v="0"/>
    <x v="0"/>
  </r>
  <r>
    <n v="5085"/>
    <n v="4950"/>
    <m/>
    <x v="2"/>
    <n v="3"/>
    <n v="1421"/>
    <n v="-1"/>
    <n v="5684"/>
    <n v="-1"/>
    <n v="37.215579402969801"/>
    <n v="-1"/>
    <n v="100.543985947021"/>
    <n v="-1"/>
    <n v="85.448235631362294"/>
    <n v="-1"/>
    <n v="0.63452243970050604"/>
    <n v="-1"/>
    <x v="2"/>
    <x v="0"/>
    <x v="0"/>
  </r>
  <r>
    <n v="5085"/>
    <n v="4951"/>
    <m/>
    <x v="2"/>
    <n v="3"/>
    <n v="1450"/>
    <n v="-1"/>
    <n v="5800"/>
    <n v="-1"/>
    <n v="40.710296875152899"/>
    <n v="-1"/>
    <n v="96.698999582741294"/>
    <n v="-1"/>
    <n v="82.1898742367393"/>
    <n v="-1"/>
    <n v="0.62077368248227205"/>
    <n v="-1"/>
    <x v="2"/>
    <x v="0"/>
    <x v="0"/>
  </r>
  <r>
    <n v="5085"/>
    <n v="4953"/>
    <m/>
    <x v="2"/>
    <n v="3"/>
    <n v="264"/>
    <n v="-1"/>
    <n v="1056"/>
    <n v="-1"/>
    <n v="37.0382710442844"/>
    <n v="-1"/>
    <n v="25.487606175583601"/>
    <n v="-1"/>
    <n v="21.607462278723201"/>
    <n v="-1"/>
    <n v="3.3354652229164801"/>
    <n v="-1"/>
    <x v="2"/>
    <x v="0"/>
    <x v="0"/>
  </r>
  <r>
    <n v="5085"/>
    <n v="4954"/>
    <m/>
    <x v="2"/>
    <n v="3"/>
    <n v="145"/>
    <n v="-1"/>
    <n v="580"/>
    <n v="-1"/>
    <n v="41.559682109588898"/>
    <n v="-1"/>
    <n v="15.1154391507224"/>
    <n v="-1"/>
    <n v="14.2495043546551"/>
    <n v="-1"/>
    <n v="6.1194367628269699"/>
    <n v="-1"/>
    <x v="2"/>
    <x v="0"/>
    <x v="0"/>
  </r>
  <r>
    <n v="5085"/>
    <n v="6357"/>
    <m/>
    <x v="2"/>
    <n v="3"/>
    <n v="245"/>
    <n v="-1"/>
    <n v="980"/>
    <n v="-1"/>
    <n v="44.164328673275399"/>
    <n v="-1"/>
    <n v="20.751563803090701"/>
    <n v="-1"/>
    <n v="17.636533624016501"/>
    <n v="-1"/>
    <n v="3.55963006388675"/>
    <n v="-1"/>
    <x v="2"/>
    <x v="0"/>
    <x v="0"/>
  </r>
  <r>
    <n v="5085"/>
    <n v="6368"/>
    <m/>
    <x v="2"/>
    <n v="3"/>
    <n v="460"/>
    <n v="-1"/>
    <n v="1840"/>
    <n v="-1"/>
    <n v="31.8224202615854"/>
    <n v="-1"/>
    <n v="50.788206814696899"/>
    <n v="-1"/>
    <n v="43.0836310750433"/>
    <n v="-1"/>
    <n v="1.9312975008319899"/>
    <n v="-1"/>
    <x v="2"/>
    <x v="0"/>
    <x v="0"/>
  </r>
  <r>
    <n v="5085"/>
    <n v="6639"/>
    <m/>
    <x v="2"/>
    <n v="3"/>
    <n v="85"/>
    <n v="-1"/>
    <n v="340"/>
    <n v="-1"/>
    <n v="39.870442993793802"/>
    <n v="-1"/>
    <n v="8.6130214823165492"/>
    <n v="-1"/>
    <n v="5.0248617168529304"/>
    <n v="-1"/>
    <n v="10.554649374796201"/>
    <n v="-1"/>
    <x v="2"/>
    <x v="1"/>
    <x v="0"/>
  </r>
  <r>
    <n v="5085"/>
    <n v="6640"/>
    <m/>
    <x v="2"/>
    <n v="3"/>
    <n v="718"/>
    <n v="-1"/>
    <n v="2872"/>
    <n v="-1"/>
    <n v="40.783739534024498"/>
    <n v="-1"/>
    <n v="63.302782150861198"/>
    <n v="-1"/>
    <n v="36.705892967667701"/>
    <n v="-1"/>
    <n v="1.25420121909614"/>
    <n v="-1"/>
    <x v="2"/>
    <x v="2"/>
    <x v="0"/>
  </r>
  <r>
    <n v="5085"/>
    <n v="6641"/>
    <m/>
    <x v="2"/>
    <n v="3"/>
    <n v="141"/>
    <n v="-1"/>
    <n v="564"/>
    <n v="-1"/>
    <n v="27.803108728832498"/>
    <n v="-1"/>
    <n v="53.868035645503802"/>
    <n v="-1"/>
    <n v="31.364654026760501"/>
    <n v="-1"/>
    <n v="6.1758645951769404"/>
    <n v="-1"/>
    <x v="2"/>
    <x v="3"/>
    <x v="0"/>
  </r>
  <r>
    <n v="5085"/>
    <n v="6642"/>
    <m/>
    <x v="2"/>
    <n v="3"/>
    <n v="462"/>
    <n v="-1"/>
    <n v="1848"/>
    <n v="-1"/>
    <n v="38.081001700240598"/>
    <n v="-1"/>
    <n v="41.456235606553903"/>
    <n v="-1"/>
    <n v="23.962646459663201"/>
    <n v="-1"/>
    <n v="1.9524165264689199"/>
    <n v="-1"/>
    <x v="2"/>
    <x v="4"/>
    <x v="0"/>
  </r>
  <r>
    <n v="5085"/>
    <n v="6644"/>
    <m/>
    <x v="2"/>
    <n v="3"/>
    <n v="850"/>
    <n v="-1"/>
    <n v="3400"/>
    <n v="-1"/>
    <n v="31.443927219018398"/>
    <n v="-1"/>
    <n v="89.790305736370499"/>
    <n v="-1"/>
    <n v="52.028720957909002"/>
    <n v="-1"/>
    <n v="1.0598621309999801"/>
    <n v="-1"/>
    <x v="2"/>
    <x v="19"/>
    <x v="0"/>
  </r>
  <r>
    <n v="5085"/>
    <n v="6645"/>
    <m/>
    <x v="2"/>
    <n v="3"/>
    <n v="568"/>
    <n v="-1"/>
    <n v="2272"/>
    <n v="-1"/>
    <n v="52.113089430671998"/>
    <n v="-1"/>
    <n v="40.931844921576896"/>
    <n v="-1"/>
    <n v="23.756631470921501"/>
    <n v="-1"/>
    <n v="1.5819598504958301"/>
    <n v="-1"/>
    <x v="2"/>
    <x v="21"/>
    <x v="0"/>
  </r>
  <r>
    <n v="5085"/>
    <n v="6646"/>
    <m/>
    <x v="2"/>
    <n v="3"/>
    <n v="601"/>
    <n v="-1"/>
    <n v="2404"/>
    <n v="-1"/>
    <n v="45.1396791041753"/>
    <n v="-1"/>
    <n v="50.416811756292503"/>
    <n v="-1"/>
    <n v="29.195107898524402"/>
    <n v="-1"/>
    <n v="1.4988448962818499"/>
    <n v="-1"/>
    <x v="2"/>
    <x v="18"/>
    <x v="0"/>
  </r>
  <r>
    <n v="5085"/>
    <n v="6647"/>
    <m/>
    <x v="2"/>
    <n v="3"/>
    <n v="242"/>
    <n v="-1"/>
    <n v="968"/>
    <n v="-1"/>
    <n v="54.626702700638702"/>
    <n v="-1"/>
    <n v="17.6737926615791"/>
    <n v="-1"/>
    <n v="10.2516414205397"/>
    <n v="-1"/>
    <n v="3.7236658833355101"/>
    <n v="-1"/>
    <x v="2"/>
    <x v="17"/>
    <x v="0"/>
  </r>
  <r>
    <n v="5085"/>
    <n v="6760"/>
    <m/>
    <x v="2"/>
    <n v="3"/>
    <n v="450"/>
    <n v="-1"/>
    <n v="1800"/>
    <n v="-1"/>
    <n v="15.058289669587699"/>
    <n v="-1"/>
    <n v="107.815649177211"/>
    <n v="-1"/>
    <n v="62.730772644855897"/>
    <n v="-1"/>
    <n v="1.9855751598398499"/>
    <n v="-1"/>
    <x v="2"/>
    <x v="16"/>
    <x v="0"/>
  </r>
  <r>
    <n v="5085"/>
    <n v="6761"/>
    <m/>
    <x v="2"/>
    <n v="3"/>
    <n v="1436"/>
    <n v="-1"/>
    <n v="5744"/>
    <n v="-1"/>
    <n v="41.017753470705898"/>
    <n v="-1"/>
    <n v="109.51233686379101"/>
    <n v="-1"/>
    <n v="63.496349278522601"/>
    <n v="-1"/>
    <n v="0.62922163771804196"/>
    <n v="-1"/>
    <x v="2"/>
    <x v="20"/>
    <x v="0"/>
  </r>
  <r>
    <n v="5085"/>
    <n v="6762"/>
    <m/>
    <x v="2"/>
    <n v="3"/>
    <n v="85"/>
    <n v="-1"/>
    <n v="340"/>
    <n v="-1"/>
    <n v="39.870442993793802"/>
    <n v="-1"/>
    <n v="8.6130214823165492"/>
    <n v="-1"/>
    <n v="5.0248617168529304"/>
    <n v="-1"/>
    <n v="10.554649374796201"/>
    <n v="-1"/>
    <x v="2"/>
    <x v="6"/>
    <x v="0"/>
  </r>
  <r>
    <n v="5085"/>
    <n v="6763"/>
    <m/>
    <x v="2"/>
    <n v="3"/>
    <n v="458"/>
    <n v="-1"/>
    <n v="1832"/>
    <n v="-1"/>
    <n v="37.280640984303503"/>
    <n v="-1"/>
    <n v="43.845862477533203"/>
    <n v="-1"/>
    <n v="25.357784793411199"/>
    <n v="-1"/>
    <n v="1.92163986084393"/>
    <n v="-1"/>
    <x v="2"/>
    <x v="7"/>
    <x v="0"/>
  </r>
  <r>
    <n v="5085"/>
    <n v="6764"/>
    <m/>
    <x v="2"/>
    <n v="3"/>
    <n v="102"/>
    <n v="-1"/>
    <n v="408"/>
    <n v="-1"/>
    <n v="39.059875097470801"/>
    <n v="-1"/>
    <n v="9.8070448214953405"/>
    <n v="-1"/>
    <n v="5.6466402873363899"/>
    <n v="-1"/>
    <n v="8.4838156246921805"/>
    <n v="-1"/>
    <x v="2"/>
    <x v="8"/>
    <x v="0"/>
  </r>
  <r>
    <n v="5085"/>
    <n v="6765"/>
    <m/>
    <x v="2"/>
    <n v="3"/>
    <n v="80"/>
    <n v="-1"/>
    <n v="320"/>
    <n v="-1"/>
    <n v="21.846620701548002"/>
    <n v="-1"/>
    <n v="57.571091096719499"/>
    <n v="-1"/>
    <n v="33.173325084244901"/>
    <n v="-1"/>
    <n v="9.8091956369236097"/>
    <n v="-1"/>
    <x v="2"/>
    <x v="9"/>
    <x v="0"/>
  </r>
  <r>
    <n v="5085"/>
    <n v="6767"/>
    <m/>
    <x v="2"/>
    <n v="3"/>
    <n v="138"/>
    <n v="-1"/>
    <n v="552"/>
    <n v="-1"/>
    <n v="45.317049369484401"/>
    <n v="-1"/>
    <n v="11.512314330656499"/>
    <n v="-1"/>
    <n v="6.6895430462249497"/>
    <n v="-1"/>
    <n v="5.6557326493954498"/>
    <n v="-1"/>
    <x v="2"/>
    <x v="10"/>
    <x v="0"/>
  </r>
  <r>
    <n v="5085"/>
    <n v="6768"/>
    <m/>
    <x v="2"/>
    <n v="3"/>
    <n v="263"/>
    <n v="-1"/>
    <n v="1052"/>
    <n v="-1"/>
    <n v="35.268085559547401"/>
    <n v="-1"/>
    <n v="34.9406966117946"/>
    <n v="-1"/>
    <n v="20.183965417616299"/>
    <n v="-1"/>
    <n v="3.3269147750210601"/>
    <n v="-1"/>
    <x v="2"/>
    <x v="11"/>
    <x v="0"/>
  </r>
  <r>
    <n v="5085"/>
    <n v="6770"/>
    <m/>
    <x v="2"/>
    <n v="3"/>
    <n v="405"/>
    <n v="-1"/>
    <n v="1620"/>
    <n v="-1"/>
    <n v="51.364738287029397"/>
    <n v="-1"/>
    <n v="30.244384365087399"/>
    <n v="-1"/>
    <n v="17.6136766698489"/>
    <n v="-1"/>
    <n v="2.21348361250373"/>
    <n v="-1"/>
    <x v="2"/>
    <x v="15"/>
    <x v="0"/>
  </r>
  <r>
    <n v="5085"/>
    <n v="6775"/>
    <m/>
    <x v="2"/>
    <n v="3"/>
    <n v="80"/>
    <n v="-1"/>
    <n v="320"/>
    <n v="-1"/>
    <n v="38.950178229177403"/>
    <n v="-1"/>
    <n v="8.3079596085507408"/>
    <n v="-1"/>
    <n v="4.7982423957190203"/>
    <n v="-1"/>
    <n v="11.193483455607099"/>
    <n v="-1"/>
    <x v="2"/>
    <x v="12"/>
    <x v="0"/>
  </r>
  <r>
    <n v="5085"/>
    <n v="6776"/>
    <m/>
    <x v="2"/>
    <n v="3"/>
    <n v="102"/>
    <n v="-1"/>
    <n v="408"/>
    <n v="-1"/>
    <n v="39.143903916844998"/>
    <n v="-1"/>
    <n v="9.8985150424328907"/>
    <n v="-1"/>
    <n v="5.6993064517150298"/>
    <n v="-1"/>
    <n v="8.4838922410008806"/>
    <n v="-1"/>
    <x v="2"/>
    <x v="13"/>
    <x v="0"/>
  </r>
  <r>
    <n v="5085"/>
    <n v="6777"/>
    <m/>
    <x v="2"/>
    <n v="3"/>
    <n v="287"/>
    <n v="-1"/>
    <n v="1148"/>
    <n v="-1"/>
    <n v="38.456380250538203"/>
    <n v="-1"/>
    <n v="27.670423625483899"/>
    <n v="-1"/>
    <n v="15.9988654681367"/>
    <n v="-1"/>
    <n v="3.1398022896773998"/>
    <n v="-1"/>
    <x v="2"/>
    <x v="14"/>
    <x v="0"/>
  </r>
  <r>
    <n v="5085"/>
    <n v="2959"/>
    <m/>
    <x v="2"/>
    <n v="4"/>
    <n v="220"/>
    <n v="-1"/>
    <n v="880"/>
    <n v="-1"/>
    <n v="46.864064266702002"/>
    <n v="-1"/>
    <n v="17.901912625628199"/>
    <n v="-1"/>
    <n v="15.196438445844599"/>
    <n v="-1"/>
    <n v="4.1014729351289203"/>
    <n v="-1"/>
    <x v="3"/>
    <x v="0"/>
    <x v="0"/>
  </r>
  <r>
    <n v="5085"/>
    <n v="3659"/>
    <m/>
    <x v="2"/>
    <n v="4"/>
    <n v="475"/>
    <n v="-1"/>
    <n v="1900"/>
    <n v="-1"/>
    <n v="38.811887340660697"/>
    <n v="-1"/>
    <n v="41.040260377139603"/>
    <n v="-1"/>
    <n v="34.8777873396117"/>
    <n v="-1"/>
    <n v="1.8718919313574101"/>
    <n v="-1"/>
    <x v="3"/>
    <x v="0"/>
    <x v="0"/>
  </r>
  <r>
    <n v="5085"/>
    <n v="3660"/>
    <m/>
    <x v="2"/>
    <n v="4"/>
    <n v="1435"/>
    <n v="-1"/>
    <n v="5740"/>
    <n v="-1"/>
    <n v="38.284655940479503"/>
    <n v="-1"/>
    <n v="102.128593835326"/>
    <n v="-1"/>
    <n v="86.769089129962495"/>
    <n v="-1"/>
    <n v="0.62786315426522799"/>
    <n v="-1"/>
    <x v="3"/>
    <x v="0"/>
    <x v="0"/>
  </r>
  <r>
    <n v="5085"/>
    <n v="4524"/>
    <m/>
    <x v="2"/>
    <n v="4"/>
    <n v="397"/>
    <n v="-1"/>
    <n v="1588"/>
    <n v="-1"/>
    <n v="26.868292603833599"/>
    <n v="-1"/>
    <n v="83.642501697198995"/>
    <n v="-1"/>
    <n v="71.080656694766205"/>
    <n v="-1"/>
    <n v="2.2344556779638101"/>
    <n v="-1"/>
    <x v="3"/>
    <x v="0"/>
    <x v="0"/>
  </r>
  <r>
    <n v="5085"/>
    <n v="4949"/>
    <m/>
    <x v="2"/>
    <n v="4"/>
    <n v="382"/>
    <n v="-1"/>
    <n v="1528"/>
    <n v="-1"/>
    <n v="49.363127034433802"/>
    <n v="-1"/>
    <n v="29.710253246798601"/>
    <n v="-1"/>
    <n v="25.2943182015206"/>
    <n v="-1"/>
    <n v="2.3578218813924199"/>
    <n v="-1"/>
    <x v="3"/>
    <x v="0"/>
    <x v="0"/>
  </r>
  <r>
    <n v="5085"/>
    <n v="4950"/>
    <m/>
    <x v="2"/>
    <n v="4"/>
    <n v="1437"/>
    <n v="-1"/>
    <n v="5748"/>
    <n v="-1"/>
    <n v="36.080405874776098"/>
    <n v="-1"/>
    <n v="104.55818423836899"/>
    <n v="-1"/>
    <n v="88.862978552870302"/>
    <n v="-1"/>
    <n v="0.62627494819341001"/>
    <n v="-1"/>
    <x v="3"/>
    <x v="0"/>
    <x v="0"/>
  </r>
  <r>
    <n v="5085"/>
    <n v="4951"/>
    <m/>
    <x v="2"/>
    <n v="4"/>
    <n v="1420"/>
    <n v="-1"/>
    <n v="5680"/>
    <n v="-1"/>
    <n v="41.354616183135001"/>
    <n v="-1"/>
    <n v="93.982658428077997"/>
    <n v="-1"/>
    <n v="79.840013205883594"/>
    <n v="-1"/>
    <n v="0.63451511893925305"/>
    <n v="-1"/>
    <x v="3"/>
    <x v="0"/>
    <x v="0"/>
  </r>
  <r>
    <n v="5085"/>
    <n v="4953"/>
    <m/>
    <x v="2"/>
    <n v="4"/>
    <n v="193"/>
    <n v="-1"/>
    <n v="772"/>
    <n v="-1"/>
    <n v="36.921496396799199"/>
    <n v="-1"/>
    <n v="18.4066110320936"/>
    <n v="-1"/>
    <n v="15.6841693641334"/>
    <n v="-1"/>
    <n v="4.5337268590770297"/>
    <n v="-1"/>
    <x v="3"/>
    <x v="0"/>
    <x v="0"/>
  </r>
  <r>
    <n v="5085"/>
    <n v="4954"/>
    <m/>
    <x v="2"/>
    <n v="4"/>
    <n v="129"/>
    <n v="-1"/>
    <n v="516"/>
    <n v="-1"/>
    <n v="39.934754859621897"/>
    <n v="-1"/>
    <n v="13.476221661493501"/>
    <n v="-1"/>
    <n v="12.66472028007"/>
    <n v="-1"/>
    <n v="6.35302017923674"/>
    <n v="-1"/>
    <x v="3"/>
    <x v="0"/>
    <x v="0"/>
  </r>
  <r>
    <n v="5085"/>
    <n v="6357"/>
    <m/>
    <x v="2"/>
    <n v="4"/>
    <n v="268"/>
    <n v="-1"/>
    <n v="1072"/>
    <n v="-1"/>
    <n v="43.827221996246202"/>
    <n v="-1"/>
    <n v="21.7035980883199"/>
    <n v="-1"/>
    <n v="18.400886910321798"/>
    <n v="-1"/>
    <n v="3.2939999878876298"/>
    <n v="-1"/>
    <x v="3"/>
    <x v="0"/>
    <x v="0"/>
  </r>
  <r>
    <n v="5085"/>
    <n v="6368"/>
    <m/>
    <x v="2"/>
    <n v="4"/>
    <n v="488"/>
    <n v="-1"/>
    <n v="1952"/>
    <n v="-1"/>
    <n v="30.537868424219202"/>
    <n v="-1"/>
    <n v="57.109618856891501"/>
    <n v="-1"/>
    <n v="48.486420416701598"/>
    <n v="-1"/>
    <n v="1.79686449836995"/>
    <n v="-1"/>
    <x v="3"/>
    <x v="0"/>
    <x v="0"/>
  </r>
  <r>
    <n v="5085"/>
    <n v="6639"/>
    <m/>
    <x v="2"/>
    <n v="4"/>
    <n v="77"/>
    <n v="-1"/>
    <n v="308"/>
    <n v="-1"/>
    <n v="38.7345210099787"/>
    <n v="-1"/>
    <n v="8.0445402036901701"/>
    <n v="-1"/>
    <n v="4.7117246416137402"/>
    <n v="-1"/>
    <n v="11.553432351086901"/>
    <n v="-1"/>
    <x v="3"/>
    <x v="1"/>
    <x v="0"/>
  </r>
  <r>
    <n v="5085"/>
    <n v="6640"/>
    <m/>
    <x v="2"/>
    <n v="4"/>
    <n v="731"/>
    <n v="-1"/>
    <n v="2924"/>
    <n v="-1"/>
    <n v="26.0600407525157"/>
    <n v="-1"/>
    <n v="108.242996958817"/>
    <n v="-1"/>
    <n v="62.593406316084099"/>
    <n v="-1"/>
    <n v="1.23090604658319"/>
    <n v="-1"/>
    <x v="3"/>
    <x v="2"/>
    <x v="0"/>
  </r>
  <r>
    <n v="5085"/>
    <n v="6641"/>
    <m/>
    <x v="2"/>
    <n v="4"/>
    <n v="142"/>
    <n v="-1"/>
    <n v="568"/>
    <n v="-1"/>
    <n v="27.813121361405202"/>
    <n v="-1"/>
    <n v="51.748701034748798"/>
    <n v="-1"/>
    <n v="29.901151306918301"/>
    <n v="-1"/>
    <n v="6.0656190870037099"/>
    <n v="-1"/>
    <x v="3"/>
    <x v="3"/>
    <x v="0"/>
  </r>
  <r>
    <n v="5085"/>
    <n v="6642"/>
    <m/>
    <x v="2"/>
    <n v="4"/>
    <n v="483"/>
    <n v="-1"/>
    <n v="1932"/>
    <n v="-1"/>
    <n v="38.485902572044303"/>
    <n v="-1"/>
    <n v="41.767670551257297"/>
    <n v="-1"/>
    <n v="24.214004527203102"/>
    <n v="-1"/>
    <n v="1.86365586545248"/>
    <n v="-1"/>
    <x v="3"/>
    <x v="4"/>
    <x v="0"/>
  </r>
  <r>
    <n v="5085"/>
    <n v="6644"/>
    <m/>
    <x v="2"/>
    <n v="4"/>
    <n v="883"/>
    <n v="-1"/>
    <n v="3532"/>
    <n v="-1"/>
    <n v="31.4107208616668"/>
    <n v="-1"/>
    <n v="92.215541390320297"/>
    <n v="-1"/>
    <n v="53.392833122366902"/>
    <n v="-1"/>
    <n v="1.0185686646154"/>
    <n v="-1"/>
    <x v="3"/>
    <x v="19"/>
    <x v="0"/>
  </r>
  <r>
    <n v="5085"/>
    <n v="6645"/>
    <m/>
    <x v="2"/>
    <n v="4"/>
    <n v="564"/>
    <n v="-1"/>
    <n v="2256"/>
    <n v="-1"/>
    <n v="52.664593417809698"/>
    <n v="-1"/>
    <n v="39.366897127358698"/>
    <n v="-1"/>
    <n v="22.893945350633601"/>
    <n v="-1"/>
    <n v="1.59187936815149"/>
    <n v="-1"/>
    <x v="3"/>
    <x v="21"/>
    <x v="0"/>
  </r>
  <r>
    <n v="5085"/>
    <n v="6646"/>
    <m/>
    <x v="2"/>
    <n v="4"/>
    <n v="635"/>
    <n v="-1"/>
    <n v="2540"/>
    <n v="-1"/>
    <n v="44.585528562565997"/>
    <n v="-1"/>
    <n v="53.590442246193398"/>
    <n v="-1"/>
    <n v="31.040724121479201"/>
    <n v="-1"/>
    <n v="1.4177019458762501"/>
    <n v="-1"/>
    <x v="3"/>
    <x v="18"/>
    <x v="0"/>
  </r>
  <r>
    <n v="5085"/>
    <n v="6647"/>
    <m/>
    <x v="2"/>
    <n v="4"/>
    <n v="253"/>
    <n v="-1"/>
    <n v="1012"/>
    <n v="-1"/>
    <n v="55.118109288212302"/>
    <n v="-1"/>
    <n v="18.373812130023001"/>
    <n v="-1"/>
    <n v="10.6268677004739"/>
    <n v="-1"/>
    <n v="3.5484119050234599"/>
    <n v="-1"/>
    <x v="3"/>
    <x v="17"/>
    <x v="0"/>
  </r>
  <r>
    <n v="5085"/>
    <n v="6760"/>
    <m/>
    <x v="2"/>
    <n v="4"/>
    <n v="409"/>
    <n v="-1"/>
    <n v="1636"/>
    <n v="-1"/>
    <n v="12.5295790797131"/>
    <n v="-1"/>
    <n v="114.764666462367"/>
    <n v="-1"/>
    <n v="66.477433689478403"/>
    <n v="-1"/>
    <n v="2.2026449221356699"/>
    <n v="-1"/>
    <x v="3"/>
    <x v="16"/>
    <x v="0"/>
  </r>
  <r>
    <n v="5085"/>
    <n v="6761"/>
    <m/>
    <x v="2"/>
    <n v="4"/>
    <n v="1433"/>
    <n v="-1"/>
    <n v="5732"/>
    <n v="-1"/>
    <n v="39.118466598994303"/>
    <n v="-1"/>
    <n v="118.56377481970701"/>
    <n v="-1"/>
    <n v="68.718476451067403"/>
    <n v="-1"/>
    <n v="0.63017580647115001"/>
    <n v="-1"/>
    <x v="3"/>
    <x v="20"/>
    <x v="0"/>
  </r>
  <r>
    <n v="5085"/>
    <n v="6762"/>
    <m/>
    <x v="2"/>
    <n v="4"/>
    <n v="77"/>
    <n v="-1"/>
    <n v="308"/>
    <n v="-1"/>
    <n v="38.7345210099787"/>
    <n v="-1"/>
    <n v="8.0445402036901701"/>
    <n v="-1"/>
    <n v="4.7117246416137402"/>
    <n v="-1"/>
    <n v="11.553432351086901"/>
    <n v="-1"/>
    <x v="3"/>
    <x v="6"/>
    <x v="0"/>
  </r>
  <r>
    <n v="5085"/>
    <n v="6763"/>
    <m/>
    <x v="2"/>
    <n v="4"/>
    <n v="485"/>
    <n v="-1"/>
    <n v="1940"/>
    <n v="-1"/>
    <n v="37.943252995876101"/>
    <n v="-1"/>
    <n v="44.369685522746103"/>
    <n v="-1"/>
    <n v="25.736427906546901"/>
    <n v="-1"/>
    <n v="1.8080871077284999"/>
    <n v="-1"/>
    <x v="3"/>
    <x v="7"/>
    <x v="0"/>
  </r>
  <r>
    <n v="5085"/>
    <n v="6764"/>
    <m/>
    <x v="2"/>
    <n v="4"/>
    <n v="132"/>
    <n v="-1"/>
    <n v="528"/>
    <n v="-1"/>
    <n v="38.897285007210002"/>
    <n v="-1"/>
    <n v="12.687890650347899"/>
    <n v="-1"/>
    <n v="7.3533509470113296"/>
    <n v="-1"/>
    <n v="6.6282334025749199"/>
    <n v="-1"/>
    <x v="3"/>
    <x v="8"/>
    <x v="0"/>
  </r>
  <r>
    <n v="5085"/>
    <n v="6765"/>
    <m/>
    <x v="2"/>
    <n v="4"/>
    <n v="77"/>
    <n v="-1"/>
    <n v="308"/>
    <n v="-1"/>
    <n v="19.5497103464782"/>
    <n v="-1"/>
    <n v="92.406440241489605"/>
    <n v="-1"/>
    <n v="53.488336388814403"/>
    <n v="-1"/>
    <n v="10.288909227774999"/>
    <n v="-1"/>
    <x v="3"/>
    <x v="9"/>
    <x v="0"/>
  </r>
  <r>
    <n v="5085"/>
    <n v="6767"/>
    <m/>
    <x v="2"/>
    <n v="4"/>
    <n v="129"/>
    <n v="-1"/>
    <n v="516"/>
    <n v="-1"/>
    <n v="45.825570187163798"/>
    <n v="-1"/>
    <n v="10.6794794857048"/>
    <n v="-1"/>
    <n v="6.1757819359589599"/>
    <n v="-1"/>
    <n v="6.3262109467050296"/>
    <n v="-1"/>
    <x v="3"/>
    <x v="10"/>
    <x v="0"/>
  </r>
  <r>
    <n v="5085"/>
    <n v="6768"/>
    <m/>
    <x v="2"/>
    <n v="4"/>
    <n v="194"/>
    <n v="-1"/>
    <n v="776"/>
    <n v="-1"/>
    <n v="36.210230887649601"/>
    <n v="-1"/>
    <n v="21.330369851169301"/>
    <n v="-1"/>
    <n v="12.4155394507334"/>
    <n v="-1"/>
    <n v="4.5226590927679498"/>
    <n v="-1"/>
    <x v="3"/>
    <x v="11"/>
    <x v="0"/>
  </r>
  <r>
    <n v="5085"/>
    <n v="6770"/>
    <m/>
    <x v="2"/>
    <n v="4"/>
    <n v="395"/>
    <n v="-1"/>
    <n v="1580"/>
    <n v="-1"/>
    <n v="50.807423260470003"/>
    <n v="-1"/>
    <n v="29.620862878985101"/>
    <n v="-1"/>
    <n v="17.216175017497399"/>
    <n v="-1"/>
    <n v="2.2807670102597402"/>
    <n v="-1"/>
    <x v="3"/>
    <x v="15"/>
    <x v="0"/>
  </r>
  <r>
    <n v="5085"/>
    <n v="6775"/>
    <m/>
    <x v="2"/>
    <n v="4"/>
    <n v="84"/>
    <n v="-1"/>
    <n v="336"/>
    <n v="-1"/>
    <n v="38.967906475125702"/>
    <n v="-1"/>
    <n v="8.7313216168409102"/>
    <n v="-1"/>
    <n v="5.09967275013428"/>
    <n v="-1"/>
    <n v="10.7326483649826"/>
    <n v="-1"/>
    <x v="3"/>
    <x v="12"/>
    <x v="0"/>
  </r>
  <r>
    <n v="5085"/>
    <n v="6776"/>
    <m/>
    <x v="2"/>
    <n v="4"/>
    <n v="132"/>
    <n v="-1"/>
    <n v="528"/>
    <n v="-1"/>
    <n v="38.909456194783097"/>
    <n v="-1"/>
    <n v="12.806513661858199"/>
    <n v="-1"/>
    <n v="7.4220996979317597"/>
    <n v="-1"/>
    <n v="6.6280894638992596"/>
    <n v="-1"/>
    <x v="3"/>
    <x v="13"/>
    <x v="0"/>
  </r>
  <r>
    <n v="5085"/>
    <n v="6777"/>
    <m/>
    <x v="2"/>
    <n v="4"/>
    <n v="188"/>
    <n v="-1"/>
    <n v="752"/>
    <n v="-1"/>
    <n v="36.596531717010897"/>
    <n v="-1"/>
    <n v="18.390388747331301"/>
    <n v="-1"/>
    <n v="10.7082292347884"/>
    <n v="-1"/>
    <n v="4.6692189167036204"/>
    <n v="-1"/>
    <x v="3"/>
    <x v="14"/>
    <x v="0"/>
  </r>
  <r>
    <n v="5085"/>
    <n v="2959"/>
    <m/>
    <x v="2"/>
    <n v="5"/>
    <n v="246"/>
    <n v="-1"/>
    <n v="984"/>
    <n v="-1"/>
    <n v="45.721788187172201"/>
    <n v="-1"/>
    <n v="20.247985459208198"/>
    <n v="-1"/>
    <n v="17.246407822478499"/>
    <n v="-1"/>
    <n v="3.6678991243514401"/>
    <n v="-1"/>
    <x v="4"/>
    <x v="0"/>
    <x v="0"/>
  </r>
  <r>
    <n v="5085"/>
    <n v="3659"/>
    <m/>
    <x v="2"/>
    <n v="5"/>
    <n v="526"/>
    <n v="-1"/>
    <n v="2104"/>
    <n v="-1"/>
    <n v="37.840097506015198"/>
    <n v="-1"/>
    <n v="44.113325773262801"/>
    <n v="-1"/>
    <n v="37.505102396721"/>
    <n v="-1"/>
    <n v="1.70845448464225"/>
    <n v="-1"/>
    <x v="4"/>
    <x v="0"/>
    <x v="0"/>
  </r>
  <r>
    <n v="5085"/>
    <n v="3660"/>
    <m/>
    <x v="2"/>
    <n v="5"/>
    <n v="1468"/>
    <n v="-1"/>
    <n v="5872"/>
    <n v="-1"/>
    <n v="35.096833985458296"/>
    <n v="-1"/>
    <n v="109.18169387183301"/>
    <n v="-1"/>
    <n v="92.909809115232207"/>
    <n v="-1"/>
    <n v="0.612719811394001"/>
    <n v="-1"/>
    <x v="4"/>
    <x v="0"/>
    <x v="0"/>
  </r>
  <r>
    <n v="5085"/>
    <n v="4524"/>
    <m/>
    <x v="2"/>
    <n v="5"/>
    <n v="439"/>
    <n v="-1"/>
    <n v="1756"/>
    <n v="-1"/>
    <n v="28.233555399174101"/>
    <n v="-1"/>
    <n v="84.315746501962806"/>
    <n v="-1"/>
    <n v="71.704219532644103"/>
    <n v="-1"/>
    <n v="1.99391004842016"/>
    <n v="-1"/>
    <x v="4"/>
    <x v="0"/>
    <x v="0"/>
  </r>
  <r>
    <n v="5085"/>
    <n v="4949"/>
    <m/>
    <x v="2"/>
    <n v="5"/>
    <n v="507"/>
    <n v="-1"/>
    <n v="2028"/>
    <n v="-1"/>
    <n v="47.831243734505101"/>
    <n v="-1"/>
    <n v="38.456621537316302"/>
    <n v="-1"/>
    <n v="32.676160718885797"/>
    <n v="-1"/>
    <n v="1.7727555827872301"/>
    <n v="-1"/>
    <x v="4"/>
    <x v="0"/>
    <x v="0"/>
  </r>
  <r>
    <n v="5085"/>
    <n v="4950"/>
    <m/>
    <x v="2"/>
    <n v="5"/>
    <n v="1467"/>
    <n v="-1"/>
    <n v="5868"/>
    <n v="-1"/>
    <n v="33.478664970441102"/>
    <n v="-1"/>
    <n v="109.828708869538"/>
    <n v="-1"/>
    <n v="93.428294137451303"/>
    <n v="-1"/>
    <n v="0.61326955307498798"/>
    <n v="-1"/>
    <x v="4"/>
    <x v="0"/>
    <x v="0"/>
  </r>
  <r>
    <n v="5085"/>
    <n v="4951"/>
    <m/>
    <x v="2"/>
    <n v="5"/>
    <n v="1485"/>
    <n v="-1"/>
    <n v="5940"/>
    <n v="-1"/>
    <n v="35.9461479192261"/>
    <n v="-1"/>
    <n v="105.433700827439"/>
    <n v="-1"/>
    <n v="89.6982627270595"/>
    <n v="-1"/>
    <n v="0.60615113638707596"/>
    <n v="-1"/>
    <x v="4"/>
    <x v="0"/>
    <x v="0"/>
  </r>
  <r>
    <n v="5085"/>
    <n v="4953"/>
    <m/>
    <x v="2"/>
    <n v="5"/>
    <n v="288"/>
    <n v="-1"/>
    <n v="1152"/>
    <n v="-1"/>
    <n v="37.880932307584096"/>
    <n v="-1"/>
    <n v="27.859775363913801"/>
    <n v="-1"/>
    <n v="23.733058987682899"/>
    <n v="-1"/>
    <n v="3.1182455429215499"/>
    <n v="-1"/>
    <x v="4"/>
    <x v="0"/>
    <x v="0"/>
  </r>
  <r>
    <n v="5085"/>
    <n v="4954"/>
    <m/>
    <x v="2"/>
    <n v="5"/>
    <n v="116"/>
    <n v="-1"/>
    <n v="464"/>
    <n v="-1"/>
    <n v="41.7514288047932"/>
    <n v="-1"/>
    <n v="11.1076844916682"/>
    <n v="-1"/>
    <n v="10.446297630070299"/>
    <n v="-1"/>
    <n v="6.7465552892353804"/>
    <n v="-1"/>
    <x v="4"/>
    <x v="0"/>
    <x v="0"/>
  </r>
  <r>
    <n v="5085"/>
    <n v="6357"/>
    <m/>
    <x v="2"/>
    <n v="5"/>
    <n v="222"/>
    <n v="-1"/>
    <n v="888"/>
    <n v="-1"/>
    <n v="43.541354292606101"/>
    <n v="-1"/>
    <n v="18.644332779867302"/>
    <n v="-1"/>
    <n v="15.811933922009"/>
    <n v="-1"/>
    <n v="3.9986192460114802"/>
    <n v="-1"/>
    <x v="4"/>
    <x v="0"/>
    <x v="0"/>
  </r>
  <r>
    <n v="5085"/>
    <n v="6368"/>
    <m/>
    <x v="2"/>
    <n v="5"/>
    <n v="520"/>
    <n v="-1"/>
    <n v="2080"/>
    <n v="-1"/>
    <n v="31.329045132831901"/>
    <n v="-1"/>
    <n v="56.619564326807897"/>
    <n v="-1"/>
    <n v="48.175304029543298"/>
    <n v="-1"/>
    <n v="1.7115957870988401"/>
    <n v="-1"/>
    <x v="4"/>
    <x v="0"/>
    <x v="0"/>
  </r>
  <r>
    <n v="5085"/>
    <n v="6639"/>
    <m/>
    <x v="2"/>
    <n v="5"/>
    <n v="154"/>
    <n v="-1"/>
    <n v="616"/>
    <n v="-1"/>
    <n v="39.521034594919698"/>
    <n v="-1"/>
    <n v="15.7125279677389"/>
    <n v="-1"/>
    <n v="9.0637555711571594"/>
    <n v="-1"/>
    <n v="5.7951381679913698"/>
    <n v="-1"/>
    <x v="4"/>
    <x v="1"/>
    <x v="0"/>
  </r>
  <r>
    <n v="5085"/>
    <n v="6640"/>
    <m/>
    <x v="2"/>
    <n v="5"/>
    <n v="712"/>
    <n v="-1"/>
    <n v="2848"/>
    <n v="-1"/>
    <n v="15.3053319828025"/>
    <n v="-1"/>
    <n v="140.72847830536401"/>
    <n v="-1"/>
    <n v="81.631023044943603"/>
    <n v="-1"/>
    <n v="1.2633960860681099"/>
    <n v="-1"/>
    <x v="4"/>
    <x v="2"/>
    <x v="0"/>
  </r>
  <r>
    <n v="5085"/>
    <n v="6641"/>
    <m/>
    <x v="2"/>
    <n v="5"/>
    <n v="122"/>
    <n v="-1"/>
    <n v="488"/>
    <n v="-1"/>
    <n v="27.777034799695901"/>
    <n v="-1"/>
    <n v="47.128303040366603"/>
    <n v="-1"/>
    <n v="27.298203748462999"/>
    <n v="-1"/>
    <n v="6.9063596140872203"/>
    <n v="-1"/>
    <x v="4"/>
    <x v="3"/>
    <x v="0"/>
  </r>
  <r>
    <n v="5085"/>
    <n v="6642"/>
    <m/>
    <x v="2"/>
    <n v="5"/>
    <n v="514"/>
    <n v="-1"/>
    <n v="2056"/>
    <n v="-1"/>
    <n v="37.201171804317198"/>
    <n v="-1"/>
    <n v="45.398208239655297"/>
    <n v="-1"/>
    <n v="26.347784586337902"/>
    <n v="-1"/>
    <n v="1.7480322481228501"/>
    <n v="-1"/>
    <x v="4"/>
    <x v="4"/>
    <x v="0"/>
  </r>
  <r>
    <n v="5085"/>
    <n v="6644"/>
    <m/>
    <x v="2"/>
    <n v="5"/>
    <n v="891"/>
    <n v="-1"/>
    <n v="3564"/>
    <n v="-1"/>
    <n v="31.466746904517802"/>
    <n v="-1"/>
    <n v="94.550322218508001"/>
    <n v="-1"/>
    <n v="54.899357333242698"/>
    <n v="-1"/>
    <n v="1.0104981331466201"/>
    <n v="-1"/>
    <x v="4"/>
    <x v="19"/>
    <x v="0"/>
  </r>
  <r>
    <n v="5085"/>
    <n v="6645"/>
    <m/>
    <x v="2"/>
    <n v="5"/>
    <n v="582"/>
    <n v="-1"/>
    <n v="2328"/>
    <n v="-1"/>
    <n v="53.457574516913098"/>
    <n v="-1"/>
    <n v="40.320954822351297"/>
    <n v="-1"/>
    <n v="23.3775827420917"/>
    <n v="-1"/>
    <n v="1.54336241657351"/>
    <n v="-1"/>
    <x v="4"/>
    <x v="21"/>
    <x v="0"/>
  </r>
  <r>
    <n v="5085"/>
    <n v="6646"/>
    <m/>
    <x v="2"/>
    <n v="5"/>
    <n v="614"/>
    <n v="-1"/>
    <n v="2456"/>
    <n v="-1"/>
    <n v="45.157633132773803"/>
    <n v="-1"/>
    <n v="51.421430483190797"/>
    <n v="-1"/>
    <n v="29.857640927450401"/>
    <n v="-1"/>
    <n v="1.45983654607949"/>
    <n v="-1"/>
    <x v="4"/>
    <x v="18"/>
    <x v="0"/>
  </r>
  <r>
    <n v="5085"/>
    <n v="6647"/>
    <m/>
    <x v="2"/>
    <n v="5"/>
    <n v="277"/>
    <n v="-1"/>
    <n v="1108"/>
    <n v="-1"/>
    <n v="54.450777275465299"/>
    <n v="-1"/>
    <n v="20.231130374286199"/>
    <n v="-1"/>
    <n v="11.741218693675499"/>
    <n v="-1"/>
    <n v="3.2563273054655899"/>
    <n v="-1"/>
    <x v="4"/>
    <x v="17"/>
    <x v="0"/>
  </r>
  <r>
    <n v="5085"/>
    <n v="6760"/>
    <m/>
    <x v="2"/>
    <n v="5"/>
    <n v="400"/>
    <n v="-1"/>
    <n v="1600"/>
    <n v="-1"/>
    <n v="13.259290919970899"/>
    <n v="-1"/>
    <n v="111.24447605422"/>
    <n v="-1"/>
    <n v="64.662490014952496"/>
    <n v="-1"/>
    <n v="2.24941394395956"/>
    <n v="-1"/>
    <x v="4"/>
    <x v="16"/>
    <x v="0"/>
  </r>
  <r>
    <n v="5085"/>
    <n v="6761"/>
    <m/>
    <x v="2"/>
    <n v="5"/>
    <n v="1470"/>
    <n v="-1"/>
    <n v="5880"/>
    <n v="-1"/>
    <n v="35.190673077901899"/>
    <n v="-1"/>
    <n v="133.517857471637"/>
    <n v="-1"/>
    <n v="77.560870315752496"/>
    <n v="-1"/>
    <n v="0.61390363522182601"/>
    <n v="-1"/>
    <x v="4"/>
    <x v="20"/>
    <x v="0"/>
  </r>
  <r>
    <n v="5085"/>
    <n v="6762"/>
    <m/>
    <x v="2"/>
    <n v="5"/>
    <n v="154"/>
    <n v="-1"/>
    <n v="616"/>
    <n v="-1"/>
    <n v="39.521034594919698"/>
    <n v="-1"/>
    <n v="15.7125279677389"/>
    <n v="-1"/>
    <n v="9.0637555711571594"/>
    <n v="-1"/>
    <n v="5.7951381679913698"/>
    <n v="-1"/>
    <x v="4"/>
    <x v="6"/>
    <x v="0"/>
  </r>
  <r>
    <n v="5085"/>
    <n v="6763"/>
    <m/>
    <x v="2"/>
    <n v="5"/>
    <n v="526"/>
    <n v="-1"/>
    <n v="2104"/>
    <n v="-1"/>
    <n v="37.115337681091702"/>
    <n v="-1"/>
    <n v="49.022751767669298"/>
    <n v="-1"/>
    <n v="28.435907936223501"/>
    <n v="-1"/>
    <n v="1.67813393538362"/>
    <n v="-1"/>
    <x v="4"/>
    <x v="7"/>
    <x v="0"/>
  </r>
  <r>
    <n v="5085"/>
    <n v="6764"/>
    <m/>
    <x v="2"/>
    <n v="5"/>
    <n v="86"/>
    <n v="-1"/>
    <n v="344"/>
    <n v="-1"/>
    <n v="38.562143053983597"/>
    <n v="-1"/>
    <n v="8.7306064165156201"/>
    <n v="-1"/>
    <n v="5.0289570667365799"/>
    <n v="-1"/>
    <n v="10.033455677453"/>
    <n v="-1"/>
    <x v="4"/>
    <x v="8"/>
    <x v="0"/>
  </r>
  <r>
    <n v="5085"/>
    <n v="6765"/>
    <m/>
    <x v="2"/>
    <n v="5"/>
    <n v="56"/>
    <n v="-1"/>
    <n v="224"/>
    <n v="-1"/>
    <n v="22.136403803204601"/>
    <n v="-1"/>
    <n v="53.383917152426399"/>
    <n v="-1"/>
    <n v="30.8803166882029"/>
    <n v="-1"/>
    <n v="15.515404959450001"/>
    <n v="-1"/>
    <x v="4"/>
    <x v="9"/>
    <x v="0"/>
  </r>
  <r>
    <n v="5085"/>
    <n v="6767"/>
    <m/>
    <x v="2"/>
    <n v="5"/>
    <n v="123"/>
    <n v="-1"/>
    <n v="492"/>
    <n v="-1"/>
    <n v="46.109220240754503"/>
    <n v="-1"/>
    <n v="10.316275114678101"/>
    <n v="-1"/>
    <n v="5.9726626225049397"/>
    <n v="-1"/>
    <n v="7.2081880587631098"/>
    <n v="-1"/>
    <x v="4"/>
    <x v="10"/>
    <x v="0"/>
  </r>
  <r>
    <n v="5085"/>
    <n v="6768"/>
    <m/>
    <x v="2"/>
    <n v="5"/>
    <n v="291"/>
    <n v="-1"/>
    <n v="1164"/>
    <n v="-1"/>
    <n v="35.715610855616802"/>
    <n v="-1"/>
    <n v="40.625616401859197"/>
    <n v="-1"/>
    <n v="23.638859312894201"/>
    <n v="-1"/>
    <n v="3.0989861189993002"/>
    <n v="-1"/>
    <x v="4"/>
    <x v="11"/>
    <x v="0"/>
  </r>
  <r>
    <n v="5085"/>
    <n v="6770"/>
    <m/>
    <x v="2"/>
    <n v="5"/>
    <n v="535"/>
    <n v="-1"/>
    <n v="2140"/>
    <n v="-1"/>
    <n v="51.088184499691302"/>
    <n v="-1"/>
    <n v="39.224635003731798"/>
    <n v="-1"/>
    <n v="22.747782967090899"/>
    <n v="-1"/>
    <n v="1.6798028929006701"/>
    <n v="-1"/>
    <x v="4"/>
    <x v="15"/>
    <x v="0"/>
  </r>
  <r>
    <n v="5085"/>
    <n v="6775"/>
    <m/>
    <x v="2"/>
    <n v="5"/>
    <n v="77"/>
    <n v="-1"/>
    <n v="308"/>
    <n v="-1"/>
    <n v="39.472503185652499"/>
    <n v="-1"/>
    <n v="7.8951597985750102"/>
    <n v="-1"/>
    <n v="4.5536362499419001"/>
    <n v="-1"/>
    <n v="11.792541765072199"/>
    <n v="-1"/>
    <x v="4"/>
    <x v="12"/>
    <x v="0"/>
  </r>
  <r>
    <n v="5085"/>
    <n v="6776"/>
    <m/>
    <x v="2"/>
    <n v="5"/>
    <n v="86"/>
    <n v="-1"/>
    <n v="344"/>
    <n v="-1"/>
    <n v="38.595583403455102"/>
    <n v="-1"/>
    <n v="8.7843160520794292"/>
    <n v="-1"/>
    <n v="5.0598946028520002"/>
    <n v="-1"/>
    <n v="10.030424714965701"/>
    <n v="-1"/>
    <x v="4"/>
    <x v="13"/>
    <x v="0"/>
  </r>
  <r>
    <n v="5085"/>
    <n v="6777"/>
    <m/>
    <x v="2"/>
    <n v="5"/>
    <n v="275"/>
    <n v="-1"/>
    <n v="1100"/>
    <n v="-1"/>
    <n v="39.206918687620899"/>
    <n v="-1"/>
    <n v="25.743602265313601"/>
    <n v="-1"/>
    <n v="14.9936733569862"/>
    <n v="-1"/>
    <n v="3.1695619896323701"/>
    <n v="-1"/>
    <x v="4"/>
    <x v="14"/>
    <x v="0"/>
  </r>
  <r>
    <n v="5085"/>
    <n v="2959"/>
    <m/>
    <x v="2"/>
    <n v="6"/>
    <n v="225"/>
    <n v="-1"/>
    <n v="900"/>
    <n v="-1"/>
    <n v="46.753698517470802"/>
    <n v="-1"/>
    <n v="18.159397565218299"/>
    <n v="-1"/>
    <n v="15.4060597263489"/>
    <n v="-1"/>
    <n v="3.9705468643394899"/>
    <n v="-1"/>
    <x v="5"/>
    <x v="0"/>
    <x v="0"/>
  </r>
  <r>
    <n v="5085"/>
    <n v="3659"/>
    <m/>
    <x v="2"/>
    <n v="6"/>
    <n v="522"/>
    <n v="-1"/>
    <n v="2088"/>
    <n v="-1"/>
    <n v="37.743356542053903"/>
    <n v="-1"/>
    <n v="43.759492365478003"/>
    <n v="-1"/>
    <n v="37.224828229070198"/>
    <n v="-1"/>
    <n v="1.72470786595107"/>
    <n v="-1"/>
    <x v="5"/>
    <x v="0"/>
    <x v="0"/>
  </r>
  <r>
    <n v="5085"/>
    <n v="3660"/>
    <m/>
    <x v="2"/>
    <n v="6"/>
    <n v="1532"/>
    <n v="-1"/>
    <n v="6128"/>
    <n v="-1"/>
    <n v="34.1345804875087"/>
    <n v="-1"/>
    <n v="113.145309474936"/>
    <n v="-1"/>
    <n v="96.170837417839095"/>
    <n v="-1"/>
    <n v="0.58772362739020501"/>
    <n v="-1"/>
    <x v="5"/>
    <x v="0"/>
    <x v="0"/>
  </r>
  <r>
    <n v="5085"/>
    <n v="4524"/>
    <m/>
    <x v="2"/>
    <n v="6"/>
    <n v="433"/>
    <n v="-1"/>
    <n v="1732"/>
    <n v="-1"/>
    <n v="27.4888285025554"/>
    <n v="-1"/>
    <n v="85.345377994620506"/>
    <n v="-1"/>
    <n v="72.572092623180197"/>
    <n v="-1"/>
    <n v="2.0326620346216302"/>
    <n v="-1"/>
    <x v="5"/>
    <x v="0"/>
    <x v="0"/>
  </r>
  <r>
    <n v="5085"/>
    <n v="4949"/>
    <m/>
    <x v="2"/>
    <n v="6"/>
    <n v="499"/>
    <n v="-1"/>
    <n v="1996"/>
    <n v="-1"/>
    <n v="39.635791016470002"/>
    <n v="-1"/>
    <n v="54.949219115956403"/>
    <n v="-1"/>
    <n v="46.722845116051403"/>
    <n v="-1"/>
    <n v="1.79367853036803"/>
    <n v="-1"/>
    <x v="5"/>
    <x v="0"/>
    <x v="0"/>
  </r>
  <r>
    <n v="5085"/>
    <n v="4950"/>
    <m/>
    <x v="2"/>
    <n v="6"/>
    <n v="1526"/>
    <n v="-1"/>
    <n v="6104"/>
    <n v="-1"/>
    <n v="32.015293118320201"/>
    <n v="-1"/>
    <n v="112.388268479408"/>
    <n v="-1"/>
    <n v="95.535641689645502"/>
    <n v="-1"/>
    <n v="0.59004544824876803"/>
    <n v="-1"/>
    <x v="5"/>
    <x v="0"/>
    <x v="0"/>
  </r>
  <r>
    <n v="5085"/>
    <n v="4951"/>
    <m/>
    <x v="2"/>
    <n v="6"/>
    <n v="1546"/>
    <n v="-1"/>
    <n v="6184"/>
    <n v="-1"/>
    <n v="34.045370835552703"/>
    <n v="-1"/>
    <n v="108.620416778294"/>
    <n v="-1"/>
    <n v="92.309820210692905"/>
    <n v="-1"/>
    <n v="0.582422925106994"/>
    <n v="-1"/>
    <x v="5"/>
    <x v="0"/>
    <x v="0"/>
  </r>
  <r>
    <n v="5085"/>
    <n v="4953"/>
    <m/>
    <x v="2"/>
    <n v="6"/>
    <n v="255"/>
    <n v="-1"/>
    <n v="1020"/>
    <n v="-1"/>
    <n v="35.497407643136597"/>
    <n v="-1"/>
    <n v="23.750375162701999"/>
    <n v="-1"/>
    <n v="20.218660656041902"/>
    <n v="-1"/>
    <n v="3.4180035603230001"/>
    <n v="-1"/>
    <x v="5"/>
    <x v="0"/>
    <x v="0"/>
  </r>
  <r>
    <n v="5085"/>
    <n v="4954"/>
    <m/>
    <x v="2"/>
    <n v="6"/>
    <n v="90"/>
    <n v="-1"/>
    <n v="360"/>
    <n v="-1"/>
    <n v="43.753535207137801"/>
    <n v="-1"/>
    <n v="8.7949479170746407"/>
    <n v="-1"/>
    <n v="8.2870131474356192"/>
    <n v="-1"/>
    <n v="10.048651266538201"/>
    <n v="-1"/>
    <x v="5"/>
    <x v="0"/>
    <x v="0"/>
  </r>
  <r>
    <n v="5085"/>
    <n v="6357"/>
    <m/>
    <x v="2"/>
    <n v="6"/>
    <n v="162"/>
    <n v="-1"/>
    <n v="648"/>
    <n v="-1"/>
    <n v="44.072293450539803"/>
    <n v="-1"/>
    <n v="14.3590889188301"/>
    <n v="-1"/>
    <n v="12.2109046080901"/>
    <n v="-1"/>
    <n v="5.3240947014376196"/>
    <n v="-1"/>
    <x v="5"/>
    <x v="0"/>
    <x v="0"/>
  </r>
  <r>
    <n v="5085"/>
    <n v="6368"/>
    <m/>
    <x v="2"/>
    <n v="6"/>
    <n v="522"/>
    <n v="-1"/>
    <n v="2088"/>
    <n v="-1"/>
    <n v="29.990384055491202"/>
    <n v="-1"/>
    <n v="61.736030506615002"/>
    <n v="-1"/>
    <n v="52.477650572439202"/>
    <n v="-1"/>
    <n v="1.7161862417897999"/>
    <n v="-1"/>
    <x v="5"/>
    <x v="0"/>
    <x v="0"/>
  </r>
  <r>
    <n v="5085"/>
    <n v="6639"/>
    <m/>
    <x v="2"/>
    <n v="6"/>
    <n v="157"/>
    <n v="-1"/>
    <n v="628"/>
    <n v="-1"/>
    <n v="39.434995737255299"/>
    <n v="-1"/>
    <n v="16.040266040382999"/>
    <n v="-1"/>
    <n v="9.3393672595062807"/>
    <n v="-1"/>
    <n v="5.6719349509310302"/>
    <n v="-1"/>
    <x v="5"/>
    <x v="1"/>
    <x v="0"/>
  </r>
  <r>
    <n v="5085"/>
    <n v="6640"/>
    <m/>
    <x v="2"/>
    <n v="6"/>
    <n v="655"/>
    <n v="-1"/>
    <n v="2620"/>
    <n v="-1"/>
    <n v="13.2034049999248"/>
    <n v="-1"/>
    <n v="147.98884729223201"/>
    <n v="-1"/>
    <n v="85.782586467714793"/>
    <n v="-1"/>
    <n v="1.3742398906189199"/>
    <n v="-1"/>
    <x v="5"/>
    <x v="2"/>
    <x v="0"/>
  </r>
  <r>
    <n v="5085"/>
    <n v="6641"/>
    <m/>
    <x v="2"/>
    <n v="6"/>
    <n v="83"/>
    <n v="-1"/>
    <n v="332"/>
    <n v="-1"/>
    <n v="28.542221859604901"/>
    <n v="-1"/>
    <n v="45.000850446616298"/>
    <n v="-1"/>
    <n v="26.174553626369701"/>
    <n v="-1"/>
    <n v="9.7691876196873295"/>
    <n v="-1"/>
    <x v="5"/>
    <x v="3"/>
    <x v="0"/>
  </r>
  <r>
    <n v="5085"/>
    <n v="6642"/>
    <m/>
    <x v="2"/>
    <n v="6"/>
    <n v="529"/>
    <n v="-1"/>
    <n v="2116"/>
    <n v="-1"/>
    <n v="37.347896683660103"/>
    <n v="-1"/>
    <n v="47.453038469020299"/>
    <n v="-1"/>
    <n v="27.5482011445669"/>
    <n v="-1"/>
    <n v="1.7038372887694799"/>
    <n v="-1"/>
    <x v="5"/>
    <x v="4"/>
    <x v="0"/>
  </r>
  <r>
    <n v="5085"/>
    <n v="6644"/>
    <m/>
    <x v="2"/>
    <n v="6"/>
    <n v="882"/>
    <n v="-1"/>
    <n v="3528"/>
    <n v="-1"/>
    <n v="31.375294524046001"/>
    <n v="-1"/>
    <n v="91.720634872898202"/>
    <n v="-1"/>
    <n v="53.294727551648201"/>
    <n v="-1"/>
    <n v="1.0186328328405201"/>
    <n v="-1"/>
    <x v="5"/>
    <x v="19"/>
    <x v="0"/>
  </r>
  <r>
    <n v="5085"/>
    <n v="6645"/>
    <m/>
    <x v="2"/>
    <n v="6"/>
    <n v="626"/>
    <n v="-1"/>
    <n v="2504"/>
    <n v="-1"/>
    <n v="52.456744842890103"/>
    <n v="-1"/>
    <n v="44.741468305207498"/>
    <n v="-1"/>
    <n v="25.881409374227498"/>
    <n v="-1"/>
    <n v="1.4369434382144"/>
    <n v="-1"/>
    <x v="5"/>
    <x v="21"/>
    <x v="0"/>
  </r>
  <r>
    <n v="5085"/>
    <n v="6646"/>
    <m/>
    <x v="2"/>
    <n v="6"/>
    <n v="611"/>
    <n v="-1"/>
    <n v="2444"/>
    <n v="-1"/>
    <n v="44.591635745138603"/>
    <n v="-1"/>
    <n v="51.614290894342602"/>
    <n v="-1"/>
    <n v="29.956457257477101"/>
    <n v="-1"/>
    <n v="1.4719696858742699"/>
    <n v="-1"/>
    <x v="5"/>
    <x v="18"/>
    <x v="0"/>
  </r>
  <r>
    <n v="5085"/>
    <n v="6647"/>
    <m/>
    <x v="2"/>
    <n v="6"/>
    <n v="276"/>
    <n v="-1"/>
    <n v="1104"/>
    <n v="-1"/>
    <n v="54.872816224565497"/>
    <n v="-1"/>
    <n v="20.066419010105299"/>
    <n v="-1"/>
    <n v="11.677338835569399"/>
    <n v="-1"/>
    <n v="3.23468003049872"/>
    <n v="-1"/>
    <x v="5"/>
    <x v="17"/>
    <x v="0"/>
  </r>
  <r>
    <n v="5085"/>
    <n v="6760"/>
    <m/>
    <x v="2"/>
    <n v="6"/>
    <n v="477"/>
    <n v="-1"/>
    <n v="1908"/>
    <n v="-1"/>
    <n v="12.227877906974401"/>
    <n v="-1"/>
    <n v="133.693854383596"/>
    <n v="-1"/>
    <n v="77.494202224490394"/>
    <n v="-1"/>
    <n v="1.8847742946645201"/>
    <n v="-1"/>
    <x v="5"/>
    <x v="16"/>
    <x v="0"/>
  </r>
  <r>
    <n v="5085"/>
    <n v="6761"/>
    <m/>
    <x v="2"/>
    <n v="6"/>
    <n v="1534"/>
    <n v="-1"/>
    <n v="6136"/>
    <n v="-1"/>
    <n v="34.200220140787799"/>
    <n v="-1"/>
    <n v="140.39261741974801"/>
    <n v="-1"/>
    <n v="81.424254436508505"/>
    <n v="-1"/>
    <n v="0.58840078538542595"/>
    <n v="-1"/>
    <x v="5"/>
    <x v="20"/>
    <x v="0"/>
  </r>
  <r>
    <n v="5085"/>
    <n v="6762"/>
    <m/>
    <x v="2"/>
    <n v="6"/>
    <n v="157"/>
    <n v="-1"/>
    <n v="628"/>
    <n v="-1"/>
    <n v="39.434995737255299"/>
    <n v="-1"/>
    <n v="16.040266040382999"/>
    <n v="-1"/>
    <n v="9.3393672595062807"/>
    <n v="-1"/>
    <n v="5.6719349509310302"/>
    <n v="-1"/>
    <x v="5"/>
    <x v="6"/>
    <x v="0"/>
  </r>
  <r>
    <n v="5085"/>
    <n v="6763"/>
    <m/>
    <x v="2"/>
    <n v="6"/>
    <n v="528"/>
    <n v="-1"/>
    <n v="2112"/>
    <n v="-1"/>
    <n v="36.694382055903603"/>
    <n v="-1"/>
    <n v="48.838485193092197"/>
    <n v="-1"/>
    <n v="28.367185647727599"/>
    <n v="-1"/>
    <n v="1.6610758073590199"/>
    <n v="-1"/>
    <x v="5"/>
    <x v="7"/>
    <x v="0"/>
  </r>
  <r>
    <n v="5085"/>
    <n v="6764"/>
    <m/>
    <x v="2"/>
    <n v="6"/>
    <n v="86"/>
    <n v="-1"/>
    <n v="344"/>
    <n v="-1"/>
    <n v="38.923730827249003"/>
    <n v="-1"/>
    <n v="8.4300926602682296"/>
    <n v="-1"/>
    <n v="4.8797731979899002"/>
    <n v="-1"/>
    <n v="10.349121249627601"/>
    <n v="-1"/>
    <x v="5"/>
    <x v="8"/>
    <x v="0"/>
  </r>
  <r>
    <n v="5085"/>
    <n v="6765"/>
    <m/>
    <x v="2"/>
    <n v="6"/>
    <n v="53"/>
    <n v="-1"/>
    <n v="212"/>
    <n v="-1"/>
    <n v="26.454924204994501"/>
    <n v="-1"/>
    <n v="59.882899021620901"/>
    <n v="-1"/>
    <n v="34.586084101596299"/>
    <n v="-1"/>
    <n v="16.9442406060748"/>
    <n v="-1"/>
    <x v="5"/>
    <x v="9"/>
    <x v="0"/>
  </r>
  <r>
    <n v="5085"/>
    <n v="6767"/>
    <m/>
    <x v="2"/>
    <n v="6"/>
    <n v="84"/>
    <n v="-1"/>
    <n v="336"/>
    <n v="-1"/>
    <n v="47.484983551278901"/>
    <n v="-1"/>
    <n v="6.8074249228204602"/>
    <n v="-1"/>
    <n v="3.9566051590531202"/>
    <n v="-1"/>
    <n v="10.5078648315222"/>
    <n v="-1"/>
    <x v="5"/>
    <x v="10"/>
    <x v="0"/>
  </r>
  <r>
    <n v="5085"/>
    <n v="6768"/>
    <m/>
    <x v="2"/>
    <n v="6"/>
    <n v="251"/>
    <n v="-1"/>
    <n v="1004"/>
    <n v="-1"/>
    <n v="35.039315188261"/>
    <n v="-1"/>
    <n v="28.760112016249401"/>
    <n v="-1"/>
    <n v="16.71885868511"/>
    <n v="-1"/>
    <n v="3.4571064486364098"/>
    <n v="-1"/>
    <x v="5"/>
    <x v="11"/>
    <x v="0"/>
  </r>
  <r>
    <n v="5085"/>
    <n v="6770"/>
    <m/>
    <x v="2"/>
    <n v="6"/>
    <n v="470"/>
    <n v="-1"/>
    <n v="1880"/>
    <n v="-1"/>
    <n v="34.369647529367803"/>
    <n v="-1"/>
    <n v="86.136097404379399"/>
    <n v="-1"/>
    <n v="50.103206286176203"/>
    <n v="-1"/>
    <n v="1.9141459699327501"/>
    <n v="-1"/>
    <x v="5"/>
    <x v="15"/>
    <x v="0"/>
  </r>
  <r>
    <n v="5085"/>
    <n v="6775"/>
    <m/>
    <x v="2"/>
    <n v="6"/>
    <n v="74"/>
    <n v="-1"/>
    <n v="296"/>
    <n v="-1"/>
    <n v="39.160334610367499"/>
    <n v="-1"/>
    <n v="7.6679155191259198"/>
    <n v="-1"/>
    <n v="4.4539678524995399"/>
    <n v="-1"/>
    <n v="11.7609335282351"/>
    <n v="-1"/>
    <x v="5"/>
    <x v="12"/>
    <x v="0"/>
  </r>
  <r>
    <n v="5085"/>
    <n v="6776"/>
    <m/>
    <x v="2"/>
    <n v="6"/>
    <n v="85"/>
    <n v="-1"/>
    <n v="340"/>
    <n v="-1"/>
    <n v="39.100424486469301"/>
    <n v="-1"/>
    <n v="8.3648214039978406"/>
    <n v="-1"/>
    <n v="4.8371143469532401"/>
    <n v="-1"/>
    <n v="10.414313179865999"/>
    <n v="-1"/>
    <x v="5"/>
    <x v="13"/>
    <x v="0"/>
  </r>
  <r>
    <n v="5085"/>
    <n v="6777"/>
    <m/>
    <x v="2"/>
    <n v="6"/>
    <n v="274"/>
    <n v="-1"/>
    <n v="1096"/>
    <n v="-1"/>
    <n v="33.441769746017002"/>
    <n v="-1"/>
    <n v="35.660247561190097"/>
    <n v="-1"/>
    <n v="20.7215264177058"/>
    <n v="-1"/>
    <n v="3.29006274710569"/>
    <n v="-1"/>
    <x v="5"/>
    <x v="14"/>
    <x v="0"/>
  </r>
  <r>
    <n v="5085"/>
    <n v="2959"/>
    <m/>
    <x v="2"/>
    <n v="7"/>
    <n v="268"/>
    <n v="-1"/>
    <n v="1072"/>
    <n v="-1"/>
    <n v="46.776678898987903"/>
    <n v="-1"/>
    <n v="21.841579896714698"/>
    <n v="-1"/>
    <n v="18.521693352644199"/>
    <n v="-1"/>
    <n v="3.3528391574692198"/>
    <n v="-1"/>
    <x v="6"/>
    <x v="0"/>
    <x v="0"/>
  </r>
  <r>
    <n v="5085"/>
    <n v="3659"/>
    <m/>
    <x v="2"/>
    <n v="7"/>
    <n v="530"/>
    <n v="-1"/>
    <n v="2120"/>
    <n v="-1"/>
    <n v="37.786551925962399"/>
    <n v="-1"/>
    <n v="40.763843639728698"/>
    <n v="-1"/>
    <n v="34.573949588606801"/>
    <n v="-1"/>
    <n v="1.68952851620831"/>
    <n v="-1"/>
    <x v="6"/>
    <x v="0"/>
    <x v="0"/>
  </r>
  <r>
    <n v="5085"/>
    <n v="3660"/>
    <m/>
    <x v="2"/>
    <n v="7"/>
    <n v="1492"/>
    <n v="-1"/>
    <n v="5968"/>
    <n v="-1"/>
    <n v="32.224601517500197"/>
    <n v="-1"/>
    <n v="115.367813338304"/>
    <n v="-1"/>
    <n v="98.057539566593107"/>
    <n v="-1"/>
    <n v="0.60349898568002602"/>
    <n v="-1"/>
    <x v="6"/>
    <x v="0"/>
    <x v="0"/>
  </r>
  <r>
    <n v="5085"/>
    <n v="4524"/>
    <m/>
    <x v="2"/>
    <n v="7"/>
    <n v="431"/>
    <n v="-1"/>
    <n v="1724"/>
    <n v="-1"/>
    <n v="26.956568227129601"/>
    <n v="-1"/>
    <n v="85.357454025485893"/>
    <n v="-1"/>
    <n v="72.399513421003803"/>
    <n v="-1"/>
    <n v="2.0039860949998598"/>
    <n v="-1"/>
    <x v="6"/>
    <x v="0"/>
    <x v="0"/>
  </r>
  <r>
    <n v="5085"/>
    <n v="4949"/>
    <m/>
    <x v="2"/>
    <n v="7"/>
    <n v="338"/>
    <n v="-1"/>
    <n v="1352"/>
    <n v="-1"/>
    <n v="8.4433613806755492"/>
    <n v="-1"/>
    <n v="105.20254049542299"/>
    <n v="-1"/>
    <n v="89.117355745378305"/>
    <n v="-1"/>
    <n v="2.6682314545866999"/>
    <n v="-1"/>
    <x v="6"/>
    <x v="0"/>
    <x v="0"/>
  </r>
  <r>
    <n v="5085"/>
    <n v="4950"/>
    <m/>
    <x v="2"/>
    <n v="7"/>
    <n v="1485"/>
    <n v="-1"/>
    <n v="5940"/>
    <n v="-1"/>
    <n v="31.0458689583546"/>
    <n v="-1"/>
    <n v="114.587869645279"/>
    <n v="-1"/>
    <n v="97.368744677932398"/>
    <n v="-1"/>
    <n v="0.60581841154068705"/>
    <n v="-1"/>
    <x v="6"/>
    <x v="0"/>
    <x v="0"/>
  </r>
  <r>
    <n v="5085"/>
    <n v="4951"/>
    <m/>
    <x v="2"/>
    <n v="7"/>
    <n v="1489"/>
    <n v="-1"/>
    <n v="5956"/>
    <n v="-1"/>
    <n v="30.9195470829101"/>
    <n v="-1"/>
    <n v="113.02753713264801"/>
    <n v="-1"/>
    <n v="96.114805025778196"/>
    <n v="-1"/>
    <n v="0.60494626415101405"/>
    <n v="-1"/>
    <x v="6"/>
    <x v="0"/>
    <x v="0"/>
  </r>
  <r>
    <n v="5085"/>
    <n v="4953"/>
    <m/>
    <x v="2"/>
    <n v="7"/>
    <n v="227"/>
    <n v="-1"/>
    <n v="908"/>
    <n v="-1"/>
    <n v="36.288049809730701"/>
    <n v="-1"/>
    <n v="21.991520282328"/>
    <n v="-1"/>
    <n v="18.673030905377399"/>
    <n v="-1"/>
    <n v="3.8995951639667901"/>
    <n v="-1"/>
    <x v="6"/>
    <x v="0"/>
    <x v="0"/>
  </r>
  <r>
    <n v="5085"/>
    <n v="4954"/>
    <m/>
    <x v="2"/>
    <n v="7"/>
    <n v="79"/>
    <n v="-1"/>
    <n v="316"/>
    <n v="-1"/>
    <n v="41.161926354054003"/>
    <n v="-1"/>
    <n v="8.6814206906168803"/>
    <n v="-1"/>
    <n v="8.1862859986941192"/>
    <n v="-1"/>
    <n v="11.5042112754576"/>
    <n v="-1"/>
    <x v="6"/>
    <x v="0"/>
    <x v="0"/>
  </r>
  <r>
    <n v="5085"/>
    <n v="6357"/>
    <m/>
    <x v="2"/>
    <n v="7"/>
    <n v="168"/>
    <n v="-1"/>
    <n v="672"/>
    <n v="-1"/>
    <n v="43.706036520310597"/>
    <n v="-1"/>
    <n v="14.6664860364374"/>
    <n v="-1"/>
    <n v="12.4801366285384"/>
    <n v="-1"/>
    <n v="5.3615389782831997"/>
    <n v="-1"/>
    <x v="6"/>
    <x v="0"/>
    <x v="0"/>
  </r>
  <r>
    <n v="5085"/>
    <n v="6368"/>
    <m/>
    <x v="2"/>
    <n v="7"/>
    <n v="511"/>
    <n v="-1"/>
    <n v="2044"/>
    <n v="-1"/>
    <n v="15.7845730546609"/>
    <n v="-1"/>
    <n v="99.345861052906898"/>
    <n v="-1"/>
    <n v="84.343826736572595"/>
    <n v="-1"/>
    <n v="1.7482527194999"/>
    <n v="-1"/>
    <x v="6"/>
    <x v="0"/>
    <x v="0"/>
  </r>
  <r>
    <n v="5085"/>
    <n v="6639"/>
    <m/>
    <x v="2"/>
    <n v="7"/>
    <n v="136"/>
    <n v="-1"/>
    <n v="544"/>
    <n v="-1"/>
    <n v="39.111015020046402"/>
    <n v="-1"/>
    <n v="13.9880391701607"/>
    <n v="-1"/>
    <n v="8.1122322046387207"/>
    <n v="-1"/>
    <n v="6.6265550989650901"/>
    <n v="-1"/>
    <x v="6"/>
    <x v="1"/>
    <x v="0"/>
  </r>
  <r>
    <n v="5085"/>
    <n v="6640"/>
    <m/>
    <x v="2"/>
    <n v="7"/>
    <n v="660"/>
    <n v="-1"/>
    <n v="2640"/>
    <n v="-1"/>
    <n v="13.945888103200501"/>
    <n v="-1"/>
    <n v="145.52843997080399"/>
    <n v="-1"/>
    <n v="84.330608622284302"/>
    <n v="-1"/>
    <n v="1.36052200175494"/>
    <n v="-1"/>
    <x v="6"/>
    <x v="2"/>
    <x v="0"/>
  </r>
  <r>
    <n v="5085"/>
    <n v="6641"/>
    <m/>
    <x v="2"/>
    <n v="7"/>
    <n v="74"/>
    <n v="-1"/>
    <n v="296"/>
    <n v="-1"/>
    <n v="28.850043517295202"/>
    <n v="-1"/>
    <n v="25.070036561787902"/>
    <n v="-1"/>
    <n v="14.5741479151206"/>
    <n v="-1"/>
    <n v="12.0616404141491"/>
    <n v="-1"/>
    <x v="6"/>
    <x v="3"/>
    <x v="0"/>
  </r>
  <r>
    <n v="5085"/>
    <n v="6642"/>
    <m/>
    <x v="2"/>
    <n v="7"/>
    <n v="540"/>
    <n v="-1"/>
    <n v="2160"/>
    <n v="-1"/>
    <n v="37.124844535061897"/>
    <n v="-1"/>
    <n v="47.694482999122201"/>
    <n v="-1"/>
    <n v="27.581181680028902"/>
    <n v="-1"/>
    <n v="1.6655522672552601"/>
    <n v="-1"/>
    <x v="6"/>
    <x v="4"/>
    <x v="0"/>
  </r>
  <r>
    <n v="5085"/>
    <n v="6644"/>
    <m/>
    <x v="2"/>
    <n v="7"/>
    <n v="923"/>
    <n v="-1"/>
    <n v="3692"/>
    <n v="-1"/>
    <n v="31.647802853466001"/>
    <n v="-1"/>
    <n v="92.545794176281802"/>
    <n v="-1"/>
    <n v="53.732713158145003"/>
    <n v="-1"/>
    <n v="0.97588915858371095"/>
    <n v="-1"/>
    <x v="6"/>
    <x v="19"/>
    <x v="0"/>
  </r>
  <r>
    <n v="5085"/>
    <n v="6645"/>
    <m/>
    <x v="2"/>
    <n v="7"/>
    <n v="572"/>
    <n v="-1"/>
    <n v="2288"/>
    <n v="-1"/>
    <n v="52.651199691174398"/>
    <n v="-1"/>
    <n v="39.846788088030699"/>
    <n v="-1"/>
    <n v="23.078281819473901"/>
    <n v="-1"/>
    <n v="1.5673603369717599"/>
    <n v="-1"/>
    <x v="6"/>
    <x v="21"/>
    <x v="0"/>
  </r>
  <r>
    <n v="5085"/>
    <n v="6646"/>
    <m/>
    <x v="2"/>
    <n v="7"/>
    <n v="632"/>
    <n v="-1"/>
    <n v="2528"/>
    <n v="-1"/>
    <n v="44.779377297980503"/>
    <n v="-1"/>
    <n v="53.122768777639699"/>
    <n v="-1"/>
    <n v="30.879646235087801"/>
    <n v="-1"/>
    <n v="1.4250884073296901"/>
    <n v="-1"/>
    <x v="6"/>
    <x v="18"/>
    <x v="0"/>
  </r>
  <r>
    <n v="5085"/>
    <n v="6647"/>
    <m/>
    <x v="2"/>
    <n v="7"/>
    <n v="284"/>
    <n v="-1"/>
    <n v="1136"/>
    <n v="-1"/>
    <n v="55.0355165263842"/>
    <n v="-1"/>
    <n v="20.6492609604473"/>
    <n v="-1"/>
    <n v="11.979807237237599"/>
    <n v="-1"/>
    <n v="3.1504192116034799"/>
    <n v="-1"/>
    <x v="6"/>
    <x v="17"/>
    <x v="0"/>
  </r>
  <r>
    <n v="5085"/>
    <n v="6760"/>
    <m/>
    <x v="2"/>
    <n v="7"/>
    <n v="478"/>
    <n v="-1"/>
    <n v="1912"/>
    <n v="-1"/>
    <n v="11.412831102946001"/>
    <n v="-1"/>
    <n v="136.78018069007001"/>
    <n v="-1"/>
    <n v="79.543525604129698"/>
    <n v="-1"/>
    <n v="1.8785740776036"/>
    <n v="-1"/>
    <x v="6"/>
    <x v="16"/>
    <x v="0"/>
  </r>
  <r>
    <n v="5085"/>
    <n v="6761"/>
    <m/>
    <x v="2"/>
    <n v="7"/>
    <n v="1491"/>
    <n v="-1"/>
    <n v="5964"/>
    <n v="-1"/>
    <n v="32.323314865937398"/>
    <n v="-1"/>
    <n v="154.35123930230799"/>
    <n v="-1"/>
    <n v="89.505176626992494"/>
    <n v="-1"/>
    <n v="0.605729780390449"/>
    <n v="-1"/>
    <x v="6"/>
    <x v="20"/>
    <x v="0"/>
  </r>
  <r>
    <n v="5085"/>
    <n v="6762"/>
    <m/>
    <x v="2"/>
    <n v="7"/>
    <n v="136"/>
    <n v="-1"/>
    <n v="544"/>
    <n v="-1"/>
    <n v="39.111015020046402"/>
    <n v="-1"/>
    <n v="13.9880391701607"/>
    <n v="-1"/>
    <n v="8.1122322046387207"/>
    <n v="-1"/>
    <n v="6.6265550989650901"/>
    <n v="-1"/>
    <x v="6"/>
    <x v="6"/>
    <x v="0"/>
  </r>
  <r>
    <n v="5085"/>
    <n v="6763"/>
    <m/>
    <x v="2"/>
    <n v="7"/>
    <n v="526"/>
    <n v="-1"/>
    <n v="2104"/>
    <n v="-1"/>
    <n v="37.0559766236087"/>
    <n v="-1"/>
    <n v="45.300332742826399"/>
    <n v="-1"/>
    <n v="26.185559477120101"/>
    <n v="-1"/>
    <n v="1.6925340881555599"/>
    <n v="-1"/>
    <x v="6"/>
    <x v="7"/>
    <x v="0"/>
  </r>
  <r>
    <n v="5085"/>
    <n v="6764"/>
    <m/>
    <x v="2"/>
    <n v="7"/>
    <n v="91"/>
    <n v="-1"/>
    <n v="364"/>
    <n v="-1"/>
    <n v="38.538388613529499"/>
    <n v="-1"/>
    <n v="8.6339108229576595"/>
    <n v="-1"/>
    <n v="5.0039420365151299"/>
    <n v="-1"/>
    <n v="9.4567120510858107"/>
    <n v="-1"/>
    <x v="6"/>
    <x v="8"/>
    <x v="0"/>
  </r>
  <r>
    <n v="5085"/>
    <n v="6765"/>
    <m/>
    <x v="2"/>
    <n v="7"/>
    <n v="67"/>
    <n v="-1"/>
    <n v="268"/>
    <n v="-1"/>
    <n v="23.104983303985598"/>
    <n v="-1"/>
    <n v="72.207476738412296"/>
    <n v="-1"/>
    <n v="41.7379917827665"/>
    <n v="-1"/>
    <n v="13.277005765436201"/>
    <n v="-1"/>
    <x v="6"/>
    <x v="9"/>
    <x v="0"/>
  </r>
  <r>
    <n v="5085"/>
    <n v="6767"/>
    <m/>
    <x v="2"/>
    <n v="7"/>
    <n v="79"/>
    <n v="-1"/>
    <n v="316"/>
    <n v="-1"/>
    <n v="46.824746057171801"/>
    <n v="-1"/>
    <n v="6.4969070427252804"/>
    <n v="-1"/>
    <n v="3.7747197717379999"/>
    <n v="-1"/>
    <n v="11.2487096027709"/>
    <n v="-1"/>
    <x v="6"/>
    <x v="10"/>
    <x v="0"/>
  </r>
  <r>
    <n v="5085"/>
    <n v="6768"/>
    <m/>
    <x v="2"/>
    <n v="7"/>
    <n v="228"/>
    <n v="-1"/>
    <n v="912"/>
    <n v="-1"/>
    <n v="34.604654561024503"/>
    <n v="-1"/>
    <n v="31.249652690917099"/>
    <n v="-1"/>
    <n v="18.100196233168202"/>
    <n v="-1"/>
    <n v="3.8948104616816499"/>
    <n v="-1"/>
    <x v="6"/>
    <x v="11"/>
    <x v="0"/>
  </r>
  <r>
    <n v="5085"/>
    <n v="6770"/>
    <m/>
    <x v="2"/>
    <n v="7"/>
    <n v="373"/>
    <n v="-1"/>
    <n v="1492"/>
    <n v="-1"/>
    <n v="5.8519564987323998"/>
    <n v="-1"/>
    <n v="163.13089480278501"/>
    <n v="-1"/>
    <n v="93.849117297225504"/>
    <n v="-1"/>
    <n v="2.4101686133936302"/>
    <n v="-1"/>
    <x v="6"/>
    <x v="15"/>
    <x v="0"/>
  </r>
  <r>
    <n v="5085"/>
    <n v="6775"/>
    <m/>
    <x v="2"/>
    <n v="7"/>
    <n v="110"/>
    <n v="-1"/>
    <n v="440"/>
    <n v="-1"/>
    <n v="38.859512720997799"/>
    <n v="-1"/>
    <n v="11.446771896881501"/>
    <n v="-1"/>
    <n v="6.6482328319774302"/>
    <n v="-1"/>
    <n v="8.0753074465976304"/>
    <n v="-1"/>
    <x v="6"/>
    <x v="12"/>
    <x v="0"/>
  </r>
  <r>
    <n v="5085"/>
    <n v="6776"/>
    <m/>
    <x v="2"/>
    <n v="7"/>
    <n v="91"/>
    <n v="-1"/>
    <n v="364"/>
    <n v="-1"/>
    <n v="38.539261935021003"/>
    <n v="-1"/>
    <n v="8.7883800713829494"/>
    <n v="-1"/>
    <n v="5.0966420224142901"/>
    <n v="-1"/>
    <n v="9.4752368019559601"/>
    <n v="-1"/>
    <x v="6"/>
    <x v="13"/>
    <x v="0"/>
  </r>
  <r>
    <n v="5085"/>
    <n v="6777"/>
    <m/>
    <x v="2"/>
    <n v="7"/>
    <n v="220"/>
    <n v="-1"/>
    <n v="880"/>
    <n v="-1"/>
    <n v="36.413157718423903"/>
    <n v="-1"/>
    <n v="21.268735495836399"/>
    <n v="-1"/>
    <n v="12.314542642810601"/>
    <n v="-1"/>
    <n v="3.8737055022332099"/>
    <n v="-1"/>
    <x v="6"/>
    <x v="14"/>
    <x v="0"/>
  </r>
  <r>
    <n v="5085"/>
    <n v="2959"/>
    <m/>
    <x v="2"/>
    <n v="8"/>
    <n v="257"/>
    <n v="-1"/>
    <n v="1028"/>
    <n v="-1"/>
    <n v="45.428130405344803"/>
    <n v="-1"/>
    <n v="21.578846551719899"/>
    <n v="-1"/>
    <n v="18.310671621208499"/>
    <n v="-1"/>
    <n v="3.5057941854741399"/>
    <n v="-1"/>
    <x v="7"/>
    <x v="0"/>
    <x v="0"/>
  </r>
  <r>
    <n v="5085"/>
    <n v="3659"/>
    <m/>
    <x v="2"/>
    <n v="8"/>
    <n v="525"/>
    <n v="-1"/>
    <n v="2100"/>
    <n v="-1"/>
    <n v="37.862159070355702"/>
    <n v="-1"/>
    <n v="42.724060555883298"/>
    <n v="-1"/>
    <n v="36.316575654761898"/>
    <n v="-1"/>
    <n v="1.70884265977744"/>
    <n v="-1"/>
    <x v="7"/>
    <x v="0"/>
    <x v="0"/>
  </r>
  <r>
    <n v="5085"/>
    <n v="3660"/>
    <m/>
    <x v="2"/>
    <n v="8"/>
    <n v="1526"/>
    <n v="-1"/>
    <n v="6104"/>
    <n v="-1"/>
    <n v="32.908243974671898"/>
    <n v="-1"/>
    <n v="115.260638195231"/>
    <n v="-1"/>
    <n v="97.847868613917996"/>
    <n v="-1"/>
    <n v="0.59010464897062098"/>
    <n v="-1"/>
    <x v="7"/>
    <x v="0"/>
    <x v="0"/>
  </r>
  <r>
    <n v="5085"/>
    <n v="4524"/>
    <m/>
    <x v="2"/>
    <n v="8"/>
    <n v="434"/>
    <n v="-1"/>
    <n v="1736"/>
    <n v="-1"/>
    <n v="27.104489694027599"/>
    <n v="-1"/>
    <n v="87.471879732845096"/>
    <n v="-1"/>
    <n v="74.356318321927205"/>
    <n v="-1"/>
    <n v="1.9739230111394701"/>
    <n v="-1"/>
    <x v="7"/>
    <x v="0"/>
    <x v="0"/>
  </r>
  <r>
    <n v="5085"/>
    <n v="4949"/>
    <m/>
    <x v="2"/>
    <n v="8"/>
    <n v="286"/>
    <n v="-1"/>
    <n v="1144"/>
    <n v="-1"/>
    <n v="6.5328895142089003"/>
    <n v="-1"/>
    <n v="110.14320166163201"/>
    <n v="-1"/>
    <n v="93.279283885578394"/>
    <n v="-1"/>
    <n v="3.1425825188110199"/>
    <n v="-1"/>
    <x v="7"/>
    <x v="0"/>
    <x v="0"/>
  </r>
  <r>
    <n v="5085"/>
    <n v="4950"/>
    <m/>
    <x v="2"/>
    <n v="8"/>
    <n v="1523"/>
    <n v="-1"/>
    <n v="6092"/>
    <n v="-1"/>
    <n v="31.4201888362823"/>
    <n v="-1"/>
    <n v="115.095611514154"/>
    <n v="-1"/>
    <n v="97.739644090310406"/>
    <n v="-1"/>
    <n v="0.59020232943026496"/>
    <n v="-1"/>
    <x v="7"/>
    <x v="0"/>
    <x v="0"/>
  </r>
  <r>
    <n v="5085"/>
    <n v="4951"/>
    <m/>
    <x v="2"/>
    <n v="8"/>
    <n v="1523"/>
    <n v="-1"/>
    <n v="6092"/>
    <n v="-1"/>
    <n v="31.234119073527999"/>
    <n v="-1"/>
    <n v="113.180169633429"/>
    <n v="-1"/>
    <n v="96.041960704345001"/>
    <n v="-1"/>
    <n v="0.59129384824876496"/>
    <n v="-1"/>
    <x v="7"/>
    <x v="0"/>
    <x v="0"/>
  </r>
  <r>
    <n v="5085"/>
    <n v="4953"/>
    <m/>
    <x v="2"/>
    <n v="8"/>
    <n v="238"/>
    <n v="-1"/>
    <n v="952"/>
    <n v="-1"/>
    <n v="36.266437483537501"/>
    <n v="-1"/>
    <n v="21.6956224624928"/>
    <n v="-1"/>
    <n v="18.429223180645401"/>
    <n v="-1"/>
    <n v="3.7308090766808499"/>
    <n v="-1"/>
    <x v="7"/>
    <x v="0"/>
    <x v="0"/>
  </r>
  <r>
    <n v="5085"/>
    <n v="4954"/>
    <m/>
    <x v="2"/>
    <n v="8"/>
    <n v="68"/>
    <n v="-1"/>
    <n v="272"/>
    <n v="-1"/>
    <n v="43.860892001704897"/>
    <n v="-1"/>
    <n v="6.1132030857812598"/>
    <n v="-1"/>
    <n v="5.73192048982422"/>
    <n v="-1"/>
    <n v="13.0763039908715"/>
    <n v="-1"/>
    <x v="7"/>
    <x v="0"/>
    <x v="0"/>
  </r>
  <r>
    <n v="5085"/>
    <n v="6357"/>
    <m/>
    <x v="2"/>
    <n v="8"/>
    <n v="161"/>
    <n v="-1"/>
    <n v="644"/>
    <n v="-1"/>
    <n v="44.116952488847801"/>
    <n v="-1"/>
    <n v="14.61175926588"/>
    <n v="-1"/>
    <n v="12.3645915159168"/>
    <n v="-1"/>
    <n v="5.5920307839568402"/>
    <n v="-1"/>
    <x v="7"/>
    <x v="0"/>
    <x v="0"/>
  </r>
  <r>
    <n v="5085"/>
    <n v="6368"/>
    <m/>
    <x v="2"/>
    <n v="8"/>
    <n v="506"/>
    <n v="-1"/>
    <n v="2024"/>
    <n v="-1"/>
    <n v="15.302091079416201"/>
    <n v="-1"/>
    <n v="105.136554029482"/>
    <n v="-1"/>
    <n v="89.362594301345993"/>
    <n v="-1"/>
    <n v="1.77248631560132"/>
    <n v="-1"/>
    <x v="7"/>
    <x v="0"/>
    <x v="0"/>
  </r>
  <r>
    <n v="5085"/>
    <n v="6639"/>
    <m/>
    <x v="2"/>
    <n v="8"/>
    <n v="127"/>
    <n v="-1"/>
    <n v="508"/>
    <n v="-1"/>
    <n v="39.416188375295199"/>
    <n v="-1"/>
    <n v="13.013620970820201"/>
    <n v="-1"/>
    <n v="7.5151854081637"/>
    <n v="-1"/>
    <n v="7.0771283643944596"/>
    <n v="-1"/>
    <x v="7"/>
    <x v="1"/>
    <x v="0"/>
  </r>
  <r>
    <n v="5085"/>
    <n v="6640"/>
    <m/>
    <x v="2"/>
    <n v="8"/>
    <n v="686"/>
    <n v="-1"/>
    <n v="2744"/>
    <n v="-1"/>
    <n v="13.7362906962707"/>
    <n v="-1"/>
    <n v="149.00943490406999"/>
    <n v="-1"/>
    <n v="86.282471928042298"/>
    <n v="-1"/>
    <n v="1.3102373051455301"/>
    <n v="-1"/>
    <x v="7"/>
    <x v="2"/>
    <x v="0"/>
  </r>
  <r>
    <n v="5085"/>
    <n v="6641"/>
    <m/>
    <x v="2"/>
    <n v="8"/>
    <n v="76"/>
    <n v="-1"/>
    <n v="304"/>
    <n v="-1"/>
    <n v="32.277705638057299"/>
    <n v="-1"/>
    <n v="28.380721339623801"/>
    <n v="-1"/>
    <n v="16.3365890268899"/>
    <n v="-1"/>
    <n v="11.4173907517379"/>
    <n v="-1"/>
    <x v="7"/>
    <x v="3"/>
    <x v="0"/>
  </r>
  <r>
    <n v="5085"/>
    <n v="6642"/>
    <m/>
    <x v="2"/>
    <n v="8"/>
    <n v="516"/>
    <n v="-1"/>
    <n v="2064"/>
    <n v="-1"/>
    <n v="37.385152896260102"/>
    <n v="-1"/>
    <n v="45.687146719458099"/>
    <n v="-1"/>
    <n v="26.504863045427701"/>
    <n v="-1"/>
    <n v="1.7464748204454601"/>
    <n v="-1"/>
    <x v="7"/>
    <x v="4"/>
    <x v="0"/>
  </r>
  <r>
    <n v="5085"/>
    <n v="6644"/>
    <m/>
    <x v="2"/>
    <n v="8"/>
    <n v="928"/>
    <n v="-1"/>
    <n v="3712"/>
    <n v="-1"/>
    <n v="31.5550315946432"/>
    <n v="-1"/>
    <n v="94.283908239872801"/>
    <n v="-1"/>
    <n v="54.636219241221198"/>
    <n v="-1"/>
    <n v="0.96960497357877296"/>
    <n v="-1"/>
    <x v="7"/>
    <x v="19"/>
    <x v="0"/>
  </r>
  <r>
    <n v="5085"/>
    <n v="6645"/>
    <m/>
    <x v="2"/>
    <n v="8"/>
    <n v="581"/>
    <n v="-1"/>
    <n v="2324"/>
    <n v="-1"/>
    <n v="54.137808017587403"/>
    <n v="-1"/>
    <n v="39.756948367345501"/>
    <n v="-1"/>
    <n v="23.011682522651999"/>
    <n v="-1"/>
    <n v="1.54676947243232"/>
    <n v="-1"/>
    <x v="7"/>
    <x v="21"/>
    <x v="0"/>
  </r>
  <r>
    <n v="5085"/>
    <n v="6646"/>
    <m/>
    <x v="2"/>
    <n v="8"/>
    <n v="637"/>
    <n v="-1"/>
    <n v="2548"/>
    <n v="-1"/>
    <n v="44.894604760680203"/>
    <n v="-1"/>
    <n v="53.033878492044202"/>
    <n v="-1"/>
    <n v="30.695371484323399"/>
    <n v="-1"/>
    <n v="1.4112820689615799"/>
    <n v="-1"/>
    <x v="7"/>
    <x v="18"/>
    <x v="0"/>
  </r>
  <r>
    <n v="5085"/>
    <n v="6647"/>
    <m/>
    <x v="2"/>
    <n v="8"/>
    <n v="294"/>
    <n v="-1"/>
    <n v="1176"/>
    <n v="-1"/>
    <n v="55.063394747633403"/>
    <n v="-1"/>
    <n v="21.174452331045501"/>
    <n v="-1"/>
    <n v="12.305225148303"/>
    <n v="-1"/>
    <n v="3.0671239258351699"/>
    <n v="-1"/>
    <x v="7"/>
    <x v="17"/>
    <x v="0"/>
  </r>
  <r>
    <n v="5085"/>
    <n v="6760"/>
    <m/>
    <x v="2"/>
    <n v="8"/>
    <n v="468"/>
    <n v="-1"/>
    <n v="1872"/>
    <n v="-1"/>
    <n v="11.306718666582199"/>
    <n v="-1"/>
    <n v="137.09867719254399"/>
    <n v="-1"/>
    <n v="79.220199680795801"/>
    <n v="-1"/>
    <n v="1.9183256627016001"/>
    <n v="-1"/>
    <x v="7"/>
    <x v="16"/>
    <x v="0"/>
  </r>
  <r>
    <n v="5085"/>
    <n v="6761"/>
    <m/>
    <x v="2"/>
    <n v="8"/>
    <n v="1525"/>
    <n v="-1"/>
    <n v="6100"/>
    <n v="-1"/>
    <n v="32.8805908451749"/>
    <n v="-1"/>
    <n v="151.664013128985"/>
    <n v="-1"/>
    <n v="87.797793012249002"/>
    <n v="-1"/>
    <n v="0.59288042701814403"/>
    <n v="-1"/>
    <x v="7"/>
    <x v="20"/>
    <x v="0"/>
  </r>
  <r>
    <n v="5085"/>
    <n v="6762"/>
    <m/>
    <x v="2"/>
    <n v="8"/>
    <n v="127"/>
    <n v="-1"/>
    <n v="508"/>
    <n v="-1"/>
    <n v="39.416188375295199"/>
    <n v="-1"/>
    <n v="13.013620970820201"/>
    <n v="-1"/>
    <n v="7.5151854081637"/>
    <n v="-1"/>
    <n v="7.0771283643944596"/>
    <n v="-1"/>
    <x v="7"/>
    <x v="6"/>
    <x v="0"/>
  </r>
  <r>
    <n v="5085"/>
    <n v="6763"/>
    <m/>
    <x v="2"/>
    <n v="8"/>
    <n v="523"/>
    <n v="-1"/>
    <n v="2092"/>
    <n v="-1"/>
    <n v="37.022826022812502"/>
    <n v="-1"/>
    <n v="46.150518956264001"/>
    <n v="-1"/>
    <n v="26.761190583349102"/>
    <n v="-1"/>
    <n v="1.6650678735289499"/>
    <n v="-1"/>
    <x v="7"/>
    <x v="7"/>
    <x v="0"/>
  </r>
  <r>
    <n v="5085"/>
    <n v="6764"/>
    <m/>
    <x v="2"/>
    <n v="8"/>
    <n v="87"/>
    <n v="-1"/>
    <n v="348"/>
    <n v="-1"/>
    <n v="38.734942615920801"/>
    <n v="-1"/>
    <n v="8.3470447367432996"/>
    <n v="-1"/>
    <n v="4.8189092003408502"/>
    <n v="-1"/>
    <n v="10.2266093186324"/>
    <n v="-1"/>
    <x v="7"/>
    <x v="8"/>
    <x v="0"/>
  </r>
  <r>
    <n v="5085"/>
    <n v="6765"/>
    <m/>
    <x v="2"/>
    <n v="8"/>
    <n v="58"/>
    <n v="-1"/>
    <n v="232"/>
    <n v="-1"/>
    <n v="23.168136506747899"/>
    <n v="-1"/>
    <n v="55.611942714654298"/>
    <n v="-1"/>
    <n v="32.234930586341598"/>
    <n v="-1"/>
    <n v="15.003718858224101"/>
    <n v="-1"/>
    <x v="7"/>
    <x v="9"/>
    <x v="0"/>
  </r>
  <r>
    <n v="5085"/>
    <n v="6767"/>
    <m/>
    <x v="2"/>
    <n v="8"/>
    <n v="67"/>
    <n v="-1"/>
    <n v="268"/>
    <n v="-1"/>
    <n v="47.277566142924002"/>
    <n v="-1"/>
    <n v="5.6252097881621204"/>
    <n v="-1"/>
    <n v="3.2413404008355502"/>
    <n v="-1"/>
    <n v="13.209229096867301"/>
    <n v="-1"/>
    <x v="7"/>
    <x v="10"/>
    <x v="0"/>
  </r>
  <r>
    <n v="5085"/>
    <n v="6768"/>
    <m/>
    <x v="2"/>
    <n v="8"/>
    <n v="237"/>
    <n v="-1"/>
    <n v="948"/>
    <n v="-1"/>
    <n v="34.857654743025201"/>
    <n v="-1"/>
    <n v="27.979980506547399"/>
    <n v="-1"/>
    <n v="16.209885083480099"/>
    <n v="-1"/>
    <n v="3.7407053878510399"/>
    <n v="-1"/>
    <x v="7"/>
    <x v="11"/>
    <x v="0"/>
  </r>
  <r>
    <n v="5085"/>
    <n v="6770"/>
    <m/>
    <x v="2"/>
    <n v="8"/>
    <n v="288"/>
    <n v="-1"/>
    <n v="1152"/>
    <n v="-1"/>
    <n v="4.30299588657049"/>
    <n v="-1"/>
    <n v="168.67709265683101"/>
    <n v="-1"/>
    <n v="97.578057366155605"/>
    <n v="-1"/>
    <n v="3.12051907892605"/>
    <n v="-1"/>
    <x v="7"/>
    <x v="15"/>
    <x v="0"/>
  </r>
  <r>
    <n v="5085"/>
    <n v="6775"/>
    <m/>
    <x v="2"/>
    <n v="8"/>
    <n v="108"/>
    <n v="-1"/>
    <n v="432"/>
    <n v="-1"/>
    <n v="39.0370109442105"/>
    <n v="-1"/>
    <n v="11.186486902396201"/>
    <n v="-1"/>
    <n v="6.5345463679448699"/>
    <n v="-1"/>
    <n v="8.1786680479127902"/>
    <n v="-1"/>
    <x v="7"/>
    <x v="12"/>
    <x v="0"/>
  </r>
  <r>
    <n v="5085"/>
    <n v="6776"/>
    <m/>
    <x v="2"/>
    <n v="8"/>
    <n v="86"/>
    <n v="-1"/>
    <n v="344"/>
    <n v="-1"/>
    <n v="38.901739612546301"/>
    <n v="-1"/>
    <n v="8.3215180960375701"/>
    <n v="-1"/>
    <n v="4.8028709305271899"/>
    <n v="-1"/>
    <n v="9.3731567326268905"/>
    <n v="-1"/>
    <x v="7"/>
    <x v="13"/>
    <x v="0"/>
  </r>
  <r>
    <n v="5085"/>
    <n v="6777"/>
    <m/>
    <x v="2"/>
    <n v="8"/>
    <n v="224"/>
    <n v="-1"/>
    <n v="896"/>
    <n v="-1"/>
    <n v="37.278045524668798"/>
    <n v="-1"/>
    <n v="21.548330058126801"/>
    <n v="-1"/>
    <n v="12.497732372091001"/>
    <n v="-1"/>
    <n v="3.9197097669403198"/>
    <n v="-1"/>
    <x v="7"/>
    <x v="14"/>
    <x v="0"/>
  </r>
  <r>
    <n v="5085"/>
    <n v="2959"/>
    <m/>
    <x v="2"/>
    <n v="9"/>
    <n v="188"/>
    <n v="-1"/>
    <n v="752"/>
    <n v="-1"/>
    <n v="46.342904589413003"/>
    <n v="-1"/>
    <n v="15.9247855949959"/>
    <n v="-1"/>
    <n v="13.5640148776172"/>
    <n v="-1"/>
    <n v="4.7945370697420397"/>
    <n v="-1"/>
    <x v="8"/>
    <x v="0"/>
    <x v="0"/>
  </r>
  <r>
    <n v="5085"/>
    <n v="3659"/>
    <m/>
    <x v="2"/>
    <n v="9"/>
    <n v="501"/>
    <n v="-1"/>
    <n v="2004"/>
    <n v="-1"/>
    <n v="37.902304959524898"/>
    <n v="-1"/>
    <n v="40.564848182937801"/>
    <n v="-1"/>
    <n v="34.556918710897698"/>
    <n v="-1"/>
    <n v="1.7935084345932599"/>
    <n v="-1"/>
    <x v="8"/>
    <x v="0"/>
    <x v="0"/>
  </r>
  <r>
    <n v="5085"/>
    <n v="3660"/>
    <m/>
    <x v="2"/>
    <n v="9"/>
    <n v="1480"/>
    <n v="-1"/>
    <n v="5920"/>
    <n v="-1"/>
    <n v="31.564490624066"/>
    <n v="-1"/>
    <n v="116.327735592414"/>
    <n v="-1"/>
    <n v="98.847773909318306"/>
    <n v="-1"/>
    <n v="0.60838151145018005"/>
    <n v="-1"/>
    <x v="8"/>
    <x v="0"/>
    <x v="0"/>
  </r>
  <r>
    <n v="5085"/>
    <n v="4524"/>
    <m/>
    <x v="2"/>
    <n v="9"/>
    <n v="374"/>
    <n v="-1"/>
    <n v="1496"/>
    <n v="-1"/>
    <n v="27.848075298338198"/>
    <n v="-1"/>
    <n v="75.624290351960596"/>
    <n v="-1"/>
    <n v="64.508161463818396"/>
    <n v="-1"/>
    <n v="2.3551251917767999"/>
    <n v="-1"/>
    <x v="8"/>
    <x v="0"/>
    <x v="0"/>
  </r>
  <r>
    <n v="5085"/>
    <n v="4949"/>
    <m/>
    <x v="2"/>
    <n v="9"/>
    <n v="272"/>
    <n v="-1"/>
    <n v="1088"/>
    <n v="-1"/>
    <n v="6.3762035363345797"/>
    <n v="-1"/>
    <n v="105.81796322958699"/>
    <n v="-1"/>
    <n v="89.634888361069002"/>
    <n v="-1"/>
    <n v="3.31736568256964"/>
    <n v="-1"/>
    <x v="8"/>
    <x v="0"/>
    <x v="0"/>
  </r>
  <r>
    <n v="5085"/>
    <n v="4950"/>
    <m/>
    <x v="2"/>
    <n v="9"/>
    <n v="1470"/>
    <n v="-1"/>
    <n v="5880"/>
    <n v="-1"/>
    <n v="30.941660536552"/>
    <n v="-1"/>
    <n v="115.891618355107"/>
    <n v="-1"/>
    <n v="98.462172461021694"/>
    <n v="-1"/>
    <n v="0.61275921258136701"/>
    <n v="-1"/>
    <x v="8"/>
    <x v="0"/>
    <x v="0"/>
  </r>
  <r>
    <n v="5085"/>
    <n v="4951"/>
    <m/>
    <x v="2"/>
    <n v="9"/>
    <n v="1491"/>
    <n v="-1"/>
    <n v="5964"/>
    <n v="-1"/>
    <n v="30.5848313985631"/>
    <n v="-1"/>
    <n v="114.360566225879"/>
    <n v="-1"/>
    <n v="97.166757627411599"/>
    <n v="-1"/>
    <n v="0.602435750403022"/>
    <n v="-1"/>
    <x v="8"/>
    <x v="0"/>
    <x v="0"/>
  </r>
  <r>
    <n v="5085"/>
    <n v="4953"/>
    <m/>
    <x v="2"/>
    <n v="9"/>
    <n v="209"/>
    <n v="-1"/>
    <n v="836"/>
    <n v="-1"/>
    <n v="35.634205921394098"/>
    <n v="-1"/>
    <n v="18.947030462719901"/>
    <n v="-1"/>
    <n v="16.110935617327399"/>
    <n v="-1"/>
    <n v="3.87479004425616"/>
    <n v="-1"/>
    <x v="8"/>
    <x v="0"/>
    <x v="0"/>
  </r>
  <r>
    <n v="5085"/>
    <n v="4954"/>
    <m/>
    <x v="2"/>
    <n v="9"/>
    <n v="94"/>
    <n v="-1"/>
    <n v="376"/>
    <n v="-1"/>
    <n v="45.426382014057701"/>
    <n v="-1"/>
    <n v="7.9585618193011403"/>
    <n v="-1"/>
    <n v="7.4623563878084003"/>
    <n v="-1"/>
    <n v="8.7421918083137307"/>
    <n v="-1"/>
    <x v="8"/>
    <x v="0"/>
    <x v="0"/>
  </r>
  <r>
    <n v="5085"/>
    <n v="6357"/>
    <m/>
    <x v="2"/>
    <n v="9"/>
    <n v="187"/>
    <n v="-1"/>
    <n v="748"/>
    <n v="-1"/>
    <n v="43.105111838147501"/>
    <n v="-1"/>
    <n v="16.903932125541399"/>
    <n v="-1"/>
    <n v="14.356440698361"/>
    <n v="-1"/>
    <n v="4.7080563522779899"/>
    <n v="-1"/>
    <x v="8"/>
    <x v="0"/>
    <x v="0"/>
  </r>
  <r>
    <n v="5085"/>
    <n v="6368"/>
    <m/>
    <x v="2"/>
    <n v="9"/>
    <n v="497"/>
    <n v="-1"/>
    <n v="1988"/>
    <n v="-1"/>
    <n v="14.775601850999299"/>
    <n v="-1"/>
    <n v="101.37034940804099"/>
    <n v="-1"/>
    <n v="86.208894941530502"/>
    <n v="-1"/>
    <n v="1.8104397735342801"/>
    <n v="-1"/>
    <x v="8"/>
    <x v="0"/>
    <x v="0"/>
  </r>
  <r>
    <n v="5085"/>
    <n v="6639"/>
    <m/>
    <x v="2"/>
    <n v="9"/>
    <n v="101"/>
    <n v="-1"/>
    <n v="404"/>
    <n v="-1"/>
    <n v="39.353489666650297"/>
    <n v="-1"/>
    <n v="10.3657667783019"/>
    <n v="-1"/>
    <n v="6.0086627499763301"/>
    <n v="-1"/>
    <n v="8.9010039659860496"/>
    <n v="-1"/>
    <x v="8"/>
    <x v="1"/>
    <x v="0"/>
  </r>
  <r>
    <n v="5085"/>
    <n v="6640"/>
    <m/>
    <x v="2"/>
    <n v="9"/>
    <n v="676"/>
    <n v="-1"/>
    <n v="2704"/>
    <n v="-1"/>
    <n v="13.4354981008754"/>
    <n v="-1"/>
    <n v="145.210618269706"/>
    <n v="-1"/>
    <n v="84.211943896950302"/>
    <n v="-1"/>
    <n v="1.3305315739083099"/>
    <n v="-1"/>
    <x v="8"/>
    <x v="2"/>
    <x v="0"/>
  </r>
  <r>
    <n v="5085"/>
    <n v="6641"/>
    <m/>
    <x v="2"/>
    <n v="9"/>
    <n v="97"/>
    <n v="-1"/>
    <n v="388"/>
    <n v="-1"/>
    <n v="30.683561647285899"/>
    <n v="-1"/>
    <n v="33.490740848672303"/>
    <n v="-1"/>
    <n v="19.308217724744399"/>
    <n v="-1"/>
    <n v="9.0688847147366101"/>
    <n v="-1"/>
    <x v="8"/>
    <x v="3"/>
    <x v="0"/>
  </r>
  <r>
    <n v="5085"/>
    <n v="6642"/>
    <m/>
    <x v="2"/>
    <n v="9"/>
    <n v="503"/>
    <n v="-1"/>
    <n v="2012"/>
    <n v="-1"/>
    <n v="37.614559057173999"/>
    <n v="-1"/>
    <n v="44.814810612538999"/>
    <n v="-1"/>
    <n v="26.069788720392001"/>
    <n v="-1"/>
    <n v="1.7891687360733199"/>
    <n v="-1"/>
    <x v="8"/>
    <x v="4"/>
    <x v="0"/>
  </r>
  <r>
    <n v="5085"/>
    <n v="6644"/>
    <m/>
    <x v="2"/>
    <n v="9"/>
    <n v="944"/>
    <n v="-1"/>
    <n v="3776"/>
    <n v="-1"/>
    <n v="31.374536663668199"/>
    <n v="-1"/>
    <n v="94.995354454872896"/>
    <n v="-1"/>
    <n v="55.026963418805899"/>
    <n v="-1"/>
    <n v="0.95299885681216201"/>
    <n v="-1"/>
    <x v="8"/>
    <x v="19"/>
    <x v="0"/>
  </r>
  <r>
    <n v="5085"/>
    <n v="6645"/>
    <m/>
    <x v="2"/>
    <n v="9"/>
    <n v="569"/>
    <n v="-1"/>
    <n v="2276"/>
    <n v="-1"/>
    <n v="53.501674782260103"/>
    <n v="-1"/>
    <n v="39.914410121113598"/>
    <n v="-1"/>
    <n v="23.119821114324299"/>
    <n v="-1"/>
    <n v="1.58152252713603"/>
    <n v="-1"/>
    <x v="8"/>
    <x v="21"/>
    <x v="0"/>
  </r>
  <r>
    <n v="5085"/>
    <n v="6646"/>
    <m/>
    <x v="2"/>
    <n v="9"/>
    <n v="646"/>
    <n v="-1"/>
    <n v="2584"/>
    <n v="-1"/>
    <n v="44.626350516007498"/>
    <n v="-1"/>
    <n v="54.606700007684303"/>
    <n v="-1"/>
    <n v="31.585578773150399"/>
    <n v="-1"/>
    <n v="1.39274066862352"/>
    <n v="-1"/>
    <x v="8"/>
    <x v="18"/>
    <x v="0"/>
  </r>
  <r>
    <n v="5085"/>
    <n v="6647"/>
    <m/>
    <x v="2"/>
    <n v="9"/>
    <n v="296"/>
    <n v="-1"/>
    <n v="1184"/>
    <n v="-1"/>
    <n v="54.836706840245"/>
    <n v="-1"/>
    <n v="21.339895255761199"/>
    <n v="-1"/>
    <n v="12.386011895597001"/>
    <n v="-1"/>
    <n v="3.0178559165788998"/>
    <n v="-1"/>
    <x v="8"/>
    <x v="17"/>
    <x v="0"/>
  </r>
  <r>
    <n v="5085"/>
    <n v="6760"/>
    <m/>
    <x v="2"/>
    <n v="9"/>
    <n v="504"/>
    <n v="-1"/>
    <n v="2016"/>
    <n v="-1"/>
    <n v="11.973678766388399"/>
    <n v="-1"/>
    <n v="139.15700790993901"/>
    <n v="-1"/>
    <n v="80.493592144296599"/>
    <n v="-1"/>
    <n v="1.7835023204896501"/>
    <n v="-1"/>
    <x v="8"/>
    <x v="16"/>
    <x v="0"/>
  </r>
  <r>
    <n v="5085"/>
    <n v="6761"/>
    <m/>
    <x v="2"/>
    <n v="9"/>
    <n v="1483"/>
    <n v="-1"/>
    <n v="5932"/>
    <n v="-1"/>
    <n v="31.793160068451002"/>
    <n v="-1"/>
    <n v="157.558702716536"/>
    <n v="-1"/>
    <n v="91.353867198974001"/>
    <n v="-1"/>
    <n v="0.60968993971688301"/>
    <n v="-1"/>
    <x v="8"/>
    <x v="20"/>
    <x v="0"/>
  </r>
  <r>
    <n v="5085"/>
    <n v="6762"/>
    <m/>
    <x v="2"/>
    <n v="9"/>
    <n v="101"/>
    <n v="-1"/>
    <n v="404"/>
    <n v="-1"/>
    <n v="39.353489666650297"/>
    <n v="-1"/>
    <n v="10.3657667783019"/>
    <n v="-1"/>
    <n v="6.0086627499763301"/>
    <n v="-1"/>
    <n v="8.9010039659860496"/>
    <n v="-1"/>
    <x v="8"/>
    <x v="6"/>
    <x v="0"/>
  </r>
  <r>
    <n v="5085"/>
    <n v="6763"/>
    <m/>
    <x v="2"/>
    <n v="9"/>
    <n v="496"/>
    <n v="-1"/>
    <n v="1984"/>
    <n v="-1"/>
    <n v="37.212500653919101"/>
    <n v="-1"/>
    <n v="44.005513640630603"/>
    <n v="-1"/>
    <n v="25.6113823225663"/>
    <n v="-1"/>
    <n v="1.7443749860850399"/>
    <n v="-1"/>
    <x v="8"/>
    <x v="7"/>
    <x v="0"/>
  </r>
  <r>
    <n v="5085"/>
    <n v="6764"/>
    <m/>
    <x v="2"/>
    <n v="9"/>
    <n v="90"/>
    <n v="-1"/>
    <n v="360"/>
    <n v="-1"/>
    <n v="38.565494067862097"/>
    <n v="-1"/>
    <n v="8.7374034276944705"/>
    <n v="-1"/>
    <n v="5.0931539038476199"/>
    <n v="-1"/>
    <n v="10.058542680280899"/>
    <n v="-1"/>
    <x v="8"/>
    <x v="8"/>
    <x v="0"/>
  </r>
  <r>
    <n v="5085"/>
    <n v="6765"/>
    <m/>
    <x v="2"/>
    <n v="9"/>
    <n v="58"/>
    <n v="-1"/>
    <n v="232"/>
    <n v="-1"/>
    <n v="20.565639264502199"/>
    <n v="-1"/>
    <n v="70.024663425428002"/>
    <n v="-1"/>
    <n v="40.523602422726398"/>
    <n v="-1"/>
    <n v="15.7751475949613"/>
    <n v="-1"/>
    <x v="8"/>
    <x v="9"/>
    <x v="0"/>
  </r>
  <r>
    <n v="5085"/>
    <n v="6767"/>
    <m/>
    <x v="2"/>
    <n v="9"/>
    <n v="94"/>
    <n v="-1"/>
    <n v="376"/>
    <n v="-1"/>
    <n v="45.734045826067899"/>
    <n v="-1"/>
    <n v="8.0672936499894998"/>
    <n v="-1"/>
    <n v="4.6480000092595102"/>
    <n v="-1"/>
    <n v="8.6852321282743201"/>
    <n v="-1"/>
    <x v="8"/>
    <x v="10"/>
    <x v="0"/>
  </r>
  <r>
    <n v="5085"/>
    <n v="6768"/>
    <m/>
    <x v="2"/>
    <n v="9"/>
    <n v="209"/>
    <n v="-1"/>
    <n v="836"/>
    <n v="-1"/>
    <n v="33.886834780962197"/>
    <n v="-1"/>
    <n v="25.8688490575726"/>
    <n v="-1"/>
    <n v="15.0120694119137"/>
    <n v="-1"/>
    <n v="3.87506532452612"/>
    <n v="-1"/>
    <x v="8"/>
    <x v="11"/>
    <x v="0"/>
  </r>
  <r>
    <n v="5085"/>
    <n v="6770"/>
    <m/>
    <x v="2"/>
    <n v="9"/>
    <n v="293"/>
    <n v="-1"/>
    <n v="1172"/>
    <n v="-1"/>
    <n v="4.5307884938541498"/>
    <n v="-1"/>
    <n v="168.20061826982101"/>
    <n v="-1"/>
    <n v="97.034817583033202"/>
    <n v="-1"/>
    <n v="3.0801360711140302"/>
    <n v="-1"/>
    <x v="8"/>
    <x v="15"/>
    <x v="0"/>
  </r>
  <r>
    <n v="5085"/>
    <n v="6775"/>
    <m/>
    <x v="2"/>
    <n v="9"/>
    <n v="131"/>
    <n v="-1"/>
    <n v="524"/>
    <n v="-1"/>
    <n v="38.657755648328902"/>
    <n v="-1"/>
    <n v="13.7118532730059"/>
    <n v="-1"/>
    <n v="7.92656762246291"/>
    <n v="-1"/>
    <n v="6.8401447015794101"/>
    <n v="-1"/>
    <x v="8"/>
    <x v="12"/>
    <x v="0"/>
  </r>
  <r>
    <n v="5085"/>
    <n v="6776"/>
    <m/>
    <x v="2"/>
    <n v="9"/>
    <n v="90"/>
    <n v="-1"/>
    <n v="360"/>
    <n v="-1"/>
    <n v="38.523757965801998"/>
    <n v="-1"/>
    <n v="8.9569858273706409"/>
    <n v="-1"/>
    <n v="5.2237456815212697"/>
    <n v="-1"/>
    <n v="10.107272221406401"/>
    <n v="-1"/>
    <x v="8"/>
    <x v="13"/>
    <x v="0"/>
  </r>
  <r>
    <n v="5085"/>
    <n v="6777"/>
    <m/>
    <x v="2"/>
    <n v="9"/>
    <n v="229"/>
    <n v="-1"/>
    <n v="916"/>
    <n v="-1"/>
    <n v="36.421483683971303"/>
    <n v="-1"/>
    <n v="21.574979296684202"/>
    <n v="-1"/>
    <n v="12.5046146069482"/>
    <n v="-1"/>
    <n v="3.8606835721719799"/>
    <n v="-1"/>
    <x v="8"/>
    <x v="14"/>
    <x v="0"/>
  </r>
  <r>
    <n v="5085"/>
    <n v="2959"/>
    <m/>
    <x v="2"/>
    <n v="10"/>
    <n v="217"/>
    <n v="-1"/>
    <n v="868"/>
    <n v="-1"/>
    <n v="47.459350027651404"/>
    <n v="-1"/>
    <n v="17.643161600597299"/>
    <n v="-1"/>
    <n v="15.0199800677259"/>
    <n v="-1"/>
    <n v="4.11712658791261"/>
    <n v="-1"/>
    <x v="9"/>
    <x v="0"/>
    <x v="0"/>
  </r>
  <r>
    <n v="5085"/>
    <n v="3659"/>
    <m/>
    <x v="2"/>
    <n v="10"/>
    <n v="484"/>
    <n v="-1"/>
    <n v="1936"/>
    <n v="-1"/>
    <n v="37.897279204668699"/>
    <n v="-1"/>
    <n v="40.714118219040103"/>
    <n v="-1"/>
    <n v="34.570525959213001"/>
    <n v="-1"/>
    <n v="1.8570452437743299"/>
    <n v="-1"/>
    <x v="9"/>
    <x v="0"/>
    <x v="0"/>
  </r>
  <r>
    <n v="5085"/>
    <n v="3660"/>
    <m/>
    <x v="2"/>
    <n v="10"/>
    <n v="1460"/>
    <n v="-1"/>
    <n v="5840"/>
    <n v="-1"/>
    <n v="31.3781771518677"/>
    <n v="-1"/>
    <n v="116.797434205971"/>
    <n v="-1"/>
    <n v="99.232561717504794"/>
    <n v="-1"/>
    <n v="0.61573250741591001"/>
    <n v="-1"/>
    <x v="9"/>
    <x v="0"/>
    <x v="0"/>
  </r>
  <r>
    <n v="5085"/>
    <n v="4524"/>
    <m/>
    <x v="2"/>
    <n v="10"/>
    <n v="380"/>
    <n v="-1"/>
    <n v="1520"/>
    <n v="-1"/>
    <n v="27.415716589117601"/>
    <n v="-1"/>
    <n v="81.550738532954398"/>
    <n v="-1"/>
    <n v="69.227380533860199"/>
    <n v="-1"/>
    <n v="2.2980798732257299"/>
    <n v="-1"/>
    <x v="9"/>
    <x v="0"/>
    <x v="0"/>
  </r>
  <r>
    <n v="5085"/>
    <n v="4949"/>
    <m/>
    <x v="2"/>
    <n v="10"/>
    <n v="278"/>
    <n v="-1"/>
    <n v="1112"/>
    <n v="-1"/>
    <n v="6.1951688031519101"/>
    <n v="-1"/>
    <n v="108.649619856415"/>
    <n v="-1"/>
    <n v="92.458727634810103"/>
    <n v="-1"/>
    <n v="3.2323498462265898"/>
    <n v="-1"/>
    <x v="9"/>
    <x v="0"/>
    <x v="0"/>
  </r>
  <r>
    <n v="5085"/>
    <n v="4950"/>
    <m/>
    <x v="2"/>
    <n v="10"/>
    <n v="1465"/>
    <n v="-1"/>
    <n v="5860"/>
    <n v="-1"/>
    <n v="30.731821116797999"/>
    <n v="-1"/>
    <n v="115.047180089077"/>
    <n v="-1"/>
    <n v="97.752533526772794"/>
    <n v="-1"/>
    <n v="0.613843599078431"/>
    <n v="-1"/>
    <x v="9"/>
    <x v="0"/>
    <x v="0"/>
  </r>
  <r>
    <n v="5085"/>
    <n v="4951"/>
    <m/>
    <x v="2"/>
    <n v="10"/>
    <n v="1461"/>
    <n v="-1"/>
    <n v="5844"/>
    <n v="-1"/>
    <n v="30.178551898371399"/>
    <n v="-1"/>
    <n v="115.015838268699"/>
    <n v="-1"/>
    <n v="97.734745857119805"/>
    <n v="-1"/>
    <n v="0.6163709098804"/>
    <n v="-1"/>
    <x v="9"/>
    <x v="0"/>
    <x v="0"/>
  </r>
  <r>
    <n v="5085"/>
    <n v="4953"/>
    <m/>
    <x v="2"/>
    <n v="10"/>
    <n v="212"/>
    <n v="-1"/>
    <n v="848"/>
    <n v="-1"/>
    <n v="37.339339077186402"/>
    <n v="-1"/>
    <n v="20.185164552246398"/>
    <n v="-1"/>
    <n v="17.150729886108799"/>
    <n v="-1"/>
    <n v="4.2253987212398902"/>
    <n v="-1"/>
    <x v="9"/>
    <x v="0"/>
    <x v="0"/>
  </r>
  <r>
    <n v="5085"/>
    <n v="4954"/>
    <m/>
    <x v="2"/>
    <n v="10"/>
    <n v="81"/>
    <n v="-1"/>
    <n v="324"/>
    <n v="-1"/>
    <n v="45.067087552452101"/>
    <n v="-1"/>
    <n v="7.0235477261923496"/>
    <n v="-1"/>
    <n v="6.6155076934201196"/>
    <n v="-1"/>
    <n v="10.2680796232726"/>
    <n v="-1"/>
    <x v="9"/>
    <x v="0"/>
    <x v="0"/>
  </r>
  <r>
    <n v="5085"/>
    <n v="6357"/>
    <m/>
    <x v="2"/>
    <n v="10"/>
    <n v="207"/>
    <n v="-1"/>
    <n v="828"/>
    <n v="-1"/>
    <n v="43.917856877209097"/>
    <n v="-1"/>
    <n v="16.998346451593001"/>
    <n v="-1"/>
    <n v="14.4033512019999"/>
    <n v="-1"/>
    <n v="4.2766057430671003"/>
    <n v="-1"/>
    <x v="9"/>
    <x v="0"/>
    <x v="0"/>
  </r>
  <r>
    <n v="5085"/>
    <n v="6368"/>
    <m/>
    <x v="2"/>
    <n v="10"/>
    <n v="467"/>
    <n v="-1"/>
    <n v="1868"/>
    <n v="-1"/>
    <n v="13.333055551551899"/>
    <n v="-1"/>
    <n v="107.046900146967"/>
    <n v="-1"/>
    <n v="91.139867406909602"/>
    <n v="-1"/>
    <n v="1.9250825552842501"/>
    <n v="-1"/>
    <x v="9"/>
    <x v="0"/>
    <x v="0"/>
  </r>
  <r>
    <n v="5085"/>
    <n v="6639"/>
    <m/>
    <x v="2"/>
    <n v="10"/>
    <n v="105"/>
    <n v="-1"/>
    <n v="420"/>
    <n v="-1"/>
    <n v="38.509936674803797"/>
    <n v="-1"/>
    <n v="11.0057180197565"/>
    <n v="-1"/>
    <n v="6.3928128370913102"/>
    <n v="-1"/>
    <n v="8.5747504153686407"/>
    <n v="-1"/>
    <x v="9"/>
    <x v="1"/>
    <x v="0"/>
  </r>
  <r>
    <n v="5085"/>
    <n v="6640"/>
    <m/>
    <x v="2"/>
    <n v="10"/>
    <n v="653"/>
    <n v="-1"/>
    <n v="2612"/>
    <n v="-1"/>
    <n v="12.3299353628187"/>
    <n v="-1"/>
    <n v="151.36720768695"/>
    <n v="-1"/>
    <n v="87.867915829540607"/>
    <n v="-1"/>
    <n v="1.3762486967585901"/>
    <n v="-1"/>
    <x v="9"/>
    <x v="2"/>
    <x v="0"/>
  </r>
  <r>
    <n v="5085"/>
    <n v="6641"/>
    <m/>
    <x v="2"/>
    <n v="10"/>
    <n v="82"/>
    <n v="-1"/>
    <n v="328"/>
    <n v="-1"/>
    <n v="29.605593073099602"/>
    <n v="-1"/>
    <n v="30.046526535798801"/>
    <n v="-1"/>
    <n v="17.436515231573001"/>
    <n v="-1"/>
    <n v="10.677892366723"/>
    <n v="-1"/>
    <x v="9"/>
    <x v="3"/>
    <x v="0"/>
  </r>
  <r>
    <n v="5085"/>
    <n v="6642"/>
    <m/>
    <x v="2"/>
    <n v="10"/>
    <n v="476"/>
    <n v="-1"/>
    <n v="1904"/>
    <n v="-1"/>
    <n v="37.452891824384899"/>
    <n v="-1"/>
    <n v="43.083874810755098"/>
    <n v="-1"/>
    <n v="24.949003305019801"/>
    <n v="-1"/>
    <n v="1.8918943998132101"/>
    <n v="-1"/>
    <x v="9"/>
    <x v="4"/>
    <x v="0"/>
  </r>
  <r>
    <n v="5085"/>
    <n v="6644"/>
    <m/>
    <x v="2"/>
    <n v="10"/>
    <n v="923"/>
    <n v="-1"/>
    <n v="3692"/>
    <n v="-1"/>
    <n v="31.4813211724023"/>
    <n v="-1"/>
    <n v="95.945052480586597"/>
    <n v="-1"/>
    <n v="55.6975781764556"/>
    <n v="-1"/>
    <n v="0.97239658576625199"/>
    <n v="-1"/>
    <x v="9"/>
    <x v="19"/>
    <x v="0"/>
  </r>
  <r>
    <n v="5085"/>
    <n v="6645"/>
    <m/>
    <x v="2"/>
    <n v="10"/>
    <n v="524"/>
    <n v="-1"/>
    <n v="2096"/>
    <n v="-1"/>
    <n v="53.7670401235711"/>
    <n v="-1"/>
    <n v="36.864064220950297"/>
    <n v="-1"/>
    <n v="21.371057470235801"/>
    <n v="-1"/>
    <n v="1.7201528575670699"/>
    <n v="-1"/>
    <x v="9"/>
    <x v="21"/>
    <x v="0"/>
  </r>
  <r>
    <n v="5085"/>
    <n v="6646"/>
    <m/>
    <x v="2"/>
    <n v="10"/>
    <n v="643"/>
    <n v="-1"/>
    <n v="2572"/>
    <n v="-1"/>
    <n v="44.8111539921195"/>
    <n v="-1"/>
    <n v="53.970364670847196"/>
    <n v="-1"/>
    <n v="31.347522197642"/>
    <n v="-1"/>
    <n v="1.4001198752642401"/>
    <n v="-1"/>
    <x v="9"/>
    <x v="18"/>
    <x v="0"/>
  </r>
  <r>
    <n v="5085"/>
    <n v="6647"/>
    <m/>
    <x v="2"/>
    <n v="10"/>
    <n v="280"/>
    <n v="-1"/>
    <n v="1120"/>
    <n v="-1"/>
    <n v="54.764746089889002"/>
    <n v="-1"/>
    <n v="20.466632020221301"/>
    <n v="-1"/>
    <n v="11.8890291465045"/>
    <n v="-1"/>
    <n v="3.2193498475694602"/>
    <n v="-1"/>
    <x v="9"/>
    <x v="17"/>
    <x v="0"/>
  </r>
  <r>
    <n v="5085"/>
    <n v="6760"/>
    <m/>
    <x v="2"/>
    <n v="10"/>
    <n v="510"/>
    <n v="-1"/>
    <n v="2040"/>
    <n v="-1"/>
    <n v="11.6945345069469"/>
    <n v="-1"/>
    <n v="145.88156559013001"/>
    <n v="-1"/>
    <n v="84.3678608836927"/>
    <n v="-1"/>
    <n v="1.7643417797115499"/>
    <n v="-1"/>
    <x v="9"/>
    <x v="16"/>
    <x v="0"/>
  </r>
  <r>
    <n v="5085"/>
    <n v="6761"/>
    <m/>
    <x v="2"/>
    <n v="10"/>
    <n v="1459"/>
    <n v="-1"/>
    <n v="5836"/>
    <n v="-1"/>
    <n v="31.674881359164999"/>
    <n v="-1"/>
    <n v="159.13345857277099"/>
    <n v="-1"/>
    <n v="92.227697131328"/>
    <n v="-1"/>
    <n v="0.61986525359349698"/>
    <n v="-1"/>
    <x v="9"/>
    <x v="20"/>
    <x v="0"/>
  </r>
  <r>
    <n v="5085"/>
    <n v="6762"/>
    <m/>
    <x v="2"/>
    <n v="10"/>
    <n v="105"/>
    <n v="-1"/>
    <n v="420"/>
    <n v="-1"/>
    <n v="38.509936674803797"/>
    <n v="-1"/>
    <n v="11.0057180197565"/>
    <n v="-1"/>
    <n v="6.3928128370913102"/>
    <n v="-1"/>
    <n v="8.5747504153686407"/>
    <n v="-1"/>
    <x v="9"/>
    <x v="6"/>
    <x v="0"/>
  </r>
  <r>
    <n v="5085"/>
    <n v="6763"/>
    <m/>
    <x v="2"/>
    <n v="10"/>
    <n v="499"/>
    <n v="-1"/>
    <n v="1996"/>
    <n v="-1"/>
    <n v="37.528544474614598"/>
    <n v="-1"/>
    <n v="45.038080371243602"/>
    <n v="-1"/>
    <n v="26.079878012812799"/>
    <n v="-1"/>
    <n v="1.7651480020877099"/>
    <n v="-1"/>
    <x v="9"/>
    <x v="7"/>
    <x v="0"/>
  </r>
  <r>
    <n v="5085"/>
    <n v="6764"/>
    <m/>
    <x v="2"/>
    <n v="10"/>
    <n v="122"/>
    <n v="-1"/>
    <n v="488"/>
    <n v="-1"/>
    <n v="38.402591680319901"/>
    <n v="-1"/>
    <n v="12.5678359393569"/>
    <n v="-1"/>
    <n v="7.2242859333499601"/>
    <n v="-1"/>
    <n v="7.13393269190039"/>
    <n v="-1"/>
    <x v="9"/>
    <x v="8"/>
    <x v="0"/>
  </r>
  <r>
    <n v="5085"/>
    <n v="6765"/>
    <m/>
    <x v="2"/>
    <n v="10"/>
    <n v="84"/>
    <n v="-1"/>
    <n v="336"/>
    <n v="-1"/>
    <n v="15.2924850801096"/>
    <n v="-1"/>
    <n v="155.22116508771501"/>
    <n v="-1"/>
    <n v="89.559310785034597"/>
    <n v="-1"/>
    <n v="9.0834202538320703"/>
    <n v="-1"/>
    <x v="9"/>
    <x v="9"/>
    <x v="0"/>
  </r>
  <r>
    <n v="5085"/>
    <n v="6767"/>
    <m/>
    <x v="2"/>
    <n v="10"/>
    <n v="89"/>
    <n v="-1"/>
    <n v="356"/>
    <n v="-1"/>
    <n v="45.717553771252803"/>
    <n v="-1"/>
    <n v="7.1058545840457503"/>
    <n v="-1"/>
    <n v="4.1167407450998796"/>
    <n v="-1"/>
    <n v="10.101252605909901"/>
    <n v="-1"/>
    <x v="9"/>
    <x v="10"/>
    <x v="0"/>
  </r>
  <r>
    <n v="5085"/>
    <n v="6768"/>
    <m/>
    <x v="2"/>
    <n v="10"/>
    <n v="212"/>
    <n v="-1"/>
    <n v="848"/>
    <n v="-1"/>
    <n v="35.534264011099097"/>
    <n v="-1"/>
    <n v="27.622153712131901"/>
    <n v="-1"/>
    <n v="16.011735376333199"/>
    <n v="-1"/>
    <n v="4.2256962946238898"/>
    <n v="-1"/>
    <x v="9"/>
    <x v="11"/>
    <x v="0"/>
  </r>
  <r>
    <n v="5085"/>
    <n v="6770"/>
    <m/>
    <x v="2"/>
    <n v="10"/>
    <n v="302"/>
    <n v="-1"/>
    <n v="1208"/>
    <n v="-1"/>
    <n v="4.3552714496165397"/>
    <n v="-1"/>
    <n v="169.567574307033"/>
    <n v="-1"/>
    <n v="98.234980242784502"/>
    <n v="-1"/>
    <n v="2.9772306983649401"/>
    <n v="-1"/>
    <x v="9"/>
    <x v="15"/>
    <x v="0"/>
  </r>
  <r>
    <n v="5085"/>
    <n v="6775"/>
    <m/>
    <x v="2"/>
    <n v="10"/>
    <n v="120"/>
    <n v="-1"/>
    <n v="480"/>
    <n v="-1"/>
    <n v="38.199913157316999"/>
    <n v="-1"/>
    <n v="12.6936763256037"/>
    <n v="-1"/>
    <n v="7.34296745495491"/>
    <n v="-1"/>
    <n v="7.4284707394358103"/>
    <n v="-1"/>
    <x v="9"/>
    <x v="12"/>
    <x v="0"/>
  </r>
  <r>
    <n v="5085"/>
    <n v="6776"/>
    <m/>
    <x v="2"/>
    <n v="10"/>
    <n v="123"/>
    <n v="-1"/>
    <n v="492"/>
    <n v="-1"/>
    <n v="38.444330207401798"/>
    <n v="-1"/>
    <n v="12.5725273933633"/>
    <n v="-1"/>
    <n v="7.2259480393897002"/>
    <n v="-1"/>
    <n v="7.0880650687390299"/>
    <n v="-1"/>
    <x v="9"/>
    <x v="13"/>
    <x v="0"/>
  </r>
  <r>
    <n v="5085"/>
    <n v="6777"/>
    <m/>
    <x v="2"/>
    <n v="10"/>
    <n v="202"/>
    <n v="-1"/>
    <n v="808"/>
    <n v="-1"/>
    <n v="37.468724970962597"/>
    <n v="-1"/>
    <n v="19.367564568590701"/>
    <n v="-1"/>
    <n v="11.2361096982875"/>
    <n v="-1"/>
    <n v="4.0413060656024102"/>
    <n v="-1"/>
    <x v="9"/>
    <x v="14"/>
    <x v="0"/>
  </r>
  <r>
    <n v="5085"/>
    <n v="2959"/>
    <m/>
    <x v="2"/>
    <n v="11"/>
    <n v="227"/>
    <n v="-1"/>
    <n v="908"/>
    <n v="-1"/>
    <n v="46.762287848024698"/>
    <n v="-1"/>
    <n v="18.599994070388401"/>
    <n v="-1"/>
    <n v="15.811136937864999"/>
    <n v="-1"/>
    <n v="3.95879837590428"/>
    <n v="-1"/>
    <x v="10"/>
    <x v="0"/>
    <x v="0"/>
  </r>
  <r>
    <n v="5085"/>
    <n v="3659"/>
    <m/>
    <x v="2"/>
    <n v="11"/>
    <n v="538"/>
    <n v="-1"/>
    <n v="2152"/>
    <n v="-1"/>
    <n v="37.577648891610899"/>
    <n v="-1"/>
    <n v="43.737220082762299"/>
    <n v="-1"/>
    <n v="37.097149590343697"/>
    <n v="-1"/>
    <n v="1.67465512243181"/>
    <n v="-1"/>
    <x v="10"/>
    <x v="0"/>
    <x v="0"/>
  </r>
  <r>
    <n v="5085"/>
    <n v="3660"/>
    <m/>
    <x v="2"/>
    <n v="11"/>
    <n v="1486"/>
    <n v="-1"/>
    <n v="5944"/>
    <n v="-1"/>
    <n v="30.998171722985902"/>
    <n v="-1"/>
    <n v="116.816964204562"/>
    <n v="-1"/>
    <n v="99.201906896509996"/>
    <n v="-1"/>
    <n v="0.60585515720296501"/>
    <n v="-1"/>
    <x v="10"/>
    <x v="0"/>
    <x v="0"/>
  </r>
  <r>
    <n v="5085"/>
    <n v="4524"/>
    <m/>
    <x v="2"/>
    <n v="11"/>
    <n v="417"/>
    <n v="-1"/>
    <n v="1668"/>
    <n v="-1"/>
    <n v="27.405509641816799"/>
    <n v="-1"/>
    <n v="81.257792426066402"/>
    <n v="-1"/>
    <n v="68.7637260174142"/>
    <n v="-1"/>
    <n v="2.0884785448843002"/>
    <n v="-1"/>
    <x v="10"/>
    <x v="0"/>
    <x v="0"/>
  </r>
  <r>
    <n v="5085"/>
    <n v="4949"/>
    <m/>
    <x v="2"/>
    <n v="11"/>
    <n v="262"/>
    <n v="-1"/>
    <n v="1048"/>
    <n v="-1"/>
    <n v="6.6726485422652901"/>
    <n v="-1"/>
    <n v="99.081716427990102"/>
    <n v="-1"/>
    <n v="84.187184498250602"/>
    <n v="-1"/>
    <n v="3.4296635542409599"/>
    <n v="-1"/>
    <x v="10"/>
    <x v="0"/>
    <x v="0"/>
  </r>
  <r>
    <n v="5085"/>
    <n v="4950"/>
    <m/>
    <x v="2"/>
    <n v="11"/>
    <n v="1476"/>
    <n v="-1"/>
    <n v="5904"/>
    <n v="-1"/>
    <n v="30.724040916656602"/>
    <n v="-1"/>
    <n v="115.983586009334"/>
    <n v="-1"/>
    <n v="98.500682611296099"/>
    <n v="-1"/>
    <n v="0.60981968919274199"/>
    <n v="-1"/>
    <x v="10"/>
    <x v="0"/>
    <x v="0"/>
  </r>
  <r>
    <n v="5085"/>
    <n v="4951"/>
    <m/>
    <x v="2"/>
    <n v="11"/>
    <n v="1476"/>
    <n v="-1"/>
    <n v="5904"/>
    <n v="-1"/>
    <n v="29.417709031430299"/>
    <n v="-1"/>
    <n v="115.409936326891"/>
    <n v="-1"/>
    <n v="98.009456133196494"/>
    <n v="-1"/>
    <n v="0.60954922423074498"/>
    <n v="-1"/>
    <x v="10"/>
    <x v="0"/>
    <x v="0"/>
  </r>
  <r>
    <n v="5085"/>
    <n v="4953"/>
    <m/>
    <x v="2"/>
    <n v="11"/>
    <n v="181"/>
    <n v="-1"/>
    <n v="724"/>
    <n v="-1"/>
    <n v="37.565587917888202"/>
    <n v="-1"/>
    <n v="16.025240138740902"/>
    <n v="-1"/>
    <n v="13.615662549552599"/>
    <n v="-1"/>
    <n v="4.8320934073063997"/>
    <n v="-1"/>
    <x v="10"/>
    <x v="0"/>
    <x v="0"/>
  </r>
  <r>
    <n v="5085"/>
    <n v="4954"/>
    <m/>
    <x v="2"/>
    <n v="11"/>
    <n v="109"/>
    <n v="-1"/>
    <n v="436"/>
    <n v="-1"/>
    <n v="42.939104794485502"/>
    <n v="-1"/>
    <n v="8.9724513992411001"/>
    <n v="-1"/>
    <n v="8.4432993958084097"/>
    <n v="-1"/>
    <n v="8.0855964452804905"/>
    <n v="-1"/>
    <x v="10"/>
    <x v="0"/>
    <x v="0"/>
  </r>
  <r>
    <n v="5085"/>
    <n v="6357"/>
    <m/>
    <x v="2"/>
    <n v="11"/>
    <n v="227"/>
    <n v="-1"/>
    <n v="908"/>
    <n v="-1"/>
    <n v="41.6506478524568"/>
    <n v="-1"/>
    <n v="21.0679316099062"/>
    <n v="-1"/>
    <n v="17.935208228424599"/>
    <n v="-1"/>
    <n v="3.9628114012219702"/>
    <n v="-1"/>
    <x v="10"/>
    <x v="0"/>
    <x v="0"/>
  </r>
  <r>
    <n v="5085"/>
    <n v="6368"/>
    <m/>
    <x v="2"/>
    <n v="11"/>
    <n v="428"/>
    <n v="-1"/>
    <n v="1712"/>
    <n v="-1"/>
    <n v="11.996961980939499"/>
    <n v="-1"/>
    <n v="109.379320815887"/>
    <n v="-1"/>
    <n v="92.721824046873195"/>
    <n v="-1"/>
    <n v="2.1008922330966802"/>
    <n v="-1"/>
    <x v="10"/>
    <x v="0"/>
    <x v="0"/>
  </r>
  <r>
    <n v="5085"/>
    <n v="6639"/>
    <m/>
    <x v="2"/>
    <n v="11"/>
    <n v="116"/>
    <n v="-1"/>
    <n v="464"/>
    <n v="-1"/>
    <n v="39.403615783587902"/>
    <n v="-1"/>
    <n v="11.856347610246999"/>
    <n v="-1"/>
    <n v="6.90030970569285"/>
    <n v="-1"/>
    <n v="7.68928508285759"/>
    <n v="-1"/>
    <x v="10"/>
    <x v="1"/>
    <x v="0"/>
  </r>
  <r>
    <n v="5085"/>
    <n v="6640"/>
    <m/>
    <x v="2"/>
    <n v="11"/>
    <n v="663"/>
    <n v="-1"/>
    <n v="2652"/>
    <n v="-1"/>
    <n v="12.1327880349235"/>
    <n v="-1"/>
    <n v="152.63421553889901"/>
    <n v="-1"/>
    <n v="88.476201992783203"/>
    <n v="-1"/>
    <n v="1.35491511495092"/>
    <n v="-1"/>
    <x v="10"/>
    <x v="2"/>
    <x v="0"/>
  </r>
  <r>
    <n v="5085"/>
    <n v="6641"/>
    <m/>
    <x v="2"/>
    <n v="11"/>
    <n v="103"/>
    <n v="-1"/>
    <n v="412"/>
    <n v="-1"/>
    <n v="27.3963699479445"/>
    <n v="-1"/>
    <n v="48.661079879331297"/>
    <n v="-1"/>
    <n v="28.209551459562"/>
    <n v="-1"/>
    <n v="8.4047462631429095"/>
    <n v="-1"/>
    <x v="10"/>
    <x v="3"/>
    <x v="0"/>
  </r>
  <r>
    <n v="5085"/>
    <n v="6642"/>
    <m/>
    <x v="2"/>
    <n v="11"/>
    <n v="550"/>
    <n v="-1"/>
    <n v="2200"/>
    <n v="-1"/>
    <n v="35.970915757668003"/>
    <n v="-1"/>
    <n v="51.730501268281699"/>
    <n v="-1"/>
    <n v="29.922391067882799"/>
    <n v="-1"/>
    <n v="1.6388419011616799"/>
    <n v="-1"/>
    <x v="10"/>
    <x v="4"/>
    <x v="0"/>
  </r>
  <r>
    <n v="5085"/>
    <n v="6644"/>
    <m/>
    <x v="2"/>
    <n v="11"/>
    <n v="962"/>
    <n v="-1"/>
    <n v="3848"/>
    <n v="-1"/>
    <n v="31.553593607341998"/>
    <n v="-1"/>
    <n v="103.619059531479"/>
    <n v="-1"/>
    <n v="59.985546898459397"/>
    <n v="-1"/>
    <n v="0.93644117654411796"/>
    <n v="-1"/>
    <x v="10"/>
    <x v="19"/>
    <x v="0"/>
  </r>
  <r>
    <n v="5085"/>
    <n v="6645"/>
    <m/>
    <x v="2"/>
    <n v="11"/>
    <n v="524"/>
    <n v="-1"/>
    <n v="2096"/>
    <n v="-1"/>
    <n v="54.634662687528902"/>
    <n v="-1"/>
    <n v="35.630215589470097"/>
    <n v="-1"/>
    <n v="20.6573253184796"/>
    <n v="-1"/>
    <n v="1.71631859108789"/>
    <n v="-1"/>
    <x v="10"/>
    <x v="21"/>
    <x v="0"/>
  </r>
  <r>
    <n v="5085"/>
    <n v="6646"/>
    <m/>
    <x v="2"/>
    <n v="11"/>
    <n v="651"/>
    <n v="-1"/>
    <n v="2604"/>
    <n v="-1"/>
    <n v="44.768786702164597"/>
    <n v="-1"/>
    <n v="54.2594280188572"/>
    <n v="-1"/>
    <n v="31.356162706315502"/>
    <n v="-1"/>
    <n v="1.38258479136587"/>
    <n v="-1"/>
    <x v="10"/>
    <x v="18"/>
    <x v="0"/>
  </r>
  <r>
    <n v="5085"/>
    <n v="6647"/>
    <m/>
    <x v="2"/>
    <n v="11"/>
    <n v="313"/>
    <n v="-1"/>
    <n v="1252"/>
    <n v="-1"/>
    <n v="55.072322043864801"/>
    <n v="-1"/>
    <n v="22.5751569823883"/>
    <n v="-1"/>
    <n v="13.0839607453141"/>
    <n v="-1"/>
    <n v="2.8717348526181001"/>
    <n v="-1"/>
    <x v="10"/>
    <x v="17"/>
    <x v="0"/>
  </r>
  <r>
    <n v="5085"/>
    <n v="6760"/>
    <m/>
    <x v="2"/>
    <n v="11"/>
    <n v="505"/>
    <n v="-1"/>
    <n v="2020"/>
    <n v="-1"/>
    <n v="11.5319666085856"/>
    <n v="-1"/>
    <n v="142.47934491913799"/>
    <n v="-1"/>
    <n v="82.474080423147399"/>
    <n v="-1"/>
    <n v="1.77724354985518"/>
    <n v="-1"/>
    <x v="10"/>
    <x v="16"/>
    <x v="0"/>
  </r>
  <r>
    <n v="5085"/>
    <n v="6761"/>
    <m/>
    <x v="2"/>
    <n v="11"/>
    <n v="1485"/>
    <n v="-1"/>
    <n v="5940"/>
    <n v="-1"/>
    <n v="31.080234088830299"/>
    <n v="-1"/>
    <n v="159.51785734800899"/>
    <n v="-1"/>
    <n v="92.411838868322405"/>
    <n v="-1"/>
    <n v="0.60959279188139803"/>
    <n v="-1"/>
    <x v="10"/>
    <x v="20"/>
    <x v="0"/>
  </r>
  <r>
    <n v="5085"/>
    <n v="6762"/>
    <m/>
    <x v="2"/>
    <n v="11"/>
    <n v="116"/>
    <n v="-1"/>
    <n v="464"/>
    <n v="-1"/>
    <n v="39.403615783587902"/>
    <n v="-1"/>
    <n v="11.856347610246999"/>
    <n v="-1"/>
    <n v="6.90030970569285"/>
    <n v="-1"/>
    <n v="7.68928508285759"/>
    <n v="-1"/>
    <x v="10"/>
    <x v="6"/>
    <x v="0"/>
  </r>
  <r>
    <n v="5085"/>
    <n v="6763"/>
    <m/>
    <x v="2"/>
    <n v="11"/>
    <n v="526"/>
    <n v="-1"/>
    <n v="2104"/>
    <n v="-1"/>
    <n v="36.999268023600401"/>
    <n v="-1"/>
    <n v="46.159015978840998"/>
    <n v="-1"/>
    <n v="26.694375641908302"/>
    <n v="-1"/>
    <n v="1.69043179264262"/>
    <n v="-1"/>
    <x v="10"/>
    <x v="7"/>
    <x v="0"/>
  </r>
  <r>
    <n v="5085"/>
    <n v="6764"/>
    <m/>
    <x v="2"/>
    <n v="11"/>
    <n v="120"/>
    <n v="-1"/>
    <n v="480"/>
    <n v="-1"/>
    <n v="39.405713787130097"/>
    <n v="-1"/>
    <n v="11.545717153158"/>
    <n v="-1"/>
    <n v="6.7175318825239696"/>
    <n v="-1"/>
    <n v="7.2953890103134"/>
    <n v="-1"/>
    <x v="10"/>
    <x v="8"/>
    <x v="0"/>
  </r>
  <r>
    <n v="5085"/>
    <n v="6765"/>
    <m/>
    <x v="2"/>
    <n v="11"/>
    <n v="68"/>
    <n v="-1"/>
    <n v="272"/>
    <n v="-1"/>
    <n v="18.746958489690801"/>
    <n v="-1"/>
    <n v="102.351582862101"/>
    <n v="-1"/>
    <n v="59.398535170003797"/>
    <n v="-1"/>
    <n v="11.3813045215553"/>
    <n v="-1"/>
    <x v="10"/>
    <x v="9"/>
    <x v="0"/>
  </r>
  <r>
    <n v="5085"/>
    <n v="6767"/>
    <m/>
    <x v="2"/>
    <n v="11"/>
    <n v="103"/>
    <n v="-1"/>
    <n v="412"/>
    <n v="-1"/>
    <n v="45.949726144740303"/>
    <n v="-1"/>
    <n v="8.5498591821813701"/>
    <n v="-1"/>
    <n v="4.9642250284481397"/>
    <n v="-1"/>
    <n v="8.6733830519579094"/>
    <n v="-1"/>
    <x v="10"/>
    <x v="10"/>
    <x v="0"/>
  </r>
  <r>
    <n v="5085"/>
    <n v="6768"/>
    <m/>
    <x v="2"/>
    <n v="11"/>
    <n v="181"/>
    <n v="-1"/>
    <n v="724"/>
    <n v="-1"/>
    <n v="36.752060592422801"/>
    <n v="-1"/>
    <n v="21.3061390103591"/>
    <n v="-1"/>
    <n v="12.3498605254255"/>
    <n v="-1"/>
    <n v="4.8322147670327604"/>
    <n v="-1"/>
    <x v="10"/>
    <x v="11"/>
    <x v="0"/>
  </r>
  <r>
    <n v="5085"/>
    <n v="6770"/>
    <m/>
    <x v="2"/>
    <n v="11"/>
    <n v="280"/>
    <n v="-1"/>
    <n v="1120"/>
    <n v="-1"/>
    <n v="4.77587859255752"/>
    <n v="-1"/>
    <n v="156.96005679386701"/>
    <n v="-1"/>
    <n v="91.399905823067996"/>
    <n v="-1"/>
    <n v="3.20542239889429"/>
    <n v="-1"/>
    <x v="10"/>
    <x v="15"/>
    <x v="0"/>
  </r>
  <r>
    <n v="5085"/>
    <n v="6775"/>
    <m/>
    <x v="2"/>
    <n v="11"/>
    <n v="110"/>
    <n v="-1"/>
    <n v="440"/>
    <n v="-1"/>
    <n v="38.718837470072202"/>
    <n v="-1"/>
    <n v="11.517505116283001"/>
    <n v="-1"/>
    <n v="6.65173984417771"/>
    <n v="-1"/>
    <n v="8.2028402224212194"/>
    <n v="-1"/>
    <x v="10"/>
    <x v="12"/>
    <x v="0"/>
  </r>
  <r>
    <n v="5085"/>
    <n v="6776"/>
    <m/>
    <x v="2"/>
    <n v="11"/>
    <n v="120"/>
    <n v="-1"/>
    <n v="480"/>
    <n v="-1"/>
    <n v="39.518870590829501"/>
    <n v="-1"/>
    <n v="11.753679300418099"/>
    <n v="-1"/>
    <n v="6.8385284681882901"/>
    <n v="-1"/>
    <n v="7.2959665128065199"/>
    <n v="-1"/>
    <x v="10"/>
    <x v="13"/>
    <x v="0"/>
  </r>
  <r>
    <n v="5085"/>
    <n v="6777"/>
    <m/>
    <x v="2"/>
    <n v="11"/>
    <n v="187"/>
    <n v="-1"/>
    <n v="748"/>
    <n v="-1"/>
    <n v="37.998066303701201"/>
    <n v="-1"/>
    <n v="17.640971248869601"/>
    <n v="-1"/>
    <n v="10.212765700398799"/>
    <n v="-1"/>
    <n v="4.7070558520383896"/>
    <n v="-1"/>
    <x v="10"/>
    <x v="14"/>
    <x v="0"/>
  </r>
  <r>
    <n v="5085"/>
    <n v="2959"/>
    <m/>
    <x v="2"/>
    <n v="12"/>
    <n v="236"/>
    <n v="-1"/>
    <n v="944"/>
    <n v="-1"/>
    <n v="46.4146717906603"/>
    <n v="-1"/>
    <n v="19.530224707913099"/>
    <n v="-1"/>
    <n v="16.549423363019901"/>
    <n v="-1"/>
    <n v="3.7875380129699701"/>
    <n v="-1"/>
    <x v="11"/>
    <x v="0"/>
    <x v="0"/>
  </r>
  <r>
    <n v="5085"/>
    <n v="3659"/>
    <m/>
    <x v="2"/>
    <n v="12"/>
    <n v="506"/>
    <n v="-1"/>
    <n v="2024"/>
    <n v="-1"/>
    <n v="37.5795170825997"/>
    <n v="-1"/>
    <n v="40.611713992308999"/>
    <n v="-1"/>
    <n v="34.5315799654675"/>
    <n v="-1"/>
    <n v="1.7740621292244101"/>
    <n v="-1"/>
    <x v="11"/>
    <x v="0"/>
    <x v="0"/>
  </r>
  <r>
    <n v="5085"/>
    <n v="3660"/>
    <m/>
    <x v="2"/>
    <n v="12"/>
    <n v="1526"/>
    <n v="-1"/>
    <n v="6104"/>
    <n v="-1"/>
    <n v="32.562682789406303"/>
    <n v="-1"/>
    <n v="116.316242217062"/>
    <n v="-1"/>
    <n v="98.792644452893398"/>
    <n v="-1"/>
    <n v="0.58986570048199805"/>
    <n v="-1"/>
    <x v="11"/>
    <x v="0"/>
    <x v="0"/>
  </r>
  <r>
    <n v="5085"/>
    <n v="4524"/>
    <m/>
    <x v="2"/>
    <n v="12"/>
    <n v="390"/>
    <n v="-1"/>
    <n v="1560"/>
    <n v="-1"/>
    <n v="27.4579296453919"/>
    <n v="-1"/>
    <n v="79.171723369964099"/>
    <n v="-1"/>
    <n v="67.321694138042602"/>
    <n v="-1"/>
    <n v="2.23004533522343"/>
    <n v="-1"/>
    <x v="11"/>
    <x v="0"/>
    <x v="0"/>
  </r>
  <r>
    <n v="5085"/>
    <n v="4949"/>
    <m/>
    <x v="2"/>
    <n v="12"/>
    <n v="272"/>
    <n v="-1"/>
    <n v="1088"/>
    <n v="-1"/>
    <n v="6.8586986172325997"/>
    <n v="-1"/>
    <n v="103.762586321062"/>
    <n v="-1"/>
    <n v="87.9436938198468"/>
    <n v="-1"/>
    <n v="3.3012208979087401"/>
    <n v="-1"/>
    <x v="11"/>
    <x v="0"/>
    <x v="0"/>
  </r>
  <r>
    <n v="5085"/>
    <n v="4950"/>
    <m/>
    <x v="2"/>
    <n v="12"/>
    <n v="1542"/>
    <n v="-1"/>
    <n v="6168"/>
    <n v="-1"/>
    <n v="30.495949208169701"/>
    <n v="-1"/>
    <n v="115.801208157487"/>
    <n v="-1"/>
    <n v="98.356731956906003"/>
    <n v="-1"/>
    <n v="0.58348555680399805"/>
    <n v="-1"/>
    <x v="11"/>
    <x v="0"/>
    <x v="0"/>
  </r>
  <r>
    <n v="5085"/>
    <n v="4951"/>
    <m/>
    <x v="2"/>
    <n v="12"/>
    <n v="1533"/>
    <n v="-1"/>
    <n v="6132"/>
    <n v="-1"/>
    <n v="30.749184896889801"/>
    <n v="-1"/>
    <n v="114.76069296189701"/>
    <n v="-1"/>
    <n v="97.490301263866201"/>
    <n v="-1"/>
    <n v="0.58718272361354296"/>
    <n v="-1"/>
    <x v="11"/>
    <x v="0"/>
    <x v="0"/>
  </r>
  <r>
    <n v="5085"/>
    <n v="4953"/>
    <m/>
    <x v="2"/>
    <n v="12"/>
    <n v="221"/>
    <n v="-1"/>
    <n v="884"/>
    <n v="-1"/>
    <n v="36.337003692859199"/>
    <n v="-1"/>
    <n v="21.838739900989498"/>
    <n v="-1"/>
    <n v="18.583228268292999"/>
    <n v="-1"/>
    <n v="3.9677177665501699"/>
    <n v="-1"/>
    <x v="11"/>
    <x v="0"/>
    <x v="0"/>
  </r>
  <r>
    <n v="5085"/>
    <n v="4954"/>
    <m/>
    <x v="2"/>
    <n v="12"/>
    <n v="98"/>
    <n v="-1"/>
    <n v="392"/>
    <n v="-1"/>
    <n v="45.295316482102699"/>
    <n v="-1"/>
    <n v="7.9500619915968196"/>
    <n v="-1"/>
    <n v="7.4931293651619404"/>
    <n v="-1"/>
    <n v="9.1963450997785099"/>
    <n v="-1"/>
    <x v="11"/>
    <x v="0"/>
    <x v="0"/>
  </r>
  <r>
    <n v="5085"/>
    <n v="6357"/>
    <m/>
    <x v="2"/>
    <n v="12"/>
    <n v="225"/>
    <n v="-1"/>
    <n v="900"/>
    <n v="-1"/>
    <n v="43.306251144273602"/>
    <n v="-1"/>
    <n v="19.845615290430199"/>
    <n v="-1"/>
    <n v="16.785074448780001"/>
    <n v="-1"/>
    <n v="3.9413416576760301"/>
    <n v="-1"/>
    <x v="11"/>
    <x v="0"/>
    <x v="0"/>
  </r>
  <r>
    <n v="5085"/>
    <n v="6368"/>
    <m/>
    <x v="2"/>
    <n v="12"/>
    <n v="479"/>
    <n v="-1"/>
    <n v="1916"/>
    <n v="-1"/>
    <n v="13.1859609969245"/>
    <n v="-1"/>
    <n v="107.525895506312"/>
    <n v="-1"/>
    <n v="91.449293948125202"/>
    <n v="-1"/>
    <n v="1.8796794932305601"/>
    <n v="-1"/>
    <x v="11"/>
    <x v="0"/>
    <x v="0"/>
  </r>
  <r>
    <n v="5085"/>
    <n v="6639"/>
    <m/>
    <x v="2"/>
    <n v="12"/>
    <n v="124"/>
    <n v="-1"/>
    <n v="496"/>
    <n v="-1"/>
    <n v="39.144365740977001"/>
    <n v="-1"/>
    <n v="12.7582109096927"/>
    <n v="-1"/>
    <n v="7.4135337705981703"/>
    <n v="-1"/>
    <n v="7.1443837273125599"/>
    <n v="-1"/>
    <x v="11"/>
    <x v="1"/>
    <x v="0"/>
  </r>
  <r>
    <n v="5085"/>
    <n v="6640"/>
    <m/>
    <x v="2"/>
    <n v="12"/>
    <n v="709"/>
    <n v="-1"/>
    <n v="2836"/>
    <n v="-1"/>
    <n v="13.297092711610199"/>
    <n v="-1"/>
    <n v="149.858711860336"/>
    <n v="-1"/>
    <n v="86.679073812779393"/>
    <n v="-1"/>
    <n v="1.2702048931360499"/>
    <n v="-1"/>
    <x v="11"/>
    <x v="2"/>
    <x v="0"/>
  </r>
  <r>
    <n v="5085"/>
    <n v="6641"/>
    <m/>
    <x v="2"/>
    <n v="12"/>
    <n v="88"/>
    <n v="-1"/>
    <n v="352"/>
    <n v="-1"/>
    <n v="29.601527638168498"/>
    <n v="-1"/>
    <n v="42.063905689978597"/>
    <n v="-1"/>
    <n v="24.344881555163699"/>
    <n v="-1"/>
    <n v="9.9931649698497793"/>
    <n v="-1"/>
    <x v="11"/>
    <x v="3"/>
    <x v="0"/>
  </r>
  <r>
    <n v="5085"/>
    <n v="6642"/>
    <m/>
    <x v="2"/>
    <n v="12"/>
    <n v="504"/>
    <n v="-1"/>
    <n v="2016"/>
    <n v="-1"/>
    <n v="36.501996112704198"/>
    <n v="-1"/>
    <n v="47.790310549638903"/>
    <n v="-1"/>
    <n v="27.741536081064702"/>
    <n v="-1"/>
    <n v="1.78546208588177"/>
    <n v="-1"/>
    <x v="11"/>
    <x v="4"/>
    <x v="0"/>
  </r>
  <r>
    <n v="5085"/>
    <n v="6644"/>
    <m/>
    <x v="2"/>
    <n v="12"/>
    <n v="953"/>
    <n v="-1"/>
    <n v="3812"/>
    <n v="-1"/>
    <n v="31.256872669923698"/>
    <n v="-1"/>
    <n v="97.308990454593797"/>
    <n v="-1"/>
    <n v="56.336878654323698"/>
    <n v="-1"/>
    <n v="0.94431417414755403"/>
    <n v="-1"/>
    <x v="11"/>
    <x v="19"/>
    <x v="0"/>
  </r>
  <r>
    <n v="5085"/>
    <n v="6645"/>
    <m/>
    <x v="2"/>
    <n v="12"/>
    <n v="581"/>
    <n v="-1"/>
    <n v="2324"/>
    <n v="-1"/>
    <n v="53.8644442684705"/>
    <n v="-1"/>
    <n v="40.788161705632298"/>
    <n v="-1"/>
    <n v="23.634711871071602"/>
    <n v="-1"/>
    <n v="1.54167664777351"/>
    <n v="-1"/>
    <x v="11"/>
    <x v="21"/>
    <x v="0"/>
  </r>
  <r>
    <n v="5085"/>
    <n v="6646"/>
    <m/>
    <x v="2"/>
    <n v="12"/>
    <n v="649"/>
    <n v="-1"/>
    <n v="2596"/>
    <n v="-1"/>
    <n v="44.366517527798301"/>
    <n v="-1"/>
    <n v="54.963226933563803"/>
    <n v="-1"/>
    <n v="31.771556472115002"/>
    <n v="-1"/>
    <n v="1.3856136239249099"/>
    <n v="-1"/>
    <x v="11"/>
    <x v="18"/>
    <x v="0"/>
  </r>
  <r>
    <n v="5085"/>
    <n v="6647"/>
    <m/>
    <x v="2"/>
    <n v="12"/>
    <n v="297"/>
    <n v="-1"/>
    <n v="1188"/>
    <n v="-1"/>
    <n v="54.225502797839603"/>
    <n v="-1"/>
    <n v="21.9849779698907"/>
    <n v="-1"/>
    <n v="12.758961309241901"/>
    <n v="-1"/>
    <n v="3.0303934099315399"/>
    <n v="-1"/>
    <x v="11"/>
    <x v="17"/>
    <x v="0"/>
  </r>
  <r>
    <n v="5085"/>
    <n v="6760"/>
    <m/>
    <x v="2"/>
    <n v="12"/>
    <n v="511"/>
    <n v="-1"/>
    <n v="2044"/>
    <n v="-1"/>
    <n v="11.700778694658201"/>
    <n v="-1"/>
    <n v="141.676903719991"/>
    <n v="-1"/>
    <n v="82.134286493105293"/>
    <n v="-1"/>
    <n v="1.7597375725018001"/>
    <n v="-1"/>
    <x v="11"/>
    <x v="16"/>
    <x v="0"/>
  </r>
  <r>
    <n v="5085"/>
    <n v="6761"/>
    <m/>
    <x v="2"/>
    <n v="12"/>
    <n v="1526"/>
    <n v="-1"/>
    <n v="6104"/>
    <n v="-1"/>
    <n v="32.343716505267601"/>
    <n v="-1"/>
    <n v="155.24274111675001"/>
    <n v="-1"/>
    <n v="89.939719366816902"/>
    <n v="-1"/>
    <n v="0.59202491052171402"/>
    <n v="-1"/>
    <x v="11"/>
    <x v="20"/>
    <x v="0"/>
  </r>
  <r>
    <n v="5085"/>
    <n v="6762"/>
    <m/>
    <x v="2"/>
    <n v="12"/>
    <n v="124"/>
    <n v="-1"/>
    <n v="496"/>
    <n v="-1"/>
    <n v="39.144365740977001"/>
    <n v="-1"/>
    <n v="12.7582109096927"/>
    <n v="-1"/>
    <n v="7.4135337705981703"/>
    <n v="-1"/>
    <n v="7.1443837273125599"/>
    <n v="-1"/>
    <x v="11"/>
    <x v="6"/>
    <x v="0"/>
  </r>
  <r>
    <n v="5085"/>
    <n v="6763"/>
    <m/>
    <x v="2"/>
    <n v="12"/>
    <n v="506"/>
    <n v="-1"/>
    <n v="2024"/>
    <n v="-1"/>
    <n v="37.028500776648301"/>
    <n v="-1"/>
    <n v="45.081775095599198"/>
    <n v="-1"/>
    <n v="26.1466535137546"/>
    <n v="-1"/>
    <n v="1.7235347289445799"/>
    <n v="-1"/>
    <x v="11"/>
    <x v="7"/>
    <x v="0"/>
  </r>
  <r>
    <n v="5085"/>
    <n v="6764"/>
    <m/>
    <x v="2"/>
    <n v="12"/>
    <n v="144"/>
    <n v="-1"/>
    <n v="576"/>
    <n v="-1"/>
    <n v="39.363763172615897"/>
    <n v="-1"/>
    <n v="14.3143691945138"/>
    <n v="-1"/>
    <n v="8.2294717348667401"/>
    <n v="-1"/>
    <n v="6.1983993678767799"/>
    <n v="-1"/>
    <x v="11"/>
    <x v="8"/>
    <x v="0"/>
  </r>
  <r>
    <n v="5085"/>
    <n v="6765"/>
    <m/>
    <x v="2"/>
    <n v="12"/>
    <n v="102"/>
    <n v="-1"/>
    <n v="408"/>
    <n v="-1"/>
    <n v="15.556676722371201"/>
    <n v="-1"/>
    <n v="155.48340325446199"/>
    <n v="-1"/>
    <n v="89.424529249814697"/>
    <n v="-1"/>
    <n v="8.7310633592979698"/>
    <n v="-1"/>
    <x v="11"/>
    <x v="9"/>
    <x v="0"/>
  </r>
  <r>
    <n v="5085"/>
    <n v="6767"/>
    <m/>
    <x v="2"/>
    <n v="12"/>
    <n v="98"/>
    <n v="-1"/>
    <n v="392"/>
    <n v="-1"/>
    <n v="46.369839313818801"/>
    <n v="-1"/>
    <n v="7.8137597387665298"/>
    <n v="-1"/>
    <n v="4.5346963653294399"/>
    <n v="-1"/>
    <n v="8.6594257468649598"/>
    <n v="-1"/>
    <x v="11"/>
    <x v="10"/>
    <x v="0"/>
  </r>
  <r>
    <n v="5085"/>
    <n v="6768"/>
    <m/>
    <x v="2"/>
    <n v="12"/>
    <n v="222"/>
    <n v="-1"/>
    <n v="888"/>
    <n v="-1"/>
    <n v="35.160962409210498"/>
    <n v="-1"/>
    <n v="28.523042447315301"/>
    <n v="-1"/>
    <n v="16.571359370262201"/>
    <n v="-1"/>
    <n v="3.95429690703723"/>
    <n v="-1"/>
    <x v="11"/>
    <x v="11"/>
    <x v="0"/>
  </r>
  <r>
    <n v="5085"/>
    <n v="6770"/>
    <m/>
    <x v="2"/>
    <n v="12"/>
    <n v="307"/>
    <n v="-1"/>
    <n v="1228"/>
    <n v="-1"/>
    <n v="4.5649146818294097"/>
    <n v="-1"/>
    <n v="169.78745287151"/>
    <n v="-1"/>
    <n v="98.004920582467093"/>
    <n v="-1"/>
    <n v="2.9146920610275"/>
    <n v="-1"/>
    <x v="11"/>
    <x v="15"/>
    <x v="0"/>
  </r>
  <r>
    <n v="5085"/>
    <n v="6775"/>
    <m/>
    <x v="2"/>
    <n v="12"/>
    <n v="119"/>
    <n v="-1"/>
    <n v="476"/>
    <n v="-1"/>
    <n v="38.392095673365702"/>
    <n v="-1"/>
    <n v="12.5207699277701"/>
    <n v="-1"/>
    <n v="7.2194500116365896"/>
    <n v="-1"/>
    <n v="7.5030714839353401"/>
    <n v="-1"/>
    <x v="11"/>
    <x v="12"/>
    <x v="0"/>
  </r>
  <r>
    <n v="5085"/>
    <n v="6776"/>
    <m/>
    <x v="2"/>
    <n v="12"/>
    <n v="144"/>
    <n v="-1"/>
    <n v="576"/>
    <n v="-1"/>
    <n v="39.407852225681097"/>
    <n v="-1"/>
    <n v="14.158030365950699"/>
    <n v="-1"/>
    <n v="8.1395910036071903"/>
    <n v="-1"/>
    <n v="6.1976169411269701"/>
    <n v="-1"/>
    <x v="11"/>
    <x v="13"/>
    <x v="0"/>
  </r>
  <r>
    <n v="5085"/>
    <n v="6777"/>
    <m/>
    <x v="2"/>
    <n v="12"/>
    <n v="224"/>
    <n v="-1"/>
    <n v="896"/>
    <n v="-1"/>
    <n v="35.460514583732198"/>
    <n v="-1"/>
    <n v="23.152717766446401"/>
    <n v="-1"/>
    <n v="13.4507312055255"/>
    <n v="-1"/>
    <n v="3.8939254070010501"/>
    <n v="-1"/>
    <x v="11"/>
    <x v="14"/>
    <x v="0"/>
  </r>
  <r>
    <n v="5085"/>
    <n v="2959"/>
    <m/>
    <x v="2"/>
    <n v="0"/>
    <n v="2676"/>
    <n v="-1"/>
    <n v="892"/>
    <n v="-1"/>
    <n v="46.491252320375402"/>
    <n v="-1"/>
    <n v="18.591899966473498"/>
    <n v="-1"/>
    <n v="15.7918145759489"/>
    <n v="-1"/>
    <n v="4.02228496030712"/>
    <n v="-1"/>
    <x v="12"/>
    <x v="0"/>
    <x v="0"/>
  </r>
  <r>
    <n v="5085"/>
    <n v="3659"/>
    <m/>
    <x v="2"/>
    <n v="0"/>
    <n v="5936"/>
    <n v="-1"/>
    <n v="1978.6666666666699"/>
    <n v="-1"/>
    <n v="37.901464366384602"/>
    <n v="-1"/>
    <n v="41.221365591854799"/>
    <n v="-1"/>
    <n v="35.022357314451703"/>
    <n v="-1"/>
    <n v="1.81283082425992"/>
    <n v="-1"/>
    <x v="12"/>
    <x v="0"/>
    <x v="0"/>
  </r>
  <r>
    <n v="5085"/>
    <n v="3660"/>
    <m/>
    <x v="2"/>
    <n v="0"/>
    <n v="17431"/>
    <n v="-1"/>
    <n v="5810.3333333333303"/>
    <n v="-1"/>
    <n v="35.883106531650697"/>
    <n v="-1"/>
    <n v="106.958714025251"/>
    <n v="-1"/>
    <n v="90.880628738835398"/>
    <n v="-1"/>
    <n v="0.61967851576387201"/>
    <n v="-1"/>
    <x v="12"/>
    <x v="0"/>
    <x v="0"/>
  </r>
  <r>
    <n v="5085"/>
    <n v="4524"/>
    <m/>
    <x v="2"/>
    <n v="0"/>
    <n v="4791"/>
    <n v="-1"/>
    <n v="1597"/>
    <n v="-1"/>
    <n v="27.250801767854298"/>
    <n v="-1"/>
    <n v="82.527299528534897"/>
    <n v="-1"/>
    <n v="70.098809547403405"/>
    <n v="-1"/>
    <n v="2.1785199753826898"/>
    <n v="-1"/>
    <x v="12"/>
    <x v="0"/>
    <x v="0"/>
  </r>
  <r>
    <n v="5085"/>
    <n v="4949"/>
    <m/>
    <x v="2"/>
    <n v="0"/>
    <n v="4264"/>
    <n v="-1"/>
    <n v="1421.3333333333301"/>
    <n v="-1"/>
    <n v="31.126565145391101"/>
    <n v="-1"/>
    <n v="64.070887232228003"/>
    <n v="-1"/>
    <n v="54.391824447115802"/>
    <n v="-1"/>
    <n v="2.5303270792747399"/>
    <n v="-1"/>
    <x v="12"/>
    <x v="0"/>
    <x v="0"/>
  </r>
  <r>
    <n v="5085"/>
    <n v="4950"/>
    <m/>
    <x v="2"/>
    <n v="0"/>
    <n v="17379"/>
    <n v="-1"/>
    <n v="5793"/>
    <n v="-1"/>
    <n v="34.448682085127999"/>
    <n v="-1"/>
    <n v="107.22547223938599"/>
    <n v="-1"/>
    <n v="91.107750761223301"/>
    <n v="-1"/>
    <n v="0.62145329001534599"/>
    <n v="-1"/>
    <x v="12"/>
    <x v="0"/>
    <x v="0"/>
  </r>
  <r>
    <n v="5085"/>
    <n v="4951"/>
    <m/>
    <x v="2"/>
    <n v="0"/>
    <n v="17483"/>
    <n v="-1"/>
    <n v="5827.6666666666697"/>
    <n v="-1"/>
    <n v="35.216474972665402"/>
    <n v="-1"/>
    <n v="105.259943227901"/>
    <n v="-1"/>
    <n v="89.437992910829905"/>
    <n v="-1"/>
    <n v="0.61779223597204203"/>
    <n v="-1"/>
    <x v="12"/>
    <x v="0"/>
    <x v="0"/>
  </r>
  <r>
    <n v="5085"/>
    <n v="4953"/>
    <m/>
    <x v="2"/>
    <n v="0"/>
    <n v="2618"/>
    <n v="-1"/>
    <n v="872.66666666666697"/>
    <n v="-1"/>
    <n v="36.728522585285504"/>
    <n v="-1"/>
    <n v="21.695302672582201"/>
    <n v="-1"/>
    <n v="18.449154574875902"/>
    <n v="-1"/>
    <n v="4.0019174707043597"/>
    <n v="-1"/>
    <x v="12"/>
    <x v="0"/>
    <x v="0"/>
  </r>
  <r>
    <n v="5085"/>
    <n v="4954"/>
    <m/>
    <x v="2"/>
    <n v="0"/>
    <n v="1246"/>
    <n v="-1"/>
    <n v="415.33333333333297"/>
    <n v="-1"/>
    <n v="42.454437649716397"/>
    <n v="-1"/>
    <n v="10.5512390977752"/>
    <n v="-1"/>
    <n v="9.9328056566874103"/>
    <n v="-1"/>
    <n v="8.3552112407142296"/>
    <n v="-1"/>
    <x v="12"/>
    <x v="0"/>
    <x v="0"/>
  </r>
  <r>
    <n v="5085"/>
    <n v="6357"/>
    <m/>
    <x v="2"/>
    <n v="0"/>
    <n v="2476"/>
    <n v="-1"/>
    <n v="825.33333333333303"/>
    <n v="-1"/>
    <n v="43.670681018977398"/>
    <n v="-1"/>
    <n v="18.181660471009899"/>
    <n v="-1"/>
    <n v="15.4393285238303"/>
    <n v="-1"/>
    <n v="4.2887379125440797"/>
    <n v="-1"/>
    <x v="12"/>
    <x v="0"/>
    <x v="0"/>
  </r>
  <r>
    <n v="5085"/>
    <n v="6368"/>
    <m/>
    <x v="2"/>
    <n v="0"/>
    <n v="5713"/>
    <n v="-1"/>
    <n v="1904.3333333333301"/>
    <n v="-1"/>
    <n v="22.637991189905399"/>
    <n v="-1"/>
    <n v="79.255338238118298"/>
    <n v="-1"/>
    <n v="67.347804734435201"/>
    <n v="-1"/>
    <n v="1.87700369086115"/>
    <n v="-1"/>
    <x v="12"/>
    <x v="0"/>
    <x v="0"/>
  </r>
  <r>
    <n v="5085"/>
    <n v="6639"/>
    <m/>
    <x v="2"/>
    <n v="0"/>
    <n v="1313"/>
    <n v="-1"/>
    <n v="437.66666666666703"/>
    <n v="-1"/>
    <n v="39.284769335130697"/>
    <n v="-1"/>
    <n v="12.106405680146"/>
    <n v="-1"/>
    <n v="7.0235671422868498"/>
    <n v="-1"/>
    <n v="8.1594396783917205"/>
    <n v="-1"/>
    <x v="12"/>
    <x v="1"/>
    <x v="0"/>
  </r>
  <r>
    <n v="5085"/>
    <n v="6640"/>
    <m/>
    <x v="2"/>
    <n v="0"/>
    <n v="8058"/>
    <n v="-1"/>
    <n v="2686"/>
    <n v="-1"/>
    <n v="21.3376501560317"/>
    <n v="-1"/>
    <n v="122.181793405447"/>
    <n v="-1"/>
    <n v="70.804606662284201"/>
    <n v="-1"/>
    <n v="1.33931446594174"/>
    <n v="-1"/>
    <x v="12"/>
    <x v="2"/>
    <x v="0"/>
  </r>
  <r>
    <n v="5085"/>
    <n v="6641"/>
    <m/>
    <x v="2"/>
    <n v="0"/>
    <n v="1230"/>
    <n v="-1"/>
    <n v="410"/>
    <n v="-1"/>
    <n v="28.826618026597199"/>
    <n v="-1"/>
    <n v="43.003954887420498"/>
    <n v="-1"/>
    <n v="24.9313101623903"/>
    <n v="-1"/>
    <n v="8.4058787282930698"/>
    <n v="-1"/>
    <x v="12"/>
    <x v="3"/>
    <x v="0"/>
  </r>
  <r>
    <n v="5085"/>
    <n v="6642"/>
    <m/>
    <x v="2"/>
    <n v="0"/>
    <n v="5928"/>
    <n v="-1"/>
    <n v="1976"/>
    <n v="-1"/>
    <n v="37.366130576840497"/>
    <n v="-1"/>
    <n v="44.8027511175314"/>
    <n v="-1"/>
    <n v="25.969260996066701"/>
    <n v="-1"/>
    <n v="1.8174421029917101"/>
    <n v="-1"/>
    <x v="12"/>
    <x v="4"/>
    <x v="0"/>
  </r>
  <r>
    <n v="5085"/>
    <n v="6644"/>
    <m/>
    <x v="2"/>
    <n v="0"/>
    <n v="10716"/>
    <n v="-1"/>
    <n v="3572"/>
    <n v="-1"/>
    <n v="31.716327464088302"/>
    <n v="-1"/>
    <n v="92.918937407093395"/>
    <n v="-1"/>
    <n v="53.864482894236602"/>
    <n v="-1"/>
    <n v="1.00752121420875"/>
    <n v="-1"/>
    <x v="12"/>
    <x v="19"/>
    <x v="0"/>
  </r>
  <r>
    <n v="5085"/>
    <n v="6645"/>
    <m/>
    <x v="2"/>
    <n v="0"/>
    <n v="6628"/>
    <n v="-1"/>
    <n v="2209.3333333333298"/>
    <n v="-1"/>
    <n v="53.322048073045899"/>
    <n v="-1"/>
    <n v="39.145149337747"/>
    <n v="-1"/>
    <n v="22.691072198029001"/>
    <n v="-1"/>
    <n v="1.62423029071355"/>
    <n v="-1"/>
    <x v="12"/>
    <x v="21"/>
    <x v="0"/>
  </r>
  <r>
    <n v="5085"/>
    <n v="6646"/>
    <m/>
    <x v="2"/>
    <n v="0"/>
    <n v="7417"/>
    <n v="-1"/>
    <n v="2472.3333333333298"/>
    <n v="-1"/>
    <n v="44.811754278694302"/>
    <n v="-1"/>
    <n v="52.071884919910801"/>
    <n v="-1"/>
    <n v="30.171508207327498"/>
    <n v="-1"/>
    <n v="1.45574743203989"/>
    <n v="-1"/>
    <x v="12"/>
    <x v="18"/>
    <x v="0"/>
  </r>
  <r>
    <n v="5085"/>
    <n v="6647"/>
    <m/>
    <x v="2"/>
    <n v="0"/>
    <n v="3274"/>
    <n v="-1"/>
    <n v="1091.3333333333301"/>
    <n v="-1"/>
    <n v="54.892893776523302"/>
    <n v="-1"/>
    <n v="20.028199408164699"/>
    <n v="-1"/>
    <n v="11.6210957220797"/>
    <n v="-1"/>
    <n v="3.2933138439451102"/>
    <n v="-1"/>
    <x v="12"/>
    <x v="17"/>
    <x v="0"/>
  </r>
  <r>
    <n v="5085"/>
    <n v="6760"/>
    <m/>
    <x v="2"/>
    <n v="0"/>
    <n v="5761"/>
    <n v="-1"/>
    <n v="1920.3333333333301"/>
    <n v="-1"/>
    <n v="16.606413135949701"/>
    <n v="-1"/>
    <n v="119.67894519353101"/>
    <n v="-1"/>
    <n v="69.356077943210593"/>
    <n v="-1"/>
    <n v="1.8719013348953899"/>
    <n v="-1"/>
    <x v="12"/>
    <x v="16"/>
    <x v="0"/>
  </r>
  <r>
    <n v="5085"/>
    <n v="6761"/>
    <m/>
    <x v="2"/>
    <n v="0"/>
    <n v="17437"/>
    <n v="-1"/>
    <n v="5812.3333333333303"/>
    <n v="-1"/>
    <n v="36.0504226869352"/>
    <n v="-1"/>
    <n v="136.07930362866099"/>
    <n v="-1"/>
    <n v="78.8812818324256"/>
    <n v="-1"/>
    <n v="0.62152477658053895"/>
    <n v="-1"/>
    <x v="12"/>
    <x v="20"/>
    <x v="0"/>
  </r>
  <r>
    <n v="5085"/>
    <n v="6762"/>
    <m/>
    <x v="2"/>
    <n v="0"/>
    <n v="1313"/>
    <n v="-1"/>
    <n v="437.66666666666703"/>
    <n v="-1"/>
    <n v="39.284769335130697"/>
    <n v="-1"/>
    <n v="12.106405680146"/>
    <n v="-1"/>
    <n v="7.0235671422868498"/>
    <n v="-1"/>
    <n v="8.1594396783917205"/>
    <n v="-1"/>
    <x v="12"/>
    <x v="6"/>
    <x v="0"/>
  </r>
  <r>
    <n v="5085"/>
    <n v="6763"/>
    <m/>
    <x v="2"/>
    <n v="0"/>
    <n v="5946"/>
    <n v="-1"/>
    <n v="1982"/>
    <n v="-1"/>
    <n v="37.183107817622897"/>
    <n v="-1"/>
    <n v="45.020420377561699"/>
    <n v="-1"/>
    <n v="26.0940943859726"/>
    <n v="-1"/>
    <n v="1.7754753290799099"/>
    <n v="-1"/>
    <x v="12"/>
    <x v="7"/>
    <x v="0"/>
  </r>
  <r>
    <n v="5085"/>
    <n v="6764"/>
    <m/>
    <x v="2"/>
    <n v="0"/>
    <n v="1247"/>
    <n v="-1"/>
    <n v="415.66666666666703"/>
    <n v="-1"/>
    <n v="39.0196523413777"/>
    <n v="-1"/>
    <n v="10.5560180347352"/>
    <n v="-1"/>
    <n v="6.10743918547508"/>
    <n v="-1"/>
    <n v="8.3811474167045503"/>
    <n v="-1"/>
    <x v="12"/>
    <x v="8"/>
    <x v="0"/>
  </r>
  <r>
    <n v="5085"/>
    <n v="6765"/>
    <m/>
    <x v="2"/>
    <n v="0"/>
    <n v="839"/>
    <n v="-1"/>
    <n v="279.66666666666703"/>
    <n v="-1"/>
    <n v="20.590308460884799"/>
    <n v="-1"/>
    <n v="88.413196541387805"/>
    <n v="-1"/>
    <n v="51.084668294360398"/>
    <n v="-1"/>
    <n v="11.966154918163401"/>
    <n v="-1"/>
    <x v="12"/>
    <x v="9"/>
    <x v="0"/>
  </r>
  <r>
    <n v="5085"/>
    <n v="6767"/>
    <m/>
    <x v="2"/>
    <n v="0"/>
    <n v="1248"/>
    <n v="-1"/>
    <n v="416"/>
    <n v="-1"/>
    <n v="46.021836642993499"/>
    <n v="-1"/>
    <n v="9.0157308132330094"/>
    <n v="-1"/>
    <n v="5.2275852414709698"/>
    <n v="-1"/>
    <n v="8.3276932120138003"/>
    <n v="-1"/>
    <x v="12"/>
    <x v="10"/>
    <x v="0"/>
  </r>
  <r>
    <n v="5085"/>
    <n v="6768"/>
    <m/>
    <x v="2"/>
    <n v="0"/>
    <n v="2619"/>
    <n v="-1"/>
    <n v="873"/>
    <n v="-1"/>
    <n v="35.362268814459"/>
    <n v="-1"/>
    <n v="29.020557672689002"/>
    <n v="-1"/>
    <n v="16.842756027572602"/>
    <n v="-1"/>
    <n v="4.00030217507756"/>
    <n v="-1"/>
    <x v="12"/>
    <x v="11"/>
    <x v="0"/>
  </r>
  <r>
    <n v="5085"/>
    <n v="6770"/>
    <m/>
    <x v="2"/>
    <n v="0"/>
    <n v="4478"/>
    <n v="-1"/>
    <n v="1492.6666666666699"/>
    <n v="-1"/>
    <n v="30.442374146434599"/>
    <n v="-1"/>
    <n v="93.090081622396497"/>
    <n v="-1"/>
    <n v="53.884106896800901"/>
    <n v="-1"/>
    <n v="2.4088921049253802"/>
    <n v="-1"/>
    <x v="12"/>
    <x v="15"/>
    <x v="0"/>
  </r>
  <r>
    <n v="5085"/>
    <n v="6775"/>
    <m/>
    <x v="2"/>
    <n v="0"/>
    <n v="1177"/>
    <n v="-1"/>
    <n v="392.33333333333297"/>
    <n v="-1"/>
    <n v="38.752390068577803"/>
    <n v="-1"/>
    <n v="10.646188514105299"/>
    <n v="-1"/>
    <n v="6.1677012433379002"/>
    <n v="-1"/>
    <n v="9.1035318379045105"/>
    <n v="-1"/>
    <x v="12"/>
    <x v="12"/>
    <x v="0"/>
  </r>
  <r>
    <n v="5085"/>
    <n v="6776"/>
    <m/>
    <x v="2"/>
    <n v="0"/>
    <n v="1246"/>
    <n v="-1"/>
    <n v="415.33333333333297"/>
    <n v="-1"/>
    <n v="39.0909954786311"/>
    <n v="-1"/>
    <n v="10.604958366287001"/>
    <n v="-1"/>
    <n v="6.1358014443836897"/>
    <n v="-1"/>
    <n v="8.3228432955393501"/>
    <n v="-1"/>
    <x v="12"/>
    <x v="13"/>
    <x v="0"/>
  </r>
  <r>
    <n v="5085"/>
    <n v="6777"/>
    <m/>
    <x v="2"/>
    <n v="0"/>
    <n v="2617"/>
    <n v="-1"/>
    <n v="872.33333333333303"/>
    <n v="-1"/>
    <n v="36.923854664804701"/>
    <n v="-1"/>
    <n v="23.214380082933499"/>
    <n v="-1"/>
    <n v="13.4734691574017"/>
    <n v="-1"/>
    <n v="3.9881684028439901"/>
    <n v="-1"/>
    <x v="12"/>
    <x v="14"/>
    <x v="0"/>
  </r>
  <r>
    <n v="5081"/>
    <n v="2959"/>
    <m/>
    <x v="2"/>
    <n v="1"/>
    <n v="202"/>
    <n v="-1"/>
    <n v="808"/>
    <n v="-1"/>
    <n v="47.014920676652402"/>
    <n v="-1"/>
    <n v="16.547477552036302"/>
    <n v="-1"/>
    <n v="14.066711664263099"/>
    <n v="-1"/>
    <n v="4.3998121424825296"/>
    <n v="-1"/>
    <x v="0"/>
    <x v="0"/>
    <x v="0"/>
  </r>
  <r>
    <n v="5081"/>
    <n v="3659"/>
    <m/>
    <x v="2"/>
    <n v="1"/>
    <n v="423"/>
    <n v="-1"/>
    <n v="1692"/>
    <n v="-1"/>
    <n v="37.6732266244722"/>
    <n v="-1"/>
    <n v="36.842017178296302"/>
    <n v="-1"/>
    <n v="31.307862653259399"/>
    <n v="-1"/>
    <n v="2.0199722512671801"/>
    <n v="-1"/>
    <x v="0"/>
    <x v="0"/>
    <x v="0"/>
  </r>
  <r>
    <n v="5081"/>
    <n v="3660"/>
    <m/>
    <x v="2"/>
    <n v="1"/>
    <n v="1183"/>
    <n v="-1"/>
    <n v="4732"/>
    <n v="-1"/>
    <n v="49.1573038387751"/>
    <n v="-1"/>
    <n v="68.410791669301105"/>
    <n v="-1"/>
    <n v="58.149490155338398"/>
    <n v="-1"/>
    <n v="0.76069624071020703"/>
    <n v="-1"/>
    <x v="0"/>
    <x v="0"/>
    <x v="0"/>
  </r>
  <r>
    <n v="5081"/>
    <n v="4524"/>
    <m/>
    <x v="2"/>
    <n v="1"/>
    <n v="365"/>
    <n v="-1"/>
    <n v="1460"/>
    <n v="-1"/>
    <n v="25.685667742283801"/>
    <n v="-1"/>
    <n v="82.663249990240104"/>
    <n v="-1"/>
    <n v="70.345958983792002"/>
    <n v="-1"/>
    <n v="2.39256970534066"/>
    <n v="-1"/>
    <x v="0"/>
    <x v="0"/>
    <x v="0"/>
  </r>
  <r>
    <n v="5081"/>
    <n v="4949"/>
    <m/>
    <x v="2"/>
    <n v="1"/>
    <n v="448"/>
    <n v="-1"/>
    <n v="1792"/>
    <n v="-1"/>
    <n v="50.031506561482502"/>
    <n v="-1"/>
    <n v="33.512902836901603"/>
    <n v="-1"/>
    <n v="28.4656999164967"/>
    <n v="-1"/>
    <n v="2.0099251523301498"/>
    <n v="-1"/>
    <x v="0"/>
    <x v="0"/>
    <x v="0"/>
  </r>
  <r>
    <n v="5081"/>
    <n v="4950"/>
    <m/>
    <x v="2"/>
    <n v="1"/>
    <n v="1170"/>
    <n v="-1"/>
    <n v="4680"/>
    <n v="-1"/>
    <n v="48.3389228455829"/>
    <n v="-1"/>
    <n v="70.9661747332011"/>
    <n v="-1"/>
    <n v="60.3179269362127"/>
    <n v="-1"/>
    <n v="0.76868637050772903"/>
    <n v="-1"/>
    <x v="0"/>
    <x v="0"/>
    <x v="0"/>
  </r>
  <r>
    <n v="5081"/>
    <n v="4951"/>
    <m/>
    <x v="2"/>
    <n v="1"/>
    <n v="1192"/>
    <n v="-1"/>
    <n v="4768"/>
    <n v="-1"/>
    <n v="48.010406708012702"/>
    <n v="-1"/>
    <n v="73.359207480475604"/>
    <n v="-1"/>
    <n v="62.352556337178498"/>
    <n v="-1"/>
    <n v="0.75329048559768597"/>
    <n v="-1"/>
    <x v="0"/>
    <x v="0"/>
    <x v="0"/>
  </r>
  <r>
    <n v="5081"/>
    <n v="4953"/>
    <m/>
    <x v="2"/>
    <n v="1"/>
    <n v="90"/>
    <n v="-1"/>
    <n v="360"/>
    <n v="-1"/>
    <n v="38.2714204515527"/>
    <n v="-1"/>
    <n v="8.3566845584067497"/>
    <n v="-1"/>
    <n v="7.0896839589896601"/>
    <n v="-1"/>
    <n v="9.0141607517307403"/>
    <n v="-1"/>
    <x v="0"/>
    <x v="0"/>
    <x v="0"/>
  </r>
  <r>
    <n v="5081"/>
    <n v="4954"/>
    <m/>
    <x v="2"/>
    <n v="1"/>
    <n v="118"/>
    <n v="-1"/>
    <n v="472"/>
    <n v="-1"/>
    <n v="40.0955794661797"/>
    <n v="-1"/>
    <n v="11.9610334945778"/>
    <n v="-1"/>
    <n v="11.261464606976901"/>
    <n v="-1"/>
    <n v="7.5196105548547703"/>
    <n v="-1"/>
    <x v="0"/>
    <x v="0"/>
    <x v="0"/>
  </r>
  <r>
    <n v="5081"/>
    <n v="6357"/>
    <m/>
    <x v="2"/>
    <n v="1"/>
    <n v="209"/>
    <n v="-1"/>
    <n v="836"/>
    <n v="-1"/>
    <n v="43.313464106763803"/>
    <n v="-1"/>
    <n v="18.837348101144801"/>
    <n v="-1"/>
    <n v="15.9935470362002"/>
    <n v="-1"/>
    <n v="4.0945307002256799"/>
    <n v="-1"/>
    <x v="0"/>
    <x v="0"/>
    <x v="0"/>
  </r>
  <r>
    <n v="5081"/>
    <n v="6368"/>
    <m/>
    <x v="2"/>
    <n v="1"/>
    <n v="392"/>
    <n v="-1"/>
    <n v="1568"/>
    <n v="-1"/>
    <n v="33.803511837069799"/>
    <n v="-1"/>
    <n v="38.240798780481498"/>
    <n v="-1"/>
    <n v="32.4782943135925"/>
    <n v="-1"/>
    <n v="2.2363646097214902"/>
    <n v="-1"/>
    <x v="0"/>
    <x v="0"/>
    <x v="0"/>
  </r>
  <r>
    <n v="5081"/>
    <n v="6639"/>
    <m/>
    <x v="2"/>
    <n v="1"/>
    <n v="63"/>
    <n v="-1"/>
    <n v="252"/>
    <n v="-1"/>
    <n v="39.375098252607003"/>
    <n v="-1"/>
    <n v="6.4579597809170197"/>
    <n v="-1"/>
    <n v="3.7827392584744599"/>
    <n v="-1"/>
    <n v="14.2649088792072"/>
    <n v="-1"/>
    <x v="0"/>
    <x v="1"/>
    <x v="0"/>
  </r>
  <r>
    <n v="5081"/>
    <n v="6640"/>
    <m/>
    <x v="2"/>
    <n v="1"/>
    <n v="571"/>
    <n v="-1"/>
    <n v="2284"/>
    <n v="-1"/>
    <n v="42.290208909562402"/>
    <n v="-1"/>
    <n v="48.179053397321397"/>
    <n v="-1"/>
    <n v="27.8986125856695"/>
    <n v="-1"/>
    <n v="1.5594518322066699"/>
    <n v="-1"/>
    <x v="0"/>
    <x v="2"/>
    <x v="0"/>
  </r>
  <r>
    <n v="5081"/>
    <n v="6641"/>
    <m/>
    <x v="2"/>
    <n v="1"/>
    <n v="115"/>
    <n v="-1"/>
    <n v="460"/>
    <n v="-1"/>
    <n v="28.615212491096401"/>
    <n v="-1"/>
    <n v="46.367311439470299"/>
    <n v="-1"/>
    <n v="26.8903488732726"/>
    <n v="-1"/>
    <n v="6.9998498769591997"/>
    <n v="-1"/>
    <x v="0"/>
    <x v="3"/>
    <x v="0"/>
  </r>
  <r>
    <n v="5081"/>
    <n v="6642"/>
    <m/>
    <x v="2"/>
    <n v="1"/>
    <n v="409"/>
    <n v="-1"/>
    <n v="1636"/>
    <n v="-1"/>
    <n v="37.075804322943199"/>
    <n v="-1"/>
    <n v="36.941878268862403"/>
    <n v="-1"/>
    <n v="21.406407426216401"/>
    <n v="-1"/>
    <n v="2.0590269050419998"/>
    <n v="-1"/>
    <x v="0"/>
    <x v="4"/>
    <x v="0"/>
  </r>
  <r>
    <n v="5081"/>
    <n v="6644"/>
    <m/>
    <x v="2"/>
    <n v="1"/>
    <n v="779"/>
    <n v="-1"/>
    <n v="3116"/>
    <n v="-1"/>
    <n v="33.546789730313598"/>
    <n v="-1"/>
    <n v="77.459538065216407"/>
    <n v="-1"/>
    <n v="44.903210727776802"/>
    <n v="-1"/>
    <n v="1.15581939818941"/>
    <n v="-1"/>
    <x v="0"/>
    <x v="19"/>
    <x v="0"/>
  </r>
  <r>
    <n v="5081"/>
    <n v="6645"/>
    <m/>
    <x v="2"/>
    <n v="1"/>
    <n v="379"/>
    <n v="-1"/>
    <n v="1516"/>
    <n v="-1"/>
    <n v="54.340667567334499"/>
    <n v="-1"/>
    <n v="26.254878593600601"/>
    <n v="-1"/>
    <n v="15.237400415884601"/>
    <n v="-1"/>
    <n v="2.3690875547264798"/>
    <n v="-1"/>
    <x v="0"/>
    <x v="21"/>
    <x v="0"/>
  </r>
  <r>
    <n v="5081"/>
    <n v="6646"/>
    <m/>
    <x v="2"/>
    <n v="1"/>
    <n v="563"/>
    <n v="-1"/>
    <n v="2252"/>
    <n v="-1"/>
    <n v="44.958040802155303"/>
    <n v="-1"/>
    <n v="46.999364128594003"/>
    <n v="-1"/>
    <n v="27.295887674046298"/>
    <n v="-1"/>
    <n v="1.5947201469351699"/>
    <n v="-1"/>
    <x v="0"/>
    <x v="18"/>
    <x v="0"/>
  </r>
  <r>
    <n v="5081"/>
    <n v="6647"/>
    <m/>
    <x v="2"/>
    <n v="1"/>
    <n v="230"/>
    <n v="-1"/>
    <n v="920"/>
    <n v="-1"/>
    <n v="55.104637419890402"/>
    <n v="-1"/>
    <n v="16.6589315138404"/>
    <n v="-1"/>
    <n v="9.6438716331774206"/>
    <n v="-1"/>
    <n v="3.91185270066125"/>
    <n v="-1"/>
    <x v="0"/>
    <x v="17"/>
    <x v="0"/>
  </r>
  <r>
    <n v="5081"/>
    <n v="6760"/>
    <m/>
    <x v="2"/>
    <n v="1"/>
    <n v="563"/>
    <n v="-1"/>
    <n v="2252"/>
    <n v="-1"/>
    <n v="47.905046395928601"/>
    <n v="-1"/>
    <n v="43.122663417994801"/>
    <n v="-1"/>
    <n v="24.996575027609001"/>
    <n v="-1"/>
    <n v="1.5987719109411"/>
    <n v="-1"/>
    <x v="0"/>
    <x v="16"/>
    <x v="0"/>
  </r>
  <r>
    <n v="5081"/>
    <n v="6761"/>
    <m/>
    <x v="2"/>
    <n v="1"/>
    <n v="1186"/>
    <n v="-1"/>
    <n v="4744"/>
    <n v="-1"/>
    <n v="49.3291351054825"/>
    <n v="-1"/>
    <n v="79.386963613944701"/>
    <n v="-1"/>
    <n v="46.049869287093898"/>
    <n v="-1"/>
    <n v="0.75960126912085202"/>
    <n v="-1"/>
    <x v="0"/>
    <x v="20"/>
    <x v="0"/>
  </r>
  <r>
    <n v="5081"/>
    <n v="6762"/>
    <m/>
    <x v="2"/>
    <n v="1"/>
    <n v="63"/>
    <n v="-1"/>
    <n v="252"/>
    <n v="-1"/>
    <n v="39.375098252607003"/>
    <n v="-1"/>
    <n v="6.4579597809170197"/>
    <n v="-1"/>
    <n v="3.7827392584744599"/>
    <n v="-1"/>
    <n v="14.2649088792072"/>
    <n v="-1"/>
    <x v="0"/>
    <x v="6"/>
    <x v="0"/>
  </r>
  <r>
    <n v="5081"/>
    <n v="6763"/>
    <m/>
    <x v="2"/>
    <n v="1"/>
    <n v="441"/>
    <n v="-1"/>
    <n v="1764"/>
    <n v="-1"/>
    <n v="37.189928395971698"/>
    <n v="-1"/>
    <n v="41.272823291968002"/>
    <n v="-1"/>
    <n v="23.927323722024699"/>
    <n v="-1"/>
    <n v="1.99277344232873"/>
    <n v="-1"/>
    <x v="0"/>
    <x v="7"/>
    <x v="0"/>
  </r>
  <r>
    <n v="5081"/>
    <n v="6764"/>
    <m/>
    <x v="2"/>
    <n v="1"/>
    <n v="95"/>
    <n v="-1"/>
    <n v="380"/>
    <n v="-1"/>
    <n v="38.382443794554703"/>
    <n v="-1"/>
    <n v="9.2539960973587601"/>
    <n v="-1"/>
    <n v="5.3420892112892098"/>
    <n v="-1"/>
    <n v="8.8688508835270703"/>
    <n v="-1"/>
    <x v="0"/>
    <x v="8"/>
    <x v="0"/>
  </r>
  <r>
    <n v="5081"/>
    <n v="6765"/>
    <m/>
    <x v="2"/>
    <n v="1"/>
    <n v="47"/>
    <n v="-1"/>
    <n v="188"/>
    <n v="-1"/>
    <n v="23.501086745401899"/>
    <n v="-1"/>
    <n v="31.569752381908"/>
    <n v="-1"/>
    <n v="18.392380382385099"/>
    <n v="-1"/>
    <n v="14.9849817440221"/>
    <n v="-1"/>
    <x v="0"/>
    <x v="9"/>
    <x v="0"/>
  </r>
  <r>
    <n v="5081"/>
    <n v="6767"/>
    <m/>
    <x v="2"/>
    <n v="1"/>
    <n v="123"/>
    <n v="-1"/>
    <n v="492"/>
    <n v="-1"/>
    <n v="44.498710861381198"/>
    <n v="-1"/>
    <n v="10.7170785962069"/>
    <n v="-1"/>
    <n v="6.2082818659505499"/>
    <n v="-1"/>
    <n v="7.2982602172141"/>
    <n v="-1"/>
    <x v="0"/>
    <x v="10"/>
    <x v="0"/>
  </r>
  <r>
    <n v="5081"/>
    <n v="6768"/>
    <m/>
    <x v="2"/>
    <n v="1"/>
    <n v="90"/>
    <n v="-1"/>
    <n v="360"/>
    <n v="-1"/>
    <n v="38.410916149925598"/>
    <n v="-1"/>
    <n v="8.8223579626658193"/>
    <n v="-1"/>
    <n v="5.1027175359318599"/>
    <n v="-1"/>
    <n v="9.0167892175150293"/>
    <n v="-1"/>
    <x v="0"/>
    <x v="11"/>
    <x v="0"/>
  </r>
  <r>
    <n v="5081"/>
    <n v="6770"/>
    <m/>
    <x v="2"/>
    <n v="1"/>
    <n v="472"/>
    <n v="-1"/>
    <n v="1888"/>
    <n v="-1"/>
    <n v="52.017307996405002"/>
    <n v="-1"/>
    <n v="34.235572323546997"/>
    <n v="-1"/>
    <n v="19.808071616304002"/>
    <n v="-1"/>
    <n v="1.9059421717452101"/>
    <n v="-1"/>
    <x v="0"/>
    <x v="15"/>
    <x v="0"/>
  </r>
  <r>
    <n v="5081"/>
    <n v="6775"/>
    <m/>
    <x v="2"/>
    <n v="1"/>
    <n v="82"/>
    <n v="-1"/>
    <n v="328"/>
    <n v="-1"/>
    <n v="38.826646831082599"/>
    <n v="-1"/>
    <n v="8.5134482027775196"/>
    <n v="-1"/>
    <n v="4.9194872648633696"/>
    <n v="-1"/>
    <n v="11.1034174987584"/>
    <n v="-1"/>
    <x v="0"/>
    <x v="12"/>
    <x v="0"/>
  </r>
  <r>
    <n v="5081"/>
    <n v="6776"/>
    <m/>
    <x v="2"/>
    <n v="1"/>
    <n v="95"/>
    <n v="-1"/>
    <n v="380"/>
    <n v="-1"/>
    <n v="38.500396724574202"/>
    <n v="-1"/>
    <n v="9.2897329940666609"/>
    <n v="-1"/>
    <n v="5.3627191843667603"/>
    <n v="-1"/>
    <n v="8.8693404310039998"/>
    <n v="-1"/>
    <x v="0"/>
    <x v="13"/>
    <x v="0"/>
  </r>
  <r>
    <n v="5081"/>
    <n v="6777"/>
    <m/>
    <x v="2"/>
    <n v="1"/>
    <n v="91"/>
    <n v="-1"/>
    <n v="364"/>
    <n v="-1"/>
    <n v="38.0571182520303"/>
    <n v="-1"/>
    <n v="9.1891513556453592"/>
    <n v="-1"/>
    <n v="5.3163053027272502"/>
    <n v="-1"/>
    <n v="9.8091334517294193"/>
    <n v="-1"/>
    <x v="0"/>
    <x v="14"/>
    <x v="0"/>
  </r>
  <r>
    <n v="5081"/>
    <n v="2959"/>
    <m/>
    <x v="2"/>
    <n v="2"/>
    <n v="218"/>
    <n v="-1"/>
    <n v="872"/>
    <n v="-1"/>
    <n v="47.005251835061003"/>
    <n v="-1"/>
    <n v="17.543336755623798"/>
    <n v="-1"/>
    <n v="14.945404728808899"/>
    <n v="-1"/>
    <n v="4.1104579237786103"/>
    <n v="-1"/>
    <x v="1"/>
    <x v="0"/>
    <x v="0"/>
  </r>
  <r>
    <n v="5081"/>
    <n v="3659"/>
    <m/>
    <x v="2"/>
    <n v="2"/>
    <n v="485"/>
    <n v="-1"/>
    <n v="1940"/>
    <n v="-1"/>
    <n v="37.9773520569506"/>
    <n v="-1"/>
    <n v="42.213594554525102"/>
    <n v="-1"/>
    <n v="35.913172128294299"/>
    <n v="-1"/>
    <n v="1.8565977442024499"/>
    <n v="-1"/>
    <x v="1"/>
    <x v="0"/>
    <x v="0"/>
  </r>
  <r>
    <n v="5081"/>
    <n v="3660"/>
    <m/>
    <x v="2"/>
    <n v="2"/>
    <n v="1441"/>
    <n v="-1"/>
    <n v="5764"/>
    <n v="-1"/>
    <n v="44.959331369897498"/>
    <n v="-1"/>
    <n v="88.7536014712027"/>
    <n v="-1"/>
    <n v="75.438360768372902"/>
    <n v="-1"/>
    <n v="0.62473553560071404"/>
    <n v="-1"/>
    <x v="1"/>
    <x v="0"/>
    <x v="0"/>
  </r>
  <r>
    <n v="5081"/>
    <n v="4524"/>
    <m/>
    <x v="2"/>
    <n v="2"/>
    <n v="383"/>
    <n v="-1"/>
    <n v="1532"/>
    <n v="-1"/>
    <n v="26.560299755836098"/>
    <n v="-1"/>
    <n v="84.596972550360903"/>
    <n v="-1"/>
    <n v="71.931795309240897"/>
    <n v="-1"/>
    <n v="2.27111040418824"/>
    <n v="-1"/>
    <x v="1"/>
    <x v="0"/>
    <x v="0"/>
  </r>
  <r>
    <n v="5081"/>
    <n v="4949"/>
    <m/>
    <x v="2"/>
    <n v="2"/>
    <n v="424"/>
    <n v="-1"/>
    <n v="1696"/>
    <n v="-1"/>
    <n v="49.076977957794803"/>
    <n v="-1"/>
    <n v="32.288241175679801"/>
    <n v="-1"/>
    <n v="27.387157440619301"/>
    <n v="-1"/>
    <n v="2.1105413995170101"/>
    <n v="-1"/>
    <x v="1"/>
    <x v="0"/>
    <x v="0"/>
  </r>
  <r>
    <n v="5081"/>
    <n v="4950"/>
    <m/>
    <x v="2"/>
    <n v="2"/>
    <n v="1441"/>
    <n v="-1"/>
    <n v="5764"/>
    <n v="-1"/>
    <n v="42.190552543279601"/>
    <n v="-1"/>
    <n v="90.737244199408806"/>
    <n v="-1"/>
    <n v="77.135093459649596"/>
    <n v="-1"/>
    <n v="0.62469561826221998"/>
    <n v="-1"/>
    <x v="1"/>
    <x v="0"/>
    <x v="0"/>
  </r>
  <r>
    <n v="5081"/>
    <n v="4951"/>
    <m/>
    <x v="2"/>
    <n v="2"/>
    <n v="1435"/>
    <n v="-1"/>
    <n v="5740"/>
    <n v="-1"/>
    <n v="43.239416502265698"/>
    <n v="-1"/>
    <n v="91.895270920321494"/>
    <n v="-1"/>
    <n v="78.099644157438107"/>
    <n v="-1"/>
    <n v="0.62794568327105604"/>
    <n v="-1"/>
    <x v="1"/>
    <x v="0"/>
    <x v="0"/>
  </r>
  <r>
    <n v="5081"/>
    <n v="4953"/>
    <m/>
    <x v="2"/>
    <n v="2"/>
    <n v="276"/>
    <n v="-1"/>
    <n v="1104"/>
    <n v="-1"/>
    <n v="36.677555960588698"/>
    <n v="-1"/>
    <n v="25.635922900197301"/>
    <n v="-1"/>
    <n v="21.7661713083268"/>
    <n v="-1"/>
    <n v="3.2541657104404602"/>
    <n v="-1"/>
    <x v="1"/>
    <x v="0"/>
    <x v="0"/>
  </r>
  <r>
    <n v="5081"/>
    <n v="4954"/>
    <m/>
    <x v="2"/>
    <n v="2"/>
    <n v="118"/>
    <n v="-1"/>
    <n v="472"/>
    <n v="-1"/>
    <n v="40.082338097812901"/>
    <n v="-1"/>
    <n v="13.203420613186401"/>
    <n v="-1"/>
    <n v="12.369108551"/>
    <n v="-1"/>
    <n v="7.6673457222878802"/>
    <n v="-1"/>
    <x v="1"/>
    <x v="0"/>
    <x v="0"/>
  </r>
  <r>
    <n v="5081"/>
    <n v="6357"/>
    <m/>
    <x v="2"/>
    <n v="2"/>
    <n v="192"/>
    <n v="-1"/>
    <n v="768"/>
    <n v="-1"/>
    <n v="43.960676565843002"/>
    <n v="-1"/>
    <n v="16.273786961202799"/>
    <n v="-1"/>
    <n v="13.7772125051311"/>
    <n v="-1"/>
    <n v="4.5236366420913701"/>
    <n v="-1"/>
    <x v="1"/>
    <x v="0"/>
    <x v="0"/>
  </r>
  <r>
    <n v="5081"/>
    <n v="6368"/>
    <m/>
    <x v="2"/>
    <n v="2"/>
    <n v="483"/>
    <n v="-1"/>
    <n v="1932"/>
    <n v="-1"/>
    <n v="31.900555238881701"/>
    <n v="-1"/>
    <n v="52.190014019521897"/>
    <n v="-1"/>
    <n v="44.418556610432603"/>
    <n v="-1"/>
    <n v="1.8516720097873201"/>
    <n v="-1"/>
    <x v="1"/>
    <x v="0"/>
    <x v="0"/>
  </r>
  <r>
    <n v="5081"/>
    <n v="6639"/>
    <m/>
    <x v="2"/>
    <n v="2"/>
    <n v="60"/>
    <n v="-1"/>
    <n v="240"/>
    <n v="-1"/>
    <n v="39.586588331898902"/>
    <n v="-1"/>
    <n v="6.11602662330582"/>
    <n v="-1"/>
    <n v="3.5396438192497701"/>
    <n v="-1"/>
    <n v="14.9517304210907"/>
    <n v="-1"/>
    <x v="1"/>
    <x v="1"/>
    <x v="0"/>
  </r>
  <r>
    <n v="5081"/>
    <n v="6640"/>
    <m/>
    <x v="2"/>
    <n v="2"/>
    <n v="682"/>
    <n v="-1"/>
    <n v="2728"/>
    <n v="-1"/>
    <n v="41.578841774419601"/>
    <n v="-1"/>
    <n v="56.093490505555899"/>
    <n v="-1"/>
    <n v="32.524666594996901"/>
    <n v="-1"/>
    <n v="1.3177743187862001"/>
    <n v="-1"/>
    <x v="1"/>
    <x v="2"/>
    <x v="0"/>
  </r>
  <r>
    <n v="5081"/>
    <n v="6641"/>
    <m/>
    <x v="2"/>
    <n v="2"/>
    <n v="107"/>
    <n v="-1"/>
    <n v="428"/>
    <n v="-1"/>
    <n v="31.693043825078401"/>
    <n v="-1"/>
    <n v="46.7092546298542"/>
    <n v="-1"/>
    <n v="26.946914346792099"/>
    <n v="-1"/>
    <n v="8.2484652116544694"/>
    <n v="-1"/>
    <x v="1"/>
    <x v="3"/>
    <x v="0"/>
  </r>
  <r>
    <n v="5081"/>
    <n v="6642"/>
    <m/>
    <x v="2"/>
    <n v="2"/>
    <n v="484"/>
    <n v="-1"/>
    <n v="1936"/>
    <n v="-1"/>
    <n v="38.161347902315498"/>
    <n v="-1"/>
    <n v="44.265520978769601"/>
    <n v="-1"/>
    <n v="25.7298639522879"/>
    <n v="-1"/>
    <n v="1.8602810747608101"/>
    <n v="-1"/>
    <x v="1"/>
    <x v="4"/>
    <x v="0"/>
  </r>
  <r>
    <n v="5081"/>
    <n v="6644"/>
    <m/>
    <x v="2"/>
    <n v="2"/>
    <n v="802"/>
    <n v="-1"/>
    <n v="3208"/>
    <n v="-1"/>
    <n v="31.877332125485999"/>
    <n v="-1"/>
    <n v="80.770549484038597"/>
    <n v="-1"/>
    <n v="46.866521361912397"/>
    <n v="-1"/>
    <n v="1.1204029285944901"/>
    <n v="-1"/>
    <x v="1"/>
    <x v="19"/>
    <x v="0"/>
  </r>
  <r>
    <n v="5081"/>
    <n v="6645"/>
    <m/>
    <x v="2"/>
    <n v="2"/>
    <n v="599"/>
    <n v="-1"/>
    <n v="2396"/>
    <n v="-1"/>
    <n v="52.851840935159203"/>
    <n v="-1"/>
    <n v="41.988273005478099"/>
    <n v="-1"/>
    <n v="24.324967121264599"/>
    <n v="-1"/>
    <n v="1.5010024900702501"/>
    <n v="-1"/>
    <x v="1"/>
    <x v="21"/>
    <x v="0"/>
  </r>
  <r>
    <n v="5081"/>
    <n v="6646"/>
    <m/>
    <x v="2"/>
    <n v="2"/>
    <n v="583"/>
    <n v="-1"/>
    <n v="2332"/>
    <n v="-1"/>
    <n v="44.577205008955701"/>
    <n v="-1"/>
    <n v="49.321500353688997"/>
    <n v="-1"/>
    <n v="28.591675354349999"/>
    <n v="-1"/>
    <n v="1.5449242604389599"/>
    <n v="-1"/>
    <x v="1"/>
    <x v="18"/>
    <x v="0"/>
  </r>
  <r>
    <n v="5081"/>
    <n v="6647"/>
    <m/>
    <x v="2"/>
    <n v="2"/>
    <n v="221"/>
    <n v="-1"/>
    <n v="884"/>
    <n v="-1"/>
    <n v="55.4993925183459"/>
    <n v="-1"/>
    <n v="15.9669947696026"/>
    <n v="-1"/>
    <n v="9.2912568534509496"/>
    <n v="-1"/>
    <n v="4.0337665649908399"/>
    <n v="-1"/>
    <x v="1"/>
    <x v="17"/>
    <x v="0"/>
  </r>
  <r>
    <n v="5081"/>
    <n v="6760"/>
    <m/>
    <x v="2"/>
    <n v="2"/>
    <n v="434"/>
    <n v="-1"/>
    <n v="1736"/>
    <n v="-1"/>
    <n v="18.053132948758901"/>
    <n v="-1"/>
    <n v="100.431212004627"/>
    <n v="-1"/>
    <n v="58.270806207922803"/>
    <n v="-1"/>
    <n v="2.0671199808439402"/>
    <n v="-1"/>
    <x v="1"/>
    <x v="16"/>
    <x v="0"/>
  </r>
  <r>
    <n v="5081"/>
    <n v="6761"/>
    <m/>
    <x v="2"/>
    <n v="2"/>
    <n v="1439"/>
    <n v="-1"/>
    <n v="5756"/>
    <n v="-1"/>
    <n v="45.404145986256097"/>
    <n v="-1"/>
    <n v="98.436098784072499"/>
    <n v="-1"/>
    <n v="57.085737127172898"/>
    <n v="-1"/>
    <n v="0.62582199147436202"/>
    <n v="-1"/>
    <x v="1"/>
    <x v="20"/>
    <x v="0"/>
  </r>
  <r>
    <n v="5081"/>
    <n v="6762"/>
    <m/>
    <x v="2"/>
    <n v="2"/>
    <n v="60"/>
    <n v="-1"/>
    <n v="240"/>
    <n v="-1"/>
    <n v="39.586588331898902"/>
    <n v="-1"/>
    <n v="6.11602662330582"/>
    <n v="-1"/>
    <n v="3.5396438192497701"/>
    <n v="-1"/>
    <n v="14.9517304210907"/>
    <n v="-1"/>
    <x v="1"/>
    <x v="6"/>
    <x v="0"/>
  </r>
  <r>
    <n v="5081"/>
    <n v="6763"/>
    <m/>
    <x v="2"/>
    <n v="2"/>
    <n v="483"/>
    <n v="-1"/>
    <n v="1932"/>
    <n v="-1"/>
    <n v="37.045103662097397"/>
    <n v="-1"/>
    <n v="45.2502026670224"/>
    <n v="-1"/>
    <n v="26.255642694900299"/>
    <n v="-1"/>
    <n v="1.8400715690545799"/>
    <n v="-1"/>
    <x v="1"/>
    <x v="7"/>
    <x v="0"/>
  </r>
  <r>
    <n v="5081"/>
    <n v="6764"/>
    <m/>
    <x v="2"/>
    <n v="2"/>
    <n v="97"/>
    <n v="-1"/>
    <n v="388"/>
    <n v="-1"/>
    <n v="38.436929714634097"/>
    <n v="-1"/>
    <n v="9.5667528125259196"/>
    <n v="-1"/>
    <n v="5.5260163934264197"/>
    <n v="-1"/>
    <n v="8.9487820291564706"/>
    <n v="-1"/>
    <x v="1"/>
    <x v="8"/>
    <x v="0"/>
  </r>
  <r>
    <n v="5081"/>
    <n v="6765"/>
    <m/>
    <x v="2"/>
    <n v="2"/>
    <n v="66"/>
    <n v="-1"/>
    <n v="264"/>
    <n v="-1"/>
    <n v="21.785238469117498"/>
    <n v="-1"/>
    <n v="72.253059045367394"/>
    <n v="-1"/>
    <n v="41.721377600640601"/>
    <n v="-1"/>
    <n v="12.063246885989701"/>
    <n v="-1"/>
    <x v="1"/>
    <x v="9"/>
    <x v="0"/>
  </r>
  <r>
    <n v="5081"/>
    <n v="6767"/>
    <m/>
    <x v="2"/>
    <n v="2"/>
    <n v="110"/>
    <n v="-1"/>
    <n v="440"/>
    <n v="-1"/>
    <n v="45.913663267162498"/>
    <n v="-1"/>
    <n v="9.1260590866851299"/>
    <n v="-1"/>
    <n v="5.2505281595951603"/>
    <n v="-1"/>
    <n v="8.0308189213815009"/>
    <n v="-1"/>
    <x v="1"/>
    <x v="10"/>
    <x v="0"/>
  </r>
  <r>
    <n v="5081"/>
    <n v="6768"/>
    <m/>
    <x v="2"/>
    <n v="2"/>
    <n v="278"/>
    <n v="-1"/>
    <n v="1112"/>
    <n v="-1"/>
    <n v="35.695104866461499"/>
    <n v="-1"/>
    <n v="30.9474176521849"/>
    <n v="-1"/>
    <n v="17.920643195332801"/>
    <n v="-1"/>
    <n v="3.2438416278110198"/>
    <n v="-1"/>
    <x v="1"/>
    <x v="11"/>
    <x v="0"/>
  </r>
  <r>
    <n v="5081"/>
    <n v="6770"/>
    <m/>
    <x v="2"/>
    <n v="2"/>
    <n v="445"/>
    <n v="-1"/>
    <n v="1780"/>
    <n v="-1"/>
    <n v="51.378728543000499"/>
    <n v="-1"/>
    <n v="32.751093022373098"/>
    <n v="-1"/>
    <n v="18.958182855887799"/>
    <n v="-1"/>
    <n v="2.0222293903084498"/>
    <n v="-1"/>
    <x v="1"/>
    <x v="15"/>
    <x v="0"/>
  </r>
  <r>
    <n v="5081"/>
    <n v="6775"/>
    <m/>
    <x v="2"/>
    <n v="2"/>
    <n v="88"/>
    <n v="-1"/>
    <n v="352"/>
    <n v="-1"/>
    <n v="38.5964026366307"/>
    <n v="-1"/>
    <n v="9.2714049648041996"/>
    <n v="-1"/>
    <n v="5.3993388346741504"/>
    <n v="-1"/>
    <n v="10.1917217106633"/>
    <n v="-1"/>
    <x v="1"/>
    <x v="12"/>
    <x v="0"/>
  </r>
  <r>
    <n v="5081"/>
    <n v="6776"/>
    <m/>
    <x v="2"/>
    <n v="2"/>
    <n v="96"/>
    <n v="-1"/>
    <n v="384"/>
    <n v="-1"/>
    <n v="38.7071425201854"/>
    <n v="-1"/>
    <n v="9.4980953849610792"/>
    <n v="-1"/>
    <n v="5.4841348756764798"/>
    <n v="-1"/>
    <n v="9.0449596765488902"/>
    <n v="-1"/>
    <x v="1"/>
    <x v="13"/>
    <x v="0"/>
  </r>
  <r>
    <n v="5081"/>
    <n v="6777"/>
    <m/>
    <x v="2"/>
    <n v="2"/>
    <n v="254"/>
    <n v="-1"/>
    <n v="1016"/>
    <n v="-1"/>
    <n v="36.545417776936503"/>
    <n v="-1"/>
    <n v="25.031725677809501"/>
    <n v="-1"/>
    <n v="14.5053129075665"/>
    <n v="-1"/>
    <n v="3.0550447537168099"/>
    <n v="-1"/>
    <x v="1"/>
    <x v="14"/>
    <x v="0"/>
  </r>
  <r>
    <n v="5081"/>
    <n v="2959"/>
    <m/>
    <x v="2"/>
    <n v="3"/>
    <n v="224"/>
    <n v="-1"/>
    <n v="896"/>
    <n v="-1"/>
    <n v="47.458487203534403"/>
    <n v="-1"/>
    <n v="17.8942991439365"/>
    <n v="-1"/>
    <n v="15.1875399890168"/>
    <n v="-1"/>
    <n v="3.9769693882463901"/>
    <n v="-1"/>
    <x v="2"/>
    <x v="0"/>
    <x v="0"/>
  </r>
  <r>
    <n v="5081"/>
    <n v="3659"/>
    <m/>
    <x v="2"/>
    <n v="3"/>
    <n v="509"/>
    <n v="-1"/>
    <n v="2036"/>
    <n v="-1"/>
    <n v="37.795141275888703"/>
    <n v="-1"/>
    <n v="43.115379590565297"/>
    <n v="-1"/>
    <n v="36.656900895093898"/>
    <n v="-1"/>
    <n v="1.7686814089674401"/>
    <n v="-1"/>
    <x v="2"/>
    <x v="0"/>
    <x v="0"/>
  </r>
  <r>
    <n v="5081"/>
    <n v="3660"/>
    <m/>
    <x v="2"/>
    <n v="3"/>
    <n v="1492"/>
    <n v="-1"/>
    <n v="5968"/>
    <n v="-1"/>
    <n v="44.3025243197404"/>
    <n v="-1"/>
    <n v="89.200328780637093"/>
    <n v="-1"/>
    <n v="75.798747163181602"/>
    <n v="-1"/>
    <n v="0.60291133993137103"/>
    <n v="-1"/>
    <x v="2"/>
    <x v="0"/>
    <x v="0"/>
  </r>
  <r>
    <n v="5081"/>
    <n v="4524"/>
    <m/>
    <x v="2"/>
    <n v="3"/>
    <n v="404"/>
    <n v="-1"/>
    <n v="1616"/>
    <n v="-1"/>
    <n v="26.103645223724602"/>
    <n v="-1"/>
    <n v="85.606318191901906"/>
    <n v="-1"/>
    <n v="72.817327631331096"/>
    <n v="-1"/>
    <n v="2.2020047859602001"/>
    <n v="-1"/>
    <x v="2"/>
    <x v="0"/>
    <x v="0"/>
  </r>
  <r>
    <n v="5081"/>
    <n v="4949"/>
    <m/>
    <x v="2"/>
    <n v="3"/>
    <n v="409"/>
    <n v="-1"/>
    <n v="1636"/>
    <n v="-1"/>
    <n v="49.104158846236103"/>
    <n v="-1"/>
    <n v="31.006056480302099"/>
    <n v="-1"/>
    <n v="26.320239652756499"/>
    <n v="-1"/>
    <n v="2.1774050402101799"/>
    <n v="-1"/>
    <x v="2"/>
    <x v="0"/>
    <x v="0"/>
  </r>
  <r>
    <n v="5081"/>
    <n v="4950"/>
    <m/>
    <x v="2"/>
    <n v="3"/>
    <n v="1474"/>
    <n v="-1"/>
    <n v="5896"/>
    <n v="-1"/>
    <n v="42.375401317188299"/>
    <n v="-1"/>
    <n v="92.192671254546497"/>
    <n v="-1"/>
    <n v="78.344487309990598"/>
    <n v="-1"/>
    <n v="0.610114057588097"/>
    <n v="-1"/>
    <x v="2"/>
    <x v="0"/>
    <x v="0"/>
  </r>
  <r>
    <n v="5081"/>
    <n v="4951"/>
    <m/>
    <x v="2"/>
    <n v="3"/>
    <n v="1513"/>
    <n v="-1"/>
    <n v="6052"/>
    <n v="-1"/>
    <n v="41.3220410429293"/>
    <n v="-1"/>
    <n v="95.677128391982095"/>
    <n v="-1"/>
    <n v="81.321989000287303"/>
    <n v="-1"/>
    <n v="0.59504540589522603"/>
    <n v="-1"/>
    <x v="2"/>
    <x v="0"/>
    <x v="0"/>
  </r>
  <r>
    <n v="5081"/>
    <n v="4953"/>
    <m/>
    <x v="2"/>
    <n v="3"/>
    <n v="290"/>
    <n v="-1"/>
    <n v="1160"/>
    <n v="-1"/>
    <n v="37.329572412028199"/>
    <n v="-1"/>
    <n v="27.530210858243901"/>
    <n v="-1"/>
    <n v="23.4284391834261"/>
    <n v="-1"/>
    <n v="3.0353297415070299"/>
    <n v="-1"/>
    <x v="2"/>
    <x v="0"/>
    <x v="0"/>
  </r>
  <r>
    <n v="5081"/>
    <n v="4954"/>
    <m/>
    <x v="2"/>
    <n v="3"/>
    <n v="129"/>
    <n v="-1"/>
    <n v="516"/>
    <n v="-1"/>
    <n v="38.952957646132397"/>
    <n v="-1"/>
    <n v="13.843068577724599"/>
    <n v="-1"/>
    <n v="13.055184666498301"/>
    <n v="-1"/>
    <n v="6.8564365849590603"/>
    <n v="-1"/>
    <x v="2"/>
    <x v="0"/>
    <x v="0"/>
  </r>
  <r>
    <n v="5081"/>
    <n v="6357"/>
    <m/>
    <x v="2"/>
    <n v="3"/>
    <n v="248"/>
    <n v="-1"/>
    <n v="992"/>
    <n v="-1"/>
    <n v="43.744551961921601"/>
    <n v="-1"/>
    <n v="21.026738278221099"/>
    <n v="-1"/>
    <n v="17.824016571732599"/>
    <n v="-1"/>
    <n v="3.5513477478181499"/>
    <n v="-1"/>
    <x v="2"/>
    <x v="0"/>
    <x v="0"/>
  </r>
  <r>
    <n v="5081"/>
    <n v="6368"/>
    <m/>
    <x v="2"/>
    <n v="3"/>
    <n v="504"/>
    <n v="-1"/>
    <n v="2016"/>
    <n v="-1"/>
    <n v="31.002437743854902"/>
    <n v="-1"/>
    <n v="55.541021701131001"/>
    <n v="-1"/>
    <n v="47.226723929597597"/>
    <n v="-1"/>
    <n v="1.7789782469920199"/>
    <n v="-1"/>
    <x v="2"/>
    <x v="0"/>
    <x v="0"/>
  </r>
  <r>
    <n v="5081"/>
    <n v="6639"/>
    <m/>
    <x v="2"/>
    <n v="3"/>
    <n v="86"/>
    <n v="-1"/>
    <n v="344"/>
    <n v="-1"/>
    <n v="39.402472824573501"/>
    <n v="-1"/>
    <n v="8.8105012984764208"/>
    <n v="-1"/>
    <n v="5.0946860619195897"/>
    <n v="-1"/>
    <n v="9.8985105401892302"/>
    <n v="-1"/>
    <x v="2"/>
    <x v="1"/>
    <x v="0"/>
  </r>
  <r>
    <n v="5081"/>
    <n v="6640"/>
    <m/>
    <x v="2"/>
    <n v="3"/>
    <n v="743"/>
    <n v="-1"/>
    <n v="2972"/>
    <n v="-1"/>
    <n v="41.603324622759501"/>
    <n v="-1"/>
    <n v="63.069142850418402"/>
    <n v="-1"/>
    <n v="36.579545567198501"/>
    <n v="-1"/>
    <n v="1.21195077668516"/>
    <n v="-1"/>
    <x v="2"/>
    <x v="2"/>
    <x v="0"/>
  </r>
  <r>
    <n v="5081"/>
    <n v="6641"/>
    <m/>
    <x v="2"/>
    <n v="3"/>
    <n v="140"/>
    <n v="-1"/>
    <n v="560"/>
    <n v="-1"/>
    <n v="29.897996862204501"/>
    <n v="-1"/>
    <n v="58.714628684100603"/>
    <n v="-1"/>
    <n v="34.044370393470601"/>
    <n v="-1"/>
    <n v="6.2117208109207196"/>
    <n v="-1"/>
    <x v="2"/>
    <x v="3"/>
    <x v="0"/>
  </r>
  <r>
    <n v="5081"/>
    <n v="6642"/>
    <m/>
    <x v="2"/>
    <n v="3"/>
    <n v="504"/>
    <n v="-1"/>
    <n v="2016"/>
    <n v="-1"/>
    <n v="37.925892120452502"/>
    <n v="-1"/>
    <n v="44.694130974789502"/>
    <n v="-1"/>
    <n v="25.920350308928299"/>
    <n v="-1"/>
    <n v="1.78735262162888"/>
    <n v="-1"/>
    <x v="2"/>
    <x v="4"/>
    <x v="0"/>
  </r>
  <r>
    <n v="5081"/>
    <n v="6644"/>
    <m/>
    <x v="2"/>
    <n v="3"/>
    <n v="886"/>
    <n v="-1"/>
    <n v="3544"/>
    <n v="-1"/>
    <n v="31.638364704810499"/>
    <n v="-1"/>
    <n v="92.086214069891398"/>
    <n v="-1"/>
    <n v="53.346768315468999"/>
    <n v="-1"/>
    <n v="1.0153119234932799"/>
    <n v="-1"/>
    <x v="2"/>
    <x v="19"/>
    <x v="0"/>
  </r>
  <r>
    <n v="5081"/>
    <n v="6645"/>
    <m/>
    <x v="2"/>
    <n v="3"/>
    <n v="605"/>
    <n v="-1"/>
    <n v="2420"/>
    <n v="-1"/>
    <n v="52.8792081953398"/>
    <n v="-1"/>
    <n v="42.281649453065803"/>
    <n v="-1"/>
    <n v="24.535475721586501"/>
    <n v="-1"/>
    <n v="1.48392860727159"/>
    <n v="-1"/>
    <x v="2"/>
    <x v="21"/>
    <x v="0"/>
  </r>
  <r>
    <n v="5081"/>
    <n v="6646"/>
    <m/>
    <x v="2"/>
    <n v="3"/>
    <n v="613"/>
    <n v="-1"/>
    <n v="2452"/>
    <n v="-1"/>
    <n v="45.268498745382999"/>
    <n v="-1"/>
    <n v="51.261474162379201"/>
    <n v="-1"/>
    <n v="29.719604003092801"/>
    <n v="-1"/>
    <n v="1.4613369696459599"/>
    <n v="-1"/>
    <x v="2"/>
    <x v="18"/>
    <x v="0"/>
  </r>
  <r>
    <n v="5081"/>
    <n v="6647"/>
    <m/>
    <x v="2"/>
    <n v="3"/>
    <n v="265"/>
    <n v="-1"/>
    <n v="1060"/>
    <n v="-1"/>
    <n v="54.696226843819296"/>
    <n v="-1"/>
    <n v="19.398579919526899"/>
    <n v="-1"/>
    <n v="11.2190799467972"/>
    <n v="-1"/>
    <n v="3.3491983492897899"/>
    <n v="-1"/>
    <x v="2"/>
    <x v="17"/>
    <x v="0"/>
  </r>
  <r>
    <n v="5081"/>
    <n v="6760"/>
    <m/>
    <x v="2"/>
    <n v="3"/>
    <n v="432"/>
    <n v="-1"/>
    <n v="1728"/>
    <n v="-1"/>
    <n v="13.1595189615739"/>
    <n v="-1"/>
    <n v="120.620176697254"/>
    <n v="-1"/>
    <n v="70.024206223082203"/>
    <n v="-1"/>
    <n v="2.0865702014024698"/>
    <n v="-1"/>
    <x v="2"/>
    <x v="16"/>
    <x v="0"/>
  </r>
  <r>
    <n v="5081"/>
    <n v="6761"/>
    <m/>
    <x v="2"/>
    <n v="3"/>
    <n v="1492"/>
    <n v="-1"/>
    <n v="5968"/>
    <n v="-1"/>
    <n v="44.287522760016401"/>
    <n v="-1"/>
    <n v="103.64435411541299"/>
    <n v="-1"/>
    <n v="60.097729773787201"/>
    <n v="-1"/>
    <n v="0.60422382039504297"/>
    <n v="-1"/>
    <x v="2"/>
    <x v="20"/>
    <x v="0"/>
  </r>
  <r>
    <n v="5081"/>
    <n v="6762"/>
    <m/>
    <x v="2"/>
    <n v="3"/>
    <n v="86"/>
    <n v="-1"/>
    <n v="344"/>
    <n v="-1"/>
    <n v="39.402472824573501"/>
    <n v="-1"/>
    <n v="8.8105012984764208"/>
    <n v="-1"/>
    <n v="5.0946860619195897"/>
    <n v="-1"/>
    <n v="9.8985105401892302"/>
    <n v="-1"/>
    <x v="2"/>
    <x v="6"/>
    <x v="0"/>
  </r>
  <r>
    <n v="5081"/>
    <n v="6763"/>
    <m/>
    <x v="2"/>
    <n v="3"/>
    <n v="510"/>
    <n v="-1"/>
    <n v="2040"/>
    <n v="-1"/>
    <n v="37.171088606255502"/>
    <n v="-1"/>
    <n v="47.018992046796797"/>
    <n v="-1"/>
    <n v="27.298893948285802"/>
    <n v="-1"/>
    <n v="1.7132061453729599"/>
    <n v="-1"/>
    <x v="2"/>
    <x v="7"/>
    <x v="0"/>
  </r>
  <r>
    <n v="5081"/>
    <n v="6764"/>
    <m/>
    <x v="2"/>
    <n v="3"/>
    <n v="110"/>
    <n v="-1"/>
    <n v="440"/>
    <n v="-1"/>
    <n v="38.623406633073202"/>
    <n v="-1"/>
    <n v="10.8432450054789"/>
    <n v="-1"/>
    <n v="6.25474808452842"/>
    <n v="-1"/>
    <n v="8.0875779809385904"/>
    <n v="-1"/>
    <x v="2"/>
    <x v="8"/>
    <x v="0"/>
  </r>
  <r>
    <n v="5081"/>
    <n v="6765"/>
    <m/>
    <x v="2"/>
    <n v="3"/>
    <n v="79"/>
    <n v="-1"/>
    <n v="316"/>
    <n v="-1"/>
    <n v="19.7773619456975"/>
    <n v="-1"/>
    <n v="73.1115691614593"/>
    <n v="-1"/>
    <n v="42.5370668042085"/>
    <n v="-1"/>
    <n v="10.2197512169686"/>
    <n v="-1"/>
    <x v="2"/>
    <x v="9"/>
    <x v="0"/>
  </r>
  <r>
    <n v="5081"/>
    <n v="6767"/>
    <m/>
    <x v="2"/>
    <n v="3"/>
    <n v="128"/>
    <n v="-1"/>
    <n v="512"/>
    <n v="-1"/>
    <n v="45.713985287743597"/>
    <n v="-1"/>
    <n v="10.572651423292101"/>
    <n v="-1"/>
    <n v="6.1520729604359401"/>
    <n v="-1"/>
    <n v="6.2023611382894996"/>
    <n v="-1"/>
    <x v="2"/>
    <x v="10"/>
    <x v="0"/>
  </r>
  <r>
    <n v="5081"/>
    <n v="6768"/>
    <m/>
    <x v="2"/>
    <n v="3"/>
    <n v="288"/>
    <n v="-1"/>
    <n v="1152"/>
    <n v="-1"/>
    <n v="35.230471387506199"/>
    <n v="-1"/>
    <n v="39.882578054514902"/>
    <n v="-1"/>
    <n v="23.171966605207899"/>
    <n v="-1"/>
    <n v="3.04502281598067"/>
    <n v="-1"/>
    <x v="2"/>
    <x v="11"/>
    <x v="0"/>
  </r>
  <r>
    <n v="5081"/>
    <n v="6770"/>
    <m/>
    <x v="2"/>
    <n v="3"/>
    <n v="423"/>
    <n v="-1"/>
    <n v="1692"/>
    <n v="-1"/>
    <n v="51.433828729042098"/>
    <n v="-1"/>
    <n v="31.697922951122099"/>
    <n v="-1"/>
    <n v="18.346661078382301"/>
    <n v="-1"/>
    <n v="2.1222107021019401"/>
    <n v="-1"/>
    <x v="2"/>
    <x v="15"/>
    <x v="0"/>
  </r>
  <r>
    <n v="5081"/>
    <n v="6775"/>
    <m/>
    <x v="2"/>
    <n v="3"/>
    <n v="97"/>
    <n v="-1"/>
    <n v="388"/>
    <n v="-1"/>
    <n v="38.2967135635053"/>
    <n v="-1"/>
    <n v="10.236880448749501"/>
    <n v="-1"/>
    <n v="5.9300590085779898"/>
    <n v="-1"/>
    <n v="9.2391367608980008"/>
    <n v="-1"/>
    <x v="2"/>
    <x v="12"/>
    <x v="0"/>
  </r>
  <r>
    <n v="5081"/>
    <n v="6776"/>
    <m/>
    <x v="2"/>
    <n v="3"/>
    <n v="109"/>
    <n v="-1"/>
    <n v="436"/>
    <n v="-1"/>
    <n v="38.524801769744997"/>
    <n v="-1"/>
    <n v="10.742115092113901"/>
    <n v="-1"/>
    <n v="6.1983253595746897"/>
    <n v="-1"/>
    <n v="8.1188423217327408"/>
    <n v="-1"/>
    <x v="2"/>
    <x v="13"/>
    <x v="0"/>
  </r>
  <r>
    <n v="5081"/>
    <n v="6777"/>
    <m/>
    <x v="2"/>
    <n v="3"/>
    <n v="303"/>
    <n v="-1"/>
    <n v="1212"/>
    <n v="-1"/>
    <n v="38.054148602340398"/>
    <n v="-1"/>
    <n v="29.2266532992431"/>
    <n v="-1"/>
    <n v="16.974806390424099"/>
    <n v="-1"/>
    <n v="2.9408305645042798"/>
    <n v="-1"/>
    <x v="2"/>
    <x v="14"/>
    <x v="0"/>
  </r>
  <r>
    <n v="5081"/>
    <n v="2959"/>
    <m/>
    <x v="2"/>
    <n v="4"/>
    <n v="201"/>
    <n v="-1"/>
    <n v="804"/>
    <n v="-1"/>
    <n v="46.224410556161203"/>
    <n v="-1"/>
    <n v="16.6202705566063"/>
    <n v="-1"/>
    <n v="14.1029286232927"/>
    <n v="-1"/>
    <n v="4.4547834310594201"/>
    <n v="-1"/>
    <x v="3"/>
    <x v="0"/>
    <x v="0"/>
  </r>
  <r>
    <n v="5081"/>
    <n v="3659"/>
    <m/>
    <x v="2"/>
    <n v="4"/>
    <n v="468"/>
    <n v="-1"/>
    <n v="1872"/>
    <n v="-1"/>
    <n v="37.791180386021701"/>
    <n v="-1"/>
    <n v="39.8921627468495"/>
    <n v="-1"/>
    <n v="33.9744979855707"/>
    <n v="-1"/>
    <n v="1.92417432715725"/>
    <n v="-1"/>
    <x v="3"/>
    <x v="0"/>
    <x v="0"/>
  </r>
  <r>
    <n v="5081"/>
    <n v="3660"/>
    <m/>
    <x v="2"/>
    <n v="4"/>
    <n v="1467"/>
    <n v="-1"/>
    <n v="5868"/>
    <n v="-1"/>
    <n v="44.303361886653803"/>
    <n v="-1"/>
    <n v="89.5489897736866"/>
    <n v="-1"/>
    <n v="76.089661886021801"/>
    <n v="-1"/>
    <n v="0.61372350657609498"/>
    <n v="-1"/>
    <x v="3"/>
    <x v="0"/>
    <x v="0"/>
  </r>
  <r>
    <n v="5081"/>
    <n v="4524"/>
    <m/>
    <x v="2"/>
    <n v="4"/>
    <n v="383"/>
    <n v="-1"/>
    <n v="1532"/>
    <n v="-1"/>
    <n v="27.080235698137301"/>
    <n v="-1"/>
    <n v="81.370766326427798"/>
    <n v="-1"/>
    <n v="69.297768238604604"/>
    <n v="-1"/>
    <n v="2.3425392251347801"/>
    <n v="-1"/>
    <x v="3"/>
    <x v="0"/>
    <x v="0"/>
  </r>
  <r>
    <n v="5081"/>
    <n v="4949"/>
    <m/>
    <x v="2"/>
    <n v="4"/>
    <n v="404"/>
    <n v="-1"/>
    <n v="1616"/>
    <n v="-1"/>
    <n v="49.058693244092801"/>
    <n v="-1"/>
    <n v="31.158770184921998"/>
    <n v="-1"/>
    <n v="26.429224376232799"/>
    <n v="-1"/>
    <n v="2.2265936589720399"/>
    <n v="-1"/>
    <x v="3"/>
    <x v="0"/>
    <x v="0"/>
  </r>
  <r>
    <n v="5081"/>
    <n v="4950"/>
    <m/>
    <x v="2"/>
    <n v="4"/>
    <n v="1469"/>
    <n v="-1"/>
    <n v="5876"/>
    <n v="-1"/>
    <n v="38.257857196082"/>
    <n v="-1"/>
    <n v="101.646713062343"/>
    <n v="-1"/>
    <n v="86.336580432804496"/>
    <n v="-1"/>
    <n v="0.61290289248254104"/>
    <n v="-1"/>
    <x v="3"/>
    <x v="0"/>
    <x v="0"/>
  </r>
  <r>
    <n v="5081"/>
    <n v="4951"/>
    <m/>
    <x v="2"/>
    <n v="4"/>
    <n v="1458"/>
    <n v="-1"/>
    <n v="5832"/>
    <n v="-1"/>
    <n v="41.958065357154098"/>
    <n v="-1"/>
    <n v="93.698668458239695"/>
    <n v="-1"/>
    <n v="79.609949947861196"/>
    <n v="-1"/>
    <n v="0.617592366883432"/>
    <n v="-1"/>
    <x v="3"/>
    <x v="0"/>
    <x v="0"/>
  </r>
  <r>
    <n v="5081"/>
    <n v="4953"/>
    <m/>
    <x v="2"/>
    <n v="4"/>
    <n v="213"/>
    <n v="-1"/>
    <n v="852"/>
    <n v="-1"/>
    <n v="36.156427470668099"/>
    <n v="-1"/>
    <n v="19.294554567705099"/>
    <n v="-1"/>
    <n v="16.373576965453399"/>
    <n v="-1"/>
    <n v="4.1094401417197597"/>
    <n v="-1"/>
    <x v="3"/>
    <x v="0"/>
    <x v="0"/>
  </r>
  <r>
    <n v="5081"/>
    <n v="4954"/>
    <m/>
    <x v="2"/>
    <n v="4"/>
    <n v="110"/>
    <n v="-1"/>
    <n v="440"/>
    <n v="-1"/>
    <n v="38.229398107538501"/>
    <n v="-1"/>
    <n v="12.9045602903903"/>
    <n v="-1"/>
    <n v="12.131347751328899"/>
    <n v="-1"/>
    <n v="7.1822172839603802"/>
    <n v="-1"/>
    <x v="3"/>
    <x v="0"/>
    <x v="0"/>
  </r>
  <r>
    <n v="5081"/>
    <n v="6357"/>
    <m/>
    <x v="2"/>
    <n v="4"/>
    <n v="248"/>
    <n v="-1"/>
    <n v="992"/>
    <n v="-1"/>
    <n v="43.785704291129001"/>
    <n v="-1"/>
    <n v="20.8616304543255"/>
    <n v="-1"/>
    <n v="17.717356619695401"/>
    <n v="-1"/>
    <n v="3.63586108377593"/>
    <n v="-1"/>
    <x v="3"/>
    <x v="0"/>
    <x v="0"/>
  </r>
  <r>
    <n v="5081"/>
    <n v="6368"/>
    <m/>
    <x v="2"/>
    <n v="4"/>
    <n v="480"/>
    <n v="-1"/>
    <n v="1920"/>
    <n v="-1"/>
    <n v="31.752668788834999"/>
    <n v="-1"/>
    <n v="50.075224296296902"/>
    <n v="-1"/>
    <n v="42.656967741722902"/>
    <n v="-1"/>
    <n v="1.86188192599622"/>
    <n v="-1"/>
    <x v="3"/>
    <x v="0"/>
    <x v="0"/>
  </r>
  <r>
    <n v="5081"/>
    <n v="6639"/>
    <m/>
    <x v="2"/>
    <n v="4"/>
    <n v="58"/>
    <n v="-1"/>
    <n v="232"/>
    <n v="-1"/>
    <n v="39.8314707455662"/>
    <n v="-1"/>
    <n v="5.9025432022464397"/>
    <n v="-1"/>
    <n v="3.42297981954925"/>
    <n v="-1"/>
    <n v="14.657748426406"/>
    <n v="-1"/>
    <x v="3"/>
    <x v="1"/>
    <x v="0"/>
  </r>
  <r>
    <n v="5081"/>
    <n v="6640"/>
    <m/>
    <x v="2"/>
    <n v="4"/>
    <n v="731"/>
    <n v="-1"/>
    <n v="2924"/>
    <n v="-1"/>
    <n v="40.561879563514701"/>
    <n v="-1"/>
    <n v="63.639821435702203"/>
    <n v="-1"/>
    <n v="36.941183531580599"/>
    <n v="-1"/>
    <n v="1.23165354980228"/>
    <n v="-1"/>
    <x v="3"/>
    <x v="2"/>
    <x v="0"/>
  </r>
  <r>
    <n v="5081"/>
    <n v="6641"/>
    <m/>
    <x v="2"/>
    <n v="4"/>
    <n v="113"/>
    <n v="-1"/>
    <n v="452"/>
    <n v="-1"/>
    <n v="26.887501552129301"/>
    <n v="-1"/>
    <n v="40.483081203319898"/>
    <n v="-1"/>
    <n v="23.4298109324663"/>
    <n v="-1"/>
    <n v="7.8157932266564698"/>
    <n v="-1"/>
    <x v="3"/>
    <x v="3"/>
    <x v="0"/>
  </r>
  <r>
    <n v="5081"/>
    <n v="6642"/>
    <m/>
    <x v="2"/>
    <n v="4"/>
    <n v="479"/>
    <n v="-1"/>
    <n v="1916"/>
    <n v="-1"/>
    <n v="37.383255501001798"/>
    <n v="-1"/>
    <n v="42.651347426578198"/>
    <n v="-1"/>
    <n v="24.8102649558151"/>
    <n v="-1"/>
    <n v="1.88067776936007"/>
    <n v="-1"/>
    <x v="3"/>
    <x v="4"/>
    <x v="0"/>
  </r>
  <r>
    <n v="5081"/>
    <n v="6644"/>
    <m/>
    <x v="2"/>
    <n v="4"/>
    <n v="854"/>
    <n v="-1"/>
    <n v="3416"/>
    <n v="-1"/>
    <n v="31.504553642441699"/>
    <n v="-1"/>
    <n v="90.188236393601301"/>
    <n v="-1"/>
    <n v="52.2088933331082"/>
    <n v="-1"/>
    <n v="1.05295427468027"/>
    <n v="-1"/>
    <x v="3"/>
    <x v="19"/>
    <x v="0"/>
  </r>
  <r>
    <n v="5081"/>
    <n v="6645"/>
    <m/>
    <x v="2"/>
    <n v="4"/>
    <n v="617"/>
    <n v="-1"/>
    <n v="2468"/>
    <n v="-1"/>
    <n v="52.657497938199498"/>
    <n v="-1"/>
    <n v="43.362182561661299"/>
    <n v="-1"/>
    <n v="25.146147724207399"/>
    <n v="-1"/>
    <n v="1.46064745928207"/>
    <n v="-1"/>
    <x v="3"/>
    <x v="21"/>
    <x v="0"/>
  </r>
  <r>
    <n v="5081"/>
    <n v="6646"/>
    <m/>
    <x v="2"/>
    <n v="4"/>
    <n v="597"/>
    <n v="-1"/>
    <n v="2388"/>
    <n v="-1"/>
    <n v="44.604040347955902"/>
    <n v="-1"/>
    <n v="50.481282051925497"/>
    <n v="-1"/>
    <n v="29.1700059184469"/>
    <n v="-1"/>
    <n v="1.50572959243199"/>
    <n v="-1"/>
    <x v="3"/>
    <x v="18"/>
    <x v="0"/>
  </r>
  <r>
    <n v="5081"/>
    <n v="6647"/>
    <m/>
    <x v="2"/>
    <n v="4"/>
    <n v="259"/>
    <n v="-1"/>
    <n v="1036"/>
    <n v="-1"/>
    <n v="54.851347217663097"/>
    <n v="-1"/>
    <n v="18.818125739455098"/>
    <n v="-1"/>
    <n v="10.909051895986"/>
    <n v="-1"/>
    <n v="3.4701443837294801"/>
    <n v="-1"/>
    <x v="3"/>
    <x v="17"/>
    <x v="0"/>
  </r>
  <r>
    <n v="5081"/>
    <n v="6760"/>
    <m/>
    <x v="2"/>
    <n v="4"/>
    <n v="457"/>
    <n v="-1"/>
    <n v="1828"/>
    <n v="-1"/>
    <n v="14.2698626520173"/>
    <n v="-1"/>
    <n v="117.00901283539299"/>
    <n v="-1"/>
    <n v="67.6838049619369"/>
    <n v="-1"/>
    <n v="1.96646151407411"/>
    <n v="-1"/>
    <x v="3"/>
    <x v="16"/>
    <x v="0"/>
  </r>
  <r>
    <n v="5081"/>
    <n v="6761"/>
    <m/>
    <x v="2"/>
    <n v="4"/>
    <n v="1467"/>
    <n v="-1"/>
    <n v="5868"/>
    <n v="-1"/>
    <n v="44.758849438458199"/>
    <n v="-1"/>
    <n v="101.60165685533001"/>
    <n v="-1"/>
    <n v="58.8985426915659"/>
    <n v="-1"/>
    <n v="0.61471294612743599"/>
    <n v="-1"/>
    <x v="3"/>
    <x v="20"/>
    <x v="0"/>
  </r>
  <r>
    <n v="5081"/>
    <n v="6762"/>
    <m/>
    <x v="2"/>
    <n v="4"/>
    <n v="58"/>
    <n v="-1"/>
    <n v="232"/>
    <n v="-1"/>
    <n v="39.8314707455662"/>
    <n v="-1"/>
    <n v="5.9025432022464397"/>
    <n v="-1"/>
    <n v="3.42297981954925"/>
    <n v="-1"/>
    <n v="14.657748426406"/>
    <n v="-1"/>
    <x v="3"/>
    <x v="6"/>
    <x v="0"/>
  </r>
  <r>
    <n v="5081"/>
    <n v="6763"/>
    <m/>
    <x v="2"/>
    <n v="4"/>
    <n v="474"/>
    <n v="-1"/>
    <n v="1896"/>
    <n v="-1"/>
    <n v="37.076073358819599"/>
    <n v="-1"/>
    <n v="43.621541428701001"/>
    <n v="-1"/>
    <n v="25.372323992772898"/>
    <n v="-1"/>
    <n v="1.89381702739927"/>
    <n v="-1"/>
    <x v="3"/>
    <x v="7"/>
    <x v="0"/>
  </r>
  <r>
    <n v="5081"/>
    <n v="6764"/>
    <m/>
    <x v="2"/>
    <n v="4"/>
    <n v="120"/>
    <n v="-1"/>
    <n v="480"/>
    <n v="-1"/>
    <n v="39.211535201215"/>
    <n v="-1"/>
    <n v="11.752869429103701"/>
    <n v="-1"/>
    <n v="6.8124692210549096"/>
    <n v="-1"/>
    <n v="7.29391534668994"/>
    <n v="-1"/>
    <x v="3"/>
    <x v="8"/>
    <x v="0"/>
  </r>
  <r>
    <n v="5081"/>
    <n v="6765"/>
    <m/>
    <x v="2"/>
    <n v="4"/>
    <n v="76"/>
    <n v="-1"/>
    <n v="304"/>
    <n v="-1"/>
    <n v="23.041702831188399"/>
    <n v="-1"/>
    <n v="75.448621716787201"/>
    <n v="-1"/>
    <n v="43.585186198665497"/>
    <n v="-1"/>
    <n v="11.782397972635801"/>
    <n v="-1"/>
    <x v="3"/>
    <x v="9"/>
    <x v="0"/>
  </r>
  <r>
    <n v="5081"/>
    <n v="6767"/>
    <m/>
    <x v="2"/>
    <n v="4"/>
    <n v="110"/>
    <n v="-1"/>
    <n v="440"/>
    <n v="-1"/>
    <n v="45.062734186924203"/>
    <n v="-1"/>
    <n v="9.1505080285491491"/>
    <n v="-1"/>
    <n v="5.2943414017677304"/>
    <n v="-1"/>
    <n v="7.15280250770068"/>
    <n v="-1"/>
    <x v="3"/>
    <x v="10"/>
    <x v="0"/>
  </r>
  <r>
    <n v="5081"/>
    <n v="6768"/>
    <m/>
    <x v="2"/>
    <n v="4"/>
    <n v="216"/>
    <n v="-1"/>
    <n v="864"/>
    <n v="-1"/>
    <n v="35.148824234122003"/>
    <n v="-1"/>
    <n v="26.048367693638401"/>
    <n v="-1"/>
    <n v="15.0661693850942"/>
    <n v="-1"/>
    <n v="4.0642719372349303"/>
    <n v="-1"/>
    <x v="3"/>
    <x v="11"/>
    <x v="0"/>
  </r>
  <r>
    <n v="5081"/>
    <n v="6770"/>
    <m/>
    <x v="2"/>
    <n v="4"/>
    <n v="428"/>
    <n v="-1"/>
    <n v="1712"/>
    <n v="-1"/>
    <n v="51.565100516673198"/>
    <n v="-1"/>
    <n v="32.078617863633497"/>
    <n v="-1"/>
    <n v="18.5563810755378"/>
    <n v="-1"/>
    <n v="2.0922448761395298"/>
    <n v="-1"/>
    <x v="3"/>
    <x v="15"/>
    <x v="0"/>
  </r>
  <r>
    <n v="5081"/>
    <n v="6775"/>
    <m/>
    <x v="2"/>
    <n v="4"/>
    <n v="88"/>
    <n v="-1"/>
    <n v="352"/>
    <n v="-1"/>
    <n v="39.717717238995803"/>
    <n v="-1"/>
    <n v="8.9899940565426295"/>
    <n v="-1"/>
    <n v="5.2373276420528896"/>
    <n v="-1"/>
    <n v="10.1194895129328"/>
    <n v="-1"/>
    <x v="3"/>
    <x v="12"/>
    <x v="0"/>
  </r>
  <r>
    <n v="5081"/>
    <n v="6776"/>
    <m/>
    <x v="2"/>
    <n v="4"/>
    <n v="121"/>
    <n v="-1"/>
    <n v="484"/>
    <n v="-1"/>
    <n v="39.355858631363802"/>
    <n v="-1"/>
    <n v="11.656030390509301"/>
    <n v="-1"/>
    <n v="6.7541971921113904"/>
    <n v="-1"/>
    <n v="7.2412322235822799"/>
    <n v="-1"/>
    <x v="3"/>
    <x v="13"/>
    <x v="0"/>
  </r>
  <r>
    <n v="5081"/>
    <n v="6777"/>
    <m/>
    <x v="2"/>
    <n v="4"/>
    <n v="213"/>
    <n v="-1"/>
    <n v="852"/>
    <n v="-1"/>
    <n v="36.880064568058202"/>
    <n v="-1"/>
    <n v="20.459240865801799"/>
    <n v="-1"/>
    <n v="11.827631940702799"/>
    <n v="-1"/>
    <n v="4.1717949131722101"/>
    <n v="-1"/>
    <x v="3"/>
    <x v="14"/>
    <x v="0"/>
  </r>
  <r>
    <n v="5081"/>
    <n v="2959"/>
    <m/>
    <x v="2"/>
    <n v="5"/>
    <n v="263"/>
    <n v="-1"/>
    <n v="1052"/>
    <n v="-1"/>
    <n v="46.867455328475202"/>
    <n v="-1"/>
    <n v="21.1319690239572"/>
    <n v="-1"/>
    <n v="17.960458695224901"/>
    <n v="-1"/>
    <n v="3.4255228275987699"/>
    <n v="-1"/>
    <x v="4"/>
    <x v="0"/>
    <x v="0"/>
  </r>
  <r>
    <n v="5081"/>
    <n v="3659"/>
    <m/>
    <x v="2"/>
    <n v="5"/>
    <n v="570"/>
    <n v="-1"/>
    <n v="2280"/>
    <n v="-1"/>
    <n v="37.4726935121477"/>
    <n v="-1"/>
    <n v="47.659704629318497"/>
    <n v="-1"/>
    <n v="40.497175281718"/>
    <n v="-1"/>
    <n v="1.5791127887627301"/>
    <n v="-1"/>
    <x v="4"/>
    <x v="0"/>
    <x v="0"/>
  </r>
  <r>
    <n v="5081"/>
    <n v="3660"/>
    <m/>
    <x v="2"/>
    <n v="5"/>
    <n v="1507"/>
    <n v="-1"/>
    <n v="6028"/>
    <n v="-1"/>
    <n v="43.360476582096801"/>
    <n v="-1"/>
    <n v="91.245701212825693"/>
    <n v="-1"/>
    <n v="77.462078017946993"/>
    <n v="-1"/>
    <n v="0.59728226677764096"/>
    <n v="-1"/>
    <x v="4"/>
    <x v="0"/>
    <x v="0"/>
  </r>
  <r>
    <n v="5081"/>
    <n v="4524"/>
    <m/>
    <x v="2"/>
    <n v="5"/>
    <n v="445"/>
    <n v="-1"/>
    <n v="1780"/>
    <n v="-1"/>
    <n v="28.2260582757234"/>
    <n v="-1"/>
    <n v="85.536818394489501"/>
    <n v="-1"/>
    <n v="72.760097516754399"/>
    <n v="-1"/>
    <n v="1.98494716021215"/>
    <n v="-1"/>
    <x v="4"/>
    <x v="0"/>
    <x v="0"/>
  </r>
  <r>
    <n v="5081"/>
    <n v="4949"/>
    <m/>
    <x v="2"/>
    <n v="5"/>
    <n v="528"/>
    <n v="-1"/>
    <n v="2112"/>
    <n v="-1"/>
    <n v="46.052997260688798"/>
    <n v="-1"/>
    <n v="42.018613676431698"/>
    <n v="-1"/>
    <n v="35.581699224205003"/>
    <n v="-1"/>
    <n v="1.7042527075813001"/>
    <n v="-1"/>
    <x v="4"/>
    <x v="0"/>
    <x v="0"/>
  </r>
  <r>
    <n v="5081"/>
    <n v="4950"/>
    <m/>
    <x v="2"/>
    <n v="5"/>
    <n v="1501"/>
    <n v="-1"/>
    <n v="6004"/>
    <n v="-1"/>
    <n v="38.761751315425101"/>
    <n v="-1"/>
    <n v="99.327550151304905"/>
    <n v="-1"/>
    <n v="84.362240520862898"/>
    <n v="-1"/>
    <n v="0.59982618657096798"/>
    <n v="-1"/>
    <x v="4"/>
    <x v="0"/>
    <x v="0"/>
  </r>
  <r>
    <n v="5081"/>
    <n v="4951"/>
    <m/>
    <x v="2"/>
    <n v="5"/>
    <n v="1520"/>
    <n v="-1"/>
    <n v="6080"/>
    <n v="-1"/>
    <n v="40.1474259364836"/>
    <n v="-1"/>
    <n v="98.750370196034197"/>
    <n v="-1"/>
    <n v="83.839071177740195"/>
    <n v="-1"/>
    <n v="0.59213747690102103"/>
    <n v="-1"/>
    <x v="4"/>
    <x v="0"/>
    <x v="0"/>
  </r>
  <r>
    <n v="5081"/>
    <n v="4953"/>
    <m/>
    <x v="2"/>
    <n v="5"/>
    <n v="283"/>
    <n v="-1"/>
    <n v="1132"/>
    <n v="-1"/>
    <n v="35.966934843762203"/>
    <n v="-1"/>
    <n v="26.470295772560199"/>
    <n v="-1"/>
    <n v="22.487168359191401"/>
    <n v="-1"/>
    <n v="3.18562277209119"/>
    <n v="-1"/>
    <x v="4"/>
    <x v="0"/>
    <x v="0"/>
  </r>
  <r>
    <n v="5081"/>
    <n v="4954"/>
    <m/>
    <x v="2"/>
    <n v="5"/>
    <n v="106"/>
    <n v="-1"/>
    <n v="424"/>
    <n v="-1"/>
    <n v="39.758139142778603"/>
    <n v="-1"/>
    <n v="11.3791159741725"/>
    <n v="-1"/>
    <n v="10.693846833246001"/>
    <n v="-1"/>
    <n v="7.3552558759959803"/>
    <n v="-1"/>
    <x v="4"/>
    <x v="0"/>
    <x v="0"/>
  </r>
  <r>
    <n v="5081"/>
    <n v="6357"/>
    <m/>
    <x v="2"/>
    <n v="5"/>
    <n v="193"/>
    <n v="-1"/>
    <n v="772"/>
    <n v="-1"/>
    <n v="44.370011386510399"/>
    <n v="-1"/>
    <n v="16.365849006223598"/>
    <n v="-1"/>
    <n v="13.871387327898899"/>
    <n v="-1"/>
    <n v="4.5512179385499199"/>
    <n v="-1"/>
    <x v="4"/>
    <x v="0"/>
    <x v="0"/>
  </r>
  <r>
    <n v="5081"/>
    <n v="6368"/>
    <m/>
    <x v="2"/>
    <n v="5"/>
    <n v="563"/>
    <n v="-1"/>
    <n v="2252"/>
    <n v="-1"/>
    <n v="30.702340956469801"/>
    <n v="-1"/>
    <n v="60.340602045582699"/>
    <n v="-1"/>
    <n v="51.252610184244901"/>
    <n v="-1"/>
    <n v="1.5801207447399499"/>
    <n v="-1"/>
    <x v="4"/>
    <x v="0"/>
    <x v="0"/>
  </r>
  <r>
    <n v="5081"/>
    <n v="6639"/>
    <m/>
    <x v="2"/>
    <n v="5"/>
    <n v="118"/>
    <n v="-1"/>
    <n v="472"/>
    <n v="-1"/>
    <n v="38.846029544462397"/>
    <n v="-1"/>
    <n v="12.269645671387"/>
    <n v="-1"/>
    <n v="7.0804447428863799"/>
    <n v="-1"/>
    <n v="7.5721847228313903"/>
    <n v="-1"/>
    <x v="4"/>
    <x v="1"/>
    <x v="0"/>
  </r>
  <r>
    <n v="5081"/>
    <n v="6640"/>
    <m/>
    <x v="2"/>
    <n v="5"/>
    <n v="712"/>
    <n v="-1"/>
    <n v="2848"/>
    <n v="-1"/>
    <n v="22.8857399212507"/>
    <n v="-1"/>
    <n v="115.426386406685"/>
    <n v="-1"/>
    <n v="66.817263131185101"/>
    <n v="-1"/>
    <n v="1.2643350948221801"/>
    <n v="-1"/>
    <x v="4"/>
    <x v="2"/>
    <x v="0"/>
  </r>
  <r>
    <n v="5081"/>
    <n v="6641"/>
    <m/>
    <x v="2"/>
    <n v="5"/>
    <n v="106"/>
    <n v="-1"/>
    <n v="424"/>
    <n v="-1"/>
    <n v="31.1394886850773"/>
    <n v="-1"/>
    <n v="35.6430784801112"/>
    <n v="-1"/>
    <n v="20.611698925261202"/>
    <n v="-1"/>
    <n v="7.3769009364838301"/>
    <n v="-1"/>
    <x v="4"/>
    <x v="3"/>
    <x v="0"/>
  </r>
  <r>
    <n v="5081"/>
    <n v="6642"/>
    <m/>
    <x v="2"/>
    <n v="5"/>
    <n v="566"/>
    <n v="-1"/>
    <n v="2264"/>
    <n v="-1"/>
    <n v="37.033019677425003"/>
    <n v="-1"/>
    <n v="51.361083262843998"/>
    <n v="-1"/>
    <n v="29.774606134767598"/>
    <n v="-1"/>
    <n v="1.5923005653108999"/>
    <n v="-1"/>
    <x v="4"/>
    <x v="4"/>
    <x v="0"/>
  </r>
  <r>
    <n v="5081"/>
    <n v="6644"/>
    <m/>
    <x v="2"/>
    <n v="5"/>
    <n v="881"/>
    <n v="-1"/>
    <n v="3524"/>
    <n v="-1"/>
    <n v="31.544786666202398"/>
    <n v="-1"/>
    <n v="86.258148436192201"/>
    <n v="-1"/>
    <n v="49.996849310745802"/>
    <n v="-1"/>
    <n v="1.0219361552472901"/>
    <n v="-1"/>
    <x v="4"/>
    <x v="19"/>
    <x v="0"/>
  </r>
  <r>
    <n v="5081"/>
    <n v="6645"/>
    <m/>
    <x v="2"/>
    <n v="5"/>
    <n v="625"/>
    <n v="-1"/>
    <n v="2500"/>
    <n v="-1"/>
    <n v="52.627826358364601"/>
    <n v="-1"/>
    <n v="43.408398475211797"/>
    <n v="-1"/>
    <n v="25.165603335511499"/>
    <n v="-1"/>
    <n v="1.4395289036483101"/>
    <n v="-1"/>
    <x v="4"/>
    <x v="21"/>
    <x v="0"/>
  </r>
  <r>
    <n v="5081"/>
    <n v="6646"/>
    <m/>
    <x v="2"/>
    <n v="5"/>
    <n v="618"/>
    <n v="-1"/>
    <n v="2472"/>
    <n v="-1"/>
    <n v="44.358324325426999"/>
    <n v="-1"/>
    <n v="51.547003704252099"/>
    <n v="-1"/>
    <n v="29.864959430504602"/>
    <n v="-1"/>
    <n v="1.4567103531017001"/>
    <n v="-1"/>
    <x v="4"/>
    <x v="18"/>
    <x v="0"/>
  </r>
  <r>
    <n v="5081"/>
    <n v="6647"/>
    <m/>
    <x v="2"/>
    <n v="5"/>
    <n v="267"/>
    <n v="-1"/>
    <n v="1068"/>
    <n v="-1"/>
    <n v="54.226344204759599"/>
    <n v="-1"/>
    <n v="19.6979555616876"/>
    <n v="-1"/>
    <n v="11.454240612268601"/>
    <n v="-1"/>
    <n v="3.3573062855556599"/>
    <n v="-1"/>
    <x v="4"/>
    <x v="17"/>
    <x v="0"/>
  </r>
  <r>
    <n v="5081"/>
    <n v="6760"/>
    <m/>
    <x v="2"/>
    <n v="5"/>
    <n v="432"/>
    <n v="-1"/>
    <n v="1728"/>
    <n v="-1"/>
    <n v="13.5075474176885"/>
    <n v="-1"/>
    <n v="117.96856406784801"/>
    <n v="-1"/>
    <n v="68.254411726439599"/>
    <n v="-1"/>
    <n v="2.08490963197776"/>
    <n v="-1"/>
    <x v="4"/>
    <x v="16"/>
    <x v="0"/>
  </r>
  <r>
    <n v="5081"/>
    <n v="6761"/>
    <m/>
    <x v="2"/>
    <n v="5"/>
    <n v="1511"/>
    <n v="-1"/>
    <n v="6044"/>
    <n v="-1"/>
    <n v="43.773539579333701"/>
    <n v="-1"/>
    <n v="106.47182773250699"/>
    <n v="-1"/>
    <n v="61.640856021823303"/>
    <n v="-1"/>
    <n v="0.59733802406169401"/>
    <n v="-1"/>
    <x v="4"/>
    <x v="20"/>
    <x v="0"/>
  </r>
  <r>
    <n v="5081"/>
    <n v="6762"/>
    <m/>
    <x v="2"/>
    <n v="5"/>
    <n v="118"/>
    <n v="-1"/>
    <n v="472"/>
    <n v="-1"/>
    <n v="38.846029544462397"/>
    <n v="-1"/>
    <n v="12.269645671387"/>
    <n v="-1"/>
    <n v="7.0804447428863799"/>
    <n v="-1"/>
    <n v="7.5721847228313903"/>
    <n v="-1"/>
    <x v="4"/>
    <x v="6"/>
    <x v="0"/>
  </r>
  <r>
    <n v="5081"/>
    <n v="6763"/>
    <m/>
    <x v="2"/>
    <n v="5"/>
    <n v="563"/>
    <n v="-1"/>
    <n v="2252"/>
    <n v="-1"/>
    <n v="37.023535071331203"/>
    <n v="-1"/>
    <n v="53.603331772672099"/>
    <n v="-1"/>
    <n v="31.083907754239299"/>
    <n v="-1"/>
    <n v="1.5626383662407"/>
    <n v="-1"/>
    <x v="4"/>
    <x v="7"/>
    <x v="0"/>
  </r>
  <r>
    <n v="5081"/>
    <n v="6764"/>
    <m/>
    <x v="2"/>
    <n v="5"/>
    <n v="86"/>
    <n v="-1"/>
    <n v="344"/>
    <n v="-1"/>
    <n v="38.458445568513497"/>
    <n v="-1"/>
    <n v="8.2591011258698703"/>
    <n v="-1"/>
    <n v="4.7516440279174699"/>
    <n v="-1"/>
    <n v="10.197837188943501"/>
    <n v="-1"/>
    <x v="4"/>
    <x v="8"/>
    <x v="0"/>
  </r>
  <r>
    <n v="5081"/>
    <n v="6765"/>
    <m/>
    <x v="2"/>
    <n v="5"/>
    <n v="53"/>
    <n v="-1"/>
    <n v="212"/>
    <n v="-1"/>
    <n v="24.916283130634699"/>
    <n v="-1"/>
    <n v="48.095210745191601"/>
    <n v="-1"/>
    <n v="27.788304009140099"/>
    <n v="-1"/>
    <n v="15.9869065063791"/>
    <n v="-1"/>
    <x v="4"/>
    <x v="9"/>
    <x v="0"/>
  </r>
  <r>
    <n v="5081"/>
    <n v="6767"/>
    <m/>
    <x v="2"/>
    <n v="5"/>
    <n v="112"/>
    <n v="-1"/>
    <n v="448"/>
    <n v="-1"/>
    <n v="45.903861587444297"/>
    <n v="-1"/>
    <n v="9.4060213112255404"/>
    <n v="-1"/>
    <n v="5.4268197572257302"/>
    <n v="-1"/>
    <n v="7.8887909368512803"/>
    <n v="-1"/>
    <x v="4"/>
    <x v="10"/>
    <x v="0"/>
  </r>
  <r>
    <n v="5081"/>
    <n v="6768"/>
    <m/>
    <x v="2"/>
    <n v="5"/>
    <n v="280"/>
    <n v="-1"/>
    <n v="1120"/>
    <n v="-1"/>
    <n v="34.443513149397297"/>
    <n v="-1"/>
    <n v="35.631016513720098"/>
    <n v="-1"/>
    <n v="20.655426273477499"/>
    <n v="-1"/>
    <n v="3.2082397351153098"/>
    <n v="-1"/>
    <x v="4"/>
    <x v="11"/>
    <x v="0"/>
  </r>
  <r>
    <n v="5081"/>
    <n v="6770"/>
    <m/>
    <x v="2"/>
    <n v="5"/>
    <n v="542"/>
    <n v="-1"/>
    <n v="2168"/>
    <n v="-1"/>
    <n v="47.9433360853631"/>
    <n v="-1"/>
    <n v="45.615774034432199"/>
    <n v="-1"/>
    <n v="26.286435592848399"/>
    <n v="-1"/>
    <n v="1.6450765034225201"/>
    <n v="-1"/>
    <x v="4"/>
    <x v="15"/>
    <x v="0"/>
  </r>
  <r>
    <n v="5081"/>
    <n v="6775"/>
    <m/>
    <x v="2"/>
    <n v="5"/>
    <n v="74"/>
    <n v="-1"/>
    <n v="296"/>
    <n v="-1"/>
    <n v="38.713722097557998"/>
    <n v="-1"/>
    <n v="7.7463325625795303"/>
    <n v="-1"/>
    <n v="4.4853605813738202"/>
    <n v="-1"/>
    <n v="11.383208969056099"/>
    <n v="-1"/>
    <x v="4"/>
    <x v="12"/>
    <x v="0"/>
  </r>
  <r>
    <n v="5081"/>
    <n v="6776"/>
    <m/>
    <x v="2"/>
    <n v="5"/>
    <n v="86"/>
    <n v="-1"/>
    <n v="344"/>
    <n v="-1"/>
    <n v="38.495353317071697"/>
    <n v="-1"/>
    <n v="8.1522201468340594"/>
    <n v="-1"/>
    <n v="4.6901530305324499"/>
    <n v="-1"/>
    <n v="10.1982553380148"/>
    <n v="-1"/>
    <x v="4"/>
    <x v="13"/>
    <x v="0"/>
  </r>
  <r>
    <n v="5081"/>
    <n v="6777"/>
    <m/>
    <x v="2"/>
    <n v="5"/>
    <n v="269"/>
    <n v="-1"/>
    <n v="1076"/>
    <n v="-1"/>
    <n v="37.093688013658003"/>
    <n v="-1"/>
    <n v="25.365136852904499"/>
    <n v="-1"/>
    <n v="14.6859484411265"/>
    <n v="-1"/>
    <n v="3.2853693662636498"/>
    <n v="-1"/>
    <x v="4"/>
    <x v="14"/>
    <x v="0"/>
  </r>
  <r>
    <n v="5081"/>
    <n v="2959"/>
    <m/>
    <x v="2"/>
    <n v="6"/>
    <n v="259"/>
    <n v="-1"/>
    <n v="1036"/>
    <n v="-1"/>
    <n v="46.445182600853101"/>
    <n v="-1"/>
    <n v="21.112095633745898"/>
    <n v="-1"/>
    <n v="17.932687083039699"/>
    <n v="-1"/>
    <n v="3.4788076635979901"/>
    <n v="-1"/>
    <x v="5"/>
    <x v="0"/>
    <x v="0"/>
  </r>
  <r>
    <n v="5081"/>
    <n v="3659"/>
    <m/>
    <x v="2"/>
    <n v="6"/>
    <n v="589"/>
    <n v="-1"/>
    <n v="2356"/>
    <n v="-1"/>
    <n v="37.914131089762598"/>
    <n v="-1"/>
    <n v="48.103253706878597"/>
    <n v="-1"/>
    <n v="40.907938493183401"/>
    <n v="-1"/>
    <n v="1.5237199570554001"/>
    <n v="-1"/>
    <x v="5"/>
    <x v="0"/>
    <x v="0"/>
  </r>
  <r>
    <n v="5081"/>
    <n v="3660"/>
    <m/>
    <x v="2"/>
    <n v="6"/>
    <n v="1534"/>
    <n v="-1"/>
    <n v="6136"/>
    <n v="-1"/>
    <n v="35.193930451989502"/>
    <n v="-1"/>
    <n v="111.681256067296"/>
    <n v="-1"/>
    <n v="94.720570199013807"/>
    <n v="-1"/>
    <n v="0.58623358545736504"/>
    <n v="-1"/>
    <x v="5"/>
    <x v="0"/>
    <x v="0"/>
  </r>
  <r>
    <n v="5081"/>
    <n v="4524"/>
    <m/>
    <x v="2"/>
    <n v="6"/>
    <n v="477"/>
    <n v="-1"/>
    <n v="1908"/>
    <n v="-1"/>
    <n v="26.335783020880498"/>
    <n v="-1"/>
    <n v="90.663695536697304"/>
    <n v="-1"/>
    <n v="77.059037649256496"/>
    <n v="-1"/>
    <n v="1.8438548783414199"/>
    <n v="-1"/>
    <x v="5"/>
    <x v="0"/>
    <x v="0"/>
  </r>
  <r>
    <n v="5081"/>
    <n v="4949"/>
    <m/>
    <x v="2"/>
    <n v="6"/>
    <n v="408"/>
    <n v="-1"/>
    <n v="1632"/>
    <n v="-1"/>
    <n v="17.355579835240299"/>
    <n v="-1"/>
    <n v="93.234993139123503"/>
    <n v="-1"/>
    <n v="79.420074208932107"/>
    <n v="-1"/>
    <n v="2.2077342251324001"/>
    <n v="-1"/>
    <x v="5"/>
    <x v="0"/>
    <x v="0"/>
  </r>
  <r>
    <n v="5081"/>
    <n v="4950"/>
    <m/>
    <x v="2"/>
    <n v="6"/>
    <n v="1524"/>
    <n v="-1"/>
    <n v="6096"/>
    <n v="-1"/>
    <n v="33.238598388484903"/>
    <n v="-1"/>
    <n v="112.23252056022299"/>
    <n v="-1"/>
    <n v="95.187284923747697"/>
    <n v="-1"/>
    <n v="0.59050416231942604"/>
    <n v="-1"/>
    <x v="5"/>
    <x v="0"/>
    <x v="0"/>
  </r>
  <r>
    <n v="5081"/>
    <n v="4951"/>
    <m/>
    <x v="2"/>
    <n v="6"/>
    <n v="1553"/>
    <n v="-1"/>
    <n v="6212"/>
    <n v="-1"/>
    <n v="35.3271519644139"/>
    <n v="-1"/>
    <n v="107.965603621493"/>
    <n v="-1"/>
    <n v="91.554517478437504"/>
    <n v="-1"/>
    <n v="0.57972939954071401"/>
    <n v="-1"/>
    <x v="5"/>
    <x v="0"/>
    <x v="0"/>
  </r>
  <r>
    <n v="5081"/>
    <n v="4953"/>
    <m/>
    <x v="2"/>
    <n v="6"/>
    <n v="259"/>
    <n v="-1"/>
    <n v="1036"/>
    <n v="-1"/>
    <n v="35.003683384521601"/>
    <n v="-1"/>
    <n v="22.992301751384399"/>
    <n v="-1"/>
    <n v="19.5034879268357"/>
    <n v="-1"/>
    <n v="3.1651605730593801"/>
    <n v="-1"/>
    <x v="5"/>
    <x v="0"/>
    <x v="0"/>
  </r>
  <r>
    <n v="5081"/>
    <n v="4954"/>
    <m/>
    <x v="2"/>
    <n v="6"/>
    <n v="99"/>
    <n v="-1"/>
    <n v="396"/>
    <n v="-1"/>
    <n v="43.5562638111791"/>
    <n v="-1"/>
    <n v="10.085934686510701"/>
    <n v="-1"/>
    <n v="9.4813904119495795"/>
    <n v="-1"/>
    <n v="8.9910769094439704"/>
    <n v="-1"/>
    <x v="5"/>
    <x v="0"/>
    <x v="0"/>
  </r>
  <r>
    <n v="5081"/>
    <n v="6357"/>
    <m/>
    <x v="2"/>
    <n v="6"/>
    <n v="163"/>
    <n v="-1"/>
    <n v="652"/>
    <n v="-1"/>
    <n v="44.339977721811699"/>
    <n v="-1"/>
    <n v="13.563829183108099"/>
    <n v="-1"/>
    <n v="11.4962594111395"/>
    <n v="-1"/>
    <n v="5.1175974046565802"/>
    <n v="-1"/>
    <x v="5"/>
    <x v="0"/>
    <x v="0"/>
  </r>
  <r>
    <n v="5081"/>
    <n v="6368"/>
    <m/>
    <x v="2"/>
    <n v="6"/>
    <n v="566"/>
    <n v="-1"/>
    <n v="2264"/>
    <n v="-1"/>
    <n v="31.0974866169426"/>
    <n v="-1"/>
    <n v="58.903477641868697"/>
    <n v="-1"/>
    <n v="50.070080876026402"/>
    <n v="-1"/>
    <n v="1.5851269553310801"/>
    <n v="-1"/>
    <x v="5"/>
    <x v="0"/>
    <x v="0"/>
  </r>
  <r>
    <n v="5081"/>
    <n v="6639"/>
    <m/>
    <x v="2"/>
    <n v="6"/>
    <n v="128"/>
    <n v="-1"/>
    <n v="512"/>
    <n v="-1"/>
    <n v="39.426487917924398"/>
    <n v="-1"/>
    <n v="13.0854427486055"/>
    <n v="-1"/>
    <n v="7.5132214856313499"/>
    <n v="-1"/>
    <n v="7.0558600434802097"/>
    <n v="-1"/>
    <x v="5"/>
    <x v="1"/>
    <x v="0"/>
  </r>
  <r>
    <n v="5081"/>
    <n v="6640"/>
    <m/>
    <x v="2"/>
    <n v="6"/>
    <n v="700"/>
    <n v="-1"/>
    <n v="2800"/>
    <n v="-1"/>
    <n v="14.515557113818399"/>
    <n v="-1"/>
    <n v="148.762070667393"/>
    <n v="-1"/>
    <n v="86.145467296794607"/>
    <n v="-1"/>
    <n v="1.2853611402848799"/>
    <n v="-1"/>
    <x v="5"/>
    <x v="2"/>
    <x v="0"/>
  </r>
  <r>
    <n v="5081"/>
    <n v="6641"/>
    <m/>
    <x v="2"/>
    <n v="6"/>
    <n v="92"/>
    <n v="-1"/>
    <n v="368"/>
    <n v="-1"/>
    <n v="33.4125072160911"/>
    <n v="-1"/>
    <n v="36.501542534374401"/>
    <n v="-1"/>
    <n v="21.127832546751101"/>
    <n v="-1"/>
    <n v="8.6237291811100203"/>
    <n v="-1"/>
    <x v="5"/>
    <x v="3"/>
    <x v="0"/>
  </r>
  <r>
    <n v="5081"/>
    <n v="6642"/>
    <m/>
    <x v="2"/>
    <n v="6"/>
    <n v="585"/>
    <n v="-1"/>
    <n v="2340"/>
    <n v="-1"/>
    <n v="37.214474993422797"/>
    <n v="-1"/>
    <n v="51.501749808637697"/>
    <n v="-1"/>
    <n v="29.8872466098735"/>
    <n v="-1"/>
    <n v="1.54091578244071"/>
    <n v="-1"/>
    <x v="5"/>
    <x v="4"/>
    <x v="0"/>
  </r>
  <r>
    <n v="5081"/>
    <n v="6644"/>
    <m/>
    <x v="2"/>
    <n v="6"/>
    <n v="910"/>
    <n v="-1"/>
    <n v="3640"/>
    <n v="-1"/>
    <n v="31.5198920723243"/>
    <n v="-1"/>
    <n v="100.48976375884899"/>
    <n v="-1"/>
    <n v="58.201847023047101"/>
    <n v="-1"/>
    <n v="0.98888856805030201"/>
    <n v="-1"/>
    <x v="5"/>
    <x v="19"/>
    <x v="0"/>
  </r>
  <r>
    <n v="5081"/>
    <n v="6645"/>
    <m/>
    <x v="2"/>
    <n v="6"/>
    <n v="592"/>
    <n v="-1"/>
    <n v="2368"/>
    <n v="-1"/>
    <n v="52.766512018668699"/>
    <n v="-1"/>
    <n v="42.022782950264101"/>
    <n v="-1"/>
    <n v="24.1731850827404"/>
    <n v="-1"/>
    <n v="1.5092326178141999"/>
    <n v="-1"/>
    <x v="5"/>
    <x v="21"/>
    <x v="0"/>
  </r>
  <r>
    <n v="5081"/>
    <n v="6646"/>
    <m/>
    <x v="2"/>
    <n v="6"/>
    <n v="626"/>
    <n v="-1"/>
    <n v="2504"/>
    <n v="-1"/>
    <n v="44.750453153600702"/>
    <n v="-1"/>
    <n v="52.6656238657703"/>
    <n v="-1"/>
    <n v="30.546059286353099"/>
    <n v="-1"/>
    <n v="1.43874140741951"/>
    <n v="-1"/>
    <x v="5"/>
    <x v="18"/>
    <x v="0"/>
  </r>
  <r>
    <n v="5081"/>
    <n v="6647"/>
    <m/>
    <x v="2"/>
    <n v="6"/>
    <n v="279"/>
    <n v="-1"/>
    <n v="1116"/>
    <n v="-1"/>
    <n v="54.841750274459997"/>
    <n v="-1"/>
    <n v="20.2691288937426"/>
    <n v="-1"/>
    <n v="11.687610808009101"/>
    <n v="-1"/>
    <n v="3.2131420264321799"/>
    <n v="-1"/>
    <x v="5"/>
    <x v="17"/>
    <x v="0"/>
  </r>
  <r>
    <n v="5081"/>
    <n v="6760"/>
    <m/>
    <x v="2"/>
    <n v="6"/>
    <n v="490"/>
    <n v="-1"/>
    <n v="1960"/>
    <n v="-1"/>
    <n v="11.988552720706799"/>
    <n v="-1"/>
    <n v="132.223631772191"/>
    <n v="-1"/>
    <n v="76.184642624515206"/>
    <n v="-1"/>
    <n v="1.8395813301619699"/>
    <n v="-1"/>
    <x v="5"/>
    <x v="16"/>
    <x v="0"/>
  </r>
  <r>
    <n v="5081"/>
    <n v="6761"/>
    <m/>
    <x v="2"/>
    <n v="6"/>
    <n v="1537"/>
    <n v="-1"/>
    <n v="6148"/>
    <n v="-1"/>
    <n v="35.216345295238199"/>
    <n v="-1"/>
    <n v="141.400951218193"/>
    <n v="-1"/>
    <n v="81.745345101144395"/>
    <n v="-1"/>
    <n v="0.58732477229490299"/>
    <n v="-1"/>
    <x v="5"/>
    <x v="20"/>
    <x v="0"/>
  </r>
  <r>
    <n v="5081"/>
    <n v="6762"/>
    <m/>
    <x v="2"/>
    <n v="6"/>
    <n v="128"/>
    <n v="-1"/>
    <n v="512"/>
    <n v="-1"/>
    <n v="39.426487917924398"/>
    <n v="-1"/>
    <n v="13.0854427486055"/>
    <n v="-1"/>
    <n v="7.5132214856313499"/>
    <n v="-1"/>
    <n v="7.0558600434802097"/>
    <n v="-1"/>
    <x v="5"/>
    <x v="6"/>
    <x v="0"/>
  </r>
  <r>
    <n v="5081"/>
    <n v="6763"/>
    <m/>
    <x v="2"/>
    <n v="6"/>
    <n v="597"/>
    <n v="-1"/>
    <n v="2388"/>
    <n v="-1"/>
    <n v="36.6892337289651"/>
    <n v="-1"/>
    <n v="56.030910546374699"/>
    <n v="-1"/>
    <n v="32.500741873653297"/>
    <n v="-1"/>
    <n v="1.4844825604852701"/>
    <n v="-1"/>
    <x v="5"/>
    <x v="7"/>
    <x v="0"/>
  </r>
  <r>
    <n v="5081"/>
    <n v="6764"/>
    <m/>
    <x v="2"/>
    <n v="6"/>
    <n v="76"/>
    <n v="-1"/>
    <n v="304"/>
    <n v="-1"/>
    <n v="38.2195342659518"/>
    <n v="-1"/>
    <n v="7.5484874005373301"/>
    <n v="-1"/>
    <n v="4.3674598292014304"/>
    <n v="-1"/>
    <n v="11.5256623223289"/>
    <n v="-1"/>
    <x v="5"/>
    <x v="8"/>
    <x v="0"/>
  </r>
  <r>
    <n v="5081"/>
    <n v="6765"/>
    <m/>
    <x v="2"/>
    <n v="6"/>
    <n v="51"/>
    <n v="-1"/>
    <n v="204"/>
    <n v="-1"/>
    <n v="28.895779832707898"/>
    <n v="-1"/>
    <n v="19.1110967861805"/>
    <n v="-1"/>
    <n v="11.0475096225631"/>
    <n v="-1"/>
    <n v="11.868347959199699"/>
    <n v="-1"/>
    <x v="5"/>
    <x v="9"/>
    <x v="0"/>
  </r>
  <r>
    <n v="5081"/>
    <n v="6767"/>
    <m/>
    <x v="2"/>
    <n v="6"/>
    <n v="94"/>
    <n v="-1"/>
    <n v="376"/>
    <n v="-1"/>
    <n v="47.272004288510402"/>
    <n v="-1"/>
    <n v="7.5478581802993503"/>
    <n v="-1"/>
    <n v="4.3792379324387998"/>
    <n v="-1"/>
    <n v="9.4882636396495403"/>
    <n v="-1"/>
    <x v="5"/>
    <x v="10"/>
    <x v="0"/>
  </r>
  <r>
    <n v="5081"/>
    <n v="6768"/>
    <m/>
    <x v="2"/>
    <n v="6"/>
    <n v="259"/>
    <n v="-1"/>
    <n v="1036"/>
    <n v="-1"/>
    <n v="34.250955243923002"/>
    <n v="-1"/>
    <n v="27.841480766585299"/>
    <n v="-1"/>
    <n v="16.099660734774002"/>
    <n v="-1"/>
    <n v="3.16219924341988"/>
    <n v="-1"/>
    <x v="5"/>
    <x v="11"/>
    <x v="0"/>
  </r>
  <r>
    <n v="5081"/>
    <n v="6770"/>
    <m/>
    <x v="2"/>
    <n v="6"/>
    <n v="395"/>
    <n v="-1"/>
    <n v="1580"/>
    <n v="-1"/>
    <n v="7.6738537249433199"/>
    <n v="-1"/>
    <n v="161.081471179951"/>
    <n v="-1"/>
    <n v="93.830078806391001"/>
    <n v="-1"/>
    <n v="2.2775483169891202"/>
    <n v="-1"/>
    <x v="5"/>
    <x v="15"/>
    <x v="0"/>
  </r>
  <r>
    <n v="5081"/>
    <n v="6775"/>
    <m/>
    <x v="2"/>
    <n v="6"/>
    <n v="79"/>
    <n v="-1"/>
    <n v="316"/>
    <n v="-1"/>
    <n v="38.989541980590502"/>
    <n v="-1"/>
    <n v="8.1642277434678192"/>
    <n v="-1"/>
    <n v="4.7725291323777199"/>
    <n v="-1"/>
    <n v="11.405237030818499"/>
    <n v="-1"/>
    <x v="5"/>
    <x v="12"/>
    <x v="0"/>
  </r>
  <r>
    <n v="5081"/>
    <n v="6776"/>
    <m/>
    <x v="2"/>
    <n v="6"/>
    <n v="75"/>
    <n v="-1"/>
    <n v="300"/>
    <n v="-1"/>
    <n v="38.311490886125398"/>
    <n v="-1"/>
    <n v="7.55879739454861"/>
    <n v="-1"/>
    <n v="4.3691547423804904"/>
    <n v="-1"/>
    <n v="11.672521255671199"/>
    <n v="-1"/>
    <x v="5"/>
    <x v="13"/>
    <x v="0"/>
  </r>
  <r>
    <n v="5081"/>
    <n v="6777"/>
    <m/>
    <x v="2"/>
    <n v="6"/>
    <n v="280"/>
    <n v="-1"/>
    <n v="1120"/>
    <n v="-1"/>
    <n v="35.7445071054237"/>
    <n v="-1"/>
    <n v="30.116556903619099"/>
    <n v="-1"/>
    <n v="17.445588987864099"/>
    <n v="-1"/>
    <n v="3.2116919712940799"/>
    <n v="-1"/>
    <x v="5"/>
    <x v="14"/>
    <x v="0"/>
  </r>
  <r>
    <n v="5081"/>
    <n v="2959"/>
    <m/>
    <x v="2"/>
    <n v="7"/>
    <n v="230"/>
    <n v="-1"/>
    <n v="920"/>
    <n v="-1"/>
    <n v="46.568535177900401"/>
    <n v="-1"/>
    <n v="18.9013242213415"/>
    <n v="-1"/>
    <n v="16.073741737966301"/>
    <n v="-1"/>
    <n v="3.89635628070983"/>
    <n v="-1"/>
    <x v="6"/>
    <x v="0"/>
    <x v="0"/>
  </r>
  <r>
    <n v="5081"/>
    <n v="3659"/>
    <m/>
    <x v="2"/>
    <n v="7"/>
    <n v="579"/>
    <n v="-1"/>
    <n v="2316"/>
    <n v="-1"/>
    <n v="37.278432591181499"/>
    <n v="-1"/>
    <n v="44.986835398439602"/>
    <n v="-1"/>
    <n v="38.292382640580698"/>
    <n v="-1"/>
    <n v="1.5532614453404601"/>
    <n v="-1"/>
    <x v="6"/>
    <x v="0"/>
    <x v="0"/>
  </r>
  <r>
    <n v="5081"/>
    <n v="3660"/>
    <m/>
    <x v="2"/>
    <n v="7"/>
    <n v="1524"/>
    <n v="-1"/>
    <n v="6096"/>
    <n v="-1"/>
    <n v="32.341504409478397"/>
    <n v="-1"/>
    <n v="115.402549622552"/>
    <n v="-1"/>
    <n v="98.066525008185195"/>
    <n v="-1"/>
    <n v="0.590180701376816"/>
    <n v="-1"/>
    <x v="6"/>
    <x v="0"/>
    <x v="0"/>
  </r>
  <r>
    <n v="5081"/>
    <n v="4524"/>
    <m/>
    <x v="2"/>
    <n v="7"/>
    <n v="450"/>
    <n v="-1"/>
    <n v="1800"/>
    <n v="-1"/>
    <n v="27.6101602260518"/>
    <n v="-1"/>
    <n v="87.250149418838006"/>
    <n v="-1"/>
    <n v="74.318308040819403"/>
    <n v="-1"/>
    <n v="1.93609582804836"/>
    <n v="-1"/>
    <x v="6"/>
    <x v="0"/>
    <x v="0"/>
  </r>
  <r>
    <n v="5081"/>
    <n v="4949"/>
    <m/>
    <x v="2"/>
    <n v="7"/>
    <n v="313"/>
    <n v="-1"/>
    <n v="1252"/>
    <n v="-1"/>
    <n v="8.2199444347398796"/>
    <n v="-1"/>
    <n v="103.37348171974"/>
    <n v="-1"/>
    <n v="87.960329486438695"/>
    <n v="-1"/>
    <n v="2.8682907256824199"/>
    <n v="-1"/>
    <x v="6"/>
    <x v="0"/>
    <x v="0"/>
  </r>
  <r>
    <n v="5081"/>
    <n v="4950"/>
    <m/>
    <x v="2"/>
    <n v="7"/>
    <n v="1518"/>
    <n v="-1"/>
    <n v="6072"/>
    <n v="-1"/>
    <n v="31.001309911180702"/>
    <n v="-1"/>
    <n v="114.89024003054099"/>
    <n v="-1"/>
    <n v="97.622591533680406"/>
    <n v="-1"/>
    <n v="0.59323122376381798"/>
    <n v="-1"/>
    <x v="6"/>
    <x v="0"/>
    <x v="0"/>
  </r>
  <r>
    <n v="5081"/>
    <n v="4951"/>
    <m/>
    <x v="2"/>
    <n v="7"/>
    <n v="1532"/>
    <n v="-1"/>
    <n v="6128"/>
    <n v="-1"/>
    <n v="30.6423665765858"/>
    <n v="-1"/>
    <n v="113.482421520061"/>
    <n v="-1"/>
    <n v="96.460842323460895"/>
    <n v="-1"/>
    <n v="0.58787495332666395"/>
    <n v="-1"/>
    <x v="6"/>
    <x v="0"/>
    <x v="0"/>
  </r>
  <r>
    <n v="5081"/>
    <n v="4953"/>
    <m/>
    <x v="2"/>
    <n v="7"/>
    <n v="247"/>
    <n v="-1"/>
    <n v="988"/>
    <n v="-1"/>
    <n v="36.955146309670504"/>
    <n v="-1"/>
    <n v="23.8892362269895"/>
    <n v="-1"/>
    <n v="20.304449026365099"/>
    <n v="-1"/>
    <n v="3.6063493586820101"/>
    <n v="-1"/>
    <x v="6"/>
    <x v="0"/>
    <x v="0"/>
  </r>
  <r>
    <n v="5081"/>
    <n v="4954"/>
    <m/>
    <x v="2"/>
    <n v="7"/>
    <n v="75"/>
    <n v="-1"/>
    <n v="300"/>
    <n v="-1"/>
    <n v="44.535649521197399"/>
    <n v="-1"/>
    <n v="6.7035093997496"/>
    <n v="-1"/>
    <n v="6.33550503602725"/>
    <n v="-1"/>
    <n v="11.6861855826737"/>
    <n v="-1"/>
    <x v="6"/>
    <x v="0"/>
    <x v="0"/>
  </r>
  <r>
    <n v="5081"/>
    <n v="6357"/>
    <m/>
    <x v="2"/>
    <n v="7"/>
    <n v="161"/>
    <n v="-1"/>
    <n v="644"/>
    <n v="-1"/>
    <n v="44.241105898763898"/>
    <n v="-1"/>
    <n v="13.5251701845634"/>
    <n v="-1"/>
    <n v="11.549300680007301"/>
    <n v="-1"/>
    <n v="5.5490856623764202"/>
    <n v="-1"/>
    <x v="6"/>
    <x v="0"/>
    <x v="0"/>
  </r>
  <r>
    <n v="5081"/>
    <n v="6368"/>
    <m/>
    <x v="2"/>
    <n v="7"/>
    <n v="551"/>
    <n v="-1"/>
    <n v="2204"/>
    <n v="-1"/>
    <n v="17.387400067836499"/>
    <n v="-1"/>
    <n v="94.422919585149401"/>
    <n v="-1"/>
    <n v="80.371685722655997"/>
    <n v="-1"/>
    <n v="1.6307091975250401"/>
    <n v="-1"/>
    <x v="6"/>
    <x v="0"/>
    <x v="0"/>
  </r>
  <r>
    <n v="5081"/>
    <n v="6639"/>
    <m/>
    <x v="2"/>
    <n v="7"/>
    <n v="146"/>
    <n v="-1"/>
    <n v="584"/>
    <n v="-1"/>
    <n v="39.6417929676361"/>
    <n v="-1"/>
    <n v="14.853657857039099"/>
    <n v="-1"/>
    <n v="8.6086492589158592"/>
    <n v="-1"/>
    <n v="6.1735616777108699"/>
    <n v="-1"/>
    <x v="6"/>
    <x v="1"/>
    <x v="0"/>
  </r>
  <r>
    <n v="5081"/>
    <n v="6640"/>
    <m/>
    <x v="2"/>
    <n v="7"/>
    <n v="686"/>
    <n v="-1"/>
    <n v="2744"/>
    <n v="-1"/>
    <n v="13.7735885675832"/>
    <n v="-1"/>
    <n v="145.62390305182501"/>
    <n v="-1"/>
    <n v="84.748188142071498"/>
    <n v="-1"/>
    <n v="1.3106028201168001"/>
    <n v="-1"/>
    <x v="6"/>
    <x v="2"/>
    <x v="0"/>
  </r>
  <r>
    <n v="5081"/>
    <n v="6641"/>
    <m/>
    <x v="2"/>
    <n v="7"/>
    <n v="78"/>
    <n v="-1"/>
    <n v="312"/>
    <n v="-1"/>
    <n v="29.467599891533801"/>
    <n v="-1"/>
    <n v="34.785598262972201"/>
    <n v="-1"/>
    <n v="20.297596771629401"/>
    <n v="-1"/>
    <n v="11.5039206918986"/>
    <n v="-1"/>
    <x v="6"/>
    <x v="3"/>
    <x v="0"/>
  </r>
  <r>
    <n v="5081"/>
    <n v="6642"/>
    <m/>
    <x v="2"/>
    <n v="7"/>
    <n v="591"/>
    <n v="-1"/>
    <n v="2364"/>
    <n v="-1"/>
    <n v="36.750880834053703"/>
    <n v="-1"/>
    <n v="50.753854618700899"/>
    <n v="-1"/>
    <n v="29.496680271935599"/>
    <n v="-1"/>
    <n v="1.52532950020202"/>
    <n v="-1"/>
    <x v="6"/>
    <x v="4"/>
    <x v="0"/>
  </r>
  <r>
    <n v="5081"/>
    <n v="6644"/>
    <m/>
    <x v="2"/>
    <n v="7"/>
    <n v="940"/>
    <n v="-1"/>
    <n v="3760"/>
    <n v="-1"/>
    <n v="31.2792536356847"/>
    <n v="-1"/>
    <n v="96.725738681768206"/>
    <n v="-1"/>
    <n v="56.0100884113399"/>
    <n v="-1"/>
    <n v="0.95614017343160496"/>
    <n v="-1"/>
    <x v="6"/>
    <x v="19"/>
    <x v="0"/>
  </r>
  <r>
    <n v="5081"/>
    <n v="6645"/>
    <m/>
    <x v="2"/>
    <n v="7"/>
    <n v="583"/>
    <n v="-1"/>
    <n v="2332"/>
    <n v="-1"/>
    <n v="53.207439271437103"/>
    <n v="-1"/>
    <n v="40.332818199179599"/>
    <n v="-1"/>
    <n v="23.423875709364399"/>
    <n v="-1"/>
    <n v="1.5414807601564799"/>
    <n v="-1"/>
    <x v="6"/>
    <x v="21"/>
    <x v="0"/>
  </r>
  <r>
    <n v="5081"/>
    <n v="6646"/>
    <m/>
    <x v="2"/>
    <n v="7"/>
    <n v="666"/>
    <n v="-1"/>
    <n v="2664"/>
    <n v="-1"/>
    <n v="44.852477544616598"/>
    <n v="-1"/>
    <n v="56.672866958499498"/>
    <n v="-1"/>
    <n v="32.754372666226701"/>
    <n v="-1"/>
    <n v="1.3509334864203999"/>
    <n v="-1"/>
    <x v="6"/>
    <x v="18"/>
    <x v="0"/>
  </r>
  <r>
    <n v="5081"/>
    <n v="6647"/>
    <m/>
    <x v="2"/>
    <n v="7"/>
    <n v="272"/>
    <n v="-1"/>
    <n v="1088"/>
    <n v="-1"/>
    <n v="54.488950452816397"/>
    <n v="-1"/>
    <n v="19.950455678531402"/>
    <n v="-1"/>
    <n v="11.569184765400401"/>
    <n v="-1"/>
    <n v="3.3128922969715"/>
    <n v="-1"/>
    <x v="6"/>
    <x v="17"/>
    <x v="0"/>
  </r>
  <r>
    <n v="5081"/>
    <n v="6760"/>
    <m/>
    <x v="2"/>
    <n v="7"/>
    <n v="454"/>
    <n v="-1"/>
    <n v="1816"/>
    <n v="-1"/>
    <n v="10.9771974253444"/>
    <n v="-1"/>
    <n v="136.442772439446"/>
    <n v="-1"/>
    <n v="79.216926211874807"/>
    <n v="-1"/>
    <n v="1.9805753615705399"/>
    <n v="-1"/>
    <x v="6"/>
    <x v="16"/>
    <x v="0"/>
  </r>
  <r>
    <n v="5081"/>
    <n v="6761"/>
    <m/>
    <x v="2"/>
    <n v="7"/>
    <n v="1524"/>
    <n v="-1"/>
    <n v="6096"/>
    <n v="-1"/>
    <n v="32.713650153089901"/>
    <n v="-1"/>
    <n v="152.451015575219"/>
    <n v="-1"/>
    <n v="88.386282502862699"/>
    <n v="-1"/>
    <n v="0.59304976140299503"/>
    <n v="-1"/>
    <x v="6"/>
    <x v="20"/>
    <x v="0"/>
  </r>
  <r>
    <n v="5081"/>
    <n v="6762"/>
    <m/>
    <x v="2"/>
    <n v="7"/>
    <n v="146"/>
    <n v="-1"/>
    <n v="584"/>
    <n v="-1"/>
    <n v="39.6417929676361"/>
    <n v="-1"/>
    <n v="14.853657857039099"/>
    <n v="-1"/>
    <n v="8.6086492589158592"/>
    <n v="-1"/>
    <n v="6.1735616777108699"/>
    <n v="-1"/>
    <x v="6"/>
    <x v="6"/>
    <x v="0"/>
  </r>
  <r>
    <n v="5081"/>
    <n v="6763"/>
    <m/>
    <x v="2"/>
    <n v="7"/>
    <n v="572"/>
    <n v="-1"/>
    <n v="2288"/>
    <n v="-1"/>
    <n v="36.884591497450799"/>
    <n v="-1"/>
    <n v="50.007729883647698"/>
    <n v="-1"/>
    <n v="29.059488801556501"/>
    <n v="-1"/>
    <n v="1.57009035922916"/>
    <n v="-1"/>
    <x v="6"/>
    <x v="7"/>
    <x v="0"/>
  </r>
  <r>
    <n v="5081"/>
    <n v="6764"/>
    <m/>
    <x v="2"/>
    <n v="7"/>
    <n v="78"/>
    <n v="-1"/>
    <n v="312"/>
    <n v="-1"/>
    <n v="38.957049412860897"/>
    <n v="-1"/>
    <n v="7.9202347982944001"/>
    <n v="-1"/>
    <n v="4.60928762252626"/>
    <n v="-1"/>
    <n v="11.0252366119058"/>
    <n v="-1"/>
    <x v="6"/>
    <x v="8"/>
    <x v="0"/>
  </r>
  <r>
    <n v="5081"/>
    <n v="6765"/>
    <m/>
    <x v="2"/>
    <n v="7"/>
    <n v="46"/>
    <n v="-1"/>
    <n v="184"/>
    <n v="-1"/>
    <n v="22.637728430894899"/>
    <n v="-1"/>
    <n v="43.278387377979598"/>
    <n v="-1"/>
    <n v="25.0983707580653"/>
    <n v="-1"/>
    <n v="18.573651795521702"/>
    <n v="-1"/>
    <x v="6"/>
    <x v="9"/>
    <x v="0"/>
  </r>
  <r>
    <n v="5081"/>
    <n v="6767"/>
    <m/>
    <x v="2"/>
    <n v="7"/>
    <n v="77"/>
    <n v="-1"/>
    <n v="308"/>
    <n v="-1"/>
    <n v="46.860470373286702"/>
    <n v="-1"/>
    <n v="6.2983178578265901"/>
    <n v="-1"/>
    <n v="3.67720643540614"/>
    <n v="-1"/>
    <n v="11.6636231452669"/>
    <n v="-1"/>
    <x v="6"/>
    <x v="10"/>
    <x v="0"/>
  </r>
  <r>
    <n v="5081"/>
    <n v="6768"/>
    <m/>
    <x v="2"/>
    <n v="7"/>
    <n v="250"/>
    <n v="-1"/>
    <n v="1000"/>
    <n v="-1"/>
    <n v="35.654901477825497"/>
    <n v="-1"/>
    <n v="31.976712716869901"/>
    <n v="-1"/>
    <n v="18.555572565860601"/>
    <n v="-1"/>
    <n v="3.57702012236108"/>
    <n v="-1"/>
    <x v="6"/>
    <x v="11"/>
    <x v="0"/>
  </r>
  <r>
    <n v="5081"/>
    <n v="6770"/>
    <m/>
    <x v="2"/>
    <n v="7"/>
    <n v="329"/>
    <n v="-1"/>
    <n v="1316"/>
    <n v="-1"/>
    <n v="5.4819871645238303"/>
    <n v="-1"/>
    <n v="166.519582379415"/>
    <n v="-1"/>
    <n v="96.778386863421304"/>
    <n v="-1"/>
    <n v="2.7378775083394702"/>
    <n v="-1"/>
    <x v="6"/>
    <x v="15"/>
    <x v="0"/>
  </r>
  <r>
    <n v="5081"/>
    <n v="6775"/>
    <m/>
    <x v="2"/>
    <n v="7"/>
    <n v="101"/>
    <n v="-1"/>
    <n v="404"/>
    <n v="-1"/>
    <n v="38.646754764453803"/>
    <n v="-1"/>
    <n v="10.586404639853599"/>
    <n v="-1"/>
    <n v="6.1443186678267399"/>
    <n v="-1"/>
    <n v="8.8381719857372101"/>
    <n v="-1"/>
    <x v="6"/>
    <x v="12"/>
    <x v="0"/>
  </r>
  <r>
    <n v="5081"/>
    <n v="6776"/>
    <m/>
    <x v="2"/>
    <n v="7"/>
    <n v="79"/>
    <n v="-1"/>
    <n v="316"/>
    <n v="-1"/>
    <n v="39.0881785702109"/>
    <n v="-1"/>
    <n v="8.0730214643138805"/>
    <n v="-1"/>
    <n v="4.7021887843292101"/>
    <n v="-1"/>
    <n v="10.8948441308433"/>
    <n v="-1"/>
    <x v="6"/>
    <x v="13"/>
    <x v="0"/>
  </r>
  <r>
    <n v="5081"/>
    <n v="6777"/>
    <m/>
    <x v="2"/>
    <n v="7"/>
    <n v="236"/>
    <n v="-1"/>
    <n v="944"/>
    <n v="-1"/>
    <n v="36.561889685807898"/>
    <n v="-1"/>
    <n v="25.291881673807101"/>
    <n v="-1"/>
    <n v="14.649335846502201"/>
    <n v="-1"/>
    <n v="3.6446413150538799"/>
    <n v="-1"/>
    <x v="6"/>
    <x v="14"/>
    <x v="0"/>
  </r>
  <r>
    <n v="5081"/>
    <n v="2959"/>
    <m/>
    <x v="2"/>
    <n v="8"/>
    <n v="225"/>
    <n v="-1"/>
    <n v="900"/>
    <n v="-1"/>
    <n v="46.501822696666103"/>
    <n v="-1"/>
    <n v="18.552041818072802"/>
    <n v="-1"/>
    <n v="15.759603458588799"/>
    <n v="-1"/>
    <n v="3.99061608791044"/>
    <n v="-1"/>
    <x v="7"/>
    <x v="0"/>
    <x v="0"/>
  </r>
  <r>
    <n v="5081"/>
    <n v="3659"/>
    <m/>
    <x v="2"/>
    <n v="8"/>
    <n v="532"/>
    <n v="-1"/>
    <n v="2128"/>
    <n v="-1"/>
    <n v="37.475390084135398"/>
    <n v="-1"/>
    <n v="42.868467599681601"/>
    <n v="-1"/>
    <n v="36.3846751889864"/>
    <n v="-1"/>
    <n v="1.69333189325819"/>
    <n v="-1"/>
    <x v="7"/>
    <x v="0"/>
    <x v="0"/>
  </r>
  <r>
    <n v="5081"/>
    <n v="3660"/>
    <m/>
    <x v="2"/>
    <n v="8"/>
    <n v="1539"/>
    <n v="-1"/>
    <n v="6156"/>
    <n v="-1"/>
    <n v="32.690794779974901"/>
    <n v="-1"/>
    <n v="115.037309008387"/>
    <n v="-1"/>
    <n v="97.773551326718405"/>
    <n v="-1"/>
    <n v="0.584884429675957"/>
    <n v="-1"/>
    <x v="7"/>
    <x v="0"/>
    <x v="0"/>
  </r>
  <r>
    <n v="5081"/>
    <n v="4524"/>
    <m/>
    <x v="2"/>
    <n v="8"/>
    <n v="427"/>
    <n v="-1"/>
    <n v="1708"/>
    <n v="-1"/>
    <n v="26.936850439328499"/>
    <n v="-1"/>
    <n v="83.157944023213801"/>
    <n v="-1"/>
    <n v="70.651882364696903"/>
    <n v="-1"/>
    <n v="2.0319021632407299"/>
    <n v="-1"/>
    <x v="7"/>
    <x v="0"/>
    <x v="0"/>
  </r>
  <r>
    <n v="5081"/>
    <n v="4949"/>
    <m/>
    <x v="2"/>
    <n v="8"/>
    <n v="250"/>
    <n v="-1"/>
    <n v="1000"/>
    <n v="-1"/>
    <n v="6.7643092622499896"/>
    <n v="-1"/>
    <n v="108.99267755293501"/>
    <n v="-1"/>
    <n v="92.4760661648465"/>
    <n v="-1"/>
    <n v="3.5665521451201698"/>
    <n v="-1"/>
    <x v="7"/>
    <x v="0"/>
    <x v="0"/>
  </r>
  <r>
    <n v="5081"/>
    <n v="4950"/>
    <m/>
    <x v="2"/>
    <n v="8"/>
    <n v="1542"/>
    <n v="-1"/>
    <n v="6168"/>
    <n v="-1"/>
    <n v="30.822059905757001"/>
    <n v="-1"/>
    <n v="114.419820910083"/>
    <n v="-1"/>
    <n v="97.234191179329002"/>
    <n v="-1"/>
    <n v="0.58333965096135498"/>
    <n v="-1"/>
    <x v="7"/>
    <x v="0"/>
    <x v="0"/>
  </r>
  <r>
    <n v="5081"/>
    <n v="4951"/>
    <m/>
    <x v="2"/>
    <n v="8"/>
    <n v="1535"/>
    <n v="-1"/>
    <n v="6140"/>
    <n v="-1"/>
    <n v="31.294482778552901"/>
    <n v="-1"/>
    <n v="113.878270693229"/>
    <n v="-1"/>
    <n v="96.783021273249403"/>
    <n v="-1"/>
    <n v="0.58724590761223106"/>
    <n v="-1"/>
    <x v="7"/>
    <x v="0"/>
    <x v="0"/>
  </r>
  <r>
    <n v="5081"/>
    <n v="4953"/>
    <m/>
    <x v="2"/>
    <n v="8"/>
    <n v="276"/>
    <n v="-1"/>
    <n v="1104"/>
    <n v="-1"/>
    <n v="36.291753990226397"/>
    <n v="-1"/>
    <n v="25.639040423435802"/>
    <n v="-1"/>
    <n v="21.784600854405799"/>
    <n v="-1"/>
    <n v="3.2197727870870598"/>
    <n v="-1"/>
    <x v="7"/>
    <x v="0"/>
    <x v="0"/>
  </r>
  <r>
    <n v="5081"/>
    <n v="4954"/>
    <m/>
    <x v="2"/>
    <n v="8"/>
    <n v="97"/>
    <n v="-1"/>
    <n v="388"/>
    <n v="-1"/>
    <n v="43.7536430668208"/>
    <n v="-1"/>
    <n v="8.4648237853412205"/>
    <n v="-1"/>
    <n v="7.95599500075022"/>
    <n v="-1"/>
    <n v="9.3029860861262996"/>
    <n v="-1"/>
    <x v="7"/>
    <x v="0"/>
    <x v="0"/>
  </r>
  <r>
    <n v="5081"/>
    <n v="6357"/>
    <m/>
    <x v="2"/>
    <n v="8"/>
    <n v="163"/>
    <n v="-1"/>
    <n v="652"/>
    <n v="-1"/>
    <n v="43.722089830246603"/>
    <n v="-1"/>
    <n v="14.9457579520198"/>
    <n v="-1"/>
    <n v="12.717952830902901"/>
    <n v="-1"/>
    <n v="5.4194542108825896"/>
    <n v="-1"/>
    <x v="7"/>
    <x v="0"/>
    <x v="0"/>
  </r>
  <r>
    <n v="5081"/>
    <n v="6368"/>
    <m/>
    <x v="2"/>
    <n v="8"/>
    <n v="513"/>
    <n v="-1"/>
    <n v="2052"/>
    <n v="-1"/>
    <n v="14.7004109976075"/>
    <n v="-1"/>
    <n v="105.019757750914"/>
    <n v="-1"/>
    <n v="89.240392954734801"/>
    <n v="-1"/>
    <n v="1.7513287076513"/>
    <n v="-1"/>
    <x v="7"/>
    <x v="0"/>
    <x v="0"/>
  </r>
  <r>
    <n v="5081"/>
    <n v="6639"/>
    <m/>
    <x v="2"/>
    <n v="8"/>
    <n v="136"/>
    <n v="-1"/>
    <n v="544"/>
    <n v="-1"/>
    <n v="38.213505218819002"/>
    <n v="-1"/>
    <n v="14.3534257721776"/>
    <n v="-1"/>
    <n v="8.33907198841891"/>
    <n v="-1"/>
    <n v="6.6173711336326599"/>
    <n v="-1"/>
    <x v="7"/>
    <x v="1"/>
    <x v="0"/>
  </r>
  <r>
    <n v="5081"/>
    <n v="6640"/>
    <m/>
    <x v="2"/>
    <n v="8"/>
    <n v="670"/>
    <n v="-1"/>
    <n v="2680"/>
    <n v="-1"/>
    <n v="13.1348109810762"/>
    <n v="-1"/>
    <n v="151.276164782731"/>
    <n v="-1"/>
    <n v="87.795554599223493"/>
    <n v="-1"/>
    <n v="1.34354124739519"/>
    <n v="-1"/>
    <x v="7"/>
    <x v="2"/>
    <x v="0"/>
  </r>
  <r>
    <n v="5081"/>
    <n v="6641"/>
    <m/>
    <x v="2"/>
    <n v="8"/>
    <n v="87"/>
    <n v="-1"/>
    <n v="348"/>
    <n v="-1"/>
    <n v="29.158865785838302"/>
    <n v="-1"/>
    <n v="44.614688652070498"/>
    <n v="-1"/>
    <n v="25.805705033168199"/>
    <n v="-1"/>
    <n v="9.9306745092624507"/>
    <n v="-1"/>
    <x v="7"/>
    <x v="3"/>
    <x v="0"/>
  </r>
  <r>
    <n v="5081"/>
    <n v="6642"/>
    <m/>
    <x v="2"/>
    <n v="8"/>
    <n v="524"/>
    <n v="-1"/>
    <n v="2096"/>
    <n v="-1"/>
    <n v="36.915286689877298"/>
    <n v="-1"/>
    <n v="47.424940157712101"/>
    <n v="-1"/>
    <n v="27.461857774787699"/>
    <n v="-1"/>
    <n v="1.7009193751340499"/>
    <n v="-1"/>
    <x v="7"/>
    <x v="4"/>
    <x v="0"/>
  </r>
  <r>
    <n v="5081"/>
    <n v="6644"/>
    <m/>
    <x v="2"/>
    <n v="8"/>
    <n v="923"/>
    <n v="-1"/>
    <n v="3692"/>
    <n v="-1"/>
    <n v="31.343164658963602"/>
    <n v="-1"/>
    <n v="98.913817530569602"/>
    <n v="-1"/>
    <n v="57.386880719758103"/>
    <n v="-1"/>
    <n v="0.97544334164120405"/>
    <n v="-1"/>
    <x v="7"/>
    <x v="19"/>
    <x v="0"/>
  </r>
  <r>
    <n v="5081"/>
    <n v="6645"/>
    <m/>
    <x v="2"/>
    <n v="8"/>
    <n v="634"/>
    <n v="-1"/>
    <n v="2536"/>
    <n v="-1"/>
    <n v="53.120595567719299"/>
    <n v="-1"/>
    <n v="44.350578675431798"/>
    <n v="-1"/>
    <n v="25.707068158675199"/>
    <n v="-1"/>
    <n v="1.4183091609007601"/>
    <n v="-1"/>
    <x v="7"/>
    <x v="21"/>
    <x v="0"/>
  </r>
  <r>
    <n v="5081"/>
    <n v="6646"/>
    <m/>
    <x v="2"/>
    <n v="8"/>
    <n v="623"/>
    <n v="-1"/>
    <n v="2492"/>
    <n v="-1"/>
    <n v="44.722627811928703"/>
    <n v="-1"/>
    <n v="52.355030335607097"/>
    <n v="-1"/>
    <n v="30.460302868854399"/>
    <n v="-1"/>
    <n v="1.44431051429542"/>
    <n v="-1"/>
    <x v="7"/>
    <x v="18"/>
    <x v="0"/>
  </r>
  <r>
    <n v="5081"/>
    <n v="6647"/>
    <m/>
    <x v="2"/>
    <n v="8"/>
    <n v="301"/>
    <n v="-1"/>
    <n v="1204"/>
    <n v="-1"/>
    <n v="54.115908248236003"/>
    <n v="-1"/>
    <n v="22.193032617071498"/>
    <n v="-1"/>
    <n v="12.8444400182942"/>
    <n v="-1"/>
    <n v="2.9860476745180899"/>
    <n v="-1"/>
    <x v="7"/>
    <x v="17"/>
    <x v="0"/>
  </r>
  <r>
    <n v="5081"/>
    <n v="6760"/>
    <m/>
    <x v="2"/>
    <n v="8"/>
    <n v="492"/>
    <n v="-1"/>
    <n v="1968"/>
    <n v="-1"/>
    <n v="12.104753215031399"/>
    <n v="-1"/>
    <n v="138.76528995584701"/>
    <n v="-1"/>
    <n v="80.315032059270493"/>
    <n v="-1"/>
    <n v="1.8263161761140301"/>
    <n v="-1"/>
    <x v="7"/>
    <x v="16"/>
    <x v="0"/>
  </r>
  <r>
    <n v="5081"/>
    <n v="6761"/>
    <m/>
    <x v="2"/>
    <n v="8"/>
    <n v="1537"/>
    <n v="-1"/>
    <n v="6148"/>
    <n v="-1"/>
    <n v="32.830204286072799"/>
    <n v="-1"/>
    <n v="151.05513491819701"/>
    <n v="-1"/>
    <n v="87.591470198737397"/>
    <n v="-1"/>
    <n v="0.58948948709848104"/>
    <n v="-1"/>
    <x v="7"/>
    <x v="20"/>
    <x v="0"/>
  </r>
  <r>
    <n v="5081"/>
    <n v="6762"/>
    <m/>
    <x v="2"/>
    <n v="8"/>
    <n v="136"/>
    <n v="-1"/>
    <n v="544"/>
    <n v="-1"/>
    <n v="38.213505218819002"/>
    <n v="-1"/>
    <n v="14.3534257721776"/>
    <n v="-1"/>
    <n v="8.33907198841891"/>
    <n v="-1"/>
    <n v="6.6173711336326599"/>
    <n v="-1"/>
    <x v="7"/>
    <x v="6"/>
    <x v="0"/>
  </r>
  <r>
    <n v="5081"/>
    <n v="6763"/>
    <m/>
    <x v="2"/>
    <n v="8"/>
    <n v="525"/>
    <n v="-1"/>
    <n v="2100"/>
    <n v="-1"/>
    <n v="36.901757247898203"/>
    <n v="-1"/>
    <n v="46.239381047307901"/>
    <n v="-1"/>
    <n v="26.7823641990135"/>
    <n v="-1"/>
    <n v="1.65773405392204"/>
    <n v="-1"/>
    <x v="7"/>
    <x v="7"/>
    <x v="0"/>
  </r>
  <r>
    <n v="5081"/>
    <n v="6764"/>
    <m/>
    <x v="2"/>
    <n v="8"/>
    <n v="80"/>
    <n v="-1"/>
    <n v="320"/>
    <n v="-1"/>
    <n v="38.785011956916499"/>
    <n v="-1"/>
    <n v="8.0513660309211996"/>
    <n v="-1"/>
    <n v="4.7082314819040496"/>
    <n v="-1"/>
    <n v="10.8251230288136"/>
    <n v="-1"/>
    <x v="7"/>
    <x v="8"/>
    <x v="0"/>
  </r>
  <r>
    <n v="5081"/>
    <n v="6765"/>
    <m/>
    <x v="2"/>
    <n v="8"/>
    <n v="57"/>
    <n v="-1"/>
    <n v="228"/>
    <n v="-1"/>
    <n v="24.425952833190799"/>
    <n v="-1"/>
    <n v="63.3450256885043"/>
    <n v="-1"/>
    <n v="37.074121165623801"/>
    <n v="-1"/>
    <n v="15.450252736466499"/>
    <n v="-1"/>
    <x v="7"/>
    <x v="9"/>
    <x v="0"/>
  </r>
  <r>
    <n v="5081"/>
    <n v="6767"/>
    <m/>
    <x v="2"/>
    <n v="8"/>
    <n v="94"/>
    <n v="-1"/>
    <n v="376"/>
    <n v="-1"/>
    <n v="46.117879760197603"/>
    <n v="-1"/>
    <n v="7.8929482892069496"/>
    <n v="-1"/>
    <n v="4.5625540104687596"/>
    <n v="-1"/>
    <n v="9.3805245654298304"/>
    <n v="-1"/>
    <x v="7"/>
    <x v="10"/>
    <x v="0"/>
  </r>
  <r>
    <n v="5081"/>
    <n v="6768"/>
    <m/>
    <x v="2"/>
    <n v="8"/>
    <n v="273"/>
    <n v="-1"/>
    <n v="1092"/>
    <n v="-1"/>
    <n v="35.316034428930699"/>
    <n v="-1"/>
    <n v="32.672178276058901"/>
    <n v="-1"/>
    <n v="18.928575472599899"/>
    <n v="-1"/>
    <n v="3.23760476458353"/>
    <n v="-1"/>
    <x v="7"/>
    <x v="11"/>
    <x v="0"/>
  </r>
  <r>
    <n v="5081"/>
    <n v="6770"/>
    <m/>
    <x v="2"/>
    <n v="8"/>
    <n v="274"/>
    <n v="-1"/>
    <n v="1096"/>
    <n v="-1"/>
    <n v="4.9550043307194702"/>
    <n v="-1"/>
    <n v="170.33241862724799"/>
    <n v="-1"/>
    <n v="98.522704373859895"/>
    <n v="-1"/>
    <n v="3.29314008323739"/>
    <n v="-1"/>
    <x v="7"/>
    <x v="15"/>
    <x v="0"/>
  </r>
  <r>
    <n v="5081"/>
    <n v="6775"/>
    <m/>
    <x v="2"/>
    <n v="8"/>
    <n v="116"/>
    <n v="-1"/>
    <n v="464"/>
    <n v="-1"/>
    <n v="38.913826336448999"/>
    <n v="-1"/>
    <n v="12.0907639883185"/>
    <n v="-1"/>
    <n v="7.0313759276562502"/>
    <n v="-1"/>
    <n v="7.7651001006116296"/>
    <n v="-1"/>
    <x v="7"/>
    <x v="12"/>
    <x v="0"/>
  </r>
  <r>
    <n v="5081"/>
    <n v="6776"/>
    <m/>
    <x v="2"/>
    <n v="8"/>
    <n v="80"/>
    <n v="-1"/>
    <n v="320"/>
    <n v="-1"/>
    <n v="38.887761146663998"/>
    <n v="-1"/>
    <n v="8.1161961302082997"/>
    <n v="-1"/>
    <n v="4.7461424541870398"/>
    <n v="-1"/>
    <n v="10.829726782697"/>
    <n v="-1"/>
    <x v="7"/>
    <x v="13"/>
    <x v="0"/>
  </r>
  <r>
    <n v="5081"/>
    <n v="6777"/>
    <m/>
    <x v="2"/>
    <n v="8"/>
    <n v="265"/>
    <n v="-1"/>
    <n v="1060"/>
    <n v="-1"/>
    <n v="33.133245805645998"/>
    <n v="-1"/>
    <n v="37.280926874298103"/>
    <n v="-1"/>
    <n v="21.6245696149963"/>
    <n v="-1"/>
    <n v="3.3534357514557702"/>
    <n v="-1"/>
    <x v="7"/>
    <x v="14"/>
    <x v="0"/>
  </r>
  <r>
    <n v="5081"/>
    <n v="2959"/>
    <m/>
    <x v="2"/>
    <n v="9"/>
    <n v="213"/>
    <n v="-1"/>
    <n v="852"/>
    <n v="-1"/>
    <n v="46.842214103669797"/>
    <n v="-1"/>
    <n v="17.514621835808899"/>
    <n v="-1"/>
    <n v="14.85789063532"/>
    <n v="-1"/>
    <n v="4.2240408028260097"/>
    <n v="-1"/>
    <x v="8"/>
    <x v="0"/>
    <x v="0"/>
  </r>
  <r>
    <n v="5081"/>
    <n v="3659"/>
    <m/>
    <x v="2"/>
    <n v="9"/>
    <n v="527"/>
    <n v="-1"/>
    <n v="2108"/>
    <n v="-1"/>
    <n v="37.380465721757503"/>
    <n v="-1"/>
    <n v="43.071287174559401"/>
    <n v="-1"/>
    <n v="36.621858142193801"/>
    <n v="-1"/>
    <n v="1.7041665493906999"/>
    <n v="-1"/>
    <x v="8"/>
    <x v="0"/>
    <x v="0"/>
  </r>
  <r>
    <n v="5081"/>
    <n v="3660"/>
    <m/>
    <x v="2"/>
    <n v="9"/>
    <n v="1543"/>
    <n v="-1"/>
    <n v="6172"/>
    <n v="-1"/>
    <n v="32.847846801030997"/>
    <n v="-1"/>
    <n v="114.97735780711"/>
    <n v="-1"/>
    <n v="97.794310167613901"/>
    <n v="-1"/>
    <n v="0.58403178689425095"/>
    <n v="-1"/>
    <x v="8"/>
    <x v="0"/>
    <x v="0"/>
  </r>
  <r>
    <n v="5081"/>
    <n v="4524"/>
    <m/>
    <x v="2"/>
    <n v="9"/>
    <n v="404"/>
    <n v="-1"/>
    <n v="1616"/>
    <n v="-1"/>
    <n v="27.622567453384502"/>
    <n v="-1"/>
    <n v="80.975514617669404"/>
    <n v="-1"/>
    <n v="68.769022111402506"/>
    <n v="-1"/>
    <n v="2.1505147034013299"/>
    <n v="-1"/>
    <x v="8"/>
    <x v="0"/>
    <x v="0"/>
  </r>
  <r>
    <n v="5081"/>
    <n v="4949"/>
    <m/>
    <x v="2"/>
    <n v="9"/>
    <n v="308"/>
    <n v="-1"/>
    <n v="1232"/>
    <n v="-1"/>
    <n v="7.9217765666622801"/>
    <n v="-1"/>
    <n v="100.341764657517"/>
    <n v="-1"/>
    <n v="85.442437095928398"/>
    <n v="-1"/>
    <n v="2.9202878105648802"/>
    <n v="-1"/>
    <x v="8"/>
    <x v="0"/>
    <x v="0"/>
  </r>
  <r>
    <n v="5081"/>
    <n v="4950"/>
    <m/>
    <x v="2"/>
    <n v="9"/>
    <n v="1533"/>
    <n v="-1"/>
    <n v="6132"/>
    <n v="-1"/>
    <n v="31.0347380761295"/>
    <n v="-1"/>
    <n v="114.68303672728599"/>
    <n v="-1"/>
    <n v="97.541481342808197"/>
    <n v="-1"/>
    <n v="0.58660676071769302"/>
    <n v="-1"/>
    <x v="8"/>
    <x v="0"/>
    <x v="0"/>
  </r>
  <r>
    <n v="5081"/>
    <n v="4951"/>
    <m/>
    <x v="2"/>
    <n v="9"/>
    <n v="1542"/>
    <n v="-1"/>
    <n v="6168"/>
    <n v="-1"/>
    <n v="30.789730336453001"/>
    <n v="-1"/>
    <n v="113.05585314068"/>
    <n v="-1"/>
    <n v="96.141522666379899"/>
    <n v="-1"/>
    <n v="0.58380623354031402"/>
    <n v="-1"/>
    <x v="8"/>
    <x v="0"/>
    <x v="0"/>
  </r>
  <r>
    <n v="5081"/>
    <n v="4953"/>
    <m/>
    <x v="2"/>
    <n v="9"/>
    <n v="240"/>
    <n v="-1"/>
    <n v="960"/>
    <n v="-1"/>
    <n v="37.383945835355398"/>
    <n v="-1"/>
    <n v="22.8255388232851"/>
    <n v="-1"/>
    <n v="19.460106969362201"/>
    <n v="-1"/>
    <n v="3.43320117428968"/>
    <n v="-1"/>
    <x v="8"/>
    <x v="0"/>
    <x v="0"/>
  </r>
  <r>
    <n v="5081"/>
    <n v="4954"/>
    <m/>
    <x v="2"/>
    <n v="9"/>
    <n v="87"/>
    <n v="-1"/>
    <n v="348"/>
    <n v="-1"/>
    <n v="42.597646277730703"/>
    <n v="-1"/>
    <n v="8.6294717677004193"/>
    <n v="-1"/>
    <n v="8.1072628477774504"/>
    <n v="-1"/>
    <n v="9.3445368636471091"/>
    <n v="-1"/>
    <x v="8"/>
    <x v="0"/>
    <x v="0"/>
  </r>
  <r>
    <n v="5081"/>
    <n v="6357"/>
    <m/>
    <x v="2"/>
    <n v="9"/>
    <n v="194"/>
    <n v="-1"/>
    <n v="776"/>
    <n v="-1"/>
    <n v="42.307298629490496"/>
    <n v="-1"/>
    <n v="17.8950967521425"/>
    <n v="-1"/>
    <n v="15.2023127573853"/>
    <n v="-1"/>
    <n v="4.46901160229321"/>
    <n v="-1"/>
    <x v="8"/>
    <x v="0"/>
    <x v="0"/>
  </r>
  <r>
    <n v="5081"/>
    <n v="6368"/>
    <m/>
    <x v="2"/>
    <n v="9"/>
    <n v="444"/>
    <n v="-1"/>
    <n v="1776"/>
    <n v="-1"/>
    <n v="12.857687366237901"/>
    <n v="-1"/>
    <n v="107.631606669501"/>
    <n v="-1"/>
    <n v="91.469572074708694"/>
    <n v="-1"/>
    <n v="2.02724595539557"/>
    <n v="-1"/>
    <x v="8"/>
    <x v="0"/>
    <x v="0"/>
  </r>
  <r>
    <n v="5081"/>
    <n v="6639"/>
    <m/>
    <x v="2"/>
    <n v="9"/>
    <n v="106"/>
    <n v="-1"/>
    <n v="424"/>
    <n v="-1"/>
    <n v="39.1781502831682"/>
    <n v="-1"/>
    <n v="10.9157229183603"/>
    <n v="-1"/>
    <n v="6.3602606965278801"/>
    <n v="-1"/>
    <n v="8.4161071188626604"/>
    <n v="-1"/>
    <x v="8"/>
    <x v="1"/>
    <x v="0"/>
  </r>
  <r>
    <n v="5081"/>
    <n v="6640"/>
    <m/>
    <x v="2"/>
    <n v="9"/>
    <n v="660"/>
    <n v="-1"/>
    <n v="2640"/>
    <n v="-1"/>
    <n v="13.046200183977399"/>
    <n v="-1"/>
    <n v="146.67823139298099"/>
    <n v="-1"/>
    <n v="85.019234265838094"/>
    <n v="-1"/>
    <n v="1.36386945986644"/>
    <n v="-1"/>
    <x v="8"/>
    <x v="2"/>
    <x v="0"/>
  </r>
  <r>
    <n v="5081"/>
    <n v="6641"/>
    <m/>
    <x v="2"/>
    <n v="9"/>
    <n v="101"/>
    <n v="-1"/>
    <n v="404"/>
    <n v="-1"/>
    <n v="30.9415775553651"/>
    <n v="-1"/>
    <n v="33.451523482938697"/>
    <n v="-1"/>
    <n v="19.325753323697899"/>
    <n v="-1"/>
    <n v="8.8974790690560894"/>
    <n v="-1"/>
    <x v="8"/>
    <x v="3"/>
    <x v="0"/>
  </r>
  <r>
    <n v="5081"/>
    <n v="6642"/>
    <m/>
    <x v="2"/>
    <n v="9"/>
    <n v="532"/>
    <n v="-1"/>
    <n v="2128"/>
    <n v="-1"/>
    <n v="36.737872927222298"/>
    <n v="-1"/>
    <n v="47.244922154228"/>
    <n v="-1"/>
    <n v="27.3988693671151"/>
    <n v="-1"/>
    <n v="1.68908177353481"/>
    <n v="-1"/>
    <x v="8"/>
    <x v="4"/>
    <x v="0"/>
  </r>
  <r>
    <n v="5081"/>
    <n v="6644"/>
    <m/>
    <x v="2"/>
    <n v="9"/>
    <n v="944"/>
    <n v="-1"/>
    <n v="3776"/>
    <n v="-1"/>
    <n v="31.295440117484901"/>
    <n v="-1"/>
    <n v="98.429822188655194"/>
    <n v="-1"/>
    <n v="57.0685344410171"/>
    <n v="-1"/>
    <n v="0.95402269039105203"/>
    <n v="-1"/>
    <x v="8"/>
    <x v="19"/>
    <x v="0"/>
  </r>
  <r>
    <n v="5081"/>
    <n v="6645"/>
    <m/>
    <x v="2"/>
    <n v="9"/>
    <n v="594"/>
    <n v="-1"/>
    <n v="2376"/>
    <n v="-1"/>
    <n v="52.470631075172598"/>
    <n v="-1"/>
    <n v="41.8463281548146"/>
    <n v="-1"/>
    <n v="24.319188490526901"/>
    <n v="-1"/>
    <n v="1.50832558987562"/>
    <n v="-1"/>
    <x v="8"/>
    <x v="21"/>
    <x v="0"/>
  </r>
  <r>
    <n v="5081"/>
    <n v="6646"/>
    <m/>
    <x v="2"/>
    <n v="9"/>
    <n v="629"/>
    <n v="-1"/>
    <n v="2516"/>
    <n v="-1"/>
    <n v="44.926697517644399"/>
    <n v="-1"/>
    <n v="52.712912361641798"/>
    <n v="-1"/>
    <n v="30.596179655061398"/>
    <n v="-1"/>
    <n v="1.43196598801972"/>
    <n v="-1"/>
    <x v="8"/>
    <x v="18"/>
    <x v="0"/>
  </r>
  <r>
    <n v="5081"/>
    <n v="6647"/>
    <m/>
    <x v="2"/>
    <n v="9"/>
    <n v="312"/>
    <n v="-1"/>
    <n v="1248"/>
    <n v="-1"/>
    <n v="54.964803063805597"/>
    <n v="-1"/>
    <n v="22.647211891233201"/>
    <n v="-1"/>
    <n v="13.1122189761202"/>
    <n v="-1"/>
    <n v="2.8920350515850202"/>
    <n v="-1"/>
    <x v="8"/>
    <x v="17"/>
    <x v="0"/>
  </r>
  <r>
    <n v="5081"/>
    <n v="6760"/>
    <m/>
    <x v="2"/>
    <n v="9"/>
    <n v="474"/>
    <n v="-1"/>
    <n v="1896"/>
    <n v="-1"/>
    <n v="10.4641289798105"/>
    <n v="-1"/>
    <n v="147.142452393567"/>
    <n v="-1"/>
    <n v="85.203187120843197"/>
    <n v="-1"/>
    <n v="1.8986114837996599"/>
    <n v="-1"/>
    <x v="8"/>
    <x v="16"/>
    <x v="0"/>
  </r>
  <r>
    <n v="5081"/>
    <n v="6761"/>
    <m/>
    <x v="2"/>
    <n v="9"/>
    <n v="1541"/>
    <n v="-1"/>
    <n v="6164"/>
    <n v="-1"/>
    <n v="32.707701056018898"/>
    <n v="-1"/>
    <n v="150.76714864170501"/>
    <n v="-1"/>
    <n v="87.541767609089902"/>
    <n v="-1"/>
    <n v="0.58633833425956405"/>
    <n v="-1"/>
    <x v="8"/>
    <x v="20"/>
    <x v="0"/>
  </r>
  <r>
    <n v="5081"/>
    <n v="6762"/>
    <m/>
    <x v="2"/>
    <n v="9"/>
    <n v="106"/>
    <n v="-1"/>
    <n v="424"/>
    <n v="-1"/>
    <n v="39.1781502831682"/>
    <n v="-1"/>
    <n v="10.9157229183603"/>
    <n v="-1"/>
    <n v="6.3602606965278801"/>
    <n v="-1"/>
    <n v="8.4161071188626604"/>
    <n v="-1"/>
    <x v="8"/>
    <x v="6"/>
    <x v="0"/>
  </r>
  <r>
    <n v="5081"/>
    <n v="6763"/>
    <m/>
    <x v="2"/>
    <n v="9"/>
    <n v="521"/>
    <n v="-1"/>
    <n v="2084"/>
    <n v="-1"/>
    <n v="37.278465715776001"/>
    <n v="-1"/>
    <n v="46.081337897736397"/>
    <n v="-1"/>
    <n v="26.742374074172101"/>
    <n v="-1"/>
    <n v="1.6812012983515701"/>
    <n v="-1"/>
    <x v="8"/>
    <x v="7"/>
    <x v="0"/>
  </r>
  <r>
    <n v="5081"/>
    <n v="6764"/>
    <m/>
    <x v="2"/>
    <n v="9"/>
    <n v="98"/>
    <n v="-1"/>
    <n v="392"/>
    <n v="-1"/>
    <n v="38.373128696968699"/>
    <n v="-1"/>
    <n v="9.7030672211025202"/>
    <n v="-1"/>
    <n v="5.6483475228010098"/>
    <n v="-1"/>
    <n v="9.02268687279971"/>
    <n v="-1"/>
    <x v="8"/>
    <x v="8"/>
    <x v="0"/>
  </r>
  <r>
    <n v="5081"/>
    <n v="6765"/>
    <m/>
    <x v="2"/>
    <n v="9"/>
    <n v="84"/>
    <n v="-1"/>
    <n v="336"/>
    <n v="-1"/>
    <n v="24.090615928799298"/>
    <n v="-1"/>
    <n v="62.605342364413097"/>
    <n v="-1"/>
    <n v="36.191795476091698"/>
    <n v="-1"/>
    <n v="10.8206022087994"/>
    <n v="-1"/>
    <x v="8"/>
    <x v="9"/>
    <x v="0"/>
  </r>
  <r>
    <n v="5081"/>
    <n v="6767"/>
    <m/>
    <x v="2"/>
    <n v="9"/>
    <n v="87"/>
    <n v="-1"/>
    <n v="348"/>
    <n v="-1"/>
    <n v="45.807974270874602"/>
    <n v="-1"/>
    <n v="7.3407638360555101"/>
    <n v="-1"/>
    <n v="4.2428705472345696"/>
    <n v="-1"/>
    <n v="9.3433616293021"/>
    <n v="-1"/>
    <x v="8"/>
    <x v="10"/>
    <x v="0"/>
  </r>
  <r>
    <n v="5081"/>
    <n v="6768"/>
    <m/>
    <x v="2"/>
    <n v="9"/>
    <n v="241"/>
    <n v="-1"/>
    <n v="964"/>
    <n v="-1"/>
    <n v="35.9425202280704"/>
    <n v="-1"/>
    <n v="31.117676842127999"/>
    <n v="-1"/>
    <n v="18.125747703817598"/>
    <n v="-1"/>
    <n v="3.6009581212509301"/>
    <n v="-1"/>
    <x v="8"/>
    <x v="11"/>
    <x v="0"/>
  </r>
  <r>
    <n v="5081"/>
    <n v="6770"/>
    <m/>
    <x v="2"/>
    <n v="9"/>
    <n v="327"/>
    <n v="-1"/>
    <n v="1308"/>
    <n v="-1"/>
    <n v="5.3956134067288799"/>
    <n v="-1"/>
    <n v="160.60434311209599"/>
    <n v="-1"/>
    <n v="93.215973590547506"/>
    <n v="-1"/>
    <n v="2.7537585332686501"/>
    <n v="-1"/>
    <x v="8"/>
    <x v="15"/>
    <x v="0"/>
  </r>
  <r>
    <n v="5081"/>
    <n v="6775"/>
    <m/>
    <x v="2"/>
    <n v="9"/>
    <n v="101"/>
    <n v="-1"/>
    <n v="404"/>
    <n v="-1"/>
    <n v="39.182924741673702"/>
    <n v="-1"/>
    <n v="10.430455531281"/>
    <n v="-1"/>
    <n v="6.0098493100273602"/>
    <n v="-1"/>
    <n v="8.6659005841582903"/>
    <n v="-1"/>
    <x v="8"/>
    <x v="12"/>
    <x v="0"/>
  </r>
  <r>
    <n v="5081"/>
    <n v="6776"/>
    <m/>
    <x v="2"/>
    <n v="9"/>
    <n v="98"/>
    <n v="-1"/>
    <n v="392"/>
    <n v="-1"/>
    <n v="38.346015239188098"/>
    <n v="-1"/>
    <n v="9.7080190301739702"/>
    <n v="-1"/>
    <n v="5.6512300688933701"/>
    <n v="-1"/>
    <n v="9.0217111353231108"/>
    <n v="-1"/>
    <x v="8"/>
    <x v="13"/>
    <x v="0"/>
  </r>
  <r>
    <n v="5081"/>
    <n v="6777"/>
    <m/>
    <x v="2"/>
    <n v="9"/>
    <n v="261"/>
    <n v="-1"/>
    <n v="1044"/>
    <n v="-1"/>
    <n v="37.424046757796397"/>
    <n v="-1"/>
    <n v="26.0050261164136"/>
    <n v="-1"/>
    <n v="15.1479355858117"/>
    <n v="-1"/>
    <n v="3.4352825142034802"/>
    <n v="-1"/>
    <x v="8"/>
    <x v="14"/>
    <x v="0"/>
  </r>
  <r>
    <n v="5081"/>
    <n v="2959"/>
    <m/>
    <x v="2"/>
    <n v="10"/>
    <n v="221"/>
    <n v="-1"/>
    <n v="884"/>
    <n v="-1"/>
    <n v="45.975974044813697"/>
    <n v="-1"/>
    <n v="18.529143875484799"/>
    <n v="-1"/>
    <n v="15.753287022819"/>
    <n v="-1"/>
    <n v="4.07092915455988"/>
    <n v="-1"/>
    <x v="9"/>
    <x v="0"/>
    <x v="0"/>
  </r>
  <r>
    <n v="5081"/>
    <n v="3659"/>
    <m/>
    <x v="2"/>
    <n v="10"/>
    <n v="493"/>
    <n v="-1"/>
    <n v="1972"/>
    <n v="-1"/>
    <n v="37.171135921676402"/>
    <n v="-1"/>
    <n v="40.040522642389298"/>
    <n v="-1"/>
    <n v="34.010405008419497"/>
    <n v="-1"/>
    <n v="1.8039191555579099"/>
    <n v="-1"/>
    <x v="9"/>
    <x v="0"/>
    <x v="0"/>
  </r>
  <r>
    <n v="5081"/>
    <n v="3660"/>
    <m/>
    <x v="2"/>
    <n v="10"/>
    <n v="1484"/>
    <n v="-1"/>
    <n v="5936"/>
    <n v="-1"/>
    <n v="32.7777656319521"/>
    <n v="-1"/>
    <n v="115.517980632991"/>
    <n v="-1"/>
    <n v="98.213470641399098"/>
    <n v="-1"/>
    <n v="0.60638812590679203"/>
    <n v="-1"/>
    <x v="9"/>
    <x v="0"/>
    <x v="0"/>
  </r>
  <r>
    <n v="5081"/>
    <n v="4524"/>
    <m/>
    <x v="2"/>
    <n v="10"/>
    <n v="415"/>
    <n v="-1"/>
    <n v="1660"/>
    <n v="-1"/>
    <n v="27.324087352360301"/>
    <n v="-1"/>
    <n v="80.474433033840597"/>
    <n v="-1"/>
    <n v="68.353837044055695"/>
    <n v="-1"/>
    <n v="2.1184106502794799"/>
    <n v="-1"/>
    <x v="9"/>
    <x v="0"/>
    <x v="0"/>
  </r>
  <r>
    <n v="5081"/>
    <n v="4949"/>
    <m/>
    <x v="2"/>
    <n v="10"/>
    <n v="312"/>
    <n v="-1"/>
    <n v="1248"/>
    <n v="-1"/>
    <n v="7.1111410169030203"/>
    <n v="-1"/>
    <n v="107.604659389636"/>
    <n v="-1"/>
    <n v="91.838497969008202"/>
    <n v="-1"/>
    <n v="2.8849638899238599"/>
    <n v="-1"/>
    <x v="9"/>
    <x v="0"/>
    <x v="0"/>
  </r>
  <r>
    <n v="5081"/>
    <n v="4950"/>
    <m/>
    <x v="2"/>
    <n v="10"/>
    <n v="1482"/>
    <n v="-1"/>
    <n v="5928"/>
    <n v="-1"/>
    <n v="30.224852317830798"/>
    <n v="-1"/>
    <n v="115.46825952862"/>
    <n v="-1"/>
    <n v="98.168590560654494"/>
    <n v="-1"/>
    <n v="0.60692166632104305"/>
    <n v="-1"/>
    <x v="9"/>
    <x v="0"/>
    <x v="0"/>
  </r>
  <r>
    <n v="5081"/>
    <n v="4951"/>
    <m/>
    <x v="2"/>
    <n v="10"/>
    <n v="1473"/>
    <n v="-1"/>
    <n v="5892"/>
    <n v="-1"/>
    <n v="30.455288608611799"/>
    <n v="-1"/>
    <n v="113.310797785774"/>
    <n v="-1"/>
    <n v="96.321151688549193"/>
    <n v="-1"/>
    <n v="0.61116353687245295"/>
    <n v="-1"/>
    <x v="9"/>
    <x v="0"/>
    <x v="0"/>
  </r>
  <r>
    <n v="5081"/>
    <n v="4953"/>
    <m/>
    <x v="2"/>
    <n v="10"/>
    <n v="248"/>
    <n v="-1"/>
    <n v="992"/>
    <n v="-1"/>
    <n v="36.5015927133106"/>
    <n v="-1"/>
    <n v="24.3256328932058"/>
    <n v="-1"/>
    <n v="20.692213587569"/>
    <n v="-1"/>
    <n v="3.5830203255586999"/>
    <n v="-1"/>
    <x v="9"/>
    <x v="0"/>
    <x v="0"/>
  </r>
  <r>
    <n v="5081"/>
    <n v="4954"/>
    <m/>
    <x v="2"/>
    <n v="10"/>
    <n v="84"/>
    <n v="-1"/>
    <n v="336"/>
    <n v="-1"/>
    <n v="44.967413042597798"/>
    <n v="-1"/>
    <n v="7.15516038751558"/>
    <n v="-1"/>
    <n v="6.7197889541728699"/>
    <n v="-1"/>
    <n v="9.3729134927828195"/>
    <n v="-1"/>
    <x v="9"/>
    <x v="0"/>
    <x v="0"/>
  </r>
  <r>
    <n v="5081"/>
    <n v="6357"/>
    <m/>
    <x v="2"/>
    <n v="10"/>
    <n v="236"/>
    <n v="-1"/>
    <n v="944"/>
    <n v="-1"/>
    <n v="42.961539341378902"/>
    <n v="-1"/>
    <n v="19.9283838804986"/>
    <n v="-1"/>
    <n v="16.927358637512199"/>
    <n v="-1"/>
    <n v="3.75143644316897"/>
    <n v="-1"/>
    <x v="9"/>
    <x v="0"/>
    <x v="0"/>
  </r>
  <r>
    <n v="5081"/>
    <n v="6368"/>
    <m/>
    <x v="2"/>
    <n v="10"/>
    <n v="496"/>
    <n v="-1"/>
    <n v="1984"/>
    <n v="-1"/>
    <n v="15.124958214249199"/>
    <n v="-1"/>
    <n v="104.507900786211"/>
    <n v="-1"/>
    <n v="88.786986503721295"/>
    <n v="-1"/>
    <n v="1.8163188022646499"/>
    <n v="-1"/>
    <x v="9"/>
    <x v="0"/>
    <x v="0"/>
  </r>
  <r>
    <n v="5081"/>
    <n v="6639"/>
    <m/>
    <x v="2"/>
    <n v="10"/>
    <n v="121"/>
    <n v="-1"/>
    <n v="484"/>
    <n v="-1"/>
    <n v="39.295491200157699"/>
    <n v="-1"/>
    <n v="12.410994463518399"/>
    <n v="-1"/>
    <n v="7.2085976225828201"/>
    <n v="-1"/>
    <n v="7.4786124810579198"/>
    <n v="-1"/>
    <x v="9"/>
    <x v="1"/>
    <x v="0"/>
  </r>
  <r>
    <n v="5081"/>
    <n v="6640"/>
    <m/>
    <x v="2"/>
    <n v="10"/>
    <n v="713"/>
    <n v="-1"/>
    <n v="2852"/>
    <n v="-1"/>
    <n v="14.407366136707299"/>
    <n v="-1"/>
    <n v="147.38688072620701"/>
    <n v="-1"/>
    <n v="85.449319252240301"/>
    <n v="-1"/>
    <n v="1.2606645173662601"/>
    <n v="-1"/>
    <x v="9"/>
    <x v="2"/>
    <x v="0"/>
  </r>
  <r>
    <n v="5081"/>
    <n v="6641"/>
    <m/>
    <x v="2"/>
    <n v="10"/>
    <n v="84"/>
    <n v="-1"/>
    <n v="336"/>
    <n v="-1"/>
    <n v="28.727617369139701"/>
    <n v="-1"/>
    <n v="44.672526044298699"/>
    <n v="-1"/>
    <n v="25.8053081708705"/>
    <n v="-1"/>
    <n v="9.3705500372707196"/>
    <n v="-1"/>
    <x v="9"/>
    <x v="3"/>
    <x v="0"/>
  </r>
  <r>
    <n v="5081"/>
    <n v="6642"/>
    <m/>
    <x v="2"/>
    <n v="10"/>
    <n v="495"/>
    <n v="-1"/>
    <n v="1980"/>
    <n v="-1"/>
    <n v="36.497704982914101"/>
    <n v="-1"/>
    <n v="45.362192918846397"/>
    <n v="-1"/>
    <n v="26.287636410145801"/>
    <n v="-1"/>
    <n v="1.7983219634634"/>
    <n v="-1"/>
    <x v="9"/>
    <x v="4"/>
    <x v="0"/>
  </r>
  <r>
    <n v="5081"/>
    <n v="6644"/>
    <m/>
    <x v="2"/>
    <n v="10"/>
    <n v="935"/>
    <n v="-1"/>
    <n v="3740"/>
    <n v="-1"/>
    <n v="31.417288576807699"/>
    <n v="-1"/>
    <n v="100.935101190832"/>
    <n v="-1"/>
    <n v="58.511193084248198"/>
    <n v="-1"/>
    <n v="0.96065233036772002"/>
    <n v="-1"/>
    <x v="9"/>
    <x v="19"/>
    <x v="0"/>
  </r>
  <r>
    <n v="5081"/>
    <n v="6645"/>
    <m/>
    <x v="2"/>
    <n v="10"/>
    <n v="554"/>
    <n v="-1"/>
    <n v="2216"/>
    <n v="-1"/>
    <n v="54.222704871280598"/>
    <n v="-1"/>
    <n v="37.644492052972602"/>
    <n v="-1"/>
    <n v="21.925536702085701"/>
    <n v="-1"/>
    <n v="1.6218540722519299"/>
    <n v="-1"/>
    <x v="9"/>
    <x v="21"/>
    <x v="0"/>
  </r>
  <r>
    <n v="5081"/>
    <n v="6646"/>
    <m/>
    <x v="2"/>
    <n v="10"/>
    <n v="656"/>
    <n v="-1"/>
    <n v="2624"/>
    <n v="-1"/>
    <n v="44.819798870063799"/>
    <n v="-1"/>
    <n v="55.535398915912602"/>
    <n v="-1"/>
    <n v="32.139386766257303"/>
    <n v="-1"/>
    <n v="1.37149011813236"/>
    <n v="-1"/>
    <x v="9"/>
    <x v="18"/>
    <x v="0"/>
  </r>
  <r>
    <n v="5081"/>
    <n v="6647"/>
    <m/>
    <x v="2"/>
    <n v="10"/>
    <n v="286"/>
    <n v="-1"/>
    <n v="1144"/>
    <n v="-1"/>
    <n v="55.170036765080397"/>
    <n v="-1"/>
    <n v="20.765749699916501"/>
    <n v="-1"/>
    <n v="12.050277751718101"/>
    <n v="-1"/>
    <n v="3.1448980165446199"/>
    <n v="-1"/>
    <x v="9"/>
    <x v="17"/>
    <x v="0"/>
  </r>
  <r>
    <n v="5081"/>
    <n v="6760"/>
    <m/>
    <x v="2"/>
    <n v="10"/>
    <n v="479"/>
    <n v="-1"/>
    <n v="1916"/>
    <n v="-1"/>
    <n v="10.873062798259999"/>
    <n v="-1"/>
    <n v="136.323602870917"/>
    <n v="-1"/>
    <n v="79.104028471692104"/>
    <n v="-1"/>
    <n v="1.8766286580438301"/>
    <n v="-1"/>
    <x v="9"/>
    <x v="16"/>
    <x v="0"/>
  </r>
  <r>
    <n v="5081"/>
    <n v="6761"/>
    <m/>
    <x v="2"/>
    <n v="10"/>
    <n v="1484"/>
    <n v="-1"/>
    <n v="5936"/>
    <n v="-1"/>
    <n v="32.973572027667899"/>
    <n v="-1"/>
    <n v="154.01724024675201"/>
    <n v="-1"/>
    <n v="89.351232519766697"/>
    <n v="-1"/>
    <n v="0.60888273362249101"/>
    <n v="-1"/>
    <x v="9"/>
    <x v="20"/>
    <x v="0"/>
  </r>
  <r>
    <n v="5081"/>
    <n v="6762"/>
    <m/>
    <x v="2"/>
    <n v="10"/>
    <n v="121"/>
    <n v="-1"/>
    <n v="484"/>
    <n v="-1"/>
    <n v="39.295491200157699"/>
    <n v="-1"/>
    <n v="12.410994463518399"/>
    <n v="-1"/>
    <n v="7.2085976225828201"/>
    <n v="-1"/>
    <n v="7.4786124810579198"/>
    <n v="-1"/>
    <x v="9"/>
    <x v="6"/>
    <x v="0"/>
  </r>
  <r>
    <n v="5081"/>
    <n v="6763"/>
    <m/>
    <x v="2"/>
    <n v="10"/>
    <n v="498"/>
    <n v="-1"/>
    <n v="1992"/>
    <n v="-1"/>
    <n v="37.115315998553797"/>
    <n v="-1"/>
    <n v="43.284328973299701"/>
    <n v="-1"/>
    <n v="25.075635545950401"/>
    <n v="-1"/>
    <n v="1.7647631132316499"/>
    <n v="-1"/>
    <x v="9"/>
    <x v="7"/>
    <x v="0"/>
  </r>
  <r>
    <n v="5081"/>
    <n v="6764"/>
    <m/>
    <x v="2"/>
    <n v="10"/>
    <n v="143"/>
    <n v="-1"/>
    <n v="572"/>
    <n v="-1"/>
    <n v="38.878340849456698"/>
    <n v="-1"/>
    <n v="14.134599872790901"/>
    <n v="-1"/>
    <n v="8.1989476210269192"/>
    <n v="-1"/>
    <n v="6.0913505357951596"/>
    <n v="-1"/>
    <x v="9"/>
    <x v="8"/>
    <x v="0"/>
  </r>
  <r>
    <n v="5081"/>
    <n v="6765"/>
    <m/>
    <x v="2"/>
    <n v="10"/>
    <n v="94"/>
    <n v="-1"/>
    <n v="376"/>
    <n v="-1"/>
    <n v="14.392606810306001"/>
    <n v="-1"/>
    <n v="155.847668068763"/>
    <n v="-1"/>
    <n v="90.383373058968999"/>
    <n v="-1"/>
    <n v="7.9993530560236703"/>
    <n v="-1"/>
    <x v="9"/>
    <x v="9"/>
    <x v="0"/>
  </r>
  <r>
    <n v="5081"/>
    <n v="6767"/>
    <m/>
    <x v="2"/>
    <n v="10"/>
    <n v="94"/>
    <n v="-1"/>
    <n v="376"/>
    <n v="-1"/>
    <n v="47.608658946250898"/>
    <n v="-1"/>
    <n v="7.3630417607992804"/>
    <n v="-1"/>
    <n v="4.2554945659808396"/>
    <n v="-1"/>
    <n v="9.54468081531423"/>
    <n v="-1"/>
    <x v="9"/>
    <x v="10"/>
    <x v="0"/>
  </r>
  <r>
    <n v="5081"/>
    <n v="6768"/>
    <m/>
    <x v="2"/>
    <n v="10"/>
    <n v="247"/>
    <n v="-1"/>
    <n v="988"/>
    <n v="-1"/>
    <n v="35.187662692764"/>
    <n v="-1"/>
    <n v="32.466268259094903"/>
    <n v="-1"/>
    <n v="18.852927842350599"/>
    <n v="-1"/>
    <n v="3.58815715269195"/>
    <n v="-1"/>
    <x v="9"/>
    <x v="11"/>
    <x v="0"/>
  </r>
  <r>
    <n v="5081"/>
    <n v="6770"/>
    <m/>
    <x v="2"/>
    <n v="10"/>
    <n v="321"/>
    <n v="-1"/>
    <n v="1284"/>
    <n v="-1"/>
    <n v="4.9023979162203499"/>
    <n v="-1"/>
    <n v="168.75152942118899"/>
    <n v="-1"/>
    <n v="98.039825853575294"/>
    <n v="-1"/>
    <n v="2.8003767898926699"/>
    <n v="-1"/>
    <x v="9"/>
    <x v="15"/>
    <x v="0"/>
  </r>
  <r>
    <n v="5081"/>
    <n v="6775"/>
    <m/>
    <x v="2"/>
    <n v="10"/>
    <n v="87"/>
    <n v="-1"/>
    <n v="348"/>
    <n v="-1"/>
    <n v="39.780501929712798"/>
    <n v="-1"/>
    <n v="8.8485403145031594"/>
    <n v="-1"/>
    <n v="5.1219335361017198"/>
    <n v="-1"/>
    <n v="10.139670606658299"/>
    <n v="-1"/>
    <x v="9"/>
    <x v="12"/>
    <x v="0"/>
  </r>
  <r>
    <n v="5081"/>
    <n v="6776"/>
    <m/>
    <x v="2"/>
    <n v="10"/>
    <n v="143"/>
    <n v="-1"/>
    <n v="572"/>
    <n v="-1"/>
    <n v="38.995301895852101"/>
    <n v="-1"/>
    <n v="14.331487405183401"/>
    <n v="-1"/>
    <n v="8.3131546435000008"/>
    <n v="-1"/>
    <n v="6.0922140471620203"/>
    <n v="-1"/>
    <x v="9"/>
    <x v="13"/>
    <x v="0"/>
  </r>
  <r>
    <n v="5081"/>
    <n v="6777"/>
    <m/>
    <x v="2"/>
    <n v="10"/>
    <n v="244"/>
    <n v="-1"/>
    <n v="976"/>
    <n v="-1"/>
    <n v="37.593334871563599"/>
    <n v="-1"/>
    <n v="23.792042576661501"/>
    <n v="-1"/>
    <n v="13.826757224077699"/>
    <n v="-1"/>
    <n v="3.4909858519505299"/>
    <n v="-1"/>
    <x v="9"/>
    <x v="14"/>
    <x v="0"/>
  </r>
  <r>
    <n v="5081"/>
    <n v="2959"/>
    <m/>
    <x v="2"/>
    <n v="11"/>
    <n v="207"/>
    <n v="-1"/>
    <n v="828"/>
    <n v="-1"/>
    <n v="46.609970767253301"/>
    <n v="-1"/>
    <n v="17.030723206234299"/>
    <n v="-1"/>
    <n v="14.387444693893601"/>
    <n v="-1"/>
    <n v="4.2952881225782997"/>
    <n v="-1"/>
    <x v="10"/>
    <x v="0"/>
    <x v="0"/>
  </r>
  <r>
    <n v="5081"/>
    <n v="3659"/>
    <m/>
    <x v="2"/>
    <n v="11"/>
    <n v="453"/>
    <n v="-1"/>
    <n v="1812"/>
    <n v="-1"/>
    <n v="38.105770267005703"/>
    <n v="-1"/>
    <n v="36.925096124236497"/>
    <n v="-1"/>
    <n v="31.360681291994901"/>
    <n v="-1"/>
    <n v="1.9695439702883599"/>
    <n v="-1"/>
    <x v="10"/>
    <x v="0"/>
    <x v="0"/>
  </r>
  <r>
    <n v="5081"/>
    <n v="3660"/>
    <m/>
    <x v="2"/>
    <n v="11"/>
    <n v="1515"/>
    <n v="-1"/>
    <n v="6060"/>
    <n v="-1"/>
    <n v="32.886458900069698"/>
    <n v="-1"/>
    <n v="116.40028414851"/>
    <n v="-1"/>
    <n v="98.897622323805805"/>
    <n v="-1"/>
    <n v="0.59374874776569897"/>
    <n v="-1"/>
    <x v="10"/>
    <x v="0"/>
    <x v="0"/>
  </r>
  <r>
    <n v="5081"/>
    <n v="4524"/>
    <m/>
    <x v="2"/>
    <n v="11"/>
    <n v="358"/>
    <n v="-1"/>
    <n v="1432"/>
    <n v="-1"/>
    <n v="27.298458242974601"/>
    <n v="-1"/>
    <n v="74.107512884552307"/>
    <n v="-1"/>
    <n v="62.933350267097197"/>
    <n v="-1"/>
    <n v="2.46304794771082"/>
    <n v="-1"/>
    <x v="10"/>
    <x v="0"/>
    <x v="0"/>
  </r>
  <r>
    <n v="5081"/>
    <n v="4949"/>
    <m/>
    <x v="2"/>
    <n v="11"/>
    <n v="285"/>
    <n v="-1"/>
    <n v="1140"/>
    <n v="-1"/>
    <n v="6.6696321964150904"/>
    <n v="-1"/>
    <n v="106.59752438663899"/>
    <n v="-1"/>
    <n v="90.365320652342405"/>
    <n v="-1"/>
    <n v="3.1496242122768301"/>
    <n v="-1"/>
    <x v="10"/>
    <x v="0"/>
    <x v="0"/>
  </r>
  <r>
    <n v="5081"/>
    <n v="4950"/>
    <m/>
    <x v="2"/>
    <n v="11"/>
    <n v="1513"/>
    <n v="-1"/>
    <n v="6052"/>
    <n v="-1"/>
    <n v="30.496906312976201"/>
    <n v="-1"/>
    <n v="116.102308214622"/>
    <n v="-1"/>
    <n v="98.671061505700195"/>
    <n v="-1"/>
    <n v="0.59452597662290196"/>
    <n v="-1"/>
    <x v="10"/>
    <x v="0"/>
    <x v="0"/>
  </r>
  <r>
    <n v="5081"/>
    <n v="4951"/>
    <m/>
    <x v="2"/>
    <n v="11"/>
    <n v="1531"/>
    <n v="-1"/>
    <n v="6124"/>
    <n v="-1"/>
    <n v="31.261177840560901"/>
    <n v="-1"/>
    <n v="114.98234932180701"/>
    <n v="-1"/>
    <n v="97.7074382811047"/>
    <n v="-1"/>
    <n v="0.58782496227356695"/>
    <n v="-1"/>
    <x v="10"/>
    <x v="0"/>
    <x v="0"/>
  </r>
  <r>
    <n v="5081"/>
    <n v="4953"/>
    <m/>
    <x v="2"/>
    <n v="11"/>
    <n v="165"/>
    <n v="-1"/>
    <n v="660"/>
    <n v="-1"/>
    <n v="37.066440939705203"/>
    <n v="-1"/>
    <n v="15.5321841339965"/>
    <n v="-1"/>
    <n v="13.2178055170791"/>
    <n v="-1"/>
    <n v="5.2992788808468303"/>
    <n v="-1"/>
    <x v="10"/>
    <x v="0"/>
    <x v="0"/>
  </r>
  <r>
    <n v="5081"/>
    <n v="4954"/>
    <m/>
    <x v="2"/>
    <n v="11"/>
    <n v="107"/>
    <n v="-1"/>
    <n v="428"/>
    <n v="-1"/>
    <n v="42.413635464018498"/>
    <n v="-1"/>
    <n v="11.0044800723637"/>
    <n v="-1"/>
    <n v="10.352407947274299"/>
    <n v="-1"/>
    <n v="8.45109768491076"/>
    <n v="-1"/>
    <x v="10"/>
    <x v="0"/>
    <x v="0"/>
  </r>
  <r>
    <n v="5081"/>
    <n v="6357"/>
    <m/>
    <x v="2"/>
    <n v="11"/>
    <n v="236"/>
    <n v="-1"/>
    <n v="944"/>
    <n v="-1"/>
    <n v="43.099298188017798"/>
    <n v="-1"/>
    <n v="21.1039672056576"/>
    <n v="-1"/>
    <n v="17.925452096265801"/>
    <n v="-1"/>
    <n v="3.8234098493460098"/>
    <n v="-1"/>
    <x v="10"/>
    <x v="0"/>
    <x v="0"/>
  </r>
  <r>
    <n v="5081"/>
    <n v="6368"/>
    <m/>
    <x v="2"/>
    <n v="11"/>
    <n v="465"/>
    <n v="-1"/>
    <n v="1860"/>
    <n v="-1"/>
    <n v="12.568788141000899"/>
    <n v="-1"/>
    <n v="108.12096679954701"/>
    <n v="-1"/>
    <n v="91.835529978964701"/>
    <n v="-1"/>
    <n v="1.9351173914484501"/>
    <n v="-1"/>
    <x v="10"/>
    <x v="0"/>
    <x v="0"/>
  </r>
  <r>
    <n v="5081"/>
    <n v="6639"/>
    <m/>
    <x v="2"/>
    <n v="11"/>
    <n v="123"/>
    <n v="-1"/>
    <n v="492"/>
    <n v="-1"/>
    <n v="38.912194966972301"/>
    <n v="-1"/>
    <n v="12.739007994720501"/>
    <n v="-1"/>
    <n v="7.3886292785221999"/>
    <n v="-1"/>
    <n v="7.3278016621419297"/>
    <n v="-1"/>
    <x v="10"/>
    <x v="1"/>
    <x v="0"/>
  </r>
  <r>
    <n v="5081"/>
    <n v="6640"/>
    <m/>
    <x v="2"/>
    <n v="11"/>
    <n v="701"/>
    <n v="-1"/>
    <n v="2804"/>
    <n v="-1"/>
    <n v="13.463865011157999"/>
    <n v="-1"/>
    <n v="149.47318626062199"/>
    <n v="-1"/>
    <n v="86.507806173809001"/>
    <n v="-1"/>
    <n v="1.2845786926160601"/>
    <n v="-1"/>
    <x v="10"/>
    <x v="2"/>
    <x v="0"/>
  </r>
  <r>
    <n v="5081"/>
    <n v="6641"/>
    <m/>
    <x v="2"/>
    <n v="11"/>
    <n v="99"/>
    <n v="-1"/>
    <n v="396"/>
    <n v="-1"/>
    <n v="30.1432846628786"/>
    <n v="-1"/>
    <n v="39.487316619609501"/>
    <n v="-1"/>
    <n v="22.894757634758999"/>
    <n v="-1"/>
    <n v="8.3950468861310092"/>
    <n v="-1"/>
    <x v="10"/>
    <x v="3"/>
    <x v="0"/>
  </r>
  <r>
    <n v="5081"/>
    <n v="6642"/>
    <m/>
    <x v="2"/>
    <n v="11"/>
    <n v="456"/>
    <n v="-1"/>
    <n v="1824"/>
    <n v="-1"/>
    <n v="37.997198860795599"/>
    <n v="-1"/>
    <n v="40.373198061524597"/>
    <n v="-1"/>
    <n v="23.397975771418501"/>
    <n v="-1"/>
    <n v="1.9735671803435899"/>
    <n v="-1"/>
    <x v="10"/>
    <x v="4"/>
    <x v="0"/>
  </r>
  <r>
    <n v="5081"/>
    <n v="6644"/>
    <m/>
    <x v="2"/>
    <n v="11"/>
    <n v="956"/>
    <n v="-1"/>
    <n v="3824"/>
    <n v="-1"/>
    <n v="31.600206633592499"/>
    <n v="-1"/>
    <n v="96.765390699624504"/>
    <n v="-1"/>
    <n v="56.075405112571701"/>
    <n v="-1"/>
    <n v="0.941572319652899"/>
    <n v="-1"/>
    <x v="10"/>
    <x v="19"/>
    <x v="0"/>
  </r>
  <r>
    <n v="5081"/>
    <n v="6645"/>
    <m/>
    <x v="2"/>
    <n v="11"/>
    <n v="561"/>
    <n v="-1"/>
    <n v="2244"/>
    <n v="-1"/>
    <n v="53.849081222308101"/>
    <n v="-1"/>
    <n v="39.187245013088699"/>
    <n v="-1"/>
    <n v="22.734082985107399"/>
    <n v="-1"/>
    <n v="1.59129084113579"/>
    <n v="-1"/>
    <x v="10"/>
    <x v="21"/>
    <x v="0"/>
  </r>
  <r>
    <n v="5081"/>
    <n v="6646"/>
    <m/>
    <x v="2"/>
    <n v="11"/>
    <n v="658"/>
    <n v="-1"/>
    <n v="2632"/>
    <n v="-1"/>
    <n v="45.042808228039803"/>
    <n v="-1"/>
    <n v="53.968579537290999"/>
    <n v="-1"/>
    <n v="31.275133892304101"/>
    <n v="-1"/>
    <n v="1.3670093059928199"/>
    <n v="-1"/>
    <x v="10"/>
    <x v="18"/>
    <x v="0"/>
  </r>
  <r>
    <n v="5081"/>
    <n v="6647"/>
    <m/>
    <x v="2"/>
    <n v="11"/>
    <n v="294"/>
    <n v="-1"/>
    <n v="1176"/>
    <n v="-1"/>
    <n v="54.638784153747402"/>
    <n v="-1"/>
    <n v="21.450477341415201"/>
    <n v="-1"/>
    <n v="12.4676501060785"/>
    <n v="-1"/>
    <n v="3.04924166350126"/>
    <n v="-1"/>
    <x v="10"/>
    <x v="17"/>
    <x v="0"/>
  </r>
  <r>
    <n v="5081"/>
    <n v="6760"/>
    <m/>
    <x v="2"/>
    <n v="11"/>
    <n v="491"/>
    <n v="-1"/>
    <n v="1964"/>
    <n v="-1"/>
    <n v="11.185252178924699"/>
    <n v="-1"/>
    <n v="141.67336403223899"/>
    <n v="-1"/>
    <n v="82.223877378054596"/>
    <n v="-1"/>
    <n v="1.8345882541401299"/>
    <n v="-1"/>
    <x v="10"/>
    <x v="16"/>
    <x v="0"/>
  </r>
  <r>
    <n v="5081"/>
    <n v="6761"/>
    <m/>
    <x v="2"/>
    <n v="11"/>
    <n v="1516"/>
    <n v="-1"/>
    <n v="6064"/>
    <n v="-1"/>
    <n v="32.951989789153899"/>
    <n v="-1"/>
    <n v="157.90225024204801"/>
    <n v="-1"/>
    <n v="91.528572797613407"/>
    <n v="-1"/>
    <n v="0.59637667942935302"/>
    <n v="-1"/>
    <x v="10"/>
    <x v="20"/>
    <x v="0"/>
  </r>
  <r>
    <n v="5081"/>
    <n v="6762"/>
    <m/>
    <x v="2"/>
    <n v="11"/>
    <n v="123"/>
    <n v="-1"/>
    <n v="492"/>
    <n v="-1"/>
    <n v="38.912194966972301"/>
    <n v="-1"/>
    <n v="12.739007994720501"/>
    <n v="-1"/>
    <n v="7.3886292785221999"/>
    <n v="-1"/>
    <n v="7.3278016621419297"/>
    <n v="-1"/>
    <x v="10"/>
    <x v="6"/>
    <x v="0"/>
  </r>
  <r>
    <n v="5081"/>
    <n v="6763"/>
    <m/>
    <x v="2"/>
    <n v="11"/>
    <n v="454"/>
    <n v="-1"/>
    <n v="1816"/>
    <n v="-1"/>
    <n v="37.4895653496297"/>
    <n v="-1"/>
    <n v="39.624267384199499"/>
    <n v="-1"/>
    <n v="22.948526555192601"/>
    <n v="-1"/>
    <n v="1.95138380190144"/>
    <n v="-1"/>
    <x v="10"/>
    <x v="7"/>
    <x v="0"/>
  </r>
  <r>
    <n v="5081"/>
    <n v="6764"/>
    <m/>
    <x v="2"/>
    <n v="11"/>
    <n v="134"/>
    <n v="-1"/>
    <n v="536"/>
    <n v="-1"/>
    <n v="39.565855878550998"/>
    <n v="-1"/>
    <n v="13.169099099791699"/>
    <n v="-1"/>
    <n v="7.6187715826884697"/>
    <n v="-1"/>
    <n v="6.5980905598083401"/>
    <n v="-1"/>
    <x v="10"/>
    <x v="8"/>
    <x v="0"/>
  </r>
  <r>
    <n v="5081"/>
    <n v="6765"/>
    <m/>
    <x v="2"/>
    <n v="11"/>
    <n v="89"/>
    <n v="-1"/>
    <n v="356"/>
    <n v="-1"/>
    <n v="15.188012150474099"/>
    <n v="-1"/>
    <n v="156.140746163393"/>
    <n v="-1"/>
    <n v="90.232189766791805"/>
    <n v="-1"/>
    <n v="8.4336470774728198"/>
    <n v="-1"/>
    <x v="10"/>
    <x v="9"/>
    <x v="0"/>
  </r>
  <r>
    <n v="5081"/>
    <n v="6767"/>
    <m/>
    <x v="2"/>
    <n v="11"/>
    <n v="99"/>
    <n v="-1"/>
    <n v="396"/>
    <n v="-1"/>
    <n v="45.841398156999603"/>
    <n v="-1"/>
    <n v="8.1378109467470594"/>
    <n v="-1"/>
    <n v="4.7115577301871401"/>
    <n v="-1"/>
    <n v="9.0616620849949303"/>
    <n v="-1"/>
    <x v="10"/>
    <x v="10"/>
    <x v="0"/>
  </r>
  <r>
    <n v="5081"/>
    <n v="6768"/>
    <m/>
    <x v="2"/>
    <n v="11"/>
    <n v="165"/>
    <n v="-1"/>
    <n v="660"/>
    <n v="-1"/>
    <n v="36.241390073165299"/>
    <n v="-1"/>
    <n v="19.096153258696699"/>
    <n v="-1"/>
    <n v="11.0947627758952"/>
    <n v="-1"/>
    <n v="5.2983083347303399"/>
    <n v="-1"/>
    <x v="10"/>
    <x v="11"/>
    <x v="0"/>
  </r>
  <r>
    <n v="5081"/>
    <n v="6770"/>
    <m/>
    <x v="2"/>
    <n v="11"/>
    <n v="315"/>
    <n v="-1"/>
    <n v="1260"/>
    <n v="-1"/>
    <n v="4.8681760635304796"/>
    <n v="-1"/>
    <n v="170.150067765003"/>
    <n v="-1"/>
    <n v="98.573082631716105"/>
    <n v="-1"/>
    <n v="2.8436674404409699"/>
    <n v="-1"/>
    <x v="10"/>
    <x v="15"/>
    <x v="0"/>
  </r>
  <r>
    <n v="5081"/>
    <n v="6775"/>
    <m/>
    <x v="2"/>
    <n v="11"/>
    <n v="118"/>
    <n v="-1"/>
    <n v="472"/>
    <n v="-1"/>
    <n v="39.028020805647898"/>
    <n v="-1"/>
    <n v="12.2320072998554"/>
    <n v="-1"/>
    <n v="7.1200042476603196"/>
    <n v="-1"/>
    <n v="7.4868929521007503"/>
    <n v="-1"/>
    <x v="10"/>
    <x v="12"/>
    <x v="0"/>
  </r>
  <r>
    <n v="5081"/>
    <n v="6776"/>
    <m/>
    <x v="2"/>
    <n v="11"/>
    <n v="133"/>
    <n v="-1"/>
    <n v="532"/>
    <n v="-1"/>
    <n v="39.608352075002401"/>
    <n v="-1"/>
    <n v="13.1643488902568"/>
    <n v="-1"/>
    <n v="7.6197964735288704"/>
    <n v="-1"/>
    <n v="6.6500438277911202"/>
    <n v="-1"/>
    <x v="10"/>
    <x v="13"/>
    <x v="0"/>
  </r>
  <r>
    <n v="5081"/>
    <n v="6777"/>
    <m/>
    <x v="2"/>
    <n v="11"/>
    <n v="164"/>
    <n v="-1"/>
    <n v="656"/>
    <n v="-1"/>
    <n v="37.431906222524397"/>
    <n v="-1"/>
    <n v="15.7550326675811"/>
    <n v="-1"/>
    <n v="9.1402682378083302"/>
    <n v="-1"/>
    <n v="5.4927117276827797"/>
    <n v="-1"/>
    <x v="10"/>
    <x v="14"/>
    <x v="0"/>
  </r>
  <r>
    <n v="5081"/>
    <n v="2959"/>
    <m/>
    <x v="2"/>
    <n v="12"/>
    <n v="224"/>
    <n v="-1"/>
    <n v="896"/>
    <n v="-1"/>
    <n v="45.887649551894803"/>
    <n v="-1"/>
    <n v="18.439010026037501"/>
    <n v="-1"/>
    <n v="15.714095031939401"/>
    <n v="-1"/>
    <n v="4.0278113305054104"/>
    <n v="-1"/>
    <x v="11"/>
    <x v="0"/>
    <x v="0"/>
  </r>
  <r>
    <n v="5081"/>
    <n v="3659"/>
    <m/>
    <x v="2"/>
    <n v="12"/>
    <n v="481"/>
    <n v="-1"/>
    <n v="1924"/>
    <n v="-1"/>
    <n v="37.801930278758697"/>
    <n v="-1"/>
    <n v="40.401106322974499"/>
    <n v="-1"/>
    <n v="34.368444185398602"/>
    <n v="-1"/>
    <n v="1.8615966542399101"/>
    <n v="-1"/>
    <x v="11"/>
    <x v="0"/>
    <x v="0"/>
  </r>
  <r>
    <n v="5081"/>
    <n v="3660"/>
    <m/>
    <x v="2"/>
    <n v="12"/>
    <n v="1440"/>
    <n v="-1"/>
    <n v="5760"/>
    <n v="-1"/>
    <n v="31.0580583364878"/>
    <n v="-1"/>
    <n v="116.078253277268"/>
    <n v="-1"/>
    <n v="98.576425356414205"/>
    <n v="-1"/>
    <n v="0.62428291665859403"/>
    <n v="-1"/>
    <x v="11"/>
    <x v="0"/>
    <x v="0"/>
  </r>
  <r>
    <n v="5081"/>
    <n v="4524"/>
    <m/>
    <x v="2"/>
    <n v="12"/>
    <n v="383"/>
    <n v="-1"/>
    <n v="1532"/>
    <n v="-1"/>
    <n v="27.090761647983999"/>
    <n v="-1"/>
    <n v="80.472355642730406"/>
    <n v="-1"/>
    <n v="68.533806064969994"/>
    <n v="-1"/>
    <n v="2.3084705212240202"/>
    <n v="-1"/>
    <x v="11"/>
    <x v="0"/>
    <x v="0"/>
  </r>
  <r>
    <n v="5081"/>
    <n v="4949"/>
    <m/>
    <x v="2"/>
    <n v="12"/>
    <n v="284"/>
    <n v="-1"/>
    <n v="1136"/>
    <n v="-1"/>
    <n v="6.8944958539182304"/>
    <n v="-1"/>
    <n v="105.682055062496"/>
    <n v="-1"/>
    <n v="89.641918450811204"/>
    <n v="-1"/>
    <n v="3.1733817173779899"/>
    <n v="-1"/>
    <x v="11"/>
    <x v="0"/>
    <x v="0"/>
  </r>
  <r>
    <n v="5081"/>
    <n v="4950"/>
    <m/>
    <x v="2"/>
    <n v="12"/>
    <n v="1444"/>
    <n v="-1"/>
    <n v="5776"/>
    <n v="-1"/>
    <n v="30.7866668470717"/>
    <n v="-1"/>
    <n v="115.65889656232601"/>
    <n v="-1"/>
    <n v="98.196519165808496"/>
    <n v="-1"/>
    <n v="0.62352578421125504"/>
    <n v="-1"/>
    <x v="11"/>
    <x v="0"/>
    <x v="0"/>
  </r>
  <r>
    <n v="5081"/>
    <n v="4951"/>
    <m/>
    <x v="2"/>
    <n v="12"/>
    <n v="1453"/>
    <n v="-1"/>
    <n v="5812"/>
    <n v="-1"/>
    <n v="30.524089350297398"/>
    <n v="-1"/>
    <n v="114.15583287375399"/>
    <n v="-1"/>
    <n v="96.965043954084194"/>
    <n v="-1"/>
    <n v="0.61903096632496202"/>
    <n v="-1"/>
    <x v="11"/>
    <x v="0"/>
    <x v="0"/>
  </r>
  <r>
    <n v="5081"/>
    <n v="4953"/>
    <m/>
    <x v="2"/>
    <n v="12"/>
    <n v="211"/>
    <n v="-1"/>
    <n v="844"/>
    <n v="-1"/>
    <n v="38.090424440185103"/>
    <n v="-1"/>
    <n v="19.978916872156201"/>
    <n v="-1"/>
    <n v="16.901685076368398"/>
    <n v="-1"/>
    <n v="4.1448141814874804"/>
    <n v="-1"/>
    <x v="11"/>
    <x v="0"/>
    <x v="0"/>
  </r>
  <r>
    <n v="5081"/>
    <n v="4954"/>
    <m/>
    <x v="2"/>
    <n v="12"/>
    <n v="89"/>
    <n v="-1"/>
    <n v="356"/>
    <n v="-1"/>
    <n v="46.125763780140197"/>
    <n v="-1"/>
    <n v="7.09662180820962"/>
    <n v="-1"/>
    <n v="6.67221606619536"/>
    <n v="-1"/>
    <n v="9.7661497376695596"/>
    <n v="-1"/>
    <x v="11"/>
    <x v="0"/>
    <x v="0"/>
  </r>
  <r>
    <n v="5081"/>
    <n v="6357"/>
    <m/>
    <x v="2"/>
    <n v="12"/>
    <n v="222"/>
    <n v="-1"/>
    <n v="888"/>
    <n v="-1"/>
    <n v="43.360173485652297"/>
    <n v="-1"/>
    <n v="18.087692709174998"/>
    <n v="-1"/>
    <n v="15.3868422827482"/>
    <n v="-1"/>
    <n v="3.9304290573214402"/>
    <n v="-1"/>
    <x v="11"/>
    <x v="0"/>
    <x v="0"/>
  </r>
  <r>
    <n v="5081"/>
    <n v="6368"/>
    <m/>
    <x v="2"/>
    <n v="12"/>
    <n v="486"/>
    <n v="-1"/>
    <n v="1944"/>
    <n v="-1"/>
    <n v="14.2543324845788"/>
    <n v="-1"/>
    <n v="104.296033075735"/>
    <n v="-1"/>
    <n v="88.648471577416998"/>
    <n v="-1"/>
    <n v="1.8449683134892201"/>
    <n v="-1"/>
    <x v="11"/>
    <x v="0"/>
    <x v="0"/>
  </r>
  <r>
    <n v="5081"/>
    <n v="6639"/>
    <m/>
    <x v="2"/>
    <n v="12"/>
    <n v="110"/>
    <n v="-1"/>
    <n v="440"/>
    <n v="-1"/>
    <n v="39.829105358747398"/>
    <n v="-1"/>
    <n v="11.1591451245563"/>
    <n v="-1"/>
    <n v="6.4403778551068598"/>
    <n v="-1"/>
    <n v="8.1917814443825705"/>
    <n v="-1"/>
    <x v="11"/>
    <x v="1"/>
    <x v="0"/>
  </r>
  <r>
    <n v="5081"/>
    <n v="6640"/>
    <m/>
    <x v="2"/>
    <n v="12"/>
    <n v="695"/>
    <n v="-1"/>
    <n v="2780"/>
    <n v="-1"/>
    <n v="13.3863596460309"/>
    <n v="-1"/>
    <n v="149.43300387292501"/>
    <n v="-1"/>
    <n v="86.7418142548605"/>
    <n v="-1"/>
    <n v="1.2938952548306499"/>
    <n v="-1"/>
    <x v="11"/>
    <x v="2"/>
    <x v="0"/>
  </r>
  <r>
    <n v="5081"/>
    <n v="6641"/>
    <m/>
    <x v="2"/>
    <n v="12"/>
    <n v="94"/>
    <n v="-1"/>
    <n v="376"/>
    <n v="-1"/>
    <n v="31.036207017910598"/>
    <n v="-1"/>
    <n v="33.772304492132498"/>
    <n v="-1"/>
    <n v="19.5327706690851"/>
    <n v="-1"/>
    <n v="9.4436290078285001"/>
    <n v="-1"/>
    <x v="11"/>
    <x v="3"/>
    <x v="0"/>
  </r>
  <r>
    <n v="5081"/>
    <n v="6642"/>
    <m/>
    <x v="2"/>
    <n v="12"/>
    <n v="471"/>
    <n v="-1"/>
    <n v="1884"/>
    <n v="-1"/>
    <n v="37.622110521183799"/>
    <n v="-1"/>
    <n v="42.536757232136097"/>
    <n v="-1"/>
    <n v="24.6748890769505"/>
    <n v="-1"/>
    <n v="1.9114006693480501"/>
    <n v="-1"/>
    <x v="11"/>
    <x v="4"/>
    <x v="0"/>
  </r>
  <r>
    <n v="5081"/>
    <n v="6644"/>
    <m/>
    <x v="2"/>
    <n v="12"/>
    <n v="929"/>
    <n v="-1"/>
    <n v="3716"/>
    <n v="-1"/>
    <n v="31.780916957495499"/>
    <n v="-1"/>
    <n v="99.060604841250594"/>
    <n v="-1"/>
    <n v="57.323700692139802"/>
    <n v="-1"/>
    <n v="0.96819414339324095"/>
    <n v="-1"/>
    <x v="11"/>
    <x v="19"/>
    <x v="0"/>
  </r>
  <r>
    <n v="5081"/>
    <n v="6645"/>
    <m/>
    <x v="2"/>
    <n v="12"/>
    <n v="520"/>
    <n v="-1"/>
    <n v="2080"/>
    <n v="-1"/>
    <n v="54.020845854220497"/>
    <n v="-1"/>
    <n v="35.573051659154899"/>
    <n v="-1"/>
    <n v="20.59349050286"/>
    <n v="-1"/>
    <n v="1.72969255441661"/>
    <n v="-1"/>
    <x v="11"/>
    <x v="21"/>
    <x v="0"/>
  </r>
  <r>
    <n v="5081"/>
    <n v="6646"/>
    <m/>
    <x v="2"/>
    <n v="12"/>
    <n v="652"/>
    <n v="-1"/>
    <n v="2608"/>
    <n v="-1"/>
    <n v="45.3149394372535"/>
    <n v="-1"/>
    <n v="54.4501381966015"/>
    <n v="-1"/>
    <n v="31.409212149731601"/>
    <n v="-1"/>
    <n v="1.3794678790975099"/>
    <n v="-1"/>
    <x v="11"/>
    <x v="18"/>
    <x v="0"/>
  </r>
  <r>
    <n v="5081"/>
    <n v="6647"/>
    <m/>
    <x v="2"/>
    <n v="12"/>
    <n v="287"/>
    <n v="-1"/>
    <n v="1148"/>
    <n v="-1"/>
    <n v="54.841818501331502"/>
    <n v="-1"/>
    <n v="20.928960190318801"/>
    <n v="-1"/>
    <n v="12.1978219078857"/>
    <n v="-1"/>
    <n v="3.13553293574659"/>
    <n v="-1"/>
    <x v="11"/>
    <x v="17"/>
    <x v="0"/>
  </r>
  <r>
    <n v="5081"/>
    <n v="6760"/>
    <m/>
    <x v="2"/>
    <n v="12"/>
    <n v="465"/>
    <n v="-1"/>
    <n v="1860"/>
    <n v="-1"/>
    <n v="11.479946668889101"/>
    <n v="-1"/>
    <n v="136.03244473589601"/>
    <n v="-1"/>
    <n v="78.848053561669801"/>
    <n v="-1"/>
    <n v="1.92733903939089"/>
    <n v="-1"/>
    <x v="11"/>
    <x v="16"/>
    <x v="0"/>
  </r>
  <r>
    <n v="5081"/>
    <n v="6761"/>
    <m/>
    <x v="2"/>
    <n v="12"/>
    <n v="1442"/>
    <n v="-1"/>
    <n v="5768"/>
    <n v="-1"/>
    <n v="31.071262649623499"/>
    <n v="-1"/>
    <n v="159.671242517378"/>
    <n v="-1"/>
    <n v="92.504060635587507"/>
    <n v="-1"/>
    <n v="0.62664011320913404"/>
    <n v="-1"/>
    <x v="11"/>
    <x v="20"/>
    <x v="0"/>
  </r>
  <r>
    <n v="5081"/>
    <n v="6762"/>
    <m/>
    <x v="2"/>
    <n v="12"/>
    <n v="110"/>
    <n v="-1"/>
    <n v="440"/>
    <n v="-1"/>
    <n v="39.829105358747398"/>
    <n v="-1"/>
    <n v="11.1591451245563"/>
    <n v="-1"/>
    <n v="6.4403778551068598"/>
    <n v="-1"/>
    <n v="8.1917814443825705"/>
    <n v="-1"/>
    <x v="11"/>
    <x v="6"/>
    <x v="0"/>
  </r>
  <r>
    <n v="5081"/>
    <n v="6763"/>
    <m/>
    <x v="2"/>
    <n v="12"/>
    <n v="487"/>
    <n v="-1"/>
    <n v="1948"/>
    <n v="-1"/>
    <n v="37.073460524568901"/>
    <n v="-1"/>
    <n v="42.869551564813598"/>
    <n v="-1"/>
    <n v="24.893087886142201"/>
    <n v="-1"/>
    <n v="1.7936205661560201"/>
    <n v="-1"/>
    <x v="11"/>
    <x v="7"/>
    <x v="0"/>
  </r>
  <r>
    <n v="5081"/>
    <n v="6764"/>
    <m/>
    <x v="2"/>
    <n v="12"/>
    <n v="135"/>
    <n v="-1"/>
    <n v="540"/>
    <n v="-1"/>
    <n v="38.5003459116366"/>
    <n v="-1"/>
    <n v="13.761870557978"/>
    <n v="-1"/>
    <n v="8.0194338197553492"/>
    <n v="-1"/>
    <n v="6.5201668279471301"/>
    <n v="-1"/>
    <x v="11"/>
    <x v="8"/>
    <x v="0"/>
  </r>
  <r>
    <n v="5081"/>
    <n v="6765"/>
    <m/>
    <x v="2"/>
    <n v="12"/>
    <n v="106"/>
    <n v="-1"/>
    <n v="424"/>
    <n v="-1"/>
    <n v="14.4516482204477"/>
    <n v="-1"/>
    <n v="154.433591657053"/>
    <n v="-1"/>
    <n v="89.560129835856998"/>
    <n v="-1"/>
    <n v="8.4335769375816199"/>
    <n v="-1"/>
    <x v="11"/>
    <x v="9"/>
    <x v="0"/>
  </r>
  <r>
    <n v="5081"/>
    <n v="6767"/>
    <m/>
    <x v="2"/>
    <n v="12"/>
    <n v="88"/>
    <n v="-1"/>
    <n v="352"/>
    <n v="-1"/>
    <n v="46.056893335556602"/>
    <n v="-1"/>
    <n v="7.41203134297466"/>
    <n v="-1"/>
    <n v="4.2870983012142601"/>
    <n v="-1"/>
    <n v="9.9817724484475399"/>
    <n v="-1"/>
    <x v="11"/>
    <x v="10"/>
    <x v="0"/>
  </r>
  <r>
    <n v="5081"/>
    <n v="6768"/>
    <m/>
    <x v="2"/>
    <n v="12"/>
    <n v="214"/>
    <n v="-1"/>
    <n v="856"/>
    <n v="-1"/>
    <n v="36.097469115675899"/>
    <n v="-1"/>
    <n v="28.139398932896398"/>
    <n v="-1"/>
    <n v="16.209815966038502"/>
    <n v="-1"/>
    <n v="4.1026498135113902"/>
    <n v="-1"/>
    <x v="11"/>
    <x v="11"/>
    <x v="0"/>
  </r>
  <r>
    <n v="5081"/>
    <n v="6770"/>
    <m/>
    <x v="2"/>
    <n v="12"/>
    <n v="319"/>
    <n v="-1"/>
    <n v="1276"/>
    <n v="-1"/>
    <n v="4.8739399031030803"/>
    <n v="-1"/>
    <n v="170.38772193652301"/>
    <n v="-1"/>
    <n v="98.763896153952402"/>
    <n v="-1"/>
    <n v="2.8248634923492801"/>
    <n v="-1"/>
    <x v="11"/>
    <x v="15"/>
    <x v="0"/>
  </r>
  <r>
    <n v="5081"/>
    <n v="6775"/>
    <m/>
    <x v="2"/>
    <n v="12"/>
    <n v="117"/>
    <n v="-1"/>
    <n v="468"/>
    <n v="-1"/>
    <n v="38.846823556045599"/>
    <n v="-1"/>
    <n v="12.255515103876901"/>
    <n v="-1"/>
    <n v="7.1659136282574698"/>
    <n v="-1"/>
    <n v="7.7476155283236903"/>
    <n v="-1"/>
    <x v="11"/>
    <x v="12"/>
    <x v="0"/>
  </r>
  <r>
    <n v="5081"/>
    <n v="6776"/>
    <m/>
    <x v="2"/>
    <n v="12"/>
    <n v="135"/>
    <n v="-1"/>
    <n v="540"/>
    <n v="-1"/>
    <n v="38.716478240777697"/>
    <n v="-1"/>
    <n v="13.5590697661987"/>
    <n v="-1"/>
    <n v="7.90125602398144"/>
    <n v="-1"/>
    <n v="6.5216736358706102"/>
    <n v="-1"/>
    <x v="11"/>
    <x v="13"/>
    <x v="0"/>
  </r>
  <r>
    <n v="5081"/>
    <n v="6777"/>
    <m/>
    <x v="2"/>
    <n v="12"/>
    <n v="213"/>
    <n v="-1"/>
    <n v="852"/>
    <n v="-1"/>
    <n v="38.762078891677596"/>
    <n v="-1"/>
    <n v="20.4545612474287"/>
    <n v="-1"/>
    <n v="11.7854931541779"/>
    <n v="-1"/>
    <n v="4.1213303545734803"/>
    <n v="-1"/>
    <x v="11"/>
    <x v="14"/>
    <x v="0"/>
  </r>
  <r>
    <n v="5081"/>
    <n v="2959"/>
    <m/>
    <x v="2"/>
    <n v="0"/>
    <n v="2687"/>
    <n v="-1"/>
    <n v="895.66666666666697"/>
    <n v="-1"/>
    <n v="46.617142572093599"/>
    <n v="-1"/>
    <n v="18.438609254858601"/>
    <n v="-1"/>
    <n v="15.6649330269095"/>
    <n v="-1"/>
    <n v="4.0036543205118704"/>
    <n v="-1"/>
    <x v="12"/>
    <x v="0"/>
    <x v="0"/>
  </r>
  <r>
    <n v="5081"/>
    <n v="3659"/>
    <m/>
    <x v="2"/>
    <n v="0"/>
    <n v="6109"/>
    <n v="-1"/>
    <n v="2036.3333333333301"/>
    <n v="-1"/>
    <n v="37.642868929202201"/>
    <n v="-1"/>
    <n v="42.498579836732397"/>
    <n v="-1"/>
    <n v="36.131953448754302"/>
    <n v="-1"/>
    <n v="1.7561771490118001"/>
    <n v="-1"/>
    <x v="12"/>
    <x v="0"/>
    <x v="0"/>
  </r>
  <r>
    <n v="5081"/>
    <n v="3660"/>
    <m/>
    <x v="2"/>
    <n v="0"/>
    <n v="17669"/>
    <n v="-1"/>
    <n v="5889.6666666666697"/>
    <n v="-1"/>
    <n v="37.740461801857599"/>
    <n v="-1"/>
    <n v="103.421769714592"/>
    <n v="-1"/>
    <n v="87.8715114999234"/>
    <n v="-1"/>
    <n v="0.61115629996363796"/>
    <n v="-1"/>
    <x v="12"/>
    <x v="0"/>
    <x v="0"/>
  </r>
  <r>
    <n v="5081"/>
    <n v="4524"/>
    <m/>
    <x v="2"/>
    <n v="0"/>
    <n v="4894"/>
    <n v="-1"/>
    <n v="1631.3333333333301"/>
    <n v="-1"/>
    <n v="27.004998245345998"/>
    <n v="-1"/>
    <n v="83.340122296104497"/>
    <n v="-1"/>
    <n v="70.874644339498602"/>
    <n v="-1"/>
    <n v="2.1547762624736801"/>
    <n v="-1"/>
    <x v="12"/>
    <x v="0"/>
    <x v="0"/>
  </r>
  <r>
    <n v="5081"/>
    <n v="4949"/>
    <m/>
    <x v="2"/>
    <n v="0"/>
    <n v="4373"/>
    <n v="-1"/>
    <n v="1457.6666666666699"/>
    <n v="-1"/>
    <n v="29.111482017088399"/>
    <n v="-1"/>
    <n v="68.299863870346599"/>
    <n v="-1"/>
    <n v="58.044958458564899"/>
    <n v="-1"/>
    <n v="2.46372587142233"/>
    <n v="-1"/>
    <x v="12"/>
    <x v="0"/>
    <x v="0"/>
  </r>
  <r>
    <n v="5081"/>
    <n v="4950"/>
    <m/>
    <x v="2"/>
    <n v="0"/>
    <n v="17611"/>
    <n v="-1"/>
    <n v="5870.3333333333303"/>
    <n v="-1"/>
    <n v="35.341952642074098"/>
    <n v="-1"/>
    <n v="105.591554679271"/>
    <n v="-1"/>
    <n v="89.713999714761599"/>
    <n v="-1"/>
    <n v="0.61314685179290396"/>
    <n v="-1"/>
    <x v="12"/>
    <x v="0"/>
    <x v="0"/>
  </r>
  <r>
    <n v="5081"/>
    <n v="4951"/>
    <m/>
    <x v="2"/>
    <n v="0"/>
    <n v="17737"/>
    <n v="-1"/>
    <n v="5912.3333333333303"/>
    <n v="-1"/>
    <n v="35.9920581467644"/>
    <n v="-1"/>
    <n v="104.31644224052501"/>
    <n v="-1"/>
    <n v="88.632789992211897"/>
    <n v="-1"/>
    <n v="0.60901383642457696"/>
    <n v="-1"/>
    <x v="12"/>
    <x v="0"/>
    <x v="0"/>
  </r>
  <r>
    <n v="5081"/>
    <n v="4953"/>
    <m/>
    <x v="2"/>
    <n v="0"/>
    <n v="2798"/>
    <n v="-1"/>
    <n v="932.66666666666697"/>
    <n v="-1"/>
    <n v="36.690834324155198"/>
    <n v="-1"/>
    <n v="23.099886376675698"/>
    <n v="-1"/>
    <n v="19.628185476078599"/>
    <n v="-1"/>
    <n v="3.7266648044735602"/>
    <n v="-1"/>
    <x v="12"/>
    <x v="0"/>
    <x v="0"/>
  </r>
  <r>
    <n v="5081"/>
    <n v="4954"/>
    <m/>
    <x v="2"/>
    <n v="0"/>
    <n v="1219"/>
    <n v="-1"/>
    <n v="406.33333333333297"/>
    <n v="-1"/>
    <n v="41.778982322860898"/>
    <n v="-1"/>
    <n v="10.552981318774901"/>
    <n v="-1"/>
    <n v="9.9240389953277592"/>
    <n v="-1"/>
    <n v="8.4404976101826001"/>
    <n v="-1"/>
    <x v="12"/>
    <x v="0"/>
    <x v="0"/>
  </r>
  <r>
    <n v="5081"/>
    <n v="6357"/>
    <m/>
    <x v="2"/>
    <n v="0"/>
    <n v="2465"/>
    <n v="-1"/>
    <n v="821.66666666666697"/>
    <n v="-1"/>
    <n v="43.563791810494401"/>
    <n v="-1"/>
    <n v="18.094873697358601"/>
    <n v="-1"/>
    <n v="15.3655413538005"/>
    <n v="-1"/>
    <n v="4.2690699535835499"/>
    <n v="-1"/>
    <x v="12"/>
    <x v="0"/>
    <x v="0"/>
  </r>
  <r>
    <n v="5081"/>
    <n v="6368"/>
    <m/>
    <x v="2"/>
    <n v="0"/>
    <n v="5943"/>
    <n v="-1"/>
    <n v="1981"/>
    <n v="-1"/>
    <n v="23.1392735424593"/>
    <n v="-1"/>
    <n v="78.416408883624896"/>
    <n v="-1"/>
    <n v="66.660068526450402"/>
    <n v="-1"/>
    <n v="1.8075952577933501"/>
    <n v="-1"/>
    <x v="12"/>
    <x v="0"/>
    <x v="0"/>
  </r>
  <r>
    <n v="5081"/>
    <n v="6639"/>
    <m/>
    <x v="2"/>
    <n v="0"/>
    <n v="1255"/>
    <n v="-1"/>
    <n v="418.33333333333297"/>
    <n v="-1"/>
    <n v="39.238936107087"/>
    <n v="-1"/>
    <n v="11.6099756180623"/>
    <n v="-1"/>
    <n v="6.72446163890866"/>
    <n v="-1"/>
    <n v="8.5216093943870206"/>
    <n v="-1"/>
    <x v="12"/>
    <x v="1"/>
    <x v="0"/>
  </r>
  <r>
    <n v="5081"/>
    <n v="6640"/>
    <m/>
    <x v="2"/>
    <n v="0"/>
    <n v="8264"/>
    <n v="-1"/>
    <n v="2754.6666666666702"/>
    <n v="-1"/>
    <n v="23.644198808706602"/>
    <n v="-1"/>
    <n v="115.83352699011"/>
    <n v="-1"/>
    <n v="67.170392945739195"/>
    <n v="-1"/>
    <n v="1.30541472890581"/>
    <n v="-1"/>
    <x v="12"/>
    <x v="2"/>
    <x v="0"/>
  </r>
  <r>
    <n v="5081"/>
    <n v="6641"/>
    <m/>
    <x v="2"/>
    <n v="0"/>
    <n v="1216"/>
    <n v="-1"/>
    <n v="405.33333333333297"/>
    <n v="-1"/>
    <n v="30.062295044961399"/>
    <n v="-1"/>
    <n v="41.998986092992297"/>
    <n v="-1"/>
    <n v="24.316289829951401"/>
    <n v="-1"/>
    <n v="8.3730143909621706"/>
    <n v="-1"/>
    <x v="12"/>
    <x v="3"/>
    <x v="0"/>
  </r>
  <r>
    <n v="5081"/>
    <n v="6642"/>
    <m/>
    <x v="2"/>
    <n v="0"/>
    <n v="6096"/>
    <n v="-1"/>
    <n v="2032"/>
    <n v="-1"/>
    <n v="37.255169336173502"/>
    <n v="-1"/>
    <n v="45.860932797686999"/>
    <n v="-1"/>
    <n v="26.606856028028201"/>
    <n v="-1"/>
    <n v="1.7599401217173201"/>
    <n v="-1"/>
    <x v="12"/>
    <x v="4"/>
    <x v="0"/>
  </r>
  <r>
    <n v="5081"/>
    <n v="6644"/>
    <m/>
    <x v="2"/>
    <n v="0"/>
    <n v="10739"/>
    <n v="-1"/>
    <n v="3579.6666666666702"/>
    <n v="-1"/>
    <n v="31.6690266715352"/>
    <n v="-1"/>
    <n v="93.604055245866405"/>
    <n v="-1"/>
    <n v="54.240537223635002"/>
    <n v="-1"/>
    <n v="1.0052573737961601"/>
    <n v="-1"/>
    <x v="12"/>
    <x v="19"/>
    <x v="0"/>
  </r>
  <r>
    <n v="5081"/>
    <n v="6645"/>
    <m/>
    <x v="2"/>
    <n v="0"/>
    <n v="6863"/>
    <n v="-1"/>
    <n v="2287.6666666666702"/>
    <n v="-1"/>
    <n v="53.194030592407501"/>
    <n v="-1"/>
    <n v="40.400739378875898"/>
    <n v="-1"/>
    <n v="23.423134975659501"/>
    <n v="-1"/>
    <n v="1.56981646173186"/>
    <n v="-1"/>
    <x v="12"/>
    <x v="21"/>
    <x v="0"/>
  </r>
  <r>
    <n v="5081"/>
    <n v="6646"/>
    <m/>
    <x v="2"/>
    <n v="0"/>
    <n v="7484"/>
    <n v="-1"/>
    <n v="2494.6666666666702"/>
    <n v="-1"/>
    <n v="44.8534812551841"/>
    <n v="-1"/>
    <n v="52.453525772823902"/>
    <n v="-1"/>
    <n v="30.388158785148899"/>
    <n v="-1"/>
    <n v="1.4421397637269999"/>
    <n v="-1"/>
    <x v="12"/>
    <x v="18"/>
    <x v="0"/>
  </r>
  <r>
    <n v="5081"/>
    <n v="6647"/>
    <m/>
    <x v="2"/>
    <n v="0"/>
    <n v="3273"/>
    <n v="-1"/>
    <n v="1091"/>
    <n v="-1"/>
    <n v="54.769523389260797"/>
    <n v="-1"/>
    <n v="20.077553508500198"/>
    <n v="-1"/>
    <n v="11.642448824962401"/>
    <n v="-1"/>
    <n v="3.2900698804894102"/>
    <n v="-1"/>
    <x v="12"/>
    <x v="17"/>
    <x v="0"/>
  </r>
  <r>
    <n v="5081"/>
    <n v="6760"/>
    <m/>
    <x v="2"/>
    <n v="0"/>
    <n v="5663"/>
    <n v="-1"/>
    <n v="1887.6666666666699"/>
    <n v="-1"/>
    <n v="16.0090068889657"/>
    <n v="-1"/>
    <n v="121.362708468398"/>
    <n v="-1"/>
    <n v="70.307933541933096"/>
    <n v="-1"/>
    <n v="1.9058726714996199"/>
    <n v="-1"/>
    <x v="12"/>
    <x v="16"/>
    <x v="0"/>
  </r>
  <r>
    <n v="5081"/>
    <n v="6761"/>
    <m/>
    <x v="2"/>
    <n v="0"/>
    <n v="17676"/>
    <n v="-1"/>
    <n v="5892"/>
    <n v="-1"/>
    <n v="37.9191802282837"/>
    <n v="-1"/>
    <n v="130.840024860575"/>
    <n v="-1"/>
    <n v="75.842355368488896"/>
    <n v="-1"/>
    <n v="0.61296284959168001"/>
    <n v="-1"/>
    <x v="12"/>
    <x v="20"/>
    <x v="0"/>
  </r>
  <r>
    <n v="5081"/>
    <n v="6762"/>
    <m/>
    <x v="2"/>
    <n v="0"/>
    <n v="1255"/>
    <n v="-1"/>
    <n v="418.33333333333297"/>
    <n v="-1"/>
    <n v="39.238936107087"/>
    <n v="-1"/>
    <n v="11.6099756180623"/>
    <n v="-1"/>
    <n v="6.72446163890866"/>
    <n v="-1"/>
    <n v="8.5216093943870206"/>
    <n v="-1"/>
    <x v="12"/>
    <x v="6"/>
    <x v="0"/>
  </r>
  <r>
    <n v="5081"/>
    <n v="6763"/>
    <m/>
    <x v="2"/>
    <n v="0"/>
    <n v="6125"/>
    <n v="-1"/>
    <n v="2041.6666666666699"/>
    <n v="-1"/>
    <n v="37.065230216346698"/>
    <n v="-1"/>
    <n v="46.637313852473198"/>
    <n v="-1"/>
    <n v="27.058008601398502"/>
    <n v="-1"/>
    <n v="1.7285804052654601"/>
    <n v="-1"/>
    <x v="12"/>
    <x v="7"/>
    <x v="0"/>
  </r>
  <r>
    <n v="5081"/>
    <n v="6764"/>
    <m/>
    <x v="2"/>
    <n v="0"/>
    <n v="1252"/>
    <n v="-1"/>
    <n v="417.33333333333297"/>
    <n v="-1"/>
    <n v="38.7394375159896"/>
    <n v="-1"/>
    <n v="10.8232599395701"/>
    <n v="-1"/>
    <n v="6.2742160322505702"/>
    <n v="-1"/>
    <n v="8.3658720766688592"/>
    <n v="-1"/>
    <x v="12"/>
    <x v="8"/>
    <x v="0"/>
  </r>
  <r>
    <n v="5081"/>
    <n v="6765"/>
    <m/>
    <x v="2"/>
    <n v="0"/>
    <n v="848"/>
    <n v="-1"/>
    <n v="282.66666666666703"/>
    <n v="-1"/>
    <n v="20.4527653213779"/>
    <n v="-1"/>
    <n v="90.875696395826907"/>
    <n v="-1"/>
    <n v="52.659309943599297"/>
    <n v="-1"/>
    <n v="11.434385289999"/>
    <n v="-1"/>
    <x v="12"/>
    <x v="9"/>
    <x v="0"/>
  </r>
  <r>
    <n v="5081"/>
    <n v="6767"/>
    <m/>
    <x v="2"/>
    <n v="0"/>
    <n v="1216"/>
    <n v="-1"/>
    <n v="405.33333333333297"/>
    <n v="-1"/>
    <n v="45.980333736374703"/>
    <n v="-1"/>
    <n v="8.6023663843715497"/>
    <n v="-1"/>
    <n v="4.9797301840242501"/>
    <n v="-1"/>
    <n v="8.5548266679888894"/>
    <n v="-1"/>
    <x v="12"/>
    <x v="10"/>
    <x v="0"/>
  </r>
  <r>
    <n v="5081"/>
    <n v="6768"/>
    <m/>
    <x v="2"/>
    <n v="0"/>
    <n v="2801"/>
    <n v="-1"/>
    <n v="933.66666666666697"/>
    <n v="-1"/>
    <n v="35.432743688685498"/>
    <n v="-1"/>
    <n v="30.454323546846201"/>
    <n v="-1"/>
    <n v="17.655566917821201"/>
    <n v="-1"/>
    <n v="3.7379078300645898"/>
    <n v="-1"/>
    <x v="12"/>
    <x v="11"/>
    <x v="0"/>
  </r>
  <r>
    <n v="5081"/>
    <n v="6770"/>
    <m/>
    <x v="2"/>
    <n v="0"/>
    <n v="4590"/>
    <n v="-1"/>
    <n v="1530"/>
    <n v="-1"/>
    <n v="28.288906121358"/>
    <n v="-1"/>
    <n v="100.72245492824599"/>
    <n v="-1"/>
    <n v="58.418871627845597"/>
    <n v="-1"/>
    <n v="2.3493038210407402"/>
    <n v="-1"/>
    <x v="12"/>
    <x v="15"/>
    <x v="0"/>
  </r>
  <r>
    <n v="5081"/>
    <n v="6775"/>
    <m/>
    <x v="2"/>
    <n v="0"/>
    <n v="1148"/>
    <n v="-1"/>
    <n v="382.66666666666703"/>
    <n v="-1"/>
    <n v="38.955825802008398"/>
    <n v="-1"/>
    <n v="10.1817182118708"/>
    <n v="-1"/>
    <n v="5.9154860633489701"/>
    <n v="-1"/>
    <n v="9.3015443786567804"/>
    <n v="-1"/>
    <x v="12"/>
    <x v="12"/>
    <x v="0"/>
  </r>
  <r>
    <n v="5081"/>
    <n v="6776"/>
    <m/>
    <x v="2"/>
    <n v="0"/>
    <n v="1250"/>
    <n v="-1"/>
    <n v="416.66666666666703"/>
    <n v="-1"/>
    <n v="38.837206329283603"/>
    <n v="-1"/>
    <n v="10.8102388173922"/>
    <n v="-1"/>
    <n v="6.2669750612872699"/>
    <n v="-1"/>
    <n v="8.3774418673263806"/>
    <n v="-1"/>
    <x v="12"/>
    <x v="13"/>
    <x v="0"/>
  </r>
  <r>
    <n v="5081"/>
    <n v="6777"/>
    <m/>
    <x v="2"/>
    <n v="0"/>
    <n v="2793"/>
    <n v="-1"/>
    <n v="931"/>
    <n v="-1"/>
    <n v="36.828779148653602"/>
    <n v="-1"/>
    <n v="25.4368671324887"/>
    <n v="-1"/>
    <n v="14.7477545432023"/>
    <n v="-1"/>
    <n v="3.76196483996593"/>
    <n v="-1"/>
    <x v="12"/>
    <x v="14"/>
    <x v="0"/>
  </r>
  <r>
    <n v="5080"/>
    <n v="2959"/>
    <m/>
    <x v="2"/>
    <n v="1"/>
    <n v="211"/>
    <n v="-1"/>
    <n v="844"/>
    <n v="-1"/>
    <n v="46.213694652127501"/>
    <n v="-1"/>
    <n v="17.0911998080221"/>
    <n v="-1"/>
    <n v="14.5492977269931"/>
    <n v="-1"/>
    <n v="4.22675632194803"/>
    <n v="-1"/>
    <x v="0"/>
    <x v="0"/>
    <x v="0"/>
  </r>
  <r>
    <n v="5080"/>
    <n v="3659"/>
    <m/>
    <x v="2"/>
    <n v="1"/>
    <n v="431"/>
    <n v="-1"/>
    <n v="1724"/>
    <n v="-1"/>
    <n v="38.243685015967699"/>
    <n v="-1"/>
    <n v="36.824981200634198"/>
    <n v="-1"/>
    <n v="31.332722252608399"/>
    <n v="-1"/>
    <n v="2.02408158927985"/>
    <n v="-1"/>
    <x v="0"/>
    <x v="0"/>
    <x v="0"/>
  </r>
  <r>
    <n v="5080"/>
    <n v="3660"/>
    <m/>
    <x v="2"/>
    <n v="1"/>
    <n v="1163"/>
    <n v="-1"/>
    <n v="4652"/>
    <n v="-1"/>
    <n v="49.733561547507499"/>
    <n v="-1"/>
    <n v="70.381729777765599"/>
    <n v="-1"/>
    <n v="59.923380851080204"/>
    <n v="-1"/>
    <n v="0.773606843253272"/>
    <n v="-1"/>
    <x v="0"/>
    <x v="0"/>
    <x v="0"/>
  </r>
  <r>
    <n v="5080"/>
    <n v="4524"/>
    <m/>
    <x v="2"/>
    <n v="1"/>
    <n v="377"/>
    <n v="-1"/>
    <n v="1508"/>
    <n v="-1"/>
    <n v="26.196676314428899"/>
    <n v="-1"/>
    <n v="83.426585665438594"/>
    <n v="-1"/>
    <n v="70.974873156972905"/>
    <n v="-1"/>
    <n v="2.3025738383214498"/>
    <n v="-1"/>
    <x v="0"/>
    <x v="0"/>
    <x v="0"/>
  </r>
  <r>
    <n v="5080"/>
    <n v="4949"/>
    <m/>
    <x v="2"/>
    <n v="1"/>
    <n v="446"/>
    <n v="-1"/>
    <n v="1784"/>
    <n v="-1"/>
    <n v="48.935173616281297"/>
    <n v="-1"/>
    <n v="33.7994821808716"/>
    <n v="-1"/>
    <n v="28.7947675417666"/>
    <n v="-1"/>
    <n v="2.0153877462112502"/>
    <n v="-1"/>
    <x v="0"/>
    <x v="0"/>
    <x v="0"/>
  </r>
  <r>
    <n v="5080"/>
    <n v="4950"/>
    <m/>
    <x v="2"/>
    <n v="1"/>
    <n v="1149"/>
    <n v="-1"/>
    <n v="4596"/>
    <n v="-1"/>
    <n v="49.924707884992401"/>
    <n v="-1"/>
    <n v="66.705962433309594"/>
    <n v="-1"/>
    <n v="56.811277973983003"/>
    <n v="-1"/>
    <n v="0.78409176797340596"/>
    <n v="-1"/>
    <x v="0"/>
    <x v="0"/>
    <x v="0"/>
  </r>
  <r>
    <n v="5080"/>
    <n v="4951"/>
    <m/>
    <x v="2"/>
    <n v="1"/>
    <n v="1183"/>
    <n v="-1"/>
    <n v="4732"/>
    <n v="-1"/>
    <n v="47.736627739035498"/>
    <n v="-1"/>
    <n v="75.086533831657803"/>
    <n v="-1"/>
    <n v="63.943965343745298"/>
    <n v="-1"/>
    <n v="0.76150759901418896"/>
    <n v="-1"/>
    <x v="0"/>
    <x v="0"/>
    <x v="0"/>
  </r>
  <r>
    <n v="5080"/>
    <n v="4953"/>
    <m/>
    <x v="2"/>
    <n v="1"/>
    <n v="85"/>
    <n v="-1"/>
    <n v="340"/>
    <n v="-1"/>
    <n v="38.382015975261801"/>
    <n v="-1"/>
    <n v="7.8496169213188498"/>
    <n v="-1"/>
    <n v="6.65822210941477"/>
    <n v="-1"/>
    <n v="9.6065430988467302"/>
    <n v="-1"/>
    <x v="0"/>
    <x v="0"/>
    <x v="0"/>
  </r>
  <r>
    <n v="5080"/>
    <n v="4954"/>
    <m/>
    <x v="2"/>
    <n v="1"/>
    <n v="105"/>
    <n v="-1"/>
    <n v="420"/>
    <n v="-1"/>
    <n v="42.160544291902397"/>
    <n v="-1"/>
    <n v="10.2690939104536"/>
    <n v="-1"/>
    <n v="9.6754716300569008"/>
    <n v="-1"/>
    <n v="8.4294577867940799"/>
    <n v="-1"/>
    <x v="0"/>
    <x v="0"/>
    <x v="0"/>
  </r>
  <r>
    <n v="5080"/>
    <n v="6357"/>
    <m/>
    <x v="2"/>
    <n v="1"/>
    <n v="185"/>
    <n v="-1"/>
    <n v="740"/>
    <n v="-1"/>
    <n v="43.958747484644803"/>
    <n v="-1"/>
    <n v="15.765091205686799"/>
    <n v="-1"/>
    <n v="13.4126336051838"/>
    <n v="-1"/>
    <n v="4.5643382351262796"/>
    <n v="-1"/>
    <x v="0"/>
    <x v="0"/>
    <x v="0"/>
  </r>
  <r>
    <n v="5080"/>
    <n v="6368"/>
    <m/>
    <x v="2"/>
    <n v="1"/>
    <n v="399"/>
    <n v="-1"/>
    <n v="1596"/>
    <n v="-1"/>
    <n v="33.138113145192797"/>
    <n v="-1"/>
    <n v="43.294079898736499"/>
    <n v="-1"/>
    <n v="36.872263255867601"/>
    <n v="-1"/>
    <n v="2.2459557306891802"/>
    <n v="-1"/>
    <x v="0"/>
    <x v="0"/>
    <x v="0"/>
  </r>
  <r>
    <n v="5080"/>
    <n v="6639"/>
    <m/>
    <x v="2"/>
    <n v="1"/>
    <n v="60"/>
    <n v="-1"/>
    <n v="240"/>
    <n v="-1"/>
    <n v="38.876476729470497"/>
    <n v="-1"/>
    <n v="6.23240666829766"/>
    <n v="-1"/>
    <n v="3.6004110593189398"/>
    <n v="-1"/>
    <n v="14.835991329664999"/>
    <n v="-1"/>
    <x v="0"/>
    <x v="1"/>
    <x v="0"/>
  </r>
  <r>
    <n v="5080"/>
    <n v="6640"/>
    <m/>
    <x v="2"/>
    <n v="1"/>
    <n v="548"/>
    <n v="-1"/>
    <n v="2192"/>
    <n v="-1"/>
    <n v="42.625493869306901"/>
    <n v="-1"/>
    <n v="45.326158505747003"/>
    <n v="-1"/>
    <n v="26.365664123039299"/>
    <n v="-1"/>
    <n v="1.63946708817499"/>
    <n v="-1"/>
    <x v="0"/>
    <x v="2"/>
    <x v="0"/>
  </r>
  <r>
    <n v="5080"/>
    <n v="6641"/>
    <m/>
    <x v="2"/>
    <n v="1"/>
    <n v="101"/>
    <n v="-1"/>
    <n v="404"/>
    <n v="-1"/>
    <n v="29.136084499356102"/>
    <n v="-1"/>
    <n v="35.096313977999102"/>
    <n v="-1"/>
    <n v="20.3887739363701"/>
    <n v="-1"/>
    <n v="7.98803704469797"/>
    <n v="-1"/>
    <x v="0"/>
    <x v="3"/>
    <x v="0"/>
  </r>
  <r>
    <n v="5080"/>
    <n v="6642"/>
    <m/>
    <x v="2"/>
    <n v="1"/>
    <n v="415"/>
    <n v="-1"/>
    <n v="1660"/>
    <n v="-1"/>
    <n v="37.631223738278301"/>
    <n v="-1"/>
    <n v="37.739438527859498"/>
    <n v="-1"/>
    <n v="21.928670001970001"/>
    <n v="-1"/>
    <n v="2.1690349852787398"/>
    <n v="-1"/>
    <x v="0"/>
    <x v="4"/>
    <x v="0"/>
  </r>
  <r>
    <n v="5080"/>
    <n v="6644"/>
    <m/>
    <x v="2"/>
    <n v="1"/>
    <n v="761"/>
    <n v="-1"/>
    <n v="3044"/>
    <n v="-1"/>
    <n v="33.730840611075102"/>
    <n v="-1"/>
    <n v="77.103593644871907"/>
    <n v="-1"/>
    <n v="44.8489651196398"/>
    <n v="-1"/>
    <n v="1.18249719430198"/>
    <n v="-1"/>
    <x v="0"/>
    <x v="19"/>
    <x v="0"/>
  </r>
  <r>
    <n v="5080"/>
    <n v="6645"/>
    <m/>
    <x v="2"/>
    <n v="1"/>
    <n v="373"/>
    <n v="-1"/>
    <n v="1492"/>
    <n v="-1"/>
    <n v="54.826585585846701"/>
    <n v="-1"/>
    <n v="25.392282676006499"/>
    <n v="-1"/>
    <n v="14.777648635449999"/>
    <n v="-1"/>
    <n v="2.3851794749608199"/>
    <n v="-1"/>
    <x v="0"/>
    <x v="21"/>
    <x v="0"/>
  </r>
  <r>
    <n v="5080"/>
    <n v="6646"/>
    <m/>
    <x v="2"/>
    <n v="1"/>
    <n v="545"/>
    <n v="-1"/>
    <n v="2180"/>
    <n v="-1"/>
    <n v="45.096770614294897"/>
    <n v="-1"/>
    <n v="44.471952955383003"/>
    <n v="-1"/>
    <n v="25.840241059400199"/>
    <n v="-1"/>
    <n v="1.6504374384806999"/>
    <n v="-1"/>
    <x v="0"/>
    <x v="18"/>
    <x v="0"/>
  </r>
  <r>
    <n v="5080"/>
    <n v="6647"/>
    <m/>
    <x v="2"/>
    <n v="1"/>
    <n v="207"/>
    <n v="-1"/>
    <n v="828"/>
    <n v="-1"/>
    <n v="55.512597194032601"/>
    <n v="-1"/>
    <n v="14.884962442218599"/>
    <n v="-1"/>
    <n v="8.6762282350103597"/>
    <n v="-1"/>
    <n v="4.2546529119474901"/>
    <n v="-1"/>
    <x v="0"/>
    <x v="17"/>
    <x v="0"/>
  </r>
  <r>
    <n v="5080"/>
    <n v="6760"/>
    <m/>
    <x v="2"/>
    <n v="1"/>
    <n v="558"/>
    <n v="-1"/>
    <n v="2232"/>
    <n v="-1"/>
    <n v="46.339435838319098"/>
    <n v="-1"/>
    <n v="44.143955910321701"/>
    <n v="-1"/>
    <n v="25.6677916615348"/>
    <n v="-1"/>
    <n v="1.6127726179162201"/>
    <n v="-1"/>
    <x v="0"/>
    <x v="16"/>
    <x v="0"/>
  </r>
  <r>
    <n v="5080"/>
    <n v="6761"/>
    <m/>
    <x v="2"/>
    <n v="1"/>
    <n v="1166"/>
    <n v="-1"/>
    <n v="4664"/>
    <n v="-1"/>
    <n v="49.518847631378399"/>
    <n v="-1"/>
    <n v="77.827507592348695"/>
    <n v="-1"/>
    <n v="45.255450559882199"/>
    <n v="-1"/>
    <n v="0.77277116946120705"/>
    <n v="-1"/>
    <x v="0"/>
    <x v="20"/>
    <x v="0"/>
  </r>
  <r>
    <n v="5080"/>
    <n v="6762"/>
    <m/>
    <x v="2"/>
    <n v="1"/>
    <n v="60"/>
    <n v="-1"/>
    <n v="240"/>
    <n v="-1"/>
    <n v="38.876476729470497"/>
    <n v="-1"/>
    <n v="6.23240666829766"/>
    <n v="-1"/>
    <n v="3.6004110593189398"/>
    <n v="-1"/>
    <n v="14.835991329664999"/>
    <n v="-1"/>
    <x v="0"/>
    <x v="6"/>
    <x v="0"/>
  </r>
  <r>
    <n v="5080"/>
    <n v="6763"/>
    <m/>
    <x v="2"/>
    <n v="1"/>
    <n v="454"/>
    <n v="-1"/>
    <n v="1816"/>
    <n v="-1"/>
    <n v="37.440179912359703"/>
    <n v="-1"/>
    <n v="40.149833131413899"/>
    <n v="-1"/>
    <n v="23.327108613406502"/>
    <n v="-1"/>
    <n v="1.9791731126314001"/>
    <n v="-1"/>
    <x v="0"/>
    <x v="7"/>
    <x v="0"/>
  </r>
  <r>
    <n v="5080"/>
    <n v="6764"/>
    <m/>
    <x v="2"/>
    <n v="1"/>
    <n v="85"/>
    <n v="-1"/>
    <n v="340"/>
    <n v="-1"/>
    <n v="38.102215819889999"/>
    <n v="-1"/>
    <n v="8.5010129802699996"/>
    <n v="-1"/>
    <n v="4.9462615068543503"/>
    <n v="-1"/>
    <n v="10.319213956149"/>
    <n v="-1"/>
    <x v="0"/>
    <x v="8"/>
    <x v="0"/>
  </r>
  <r>
    <n v="5080"/>
    <n v="6765"/>
    <m/>
    <x v="2"/>
    <n v="1"/>
    <n v="64"/>
    <n v="-1"/>
    <n v="256"/>
    <n v="-1"/>
    <n v="20.204280739197198"/>
    <n v="-1"/>
    <n v="66.981359645675596"/>
    <n v="-1"/>
    <n v="39.037843885304497"/>
    <n v="-1"/>
    <n v="13.3084191292323"/>
    <n v="-1"/>
    <x v="0"/>
    <x v="9"/>
    <x v="0"/>
  </r>
  <r>
    <n v="5080"/>
    <n v="6767"/>
    <m/>
    <x v="2"/>
    <n v="1"/>
    <n v="112"/>
    <n v="-1"/>
    <n v="448"/>
    <n v="-1"/>
    <n v="47.082148415871004"/>
    <n v="-1"/>
    <n v="9.1362803452945602"/>
    <n v="-1"/>
    <n v="5.2915423109236297"/>
    <n v="-1"/>
    <n v="8.0703541253712405"/>
    <n v="-1"/>
    <x v="0"/>
    <x v="10"/>
    <x v="0"/>
  </r>
  <r>
    <n v="5080"/>
    <n v="6768"/>
    <m/>
    <x v="2"/>
    <n v="1"/>
    <n v="85"/>
    <n v="-1"/>
    <n v="340"/>
    <n v="-1"/>
    <n v="38.199672263675097"/>
    <n v="-1"/>
    <n v="8.0160154827960106"/>
    <n v="-1"/>
    <n v="4.6350409417835801"/>
    <n v="-1"/>
    <n v="9.6025641090753702"/>
    <n v="-1"/>
    <x v="0"/>
    <x v="11"/>
    <x v="0"/>
  </r>
  <r>
    <n v="5080"/>
    <n v="6770"/>
    <m/>
    <x v="2"/>
    <n v="1"/>
    <n v="463"/>
    <n v="-1"/>
    <n v="1852"/>
    <n v="-1"/>
    <n v="51.350651970043003"/>
    <n v="-1"/>
    <n v="33.7070821232791"/>
    <n v="-1"/>
    <n v="19.613607350499901"/>
    <n v="-1"/>
    <n v="1.9416237803948599"/>
    <n v="-1"/>
    <x v="0"/>
    <x v="15"/>
    <x v="0"/>
  </r>
  <r>
    <n v="5080"/>
    <n v="6775"/>
    <m/>
    <x v="2"/>
    <n v="1"/>
    <n v="76"/>
    <n v="-1"/>
    <n v="304"/>
    <n v="-1"/>
    <n v="38.0164847710045"/>
    <n v="-1"/>
    <n v="8.0795882330359206"/>
    <n v="-1"/>
    <n v="4.7002706911158798"/>
    <n v="-1"/>
    <n v="11.821618862369199"/>
    <n v="-1"/>
    <x v="0"/>
    <x v="12"/>
    <x v="0"/>
  </r>
  <r>
    <n v="5080"/>
    <n v="6776"/>
    <m/>
    <x v="2"/>
    <n v="1"/>
    <n v="85"/>
    <n v="-1"/>
    <n v="340"/>
    <n v="-1"/>
    <n v="38.121880663172298"/>
    <n v="-1"/>
    <n v="8.5258669828774902"/>
    <n v="-1"/>
    <n v="4.9607226536228604"/>
    <n v="-1"/>
    <n v="10.3201991708459"/>
    <n v="-1"/>
    <x v="0"/>
    <x v="13"/>
    <x v="0"/>
  </r>
  <r>
    <n v="5080"/>
    <n v="6777"/>
    <m/>
    <x v="2"/>
    <n v="1"/>
    <n v="92"/>
    <n v="-1"/>
    <n v="368"/>
    <n v="-1"/>
    <n v="38.343862650922802"/>
    <n v="-1"/>
    <n v="8.9654827750727701"/>
    <n v="-1"/>
    <n v="5.1921449076911301"/>
    <n v="-1"/>
    <n v="9.7997461988945407"/>
    <n v="-1"/>
    <x v="0"/>
    <x v="14"/>
    <x v="0"/>
  </r>
  <r>
    <n v="5080"/>
    <n v="2959"/>
    <m/>
    <x v="2"/>
    <n v="2"/>
    <n v="210"/>
    <n v="-1"/>
    <n v="840"/>
    <n v="-1"/>
    <n v="47.043852702708698"/>
    <n v="-1"/>
    <n v="16.948189940245399"/>
    <n v="-1"/>
    <n v="14.415785920062"/>
    <n v="-1"/>
    <n v="4.2928874415268901"/>
    <n v="-1"/>
    <x v="1"/>
    <x v="0"/>
    <x v="0"/>
  </r>
  <r>
    <n v="5080"/>
    <n v="3659"/>
    <m/>
    <x v="2"/>
    <n v="2"/>
    <n v="517"/>
    <n v="-1"/>
    <n v="2068"/>
    <n v="-1"/>
    <n v="38.100579620035703"/>
    <n v="-1"/>
    <n v="44.3382828844668"/>
    <n v="-1"/>
    <n v="37.707648227293497"/>
    <n v="-1"/>
    <n v="1.7384571302057801"/>
    <n v="-1"/>
    <x v="1"/>
    <x v="0"/>
    <x v="0"/>
  </r>
  <r>
    <n v="5080"/>
    <n v="3660"/>
    <m/>
    <x v="2"/>
    <n v="2"/>
    <n v="1406"/>
    <n v="-1"/>
    <n v="5624"/>
    <n v="-1"/>
    <n v="45.668572044975797"/>
    <n v="-1"/>
    <n v="84.918636989605304"/>
    <n v="-1"/>
    <n v="72.257530848536305"/>
    <n v="-1"/>
    <n v="0.64052688320808004"/>
    <n v="-1"/>
    <x v="1"/>
    <x v="0"/>
    <x v="0"/>
  </r>
  <r>
    <n v="5080"/>
    <n v="4524"/>
    <m/>
    <x v="2"/>
    <n v="2"/>
    <n v="395"/>
    <n v="-1"/>
    <n v="1580"/>
    <n v="-1"/>
    <n v="26.728510521918"/>
    <n v="-1"/>
    <n v="85.012615090258606"/>
    <n v="-1"/>
    <n v="72.378292407519695"/>
    <n v="-1"/>
    <n v="2.2200315993792201"/>
    <n v="-1"/>
    <x v="1"/>
    <x v="0"/>
    <x v="0"/>
  </r>
  <r>
    <n v="5080"/>
    <n v="4949"/>
    <m/>
    <x v="2"/>
    <n v="2"/>
    <n v="371"/>
    <n v="-1"/>
    <n v="1484"/>
    <n v="-1"/>
    <n v="49.729840805508601"/>
    <n v="-1"/>
    <n v="28.385776690141199"/>
    <n v="-1"/>
    <n v="24.189694581751201"/>
    <n v="-1"/>
    <n v="2.42573563380784"/>
    <n v="-1"/>
    <x v="1"/>
    <x v="0"/>
    <x v="0"/>
  </r>
  <r>
    <n v="5080"/>
    <n v="4950"/>
    <m/>
    <x v="2"/>
    <n v="2"/>
    <n v="1402"/>
    <n v="-1"/>
    <n v="5608"/>
    <n v="-1"/>
    <n v="44.824895126549997"/>
    <n v="-1"/>
    <n v="86.120615677038998"/>
    <n v="-1"/>
    <n v="73.272373877589899"/>
    <n v="-1"/>
    <n v="0.64285487981557299"/>
    <n v="-1"/>
    <x v="1"/>
    <x v="0"/>
    <x v="0"/>
  </r>
  <r>
    <n v="5080"/>
    <n v="4951"/>
    <m/>
    <x v="2"/>
    <n v="2"/>
    <n v="1411"/>
    <n v="-1"/>
    <n v="5644"/>
    <n v="-1"/>
    <n v="43.0281842783656"/>
    <n v="-1"/>
    <n v="89.818190521938305"/>
    <n v="-1"/>
    <n v="76.4247629279118"/>
    <n v="-1"/>
    <n v="0.63844261140423497"/>
    <n v="-1"/>
    <x v="1"/>
    <x v="0"/>
    <x v="0"/>
  </r>
  <r>
    <n v="5080"/>
    <n v="4953"/>
    <m/>
    <x v="2"/>
    <n v="2"/>
    <n v="238"/>
    <n v="-1"/>
    <n v="952"/>
    <n v="-1"/>
    <n v="36.002251261328297"/>
    <n v="-1"/>
    <n v="22.934934969984901"/>
    <n v="-1"/>
    <n v="19.545100371904201"/>
    <n v="-1"/>
    <n v="3.7654821620411898"/>
    <n v="-1"/>
    <x v="1"/>
    <x v="0"/>
    <x v="0"/>
  </r>
  <r>
    <n v="5080"/>
    <n v="4954"/>
    <m/>
    <x v="2"/>
    <n v="2"/>
    <n v="145"/>
    <n v="-1"/>
    <n v="580"/>
    <n v="-1"/>
    <n v="42.0180175253576"/>
    <n v="-1"/>
    <n v="13.952761933303099"/>
    <n v="-1"/>
    <n v="13.089435053034499"/>
    <n v="-1"/>
    <n v="6.23341847416311"/>
    <n v="-1"/>
    <x v="1"/>
    <x v="0"/>
    <x v="0"/>
  </r>
  <r>
    <n v="5080"/>
    <n v="6357"/>
    <m/>
    <x v="2"/>
    <n v="2"/>
    <n v="262"/>
    <n v="-1"/>
    <n v="1048"/>
    <n v="-1"/>
    <n v="43.351109022737703"/>
    <n v="-1"/>
    <n v="21.695867048428202"/>
    <n v="-1"/>
    <n v="18.415117113622099"/>
    <n v="-1"/>
    <n v="3.4182930722415499"/>
    <n v="-1"/>
    <x v="1"/>
    <x v="0"/>
    <x v="0"/>
  </r>
  <r>
    <n v="5080"/>
    <n v="6368"/>
    <m/>
    <x v="2"/>
    <n v="2"/>
    <n v="522"/>
    <n v="-1"/>
    <n v="2088"/>
    <n v="-1"/>
    <n v="30.274196133792898"/>
    <n v="-1"/>
    <n v="58.726176208622803"/>
    <n v="-1"/>
    <n v="49.900201564670098"/>
    <n v="-1"/>
    <n v="1.68589367282949"/>
    <n v="-1"/>
    <x v="1"/>
    <x v="0"/>
    <x v="0"/>
  </r>
  <r>
    <n v="5080"/>
    <n v="6639"/>
    <m/>
    <x v="2"/>
    <n v="2"/>
    <n v="56"/>
    <n v="-1"/>
    <n v="224"/>
    <n v="-1"/>
    <n v="40.375840631945898"/>
    <n v="-1"/>
    <n v="5.5899364051674398"/>
    <n v="-1"/>
    <n v="3.2482994176253501"/>
    <n v="-1"/>
    <n v="15.9964096419725"/>
    <n v="-1"/>
    <x v="1"/>
    <x v="1"/>
    <x v="0"/>
  </r>
  <r>
    <n v="5080"/>
    <n v="6640"/>
    <m/>
    <x v="2"/>
    <n v="2"/>
    <n v="768"/>
    <n v="-1"/>
    <n v="3072"/>
    <n v="-1"/>
    <n v="31.653171861275599"/>
    <n v="-1"/>
    <n v="95.905714548408596"/>
    <n v="-1"/>
    <n v="55.5702296085597"/>
    <n v="-1"/>
    <n v="1.1712857709209901"/>
    <n v="-1"/>
    <x v="1"/>
    <x v="2"/>
    <x v="0"/>
  </r>
  <r>
    <n v="5080"/>
    <n v="6641"/>
    <m/>
    <x v="2"/>
    <n v="2"/>
    <n v="137"/>
    <n v="-1"/>
    <n v="548"/>
    <n v="-1"/>
    <n v="30.330652217129799"/>
    <n v="-1"/>
    <n v="47.329091805911801"/>
    <n v="-1"/>
    <n v="27.292416126594599"/>
    <n v="-1"/>
    <n v="6.5207578459531996"/>
    <n v="-1"/>
    <x v="1"/>
    <x v="3"/>
    <x v="0"/>
  </r>
  <r>
    <n v="5080"/>
    <n v="6642"/>
    <m/>
    <x v="2"/>
    <n v="2"/>
    <n v="523"/>
    <n v="-1"/>
    <n v="2092"/>
    <n v="-1"/>
    <n v="38.030643999110303"/>
    <n v="-1"/>
    <n v="47.223715845388"/>
    <n v="-1"/>
    <n v="27.408726508611402"/>
    <n v="-1"/>
    <n v="1.72395963565141"/>
    <n v="-1"/>
    <x v="1"/>
    <x v="4"/>
    <x v="0"/>
  </r>
  <r>
    <n v="5080"/>
    <n v="6644"/>
    <m/>
    <x v="2"/>
    <n v="2"/>
    <n v="820"/>
    <n v="-1"/>
    <n v="3280"/>
    <n v="-1"/>
    <n v="32.293421743524597"/>
    <n v="-1"/>
    <n v="85.660945185194393"/>
    <n v="-1"/>
    <n v="49.692847498794201"/>
    <n v="-1"/>
    <n v="1.09724646460552"/>
    <n v="-1"/>
    <x v="1"/>
    <x v="19"/>
    <x v="0"/>
  </r>
  <r>
    <n v="5080"/>
    <n v="6645"/>
    <m/>
    <x v="2"/>
    <n v="2"/>
    <n v="561"/>
    <n v="-1"/>
    <n v="2244"/>
    <n v="-1"/>
    <n v="52.381448082569001"/>
    <n v="-1"/>
    <n v="39.5138444103682"/>
    <n v="-1"/>
    <n v="22.977443668125499"/>
    <n v="-1"/>
    <n v="1.6056741397285601"/>
    <n v="-1"/>
    <x v="1"/>
    <x v="21"/>
    <x v="0"/>
  </r>
  <r>
    <n v="5080"/>
    <n v="6646"/>
    <m/>
    <x v="2"/>
    <n v="2"/>
    <n v="569"/>
    <n v="-1"/>
    <n v="2276"/>
    <n v="-1"/>
    <n v="44.848558618017599"/>
    <n v="-1"/>
    <n v="47.838674498259103"/>
    <n v="-1"/>
    <n v="27.755751860193602"/>
    <n v="-1"/>
    <n v="1.5741864097835101"/>
    <n v="-1"/>
    <x v="1"/>
    <x v="18"/>
    <x v="0"/>
  </r>
  <r>
    <n v="5080"/>
    <n v="6647"/>
    <m/>
    <x v="2"/>
    <n v="2"/>
    <n v="262"/>
    <n v="-1"/>
    <n v="1048"/>
    <n v="-1"/>
    <n v="54.737628773957603"/>
    <n v="-1"/>
    <n v="19.226977341242701"/>
    <n v="-1"/>
    <n v="11.1647066596957"/>
    <n v="-1"/>
    <n v="3.43934273475449"/>
    <n v="-1"/>
    <x v="1"/>
    <x v="17"/>
    <x v="0"/>
  </r>
  <r>
    <n v="5080"/>
    <n v="6760"/>
    <m/>
    <x v="2"/>
    <n v="2"/>
    <n v="412"/>
    <n v="-1"/>
    <n v="1648"/>
    <n v="-1"/>
    <n v="14.873552257776799"/>
    <n v="-1"/>
    <n v="107.777553201974"/>
    <n v="-1"/>
    <n v="62.769200326793303"/>
    <n v="-1"/>
    <n v="2.1883040827711699"/>
    <n v="-1"/>
    <x v="1"/>
    <x v="16"/>
    <x v="0"/>
  </r>
  <r>
    <n v="5080"/>
    <n v="6761"/>
    <m/>
    <x v="2"/>
    <n v="2"/>
    <n v="1404"/>
    <n v="-1"/>
    <n v="5616"/>
    <n v="-1"/>
    <n v="45.440231764604597"/>
    <n v="-1"/>
    <n v="96.234411788520205"/>
    <n v="-1"/>
    <n v="55.903536161714101"/>
    <n v="-1"/>
    <n v="0.64206696121143703"/>
    <n v="-1"/>
    <x v="1"/>
    <x v="20"/>
    <x v="0"/>
  </r>
  <r>
    <n v="5080"/>
    <n v="6762"/>
    <m/>
    <x v="2"/>
    <n v="2"/>
    <n v="56"/>
    <n v="-1"/>
    <n v="224"/>
    <n v="-1"/>
    <n v="40.375840631945898"/>
    <n v="-1"/>
    <n v="5.5899364051674398"/>
    <n v="-1"/>
    <n v="3.2482994176253501"/>
    <n v="-1"/>
    <n v="15.9964096419725"/>
    <n v="-1"/>
    <x v="1"/>
    <x v="6"/>
    <x v="0"/>
  </r>
  <r>
    <n v="5080"/>
    <n v="6763"/>
    <m/>
    <x v="2"/>
    <n v="2"/>
    <n v="504"/>
    <n v="-1"/>
    <n v="2016"/>
    <n v="-1"/>
    <n v="37.099375407661803"/>
    <n v="-1"/>
    <n v="47.253473691816701"/>
    <n v="-1"/>
    <n v="27.406275695233401"/>
    <n v="-1"/>
    <n v="1.7677934372267901"/>
    <n v="-1"/>
    <x v="1"/>
    <x v="7"/>
    <x v="0"/>
  </r>
  <r>
    <n v="5080"/>
    <n v="6764"/>
    <m/>
    <x v="2"/>
    <n v="2"/>
    <n v="126"/>
    <n v="-1"/>
    <n v="504"/>
    <n v="-1"/>
    <n v="38.806955364642498"/>
    <n v="-1"/>
    <n v="12.2668407509174"/>
    <n v="-1"/>
    <n v="7.1232447860925703"/>
    <n v="-1"/>
    <n v="6.8205644536250203"/>
    <n v="-1"/>
    <x v="1"/>
    <x v="8"/>
    <x v="0"/>
  </r>
  <r>
    <n v="5080"/>
    <n v="6765"/>
    <m/>
    <x v="2"/>
    <n v="2"/>
    <n v="79"/>
    <n v="-1"/>
    <n v="316"/>
    <n v="-1"/>
    <n v="18.4412462065272"/>
    <n v="-1"/>
    <n v="115.105405474173"/>
    <n v="-1"/>
    <n v="66.547526949555603"/>
    <n v="-1"/>
    <n v="9.4598875380817393"/>
    <n v="-1"/>
    <x v="1"/>
    <x v="9"/>
    <x v="0"/>
  </r>
  <r>
    <n v="5080"/>
    <n v="6767"/>
    <m/>
    <x v="2"/>
    <n v="2"/>
    <n v="138"/>
    <n v="-1"/>
    <n v="552"/>
    <n v="-1"/>
    <n v="44.676606044868898"/>
    <n v="-1"/>
    <n v="12.1131781878778"/>
    <n v="-1"/>
    <n v="6.9882003845877696"/>
    <n v="-1"/>
    <n v="6.3205166810765503"/>
    <n v="-1"/>
    <x v="1"/>
    <x v="10"/>
    <x v="0"/>
  </r>
  <r>
    <n v="5080"/>
    <n v="6768"/>
    <m/>
    <x v="2"/>
    <n v="2"/>
    <n v="240"/>
    <n v="-1"/>
    <n v="960"/>
    <n v="-1"/>
    <n v="34.7164094600437"/>
    <n v="-1"/>
    <n v="29.0818524810044"/>
    <n v="-1"/>
    <n v="16.933601667594999"/>
    <n v="-1"/>
    <n v="3.7450229450429302"/>
    <n v="-1"/>
    <x v="1"/>
    <x v="11"/>
    <x v="0"/>
  </r>
  <r>
    <n v="5080"/>
    <n v="6770"/>
    <m/>
    <x v="2"/>
    <n v="2"/>
    <n v="394"/>
    <n v="-1"/>
    <n v="1576"/>
    <n v="-1"/>
    <n v="51.418956806323202"/>
    <n v="-1"/>
    <n v="29.2620971817623"/>
    <n v="-1"/>
    <n v="17.038002112303101"/>
    <n v="-1"/>
    <n v="2.2874389117946801"/>
    <n v="-1"/>
    <x v="1"/>
    <x v="15"/>
    <x v="0"/>
  </r>
  <r>
    <n v="5080"/>
    <n v="6775"/>
    <m/>
    <x v="2"/>
    <n v="2"/>
    <n v="92"/>
    <n v="-1"/>
    <n v="368"/>
    <n v="-1"/>
    <n v="37.948773153737598"/>
    <n v="-1"/>
    <n v="9.8067319564593305"/>
    <n v="-1"/>
    <n v="5.68409730676749"/>
    <n v="-1"/>
    <n v="9.4529928071249802"/>
    <n v="-1"/>
    <x v="1"/>
    <x v="12"/>
    <x v="0"/>
  </r>
  <r>
    <n v="5080"/>
    <n v="6776"/>
    <m/>
    <x v="2"/>
    <n v="2"/>
    <n v="126"/>
    <n v="-1"/>
    <n v="504"/>
    <n v="-1"/>
    <n v="38.788474307309897"/>
    <n v="-1"/>
    <n v="12.241581914670199"/>
    <n v="-1"/>
    <n v="7.1085772056410201"/>
    <n v="-1"/>
    <n v="6.8185878456131199"/>
    <n v="-1"/>
    <x v="1"/>
    <x v="13"/>
    <x v="0"/>
  </r>
  <r>
    <n v="5080"/>
    <n v="6777"/>
    <m/>
    <x v="2"/>
    <n v="2"/>
    <n v="220"/>
    <n v="-1"/>
    <n v="880"/>
    <n v="-1"/>
    <n v="37.361592313756503"/>
    <n v="-1"/>
    <n v="21.892450476969699"/>
    <n v="-1"/>
    <n v="12.7399045754726"/>
    <n v="-1"/>
    <n v="3.9132388187554499"/>
    <n v="-1"/>
    <x v="1"/>
    <x v="14"/>
    <x v="0"/>
  </r>
  <r>
    <n v="5080"/>
    <n v="2959"/>
    <m/>
    <x v="2"/>
    <n v="3"/>
    <n v="199"/>
    <n v="-1"/>
    <n v="796"/>
    <n v="-1"/>
    <n v="46.973386142768703"/>
    <n v="-1"/>
    <n v="16.6386172600211"/>
    <n v="-1"/>
    <n v="14.1938099028336"/>
    <n v="-1"/>
    <n v="4.4898269202820504"/>
    <n v="-1"/>
    <x v="2"/>
    <x v="0"/>
    <x v="0"/>
  </r>
  <r>
    <n v="5080"/>
    <n v="3659"/>
    <m/>
    <x v="2"/>
    <n v="3"/>
    <n v="476"/>
    <n v="-1"/>
    <n v="1904"/>
    <n v="-1"/>
    <n v="37.999295664307198"/>
    <n v="-1"/>
    <n v="40.974193159579798"/>
    <n v="-1"/>
    <n v="34.785885753237203"/>
    <n v="-1"/>
    <n v="1.87753085837103"/>
    <n v="-1"/>
    <x v="2"/>
    <x v="0"/>
    <x v="0"/>
  </r>
  <r>
    <n v="5080"/>
    <n v="3660"/>
    <m/>
    <x v="2"/>
    <n v="3"/>
    <n v="1428"/>
    <n v="-1"/>
    <n v="5712"/>
    <n v="-1"/>
    <n v="44.171239964931402"/>
    <n v="-1"/>
    <n v="86.708877072105807"/>
    <n v="-1"/>
    <n v="73.8013016407713"/>
    <n v="-1"/>
    <n v="0.63031654523832104"/>
    <n v="-1"/>
    <x v="2"/>
    <x v="0"/>
    <x v="0"/>
  </r>
  <r>
    <n v="5080"/>
    <n v="4524"/>
    <m/>
    <x v="2"/>
    <n v="3"/>
    <n v="386"/>
    <n v="-1"/>
    <n v="1544"/>
    <n v="-1"/>
    <n v="26.673902509416202"/>
    <n v="-1"/>
    <n v="84.333812940493104"/>
    <n v="-1"/>
    <n v="71.593578042490606"/>
    <n v="-1"/>
    <n v="2.24448055718325"/>
    <n v="-1"/>
    <x v="2"/>
    <x v="0"/>
    <x v="0"/>
  </r>
  <r>
    <n v="5080"/>
    <n v="4949"/>
    <m/>
    <x v="2"/>
    <n v="3"/>
    <n v="381"/>
    <n v="-1"/>
    <n v="1524"/>
    <n v="-1"/>
    <n v="49.179541637969301"/>
    <n v="-1"/>
    <n v="29.341652910070302"/>
    <n v="-1"/>
    <n v="24.9927905400403"/>
    <n v="-1"/>
    <n v="2.3622370878986199"/>
    <n v="-1"/>
    <x v="2"/>
    <x v="0"/>
    <x v="0"/>
  </r>
  <r>
    <n v="5080"/>
    <n v="4950"/>
    <m/>
    <x v="2"/>
    <n v="3"/>
    <n v="1429"/>
    <n v="-1"/>
    <n v="5716"/>
    <n v="-1"/>
    <n v="42.133445900830601"/>
    <n v="-1"/>
    <n v="90.3116784865217"/>
    <n v="-1"/>
    <n v="76.858105295875703"/>
    <n v="-1"/>
    <n v="0.63026366712376602"/>
    <n v="-1"/>
    <x v="2"/>
    <x v="0"/>
    <x v="0"/>
  </r>
  <r>
    <n v="5080"/>
    <n v="4951"/>
    <m/>
    <x v="2"/>
    <n v="3"/>
    <n v="1421"/>
    <n v="-1"/>
    <n v="5684"/>
    <n v="-1"/>
    <n v="41.164573743429401"/>
    <n v="-1"/>
    <n v="91.897830705221907"/>
    <n v="-1"/>
    <n v="78.210621848534998"/>
    <n v="-1"/>
    <n v="0.63377405901581896"/>
    <n v="-1"/>
    <x v="2"/>
    <x v="0"/>
    <x v="0"/>
  </r>
  <r>
    <n v="5080"/>
    <n v="4953"/>
    <m/>
    <x v="2"/>
    <n v="3"/>
    <n v="258"/>
    <n v="-1"/>
    <n v="1032"/>
    <n v="-1"/>
    <n v="35.680237003326397"/>
    <n v="-1"/>
    <n v="25.7319079847877"/>
    <n v="-1"/>
    <n v="21.9857327854989"/>
    <n v="-1"/>
    <n v="3.4011304007710801"/>
    <n v="-1"/>
    <x v="2"/>
    <x v="0"/>
    <x v="0"/>
  </r>
  <r>
    <n v="5080"/>
    <n v="4954"/>
    <m/>
    <x v="2"/>
    <n v="3"/>
    <n v="117"/>
    <n v="-1"/>
    <n v="468"/>
    <n v="-1"/>
    <n v="43.5709042899529"/>
    <n v="-1"/>
    <n v="10.773253692169799"/>
    <n v="-1"/>
    <n v="10.1659852248386"/>
    <n v="-1"/>
    <n v="7.7059257622745898"/>
    <n v="-1"/>
    <x v="2"/>
    <x v="0"/>
    <x v="0"/>
  </r>
  <r>
    <n v="5080"/>
    <n v="6357"/>
    <m/>
    <x v="2"/>
    <n v="3"/>
    <n v="212"/>
    <n v="-1"/>
    <n v="848"/>
    <n v="-1"/>
    <n v="44.053045523614102"/>
    <n v="-1"/>
    <n v="17.763539321618701"/>
    <n v="-1"/>
    <n v="15.1453975467566"/>
    <n v="-1"/>
    <n v="4.1729297391134601"/>
    <n v="-1"/>
    <x v="2"/>
    <x v="0"/>
    <x v="0"/>
  </r>
  <r>
    <n v="5080"/>
    <n v="6368"/>
    <m/>
    <x v="2"/>
    <n v="3"/>
    <n v="469"/>
    <n v="-1"/>
    <n v="1876"/>
    <n v="-1"/>
    <n v="32.5501015458767"/>
    <n v="-1"/>
    <n v="51.456195170854002"/>
    <n v="-1"/>
    <n v="43.701359707728301"/>
    <n v="-1"/>
    <n v="1.9171271326811099"/>
    <n v="-1"/>
    <x v="2"/>
    <x v="0"/>
    <x v="0"/>
  </r>
  <r>
    <n v="5080"/>
    <n v="6639"/>
    <m/>
    <x v="2"/>
    <n v="3"/>
    <n v="73"/>
    <n v="-1"/>
    <n v="292"/>
    <n v="-1"/>
    <n v="40.549625999045297"/>
    <n v="-1"/>
    <n v="7.2941490272257798"/>
    <n v="-1"/>
    <n v="4.2339564342565499"/>
    <n v="-1"/>
    <n v="12.379115436179401"/>
    <n v="-1"/>
    <x v="2"/>
    <x v="1"/>
    <x v="0"/>
  </r>
  <r>
    <n v="5080"/>
    <n v="6640"/>
    <m/>
    <x v="2"/>
    <n v="3"/>
    <n v="698"/>
    <n v="-1"/>
    <n v="2792"/>
    <n v="-1"/>
    <n v="16.729718069526701"/>
    <n v="-1"/>
    <n v="134.358028640703"/>
    <n v="-1"/>
    <n v="77.975951484976093"/>
    <n v="-1"/>
    <n v="1.28909945358196"/>
    <n v="-1"/>
    <x v="2"/>
    <x v="2"/>
    <x v="0"/>
  </r>
  <r>
    <n v="5080"/>
    <n v="6641"/>
    <m/>
    <x v="2"/>
    <n v="3"/>
    <n v="113"/>
    <n v="-1"/>
    <n v="452"/>
    <n v="-1"/>
    <n v="29.629077038521601"/>
    <n v="-1"/>
    <n v="47.326007346690901"/>
    <n v="-1"/>
    <n v="27.5122820899002"/>
    <n v="-1"/>
    <n v="7.6682063296225298"/>
    <n v="-1"/>
    <x v="2"/>
    <x v="3"/>
    <x v="0"/>
  </r>
  <r>
    <n v="5080"/>
    <n v="6642"/>
    <m/>
    <x v="2"/>
    <n v="3"/>
    <n v="481"/>
    <n v="-1"/>
    <n v="1924"/>
    <n v="-1"/>
    <n v="38.268447371234103"/>
    <n v="-1"/>
    <n v="43.476224327946703"/>
    <n v="-1"/>
    <n v="25.173876356005898"/>
    <n v="-1"/>
    <n v="1.8731320584198901"/>
    <n v="-1"/>
    <x v="2"/>
    <x v="4"/>
    <x v="0"/>
  </r>
  <r>
    <n v="5080"/>
    <n v="6644"/>
    <m/>
    <x v="2"/>
    <n v="3"/>
    <n v="873"/>
    <n v="-1"/>
    <n v="3492"/>
    <n v="-1"/>
    <n v="31.3208442561764"/>
    <n v="-1"/>
    <n v="97.725706386688799"/>
    <n v="-1"/>
    <n v="56.702470921312397"/>
    <n v="-1"/>
    <n v="1.02996868374136"/>
    <n v="-1"/>
    <x v="2"/>
    <x v="19"/>
    <x v="0"/>
  </r>
  <r>
    <n v="5080"/>
    <n v="6645"/>
    <m/>
    <x v="2"/>
    <n v="3"/>
    <n v="548"/>
    <n v="-1"/>
    <n v="2192"/>
    <n v="-1"/>
    <n v="52.696007756114398"/>
    <n v="-1"/>
    <n v="38.9302153136328"/>
    <n v="-1"/>
    <n v="22.632159252833201"/>
    <n v="-1"/>
    <n v="1.63875234684703"/>
    <n v="-1"/>
    <x v="2"/>
    <x v="21"/>
    <x v="0"/>
  </r>
  <r>
    <n v="5080"/>
    <n v="6646"/>
    <m/>
    <x v="2"/>
    <n v="3"/>
    <n v="594"/>
    <n v="-1"/>
    <n v="2376"/>
    <n v="-1"/>
    <n v="44.4571377076564"/>
    <n v="-1"/>
    <n v="50.843426456804899"/>
    <n v="-1"/>
    <n v="29.492262174661601"/>
    <n v="-1"/>
    <n v="1.5138716093760101"/>
    <n v="-1"/>
    <x v="2"/>
    <x v="18"/>
    <x v="0"/>
  </r>
  <r>
    <n v="5080"/>
    <n v="6647"/>
    <m/>
    <x v="2"/>
    <n v="3"/>
    <n v="265"/>
    <n v="-1"/>
    <n v="1060"/>
    <n v="-1"/>
    <n v="54.387135886002703"/>
    <n v="-1"/>
    <n v="19.1449322995873"/>
    <n v="-1"/>
    <n v="11.120508119172699"/>
    <n v="-1"/>
    <n v="3.3978537442722501"/>
    <n v="-1"/>
    <x v="2"/>
    <x v="17"/>
    <x v="0"/>
  </r>
  <r>
    <n v="5080"/>
    <n v="6760"/>
    <m/>
    <x v="2"/>
    <n v="3"/>
    <n v="406"/>
    <n v="-1"/>
    <n v="1624"/>
    <n v="-1"/>
    <n v="12.888030888202501"/>
    <n v="-1"/>
    <n v="115.78532943747599"/>
    <n v="-1"/>
    <n v="67.334858281190606"/>
    <n v="-1"/>
    <n v="2.2166063823794002"/>
    <n v="-1"/>
    <x v="2"/>
    <x v="16"/>
    <x v="0"/>
  </r>
  <r>
    <n v="5080"/>
    <n v="6761"/>
    <m/>
    <x v="2"/>
    <n v="3"/>
    <n v="1428"/>
    <n v="-1"/>
    <n v="5712"/>
    <n v="-1"/>
    <n v="44.3185156057054"/>
    <n v="-1"/>
    <n v="99.848825764100795"/>
    <n v="-1"/>
    <n v="58.0273780881218"/>
    <n v="-1"/>
    <n v="0.63182577690235797"/>
    <n v="-1"/>
    <x v="2"/>
    <x v="20"/>
    <x v="0"/>
  </r>
  <r>
    <n v="5080"/>
    <n v="6762"/>
    <m/>
    <x v="2"/>
    <n v="3"/>
    <n v="73"/>
    <n v="-1"/>
    <n v="292"/>
    <n v="-1"/>
    <n v="40.549625999045297"/>
    <n v="-1"/>
    <n v="7.2941490272257798"/>
    <n v="-1"/>
    <n v="4.2339564342565499"/>
    <n v="-1"/>
    <n v="12.379115436179401"/>
    <n v="-1"/>
    <x v="2"/>
    <x v="6"/>
    <x v="0"/>
  </r>
  <r>
    <n v="5080"/>
    <n v="6763"/>
    <m/>
    <x v="2"/>
    <n v="3"/>
    <n v="475"/>
    <n v="-1"/>
    <n v="1900"/>
    <n v="-1"/>
    <n v="37.098061550880999"/>
    <n v="-1"/>
    <n v="44.507527224336101"/>
    <n v="-1"/>
    <n v="25.776146935443599"/>
    <n v="-1"/>
    <n v="1.8526772746532101"/>
    <n v="-1"/>
    <x v="2"/>
    <x v="7"/>
    <x v="0"/>
  </r>
  <r>
    <n v="5080"/>
    <n v="6764"/>
    <m/>
    <x v="2"/>
    <n v="3"/>
    <n v="103"/>
    <n v="-1"/>
    <n v="412"/>
    <n v="-1"/>
    <n v="39.523225194566997"/>
    <n v="-1"/>
    <n v="9.8002463157528599"/>
    <n v="-1"/>
    <n v="5.72436432657436"/>
    <n v="-1"/>
    <n v="8.5048966843480702"/>
    <n v="-1"/>
    <x v="2"/>
    <x v="8"/>
    <x v="0"/>
  </r>
  <r>
    <n v="5080"/>
    <n v="6765"/>
    <m/>
    <x v="2"/>
    <n v="3"/>
    <n v="74"/>
    <n v="-1"/>
    <n v="296"/>
    <n v="-1"/>
    <n v="22.895063075124298"/>
    <n v="-1"/>
    <n v="58.342504649919"/>
    <n v="-1"/>
    <n v="34.025873896975298"/>
    <n v="-1"/>
    <n v="10.992587050679401"/>
    <n v="-1"/>
    <x v="2"/>
    <x v="9"/>
    <x v="0"/>
  </r>
  <r>
    <n v="5080"/>
    <n v="6767"/>
    <m/>
    <x v="2"/>
    <n v="3"/>
    <n v="116"/>
    <n v="-1"/>
    <n v="464"/>
    <n v="-1"/>
    <n v="46.230169239136202"/>
    <n v="-1"/>
    <n v="9.6908987836105798"/>
    <n v="-1"/>
    <n v="5.6441343977586103"/>
    <n v="-1"/>
    <n v="6.9989070061310796"/>
    <n v="-1"/>
    <x v="2"/>
    <x v="10"/>
    <x v="0"/>
  </r>
  <r>
    <n v="5080"/>
    <n v="6768"/>
    <m/>
    <x v="2"/>
    <n v="3"/>
    <n v="256"/>
    <n v="-1"/>
    <n v="1024"/>
    <n v="-1"/>
    <n v="33.458588307568299"/>
    <n v="-1"/>
    <n v="40.089364993806001"/>
    <n v="-1"/>
    <n v="23.426669157630101"/>
    <n v="-1"/>
    <n v="3.41454674046481"/>
    <n v="-1"/>
    <x v="2"/>
    <x v="11"/>
    <x v="0"/>
  </r>
  <r>
    <n v="5080"/>
    <n v="6770"/>
    <m/>
    <x v="2"/>
    <n v="3"/>
    <n v="397"/>
    <n v="-1"/>
    <n v="1588"/>
    <n v="-1"/>
    <n v="51.481421090174997"/>
    <n v="-1"/>
    <n v="29.575862206825601"/>
    <n v="-1"/>
    <n v="17.215863704481599"/>
    <n v="-1"/>
    <n v="2.2681324345542602"/>
    <n v="-1"/>
    <x v="2"/>
    <x v="15"/>
    <x v="0"/>
  </r>
  <r>
    <n v="5080"/>
    <n v="6775"/>
    <m/>
    <x v="2"/>
    <n v="3"/>
    <n v="68"/>
    <n v="-1"/>
    <n v="272"/>
    <n v="-1"/>
    <n v="36.262239111870301"/>
    <n v="-1"/>
    <n v="7.55890689331871"/>
    <n v="-1"/>
    <n v="4.4201549104472297"/>
    <n v="-1"/>
    <n v="13.2661686244692"/>
    <n v="-1"/>
    <x v="2"/>
    <x v="12"/>
    <x v="0"/>
  </r>
  <r>
    <n v="5080"/>
    <n v="6776"/>
    <m/>
    <x v="2"/>
    <n v="3"/>
    <n v="103"/>
    <n v="-1"/>
    <n v="412"/>
    <n v="-1"/>
    <n v="39.603003286347402"/>
    <n v="-1"/>
    <n v="9.8447747281814806"/>
    <n v="-1"/>
    <n v="5.7503735560787002"/>
    <n v="-1"/>
    <n v="8.5055297345648793"/>
    <n v="-1"/>
    <x v="2"/>
    <x v="13"/>
    <x v="0"/>
  </r>
  <r>
    <n v="5080"/>
    <n v="6777"/>
    <m/>
    <x v="2"/>
    <n v="3"/>
    <n v="267"/>
    <n v="-1"/>
    <n v="1068"/>
    <n v="-1"/>
    <n v="37.189148820038803"/>
    <n v="-1"/>
    <n v="25.6717165776424"/>
    <n v="-1"/>
    <n v="15.0039253915084"/>
    <n v="-1"/>
    <n v="3.374711521054"/>
    <n v="-1"/>
    <x v="2"/>
    <x v="14"/>
    <x v="0"/>
  </r>
  <r>
    <n v="5080"/>
    <n v="2959"/>
    <m/>
    <x v="2"/>
    <n v="4"/>
    <n v="206"/>
    <n v="-1"/>
    <n v="824"/>
    <n v="-1"/>
    <n v="46.1148768294264"/>
    <n v="-1"/>
    <n v="17.257923277901501"/>
    <n v="-1"/>
    <n v="14.684497144062901"/>
    <n v="-1"/>
    <n v="4.2511119064429401"/>
    <n v="-1"/>
    <x v="3"/>
    <x v="0"/>
    <x v="0"/>
  </r>
  <r>
    <n v="5080"/>
    <n v="3659"/>
    <m/>
    <x v="2"/>
    <n v="4"/>
    <n v="457"/>
    <n v="-1"/>
    <n v="1828"/>
    <n v="-1"/>
    <n v="38.301152047347003"/>
    <n v="-1"/>
    <n v="39.329609845159098"/>
    <n v="-1"/>
    <n v="33.366452585809498"/>
    <n v="-1"/>
    <n v="1.97139645778038"/>
    <n v="-1"/>
    <x v="3"/>
    <x v="0"/>
    <x v="0"/>
  </r>
  <r>
    <n v="5080"/>
    <n v="3660"/>
    <m/>
    <x v="2"/>
    <n v="4"/>
    <n v="1469"/>
    <n v="-1"/>
    <n v="5876"/>
    <n v="-1"/>
    <n v="42.8727431964899"/>
    <n v="-1"/>
    <n v="90.821970455965996"/>
    <n v="-1"/>
    <n v="77.217366071987001"/>
    <n v="-1"/>
    <n v="0.61327401886490596"/>
    <n v="-1"/>
    <x v="3"/>
    <x v="0"/>
    <x v="0"/>
  </r>
  <r>
    <n v="5080"/>
    <n v="4524"/>
    <m/>
    <x v="2"/>
    <n v="4"/>
    <n v="371"/>
    <n v="-1"/>
    <n v="1484"/>
    <n v="-1"/>
    <n v="26.279154893695399"/>
    <n v="-1"/>
    <n v="83.543244595873603"/>
    <n v="-1"/>
    <n v="70.874208325683099"/>
    <n v="-1"/>
    <n v="2.3452006158057501"/>
    <n v="-1"/>
    <x v="3"/>
    <x v="0"/>
    <x v="0"/>
  </r>
  <r>
    <n v="5080"/>
    <n v="4949"/>
    <m/>
    <x v="2"/>
    <n v="4"/>
    <n v="358"/>
    <n v="-1"/>
    <n v="1432"/>
    <n v="-1"/>
    <n v="50.423024780714599"/>
    <n v="-1"/>
    <n v="27.516822163688101"/>
    <n v="-1"/>
    <n v="23.3462997683305"/>
    <n v="-1"/>
    <n v="2.5158732011153"/>
    <n v="-1"/>
    <x v="3"/>
    <x v="0"/>
    <x v="0"/>
  </r>
  <r>
    <n v="5080"/>
    <n v="4950"/>
    <m/>
    <x v="2"/>
    <n v="4"/>
    <n v="1460"/>
    <n v="-1"/>
    <n v="5840"/>
    <n v="-1"/>
    <n v="40.432433706958797"/>
    <n v="-1"/>
    <n v="94.600787440461204"/>
    <n v="-1"/>
    <n v="80.430262066271297"/>
    <n v="-1"/>
    <n v="0.61588177227833896"/>
    <n v="-1"/>
    <x v="3"/>
    <x v="0"/>
    <x v="0"/>
  </r>
  <r>
    <n v="5080"/>
    <n v="4951"/>
    <m/>
    <x v="2"/>
    <n v="4"/>
    <n v="1464"/>
    <n v="-1"/>
    <n v="5856"/>
    <n v="-1"/>
    <n v="40.803159906552203"/>
    <n v="-1"/>
    <n v="95.157019802957606"/>
    <n v="-1"/>
    <n v="80.880766326147295"/>
    <n v="-1"/>
    <n v="0.61524569513445704"/>
    <n v="-1"/>
    <x v="3"/>
    <x v="0"/>
    <x v="0"/>
  </r>
  <r>
    <n v="5080"/>
    <n v="4953"/>
    <m/>
    <x v="2"/>
    <n v="4"/>
    <n v="229"/>
    <n v="-1"/>
    <n v="916"/>
    <n v="-1"/>
    <n v="37.084272769910697"/>
    <n v="-1"/>
    <n v="21.1568435589543"/>
    <n v="-1"/>
    <n v="18.024829200809201"/>
    <n v="-1"/>
    <n v="3.8196066648721398"/>
    <n v="-1"/>
    <x v="3"/>
    <x v="0"/>
    <x v="0"/>
  </r>
  <r>
    <n v="5080"/>
    <n v="4954"/>
    <m/>
    <x v="2"/>
    <n v="4"/>
    <n v="130"/>
    <n v="-1"/>
    <n v="520"/>
    <n v="-1"/>
    <n v="44.215616924758301"/>
    <n v="-1"/>
    <n v="10.775057040841199"/>
    <n v="-1"/>
    <n v="10.145760574785699"/>
    <n v="-1"/>
    <n v="6.8791177950651798"/>
    <n v="-1"/>
    <x v="3"/>
    <x v="0"/>
    <x v="0"/>
  </r>
  <r>
    <n v="5080"/>
    <n v="6357"/>
    <m/>
    <x v="2"/>
    <n v="4"/>
    <n v="252"/>
    <n v="-1"/>
    <n v="1008"/>
    <n v="-1"/>
    <n v="43.161841702497199"/>
    <n v="-1"/>
    <n v="21.963089481951599"/>
    <n v="-1"/>
    <n v="18.6550847450576"/>
    <n v="-1"/>
    <n v="3.50768254127181"/>
    <n v="-1"/>
    <x v="3"/>
    <x v="0"/>
    <x v="0"/>
  </r>
  <r>
    <n v="5080"/>
    <n v="6368"/>
    <m/>
    <x v="2"/>
    <n v="4"/>
    <n v="468"/>
    <n v="-1"/>
    <n v="1872"/>
    <n v="-1"/>
    <n v="30.8989207926322"/>
    <n v="-1"/>
    <n v="50.875745650094302"/>
    <n v="-1"/>
    <n v="43.171124963075997"/>
    <n v="-1"/>
    <n v="1.8939525874523999"/>
    <n v="-1"/>
    <x v="3"/>
    <x v="0"/>
    <x v="0"/>
  </r>
  <r>
    <n v="5080"/>
    <n v="6639"/>
    <m/>
    <x v="2"/>
    <n v="4"/>
    <n v="69"/>
    <n v="-1"/>
    <n v="276"/>
    <n v="-1"/>
    <n v="39.2563999641213"/>
    <n v="-1"/>
    <n v="7.10215761231367"/>
    <n v="-1"/>
    <n v="4.1073583834464404"/>
    <n v="-1"/>
    <n v="12.0101797870461"/>
    <n v="-1"/>
    <x v="3"/>
    <x v="1"/>
    <x v="0"/>
  </r>
  <r>
    <n v="5080"/>
    <n v="6640"/>
    <m/>
    <x v="2"/>
    <n v="4"/>
    <n v="701"/>
    <n v="-1"/>
    <n v="2804"/>
    <n v="-1"/>
    <n v="17.463447112441301"/>
    <n v="-1"/>
    <n v="132.35320181073499"/>
    <n v="-1"/>
    <n v="76.586600999607697"/>
    <n v="-1"/>
    <n v="1.2855002922900001"/>
    <n v="-1"/>
    <x v="3"/>
    <x v="2"/>
    <x v="0"/>
  </r>
  <r>
    <n v="5080"/>
    <n v="6641"/>
    <m/>
    <x v="2"/>
    <n v="4"/>
    <n v="145"/>
    <n v="-1"/>
    <n v="580"/>
    <n v="-1"/>
    <n v="26.596970340711501"/>
    <n v="-1"/>
    <n v="50.645510697411197"/>
    <n v="-1"/>
    <n v="29.411957928487901"/>
    <n v="-1"/>
    <n v="6.0031220728579404"/>
    <n v="-1"/>
    <x v="3"/>
    <x v="3"/>
    <x v="0"/>
  </r>
  <r>
    <n v="5080"/>
    <n v="6642"/>
    <m/>
    <x v="2"/>
    <n v="4"/>
    <n v="451"/>
    <n v="-1"/>
    <n v="1804"/>
    <n v="-1"/>
    <n v="37.919027938407098"/>
    <n v="-1"/>
    <n v="40.680017341900196"/>
    <n v="-1"/>
    <n v="23.529920048246801"/>
    <n v="-1"/>
    <n v="1.9801766056103201"/>
    <n v="-1"/>
    <x v="3"/>
    <x v="4"/>
    <x v="0"/>
  </r>
  <r>
    <n v="5080"/>
    <n v="6644"/>
    <m/>
    <x v="2"/>
    <n v="4"/>
    <n v="877"/>
    <n v="-1"/>
    <n v="3508"/>
    <n v="-1"/>
    <n v="31.623886031252798"/>
    <n v="-1"/>
    <n v="92.5936306126749"/>
    <n v="-1"/>
    <n v="53.761858023787497"/>
    <n v="-1"/>
    <n v="1.0270219130677301"/>
    <n v="-1"/>
    <x v="3"/>
    <x v="19"/>
    <x v="0"/>
  </r>
  <r>
    <n v="5080"/>
    <n v="6645"/>
    <m/>
    <x v="2"/>
    <n v="4"/>
    <n v="582"/>
    <n v="-1"/>
    <n v="2328"/>
    <n v="-1"/>
    <n v="52.006334230299998"/>
    <n v="-1"/>
    <n v="41.639243913431201"/>
    <n v="-1"/>
    <n v="24.2343365154405"/>
    <n v="-1"/>
    <n v="1.5448005445627899"/>
    <n v="-1"/>
    <x v="3"/>
    <x v="21"/>
    <x v="0"/>
  </r>
  <r>
    <n v="5080"/>
    <n v="6646"/>
    <m/>
    <x v="2"/>
    <n v="4"/>
    <n v="617"/>
    <n v="-1"/>
    <n v="2468"/>
    <n v="-1"/>
    <n v="44.594044038915001"/>
    <n v="-1"/>
    <n v="51.924403871076898"/>
    <n v="-1"/>
    <n v="30.1573966277025"/>
    <n v="-1"/>
    <n v="1.4520361809070399"/>
    <n v="-1"/>
    <x v="3"/>
    <x v="18"/>
    <x v="0"/>
  </r>
  <r>
    <n v="5080"/>
    <n v="6647"/>
    <m/>
    <x v="2"/>
    <n v="4"/>
    <n v="259"/>
    <n v="-1"/>
    <n v="1036"/>
    <n v="-1"/>
    <n v="55.079692946616397"/>
    <n v="-1"/>
    <n v="18.740527661205601"/>
    <n v="-1"/>
    <n v="10.8658543897049"/>
    <n v="-1"/>
    <n v="3.47938709011154"/>
    <n v="-1"/>
    <x v="3"/>
    <x v="17"/>
    <x v="0"/>
  </r>
  <r>
    <n v="5080"/>
    <n v="6760"/>
    <m/>
    <x v="2"/>
    <n v="4"/>
    <n v="423"/>
    <n v="-1"/>
    <n v="1692"/>
    <n v="-1"/>
    <n v="13.0328338042222"/>
    <n v="-1"/>
    <n v="113.632107497812"/>
    <n v="-1"/>
    <n v="65.942923703240197"/>
    <n v="-1"/>
    <n v="2.1286300037253398"/>
    <n v="-1"/>
    <x v="3"/>
    <x v="16"/>
    <x v="0"/>
  </r>
  <r>
    <n v="5080"/>
    <n v="6761"/>
    <m/>
    <x v="2"/>
    <n v="4"/>
    <n v="1469"/>
    <n v="-1"/>
    <n v="5876"/>
    <n v="-1"/>
    <n v="43.140982134503702"/>
    <n v="-1"/>
    <n v="104.254678161922"/>
    <n v="-1"/>
    <n v="60.481386640964402"/>
    <n v="-1"/>
    <n v="0.61422296323794401"/>
    <n v="-1"/>
    <x v="3"/>
    <x v="20"/>
    <x v="0"/>
  </r>
  <r>
    <n v="5080"/>
    <n v="6762"/>
    <m/>
    <x v="2"/>
    <n v="4"/>
    <n v="69"/>
    <n v="-1"/>
    <n v="276"/>
    <n v="-1"/>
    <n v="39.2563999641213"/>
    <n v="-1"/>
    <n v="7.10215761231367"/>
    <n v="-1"/>
    <n v="4.1073583834464404"/>
    <n v="-1"/>
    <n v="12.0101797870461"/>
    <n v="-1"/>
    <x v="3"/>
    <x v="6"/>
    <x v="0"/>
  </r>
  <r>
    <n v="5080"/>
    <n v="6763"/>
    <m/>
    <x v="2"/>
    <n v="4"/>
    <n v="465"/>
    <n v="-1"/>
    <n v="1860"/>
    <n v="-1"/>
    <n v="37.619948453200202"/>
    <n v="-1"/>
    <n v="42.944130800684398"/>
    <n v="-1"/>
    <n v="24.855329054368902"/>
    <n v="-1"/>
    <n v="1.90048571757619"/>
    <n v="-1"/>
    <x v="3"/>
    <x v="7"/>
    <x v="0"/>
  </r>
  <r>
    <n v="5080"/>
    <n v="6764"/>
    <m/>
    <x v="2"/>
    <n v="4"/>
    <n v="105"/>
    <n v="-1"/>
    <n v="420"/>
    <n v="-1"/>
    <n v="38.234030517457199"/>
    <n v="-1"/>
    <n v="10.5999727183613"/>
    <n v="-1"/>
    <n v="6.1275207997720198"/>
    <n v="-1"/>
    <n v="8.2543376917004903"/>
    <n v="-1"/>
    <x v="3"/>
    <x v="8"/>
    <x v="0"/>
  </r>
  <r>
    <n v="5080"/>
    <n v="6765"/>
    <m/>
    <x v="2"/>
    <n v="4"/>
    <n v="67"/>
    <n v="-1"/>
    <n v="268"/>
    <n v="-1"/>
    <n v="22.522007308448998"/>
    <n v="-1"/>
    <n v="57.868767854940003"/>
    <n v="-1"/>
    <n v="33.338888301325198"/>
    <n v="-1"/>
    <n v="12.2582932872653"/>
    <n v="-1"/>
    <x v="3"/>
    <x v="9"/>
    <x v="0"/>
  </r>
  <r>
    <n v="5080"/>
    <n v="6767"/>
    <m/>
    <x v="2"/>
    <n v="4"/>
    <n v="129"/>
    <n v="-1"/>
    <n v="516"/>
    <n v="-1"/>
    <n v="44.747898824673101"/>
    <n v="-1"/>
    <n v="10.6965222586396"/>
    <n v="-1"/>
    <n v="6.2082639134131599"/>
    <n v="-1"/>
    <n v="6.3966349353229903"/>
    <n v="-1"/>
    <x v="3"/>
    <x v="10"/>
    <x v="0"/>
  </r>
  <r>
    <n v="5080"/>
    <n v="6768"/>
    <m/>
    <x v="2"/>
    <n v="4"/>
    <n v="232"/>
    <n v="-1"/>
    <n v="928"/>
    <n v="-1"/>
    <n v="35.808802469847301"/>
    <n v="-1"/>
    <n v="28.433615842933801"/>
    <n v="-1"/>
    <n v="16.541410506418501"/>
    <n v="-1"/>
    <n v="3.7805008113576699"/>
    <n v="-1"/>
    <x v="3"/>
    <x v="11"/>
    <x v="0"/>
  </r>
  <r>
    <n v="5080"/>
    <n v="6770"/>
    <m/>
    <x v="2"/>
    <n v="4"/>
    <n v="375"/>
    <n v="-1"/>
    <n v="1500"/>
    <n v="-1"/>
    <n v="51.488566879026102"/>
    <n v="-1"/>
    <n v="27.728872084507699"/>
    <n v="-1"/>
    <n v="16.042613665562602"/>
    <n v="-1"/>
    <n v="2.3931784824356699"/>
    <n v="-1"/>
    <x v="3"/>
    <x v="15"/>
    <x v="0"/>
  </r>
  <r>
    <n v="5080"/>
    <n v="6775"/>
    <m/>
    <x v="2"/>
    <n v="4"/>
    <n v="96"/>
    <n v="-1"/>
    <n v="384"/>
    <n v="-1"/>
    <n v="38.786266224845498"/>
    <n v="-1"/>
    <n v="10.089192798729799"/>
    <n v="-1"/>
    <n v="5.8627200436468598"/>
    <n v="-1"/>
    <n v="9.4202111600423901"/>
    <n v="-1"/>
    <x v="3"/>
    <x v="12"/>
    <x v="0"/>
  </r>
  <r>
    <n v="5080"/>
    <n v="6776"/>
    <m/>
    <x v="2"/>
    <n v="4"/>
    <n v="105"/>
    <n v="-1"/>
    <n v="420"/>
    <n v="-1"/>
    <n v="38.231487097787102"/>
    <n v="-1"/>
    <n v="10.389131406239599"/>
    <n v="-1"/>
    <n v="6.0056398704712297"/>
    <n v="-1"/>
    <n v="8.2545282398512008"/>
    <n v="-1"/>
    <x v="3"/>
    <x v="13"/>
    <x v="0"/>
  </r>
  <r>
    <n v="5080"/>
    <n v="6777"/>
    <m/>
    <x v="2"/>
    <n v="4"/>
    <n v="235"/>
    <n v="-1"/>
    <n v="940"/>
    <n v="-1"/>
    <n v="36.676478312850698"/>
    <n v="-1"/>
    <n v="22.581167824917799"/>
    <n v="-1"/>
    <n v="13.148510385871599"/>
    <n v="-1"/>
    <n v="3.7427491680920402"/>
    <n v="-1"/>
    <x v="3"/>
    <x v="14"/>
    <x v="0"/>
  </r>
  <r>
    <n v="5080"/>
    <n v="2959"/>
    <m/>
    <x v="2"/>
    <n v="5"/>
    <n v="247"/>
    <n v="-1"/>
    <n v="988"/>
    <n v="-1"/>
    <n v="47.023529798002897"/>
    <n v="-1"/>
    <n v="19.6144901610988"/>
    <n v="-1"/>
    <n v="16.676203219416099"/>
    <n v="-1"/>
    <n v="3.6242958656133499"/>
    <n v="-1"/>
    <x v="4"/>
    <x v="0"/>
    <x v="0"/>
  </r>
  <r>
    <n v="5080"/>
    <n v="3659"/>
    <m/>
    <x v="2"/>
    <n v="5"/>
    <n v="531"/>
    <n v="-1"/>
    <n v="2124"/>
    <n v="-1"/>
    <n v="37.6249112419219"/>
    <n v="-1"/>
    <n v="44.389749784758699"/>
    <n v="-1"/>
    <n v="37.636027616624702"/>
    <n v="-1"/>
    <n v="1.6925419073563199"/>
    <n v="-1"/>
    <x v="4"/>
    <x v="0"/>
    <x v="0"/>
  </r>
  <r>
    <n v="5080"/>
    <n v="3660"/>
    <m/>
    <x v="2"/>
    <n v="5"/>
    <n v="1455"/>
    <n v="-1"/>
    <n v="5820"/>
    <n v="-1"/>
    <n v="35.919837636607497"/>
    <n v="-1"/>
    <n v="105.081967273849"/>
    <n v="-1"/>
    <n v="89.238139371459496"/>
    <n v="-1"/>
    <n v="0.61901044772876601"/>
    <n v="-1"/>
    <x v="4"/>
    <x v="0"/>
    <x v="0"/>
  </r>
  <r>
    <n v="5080"/>
    <n v="4524"/>
    <m/>
    <x v="2"/>
    <n v="5"/>
    <n v="441"/>
    <n v="-1"/>
    <n v="1764"/>
    <n v="-1"/>
    <n v="26.526868845358401"/>
    <n v="-1"/>
    <n v="89.729400573369006"/>
    <n v="-1"/>
    <n v="76.158918261093007"/>
    <n v="-1"/>
    <n v="1.9716813871969801"/>
    <n v="-1"/>
    <x v="4"/>
    <x v="0"/>
    <x v="0"/>
  </r>
  <r>
    <n v="5080"/>
    <n v="4949"/>
    <m/>
    <x v="2"/>
    <n v="5"/>
    <n v="576"/>
    <n v="-1"/>
    <n v="2304"/>
    <n v="-1"/>
    <n v="43.168568149426001"/>
    <n v="-1"/>
    <n v="48.726244149900701"/>
    <n v="-1"/>
    <n v="41.412446950050402"/>
    <n v="-1"/>
    <n v="1.5624192265293999"/>
    <n v="-1"/>
    <x v="4"/>
    <x v="0"/>
    <x v="0"/>
  </r>
  <r>
    <n v="5080"/>
    <n v="4950"/>
    <m/>
    <x v="2"/>
    <n v="5"/>
    <n v="1433"/>
    <n v="-1"/>
    <n v="5732"/>
    <n v="-1"/>
    <n v="34.369653721902303"/>
    <n v="-1"/>
    <n v="107.157047849013"/>
    <n v="-1"/>
    <n v="90.997457285487599"/>
    <n v="-1"/>
    <n v="0.62807932801696997"/>
    <n v="-1"/>
    <x v="4"/>
    <x v="0"/>
    <x v="0"/>
  </r>
  <r>
    <n v="5080"/>
    <n v="4951"/>
    <m/>
    <x v="2"/>
    <n v="5"/>
    <n v="1486"/>
    <n v="-1"/>
    <n v="5944"/>
    <n v="-1"/>
    <n v="36.307705764912598"/>
    <n v="-1"/>
    <n v="102.982191125182"/>
    <n v="-1"/>
    <n v="87.452340481774399"/>
    <n v="-1"/>
    <n v="0.60592241029722405"/>
    <n v="-1"/>
    <x v="4"/>
    <x v="0"/>
    <x v="0"/>
  </r>
  <r>
    <n v="5080"/>
    <n v="4953"/>
    <m/>
    <x v="2"/>
    <n v="5"/>
    <n v="270"/>
    <n v="-1"/>
    <n v="1080"/>
    <n v="-1"/>
    <n v="36.5086402611987"/>
    <n v="-1"/>
    <n v="25.106393114894999"/>
    <n v="-1"/>
    <n v="21.350599708872998"/>
    <n v="-1"/>
    <n v="3.32645048614877"/>
    <n v="-1"/>
    <x v="4"/>
    <x v="0"/>
    <x v="0"/>
  </r>
  <r>
    <n v="5080"/>
    <n v="4954"/>
    <m/>
    <x v="2"/>
    <n v="5"/>
    <n v="92"/>
    <n v="-1"/>
    <n v="368"/>
    <n v="-1"/>
    <n v="42.854045026720001"/>
    <n v="-1"/>
    <n v="9.0126732497291595"/>
    <n v="-1"/>
    <n v="8.4955041571124692"/>
    <n v="-1"/>
    <n v="8.9848423519261402"/>
    <n v="-1"/>
    <x v="4"/>
    <x v="0"/>
    <x v="0"/>
  </r>
  <r>
    <n v="5080"/>
    <n v="6357"/>
    <m/>
    <x v="2"/>
    <n v="5"/>
    <n v="177"/>
    <n v="-1"/>
    <n v="708"/>
    <n v="-1"/>
    <n v="43.865383123254297"/>
    <n v="-1"/>
    <n v="15.4083056121745"/>
    <n v="-1"/>
    <n v="13.114263391292599"/>
    <n v="-1"/>
    <n v="5.0826286637096896"/>
    <n v="-1"/>
    <x v="4"/>
    <x v="0"/>
    <x v="0"/>
  </r>
  <r>
    <n v="5080"/>
    <n v="6368"/>
    <m/>
    <x v="2"/>
    <n v="5"/>
    <n v="524"/>
    <n v="-1"/>
    <n v="2096"/>
    <n v="-1"/>
    <n v="31.9094357147344"/>
    <n v="-1"/>
    <n v="55.114782418302802"/>
    <n v="-1"/>
    <n v="46.688536323128197"/>
    <n v="-1"/>
    <n v="1.69784383539041"/>
    <n v="-1"/>
    <x v="4"/>
    <x v="0"/>
    <x v="0"/>
  </r>
  <r>
    <n v="5080"/>
    <n v="6639"/>
    <m/>
    <x v="2"/>
    <n v="5"/>
    <n v="148"/>
    <n v="-1"/>
    <n v="592"/>
    <n v="-1"/>
    <n v="38.608763359861598"/>
    <n v="-1"/>
    <n v="15.4523066736279"/>
    <n v="-1"/>
    <n v="8.9309591114613198"/>
    <n v="-1"/>
    <n v="6.0862379568417904"/>
    <n v="-1"/>
    <x v="4"/>
    <x v="1"/>
    <x v="0"/>
  </r>
  <r>
    <n v="5080"/>
    <n v="6640"/>
    <m/>
    <x v="2"/>
    <n v="5"/>
    <n v="717"/>
    <n v="-1"/>
    <n v="2868"/>
    <n v="-1"/>
    <n v="15.678863691594"/>
    <n v="-1"/>
    <n v="138.29208969720901"/>
    <n v="-1"/>
    <n v="80.036454266570502"/>
    <n v="-1"/>
    <n v="1.2555493466519401"/>
    <n v="-1"/>
    <x v="4"/>
    <x v="2"/>
    <x v="0"/>
  </r>
  <r>
    <n v="5080"/>
    <n v="6641"/>
    <m/>
    <x v="2"/>
    <n v="5"/>
    <n v="93"/>
    <n v="-1"/>
    <n v="372"/>
    <n v="-1"/>
    <n v="28.2978387792927"/>
    <n v="-1"/>
    <n v="43.925595949424299"/>
    <n v="-1"/>
    <n v="25.5028633034892"/>
    <n v="-1"/>
    <n v="9.3933856808520506"/>
    <n v="-1"/>
    <x v="4"/>
    <x v="3"/>
    <x v="0"/>
  </r>
  <r>
    <n v="5080"/>
    <n v="6642"/>
    <m/>
    <x v="2"/>
    <n v="5"/>
    <n v="526"/>
    <n v="-1"/>
    <n v="2104"/>
    <n v="-1"/>
    <n v="37.458506663397401"/>
    <n v="-1"/>
    <n v="47.039436796172701"/>
    <n v="-1"/>
    <n v="27.1486206175597"/>
    <n v="-1"/>
    <n v="1.71293123456698"/>
    <n v="-1"/>
    <x v="4"/>
    <x v="4"/>
    <x v="0"/>
  </r>
  <r>
    <n v="5080"/>
    <n v="6644"/>
    <m/>
    <x v="2"/>
    <n v="5"/>
    <n v="858"/>
    <n v="-1"/>
    <n v="3432"/>
    <n v="-1"/>
    <n v="31.319616492692699"/>
    <n v="-1"/>
    <n v="91.979806135396203"/>
    <n v="-1"/>
    <n v="53.181297486203299"/>
    <n v="-1"/>
    <n v="1.0473196774111999"/>
    <n v="-1"/>
    <x v="4"/>
    <x v="19"/>
    <x v="0"/>
  </r>
  <r>
    <n v="5080"/>
    <n v="6645"/>
    <m/>
    <x v="2"/>
    <n v="5"/>
    <n v="587"/>
    <n v="-1"/>
    <n v="2348"/>
    <n v="-1"/>
    <n v="52.249712601741798"/>
    <n v="-1"/>
    <n v="41.457829186775697"/>
    <n v="-1"/>
    <n v="24.047828681155298"/>
    <n v="-1"/>
    <n v="1.5352051991181599"/>
    <n v="-1"/>
    <x v="4"/>
    <x v="21"/>
    <x v="0"/>
  </r>
  <r>
    <n v="5080"/>
    <n v="6646"/>
    <m/>
    <x v="2"/>
    <n v="5"/>
    <n v="607"/>
    <n v="-1"/>
    <n v="2428"/>
    <n v="-1"/>
    <n v="44.494609097647597"/>
    <n v="-1"/>
    <n v="51.228475345001399"/>
    <n v="-1"/>
    <n v="29.560913288107901"/>
    <n v="-1"/>
    <n v="1.4817503664156699"/>
    <n v="-1"/>
    <x v="4"/>
    <x v="18"/>
    <x v="0"/>
  </r>
  <r>
    <n v="5080"/>
    <n v="6647"/>
    <m/>
    <x v="2"/>
    <n v="5"/>
    <n v="257"/>
    <n v="-1"/>
    <n v="1028"/>
    <n v="-1"/>
    <n v="54.569648909287899"/>
    <n v="-1"/>
    <n v="18.666259959462"/>
    <n v="-1"/>
    <n v="10.839566433792299"/>
    <n v="-1"/>
    <n v="3.50070399583683"/>
    <n v="-1"/>
    <x v="4"/>
    <x v="17"/>
    <x v="0"/>
  </r>
  <r>
    <n v="5080"/>
    <n v="6760"/>
    <m/>
    <x v="2"/>
    <n v="5"/>
    <n v="425"/>
    <n v="-1"/>
    <n v="1700"/>
    <n v="-1"/>
    <n v="13.5406451262308"/>
    <n v="-1"/>
    <n v="114.05748129731001"/>
    <n v="-1"/>
    <n v="65.990229961453096"/>
    <n v="-1"/>
    <n v="2.1207794481197002"/>
    <n v="-1"/>
    <x v="4"/>
    <x v="16"/>
    <x v="0"/>
  </r>
  <r>
    <n v="5080"/>
    <n v="6761"/>
    <m/>
    <x v="2"/>
    <n v="5"/>
    <n v="1458"/>
    <n v="-1"/>
    <n v="5832"/>
    <n v="-1"/>
    <n v="36.244827271768699"/>
    <n v="-1"/>
    <n v="128.09870366637901"/>
    <n v="-1"/>
    <n v="74.199544036190304"/>
    <n v="-1"/>
    <n v="0.61949060904258102"/>
    <n v="-1"/>
    <x v="4"/>
    <x v="20"/>
    <x v="0"/>
  </r>
  <r>
    <n v="5080"/>
    <n v="6762"/>
    <m/>
    <x v="2"/>
    <n v="5"/>
    <n v="148"/>
    <n v="-1"/>
    <n v="592"/>
    <n v="-1"/>
    <n v="38.608763359861598"/>
    <n v="-1"/>
    <n v="15.4523066736279"/>
    <n v="-1"/>
    <n v="8.9309591114613198"/>
    <n v="-1"/>
    <n v="6.0862379568417904"/>
    <n v="-1"/>
    <x v="4"/>
    <x v="6"/>
    <x v="0"/>
  </r>
  <r>
    <n v="5080"/>
    <n v="6763"/>
    <m/>
    <x v="2"/>
    <n v="5"/>
    <n v="544"/>
    <n v="-1"/>
    <n v="2176"/>
    <n v="-1"/>
    <n v="37.107554519682999"/>
    <n v="-1"/>
    <n v="50.588426066880402"/>
    <n v="-1"/>
    <n v="29.248477543905601"/>
    <n v="-1"/>
    <n v="1.64567180044721"/>
    <n v="-1"/>
    <x v="4"/>
    <x v="7"/>
    <x v="0"/>
  </r>
  <r>
    <n v="5080"/>
    <n v="6764"/>
    <m/>
    <x v="2"/>
    <n v="5"/>
    <n v="76"/>
    <n v="-1"/>
    <n v="304"/>
    <n v="-1"/>
    <n v="38.943985827776601"/>
    <n v="-1"/>
    <n v="7.5842928741064801"/>
    <n v="-1"/>
    <n v="4.4199101460280596"/>
    <n v="-1"/>
    <n v="11.415389862814401"/>
    <n v="-1"/>
    <x v="4"/>
    <x v="8"/>
    <x v="0"/>
  </r>
  <r>
    <n v="5080"/>
    <n v="6765"/>
    <m/>
    <x v="2"/>
    <n v="5"/>
    <n v="50"/>
    <n v="-1"/>
    <n v="200"/>
    <n v="-1"/>
    <n v="28.594198540008701"/>
    <n v="-1"/>
    <n v="23.6808421503431"/>
    <n v="-1"/>
    <n v="13.843466755655101"/>
    <n v="-1"/>
    <n v="17.1185700981402"/>
    <n v="-1"/>
    <x v="4"/>
    <x v="9"/>
    <x v="0"/>
  </r>
  <r>
    <n v="5080"/>
    <n v="6767"/>
    <m/>
    <x v="2"/>
    <n v="5"/>
    <n v="93"/>
    <n v="-1"/>
    <n v="372"/>
    <n v="-1"/>
    <n v="46.339255171164602"/>
    <n v="-1"/>
    <n v="7.6648580918720297"/>
    <n v="-1"/>
    <n v="4.4580152156119803"/>
    <n v="-1"/>
    <n v="9.4990096328935802"/>
    <n v="-1"/>
    <x v="4"/>
    <x v="10"/>
    <x v="0"/>
  </r>
  <r>
    <n v="5080"/>
    <n v="6768"/>
    <m/>
    <x v="2"/>
    <n v="5"/>
    <n v="267"/>
    <n v="-1"/>
    <n v="1068"/>
    <n v="-1"/>
    <n v="35.103895396476503"/>
    <n v="-1"/>
    <n v="30.662866864504299"/>
    <n v="-1"/>
    <n v="17.801848371963501"/>
    <n v="-1"/>
    <n v="3.3457789291625302"/>
    <n v="-1"/>
    <x v="4"/>
    <x v="11"/>
    <x v="0"/>
  </r>
  <r>
    <n v="5080"/>
    <n v="6770"/>
    <m/>
    <x v="2"/>
    <n v="5"/>
    <n v="587"/>
    <n v="-1"/>
    <n v="2348"/>
    <n v="-1"/>
    <n v="48.902505254225098"/>
    <n v="-1"/>
    <n v="45.587699638178201"/>
    <n v="-1"/>
    <n v="26.439193040562301"/>
    <n v="-1"/>
    <n v="1.5328392614647299"/>
    <n v="-1"/>
    <x v="4"/>
    <x v="15"/>
    <x v="0"/>
  </r>
  <r>
    <n v="5080"/>
    <n v="6775"/>
    <m/>
    <x v="2"/>
    <n v="5"/>
    <n v="65"/>
    <n v="-1"/>
    <n v="260"/>
    <n v="-1"/>
    <n v="39.175176935109697"/>
    <n v="-1"/>
    <n v="6.7347303521614901"/>
    <n v="-1"/>
    <n v="3.91177032058286"/>
    <n v="-1"/>
    <n v="13.852366575068"/>
    <n v="-1"/>
    <x v="4"/>
    <x v="12"/>
    <x v="0"/>
  </r>
  <r>
    <n v="5080"/>
    <n v="6776"/>
    <m/>
    <x v="2"/>
    <n v="5"/>
    <n v="76"/>
    <n v="-1"/>
    <n v="304"/>
    <n v="-1"/>
    <n v="39.049684645319203"/>
    <n v="-1"/>
    <n v="7.6099432827970297"/>
    <n v="-1"/>
    <n v="4.4348584745674504"/>
    <n v="-1"/>
    <n v="11.4164778941485"/>
    <n v="-1"/>
    <x v="4"/>
    <x v="13"/>
    <x v="0"/>
  </r>
  <r>
    <n v="5080"/>
    <n v="6777"/>
    <m/>
    <x v="2"/>
    <n v="5"/>
    <n v="251"/>
    <n v="-1"/>
    <n v="1004"/>
    <n v="-1"/>
    <n v="37.736667327705298"/>
    <n v="-1"/>
    <n v="25.0384372754345"/>
    <n v="-1"/>
    <n v="14.5275722561941"/>
    <n v="-1"/>
    <n v="3.4860951115893899"/>
    <n v="-1"/>
    <x v="4"/>
    <x v="14"/>
    <x v="0"/>
  </r>
  <r>
    <n v="5080"/>
    <n v="2959"/>
    <m/>
    <x v="2"/>
    <n v="6"/>
    <n v="237"/>
    <n v="-1"/>
    <n v="948"/>
    <n v="-1"/>
    <n v="46.157950904853401"/>
    <n v="-1"/>
    <n v="19.762072018510999"/>
    <n v="-1"/>
    <n v="16.720538828016199"/>
    <n v="-1"/>
    <n v="3.7986326647228399"/>
    <n v="-1"/>
    <x v="5"/>
    <x v="0"/>
    <x v="0"/>
  </r>
  <r>
    <n v="5080"/>
    <n v="3659"/>
    <m/>
    <x v="2"/>
    <n v="6"/>
    <n v="551"/>
    <n v="-1"/>
    <n v="2204"/>
    <n v="-1"/>
    <n v="37.942480097096002"/>
    <n v="-1"/>
    <n v="45.844440276056197"/>
    <n v="-1"/>
    <n v="39.006389787062702"/>
    <n v="-1"/>
    <n v="1.6313854445331"/>
    <n v="-1"/>
    <x v="5"/>
    <x v="0"/>
    <x v="0"/>
  </r>
  <r>
    <n v="5080"/>
    <n v="3660"/>
    <m/>
    <x v="2"/>
    <n v="6"/>
    <n v="1529"/>
    <n v="-1"/>
    <n v="6116"/>
    <n v="-1"/>
    <n v="33.656525308854803"/>
    <n v="-1"/>
    <n v="112.94834296568401"/>
    <n v="-1"/>
    <n v="96.004865070602406"/>
    <n v="-1"/>
    <n v="0.58845446543518098"/>
    <n v="-1"/>
    <x v="5"/>
    <x v="0"/>
    <x v="0"/>
  </r>
  <r>
    <n v="5080"/>
    <n v="4524"/>
    <m/>
    <x v="2"/>
    <n v="6"/>
    <n v="430"/>
    <n v="-1"/>
    <n v="1720"/>
    <n v="-1"/>
    <n v="27.423485895487001"/>
    <n v="-1"/>
    <n v="83.451848455940805"/>
    <n v="-1"/>
    <n v="70.942127863036305"/>
    <n v="-1"/>
    <n v="2.0602959700392298"/>
    <n v="-1"/>
    <x v="5"/>
    <x v="0"/>
    <x v="0"/>
  </r>
  <r>
    <n v="5080"/>
    <n v="4949"/>
    <m/>
    <x v="2"/>
    <n v="6"/>
    <n v="422"/>
    <n v="-1"/>
    <n v="1688"/>
    <n v="-1"/>
    <n v="30.236679503973701"/>
    <n v="-1"/>
    <n v="71.509193432675403"/>
    <n v="-1"/>
    <n v="60.856162561090699"/>
    <n v="-1"/>
    <n v="2.1313279664486999"/>
    <n v="-1"/>
    <x v="5"/>
    <x v="0"/>
    <x v="0"/>
  </r>
  <r>
    <n v="5080"/>
    <n v="4950"/>
    <m/>
    <x v="2"/>
    <n v="6"/>
    <n v="1516"/>
    <n v="-1"/>
    <n v="6064"/>
    <n v="-1"/>
    <n v="30.8825644014352"/>
    <n v="-1"/>
    <n v="114.028983575365"/>
    <n v="-1"/>
    <n v="96.938052469628801"/>
    <n v="-1"/>
    <n v="0.594089231847715"/>
    <n v="-1"/>
    <x v="5"/>
    <x v="0"/>
    <x v="0"/>
  </r>
  <r>
    <n v="5080"/>
    <n v="4951"/>
    <m/>
    <x v="2"/>
    <n v="6"/>
    <n v="1532"/>
    <n v="-1"/>
    <n v="6128"/>
    <n v="-1"/>
    <n v="33.537088362442503"/>
    <n v="-1"/>
    <n v="110.36687297864501"/>
    <n v="-1"/>
    <n v="93.857095163682303"/>
    <n v="-1"/>
    <n v="0.58737769775596405"/>
    <n v="-1"/>
    <x v="5"/>
    <x v="0"/>
    <x v="0"/>
  </r>
  <r>
    <n v="5080"/>
    <n v="4953"/>
    <m/>
    <x v="2"/>
    <n v="6"/>
    <n v="266"/>
    <n v="-1"/>
    <n v="1064"/>
    <n v="-1"/>
    <n v="35.692031275700799"/>
    <n v="-1"/>
    <n v="24.889984314472201"/>
    <n v="-1"/>
    <n v="21.188359077453701"/>
    <n v="-1"/>
    <n v="3.0861405784995801"/>
    <n v="-1"/>
    <x v="5"/>
    <x v="0"/>
    <x v="0"/>
  </r>
  <r>
    <n v="5080"/>
    <n v="4954"/>
    <m/>
    <x v="2"/>
    <n v="6"/>
    <n v="102"/>
    <n v="-1"/>
    <n v="408"/>
    <n v="-1"/>
    <n v="44.628415629311903"/>
    <n v="-1"/>
    <n v="8.6200783318505199"/>
    <n v="-1"/>
    <n v="8.05531554076037"/>
    <n v="-1"/>
    <n v="8.7314294619056305"/>
    <n v="-1"/>
    <x v="5"/>
    <x v="0"/>
    <x v="0"/>
  </r>
  <r>
    <n v="5080"/>
    <n v="6357"/>
    <m/>
    <x v="2"/>
    <n v="6"/>
    <n v="192"/>
    <n v="-1"/>
    <n v="768"/>
    <n v="-1"/>
    <n v="43.960782872027998"/>
    <n v="-1"/>
    <n v="16.526604342973499"/>
    <n v="-1"/>
    <n v="14.010471098947599"/>
    <n v="-1"/>
    <n v="4.52575789307385"/>
    <n v="-1"/>
    <x v="5"/>
    <x v="0"/>
    <x v="0"/>
  </r>
  <r>
    <n v="5080"/>
    <n v="6368"/>
    <m/>
    <x v="2"/>
    <n v="6"/>
    <n v="553"/>
    <n v="-1"/>
    <n v="2212"/>
    <n v="-1"/>
    <n v="30.401521625405199"/>
    <n v="-1"/>
    <n v="61.753670948118398"/>
    <n v="-1"/>
    <n v="52.558741913400397"/>
    <n v="-1"/>
    <n v="1.6207865828457699"/>
    <n v="-1"/>
    <x v="5"/>
    <x v="0"/>
    <x v="0"/>
  </r>
  <r>
    <n v="5080"/>
    <n v="6639"/>
    <m/>
    <x v="2"/>
    <n v="6"/>
    <n v="146"/>
    <n v="-1"/>
    <n v="584"/>
    <n v="-1"/>
    <n v="39.228469855131998"/>
    <n v="-1"/>
    <n v="15.018334611050699"/>
    <n v="-1"/>
    <n v="8.7340427052225404"/>
    <n v="-1"/>
    <n v="6.1958353228255199"/>
    <n v="-1"/>
    <x v="5"/>
    <x v="1"/>
    <x v="0"/>
  </r>
  <r>
    <n v="5080"/>
    <n v="6640"/>
    <m/>
    <x v="2"/>
    <n v="6"/>
    <n v="675"/>
    <n v="-1"/>
    <n v="2700"/>
    <n v="-1"/>
    <n v="15.166854187810699"/>
    <n v="-1"/>
    <n v="143.25553110346399"/>
    <n v="-1"/>
    <n v="83.072495111128504"/>
    <n v="-1"/>
    <n v="1.3336289879382699"/>
    <n v="-1"/>
    <x v="5"/>
    <x v="2"/>
    <x v="0"/>
  </r>
  <r>
    <n v="5080"/>
    <n v="6641"/>
    <m/>
    <x v="2"/>
    <n v="6"/>
    <n v="100"/>
    <n v="-1"/>
    <n v="400"/>
    <n v="-1"/>
    <n v="27.363383894873099"/>
    <n v="-1"/>
    <n v="38.309310163406202"/>
    <n v="-1"/>
    <n v="21.937794094218599"/>
    <n v="-1"/>
    <n v="8.6619770022641802"/>
    <n v="-1"/>
    <x v="5"/>
    <x v="3"/>
    <x v="0"/>
  </r>
  <r>
    <n v="5080"/>
    <n v="6642"/>
    <m/>
    <x v="2"/>
    <n v="6"/>
    <n v="559"/>
    <n v="-1"/>
    <n v="2236"/>
    <n v="-1"/>
    <n v="37.142096509640602"/>
    <n v="-1"/>
    <n v="49.6302755882597"/>
    <n v="-1"/>
    <n v="28.842978435197299"/>
    <n v="-1"/>
    <n v="1.60827800674635"/>
    <n v="-1"/>
    <x v="5"/>
    <x v="4"/>
    <x v="0"/>
  </r>
  <r>
    <n v="5080"/>
    <n v="6644"/>
    <m/>
    <x v="2"/>
    <n v="6"/>
    <n v="895"/>
    <n v="-1"/>
    <n v="3580"/>
    <n v="-1"/>
    <n v="31.356703349255099"/>
    <n v="-1"/>
    <n v="92.632132588414095"/>
    <n v="-1"/>
    <n v="53.588459452646298"/>
    <n v="-1"/>
    <n v="1.00577524356426"/>
    <n v="-1"/>
    <x v="5"/>
    <x v="19"/>
    <x v="0"/>
  </r>
  <r>
    <n v="5080"/>
    <n v="6645"/>
    <m/>
    <x v="2"/>
    <n v="6"/>
    <n v="603"/>
    <n v="-1"/>
    <n v="2412"/>
    <n v="-1"/>
    <n v="52.667281582204801"/>
    <n v="-1"/>
    <n v="41.826547243744201"/>
    <n v="-1"/>
    <n v="24.312944663558401"/>
    <n v="-1"/>
    <n v="1.49168464462811"/>
    <n v="-1"/>
    <x v="5"/>
    <x v="21"/>
    <x v="0"/>
  </r>
  <r>
    <n v="5080"/>
    <n v="6646"/>
    <m/>
    <x v="2"/>
    <n v="6"/>
    <n v="627"/>
    <n v="-1"/>
    <n v="2508"/>
    <n v="-1"/>
    <n v="44.644581450879002"/>
    <n v="-1"/>
    <n v="52.469246026400697"/>
    <n v="-1"/>
    <n v="30.338283599488399"/>
    <n v="-1"/>
    <n v="1.4346637837471801"/>
    <n v="-1"/>
    <x v="5"/>
    <x v="18"/>
    <x v="0"/>
  </r>
  <r>
    <n v="5080"/>
    <n v="6647"/>
    <m/>
    <x v="2"/>
    <n v="6"/>
    <n v="264"/>
    <n v="-1"/>
    <n v="1056"/>
    <n v="-1"/>
    <n v="54.573734654707899"/>
    <n v="-1"/>
    <n v="19.3857721905053"/>
    <n v="-1"/>
    <n v="11.204617241906501"/>
    <n v="-1"/>
    <n v="3.4025063873808099"/>
    <n v="-1"/>
    <x v="5"/>
    <x v="17"/>
    <x v="0"/>
  </r>
  <r>
    <n v="5080"/>
    <n v="6760"/>
    <m/>
    <x v="2"/>
    <n v="6"/>
    <n v="481"/>
    <n v="-1"/>
    <n v="1924"/>
    <n v="-1"/>
    <n v="12.825983628146"/>
    <n v="-1"/>
    <n v="131.006057355194"/>
    <n v="-1"/>
    <n v="76.057366761234704"/>
    <n v="-1"/>
    <n v="1.86778535034686"/>
    <n v="-1"/>
    <x v="5"/>
    <x v="16"/>
    <x v="0"/>
  </r>
  <r>
    <n v="5080"/>
    <n v="6761"/>
    <m/>
    <x v="2"/>
    <n v="6"/>
    <n v="1527"/>
    <n v="-1"/>
    <n v="6108"/>
    <n v="-1"/>
    <n v="33.498366116180897"/>
    <n v="-1"/>
    <n v="144.135638156612"/>
    <n v="-1"/>
    <n v="83.609247703155006"/>
    <n v="-1"/>
    <n v="0.59182835183982396"/>
    <n v="-1"/>
    <x v="5"/>
    <x v="20"/>
    <x v="0"/>
  </r>
  <r>
    <n v="5080"/>
    <n v="6762"/>
    <m/>
    <x v="2"/>
    <n v="6"/>
    <n v="146"/>
    <n v="-1"/>
    <n v="584"/>
    <n v="-1"/>
    <n v="39.228469855131998"/>
    <n v="-1"/>
    <n v="15.018334611050699"/>
    <n v="-1"/>
    <n v="8.7340427052225404"/>
    <n v="-1"/>
    <n v="6.1958353228255199"/>
    <n v="-1"/>
    <x v="5"/>
    <x v="6"/>
    <x v="0"/>
  </r>
  <r>
    <n v="5080"/>
    <n v="6763"/>
    <m/>
    <x v="2"/>
    <n v="6"/>
    <n v="527"/>
    <n v="-1"/>
    <n v="2108"/>
    <n v="-1"/>
    <n v="37.108008896965799"/>
    <n v="-1"/>
    <n v="48.137618210735099"/>
    <n v="-1"/>
    <n v="27.940711803570402"/>
    <n v="-1"/>
    <n v="1.6800735304533601"/>
    <n v="-1"/>
    <x v="5"/>
    <x v="7"/>
    <x v="0"/>
  </r>
  <r>
    <n v="5080"/>
    <n v="6764"/>
    <m/>
    <x v="2"/>
    <n v="6"/>
    <n v="96"/>
    <n v="-1"/>
    <n v="384"/>
    <n v="-1"/>
    <n v="38.919018243720402"/>
    <n v="-1"/>
    <n v="9.3338218417310603"/>
    <n v="-1"/>
    <n v="5.4534421635303101"/>
    <n v="-1"/>
    <n v="9.2381219355664399"/>
    <n v="-1"/>
    <x v="5"/>
    <x v="8"/>
    <x v="0"/>
  </r>
  <r>
    <n v="5080"/>
    <n v="6765"/>
    <m/>
    <x v="2"/>
    <n v="6"/>
    <n v="66"/>
    <n v="-1"/>
    <n v="264"/>
    <n v="-1"/>
    <n v="27.225522650258299"/>
    <n v="-1"/>
    <n v="39.8720497364137"/>
    <n v="-1"/>
    <n v="23.290996707328102"/>
    <n v="-1"/>
    <n v="13.6819247223861"/>
    <n v="-1"/>
    <x v="5"/>
    <x v="9"/>
    <x v="0"/>
  </r>
  <r>
    <n v="5080"/>
    <n v="6767"/>
    <m/>
    <x v="2"/>
    <n v="6"/>
    <n v="106"/>
    <n v="-1"/>
    <n v="424"/>
    <n v="-1"/>
    <n v="46.331140312644202"/>
    <n v="-1"/>
    <n v="8.9933932728474897"/>
    <n v="-1"/>
    <n v="5.1505705425368102"/>
    <n v="-1"/>
    <n v="8.3659442049094395"/>
    <n v="-1"/>
    <x v="5"/>
    <x v="10"/>
    <x v="0"/>
  </r>
  <r>
    <n v="5080"/>
    <n v="6768"/>
    <m/>
    <x v="2"/>
    <n v="6"/>
    <n v="266"/>
    <n v="-1"/>
    <n v="1064"/>
    <n v="-1"/>
    <n v="34.215370951693103"/>
    <n v="-1"/>
    <n v="34.330507311180199"/>
    <n v="-1"/>
    <n v="19.955655538167001"/>
    <n v="-1"/>
    <n v="3.0825491886955998"/>
    <n v="-1"/>
    <x v="5"/>
    <x v="11"/>
    <x v="0"/>
  </r>
  <r>
    <n v="5080"/>
    <n v="6770"/>
    <m/>
    <x v="2"/>
    <n v="6"/>
    <n v="425"/>
    <n v="-1"/>
    <n v="1700"/>
    <n v="-1"/>
    <n v="12.346163659556"/>
    <n v="-1"/>
    <n v="141.00151871843801"/>
    <n v="-1"/>
    <n v="81.9778032673361"/>
    <n v="-1"/>
    <n v="2.1178894398632999"/>
    <n v="-1"/>
    <x v="5"/>
    <x v="15"/>
    <x v="0"/>
  </r>
  <r>
    <n v="5080"/>
    <n v="6775"/>
    <m/>
    <x v="2"/>
    <n v="6"/>
    <n v="97"/>
    <n v="-1"/>
    <n v="388"/>
    <n v="-1"/>
    <n v="37.892603608311802"/>
    <n v="-1"/>
    <n v="10.383821523004601"/>
    <n v="-1"/>
    <n v="6.0174342532749003"/>
    <n v="-1"/>
    <n v="9.2331012261609509"/>
    <n v="-1"/>
    <x v="5"/>
    <x v="12"/>
    <x v="0"/>
  </r>
  <r>
    <n v="5080"/>
    <n v="6776"/>
    <m/>
    <x v="2"/>
    <n v="6"/>
    <n v="96"/>
    <n v="-1"/>
    <n v="384"/>
    <n v="-1"/>
    <n v="38.995820221617699"/>
    <n v="-1"/>
    <n v="9.4529337552173107"/>
    <n v="-1"/>
    <n v="5.5230352993538903"/>
    <n v="-1"/>
    <n v="9.2369260659543606"/>
    <n v="-1"/>
    <x v="5"/>
    <x v="13"/>
    <x v="0"/>
  </r>
  <r>
    <n v="5080"/>
    <n v="6777"/>
    <m/>
    <x v="2"/>
    <n v="6"/>
    <n v="285"/>
    <n v="-1"/>
    <n v="1140"/>
    <n v="-1"/>
    <n v="28.7184913794725"/>
    <n v="-1"/>
    <n v="64.907339840677196"/>
    <n v="-1"/>
    <n v="37.729526805502303"/>
    <n v="-1"/>
    <n v="3.1562814715935499"/>
    <n v="-1"/>
    <x v="5"/>
    <x v="14"/>
    <x v="0"/>
  </r>
  <r>
    <n v="5080"/>
    <n v="2959"/>
    <m/>
    <x v="2"/>
    <n v="7"/>
    <n v="215"/>
    <n v="-1"/>
    <n v="860"/>
    <n v="-1"/>
    <n v="45.997317126795103"/>
    <n v="-1"/>
    <n v="18.055414608642099"/>
    <n v="-1"/>
    <n v="15.361004437909299"/>
    <n v="-1"/>
    <n v="4.1305933665863801"/>
    <n v="-1"/>
    <x v="6"/>
    <x v="0"/>
    <x v="0"/>
  </r>
  <r>
    <n v="5080"/>
    <n v="3659"/>
    <m/>
    <x v="2"/>
    <n v="7"/>
    <n v="495"/>
    <n v="-1"/>
    <n v="1980"/>
    <n v="-1"/>
    <n v="37.646336818741702"/>
    <n v="-1"/>
    <n v="40.7371097261166"/>
    <n v="-1"/>
    <n v="34.658814813979198"/>
    <n v="-1"/>
    <n v="1.8123327780067999"/>
    <n v="-1"/>
    <x v="6"/>
    <x v="0"/>
    <x v="0"/>
  </r>
  <r>
    <n v="5080"/>
    <n v="3660"/>
    <m/>
    <x v="2"/>
    <n v="7"/>
    <n v="1555"/>
    <n v="-1"/>
    <n v="6220"/>
    <n v="-1"/>
    <n v="32.023846584849302"/>
    <n v="-1"/>
    <n v="115.89766595073"/>
    <n v="-1"/>
    <n v="98.499836112726996"/>
    <n v="-1"/>
    <n v="0.57879466682134595"/>
    <n v="-1"/>
    <x v="6"/>
    <x v="0"/>
    <x v="0"/>
  </r>
  <r>
    <n v="5080"/>
    <n v="4524"/>
    <m/>
    <x v="2"/>
    <n v="7"/>
    <n v="400"/>
    <n v="-1"/>
    <n v="1600"/>
    <n v="-1"/>
    <n v="27.069772265003301"/>
    <n v="-1"/>
    <n v="82.795565897634901"/>
    <n v="-1"/>
    <n v="70.412980933912806"/>
    <n v="-1"/>
    <n v="2.1613805431022399"/>
    <n v="-1"/>
    <x v="6"/>
    <x v="0"/>
    <x v="0"/>
  </r>
  <r>
    <n v="5080"/>
    <n v="4949"/>
    <m/>
    <x v="2"/>
    <n v="7"/>
    <n v="342"/>
    <n v="-1"/>
    <n v="1368"/>
    <n v="-1"/>
    <n v="8.4621198749574695"/>
    <n v="-1"/>
    <n v="106.675303383535"/>
    <n v="-1"/>
    <n v="90.941474697529401"/>
    <n v="-1"/>
    <n v="2.6283540671773902"/>
    <n v="-1"/>
    <x v="6"/>
    <x v="0"/>
    <x v="0"/>
  </r>
  <r>
    <n v="5080"/>
    <n v="4950"/>
    <m/>
    <x v="2"/>
    <n v="7"/>
    <n v="1567"/>
    <n v="-1"/>
    <n v="6268"/>
    <n v="-1"/>
    <n v="31.090487909477002"/>
    <n v="-1"/>
    <n v="115.327679797486"/>
    <n v="-1"/>
    <n v="97.9980834583899"/>
    <n v="-1"/>
    <n v="0.57438146940951995"/>
    <n v="-1"/>
    <x v="6"/>
    <x v="0"/>
    <x v="0"/>
  </r>
  <r>
    <n v="5080"/>
    <n v="4951"/>
    <m/>
    <x v="2"/>
    <n v="7"/>
    <n v="1547"/>
    <n v="-1"/>
    <n v="6188"/>
    <n v="-1"/>
    <n v="32.233954291832703"/>
    <n v="-1"/>
    <n v="112.510084240094"/>
    <n v="-1"/>
    <n v="95.601025080483595"/>
    <n v="-1"/>
    <n v="0.58170289490582605"/>
    <n v="-1"/>
    <x v="6"/>
    <x v="0"/>
    <x v="0"/>
  </r>
  <r>
    <n v="5080"/>
    <n v="4953"/>
    <m/>
    <x v="2"/>
    <n v="7"/>
    <n v="273"/>
    <n v="-1"/>
    <n v="1092"/>
    <n v="-1"/>
    <n v="35.939693716005102"/>
    <n v="-1"/>
    <n v="25.9832110901135"/>
    <n v="-1"/>
    <n v="22.127856446407499"/>
    <n v="-1"/>
    <n v="3.2290593620490702"/>
    <n v="-1"/>
    <x v="6"/>
    <x v="0"/>
    <x v="0"/>
  </r>
  <r>
    <n v="5080"/>
    <n v="4954"/>
    <m/>
    <x v="2"/>
    <n v="7"/>
    <n v="77"/>
    <n v="-1"/>
    <n v="308"/>
    <n v="-1"/>
    <n v="45.149144225354"/>
    <n v="-1"/>
    <n v="6.4569605150593299"/>
    <n v="-1"/>
    <n v="6.0754665454472896"/>
    <n v="-1"/>
    <n v="11.750250353964301"/>
    <n v="-1"/>
    <x v="6"/>
    <x v="0"/>
    <x v="0"/>
  </r>
  <r>
    <n v="5080"/>
    <n v="6357"/>
    <m/>
    <x v="2"/>
    <n v="7"/>
    <n v="159"/>
    <n v="-1"/>
    <n v="636"/>
    <n v="-1"/>
    <n v="44.970136134622102"/>
    <n v="-1"/>
    <n v="13.779786060753199"/>
    <n v="-1"/>
    <n v="11.6596893010529"/>
    <n v="-1"/>
    <n v="5.56314503206021"/>
    <n v="-1"/>
    <x v="6"/>
    <x v="0"/>
    <x v="0"/>
  </r>
  <r>
    <n v="5080"/>
    <n v="6368"/>
    <m/>
    <x v="2"/>
    <n v="7"/>
    <n v="486"/>
    <n v="-1"/>
    <n v="1944"/>
    <n v="-1"/>
    <n v="30.634528510775599"/>
    <n v="-1"/>
    <n v="55.806029192719897"/>
    <n v="-1"/>
    <n v="47.513867014146598"/>
    <n v="-1"/>
    <n v="1.8099022173591"/>
    <n v="-1"/>
    <x v="6"/>
    <x v="0"/>
    <x v="0"/>
  </r>
  <r>
    <n v="5080"/>
    <n v="6639"/>
    <m/>
    <x v="2"/>
    <n v="7"/>
    <n v="119"/>
    <n v="-1"/>
    <n v="476"/>
    <n v="-1"/>
    <n v="39.169788166127603"/>
    <n v="-1"/>
    <n v="12.262930224620399"/>
    <n v="-1"/>
    <n v="7.0818700650307704"/>
    <n v="-1"/>
    <n v="7.5631144377336099"/>
    <n v="-1"/>
    <x v="6"/>
    <x v="1"/>
    <x v="0"/>
  </r>
  <r>
    <n v="5080"/>
    <n v="6640"/>
    <m/>
    <x v="2"/>
    <n v="7"/>
    <n v="667"/>
    <n v="-1"/>
    <n v="2668"/>
    <n v="-1"/>
    <n v="13.3570176168994"/>
    <n v="-1"/>
    <n v="147.889663264527"/>
    <n v="-1"/>
    <n v="85.783877291281698"/>
    <n v="-1"/>
    <n v="1.3493348042189599"/>
    <n v="-1"/>
    <x v="6"/>
    <x v="2"/>
    <x v="0"/>
  </r>
  <r>
    <n v="5080"/>
    <n v="6641"/>
    <m/>
    <x v="2"/>
    <n v="7"/>
    <n v="75"/>
    <n v="-1"/>
    <n v="300"/>
    <n v="-1"/>
    <n v="29.006974434691202"/>
    <n v="-1"/>
    <n v="40.130852377724203"/>
    <n v="-1"/>
    <n v="23.218579563714599"/>
    <n v="-1"/>
    <n v="11.8585594455684"/>
    <n v="-1"/>
    <x v="6"/>
    <x v="3"/>
    <x v="0"/>
  </r>
  <r>
    <n v="5080"/>
    <n v="6642"/>
    <m/>
    <x v="2"/>
    <n v="7"/>
    <n v="497"/>
    <n v="-1"/>
    <n v="1988"/>
    <n v="-1"/>
    <n v="37.138845835443398"/>
    <n v="-1"/>
    <n v="45.069891914716997"/>
    <n v="-1"/>
    <n v="26.1883390568713"/>
    <n v="-1"/>
    <n v="1.8111659556355799"/>
    <n v="-1"/>
    <x v="6"/>
    <x v="4"/>
    <x v="0"/>
  </r>
  <r>
    <n v="5080"/>
    <n v="6644"/>
    <m/>
    <x v="2"/>
    <n v="7"/>
    <n v="951"/>
    <n v="-1"/>
    <n v="3804"/>
    <n v="-1"/>
    <n v="31.192859742970001"/>
    <n v="-1"/>
    <n v="102.167563732226"/>
    <n v="-1"/>
    <n v="59.302240645930198"/>
    <n v="-1"/>
    <n v="0.94684854455272904"/>
    <n v="-1"/>
    <x v="6"/>
    <x v="19"/>
    <x v="0"/>
  </r>
  <r>
    <n v="5080"/>
    <n v="6645"/>
    <m/>
    <x v="2"/>
    <n v="7"/>
    <n v="624"/>
    <n v="-1"/>
    <n v="2496"/>
    <n v="-1"/>
    <n v="53.230748427489701"/>
    <n v="-1"/>
    <n v="43.130288409905503"/>
    <n v="-1"/>
    <n v="25.021265627964201"/>
    <n v="-1"/>
    <n v="1.44259318790174"/>
    <n v="-1"/>
    <x v="6"/>
    <x v="21"/>
    <x v="0"/>
  </r>
  <r>
    <n v="5080"/>
    <n v="6646"/>
    <m/>
    <x v="2"/>
    <n v="7"/>
    <n v="645"/>
    <n v="-1"/>
    <n v="2580"/>
    <n v="-1"/>
    <n v="44.106516315829502"/>
    <n v="-1"/>
    <n v="54.203047696857702"/>
    <n v="-1"/>
    <n v="31.416310834005699"/>
    <n v="-1"/>
    <n v="1.39509304617469"/>
    <n v="-1"/>
    <x v="6"/>
    <x v="18"/>
    <x v="0"/>
  </r>
  <r>
    <n v="5080"/>
    <n v="6647"/>
    <m/>
    <x v="2"/>
    <n v="7"/>
    <n v="305"/>
    <n v="-1"/>
    <n v="1220"/>
    <n v="-1"/>
    <n v="54.754701406624697"/>
    <n v="-1"/>
    <n v="22.2838640062309"/>
    <n v="-1"/>
    <n v="12.9935831346731"/>
    <n v="-1"/>
    <n v="2.94559109493914"/>
    <n v="-1"/>
    <x v="6"/>
    <x v="17"/>
    <x v="0"/>
  </r>
  <r>
    <n v="5080"/>
    <n v="6760"/>
    <m/>
    <x v="2"/>
    <n v="7"/>
    <n v="461"/>
    <n v="-1"/>
    <n v="1844"/>
    <n v="-1"/>
    <n v="10.5648080192889"/>
    <n v="-1"/>
    <n v="135.701486788111"/>
    <n v="-1"/>
    <n v="78.520228958946305"/>
    <n v="-1"/>
    <n v="1.95072766783789"/>
    <n v="-1"/>
    <x v="6"/>
    <x v="16"/>
    <x v="0"/>
  </r>
  <r>
    <n v="5080"/>
    <n v="6761"/>
    <m/>
    <x v="2"/>
    <n v="7"/>
    <n v="1557"/>
    <n v="-1"/>
    <n v="6228"/>
    <n v="-1"/>
    <n v="32.330711948587002"/>
    <n v="-1"/>
    <n v="151.572382756152"/>
    <n v="-1"/>
    <n v="87.885220101726503"/>
    <n v="-1"/>
    <n v="0.58031885172476405"/>
    <n v="-1"/>
    <x v="6"/>
    <x v="20"/>
    <x v="0"/>
  </r>
  <r>
    <n v="5080"/>
    <n v="6762"/>
    <m/>
    <x v="2"/>
    <n v="7"/>
    <n v="119"/>
    <n v="-1"/>
    <n v="476"/>
    <n v="-1"/>
    <n v="39.169788166127603"/>
    <n v="-1"/>
    <n v="12.262930224620399"/>
    <n v="-1"/>
    <n v="7.0818700650307704"/>
    <n v="-1"/>
    <n v="7.5631144377336099"/>
    <n v="-1"/>
    <x v="6"/>
    <x v="6"/>
    <x v="0"/>
  </r>
  <r>
    <n v="5080"/>
    <n v="6763"/>
    <m/>
    <x v="2"/>
    <n v="7"/>
    <n v="505"/>
    <n v="-1"/>
    <n v="2020"/>
    <n v="-1"/>
    <n v="36.973292491331399"/>
    <n v="-1"/>
    <n v="44.740170112095498"/>
    <n v="-1"/>
    <n v="25.970618123011299"/>
    <n v="-1"/>
    <n v="1.7523151936794299"/>
    <n v="-1"/>
    <x v="6"/>
    <x v="7"/>
    <x v="0"/>
  </r>
  <r>
    <n v="5080"/>
    <n v="6764"/>
    <m/>
    <x v="2"/>
    <n v="7"/>
    <n v="80"/>
    <n v="-1"/>
    <n v="320"/>
    <n v="-1"/>
    <n v="38.3181159382804"/>
    <n v="-1"/>
    <n v="8.2163019523981298"/>
    <n v="-1"/>
    <n v="4.7199990823387701"/>
    <n v="-1"/>
    <n v="10.7647695272089"/>
    <n v="-1"/>
    <x v="6"/>
    <x v="8"/>
    <x v="0"/>
  </r>
  <r>
    <n v="5080"/>
    <n v="6765"/>
    <m/>
    <x v="2"/>
    <n v="7"/>
    <n v="52"/>
    <n v="-1"/>
    <n v="208"/>
    <n v="-1"/>
    <n v="27.6117138936673"/>
    <n v="-1"/>
    <n v="38.666282185634003"/>
    <n v="-1"/>
    <n v="22.174487708091998"/>
    <n v="-1"/>
    <n v="16.745212977921302"/>
    <n v="-1"/>
    <x v="6"/>
    <x v="9"/>
    <x v="0"/>
  </r>
  <r>
    <n v="5080"/>
    <n v="6767"/>
    <m/>
    <x v="2"/>
    <n v="7"/>
    <n v="72"/>
    <n v="-1"/>
    <n v="288"/>
    <n v="-1"/>
    <n v="46.515527531614097"/>
    <n v="-1"/>
    <n v="6.1202746226147102"/>
    <n v="-1"/>
    <n v="3.5468303192200099"/>
    <n v="-1"/>
    <n v="12.152834676463501"/>
    <n v="-1"/>
    <x v="6"/>
    <x v="10"/>
    <x v="0"/>
  </r>
  <r>
    <n v="5080"/>
    <n v="6768"/>
    <m/>
    <x v="2"/>
    <n v="7"/>
    <n v="274"/>
    <n v="-1"/>
    <n v="1096"/>
    <n v="-1"/>
    <n v="34.566317972651902"/>
    <n v="-1"/>
    <n v="33.923095626010898"/>
    <n v="-1"/>
    <n v="19.735627825877302"/>
    <n v="-1"/>
    <n v="3.2216797592558502"/>
    <n v="-1"/>
    <x v="6"/>
    <x v="11"/>
    <x v="0"/>
  </r>
  <r>
    <n v="5080"/>
    <n v="6770"/>
    <m/>
    <x v="2"/>
    <n v="7"/>
    <n v="366"/>
    <n v="-1"/>
    <n v="1464"/>
    <n v="-1"/>
    <n v="5.7629896931986302"/>
    <n v="-1"/>
    <n v="164.62776365347801"/>
    <n v="-1"/>
    <n v="95.736924203295402"/>
    <n v="-1"/>
    <n v="2.45587155685641"/>
    <n v="-1"/>
    <x v="6"/>
    <x v="15"/>
    <x v="0"/>
  </r>
  <r>
    <n v="5080"/>
    <n v="6775"/>
    <m/>
    <x v="2"/>
    <n v="7"/>
    <n v="94"/>
    <n v="-1"/>
    <n v="376"/>
    <n v="-1"/>
    <n v="38.623372717537698"/>
    <n v="-1"/>
    <n v="9.8568328018201594"/>
    <n v="-1"/>
    <n v="5.69718194235318"/>
    <n v="-1"/>
    <n v="9.5866272905210206"/>
    <n v="-1"/>
    <x v="6"/>
    <x v="12"/>
    <x v="0"/>
  </r>
  <r>
    <n v="5080"/>
    <n v="6776"/>
    <m/>
    <x v="2"/>
    <n v="7"/>
    <n v="80"/>
    <n v="-1"/>
    <n v="320"/>
    <n v="-1"/>
    <n v="38.384155618005401"/>
    <n v="-1"/>
    <n v="8.0765390607146905"/>
    <n v="-1"/>
    <n v="4.6397098324654404"/>
    <n v="-1"/>
    <n v="10.763574552379501"/>
    <n v="-1"/>
    <x v="6"/>
    <x v="13"/>
    <x v="0"/>
  </r>
  <r>
    <n v="5080"/>
    <n v="6777"/>
    <m/>
    <x v="2"/>
    <n v="7"/>
    <n v="261"/>
    <n v="-1"/>
    <n v="1044"/>
    <n v="-1"/>
    <n v="33.805897066405002"/>
    <n v="-1"/>
    <n v="30.3613648899703"/>
    <n v="-1"/>
    <n v="17.6768987391401"/>
    <n v="-1"/>
    <n v="3.2881330741939299"/>
    <n v="-1"/>
    <x v="6"/>
    <x v="14"/>
    <x v="0"/>
  </r>
  <r>
    <n v="5080"/>
    <n v="2959"/>
    <m/>
    <x v="2"/>
    <n v="8"/>
    <n v="262"/>
    <n v="-1"/>
    <n v="1048"/>
    <n v="-1"/>
    <n v="45.954197383408598"/>
    <n v="-1"/>
    <n v="21.9820259496963"/>
    <n v="-1"/>
    <n v="18.6719082463175"/>
    <n v="-1"/>
    <n v="3.41074073061966"/>
    <n v="-1"/>
    <x v="7"/>
    <x v="0"/>
    <x v="0"/>
  </r>
  <r>
    <n v="5080"/>
    <n v="3659"/>
    <m/>
    <x v="2"/>
    <n v="8"/>
    <n v="518"/>
    <n v="-1"/>
    <n v="2072"/>
    <n v="-1"/>
    <n v="38.439330809665002"/>
    <n v="-1"/>
    <n v="42.002169805599301"/>
    <n v="-1"/>
    <n v="35.705896379956897"/>
    <n v="-1"/>
    <n v="1.7348298508539599"/>
    <n v="-1"/>
    <x v="7"/>
    <x v="0"/>
    <x v="0"/>
  </r>
  <r>
    <n v="5080"/>
    <n v="3660"/>
    <m/>
    <x v="2"/>
    <n v="8"/>
    <n v="1546"/>
    <n v="-1"/>
    <n v="6184"/>
    <n v="-1"/>
    <n v="33.747141337809403"/>
    <n v="-1"/>
    <n v="114.88539758688199"/>
    <n v="-1"/>
    <n v="97.661297181630999"/>
    <n v="-1"/>
    <n v="0.58245835561035897"/>
    <n v="-1"/>
    <x v="7"/>
    <x v="0"/>
    <x v="0"/>
  </r>
  <r>
    <n v="5080"/>
    <n v="4524"/>
    <m/>
    <x v="2"/>
    <n v="8"/>
    <n v="425"/>
    <n v="-1"/>
    <n v="1700"/>
    <n v="-1"/>
    <n v="27.3827824644918"/>
    <n v="-1"/>
    <n v="84.492442151189806"/>
    <n v="-1"/>
    <n v="71.855281094098203"/>
    <n v="-1"/>
    <n v="2.0514869576131298"/>
    <n v="-1"/>
    <x v="7"/>
    <x v="0"/>
    <x v="0"/>
  </r>
  <r>
    <n v="5080"/>
    <n v="4949"/>
    <m/>
    <x v="2"/>
    <n v="8"/>
    <n v="274"/>
    <n v="-1"/>
    <n v="1096"/>
    <n v="-1"/>
    <n v="6.63497889709984"/>
    <n v="-1"/>
    <n v="107.032541442167"/>
    <n v="-1"/>
    <n v="91.308815924060298"/>
    <n v="-1"/>
    <n v="3.27806486706571"/>
    <n v="-1"/>
    <x v="7"/>
    <x v="0"/>
    <x v="0"/>
  </r>
  <r>
    <n v="5080"/>
    <n v="4950"/>
    <m/>
    <x v="2"/>
    <n v="8"/>
    <n v="1549"/>
    <n v="-1"/>
    <n v="6196"/>
    <n v="-1"/>
    <n v="30.5360430832101"/>
    <n v="-1"/>
    <n v="114.993122636707"/>
    <n v="-1"/>
    <n v="97.772349331750902"/>
    <n v="-1"/>
    <n v="0.58081540816371602"/>
    <n v="-1"/>
    <x v="7"/>
    <x v="0"/>
    <x v="0"/>
  </r>
  <r>
    <n v="5080"/>
    <n v="4951"/>
    <m/>
    <x v="2"/>
    <n v="8"/>
    <n v="1547"/>
    <n v="-1"/>
    <n v="6188"/>
    <n v="-1"/>
    <n v="33.755113422577601"/>
    <n v="-1"/>
    <n v="109.537857345128"/>
    <n v="-1"/>
    <n v="93.124187287008994"/>
    <n v="-1"/>
    <n v="0.58214955996131901"/>
    <n v="-1"/>
    <x v="7"/>
    <x v="0"/>
    <x v="0"/>
  </r>
  <r>
    <n v="5080"/>
    <n v="4953"/>
    <m/>
    <x v="2"/>
    <n v="8"/>
    <n v="229"/>
    <n v="-1"/>
    <n v="916"/>
    <n v="-1"/>
    <n v="35.539830486164703"/>
    <n v="-1"/>
    <n v="22.194017861136398"/>
    <n v="-1"/>
    <n v="18.876436487900801"/>
    <n v="-1"/>
    <n v="3.8743411429586199"/>
    <n v="-1"/>
    <x v="7"/>
    <x v="0"/>
    <x v="0"/>
  </r>
  <r>
    <n v="5080"/>
    <n v="4954"/>
    <m/>
    <x v="2"/>
    <n v="8"/>
    <n v="76"/>
    <n v="-1"/>
    <n v="304"/>
    <n v="-1"/>
    <n v="44.642336603074902"/>
    <n v="-1"/>
    <n v="6.6647355626676097"/>
    <n v="-1"/>
    <n v="6.2754148735728998"/>
    <n v="-1"/>
    <n v="11.1876571822337"/>
    <n v="-1"/>
    <x v="7"/>
    <x v="0"/>
    <x v="0"/>
  </r>
  <r>
    <n v="5080"/>
    <n v="6357"/>
    <m/>
    <x v="2"/>
    <n v="8"/>
    <n v="151"/>
    <n v="-1"/>
    <n v="604"/>
    <n v="-1"/>
    <n v="45.634976682992502"/>
    <n v="-1"/>
    <n v="13.081202516664399"/>
    <n v="-1"/>
    <n v="11.1107690472119"/>
    <n v="-1"/>
    <n v="5.8963815350766398"/>
    <n v="-1"/>
    <x v="7"/>
    <x v="0"/>
    <x v="0"/>
  </r>
  <r>
    <n v="5080"/>
    <n v="6368"/>
    <m/>
    <x v="2"/>
    <n v="8"/>
    <n v="518"/>
    <n v="-1"/>
    <n v="2072"/>
    <n v="-1"/>
    <n v="33.542788513363099"/>
    <n v="-1"/>
    <n v="52.416759121937702"/>
    <n v="-1"/>
    <n v="44.575386370281699"/>
    <n v="-1"/>
    <n v="1.7355294649141599"/>
    <n v="-1"/>
    <x v="7"/>
    <x v="0"/>
    <x v="0"/>
  </r>
  <r>
    <n v="5080"/>
    <n v="6639"/>
    <m/>
    <x v="2"/>
    <n v="8"/>
    <n v="118"/>
    <n v="-1"/>
    <n v="472"/>
    <n v="-1"/>
    <n v="39.067050213652202"/>
    <n v="-1"/>
    <n v="12.172796053123101"/>
    <n v="-1"/>
    <n v="7.0275362869963898"/>
    <n v="-1"/>
    <n v="7.5679920830582299"/>
    <n v="-1"/>
    <x v="7"/>
    <x v="1"/>
    <x v="0"/>
  </r>
  <r>
    <n v="5080"/>
    <n v="6640"/>
    <m/>
    <x v="2"/>
    <n v="8"/>
    <n v="704"/>
    <n v="-1"/>
    <n v="2816"/>
    <n v="-1"/>
    <n v="14.236369803211099"/>
    <n v="-1"/>
    <n v="150.71315602681"/>
    <n v="-1"/>
    <n v="87.4554409126237"/>
    <n v="-1"/>
    <n v="1.27878380569595"/>
    <n v="-1"/>
    <x v="7"/>
    <x v="2"/>
    <x v="0"/>
  </r>
  <r>
    <n v="5080"/>
    <n v="6641"/>
    <m/>
    <x v="2"/>
    <n v="8"/>
    <n v="80"/>
    <n v="-1"/>
    <n v="320"/>
    <n v="-1"/>
    <n v="31.468306898720101"/>
    <n v="-1"/>
    <n v="38.924010361796398"/>
    <n v="-1"/>
    <n v="22.619039674191701"/>
    <n v="-1"/>
    <n v="11.2600067628322"/>
    <n v="-1"/>
    <x v="7"/>
    <x v="3"/>
    <x v="0"/>
  </r>
  <r>
    <n v="5080"/>
    <n v="6642"/>
    <m/>
    <x v="2"/>
    <n v="8"/>
    <n v="506"/>
    <n v="-1"/>
    <n v="2024"/>
    <n v="-1"/>
    <n v="38.027253983022497"/>
    <n v="-1"/>
    <n v="44.536007621870603"/>
    <n v="-1"/>
    <n v="25.843935314577401"/>
    <n v="-1"/>
    <n v="1.7789631820094201"/>
    <n v="-1"/>
    <x v="7"/>
    <x v="4"/>
    <x v="0"/>
  </r>
  <r>
    <n v="5080"/>
    <n v="6644"/>
    <m/>
    <x v="2"/>
    <n v="8"/>
    <n v="928"/>
    <n v="-1"/>
    <n v="3712"/>
    <n v="-1"/>
    <n v="31.407570388632799"/>
    <n v="-1"/>
    <n v="99.166070816405593"/>
    <n v="-1"/>
    <n v="57.539986520807197"/>
    <n v="-1"/>
    <n v="0.96902874350808399"/>
    <n v="-1"/>
    <x v="7"/>
    <x v="19"/>
    <x v="0"/>
  </r>
  <r>
    <n v="5080"/>
    <n v="6645"/>
    <m/>
    <x v="2"/>
    <n v="8"/>
    <n v="616"/>
    <n v="-1"/>
    <n v="2464"/>
    <n v="-1"/>
    <n v="53.661145188586097"/>
    <n v="-1"/>
    <n v="42.401511047645997"/>
    <n v="-1"/>
    <n v="24.577784894258901"/>
    <n v="-1"/>
    <n v="1.4618164412225501"/>
    <n v="-1"/>
    <x v="7"/>
    <x v="21"/>
    <x v="0"/>
  </r>
  <r>
    <n v="5080"/>
    <n v="6646"/>
    <m/>
    <x v="2"/>
    <n v="8"/>
    <n v="657"/>
    <n v="-1"/>
    <n v="2628"/>
    <n v="-1"/>
    <n v="44.807140241345103"/>
    <n v="-1"/>
    <n v="54.717580899674303"/>
    <n v="-1"/>
    <n v="31.714916539962498"/>
    <n v="-1"/>
    <n v="1.3702653363813799"/>
    <n v="-1"/>
    <x v="7"/>
    <x v="18"/>
    <x v="0"/>
  </r>
  <r>
    <n v="5080"/>
    <n v="6647"/>
    <m/>
    <x v="2"/>
    <n v="8"/>
    <n v="274"/>
    <n v="-1"/>
    <n v="1096"/>
    <n v="-1"/>
    <n v="54.184340844783399"/>
    <n v="-1"/>
    <n v="20.129959619020301"/>
    <n v="-1"/>
    <n v="11.6888716967098"/>
    <n v="-1"/>
    <n v="3.2883026295803899"/>
    <n v="-1"/>
    <x v="7"/>
    <x v="17"/>
    <x v="0"/>
  </r>
  <r>
    <n v="5080"/>
    <n v="6760"/>
    <m/>
    <x v="2"/>
    <n v="8"/>
    <n v="507"/>
    <n v="-1"/>
    <n v="2028"/>
    <n v="-1"/>
    <n v="12.9911393344572"/>
    <n v="-1"/>
    <n v="137.013027907794"/>
    <n v="-1"/>
    <n v="79.369628293736099"/>
    <n v="-1"/>
    <n v="1.77426333766934"/>
    <n v="-1"/>
    <x v="7"/>
    <x v="16"/>
    <x v="0"/>
  </r>
  <r>
    <n v="5080"/>
    <n v="6761"/>
    <m/>
    <x v="2"/>
    <n v="8"/>
    <n v="1548"/>
    <n v="-1"/>
    <n v="6192"/>
    <n v="-1"/>
    <n v="33.980343492652899"/>
    <n v="-1"/>
    <n v="149.507361658565"/>
    <n v="-1"/>
    <n v="86.743138473002304"/>
    <n v="-1"/>
    <n v="0.58417932341769196"/>
    <n v="-1"/>
    <x v="7"/>
    <x v="20"/>
    <x v="0"/>
  </r>
  <r>
    <n v="5080"/>
    <n v="6762"/>
    <m/>
    <x v="2"/>
    <n v="8"/>
    <n v="118"/>
    <n v="-1"/>
    <n v="472"/>
    <n v="-1"/>
    <n v="39.067050213652202"/>
    <n v="-1"/>
    <n v="12.172796053123101"/>
    <n v="-1"/>
    <n v="7.0275362869963898"/>
    <n v="-1"/>
    <n v="7.5679920830582299"/>
    <n v="-1"/>
    <x v="7"/>
    <x v="6"/>
    <x v="0"/>
  </r>
  <r>
    <n v="5080"/>
    <n v="6763"/>
    <m/>
    <x v="2"/>
    <n v="8"/>
    <n v="522"/>
    <n v="-1"/>
    <n v="2088"/>
    <n v="-1"/>
    <n v="37.471131462253503"/>
    <n v="-1"/>
    <n v="48.053045378143402"/>
    <n v="-1"/>
    <n v="27.876067029413498"/>
    <n v="-1"/>
    <n v="1.66745660717434"/>
    <n v="-1"/>
    <x v="7"/>
    <x v="7"/>
    <x v="0"/>
  </r>
  <r>
    <n v="5080"/>
    <n v="6764"/>
    <m/>
    <x v="2"/>
    <n v="8"/>
    <n v="73"/>
    <n v="-1"/>
    <n v="292"/>
    <n v="-1"/>
    <n v="39.537143918862803"/>
    <n v="-1"/>
    <n v="7.2348401946371297"/>
    <n v="-1"/>
    <n v="4.1705794577905202"/>
    <n v="-1"/>
    <n v="11.906415892365301"/>
    <n v="-1"/>
    <x v="7"/>
    <x v="8"/>
    <x v="0"/>
  </r>
  <r>
    <n v="5080"/>
    <n v="6765"/>
    <m/>
    <x v="2"/>
    <n v="8"/>
    <n v="44"/>
    <n v="-1"/>
    <n v="176"/>
    <n v="-1"/>
    <n v="25.699858485990401"/>
    <n v="-1"/>
    <n v="57.185440310693103"/>
    <n v="-1"/>
    <n v="33.109946194203502"/>
    <n v="-1"/>
    <n v="19.096528968815399"/>
    <n v="-1"/>
    <x v="7"/>
    <x v="9"/>
    <x v="0"/>
  </r>
  <r>
    <n v="5080"/>
    <n v="6767"/>
    <m/>
    <x v="2"/>
    <n v="8"/>
    <n v="76"/>
    <n v="-1"/>
    <n v="304"/>
    <n v="-1"/>
    <n v="47.235436945171799"/>
    <n v="-1"/>
    <n v="6.1582571086667501"/>
    <n v="-1"/>
    <n v="3.5723259572564401"/>
    <n v="-1"/>
    <n v="11.101378203092301"/>
    <n v="-1"/>
    <x v="7"/>
    <x v="10"/>
    <x v="0"/>
  </r>
  <r>
    <n v="5080"/>
    <n v="6768"/>
    <m/>
    <x v="2"/>
    <n v="8"/>
    <n v="228"/>
    <n v="-1"/>
    <n v="912"/>
    <n v="-1"/>
    <n v="33.931586153589699"/>
    <n v="-1"/>
    <n v="31.915015534419801"/>
    <n v="-1"/>
    <n v="18.5212066785062"/>
    <n v="-1"/>
    <n v="3.8766825630318"/>
    <n v="-1"/>
    <x v="7"/>
    <x v="11"/>
    <x v="0"/>
  </r>
  <r>
    <n v="5080"/>
    <n v="6770"/>
    <m/>
    <x v="2"/>
    <n v="8"/>
    <n v="293"/>
    <n v="-1"/>
    <n v="1172"/>
    <n v="-1"/>
    <n v="4.4609881258043398"/>
    <n v="-1"/>
    <n v="166.38933626167301"/>
    <n v="-1"/>
    <n v="97.041088358376896"/>
    <n v="-1"/>
    <n v="3.0728239772304899"/>
    <n v="-1"/>
    <x v="7"/>
    <x v="15"/>
    <x v="0"/>
  </r>
  <r>
    <n v="5080"/>
    <n v="6775"/>
    <m/>
    <x v="2"/>
    <n v="8"/>
    <n v="106"/>
    <n v="-1"/>
    <n v="424"/>
    <n v="-1"/>
    <n v="38.882256015445101"/>
    <n v="-1"/>
    <n v="11.0352076642931"/>
    <n v="-1"/>
    <n v="6.3569137443246397"/>
    <n v="-1"/>
    <n v="8.4477117553281804"/>
    <n v="-1"/>
    <x v="7"/>
    <x v="12"/>
    <x v="0"/>
  </r>
  <r>
    <n v="5080"/>
    <n v="6776"/>
    <m/>
    <x v="2"/>
    <n v="8"/>
    <n v="73"/>
    <n v="-1"/>
    <n v="292"/>
    <n v="-1"/>
    <n v="39.544001362936903"/>
    <n v="-1"/>
    <n v="7.2712509563036898"/>
    <n v="-1"/>
    <n v="4.1915687223165801"/>
    <n v="-1"/>
    <n v="11.9085711896938"/>
    <n v="-1"/>
    <x v="7"/>
    <x v="13"/>
    <x v="0"/>
  </r>
  <r>
    <n v="5080"/>
    <n v="6777"/>
    <m/>
    <x v="2"/>
    <n v="8"/>
    <n v="224"/>
    <n v="-1"/>
    <n v="896"/>
    <n v="-1"/>
    <n v="36.132531003055803"/>
    <n v="-1"/>
    <n v="24.140480422347299"/>
    <n v="-1"/>
    <n v="14.0109291406064"/>
    <n v="-1"/>
    <n v="3.9886979605692101"/>
    <n v="-1"/>
    <x v="7"/>
    <x v="14"/>
    <x v="0"/>
  </r>
  <r>
    <n v="5080"/>
    <n v="2959"/>
    <m/>
    <x v="2"/>
    <n v="9"/>
    <n v="208"/>
    <n v="-1"/>
    <n v="832"/>
    <n v="-1"/>
    <n v="46.806206202248603"/>
    <n v="-1"/>
    <n v="17.191001476717599"/>
    <n v="-1"/>
    <n v="14.6100933284729"/>
    <n v="-1"/>
    <n v="4.3323826456786501"/>
    <n v="-1"/>
    <x v="8"/>
    <x v="0"/>
    <x v="0"/>
  </r>
  <r>
    <n v="5080"/>
    <n v="3659"/>
    <m/>
    <x v="2"/>
    <n v="9"/>
    <n v="520"/>
    <n v="-1"/>
    <n v="2080"/>
    <n v="-1"/>
    <n v="37.231356979618198"/>
    <n v="-1"/>
    <n v="42.287258037651803"/>
    <n v="-1"/>
    <n v="35.959830172203297"/>
    <n v="-1"/>
    <n v="1.7224164746159001"/>
    <n v="-1"/>
    <x v="8"/>
    <x v="0"/>
    <x v="0"/>
  </r>
  <r>
    <n v="5080"/>
    <n v="3660"/>
    <m/>
    <x v="2"/>
    <n v="9"/>
    <n v="1586"/>
    <n v="-1"/>
    <n v="6344"/>
    <n v="-1"/>
    <n v="32.573027109034697"/>
    <n v="-1"/>
    <n v="115.51935103580701"/>
    <n v="-1"/>
    <n v="98.186997717600207"/>
    <n v="-1"/>
    <n v="0.56768555807543897"/>
    <n v="-1"/>
    <x v="8"/>
    <x v="0"/>
    <x v="0"/>
  </r>
  <r>
    <n v="5080"/>
    <n v="4524"/>
    <m/>
    <x v="2"/>
    <n v="9"/>
    <n v="413"/>
    <n v="-1"/>
    <n v="1652"/>
    <n v="-1"/>
    <n v="27.3414211110378"/>
    <n v="-1"/>
    <n v="83.311932652082007"/>
    <n v="-1"/>
    <n v="70.793257172139306"/>
    <n v="-1"/>
    <n v="2.09514725674192"/>
    <n v="-1"/>
    <x v="8"/>
    <x v="0"/>
    <x v="0"/>
  </r>
  <r>
    <n v="5080"/>
    <n v="4949"/>
    <m/>
    <x v="2"/>
    <n v="9"/>
    <n v="279"/>
    <n v="-1"/>
    <n v="1116"/>
    <n v="-1"/>
    <n v="6.66504843760739"/>
    <n v="-1"/>
    <n v="103.328452550508"/>
    <n v="-1"/>
    <n v="87.758828823692596"/>
    <n v="-1"/>
    <n v="3.22160260010246"/>
    <n v="-1"/>
    <x v="8"/>
    <x v="0"/>
    <x v="0"/>
  </r>
  <r>
    <n v="5080"/>
    <n v="4950"/>
    <m/>
    <x v="2"/>
    <n v="9"/>
    <n v="1585"/>
    <n v="-1"/>
    <n v="6340"/>
    <n v="-1"/>
    <n v="30.874152890362499"/>
    <n v="-1"/>
    <n v="114.75208368702501"/>
    <n v="-1"/>
    <n v="97.533219241118204"/>
    <n v="-1"/>
    <n v="0.56775566666300004"/>
    <n v="-1"/>
    <x v="8"/>
    <x v="0"/>
    <x v="0"/>
  </r>
  <r>
    <n v="5080"/>
    <n v="4951"/>
    <m/>
    <x v="2"/>
    <n v="9"/>
    <n v="1591"/>
    <n v="-1"/>
    <n v="6364"/>
    <n v="-1"/>
    <n v="32.644143152865503"/>
    <n v="-1"/>
    <n v="111.739641301294"/>
    <n v="-1"/>
    <n v="94.945511292964497"/>
    <n v="-1"/>
    <n v="0.56608149172566302"/>
    <n v="-1"/>
    <x v="8"/>
    <x v="0"/>
    <x v="0"/>
  </r>
  <r>
    <n v="5080"/>
    <n v="4953"/>
    <m/>
    <x v="2"/>
    <n v="9"/>
    <n v="233"/>
    <n v="-1"/>
    <n v="932"/>
    <n v="-1"/>
    <n v="36.241739653442103"/>
    <n v="-1"/>
    <n v="22.436434772800101"/>
    <n v="-1"/>
    <n v="19.053807576343701"/>
    <n v="-1"/>
    <n v="3.4767263947251301"/>
    <n v="-1"/>
    <x v="8"/>
    <x v="0"/>
    <x v="0"/>
  </r>
  <r>
    <n v="5080"/>
    <n v="4954"/>
    <m/>
    <x v="2"/>
    <n v="9"/>
    <n v="73"/>
    <n v="-1"/>
    <n v="292"/>
    <n v="-1"/>
    <n v="44.758132394070202"/>
    <n v="-1"/>
    <n v="5.95612910664582"/>
    <n v="-1"/>
    <n v="5.59075441614001"/>
    <n v="-1"/>
    <n v="10.7427109822688"/>
    <n v="-1"/>
    <x v="8"/>
    <x v="0"/>
    <x v="0"/>
  </r>
  <r>
    <n v="5080"/>
    <n v="6357"/>
    <m/>
    <x v="2"/>
    <n v="9"/>
    <n v="172"/>
    <n v="-1"/>
    <n v="688"/>
    <n v="-1"/>
    <n v="44.079940236001399"/>
    <n v="-1"/>
    <n v="14.815924676257501"/>
    <n v="-1"/>
    <n v="12.595760633021101"/>
    <n v="-1"/>
    <n v="5.1285420286280798"/>
    <n v="-1"/>
    <x v="8"/>
    <x v="0"/>
    <x v="0"/>
  </r>
  <r>
    <n v="5080"/>
    <n v="6368"/>
    <m/>
    <x v="2"/>
    <n v="9"/>
    <n v="518"/>
    <n v="-1"/>
    <n v="2072"/>
    <n v="-1"/>
    <n v="32.796277125032603"/>
    <n v="-1"/>
    <n v="52.4833965765675"/>
    <n v="-1"/>
    <n v="44.598726941948797"/>
    <n v="-1"/>
    <n v="1.73660403465556"/>
    <n v="-1"/>
    <x v="8"/>
    <x v="0"/>
    <x v="0"/>
  </r>
  <r>
    <n v="5080"/>
    <n v="6639"/>
    <m/>
    <x v="2"/>
    <n v="9"/>
    <n v="112"/>
    <n v="-1"/>
    <n v="448"/>
    <n v="-1"/>
    <n v="39.892099317453798"/>
    <n v="-1"/>
    <n v="11.355062782084801"/>
    <n v="-1"/>
    <n v="6.5914739174170096"/>
    <n v="-1"/>
    <n v="8.0328357476435794"/>
    <n v="-1"/>
    <x v="8"/>
    <x v="1"/>
    <x v="0"/>
  </r>
  <r>
    <n v="5080"/>
    <n v="6640"/>
    <m/>
    <x v="2"/>
    <n v="9"/>
    <n v="701"/>
    <n v="-1"/>
    <n v="2804"/>
    <n v="-1"/>
    <n v="21.2139378034286"/>
    <n v="-1"/>
    <n v="120.34949470827"/>
    <n v="-1"/>
    <n v="69.735533253914795"/>
    <n v="-1"/>
    <n v="1.28282750452468"/>
    <n v="-1"/>
    <x v="8"/>
    <x v="2"/>
    <x v="0"/>
  </r>
  <r>
    <n v="5080"/>
    <n v="6641"/>
    <m/>
    <x v="2"/>
    <n v="9"/>
    <n v="73"/>
    <n v="-1"/>
    <n v="292"/>
    <n v="-1"/>
    <n v="36.034481977497798"/>
    <n v="-1"/>
    <n v="15.6012928218226"/>
    <n v="-1"/>
    <n v="9.0044090460017507"/>
    <n v="-1"/>
    <n v="10.798857123645201"/>
    <n v="-1"/>
    <x v="8"/>
    <x v="3"/>
    <x v="0"/>
  </r>
  <r>
    <n v="5080"/>
    <n v="6642"/>
    <m/>
    <x v="2"/>
    <n v="9"/>
    <n v="522"/>
    <n v="-1"/>
    <n v="2088"/>
    <n v="-1"/>
    <n v="36.7914166100052"/>
    <n v="-1"/>
    <n v="48.4374399712949"/>
    <n v="-1"/>
    <n v="28.0946074028423"/>
    <n v="-1"/>
    <n v="1.7246453381826601"/>
    <n v="-1"/>
    <x v="8"/>
    <x v="4"/>
    <x v="0"/>
  </r>
  <r>
    <n v="5080"/>
    <n v="6644"/>
    <m/>
    <x v="2"/>
    <n v="9"/>
    <n v="956"/>
    <n v="-1"/>
    <n v="3824"/>
    <n v="-1"/>
    <n v="31.5679633896263"/>
    <n v="-1"/>
    <n v="103.36725288464601"/>
    <n v="-1"/>
    <n v="59.911490122290402"/>
    <n v="-1"/>
    <n v="0.94154708687414801"/>
    <n v="-1"/>
    <x v="8"/>
    <x v="19"/>
    <x v="0"/>
  </r>
  <r>
    <n v="5080"/>
    <n v="6645"/>
    <m/>
    <x v="2"/>
    <n v="9"/>
    <n v="640"/>
    <n v="-1"/>
    <n v="2560"/>
    <n v="-1"/>
    <n v="52.332158679930799"/>
    <n v="-1"/>
    <n v="44.609031195339497"/>
    <n v="-1"/>
    <n v="25.878048666907599"/>
    <n v="-1"/>
    <n v="1.40711128996809"/>
    <n v="-1"/>
    <x v="8"/>
    <x v="21"/>
    <x v="0"/>
  </r>
  <r>
    <n v="5080"/>
    <n v="6646"/>
    <m/>
    <x v="2"/>
    <n v="9"/>
    <n v="661"/>
    <n v="-1"/>
    <n v="2644"/>
    <n v="-1"/>
    <n v="45.412124597375602"/>
    <n v="-1"/>
    <n v="54.501799835524203"/>
    <n v="-1"/>
    <n v="31.598960456606701"/>
    <n v="-1"/>
    <n v="1.3602584671854401"/>
    <n v="-1"/>
    <x v="8"/>
    <x v="18"/>
    <x v="0"/>
  </r>
  <r>
    <n v="5080"/>
    <n v="6647"/>
    <m/>
    <x v="2"/>
    <n v="9"/>
    <n v="294"/>
    <n v="-1"/>
    <n v="1176"/>
    <n v="-1"/>
    <n v="55.159605333464199"/>
    <n v="-1"/>
    <n v="21.249555217292201"/>
    <n v="-1"/>
    <n v="12.3411403963173"/>
    <n v="-1"/>
    <n v="3.04771039491906"/>
    <n v="-1"/>
    <x v="8"/>
    <x v="17"/>
    <x v="0"/>
  </r>
  <r>
    <n v="5080"/>
    <n v="6760"/>
    <m/>
    <x v="2"/>
    <n v="9"/>
    <n v="537"/>
    <n v="-1"/>
    <n v="2148"/>
    <n v="-1"/>
    <n v="12.285889248722"/>
    <n v="-1"/>
    <n v="138.51149621072"/>
    <n v="-1"/>
    <n v="80.454118837985007"/>
    <n v="-1"/>
    <n v="1.67543755830892"/>
    <n v="-1"/>
    <x v="8"/>
    <x v="16"/>
    <x v="0"/>
  </r>
  <r>
    <n v="5080"/>
    <n v="6761"/>
    <m/>
    <x v="2"/>
    <n v="9"/>
    <n v="1584"/>
    <n v="-1"/>
    <n v="6336"/>
    <n v="-1"/>
    <n v="32.734426272228298"/>
    <n v="-1"/>
    <n v="150.01715206980199"/>
    <n v="-1"/>
    <n v="86.992594013519906"/>
    <n v="-1"/>
    <n v="0.57265373962502997"/>
    <n v="-1"/>
    <x v="8"/>
    <x v="20"/>
    <x v="0"/>
  </r>
  <r>
    <n v="5080"/>
    <n v="6762"/>
    <m/>
    <x v="2"/>
    <n v="9"/>
    <n v="112"/>
    <n v="-1"/>
    <n v="448"/>
    <n v="-1"/>
    <n v="39.892099317453798"/>
    <n v="-1"/>
    <n v="11.355062782084801"/>
    <n v="-1"/>
    <n v="6.5914739174170096"/>
    <n v="-1"/>
    <n v="8.0328357476435794"/>
    <n v="-1"/>
    <x v="8"/>
    <x v="6"/>
    <x v="0"/>
  </r>
  <r>
    <n v="5080"/>
    <n v="6763"/>
    <m/>
    <x v="2"/>
    <n v="9"/>
    <n v="505"/>
    <n v="-1"/>
    <n v="2020"/>
    <n v="-1"/>
    <n v="36.992721073570898"/>
    <n v="-1"/>
    <n v="46.0481608531503"/>
    <n v="-1"/>
    <n v="26.737177625594502"/>
    <n v="-1"/>
    <n v="1.7351684504767999"/>
    <n v="-1"/>
    <x v="8"/>
    <x v="7"/>
    <x v="0"/>
  </r>
  <r>
    <n v="5080"/>
    <n v="6764"/>
    <m/>
    <x v="2"/>
    <n v="9"/>
    <n v="104"/>
    <n v="-1"/>
    <n v="416"/>
    <n v="-1"/>
    <n v="38.663832034227099"/>
    <n v="-1"/>
    <n v="10.3536943423778"/>
    <n v="-1"/>
    <n v="5.9974382572210896"/>
    <n v="-1"/>
    <n v="8.6025893612049202"/>
    <n v="-1"/>
    <x v="8"/>
    <x v="8"/>
    <x v="0"/>
  </r>
  <r>
    <n v="5080"/>
    <n v="6765"/>
    <m/>
    <x v="2"/>
    <n v="9"/>
    <n v="57"/>
    <n v="-1"/>
    <n v="228"/>
    <n v="-1"/>
    <n v="28.2187782750424"/>
    <n v="-1"/>
    <n v="42.276700214506803"/>
    <n v="-1"/>
    <n v="24.551005245536199"/>
    <n v="-1"/>
    <n v="15.445739051786999"/>
    <n v="-1"/>
    <x v="8"/>
    <x v="9"/>
    <x v="0"/>
  </r>
  <r>
    <n v="5080"/>
    <n v="6767"/>
    <m/>
    <x v="2"/>
    <n v="9"/>
    <n v="73"/>
    <n v="-1"/>
    <n v="292"/>
    <n v="-1"/>
    <n v="46.037479334231499"/>
    <n v="-1"/>
    <n v="6.1423242149023896"/>
    <n v="-1"/>
    <n v="3.5450908047043099"/>
    <n v="-1"/>
    <n v="10.694697094372801"/>
    <n v="-1"/>
    <x v="8"/>
    <x v="10"/>
    <x v="0"/>
  </r>
  <r>
    <n v="5080"/>
    <n v="6768"/>
    <m/>
    <x v="2"/>
    <n v="9"/>
    <n v="233"/>
    <n v="-1"/>
    <n v="932"/>
    <n v="-1"/>
    <n v="35.020061807494002"/>
    <n v="-1"/>
    <n v="29.432135548725402"/>
    <n v="-1"/>
    <n v="17.048125516578299"/>
    <n v="-1"/>
    <n v="3.4760478798070702"/>
    <n v="-1"/>
    <x v="8"/>
    <x v="11"/>
    <x v="0"/>
  </r>
  <r>
    <n v="5080"/>
    <n v="6770"/>
    <m/>
    <x v="2"/>
    <n v="9"/>
    <n v="309"/>
    <n v="-1"/>
    <n v="1236"/>
    <n v="-1"/>
    <n v="5.0162528834084101"/>
    <n v="-1"/>
    <n v="164.37658362122599"/>
    <n v="-1"/>
    <n v="95.390248078392403"/>
    <n v="-1"/>
    <n v="2.8822775428277398"/>
    <n v="-1"/>
    <x v="8"/>
    <x v="15"/>
    <x v="0"/>
  </r>
  <r>
    <n v="5080"/>
    <n v="6775"/>
    <m/>
    <x v="2"/>
    <n v="9"/>
    <n v="104"/>
    <n v="-1"/>
    <n v="416"/>
    <n v="-1"/>
    <n v="38.515991360892002"/>
    <n v="-1"/>
    <n v="10.9459274989095"/>
    <n v="-1"/>
    <n v="6.3693714137806001"/>
    <n v="-1"/>
    <n v="8.6446791905323508"/>
    <n v="-1"/>
    <x v="8"/>
    <x v="12"/>
    <x v="0"/>
  </r>
  <r>
    <n v="5080"/>
    <n v="6776"/>
    <m/>
    <x v="2"/>
    <n v="9"/>
    <n v="104"/>
    <n v="-1"/>
    <n v="416"/>
    <n v="-1"/>
    <n v="38.756316722032402"/>
    <n v="-1"/>
    <n v="10.339805157306399"/>
    <n v="-1"/>
    <n v="5.9893928651944002"/>
    <n v="-1"/>
    <n v="8.6065122308171205"/>
    <n v="-1"/>
    <x v="8"/>
    <x v="13"/>
    <x v="0"/>
  </r>
  <r>
    <n v="5080"/>
    <n v="6777"/>
    <m/>
    <x v="2"/>
    <n v="9"/>
    <n v="248"/>
    <n v="-1"/>
    <n v="992"/>
    <n v="-1"/>
    <n v="37.653665860420098"/>
    <n v="-1"/>
    <n v="24.040818039703101"/>
    <n v="-1"/>
    <n v="13.923616274910099"/>
    <n v="-1"/>
    <n v="3.5486942446913998"/>
    <n v="-1"/>
    <x v="8"/>
    <x v="14"/>
    <x v="0"/>
  </r>
  <r>
    <n v="5080"/>
    <n v="2959"/>
    <m/>
    <x v="2"/>
    <n v="10"/>
    <n v="208"/>
    <n v="-1"/>
    <n v="832"/>
    <n v="-1"/>
    <n v="45.966439198322803"/>
    <n v="-1"/>
    <n v="17.3120166922664"/>
    <n v="-1"/>
    <n v="14.748790863354699"/>
    <n v="-1"/>
    <n v="4.3338453065128899"/>
    <n v="-1"/>
    <x v="9"/>
    <x v="0"/>
    <x v="0"/>
  </r>
  <r>
    <n v="5080"/>
    <n v="3659"/>
    <m/>
    <x v="2"/>
    <n v="10"/>
    <n v="488"/>
    <n v="-1"/>
    <n v="1952"/>
    <n v="-1"/>
    <n v="38.151146459010498"/>
    <n v="-1"/>
    <n v="40.122966072644502"/>
    <n v="-1"/>
    <n v="34.060287849593102"/>
    <n v="-1"/>
    <n v="1.8414815087844101"/>
    <n v="-1"/>
    <x v="9"/>
    <x v="0"/>
    <x v="0"/>
  </r>
  <r>
    <n v="5080"/>
    <n v="3660"/>
    <m/>
    <x v="2"/>
    <n v="10"/>
    <n v="1499"/>
    <n v="-1"/>
    <n v="5996"/>
    <n v="-1"/>
    <n v="32.726555139466797"/>
    <n v="-1"/>
    <n v="116.13596342908799"/>
    <n v="-1"/>
    <n v="98.803124169213206"/>
    <n v="-1"/>
    <n v="0.6000418485433"/>
    <n v="-1"/>
    <x v="9"/>
    <x v="0"/>
    <x v="0"/>
  </r>
  <r>
    <n v="5080"/>
    <n v="4524"/>
    <m/>
    <x v="2"/>
    <n v="10"/>
    <n v="400"/>
    <n v="-1"/>
    <n v="1600"/>
    <n v="-1"/>
    <n v="27.332615618582501"/>
    <n v="-1"/>
    <n v="79.153044750753196"/>
    <n v="-1"/>
    <n v="67.1960172425309"/>
    <n v="-1"/>
    <n v="2.2169241716775998"/>
    <n v="-1"/>
    <x v="9"/>
    <x v="0"/>
    <x v="0"/>
  </r>
  <r>
    <n v="5080"/>
    <n v="4949"/>
    <m/>
    <x v="2"/>
    <n v="10"/>
    <n v="292"/>
    <n v="-1"/>
    <n v="1168"/>
    <n v="-1"/>
    <n v="7.2807589913671498"/>
    <n v="-1"/>
    <n v="103.453472033175"/>
    <n v="-1"/>
    <n v="88.116817500205102"/>
    <n v="-1"/>
    <n v="3.0863661077845301"/>
    <n v="-1"/>
    <x v="9"/>
    <x v="0"/>
    <x v="0"/>
  </r>
  <r>
    <n v="5080"/>
    <n v="4950"/>
    <m/>
    <x v="2"/>
    <n v="10"/>
    <n v="1499"/>
    <n v="-1"/>
    <n v="5996"/>
    <n v="-1"/>
    <n v="30.966443164284598"/>
    <n v="-1"/>
    <n v="115.208108046525"/>
    <n v="-1"/>
    <n v="98.008486761920807"/>
    <n v="-1"/>
    <n v="0.60024758425814395"/>
    <n v="-1"/>
    <x v="9"/>
    <x v="0"/>
    <x v="0"/>
  </r>
  <r>
    <n v="5080"/>
    <n v="4951"/>
    <m/>
    <x v="2"/>
    <n v="10"/>
    <n v="1511"/>
    <n v="-1"/>
    <n v="6044"/>
    <n v="-1"/>
    <n v="30.6478581577814"/>
    <n v="-1"/>
    <n v="114.980388940186"/>
    <n v="-1"/>
    <n v="97.824627991418296"/>
    <n v="-1"/>
    <n v="0.59567669065094297"/>
    <n v="-1"/>
    <x v="9"/>
    <x v="0"/>
    <x v="0"/>
  </r>
  <r>
    <n v="5080"/>
    <n v="4953"/>
    <m/>
    <x v="2"/>
    <n v="10"/>
    <n v="233"/>
    <n v="-1"/>
    <n v="932"/>
    <n v="-1"/>
    <n v="36.5723585850305"/>
    <n v="-1"/>
    <n v="22.440063377688201"/>
    <n v="-1"/>
    <n v="19.161557807643799"/>
    <n v="-1"/>
    <n v="3.7777731127166398"/>
    <n v="-1"/>
    <x v="9"/>
    <x v="0"/>
    <x v="0"/>
  </r>
  <r>
    <n v="5080"/>
    <n v="4954"/>
    <m/>
    <x v="2"/>
    <n v="10"/>
    <n v="75"/>
    <n v="-1"/>
    <n v="300"/>
    <n v="-1"/>
    <n v="43.663942040813403"/>
    <n v="-1"/>
    <n v="6.3024078046969398"/>
    <n v="-1"/>
    <n v="5.9502291317685696"/>
    <n v="-1"/>
    <n v="11.030430655989299"/>
    <n v="-1"/>
    <x v="9"/>
    <x v="0"/>
    <x v="0"/>
  </r>
  <r>
    <n v="5080"/>
    <n v="6357"/>
    <m/>
    <x v="2"/>
    <n v="10"/>
    <n v="184"/>
    <n v="-1"/>
    <n v="736"/>
    <n v="-1"/>
    <n v="44.3775553800916"/>
    <n v="-1"/>
    <n v="14.5880061987076"/>
    <n v="-1"/>
    <n v="12.390036008158599"/>
    <n v="-1"/>
    <n v="4.84344961562803"/>
    <n v="-1"/>
    <x v="9"/>
    <x v="0"/>
    <x v="0"/>
  </r>
  <r>
    <n v="5080"/>
    <n v="6368"/>
    <m/>
    <x v="2"/>
    <n v="10"/>
    <n v="509"/>
    <n v="-1"/>
    <n v="2036"/>
    <n v="-1"/>
    <n v="33.445183664164702"/>
    <n v="-1"/>
    <n v="53.2093077377545"/>
    <n v="-1"/>
    <n v="45.176619288933999"/>
    <n v="-1"/>
    <n v="1.76446552323906"/>
    <n v="-1"/>
    <x v="9"/>
    <x v="0"/>
    <x v="0"/>
  </r>
  <r>
    <n v="5080"/>
    <n v="6639"/>
    <m/>
    <x v="2"/>
    <n v="10"/>
    <n v="112"/>
    <n v="-1"/>
    <n v="448"/>
    <n v="-1"/>
    <n v="39.525228837518398"/>
    <n v="-1"/>
    <n v="11.429728971783801"/>
    <n v="-1"/>
    <n v="6.6057664452550497"/>
    <n v="-1"/>
    <n v="8.0740741700118601"/>
    <n v="-1"/>
    <x v="9"/>
    <x v="1"/>
    <x v="0"/>
  </r>
  <r>
    <n v="5080"/>
    <n v="6640"/>
    <m/>
    <x v="2"/>
    <n v="10"/>
    <n v="709"/>
    <n v="-1"/>
    <n v="2836"/>
    <n v="-1"/>
    <n v="37.7133231023859"/>
    <n v="-1"/>
    <n v="75.2789348622386"/>
    <n v="-1"/>
    <n v="43.6364969070546"/>
    <n v="-1"/>
    <n v="1.2687466206079601"/>
    <n v="-1"/>
    <x v="9"/>
    <x v="2"/>
    <x v="0"/>
  </r>
  <r>
    <n v="5080"/>
    <n v="6641"/>
    <m/>
    <x v="2"/>
    <n v="10"/>
    <n v="75"/>
    <n v="-1"/>
    <n v="300"/>
    <n v="-1"/>
    <n v="29.397764997081399"/>
    <n v="-1"/>
    <n v="32.551710150009498"/>
    <n v="-1"/>
    <n v="18.965348247754999"/>
    <n v="-1"/>
    <n v="11.050805343100899"/>
    <n v="-1"/>
    <x v="9"/>
    <x v="3"/>
    <x v="0"/>
  </r>
  <r>
    <n v="5080"/>
    <n v="6642"/>
    <m/>
    <x v="2"/>
    <n v="10"/>
    <n v="501"/>
    <n v="-1"/>
    <n v="2004"/>
    <n v="-1"/>
    <n v="37.720696919178003"/>
    <n v="-1"/>
    <n v="44.546577569799602"/>
    <n v="-1"/>
    <n v="25.788305003615999"/>
    <n v="-1"/>
    <n v="1.7935304839472801"/>
    <n v="-1"/>
    <x v="9"/>
    <x v="4"/>
    <x v="0"/>
  </r>
  <r>
    <n v="5080"/>
    <n v="6644"/>
    <m/>
    <x v="2"/>
    <n v="10"/>
    <n v="965"/>
    <n v="-1"/>
    <n v="3860"/>
    <n v="-1"/>
    <n v="31.306431097859502"/>
    <n v="-1"/>
    <n v="101.620910304064"/>
    <n v="-1"/>
    <n v="58.934623675833997"/>
    <n v="-1"/>
    <n v="0.93260219090815799"/>
    <n v="-1"/>
    <x v="9"/>
    <x v="19"/>
    <x v="0"/>
  </r>
  <r>
    <n v="5080"/>
    <n v="6645"/>
    <m/>
    <x v="2"/>
    <n v="10"/>
    <n v="554"/>
    <n v="-1"/>
    <n v="2216"/>
    <n v="-1"/>
    <n v="53.790521528460197"/>
    <n v="-1"/>
    <n v="38.4867339548085"/>
    <n v="-1"/>
    <n v="22.416369426704001"/>
    <n v="-1"/>
    <n v="1.6263138253948199"/>
    <n v="-1"/>
    <x v="9"/>
    <x v="21"/>
    <x v="0"/>
  </r>
  <r>
    <n v="5080"/>
    <n v="6646"/>
    <m/>
    <x v="2"/>
    <n v="10"/>
    <n v="665"/>
    <n v="-1"/>
    <n v="2660"/>
    <n v="-1"/>
    <n v="44.842224622554802"/>
    <n v="-1"/>
    <n v="56.133085511555898"/>
    <n v="-1"/>
    <n v="32.531717949507602"/>
    <n v="-1"/>
    <n v="1.35340738359697"/>
    <n v="-1"/>
    <x v="9"/>
    <x v="18"/>
    <x v="0"/>
  </r>
  <r>
    <n v="5080"/>
    <n v="6647"/>
    <m/>
    <x v="2"/>
    <n v="10"/>
    <n v="299"/>
    <n v="-1"/>
    <n v="1196"/>
    <n v="-1"/>
    <n v="54.597519292518001"/>
    <n v="-1"/>
    <n v="21.938794262359401"/>
    <n v="-1"/>
    <n v="12.7318374736021"/>
    <n v="-1"/>
    <n v="3.01174403877316"/>
    <n v="-1"/>
    <x v="9"/>
    <x v="17"/>
    <x v="0"/>
  </r>
  <r>
    <n v="5080"/>
    <n v="6760"/>
    <m/>
    <x v="2"/>
    <n v="10"/>
    <n v="520"/>
    <n v="-1"/>
    <n v="2080"/>
    <n v="-1"/>
    <n v="11.9950617653514"/>
    <n v="-1"/>
    <n v="139.17240910419599"/>
    <n v="-1"/>
    <n v="81.138928816561204"/>
    <n v="-1"/>
    <n v="1.73375565052361"/>
    <n v="-1"/>
    <x v="9"/>
    <x v="16"/>
    <x v="0"/>
  </r>
  <r>
    <n v="5080"/>
    <n v="6761"/>
    <m/>
    <x v="2"/>
    <n v="10"/>
    <n v="1502"/>
    <n v="-1"/>
    <n v="6008"/>
    <n v="-1"/>
    <n v="32.761874696075999"/>
    <n v="-1"/>
    <n v="157.79771388249301"/>
    <n v="-1"/>
    <n v="91.654414875255398"/>
    <n v="-1"/>
    <n v="0.60160302067046201"/>
    <n v="-1"/>
    <x v="9"/>
    <x v="20"/>
    <x v="0"/>
  </r>
  <r>
    <n v="5080"/>
    <n v="6762"/>
    <m/>
    <x v="2"/>
    <n v="10"/>
    <n v="112"/>
    <n v="-1"/>
    <n v="448"/>
    <n v="-1"/>
    <n v="39.525228837518398"/>
    <n v="-1"/>
    <n v="11.429728971783801"/>
    <n v="-1"/>
    <n v="6.6057664452550497"/>
    <n v="-1"/>
    <n v="8.0740741700118601"/>
    <n v="-1"/>
    <x v="9"/>
    <x v="6"/>
    <x v="0"/>
  </r>
  <r>
    <n v="5080"/>
    <n v="6763"/>
    <m/>
    <x v="2"/>
    <n v="10"/>
    <n v="501"/>
    <n v="-1"/>
    <n v="2004"/>
    <n v="-1"/>
    <n v="37.450123226585497"/>
    <n v="-1"/>
    <n v="44.356742057430203"/>
    <n v="-1"/>
    <n v="25.658437442487699"/>
    <n v="-1"/>
    <n v="1.7552947422963401"/>
    <n v="-1"/>
    <x v="9"/>
    <x v="7"/>
    <x v="0"/>
  </r>
  <r>
    <n v="5080"/>
    <n v="6764"/>
    <m/>
    <x v="2"/>
    <n v="10"/>
    <n v="102"/>
    <n v="-1"/>
    <n v="408"/>
    <n v="-1"/>
    <n v="38.705778430124397"/>
    <n v="-1"/>
    <n v="9.8406565682914806"/>
    <n v="-1"/>
    <n v="5.70815268771406"/>
    <n v="-1"/>
    <n v="7.7828717286222497"/>
    <n v="-1"/>
    <x v="9"/>
    <x v="8"/>
    <x v="0"/>
  </r>
  <r>
    <n v="5080"/>
    <n v="6765"/>
    <m/>
    <x v="2"/>
    <n v="10"/>
    <n v="77"/>
    <n v="-1"/>
    <n v="308"/>
    <n v="-1"/>
    <n v="22.4891331064618"/>
    <n v="-1"/>
    <n v="72.063400731814895"/>
    <n v="-1"/>
    <n v="41.750980799956501"/>
    <n v="-1"/>
    <n v="11.4433915639882"/>
    <n v="-1"/>
    <x v="9"/>
    <x v="9"/>
    <x v="0"/>
  </r>
  <r>
    <n v="5080"/>
    <n v="6767"/>
    <m/>
    <x v="2"/>
    <n v="10"/>
    <n v="82"/>
    <n v="-1"/>
    <n v="328"/>
    <n v="-1"/>
    <n v="45.184253203208499"/>
    <n v="-1"/>
    <n v="6.7936249457365498"/>
    <n v="-1"/>
    <n v="3.9622607102072398"/>
    <n v="-1"/>
    <n v="10.9110901143411"/>
    <n v="-1"/>
    <x v="9"/>
    <x v="10"/>
    <x v="0"/>
  </r>
  <r>
    <n v="5080"/>
    <n v="6768"/>
    <m/>
    <x v="2"/>
    <n v="10"/>
    <n v="233"/>
    <n v="-1"/>
    <n v="932"/>
    <n v="-1"/>
    <n v="35.137042548203198"/>
    <n v="-1"/>
    <n v="30.037309235378501"/>
    <n v="-1"/>
    <n v="17.538768384142699"/>
    <n v="-1"/>
    <n v="3.7807401050065401"/>
    <n v="-1"/>
    <x v="9"/>
    <x v="11"/>
    <x v="0"/>
  </r>
  <r>
    <n v="5080"/>
    <n v="6770"/>
    <m/>
    <x v="2"/>
    <n v="10"/>
    <n v="320"/>
    <n v="-1"/>
    <n v="1280"/>
    <n v="-1"/>
    <n v="5.0779162584814399"/>
    <n v="-1"/>
    <n v="166.813515093284"/>
    <n v="-1"/>
    <n v="96.859392899237307"/>
    <n v="-1"/>
    <n v="2.8052640224096299"/>
    <n v="-1"/>
    <x v="9"/>
    <x v="15"/>
    <x v="0"/>
  </r>
  <r>
    <n v="5080"/>
    <n v="6775"/>
    <m/>
    <x v="2"/>
    <n v="10"/>
    <n v="116"/>
    <n v="-1"/>
    <n v="464"/>
    <n v="-1"/>
    <n v="39.092038063943598"/>
    <n v="-1"/>
    <n v="11.995190306320101"/>
    <n v="-1"/>
    <n v="6.9450757792282403"/>
    <n v="-1"/>
    <n v="7.71183969726542"/>
    <n v="-1"/>
    <x v="9"/>
    <x v="12"/>
    <x v="0"/>
  </r>
  <r>
    <n v="5080"/>
    <n v="6776"/>
    <m/>
    <x v="2"/>
    <n v="10"/>
    <n v="102"/>
    <n v="-1"/>
    <n v="408"/>
    <n v="-1"/>
    <n v="38.775347554370597"/>
    <n v="-1"/>
    <n v="9.7956117584784792"/>
    <n v="-1"/>
    <n v="5.6820240802967303"/>
    <n v="-1"/>
    <n v="7.7840163867038203"/>
    <n v="-1"/>
    <x v="9"/>
    <x v="13"/>
    <x v="0"/>
  </r>
  <r>
    <n v="5080"/>
    <n v="6777"/>
    <m/>
    <x v="2"/>
    <n v="10"/>
    <n v="226"/>
    <n v="-1"/>
    <n v="904"/>
    <n v="-1"/>
    <n v="35.943218610541201"/>
    <n v="-1"/>
    <n v="22.691521931233599"/>
    <n v="-1"/>
    <n v="13.246944447093201"/>
    <n v="-1"/>
    <n v="3.7444152184661101"/>
    <n v="-1"/>
    <x v="9"/>
    <x v="14"/>
    <x v="0"/>
  </r>
  <r>
    <n v="5080"/>
    <n v="2959"/>
    <m/>
    <x v="2"/>
    <n v="11"/>
    <n v="218"/>
    <n v="-1"/>
    <n v="872"/>
    <n v="-1"/>
    <n v="46.754009520407898"/>
    <n v="-1"/>
    <n v="17.895065351219301"/>
    <n v="-1"/>
    <n v="15.219214475798299"/>
    <n v="-1"/>
    <n v="4.1215826834404199"/>
    <n v="-1"/>
    <x v="10"/>
    <x v="0"/>
    <x v="0"/>
  </r>
  <r>
    <n v="5080"/>
    <n v="3659"/>
    <m/>
    <x v="2"/>
    <n v="11"/>
    <n v="493"/>
    <n v="-1"/>
    <n v="1972"/>
    <n v="-1"/>
    <n v="37.526079492656002"/>
    <n v="-1"/>
    <n v="40.173440706842896"/>
    <n v="-1"/>
    <n v="33.996009559366797"/>
    <n v="-1"/>
    <n v="1.8130226553786899"/>
    <n v="-1"/>
    <x v="10"/>
    <x v="0"/>
    <x v="0"/>
  </r>
  <r>
    <n v="5080"/>
    <n v="3660"/>
    <m/>
    <x v="2"/>
    <n v="11"/>
    <n v="1524"/>
    <n v="-1"/>
    <n v="6096"/>
    <n v="-1"/>
    <n v="32.244851297072898"/>
    <n v="-1"/>
    <n v="116.18563503920799"/>
    <n v="-1"/>
    <n v="98.6360454207218"/>
    <n v="-1"/>
    <n v="0.59081452787244904"/>
    <n v="-1"/>
    <x v="10"/>
    <x v="0"/>
    <x v="0"/>
  </r>
  <r>
    <n v="5080"/>
    <n v="4524"/>
    <m/>
    <x v="2"/>
    <n v="11"/>
    <n v="394"/>
    <n v="-1"/>
    <n v="1576"/>
    <n v="-1"/>
    <n v="27.281309431033101"/>
    <n v="-1"/>
    <n v="79.412824765901604"/>
    <n v="-1"/>
    <n v="67.231016927791302"/>
    <n v="-1"/>
    <n v="2.2249446562075401"/>
    <n v="-1"/>
    <x v="10"/>
    <x v="0"/>
    <x v="0"/>
  </r>
  <r>
    <n v="5080"/>
    <n v="4949"/>
    <m/>
    <x v="2"/>
    <n v="11"/>
    <n v="320"/>
    <n v="-1"/>
    <n v="1280"/>
    <n v="-1"/>
    <n v="7.6339267609849104"/>
    <n v="-1"/>
    <n v="107.120290434704"/>
    <n v="-1"/>
    <n v="90.908132252416095"/>
    <n v="-1"/>
    <n v="2.81787084032067"/>
    <n v="-1"/>
    <x v="10"/>
    <x v="0"/>
    <x v="0"/>
  </r>
  <r>
    <n v="5080"/>
    <n v="4950"/>
    <m/>
    <x v="2"/>
    <n v="11"/>
    <n v="1521"/>
    <n v="-1"/>
    <n v="6084"/>
    <n v="-1"/>
    <n v="30.7696605839939"/>
    <n v="-1"/>
    <n v="115.605403500234"/>
    <n v="-1"/>
    <n v="98.162521178727701"/>
    <n v="-1"/>
    <n v="0.59146674619686601"/>
    <n v="-1"/>
    <x v="10"/>
    <x v="0"/>
    <x v="0"/>
  </r>
  <r>
    <n v="5080"/>
    <n v="4951"/>
    <m/>
    <x v="2"/>
    <n v="11"/>
    <n v="1510"/>
    <n v="-1"/>
    <n v="6040"/>
    <n v="-1"/>
    <n v="30.1708304207935"/>
    <n v="-1"/>
    <n v="114.913815027155"/>
    <n v="-1"/>
    <n v="97.581727528733097"/>
    <n v="-1"/>
    <n v="0.59583591853649798"/>
    <n v="-1"/>
    <x v="10"/>
    <x v="0"/>
    <x v="0"/>
  </r>
  <r>
    <n v="5080"/>
    <n v="4953"/>
    <m/>
    <x v="2"/>
    <n v="11"/>
    <n v="185"/>
    <n v="-1"/>
    <n v="740"/>
    <n v="-1"/>
    <n v="37.025506383127798"/>
    <n v="-1"/>
    <n v="17.5433575341814"/>
    <n v="-1"/>
    <n v="14.971245574518401"/>
    <n v="-1"/>
    <n v="4.4013230798883098"/>
    <n v="-1"/>
    <x v="10"/>
    <x v="0"/>
    <x v="0"/>
  </r>
  <r>
    <n v="5080"/>
    <n v="4954"/>
    <m/>
    <x v="2"/>
    <n v="11"/>
    <n v="82"/>
    <n v="-1"/>
    <n v="328"/>
    <n v="-1"/>
    <n v="44.896861241665"/>
    <n v="-1"/>
    <n v="6.9965682156793099"/>
    <n v="-1"/>
    <n v="6.5700001336275697"/>
    <n v="-1"/>
    <n v="11.045241845436101"/>
    <n v="-1"/>
    <x v="10"/>
    <x v="0"/>
    <x v="0"/>
  </r>
  <r>
    <n v="5080"/>
    <n v="6357"/>
    <m/>
    <x v="2"/>
    <n v="11"/>
    <n v="175"/>
    <n v="-1"/>
    <n v="700"/>
    <n v="-1"/>
    <n v="44.781759459715303"/>
    <n v="-1"/>
    <n v="14.6692000111416"/>
    <n v="-1"/>
    <n v="12.4226891535593"/>
    <n v="-1"/>
    <n v="5.1130488691149303"/>
    <n v="-1"/>
    <x v="10"/>
    <x v="0"/>
    <x v="0"/>
  </r>
  <r>
    <n v="5080"/>
    <n v="6368"/>
    <m/>
    <x v="2"/>
    <n v="11"/>
    <n v="490"/>
    <n v="-1"/>
    <n v="1960"/>
    <n v="-1"/>
    <n v="32.702605549744597"/>
    <n v="-1"/>
    <n v="49.969622468794597"/>
    <n v="-1"/>
    <n v="42.277166473180699"/>
    <n v="-1"/>
    <n v="1.8324071053527"/>
    <n v="-1"/>
    <x v="10"/>
    <x v="0"/>
    <x v="0"/>
  </r>
  <r>
    <n v="5080"/>
    <n v="6639"/>
    <m/>
    <x v="2"/>
    <n v="11"/>
    <n v="106"/>
    <n v="-1"/>
    <n v="424"/>
    <n v="-1"/>
    <n v="39.321987722693798"/>
    <n v="-1"/>
    <n v="10.8965320286917"/>
    <n v="-1"/>
    <n v="6.2796022202692399"/>
    <n v="-1"/>
    <n v="8.4933916767346602"/>
    <n v="-1"/>
    <x v="10"/>
    <x v="1"/>
    <x v="0"/>
  </r>
  <r>
    <n v="5080"/>
    <n v="6640"/>
    <m/>
    <x v="2"/>
    <n v="11"/>
    <n v="660"/>
    <n v="-1"/>
    <n v="2640"/>
    <n v="-1"/>
    <n v="35.3364761711196"/>
    <n v="-1"/>
    <n v="75.8787454259664"/>
    <n v="-1"/>
    <n v="43.712144460270203"/>
    <n v="-1"/>
    <n v="1.36320058984152"/>
    <n v="-1"/>
    <x v="10"/>
    <x v="2"/>
    <x v="0"/>
  </r>
  <r>
    <n v="5080"/>
    <n v="6641"/>
    <m/>
    <x v="2"/>
    <n v="11"/>
    <n v="72"/>
    <n v="-1"/>
    <n v="288"/>
    <n v="-1"/>
    <n v="29.914776200395199"/>
    <n v="-1"/>
    <n v="35.119690169608297"/>
    <n v="-1"/>
    <n v="20.306094266719999"/>
    <n v="-1"/>
    <n v="12.389704595577999"/>
    <n v="-1"/>
    <x v="10"/>
    <x v="3"/>
    <x v="0"/>
  </r>
  <r>
    <n v="5080"/>
    <n v="6642"/>
    <m/>
    <x v="2"/>
    <n v="11"/>
    <n v="492"/>
    <n v="-1"/>
    <n v="1968"/>
    <n v="-1"/>
    <n v="36.1744611096208"/>
    <n v="-1"/>
    <n v="46.284320082155098"/>
    <n v="-1"/>
    <n v="26.670386033547999"/>
    <n v="-1"/>
    <n v="1.8216444545545001"/>
    <n v="-1"/>
    <x v="10"/>
    <x v="4"/>
    <x v="0"/>
  </r>
  <r>
    <n v="5080"/>
    <n v="6644"/>
    <m/>
    <x v="2"/>
    <n v="11"/>
    <n v="948"/>
    <n v="-1"/>
    <n v="3792"/>
    <n v="-1"/>
    <n v="31.494159619939499"/>
    <n v="-1"/>
    <n v="99.437007172574297"/>
    <n v="-1"/>
    <n v="57.614927632777501"/>
    <n v="-1"/>
    <n v="0.94953579343662897"/>
    <n v="-1"/>
    <x v="10"/>
    <x v="19"/>
    <x v="0"/>
  </r>
  <r>
    <n v="5080"/>
    <n v="6645"/>
    <m/>
    <x v="2"/>
    <n v="11"/>
    <n v="568"/>
    <n v="-1"/>
    <n v="2272"/>
    <n v="-1"/>
    <n v="53.484751172488302"/>
    <n v="-1"/>
    <n v="39.596976662412899"/>
    <n v="-1"/>
    <n v="22.955627170876699"/>
    <n v="-1"/>
    <n v="1.5860400480076999"/>
    <n v="-1"/>
    <x v="10"/>
    <x v="21"/>
    <x v="0"/>
  </r>
  <r>
    <n v="5080"/>
    <n v="6646"/>
    <m/>
    <x v="2"/>
    <n v="11"/>
    <n v="670"/>
    <n v="-1"/>
    <n v="2680"/>
    <n v="-1"/>
    <n v="44.966684891883602"/>
    <n v="-1"/>
    <n v="55.513179448778097"/>
    <n v="-1"/>
    <n v="32.162004853363698"/>
    <n v="-1"/>
    <n v="1.3430938048598899"/>
    <n v="-1"/>
    <x v="10"/>
    <x v="18"/>
    <x v="0"/>
  </r>
  <r>
    <n v="5080"/>
    <n v="6647"/>
    <m/>
    <x v="2"/>
    <n v="11"/>
    <n v="276"/>
    <n v="-1"/>
    <n v="1104"/>
    <n v="-1"/>
    <n v="54.438949942859999"/>
    <n v="-1"/>
    <n v="20.330407290920299"/>
    <n v="-1"/>
    <n v="11.784942546192999"/>
    <n v="-1"/>
    <n v="3.25804478277876"/>
    <n v="-1"/>
    <x v="10"/>
    <x v="17"/>
    <x v="0"/>
  </r>
  <r>
    <n v="5080"/>
    <n v="6760"/>
    <m/>
    <x v="2"/>
    <n v="11"/>
    <n v="476"/>
    <n v="-1"/>
    <n v="1904"/>
    <n v="-1"/>
    <n v="11.418495503409501"/>
    <n v="-1"/>
    <n v="138.21541120298099"/>
    <n v="-1"/>
    <n v="80.374349356454502"/>
    <n v="-1"/>
    <n v="1.88430285574316"/>
    <n v="-1"/>
    <x v="10"/>
    <x v="16"/>
    <x v="0"/>
  </r>
  <r>
    <n v="5080"/>
    <n v="6761"/>
    <m/>
    <x v="2"/>
    <n v="11"/>
    <n v="1522"/>
    <n v="-1"/>
    <n v="6088"/>
    <n v="-1"/>
    <n v="32.053484689808798"/>
    <n v="-1"/>
    <n v="155.47523865761099"/>
    <n v="-1"/>
    <n v="90.006127878530904"/>
    <n v="-1"/>
    <n v="0.59497309405319898"/>
    <n v="-1"/>
    <x v="10"/>
    <x v="20"/>
    <x v="0"/>
  </r>
  <r>
    <n v="5080"/>
    <n v="6762"/>
    <m/>
    <x v="2"/>
    <n v="11"/>
    <n v="106"/>
    <n v="-1"/>
    <n v="424"/>
    <n v="-1"/>
    <n v="39.321987722693798"/>
    <n v="-1"/>
    <n v="10.8965320286917"/>
    <n v="-1"/>
    <n v="6.2796022202692399"/>
    <n v="-1"/>
    <n v="8.4933916767346602"/>
    <n v="-1"/>
    <x v="10"/>
    <x v="6"/>
    <x v="0"/>
  </r>
  <r>
    <n v="5080"/>
    <n v="6763"/>
    <m/>
    <x v="2"/>
    <n v="11"/>
    <n v="489"/>
    <n v="-1"/>
    <n v="1956"/>
    <n v="-1"/>
    <n v="36.9733944448054"/>
    <n v="-1"/>
    <n v="42.266125550970301"/>
    <n v="-1"/>
    <n v="24.375679948128401"/>
    <n v="-1"/>
    <n v="1.7939531694177999"/>
    <n v="-1"/>
    <x v="10"/>
    <x v="7"/>
    <x v="0"/>
  </r>
  <r>
    <n v="5080"/>
    <n v="6764"/>
    <m/>
    <x v="2"/>
    <n v="11"/>
    <n v="102"/>
    <n v="-1"/>
    <n v="408"/>
    <n v="-1"/>
    <n v="39.619181851288999"/>
    <n v="-1"/>
    <n v="9.3228526530388507"/>
    <n v="-1"/>
    <n v="5.3657914311988302"/>
    <n v="-1"/>
    <n v="8.5306286878918094"/>
    <n v="-1"/>
    <x v="10"/>
    <x v="8"/>
    <x v="0"/>
  </r>
  <r>
    <n v="5080"/>
    <n v="6765"/>
    <m/>
    <x v="2"/>
    <n v="11"/>
    <n v="71"/>
    <n v="-1"/>
    <n v="284"/>
    <n v="-1"/>
    <n v="22.802020442865398"/>
    <n v="-1"/>
    <n v="72.528184482830397"/>
    <n v="-1"/>
    <n v="41.902308993532102"/>
    <n v="-1"/>
    <n v="12.419662067526399"/>
    <n v="-1"/>
    <x v="10"/>
    <x v="9"/>
    <x v="0"/>
  </r>
  <r>
    <n v="5080"/>
    <n v="6767"/>
    <m/>
    <x v="2"/>
    <n v="11"/>
    <n v="76"/>
    <n v="-1"/>
    <n v="304"/>
    <n v="-1"/>
    <n v="46.303818255036198"/>
    <n v="-1"/>
    <n v="6.0715738931128502"/>
    <n v="-1"/>
    <n v="3.5010453986654402"/>
    <n v="-1"/>
    <n v="11.769253141368001"/>
    <n v="-1"/>
    <x v="10"/>
    <x v="10"/>
    <x v="0"/>
  </r>
  <r>
    <n v="5080"/>
    <n v="6768"/>
    <m/>
    <x v="2"/>
    <n v="11"/>
    <n v="185"/>
    <n v="-1"/>
    <n v="740"/>
    <n v="-1"/>
    <n v="36.218782707095002"/>
    <n v="-1"/>
    <n v="22.068085036862701"/>
    <n v="-1"/>
    <n v="12.8741991043699"/>
    <n v="-1"/>
    <n v="4.3997180373552203"/>
    <n v="-1"/>
    <x v="10"/>
    <x v="11"/>
    <x v="0"/>
  </r>
  <r>
    <n v="5080"/>
    <n v="6770"/>
    <m/>
    <x v="2"/>
    <n v="11"/>
    <n v="331"/>
    <n v="-1"/>
    <n v="1324"/>
    <n v="-1"/>
    <n v="4.9724423725119502"/>
    <n v="-1"/>
    <n v="164.41533428823399"/>
    <n v="-1"/>
    <n v="95.171946162516207"/>
    <n v="-1"/>
    <n v="2.7140750017537498"/>
    <n v="-1"/>
    <x v="10"/>
    <x v="15"/>
    <x v="0"/>
  </r>
  <r>
    <n v="5080"/>
    <n v="6775"/>
    <m/>
    <x v="2"/>
    <n v="11"/>
    <n v="109"/>
    <n v="-1"/>
    <n v="436"/>
    <n v="-1"/>
    <n v="39.187853841697397"/>
    <n v="-1"/>
    <n v="11.219982093729699"/>
    <n v="-1"/>
    <n v="6.5421844675366199"/>
    <n v="-1"/>
    <n v="8.2807072837928004"/>
    <n v="-1"/>
    <x v="10"/>
    <x v="12"/>
    <x v="0"/>
  </r>
  <r>
    <n v="5080"/>
    <n v="6776"/>
    <m/>
    <x v="2"/>
    <n v="11"/>
    <n v="102"/>
    <n v="-1"/>
    <n v="408"/>
    <n v="-1"/>
    <n v="39.548869981558703"/>
    <n v="-1"/>
    <n v="9.5265408085435208"/>
    <n v="-1"/>
    <n v="5.4830246644289398"/>
    <n v="-1"/>
    <n v="8.5334391336732907"/>
    <n v="-1"/>
    <x v="10"/>
    <x v="13"/>
    <x v="0"/>
  </r>
  <r>
    <n v="5080"/>
    <n v="6777"/>
    <m/>
    <x v="2"/>
    <n v="11"/>
    <n v="190"/>
    <n v="-1"/>
    <n v="760"/>
    <n v="-1"/>
    <n v="36.780695256947297"/>
    <n v="-1"/>
    <n v="18.743770594497398"/>
    <n v="-1"/>
    <n v="10.939692238747099"/>
    <n v="-1"/>
    <n v="4.75661306778278"/>
    <n v="-1"/>
    <x v="10"/>
    <x v="14"/>
    <x v="0"/>
  </r>
  <r>
    <n v="5080"/>
    <n v="2959"/>
    <m/>
    <x v="2"/>
    <n v="12"/>
    <n v="229"/>
    <n v="-1"/>
    <n v="916"/>
    <n v="-1"/>
    <n v="46.089653333316498"/>
    <n v="-1"/>
    <n v="18.559024028419898"/>
    <n v="-1"/>
    <n v="15.754052573869"/>
    <n v="-1"/>
    <n v="3.9309158423118702"/>
    <n v="-1"/>
    <x v="11"/>
    <x v="0"/>
    <x v="0"/>
  </r>
  <r>
    <n v="5080"/>
    <n v="3659"/>
    <m/>
    <x v="2"/>
    <n v="12"/>
    <n v="540"/>
    <n v="-1"/>
    <n v="2160"/>
    <n v="-1"/>
    <n v="38.025636876496101"/>
    <n v="-1"/>
    <n v="43.908620415756502"/>
    <n v="-1"/>
    <n v="37.375058143007699"/>
    <n v="-1"/>
    <n v="1.6511309130290801"/>
    <n v="-1"/>
    <x v="11"/>
    <x v="0"/>
    <x v="0"/>
  </r>
  <r>
    <n v="5080"/>
    <n v="3660"/>
    <m/>
    <x v="2"/>
    <n v="12"/>
    <n v="1478"/>
    <n v="-1"/>
    <n v="5912"/>
    <n v="-1"/>
    <n v="31.031591000931002"/>
    <n v="-1"/>
    <n v="116.306203215528"/>
    <n v="-1"/>
    <n v="98.988348045097595"/>
    <n v="-1"/>
    <n v="0.60757734754178805"/>
    <n v="-1"/>
    <x v="11"/>
    <x v="0"/>
    <x v="0"/>
  </r>
  <r>
    <n v="5080"/>
    <n v="4524"/>
    <m/>
    <x v="2"/>
    <n v="12"/>
    <n v="408"/>
    <n v="-1"/>
    <n v="1632"/>
    <n v="-1"/>
    <n v="27.288872463282001"/>
    <n v="-1"/>
    <n v="83.294504646662105"/>
    <n v="-1"/>
    <n v="70.883771257441097"/>
    <n v="-1"/>
    <n v="2.14803136314874"/>
    <n v="-1"/>
    <x v="11"/>
    <x v="0"/>
    <x v="0"/>
  </r>
  <r>
    <n v="5080"/>
    <n v="4949"/>
    <m/>
    <x v="2"/>
    <n v="12"/>
    <n v="276"/>
    <n v="-1"/>
    <n v="1104"/>
    <n v="-1"/>
    <n v="6.2589923426100098"/>
    <n v="-1"/>
    <n v="106.648267125777"/>
    <n v="-1"/>
    <n v="90.504582939562397"/>
    <n v="-1"/>
    <n v="3.2577921548198399"/>
    <n v="-1"/>
    <x v="11"/>
    <x v="0"/>
    <x v="0"/>
  </r>
  <r>
    <n v="5080"/>
    <n v="4950"/>
    <m/>
    <x v="2"/>
    <n v="12"/>
    <n v="1457"/>
    <n v="-1"/>
    <n v="5828"/>
    <n v="-1"/>
    <n v="29.847270404067199"/>
    <n v="-1"/>
    <n v="115.29751194116599"/>
    <n v="-1"/>
    <n v="98.137374501297003"/>
    <n v="-1"/>
    <n v="0.61753274329399799"/>
    <n v="-1"/>
    <x v="11"/>
    <x v="0"/>
    <x v="0"/>
  </r>
  <r>
    <n v="5080"/>
    <n v="4951"/>
    <m/>
    <x v="2"/>
    <n v="12"/>
    <n v="1494"/>
    <n v="-1"/>
    <n v="5976"/>
    <n v="-1"/>
    <n v="30.381606823860501"/>
    <n v="-1"/>
    <n v="113.87113802000999"/>
    <n v="-1"/>
    <n v="96.903425861810504"/>
    <n v="-1"/>
    <n v="0.60287372799237704"/>
    <n v="-1"/>
    <x v="11"/>
    <x v="0"/>
    <x v="0"/>
  </r>
  <r>
    <n v="5080"/>
    <n v="4953"/>
    <m/>
    <x v="2"/>
    <n v="12"/>
    <n v="214"/>
    <n v="-1"/>
    <n v="856"/>
    <n v="-1"/>
    <n v="37.5268002348162"/>
    <n v="-1"/>
    <n v="20.611368131805001"/>
    <n v="-1"/>
    <n v="17.5614571838316"/>
    <n v="-1"/>
    <n v="3.73265289679376"/>
    <n v="-1"/>
    <x v="11"/>
    <x v="0"/>
    <x v="0"/>
  </r>
  <r>
    <n v="5080"/>
    <n v="4954"/>
    <m/>
    <x v="2"/>
    <n v="12"/>
    <n v="80"/>
    <n v="-1"/>
    <n v="320"/>
    <n v="-1"/>
    <n v="46.269629766015598"/>
    <n v="-1"/>
    <n v="6.61595078827989"/>
    <n v="-1"/>
    <n v="6.24074193915457"/>
    <n v="-1"/>
    <n v="11.252831544134001"/>
    <n v="-1"/>
    <x v="11"/>
    <x v="0"/>
    <x v="0"/>
  </r>
  <r>
    <n v="5080"/>
    <n v="6357"/>
    <m/>
    <x v="2"/>
    <n v="12"/>
    <n v="186"/>
    <n v="-1"/>
    <n v="744"/>
    <n v="-1"/>
    <n v="44.7178419106151"/>
    <n v="-1"/>
    <n v="15.020504678533401"/>
    <n v="-1"/>
    <n v="12.783353274161501"/>
    <n v="-1"/>
    <n v="4.7942919581904002"/>
    <n v="-1"/>
    <x v="11"/>
    <x v="0"/>
    <x v="0"/>
  </r>
  <r>
    <n v="5080"/>
    <n v="6368"/>
    <m/>
    <x v="2"/>
    <n v="12"/>
    <n v="532"/>
    <n v="-1"/>
    <n v="2128"/>
    <n v="-1"/>
    <n v="33.2377180818699"/>
    <n v="-1"/>
    <n v="54.8026598549243"/>
    <n v="-1"/>
    <n v="46.660587244011403"/>
    <n v="-1"/>
    <n v="1.69428992554323"/>
    <n v="-1"/>
    <x v="11"/>
    <x v="0"/>
    <x v="0"/>
  </r>
  <r>
    <n v="5080"/>
    <n v="6639"/>
    <m/>
    <x v="2"/>
    <n v="12"/>
    <n v="125"/>
    <n v="-1"/>
    <n v="500"/>
    <n v="-1"/>
    <n v="39.956640550743202"/>
    <n v="-1"/>
    <n v="12.5942111879378"/>
    <n v="-1"/>
    <n v="7.3475154731259398"/>
    <n v="-1"/>
    <n v="7.2058081391556401"/>
    <n v="-1"/>
    <x v="11"/>
    <x v="1"/>
    <x v="0"/>
  </r>
  <r>
    <n v="5080"/>
    <n v="6640"/>
    <m/>
    <x v="2"/>
    <n v="12"/>
    <n v="684"/>
    <n v="-1"/>
    <n v="2736"/>
    <n v="-1"/>
    <n v="27.9711745024407"/>
    <n v="-1"/>
    <n v="102.004309156104"/>
    <n v="-1"/>
    <n v="59.312118247646303"/>
    <n v="-1"/>
    <n v="1.31641456687526"/>
    <n v="-1"/>
    <x v="11"/>
    <x v="2"/>
    <x v="0"/>
  </r>
  <r>
    <n v="5080"/>
    <n v="6641"/>
    <m/>
    <x v="2"/>
    <n v="12"/>
    <n v="80"/>
    <n v="-1"/>
    <n v="320"/>
    <n v="-1"/>
    <n v="27.366583273281702"/>
    <n v="-1"/>
    <n v="37.094414101647203"/>
    <n v="-1"/>
    <n v="21.5805952623579"/>
    <n v="-1"/>
    <n v="11.1501320122698"/>
    <n v="-1"/>
    <x v="11"/>
    <x v="3"/>
    <x v="0"/>
  </r>
  <r>
    <n v="5080"/>
    <n v="6642"/>
    <m/>
    <x v="2"/>
    <n v="12"/>
    <n v="528"/>
    <n v="-1"/>
    <n v="2112"/>
    <n v="-1"/>
    <n v="37.473271995156701"/>
    <n v="-1"/>
    <n v="48.071455569549599"/>
    <n v="-1"/>
    <n v="27.940573713654299"/>
    <n v="-1"/>
    <n v="1.7040663846042099"/>
    <n v="-1"/>
    <x v="11"/>
    <x v="4"/>
    <x v="0"/>
  </r>
  <r>
    <n v="5080"/>
    <n v="6644"/>
    <m/>
    <x v="2"/>
    <n v="12"/>
    <n v="930"/>
    <n v="-1"/>
    <n v="3720"/>
    <n v="-1"/>
    <n v="31.539740252937001"/>
    <n v="-1"/>
    <n v="98.845119806682206"/>
    <n v="-1"/>
    <n v="57.458020550868902"/>
    <n v="-1"/>
    <n v="0.96797658796006103"/>
    <n v="-1"/>
    <x v="11"/>
    <x v="19"/>
    <x v="0"/>
  </r>
  <r>
    <n v="5080"/>
    <n v="6645"/>
    <m/>
    <x v="2"/>
    <n v="12"/>
    <n v="529"/>
    <n v="-1"/>
    <n v="2116"/>
    <n v="-1"/>
    <n v="53.767801918447198"/>
    <n v="-1"/>
    <n v="37.735991346608202"/>
    <n v="-1"/>
    <n v="21.883700839829199"/>
    <n v="-1"/>
    <n v="1.70151247713367"/>
    <n v="-1"/>
    <x v="11"/>
    <x v="21"/>
    <x v="0"/>
  </r>
  <r>
    <n v="5080"/>
    <n v="6646"/>
    <m/>
    <x v="2"/>
    <n v="12"/>
    <n v="630"/>
    <n v="-1"/>
    <n v="2520"/>
    <n v="-1"/>
    <n v="44.690742061430598"/>
    <n v="-1"/>
    <n v="53.483358202626498"/>
    <n v="-1"/>
    <n v="31.078750950015099"/>
    <n v="-1"/>
    <n v="1.42648984645887"/>
    <n v="-1"/>
    <x v="11"/>
    <x v="18"/>
    <x v="0"/>
  </r>
  <r>
    <n v="5080"/>
    <n v="6647"/>
    <m/>
    <x v="2"/>
    <n v="12"/>
    <n v="305"/>
    <n v="-1"/>
    <n v="1220"/>
    <n v="-1"/>
    <n v="54.5810017324551"/>
    <n v="-1"/>
    <n v="22.226723453011399"/>
    <n v="-1"/>
    <n v="12.906199225153699"/>
    <n v="-1"/>
    <n v="2.9508914251483498"/>
    <n v="-1"/>
    <x v="11"/>
    <x v="17"/>
    <x v="0"/>
  </r>
  <r>
    <n v="5080"/>
    <n v="6760"/>
    <m/>
    <x v="2"/>
    <n v="12"/>
    <n v="534"/>
    <n v="-1"/>
    <n v="2136"/>
    <n v="-1"/>
    <n v="12.8352388213055"/>
    <n v="-1"/>
    <n v="138.52850786926601"/>
    <n v="-1"/>
    <n v="80.495056762486897"/>
    <n v="-1"/>
    <n v="1.6860096957300701"/>
    <n v="-1"/>
    <x v="11"/>
    <x v="16"/>
    <x v="0"/>
  </r>
  <r>
    <n v="5080"/>
    <n v="6761"/>
    <m/>
    <x v="2"/>
    <n v="12"/>
    <n v="1478"/>
    <n v="-1"/>
    <n v="5912"/>
    <n v="-1"/>
    <n v="31.062691381587101"/>
    <n v="-1"/>
    <n v="157.71197918376001"/>
    <n v="-1"/>
    <n v="91.6576466718641"/>
    <n v="-1"/>
    <n v="0.61019515625663301"/>
    <n v="-1"/>
    <x v="11"/>
    <x v="20"/>
    <x v="0"/>
  </r>
  <r>
    <n v="5080"/>
    <n v="6762"/>
    <m/>
    <x v="2"/>
    <n v="12"/>
    <n v="125"/>
    <n v="-1"/>
    <n v="500"/>
    <n v="-1"/>
    <n v="39.956640550743202"/>
    <n v="-1"/>
    <n v="12.5942111879378"/>
    <n v="-1"/>
    <n v="7.3475154731259398"/>
    <n v="-1"/>
    <n v="7.2058081391556401"/>
    <n v="-1"/>
    <x v="11"/>
    <x v="6"/>
    <x v="0"/>
  </r>
  <r>
    <n v="5080"/>
    <n v="6763"/>
    <m/>
    <x v="2"/>
    <n v="12"/>
    <n v="531"/>
    <n v="-1"/>
    <n v="2124"/>
    <n v="-1"/>
    <n v="37.054896203164603"/>
    <n v="-1"/>
    <n v="46.919436964941099"/>
    <n v="-1"/>
    <n v="27.2800596204236"/>
    <n v="-1"/>
    <n v="1.63902337976252"/>
    <n v="-1"/>
    <x v="11"/>
    <x v="7"/>
    <x v="0"/>
  </r>
  <r>
    <n v="5080"/>
    <n v="6764"/>
    <m/>
    <x v="2"/>
    <n v="12"/>
    <n v="113"/>
    <n v="-1"/>
    <n v="452"/>
    <n v="-1"/>
    <n v="39.254026116324198"/>
    <n v="-1"/>
    <n v="11.168436117515901"/>
    <n v="-1"/>
    <n v="6.4720823196088801"/>
    <n v="-1"/>
    <n v="7.9366529675039699"/>
    <n v="-1"/>
    <x v="11"/>
    <x v="8"/>
    <x v="0"/>
  </r>
  <r>
    <n v="5080"/>
    <n v="6765"/>
    <m/>
    <x v="2"/>
    <n v="12"/>
    <n v="71"/>
    <n v="-1"/>
    <n v="284"/>
    <n v="-1"/>
    <n v="22.911390413025401"/>
    <n v="-1"/>
    <n v="63.195773708727501"/>
    <n v="-1"/>
    <n v="36.554804399538398"/>
    <n v="-1"/>
    <n v="11.971603743642801"/>
    <n v="-1"/>
    <x v="11"/>
    <x v="9"/>
    <x v="0"/>
  </r>
  <r>
    <n v="5080"/>
    <n v="6767"/>
    <m/>
    <x v="2"/>
    <n v="12"/>
    <n v="79"/>
    <n v="-1"/>
    <n v="316"/>
    <n v="-1"/>
    <n v="46.928250621713097"/>
    <n v="-1"/>
    <n v="6.1241145660358596"/>
    <n v="-1"/>
    <n v="3.5619684544711299"/>
    <n v="-1"/>
    <n v="10.746723238646499"/>
    <n v="-1"/>
    <x v="11"/>
    <x v="10"/>
    <x v="0"/>
  </r>
  <r>
    <n v="5080"/>
    <n v="6768"/>
    <m/>
    <x v="2"/>
    <n v="12"/>
    <n v="214"/>
    <n v="-1"/>
    <n v="856"/>
    <n v="-1"/>
    <n v="36.062002300307597"/>
    <n v="-1"/>
    <n v="29.0921552578777"/>
    <n v="-1"/>
    <n v="16.932441060560901"/>
    <n v="-1"/>
    <n v="3.73120701060297"/>
    <n v="-1"/>
    <x v="11"/>
    <x v="11"/>
    <x v="0"/>
  </r>
  <r>
    <n v="5080"/>
    <n v="6770"/>
    <m/>
    <x v="2"/>
    <n v="12"/>
    <n v="300"/>
    <n v="-1"/>
    <n v="1200"/>
    <n v="-1"/>
    <n v="4.3444387840628202"/>
    <n v="-1"/>
    <n v="167.676828351219"/>
    <n v="-1"/>
    <n v="97.405308781830797"/>
    <n v="-1"/>
    <n v="2.9791648611976198"/>
    <n v="-1"/>
    <x v="11"/>
    <x v="15"/>
    <x v="0"/>
  </r>
  <r>
    <n v="5080"/>
    <n v="6775"/>
    <m/>
    <x v="2"/>
    <n v="12"/>
    <n v="122"/>
    <n v="-1"/>
    <n v="488"/>
    <n v="-1"/>
    <n v="38.988702612566797"/>
    <n v="-1"/>
    <n v="12.6820876990862"/>
    <n v="-1"/>
    <n v="7.3533762878949904"/>
    <n v="-1"/>
    <n v="7.3525250015696102"/>
    <n v="-1"/>
    <x v="11"/>
    <x v="12"/>
    <x v="0"/>
  </r>
  <r>
    <n v="5080"/>
    <n v="6776"/>
    <m/>
    <x v="2"/>
    <n v="12"/>
    <n v="112"/>
    <n v="-1"/>
    <n v="448"/>
    <n v="-1"/>
    <n v="39.364439123922303"/>
    <n v="-1"/>
    <n v="10.952279424721199"/>
    <n v="-1"/>
    <n v="6.3437089080931903"/>
    <n v="-1"/>
    <n v="7.9983984936611296"/>
    <n v="-1"/>
    <x v="11"/>
    <x v="13"/>
    <x v="0"/>
  </r>
  <r>
    <n v="5080"/>
    <n v="6777"/>
    <m/>
    <x v="2"/>
    <n v="12"/>
    <n v="216"/>
    <n v="-1"/>
    <n v="864"/>
    <n v="-1"/>
    <n v="38.2679398157509"/>
    <n v="-1"/>
    <n v="20.317689027518899"/>
    <n v="-1"/>
    <n v="11.823884937108399"/>
    <n v="-1"/>
    <n v="3.9952100223800699"/>
    <n v="-1"/>
    <x v="11"/>
    <x v="14"/>
    <x v="0"/>
  </r>
  <r>
    <n v="5080"/>
    <n v="2959"/>
    <m/>
    <x v="2"/>
    <n v="0"/>
    <n v="2650"/>
    <n v="-1"/>
    <n v="883.33333333333303"/>
    <n v="-1"/>
    <n v="46.4169627025693"/>
    <n v="-1"/>
    <n v="18.3128089369871"/>
    <n v="-1"/>
    <n v="15.568057345324901"/>
    <n v="-1"/>
    <n v="4.0532020335979499"/>
    <n v="-1"/>
    <x v="12"/>
    <x v="0"/>
    <x v="0"/>
  </r>
  <r>
    <n v="5080"/>
    <n v="3659"/>
    <m/>
    <x v="2"/>
    <n v="0"/>
    <n v="6017"/>
    <n v="-1"/>
    <n v="2005.6666666666699"/>
    <n v="-1"/>
    <n v="37.928574010224096"/>
    <n v="-1"/>
    <n v="41.899715258350298"/>
    <n v="-1"/>
    <n v="35.598790633142201"/>
    <n v="-1"/>
    <n v="1.7847605944674001"/>
    <n v="-1"/>
    <x v="12"/>
    <x v="0"/>
    <x v="0"/>
  </r>
  <r>
    <n v="5080"/>
    <n v="3660"/>
    <m/>
    <x v="2"/>
    <n v="0"/>
    <n v="17638"/>
    <n v="-1"/>
    <n v="5879.3333333333303"/>
    <n v="-1"/>
    <n v="36.825312378492697"/>
    <n v="-1"/>
    <n v="104.784117046926"/>
    <n v="-1"/>
    <n v="89.088709889087994"/>
    <n v="-1"/>
    <n v="0.61233718147193394"/>
    <n v="-1"/>
    <x v="12"/>
    <x v="0"/>
    <x v="0"/>
  </r>
  <r>
    <n v="5080"/>
    <n v="4524"/>
    <m/>
    <x v="2"/>
    <n v="0"/>
    <n v="4840"/>
    <n v="-1"/>
    <n v="1613.3333333333301"/>
    <n v="-1"/>
    <n v="26.971774805228002"/>
    <n v="-1"/>
    <n v="83.554448966540605"/>
    <n v="-1"/>
    <n v="70.991097379932796"/>
    <n v="-1"/>
    <n v="2.16495560988673"/>
    <n v="-1"/>
    <x v="12"/>
    <x v="0"/>
    <x v="0"/>
  </r>
  <r>
    <n v="5080"/>
    <n v="4949"/>
    <m/>
    <x v="2"/>
    <n v="0"/>
    <n v="4337"/>
    <n v="-1"/>
    <n v="1445.6666666666699"/>
    <n v="-1"/>
    <n v="29.4112470409734"/>
    <n v="-1"/>
    <n v="67.6595382592579"/>
    <n v="-1"/>
    <n v="57.559887628313298"/>
    <n v="-1"/>
    <n v="2.4894816381944"/>
    <n v="-1"/>
    <x v="12"/>
    <x v="0"/>
    <x v="0"/>
  </r>
  <r>
    <n v="5080"/>
    <n v="4950"/>
    <m/>
    <x v="2"/>
    <n v="0"/>
    <n v="17567"/>
    <n v="-1"/>
    <n v="5855.6666666666697"/>
    <n v="-1"/>
    <n v="35.132874355285402"/>
    <n v="-1"/>
    <n v="105.21027508043601"/>
    <n v="-1"/>
    <n v="89.453433989629204"/>
    <n v="-1"/>
    <n v="0.61487356529273496"/>
    <n v="-1"/>
    <x v="12"/>
    <x v="0"/>
    <x v="0"/>
  </r>
  <r>
    <n v="5080"/>
    <n v="4951"/>
    <m/>
    <x v="2"/>
    <n v="0"/>
    <n v="17697"/>
    <n v="-1"/>
    <n v="5899"/>
    <n v="-1"/>
    <n v="35.713785493565901"/>
    <n v="-1"/>
    <n v="104.32478723583"/>
    <n v="-1"/>
    <n v="88.699914476376904"/>
    <n v="-1"/>
    <n v="0.610548141025405"/>
    <n v="-1"/>
    <x v="12"/>
    <x v="0"/>
    <x v="0"/>
  </r>
  <r>
    <n v="5080"/>
    <n v="4953"/>
    <m/>
    <x v="2"/>
    <n v="0"/>
    <n v="2713"/>
    <n v="-1"/>
    <n v="904.33333333333303"/>
    <n v="-1"/>
    <n v="36.371734738524097"/>
    <n v="-1"/>
    <n v="22.593943264213198"/>
    <n v="-1"/>
    <n v="19.245880692277701"/>
    <n v="-1"/>
    <n v="3.7803412146212798"/>
    <n v="-1"/>
    <x v="12"/>
    <x v="0"/>
    <x v="0"/>
  </r>
  <r>
    <n v="5080"/>
    <n v="4954"/>
    <m/>
    <x v="2"/>
    <n v="0"/>
    <n v="1154"/>
    <n v="-1"/>
    <n v="384.66666666666703"/>
    <n v="-1"/>
    <n v="43.894731576022203"/>
    <n v="-1"/>
    <n v="9.0859843122629602"/>
    <n v="-1"/>
    <n v="8.5464682800934195"/>
    <n v="-1"/>
    <n v="9.0766867021399698"/>
    <n v="-1"/>
    <x v="12"/>
    <x v="0"/>
    <x v="0"/>
  </r>
  <r>
    <n v="5080"/>
    <n v="6357"/>
    <m/>
    <x v="2"/>
    <n v="0"/>
    <n v="2307"/>
    <n v="-1"/>
    <n v="769"/>
    <n v="-1"/>
    <n v="44.149853172426504"/>
    <n v="-1"/>
    <n v="16.7150020257012"/>
    <n v="-1"/>
    <n v="14.199725660119499"/>
    <n v="-1"/>
    <n v="4.5998624789238196"/>
    <n v="-1"/>
    <x v="12"/>
    <x v="0"/>
    <x v="0"/>
  </r>
  <r>
    <n v="5080"/>
    <n v="6368"/>
    <m/>
    <x v="2"/>
    <n v="0"/>
    <n v="5988"/>
    <n v="-1"/>
    <n v="1996"/>
    <n v="-1"/>
    <n v="32.108696382268697"/>
    <n v="-1"/>
    <n v="53.621544908467797"/>
    <n v="-1"/>
    <n v="45.559087010900697"/>
    <n v="-1"/>
    <n v="1.79077700797087"/>
    <n v="-1"/>
    <x v="12"/>
    <x v="0"/>
    <x v="0"/>
  </r>
  <r>
    <n v="5080"/>
    <n v="6639"/>
    <m/>
    <x v="2"/>
    <n v="0"/>
    <n v="1244"/>
    <n v="-1"/>
    <n v="414.66666666666703"/>
    <n v="-1"/>
    <n v="39.415170247995299"/>
    <n v="-1"/>
    <n v="11.5482354782153"/>
    <n v="-1"/>
    <n v="6.6893313281963396"/>
    <n v="-1"/>
    <n v="8.6187496434241595"/>
    <n v="-1"/>
    <x v="12"/>
    <x v="1"/>
    <x v="0"/>
  </r>
  <r>
    <n v="5080"/>
    <n v="6640"/>
    <m/>
    <x v="2"/>
    <n v="0"/>
    <n v="8232"/>
    <n v="-1"/>
    <n v="2744"/>
    <n v="-1"/>
    <n v="23.817129168631201"/>
    <n v="-1"/>
    <n v="114.582347083898"/>
    <n v="-1"/>
    <n v="66.415170010230398"/>
    <n v="-1"/>
    <n v="1.3117765439304401"/>
    <n v="-1"/>
    <x v="12"/>
    <x v="2"/>
    <x v="0"/>
  </r>
  <r>
    <n v="5080"/>
    <n v="6641"/>
    <m/>
    <x v="2"/>
    <n v="0"/>
    <n v="1144"/>
    <n v="-1"/>
    <n v="381.33333333333297"/>
    <n v="-1"/>
    <n v="29.3201533486261"/>
    <n v="-1"/>
    <n v="40.066818902959803"/>
    <n v="-1"/>
    <n v="23.213829263722701"/>
    <n v="-1"/>
    <n v="9.0631703783510105"/>
    <n v="-1"/>
    <x v="12"/>
    <x v="3"/>
    <x v="0"/>
  </r>
  <r>
    <n v="5080"/>
    <n v="6642"/>
    <m/>
    <x v="2"/>
    <n v="0"/>
    <n v="6001"/>
    <n v="-1"/>
    <n v="2000.3333333333301"/>
    <n v="-1"/>
    <n v="37.471738694296498"/>
    <n v="-1"/>
    <n v="45.458330127424098"/>
    <n v="-1"/>
    <n v="26.347542805329599"/>
    <n v="-1"/>
    <n v="1.79819537151616"/>
    <n v="-1"/>
    <x v="12"/>
    <x v="4"/>
    <x v="0"/>
  </r>
  <r>
    <n v="5080"/>
    <n v="6644"/>
    <m/>
    <x v="2"/>
    <n v="0"/>
    <n v="10762"/>
    <n v="-1"/>
    <n v="3587.3333333333298"/>
    <n v="-1"/>
    <n v="31.6439543550594"/>
    <n v="-1"/>
    <n v="95.662923352279606"/>
    <n v="-1"/>
    <n v="55.483699471972201"/>
    <n v="-1"/>
    <n v="1.00338435224119"/>
    <n v="-1"/>
    <x v="12"/>
    <x v="19"/>
    <x v="0"/>
  </r>
  <r>
    <n v="5080"/>
    <n v="6645"/>
    <m/>
    <x v="2"/>
    <n v="0"/>
    <n v="6785"/>
    <n v="-1"/>
    <n v="2261.6666666666702"/>
    <n v="-1"/>
    <n v="53.028245907029699"/>
    <n v="-1"/>
    <n v="40.106267256918002"/>
    <n v="-1"/>
    <n v="23.291831402004401"/>
    <n v="-1"/>
    <n v="1.59047511300119"/>
    <n v="-1"/>
    <x v="12"/>
    <x v="21"/>
    <x v="0"/>
  </r>
  <r>
    <n v="5080"/>
    <n v="6646"/>
    <m/>
    <x v="2"/>
    <n v="0"/>
    <n v="7487"/>
    <n v="-1"/>
    <n v="2495.6666666666702"/>
    <n v="-1"/>
    <n v="44.747742670251903"/>
    <n v="-1"/>
    <n v="52.469965048393298"/>
    <n v="-1"/>
    <n v="30.414843344840001"/>
    <n v="-1"/>
    <n v="1.44077878265842"/>
    <n v="-1"/>
    <x v="12"/>
    <x v="18"/>
    <x v="0"/>
  </r>
  <r>
    <n v="5080"/>
    <n v="6647"/>
    <m/>
    <x v="2"/>
    <n v="0"/>
    <n v="3267"/>
    <n v="-1"/>
    <n v="1089"/>
    <n v="-1"/>
    <n v="54.699447453032299"/>
    <n v="-1"/>
    <n v="20.0399543684624"/>
    <n v="-1"/>
    <n v="11.636380208714099"/>
    <n v="-1"/>
    <n v="3.2986032549514701"/>
    <n v="-1"/>
    <x v="12"/>
    <x v="17"/>
    <x v="0"/>
  </r>
  <r>
    <n v="5080"/>
    <n v="6760"/>
    <m/>
    <x v="2"/>
    <n v="0"/>
    <n v="5740"/>
    <n v="-1"/>
    <n v="1913.3333333333301"/>
    <n v="-1"/>
    <n v="15.8947509487417"/>
    <n v="-1"/>
    <n v="120.930195709457"/>
    <n v="-1"/>
    <n v="70.230256292095703"/>
    <n v="-1"/>
    <n v="1.8813509260797801"/>
    <n v="-1"/>
    <x v="12"/>
    <x v="16"/>
    <x v="0"/>
  </r>
  <r>
    <n v="5080"/>
    <n v="6761"/>
    <m/>
    <x v="2"/>
    <n v="0"/>
    <n v="17643"/>
    <n v="-1"/>
    <n v="5881"/>
    <n v="-1"/>
    <n v="36.892319151903799"/>
    <n v="-1"/>
    <n v="132.645457814704"/>
    <n v="-1"/>
    <n v="76.962938501589903"/>
    <n v="-1"/>
    <n v="0.61440616314031804"/>
    <n v="-1"/>
    <x v="12"/>
    <x v="20"/>
    <x v="0"/>
  </r>
  <r>
    <n v="5080"/>
    <n v="6762"/>
    <m/>
    <x v="2"/>
    <n v="0"/>
    <n v="1244"/>
    <n v="-1"/>
    <n v="414.66666666666703"/>
    <n v="-1"/>
    <n v="39.415170247995299"/>
    <n v="-1"/>
    <n v="11.5482354782153"/>
    <n v="-1"/>
    <n v="6.6893313281963396"/>
    <n v="-1"/>
    <n v="8.6187496434241595"/>
    <n v="-1"/>
    <x v="12"/>
    <x v="6"/>
    <x v="0"/>
  </r>
  <r>
    <n v="5080"/>
    <n v="6763"/>
    <m/>
    <x v="2"/>
    <n v="0"/>
    <n v="6022"/>
    <n v="-1"/>
    <n v="2007.3333333333301"/>
    <n v="-1"/>
    <n v="37.194392473923799"/>
    <n v="-1"/>
    <n v="45.629256199282104"/>
    <n v="-1"/>
    <n v="26.447963321825601"/>
    <n v="-1"/>
    <n v="1.7589609812779701"/>
    <n v="-1"/>
    <x v="12"/>
    <x v="7"/>
    <x v="0"/>
  </r>
  <r>
    <n v="5080"/>
    <n v="6764"/>
    <m/>
    <x v="2"/>
    <n v="0"/>
    <n v="1165"/>
    <n v="-1"/>
    <n v="388.33333333333297"/>
    <n v="-1"/>
    <n v="38.890428332073"/>
    <n v="-1"/>
    <n v="9.7356451699484499"/>
    <n v="-1"/>
    <n v="5.6455599206371403"/>
    <n v="-1"/>
    <n v="8.9437781138465002"/>
    <n v="-1"/>
    <x v="12"/>
    <x v="8"/>
    <x v="0"/>
  </r>
  <r>
    <n v="5080"/>
    <n v="6765"/>
    <m/>
    <x v="2"/>
    <n v="0"/>
    <n v="772"/>
    <n v="-1"/>
    <n v="257.33333333333297"/>
    <n v="-1"/>
    <n v="23.746275484798598"/>
    <n v="-1"/>
    <n v="61.544229375361397"/>
    <n v="-1"/>
    <n v="35.662273066802697"/>
    <n v="-1"/>
    <n v="13.2086645943169"/>
    <n v="-1"/>
    <x v="12"/>
    <x v="9"/>
    <x v="0"/>
  </r>
  <r>
    <n v="5080"/>
    <n v="6767"/>
    <m/>
    <x v="2"/>
    <n v="0"/>
    <n v="1152"/>
    <n v="-1"/>
    <n v="384"/>
    <n v="-1"/>
    <n v="46.029236433697903"/>
    <n v="-1"/>
    <n v="8.4413263899722306"/>
    <n v="-1"/>
    <n v="4.8882000350218799"/>
    <n v="-1"/>
    <n v="8.9591437126563491"/>
    <n v="-1"/>
    <x v="12"/>
    <x v="10"/>
    <x v="0"/>
  </r>
  <r>
    <n v="5080"/>
    <n v="6768"/>
    <m/>
    <x v="2"/>
    <n v="0"/>
    <n v="2713"/>
    <n v="-1"/>
    <n v="904.33333333333303"/>
    <n v="-1"/>
    <n v="34.978953671970302"/>
    <n v="-1"/>
    <n v="30.437018782943799"/>
    <n v="-1"/>
    <n v="17.710500537305499"/>
    <n v="-1"/>
    <n v="3.7778792053828898"/>
    <n v="-1"/>
    <x v="12"/>
    <x v="11"/>
    <x v="0"/>
  </r>
  <r>
    <n v="5080"/>
    <n v="6770"/>
    <m/>
    <x v="2"/>
    <n v="0"/>
    <n v="4560"/>
    <n v="-1"/>
    <n v="1520"/>
    <n v="-1"/>
    <n v="27.910994931705201"/>
    <n v="-1"/>
    <n v="99.531637089662993"/>
    <n v="-1"/>
    <n v="57.822801776305603"/>
    <n v="-1"/>
    <n v="2.3635078628082602"/>
    <n v="-1"/>
    <x v="12"/>
    <x v="15"/>
    <x v="0"/>
  </r>
  <r>
    <n v="5080"/>
    <n v="6775"/>
    <m/>
    <x v="2"/>
    <n v="0"/>
    <n v="1145"/>
    <n v="-1"/>
    <n v="381.66666666666703"/>
    <n v="-1"/>
    <n v="38.526092854353699"/>
    <n v="-1"/>
    <n v="10.340707390796201"/>
    <n v="-1"/>
    <n v="5.9992373513025603"/>
    <n v="-1"/>
    <n v="9.3977278184606003"/>
    <n v="-1"/>
    <x v="12"/>
    <x v="12"/>
    <x v="0"/>
  </r>
  <r>
    <n v="5080"/>
    <n v="6776"/>
    <m/>
    <x v="2"/>
    <n v="0"/>
    <n v="1164"/>
    <n v="-1"/>
    <n v="388"/>
    <n v="-1"/>
    <n v="38.933407848575598"/>
    <n v="-1"/>
    <n v="9.7144544483475492"/>
    <n v="-1"/>
    <n v="5.6330515291446899"/>
    <n v="-1"/>
    <n v="8.9512382092887606"/>
    <n v="-1"/>
    <x v="12"/>
    <x v="13"/>
    <x v="0"/>
  </r>
  <r>
    <n v="5080"/>
    <n v="6777"/>
    <m/>
    <x v="2"/>
    <n v="0"/>
    <n v="2715"/>
    <n v="-1"/>
    <n v="905"/>
    <n v="-1"/>
    <n v="35.942852328246801"/>
    <n v="-1"/>
    <n v="27.608638607788201"/>
    <n v="-1"/>
    <n v="16.0615932911995"/>
    <n v="-1"/>
    <n v="3.8903647325091701"/>
    <n v="-1"/>
    <x v="12"/>
    <x v="14"/>
    <x v="0"/>
  </r>
  <r>
    <n v="5077"/>
    <n v="2959"/>
    <m/>
    <x v="2"/>
    <n v="1"/>
    <n v="204"/>
    <n v="-1"/>
    <n v="816"/>
    <n v="-1"/>
    <n v="46.5496202140802"/>
    <n v="-1"/>
    <n v="16.8366473897274"/>
    <n v="-1"/>
    <n v="14.3739552638931"/>
    <n v="-1"/>
    <n v="4.3767656436915203"/>
    <n v="-1"/>
    <x v="0"/>
    <x v="0"/>
    <x v="0"/>
  </r>
  <r>
    <n v="5077"/>
    <n v="3659"/>
    <m/>
    <x v="2"/>
    <n v="1"/>
    <n v="388"/>
    <n v="-1"/>
    <n v="1552"/>
    <n v="-1"/>
    <n v="37.789546460150603"/>
    <n v="-1"/>
    <n v="33.3654518318504"/>
    <n v="-1"/>
    <n v="28.3384154436662"/>
    <n v="-1"/>
    <n v="2.19745710522922"/>
    <n v="-1"/>
    <x v="0"/>
    <x v="0"/>
    <x v="0"/>
  </r>
  <r>
    <n v="5077"/>
    <n v="3660"/>
    <m/>
    <x v="2"/>
    <n v="1"/>
    <n v="1138"/>
    <n v="-1"/>
    <n v="4552"/>
    <n v="-1"/>
    <n v="50.054158447488803"/>
    <n v="-1"/>
    <n v="67.768024813256801"/>
    <n v="-1"/>
    <n v="57.529805704423197"/>
    <n v="-1"/>
    <n v="0.79134278566136795"/>
    <n v="-1"/>
    <x v="0"/>
    <x v="0"/>
    <x v="0"/>
  </r>
  <r>
    <n v="5077"/>
    <n v="4524"/>
    <m/>
    <x v="2"/>
    <n v="1"/>
    <n v="324"/>
    <n v="-1"/>
    <n v="1296"/>
    <n v="-1"/>
    <n v="27.404974936557998"/>
    <n v="-1"/>
    <n v="74.923154746899499"/>
    <n v="-1"/>
    <n v="63.659318687646397"/>
    <n v="-1"/>
    <n v="2.5854021829868801"/>
    <n v="-1"/>
    <x v="0"/>
    <x v="0"/>
    <x v="0"/>
  </r>
  <r>
    <n v="5077"/>
    <n v="4949"/>
    <m/>
    <x v="2"/>
    <n v="1"/>
    <n v="423"/>
    <n v="-1"/>
    <n v="1692"/>
    <n v="-1"/>
    <n v="48.900485636525602"/>
    <n v="-1"/>
    <n v="32.369697448482"/>
    <n v="-1"/>
    <n v="27.512819951169298"/>
    <n v="-1"/>
    <n v="2.11465979488317"/>
    <n v="-1"/>
    <x v="0"/>
    <x v="0"/>
    <x v="0"/>
  </r>
  <r>
    <n v="5077"/>
    <n v="4950"/>
    <m/>
    <x v="2"/>
    <n v="1"/>
    <n v="1135"/>
    <n v="-1"/>
    <n v="4540"/>
    <n v="-1"/>
    <n v="49.528682811882298"/>
    <n v="-1"/>
    <n v="67.3449054654386"/>
    <n v="-1"/>
    <n v="57.1719068329338"/>
    <n v="-1"/>
    <n v="0.79249582834696997"/>
    <n v="-1"/>
    <x v="0"/>
    <x v="0"/>
    <x v="0"/>
  </r>
  <r>
    <n v="5077"/>
    <n v="4951"/>
    <m/>
    <x v="2"/>
    <n v="1"/>
    <n v="1140"/>
    <n v="-1"/>
    <n v="4560"/>
    <n v="-1"/>
    <n v="48.653894419740503"/>
    <n v="-1"/>
    <n v="71.244129000766804"/>
    <n v="-1"/>
    <n v="60.493351950104802"/>
    <n v="-1"/>
    <n v="0.78965231456225904"/>
    <n v="-1"/>
    <x v="0"/>
    <x v="0"/>
    <x v="0"/>
  </r>
  <r>
    <n v="5077"/>
    <n v="4953"/>
    <m/>
    <x v="2"/>
    <n v="1"/>
    <n v="96"/>
    <n v="-1"/>
    <n v="384"/>
    <n v="-1"/>
    <n v="38.790214903726003"/>
    <n v="-1"/>
    <n v="8.7954047268995907"/>
    <n v="-1"/>
    <n v="7.4891200274269698"/>
    <n v="-1"/>
    <n v="8.4845932157841197"/>
    <n v="-1"/>
    <x v="0"/>
    <x v="0"/>
    <x v="0"/>
  </r>
  <r>
    <n v="5077"/>
    <n v="4954"/>
    <m/>
    <x v="2"/>
    <n v="1"/>
    <n v="107"/>
    <n v="-1"/>
    <n v="428"/>
    <n v="-1"/>
    <n v="42.827934212777201"/>
    <n v="-1"/>
    <n v="9.9082621625171292"/>
    <n v="-1"/>
    <n v="9.3353893534849508"/>
    <n v="-1"/>
    <n v="8.2716247476404305"/>
    <n v="-1"/>
    <x v="0"/>
    <x v="0"/>
    <x v="0"/>
  </r>
  <r>
    <n v="5077"/>
    <n v="6357"/>
    <m/>
    <x v="2"/>
    <n v="1"/>
    <n v="195"/>
    <n v="-1"/>
    <n v="780"/>
    <n v="-1"/>
    <n v="44.281362763372499"/>
    <n v="-1"/>
    <n v="16.713432096778099"/>
    <n v="-1"/>
    <n v="14.214570498909"/>
    <n v="-1"/>
    <n v="4.37676440455754"/>
    <n v="-1"/>
    <x v="0"/>
    <x v="0"/>
    <x v="0"/>
  </r>
  <r>
    <n v="5077"/>
    <n v="6368"/>
    <m/>
    <x v="2"/>
    <n v="1"/>
    <n v="364"/>
    <n v="-1"/>
    <n v="1456"/>
    <n v="-1"/>
    <n v="34.034519386660399"/>
    <n v="-1"/>
    <n v="36.209319135973402"/>
    <n v="-1"/>
    <n v="30.7322261671783"/>
    <n v="-1"/>
    <n v="2.4635954566735601"/>
    <n v="-1"/>
    <x v="0"/>
    <x v="0"/>
    <x v="0"/>
  </r>
  <r>
    <n v="5077"/>
    <n v="6639"/>
    <m/>
    <x v="2"/>
    <n v="1"/>
    <n v="64"/>
    <n v="-1"/>
    <n v="256"/>
    <n v="-1"/>
    <n v="39.115861299492501"/>
    <n v="-1"/>
    <n v="6.6298590276086999"/>
    <n v="-1"/>
    <n v="3.8313816195639099"/>
    <n v="-1"/>
    <n v="13.053281250850301"/>
    <n v="-1"/>
    <x v="0"/>
    <x v="1"/>
    <x v="0"/>
  </r>
  <r>
    <n v="5077"/>
    <n v="6640"/>
    <m/>
    <x v="2"/>
    <n v="1"/>
    <n v="545"/>
    <n v="-1"/>
    <n v="2180"/>
    <n v="-1"/>
    <n v="42.511147729965003"/>
    <n v="-1"/>
    <n v="46.1293205130264"/>
    <n v="-1"/>
    <n v="26.711823333091399"/>
    <n v="-1"/>
    <n v="1.63006436493831"/>
    <n v="-1"/>
    <x v="0"/>
    <x v="2"/>
    <x v="0"/>
  </r>
  <r>
    <n v="5077"/>
    <n v="6641"/>
    <m/>
    <x v="2"/>
    <n v="1"/>
    <n v="102"/>
    <n v="-1"/>
    <n v="408"/>
    <n v="-1"/>
    <n v="28.462845947181101"/>
    <n v="-1"/>
    <n v="51.5960410751875"/>
    <n v="-1"/>
    <n v="29.9783753125282"/>
    <n v="-1"/>
    <n v="7.9076590805178997"/>
    <n v="-1"/>
    <x v="0"/>
    <x v="3"/>
    <x v="0"/>
  </r>
  <r>
    <n v="5077"/>
    <n v="6642"/>
    <m/>
    <x v="2"/>
    <n v="1"/>
    <n v="382"/>
    <n v="-1"/>
    <n v="1528"/>
    <n v="-1"/>
    <n v="37.7163182990653"/>
    <n v="-1"/>
    <n v="35.288872352149703"/>
    <n v="-1"/>
    <n v="20.428060767615101"/>
    <n v="-1"/>
    <n v="2.333721081058"/>
    <n v="-1"/>
    <x v="0"/>
    <x v="4"/>
    <x v="0"/>
  </r>
  <r>
    <n v="5077"/>
    <n v="6644"/>
    <m/>
    <x v="2"/>
    <n v="1"/>
    <n v="750"/>
    <n v="-1"/>
    <n v="3000"/>
    <n v="-1"/>
    <n v="34.387609412353598"/>
    <n v="-1"/>
    <n v="74.057481068590505"/>
    <n v="-1"/>
    <n v="42.873248789287402"/>
    <n v="-1"/>
    <n v="1.19917089221943"/>
    <n v="-1"/>
    <x v="0"/>
    <x v="19"/>
    <x v="0"/>
  </r>
  <r>
    <n v="5077"/>
    <n v="6645"/>
    <m/>
    <x v="2"/>
    <n v="1"/>
    <n v="397"/>
    <n v="-1"/>
    <n v="1588"/>
    <n v="-1"/>
    <n v="54.086674493475797"/>
    <n v="-1"/>
    <n v="27.203203768933101"/>
    <n v="-1"/>
    <n v="15.785564805964"/>
    <n v="-1"/>
    <n v="2.26462687766506"/>
    <n v="-1"/>
    <x v="0"/>
    <x v="21"/>
    <x v="0"/>
  </r>
  <r>
    <n v="5077"/>
    <n v="6646"/>
    <m/>
    <x v="2"/>
    <n v="1"/>
    <n v="542"/>
    <n v="-1"/>
    <n v="2168"/>
    <n v="-1"/>
    <n v="44.958761690555299"/>
    <n v="-1"/>
    <n v="45.918055504361803"/>
    <n v="-1"/>
    <n v="26.543617576146101"/>
    <n v="-1"/>
    <n v="1.6606144972874799"/>
    <n v="-1"/>
    <x v="0"/>
    <x v="18"/>
    <x v="0"/>
  </r>
  <r>
    <n v="5077"/>
    <n v="6647"/>
    <m/>
    <x v="2"/>
    <n v="1"/>
    <n v="210"/>
    <n v="-1"/>
    <n v="840"/>
    <n v="-1"/>
    <n v="55.330683845941103"/>
    <n v="-1"/>
    <n v="15.2070138366736"/>
    <n v="-1"/>
    <n v="8.8254832567458497"/>
    <n v="-1"/>
    <n v="4.3025822436352801"/>
    <n v="-1"/>
    <x v="0"/>
    <x v="17"/>
    <x v="0"/>
  </r>
  <r>
    <n v="5077"/>
    <n v="6760"/>
    <m/>
    <x v="2"/>
    <n v="1"/>
    <n v="524"/>
    <n v="-1"/>
    <n v="2096"/>
    <n v="-1"/>
    <n v="48.582229865278499"/>
    <n v="-1"/>
    <n v="40.1561078497583"/>
    <n v="-1"/>
    <n v="23.3049171811066"/>
    <n v="-1"/>
    <n v="1.7164131148886601"/>
    <n v="-1"/>
    <x v="0"/>
    <x v="16"/>
    <x v="0"/>
  </r>
  <r>
    <n v="5077"/>
    <n v="6761"/>
    <m/>
    <x v="2"/>
    <n v="1"/>
    <n v="1138"/>
    <n v="-1"/>
    <n v="4552"/>
    <n v="-1"/>
    <n v="49.912579123187598"/>
    <n v="-1"/>
    <n v="75.938478133975806"/>
    <n v="-1"/>
    <n v="43.958102524312103"/>
    <n v="-1"/>
    <n v="0.79225111714796903"/>
    <n v="-1"/>
    <x v="0"/>
    <x v="20"/>
    <x v="0"/>
  </r>
  <r>
    <n v="5077"/>
    <n v="6762"/>
    <m/>
    <x v="2"/>
    <n v="1"/>
    <n v="64"/>
    <n v="-1"/>
    <n v="256"/>
    <n v="-1"/>
    <n v="39.115861299492501"/>
    <n v="-1"/>
    <n v="6.6298590276086999"/>
    <n v="-1"/>
    <n v="3.8313816195639099"/>
    <n v="-1"/>
    <n v="13.053281250850301"/>
    <n v="-1"/>
    <x v="0"/>
    <x v="6"/>
    <x v="0"/>
  </r>
  <r>
    <n v="5077"/>
    <n v="6763"/>
    <m/>
    <x v="2"/>
    <n v="1"/>
    <n v="397"/>
    <n v="-1"/>
    <n v="1588"/>
    <n v="-1"/>
    <n v="37.609657756835603"/>
    <n v="-1"/>
    <n v="36.951027637804799"/>
    <n v="-1"/>
    <n v="21.394606680451201"/>
    <n v="-1"/>
    <n v="2.20823334268833"/>
    <n v="-1"/>
    <x v="0"/>
    <x v="7"/>
    <x v="0"/>
  </r>
  <r>
    <n v="5077"/>
    <n v="6764"/>
    <m/>
    <x v="2"/>
    <n v="1"/>
    <n v="95"/>
    <n v="-1"/>
    <n v="380"/>
    <n v="-1"/>
    <n v="38.593443587788101"/>
    <n v="-1"/>
    <n v="9.1785649245864107"/>
    <n v="-1"/>
    <n v="5.3176196981175803"/>
    <n v="-1"/>
    <n v="8.5469832264254002"/>
    <n v="-1"/>
    <x v="0"/>
    <x v="8"/>
    <x v="0"/>
  </r>
  <r>
    <n v="5077"/>
    <n v="6765"/>
    <m/>
    <x v="2"/>
    <n v="1"/>
    <n v="70"/>
    <n v="-1"/>
    <n v="280"/>
    <n v="-1"/>
    <n v="25.241068100207901"/>
    <n v="-1"/>
    <n v="68.192809773536794"/>
    <n v="-1"/>
    <n v="39.605996043805803"/>
    <n v="-1"/>
    <n v="11.836859846241801"/>
    <n v="-1"/>
    <x v="0"/>
    <x v="9"/>
    <x v="0"/>
  </r>
  <r>
    <n v="5077"/>
    <n v="6767"/>
    <m/>
    <x v="2"/>
    <n v="1"/>
    <n v="117"/>
    <n v="-1"/>
    <n v="468"/>
    <n v="-1"/>
    <n v="46.308224145260802"/>
    <n v="-1"/>
    <n v="9.8448156050390203"/>
    <n v="-1"/>
    <n v="5.71300948515883"/>
    <n v="-1"/>
    <n v="7.7474368225474697"/>
    <n v="-1"/>
    <x v="0"/>
    <x v="10"/>
    <x v="0"/>
  </r>
  <r>
    <n v="5077"/>
    <n v="6768"/>
    <m/>
    <x v="2"/>
    <n v="1"/>
    <n v="96"/>
    <n v="-1"/>
    <n v="384"/>
    <n v="-1"/>
    <n v="38.883169768411399"/>
    <n v="-1"/>
    <n v="8.7264805342893794"/>
    <n v="-1"/>
    <n v="5.0742826426020997"/>
    <n v="-1"/>
    <n v="8.4858389882313592"/>
    <n v="-1"/>
    <x v="0"/>
    <x v="11"/>
    <x v="0"/>
  </r>
  <r>
    <n v="5077"/>
    <n v="6770"/>
    <m/>
    <x v="2"/>
    <n v="1"/>
    <n v="441"/>
    <n v="-1"/>
    <n v="1764"/>
    <n v="-1"/>
    <n v="51.751118199078"/>
    <n v="-1"/>
    <n v="31.887519824418401"/>
    <n v="-1"/>
    <n v="18.504625878997501"/>
    <n v="-1"/>
    <n v="2.0393198322615098"/>
    <n v="-1"/>
    <x v="0"/>
    <x v="15"/>
    <x v="0"/>
  </r>
  <r>
    <n v="5077"/>
    <n v="6775"/>
    <m/>
    <x v="2"/>
    <n v="1"/>
    <n v="96"/>
    <n v="-1"/>
    <n v="384"/>
    <n v="-1"/>
    <n v="38.366121509306403"/>
    <n v="-1"/>
    <n v="10.1437943512855"/>
    <n v="-1"/>
    <n v="5.9194985604828503"/>
    <n v="-1"/>
    <n v="8.9728750163133508"/>
    <n v="-1"/>
    <x v="0"/>
    <x v="12"/>
    <x v="0"/>
  </r>
  <r>
    <n v="5077"/>
    <n v="6776"/>
    <m/>
    <x v="2"/>
    <n v="1"/>
    <n v="95"/>
    <n v="-1"/>
    <n v="380"/>
    <n v="-1"/>
    <n v="38.709033898997198"/>
    <n v="-1"/>
    <n v="9.4561564153947995"/>
    <n v="-1"/>
    <n v="5.4784428759978603"/>
    <n v="-1"/>
    <n v="8.5472492979900405"/>
    <n v="-1"/>
    <x v="0"/>
    <x v="13"/>
    <x v="0"/>
  </r>
  <r>
    <n v="5077"/>
    <n v="6777"/>
    <m/>
    <x v="2"/>
    <n v="1"/>
    <n v="97"/>
    <n v="-1"/>
    <n v="388"/>
    <n v="-1"/>
    <n v="38.647978819169602"/>
    <n v="-1"/>
    <n v="8.9736193586813702"/>
    <n v="-1"/>
    <n v="5.2223641787686201"/>
    <n v="-1"/>
    <n v="8.9854513644498706"/>
    <n v="-1"/>
    <x v="0"/>
    <x v="14"/>
    <x v="0"/>
  </r>
  <r>
    <n v="5077"/>
    <n v="2959"/>
    <m/>
    <x v="2"/>
    <n v="2"/>
    <n v="185"/>
    <n v="-1"/>
    <n v="740"/>
    <n v="-1"/>
    <n v="47.133732722645"/>
    <n v="-1"/>
    <n v="15.078689735996401"/>
    <n v="-1"/>
    <n v="12.824328169711"/>
    <n v="-1"/>
    <n v="4.87483645990753"/>
    <n v="-1"/>
    <x v="1"/>
    <x v="0"/>
    <x v="0"/>
  </r>
  <r>
    <n v="5077"/>
    <n v="3659"/>
    <m/>
    <x v="2"/>
    <n v="2"/>
    <n v="473"/>
    <n v="-1"/>
    <n v="1892"/>
    <n v="-1"/>
    <n v="37.603783280548001"/>
    <n v="-1"/>
    <n v="40.5181138301446"/>
    <n v="-1"/>
    <n v="34.4477160318242"/>
    <n v="-1"/>
    <n v="1.9057480167518901"/>
    <n v="-1"/>
    <x v="1"/>
    <x v="0"/>
    <x v="0"/>
  </r>
  <r>
    <n v="5077"/>
    <n v="3660"/>
    <m/>
    <x v="2"/>
    <n v="2"/>
    <n v="1438"/>
    <n v="-1"/>
    <n v="5752"/>
    <n v="-1"/>
    <n v="42.950635327140198"/>
    <n v="-1"/>
    <n v="90.118266507081003"/>
    <n v="-1"/>
    <n v="76.660260461973294"/>
    <n v="-1"/>
    <n v="0.62637840812883305"/>
    <n v="-1"/>
    <x v="1"/>
    <x v="0"/>
    <x v="0"/>
  </r>
  <r>
    <n v="5077"/>
    <n v="4524"/>
    <m/>
    <x v="2"/>
    <n v="2"/>
    <n v="404"/>
    <n v="-1"/>
    <n v="1616"/>
    <n v="-1"/>
    <n v="26.741087667406401"/>
    <n v="-1"/>
    <n v="85.219428267322101"/>
    <n v="-1"/>
    <n v="72.455177264254104"/>
    <n v="-1"/>
    <n v="2.1326804635580698"/>
    <n v="-1"/>
    <x v="1"/>
    <x v="0"/>
    <x v="0"/>
  </r>
  <r>
    <n v="5077"/>
    <n v="4949"/>
    <m/>
    <x v="2"/>
    <n v="2"/>
    <n v="414"/>
    <n v="-1"/>
    <n v="1656"/>
    <n v="-1"/>
    <n v="48.807630346895202"/>
    <n v="-1"/>
    <n v="32.438027517812301"/>
    <n v="-1"/>
    <n v="27.579775322108301"/>
    <n v="-1"/>
    <n v="2.1699915776042902"/>
    <n v="-1"/>
    <x v="1"/>
    <x v="0"/>
    <x v="0"/>
  </r>
  <r>
    <n v="5077"/>
    <n v="4950"/>
    <m/>
    <x v="2"/>
    <n v="2"/>
    <n v="1431"/>
    <n v="-1"/>
    <n v="5724"/>
    <n v="-1"/>
    <n v="41.247966619516703"/>
    <n v="-1"/>
    <n v="92.789350437318106"/>
    <n v="-1"/>
    <n v="78.934298194868106"/>
    <n v="-1"/>
    <n v="0.62764750300906602"/>
    <n v="-1"/>
    <x v="1"/>
    <x v="0"/>
    <x v="0"/>
  </r>
  <r>
    <n v="5077"/>
    <n v="4951"/>
    <m/>
    <x v="2"/>
    <n v="2"/>
    <n v="1448"/>
    <n v="-1"/>
    <n v="5792"/>
    <n v="-1"/>
    <n v="40.741100374715998"/>
    <n v="-1"/>
    <n v="95.230553357911006"/>
    <n v="-1"/>
    <n v="81.005879716233196"/>
    <n v="-1"/>
    <n v="0.62174233960176895"/>
    <n v="-1"/>
    <x v="1"/>
    <x v="0"/>
    <x v="0"/>
  </r>
  <r>
    <n v="5077"/>
    <n v="4953"/>
    <m/>
    <x v="2"/>
    <n v="2"/>
    <n v="266"/>
    <n v="-1"/>
    <n v="1064"/>
    <n v="-1"/>
    <n v="36.337364056207697"/>
    <n v="-1"/>
    <n v="25.112044632290601"/>
    <n v="-1"/>
    <n v="21.287205407321299"/>
    <n v="-1"/>
    <n v="3.3719416578550998"/>
    <n v="-1"/>
    <x v="1"/>
    <x v="0"/>
    <x v="0"/>
  </r>
  <r>
    <n v="5077"/>
    <n v="4954"/>
    <m/>
    <x v="2"/>
    <n v="2"/>
    <n v="122"/>
    <n v="-1"/>
    <n v="488"/>
    <n v="-1"/>
    <n v="41.219035929885997"/>
    <n v="-1"/>
    <n v="13.152207817057"/>
    <n v="-1"/>
    <n v="12.4062301610627"/>
    <n v="-1"/>
    <n v="7.3109794742288896"/>
    <n v="-1"/>
    <x v="1"/>
    <x v="0"/>
    <x v="0"/>
  </r>
  <r>
    <n v="5077"/>
    <n v="6357"/>
    <m/>
    <x v="2"/>
    <n v="2"/>
    <n v="220"/>
    <n v="-1"/>
    <n v="880"/>
    <n v="-1"/>
    <n v="43.679443824971003"/>
    <n v="-1"/>
    <n v="18.830406243139201"/>
    <n v="-1"/>
    <n v="15.9982877548956"/>
    <n v="-1"/>
    <n v="4.07297166758958"/>
    <n v="-1"/>
    <x v="1"/>
    <x v="0"/>
    <x v="0"/>
  </r>
  <r>
    <n v="5077"/>
    <n v="6368"/>
    <m/>
    <x v="2"/>
    <n v="2"/>
    <n v="465"/>
    <n v="-1"/>
    <n v="1860"/>
    <n v="-1"/>
    <n v="31.752080873418599"/>
    <n v="-1"/>
    <n v="51.388927940395597"/>
    <n v="-1"/>
    <n v="43.712521508677398"/>
    <n v="-1"/>
    <n v="1.9278130772114099"/>
    <n v="-1"/>
    <x v="1"/>
    <x v="0"/>
    <x v="0"/>
  </r>
  <r>
    <n v="5077"/>
    <n v="6639"/>
    <m/>
    <x v="2"/>
    <n v="2"/>
    <n v="63"/>
    <n v="-1"/>
    <n v="252"/>
    <n v="-1"/>
    <n v="40.726298475215899"/>
    <n v="-1"/>
    <n v="6.2498857547218298"/>
    <n v="-1"/>
    <n v="3.6193925976161001"/>
    <n v="-1"/>
    <n v="14.070426586871299"/>
    <n v="-1"/>
    <x v="1"/>
    <x v="1"/>
    <x v="0"/>
  </r>
  <r>
    <n v="5077"/>
    <n v="6640"/>
    <m/>
    <x v="2"/>
    <n v="2"/>
    <n v="673"/>
    <n v="-1"/>
    <n v="2692"/>
    <n v="-1"/>
    <n v="42.602924937319997"/>
    <n v="-1"/>
    <n v="56.464719036931101"/>
    <n v="-1"/>
    <n v="32.771551560011098"/>
    <n v="-1"/>
    <n v="1.3386248634331701"/>
    <n v="-1"/>
    <x v="1"/>
    <x v="2"/>
    <x v="0"/>
  </r>
  <r>
    <n v="5077"/>
    <n v="6641"/>
    <m/>
    <x v="2"/>
    <n v="2"/>
    <n v="117"/>
    <n v="-1"/>
    <n v="468"/>
    <n v="-1"/>
    <n v="30.193758341681001"/>
    <n v="-1"/>
    <n v="49.034333807844497"/>
    <n v="-1"/>
    <n v="28.495925544379698"/>
    <n v="-1"/>
    <n v="7.6234980780259196"/>
    <n v="-1"/>
    <x v="1"/>
    <x v="3"/>
    <x v="0"/>
  </r>
  <r>
    <n v="5077"/>
    <n v="6642"/>
    <m/>
    <x v="2"/>
    <n v="2"/>
    <n v="464"/>
    <n v="-1"/>
    <n v="1856"/>
    <n v="-1"/>
    <n v="37.548680698997998"/>
    <n v="-1"/>
    <n v="41.622757626989198"/>
    <n v="-1"/>
    <n v="24.164822871555799"/>
    <n v="-1"/>
    <n v="1.9428159756087999"/>
    <n v="-1"/>
    <x v="1"/>
    <x v="4"/>
    <x v="0"/>
  </r>
  <r>
    <n v="5077"/>
    <n v="6644"/>
    <m/>
    <x v="2"/>
    <n v="2"/>
    <n v="857"/>
    <n v="-1"/>
    <n v="3428"/>
    <n v="-1"/>
    <n v="32.170319393895099"/>
    <n v="-1"/>
    <n v="88.9518692943942"/>
    <n v="-1"/>
    <n v="51.660896445663703"/>
    <n v="-1"/>
    <n v="1.0510696457139299"/>
    <n v="-1"/>
    <x v="1"/>
    <x v="19"/>
    <x v="0"/>
  </r>
  <r>
    <n v="5077"/>
    <n v="6645"/>
    <m/>
    <x v="2"/>
    <n v="2"/>
    <n v="546"/>
    <n v="-1"/>
    <n v="2184"/>
    <n v="-1"/>
    <n v="52.895124858556301"/>
    <n v="-1"/>
    <n v="38.009345414330902"/>
    <n v="-1"/>
    <n v="22.0827424053385"/>
    <n v="-1"/>
    <n v="1.6498787344852801"/>
    <n v="-1"/>
    <x v="1"/>
    <x v="21"/>
    <x v="0"/>
  </r>
  <r>
    <n v="5077"/>
    <n v="6646"/>
    <m/>
    <x v="2"/>
    <n v="2"/>
    <n v="607"/>
    <n v="-1"/>
    <n v="2428"/>
    <n v="-1"/>
    <n v="44.679524594282498"/>
    <n v="-1"/>
    <n v="51.556479418874297"/>
    <n v="-1"/>
    <n v="29.907358617936499"/>
    <n v="-1"/>
    <n v="1.4841415424895801"/>
    <n v="-1"/>
    <x v="1"/>
    <x v="18"/>
    <x v="0"/>
  </r>
  <r>
    <n v="5077"/>
    <n v="6647"/>
    <m/>
    <x v="2"/>
    <n v="2"/>
    <n v="242"/>
    <n v="-1"/>
    <n v="968"/>
    <n v="-1"/>
    <n v="55.0663797197859"/>
    <n v="-1"/>
    <n v="17.5360646005273"/>
    <n v="-1"/>
    <n v="10.204631502687601"/>
    <n v="-1"/>
    <n v="3.6827982605073699"/>
    <n v="-1"/>
    <x v="1"/>
    <x v="17"/>
    <x v="0"/>
  </r>
  <r>
    <n v="5077"/>
    <n v="6760"/>
    <m/>
    <x v="2"/>
    <n v="2"/>
    <n v="451"/>
    <n v="-1"/>
    <n v="1804"/>
    <n v="-1"/>
    <n v="24.001351749544899"/>
    <n v="-1"/>
    <n v="89.8445521432688"/>
    <n v="-1"/>
    <n v="52.280450809064902"/>
    <n v="-1"/>
    <n v="1.99634683423874"/>
    <n v="-1"/>
    <x v="1"/>
    <x v="16"/>
    <x v="0"/>
  </r>
  <r>
    <n v="5077"/>
    <n v="6761"/>
    <m/>
    <x v="2"/>
    <n v="2"/>
    <n v="1441"/>
    <n v="-1"/>
    <n v="5764"/>
    <n v="-1"/>
    <n v="43.223960984526101"/>
    <n v="-1"/>
    <n v="104.025096954479"/>
    <n v="-1"/>
    <n v="60.408183313722503"/>
    <n v="-1"/>
    <n v="0.62693815404046405"/>
    <n v="-1"/>
    <x v="1"/>
    <x v="20"/>
    <x v="0"/>
  </r>
  <r>
    <n v="5077"/>
    <n v="6762"/>
    <m/>
    <x v="2"/>
    <n v="2"/>
    <n v="63"/>
    <n v="-1"/>
    <n v="252"/>
    <n v="-1"/>
    <n v="40.726298475215899"/>
    <n v="-1"/>
    <n v="6.2498857547218298"/>
    <n v="-1"/>
    <n v="3.6193925976161001"/>
    <n v="-1"/>
    <n v="14.070426586871299"/>
    <n v="-1"/>
    <x v="1"/>
    <x v="6"/>
    <x v="0"/>
  </r>
  <r>
    <n v="5077"/>
    <n v="6763"/>
    <m/>
    <x v="2"/>
    <n v="2"/>
    <n v="485"/>
    <n v="-1"/>
    <n v="1940"/>
    <n v="-1"/>
    <n v="36.7648496273424"/>
    <n v="-1"/>
    <n v="45.768856545906203"/>
    <n v="-1"/>
    <n v="26.568719229996798"/>
    <n v="-1"/>
    <n v="1.8532414862883699"/>
    <n v="-1"/>
    <x v="1"/>
    <x v="7"/>
    <x v="0"/>
  </r>
  <r>
    <n v="5077"/>
    <n v="6764"/>
    <m/>
    <x v="2"/>
    <n v="2"/>
    <n v="106"/>
    <n v="-1"/>
    <n v="424"/>
    <n v="-1"/>
    <n v="37.688318882920498"/>
    <n v="-1"/>
    <n v="11.038981784938301"/>
    <n v="-1"/>
    <n v="6.3986958232897999"/>
    <n v="-1"/>
    <n v="8.2457216650877001"/>
    <n v="-1"/>
    <x v="1"/>
    <x v="8"/>
    <x v="0"/>
  </r>
  <r>
    <n v="5077"/>
    <n v="6765"/>
    <m/>
    <x v="2"/>
    <n v="2"/>
    <n v="65"/>
    <n v="-1"/>
    <n v="260"/>
    <n v="-1"/>
    <n v="23.370670066713899"/>
    <n v="-1"/>
    <n v="49.235596468254499"/>
    <n v="-1"/>
    <n v="28.545597617743201"/>
    <n v="-1"/>
    <n v="11.062743931881601"/>
    <n v="-1"/>
    <x v="1"/>
    <x v="9"/>
    <x v="0"/>
  </r>
  <r>
    <n v="5077"/>
    <n v="6767"/>
    <m/>
    <x v="2"/>
    <n v="2"/>
    <n v="111"/>
    <n v="-1"/>
    <n v="444"/>
    <n v="-1"/>
    <n v="45.593881449848404"/>
    <n v="-1"/>
    <n v="9.2278985487018801"/>
    <n v="-1"/>
    <n v="5.3700923993994198"/>
    <n v="-1"/>
    <n v="7.9864681204691301"/>
    <n v="-1"/>
    <x v="1"/>
    <x v="10"/>
    <x v="0"/>
  </r>
  <r>
    <n v="5077"/>
    <n v="6768"/>
    <m/>
    <x v="2"/>
    <n v="2"/>
    <n v="267"/>
    <n v="-1"/>
    <n v="1068"/>
    <n v="-1"/>
    <n v="35.070733758717601"/>
    <n v="-1"/>
    <n v="34.433628577746497"/>
    <n v="-1"/>
    <n v="19.895663929456099"/>
    <n v="-1"/>
    <n v="3.3741143986940298"/>
    <n v="-1"/>
    <x v="1"/>
    <x v="11"/>
    <x v="0"/>
  </r>
  <r>
    <n v="5077"/>
    <n v="6770"/>
    <m/>
    <x v="2"/>
    <n v="2"/>
    <n v="431"/>
    <n v="-1"/>
    <n v="1724"/>
    <n v="-1"/>
    <n v="51.290011417269397"/>
    <n v="-1"/>
    <n v="31.340215230180501"/>
    <n v="-1"/>
    <n v="18.167961480492401"/>
    <n v="-1"/>
    <n v="2.0669247813950302"/>
    <n v="-1"/>
    <x v="1"/>
    <x v="15"/>
    <x v="0"/>
  </r>
  <r>
    <n v="5077"/>
    <n v="6775"/>
    <m/>
    <x v="2"/>
    <n v="2"/>
    <n v="86"/>
    <n v="-1"/>
    <n v="344"/>
    <n v="-1"/>
    <n v="38.603530229590397"/>
    <n v="-1"/>
    <n v="9.0196406969009306"/>
    <n v="-1"/>
    <n v="5.25656069673063"/>
    <n v="-1"/>
    <n v="10.4265728649174"/>
    <n v="-1"/>
    <x v="1"/>
    <x v="12"/>
    <x v="0"/>
  </r>
  <r>
    <n v="5077"/>
    <n v="6776"/>
    <m/>
    <x v="2"/>
    <n v="2"/>
    <n v="106"/>
    <n v="-1"/>
    <n v="424"/>
    <n v="-1"/>
    <n v="37.777555841361497"/>
    <n v="-1"/>
    <n v="10.9723575400872"/>
    <n v="-1"/>
    <n v="6.3600773813388898"/>
    <n v="-1"/>
    <n v="8.2455574208661595"/>
    <n v="-1"/>
    <x v="1"/>
    <x v="13"/>
    <x v="0"/>
  </r>
  <r>
    <n v="5077"/>
    <n v="6777"/>
    <m/>
    <x v="2"/>
    <n v="2"/>
    <n v="249"/>
    <n v="-1"/>
    <n v="996"/>
    <n v="-1"/>
    <n v="36.915822150668198"/>
    <n v="-1"/>
    <n v="24.291982373459899"/>
    <n v="-1"/>
    <n v="14.0467936507475"/>
    <n v="-1"/>
    <n v="3.2933603125501199"/>
    <n v="-1"/>
    <x v="1"/>
    <x v="14"/>
    <x v="0"/>
  </r>
  <r>
    <n v="5077"/>
    <n v="2959"/>
    <m/>
    <x v="2"/>
    <n v="3"/>
    <n v="208"/>
    <n v="-1"/>
    <n v="832"/>
    <n v="-1"/>
    <n v="46.6746032425159"/>
    <n v="-1"/>
    <n v="17.210803156569199"/>
    <n v="-1"/>
    <n v="14.652125260489999"/>
    <n v="-1"/>
    <n v="4.3216486154268496"/>
    <n v="-1"/>
    <x v="2"/>
    <x v="0"/>
    <x v="0"/>
  </r>
  <r>
    <n v="5077"/>
    <n v="3659"/>
    <m/>
    <x v="2"/>
    <n v="3"/>
    <n v="559"/>
    <n v="-1"/>
    <n v="2236"/>
    <n v="-1"/>
    <n v="38.3235646029473"/>
    <n v="-1"/>
    <n v="47.609863111167797"/>
    <n v="-1"/>
    <n v="40.4895375760278"/>
    <n v="-1"/>
    <n v="1.6093539898218201"/>
    <n v="-1"/>
    <x v="2"/>
    <x v="0"/>
    <x v="0"/>
  </r>
  <r>
    <n v="5077"/>
    <n v="3660"/>
    <m/>
    <x v="2"/>
    <n v="3"/>
    <n v="1440"/>
    <n v="-1"/>
    <n v="5760"/>
    <n v="-1"/>
    <n v="45.420670676627502"/>
    <n v="-1"/>
    <n v="87.251608392698998"/>
    <n v="-1"/>
    <n v="74.192597596138"/>
    <n v="-1"/>
    <n v="0.62570237585204502"/>
    <n v="-1"/>
    <x v="2"/>
    <x v="0"/>
    <x v="0"/>
  </r>
  <r>
    <n v="5077"/>
    <n v="4524"/>
    <m/>
    <x v="2"/>
    <n v="3"/>
    <n v="414"/>
    <n v="-1"/>
    <n v="1656"/>
    <n v="-1"/>
    <n v="25.304930575338801"/>
    <n v="-1"/>
    <n v="91.151505340282597"/>
    <n v="-1"/>
    <n v="77.492082182866696"/>
    <n v="-1"/>
    <n v="2.11135315676069"/>
    <n v="-1"/>
    <x v="2"/>
    <x v="0"/>
    <x v="0"/>
  </r>
  <r>
    <n v="5077"/>
    <n v="4949"/>
    <m/>
    <x v="2"/>
    <n v="3"/>
    <n v="379"/>
    <n v="-1"/>
    <n v="1516"/>
    <n v="-1"/>
    <n v="49.499278750163199"/>
    <n v="-1"/>
    <n v="28.6509087184373"/>
    <n v="-1"/>
    <n v="24.407025433815999"/>
    <n v="-1"/>
    <n v="2.34811513148852"/>
    <n v="-1"/>
    <x v="2"/>
    <x v="0"/>
    <x v="0"/>
  </r>
  <r>
    <n v="5077"/>
    <n v="4950"/>
    <m/>
    <x v="2"/>
    <n v="3"/>
    <n v="1446"/>
    <n v="-1"/>
    <n v="5784"/>
    <n v="-1"/>
    <n v="42.123661166985002"/>
    <n v="-1"/>
    <n v="91.461977560574795"/>
    <n v="-1"/>
    <n v="77.768081708595005"/>
    <n v="-1"/>
    <n v="0.62298843324438202"/>
    <n v="-1"/>
    <x v="2"/>
    <x v="0"/>
    <x v="0"/>
  </r>
  <r>
    <n v="5077"/>
    <n v="4951"/>
    <m/>
    <x v="2"/>
    <n v="3"/>
    <n v="1444"/>
    <n v="-1"/>
    <n v="5776"/>
    <n v="-1"/>
    <n v="42.045931465126202"/>
    <n v="-1"/>
    <n v="94.716159379083507"/>
    <n v="-1"/>
    <n v="80.534114986346907"/>
    <n v="-1"/>
    <n v="0.623623760889224"/>
    <n v="-1"/>
    <x v="2"/>
    <x v="0"/>
    <x v="0"/>
  </r>
  <r>
    <n v="5077"/>
    <n v="4953"/>
    <m/>
    <x v="2"/>
    <n v="3"/>
    <n v="263"/>
    <n v="-1"/>
    <n v="1052"/>
    <n v="-1"/>
    <n v="37.775546694021997"/>
    <n v="-1"/>
    <n v="25.548955938801001"/>
    <n v="-1"/>
    <n v="21.734888653680098"/>
    <n v="-1"/>
    <n v="3.34155140514466"/>
    <n v="-1"/>
    <x v="2"/>
    <x v="0"/>
    <x v="0"/>
  </r>
  <r>
    <n v="5077"/>
    <n v="4954"/>
    <m/>
    <x v="2"/>
    <n v="3"/>
    <n v="125"/>
    <n v="-1"/>
    <n v="500"/>
    <n v="-1"/>
    <n v="42.928954748891897"/>
    <n v="-1"/>
    <n v="10.6715226726974"/>
    <n v="-1"/>
    <n v="10.075666583829401"/>
    <n v="-1"/>
    <n v="7.1606201054061298"/>
    <n v="-1"/>
    <x v="2"/>
    <x v="0"/>
    <x v="0"/>
  </r>
  <r>
    <n v="5077"/>
    <n v="6357"/>
    <m/>
    <x v="2"/>
    <n v="3"/>
    <n v="219"/>
    <n v="-1"/>
    <n v="876"/>
    <n v="-1"/>
    <n v="43.806064255550403"/>
    <n v="-1"/>
    <n v="18.9863377807335"/>
    <n v="-1"/>
    <n v="16.151502636906301"/>
    <n v="-1"/>
    <n v="4.0033314148274597"/>
    <n v="-1"/>
    <x v="2"/>
    <x v="0"/>
    <x v="0"/>
  </r>
  <r>
    <n v="5077"/>
    <n v="6368"/>
    <m/>
    <x v="2"/>
    <n v="3"/>
    <n v="562"/>
    <n v="-1"/>
    <n v="2248"/>
    <n v="-1"/>
    <n v="30.557191300301799"/>
    <n v="-1"/>
    <n v="61.942901246729399"/>
    <n v="-1"/>
    <n v="52.665231918163698"/>
    <n v="-1"/>
    <n v="1.5913496116260699"/>
    <n v="-1"/>
    <x v="2"/>
    <x v="0"/>
    <x v="0"/>
  </r>
  <r>
    <n v="5077"/>
    <n v="6639"/>
    <m/>
    <x v="2"/>
    <n v="3"/>
    <n v="57"/>
    <n v="-1"/>
    <n v="228"/>
    <n v="-1"/>
    <n v="39.253236965038703"/>
    <n v="-1"/>
    <n v="5.8460896078008204"/>
    <n v="-1"/>
    <n v="3.3911697442803201"/>
    <n v="-1"/>
    <n v="15.9371229457407"/>
    <n v="-1"/>
    <x v="2"/>
    <x v="1"/>
    <x v="0"/>
  </r>
  <r>
    <n v="5077"/>
    <n v="6640"/>
    <m/>
    <x v="2"/>
    <n v="3"/>
    <n v="764"/>
    <n v="-1"/>
    <n v="3056"/>
    <n v="-1"/>
    <n v="34.681777402262597"/>
    <n v="-1"/>
    <n v="84.949678527095102"/>
    <n v="-1"/>
    <n v="49.303782904350903"/>
    <n v="-1"/>
    <n v="1.1764932751717401"/>
    <n v="-1"/>
    <x v="2"/>
    <x v="2"/>
    <x v="0"/>
  </r>
  <r>
    <n v="5077"/>
    <n v="6641"/>
    <m/>
    <x v="2"/>
    <n v="3"/>
    <n v="122"/>
    <n v="-1"/>
    <n v="488"/>
    <n v="-1"/>
    <n v="26.037581328807899"/>
    <n v="-1"/>
    <n v="57.732846394963602"/>
    <n v="-1"/>
    <n v="33.6955379928309"/>
    <n v="-1"/>
    <n v="7.0772552421536901"/>
    <n v="-1"/>
    <x v="2"/>
    <x v="3"/>
    <x v="0"/>
  </r>
  <r>
    <n v="5077"/>
    <n v="6642"/>
    <m/>
    <x v="2"/>
    <n v="3"/>
    <n v="563"/>
    <n v="-1"/>
    <n v="2252"/>
    <n v="-1"/>
    <n v="38.244407267515598"/>
    <n v="-1"/>
    <n v="50.326040250677501"/>
    <n v="-1"/>
    <n v="29.205510722231899"/>
    <n v="-1"/>
    <n v="1.59885346447599"/>
    <n v="-1"/>
    <x v="2"/>
    <x v="4"/>
    <x v="0"/>
  </r>
  <r>
    <n v="5077"/>
    <n v="6644"/>
    <m/>
    <x v="2"/>
    <n v="3"/>
    <n v="869"/>
    <n v="-1"/>
    <n v="3476"/>
    <n v="-1"/>
    <n v="31.5481248904266"/>
    <n v="-1"/>
    <n v="94.539195625020398"/>
    <n v="-1"/>
    <n v="54.916901841943897"/>
    <n v="-1"/>
    <n v="1.0342715065550501"/>
    <n v="-1"/>
    <x v="2"/>
    <x v="19"/>
    <x v="0"/>
  </r>
  <r>
    <n v="5077"/>
    <n v="6645"/>
    <m/>
    <x v="2"/>
    <n v="3"/>
    <n v="584"/>
    <n v="-1"/>
    <n v="2336"/>
    <n v="-1"/>
    <n v="52.316384758768699"/>
    <n v="-1"/>
    <n v="41.957241173789498"/>
    <n v="-1"/>
    <n v="24.323910769662199"/>
    <n v="-1"/>
    <n v="1.53888888955965"/>
    <n v="-1"/>
    <x v="2"/>
    <x v="21"/>
    <x v="0"/>
  </r>
  <r>
    <n v="5077"/>
    <n v="6646"/>
    <m/>
    <x v="2"/>
    <n v="3"/>
    <n v="602"/>
    <n v="-1"/>
    <n v="2408"/>
    <n v="-1"/>
    <n v="44.746175436996303"/>
    <n v="-1"/>
    <n v="50.3485103977874"/>
    <n v="-1"/>
    <n v="29.213075007033002"/>
    <n v="-1"/>
    <n v="1.49690605208883"/>
    <n v="-1"/>
    <x v="2"/>
    <x v="18"/>
    <x v="0"/>
  </r>
  <r>
    <n v="5077"/>
    <n v="6647"/>
    <m/>
    <x v="2"/>
    <n v="3"/>
    <n v="272"/>
    <n v="-1"/>
    <n v="1088"/>
    <n v="-1"/>
    <n v="54.876675866667803"/>
    <n v="-1"/>
    <n v="19.874488519531901"/>
    <n v="-1"/>
    <n v="11.582589734026101"/>
    <n v="-1"/>
    <n v="3.3125509945856799"/>
    <n v="-1"/>
    <x v="2"/>
    <x v="17"/>
    <x v="0"/>
  </r>
  <r>
    <n v="5077"/>
    <n v="6760"/>
    <m/>
    <x v="2"/>
    <n v="3"/>
    <n v="424"/>
    <n v="-1"/>
    <n v="1696"/>
    <n v="-1"/>
    <n v="12.847120238720899"/>
    <n v="-1"/>
    <n v="114.483403189629"/>
    <n v="-1"/>
    <n v="66.302468686992199"/>
    <n v="-1"/>
    <n v="2.1142630679829502"/>
    <n v="-1"/>
    <x v="2"/>
    <x v="16"/>
    <x v="0"/>
  </r>
  <r>
    <n v="5077"/>
    <n v="6761"/>
    <m/>
    <x v="2"/>
    <n v="3"/>
    <n v="1439"/>
    <n v="-1"/>
    <n v="5756"/>
    <n v="-1"/>
    <n v="45.593260399305201"/>
    <n v="-1"/>
    <n v="99.367581303661197"/>
    <n v="-1"/>
    <n v="57.661694505825899"/>
    <n v="-1"/>
    <n v="0.62663198439307"/>
    <n v="-1"/>
    <x v="2"/>
    <x v="20"/>
    <x v="0"/>
  </r>
  <r>
    <n v="5077"/>
    <n v="6762"/>
    <m/>
    <x v="2"/>
    <n v="3"/>
    <n v="57"/>
    <n v="-1"/>
    <n v="228"/>
    <n v="-1"/>
    <n v="39.253236965038703"/>
    <n v="-1"/>
    <n v="5.8460896078008204"/>
    <n v="-1"/>
    <n v="3.3911697442803201"/>
    <n v="-1"/>
    <n v="15.9371229457407"/>
    <n v="-1"/>
    <x v="2"/>
    <x v="6"/>
    <x v="0"/>
  </r>
  <r>
    <n v="5077"/>
    <n v="6763"/>
    <m/>
    <x v="2"/>
    <n v="3"/>
    <n v="546"/>
    <n v="-1"/>
    <n v="2184"/>
    <n v="-1"/>
    <n v="37.300189363040602"/>
    <n v="-1"/>
    <n v="50.946154061132397"/>
    <n v="-1"/>
    <n v="29.573014062541102"/>
    <n v="-1"/>
    <n v="1.6467718311996"/>
    <n v="-1"/>
    <x v="2"/>
    <x v="7"/>
    <x v="0"/>
  </r>
  <r>
    <n v="5077"/>
    <n v="6764"/>
    <m/>
    <x v="2"/>
    <n v="3"/>
    <n v="101"/>
    <n v="-1"/>
    <n v="404"/>
    <n v="-1"/>
    <n v="38.456514563431497"/>
    <n v="-1"/>
    <n v="10.110448975828399"/>
    <n v="-1"/>
    <n v="5.8489076063232899"/>
    <n v="-1"/>
    <n v="8.8208396388534407"/>
    <n v="-1"/>
    <x v="2"/>
    <x v="8"/>
    <x v="0"/>
  </r>
  <r>
    <n v="5077"/>
    <n v="6765"/>
    <m/>
    <x v="2"/>
    <n v="3"/>
    <n v="76"/>
    <n v="-1"/>
    <n v="304"/>
    <n v="-1"/>
    <n v="21.400120007281"/>
    <n v="-1"/>
    <n v="71.485058688572906"/>
    <n v="-1"/>
    <n v="41.2219797259487"/>
    <n v="-1"/>
    <n v="10.6458664929592"/>
    <n v="-1"/>
    <x v="2"/>
    <x v="9"/>
    <x v="0"/>
  </r>
  <r>
    <n v="5077"/>
    <n v="6767"/>
    <m/>
    <x v="2"/>
    <n v="3"/>
    <n v="122"/>
    <n v="-1"/>
    <n v="488"/>
    <n v="-1"/>
    <n v="46.184710391821802"/>
    <n v="-1"/>
    <n v="10.1322441921921"/>
    <n v="-1"/>
    <n v="5.9021416708759302"/>
    <n v="-1"/>
    <n v="7.1261464843903397"/>
    <n v="-1"/>
    <x v="2"/>
    <x v="10"/>
    <x v="0"/>
  </r>
  <r>
    <n v="5077"/>
    <n v="6768"/>
    <m/>
    <x v="2"/>
    <n v="3"/>
    <n v="262"/>
    <n v="-1"/>
    <n v="1048"/>
    <n v="-1"/>
    <n v="35.664752938305"/>
    <n v="-1"/>
    <n v="35.006661852550501"/>
    <n v="-1"/>
    <n v="20.325441662937799"/>
    <n v="-1"/>
    <n v="3.3451353003964401"/>
    <n v="-1"/>
    <x v="2"/>
    <x v="11"/>
    <x v="0"/>
  </r>
  <r>
    <n v="5077"/>
    <n v="6770"/>
    <m/>
    <x v="2"/>
    <n v="3"/>
    <n v="389"/>
    <n v="-1"/>
    <n v="1556"/>
    <n v="-1"/>
    <n v="52.16305263265"/>
    <n v="-1"/>
    <n v="28.732859265534699"/>
    <n v="-1"/>
    <n v="16.723629620353801"/>
    <n v="-1"/>
    <n v="2.3066958778462299"/>
    <n v="-1"/>
    <x v="2"/>
    <x v="15"/>
    <x v="0"/>
  </r>
  <r>
    <n v="5077"/>
    <n v="6775"/>
    <m/>
    <x v="2"/>
    <n v="3"/>
    <n v="74"/>
    <n v="-1"/>
    <n v="296"/>
    <n v="-1"/>
    <n v="37.953053882488298"/>
    <n v="-1"/>
    <n v="7.8879322034595001"/>
    <n v="-1"/>
    <n v="4.5579180289092802"/>
    <n v="-1"/>
    <n v="12.206906160894301"/>
    <n v="-1"/>
    <x v="2"/>
    <x v="12"/>
    <x v="0"/>
  </r>
  <r>
    <n v="5077"/>
    <n v="6776"/>
    <m/>
    <x v="2"/>
    <n v="3"/>
    <n v="101"/>
    <n v="-1"/>
    <n v="404"/>
    <n v="-1"/>
    <n v="38.600189166526"/>
    <n v="-1"/>
    <n v="10.1059973716253"/>
    <n v="-1"/>
    <n v="5.8463323476234796"/>
    <n v="-1"/>
    <n v="8.8213978370333592"/>
    <n v="-1"/>
    <x v="2"/>
    <x v="13"/>
    <x v="0"/>
  </r>
  <r>
    <n v="5077"/>
    <n v="6777"/>
    <m/>
    <x v="2"/>
    <n v="3"/>
    <n v="268"/>
    <n v="-1"/>
    <n v="1072"/>
    <n v="-1"/>
    <n v="38.314537135972103"/>
    <n v="-1"/>
    <n v="25.460023792300699"/>
    <n v="-1"/>
    <n v="14.770993693032599"/>
    <n v="-1"/>
    <n v="3.32212146327978"/>
    <n v="-1"/>
    <x v="2"/>
    <x v="14"/>
    <x v="0"/>
  </r>
  <r>
    <n v="5077"/>
    <n v="2959"/>
    <m/>
    <x v="2"/>
    <n v="4"/>
    <n v="172"/>
    <n v="-1"/>
    <n v="688"/>
    <n v="-1"/>
    <n v="46.616668218488897"/>
    <n v="-1"/>
    <n v="14.263847738384801"/>
    <n v="-1"/>
    <n v="12.062134581381599"/>
    <n v="-1"/>
    <n v="5.1952359766040903"/>
    <n v="-1"/>
    <x v="3"/>
    <x v="0"/>
    <x v="0"/>
  </r>
  <r>
    <n v="5077"/>
    <n v="3659"/>
    <m/>
    <x v="2"/>
    <n v="4"/>
    <n v="486"/>
    <n v="-1"/>
    <n v="1944"/>
    <n v="-1"/>
    <n v="38.2559532435357"/>
    <n v="-1"/>
    <n v="42.5667698997215"/>
    <n v="-1"/>
    <n v="36.209649879379"/>
    <n v="-1"/>
    <n v="1.8511362985363899"/>
    <n v="-1"/>
    <x v="3"/>
    <x v="0"/>
    <x v="0"/>
  </r>
  <r>
    <n v="5077"/>
    <n v="3660"/>
    <m/>
    <x v="2"/>
    <n v="4"/>
    <n v="1420"/>
    <n v="-1"/>
    <n v="5680"/>
    <n v="-1"/>
    <n v="43.062543935088797"/>
    <n v="-1"/>
    <n v="91.5534180869073"/>
    <n v="-1"/>
    <n v="77.885272667673902"/>
    <n v="-1"/>
    <n v="0.63444086559456303"/>
    <n v="-1"/>
    <x v="3"/>
    <x v="0"/>
    <x v="0"/>
  </r>
  <r>
    <n v="5077"/>
    <n v="4524"/>
    <m/>
    <x v="2"/>
    <n v="4"/>
    <n v="401"/>
    <n v="-1"/>
    <n v="1604"/>
    <n v="-1"/>
    <n v="26.705034606304501"/>
    <n v="-1"/>
    <n v="81.828243591609095"/>
    <n v="-1"/>
    <n v="69.6444091141055"/>
    <n v="-1"/>
    <n v="2.1820600712995599"/>
    <n v="-1"/>
    <x v="3"/>
    <x v="0"/>
    <x v="0"/>
  </r>
  <r>
    <n v="5077"/>
    <n v="4949"/>
    <m/>
    <x v="2"/>
    <n v="4"/>
    <n v="399"/>
    <n v="-1"/>
    <n v="1596"/>
    <n v="-1"/>
    <n v="49.044927053472399"/>
    <n v="-1"/>
    <n v="31.175645128488199"/>
    <n v="-1"/>
    <n v="26.488894719201099"/>
    <n v="-1"/>
    <n v="2.25520700397455"/>
    <n v="-1"/>
    <x v="3"/>
    <x v="0"/>
    <x v="0"/>
  </r>
  <r>
    <n v="5077"/>
    <n v="4950"/>
    <m/>
    <x v="2"/>
    <n v="4"/>
    <n v="1404"/>
    <n v="-1"/>
    <n v="5616"/>
    <n v="-1"/>
    <n v="41.591682951605399"/>
    <n v="-1"/>
    <n v="91.862778290681604"/>
    <n v="-1"/>
    <n v="78.150049843781602"/>
    <n v="-1"/>
    <n v="0.64085950711949702"/>
    <n v="-1"/>
    <x v="3"/>
    <x v="0"/>
    <x v="0"/>
  </r>
  <r>
    <n v="5077"/>
    <n v="4951"/>
    <m/>
    <x v="2"/>
    <n v="4"/>
    <n v="1423"/>
    <n v="-1"/>
    <n v="5692"/>
    <n v="-1"/>
    <n v="40.3913058761472"/>
    <n v="-1"/>
    <n v="94.219209885790804"/>
    <n v="-1"/>
    <n v="80.162914869000701"/>
    <n v="-1"/>
    <n v="0.63263797172351"/>
    <n v="-1"/>
    <x v="3"/>
    <x v="0"/>
    <x v="0"/>
  </r>
  <r>
    <n v="5077"/>
    <n v="4953"/>
    <m/>
    <x v="2"/>
    <n v="4"/>
    <n v="207"/>
    <n v="-1"/>
    <n v="828"/>
    <n v="-1"/>
    <n v="37.450230518676101"/>
    <n v="-1"/>
    <n v="18.384881705589098"/>
    <n v="-1"/>
    <n v="15.619297416986401"/>
    <n v="-1"/>
    <n v="4.2086419861167901"/>
    <n v="-1"/>
    <x v="3"/>
    <x v="0"/>
    <x v="0"/>
  </r>
  <r>
    <n v="5077"/>
    <n v="4954"/>
    <m/>
    <x v="2"/>
    <n v="4"/>
    <n v="115"/>
    <n v="-1"/>
    <n v="460"/>
    <n v="-1"/>
    <n v="43.179932803052701"/>
    <n v="-1"/>
    <n v="10.263841029403601"/>
    <n v="-1"/>
    <n v="9.6733761560144398"/>
    <n v="-1"/>
    <n v="6.9187734446747697"/>
    <n v="-1"/>
    <x v="3"/>
    <x v="0"/>
    <x v="0"/>
  </r>
  <r>
    <n v="5077"/>
    <n v="6357"/>
    <m/>
    <x v="2"/>
    <n v="4"/>
    <n v="253"/>
    <n v="-1"/>
    <n v="1012"/>
    <n v="-1"/>
    <n v="43.533189892784797"/>
    <n v="-1"/>
    <n v="21.7539170685538"/>
    <n v="-1"/>
    <n v="18.5280136991401"/>
    <n v="-1"/>
    <n v="3.4984837371430002"/>
    <n v="-1"/>
    <x v="3"/>
    <x v="0"/>
    <x v="0"/>
  </r>
  <r>
    <n v="5077"/>
    <n v="6368"/>
    <m/>
    <x v="2"/>
    <n v="4"/>
    <n v="489"/>
    <n v="-1"/>
    <n v="1956"/>
    <n v="-1"/>
    <n v="32.0429478912368"/>
    <n v="-1"/>
    <n v="52.273998111983801"/>
    <n v="-1"/>
    <n v="44.497475125864"/>
    <n v="-1"/>
    <n v="1.8359134549715901"/>
    <n v="-1"/>
    <x v="3"/>
    <x v="0"/>
    <x v="0"/>
  </r>
  <r>
    <n v="5077"/>
    <n v="6639"/>
    <m/>
    <x v="2"/>
    <n v="4"/>
    <n v="74"/>
    <n v="-1"/>
    <n v="296"/>
    <n v="-1"/>
    <n v="39.386476144202703"/>
    <n v="-1"/>
    <n v="7.6033834753054697"/>
    <n v="-1"/>
    <n v="4.4228978663493397"/>
    <n v="-1"/>
    <n v="11.388932248814999"/>
    <n v="-1"/>
    <x v="3"/>
    <x v="1"/>
    <x v="0"/>
  </r>
  <r>
    <n v="5077"/>
    <n v="6640"/>
    <m/>
    <x v="2"/>
    <n v="4"/>
    <n v="700"/>
    <n v="-1"/>
    <n v="2800"/>
    <n v="-1"/>
    <n v="15.136357360253401"/>
    <n v="-1"/>
    <n v="140.57636686932699"/>
    <n v="-1"/>
    <n v="81.667904969380302"/>
    <n v="-1"/>
    <n v="1.2846141816207499"/>
    <n v="-1"/>
    <x v="3"/>
    <x v="2"/>
    <x v="0"/>
  </r>
  <r>
    <n v="5077"/>
    <n v="6641"/>
    <m/>
    <x v="2"/>
    <n v="4"/>
    <n v="124"/>
    <n v="-1"/>
    <n v="496"/>
    <n v="-1"/>
    <n v="32.077785796649202"/>
    <n v="-1"/>
    <n v="46.898358502552199"/>
    <n v="-1"/>
    <n v="27.211969756209399"/>
    <n v="-1"/>
    <n v="7.0123728702231602"/>
    <n v="-1"/>
    <x v="3"/>
    <x v="3"/>
    <x v="0"/>
  </r>
  <r>
    <n v="5077"/>
    <n v="6642"/>
    <m/>
    <x v="2"/>
    <n v="4"/>
    <n v="492"/>
    <n v="-1"/>
    <n v="1968"/>
    <n v="-1"/>
    <n v="38.2301075100996"/>
    <n v="-1"/>
    <n v="44.216731151800602"/>
    <n v="-1"/>
    <n v="25.6809475197566"/>
    <n v="-1"/>
    <n v="1.8302126348116701"/>
    <n v="-1"/>
    <x v="3"/>
    <x v="4"/>
    <x v="0"/>
  </r>
  <r>
    <n v="5077"/>
    <n v="6644"/>
    <m/>
    <x v="2"/>
    <n v="4"/>
    <n v="876"/>
    <n v="-1"/>
    <n v="3504"/>
    <n v="-1"/>
    <n v="31.7283343075073"/>
    <n v="-1"/>
    <n v="94.145989245120106"/>
    <n v="-1"/>
    <n v="54.646313953361997"/>
    <n v="-1"/>
    <n v="1.0277825208001601"/>
    <n v="-1"/>
    <x v="3"/>
    <x v="19"/>
    <x v="0"/>
  </r>
  <r>
    <n v="5077"/>
    <n v="6645"/>
    <m/>
    <x v="2"/>
    <n v="4"/>
    <n v="519"/>
    <n v="-1"/>
    <n v="2076"/>
    <n v="-1"/>
    <n v="53.100898393863503"/>
    <n v="-1"/>
    <n v="36.763258122337199"/>
    <n v="-1"/>
    <n v="21.315949019496198"/>
    <n v="-1"/>
    <n v="1.7365834030162799"/>
    <n v="-1"/>
    <x v="3"/>
    <x v="21"/>
    <x v="0"/>
  </r>
  <r>
    <n v="5077"/>
    <n v="6646"/>
    <m/>
    <x v="2"/>
    <n v="4"/>
    <n v="611"/>
    <n v="-1"/>
    <n v="2444"/>
    <n v="-1"/>
    <n v="44.903294905926899"/>
    <n v="-1"/>
    <n v="51.340425838298401"/>
    <n v="-1"/>
    <n v="29.7958943559407"/>
    <n v="-1"/>
    <n v="1.4745768893647899"/>
    <n v="-1"/>
    <x v="3"/>
    <x v="18"/>
    <x v="0"/>
  </r>
  <r>
    <n v="5077"/>
    <n v="6647"/>
    <m/>
    <x v="2"/>
    <n v="4"/>
    <n v="262"/>
    <n v="-1"/>
    <n v="1048"/>
    <n v="-1"/>
    <n v="55.293151166515997"/>
    <n v="-1"/>
    <n v="18.751844473578799"/>
    <n v="-1"/>
    <n v="10.877455969928"/>
    <n v="-1"/>
    <n v="3.4143959925144198"/>
    <n v="-1"/>
    <x v="3"/>
    <x v="17"/>
    <x v="0"/>
  </r>
  <r>
    <n v="5077"/>
    <n v="6760"/>
    <m/>
    <x v="2"/>
    <n v="4"/>
    <n v="409"/>
    <n v="-1"/>
    <n v="1636"/>
    <n v="-1"/>
    <n v="14.166122158431"/>
    <n v="-1"/>
    <n v="107.267174787751"/>
    <n v="-1"/>
    <n v="62.361138694186799"/>
    <n v="-1"/>
    <n v="2.1952917375768899"/>
    <n v="-1"/>
    <x v="3"/>
    <x v="16"/>
    <x v="0"/>
  </r>
  <r>
    <n v="5077"/>
    <n v="6761"/>
    <m/>
    <x v="2"/>
    <n v="4"/>
    <n v="1420"/>
    <n v="-1"/>
    <n v="5680"/>
    <n v="-1"/>
    <n v="43.340012804880999"/>
    <n v="-1"/>
    <n v="104.62268240095599"/>
    <n v="-1"/>
    <n v="60.745884096377097"/>
    <n v="-1"/>
    <n v="0.63590670954805195"/>
    <n v="-1"/>
    <x v="3"/>
    <x v="20"/>
    <x v="0"/>
  </r>
  <r>
    <n v="5077"/>
    <n v="6762"/>
    <m/>
    <x v="2"/>
    <n v="4"/>
    <n v="74"/>
    <n v="-1"/>
    <n v="296"/>
    <n v="-1"/>
    <n v="39.386476144202703"/>
    <n v="-1"/>
    <n v="7.6033834753054697"/>
    <n v="-1"/>
    <n v="4.4228978663493397"/>
    <n v="-1"/>
    <n v="11.388932248814999"/>
    <n v="-1"/>
    <x v="3"/>
    <x v="6"/>
    <x v="0"/>
  </r>
  <r>
    <n v="5077"/>
    <n v="6763"/>
    <m/>
    <x v="2"/>
    <n v="4"/>
    <n v="487"/>
    <n v="-1"/>
    <n v="1948"/>
    <n v="-1"/>
    <n v="37.498493485978102"/>
    <n v="-1"/>
    <n v="45.018510063712696"/>
    <n v="-1"/>
    <n v="26.137236863813701"/>
    <n v="-1"/>
    <n v="1.8331352604153199"/>
    <n v="-1"/>
    <x v="3"/>
    <x v="7"/>
    <x v="0"/>
  </r>
  <r>
    <n v="5077"/>
    <n v="6764"/>
    <m/>
    <x v="2"/>
    <n v="4"/>
    <n v="123"/>
    <n v="-1"/>
    <n v="492"/>
    <n v="-1"/>
    <n v="37.621435814507102"/>
    <n v="-1"/>
    <n v="12.355113951075699"/>
    <n v="-1"/>
    <n v="7.1737069654975301"/>
    <n v="-1"/>
    <n v="7.0687295546596998"/>
    <n v="-1"/>
    <x v="3"/>
    <x v="8"/>
    <x v="0"/>
  </r>
  <r>
    <n v="5077"/>
    <n v="6765"/>
    <m/>
    <x v="2"/>
    <n v="4"/>
    <n v="74"/>
    <n v="-1"/>
    <n v="296"/>
    <n v="-1"/>
    <n v="15.472040118314"/>
    <n v="-1"/>
    <n v="108.465265005866"/>
    <n v="-1"/>
    <n v="63.2190697718029"/>
    <n v="-1"/>
    <n v="12.296826633791399"/>
    <n v="-1"/>
    <x v="3"/>
    <x v="9"/>
    <x v="0"/>
  </r>
  <r>
    <n v="5077"/>
    <n v="6767"/>
    <m/>
    <x v="2"/>
    <n v="4"/>
    <n v="115"/>
    <n v="-1"/>
    <n v="460"/>
    <n v="-1"/>
    <n v="46.838993718229702"/>
    <n v="-1"/>
    <n v="9.4410195224404596"/>
    <n v="-1"/>
    <n v="5.4849826430080002"/>
    <n v="-1"/>
    <n v="6.8736949480074898"/>
    <n v="-1"/>
    <x v="3"/>
    <x v="10"/>
    <x v="0"/>
  </r>
  <r>
    <n v="5077"/>
    <n v="6768"/>
    <m/>
    <x v="2"/>
    <n v="4"/>
    <n v="207"/>
    <n v="-1"/>
    <n v="828"/>
    <n v="-1"/>
    <n v="36.553342037552397"/>
    <n v="-1"/>
    <n v="23.0626851873356"/>
    <n v="-1"/>
    <n v="13.366507524242801"/>
    <n v="-1"/>
    <n v="4.21245434446117"/>
    <n v="-1"/>
    <x v="3"/>
    <x v="11"/>
    <x v="0"/>
  </r>
  <r>
    <n v="5077"/>
    <n v="6770"/>
    <m/>
    <x v="2"/>
    <n v="4"/>
    <n v="410"/>
    <n v="-1"/>
    <n v="1640"/>
    <n v="-1"/>
    <n v="51.114605541120198"/>
    <n v="-1"/>
    <n v="30.5174282408287"/>
    <n v="-1"/>
    <n v="17.692470526936798"/>
    <n v="-1"/>
    <n v="2.19391091269337"/>
    <n v="-1"/>
    <x v="3"/>
    <x v="15"/>
    <x v="0"/>
  </r>
  <r>
    <n v="5077"/>
    <n v="6775"/>
    <m/>
    <x v="2"/>
    <n v="4"/>
    <n v="93"/>
    <n v="-1"/>
    <n v="372"/>
    <n v="-1"/>
    <n v="38.239464431870999"/>
    <n v="-1"/>
    <n v="9.8868680948022494"/>
    <n v="-1"/>
    <n v="5.7625721547341797"/>
    <n v="-1"/>
    <n v="9.5235314257612398"/>
    <n v="-1"/>
    <x v="3"/>
    <x v="12"/>
    <x v="0"/>
  </r>
  <r>
    <n v="5077"/>
    <n v="6776"/>
    <m/>
    <x v="2"/>
    <n v="4"/>
    <n v="123"/>
    <n v="-1"/>
    <n v="492"/>
    <n v="-1"/>
    <n v="37.710146390776202"/>
    <n v="-1"/>
    <n v="12.2252554845821"/>
    <n v="-1"/>
    <n v="7.0983076944505203"/>
    <n v="-1"/>
    <n v="7.06749575534469"/>
    <n v="-1"/>
    <x v="3"/>
    <x v="13"/>
    <x v="0"/>
  </r>
  <r>
    <n v="5077"/>
    <n v="6777"/>
    <m/>
    <x v="2"/>
    <n v="4"/>
    <n v="213"/>
    <n v="-1"/>
    <n v="852"/>
    <n v="-1"/>
    <n v="37.341242665953999"/>
    <n v="-1"/>
    <n v="20.975004378606599"/>
    <n v="-1"/>
    <n v="12.163326306658099"/>
    <n v="-1"/>
    <n v="4.0858654046999296"/>
    <n v="-1"/>
    <x v="3"/>
    <x v="14"/>
    <x v="0"/>
  </r>
  <r>
    <n v="5077"/>
    <n v="2959"/>
    <m/>
    <x v="2"/>
    <n v="5"/>
    <n v="237"/>
    <n v="-1"/>
    <n v="948"/>
    <n v="-1"/>
    <n v="47.087864264855"/>
    <n v="-1"/>
    <n v="19.465214696245599"/>
    <n v="-1"/>
    <n v="16.554750600424001"/>
    <n v="-1"/>
    <n v="3.79147234109776"/>
    <n v="-1"/>
    <x v="4"/>
    <x v="0"/>
    <x v="0"/>
  </r>
  <r>
    <n v="5077"/>
    <n v="3659"/>
    <m/>
    <x v="2"/>
    <n v="5"/>
    <n v="479"/>
    <n v="-1"/>
    <n v="1916"/>
    <n v="-1"/>
    <n v="37.926783203251397"/>
    <n v="-1"/>
    <n v="41.337194633467398"/>
    <n v="-1"/>
    <n v="35.151637603799102"/>
    <n v="-1"/>
    <n v="1.8759141521596701"/>
    <n v="-1"/>
    <x v="4"/>
    <x v="0"/>
    <x v="0"/>
  </r>
  <r>
    <n v="5077"/>
    <n v="3660"/>
    <m/>
    <x v="2"/>
    <n v="5"/>
    <n v="1449"/>
    <n v="-1"/>
    <n v="5796"/>
    <n v="-1"/>
    <n v="36.154239469451603"/>
    <n v="-1"/>
    <n v="106.365890889849"/>
    <n v="-1"/>
    <n v="90.330042517877203"/>
    <n v="-1"/>
    <n v="0.62102497847698901"/>
    <n v="-1"/>
    <x v="4"/>
    <x v="0"/>
    <x v="0"/>
  </r>
  <r>
    <n v="5077"/>
    <n v="4524"/>
    <m/>
    <x v="2"/>
    <n v="5"/>
    <n v="376"/>
    <n v="-1"/>
    <n v="1504"/>
    <n v="-1"/>
    <n v="27.412041771304001"/>
    <n v="-1"/>
    <n v="80.375044720783706"/>
    <n v="-1"/>
    <n v="68.357008479578496"/>
    <n v="-1"/>
    <n v="2.326874552859"/>
    <n v="-1"/>
    <x v="4"/>
    <x v="0"/>
    <x v="0"/>
  </r>
  <r>
    <n v="5077"/>
    <n v="4949"/>
    <m/>
    <x v="2"/>
    <n v="5"/>
    <n v="554"/>
    <n v="-1"/>
    <n v="2216"/>
    <n v="-1"/>
    <n v="46.623543971103601"/>
    <n v="-1"/>
    <n v="42.867560967798298"/>
    <n v="-1"/>
    <n v="36.411926090590001"/>
    <n v="-1"/>
    <n v="1.62297741834897"/>
    <n v="-1"/>
    <x v="4"/>
    <x v="0"/>
    <x v="0"/>
  </r>
  <r>
    <n v="5077"/>
    <n v="4950"/>
    <m/>
    <x v="2"/>
    <n v="5"/>
    <n v="1429"/>
    <n v="-1"/>
    <n v="5716"/>
    <n v="-1"/>
    <n v="34.219304154343597"/>
    <n v="-1"/>
    <n v="108.19254478381799"/>
    <n v="-1"/>
    <n v="91.895790103340801"/>
    <n v="-1"/>
    <n v="0.63000728485355595"/>
    <n v="-1"/>
    <x v="4"/>
    <x v="0"/>
    <x v="0"/>
  </r>
  <r>
    <n v="5077"/>
    <n v="4951"/>
    <m/>
    <x v="2"/>
    <n v="5"/>
    <n v="1454"/>
    <n v="-1"/>
    <n v="5816"/>
    <n v="-1"/>
    <n v="36.902201697021603"/>
    <n v="-1"/>
    <n v="102.73867634408001"/>
    <n v="-1"/>
    <n v="87.263516331037096"/>
    <n v="-1"/>
    <n v="0.61925308613053098"/>
    <n v="-1"/>
    <x v="4"/>
    <x v="0"/>
    <x v="0"/>
  </r>
  <r>
    <n v="5077"/>
    <n v="4953"/>
    <m/>
    <x v="2"/>
    <n v="5"/>
    <n v="240"/>
    <n v="-1"/>
    <n v="960"/>
    <n v="-1"/>
    <n v="35.644594214628903"/>
    <n v="-1"/>
    <n v="22.807831730900499"/>
    <n v="-1"/>
    <n v="19.298991018872599"/>
    <n v="-1"/>
    <n v="3.7351093929991599"/>
    <n v="-1"/>
    <x v="4"/>
    <x v="0"/>
    <x v="0"/>
  </r>
  <r>
    <n v="5077"/>
    <n v="4954"/>
    <m/>
    <x v="2"/>
    <n v="5"/>
    <n v="100"/>
    <n v="-1"/>
    <n v="400"/>
    <n v="-1"/>
    <n v="43.3812042934875"/>
    <n v="-1"/>
    <n v="9.2503096081834801"/>
    <n v="-1"/>
    <n v="8.7072634416465906"/>
    <n v="-1"/>
    <n v="7.8983581179489102"/>
    <n v="-1"/>
    <x v="4"/>
    <x v="0"/>
    <x v="0"/>
  </r>
  <r>
    <n v="5077"/>
    <n v="6357"/>
    <m/>
    <x v="2"/>
    <n v="5"/>
    <n v="226"/>
    <n v="-1"/>
    <n v="904"/>
    <n v="-1"/>
    <n v="44.104461127424898"/>
    <n v="-1"/>
    <n v="18.833674448462101"/>
    <n v="-1"/>
    <n v="16.030767339607301"/>
    <n v="-1"/>
    <n v="3.9925220158477499"/>
    <n v="-1"/>
    <x v="4"/>
    <x v="0"/>
    <x v="0"/>
  </r>
  <r>
    <n v="5077"/>
    <n v="6368"/>
    <m/>
    <x v="2"/>
    <n v="5"/>
    <n v="475"/>
    <n v="-1"/>
    <n v="1900"/>
    <n v="-1"/>
    <n v="34.162554919584103"/>
    <n v="-1"/>
    <n v="48.7838161139478"/>
    <n v="-1"/>
    <n v="41.4543060668788"/>
    <n v="-1"/>
    <n v="1.88292479586359"/>
    <n v="-1"/>
    <x v="4"/>
    <x v="0"/>
    <x v="0"/>
  </r>
  <r>
    <n v="5077"/>
    <n v="6639"/>
    <m/>
    <x v="2"/>
    <n v="5"/>
    <n v="123"/>
    <n v="-1"/>
    <n v="492"/>
    <n v="-1"/>
    <n v="38.786354012274003"/>
    <n v="-1"/>
    <n v="12.797901551249399"/>
    <n v="-1"/>
    <n v="7.4147047158480897"/>
    <n v="-1"/>
    <n v="7.2246216136677504"/>
    <n v="-1"/>
    <x v="4"/>
    <x v="1"/>
    <x v="0"/>
  </r>
  <r>
    <n v="5077"/>
    <n v="6640"/>
    <m/>
    <x v="2"/>
    <n v="5"/>
    <n v="712"/>
    <n v="-1"/>
    <n v="2848"/>
    <n v="-1"/>
    <n v="15.367308218813699"/>
    <n v="-1"/>
    <n v="142.354571335884"/>
    <n v="-1"/>
    <n v="82.617324463094306"/>
    <n v="-1"/>
    <n v="1.26258105020008"/>
    <n v="-1"/>
    <x v="4"/>
    <x v="2"/>
    <x v="0"/>
  </r>
  <r>
    <n v="5077"/>
    <n v="6641"/>
    <m/>
    <x v="2"/>
    <n v="5"/>
    <n v="104"/>
    <n v="-1"/>
    <n v="416"/>
    <n v="-1"/>
    <n v="29.722485254394702"/>
    <n v="-1"/>
    <n v="40.495823675116199"/>
    <n v="-1"/>
    <n v="23.4892262655591"/>
    <n v="-1"/>
    <n v="8.1541298378222802"/>
    <n v="-1"/>
    <x v="4"/>
    <x v="3"/>
    <x v="0"/>
  </r>
  <r>
    <n v="5077"/>
    <n v="6642"/>
    <m/>
    <x v="2"/>
    <n v="5"/>
    <n v="469"/>
    <n v="-1"/>
    <n v="1876"/>
    <n v="-1"/>
    <n v="37.707984807408799"/>
    <n v="-1"/>
    <n v="42.548856748295201"/>
    <n v="-1"/>
    <n v="24.6706598752261"/>
    <n v="-1"/>
    <n v="1.9181031498743999"/>
    <n v="-1"/>
    <x v="4"/>
    <x v="4"/>
    <x v="0"/>
  </r>
  <r>
    <n v="5077"/>
    <n v="6644"/>
    <m/>
    <x v="2"/>
    <n v="5"/>
    <n v="840"/>
    <n v="-1"/>
    <n v="3360"/>
    <n v="-1"/>
    <n v="31.384802683082199"/>
    <n v="-1"/>
    <n v="86.943550932290606"/>
    <n v="-1"/>
    <n v="50.407014210014196"/>
    <n v="-1"/>
    <n v="1.07069567010792"/>
    <n v="-1"/>
    <x v="4"/>
    <x v="19"/>
    <x v="0"/>
  </r>
  <r>
    <n v="5077"/>
    <n v="6645"/>
    <m/>
    <x v="2"/>
    <n v="5"/>
    <n v="590"/>
    <n v="-1"/>
    <n v="2360"/>
    <n v="-1"/>
    <n v="52.8981278193219"/>
    <n v="-1"/>
    <n v="41.304286000159401"/>
    <n v="-1"/>
    <n v="23.944665797685602"/>
    <n v="-1"/>
    <n v="1.5268473171772601"/>
    <n v="-1"/>
    <x v="4"/>
    <x v="21"/>
    <x v="0"/>
  </r>
  <r>
    <n v="5077"/>
    <n v="6646"/>
    <m/>
    <x v="2"/>
    <n v="5"/>
    <n v="592"/>
    <n v="-1"/>
    <n v="2368"/>
    <n v="-1"/>
    <n v="44.441787310857897"/>
    <n v="-1"/>
    <n v="50.7742552890548"/>
    <n v="-1"/>
    <n v="29.414430602953399"/>
    <n v="-1"/>
    <n v="1.51967551276576"/>
    <n v="-1"/>
    <x v="4"/>
    <x v="18"/>
    <x v="0"/>
  </r>
  <r>
    <n v="5077"/>
    <n v="6647"/>
    <m/>
    <x v="2"/>
    <n v="5"/>
    <n v="248"/>
    <n v="-1"/>
    <n v="992"/>
    <n v="-1"/>
    <n v="54.263972401183501"/>
    <n v="-1"/>
    <n v="18.358524778781199"/>
    <n v="-1"/>
    <n v="10.6830156522667"/>
    <n v="-1"/>
    <n v="3.6302475650085402"/>
    <n v="-1"/>
    <x v="4"/>
    <x v="17"/>
    <x v="0"/>
  </r>
  <r>
    <n v="5077"/>
    <n v="6760"/>
    <m/>
    <x v="2"/>
    <n v="5"/>
    <n v="429"/>
    <n v="-1"/>
    <n v="1716"/>
    <n v="-1"/>
    <n v="13.957737286135901"/>
    <n v="-1"/>
    <n v="111.266422493123"/>
    <n v="-1"/>
    <n v="64.473685199554495"/>
    <n v="-1"/>
    <n v="2.0994256276722401"/>
    <n v="-1"/>
    <x v="4"/>
    <x v="16"/>
    <x v="0"/>
  </r>
  <r>
    <n v="5077"/>
    <n v="6761"/>
    <m/>
    <x v="2"/>
    <n v="5"/>
    <n v="1452"/>
    <n v="-1"/>
    <n v="5808"/>
    <n v="-1"/>
    <n v="36.2286458648314"/>
    <n v="-1"/>
    <n v="128.54471949470599"/>
    <n v="-1"/>
    <n v="74.476198125710397"/>
    <n v="-1"/>
    <n v="0.62180005035791197"/>
    <n v="-1"/>
    <x v="4"/>
    <x v="20"/>
    <x v="0"/>
  </r>
  <r>
    <n v="5077"/>
    <n v="6762"/>
    <m/>
    <x v="2"/>
    <n v="5"/>
    <n v="123"/>
    <n v="-1"/>
    <n v="492"/>
    <n v="-1"/>
    <n v="38.786354012274003"/>
    <n v="-1"/>
    <n v="12.797901551249399"/>
    <n v="-1"/>
    <n v="7.4147047158480897"/>
    <n v="-1"/>
    <n v="7.2246216136677504"/>
    <n v="-1"/>
    <x v="4"/>
    <x v="6"/>
    <x v="0"/>
  </r>
  <r>
    <n v="5077"/>
    <n v="6763"/>
    <m/>
    <x v="2"/>
    <n v="5"/>
    <n v="487"/>
    <n v="-1"/>
    <n v="1948"/>
    <n v="-1"/>
    <n v="37.599195135518102"/>
    <n v="-1"/>
    <n v="44.879052558735999"/>
    <n v="-1"/>
    <n v="26.036812852602601"/>
    <n v="-1"/>
    <n v="1.81810335636716"/>
    <n v="-1"/>
    <x v="4"/>
    <x v="7"/>
    <x v="0"/>
  </r>
  <r>
    <n v="5077"/>
    <n v="6764"/>
    <m/>
    <x v="2"/>
    <n v="5"/>
    <n v="111"/>
    <n v="-1"/>
    <n v="444"/>
    <n v="-1"/>
    <n v="38.699242688443803"/>
    <n v="-1"/>
    <n v="10.8973975674929"/>
    <n v="-1"/>
    <n v="6.3248984150206198"/>
    <n v="-1"/>
    <n v="7.8399549930920003"/>
    <n v="-1"/>
    <x v="4"/>
    <x v="8"/>
    <x v="0"/>
  </r>
  <r>
    <n v="5077"/>
    <n v="6765"/>
    <m/>
    <x v="2"/>
    <n v="5"/>
    <n v="71"/>
    <n v="-1"/>
    <n v="284"/>
    <n v="-1"/>
    <n v="18.9346276655032"/>
    <n v="-1"/>
    <n v="82.482387194221204"/>
    <n v="-1"/>
    <n v="48.104932513341403"/>
    <n v="-1"/>
    <n v="11.552970164346"/>
    <n v="-1"/>
    <x v="4"/>
    <x v="9"/>
    <x v="0"/>
  </r>
  <r>
    <n v="5077"/>
    <n v="6767"/>
    <m/>
    <x v="2"/>
    <n v="5"/>
    <n v="104"/>
    <n v="-1"/>
    <n v="416"/>
    <n v="-1"/>
    <n v="46.366943046961197"/>
    <n v="-1"/>
    <n v="8.6409956256742095"/>
    <n v="-1"/>
    <n v="5.0074632333270399"/>
    <n v="-1"/>
    <n v="8.5405869214689893"/>
    <n v="-1"/>
    <x v="4"/>
    <x v="10"/>
    <x v="0"/>
  </r>
  <r>
    <n v="5077"/>
    <n v="6768"/>
    <m/>
    <x v="2"/>
    <n v="5"/>
    <n v="240"/>
    <n v="-1"/>
    <n v="960"/>
    <n v="-1"/>
    <n v="33.690452576537403"/>
    <n v="-1"/>
    <n v="33.822258031618503"/>
    <n v="-1"/>
    <n v="19.486907802072899"/>
    <n v="-1"/>
    <n v="3.7356906382066999"/>
    <n v="-1"/>
    <x v="4"/>
    <x v="11"/>
    <x v="0"/>
  </r>
  <r>
    <n v="5077"/>
    <n v="6770"/>
    <m/>
    <x v="2"/>
    <n v="5"/>
    <n v="570"/>
    <n v="-1"/>
    <n v="2280"/>
    <n v="-1"/>
    <n v="50.4250056851889"/>
    <n v="-1"/>
    <n v="41.184055659363899"/>
    <n v="-1"/>
    <n v="23.8739222656225"/>
    <n v="-1"/>
    <n v="1.5802106451440801"/>
    <n v="-1"/>
    <x v="4"/>
    <x v="15"/>
    <x v="0"/>
  </r>
  <r>
    <n v="5077"/>
    <n v="6775"/>
    <m/>
    <x v="2"/>
    <n v="5"/>
    <n v="84"/>
    <n v="-1"/>
    <n v="336"/>
    <n v="-1"/>
    <n v="39.613287093128299"/>
    <n v="-1"/>
    <n v="8.5974085638009594"/>
    <n v="-1"/>
    <n v="5.0372399851814302"/>
    <n v="-1"/>
    <n v="10.5650004787742"/>
    <n v="-1"/>
    <x v="4"/>
    <x v="12"/>
    <x v="0"/>
  </r>
  <r>
    <n v="5077"/>
    <n v="6776"/>
    <m/>
    <x v="2"/>
    <n v="5"/>
    <n v="111"/>
    <n v="-1"/>
    <n v="444"/>
    <n v="-1"/>
    <n v="38.690988364722998"/>
    <n v="-1"/>
    <n v="10.806340111986801"/>
    <n v="-1"/>
    <n v="6.27204825951888"/>
    <n v="-1"/>
    <n v="7.8414395740090201"/>
    <n v="-1"/>
    <x v="4"/>
    <x v="13"/>
    <x v="0"/>
  </r>
  <r>
    <n v="5077"/>
    <n v="6777"/>
    <m/>
    <x v="2"/>
    <n v="5"/>
    <n v="219"/>
    <n v="-1"/>
    <n v="876"/>
    <n v="-1"/>
    <n v="37.284642936587701"/>
    <n v="-1"/>
    <n v="21.976740539035902"/>
    <n v="-1"/>
    <n v="12.6626389471712"/>
    <n v="-1"/>
    <n v="4.0242601170212398"/>
    <n v="-1"/>
    <x v="4"/>
    <x v="14"/>
    <x v="0"/>
  </r>
  <r>
    <n v="5077"/>
    <n v="2959"/>
    <m/>
    <x v="2"/>
    <n v="6"/>
    <n v="255"/>
    <n v="-1"/>
    <n v="1020"/>
    <n v="-1"/>
    <n v="46.337671332412597"/>
    <n v="-1"/>
    <n v="20.517237318230599"/>
    <n v="-1"/>
    <n v="17.427870556232001"/>
    <n v="-1"/>
    <n v="3.5042175898799299"/>
    <n v="-1"/>
    <x v="5"/>
    <x v="0"/>
    <x v="0"/>
  </r>
  <r>
    <n v="5077"/>
    <n v="3659"/>
    <m/>
    <x v="2"/>
    <n v="6"/>
    <n v="533"/>
    <n v="-1"/>
    <n v="2132"/>
    <n v="-1"/>
    <n v="38.055187606695803"/>
    <n v="-1"/>
    <n v="45.475109523247397"/>
    <n v="-1"/>
    <n v="38.683800821710797"/>
    <n v="-1"/>
    <n v="1.6879443904117499"/>
    <n v="-1"/>
    <x v="5"/>
    <x v="0"/>
    <x v="0"/>
  </r>
  <r>
    <n v="5077"/>
    <n v="3660"/>
    <m/>
    <x v="2"/>
    <n v="6"/>
    <n v="1536"/>
    <n v="-1"/>
    <n v="6144"/>
    <n v="-1"/>
    <n v="34.035445934790197"/>
    <n v="-1"/>
    <n v="114.603446760781"/>
    <n v="-1"/>
    <n v="97.443559698723604"/>
    <n v="-1"/>
    <n v="0.58593797511992296"/>
    <n v="-1"/>
    <x v="5"/>
    <x v="0"/>
    <x v="0"/>
  </r>
  <r>
    <n v="5077"/>
    <n v="4524"/>
    <m/>
    <x v="2"/>
    <n v="6"/>
    <n v="416"/>
    <n v="-1"/>
    <n v="1664"/>
    <n v="-1"/>
    <n v="27.157097069368199"/>
    <n v="-1"/>
    <n v="82.839579119297497"/>
    <n v="-1"/>
    <n v="70.511009545517595"/>
    <n v="-1"/>
    <n v="2.1233085359818702"/>
    <n v="-1"/>
    <x v="5"/>
    <x v="0"/>
    <x v="0"/>
  </r>
  <r>
    <n v="5077"/>
    <n v="4949"/>
    <m/>
    <x v="2"/>
    <n v="6"/>
    <n v="465"/>
    <n v="-1"/>
    <n v="1860"/>
    <n v="-1"/>
    <n v="34.507941117388697"/>
    <n v="-1"/>
    <n v="61.724120655706699"/>
    <n v="-1"/>
    <n v="52.286191219025604"/>
    <n v="-1"/>
    <n v="1.9297606429510099"/>
    <n v="-1"/>
    <x v="5"/>
    <x v="0"/>
    <x v="0"/>
  </r>
  <r>
    <n v="5077"/>
    <n v="4950"/>
    <m/>
    <x v="2"/>
    <n v="6"/>
    <n v="1536"/>
    <n v="-1"/>
    <n v="6144"/>
    <n v="-1"/>
    <n v="31.195432795504001"/>
    <n v="-1"/>
    <n v="113.62771099805001"/>
    <n v="-1"/>
    <n v="96.594211546235996"/>
    <n v="-1"/>
    <n v="0.58586387362199199"/>
    <n v="-1"/>
    <x v="5"/>
    <x v="0"/>
    <x v="0"/>
  </r>
  <r>
    <n v="5077"/>
    <n v="4951"/>
    <m/>
    <x v="2"/>
    <n v="6"/>
    <n v="1547"/>
    <n v="-1"/>
    <n v="6188"/>
    <n v="-1"/>
    <n v="32.857031033084603"/>
    <n v="-1"/>
    <n v="111.775186406663"/>
    <n v="-1"/>
    <n v="95.002618492698105"/>
    <n v="-1"/>
    <n v="0.58137266843399404"/>
    <n v="-1"/>
    <x v="5"/>
    <x v="0"/>
    <x v="0"/>
  </r>
  <r>
    <n v="5077"/>
    <n v="4953"/>
    <m/>
    <x v="2"/>
    <n v="6"/>
    <n v="274"/>
    <n v="-1"/>
    <n v="1096"/>
    <n v="-1"/>
    <n v="36.561367301374602"/>
    <n v="-1"/>
    <n v="25.991817706777599"/>
    <n v="-1"/>
    <n v="22.082915412880201"/>
    <n v="-1"/>
    <n v="2.9824461343582098"/>
    <n v="-1"/>
    <x v="5"/>
    <x v="0"/>
    <x v="0"/>
  </r>
  <r>
    <n v="5077"/>
    <n v="4954"/>
    <m/>
    <x v="2"/>
    <n v="6"/>
    <n v="83"/>
    <n v="-1"/>
    <n v="332"/>
    <n v="-1"/>
    <n v="42.992059661398997"/>
    <n v="-1"/>
    <n v="7.5500583129171996"/>
    <n v="-1"/>
    <n v="7.1147923500131602"/>
    <n v="-1"/>
    <n v="10.663955071724301"/>
    <n v="-1"/>
    <x v="5"/>
    <x v="0"/>
    <x v="0"/>
  </r>
  <r>
    <n v="5077"/>
    <n v="6357"/>
    <m/>
    <x v="2"/>
    <n v="6"/>
    <n v="170"/>
    <n v="-1"/>
    <n v="680"/>
    <n v="-1"/>
    <n v="44.552549367567302"/>
    <n v="-1"/>
    <n v="14.048570646463601"/>
    <n v="-1"/>
    <n v="11.9074931908946"/>
    <n v="-1"/>
    <n v="4.9193423815332604"/>
    <n v="-1"/>
    <x v="5"/>
    <x v="0"/>
    <x v="0"/>
  </r>
  <r>
    <n v="5077"/>
    <n v="6368"/>
    <m/>
    <x v="2"/>
    <n v="6"/>
    <n v="534"/>
    <n v="-1"/>
    <n v="2136"/>
    <n v="-1"/>
    <n v="32.014154132403696"/>
    <n v="-1"/>
    <n v="54.446129222708798"/>
    <n v="-1"/>
    <n v="46.298633718044798"/>
    <n v="-1"/>
    <n v="1.67332951713497"/>
    <n v="-1"/>
    <x v="5"/>
    <x v="0"/>
    <x v="0"/>
  </r>
  <r>
    <n v="5077"/>
    <n v="6639"/>
    <m/>
    <x v="2"/>
    <n v="6"/>
    <n v="135"/>
    <n v="-1"/>
    <n v="540"/>
    <n v="-1"/>
    <n v="38.917866418408003"/>
    <n v="-1"/>
    <n v="14.001974617478499"/>
    <n v="-1"/>
    <n v="8.1605575778443402"/>
    <n v="-1"/>
    <n v="6.5274313951969098"/>
    <n v="-1"/>
    <x v="5"/>
    <x v="1"/>
    <x v="0"/>
  </r>
  <r>
    <n v="5077"/>
    <n v="6640"/>
    <m/>
    <x v="2"/>
    <n v="6"/>
    <n v="685"/>
    <n v="-1"/>
    <n v="2740"/>
    <n v="-1"/>
    <n v="14.2884830104624"/>
    <n v="-1"/>
    <n v="145.34745541471401"/>
    <n v="-1"/>
    <n v="84.285019161919394"/>
    <n v="-1"/>
    <n v="1.3130449954792001"/>
    <n v="-1"/>
    <x v="5"/>
    <x v="2"/>
    <x v="0"/>
  </r>
  <r>
    <n v="5077"/>
    <n v="6641"/>
    <m/>
    <x v="2"/>
    <n v="6"/>
    <n v="78"/>
    <n v="-1"/>
    <n v="312"/>
    <n v="-1"/>
    <n v="29.513241182436701"/>
    <n v="-1"/>
    <n v="34.321606738832898"/>
    <n v="-1"/>
    <n v="19.927021637705199"/>
    <n v="-1"/>
    <n v="9.9235159988489698"/>
    <n v="-1"/>
    <x v="5"/>
    <x v="3"/>
    <x v="0"/>
  </r>
  <r>
    <n v="5077"/>
    <n v="6642"/>
    <m/>
    <x v="2"/>
    <n v="6"/>
    <n v="534"/>
    <n v="-1"/>
    <n v="2136"/>
    <n v="-1"/>
    <n v="37.917770436002002"/>
    <n v="-1"/>
    <n v="48.340762848312401"/>
    <n v="-1"/>
    <n v="28.074625239508499"/>
    <n v="-1"/>
    <n v="1.68540517604414"/>
    <n v="-1"/>
    <x v="5"/>
    <x v="4"/>
    <x v="0"/>
  </r>
  <r>
    <n v="5077"/>
    <n v="6644"/>
    <m/>
    <x v="2"/>
    <n v="6"/>
    <n v="922"/>
    <n v="-1"/>
    <n v="3688"/>
    <n v="-1"/>
    <n v="31.487895750452999"/>
    <n v="-1"/>
    <n v="97.884944639038196"/>
    <n v="-1"/>
    <n v="56.785542313179597"/>
    <n v="-1"/>
    <n v="0.97635953872034698"/>
    <n v="-1"/>
    <x v="5"/>
    <x v="19"/>
    <x v="0"/>
  </r>
  <r>
    <n v="5077"/>
    <n v="6645"/>
    <m/>
    <x v="2"/>
    <n v="6"/>
    <n v="604"/>
    <n v="-1"/>
    <n v="2416"/>
    <n v="-1"/>
    <n v="54.022871069128101"/>
    <n v="-1"/>
    <n v="41.279181921954198"/>
    <n v="-1"/>
    <n v="23.934075178416499"/>
    <n v="-1"/>
    <n v="1.4900026559747199"/>
    <n v="-1"/>
    <x v="5"/>
    <x v="21"/>
    <x v="0"/>
  </r>
  <r>
    <n v="5077"/>
    <n v="6646"/>
    <m/>
    <x v="2"/>
    <n v="6"/>
    <n v="646"/>
    <n v="-1"/>
    <n v="2584"/>
    <n v="-1"/>
    <n v="44.885244657185801"/>
    <n v="-1"/>
    <n v="53.7051126984896"/>
    <n v="-1"/>
    <n v="31.120605869124201"/>
    <n v="-1"/>
    <n v="1.3934156023661399"/>
    <n v="-1"/>
    <x v="5"/>
    <x v="18"/>
    <x v="0"/>
  </r>
  <r>
    <n v="5077"/>
    <n v="6647"/>
    <m/>
    <x v="2"/>
    <n v="6"/>
    <n v="274"/>
    <n v="-1"/>
    <n v="1096"/>
    <n v="-1"/>
    <n v="54.611539737232"/>
    <n v="-1"/>
    <n v="19.98626837338"/>
    <n v="-1"/>
    <n v="11.6372914789084"/>
    <n v="-1"/>
    <n v="3.28829933574313"/>
    <n v="-1"/>
    <x v="5"/>
    <x v="17"/>
    <x v="0"/>
  </r>
  <r>
    <n v="5077"/>
    <n v="6760"/>
    <m/>
    <x v="2"/>
    <n v="6"/>
    <n v="486"/>
    <n v="-1"/>
    <n v="1944"/>
    <n v="-1"/>
    <n v="11.747417334858699"/>
    <n v="-1"/>
    <n v="134.94205461696299"/>
    <n v="-1"/>
    <n v="78.201517575943697"/>
    <n v="-1"/>
    <n v="1.85158606754029"/>
    <n v="-1"/>
    <x v="5"/>
    <x v="16"/>
    <x v="0"/>
  </r>
  <r>
    <n v="5077"/>
    <n v="6761"/>
    <m/>
    <x v="2"/>
    <n v="6"/>
    <n v="1536"/>
    <n v="-1"/>
    <n v="6144"/>
    <n v="-1"/>
    <n v="33.863567950017298"/>
    <n v="-1"/>
    <n v="150.78092217239001"/>
    <n v="-1"/>
    <n v="87.491676239005201"/>
    <n v="-1"/>
    <n v="0.58877848172062697"/>
    <n v="-1"/>
    <x v="5"/>
    <x v="20"/>
    <x v="0"/>
  </r>
  <r>
    <n v="5077"/>
    <n v="6762"/>
    <m/>
    <x v="2"/>
    <n v="6"/>
    <n v="135"/>
    <n v="-1"/>
    <n v="540"/>
    <n v="-1"/>
    <n v="38.917866418408003"/>
    <n v="-1"/>
    <n v="14.001974617478499"/>
    <n v="-1"/>
    <n v="8.1605575778443402"/>
    <n v="-1"/>
    <n v="6.5274313951969098"/>
    <n v="-1"/>
    <x v="5"/>
    <x v="6"/>
    <x v="0"/>
  </r>
  <r>
    <n v="5077"/>
    <n v="6763"/>
    <m/>
    <x v="2"/>
    <n v="6"/>
    <n v="531"/>
    <n v="-1"/>
    <n v="2124"/>
    <n v="-1"/>
    <n v="37.251169833200898"/>
    <n v="-1"/>
    <n v="48.764265548893803"/>
    <n v="-1"/>
    <n v="28.340358166922901"/>
    <n v="-1"/>
    <n v="1.66727225791824"/>
    <n v="-1"/>
    <x v="5"/>
    <x v="7"/>
    <x v="0"/>
  </r>
  <r>
    <n v="5077"/>
    <n v="6764"/>
    <m/>
    <x v="2"/>
    <n v="6"/>
    <n v="90"/>
    <n v="-1"/>
    <n v="360"/>
    <n v="-1"/>
    <n v="39.4310811568755"/>
    <n v="-1"/>
    <n v="8.6697601462456308"/>
    <n v="-1"/>
    <n v="5.0041475370594997"/>
    <n v="-1"/>
    <n v="9.8315708134510107"/>
    <n v="-1"/>
    <x v="5"/>
    <x v="8"/>
    <x v="0"/>
  </r>
  <r>
    <n v="5077"/>
    <n v="6765"/>
    <m/>
    <x v="2"/>
    <n v="6"/>
    <n v="47"/>
    <n v="-1"/>
    <n v="188"/>
    <n v="-1"/>
    <n v="30.242899338895501"/>
    <n v="-1"/>
    <n v="30.5336200433958"/>
    <n v="-1"/>
    <n v="17.6582109787335"/>
    <n v="-1"/>
    <n v="18.736488868077"/>
    <n v="-1"/>
    <x v="5"/>
    <x v="9"/>
    <x v="0"/>
  </r>
  <r>
    <n v="5077"/>
    <n v="6767"/>
    <m/>
    <x v="2"/>
    <n v="6"/>
    <n v="81"/>
    <n v="-1"/>
    <n v="324"/>
    <n v="-1"/>
    <n v="45.998220226158899"/>
    <n v="-1"/>
    <n v="6.5310733793914899"/>
    <n v="-1"/>
    <n v="3.7971944638475801"/>
    <n v="-1"/>
    <n v="11.142054255296101"/>
    <n v="-1"/>
    <x v="5"/>
    <x v="10"/>
    <x v="0"/>
  </r>
  <r>
    <n v="5077"/>
    <n v="6768"/>
    <m/>
    <x v="2"/>
    <n v="6"/>
    <n v="274"/>
    <n v="-1"/>
    <n v="1096"/>
    <n v="-1"/>
    <n v="35.692408283787003"/>
    <n v="-1"/>
    <n v="32.715845497587303"/>
    <n v="-1"/>
    <n v="18.962440235010298"/>
    <n v="-1"/>
    <n v="2.9796632659251898"/>
    <n v="-1"/>
    <x v="5"/>
    <x v="11"/>
    <x v="0"/>
  </r>
  <r>
    <n v="5077"/>
    <n v="6770"/>
    <m/>
    <x v="2"/>
    <n v="6"/>
    <n v="453"/>
    <n v="-1"/>
    <n v="1812"/>
    <n v="-1"/>
    <n v="28.242102272184201"/>
    <n v="-1"/>
    <n v="108.95418184367099"/>
    <n v="-1"/>
    <n v="62.832289057596199"/>
    <n v="-1"/>
    <n v="1.9885799983282999"/>
    <n v="-1"/>
    <x v="5"/>
    <x v="15"/>
    <x v="0"/>
  </r>
  <r>
    <n v="5077"/>
    <n v="6775"/>
    <m/>
    <x v="2"/>
    <n v="6"/>
    <n v="66"/>
    <n v="-1"/>
    <n v="264"/>
    <n v="-1"/>
    <n v="39.871505293245498"/>
    <n v="-1"/>
    <n v="6.6862135550605197"/>
    <n v="-1"/>
    <n v="3.8741118722480099"/>
    <n v="-1"/>
    <n v="13.8315664101553"/>
    <n v="-1"/>
    <x v="5"/>
    <x v="12"/>
    <x v="0"/>
  </r>
  <r>
    <n v="5077"/>
    <n v="6776"/>
    <m/>
    <x v="2"/>
    <n v="6"/>
    <n v="90"/>
    <n v="-1"/>
    <n v="360"/>
    <n v="-1"/>
    <n v="39.529900932617203"/>
    <n v="-1"/>
    <n v="8.8459376355118504"/>
    <n v="-1"/>
    <n v="5.1058364112757797"/>
    <n v="-1"/>
    <n v="9.8318637124190307"/>
    <n v="-1"/>
    <x v="5"/>
    <x v="13"/>
    <x v="0"/>
  </r>
  <r>
    <n v="5077"/>
    <n v="6777"/>
    <m/>
    <x v="2"/>
    <n v="6"/>
    <n v="298"/>
    <n v="-1"/>
    <n v="1192"/>
    <n v="-1"/>
    <n v="32.388666377184798"/>
    <n v="-1"/>
    <n v="49.6578261004938"/>
    <n v="-1"/>
    <n v="28.762717994639299"/>
    <n v="-1"/>
    <n v="3.00600037317803"/>
    <n v="-1"/>
    <x v="5"/>
    <x v="14"/>
    <x v="0"/>
  </r>
  <r>
    <n v="5077"/>
    <n v="2959"/>
    <m/>
    <x v="2"/>
    <n v="7"/>
    <n v="219"/>
    <n v="-1"/>
    <n v="876"/>
    <n v="-1"/>
    <n v="46.3474648873676"/>
    <n v="-1"/>
    <n v="17.913095587079699"/>
    <n v="-1"/>
    <n v="15.227566058234601"/>
    <n v="-1"/>
    <n v="4.0460034429985603"/>
    <n v="-1"/>
    <x v="6"/>
    <x v="0"/>
    <x v="0"/>
  </r>
  <r>
    <n v="5077"/>
    <n v="3659"/>
    <m/>
    <x v="2"/>
    <n v="7"/>
    <n v="522"/>
    <n v="-1"/>
    <n v="2088"/>
    <n v="-1"/>
    <n v="37.162312140851498"/>
    <n v="-1"/>
    <n v="42.467540915328001"/>
    <n v="-1"/>
    <n v="36.159298849738299"/>
    <n v="-1"/>
    <n v="1.7232054230276601"/>
    <n v="-1"/>
    <x v="6"/>
    <x v="0"/>
    <x v="0"/>
  </r>
  <r>
    <n v="5077"/>
    <n v="3660"/>
    <m/>
    <x v="2"/>
    <n v="7"/>
    <n v="1517"/>
    <n v="-1"/>
    <n v="6068"/>
    <n v="-1"/>
    <n v="33.171893974499"/>
    <n v="-1"/>
    <n v="115.466953453811"/>
    <n v="-1"/>
    <n v="98.103402460511703"/>
    <n v="-1"/>
    <n v="0.59358964353135701"/>
    <n v="-1"/>
    <x v="6"/>
    <x v="0"/>
    <x v="0"/>
  </r>
  <r>
    <n v="5077"/>
    <n v="4524"/>
    <m/>
    <x v="2"/>
    <n v="7"/>
    <n v="410"/>
    <n v="-1"/>
    <n v="1640"/>
    <n v="-1"/>
    <n v="27.378170511422098"/>
    <n v="-1"/>
    <n v="79.526482978354295"/>
    <n v="-1"/>
    <n v="67.657598707163601"/>
    <n v="-1"/>
    <n v="2.1178110936152099"/>
    <n v="-1"/>
    <x v="6"/>
    <x v="0"/>
    <x v="0"/>
  </r>
  <r>
    <n v="5077"/>
    <n v="4949"/>
    <m/>
    <x v="2"/>
    <n v="7"/>
    <n v="321"/>
    <n v="-1"/>
    <n v="1284"/>
    <n v="-1"/>
    <n v="8.1751276731241393"/>
    <n v="-1"/>
    <n v="105.54747401457399"/>
    <n v="-1"/>
    <n v="89.654652981715202"/>
    <n v="-1"/>
    <n v="2.8001861055687498"/>
    <n v="-1"/>
    <x v="6"/>
    <x v="0"/>
    <x v="0"/>
  </r>
  <r>
    <n v="5077"/>
    <n v="4950"/>
    <m/>
    <x v="2"/>
    <n v="7"/>
    <n v="1517"/>
    <n v="-1"/>
    <n v="6068"/>
    <n v="-1"/>
    <n v="30.708169537932399"/>
    <n v="-1"/>
    <n v="114.91221166352101"/>
    <n v="-1"/>
    <n v="97.605102587894095"/>
    <n v="-1"/>
    <n v="0.59329984646476697"/>
    <n v="-1"/>
    <x v="6"/>
    <x v="0"/>
    <x v="0"/>
  </r>
  <r>
    <n v="5077"/>
    <n v="4951"/>
    <m/>
    <x v="2"/>
    <n v="7"/>
    <n v="1524"/>
    <n v="-1"/>
    <n v="6096"/>
    <n v="-1"/>
    <n v="31.184323186592"/>
    <n v="-1"/>
    <n v="113.554404285358"/>
    <n v="-1"/>
    <n v="96.511042307593698"/>
    <n v="-1"/>
    <n v="0.59110901868457799"/>
    <n v="-1"/>
    <x v="6"/>
    <x v="0"/>
    <x v="0"/>
  </r>
  <r>
    <n v="5077"/>
    <n v="4953"/>
    <m/>
    <x v="2"/>
    <n v="7"/>
    <n v="276"/>
    <n v="-1"/>
    <n v="1104"/>
    <n v="-1"/>
    <n v="35.501785796324299"/>
    <n v="-1"/>
    <n v="25.890383559054001"/>
    <n v="-1"/>
    <n v="21.945665059821302"/>
    <n v="-1"/>
    <n v="3.2068348852634201"/>
    <n v="-1"/>
    <x v="6"/>
    <x v="0"/>
    <x v="0"/>
  </r>
  <r>
    <n v="5077"/>
    <n v="4954"/>
    <m/>
    <x v="2"/>
    <n v="7"/>
    <n v="82"/>
    <n v="-1"/>
    <n v="328"/>
    <n v="-1"/>
    <n v="44.508889070738398"/>
    <n v="-1"/>
    <n v="7.3352466651119697"/>
    <n v="-1"/>
    <n v="6.9117369613604902"/>
    <n v="-1"/>
    <n v="10.920659161245201"/>
    <n v="-1"/>
    <x v="6"/>
    <x v="0"/>
    <x v="0"/>
  </r>
  <r>
    <n v="5077"/>
    <n v="6357"/>
    <m/>
    <x v="2"/>
    <n v="7"/>
    <n v="159"/>
    <n v="-1"/>
    <n v="636"/>
    <n v="-1"/>
    <n v="44.5745228582933"/>
    <n v="-1"/>
    <n v="13.5224441368449"/>
    <n v="-1"/>
    <n v="11.5142455814723"/>
    <n v="-1"/>
    <n v="5.5176975123365102"/>
    <n v="-1"/>
    <x v="6"/>
    <x v="0"/>
    <x v="0"/>
  </r>
  <r>
    <n v="5077"/>
    <n v="6368"/>
    <m/>
    <x v="2"/>
    <n v="7"/>
    <n v="520"/>
    <n v="-1"/>
    <n v="2080"/>
    <n v="-1"/>
    <n v="32.264793075634202"/>
    <n v="-1"/>
    <n v="53.341586396193897"/>
    <n v="-1"/>
    <n v="45.435599309559898"/>
    <n v="-1"/>
    <n v="1.72810185421158"/>
    <n v="-1"/>
    <x v="6"/>
    <x v="0"/>
    <x v="0"/>
  </r>
  <r>
    <n v="5077"/>
    <n v="6639"/>
    <m/>
    <x v="2"/>
    <n v="7"/>
    <n v="147"/>
    <n v="-1"/>
    <n v="588"/>
    <n v="-1"/>
    <n v="38.985269584581197"/>
    <n v="-1"/>
    <n v="15.209931035960199"/>
    <n v="-1"/>
    <n v="8.8134178561373293"/>
    <n v="-1"/>
    <n v="6.1126036857395603"/>
    <n v="-1"/>
    <x v="6"/>
    <x v="1"/>
    <x v="0"/>
  </r>
  <r>
    <n v="5077"/>
    <n v="6640"/>
    <m/>
    <x v="2"/>
    <n v="7"/>
    <n v="663"/>
    <n v="-1"/>
    <n v="2652"/>
    <n v="-1"/>
    <n v="13.366062900447499"/>
    <n v="-1"/>
    <n v="146.910109526734"/>
    <n v="-1"/>
    <n v="85.497453994372705"/>
    <n v="-1"/>
    <n v="1.35938686233593"/>
    <n v="-1"/>
    <x v="6"/>
    <x v="2"/>
    <x v="0"/>
  </r>
  <r>
    <n v="5077"/>
    <n v="6641"/>
    <m/>
    <x v="2"/>
    <n v="7"/>
    <n v="81"/>
    <n v="-1"/>
    <n v="324"/>
    <n v="-1"/>
    <n v="31.325696006240701"/>
    <n v="-1"/>
    <n v="30.8531154001702"/>
    <n v="-1"/>
    <n v="17.9423405436123"/>
    <n v="-1"/>
    <n v="11.019157333803999"/>
    <n v="-1"/>
    <x v="6"/>
    <x v="3"/>
    <x v="0"/>
  </r>
  <r>
    <n v="5077"/>
    <n v="6642"/>
    <m/>
    <x v="2"/>
    <n v="7"/>
    <n v="525"/>
    <n v="-1"/>
    <n v="2100"/>
    <n v="-1"/>
    <n v="36.730735459820202"/>
    <n v="-1"/>
    <n v="47.298813667246698"/>
    <n v="-1"/>
    <n v="27.516913759986299"/>
    <n v="-1"/>
    <n v="1.7159992426409001"/>
    <n v="-1"/>
    <x v="6"/>
    <x v="4"/>
    <x v="0"/>
  </r>
  <r>
    <n v="5077"/>
    <n v="6644"/>
    <m/>
    <x v="2"/>
    <n v="7"/>
    <n v="947"/>
    <n v="-1"/>
    <n v="3788"/>
    <n v="-1"/>
    <n v="31.365668887115199"/>
    <n v="-1"/>
    <n v="104.324832965281"/>
    <n v="-1"/>
    <n v="60.3792795070922"/>
    <n v="-1"/>
    <n v="0.95032449012124198"/>
    <n v="-1"/>
    <x v="6"/>
    <x v="19"/>
    <x v="0"/>
  </r>
  <r>
    <n v="5077"/>
    <n v="6645"/>
    <m/>
    <x v="2"/>
    <n v="7"/>
    <n v="584"/>
    <n v="-1"/>
    <n v="2336"/>
    <n v="-1"/>
    <n v="53.933955047856003"/>
    <n v="-1"/>
    <n v="39.964803835688699"/>
    <n v="-1"/>
    <n v="23.194300974241699"/>
    <n v="-1"/>
    <n v="1.53550702127101"/>
    <n v="-1"/>
    <x v="6"/>
    <x v="21"/>
    <x v="0"/>
  </r>
  <r>
    <n v="5077"/>
    <n v="6646"/>
    <m/>
    <x v="2"/>
    <n v="7"/>
    <n v="662"/>
    <n v="-1"/>
    <n v="2648"/>
    <n v="-1"/>
    <n v="44.767560085872503"/>
    <n v="-1"/>
    <n v="56.071764276880103"/>
    <n v="-1"/>
    <n v="32.4187456436876"/>
    <n v="-1"/>
    <n v="1.3593181425705301"/>
    <n v="-1"/>
    <x v="6"/>
    <x v="18"/>
    <x v="0"/>
  </r>
  <r>
    <n v="5077"/>
    <n v="6647"/>
    <m/>
    <x v="2"/>
    <n v="7"/>
    <n v="284"/>
    <n v="-1"/>
    <n v="1136"/>
    <n v="-1"/>
    <n v="55.132931518021302"/>
    <n v="-1"/>
    <n v="20.604637958290699"/>
    <n v="-1"/>
    <n v="11.943906931053901"/>
    <n v="-1"/>
    <n v="3.1543099716541998"/>
    <n v="-1"/>
    <x v="6"/>
    <x v="17"/>
    <x v="0"/>
  </r>
  <r>
    <n v="5077"/>
    <n v="6760"/>
    <m/>
    <x v="2"/>
    <n v="7"/>
    <n v="461"/>
    <n v="-1"/>
    <n v="1844"/>
    <n v="-1"/>
    <n v="10.679982194185801"/>
    <n v="-1"/>
    <n v="140.47490346334101"/>
    <n v="-1"/>
    <n v="81.365700544366405"/>
    <n v="-1"/>
    <n v="1.95143928582369"/>
    <n v="-1"/>
    <x v="6"/>
    <x v="16"/>
    <x v="0"/>
  </r>
  <r>
    <n v="5077"/>
    <n v="6761"/>
    <m/>
    <x v="2"/>
    <n v="7"/>
    <n v="1518"/>
    <n v="-1"/>
    <n v="6072"/>
    <n v="-1"/>
    <n v="33.230559892184402"/>
    <n v="-1"/>
    <n v="153.37735799031501"/>
    <n v="-1"/>
    <n v="88.905804164903898"/>
    <n v="-1"/>
    <n v="0.59464059515747103"/>
    <n v="-1"/>
    <x v="6"/>
    <x v="20"/>
    <x v="0"/>
  </r>
  <r>
    <n v="5077"/>
    <n v="6762"/>
    <m/>
    <x v="2"/>
    <n v="7"/>
    <n v="147"/>
    <n v="-1"/>
    <n v="588"/>
    <n v="-1"/>
    <n v="38.985269584581197"/>
    <n v="-1"/>
    <n v="15.209931035960199"/>
    <n v="-1"/>
    <n v="8.8134178561373293"/>
    <n v="-1"/>
    <n v="6.1126036857395603"/>
    <n v="-1"/>
    <x v="6"/>
    <x v="6"/>
    <x v="0"/>
  </r>
  <r>
    <n v="5077"/>
    <n v="6763"/>
    <m/>
    <x v="2"/>
    <n v="7"/>
    <n v="520"/>
    <n v="-1"/>
    <n v="2080"/>
    <n v="-1"/>
    <n v="36.886198691086001"/>
    <n v="-1"/>
    <n v="47.302080210558202"/>
    <n v="-1"/>
    <n v="27.489363319014998"/>
    <n v="-1"/>
    <n v="1.67943018888009"/>
    <n v="-1"/>
    <x v="6"/>
    <x v="7"/>
    <x v="0"/>
  </r>
  <r>
    <n v="5077"/>
    <n v="6764"/>
    <m/>
    <x v="2"/>
    <n v="7"/>
    <n v="81"/>
    <n v="-1"/>
    <n v="324"/>
    <n v="-1"/>
    <n v="38.837959169567199"/>
    <n v="-1"/>
    <n v="8.2191637950175291"/>
    <n v="-1"/>
    <n v="4.7693954283758098"/>
    <n v="-1"/>
    <n v="9.7364794392891501"/>
    <n v="-1"/>
    <x v="6"/>
    <x v="8"/>
    <x v="0"/>
  </r>
  <r>
    <n v="5077"/>
    <n v="6765"/>
    <m/>
    <x v="2"/>
    <n v="7"/>
    <n v="60"/>
    <n v="-1"/>
    <n v="240"/>
    <n v="-1"/>
    <n v="24.5298617199735"/>
    <n v="-1"/>
    <n v="43.209533698624"/>
    <n v="-1"/>
    <n v="25.104320477934301"/>
    <n v="-1"/>
    <n v="15.062104840915"/>
    <n v="-1"/>
    <x v="6"/>
    <x v="9"/>
    <x v="0"/>
  </r>
  <r>
    <n v="5077"/>
    <n v="6767"/>
    <m/>
    <x v="2"/>
    <n v="7"/>
    <n v="80"/>
    <n v="-1"/>
    <n v="320"/>
    <n v="-1"/>
    <n v="47.248630437735102"/>
    <n v="-1"/>
    <n v="6.6897800478085898"/>
    <n v="-1"/>
    <n v="3.8843624480827699"/>
    <n v="-1"/>
    <n v="10.6298812991402"/>
    <n v="-1"/>
    <x v="6"/>
    <x v="10"/>
    <x v="0"/>
  </r>
  <r>
    <n v="5077"/>
    <n v="6768"/>
    <m/>
    <x v="2"/>
    <n v="7"/>
    <n v="276"/>
    <n v="-1"/>
    <n v="1104"/>
    <n v="-1"/>
    <n v="34.393085463091197"/>
    <n v="-1"/>
    <n v="34.178107337894303"/>
    <n v="-1"/>
    <n v="19.7425631647755"/>
    <n v="-1"/>
    <n v="3.2065188574895802"/>
    <n v="-1"/>
    <x v="6"/>
    <x v="11"/>
    <x v="0"/>
  </r>
  <r>
    <n v="5077"/>
    <n v="6770"/>
    <m/>
    <x v="2"/>
    <n v="7"/>
    <n v="346"/>
    <n v="-1"/>
    <n v="1384"/>
    <n v="-1"/>
    <n v="5.8459226875346904"/>
    <n v="-1"/>
    <n v="163.06263633451701"/>
    <n v="-1"/>
    <n v="94.450323895968793"/>
    <n v="-1"/>
    <n v="2.5944631191087399"/>
    <n v="-1"/>
    <x v="6"/>
    <x v="15"/>
    <x v="0"/>
  </r>
  <r>
    <n v="5077"/>
    <n v="6775"/>
    <m/>
    <x v="2"/>
    <n v="7"/>
    <n v="96"/>
    <n v="-1"/>
    <n v="384"/>
    <n v="-1"/>
    <n v="38.649966502144402"/>
    <n v="-1"/>
    <n v="10.053830929872699"/>
    <n v="-1"/>
    <n v="5.8541741561876197"/>
    <n v="-1"/>
    <n v="9.3446095930984896"/>
    <n v="-1"/>
    <x v="6"/>
    <x v="12"/>
    <x v="0"/>
  </r>
  <r>
    <n v="5077"/>
    <n v="6776"/>
    <m/>
    <x v="2"/>
    <n v="7"/>
    <n v="81"/>
    <n v="-1"/>
    <n v="324"/>
    <n v="-1"/>
    <n v="38.555263848904097"/>
    <n v="-1"/>
    <n v="8.2863282412143295"/>
    <n v="-1"/>
    <n v="4.8083694421112"/>
    <n v="-1"/>
    <n v="9.7404858569397401"/>
    <n v="-1"/>
    <x v="6"/>
    <x v="13"/>
    <x v="0"/>
  </r>
  <r>
    <n v="5077"/>
    <n v="6777"/>
    <m/>
    <x v="2"/>
    <n v="7"/>
    <n v="263"/>
    <n v="-1"/>
    <n v="1052"/>
    <n v="-1"/>
    <n v="31.819664931319"/>
    <n v="-1"/>
    <n v="37.269277874028198"/>
    <n v="-1"/>
    <n v="21.537920425263199"/>
    <n v="-1"/>
    <n v="3.1355350382502198"/>
    <n v="-1"/>
    <x v="6"/>
    <x v="14"/>
    <x v="0"/>
  </r>
  <r>
    <n v="5077"/>
    <n v="2959"/>
    <m/>
    <x v="2"/>
    <n v="8"/>
    <n v="236"/>
    <n v="-1"/>
    <n v="944"/>
    <n v="-1"/>
    <n v="45.903671078366898"/>
    <n v="-1"/>
    <n v="19.1386653395579"/>
    <n v="-1"/>
    <n v="16.260041665122401"/>
    <n v="-1"/>
    <n v="3.78474481342549"/>
    <n v="-1"/>
    <x v="7"/>
    <x v="0"/>
    <x v="0"/>
  </r>
  <r>
    <n v="5077"/>
    <n v="3659"/>
    <m/>
    <x v="2"/>
    <n v="8"/>
    <n v="548"/>
    <n v="-1"/>
    <n v="2192"/>
    <n v="-1"/>
    <n v="37.985764922528801"/>
    <n v="-1"/>
    <n v="44.229218432462403"/>
    <n v="-1"/>
    <n v="37.684706138344701"/>
    <n v="-1"/>
    <n v="1.64387025706099"/>
    <n v="-1"/>
    <x v="7"/>
    <x v="0"/>
    <x v="0"/>
  </r>
  <r>
    <n v="5077"/>
    <n v="3660"/>
    <m/>
    <x v="2"/>
    <n v="8"/>
    <n v="1490"/>
    <n v="-1"/>
    <n v="5960"/>
    <n v="-1"/>
    <n v="31.840643460079502"/>
    <n v="-1"/>
    <n v="115.069831791456"/>
    <n v="-1"/>
    <n v="97.873739316518098"/>
    <n v="-1"/>
    <n v="0.60402035290605904"/>
    <n v="-1"/>
    <x v="7"/>
    <x v="0"/>
    <x v="0"/>
  </r>
  <r>
    <n v="5077"/>
    <n v="4524"/>
    <m/>
    <x v="2"/>
    <n v="8"/>
    <n v="449"/>
    <n v="-1"/>
    <n v="1796"/>
    <n v="-1"/>
    <n v="26.9294335909272"/>
    <n v="-1"/>
    <n v="90.330218059996696"/>
    <n v="-1"/>
    <n v="76.881040972615594"/>
    <n v="-1"/>
    <n v="1.9180680018238701"/>
    <n v="-1"/>
    <x v="7"/>
    <x v="0"/>
    <x v="0"/>
  </r>
  <r>
    <n v="5077"/>
    <n v="4949"/>
    <m/>
    <x v="2"/>
    <n v="8"/>
    <n v="296"/>
    <n v="-1"/>
    <n v="1184"/>
    <n v="-1"/>
    <n v="6.9362671699910701"/>
    <n v="-1"/>
    <n v="107.166805215987"/>
    <n v="-1"/>
    <n v="90.846454058338196"/>
    <n v="-1"/>
    <n v="3.0375120195001801"/>
    <n v="-1"/>
    <x v="7"/>
    <x v="0"/>
    <x v="0"/>
  </r>
  <r>
    <n v="5077"/>
    <n v="4950"/>
    <m/>
    <x v="2"/>
    <n v="8"/>
    <n v="1479"/>
    <n v="-1"/>
    <n v="5916"/>
    <n v="-1"/>
    <n v="30.7738759526396"/>
    <n v="-1"/>
    <n v="114.644638725856"/>
    <n v="-1"/>
    <n v="97.495925159991799"/>
    <n v="-1"/>
    <n v="0.60782350062579005"/>
    <n v="-1"/>
    <x v="7"/>
    <x v="0"/>
    <x v="0"/>
  </r>
  <r>
    <n v="5077"/>
    <n v="4951"/>
    <m/>
    <x v="2"/>
    <n v="8"/>
    <n v="1490"/>
    <n v="-1"/>
    <n v="5960"/>
    <n v="-1"/>
    <n v="31.193303100998701"/>
    <n v="-1"/>
    <n v="113.45574497407399"/>
    <n v="-1"/>
    <n v="96.538615046806598"/>
    <n v="-1"/>
    <n v="0.60251542369881095"/>
    <n v="-1"/>
    <x v="7"/>
    <x v="0"/>
    <x v="0"/>
  </r>
  <r>
    <n v="5077"/>
    <n v="4953"/>
    <m/>
    <x v="2"/>
    <n v="8"/>
    <n v="238"/>
    <n v="-1"/>
    <n v="952"/>
    <n v="-1"/>
    <n v="35.935861806441103"/>
    <n v="-1"/>
    <n v="23.352613907820299"/>
    <n v="-1"/>
    <n v="19.850295019358299"/>
    <n v="-1"/>
    <n v="3.7132489800730299"/>
    <n v="-1"/>
    <x v="7"/>
    <x v="0"/>
    <x v="0"/>
  </r>
  <r>
    <n v="5077"/>
    <n v="4954"/>
    <m/>
    <x v="2"/>
    <n v="8"/>
    <n v="74"/>
    <n v="-1"/>
    <n v="296"/>
    <n v="-1"/>
    <n v="44.456778691939803"/>
    <n v="-1"/>
    <n v="6.4387890252044402"/>
    <n v="-1"/>
    <n v="6.0390133512233897"/>
    <n v="-1"/>
    <n v="10.9862989680813"/>
    <n v="-1"/>
    <x v="7"/>
    <x v="0"/>
    <x v="0"/>
  </r>
  <r>
    <n v="5077"/>
    <n v="6357"/>
    <m/>
    <x v="2"/>
    <n v="8"/>
    <n v="152"/>
    <n v="-1"/>
    <n v="608"/>
    <n v="-1"/>
    <n v="44.4892914949207"/>
    <n v="-1"/>
    <n v="13.0228326873554"/>
    <n v="-1"/>
    <n v="11.0799811441985"/>
    <n v="-1"/>
    <n v="5.9137125932348198"/>
    <n v="-1"/>
    <x v="7"/>
    <x v="0"/>
    <x v="0"/>
  </r>
  <r>
    <n v="5077"/>
    <n v="6368"/>
    <m/>
    <x v="2"/>
    <n v="8"/>
    <n v="527"/>
    <n v="-1"/>
    <n v="2108"/>
    <n v="-1"/>
    <n v="25.4854953023675"/>
    <n v="-1"/>
    <n v="74.567448991006103"/>
    <n v="-1"/>
    <n v="63.548376423722601"/>
    <n v="-1"/>
    <n v="1.70760949609268"/>
    <n v="-1"/>
    <x v="7"/>
    <x v="0"/>
    <x v="0"/>
  </r>
  <r>
    <n v="5077"/>
    <n v="6639"/>
    <m/>
    <x v="2"/>
    <n v="8"/>
    <n v="120"/>
    <n v="-1"/>
    <n v="480"/>
    <n v="-1"/>
    <n v="39.356017809781598"/>
    <n v="-1"/>
    <n v="12.3310158041431"/>
    <n v="-1"/>
    <n v="7.1915769687764604"/>
    <n v="-1"/>
    <n v="7.4764650733774998"/>
    <n v="-1"/>
    <x v="7"/>
    <x v="1"/>
    <x v="0"/>
  </r>
  <r>
    <n v="5077"/>
    <n v="6640"/>
    <m/>
    <x v="2"/>
    <n v="8"/>
    <n v="648"/>
    <n v="-1"/>
    <n v="2592"/>
    <n v="-1"/>
    <n v="12.118087117120499"/>
    <n v="-1"/>
    <n v="154.59217031934301"/>
    <n v="-1"/>
    <n v="89.811800045774106"/>
    <n v="-1"/>
    <n v="1.3875699935225001"/>
    <n v="-1"/>
    <x v="7"/>
    <x v="2"/>
    <x v="0"/>
  </r>
  <r>
    <n v="5077"/>
    <n v="6641"/>
    <m/>
    <x v="2"/>
    <n v="8"/>
    <n v="79"/>
    <n v="-1"/>
    <n v="316"/>
    <n v="-1"/>
    <n v="28.251604494208699"/>
    <n v="-1"/>
    <n v="35.193137458061003"/>
    <n v="-1"/>
    <n v="20.259873800880602"/>
    <n v="-1"/>
    <n v="11.0190106112014"/>
    <n v="-1"/>
    <x v="7"/>
    <x v="3"/>
    <x v="0"/>
  </r>
  <r>
    <n v="5077"/>
    <n v="6642"/>
    <m/>
    <x v="2"/>
    <n v="8"/>
    <n v="544"/>
    <n v="-1"/>
    <n v="2176"/>
    <n v="-1"/>
    <n v="37.446577983230199"/>
    <n v="-1"/>
    <n v="48.168463833348902"/>
    <n v="-1"/>
    <n v="28.0261856369642"/>
    <n v="-1"/>
    <n v="1.64996421596565"/>
    <n v="-1"/>
    <x v="7"/>
    <x v="4"/>
    <x v="0"/>
  </r>
  <r>
    <n v="5077"/>
    <n v="6644"/>
    <m/>
    <x v="2"/>
    <n v="8"/>
    <n v="918"/>
    <n v="-1"/>
    <n v="3672"/>
    <n v="-1"/>
    <n v="31.269948105038701"/>
    <n v="-1"/>
    <n v="97.703824500858204"/>
    <n v="-1"/>
    <n v="56.791899850593303"/>
    <n v="-1"/>
    <n v="0.97901279382528394"/>
    <n v="-1"/>
    <x v="7"/>
    <x v="19"/>
    <x v="0"/>
  </r>
  <r>
    <n v="5077"/>
    <n v="6645"/>
    <m/>
    <x v="2"/>
    <n v="8"/>
    <n v="573"/>
    <n v="-1"/>
    <n v="2292"/>
    <n v="-1"/>
    <n v="53.619934467176797"/>
    <n v="-1"/>
    <n v="38.925807002001797"/>
    <n v="-1"/>
    <n v="22.605374676715901"/>
    <n v="-1"/>
    <n v="1.57393531364308"/>
    <n v="-1"/>
    <x v="7"/>
    <x v="21"/>
    <x v="0"/>
  </r>
  <r>
    <n v="5077"/>
    <n v="6646"/>
    <m/>
    <x v="2"/>
    <n v="8"/>
    <n v="655"/>
    <n v="-1"/>
    <n v="2620"/>
    <n v="-1"/>
    <n v="44.496439088932803"/>
    <n v="-1"/>
    <n v="56.454285562973702"/>
    <n v="-1"/>
    <n v="32.750378294374102"/>
    <n v="-1"/>
    <n v="1.37258213240588"/>
    <n v="-1"/>
    <x v="7"/>
    <x v="18"/>
    <x v="0"/>
  </r>
  <r>
    <n v="5077"/>
    <n v="6647"/>
    <m/>
    <x v="2"/>
    <n v="8"/>
    <n v="270"/>
    <n v="-1"/>
    <n v="1080"/>
    <n v="-1"/>
    <n v="55.185487561644301"/>
    <n v="-1"/>
    <n v="19.462220526996902"/>
    <n v="-1"/>
    <n v="11.335949807902599"/>
    <n v="-1"/>
    <n v="3.3241252193746198"/>
    <n v="-1"/>
    <x v="7"/>
    <x v="17"/>
    <x v="0"/>
  </r>
  <r>
    <n v="5077"/>
    <n v="6760"/>
    <m/>
    <x v="2"/>
    <n v="8"/>
    <n v="462"/>
    <n v="-1"/>
    <n v="1848"/>
    <n v="-1"/>
    <n v="10.994017423951901"/>
    <n v="-1"/>
    <n v="138.28103211982099"/>
    <n v="-1"/>
    <n v="80.165996902145295"/>
    <n v="-1"/>
    <n v="1.93604073564143"/>
    <n v="-1"/>
    <x v="7"/>
    <x v="16"/>
    <x v="0"/>
  </r>
  <r>
    <n v="5077"/>
    <n v="6761"/>
    <m/>
    <x v="2"/>
    <n v="8"/>
    <n v="1490"/>
    <n v="-1"/>
    <n v="5960"/>
    <n v="-1"/>
    <n v="31.8682142105264"/>
    <n v="-1"/>
    <n v="153.139464107062"/>
    <n v="-1"/>
    <n v="88.906229002884103"/>
    <n v="-1"/>
    <n v="0.60620515048510304"/>
    <n v="-1"/>
    <x v="7"/>
    <x v="20"/>
    <x v="0"/>
  </r>
  <r>
    <n v="5077"/>
    <n v="6762"/>
    <m/>
    <x v="2"/>
    <n v="8"/>
    <n v="120"/>
    <n v="-1"/>
    <n v="480"/>
    <n v="-1"/>
    <n v="39.356017809781598"/>
    <n v="-1"/>
    <n v="12.3310158041431"/>
    <n v="-1"/>
    <n v="7.1915769687764604"/>
    <n v="-1"/>
    <n v="7.4764650733774998"/>
    <n v="-1"/>
    <x v="7"/>
    <x v="6"/>
    <x v="0"/>
  </r>
  <r>
    <n v="5077"/>
    <n v="6763"/>
    <m/>
    <x v="2"/>
    <n v="8"/>
    <n v="556"/>
    <n v="-1"/>
    <n v="2224"/>
    <n v="-1"/>
    <n v="36.804675002589697"/>
    <n v="-1"/>
    <n v="50.8274582797766"/>
    <n v="-1"/>
    <n v="29.580236379334799"/>
    <n v="-1"/>
    <n v="1.5706519224592701"/>
    <n v="-1"/>
    <x v="7"/>
    <x v="7"/>
    <x v="0"/>
  </r>
  <r>
    <n v="5077"/>
    <n v="6764"/>
    <m/>
    <x v="2"/>
    <n v="8"/>
    <n v="72"/>
    <n v="-1"/>
    <n v="288"/>
    <n v="-1"/>
    <n v="39.031353310876298"/>
    <n v="-1"/>
    <n v="7.0755078302122296"/>
    <n v="-1"/>
    <n v="4.1493033958076504"/>
    <n v="-1"/>
    <n v="12.0281828168494"/>
    <n v="-1"/>
    <x v="7"/>
    <x v="8"/>
    <x v="0"/>
  </r>
  <r>
    <n v="5077"/>
    <n v="6765"/>
    <m/>
    <x v="2"/>
    <n v="8"/>
    <n v="49"/>
    <n v="-1"/>
    <n v="196"/>
    <n v="-1"/>
    <n v="24.3244246929846"/>
    <n v="-1"/>
    <n v="42.6481467214644"/>
    <n v="-1"/>
    <n v="24.906908559156498"/>
    <n v="-1"/>
    <n v="16.736526493559001"/>
    <n v="-1"/>
    <x v="7"/>
    <x v="9"/>
    <x v="0"/>
  </r>
  <r>
    <n v="5077"/>
    <n v="6767"/>
    <m/>
    <x v="2"/>
    <n v="8"/>
    <n v="74"/>
    <n v="-1"/>
    <n v="296"/>
    <n v="-1"/>
    <n v="46.3799289584096"/>
    <n v="-1"/>
    <n v="6.2519128938629001"/>
    <n v="-1"/>
    <n v="3.6036873312922402"/>
    <n v="-1"/>
    <n v="11.030822413034301"/>
    <n v="-1"/>
    <x v="7"/>
    <x v="10"/>
    <x v="0"/>
  </r>
  <r>
    <n v="5077"/>
    <n v="6768"/>
    <m/>
    <x v="2"/>
    <n v="8"/>
    <n v="238"/>
    <n v="-1"/>
    <n v="952"/>
    <n v="-1"/>
    <n v="34.571735879265198"/>
    <n v="-1"/>
    <n v="30.978853454131499"/>
    <n v="-1"/>
    <n v="17.968495389705101"/>
    <n v="-1"/>
    <n v="3.7130600420252202"/>
    <n v="-1"/>
    <x v="7"/>
    <x v="11"/>
    <x v="0"/>
  </r>
  <r>
    <n v="5077"/>
    <n v="6770"/>
    <m/>
    <x v="2"/>
    <n v="8"/>
    <n v="300"/>
    <n v="-1"/>
    <n v="1200"/>
    <n v="-1"/>
    <n v="4.5959421664702198"/>
    <n v="-1"/>
    <n v="164.62037715119101"/>
    <n v="-1"/>
    <n v="95.503670249265596"/>
    <n v="-1"/>
    <n v="3.0060947999902701"/>
    <n v="-1"/>
    <x v="7"/>
    <x v="15"/>
    <x v="0"/>
  </r>
  <r>
    <n v="5077"/>
    <n v="6775"/>
    <m/>
    <x v="2"/>
    <n v="8"/>
    <n v="98"/>
    <n v="-1"/>
    <n v="392"/>
    <n v="-1"/>
    <n v="38.686904983207903"/>
    <n v="-1"/>
    <n v="10.2297140823591"/>
    <n v="-1"/>
    <n v="5.9492834601994602"/>
    <n v="-1"/>
    <n v="8.97672489734639"/>
    <n v="-1"/>
    <x v="7"/>
    <x v="12"/>
    <x v="0"/>
  </r>
  <r>
    <n v="5077"/>
    <n v="6776"/>
    <m/>
    <x v="2"/>
    <n v="8"/>
    <n v="72"/>
    <n v="-1"/>
    <n v="288"/>
    <n v="-1"/>
    <n v="39.067671939775899"/>
    <n v="-1"/>
    <n v="7.1698244585646203"/>
    <n v="-1"/>
    <n v="4.2046136739805604"/>
    <n v="-1"/>
    <n v="12.027611138378999"/>
    <n v="-1"/>
    <x v="7"/>
    <x v="13"/>
    <x v="0"/>
  </r>
  <r>
    <n v="5077"/>
    <n v="6777"/>
    <m/>
    <x v="2"/>
    <n v="8"/>
    <n v="235"/>
    <n v="-1"/>
    <n v="940"/>
    <n v="-1"/>
    <n v="37.190596879681202"/>
    <n v="-1"/>
    <n v="22.341593734571401"/>
    <n v="-1"/>
    <n v="12.955250478515399"/>
    <n v="-1"/>
    <n v="3.7702859123739199"/>
    <n v="-1"/>
    <x v="7"/>
    <x v="14"/>
    <x v="0"/>
  </r>
  <r>
    <n v="5077"/>
    <n v="2959"/>
    <m/>
    <x v="2"/>
    <n v="9"/>
    <n v="228"/>
    <n v="-1"/>
    <n v="912"/>
    <n v="-1"/>
    <n v="46.2677371663084"/>
    <n v="-1"/>
    <n v="18.730124311212599"/>
    <n v="-1"/>
    <n v="15.894965024826799"/>
    <n v="-1"/>
    <n v="3.9489884660808601"/>
    <n v="-1"/>
    <x v="8"/>
    <x v="0"/>
    <x v="0"/>
  </r>
  <r>
    <n v="5077"/>
    <n v="3659"/>
    <m/>
    <x v="2"/>
    <n v="9"/>
    <n v="508"/>
    <n v="-1"/>
    <n v="2032"/>
    <n v="-1"/>
    <n v="37.3321855037658"/>
    <n v="-1"/>
    <n v="42.377580821904701"/>
    <n v="-1"/>
    <n v="36.036493195678197"/>
    <n v="-1"/>
    <n v="1.7689338797059699"/>
    <n v="-1"/>
    <x v="8"/>
    <x v="0"/>
    <x v="0"/>
  </r>
  <r>
    <n v="5077"/>
    <n v="3660"/>
    <m/>
    <x v="2"/>
    <n v="9"/>
    <n v="1499"/>
    <n v="-1"/>
    <n v="5996"/>
    <n v="-1"/>
    <n v="31.801090976363099"/>
    <n v="-1"/>
    <n v="115.50463127271099"/>
    <n v="-1"/>
    <n v="98.266584273137198"/>
    <n v="-1"/>
    <n v="0.60065304458875701"/>
    <n v="-1"/>
    <x v="8"/>
    <x v="0"/>
    <x v="0"/>
  </r>
  <r>
    <n v="5077"/>
    <n v="4524"/>
    <m/>
    <x v="2"/>
    <n v="9"/>
    <n v="394"/>
    <n v="-1"/>
    <n v="1576"/>
    <n v="-1"/>
    <n v="27.5128455325349"/>
    <n v="-1"/>
    <n v="82.168690160761898"/>
    <n v="-1"/>
    <n v="69.749657065853697"/>
    <n v="-1"/>
    <n v="2.2003073719517601"/>
    <n v="-1"/>
    <x v="8"/>
    <x v="0"/>
    <x v="0"/>
  </r>
  <r>
    <n v="5077"/>
    <n v="4949"/>
    <m/>
    <x v="2"/>
    <n v="9"/>
    <n v="261"/>
    <n v="-1"/>
    <n v="1044"/>
    <n v="-1"/>
    <n v="6.1172641236362502"/>
    <n v="-1"/>
    <n v="107.155269233353"/>
    <n v="-1"/>
    <n v="91.220868581541396"/>
    <n v="-1"/>
    <n v="3.42502827151807"/>
    <n v="-1"/>
    <x v="8"/>
    <x v="0"/>
    <x v="0"/>
  </r>
  <r>
    <n v="5077"/>
    <n v="4950"/>
    <m/>
    <x v="2"/>
    <n v="9"/>
    <n v="1510"/>
    <n v="-1"/>
    <n v="6040"/>
    <n v="-1"/>
    <n v="30.120691089164598"/>
    <n v="-1"/>
    <n v="115.263895504066"/>
    <n v="-1"/>
    <n v="98.064418159706804"/>
    <n v="-1"/>
    <n v="0.59537779132487401"/>
    <n v="-1"/>
    <x v="8"/>
    <x v="0"/>
    <x v="0"/>
  </r>
  <r>
    <n v="5077"/>
    <n v="4951"/>
    <m/>
    <x v="2"/>
    <n v="9"/>
    <n v="1495"/>
    <n v="-1"/>
    <n v="5980"/>
    <n v="-1"/>
    <n v="30.6542491187937"/>
    <n v="-1"/>
    <n v="113.71515540093399"/>
    <n v="-1"/>
    <n v="96.708083630921706"/>
    <n v="-1"/>
    <n v="0.60195989954161599"/>
    <n v="-1"/>
    <x v="8"/>
    <x v="0"/>
    <x v="0"/>
  </r>
  <r>
    <n v="5077"/>
    <n v="4953"/>
    <m/>
    <x v="2"/>
    <n v="9"/>
    <n v="205"/>
    <n v="-1"/>
    <n v="820"/>
    <n v="-1"/>
    <n v="35.749622255179197"/>
    <n v="-1"/>
    <n v="18.910161812584501"/>
    <n v="-1"/>
    <n v="16.081408941570199"/>
    <n v="-1"/>
    <n v="3.99616887056807"/>
    <n v="-1"/>
    <x v="8"/>
    <x v="0"/>
    <x v="0"/>
  </r>
  <r>
    <n v="5077"/>
    <n v="4954"/>
    <m/>
    <x v="2"/>
    <n v="9"/>
    <n v="96"/>
    <n v="-1"/>
    <n v="384"/>
    <n v="-1"/>
    <n v="43.115915960507103"/>
    <n v="-1"/>
    <n v="8.5013596678405392"/>
    <n v="-1"/>
    <n v="7.9905119714365602"/>
    <n v="-1"/>
    <n v="8.2480050706735906"/>
    <n v="-1"/>
    <x v="8"/>
    <x v="0"/>
    <x v="0"/>
  </r>
  <r>
    <n v="5077"/>
    <n v="6357"/>
    <m/>
    <x v="2"/>
    <n v="9"/>
    <n v="172"/>
    <n v="-1"/>
    <n v="688"/>
    <n v="-1"/>
    <n v="44.380839720826998"/>
    <n v="-1"/>
    <n v="15.786593244477899"/>
    <n v="-1"/>
    <n v="13.419245537534101"/>
    <n v="-1"/>
    <n v="5.1448682800627603"/>
    <n v="-1"/>
    <x v="8"/>
    <x v="0"/>
    <x v="0"/>
  </r>
  <r>
    <n v="5077"/>
    <n v="6368"/>
    <m/>
    <x v="2"/>
    <n v="9"/>
    <n v="477"/>
    <n v="-1"/>
    <n v="1908"/>
    <n v="-1"/>
    <n v="14.023544552954201"/>
    <n v="-1"/>
    <n v="105.636625494992"/>
    <n v="-1"/>
    <n v="89.8491472216662"/>
    <n v="-1"/>
    <n v="1.88304983688276"/>
    <n v="-1"/>
    <x v="8"/>
    <x v="0"/>
    <x v="0"/>
  </r>
  <r>
    <n v="5077"/>
    <n v="6639"/>
    <m/>
    <x v="2"/>
    <n v="9"/>
    <n v="105"/>
    <n v="-1"/>
    <n v="420"/>
    <n v="-1"/>
    <n v="39.575919802883803"/>
    <n v="-1"/>
    <n v="10.6855085522579"/>
    <n v="-1"/>
    <n v="6.2251862893938998"/>
    <n v="-1"/>
    <n v="8.5664507184300405"/>
    <n v="-1"/>
    <x v="8"/>
    <x v="1"/>
    <x v="0"/>
  </r>
  <r>
    <n v="5077"/>
    <n v="6640"/>
    <m/>
    <x v="2"/>
    <n v="9"/>
    <n v="661"/>
    <n v="-1"/>
    <n v="2644"/>
    <n v="-1"/>
    <n v="13.074865606238401"/>
    <n v="-1"/>
    <n v="150.642472724182"/>
    <n v="-1"/>
    <n v="87.579535693359603"/>
    <n v="-1"/>
    <n v="1.3609025307813001"/>
    <n v="-1"/>
    <x v="8"/>
    <x v="2"/>
    <x v="0"/>
  </r>
  <r>
    <n v="5077"/>
    <n v="6641"/>
    <m/>
    <x v="2"/>
    <n v="9"/>
    <n v="97"/>
    <n v="-1"/>
    <n v="388"/>
    <n v="-1"/>
    <n v="34.603245728375597"/>
    <n v="-1"/>
    <n v="32.306356837442898"/>
    <n v="-1"/>
    <n v="18.699658376827799"/>
    <n v="-1"/>
    <n v="9.0199550200064404"/>
    <n v="-1"/>
    <x v="8"/>
    <x v="3"/>
    <x v="0"/>
  </r>
  <r>
    <n v="5077"/>
    <n v="6642"/>
    <m/>
    <x v="2"/>
    <n v="9"/>
    <n v="520"/>
    <n v="-1"/>
    <n v="2080"/>
    <n v="-1"/>
    <n v="36.876697969201899"/>
    <n v="-1"/>
    <n v="46.419815066294198"/>
    <n v="-1"/>
    <n v="26.957617680409001"/>
    <n v="-1"/>
    <n v="1.73295707512123"/>
    <n v="-1"/>
    <x v="8"/>
    <x v="4"/>
    <x v="0"/>
  </r>
  <r>
    <n v="5077"/>
    <n v="6644"/>
    <m/>
    <x v="2"/>
    <n v="9"/>
    <n v="942"/>
    <n v="-1"/>
    <n v="3768"/>
    <n v="-1"/>
    <n v="31.4018692515676"/>
    <n v="-1"/>
    <n v="100.397082712779"/>
    <n v="-1"/>
    <n v="58.333986278747801"/>
    <n v="-1"/>
    <n v="0.95639668954825996"/>
    <n v="-1"/>
    <x v="8"/>
    <x v="19"/>
    <x v="0"/>
  </r>
  <r>
    <n v="5077"/>
    <n v="6645"/>
    <m/>
    <x v="2"/>
    <n v="9"/>
    <n v="582"/>
    <n v="-1"/>
    <n v="2328"/>
    <n v="-1"/>
    <n v="53.648735385121697"/>
    <n v="-1"/>
    <n v="40.3229334380392"/>
    <n v="-1"/>
    <n v="23.360976435097101"/>
    <n v="-1"/>
    <n v="1.5330712851250601"/>
    <n v="-1"/>
    <x v="8"/>
    <x v="21"/>
    <x v="0"/>
  </r>
  <r>
    <n v="5077"/>
    <n v="6646"/>
    <m/>
    <x v="2"/>
    <n v="9"/>
    <n v="624"/>
    <n v="-1"/>
    <n v="2496"/>
    <n v="-1"/>
    <n v="44.894395213283602"/>
    <n v="-1"/>
    <n v="52.721670564502098"/>
    <n v="-1"/>
    <n v="30.647334970152102"/>
    <n v="-1"/>
    <n v="1.4436036781203101"/>
    <n v="-1"/>
    <x v="8"/>
    <x v="18"/>
    <x v="0"/>
  </r>
  <r>
    <n v="5077"/>
    <n v="6647"/>
    <m/>
    <x v="2"/>
    <n v="9"/>
    <n v="317"/>
    <n v="-1"/>
    <n v="1268"/>
    <n v="-1"/>
    <n v="54.876299806893897"/>
    <n v="-1"/>
    <n v="22.7535032720745"/>
    <n v="-1"/>
    <n v="13.2305814222767"/>
    <n v="-1"/>
    <n v="2.82893791967722"/>
    <n v="-1"/>
    <x v="8"/>
    <x v="17"/>
    <x v="0"/>
  </r>
  <r>
    <n v="5077"/>
    <n v="6760"/>
    <m/>
    <x v="2"/>
    <n v="9"/>
    <n v="496"/>
    <n v="-1"/>
    <n v="1984"/>
    <n v="-1"/>
    <n v="11.8545715184384"/>
    <n v="-1"/>
    <n v="140.369749320398"/>
    <n v="-1"/>
    <n v="81.442418377600703"/>
    <n v="-1"/>
    <n v="1.8146436743338901"/>
    <n v="-1"/>
    <x v="8"/>
    <x v="16"/>
    <x v="0"/>
  </r>
  <r>
    <n v="5077"/>
    <n v="6761"/>
    <m/>
    <x v="2"/>
    <n v="9"/>
    <n v="1498"/>
    <n v="-1"/>
    <n v="5992"/>
    <n v="-1"/>
    <n v="31.841181304805499"/>
    <n v="-1"/>
    <n v="155.72309617925799"/>
    <n v="-1"/>
    <n v="90.425510688627497"/>
    <n v="-1"/>
    <n v="0.60395944375462995"/>
    <n v="-1"/>
    <x v="8"/>
    <x v="20"/>
    <x v="0"/>
  </r>
  <r>
    <n v="5077"/>
    <n v="6762"/>
    <m/>
    <x v="2"/>
    <n v="9"/>
    <n v="105"/>
    <n v="-1"/>
    <n v="420"/>
    <n v="-1"/>
    <n v="39.575919802883803"/>
    <n v="-1"/>
    <n v="10.6855085522579"/>
    <n v="-1"/>
    <n v="6.2251862893938998"/>
    <n v="-1"/>
    <n v="8.5664507184300405"/>
    <n v="-1"/>
    <x v="8"/>
    <x v="6"/>
    <x v="0"/>
  </r>
  <r>
    <n v="5077"/>
    <n v="6763"/>
    <m/>
    <x v="2"/>
    <n v="9"/>
    <n v="498"/>
    <n v="-1"/>
    <n v="1992"/>
    <n v="-1"/>
    <n v="36.749603734755198"/>
    <n v="-1"/>
    <n v="44.206611807135701"/>
    <n v="-1"/>
    <n v="25.666120263562501"/>
    <n v="-1"/>
    <n v="1.76948750812657"/>
    <n v="-1"/>
    <x v="8"/>
    <x v="7"/>
    <x v="0"/>
  </r>
  <r>
    <n v="5077"/>
    <n v="6764"/>
    <m/>
    <x v="2"/>
    <n v="9"/>
    <n v="81"/>
    <n v="-1"/>
    <n v="324"/>
    <n v="-1"/>
    <n v="37.934148322949603"/>
    <n v="-1"/>
    <n v="8.1743252470106498"/>
    <n v="-1"/>
    <n v="4.7691579650430196"/>
    <n v="-1"/>
    <n v="11.009574687362599"/>
    <n v="-1"/>
    <x v="8"/>
    <x v="8"/>
    <x v="0"/>
  </r>
  <r>
    <n v="5077"/>
    <n v="6765"/>
    <m/>
    <x v="2"/>
    <n v="9"/>
    <n v="61"/>
    <n v="-1"/>
    <n v="244"/>
    <n v="-1"/>
    <n v="23.680971038165701"/>
    <n v="-1"/>
    <n v="57.332085434558401"/>
    <n v="-1"/>
    <n v="33.536427113718901"/>
    <n v="-1"/>
    <n v="14.023072107328501"/>
    <n v="-1"/>
    <x v="8"/>
    <x v="9"/>
    <x v="0"/>
  </r>
  <r>
    <n v="5077"/>
    <n v="6767"/>
    <m/>
    <x v="2"/>
    <n v="9"/>
    <n v="96"/>
    <n v="-1"/>
    <n v="384"/>
    <n v="-1"/>
    <n v="45.508091085527198"/>
    <n v="-1"/>
    <n v="7.9476965280233296"/>
    <n v="-1"/>
    <n v="4.5970436827442001"/>
    <n v="-1"/>
    <n v="8.2076908650027605"/>
    <n v="-1"/>
    <x v="8"/>
    <x v="10"/>
    <x v="0"/>
  </r>
  <r>
    <n v="5077"/>
    <n v="6768"/>
    <m/>
    <x v="2"/>
    <n v="9"/>
    <n v="206"/>
    <n v="-1"/>
    <n v="824"/>
    <n v="-1"/>
    <n v="34.600266014785298"/>
    <n v="-1"/>
    <n v="23.736783975034399"/>
    <n v="-1"/>
    <n v="13.7786246163848"/>
    <n v="-1"/>
    <n v="4.2242022120428198"/>
    <n v="-1"/>
    <x v="8"/>
    <x v="11"/>
    <x v="0"/>
  </r>
  <r>
    <n v="5077"/>
    <n v="6770"/>
    <m/>
    <x v="2"/>
    <n v="9"/>
    <n v="289"/>
    <n v="-1"/>
    <n v="1156"/>
    <n v="-1"/>
    <n v="4.3091812805033696"/>
    <n v="-1"/>
    <n v="171.571588180964"/>
    <n v="-1"/>
    <n v="99.402355029249506"/>
    <n v="-1"/>
    <n v="3.11310669735184"/>
    <n v="-1"/>
    <x v="8"/>
    <x v="15"/>
    <x v="0"/>
  </r>
  <r>
    <n v="5077"/>
    <n v="6775"/>
    <m/>
    <x v="2"/>
    <n v="9"/>
    <n v="117"/>
    <n v="-1"/>
    <n v="468"/>
    <n v="-1"/>
    <n v="38.818389538583602"/>
    <n v="-1"/>
    <n v="12.1820258886506"/>
    <n v="-1"/>
    <n v="7.0892470664890403"/>
    <n v="-1"/>
    <n v="7.7212607889437699"/>
    <n v="-1"/>
    <x v="8"/>
    <x v="12"/>
    <x v="0"/>
  </r>
  <r>
    <n v="5077"/>
    <n v="6776"/>
    <m/>
    <x v="2"/>
    <n v="9"/>
    <n v="81"/>
    <n v="-1"/>
    <n v="324"/>
    <n v="-1"/>
    <n v="38.202424482559898"/>
    <n v="-1"/>
    <n v="8.1958989374744107"/>
    <n v="-1"/>
    <n v="4.7817447333207097"/>
    <n v="-1"/>
    <n v="11.011473011469"/>
    <n v="-1"/>
    <x v="8"/>
    <x v="13"/>
    <x v="0"/>
  </r>
  <r>
    <n v="5077"/>
    <n v="6777"/>
    <m/>
    <x v="2"/>
    <n v="9"/>
    <n v="221"/>
    <n v="-1"/>
    <n v="884"/>
    <n v="-1"/>
    <n v="37.275591628284097"/>
    <n v="-1"/>
    <n v="20.5367905981979"/>
    <n v="-1"/>
    <n v="11.9141324095746"/>
    <n v="-1"/>
    <n v="4.0358088210556602"/>
    <n v="-1"/>
    <x v="8"/>
    <x v="14"/>
    <x v="0"/>
  </r>
  <r>
    <n v="5077"/>
    <n v="2959"/>
    <m/>
    <x v="2"/>
    <n v="10"/>
    <n v="187"/>
    <n v="-1"/>
    <n v="748"/>
    <n v="-1"/>
    <n v="46.8497345159291"/>
    <n v="-1"/>
    <n v="15.114831490479199"/>
    <n v="-1"/>
    <n v="12.8566806927141"/>
    <n v="-1"/>
    <n v="4.8243545310881002"/>
    <n v="-1"/>
    <x v="9"/>
    <x v="0"/>
    <x v="0"/>
  </r>
  <r>
    <n v="5077"/>
    <n v="3659"/>
    <m/>
    <x v="2"/>
    <n v="10"/>
    <n v="531"/>
    <n v="-1"/>
    <n v="2124"/>
    <n v="-1"/>
    <n v="37.446959042268603"/>
    <n v="-1"/>
    <n v="42.517880319978502"/>
    <n v="-1"/>
    <n v="36.233539559406204"/>
    <n v="-1"/>
    <n v="1.6936062008147901"/>
    <n v="-1"/>
    <x v="9"/>
    <x v="0"/>
    <x v="0"/>
  </r>
  <r>
    <n v="5077"/>
    <n v="3660"/>
    <m/>
    <x v="2"/>
    <n v="10"/>
    <n v="1526"/>
    <n v="-1"/>
    <n v="6104"/>
    <n v="-1"/>
    <n v="33.368655387864102"/>
    <n v="-1"/>
    <n v="115.44046771511699"/>
    <n v="-1"/>
    <n v="98.105369155104896"/>
    <n v="-1"/>
    <n v="0.58951024929451201"/>
    <n v="-1"/>
    <x v="9"/>
    <x v="0"/>
    <x v="0"/>
  </r>
  <r>
    <n v="5077"/>
    <n v="4524"/>
    <m/>
    <x v="2"/>
    <n v="10"/>
    <n v="449"/>
    <n v="-1"/>
    <n v="1796"/>
    <n v="-1"/>
    <n v="27.480205468770698"/>
    <n v="-1"/>
    <n v="84.211077594726405"/>
    <n v="-1"/>
    <n v="71.779114928107902"/>
    <n v="-1"/>
    <n v="1.97960085229987"/>
    <n v="-1"/>
    <x v="9"/>
    <x v="0"/>
    <x v="0"/>
  </r>
  <r>
    <n v="5077"/>
    <n v="4949"/>
    <m/>
    <x v="2"/>
    <n v="10"/>
    <n v="273"/>
    <n v="-1"/>
    <n v="1092"/>
    <n v="-1"/>
    <n v="6.2923931813427902"/>
    <n v="-1"/>
    <n v="105.369750288611"/>
    <n v="-1"/>
    <n v="89.625649432804295"/>
    <n v="-1"/>
    <n v="3.29613132655874"/>
    <n v="-1"/>
    <x v="9"/>
    <x v="0"/>
    <x v="0"/>
  </r>
  <r>
    <n v="5077"/>
    <n v="4950"/>
    <m/>
    <x v="2"/>
    <n v="10"/>
    <n v="1520"/>
    <n v="-1"/>
    <n v="6080"/>
    <n v="-1"/>
    <n v="31.2689651003402"/>
    <n v="-1"/>
    <n v="114.693120767446"/>
    <n v="-1"/>
    <n v="97.480037300859294"/>
    <n v="-1"/>
    <n v="0.59249373464958799"/>
    <n v="-1"/>
    <x v="9"/>
    <x v="0"/>
    <x v="0"/>
  </r>
  <r>
    <n v="5077"/>
    <n v="4951"/>
    <m/>
    <x v="2"/>
    <n v="10"/>
    <n v="1526"/>
    <n v="-1"/>
    <n v="6104"/>
    <n v="-1"/>
    <n v="30.674283013010999"/>
    <n v="-1"/>
    <n v="114.46618474829501"/>
    <n v="-1"/>
    <n v="97.259389770151202"/>
    <n v="-1"/>
    <n v="0.59041052076478395"/>
    <n v="-1"/>
    <x v="9"/>
    <x v="0"/>
    <x v="0"/>
  </r>
  <r>
    <n v="5077"/>
    <n v="4953"/>
    <m/>
    <x v="2"/>
    <n v="10"/>
    <n v="248"/>
    <n v="-1"/>
    <n v="992"/>
    <n v="-1"/>
    <n v="36.809808726957499"/>
    <n v="-1"/>
    <n v="22.541318592978499"/>
    <n v="-1"/>
    <n v="19.112772020170802"/>
    <n v="-1"/>
    <n v="3.5964529775971501"/>
    <n v="-1"/>
    <x v="9"/>
    <x v="0"/>
    <x v="0"/>
  </r>
  <r>
    <n v="5077"/>
    <n v="4954"/>
    <m/>
    <x v="2"/>
    <n v="10"/>
    <n v="76"/>
    <n v="-1"/>
    <n v="304"/>
    <n v="-1"/>
    <n v="44.786540378813399"/>
    <n v="-1"/>
    <n v="5.8462794760985002"/>
    <n v="-1"/>
    <n v="5.4976579159279897"/>
    <n v="-1"/>
    <n v="10.9293089447429"/>
    <n v="-1"/>
    <x v="9"/>
    <x v="0"/>
    <x v="0"/>
  </r>
  <r>
    <n v="5077"/>
    <n v="6357"/>
    <m/>
    <x v="2"/>
    <n v="10"/>
    <n v="202"/>
    <n v="-1"/>
    <n v="808"/>
    <n v="-1"/>
    <n v="43.333533483851902"/>
    <n v="-1"/>
    <n v="18.1170231817939"/>
    <n v="-1"/>
    <n v="15.3926239502852"/>
    <n v="-1"/>
    <n v="4.3886336836616104"/>
    <n v="-1"/>
    <x v="9"/>
    <x v="0"/>
    <x v="0"/>
  </r>
  <r>
    <n v="5077"/>
    <n v="6368"/>
    <m/>
    <x v="2"/>
    <n v="10"/>
    <n v="495"/>
    <n v="-1"/>
    <n v="1980"/>
    <n v="-1"/>
    <n v="14.4246339909617"/>
    <n v="-1"/>
    <n v="105.31013450698499"/>
    <n v="-1"/>
    <n v="89.686688617102007"/>
    <n v="-1"/>
    <n v="1.8177002080425599"/>
    <n v="-1"/>
    <x v="9"/>
    <x v="0"/>
    <x v="0"/>
  </r>
  <r>
    <n v="5077"/>
    <n v="6639"/>
    <m/>
    <x v="2"/>
    <n v="10"/>
    <n v="122"/>
    <n v="-1"/>
    <n v="488"/>
    <n v="-1"/>
    <n v="39.523803269788701"/>
    <n v="-1"/>
    <n v="12.4736925154989"/>
    <n v="-1"/>
    <n v="7.2705593480014103"/>
    <n v="-1"/>
    <n v="7.4163223434233201"/>
    <n v="-1"/>
    <x v="9"/>
    <x v="1"/>
    <x v="0"/>
  </r>
  <r>
    <n v="5077"/>
    <n v="6640"/>
    <m/>
    <x v="2"/>
    <n v="10"/>
    <n v="688"/>
    <n v="-1"/>
    <n v="2752"/>
    <n v="-1"/>
    <n v="13.588080328406701"/>
    <n v="-1"/>
    <n v="152.33368038587099"/>
    <n v="-1"/>
    <n v="88.474691319974298"/>
    <n v="-1"/>
    <n v="1.3070848232804499"/>
    <n v="-1"/>
    <x v="9"/>
    <x v="2"/>
    <x v="0"/>
  </r>
  <r>
    <n v="5077"/>
    <n v="6641"/>
    <m/>
    <x v="2"/>
    <n v="10"/>
    <n v="76"/>
    <n v="-1"/>
    <n v="304"/>
    <n v="-1"/>
    <n v="32.006245580827198"/>
    <n v="-1"/>
    <n v="29.420609704171699"/>
    <n v="-1"/>
    <n v="17.030733153128601"/>
    <n v="-1"/>
    <n v="10.965088975689101"/>
    <n v="-1"/>
    <x v="9"/>
    <x v="3"/>
    <x v="0"/>
  </r>
  <r>
    <n v="5077"/>
    <n v="6642"/>
    <m/>
    <x v="2"/>
    <n v="10"/>
    <n v="525"/>
    <n v="-1"/>
    <n v="2100"/>
    <n v="-1"/>
    <n v="36.760551319454599"/>
    <n v="-1"/>
    <n v="45.817580400638903"/>
    <n v="-1"/>
    <n v="26.657930521876199"/>
    <n v="-1"/>
    <n v="1.7145150711053601"/>
    <n v="-1"/>
    <x v="9"/>
    <x v="4"/>
    <x v="0"/>
  </r>
  <r>
    <n v="5077"/>
    <n v="6644"/>
    <m/>
    <x v="2"/>
    <n v="10"/>
    <n v="952"/>
    <n v="-1"/>
    <n v="3808"/>
    <n v="-1"/>
    <n v="31.3647657429593"/>
    <n v="-1"/>
    <n v="103.79453759393699"/>
    <n v="-1"/>
    <n v="60.178997748369198"/>
    <n v="-1"/>
    <n v="0.94543036770641298"/>
    <n v="-1"/>
    <x v="9"/>
    <x v="19"/>
    <x v="0"/>
  </r>
  <r>
    <n v="5077"/>
    <n v="6645"/>
    <m/>
    <x v="2"/>
    <n v="10"/>
    <n v="574"/>
    <n v="-1"/>
    <n v="2296"/>
    <n v="-1"/>
    <n v="53.965885906056101"/>
    <n v="-1"/>
    <n v="39.282225346820802"/>
    <n v="-1"/>
    <n v="22.762230044027099"/>
    <n v="-1"/>
    <n v="1.5599943142772299"/>
    <n v="-1"/>
    <x v="9"/>
    <x v="21"/>
    <x v="0"/>
  </r>
  <r>
    <n v="5077"/>
    <n v="6646"/>
    <m/>
    <x v="2"/>
    <n v="10"/>
    <n v="650"/>
    <n v="-1"/>
    <n v="2600"/>
    <n v="-1"/>
    <n v="44.677236523294297"/>
    <n v="-1"/>
    <n v="54.551844949488299"/>
    <n v="-1"/>
    <n v="31.6439359196212"/>
    <n v="-1"/>
    <n v="1.3828872458970001"/>
    <n v="-1"/>
    <x v="9"/>
    <x v="18"/>
    <x v="0"/>
  </r>
  <r>
    <n v="5077"/>
    <n v="6647"/>
    <m/>
    <x v="2"/>
    <n v="10"/>
    <n v="303"/>
    <n v="-1"/>
    <n v="1212"/>
    <n v="-1"/>
    <n v="54.772533461019002"/>
    <n v="-1"/>
    <n v="21.954956976991799"/>
    <n v="-1"/>
    <n v="12.7418452107286"/>
    <n v="-1"/>
    <n v="2.9675258682550498"/>
    <n v="-1"/>
    <x v="9"/>
    <x v="17"/>
    <x v="0"/>
  </r>
  <r>
    <n v="5077"/>
    <n v="6760"/>
    <m/>
    <x v="2"/>
    <n v="10"/>
    <n v="512"/>
    <n v="-1"/>
    <n v="2048"/>
    <n v="-1"/>
    <n v="11.519870536217599"/>
    <n v="-1"/>
    <n v="141.445311657871"/>
    <n v="-1"/>
    <n v="81.722817960279698"/>
    <n v="-1"/>
    <n v="1.7548674156039099"/>
    <n v="-1"/>
    <x v="9"/>
    <x v="16"/>
    <x v="0"/>
  </r>
  <r>
    <n v="5077"/>
    <n v="6761"/>
    <m/>
    <x v="2"/>
    <n v="10"/>
    <n v="1528"/>
    <n v="-1"/>
    <n v="6112"/>
    <n v="-1"/>
    <n v="33.240183735618501"/>
    <n v="-1"/>
    <n v="155.28772704642799"/>
    <n v="-1"/>
    <n v="90.056561520317999"/>
    <n v="-1"/>
    <n v="0.592343237616757"/>
    <n v="-1"/>
    <x v="9"/>
    <x v="20"/>
    <x v="0"/>
  </r>
  <r>
    <n v="5077"/>
    <n v="6762"/>
    <m/>
    <x v="2"/>
    <n v="10"/>
    <n v="122"/>
    <n v="-1"/>
    <n v="488"/>
    <n v="-1"/>
    <n v="39.523803269788701"/>
    <n v="-1"/>
    <n v="12.4736925154989"/>
    <n v="-1"/>
    <n v="7.2705593480014103"/>
    <n v="-1"/>
    <n v="7.4163223434233201"/>
    <n v="-1"/>
    <x v="9"/>
    <x v="6"/>
    <x v="0"/>
  </r>
  <r>
    <n v="5077"/>
    <n v="6763"/>
    <m/>
    <x v="2"/>
    <n v="10"/>
    <n v="536"/>
    <n v="-1"/>
    <n v="2144"/>
    <n v="-1"/>
    <n v="37.054401503866202"/>
    <n v="-1"/>
    <n v="46.3933147563896"/>
    <n v="-1"/>
    <n v="27.014171258864302"/>
    <n v="-1"/>
    <n v="1.65233827554803"/>
    <n v="-1"/>
    <x v="9"/>
    <x v="7"/>
    <x v="0"/>
  </r>
  <r>
    <n v="5077"/>
    <n v="6764"/>
    <m/>
    <x v="2"/>
    <n v="10"/>
    <n v="126"/>
    <n v="-1"/>
    <n v="504"/>
    <n v="-1"/>
    <n v="39.527282807676897"/>
    <n v="-1"/>
    <n v="12.2789237010488"/>
    <n v="-1"/>
    <n v="7.1279145176346601"/>
    <n v="-1"/>
    <n v="6.9207026431892302"/>
    <n v="-1"/>
    <x v="9"/>
    <x v="8"/>
    <x v="0"/>
  </r>
  <r>
    <n v="5077"/>
    <n v="6765"/>
    <m/>
    <x v="2"/>
    <n v="10"/>
    <n v="76"/>
    <n v="-1"/>
    <n v="304"/>
    <n v="-1"/>
    <n v="24.6134183224219"/>
    <n v="-1"/>
    <n v="88.895031109871695"/>
    <n v="-1"/>
    <n v="51.6143060323067"/>
    <n v="-1"/>
    <n v="11.379927621217201"/>
    <n v="-1"/>
    <x v="9"/>
    <x v="9"/>
    <x v="0"/>
  </r>
  <r>
    <n v="5077"/>
    <n v="6767"/>
    <m/>
    <x v="2"/>
    <n v="10"/>
    <n v="86"/>
    <n v="-1"/>
    <n v="344"/>
    <n v="-1"/>
    <n v="45.306259050486297"/>
    <n v="-1"/>
    <n v="7.0080572402760497"/>
    <n v="-1"/>
    <n v="4.0538444752248202"/>
    <n v="-1"/>
    <n v="10.395491760680301"/>
    <n v="-1"/>
    <x v="9"/>
    <x v="10"/>
    <x v="0"/>
  </r>
  <r>
    <n v="5077"/>
    <n v="6768"/>
    <m/>
    <x v="2"/>
    <n v="10"/>
    <n v="247"/>
    <n v="-1"/>
    <n v="988"/>
    <n v="-1"/>
    <n v="35.469041683315098"/>
    <n v="-1"/>
    <n v="30.8402876426604"/>
    <n v="-1"/>
    <n v="17.820608952812801"/>
    <n v="-1"/>
    <n v="3.6028939537865998"/>
    <n v="-1"/>
    <x v="9"/>
    <x v="11"/>
    <x v="0"/>
  </r>
  <r>
    <n v="5077"/>
    <n v="6770"/>
    <m/>
    <x v="2"/>
    <n v="10"/>
    <n v="300"/>
    <n v="-1"/>
    <n v="1200"/>
    <n v="-1"/>
    <n v="4.7972717670543199"/>
    <n v="-1"/>
    <n v="166.383205136979"/>
    <n v="-1"/>
    <n v="96.763467241364296"/>
    <n v="-1"/>
    <n v="2.9920203044093401"/>
    <n v="-1"/>
    <x v="9"/>
    <x v="15"/>
    <x v="0"/>
  </r>
  <r>
    <n v="5077"/>
    <n v="6775"/>
    <m/>
    <x v="2"/>
    <n v="10"/>
    <n v="93"/>
    <n v="-1"/>
    <n v="372"/>
    <n v="-1"/>
    <n v="39.081101292301"/>
    <n v="-1"/>
    <n v="9.6290534710740001"/>
    <n v="-1"/>
    <n v="5.6073080401565001"/>
    <n v="-1"/>
    <n v="9.6020780271028396"/>
    <n v="-1"/>
    <x v="9"/>
    <x v="12"/>
    <x v="0"/>
  </r>
  <r>
    <n v="5077"/>
    <n v="6776"/>
    <m/>
    <x v="2"/>
    <n v="10"/>
    <n v="126"/>
    <n v="-1"/>
    <n v="504"/>
    <n v="-1"/>
    <n v="39.579225951023503"/>
    <n v="-1"/>
    <n v="12.4073766097193"/>
    <n v="-1"/>
    <n v="7.2024814238909904"/>
    <n v="-1"/>
    <n v="6.9196420702340502"/>
    <n v="-1"/>
    <x v="9"/>
    <x v="13"/>
    <x v="0"/>
  </r>
  <r>
    <n v="5077"/>
    <n v="6777"/>
    <m/>
    <x v="2"/>
    <n v="10"/>
    <n v="244"/>
    <n v="-1"/>
    <n v="976"/>
    <n v="-1"/>
    <n v="37.207619247467001"/>
    <n v="-1"/>
    <n v="23.162632353033398"/>
    <n v="-1"/>
    <n v="13.387460601761401"/>
    <n v="-1"/>
    <n v="3.5531138072736899"/>
    <n v="-1"/>
    <x v="9"/>
    <x v="14"/>
    <x v="0"/>
  </r>
  <r>
    <n v="5077"/>
    <n v="2959"/>
    <m/>
    <x v="2"/>
    <n v="11"/>
    <n v="187"/>
    <n v="-1"/>
    <n v="748"/>
    <n v="-1"/>
    <n v="46.709982565694901"/>
    <n v="-1"/>
    <n v="15.0588480002856"/>
    <n v="-1"/>
    <n v="12.818674748920399"/>
    <n v="-1"/>
    <n v="4.8290735420148501"/>
    <n v="-1"/>
    <x v="10"/>
    <x v="0"/>
    <x v="0"/>
  </r>
  <r>
    <n v="5077"/>
    <n v="3659"/>
    <m/>
    <x v="2"/>
    <n v="11"/>
    <n v="475"/>
    <n v="-1"/>
    <n v="1900"/>
    <n v="-1"/>
    <n v="37.837105250582297"/>
    <n v="-1"/>
    <n v="39.116386298186697"/>
    <n v="-1"/>
    <n v="33.274709132602297"/>
    <n v="-1"/>
    <n v="1.8833381591588301"/>
    <n v="-1"/>
    <x v="10"/>
    <x v="0"/>
    <x v="0"/>
  </r>
  <r>
    <n v="5077"/>
    <n v="3660"/>
    <m/>
    <x v="2"/>
    <n v="11"/>
    <n v="1507"/>
    <n v="-1"/>
    <n v="6028"/>
    <n v="-1"/>
    <n v="31.253203445844399"/>
    <n v="-1"/>
    <n v="116.244904946924"/>
    <n v="-1"/>
    <n v="98.908308491138399"/>
    <n v="-1"/>
    <n v="0.59754247540716998"/>
    <n v="-1"/>
    <x v="10"/>
    <x v="0"/>
    <x v="0"/>
  </r>
  <r>
    <n v="5077"/>
    <n v="4524"/>
    <m/>
    <x v="2"/>
    <n v="11"/>
    <n v="375"/>
    <n v="-1"/>
    <n v="1500"/>
    <n v="-1"/>
    <n v="27.511880962867799"/>
    <n v="-1"/>
    <n v="77.863297105376901"/>
    <n v="-1"/>
    <n v="66.254715820894305"/>
    <n v="-1"/>
    <n v="2.3221875551150299"/>
    <n v="-1"/>
    <x v="10"/>
    <x v="0"/>
    <x v="0"/>
  </r>
  <r>
    <n v="5077"/>
    <n v="4949"/>
    <m/>
    <x v="2"/>
    <n v="11"/>
    <n v="290"/>
    <n v="-1"/>
    <n v="1160"/>
    <n v="-1"/>
    <n v="7.4984630025318797"/>
    <n v="-1"/>
    <n v="102.034665265776"/>
    <n v="-1"/>
    <n v="86.805414678182103"/>
    <n v="-1"/>
    <n v="3.1022130817293401"/>
    <n v="-1"/>
    <x v="10"/>
    <x v="0"/>
    <x v="0"/>
  </r>
  <r>
    <n v="5077"/>
    <n v="4950"/>
    <m/>
    <x v="2"/>
    <n v="11"/>
    <n v="1506"/>
    <n v="-1"/>
    <n v="6024"/>
    <n v="-1"/>
    <n v="30.4832724375716"/>
    <n v="-1"/>
    <n v="115.99810480491701"/>
    <n v="-1"/>
    <n v="98.700821924583707"/>
    <n v="-1"/>
    <n v="0.59731107549310403"/>
    <n v="-1"/>
    <x v="10"/>
    <x v="0"/>
    <x v="0"/>
  </r>
  <r>
    <n v="5077"/>
    <n v="4951"/>
    <m/>
    <x v="2"/>
    <n v="11"/>
    <n v="1507"/>
    <n v="-1"/>
    <n v="6028"/>
    <n v="-1"/>
    <n v="30.523397646141099"/>
    <n v="-1"/>
    <n v="114.00786226451901"/>
    <n v="-1"/>
    <n v="96.983952400704396"/>
    <n v="-1"/>
    <n v="0.59750364728222505"/>
    <n v="-1"/>
    <x v="10"/>
    <x v="0"/>
    <x v="0"/>
  </r>
  <r>
    <n v="5077"/>
    <n v="4953"/>
    <m/>
    <x v="2"/>
    <n v="11"/>
    <n v="173"/>
    <n v="-1"/>
    <n v="692"/>
    <n v="-1"/>
    <n v="37.590144967882303"/>
    <n v="-1"/>
    <n v="16.4918391241393"/>
    <n v="-1"/>
    <n v="14.0031102410102"/>
    <n v="-1"/>
    <n v="4.7139609741472297"/>
    <n v="-1"/>
    <x v="10"/>
    <x v="0"/>
    <x v="0"/>
  </r>
  <r>
    <n v="5077"/>
    <n v="4954"/>
    <m/>
    <x v="2"/>
    <n v="11"/>
    <n v="96"/>
    <n v="-1"/>
    <n v="384"/>
    <n v="-1"/>
    <n v="44.967270611591701"/>
    <n v="-1"/>
    <n v="7.6900919523492801"/>
    <n v="-1"/>
    <n v="7.2089237467856799"/>
    <n v="-1"/>
    <n v="9.2497220656690597"/>
    <n v="-1"/>
    <x v="10"/>
    <x v="0"/>
    <x v="0"/>
  </r>
  <r>
    <n v="5077"/>
    <n v="6357"/>
    <m/>
    <x v="2"/>
    <n v="11"/>
    <n v="210"/>
    <n v="-1"/>
    <n v="840"/>
    <n v="-1"/>
    <n v="42.684429371725898"/>
    <n v="-1"/>
    <n v="19.105473302588798"/>
    <n v="-1"/>
    <n v="16.2049870644172"/>
    <n v="-1"/>
    <n v="4.29584894748879"/>
    <n v="-1"/>
    <x v="10"/>
    <x v="0"/>
    <x v="0"/>
  </r>
  <r>
    <n v="5077"/>
    <n v="6368"/>
    <m/>
    <x v="2"/>
    <n v="11"/>
    <n v="488"/>
    <n v="-1"/>
    <n v="1952"/>
    <n v="-1"/>
    <n v="14.5621405790148"/>
    <n v="-1"/>
    <n v="106.12593758808001"/>
    <n v="-1"/>
    <n v="90.365418684923895"/>
    <n v="-1"/>
    <n v="1.8458177069666599"/>
    <n v="-1"/>
    <x v="10"/>
    <x v="0"/>
    <x v="0"/>
  </r>
  <r>
    <n v="5077"/>
    <n v="6639"/>
    <m/>
    <x v="2"/>
    <n v="11"/>
    <n v="106"/>
    <n v="-1"/>
    <n v="424"/>
    <n v="-1"/>
    <n v="39.514709855910603"/>
    <n v="-1"/>
    <n v="10.8574164455411"/>
    <n v="-1"/>
    <n v="6.2946144656334404"/>
    <n v="-1"/>
    <n v="8.2583582445838992"/>
    <n v="-1"/>
    <x v="10"/>
    <x v="1"/>
    <x v="0"/>
  </r>
  <r>
    <n v="5077"/>
    <n v="6640"/>
    <m/>
    <x v="2"/>
    <n v="11"/>
    <n v="699"/>
    <n v="-1"/>
    <n v="2796"/>
    <n v="-1"/>
    <n v="13.7499386615868"/>
    <n v="-1"/>
    <n v="147.85473217853001"/>
    <n v="-1"/>
    <n v="85.978806797680406"/>
    <n v="-1"/>
    <n v="1.28616159484337"/>
    <n v="-1"/>
    <x v="10"/>
    <x v="2"/>
    <x v="0"/>
  </r>
  <r>
    <n v="5077"/>
    <n v="6641"/>
    <m/>
    <x v="2"/>
    <n v="11"/>
    <n v="88"/>
    <n v="-1"/>
    <n v="352"/>
    <n v="-1"/>
    <n v="30.298184188198899"/>
    <n v="-1"/>
    <n v="44.725367385196698"/>
    <n v="-1"/>
    <n v="25.829922146752601"/>
    <n v="-1"/>
    <n v="8.9753681788795792"/>
    <n v="-1"/>
    <x v="10"/>
    <x v="3"/>
    <x v="0"/>
  </r>
  <r>
    <n v="5077"/>
    <n v="6642"/>
    <m/>
    <x v="2"/>
    <n v="11"/>
    <n v="483"/>
    <n v="-1"/>
    <n v="1932"/>
    <n v="-1"/>
    <n v="37.252866528213197"/>
    <n v="-1"/>
    <n v="43.245046180415699"/>
    <n v="-1"/>
    <n v="25.1198586763525"/>
    <n v="-1"/>
    <n v="1.86560857581141"/>
    <n v="-1"/>
    <x v="10"/>
    <x v="4"/>
    <x v="0"/>
  </r>
  <r>
    <n v="5077"/>
    <n v="6644"/>
    <m/>
    <x v="2"/>
    <n v="11"/>
    <n v="944"/>
    <n v="-1"/>
    <n v="3776"/>
    <n v="-1"/>
    <n v="31.212056891215202"/>
    <n v="-1"/>
    <n v="98.886145142096098"/>
    <n v="-1"/>
    <n v="57.513908935217799"/>
    <n v="-1"/>
    <n v="0.95295522184409298"/>
    <n v="-1"/>
    <x v="10"/>
    <x v="19"/>
    <x v="0"/>
  </r>
  <r>
    <n v="5077"/>
    <n v="6645"/>
    <m/>
    <x v="2"/>
    <n v="11"/>
    <n v="555"/>
    <n v="-1"/>
    <n v="2220"/>
    <n v="-1"/>
    <n v="54.2299854716398"/>
    <n v="-1"/>
    <n v="38.6301074021723"/>
    <n v="-1"/>
    <n v="22.3951234071153"/>
    <n v="-1"/>
    <n v="1.62333638245943"/>
    <n v="-1"/>
    <x v="10"/>
    <x v="21"/>
    <x v="0"/>
  </r>
  <r>
    <n v="5077"/>
    <n v="6646"/>
    <m/>
    <x v="2"/>
    <n v="11"/>
    <n v="648"/>
    <n v="-1"/>
    <n v="2592"/>
    <n v="-1"/>
    <n v="44.701642950474302"/>
    <n v="-1"/>
    <n v="54.343031706355397"/>
    <n v="-1"/>
    <n v="31.5709817901304"/>
    <n v="-1"/>
    <n v="1.3876207054704699"/>
    <n v="-1"/>
    <x v="10"/>
    <x v="18"/>
    <x v="0"/>
  </r>
  <r>
    <n v="5077"/>
    <n v="6647"/>
    <m/>
    <x v="2"/>
    <n v="11"/>
    <n v="299"/>
    <n v="-1"/>
    <n v="1196"/>
    <n v="-1"/>
    <n v="54.799699645502102"/>
    <n v="-1"/>
    <n v="21.773352688484"/>
    <n v="-1"/>
    <n v="12.6779827585941"/>
    <n v="-1"/>
    <n v="3.0181297400957101"/>
    <n v="-1"/>
    <x v="10"/>
    <x v="17"/>
    <x v="0"/>
  </r>
  <r>
    <n v="5077"/>
    <n v="6760"/>
    <m/>
    <x v="2"/>
    <n v="11"/>
    <n v="501"/>
    <n v="-1"/>
    <n v="2004"/>
    <n v="-1"/>
    <n v="11.775673815864501"/>
    <n v="-1"/>
    <n v="135.85425558852901"/>
    <n v="-1"/>
    <n v="78.956832885910998"/>
    <n v="-1"/>
    <n v="1.7954069851932599"/>
    <n v="-1"/>
    <x v="10"/>
    <x v="16"/>
    <x v="0"/>
  </r>
  <r>
    <n v="5077"/>
    <n v="6761"/>
    <m/>
    <x v="2"/>
    <n v="11"/>
    <n v="1503"/>
    <n v="-1"/>
    <n v="6012"/>
    <n v="-1"/>
    <n v="31.975315887396601"/>
    <n v="-1"/>
    <n v="157.14517015134999"/>
    <n v="-1"/>
    <n v="91.256971636827799"/>
    <n v="-1"/>
    <n v="0.60088168491823102"/>
    <n v="-1"/>
    <x v="10"/>
    <x v="20"/>
    <x v="0"/>
  </r>
  <r>
    <n v="5077"/>
    <n v="6762"/>
    <m/>
    <x v="2"/>
    <n v="11"/>
    <n v="106"/>
    <n v="-1"/>
    <n v="424"/>
    <n v="-1"/>
    <n v="39.514709855910603"/>
    <n v="-1"/>
    <n v="10.8574164455411"/>
    <n v="-1"/>
    <n v="6.2946144656334404"/>
    <n v="-1"/>
    <n v="8.2583582445838992"/>
    <n v="-1"/>
    <x v="10"/>
    <x v="6"/>
    <x v="0"/>
  </r>
  <r>
    <n v="5077"/>
    <n v="6763"/>
    <m/>
    <x v="2"/>
    <n v="11"/>
    <n v="467"/>
    <n v="-1"/>
    <n v="1868"/>
    <n v="-1"/>
    <n v="37.461830682913003"/>
    <n v="-1"/>
    <n v="41.735239502122297"/>
    <n v="-1"/>
    <n v="24.214830578609199"/>
    <n v="-1"/>
    <n v="1.8595023829728601"/>
    <n v="-1"/>
    <x v="10"/>
    <x v="7"/>
    <x v="0"/>
  </r>
  <r>
    <n v="5077"/>
    <n v="6764"/>
    <m/>
    <x v="2"/>
    <n v="11"/>
    <n v="118"/>
    <n v="-1"/>
    <n v="472"/>
    <n v="-1"/>
    <n v="39.002019562199798"/>
    <n v="-1"/>
    <n v="11.727135061736"/>
    <n v="-1"/>
    <n v="6.7821377508248899"/>
    <n v="-1"/>
    <n v="7.4842243203160503"/>
    <n v="-1"/>
    <x v="10"/>
    <x v="8"/>
    <x v="0"/>
  </r>
  <r>
    <n v="5077"/>
    <n v="6765"/>
    <m/>
    <x v="2"/>
    <n v="11"/>
    <n v="85"/>
    <n v="-1"/>
    <n v="340"/>
    <n v="-1"/>
    <n v="19.080702364955801"/>
    <n v="-1"/>
    <n v="100.77577505297501"/>
    <n v="-1"/>
    <n v="58.383046511360398"/>
    <n v="-1"/>
    <n v="9.7211049297256302"/>
    <n v="-1"/>
    <x v="10"/>
    <x v="9"/>
    <x v="0"/>
  </r>
  <r>
    <n v="5077"/>
    <n v="6767"/>
    <m/>
    <x v="2"/>
    <n v="11"/>
    <n v="86"/>
    <n v="-1"/>
    <n v="344"/>
    <n v="-1"/>
    <n v="46.758471188166098"/>
    <n v="-1"/>
    <n v="6.90274525997852"/>
    <n v="-1"/>
    <n v="3.9760271229499602"/>
    <n v="-1"/>
    <n v="9.9732167364677302"/>
    <n v="-1"/>
    <x v="10"/>
    <x v="10"/>
    <x v="0"/>
  </r>
  <r>
    <n v="5077"/>
    <n v="6768"/>
    <m/>
    <x v="2"/>
    <n v="11"/>
    <n v="173"/>
    <n v="-1"/>
    <n v="692"/>
    <n v="-1"/>
    <n v="36.692991519361897"/>
    <n v="-1"/>
    <n v="20.544984119053499"/>
    <n v="-1"/>
    <n v="11.8974628214066"/>
    <n v="-1"/>
    <n v="4.7080507228787898"/>
    <n v="-1"/>
    <x v="10"/>
    <x v="11"/>
    <x v="0"/>
  </r>
  <r>
    <n v="5077"/>
    <n v="6770"/>
    <m/>
    <x v="2"/>
    <n v="11"/>
    <n v="308"/>
    <n v="-1"/>
    <n v="1232"/>
    <n v="-1"/>
    <n v="5.8369145215911704"/>
    <n v="-1"/>
    <n v="159.67187972011101"/>
    <n v="-1"/>
    <n v="92.677735153760295"/>
    <n v="-1"/>
    <n v="2.91120990102397"/>
    <n v="-1"/>
    <x v="10"/>
    <x v="15"/>
    <x v="0"/>
  </r>
  <r>
    <n v="5077"/>
    <n v="6775"/>
    <m/>
    <x v="2"/>
    <n v="11"/>
    <n v="101"/>
    <n v="-1"/>
    <n v="404"/>
    <n v="-1"/>
    <n v="38.466283069752897"/>
    <n v="-1"/>
    <n v="10.6012010264501"/>
    <n v="-1"/>
    <n v="6.1464206255412304"/>
    <n v="-1"/>
    <n v="8.9646732093420596"/>
    <n v="-1"/>
    <x v="10"/>
    <x v="12"/>
    <x v="0"/>
  </r>
  <r>
    <n v="5077"/>
    <n v="6776"/>
    <m/>
    <x v="2"/>
    <n v="11"/>
    <n v="118"/>
    <n v="-1"/>
    <n v="472"/>
    <n v="-1"/>
    <n v="39.083997592591103"/>
    <n v="-1"/>
    <n v="11.7627315884121"/>
    <n v="-1"/>
    <n v="6.8027242407132604"/>
    <n v="-1"/>
    <n v="7.4839285857159004"/>
    <n v="-1"/>
    <x v="10"/>
    <x v="13"/>
    <x v="0"/>
  </r>
  <r>
    <n v="5077"/>
    <n v="6777"/>
    <m/>
    <x v="2"/>
    <n v="11"/>
    <n v="171"/>
    <n v="-1"/>
    <n v="684"/>
    <n v="-1"/>
    <n v="38.162490923575497"/>
    <n v="-1"/>
    <n v="15.9267247622216"/>
    <n v="-1"/>
    <n v="9.2155794774391193"/>
    <n v="-1"/>
    <n v="5.23675925714124"/>
    <n v="-1"/>
    <x v="10"/>
    <x v="14"/>
    <x v="0"/>
  </r>
  <r>
    <n v="5077"/>
    <n v="2959"/>
    <m/>
    <x v="2"/>
    <n v="12"/>
    <n v="208"/>
    <n v="-1"/>
    <n v="832"/>
    <n v="-1"/>
    <n v="45.996144903978802"/>
    <n v="-1"/>
    <n v="17.4481352871456"/>
    <n v="-1"/>
    <n v="14.784758097412301"/>
    <n v="-1"/>
    <n v="4.2846639875434001"/>
    <n v="-1"/>
    <x v="11"/>
    <x v="0"/>
    <x v="0"/>
  </r>
  <r>
    <n v="5077"/>
    <n v="3659"/>
    <m/>
    <x v="2"/>
    <n v="12"/>
    <n v="528"/>
    <n v="-1"/>
    <n v="2112"/>
    <n v="-1"/>
    <n v="37.202002783102301"/>
    <n v="-1"/>
    <n v="41.028634207425398"/>
    <n v="-1"/>
    <n v="34.869856517432702"/>
    <n v="-1"/>
    <n v="1.7029176414832199"/>
    <n v="-1"/>
    <x v="11"/>
    <x v="0"/>
    <x v="0"/>
  </r>
  <r>
    <n v="5077"/>
    <n v="3660"/>
    <m/>
    <x v="2"/>
    <n v="12"/>
    <n v="1495"/>
    <n v="-1"/>
    <n v="5980"/>
    <n v="-1"/>
    <n v="30.594289001709999"/>
    <n v="-1"/>
    <n v="116.40187058854001"/>
    <n v="-1"/>
    <n v="98.934915104446404"/>
    <n v="-1"/>
    <n v="0.60178130549435105"/>
    <n v="-1"/>
    <x v="11"/>
    <x v="0"/>
    <x v="0"/>
  </r>
  <r>
    <n v="5077"/>
    <n v="4524"/>
    <m/>
    <x v="2"/>
    <n v="12"/>
    <n v="425"/>
    <n v="-1"/>
    <n v="1700"/>
    <n v="-1"/>
    <n v="27.452929281681001"/>
    <n v="-1"/>
    <n v="83.949942262314906"/>
    <n v="-1"/>
    <n v="71.412520290227206"/>
    <n v="-1"/>
    <n v="2.0447145168313399"/>
    <n v="-1"/>
    <x v="11"/>
    <x v="0"/>
    <x v="0"/>
  </r>
  <r>
    <n v="5077"/>
    <n v="4949"/>
    <m/>
    <x v="2"/>
    <n v="12"/>
    <n v="277"/>
    <n v="-1"/>
    <n v="1108"/>
    <n v="-1"/>
    <n v="7.3240333579451802"/>
    <n v="-1"/>
    <n v="101.971276933824"/>
    <n v="-1"/>
    <n v="86.604196766557095"/>
    <n v="-1"/>
    <n v="3.2280628920083001"/>
    <n v="-1"/>
    <x v="11"/>
    <x v="0"/>
    <x v="0"/>
  </r>
  <r>
    <n v="5077"/>
    <n v="4950"/>
    <m/>
    <x v="2"/>
    <n v="12"/>
    <n v="1501"/>
    <n v="-1"/>
    <n v="6004"/>
    <n v="-1"/>
    <n v="30.305738647893101"/>
    <n v="-1"/>
    <n v="116.05285966776999"/>
    <n v="-1"/>
    <n v="98.634740354682606"/>
    <n v="-1"/>
    <n v="0.59953451944827296"/>
    <n v="-1"/>
    <x v="11"/>
    <x v="0"/>
    <x v="0"/>
  </r>
  <r>
    <n v="5077"/>
    <n v="4951"/>
    <m/>
    <x v="2"/>
    <n v="12"/>
    <n v="1497"/>
    <n v="-1"/>
    <n v="5988"/>
    <n v="-1"/>
    <n v="30.0143514445314"/>
    <n v="-1"/>
    <n v="114.901447793439"/>
    <n v="-1"/>
    <n v="97.693508432627098"/>
    <n v="-1"/>
    <n v="0.60123838609022595"/>
    <n v="-1"/>
    <x v="11"/>
    <x v="0"/>
    <x v="0"/>
  </r>
  <r>
    <n v="5077"/>
    <n v="4953"/>
    <m/>
    <x v="2"/>
    <n v="12"/>
    <n v="239"/>
    <n v="-1"/>
    <n v="956"/>
    <n v="-1"/>
    <n v="37.338729352669802"/>
    <n v="-1"/>
    <n v="23.367694670914101"/>
    <n v="-1"/>
    <n v="19.834459966667801"/>
    <n v="-1"/>
    <n v="3.6633035478559499"/>
    <n v="-1"/>
    <x v="11"/>
    <x v="0"/>
    <x v="0"/>
  </r>
  <r>
    <n v="5077"/>
    <n v="4954"/>
    <m/>
    <x v="2"/>
    <n v="12"/>
    <n v="81"/>
    <n v="-1"/>
    <n v="324"/>
    <n v="-1"/>
    <n v="44.6331715750472"/>
    <n v="-1"/>
    <n v="6.5766468294484399"/>
    <n v="-1"/>
    <n v="6.1613285246241603"/>
    <n v="-1"/>
    <n v="10.709385845755801"/>
    <n v="-1"/>
    <x v="11"/>
    <x v="0"/>
    <x v="0"/>
  </r>
  <r>
    <n v="5077"/>
    <n v="6357"/>
    <m/>
    <x v="2"/>
    <n v="12"/>
    <n v="194"/>
    <n v="-1"/>
    <n v="776"/>
    <n v="-1"/>
    <n v="42.321980777988898"/>
    <n v="-1"/>
    <n v="17.560247512244601"/>
    <n v="-1"/>
    <n v="14.8396357053087"/>
    <n v="-1"/>
    <n v="4.50474345641857"/>
    <n v="-1"/>
    <x v="11"/>
    <x v="0"/>
    <x v="0"/>
  </r>
  <r>
    <n v="5077"/>
    <n v="6368"/>
    <m/>
    <x v="2"/>
    <n v="12"/>
    <n v="465"/>
    <n v="-1"/>
    <n v="1860"/>
    <n v="-1"/>
    <n v="13.1526712413786"/>
    <n v="-1"/>
    <n v="107.891426360309"/>
    <n v="-1"/>
    <n v="91.644014832448306"/>
    <n v="-1"/>
    <n v="1.93594859888424"/>
    <n v="-1"/>
    <x v="11"/>
    <x v="0"/>
    <x v="0"/>
  </r>
  <r>
    <n v="5077"/>
    <n v="6639"/>
    <m/>
    <x v="2"/>
    <n v="12"/>
    <n v="122"/>
    <n v="-1"/>
    <n v="488"/>
    <n v="-1"/>
    <n v="39.4067669530085"/>
    <n v="-1"/>
    <n v="12.494932292411301"/>
    <n v="-1"/>
    <n v="7.2767397798765199"/>
    <n v="-1"/>
    <n v="7.4163405514797498"/>
    <n v="-1"/>
    <x v="11"/>
    <x v="1"/>
    <x v="0"/>
  </r>
  <r>
    <n v="5077"/>
    <n v="6640"/>
    <m/>
    <x v="2"/>
    <n v="12"/>
    <n v="671"/>
    <n v="-1"/>
    <n v="2684"/>
    <n v="-1"/>
    <n v="12.4732414199418"/>
    <n v="-1"/>
    <n v="154.27203032095801"/>
    <n v="-1"/>
    <n v="89.109679933984395"/>
    <n v="-1"/>
    <n v="1.34155430739398"/>
    <n v="-1"/>
    <x v="11"/>
    <x v="2"/>
    <x v="0"/>
  </r>
  <r>
    <n v="5077"/>
    <n v="6641"/>
    <m/>
    <x v="2"/>
    <n v="12"/>
    <n v="81"/>
    <n v="-1"/>
    <n v="324"/>
    <n v="-1"/>
    <n v="27.350671667857799"/>
    <n v="-1"/>
    <n v="32.0601522068606"/>
    <n v="-1"/>
    <n v="18.4478085912809"/>
    <n v="-1"/>
    <n v="10.804054362690101"/>
    <n v="-1"/>
    <x v="11"/>
    <x v="3"/>
    <x v="0"/>
  </r>
  <r>
    <n v="5077"/>
    <n v="6642"/>
    <m/>
    <x v="2"/>
    <n v="12"/>
    <n v="517"/>
    <n v="-1"/>
    <n v="2068"/>
    <n v="-1"/>
    <n v="36.384973075496603"/>
    <n v="-1"/>
    <n v="46.557181539491197"/>
    <n v="-1"/>
    <n v="26.995430179676401"/>
    <n v="-1"/>
    <n v="1.7367143458124601"/>
    <n v="-1"/>
    <x v="11"/>
    <x v="4"/>
    <x v="0"/>
  </r>
  <r>
    <n v="5077"/>
    <n v="6644"/>
    <m/>
    <x v="2"/>
    <n v="12"/>
    <n v="950"/>
    <n v="-1"/>
    <n v="3800"/>
    <n v="-1"/>
    <n v="31.146751259020899"/>
    <n v="-1"/>
    <n v="99.695567181570198"/>
    <n v="-1"/>
    <n v="57.742042781630303"/>
    <n v="-1"/>
    <n v="0.94657680008461198"/>
    <n v="-1"/>
    <x v="11"/>
    <x v="19"/>
    <x v="0"/>
  </r>
  <r>
    <n v="5077"/>
    <n v="6645"/>
    <m/>
    <x v="2"/>
    <n v="12"/>
    <n v="562"/>
    <n v="-1"/>
    <n v="2248"/>
    <n v="-1"/>
    <n v="53.837291526327803"/>
    <n v="-1"/>
    <n v="38.690588634263001"/>
    <n v="-1"/>
    <n v="22.476398325648599"/>
    <n v="-1"/>
    <n v="1.59985798713117"/>
    <n v="-1"/>
    <x v="11"/>
    <x v="21"/>
    <x v="0"/>
  </r>
  <r>
    <n v="5077"/>
    <n v="6646"/>
    <m/>
    <x v="2"/>
    <n v="12"/>
    <n v="660"/>
    <n v="-1"/>
    <n v="2640"/>
    <n v="-1"/>
    <n v="44.731947970572598"/>
    <n v="-1"/>
    <n v="55.546391840083103"/>
    <n v="-1"/>
    <n v="32.135679609453597"/>
    <n v="-1"/>
    <n v="1.36223874204833"/>
    <n v="-1"/>
    <x v="11"/>
    <x v="18"/>
    <x v="0"/>
  </r>
  <r>
    <n v="5077"/>
    <n v="6647"/>
    <m/>
    <x v="2"/>
    <n v="12"/>
    <n v="288"/>
    <n v="-1"/>
    <n v="1152"/>
    <n v="-1"/>
    <n v="54.327935313716701"/>
    <n v="-1"/>
    <n v="21.214740454253899"/>
    <n v="-1"/>
    <n v="12.3204186561568"/>
    <n v="-1"/>
    <n v="3.1007222202371301"/>
    <n v="-1"/>
    <x v="11"/>
    <x v="17"/>
    <x v="0"/>
  </r>
  <r>
    <n v="5077"/>
    <n v="6760"/>
    <m/>
    <x v="2"/>
    <n v="12"/>
    <n v="481"/>
    <n v="-1"/>
    <n v="1924"/>
    <n v="-1"/>
    <n v="11.0045510434459"/>
    <n v="-1"/>
    <n v="140.541311110527"/>
    <n v="-1"/>
    <n v="81.927375745398805"/>
    <n v="-1"/>
    <n v="1.87240777653025"/>
    <n v="-1"/>
    <x v="11"/>
    <x v="16"/>
    <x v="0"/>
  </r>
  <r>
    <n v="5077"/>
    <n v="6761"/>
    <m/>
    <x v="2"/>
    <n v="12"/>
    <n v="1495"/>
    <n v="-1"/>
    <n v="5980"/>
    <n v="-1"/>
    <n v="30.739184088740501"/>
    <n v="-1"/>
    <n v="159.222407859285"/>
    <n v="-1"/>
    <n v="92.366683955425501"/>
    <n v="-1"/>
    <n v="0.60353334059253105"/>
    <n v="-1"/>
    <x v="11"/>
    <x v="20"/>
    <x v="0"/>
  </r>
  <r>
    <n v="5077"/>
    <n v="6762"/>
    <m/>
    <x v="2"/>
    <n v="12"/>
    <n v="122"/>
    <n v="-1"/>
    <n v="488"/>
    <n v="-1"/>
    <n v="39.4067669530085"/>
    <n v="-1"/>
    <n v="12.494932292411301"/>
    <n v="-1"/>
    <n v="7.2767397798765199"/>
    <n v="-1"/>
    <n v="7.4163405514797498"/>
    <n v="-1"/>
    <x v="11"/>
    <x v="6"/>
    <x v="0"/>
  </r>
  <r>
    <n v="5077"/>
    <n v="6763"/>
    <m/>
    <x v="2"/>
    <n v="12"/>
    <n v="534"/>
    <n v="-1"/>
    <n v="2136"/>
    <n v="-1"/>
    <n v="36.989259387559301"/>
    <n v="-1"/>
    <n v="47.071135967516497"/>
    <n v="-1"/>
    <n v="27.2944964530455"/>
    <n v="-1"/>
    <n v="1.6509747053477"/>
    <n v="-1"/>
    <x v="11"/>
    <x v="7"/>
    <x v="0"/>
  </r>
  <r>
    <n v="5077"/>
    <n v="6764"/>
    <m/>
    <x v="2"/>
    <n v="12"/>
    <n v="122"/>
    <n v="-1"/>
    <n v="488"/>
    <n v="-1"/>
    <n v="39.3729186984216"/>
    <n v="-1"/>
    <n v="12.119097599483901"/>
    <n v="-1"/>
    <n v="6.9881337974597004"/>
    <n v="-1"/>
    <n v="7.3034562443433"/>
    <n v="-1"/>
    <x v="11"/>
    <x v="8"/>
    <x v="0"/>
  </r>
  <r>
    <n v="5077"/>
    <n v="6765"/>
    <m/>
    <x v="2"/>
    <n v="12"/>
    <n v="72"/>
    <n v="-1"/>
    <n v="288"/>
    <n v="-1"/>
    <n v="27.583074460374299"/>
    <n v="-1"/>
    <n v="61.577690483096198"/>
    <n v="-1"/>
    <n v="35.751325999374899"/>
    <n v="-1"/>
    <n v="12.235402902940001"/>
    <n v="-1"/>
    <x v="11"/>
    <x v="9"/>
    <x v="0"/>
  </r>
  <r>
    <n v="5077"/>
    <n v="6767"/>
    <m/>
    <x v="2"/>
    <n v="12"/>
    <n v="82"/>
    <n v="-1"/>
    <n v="328"/>
    <n v="-1"/>
    <n v="45.482741777831201"/>
    <n v="-1"/>
    <n v="6.9196283078757599"/>
    <n v="-1"/>
    <n v="3.9822905040075902"/>
    <n v="-1"/>
    <n v="10.743425299327001"/>
    <n v="-1"/>
    <x v="11"/>
    <x v="10"/>
    <x v="0"/>
  </r>
  <r>
    <n v="5077"/>
    <n v="6768"/>
    <m/>
    <x v="2"/>
    <n v="12"/>
    <n v="241"/>
    <n v="-1"/>
    <n v="964"/>
    <n v="-1"/>
    <n v="35.514020964163798"/>
    <n v="-1"/>
    <n v="33.186163621607598"/>
    <n v="-1"/>
    <n v="19.2116436942974"/>
    <n v="-1"/>
    <n v="3.6485515136394202"/>
    <n v="-1"/>
    <x v="11"/>
    <x v="11"/>
    <x v="0"/>
  </r>
  <r>
    <n v="5077"/>
    <n v="6770"/>
    <m/>
    <x v="2"/>
    <n v="12"/>
    <n v="301"/>
    <n v="-1"/>
    <n v="1204"/>
    <n v="-1"/>
    <n v="5.1447761644966397"/>
    <n v="-1"/>
    <n v="167.52237650279901"/>
    <n v="-1"/>
    <n v="96.983701989855405"/>
    <n v="-1"/>
    <n v="2.9827708233282202"/>
    <n v="-1"/>
    <x v="11"/>
    <x v="15"/>
    <x v="0"/>
  </r>
  <r>
    <n v="5077"/>
    <n v="6775"/>
    <m/>
    <x v="2"/>
    <n v="12"/>
    <n v="114"/>
    <n v="-1"/>
    <n v="456"/>
    <n v="-1"/>
    <n v="39.334618423569601"/>
    <n v="-1"/>
    <n v="11.767212924358301"/>
    <n v="-1"/>
    <n v="6.8301203293287402"/>
    <n v="-1"/>
    <n v="7.8831729436100701"/>
    <n v="-1"/>
    <x v="11"/>
    <x v="12"/>
    <x v="0"/>
  </r>
  <r>
    <n v="5077"/>
    <n v="6776"/>
    <m/>
    <x v="2"/>
    <n v="12"/>
    <n v="122"/>
    <n v="-1"/>
    <n v="488"/>
    <n v="-1"/>
    <n v="39.481162774242499"/>
    <n v="-1"/>
    <n v="11.992835547408101"/>
    <n v="-1"/>
    <n v="6.9153283673355297"/>
    <n v="-1"/>
    <n v="7.3031353012772904"/>
    <n v="-1"/>
    <x v="11"/>
    <x v="13"/>
    <x v="0"/>
  </r>
  <r>
    <n v="5077"/>
    <n v="6777"/>
    <m/>
    <x v="2"/>
    <n v="12"/>
    <n v="242"/>
    <n v="-1"/>
    <n v="968"/>
    <n v="-1"/>
    <n v="37.502341836095397"/>
    <n v="-1"/>
    <n v="23.7520757193404"/>
    <n v="-1"/>
    <n v="13.757297477106601"/>
    <n v="-1"/>
    <n v="3.5746298285225899"/>
    <n v="-1"/>
    <x v="11"/>
    <x v="14"/>
    <x v="0"/>
  </r>
  <r>
    <n v="5077"/>
    <n v="2959"/>
    <m/>
    <x v="2"/>
    <n v="0"/>
    <n v="2526"/>
    <n v="-1"/>
    <n v="842"/>
    <n v="-1"/>
    <n v="46.521555027299499"/>
    <n v="-1"/>
    <n v="17.452282437273599"/>
    <n v="-1"/>
    <n v="14.832731452407"/>
    <n v="-1"/>
    <n v="4.2578732881912202"/>
    <n v="-1"/>
    <x v="12"/>
    <x v="0"/>
    <x v="0"/>
  </r>
  <r>
    <n v="5077"/>
    <n v="3659"/>
    <m/>
    <x v="2"/>
    <n v="0"/>
    <n v="6030"/>
    <n v="-1"/>
    <n v="2010"/>
    <n v="-1"/>
    <n v="37.743588328740003"/>
    <n v="-1"/>
    <n v="42.156691928280502"/>
    <n v="-1"/>
    <n v="35.8650760470615"/>
    <n v="-1"/>
    <n v="1.7816839311181301"/>
    <n v="-1"/>
    <x v="12"/>
    <x v="0"/>
    <x v="0"/>
  </r>
  <r>
    <n v="5077"/>
    <n v="3660"/>
    <m/>
    <x v="2"/>
    <n v="0"/>
    <n v="17455"/>
    <n v="-1"/>
    <n v="5818.3333333333303"/>
    <n v="-1"/>
    <n v="36.616266232233698"/>
    <n v="-1"/>
    <n v="105.27849907889799"/>
    <n v="-1"/>
    <n v="89.506158448338795"/>
    <n v="-1"/>
    <n v="0.61894360048250996"/>
    <n v="-1"/>
    <x v="12"/>
    <x v="0"/>
    <x v="0"/>
  </r>
  <r>
    <n v="5077"/>
    <n v="4524"/>
    <m/>
    <x v="2"/>
    <n v="0"/>
    <n v="4837"/>
    <n v="-1"/>
    <n v="1612.3333333333301"/>
    <n v="-1"/>
    <n v="27.072842839023998"/>
    <n v="-1"/>
    <n v="83.143003379612296"/>
    <n v="-1"/>
    <n v="70.727038663792897"/>
    <n v="-1"/>
    <n v="2.1566428910797901"/>
    <n v="-1"/>
    <x v="12"/>
    <x v="0"/>
    <x v="0"/>
  </r>
  <r>
    <n v="5077"/>
    <n v="4949"/>
    <m/>
    <x v="2"/>
    <n v="0"/>
    <n v="4352"/>
    <n v="-1"/>
    <n v="1450.6666666666699"/>
    <n v="-1"/>
    <n v="30.6275608361995"/>
    <n v="-1"/>
    <n v="65.037114968692805"/>
    <n v="-1"/>
    <n v="55.2549731595713"/>
    <n v="-1"/>
    <n v="2.4734981084525498"/>
    <n v="-1"/>
    <x v="12"/>
    <x v="0"/>
    <x v="0"/>
  </r>
  <r>
    <n v="5077"/>
    <n v="4950"/>
    <m/>
    <x v="2"/>
    <n v="0"/>
    <n v="17414"/>
    <n v="-1"/>
    <n v="5804.6666666666697"/>
    <n v="-1"/>
    <n v="34.906893922568301"/>
    <n v="-1"/>
    <n v="105.70451698548"/>
    <n v="-1"/>
    <n v="89.865207835244902"/>
    <n v="-1"/>
    <n v="0.61998916066676502"/>
    <n v="-1"/>
    <x v="12"/>
    <x v="0"/>
    <x v="0"/>
  </r>
  <r>
    <n v="5077"/>
    <n v="4951"/>
    <m/>
    <x v="2"/>
    <n v="0"/>
    <n v="17495"/>
    <n v="-1"/>
    <n v="5831.6666666666697"/>
    <n v="-1"/>
    <n v="35.136071299608297"/>
    <n v="-1"/>
    <n v="105.33622806981199"/>
    <n v="-1"/>
    <n v="89.556787974285697"/>
    <n v="-1"/>
    <n v="0.61737679833391201"/>
    <n v="-1"/>
    <x v="12"/>
    <x v="0"/>
    <x v="0"/>
  </r>
  <r>
    <n v="5077"/>
    <n v="4953"/>
    <m/>
    <x v="2"/>
    <n v="0"/>
    <n v="2725"/>
    <n v="-1"/>
    <n v="908.33333333333303"/>
    <n v="-1"/>
    <n v="36.655070726876197"/>
    <n v="-1"/>
    <n v="22.478279511130101"/>
    <n v="-1"/>
    <n v="19.0804782307316"/>
    <n v="-1"/>
    <n v="3.7967377154068198"/>
    <n v="-1"/>
    <x v="12"/>
    <x v="0"/>
    <x v="0"/>
  </r>
  <r>
    <n v="5077"/>
    <n v="4954"/>
    <m/>
    <x v="2"/>
    <n v="0"/>
    <n v="1157"/>
    <n v="-1"/>
    <n v="385.66666666666703"/>
    <n v="-1"/>
    <n v="43.443530463020601"/>
    <n v="-1"/>
    <n v="8.9369808657222993"/>
    <n v="-1"/>
    <n v="8.4142457134703097"/>
    <n v="-1"/>
    <n v="8.8409970606486805"/>
    <n v="-1"/>
    <x v="12"/>
    <x v="0"/>
    <x v="0"/>
  </r>
  <r>
    <n v="5077"/>
    <n v="6357"/>
    <m/>
    <x v="2"/>
    <n v="0"/>
    <n v="2372"/>
    <n v="-1"/>
    <n v="790.66666666666697"/>
    <n v="-1"/>
    <n v="43.762269889917803"/>
    <n v="-1"/>
    <n v="17.5512370901629"/>
    <n v="-1"/>
    <n v="14.9147290978397"/>
    <n v="-1"/>
    <n v="4.4576876256182798"/>
    <n v="-1"/>
    <x v="12"/>
    <x v="0"/>
    <x v="0"/>
  </r>
  <r>
    <n v="5077"/>
    <n v="6368"/>
    <m/>
    <x v="2"/>
    <n v="0"/>
    <n v="5861"/>
    <n v="-1"/>
    <n v="1953.6666666666699"/>
    <n v="-1"/>
    <n v="25.691603364056899"/>
    <n v="-1"/>
    <n v="71.8661172463962"/>
    <n v="-1"/>
    <n v="61.144257909904702"/>
    <n v="-1"/>
    <n v="1.83769048145686"/>
    <n v="-1"/>
    <x v="12"/>
    <x v="0"/>
    <x v="0"/>
  </r>
  <r>
    <n v="5077"/>
    <n v="6639"/>
    <m/>
    <x v="2"/>
    <n v="0"/>
    <n v="1238"/>
    <n v="-1"/>
    <n v="412.66666666666703"/>
    <n v="-1"/>
    <n v="39.315796717364201"/>
    <n v="-1"/>
    <n v="11.480580174360099"/>
    <n v="-1"/>
    <n v="6.6734338258029204"/>
    <n v="-1"/>
    <n v="8.5808176812017791"/>
    <n v="-1"/>
    <x v="12"/>
    <x v="1"/>
    <x v="0"/>
  </r>
  <r>
    <n v="5077"/>
    <n v="6640"/>
    <m/>
    <x v="2"/>
    <n v="0"/>
    <n v="8109"/>
    <n v="-1"/>
    <n v="2703"/>
    <n v="-1"/>
    <n v="20.020700962005598"/>
    <n v="-1"/>
    <n v="127.782719724058"/>
    <n v="-1"/>
    <n v="74.182130350748096"/>
    <n v="-1"/>
    <n v="1.3299054880805199"/>
    <n v="-1"/>
    <x v="12"/>
    <x v="2"/>
    <x v="0"/>
  </r>
  <r>
    <n v="5077"/>
    <n v="6641"/>
    <m/>
    <x v="2"/>
    <n v="0"/>
    <n v="1149"/>
    <n v="-1"/>
    <n v="383"/>
    <n v="-1"/>
    <n v="29.959246211641901"/>
    <n v="-1"/>
    <n v="41.713677775050201"/>
    <n v="-1"/>
    <n v="24.198009152415199"/>
    <n v="-1"/>
    <n v="8.8684511857017903"/>
    <n v="-1"/>
    <x v="12"/>
    <x v="3"/>
    <x v="0"/>
  </r>
  <r>
    <n v="5077"/>
    <n v="6642"/>
    <m/>
    <x v="2"/>
    <n v="0"/>
    <n v="6018"/>
    <n v="-1"/>
    <n v="2006"/>
    <n v="-1"/>
    <n v="37.394164580890397"/>
    <n v="-1"/>
    <n v="45.336716109625002"/>
    <n v="-1"/>
    <n v="26.3296184235986"/>
    <n v="-1"/>
    <n v="1.7932656048420901"/>
    <n v="-1"/>
    <x v="12"/>
    <x v="4"/>
    <x v="0"/>
  </r>
  <r>
    <n v="5077"/>
    <n v="6644"/>
    <m/>
    <x v="2"/>
    <n v="0"/>
    <n v="10767"/>
    <n v="-1"/>
    <n v="3589"/>
    <n v="-1"/>
    <n v="31.658549300535999"/>
    <n v="-1"/>
    <n v="95.627129316924794"/>
    <n v="-1"/>
    <n v="55.486456662333097"/>
    <n v="-1"/>
    <n v="1.00281937944999"/>
    <n v="-1"/>
    <x v="12"/>
    <x v="19"/>
    <x v="0"/>
  </r>
  <r>
    <n v="5077"/>
    <n v="6645"/>
    <m/>
    <x v="2"/>
    <n v="0"/>
    <n v="6670"/>
    <n v="-1"/>
    <n v="2223.3333333333298"/>
    <n v="-1"/>
    <n v="53.535356360987201"/>
    <n v="-1"/>
    <n v="38.8728316052918"/>
    <n v="-1"/>
    <n v="22.548232590623499"/>
    <n v="-1"/>
    <n v="1.61724845861829"/>
    <n v="-1"/>
    <x v="12"/>
    <x v="21"/>
    <x v="0"/>
  </r>
  <r>
    <n v="5077"/>
    <n v="6646"/>
    <m/>
    <x v="2"/>
    <n v="0"/>
    <n v="7499"/>
    <n v="-1"/>
    <n v="2499.6666666666702"/>
    <n v="-1"/>
    <n v="44.738229927722003"/>
    <n v="-1"/>
    <n v="52.932660924958803"/>
    <n v="-1"/>
    <n v="30.687021180395199"/>
    <n v="-1"/>
    <n v="1.44014887028279"/>
    <n v="-1"/>
    <x v="12"/>
    <x v="18"/>
    <x v="0"/>
  </r>
  <r>
    <n v="5077"/>
    <n v="6647"/>
    <m/>
    <x v="2"/>
    <n v="0"/>
    <n v="3269"/>
    <n v="-1"/>
    <n v="1089.6666666666699"/>
    <n v="-1"/>
    <n v="54.867253110823903"/>
    <n v="-1"/>
    <n v="19.999083290383901"/>
    <n v="-1"/>
    <n v="11.6267613246817"/>
    <n v="-1"/>
    <n v="3.2965312867558301"/>
    <n v="-1"/>
    <x v="12"/>
    <x v="17"/>
    <x v="0"/>
  </r>
  <r>
    <n v="5077"/>
    <n v="6760"/>
    <m/>
    <x v="2"/>
    <n v="0"/>
    <n v="5636"/>
    <n v="-1"/>
    <n v="1878.6666666666699"/>
    <n v="-1"/>
    <n v="16.357964126273998"/>
    <n v="-1"/>
    <n v="119.524765795883"/>
    <n v="-1"/>
    <n v="69.343790400920497"/>
    <n v="-1"/>
    <n v="1.91400743949889"/>
    <n v="-1"/>
    <x v="12"/>
    <x v="16"/>
    <x v="0"/>
  </r>
  <r>
    <n v="5077"/>
    <n v="6761"/>
    <m/>
    <x v="2"/>
    <n v="0"/>
    <n v="17458"/>
    <n v="-1"/>
    <n v="5819.3333333333303"/>
    <n v="-1"/>
    <n v="36.733125003405299"/>
    <n v="-1"/>
    <n v="134.71777448365799"/>
    <n v="-1"/>
    <n v="78.163252082418893"/>
    <n v="-1"/>
    <n v="0.62080864666867597"/>
    <n v="-1"/>
    <x v="12"/>
    <x v="20"/>
    <x v="0"/>
  </r>
  <r>
    <n v="5077"/>
    <n v="6762"/>
    <m/>
    <x v="2"/>
    <n v="0"/>
    <n v="1238"/>
    <n v="-1"/>
    <n v="412.66666666666703"/>
    <n v="-1"/>
    <n v="39.315796717364201"/>
    <n v="-1"/>
    <n v="11.480580174360099"/>
    <n v="-1"/>
    <n v="6.6734338258029204"/>
    <n v="-1"/>
    <n v="8.5808176812017791"/>
    <n v="-1"/>
    <x v="12"/>
    <x v="6"/>
    <x v="0"/>
  </r>
  <r>
    <n v="5077"/>
    <n v="6763"/>
    <m/>
    <x v="2"/>
    <n v="0"/>
    <n v="6044"/>
    <n v="-1"/>
    <n v="2014.6666666666699"/>
    <n v="-1"/>
    <n v="37.149976680957202"/>
    <n v="-1"/>
    <n v="46.115683797901397"/>
    <n v="-1"/>
    <n v="26.7819054897925"/>
    <n v="-1"/>
    <n v="1.75406275982951"/>
    <n v="-1"/>
    <x v="12"/>
    <x v="7"/>
    <x v="0"/>
  </r>
  <r>
    <n v="5077"/>
    <n v="6764"/>
    <m/>
    <x v="2"/>
    <n v="0"/>
    <n v="1226"/>
    <n v="-1"/>
    <n v="408.66666666666703"/>
    <n v="-1"/>
    <n v="38.688635342290098"/>
    <n v="-1"/>
    <n v="10.456447838228"/>
    <n v="-1"/>
    <n v="6.06142963496072"/>
    <n v="-1"/>
    <n v="8.4780367299525405"/>
    <n v="-1"/>
    <x v="12"/>
    <x v="8"/>
    <x v="0"/>
  </r>
  <r>
    <n v="5077"/>
    <n v="6765"/>
    <m/>
    <x v="2"/>
    <n v="0"/>
    <n v="806"/>
    <n v="-1"/>
    <n v="268.66666666666703"/>
    <n v="-1"/>
    <n v="22.840907996269699"/>
    <n v="-1"/>
    <n v="70.297245086342798"/>
    <n v="-1"/>
    <n v="40.838849628834303"/>
    <n v="-1"/>
    <n v="12.5544991837222"/>
    <n v="-1"/>
    <x v="12"/>
    <x v="9"/>
    <x v="0"/>
  </r>
  <r>
    <n v="5077"/>
    <n v="6767"/>
    <m/>
    <x v="2"/>
    <n v="0"/>
    <n v="1154"/>
    <n v="-1"/>
    <n v="384.66666666666703"/>
    <n v="-1"/>
    <n v="46.166337499989801"/>
    <n v="-1"/>
    <n v="8.1890927651238101"/>
    <n v="-1"/>
    <n v="4.7483019171618004"/>
    <n v="-1"/>
    <n v="8.9521835225943907"/>
    <n v="-1"/>
    <x v="12"/>
    <x v="10"/>
    <x v="0"/>
  </r>
  <r>
    <n v="5077"/>
    <n v="6768"/>
    <m/>
    <x v="2"/>
    <n v="0"/>
    <n v="2727"/>
    <n v="-1"/>
    <n v="909"/>
    <n v="-1"/>
    <n v="35.346037835789097"/>
    <n v="-1"/>
    <n v="30.0419240095211"/>
    <n v="-1"/>
    <n v="17.388256798654101"/>
    <n v="-1"/>
    <n v="3.8135415182040102"/>
    <n v="-1"/>
    <x v="12"/>
    <x v="11"/>
    <x v="0"/>
  </r>
  <r>
    <n v="5077"/>
    <n v="6770"/>
    <m/>
    <x v="2"/>
    <n v="0"/>
    <n v="4538"/>
    <n v="-1"/>
    <n v="1512.6666666666699"/>
    <n v="-1"/>
    <n v="30.221448541345801"/>
    <n v="-1"/>
    <n v="94.534712001863895"/>
    <n v="-1"/>
    <n v="54.791883986015797"/>
    <n v="-1"/>
    <n v="2.3754545786410901"/>
    <n v="-1"/>
    <x v="12"/>
    <x v="15"/>
    <x v="0"/>
  </r>
  <r>
    <n v="5077"/>
    <n v="6775"/>
    <m/>
    <x v="2"/>
    <n v="0"/>
    <n v="1118"/>
    <n v="-1"/>
    <n v="372.66666666666703"/>
    <n v="-1"/>
    <n v="38.796181993178699"/>
    <n v="-1"/>
    <n v="9.9434828405116704"/>
    <n v="-1"/>
    <n v="5.7850939373066499"/>
    <n v="-1"/>
    <n v="9.5927729956688008"/>
    <n v="-1"/>
    <x v="12"/>
    <x v="12"/>
    <x v="0"/>
  </r>
  <r>
    <n v="5077"/>
    <n v="6776"/>
    <m/>
    <x v="2"/>
    <n v="0"/>
    <n v="1226"/>
    <n v="-1"/>
    <n v="408.66666666666703"/>
    <n v="-1"/>
    <n v="38.757731013554803"/>
    <n v="-1"/>
    <n v="10.478956392339001"/>
    <n v="-1"/>
    <n v="6.0745105516773803"/>
    <n v="-1"/>
    <n v="8.4783084071986394"/>
    <n v="-1"/>
    <x v="12"/>
    <x v="13"/>
    <x v="0"/>
  </r>
  <r>
    <n v="5077"/>
    <n v="6777"/>
    <m/>
    <x v="2"/>
    <n v="0"/>
    <n v="2720"/>
    <n v="-1"/>
    <n v="906.66666666666697"/>
    <n v="-1"/>
    <n v="36.399379906963098"/>
    <n v="-1"/>
    <n v="26.2996048665497"/>
    <n v="-1"/>
    <n v="15.2248876150749"/>
    <n v="-1"/>
    <n v="3.84538129953705"/>
    <n v="-1"/>
    <x v="12"/>
    <x v="14"/>
    <x v="0"/>
  </r>
  <r>
    <n v="5078"/>
    <n v="2959"/>
    <m/>
    <x v="2"/>
    <n v="1"/>
    <n v="244"/>
    <n v="-1"/>
    <n v="976"/>
    <n v="-1"/>
    <n v="46.685996991241502"/>
    <n v="-1"/>
    <n v="19.709255799986401"/>
    <n v="-1"/>
    <n v="16.747461080823101"/>
    <n v="-1"/>
    <n v="3.6898488843121302"/>
    <n v="-1"/>
    <x v="0"/>
    <x v="0"/>
    <x v="0"/>
  </r>
  <r>
    <n v="5078"/>
    <n v="3659"/>
    <m/>
    <x v="2"/>
    <n v="1"/>
    <n v="408"/>
    <n v="-1"/>
    <n v="1632"/>
    <n v="-1"/>
    <n v="38.093890865156098"/>
    <n v="-1"/>
    <n v="33.828813939571603"/>
    <n v="-1"/>
    <n v="28.7664618275757"/>
    <n v="-1"/>
    <n v="2.02595799930597"/>
    <n v="-1"/>
    <x v="0"/>
    <x v="0"/>
    <x v="0"/>
  </r>
  <r>
    <n v="5078"/>
    <n v="3660"/>
    <m/>
    <x v="2"/>
    <n v="1"/>
    <n v="1177"/>
    <n v="-1"/>
    <n v="4708"/>
    <n v="-1"/>
    <n v="49.481853270187599"/>
    <n v="-1"/>
    <n v="70.907506287307797"/>
    <n v="-1"/>
    <n v="60.281925844153903"/>
    <n v="-1"/>
    <n v="0.76450722539573102"/>
    <n v="-1"/>
    <x v="0"/>
    <x v="0"/>
    <x v="0"/>
  </r>
  <r>
    <n v="5078"/>
    <n v="4524"/>
    <m/>
    <x v="2"/>
    <n v="1"/>
    <n v="376"/>
    <n v="-1"/>
    <n v="1504"/>
    <n v="-1"/>
    <n v="27.0557996013662"/>
    <n v="-1"/>
    <n v="79.482957392924206"/>
    <n v="-1"/>
    <n v="67.511445845065893"/>
    <n v="-1"/>
    <n v="2.3033289115047202"/>
    <n v="-1"/>
    <x v="0"/>
    <x v="0"/>
    <x v="0"/>
  </r>
  <r>
    <n v="5078"/>
    <n v="4949"/>
    <m/>
    <x v="2"/>
    <n v="1"/>
    <n v="436"/>
    <n v="-1"/>
    <n v="1744"/>
    <n v="-1"/>
    <n v="49.712977900369502"/>
    <n v="-1"/>
    <n v="32.614258144214801"/>
    <n v="-1"/>
    <n v="27.745638828666799"/>
    <n v="-1"/>
    <n v="2.0647096280485102"/>
    <n v="-1"/>
    <x v="0"/>
    <x v="0"/>
    <x v="0"/>
  </r>
  <r>
    <n v="5078"/>
    <n v="4950"/>
    <m/>
    <x v="2"/>
    <n v="1"/>
    <n v="1170"/>
    <n v="-1"/>
    <n v="4680"/>
    <n v="-1"/>
    <n v="48.081253690367902"/>
    <n v="-1"/>
    <n v="71.482825907190602"/>
    <n v="-1"/>
    <n v="60.7706199419532"/>
    <n v="-1"/>
    <n v="0.76889352365172503"/>
    <n v="-1"/>
    <x v="0"/>
    <x v="0"/>
    <x v="0"/>
  </r>
  <r>
    <n v="5078"/>
    <n v="4951"/>
    <m/>
    <x v="2"/>
    <n v="1"/>
    <n v="1190"/>
    <n v="-1"/>
    <n v="4760"/>
    <n v="-1"/>
    <n v="47.570090356149898"/>
    <n v="-1"/>
    <n v="74.865986696287194"/>
    <n v="-1"/>
    <n v="63.6503395308889"/>
    <n v="-1"/>
    <n v="0.75666881314103096"/>
    <n v="-1"/>
    <x v="0"/>
    <x v="0"/>
    <x v="0"/>
  </r>
  <r>
    <n v="5078"/>
    <n v="4953"/>
    <m/>
    <x v="2"/>
    <n v="1"/>
    <n v="98"/>
    <n v="-1"/>
    <n v="392"/>
    <n v="-1"/>
    <n v="38.4676842003499"/>
    <n v="-1"/>
    <n v="8.77174919612305"/>
    <n v="-1"/>
    <n v="7.4604384279830098"/>
    <n v="-1"/>
    <n v="8.2982102815187702"/>
    <n v="-1"/>
    <x v="0"/>
    <x v="0"/>
    <x v="0"/>
  </r>
  <r>
    <n v="5078"/>
    <n v="4954"/>
    <m/>
    <x v="2"/>
    <n v="1"/>
    <n v="108"/>
    <n v="-1"/>
    <n v="432"/>
    <n v="-1"/>
    <n v="40.373735418365101"/>
    <n v="-1"/>
    <n v="11.5341910265702"/>
    <n v="-1"/>
    <n v="10.877135631388599"/>
    <n v="-1"/>
    <n v="8.1577780534978608"/>
    <n v="-1"/>
    <x v="0"/>
    <x v="0"/>
    <x v="0"/>
  </r>
  <r>
    <n v="5078"/>
    <n v="6357"/>
    <m/>
    <x v="2"/>
    <n v="1"/>
    <n v="192"/>
    <n v="-1"/>
    <n v="768"/>
    <n v="-1"/>
    <n v="43.992665512898299"/>
    <n v="-1"/>
    <n v="17.005896727926899"/>
    <n v="-1"/>
    <n v="14.503397370995801"/>
    <n v="-1"/>
    <n v="4.3466675735193103"/>
    <n v="-1"/>
    <x v="0"/>
    <x v="0"/>
    <x v="0"/>
  </r>
  <r>
    <n v="5078"/>
    <n v="6368"/>
    <m/>
    <x v="2"/>
    <n v="1"/>
    <n v="380"/>
    <n v="-1"/>
    <n v="1520"/>
    <n v="-1"/>
    <n v="32.615738977145902"/>
    <n v="-1"/>
    <n v="39.356552891237797"/>
    <n v="-1"/>
    <n v="33.479498016537903"/>
    <n v="-1"/>
    <n v="2.2601315292400401"/>
    <n v="-1"/>
    <x v="0"/>
    <x v="0"/>
    <x v="0"/>
  </r>
  <r>
    <n v="5078"/>
    <n v="6639"/>
    <m/>
    <x v="2"/>
    <n v="1"/>
    <n v="75"/>
    <n v="-1"/>
    <n v="300"/>
    <n v="-1"/>
    <n v="39.628975698056202"/>
    <n v="-1"/>
    <n v="7.6401385125738397"/>
    <n v="-1"/>
    <n v="4.4004598452992703"/>
    <n v="-1"/>
    <n v="11.531828262365201"/>
    <n v="-1"/>
    <x v="0"/>
    <x v="1"/>
    <x v="0"/>
  </r>
  <r>
    <n v="5078"/>
    <n v="6640"/>
    <m/>
    <x v="2"/>
    <n v="1"/>
    <n v="554"/>
    <n v="-1"/>
    <n v="2216"/>
    <n v="-1"/>
    <n v="42.999394268917499"/>
    <n v="-1"/>
    <n v="46.806239858393297"/>
    <n v="-1"/>
    <n v="27.212286209113099"/>
    <n v="-1"/>
    <n v="1.62088287466661"/>
    <n v="-1"/>
    <x v="0"/>
    <x v="2"/>
    <x v="0"/>
  </r>
  <r>
    <n v="5078"/>
    <n v="6641"/>
    <m/>
    <x v="2"/>
    <n v="1"/>
    <n v="102"/>
    <n v="-1"/>
    <n v="408"/>
    <n v="-1"/>
    <n v="29.1131810425588"/>
    <n v="-1"/>
    <n v="40.624041383112598"/>
    <n v="-1"/>
    <n v="23.620934555058401"/>
    <n v="-1"/>
    <n v="7.6849961593444496"/>
    <n v="-1"/>
    <x v="0"/>
    <x v="3"/>
    <x v="0"/>
  </r>
  <r>
    <n v="5078"/>
    <n v="6642"/>
    <m/>
    <x v="2"/>
    <n v="1"/>
    <n v="397"/>
    <n v="-1"/>
    <n v="1588"/>
    <n v="-1"/>
    <n v="37.900466452980197"/>
    <n v="-1"/>
    <n v="34.841031448670201"/>
    <n v="-1"/>
    <n v="20.223530704194498"/>
    <n v="-1"/>
    <n v="2.2648709292137799"/>
    <n v="-1"/>
    <x v="0"/>
    <x v="4"/>
    <x v="0"/>
  </r>
  <r>
    <n v="5078"/>
    <n v="6644"/>
    <m/>
    <x v="2"/>
    <n v="1"/>
    <n v="767"/>
    <n v="-1"/>
    <n v="3068"/>
    <n v="-1"/>
    <n v="34.074416578612102"/>
    <n v="-1"/>
    <n v="76.254372677120699"/>
    <n v="-1"/>
    <n v="44.320267921909597"/>
    <n v="-1"/>
    <n v="1.1690914214404"/>
    <n v="-1"/>
    <x v="0"/>
    <x v="19"/>
    <x v="0"/>
  </r>
  <r>
    <n v="5078"/>
    <n v="6645"/>
    <m/>
    <x v="2"/>
    <n v="1"/>
    <n v="401"/>
    <n v="-1"/>
    <n v="1604"/>
    <n v="-1"/>
    <n v="54.234209315243199"/>
    <n v="-1"/>
    <n v="28.118700003505499"/>
    <n v="-1"/>
    <n v="16.257639105386001"/>
    <n v="-1"/>
    <n v="2.2249534890242999"/>
    <n v="-1"/>
    <x v="0"/>
    <x v="21"/>
    <x v="0"/>
  </r>
  <r>
    <n v="5078"/>
    <n v="6646"/>
    <m/>
    <x v="2"/>
    <n v="1"/>
    <n v="554"/>
    <n v="-1"/>
    <n v="2216"/>
    <n v="-1"/>
    <n v="45.2563332339341"/>
    <n v="-1"/>
    <n v="46.039983878864"/>
    <n v="-1"/>
    <n v="26.806659624391902"/>
    <n v="-1"/>
    <n v="1.62088289261841"/>
    <n v="-1"/>
    <x v="0"/>
    <x v="18"/>
    <x v="0"/>
  </r>
  <r>
    <n v="5078"/>
    <n v="6647"/>
    <m/>
    <x v="2"/>
    <n v="1"/>
    <n v="228"/>
    <n v="-1"/>
    <n v="912"/>
    <n v="-1"/>
    <n v="55.022442956066598"/>
    <n v="-1"/>
    <n v="16.429783825356999"/>
    <n v="-1"/>
    <n v="9.5029364385681205"/>
    <n v="-1"/>
    <n v="3.90033921523559"/>
    <n v="-1"/>
    <x v="0"/>
    <x v="17"/>
    <x v="0"/>
  </r>
  <r>
    <n v="5078"/>
    <n v="6760"/>
    <m/>
    <x v="2"/>
    <n v="1"/>
    <n v="600"/>
    <n v="-1"/>
    <n v="2400"/>
    <n v="-1"/>
    <n v="44.486468368950803"/>
    <n v="-1"/>
    <n v="50.154732627925299"/>
    <n v="-1"/>
    <n v="29.067918157025201"/>
    <n v="-1"/>
    <n v="1.4932695766682"/>
    <n v="-1"/>
    <x v="0"/>
    <x v="16"/>
    <x v="0"/>
  </r>
  <r>
    <n v="5078"/>
    <n v="6761"/>
    <m/>
    <x v="2"/>
    <n v="1"/>
    <n v="1180"/>
    <n v="-1"/>
    <n v="4720"/>
    <n v="-1"/>
    <n v="49.305815521522398"/>
    <n v="-1"/>
    <n v="78.290953621620901"/>
    <n v="-1"/>
    <n v="45.425394515057398"/>
    <n v="-1"/>
    <n v="0.76304561561820095"/>
    <n v="-1"/>
    <x v="0"/>
    <x v="20"/>
    <x v="0"/>
  </r>
  <r>
    <n v="5078"/>
    <n v="6762"/>
    <m/>
    <x v="2"/>
    <n v="1"/>
    <n v="75"/>
    <n v="-1"/>
    <n v="300"/>
    <n v="-1"/>
    <n v="39.628975698056202"/>
    <n v="-1"/>
    <n v="7.6401385125738397"/>
    <n v="-1"/>
    <n v="4.4004598452992703"/>
    <n v="-1"/>
    <n v="11.531828262365201"/>
    <n v="-1"/>
    <x v="0"/>
    <x v="6"/>
    <x v="0"/>
  </r>
  <r>
    <n v="5078"/>
    <n v="6763"/>
    <m/>
    <x v="2"/>
    <n v="1"/>
    <n v="440"/>
    <n v="-1"/>
    <n v="1760"/>
    <n v="-1"/>
    <n v="37.443299723675402"/>
    <n v="-1"/>
    <n v="39.319030621384698"/>
    <n v="-1"/>
    <n v="22.806272542649001"/>
    <n v="-1"/>
    <n v="1.9458360693660499"/>
    <n v="-1"/>
    <x v="0"/>
    <x v="7"/>
    <x v="0"/>
  </r>
  <r>
    <n v="5078"/>
    <n v="6764"/>
    <m/>
    <x v="2"/>
    <n v="1"/>
    <n v="86"/>
    <n v="-1"/>
    <n v="344"/>
    <n v="-1"/>
    <n v="38.340683251340003"/>
    <n v="-1"/>
    <n v="8.5937988389466309"/>
    <n v="-1"/>
    <n v="5.02459061617001"/>
    <n v="-1"/>
    <n v="10.1676775915998"/>
    <n v="-1"/>
    <x v="0"/>
    <x v="8"/>
    <x v="0"/>
  </r>
  <r>
    <n v="5078"/>
    <n v="6765"/>
    <m/>
    <x v="2"/>
    <n v="1"/>
    <n v="50"/>
    <n v="-1"/>
    <n v="200"/>
    <n v="-1"/>
    <n v="25.122568354576799"/>
    <n v="-1"/>
    <n v="41.763166604050397"/>
    <n v="-1"/>
    <n v="24.543919429989302"/>
    <n v="-1"/>
    <n v="16.133465898754501"/>
    <n v="-1"/>
    <x v="0"/>
    <x v="9"/>
    <x v="0"/>
  </r>
  <r>
    <n v="5078"/>
    <n v="6767"/>
    <m/>
    <x v="2"/>
    <n v="1"/>
    <n v="119"/>
    <n v="-1"/>
    <n v="476"/>
    <n v="-1"/>
    <n v="45.843298380947402"/>
    <n v="-1"/>
    <n v="9.7017796493561708"/>
    <n v="-1"/>
    <n v="5.6370884935438301"/>
    <n v="-1"/>
    <n v="7.59975720305557"/>
    <n v="-1"/>
    <x v="0"/>
    <x v="10"/>
    <x v="0"/>
  </r>
  <r>
    <n v="5078"/>
    <n v="6768"/>
    <m/>
    <x v="2"/>
    <n v="1"/>
    <n v="98"/>
    <n v="-1"/>
    <n v="392"/>
    <n v="-1"/>
    <n v="38.443960805697898"/>
    <n v="-1"/>
    <n v="9.2019462190526298"/>
    <n v="-1"/>
    <n v="5.3417987407953698"/>
    <n v="-1"/>
    <n v="8.2938776711963502"/>
    <n v="-1"/>
    <x v="0"/>
    <x v="11"/>
    <x v="0"/>
  </r>
  <r>
    <n v="5078"/>
    <n v="6770"/>
    <m/>
    <x v="2"/>
    <n v="1"/>
    <n v="466"/>
    <n v="-1"/>
    <n v="1864"/>
    <n v="-1"/>
    <n v="51.757936884281499"/>
    <n v="-1"/>
    <n v="34.385456006663198"/>
    <n v="-1"/>
    <n v="19.966596673116399"/>
    <n v="-1"/>
    <n v="1.9327457842149001"/>
    <n v="-1"/>
    <x v="0"/>
    <x v="15"/>
    <x v="0"/>
  </r>
  <r>
    <n v="5078"/>
    <n v="6775"/>
    <m/>
    <x v="2"/>
    <n v="1"/>
    <n v="73"/>
    <n v="-1"/>
    <n v="292"/>
    <n v="-1"/>
    <n v="39.4368342793205"/>
    <n v="-1"/>
    <n v="7.4899478897467198"/>
    <n v="-1"/>
    <n v="4.3831608737641901"/>
    <n v="-1"/>
    <n v="11.982129415433"/>
    <n v="-1"/>
    <x v="0"/>
    <x v="12"/>
    <x v="0"/>
  </r>
  <r>
    <n v="5078"/>
    <n v="6776"/>
    <m/>
    <x v="2"/>
    <n v="1"/>
    <n v="87"/>
    <n v="-1"/>
    <n v="348"/>
    <n v="-1"/>
    <n v="38.371312617667797"/>
    <n v="-1"/>
    <n v="8.7023119518330194"/>
    <n v="-1"/>
    <n v="5.0853513847455796"/>
    <n v="-1"/>
    <n v="10.079319298045499"/>
    <n v="-1"/>
    <x v="0"/>
    <x v="13"/>
    <x v="0"/>
  </r>
  <r>
    <n v="5078"/>
    <n v="6777"/>
    <m/>
    <x v="2"/>
    <n v="1"/>
    <n v="99"/>
    <n v="-1"/>
    <n v="396"/>
    <n v="-1"/>
    <n v="38.315220868437798"/>
    <n v="-1"/>
    <n v="9.5221763591825397"/>
    <n v="-1"/>
    <n v="5.5262011338911501"/>
    <n v="-1"/>
    <n v="9.0558274457424695"/>
    <n v="-1"/>
    <x v="0"/>
    <x v="14"/>
    <x v="0"/>
  </r>
  <r>
    <n v="5078"/>
    <n v="2959"/>
    <m/>
    <x v="2"/>
    <n v="2"/>
    <n v="206"/>
    <n v="-1"/>
    <n v="824"/>
    <n v="-1"/>
    <n v="47.061957588016803"/>
    <n v="-1"/>
    <n v="16.9875595800724"/>
    <n v="-1"/>
    <n v="14.447280912495399"/>
    <n v="-1"/>
    <n v="4.3756306766975896"/>
    <n v="-1"/>
    <x v="1"/>
    <x v="0"/>
    <x v="0"/>
  </r>
  <r>
    <n v="5078"/>
    <n v="3659"/>
    <m/>
    <x v="2"/>
    <n v="2"/>
    <n v="561"/>
    <n v="-1"/>
    <n v="2244"/>
    <n v="-1"/>
    <n v="38.059809016514599"/>
    <n v="-1"/>
    <n v="47.410227759080101"/>
    <n v="-1"/>
    <n v="40.264324626459697"/>
    <n v="-1"/>
    <n v="1.6048328081646099"/>
    <n v="-1"/>
    <x v="1"/>
    <x v="0"/>
    <x v="0"/>
  </r>
  <r>
    <n v="5078"/>
    <n v="3660"/>
    <m/>
    <x v="2"/>
    <n v="2"/>
    <n v="1479"/>
    <n v="-1"/>
    <n v="5916"/>
    <n v="-1"/>
    <n v="45.209314784756103"/>
    <n v="-1"/>
    <n v="87.096532430580794"/>
    <n v="-1"/>
    <n v="73.982067098052198"/>
    <n v="-1"/>
    <n v="0.60883785956568504"/>
    <n v="-1"/>
    <x v="1"/>
    <x v="0"/>
    <x v="0"/>
  </r>
  <r>
    <n v="5078"/>
    <n v="4524"/>
    <m/>
    <x v="2"/>
    <n v="2"/>
    <n v="421"/>
    <n v="-1"/>
    <n v="1684"/>
    <n v="-1"/>
    <n v="26.709955899361301"/>
    <n v="-1"/>
    <n v="86.536867457096093"/>
    <n v="-1"/>
    <n v="73.567552719032804"/>
    <n v="-1"/>
    <n v="2.0560892969197302"/>
    <n v="-1"/>
    <x v="1"/>
    <x v="0"/>
    <x v="0"/>
  </r>
  <r>
    <n v="5078"/>
    <n v="4949"/>
    <m/>
    <x v="2"/>
    <n v="2"/>
    <n v="377"/>
    <n v="-1"/>
    <n v="1508"/>
    <n v="-1"/>
    <n v="46.957212552016401"/>
    <n v="-1"/>
    <n v="31.028680271568099"/>
    <n v="-1"/>
    <n v="26.3014422245753"/>
    <n v="-1"/>
    <n v="2.38627620065246"/>
    <n v="-1"/>
    <x v="1"/>
    <x v="0"/>
    <x v="0"/>
  </r>
  <r>
    <n v="5078"/>
    <n v="4950"/>
    <m/>
    <x v="2"/>
    <n v="2"/>
    <n v="1479"/>
    <n v="-1"/>
    <n v="5916"/>
    <n v="-1"/>
    <n v="44.388976366550501"/>
    <n v="-1"/>
    <n v="89.053333596992701"/>
    <n v="-1"/>
    <n v="75.641767235138602"/>
    <n v="-1"/>
    <n v="0.60844796403683699"/>
    <n v="-1"/>
    <x v="1"/>
    <x v="0"/>
    <x v="0"/>
  </r>
  <r>
    <n v="5078"/>
    <n v="4951"/>
    <m/>
    <x v="2"/>
    <n v="2"/>
    <n v="1487"/>
    <n v="-1"/>
    <n v="5948"/>
    <n v="-1"/>
    <n v="41.377125516876298"/>
    <n v="-1"/>
    <n v="95.305542045929897"/>
    <n v="-1"/>
    <n v="80.965255733111604"/>
    <n v="-1"/>
    <n v="0.605321758949392"/>
    <n v="-1"/>
    <x v="1"/>
    <x v="0"/>
    <x v="0"/>
  </r>
  <r>
    <n v="5078"/>
    <n v="4953"/>
    <m/>
    <x v="2"/>
    <n v="2"/>
    <n v="266"/>
    <n v="-1"/>
    <n v="1064"/>
    <n v="-1"/>
    <n v="35.766361713169303"/>
    <n v="-1"/>
    <n v="26.232827360110299"/>
    <n v="-1"/>
    <n v="22.324382836443"/>
    <n v="-1"/>
    <n v="3.3537671944063101"/>
    <n v="-1"/>
    <x v="1"/>
    <x v="0"/>
    <x v="0"/>
  </r>
  <r>
    <n v="5078"/>
    <n v="4954"/>
    <m/>
    <x v="2"/>
    <n v="2"/>
    <n v="126"/>
    <n v="-1"/>
    <n v="504"/>
    <n v="-1"/>
    <n v="42.5848941833802"/>
    <n v="-1"/>
    <n v="12.000828686761899"/>
    <n v="-1"/>
    <n v="11.305054468152299"/>
    <n v="-1"/>
    <n v="7.0714061182305104"/>
    <n v="-1"/>
    <x v="1"/>
    <x v="0"/>
    <x v="0"/>
  </r>
  <r>
    <n v="5078"/>
    <n v="6357"/>
    <m/>
    <x v="2"/>
    <n v="2"/>
    <n v="207"/>
    <n v="-1"/>
    <n v="828"/>
    <n v="-1"/>
    <n v="43.434008481979497"/>
    <n v="-1"/>
    <n v="18.076714782700801"/>
    <n v="-1"/>
    <n v="15.3694239193589"/>
    <n v="-1"/>
    <n v="4.3058057448373104"/>
    <n v="-1"/>
    <x v="1"/>
    <x v="0"/>
    <x v="0"/>
  </r>
  <r>
    <n v="5078"/>
    <n v="6368"/>
    <m/>
    <x v="2"/>
    <n v="2"/>
    <n v="559"/>
    <n v="-1"/>
    <n v="2236"/>
    <n v="-1"/>
    <n v="29.877606553597701"/>
    <n v="-1"/>
    <n v="61.481465022648301"/>
    <n v="-1"/>
    <n v="52.205803042903398"/>
    <n v="-1"/>
    <n v="1.5884851168637899"/>
    <n v="-1"/>
    <x v="1"/>
    <x v="0"/>
    <x v="0"/>
  </r>
  <r>
    <n v="5078"/>
    <n v="6639"/>
    <m/>
    <x v="2"/>
    <n v="2"/>
    <n v="65"/>
    <n v="-1"/>
    <n v="260"/>
    <n v="-1"/>
    <n v="39.4753781081087"/>
    <n v="-1"/>
    <n v="6.6390465024293297"/>
    <n v="-1"/>
    <n v="3.8869590301742898"/>
    <n v="-1"/>
    <n v="12.8027481102517"/>
    <n v="-1"/>
    <x v="1"/>
    <x v="1"/>
    <x v="0"/>
  </r>
  <r>
    <n v="5078"/>
    <n v="6640"/>
    <m/>
    <x v="2"/>
    <n v="2"/>
    <n v="742"/>
    <n v="-1"/>
    <n v="2968"/>
    <n v="-1"/>
    <n v="29.802155002025899"/>
    <n v="-1"/>
    <n v="101.144417328561"/>
    <n v="-1"/>
    <n v="58.6167370265415"/>
    <n v="-1"/>
    <n v="1.21206209365833"/>
    <n v="-1"/>
    <x v="1"/>
    <x v="2"/>
    <x v="0"/>
  </r>
  <r>
    <n v="5078"/>
    <n v="6641"/>
    <m/>
    <x v="2"/>
    <n v="2"/>
    <n v="119"/>
    <n v="-1"/>
    <n v="476"/>
    <n v="-1"/>
    <n v="29.7874736087279"/>
    <n v="-1"/>
    <n v="52.569217355527101"/>
    <n v="-1"/>
    <n v="30.519843001796499"/>
    <n v="-1"/>
    <n v="7.4205011571814499"/>
    <n v="-1"/>
    <x v="1"/>
    <x v="3"/>
    <x v="0"/>
  </r>
  <r>
    <n v="5078"/>
    <n v="6642"/>
    <m/>
    <x v="2"/>
    <n v="2"/>
    <n v="559"/>
    <n v="-1"/>
    <n v="2236"/>
    <n v="-1"/>
    <n v="38.039907675728898"/>
    <n v="-1"/>
    <n v="49.777775476913803"/>
    <n v="-1"/>
    <n v="28.83547154991"/>
    <n v="-1"/>
    <n v="1.61189955587561"/>
    <n v="-1"/>
    <x v="1"/>
    <x v="4"/>
    <x v="0"/>
  </r>
  <r>
    <n v="5078"/>
    <n v="6644"/>
    <m/>
    <x v="2"/>
    <n v="2"/>
    <n v="868"/>
    <n v="-1"/>
    <n v="3472"/>
    <n v="-1"/>
    <n v="32.024866588843302"/>
    <n v="-1"/>
    <n v="92.800355000569994"/>
    <n v="-1"/>
    <n v="53.748758646771201"/>
    <n v="-1"/>
    <n v="1.0335129825411"/>
    <n v="-1"/>
    <x v="1"/>
    <x v="19"/>
    <x v="0"/>
  </r>
  <r>
    <n v="5078"/>
    <n v="6645"/>
    <m/>
    <x v="2"/>
    <n v="2"/>
    <n v="608"/>
    <n v="-1"/>
    <n v="2432"/>
    <n v="-1"/>
    <n v="52.753917666690398"/>
    <n v="-1"/>
    <n v="42.079525139764797"/>
    <n v="-1"/>
    <n v="24.393809960303301"/>
    <n v="-1"/>
    <n v="1.47648558387462"/>
    <n v="-1"/>
    <x v="1"/>
    <x v="21"/>
    <x v="0"/>
  </r>
  <r>
    <n v="5078"/>
    <n v="6646"/>
    <m/>
    <x v="2"/>
    <n v="2"/>
    <n v="567"/>
    <n v="-1"/>
    <n v="2268"/>
    <n v="-1"/>
    <n v="44.761242661358999"/>
    <n v="-1"/>
    <n v="48.153146288793302"/>
    <n v="-1"/>
    <n v="27.8905623230091"/>
    <n v="-1"/>
    <n v="1.5871985694833199"/>
    <n v="-1"/>
    <x v="1"/>
    <x v="18"/>
    <x v="0"/>
  </r>
  <r>
    <n v="5078"/>
    <n v="6647"/>
    <m/>
    <x v="2"/>
    <n v="2"/>
    <n v="290"/>
    <n v="-1"/>
    <n v="1160"/>
    <n v="-1"/>
    <n v="55.259453774559503"/>
    <n v="-1"/>
    <n v="20.795439032197802"/>
    <n v="-1"/>
    <n v="12.065349313957899"/>
    <n v="-1"/>
    <n v="3.1016141206151202"/>
    <n v="-1"/>
    <x v="1"/>
    <x v="17"/>
    <x v="0"/>
  </r>
  <r>
    <n v="5078"/>
    <n v="6760"/>
    <m/>
    <x v="2"/>
    <n v="2"/>
    <n v="447"/>
    <n v="-1"/>
    <n v="1788"/>
    <n v="-1"/>
    <n v="16.3000925201885"/>
    <n v="-1"/>
    <n v="107.929233036887"/>
    <n v="-1"/>
    <n v="62.363672952528901"/>
    <n v="-1"/>
    <n v="1.99916456603376"/>
    <n v="-1"/>
    <x v="1"/>
    <x v="16"/>
    <x v="0"/>
  </r>
  <r>
    <n v="5078"/>
    <n v="6761"/>
    <m/>
    <x v="2"/>
    <n v="2"/>
    <n v="1479"/>
    <n v="-1"/>
    <n v="5916"/>
    <n v="-1"/>
    <n v="45.115227813660098"/>
    <n v="-1"/>
    <n v="101.917624782179"/>
    <n v="-1"/>
    <n v="59.0397688571054"/>
    <n v="-1"/>
    <n v="0.61024765819585602"/>
    <n v="-1"/>
    <x v="1"/>
    <x v="20"/>
    <x v="0"/>
  </r>
  <r>
    <n v="5078"/>
    <n v="6762"/>
    <m/>
    <x v="2"/>
    <n v="2"/>
    <n v="65"/>
    <n v="-1"/>
    <n v="260"/>
    <n v="-1"/>
    <n v="39.4753781081087"/>
    <n v="-1"/>
    <n v="6.6390465024293297"/>
    <n v="-1"/>
    <n v="3.8869590301742898"/>
    <n v="-1"/>
    <n v="12.8027481102517"/>
    <n v="-1"/>
    <x v="1"/>
    <x v="6"/>
    <x v="0"/>
  </r>
  <r>
    <n v="5078"/>
    <n v="6763"/>
    <m/>
    <x v="2"/>
    <n v="2"/>
    <n v="548"/>
    <n v="-1"/>
    <n v="2192"/>
    <n v="-1"/>
    <n v="37.229300416285398"/>
    <n v="-1"/>
    <n v="50.421701292436403"/>
    <n v="-1"/>
    <n v="29.227039815196601"/>
    <n v="-1"/>
    <n v="1.6292070127181699"/>
    <n v="-1"/>
    <x v="1"/>
    <x v="7"/>
    <x v="0"/>
  </r>
  <r>
    <n v="5078"/>
    <n v="6764"/>
    <m/>
    <x v="2"/>
    <n v="2"/>
    <n v="92"/>
    <n v="-1"/>
    <n v="368"/>
    <n v="-1"/>
    <n v="38.694296589159499"/>
    <n v="-1"/>
    <n v="9.1644563790284792"/>
    <n v="-1"/>
    <n v="5.3046527422113696"/>
    <n v="-1"/>
    <n v="9.4729796741552104"/>
    <n v="-1"/>
    <x v="1"/>
    <x v="8"/>
    <x v="0"/>
  </r>
  <r>
    <n v="5078"/>
    <n v="6765"/>
    <m/>
    <x v="2"/>
    <n v="2"/>
    <n v="60"/>
    <n v="-1"/>
    <n v="240"/>
    <n v="-1"/>
    <n v="22.583484081814799"/>
    <n v="-1"/>
    <n v="43.860042532957699"/>
    <n v="-1"/>
    <n v="25.565789879066301"/>
    <n v="-1"/>
    <n v="12.4794261691206"/>
    <n v="-1"/>
    <x v="1"/>
    <x v="9"/>
    <x v="0"/>
  </r>
  <r>
    <n v="5078"/>
    <n v="6767"/>
    <m/>
    <x v="2"/>
    <n v="2"/>
    <n v="117"/>
    <n v="-1"/>
    <n v="468"/>
    <n v="-1"/>
    <n v="45.594364743146301"/>
    <n v="-1"/>
    <n v="9.7837710687728396"/>
    <n v="-1"/>
    <n v="5.6804269533656901"/>
    <n v="-1"/>
    <n v="7.5893291359410897"/>
    <n v="-1"/>
    <x v="1"/>
    <x v="10"/>
    <x v="0"/>
  </r>
  <r>
    <n v="5078"/>
    <n v="6768"/>
    <m/>
    <x v="2"/>
    <n v="2"/>
    <n v="268"/>
    <n v="-1"/>
    <n v="1072"/>
    <n v="-1"/>
    <n v="34.083313270726201"/>
    <n v="-1"/>
    <n v="34.175691719732598"/>
    <n v="-1"/>
    <n v="19.857894148387199"/>
    <n v="-1"/>
    <n v="3.3427427435683699"/>
    <n v="-1"/>
    <x v="1"/>
    <x v="11"/>
    <x v="0"/>
  </r>
  <r>
    <n v="5078"/>
    <n v="6770"/>
    <m/>
    <x v="2"/>
    <n v="2"/>
    <n v="401"/>
    <n v="-1"/>
    <n v="1604"/>
    <n v="-1"/>
    <n v="49.6893352118122"/>
    <n v="-1"/>
    <n v="30.973097629533001"/>
    <n v="-1"/>
    <n v="17.8905330003717"/>
    <n v="-1"/>
    <n v="2.2377743250572601"/>
    <n v="-1"/>
    <x v="1"/>
    <x v="15"/>
    <x v="0"/>
  </r>
  <r>
    <n v="5078"/>
    <n v="6775"/>
    <m/>
    <x v="2"/>
    <n v="2"/>
    <n v="80"/>
    <n v="-1"/>
    <n v="320"/>
    <n v="-1"/>
    <n v="39.253151959771202"/>
    <n v="-1"/>
    <n v="8.1610000853560507"/>
    <n v="-1"/>
    <n v="4.7187997115414904"/>
    <n v="-1"/>
    <n v="10.9668866677531"/>
    <n v="-1"/>
    <x v="1"/>
    <x v="12"/>
    <x v="0"/>
  </r>
  <r>
    <n v="5078"/>
    <n v="6776"/>
    <m/>
    <x v="2"/>
    <n v="2"/>
    <n v="92"/>
    <n v="-1"/>
    <n v="368"/>
    <n v="-1"/>
    <n v="38.783811928172902"/>
    <n v="-1"/>
    <n v="9.2247598596729503"/>
    <n v="-1"/>
    <n v="5.3395581431141004"/>
    <n v="-1"/>
    <n v="9.4744598887027607"/>
    <n v="-1"/>
    <x v="1"/>
    <x v="13"/>
    <x v="0"/>
  </r>
  <r>
    <n v="5078"/>
    <n v="6777"/>
    <m/>
    <x v="2"/>
    <n v="2"/>
    <n v="245"/>
    <n v="-1"/>
    <n v="980"/>
    <n v="-1"/>
    <n v="36.348292016217201"/>
    <n v="-1"/>
    <n v="23.978286753323498"/>
    <n v="-1"/>
    <n v="13.929775320949201"/>
    <n v="-1"/>
    <n v="3.26209822174151"/>
    <n v="-1"/>
    <x v="1"/>
    <x v="14"/>
    <x v="0"/>
  </r>
  <r>
    <n v="5078"/>
    <n v="2959"/>
    <m/>
    <x v="2"/>
    <n v="3"/>
    <n v="215"/>
    <n v="-1"/>
    <n v="860"/>
    <n v="-1"/>
    <n v="46.530440549363398"/>
    <n v="-1"/>
    <n v="17.319210454815899"/>
    <n v="-1"/>
    <n v="14.7068780531333"/>
    <n v="-1"/>
    <n v="4.1917234204963103"/>
    <n v="-1"/>
    <x v="2"/>
    <x v="0"/>
    <x v="0"/>
  </r>
  <r>
    <n v="5078"/>
    <n v="3659"/>
    <m/>
    <x v="2"/>
    <n v="3"/>
    <n v="479"/>
    <n v="-1"/>
    <n v="1916"/>
    <n v="-1"/>
    <n v="37.823978144615801"/>
    <n v="-1"/>
    <n v="41.607413161726598"/>
    <n v="-1"/>
    <n v="35.415510180347702"/>
    <n v="-1"/>
    <n v="1.8557329758174399"/>
    <n v="-1"/>
    <x v="2"/>
    <x v="0"/>
    <x v="0"/>
  </r>
  <r>
    <n v="5078"/>
    <n v="3660"/>
    <m/>
    <x v="2"/>
    <n v="3"/>
    <n v="1457"/>
    <n v="-1"/>
    <n v="5828"/>
    <n v="-1"/>
    <n v="45.454215657602397"/>
    <n v="-1"/>
    <n v="87.336773263319998"/>
    <n v="-1"/>
    <n v="74.240722739819802"/>
    <n v="-1"/>
    <n v="0.61849911882664199"/>
    <n v="-1"/>
    <x v="2"/>
    <x v="0"/>
    <x v="0"/>
  </r>
  <r>
    <n v="5078"/>
    <n v="4524"/>
    <m/>
    <x v="2"/>
    <n v="3"/>
    <n v="381"/>
    <n v="-1"/>
    <n v="1524"/>
    <n v="-1"/>
    <n v="26.958548454687399"/>
    <n v="-1"/>
    <n v="83.714956405801303"/>
    <n v="-1"/>
    <n v="71.201653091226603"/>
    <n v="-1"/>
    <n v="2.2911585069042699"/>
    <n v="-1"/>
    <x v="2"/>
    <x v="0"/>
    <x v="0"/>
  </r>
  <r>
    <n v="5078"/>
    <n v="4949"/>
    <m/>
    <x v="2"/>
    <n v="3"/>
    <n v="355"/>
    <n v="-1"/>
    <n v="1420"/>
    <n v="-1"/>
    <n v="50.731470579801403"/>
    <n v="-1"/>
    <n v="27.158629254794999"/>
    <n v="-1"/>
    <n v="23.094113419498601"/>
    <n v="-1"/>
    <n v="2.5295480499702698"/>
    <n v="-1"/>
    <x v="2"/>
    <x v="0"/>
    <x v="0"/>
  </r>
  <r>
    <n v="5078"/>
    <n v="4950"/>
    <m/>
    <x v="2"/>
    <n v="3"/>
    <n v="1451"/>
    <n v="-1"/>
    <n v="5804"/>
    <n v="-1"/>
    <n v="45.183603090626001"/>
    <n v="-1"/>
    <n v="87.0969303586471"/>
    <n v="-1"/>
    <n v="74.034961317479699"/>
    <n v="-1"/>
    <n v="0.62101468555640504"/>
    <n v="-1"/>
    <x v="2"/>
    <x v="0"/>
    <x v="0"/>
  </r>
  <r>
    <n v="5078"/>
    <n v="4951"/>
    <m/>
    <x v="2"/>
    <n v="3"/>
    <n v="1458"/>
    <n v="-1"/>
    <n v="5832"/>
    <n v="-1"/>
    <n v="42.754353670726204"/>
    <n v="-1"/>
    <n v="93.892876722420993"/>
    <n v="-1"/>
    <n v="79.788711716853697"/>
    <n v="-1"/>
    <n v="0.61808064259816098"/>
    <n v="-1"/>
    <x v="2"/>
    <x v="0"/>
    <x v="0"/>
  </r>
  <r>
    <n v="5078"/>
    <n v="4953"/>
    <m/>
    <x v="2"/>
    <n v="3"/>
    <n v="262"/>
    <n v="-1"/>
    <n v="1048"/>
    <n v="-1"/>
    <n v="35.960180898098898"/>
    <n v="-1"/>
    <n v="25.190212102881102"/>
    <n v="-1"/>
    <n v="21.3639166441362"/>
    <n v="-1"/>
    <n v="3.3771085228505702"/>
    <n v="-1"/>
    <x v="2"/>
    <x v="0"/>
    <x v="0"/>
  </r>
  <r>
    <n v="5078"/>
    <n v="4954"/>
    <m/>
    <x v="2"/>
    <n v="3"/>
    <n v="126"/>
    <n v="-1"/>
    <n v="504"/>
    <n v="-1"/>
    <n v="41.727817888131803"/>
    <n v="-1"/>
    <n v="12.236912782359701"/>
    <n v="-1"/>
    <n v="11.4850924233554"/>
    <n v="-1"/>
    <n v="6.7391366865848399"/>
    <n v="-1"/>
    <x v="2"/>
    <x v="0"/>
    <x v="0"/>
  </r>
  <r>
    <n v="5078"/>
    <n v="6357"/>
    <m/>
    <x v="2"/>
    <n v="3"/>
    <n v="235"/>
    <n v="-1"/>
    <n v="940"/>
    <n v="-1"/>
    <n v="44.209931080431502"/>
    <n v="-1"/>
    <n v="20.1415292676616"/>
    <n v="-1"/>
    <n v="17.075428833460499"/>
    <n v="-1"/>
    <n v="3.7071011203648698"/>
    <n v="-1"/>
    <x v="2"/>
    <x v="0"/>
    <x v="0"/>
  </r>
  <r>
    <n v="5078"/>
    <n v="6368"/>
    <m/>
    <x v="2"/>
    <n v="3"/>
    <n v="495"/>
    <n v="-1"/>
    <n v="1980"/>
    <n v="-1"/>
    <n v="30.056939179995201"/>
    <n v="-1"/>
    <n v="55.432830408514199"/>
    <n v="-1"/>
    <n v="47.152875569533698"/>
    <n v="-1"/>
    <n v="1.8198759613087001"/>
    <n v="-1"/>
    <x v="2"/>
    <x v="0"/>
    <x v="0"/>
  </r>
  <r>
    <n v="5078"/>
    <n v="6639"/>
    <m/>
    <x v="2"/>
    <n v="3"/>
    <n v="63"/>
    <n v="-1"/>
    <n v="252"/>
    <n v="-1"/>
    <n v="39.562940087096102"/>
    <n v="-1"/>
    <n v="6.4265754419678496"/>
    <n v="-1"/>
    <n v="3.7327931407138202"/>
    <n v="-1"/>
    <n v="14.251684232172099"/>
    <n v="-1"/>
    <x v="2"/>
    <x v="1"/>
    <x v="0"/>
  </r>
  <r>
    <n v="5078"/>
    <n v="6640"/>
    <m/>
    <x v="2"/>
    <n v="3"/>
    <n v="721"/>
    <n v="-1"/>
    <n v="2884"/>
    <n v="-1"/>
    <n v="16.3495232243727"/>
    <n v="-1"/>
    <n v="138.496748260961"/>
    <n v="-1"/>
    <n v="80.318337678472304"/>
    <n v="-1"/>
    <n v="1.24844253531822"/>
    <n v="-1"/>
    <x v="2"/>
    <x v="2"/>
    <x v="0"/>
  </r>
  <r>
    <n v="5078"/>
    <n v="6641"/>
    <m/>
    <x v="2"/>
    <n v="3"/>
    <n v="133"/>
    <n v="-1"/>
    <n v="532"/>
    <n v="-1"/>
    <n v="26.293256156523"/>
    <n v="-1"/>
    <n v="53.913867788393397"/>
    <n v="-1"/>
    <n v="31.124909988454299"/>
    <n v="-1"/>
    <n v="6.6158590166751603"/>
    <n v="-1"/>
    <x v="2"/>
    <x v="3"/>
    <x v="0"/>
  </r>
  <r>
    <n v="5078"/>
    <n v="6642"/>
    <m/>
    <x v="2"/>
    <n v="3"/>
    <n v="496"/>
    <n v="-1"/>
    <n v="1984"/>
    <n v="-1"/>
    <n v="37.690900014511101"/>
    <n v="-1"/>
    <n v="44.245602160870199"/>
    <n v="-1"/>
    <n v="25.7056099725704"/>
    <n v="-1"/>
    <n v="1.8151327311443799"/>
    <n v="-1"/>
    <x v="2"/>
    <x v="4"/>
    <x v="0"/>
  </r>
  <r>
    <n v="5078"/>
    <n v="6644"/>
    <m/>
    <x v="2"/>
    <n v="3"/>
    <n v="872"/>
    <n v="-1"/>
    <n v="3488"/>
    <n v="-1"/>
    <n v="32.067539503758503"/>
    <n v="-1"/>
    <n v="91.154928956321598"/>
    <n v="-1"/>
    <n v="52.820514052487397"/>
    <n v="-1"/>
    <n v="1.0309972122473301"/>
    <n v="-1"/>
    <x v="2"/>
    <x v="19"/>
    <x v="0"/>
  </r>
  <r>
    <n v="5078"/>
    <n v="6645"/>
    <m/>
    <x v="2"/>
    <n v="3"/>
    <n v="587"/>
    <n v="-1"/>
    <n v="2348"/>
    <n v="-1"/>
    <n v="52.871305600312503"/>
    <n v="-1"/>
    <n v="41.878617082228899"/>
    <n v="-1"/>
    <n v="24.280442224766301"/>
    <n v="-1"/>
    <n v="1.52196839343316"/>
    <n v="-1"/>
    <x v="2"/>
    <x v="21"/>
    <x v="0"/>
  </r>
  <r>
    <n v="5078"/>
    <n v="6646"/>
    <m/>
    <x v="2"/>
    <n v="3"/>
    <n v="610"/>
    <n v="-1"/>
    <n v="2440"/>
    <n v="-1"/>
    <n v="44.995021141066097"/>
    <n v="-1"/>
    <n v="51.4254373008634"/>
    <n v="-1"/>
    <n v="29.8182804588407"/>
    <n v="-1"/>
    <n v="1.4762126497941399"/>
    <n v="-1"/>
    <x v="2"/>
    <x v="18"/>
    <x v="0"/>
  </r>
  <r>
    <n v="5078"/>
    <n v="6647"/>
    <m/>
    <x v="2"/>
    <n v="3"/>
    <n v="260"/>
    <n v="-1"/>
    <n v="1040"/>
    <n v="-1"/>
    <n v="54.541983843800097"/>
    <n v="-1"/>
    <n v="19.091329209740799"/>
    <n v="-1"/>
    <n v="11.0362664779233"/>
    <n v="-1"/>
    <n v="3.4537360356324802"/>
    <n v="-1"/>
    <x v="2"/>
    <x v="17"/>
    <x v="0"/>
  </r>
  <r>
    <n v="5078"/>
    <n v="6760"/>
    <m/>
    <x v="2"/>
    <n v="3"/>
    <n v="409"/>
    <n v="-1"/>
    <n v="1636"/>
    <n v="-1"/>
    <n v="13.2180936085356"/>
    <n v="-1"/>
    <n v="110.53311114774699"/>
    <n v="-1"/>
    <n v="64.240232145016293"/>
    <n v="-1"/>
    <n v="2.1860292253260001"/>
    <n v="-1"/>
    <x v="2"/>
    <x v="16"/>
    <x v="0"/>
  </r>
  <r>
    <n v="5078"/>
    <n v="6761"/>
    <m/>
    <x v="2"/>
    <n v="3"/>
    <n v="1456"/>
    <n v="-1"/>
    <n v="5824"/>
    <n v="-1"/>
    <n v="45.549486467020401"/>
    <n v="-1"/>
    <n v="100.72080977012099"/>
    <n v="-1"/>
    <n v="58.431317711596598"/>
    <n v="-1"/>
    <n v="0.61939210351671703"/>
    <n v="-1"/>
    <x v="2"/>
    <x v="20"/>
    <x v="0"/>
  </r>
  <r>
    <n v="5078"/>
    <n v="6762"/>
    <m/>
    <x v="2"/>
    <n v="3"/>
    <n v="63"/>
    <n v="-1"/>
    <n v="252"/>
    <n v="-1"/>
    <n v="39.562940087096102"/>
    <n v="-1"/>
    <n v="6.4265754419678496"/>
    <n v="-1"/>
    <n v="3.7327931407138202"/>
    <n v="-1"/>
    <n v="14.251684232172099"/>
    <n v="-1"/>
    <x v="2"/>
    <x v="6"/>
    <x v="0"/>
  </r>
  <r>
    <n v="5078"/>
    <n v="6763"/>
    <m/>
    <x v="2"/>
    <n v="3"/>
    <n v="465"/>
    <n v="-1"/>
    <n v="1860"/>
    <n v="-1"/>
    <n v="37.249896482444903"/>
    <n v="-1"/>
    <n v="45.196291992899603"/>
    <n v="-1"/>
    <n v="26.271190274045299"/>
    <n v="-1"/>
    <n v="1.8858211028609899"/>
    <n v="-1"/>
    <x v="2"/>
    <x v="7"/>
    <x v="0"/>
  </r>
  <r>
    <n v="5078"/>
    <n v="6764"/>
    <m/>
    <x v="2"/>
    <n v="3"/>
    <n v="108"/>
    <n v="-1"/>
    <n v="432"/>
    <n v="-1"/>
    <n v="39.641630463384402"/>
    <n v="-1"/>
    <n v="10.6701996843749"/>
    <n v="-1"/>
    <n v="6.18855281580373"/>
    <n v="-1"/>
    <n v="8.2457723428225602"/>
    <n v="-1"/>
    <x v="2"/>
    <x v="8"/>
    <x v="0"/>
  </r>
  <r>
    <n v="5078"/>
    <n v="6765"/>
    <m/>
    <x v="2"/>
    <n v="3"/>
    <n v="75"/>
    <n v="-1"/>
    <n v="300"/>
    <n v="-1"/>
    <n v="23.116707403798301"/>
    <n v="-1"/>
    <n v="63.109771601632502"/>
    <n v="-1"/>
    <n v="36.511226576628701"/>
    <n v="-1"/>
    <n v="10.8083533719165"/>
    <n v="-1"/>
    <x v="2"/>
    <x v="9"/>
    <x v="0"/>
  </r>
  <r>
    <n v="5078"/>
    <n v="6767"/>
    <m/>
    <x v="2"/>
    <n v="3"/>
    <n v="123"/>
    <n v="-1"/>
    <n v="492"/>
    <n v="-1"/>
    <n v="45.573596386951799"/>
    <n v="-1"/>
    <n v="10.1078863688958"/>
    <n v="-1"/>
    <n v="5.8361365004058801"/>
    <n v="-1"/>
    <n v="6.1764027711497604"/>
    <n v="-1"/>
    <x v="2"/>
    <x v="10"/>
    <x v="0"/>
  </r>
  <r>
    <n v="5078"/>
    <n v="6768"/>
    <m/>
    <x v="2"/>
    <n v="3"/>
    <n v="260"/>
    <n v="-1"/>
    <n v="1040"/>
    <n v="-1"/>
    <n v="34.253537430147198"/>
    <n v="-1"/>
    <n v="34.627842194575202"/>
    <n v="-1"/>
    <n v="20.016153802976699"/>
    <n v="-1"/>
    <n v="3.3871694427069698"/>
    <n v="-1"/>
    <x v="2"/>
    <x v="11"/>
    <x v="0"/>
  </r>
  <r>
    <n v="5078"/>
    <n v="6770"/>
    <m/>
    <x v="2"/>
    <n v="3"/>
    <n v="384"/>
    <n v="-1"/>
    <n v="1536"/>
    <n v="-1"/>
    <n v="52.584539831244001"/>
    <n v="-1"/>
    <n v="27.965617580130001"/>
    <n v="-1"/>
    <n v="16.2232337204041"/>
    <n v="-1"/>
    <n v="2.3446723669482399"/>
    <n v="-1"/>
    <x v="2"/>
    <x v="15"/>
    <x v="0"/>
  </r>
  <r>
    <n v="5078"/>
    <n v="6775"/>
    <m/>
    <x v="2"/>
    <n v="3"/>
    <n v="83"/>
    <n v="-1"/>
    <n v="332"/>
    <n v="-1"/>
    <n v="39.397298967994999"/>
    <n v="-1"/>
    <n v="8.6633005429458407"/>
    <n v="-1"/>
    <n v="5.00341862516738"/>
    <n v="-1"/>
    <n v="10.4773585740689"/>
    <n v="-1"/>
    <x v="2"/>
    <x v="12"/>
    <x v="0"/>
  </r>
  <r>
    <n v="5078"/>
    <n v="6776"/>
    <m/>
    <x v="2"/>
    <n v="3"/>
    <n v="108"/>
    <n v="-1"/>
    <n v="432"/>
    <n v="-1"/>
    <n v="39.7035843188862"/>
    <n v="-1"/>
    <n v="10.6093502494407"/>
    <n v="-1"/>
    <n v="6.1532610730959103"/>
    <n v="-1"/>
    <n v="8.2462039902409892"/>
    <n v="-1"/>
    <x v="2"/>
    <x v="13"/>
    <x v="0"/>
  </r>
  <r>
    <n v="5078"/>
    <n v="6777"/>
    <m/>
    <x v="2"/>
    <n v="3"/>
    <n v="280"/>
    <n v="-1"/>
    <n v="1120"/>
    <n v="-1"/>
    <n v="36.825006672803198"/>
    <n v="-1"/>
    <n v="27.991695627682599"/>
    <n v="-1"/>
    <n v="16.187926640304799"/>
    <n v="-1"/>
    <n v="3.2116977984955"/>
    <n v="-1"/>
    <x v="2"/>
    <x v="14"/>
    <x v="0"/>
  </r>
  <r>
    <n v="5078"/>
    <n v="2959"/>
    <m/>
    <x v="2"/>
    <n v="4"/>
    <n v="202"/>
    <n v="-1"/>
    <n v="808"/>
    <n v="-1"/>
    <n v="46.244758152372199"/>
    <n v="-1"/>
    <n v="16.6403037344359"/>
    <n v="-1"/>
    <n v="14.189573027528301"/>
    <n v="-1"/>
    <n v="4.4249863178103297"/>
    <n v="-1"/>
    <x v="3"/>
    <x v="0"/>
    <x v="0"/>
  </r>
  <r>
    <n v="5078"/>
    <n v="3659"/>
    <m/>
    <x v="2"/>
    <n v="4"/>
    <n v="473"/>
    <n v="-1"/>
    <n v="1892"/>
    <n v="-1"/>
    <n v="38.676250436801503"/>
    <n v="-1"/>
    <n v="40.442680525249997"/>
    <n v="-1"/>
    <n v="34.379179763731997"/>
    <n v="-1"/>
    <n v="1.8988578532012499"/>
    <n v="-1"/>
    <x v="3"/>
    <x v="0"/>
    <x v="0"/>
  </r>
  <r>
    <n v="5078"/>
    <n v="3660"/>
    <m/>
    <x v="2"/>
    <n v="4"/>
    <n v="1444"/>
    <n v="-1"/>
    <n v="5776"/>
    <n v="-1"/>
    <n v="41.606464451745303"/>
    <n v="-1"/>
    <n v="91.600274730011805"/>
    <n v="-1"/>
    <n v="77.864858572887997"/>
    <n v="-1"/>
    <n v="0.62330477997807099"/>
    <n v="-1"/>
    <x v="3"/>
    <x v="0"/>
    <x v="0"/>
  </r>
  <r>
    <n v="5078"/>
    <n v="4524"/>
    <m/>
    <x v="2"/>
    <n v="4"/>
    <n v="384"/>
    <n v="-1"/>
    <n v="1536"/>
    <n v="-1"/>
    <n v="27.177007023017602"/>
    <n v="-1"/>
    <n v="81.606062655234496"/>
    <n v="-1"/>
    <n v="69.385208786649798"/>
    <n v="-1"/>
    <n v="2.2826636973726901"/>
    <n v="-1"/>
    <x v="3"/>
    <x v="0"/>
    <x v="0"/>
  </r>
  <r>
    <n v="5078"/>
    <n v="4949"/>
    <m/>
    <x v="2"/>
    <n v="4"/>
    <n v="394"/>
    <n v="-1"/>
    <n v="1576"/>
    <n v="-1"/>
    <n v="50.020566452136102"/>
    <n v="-1"/>
    <n v="29.854277858033299"/>
    <n v="-1"/>
    <n v="25.395139856426901"/>
    <n v="-1"/>
    <n v="2.28666418560947"/>
    <n v="-1"/>
    <x v="3"/>
    <x v="0"/>
    <x v="0"/>
  </r>
  <r>
    <n v="5078"/>
    <n v="4950"/>
    <m/>
    <x v="2"/>
    <n v="4"/>
    <n v="1450"/>
    <n v="-1"/>
    <n v="5800"/>
    <n v="-1"/>
    <n v="37.0481257889708"/>
    <n v="-1"/>
    <n v="101.04984694341699"/>
    <n v="-1"/>
    <n v="85.891536456043696"/>
    <n v="-1"/>
    <n v="0.62100116093284097"/>
    <n v="-1"/>
    <x v="3"/>
    <x v="0"/>
    <x v="0"/>
  </r>
  <r>
    <n v="5078"/>
    <n v="4951"/>
    <m/>
    <x v="2"/>
    <n v="4"/>
    <n v="1433"/>
    <n v="-1"/>
    <n v="5732"/>
    <n v="-1"/>
    <n v="42.267885824339999"/>
    <n v="-1"/>
    <n v="93.143111332560395"/>
    <n v="-1"/>
    <n v="79.214006291191097"/>
    <n v="-1"/>
    <n v="0.62741032736189095"/>
    <n v="-1"/>
    <x v="3"/>
    <x v="0"/>
    <x v="0"/>
  </r>
  <r>
    <n v="5078"/>
    <n v="4953"/>
    <m/>
    <x v="2"/>
    <n v="4"/>
    <n v="229"/>
    <n v="-1"/>
    <n v="916"/>
    <n v="-1"/>
    <n v="36.959100851968401"/>
    <n v="-1"/>
    <n v="20.943875061643801"/>
    <n v="-1"/>
    <n v="17.857740863634501"/>
    <n v="-1"/>
    <n v="3.8035795254788201"/>
    <n v="-1"/>
    <x v="3"/>
    <x v="0"/>
    <x v="0"/>
  </r>
  <r>
    <n v="5078"/>
    <n v="4954"/>
    <m/>
    <x v="2"/>
    <n v="4"/>
    <n v="113"/>
    <n v="-1"/>
    <n v="452"/>
    <n v="-1"/>
    <n v="40.538091484755299"/>
    <n v="-1"/>
    <n v="12.7856607525082"/>
    <n v="-1"/>
    <n v="11.999306013342901"/>
    <n v="-1"/>
    <n v="7.0626992482135904"/>
    <n v="-1"/>
    <x v="3"/>
    <x v="0"/>
    <x v="0"/>
  </r>
  <r>
    <n v="5078"/>
    <n v="6357"/>
    <m/>
    <x v="2"/>
    <n v="4"/>
    <n v="254"/>
    <n v="-1"/>
    <n v="1016"/>
    <n v="-1"/>
    <n v="43.815235045226501"/>
    <n v="-1"/>
    <n v="21.979447803902001"/>
    <n v="-1"/>
    <n v="18.686336513707701"/>
    <n v="-1"/>
    <n v="3.4851505412493502"/>
    <n v="-1"/>
    <x v="3"/>
    <x v="0"/>
    <x v="0"/>
  </r>
  <r>
    <n v="5078"/>
    <n v="6368"/>
    <m/>
    <x v="2"/>
    <n v="4"/>
    <n v="457"/>
    <n v="-1"/>
    <n v="1828"/>
    <n v="-1"/>
    <n v="33.1805657846581"/>
    <n v="-1"/>
    <n v="48.821375675347397"/>
    <n v="-1"/>
    <n v="41.509490536552299"/>
    <n v="-1"/>
    <n v="1.96468472136445"/>
    <n v="-1"/>
    <x v="3"/>
    <x v="0"/>
    <x v="0"/>
  </r>
  <r>
    <n v="5078"/>
    <n v="6639"/>
    <m/>
    <x v="2"/>
    <n v="4"/>
    <n v="68"/>
    <n v="-1"/>
    <n v="272"/>
    <n v="-1"/>
    <n v="39.616801699630898"/>
    <n v="-1"/>
    <n v="6.9531179145365503"/>
    <n v="-1"/>
    <n v="4.0610889222756503"/>
    <n v="-1"/>
    <n v="13.053792039481101"/>
    <n v="-1"/>
    <x v="3"/>
    <x v="1"/>
    <x v="0"/>
  </r>
  <r>
    <n v="5078"/>
    <n v="6640"/>
    <m/>
    <x v="2"/>
    <n v="4"/>
    <n v="703"/>
    <n v="-1"/>
    <n v="2812"/>
    <n v="-1"/>
    <n v="16.460500336565001"/>
    <n v="-1"/>
    <n v="136.99270570275999"/>
    <n v="-1"/>
    <n v="79.390721510087801"/>
    <n v="-1"/>
    <n v="1.2801339546889601"/>
    <n v="-1"/>
    <x v="3"/>
    <x v="2"/>
    <x v="0"/>
  </r>
  <r>
    <n v="5078"/>
    <n v="6641"/>
    <m/>
    <x v="2"/>
    <n v="4"/>
    <n v="119"/>
    <n v="-1"/>
    <n v="476"/>
    <n v="-1"/>
    <n v="30.325045206470101"/>
    <n v="-1"/>
    <n v="41.046025417354699"/>
    <n v="-1"/>
    <n v="23.691381345152099"/>
    <n v="-1"/>
    <n v="7.4785238475110596"/>
    <n v="-1"/>
    <x v="3"/>
    <x v="3"/>
    <x v="0"/>
  </r>
  <r>
    <n v="5078"/>
    <n v="6642"/>
    <m/>
    <x v="2"/>
    <n v="4"/>
    <n v="460"/>
    <n v="-1"/>
    <n v="1840"/>
    <n v="-1"/>
    <n v="38.457366016431997"/>
    <n v="-1"/>
    <n v="41.100403460576103"/>
    <n v="-1"/>
    <n v="23.8353377402963"/>
    <n v="-1"/>
    <n v="1.9282056543955299"/>
    <n v="-1"/>
    <x v="3"/>
    <x v="4"/>
    <x v="0"/>
  </r>
  <r>
    <n v="5078"/>
    <n v="6644"/>
    <m/>
    <x v="2"/>
    <n v="4"/>
    <n v="845"/>
    <n v="-1"/>
    <n v="3380"/>
    <n v="-1"/>
    <n v="31.3725015635356"/>
    <n v="-1"/>
    <n v="92.7712004984826"/>
    <n v="-1"/>
    <n v="53.793445591583499"/>
    <n v="-1"/>
    <n v="1.0648197321969699"/>
    <n v="-1"/>
    <x v="3"/>
    <x v="19"/>
    <x v="0"/>
  </r>
  <r>
    <n v="5078"/>
    <n v="6645"/>
    <m/>
    <x v="2"/>
    <n v="4"/>
    <n v="615"/>
    <n v="-1"/>
    <n v="2460"/>
    <n v="-1"/>
    <n v="53.087154288745403"/>
    <n v="-1"/>
    <n v="41.952062549649597"/>
    <n v="-1"/>
    <n v="24.374381083289201"/>
    <n v="-1"/>
    <n v="1.4566039529511099"/>
    <n v="-1"/>
    <x v="3"/>
    <x v="21"/>
    <x v="0"/>
  </r>
  <r>
    <n v="5078"/>
    <n v="6646"/>
    <m/>
    <x v="2"/>
    <n v="4"/>
    <n v="588"/>
    <n v="-1"/>
    <n v="2352"/>
    <n v="-1"/>
    <n v="44.8895884754889"/>
    <n v="-1"/>
    <n v="50.047987612604103"/>
    <n v="-1"/>
    <n v="29.017141214052799"/>
    <n v="-1"/>
    <n v="1.5311401501344799"/>
    <n v="-1"/>
    <x v="3"/>
    <x v="18"/>
    <x v="0"/>
  </r>
  <r>
    <n v="5078"/>
    <n v="6647"/>
    <m/>
    <x v="2"/>
    <n v="4"/>
    <n v="253"/>
    <n v="-1"/>
    <n v="1012"/>
    <n v="-1"/>
    <n v="54.403612615859998"/>
    <n v="-1"/>
    <n v="18.6412955917483"/>
    <n v="-1"/>
    <n v="10.814055993946299"/>
    <n v="-1"/>
    <n v="3.5330208698633898"/>
    <n v="-1"/>
    <x v="3"/>
    <x v="17"/>
    <x v="0"/>
  </r>
  <r>
    <n v="5078"/>
    <n v="6760"/>
    <m/>
    <x v="2"/>
    <n v="4"/>
    <n v="436"/>
    <n v="-1"/>
    <n v="1744"/>
    <n v="-1"/>
    <n v="14.3574334750741"/>
    <n v="-1"/>
    <n v="110.211408749893"/>
    <n v="-1"/>
    <n v="63.770624879151796"/>
    <n v="-1"/>
    <n v="2.05838965668356"/>
    <n v="-1"/>
    <x v="3"/>
    <x v="16"/>
    <x v="0"/>
  </r>
  <r>
    <n v="5078"/>
    <n v="6761"/>
    <m/>
    <x v="2"/>
    <n v="4"/>
    <n v="1442"/>
    <n v="-1"/>
    <n v="5768"/>
    <n v="-1"/>
    <n v="42.465211977649098"/>
    <n v="-1"/>
    <n v="106.90819330448601"/>
    <n v="-1"/>
    <n v="62.017384124491798"/>
    <n v="-1"/>
    <n v="0.62665271105252796"/>
    <n v="-1"/>
    <x v="3"/>
    <x v="20"/>
    <x v="0"/>
  </r>
  <r>
    <n v="5078"/>
    <n v="6762"/>
    <m/>
    <x v="2"/>
    <n v="4"/>
    <n v="68"/>
    <n v="-1"/>
    <n v="272"/>
    <n v="-1"/>
    <n v="39.616801699630898"/>
    <n v="-1"/>
    <n v="6.9531179145365503"/>
    <n v="-1"/>
    <n v="4.0610889222756503"/>
    <n v="-1"/>
    <n v="13.053792039481101"/>
    <n v="-1"/>
    <x v="3"/>
    <x v="6"/>
    <x v="0"/>
  </r>
  <r>
    <n v="5078"/>
    <n v="6763"/>
    <m/>
    <x v="2"/>
    <n v="4"/>
    <n v="489"/>
    <n v="-1"/>
    <n v="1956"/>
    <n v="-1"/>
    <n v="37.854252862022399"/>
    <n v="-1"/>
    <n v="48.179225741132598"/>
    <n v="-1"/>
    <n v="27.932313328876798"/>
    <n v="-1"/>
    <n v="1.8056831492743299"/>
    <n v="-1"/>
    <x v="3"/>
    <x v="7"/>
    <x v="0"/>
  </r>
  <r>
    <n v="5078"/>
    <n v="6764"/>
    <m/>
    <x v="2"/>
    <n v="4"/>
    <n v="125"/>
    <n v="-1"/>
    <n v="500"/>
    <n v="-1"/>
    <n v="39.559598322734502"/>
    <n v="-1"/>
    <n v="12.0851532008263"/>
    <n v="-1"/>
    <n v="7.0310034463092901"/>
    <n v="-1"/>
    <n v="6.9140918842056802"/>
    <n v="-1"/>
    <x v="3"/>
    <x v="8"/>
    <x v="0"/>
  </r>
  <r>
    <n v="5078"/>
    <n v="6765"/>
    <m/>
    <x v="2"/>
    <n v="4"/>
    <n v="64"/>
    <n v="-1"/>
    <n v="256"/>
    <n v="-1"/>
    <n v="23.493218653129698"/>
    <n v="-1"/>
    <n v="79.531024006901902"/>
    <n v="-1"/>
    <n v="45.991306102376299"/>
    <n v="-1"/>
    <n v="12.375200127586799"/>
    <n v="-1"/>
    <x v="3"/>
    <x v="9"/>
    <x v="0"/>
  </r>
  <r>
    <n v="5078"/>
    <n v="6767"/>
    <m/>
    <x v="2"/>
    <n v="4"/>
    <n v="113"/>
    <n v="-1"/>
    <n v="452"/>
    <n v="-1"/>
    <n v="46.437504692385197"/>
    <n v="-1"/>
    <n v="9.3995756559347505"/>
    <n v="-1"/>
    <n v="5.42354889766274"/>
    <n v="-1"/>
    <n v="7.0863392382072998"/>
    <n v="-1"/>
    <x v="3"/>
    <x v="10"/>
    <x v="0"/>
  </r>
  <r>
    <n v="5078"/>
    <n v="6768"/>
    <m/>
    <x v="2"/>
    <n v="4"/>
    <n v="230"/>
    <n v="-1"/>
    <n v="920"/>
    <n v="-1"/>
    <n v="35.929701627961599"/>
    <n v="-1"/>
    <n v="27.442639197976298"/>
    <n v="-1"/>
    <n v="15.993523237241201"/>
    <n v="-1"/>
    <n v="3.7904173048372201"/>
    <n v="-1"/>
    <x v="3"/>
    <x v="11"/>
    <x v="0"/>
  </r>
  <r>
    <n v="5078"/>
    <n v="6770"/>
    <m/>
    <x v="2"/>
    <n v="4"/>
    <n v="415"/>
    <n v="-1"/>
    <n v="1660"/>
    <n v="-1"/>
    <n v="52.635578034664903"/>
    <n v="-1"/>
    <n v="30.274663735500798"/>
    <n v="-1"/>
    <n v="17.575771309636"/>
    <n v="-1"/>
    <n v="2.169592556335"/>
    <n v="-1"/>
    <x v="3"/>
    <x v="15"/>
    <x v="0"/>
  </r>
  <r>
    <n v="5078"/>
    <n v="6775"/>
    <m/>
    <x v="2"/>
    <n v="4"/>
    <n v="73"/>
    <n v="-1"/>
    <n v="292"/>
    <n v="-1"/>
    <n v="39.085367667134797"/>
    <n v="-1"/>
    <n v="7.5502912818694696"/>
    <n v="-1"/>
    <n v="4.3373055707250598"/>
    <n v="-1"/>
    <n v="12.1753754336223"/>
    <n v="-1"/>
    <x v="3"/>
    <x v="12"/>
    <x v="0"/>
  </r>
  <r>
    <n v="5078"/>
    <n v="6776"/>
    <m/>
    <x v="2"/>
    <n v="4"/>
    <n v="126"/>
    <n v="-1"/>
    <n v="504"/>
    <n v="-1"/>
    <n v="39.625817257049697"/>
    <n v="-1"/>
    <n v="12.044024918022901"/>
    <n v="-1"/>
    <n v="7.0077540845188198"/>
    <n v="-1"/>
    <n v="6.8585717447031804"/>
    <n v="-1"/>
    <x v="3"/>
    <x v="13"/>
    <x v="0"/>
  </r>
  <r>
    <n v="5078"/>
    <n v="6777"/>
    <m/>
    <x v="2"/>
    <n v="4"/>
    <n v="228"/>
    <n v="-1"/>
    <n v="912"/>
    <n v="-1"/>
    <n v="37.4555167300825"/>
    <n v="-1"/>
    <n v="22.4644420654962"/>
    <n v="-1"/>
    <n v="13.092689301418099"/>
    <n v="-1"/>
    <n v="3.8379225044933798"/>
    <n v="-1"/>
    <x v="3"/>
    <x v="14"/>
    <x v="0"/>
  </r>
  <r>
    <n v="5078"/>
    <n v="2959"/>
    <m/>
    <x v="2"/>
    <n v="5"/>
    <n v="212"/>
    <n v="-1"/>
    <n v="848"/>
    <n v="-1"/>
    <n v="46.673128205702902"/>
    <n v="-1"/>
    <n v="17.358935791789499"/>
    <n v="-1"/>
    <n v="14.7211981266548"/>
    <n v="-1"/>
    <n v="4.2294757855030003"/>
    <n v="-1"/>
    <x v="4"/>
    <x v="0"/>
    <x v="0"/>
  </r>
  <r>
    <n v="5078"/>
    <n v="3659"/>
    <m/>
    <x v="2"/>
    <n v="5"/>
    <n v="550"/>
    <n v="-1"/>
    <n v="2200"/>
    <n v="-1"/>
    <n v="37.649336817395799"/>
    <n v="-1"/>
    <n v="45.192900754970402"/>
    <n v="-1"/>
    <n v="38.491401734975803"/>
    <n v="-1"/>
    <n v="1.6384188289480299"/>
    <n v="-1"/>
    <x v="4"/>
    <x v="0"/>
    <x v="0"/>
  </r>
  <r>
    <n v="5078"/>
    <n v="3660"/>
    <m/>
    <x v="2"/>
    <n v="5"/>
    <n v="1488"/>
    <n v="-1"/>
    <n v="5952"/>
    <n v="-1"/>
    <n v="44.659097479966"/>
    <n v="-1"/>
    <n v="89.255436063429997"/>
    <n v="-1"/>
    <n v="75.929027903923597"/>
    <n v="-1"/>
    <n v="0.60584987618762898"/>
    <n v="-1"/>
    <x v="4"/>
    <x v="0"/>
    <x v="0"/>
  </r>
  <r>
    <n v="5078"/>
    <n v="4524"/>
    <m/>
    <x v="2"/>
    <n v="5"/>
    <n v="443"/>
    <n v="-1"/>
    <n v="1772"/>
    <n v="-1"/>
    <n v="26.445647845829502"/>
    <n v="-1"/>
    <n v="84.223271197002006"/>
    <n v="-1"/>
    <n v="71.728376604292606"/>
    <n v="-1"/>
    <n v="1.9876079169057499"/>
    <n v="-1"/>
    <x v="4"/>
    <x v="0"/>
    <x v="0"/>
  </r>
  <r>
    <n v="5078"/>
    <n v="4949"/>
    <m/>
    <x v="2"/>
    <n v="5"/>
    <n v="520"/>
    <n v="-1"/>
    <n v="2080"/>
    <n v="-1"/>
    <n v="47.552924771247099"/>
    <n v="-1"/>
    <n v="40.827500752891098"/>
    <n v="-1"/>
    <n v="34.737492743916803"/>
    <n v="-1"/>
    <n v="1.73244897364738"/>
    <n v="-1"/>
    <x v="4"/>
    <x v="0"/>
    <x v="0"/>
  </r>
  <r>
    <n v="5078"/>
    <n v="4950"/>
    <m/>
    <x v="2"/>
    <n v="5"/>
    <n v="1484"/>
    <n v="-1"/>
    <n v="5936"/>
    <n v="-1"/>
    <n v="40.961426902150897"/>
    <n v="-1"/>
    <n v="96.818885364560302"/>
    <n v="-1"/>
    <n v="82.381389464775395"/>
    <n v="-1"/>
    <n v="0.60637812137802405"/>
    <n v="-1"/>
    <x v="4"/>
    <x v="0"/>
    <x v="0"/>
  </r>
  <r>
    <n v="5078"/>
    <n v="4951"/>
    <m/>
    <x v="2"/>
    <n v="5"/>
    <n v="1493"/>
    <n v="-1"/>
    <n v="5972"/>
    <n v="-1"/>
    <n v="40.574703917727497"/>
    <n v="-1"/>
    <n v="98.153280273231303"/>
    <n v="-1"/>
    <n v="83.470734373497805"/>
    <n v="-1"/>
    <n v="0.60277365195974897"/>
    <n v="-1"/>
    <x v="4"/>
    <x v="0"/>
    <x v="0"/>
  </r>
  <r>
    <n v="5078"/>
    <n v="4953"/>
    <m/>
    <x v="2"/>
    <n v="5"/>
    <n v="231"/>
    <n v="-1"/>
    <n v="924"/>
    <n v="-1"/>
    <n v="36.683889241599204"/>
    <n v="-1"/>
    <n v="21.578469285686499"/>
    <n v="-1"/>
    <n v="18.350950575892899"/>
    <n v="-1"/>
    <n v="3.9006350904580001"/>
    <n v="-1"/>
    <x v="4"/>
    <x v="0"/>
    <x v="0"/>
  </r>
  <r>
    <n v="5078"/>
    <n v="4954"/>
    <m/>
    <x v="2"/>
    <n v="5"/>
    <n v="93"/>
    <n v="-1"/>
    <n v="372"/>
    <n v="-1"/>
    <n v="42.157802188195703"/>
    <n v="-1"/>
    <n v="8.5123662107111304"/>
    <n v="-1"/>
    <n v="8.0005823150745901"/>
    <n v="-1"/>
    <n v="8.8076302891479994"/>
    <n v="-1"/>
    <x v="4"/>
    <x v="0"/>
    <x v="0"/>
  </r>
  <r>
    <n v="5078"/>
    <n v="6357"/>
    <m/>
    <x v="2"/>
    <n v="5"/>
    <n v="190"/>
    <n v="-1"/>
    <n v="760"/>
    <n v="-1"/>
    <n v="44.127911011298799"/>
    <n v="-1"/>
    <n v="15.554587234427901"/>
    <n v="-1"/>
    <n v="13.180627685437999"/>
    <n v="-1"/>
    <n v="4.6257155093905302"/>
    <n v="-1"/>
    <x v="4"/>
    <x v="0"/>
    <x v="0"/>
  </r>
  <r>
    <n v="5078"/>
    <n v="6368"/>
    <m/>
    <x v="2"/>
    <n v="5"/>
    <n v="546"/>
    <n v="-1"/>
    <n v="2184"/>
    <n v="-1"/>
    <n v="31.6509273758621"/>
    <n v="-1"/>
    <n v="55.990052835643603"/>
    <n v="-1"/>
    <n v="47.668746870011901"/>
    <n v="-1"/>
    <n v="1.64371937134531"/>
    <n v="-1"/>
    <x v="4"/>
    <x v="0"/>
    <x v="0"/>
  </r>
  <r>
    <n v="5078"/>
    <n v="6639"/>
    <m/>
    <x v="2"/>
    <n v="5"/>
    <n v="132"/>
    <n v="-1"/>
    <n v="528"/>
    <n v="-1"/>
    <n v="39.740772261030799"/>
    <n v="-1"/>
    <n v="13.389223689119399"/>
    <n v="-1"/>
    <n v="7.7555245858210302"/>
    <n v="-1"/>
    <n v="6.7850600817314799"/>
    <n v="-1"/>
    <x v="4"/>
    <x v="1"/>
    <x v="0"/>
  </r>
  <r>
    <n v="5078"/>
    <n v="6640"/>
    <m/>
    <x v="2"/>
    <n v="5"/>
    <n v="722"/>
    <n v="-1"/>
    <n v="2888"/>
    <n v="-1"/>
    <n v="15.2321284460089"/>
    <n v="-1"/>
    <n v="141.760362803053"/>
    <n v="-1"/>
    <n v="82.423933548868803"/>
    <n v="-1"/>
    <n v="1.24554656235132"/>
    <n v="-1"/>
    <x v="4"/>
    <x v="2"/>
    <x v="0"/>
  </r>
  <r>
    <n v="5078"/>
    <n v="6641"/>
    <m/>
    <x v="2"/>
    <n v="5"/>
    <n v="93"/>
    <n v="-1"/>
    <n v="372"/>
    <n v="-1"/>
    <n v="26.486277536340999"/>
    <n v="-1"/>
    <n v="45.834521370754203"/>
    <n v="-1"/>
    <n v="26.5097611277331"/>
    <n v="-1"/>
    <n v="8.8587294276448496"/>
    <n v="-1"/>
    <x v="4"/>
    <x v="3"/>
    <x v="0"/>
  </r>
  <r>
    <n v="5078"/>
    <n v="6642"/>
    <m/>
    <x v="2"/>
    <n v="5"/>
    <n v="544"/>
    <n v="-1"/>
    <n v="2176"/>
    <n v="-1"/>
    <n v="37.289838516325197"/>
    <n v="-1"/>
    <n v="48.174584909016303"/>
    <n v="-1"/>
    <n v="28.0264415713199"/>
    <n v="-1"/>
    <n v="1.6559634875274001"/>
    <n v="-1"/>
    <x v="4"/>
    <x v="4"/>
    <x v="0"/>
  </r>
  <r>
    <n v="5078"/>
    <n v="6644"/>
    <m/>
    <x v="2"/>
    <n v="5"/>
    <n v="873"/>
    <n v="-1"/>
    <n v="3492"/>
    <n v="-1"/>
    <n v="32.2921184086983"/>
    <n v="-1"/>
    <n v="92.348603672742598"/>
    <n v="-1"/>
    <n v="53.639905713333803"/>
    <n v="-1"/>
    <n v="1.0307206087043499"/>
    <n v="-1"/>
    <x v="4"/>
    <x v="19"/>
    <x v="0"/>
  </r>
  <r>
    <n v="5078"/>
    <n v="6645"/>
    <m/>
    <x v="2"/>
    <n v="5"/>
    <n v="594"/>
    <n v="-1"/>
    <n v="2376"/>
    <n v="-1"/>
    <n v="53.204890726001999"/>
    <n v="-1"/>
    <n v="42.086170650960398"/>
    <n v="-1"/>
    <n v="24.448752960264901"/>
    <n v="-1"/>
    <n v="1.5174932048176499"/>
    <n v="-1"/>
    <x v="4"/>
    <x v="21"/>
    <x v="0"/>
  </r>
  <r>
    <n v="5078"/>
    <n v="6646"/>
    <m/>
    <x v="2"/>
    <n v="5"/>
    <n v="627"/>
    <n v="-1"/>
    <n v="2508"/>
    <n v="-1"/>
    <n v="45.617400752336401"/>
    <n v="-1"/>
    <n v="51.844372391584997"/>
    <n v="-1"/>
    <n v="30.077350358512799"/>
    <n v="-1"/>
    <n v="1.4375385861585199"/>
    <n v="-1"/>
    <x v="4"/>
    <x v="18"/>
    <x v="0"/>
  </r>
  <r>
    <n v="5078"/>
    <n v="6647"/>
    <m/>
    <x v="2"/>
    <n v="5"/>
    <n v="256"/>
    <n v="-1"/>
    <n v="1024"/>
    <n v="-1"/>
    <n v="55.120761309390097"/>
    <n v="-1"/>
    <n v="18.4325342920108"/>
    <n v="-1"/>
    <n v="10.7357698812585"/>
    <n v="-1"/>
    <n v="3.5196642272024499"/>
    <n v="-1"/>
    <x v="4"/>
    <x v="17"/>
    <x v="0"/>
  </r>
  <r>
    <n v="5078"/>
    <n v="6760"/>
    <m/>
    <x v="2"/>
    <n v="5"/>
    <n v="423"/>
    <n v="-1"/>
    <n v="1692"/>
    <n v="-1"/>
    <n v="12.4075970888473"/>
    <n v="-1"/>
    <n v="120.06993977848001"/>
    <n v="-1"/>
    <n v="69.698696183120902"/>
    <n v="-1"/>
    <n v="2.1297701979529502"/>
    <n v="-1"/>
    <x v="4"/>
    <x v="16"/>
    <x v="0"/>
  </r>
  <r>
    <n v="5078"/>
    <n v="6761"/>
    <m/>
    <x v="2"/>
    <n v="5"/>
    <n v="1491"/>
    <n v="-1"/>
    <n v="5964"/>
    <n v="-1"/>
    <n v="44.899609438645399"/>
    <n v="-1"/>
    <n v="104.672195355114"/>
    <n v="-1"/>
    <n v="60.776491394372201"/>
    <n v="-1"/>
    <n v="0.60454192202109103"/>
    <n v="-1"/>
    <x v="4"/>
    <x v="20"/>
    <x v="0"/>
  </r>
  <r>
    <n v="5078"/>
    <n v="6762"/>
    <m/>
    <x v="2"/>
    <n v="5"/>
    <n v="132"/>
    <n v="-1"/>
    <n v="528"/>
    <n v="-1"/>
    <n v="39.740772261030799"/>
    <n v="-1"/>
    <n v="13.389223689119399"/>
    <n v="-1"/>
    <n v="7.7555245858210302"/>
    <n v="-1"/>
    <n v="6.7850600817314799"/>
    <n v="-1"/>
    <x v="4"/>
    <x v="6"/>
    <x v="0"/>
  </r>
  <r>
    <n v="5078"/>
    <n v="6763"/>
    <m/>
    <x v="2"/>
    <n v="5"/>
    <n v="539"/>
    <n v="-1"/>
    <n v="2156"/>
    <n v="-1"/>
    <n v="36.8690235351594"/>
    <n v="-1"/>
    <n v="48.040049942289599"/>
    <n v="-1"/>
    <n v="27.940077539955499"/>
    <n v="-1"/>
    <n v="1.6205260678084501"/>
    <n v="-1"/>
    <x v="4"/>
    <x v="7"/>
    <x v="0"/>
  </r>
  <r>
    <n v="5078"/>
    <n v="6764"/>
    <m/>
    <x v="2"/>
    <n v="5"/>
    <n v="92"/>
    <n v="-1"/>
    <n v="368"/>
    <n v="-1"/>
    <n v="38.888904200687101"/>
    <n v="-1"/>
    <n v="8.8609681755082494"/>
    <n v="-1"/>
    <n v="5.1095963770869401"/>
    <n v="-1"/>
    <n v="9.42096078807959"/>
    <n v="-1"/>
    <x v="4"/>
    <x v="8"/>
    <x v="0"/>
  </r>
  <r>
    <n v="5078"/>
    <n v="6765"/>
    <m/>
    <x v="2"/>
    <n v="5"/>
    <n v="58"/>
    <n v="-1"/>
    <n v="232"/>
    <n v="-1"/>
    <n v="28.6046875892727"/>
    <n v="-1"/>
    <n v="44.045168220391503"/>
    <n v="-1"/>
    <n v="25.355280473289501"/>
    <n v="-1"/>
    <n v="14.1977072345643"/>
    <n v="-1"/>
    <x v="4"/>
    <x v="9"/>
    <x v="0"/>
  </r>
  <r>
    <n v="5078"/>
    <n v="6767"/>
    <m/>
    <x v="2"/>
    <n v="5"/>
    <n v="98"/>
    <n v="-1"/>
    <n v="392"/>
    <n v="-1"/>
    <n v="46.3224446657185"/>
    <n v="-1"/>
    <n v="8.1947735095405498"/>
    <n v="-1"/>
    <n v="4.7423691618169803"/>
    <n v="-1"/>
    <n v="9.1263055007943503"/>
    <n v="-1"/>
    <x v="4"/>
    <x v="10"/>
    <x v="0"/>
  </r>
  <r>
    <n v="5078"/>
    <n v="6768"/>
    <m/>
    <x v="2"/>
    <n v="5"/>
    <n v="231"/>
    <n v="-1"/>
    <n v="924"/>
    <n v="-1"/>
    <n v="34.627320549547399"/>
    <n v="-1"/>
    <n v="30.3684922472377"/>
    <n v="-1"/>
    <n v="17.6176084450336"/>
    <n v="-1"/>
    <n v="3.895145169699"/>
    <n v="-1"/>
    <x v="4"/>
    <x v="11"/>
    <x v="0"/>
  </r>
  <r>
    <n v="5078"/>
    <n v="6770"/>
    <m/>
    <x v="2"/>
    <n v="5"/>
    <n v="534"/>
    <n v="-1"/>
    <n v="2136"/>
    <n v="-1"/>
    <n v="50.562845003513999"/>
    <n v="-1"/>
    <n v="39.569705663143303"/>
    <n v="-1"/>
    <n v="22.957310934580899"/>
    <n v="-1"/>
    <n v="1.67882399653222"/>
    <n v="-1"/>
    <x v="4"/>
    <x v="15"/>
    <x v="0"/>
  </r>
  <r>
    <n v="5078"/>
    <n v="6775"/>
    <m/>
    <x v="2"/>
    <n v="5"/>
    <n v="64"/>
    <n v="-1"/>
    <n v="256"/>
    <n v="-1"/>
    <n v="40.638708640038402"/>
    <n v="-1"/>
    <n v="6.3647458455820196"/>
    <n v="-1"/>
    <n v="3.6675368643925799"/>
    <n v="-1"/>
    <n v="13.361244792091901"/>
    <n v="-1"/>
    <x v="4"/>
    <x v="12"/>
    <x v="0"/>
  </r>
  <r>
    <n v="5078"/>
    <n v="6776"/>
    <m/>
    <x v="2"/>
    <n v="5"/>
    <n v="91"/>
    <n v="-1"/>
    <n v="364"/>
    <n v="-1"/>
    <n v="38.935862332422801"/>
    <n v="-1"/>
    <n v="8.8074226859103497"/>
    <n v="-1"/>
    <n v="5.0808649608382499"/>
    <n v="-1"/>
    <n v="9.5268788610177797"/>
    <n v="-1"/>
    <x v="4"/>
    <x v="13"/>
    <x v="0"/>
  </r>
  <r>
    <n v="5078"/>
    <n v="6777"/>
    <m/>
    <x v="2"/>
    <n v="5"/>
    <n v="215"/>
    <n v="-1"/>
    <n v="860"/>
    <n v="-1"/>
    <n v="37.266325301984601"/>
    <n v="-1"/>
    <n v="20.5104777994373"/>
    <n v="-1"/>
    <n v="11.911765757706499"/>
    <n v="-1"/>
    <n v="4.1169575516462196"/>
    <n v="-1"/>
    <x v="4"/>
    <x v="14"/>
    <x v="0"/>
  </r>
  <r>
    <n v="5078"/>
    <n v="2959"/>
    <m/>
    <x v="2"/>
    <n v="6"/>
    <n v="224"/>
    <n v="-1"/>
    <n v="896"/>
    <n v="-1"/>
    <n v="46.035983982985101"/>
    <n v="-1"/>
    <n v="18.8773569790586"/>
    <n v="-1"/>
    <n v="15.9950908245085"/>
    <n v="-1"/>
    <n v="3.99706402709021"/>
    <n v="-1"/>
    <x v="5"/>
    <x v="0"/>
    <x v="0"/>
  </r>
  <r>
    <n v="5078"/>
    <n v="3659"/>
    <m/>
    <x v="2"/>
    <n v="6"/>
    <n v="533"/>
    <n v="-1"/>
    <n v="2132"/>
    <n v="-1"/>
    <n v="37.510867727743502"/>
    <n v="-1"/>
    <n v="43.838884254723702"/>
    <n v="-1"/>
    <n v="37.259750818440502"/>
    <n v="-1"/>
    <n v="1.6895156783087399"/>
    <n v="-1"/>
    <x v="5"/>
    <x v="0"/>
    <x v="0"/>
  </r>
  <r>
    <n v="5078"/>
    <n v="3660"/>
    <m/>
    <x v="2"/>
    <n v="6"/>
    <n v="1543"/>
    <n v="-1"/>
    <n v="6172"/>
    <n v="-1"/>
    <n v="37.069260709975801"/>
    <n v="-1"/>
    <n v="105.255477026625"/>
    <n v="-1"/>
    <n v="89.495031824602904"/>
    <n v="-1"/>
    <n v="0.583303308264982"/>
    <n v="-1"/>
    <x v="5"/>
    <x v="0"/>
    <x v="0"/>
  </r>
  <r>
    <n v="5078"/>
    <n v="4524"/>
    <m/>
    <x v="2"/>
    <n v="6"/>
    <n v="445"/>
    <n v="-1"/>
    <n v="1780"/>
    <n v="-1"/>
    <n v="27.369682879571599"/>
    <n v="-1"/>
    <n v="84.743009891662197"/>
    <n v="-1"/>
    <n v="72.052490232879506"/>
    <n v="-1"/>
    <n v="1.9715298317646901"/>
    <n v="-1"/>
    <x v="5"/>
    <x v="0"/>
    <x v="0"/>
  </r>
  <r>
    <n v="5078"/>
    <n v="4949"/>
    <m/>
    <x v="2"/>
    <n v="6"/>
    <n v="431"/>
    <n v="-1"/>
    <n v="1724"/>
    <n v="-1"/>
    <n v="27.0816353895124"/>
    <n v="-1"/>
    <n v="78.2581298321834"/>
    <n v="-1"/>
    <n v="66.503074518600897"/>
    <n v="-1"/>
    <n v="2.0905070963342101"/>
    <n v="-1"/>
    <x v="5"/>
    <x v="0"/>
    <x v="0"/>
  </r>
  <r>
    <n v="5078"/>
    <n v="4950"/>
    <m/>
    <x v="2"/>
    <n v="6"/>
    <n v="1518"/>
    <n v="-1"/>
    <n v="6072"/>
    <n v="-1"/>
    <n v="34.395253046458201"/>
    <n v="-1"/>
    <n v="108.820607648511"/>
    <n v="-1"/>
    <n v="92.522081629358098"/>
    <n v="-1"/>
    <n v="0.59267178761421602"/>
    <n v="-1"/>
    <x v="5"/>
    <x v="0"/>
    <x v="0"/>
  </r>
  <r>
    <n v="5078"/>
    <n v="4951"/>
    <m/>
    <x v="2"/>
    <n v="6"/>
    <n v="1560"/>
    <n v="-1"/>
    <n v="6240"/>
    <n v="-1"/>
    <n v="36.504275855509903"/>
    <n v="-1"/>
    <n v="106.295830860827"/>
    <n v="-1"/>
    <n v="90.404868109527897"/>
    <n v="-1"/>
    <n v="0.57701641078810995"/>
    <n v="-1"/>
    <x v="5"/>
    <x v="0"/>
    <x v="0"/>
  </r>
  <r>
    <n v="5078"/>
    <n v="4953"/>
    <m/>
    <x v="2"/>
    <n v="6"/>
    <n v="262"/>
    <n v="-1"/>
    <n v="1048"/>
    <n v="-1"/>
    <n v="35.865780367784502"/>
    <n v="-1"/>
    <n v="22.879593023566802"/>
    <n v="-1"/>
    <n v="19.479297949796699"/>
    <n v="-1"/>
    <n v="3.2798774673318398"/>
    <n v="-1"/>
    <x v="5"/>
    <x v="0"/>
    <x v="0"/>
  </r>
  <r>
    <n v="5078"/>
    <n v="4954"/>
    <m/>
    <x v="2"/>
    <n v="6"/>
    <n v="84"/>
    <n v="-1"/>
    <n v="336"/>
    <n v="-1"/>
    <n v="40.322412358040602"/>
    <n v="-1"/>
    <n v="8.57581513519834"/>
    <n v="-1"/>
    <n v="8.0460053888687693"/>
    <n v="-1"/>
    <n v="10.629386347833799"/>
    <n v="-1"/>
    <x v="5"/>
    <x v="0"/>
    <x v="0"/>
  </r>
  <r>
    <n v="5078"/>
    <n v="6357"/>
    <m/>
    <x v="2"/>
    <n v="6"/>
    <n v="165"/>
    <n v="-1"/>
    <n v="660"/>
    <n v="-1"/>
    <n v="44.635231821096397"/>
    <n v="-1"/>
    <n v="14.040706650294"/>
    <n v="-1"/>
    <n v="11.9527375911274"/>
    <n v="-1"/>
    <n v="5.0972996456036199"/>
    <n v="-1"/>
    <x v="5"/>
    <x v="0"/>
    <x v="0"/>
  </r>
  <r>
    <n v="5078"/>
    <n v="6368"/>
    <m/>
    <x v="2"/>
    <n v="6"/>
    <n v="534"/>
    <n v="-1"/>
    <n v="2136"/>
    <n v="-1"/>
    <n v="32.266209924589802"/>
    <n v="-1"/>
    <n v="56.008397207712001"/>
    <n v="-1"/>
    <n v="47.625613719839897"/>
    <n v="-1"/>
    <n v="1.6733012887568799"/>
    <n v="-1"/>
    <x v="5"/>
    <x v="0"/>
    <x v="0"/>
  </r>
  <r>
    <n v="5078"/>
    <n v="6639"/>
    <m/>
    <x v="2"/>
    <n v="6"/>
    <n v="125"/>
    <n v="-1"/>
    <n v="500"/>
    <n v="-1"/>
    <n v="39.582794388131603"/>
    <n v="-1"/>
    <n v="12.7605035223231"/>
    <n v="-1"/>
    <n v="7.3839600187176302"/>
    <n v="-1"/>
    <n v="7.2395555468298696"/>
    <n v="-1"/>
    <x v="5"/>
    <x v="1"/>
    <x v="0"/>
  </r>
  <r>
    <n v="5078"/>
    <n v="6640"/>
    <m/>
    <x v="2"/>
    <n v="6"/>
    <n v="714"/>
    <n v="-1"/>
    <n v="2856"/>
    <n v="-1"/>
    <n v="15.202648946135501"/>
    <n v="-1"/>
    <n v="141.40901473934099"/>
    <n v="-1"/>
    <n v="82.022164441418795"/>
    <n v="-1"/>
    <n v="1.25997243908634"/>
    <n v="-1"/>
    <x v="5"/>
    <x v="2"/>
    <x v="0"/>
  </r>
  <r>
    <n v="5078"/>
    <n v="6641"/>
    <m/>
    <x v="2"/>
    <n v="6"/>
    <n v="83"/>
    <n v="-1"/>
    <n v="332"/>
    <n v="-1"/>
    <n v="28.848103994981901"/>
    <n v="-1"/>
    <n v="45.812344264324302"/>
    <n v="-1"/>
    <n v="26.429134893470401"/>
    <n v="-1"/>
    <n v="9.86226547662352"/>
    <n v="-1"/>
    <x v="5"/>
    <x v="3"/>
    <x v="0"/>
  </r>
  <r>
    <n v="5078"/>
    <n v="6642"/>
    <m/>
    <x v="2"/>
    <n v="6"/>
    <n v="539"/>
    <n v="-1"/>
    <n v="2156"/>
    <n v="-1"/>
    <n v="37.052953762246702"/>
    <n v="-1"/>
    <n v="47.651446659141101"/>
    <n v="-1"/>
    <n v="27.639158319393299"/>
    <n v="-1"/>
    <n v="1.67136536598209"/>
    <n v="-1"/>
    <x v="5"/>
    <x v="4"/>
    <x v="0"/>
  </r>
  <r>
    <n v="5078"/>
    <n v="6644"/>
    <m/>
    <x v="2"/>
    <n v="6"/>
    <n v="904"/>
    <n v="-1"/>
    <n v="3616"/>
    <n v="-1"/>
    <n v="31.390517738956699"/>
    <n v="-1"/>
    <n v="99.631635531577302"/>
    <n v="-1"/>
    <n v="57.781562782042499"/>
    <n v="-1"/>
    <n v="0.99548450372499198"/>
    <n v="-1"/>
    <x v="5"/>
    <x v="19"/>
    <x v="0"/>
  </r>
  <r>
    <n v="5078"/>
    <n v="6645"/>
    <m/>
    <x v="2"/>
    <n v="6"/>
    <n v="607"/>
    <n v="-1"/>
    <n v="2428"/>
    <n v="-1"/>
    <n v="52.967049191213299"/>
    <n v="-1"/>
    <n v="41.153663567499201"/>
    <n v="-1"/>
    <n v="23.9173855638502"/>
    <n v="-1"/>
    <n v="1.4799867487354901"/>
    <n v="-1"/>
    <x v="5"/>
    <x v="21"/>
    <x v="0"/>
  </r>
  <r>
    <n v="5078"/>
    <n v="6646"/>
    <m/>
    <x v="2"/>
    <n v="6"/>
    <n v="625"/>
    <n v="-1"/>
    <n v="2500"/>
    <n v="-1"/>
    <n v="45.076942644687698"/>
    <n v="-1"/>
    <n v="53.403441338562203"/>
    <n v="-1"/>
    <n v="31.021930354575002"/>
    <n v="-1"/>
    <n v="1.4379719180892101"/>
    <n v="-1"/>
    <x v="5"/>
    <x v="18"/>
    <x v="0"/>
  </r>
  <r>
    <n v="5078"/>
    <n v="6647"/>
    <m/>
    <x v="2"/>
    <n v="6"/>
    <n v="272"/>
    <n v="-1"/>
    <n v="1088"/>
    <n v="-1"/>
    <n v="54.298048049414199"/>
    <n v="-1"/>
    <n v="19.922766054641102"/>
    <n v="-1"/>
    <n v="11.5244702624639"/>
    <n v="-1"/>
    <n v="3.3080764290715301"/>
    <n v="-1"/>
    <x v="5"/>
    <x v="17"/>
    <x v="0"/>
  </r>
  <r>
    <n v="5078"/>
    <n v="6760"/>
    <m/>
    <x v="2"/>
    <n v="6"/>
    <n v="485"/>
    <n v="-1"/>
    <n v="1940"/>
    <n v="-1"/>
    <n v="13.1704342261999"/>
    <n v="-1"/>
    <n v="126.133148297901"/>
    <n v="-1"/>
    <n v="73.229457819193996"/>
    <n v="-1"/>
    <n v="1.85246257993674"/>
    <n v="-1"/>
    <x v="5"/>
    <x v="16"/>
    <x v="0"/>
  </r>
  <r>
    <n v="5078"/>
    <n v="6761"/>
    <m/>
    <x v="2"/>
    <n v="6"/>
    <n v="1547"/>
    <n v="-1"/>
    <n v="6188"/>
    <n v="-1"/>
    <n v="37.56084343709"/>
    <n v="-1"/>
    <n v="128.34563215486901"/>
    <n v="-1"/>
    <n v="74.460977144006506"/>
    <n v="-1"/>
    <n v="0.584964273202073"/>
    <n v="-1"/>
    <x v="5"/>
    <x v="20"/>
    <x v="0"/>
  </r>
  <r>
    <n v="5078"/>
    <n v="6762"/>
    <m/>
    <x v="2"/>
    <n v="6"/>
    <n v="125"/>
    <n v="-1"/>
    <n v="500"/>
    <n v="-1"/>
    <n v="39.582794388131603"/>
    <n v="-1"/>
    <n v="12.7605035223231"/>
    <n v="-1"/>
    <n v="7.3839600187176302"/>
    <n v="-1"/>
    <n v="7.2395555468298696"/>
    <n v="-1"/>
    <x v="5"/>
    <x v="6"/>
    <x v="0"/>
  </r>
  <r>
    <n v="5078"/>
    <n v="6763"/>
    <m/>
    <x v="2"/>
    <n v="6"/>
    <n v="543"/>
    <n v="-1"/>
    <n v="2172"/>
    <n v="-1"/>
    <n v="36.850071338169599"/>
    <n v="-1"/>
    <n v="49.841427138358299"/>
    <n v="-1"/>
    <n v="28.9092642716464"/>
    <n v="-1"/>
    <n v="1.61374397213612"/>
    <n v="-1"/>
    <x v="5"/>
    <x v="7"/>
    <x v="0"/>
  </r>
  <r>
    <n v="5078"/>
    <n v="6764"/>
    <m/>
    <x v="2"/>
    <n v="6"/>
    <n v="87"/>
    <n v="-1"/>
    <n v="348"/>
    <n v="-1"/>
    <n v="39.095073131461596"/>
    <n v="-1"/>
    <n v="8.6130342114746892"/>
    <n v="-1"/>
    <n v="5.0392028344790596"/>
    <n v="-1"/>
    <n v="10.2245740719286"/>
    <n v="-1"/>
    <x v="5"/>
    <x v="8"/>
    <x v="0"/>
  </r>
  <r>
    <n v="5078"/>
    <n v="6765"/>
    <m/>
    <x v="2"/>
    <n v="6"/>
    <n v="57"/>
    <n v="-1"/>
    <n v="228"/>
    <n v="-1"/>
    <n v="27.758214285361799"/>
    <n v="-1"/>
    <n v="35.857860189459203"/>
    <n v="-1"/>
    <n v="20.9945260666215"/>
    <n v="-1"/>
    <n v="15.1302745277687"/>
    <n v="-1"/>
    <x v="5"/>
    <x v="9"/>
    <x v="0"/>
  </r>
  <r>
    <n v="5078"/>
    <n v="6767"/>
    <m/>
    <x v="2"/>
    <n v="6"/>
    <n v="93"/>
    <n v="-1"/>
    <n v="372"/>
    <n v="-1"/>
    <n v="45.535424218056498"/>
    <n v="-1"/>
    <n v="7.6248848964344802"/>
    <n v="-1"/>
    <n v="4.3932640993002003"/>
    <n v="-1"/>
    <n v="9.7320090028757598"/>
    <n v="-1"/>
    <x v="5"/>
    <x v="10"/>
    <x v="0"/>
  </r>
  <r>
    <n v="5078"/>
    <n v="6768"/>
    <m/>
    <x v="2"/>
    <n v="6"/>
    <n v="261"/>
    <n v="-1"/>
    <n v="1044"/>
    <n v="-1"/>
    <n v="35.1102581532827"/>
    <n v="-1"/>
    <n v="28.841594667896299"/>
    <n v="-1"/>
    <n v="16.771720668197201"/>
    <n v="-1"/>
    <n v="3.29155595213415"/>
    <n v="-1"/>
    <x v="5"/>
    <x v="11"/>
    <x v="0"/>
  </r>
  <r>
    <n v="5078"/>
    <n v="6770"/>
    <m/>
    <x v="2"/>
    <n v="6"/>
    <n v="423"/>
    <n v="-1"/>
    <n v="1692"/>
    <n v="-1"/>
    <n v="19.597584961988399"/>
    <n v="-1"/>
    <n v="131.23595652094301"/>
    <n v="-1"/>
    <n v="76.179898149749107"/>
    <n v="-1"/>
    <n v="2.1301746142174101"/>
    <n v="-1"/>
    <x v="5"/>
    <x v="15"/>
    <x v="0"/>
  </r>
  <r>
    <n v="5078"/>
    <n v="6775"/>
    <m/>
    <x v="2"/>
    <n v="6"/>
    <n v="80"/>
    <n v="-1"/>
    <n v="320"/>
    <n v="-1"/>
    <n v="40.109063694032997"/>
    <n v="-1"/>
    <n v="8.0738613440527693"/>
    <n v="-1"/>
    <n v="4.7057561850142298"/>
    <n v="-1"/>
    <n v="10.8710527693109"/>
    <n v="-1"/>
    <x v="5"/>
    <x v="12"/>
    <x v="0"/>
  </r>
  <r>
    <n v="5078"/>
    <n v="6776"/>
    <m/>
    <x v="2"/>
    <n v="6"/>
    <n v="87"/>
    <n v="-1"/>
    <n v="348"/>
    <n v="-1"/>
    <n v="38.849531819064801"/>
    <n v="-1"/>
    <n v="8.6966190270719093"/>
    <n v="-1"/>
    <n v="5.08810555903991"/>
    <n v="-1"/>
    <n v="10.222490024142401"/>
    <n v="-1"/>
    <x v="5"/>
    <x v="13"/>
    <x v="0"/>
  </r>
  <r>
    <n v="5078"/>
    <n v="6777"/>
    <m/>
    <x v="2"/>
    <n v="6"/>
    <n v="281"/>
    <n v="-1"/>
    <n v="1124"/>
    <n v="-1"/>
    <n v="33.2924881171351"/>
    <n v="-1"/>
    <n v="36.511051380598303"/>
    <n v="-1"/>
    <n v="21.211637560590098"/>
    <n v="-1"/>
    <n v="3.1812779394375701"/>
    <n v="-1"/>
    <x v="5"/>
    <x v="14"/>
    <x v="0"/>
  </r>
  <r>
    <n v="5078"/>
    <n v="2959"/>
    <m/>
    <x v="2"/>
    <n v="7"/>
    <n v="239"/>
    <n v="-1"/>
    <n v="956"/>
    <n v="-1"/>
    <n v="45.654012128802997"/>
    <n v="-1"/>
    <n v="20.0368852755871"/>
    <n v="-1"/>
    <n v="16.9428563873219"/>
    <n v="-1"/>
    <n v="3.7437099785166499"/>
    <n v="-1"/>
    <x v="6"/>
    <x v="0"/>
    <x v="0"/>
  </r>
  <r>
    <n v="5078"/>
    <n v="3659"/>
    <m/>
    <x v="2"/>
    <n v="7"/>
    <n v="557"/>
    <n v="-1"/>
    <n v="2228"/>
    <n v="-1"/>
    <n v="37.414767619577503"/>
    <n v="-1"/>
    <n v="44.570035052945599"/>
    <n v="-1"/>
    <n v="37.973042462856903"/>
    <n v="-1"/>
    <n v="1.6166076251735499"/>
    <n v="-1"/>
    <x v="6"/>
    <x v="0"/>
    <x v="0"/>
  </r>
  <r>
    <n v="5078"/>
    <n v="3660"/>
    <m/>
    <x v="2"/>
    <n v="7"/>
    <n v="1533"/>
    <n v="-1"/>
    <n v="6132"/>
    <n v="-1"/>
    <n v="33.0252036448396"/>
    <n v="-1"/>
    <n v="115.240167003268"/>
    <n v="-1"/>
    <n v="97.976000870527102"/>
    <n v="-1"/>
    <n v="0.58734436717167704"/>
    <n v="-1"/>
    <x v="6"/>
    <x v="0"/>
    <x v="0"/>
  </r>
  <r>
    <n v="5078"/>
    <n v="4524"/>
    <m/>
    <x v="2"/>
    <n v="7"/>
    <n v="450"/>
    <n v="-1"/>
    <n v="1800"/>
    <n v="-1"/>
    <n v="27.038254046613599"/>
    <n v="-1"/>
    <n v="88.130973569811303"/>
    <n v="-1"/>
    <n v="75.040911236976797"/>
    <n v="-1"/>
    <n v="1.9167738171034401"/>
    <n v="-1"/>
    <x v="6"/>
    <x v="0"/>
    <x v="0"/>
  </r>
  <r>
    <n v="5078"/>
    <n v="4949"/>
    <m/>
    <x v="2"/>
    <n v="7"/>
    <n v="368"/>
    <n v="-1"/>
    <n v="1472"/>
    <n v="-1"/>
    <n v="9.4081905334624203"/>
    <n v="-1"/>
    <n v="105.848788340114"/>
    <n v="-1"/>
    <n v="89.936678047987002"/>
    <n v="-1"/>
    <n v="2.4376533062326202"/>
    <n v="-1"/>
    <x v="6"/>
    <x v="0"/>
    <x v="0"/>
  </r>
  <r>
    <n v="5078"/>
    <n v="4950"/>
    <m/>
    <x v="2"/>
    <n v="7"/>
    <n v="1541"/>
    <n v="-1"/>
    <n v="6164"/>
    <n v="-1"/>
    <n v="31.316858920868899"/>
    <n v="-1"/>
    <n v="114.794749445772"/>
    <n v="-1"/>
    <n v="97.586682301418705"/>
    <n v="-1"/>
    <n v="0.58385510710047905"/>
    <n v="-1"/>
    <x v="6"/>
    <x v="0"/>
    <x v="0"/>
  </r>
  <r>
    <n v="5078"/>
    <n v="4951"/>
    <m/>
    <x v="2"/>
    <n v="7"/>
    <n v="1541"/>
    <n v="-1"/>
    <n v="6164"/>
    <n v="-1"/>
    <n v="32.678345608887"/>
    <n v="-1"/>
    <n v="111.798470073133"/>
    <n v="-1"/>
    <n v="95.012055310106305"/>
    <n v="-1"/>
    <n v="0.58467059205195604"/>
    <n v="-1"/>
    <x v="6"/>
    <x v="0"/>
    <x v="0"/>
  </r>
  <r>
    <n v="5078"/>
    <n v="4953"/>
    <m/>
    <x v="2"/>
    <n v="7"/>
    <n v="234"/>
    <n v="-1"/>
    <n v="936"/>
    <n v="-1"/>
    <n v="36.976142262685698"/>
    <n v="-1"/>
    <n v="21.561443525676999"/>
    <n v="-1"/>
    <n v="18.322704737985799"/>
    <n v="-1"/>
    <n v="3.78914657710743"/>
    <n v="-1"/>
    <x v="6"/>
    <x v="0"/>
    <x v="0"/>
  </r>
  <r>
    <n v="5078"/>
    <n v="4954"/>
    <m/>
    <x v="2"/>
    <n v="7"/>
    <n v="104"/>
    <n v="-1"/>
    <n v="416"/>
    <n v="-1"/>
    <n v="44.099270048021502"/>
    <n v="-1"/>
    <n v="9.1538763427066705"/>
    <n v="-1"/>
    <n v="8.5677507164242499"/>
    <n v="-1"/>
    <n v="8.57692715411088"/>
    <n v="-1"/>
    <x v="6"/>
    <x v="0"/>
    <x v="0"/>
  </r>
  <r>
    <n v="5078"/>
    <n v="6357"/>
    <m/>
    <x v="2"/>
    <n v="7"/>
    <n v="182"/>
    <n v="-1"/>
    <n v="728"/>
    <n v="-1"/>
    <n v="44.599052474499402"/>
    <n v="-1"/>
    <n v="15.2289006529098"/>
    <n v="-1"/>
    <n v="12.8958406484379"/>
    <n v="-1"/>
    <n v="4.9304876369889303"/>
    <n v="-1"/>
    <x v="6"/>
    <x v="0"/>
    <x v="0"/>
  </r>
  <r>
    <n v="5078"/>
    <n v="6368"/>
    <m/>
    <x v="2"/>
    <n v="7"/>
    <n v="543"/>
    <n v="-1"/>
    <n v="2172"/>
    <n v="-1"/>
    <n v="30.9432190232741"/>
    <n v="-1"/>
    <n v="58.934242452889798"/>
    <n v="-1"/>
    <n v="50.1933271558852"/>
    <n v="-1"/>
    <n v="1.62130847381487"/>
    <n v="-1"/>
    <x v="6"/>
    <x v="0"/>
    <x v="0"/>
  </r>
  <r>
    <n v="5078"/>
    <n v="6639"/>
    <m/>
    <x v="2"/>
    <n v="7"/>
    <n v="133"/>
    <n v="-1"/>
    <n v="532"/>
    <n v="-1"/>
    <n v="39.8011192995153"/>
    <n v="-1"/>
    <n v="13.472516756532"/>
    <n v="-1"/>
    <n v="7.7832805804744298"/>
    <n v="-1"/>
    <n v="6.7706492228467603"/>
    <n v="-1"/>
    <x v="6"/>
    <x v="1"/>
    <x v="0"/>
  </r>
  <r>
    <n v="5078"/>
    <n v="6640"/>
    <m/>
    <x v="2"/>
    <n v="7"/>
    <n v="710"/>
    <n v="-1"/>
    <n v="2840"/>
    <n v="-1"/>
    <n v="21.956921382382401"/>
    <n v="-1"/>
    <n v="124.49351484325101"/>
    <n v="-1"/>
    <n v="72.194447577625098"/>
    <n v="-1"/>
    <n v="1.26755187190038"/>
    <n v="-1"/>
    <x v="6"/>
    <x v="2"/>
    <x v="0"/>
  </r>
  <r>
    <n v="5078"/>
    <n v="6641"/>
    <m/>
    <x v="2"/>
    <n v="7"/>
    <n v="99"/>
    <n v="-1"/>
    <n v="396"/>
    <n v="-1"/>
    <n v="32.340981947793601"/>
    <n v="-1"/>
    <n v="36.729964473054899"/>
    <n v="-1"/>
    <n v="21.0933951635723"/>
    <n v="-1"/>
    <n v="8.9991836647341401"/>
    <n v="-1"/>
    <x v="6"/>
    <x v="3"/>
    <x v="0"/>
  </r>
  <r>
    <n v="5078"/>
    <n v="6642"/>
    <m/>
    <x v="2"/>
    <n v="7"/>
    <n v="545"/>
    <n v="-1"/>
    <n v="2180"/>
    <n v="-1"/>
    <n v="36.712115143342203"/>
    <n v="-1"/>
    <n v="49.203392819324897"/>
    <n v="-1"/>
    <n v="28.635073651321399"/>
    <n v="-1"/>
    <n v="1.6536264262977101"/>
    <n v="-1"/>
    <x v="6"/>
    <x v="4"/>
    <x v="0"/>
  </r>
  <r>
    <n v="5078"/>
    <n v="6644"/>
    <m/>
    <x v="2"/>
    <n v="7"/>
    <n v="929"/>
    <n v="-1"/>
    <n v="3716"/>
    <n v="-1"/>
    <n v="31.5930093973022"/>
    <n v="-1"/>
    <n v="98.205722225792698"/>
    <n v="-1"/>
    <n v="56.9660103373376"/>
    <n v="-1"/>
    <n v="0.96816894226521499"/>
    <n v="-1"/>
    <x v="6"/>
    <x v="19"/>
    <x v="0"/>
  </r>
  <r>
    <n v="5078"/>
    <n v="6645"/>
    <m/>
    <x v="2"/>
    <n v="7"/>
    <n v="619"/>
    <n v="-1"/>
    <n v="2476"/>
    <n v="-1"/>
    <n v="53.359195017343303"/>
    <n v="-1"/>
    <n v="42.516716084004898"/>
    <n v="-1"/>
    <n v="24.660583888022099"/>
    <n v="-1"/>
    <n v="1.4487241759132601"/>
    <n v="-1"/>
    <x v="6"/>
    <x v="21"/>
    <x v="0"/>
  </r>
  <r>
    <n v="5078"/>
    <n v="6646"/>
    <m/>
    <x v="2"/>
    <n v="7"/>
    <n v="637"/>
    <n v="-1"/>
    <n v="2548"/>
    <n v="-1"/>
    <n v="44.655731229222297"/>
    <n v="-1"/>
    <n v="54.344533628069001"/>
    <n v="-1"/>
    <n v="31.535949792574598"/>
    <n v="-1"/>
    <n v="1.4129681933264999"/>
    <n v="-1"/>
    <x v="6"/>
    <x v="18"/>
    <x v="0"/>
  </r>
  <r>
    <n v="5078"/>
    <n v="6647"/>
    <m/>
    <x v="2"/>
    <n v="7"/>
    <n v="292"/>
    <n v="-1"/>
    <n v="1168"/>
    <n v="-1"/>
    <n v="55.197014703027399"/>
    <n v="-1"/>
    <n v="21.214895285080701"/>
    <n v="-1"/>
    <n v="12.274396870631"/>
    <n v="-1"/>
    <n v="3.0710723581173398"/>
    <n v="-1"/>
    <x v="6"/>
    <x v="17"/>
    <x v="0"/>
  </r>
  <r>
    <n v="5078"/>
    <n v="6760"/>
    <m/>
    <x v="2"/>
    <n v="7"/>
    <n v="480"/>
    <n v="-1"/>
    <n v="1920"/>
    <n v="-1"/>
    <n v="12.204384238405799"/>
    <n v="-1"/>
    <n v="131.36794010775699"/>
    <n v="-1"/>
    <n v="76.193231049536493"/>
    <n v="-1"/>
    <n v="1.8722690285155299"/>
    <n v="-1"/>
    <x v="6"/>
    <x v="16"/>
    <x v="0"/>
  </r>
  <r>
    <n v="5078"/>
    <n v="6761"/>
    <m/>
    <x v="2"/>
    <n v="7"/>
    <n v="1533"/>
    <n v="-1"/>
    <n v="6132"/>
    <n v="-1"/>
    <n v="32.8982572514767"/>
    <n v="-1"/>
    <n v="152.06408978540401"/>
    <n v="-1"/>
    <n v="88.245877334644305"/>
    <n v="-1"/>
    <n v="0.58983768735735498"/>
    <n v="-1"/>
    <x v="6"/>
    <x v="20"/>
    <x v="0"/>
  </r>
  <r>
    <n v="5078"/>
    <n v="6762"/>
    <m/>
    <x v="2"/>
    <n v="7"/>
    <n v="133"/>
    <n v="-1"/>
    <n v="532"/>
    <n v="-1"/>
    <n v="39.8011192995153"/>
    <n v="-1"/>
    <n v="13.472516756532"/>
    <n v="-1"/>
    <n v="7.7832805804744298"/>
    <n v="-1"/>
    <n v="6.7706492228467603"/>
    <n v="-1"/>
    <x v="6"/>
    <x v="6"/>
    <x v="0"/>
  </r>
  <r>
    <n v="5078"/>
    <n v="6763"/>
    <m/>
    <x v="2"/>
    <n v="7"/>
    <n v="561"/>
    <n v="-1"/>
    <n v="2244"/>
    <n v="-1"/>
    <n v="36.641771232479599"/>
    <n v="-1"/>
    <n v="51.869313986185901"/>
    <n v="-1"/>
    <n v="30.1755323179936"/>
    <n v="-1"/>
    <n v="1.59995226753991"/>
    <n v="-1"/>
    <x v="6"/>
    <x v="7"/>
    <x v="0"/>
  </r>
  <r>
    <n v="5078"/>
    <n v="6764"/>
    <m/>
    <x v="2"/>
    <n v="7"/>
    <n v="81"/>
    <n v="-1"/>
    <n v="324"/>
    <n v="-1"/>
    <n v="38.8727248965915"/>
    <n v="-1"/>
    <n v="7.7062937908003599"/>
    <n v="-1"/>
    <n v="4.4569574711520596"/>
    <n v="-1"/>
    <n v="10.7670094297704"/>
    <n v="-1"/>
    <x v="6"/>
    <x v="8"/>
    <x v="0"/>
  </r>
  <r>
    <n v="5078"/>
    <n v="6765"/>
    <m/>
    <x v="2"/>
    <n v="7"/>
    <n v="54"/>
    <n v="-1"/>
    <n v="216"/>
    <n v="-1"/>
    <n v="26.7558168573876"/>
    <n v="-1"/>
    <n v="43.5648328942627"/>
    <n v="-1"/>
    <n v="25.241200816048799"/>
    <n v="-1"/>
    <n v="13.363146454169501"/>
    <n v="-1"/>
    <x v="6"/>
    <x v="9"/>
    <x v="0"/>
  </r>
  <r>
    <n v="5078"/>
    <n v="6767"/>
    <m/>
    <x v="2"/>
    <n v="7"/>
    <n v="92"/>
    <n v="-1"/>
    <n v="368"/>
    <n v="-1"/>
    <n v="46.0491812482379"/>
    <n v="-1"/>
    <n v="7.8309149302513203"/>
    <n v="-1"/>
    <n v="4.4984551796041501"/>
    <n v="-1"/>
    <n v="9.8673607731946706"/>
    <n v="-1"/>
    <x v="6"/>
    <x v="10"/>
    <x v="0"/>
  </r>
  <r>
    <n v="5078"/>
    <n v="6768"/>
    <m/>
    <x v="2"/>
    <n v="7"/>
    <n v="235"/>
    <n v="-1"/>
    <n v="940"/>
    <n v="-1"/>
    <n v="35.798237732889497"/>
    <n v="-1"/>
    <n v="29.719138208327699"/>
    <n v="-1"/>
    <n v="17.2333681774121"/>
    <n v="-1"/>
    <n v="3.7900062394555101"/>
    <n v="-1"/>
    <x v="6"/>
    <x v="11"/>
    <x v="0"/>
  </r>
  <r>
    <n v="5078"/>
    <n v="6770"/>
    <m/>
    <x v="2"/>
    <n v="7"/>
    <n v="373"/>
    <n v="-1"/>
    <n v="1492"/>
    <n v="-1"/>
    <n v="5.9813476948658497"/>
    <n v="-1"/>
    <n v="165.86282241611801"/>
    <n v="-1"/>
    <n v="96.012061618710504"/>
    <n v="-1"/>
    <n v="2.4133852321293601"/>
    <n v="-1"/>
    <x v="6"/>
    <x v="15"/>
    <x v="0"/>
  </r>
  <r>
    <n v="5078"/>
    <n v="6775"/>
    <m/>
    <x v="2"/>
    <n v="7"/>
    <n v="96"/>
    <n v="-1"/>
    <n v="384"/>
    <n v="-1"/>
    <n v="38.418948414085001"/>
    <n v="-1"/>
    <n v="10.0939611736859"/>
    <n v="-1"/>
    <n v="5.8224005536597803"/>
    <n v="-1"/>
    <n v="9.3886814673798504"/>
    <n v="-1"/>
    <x v="6"/>
    <x v="12"/>
    <x v="0"/>
  </r>
  <r>
    <n v="5078"/>
    <n v="6776"/>
    <m/>
    <x v="2"/>
    <n v="7"/>
    <n v="81"/>
    <n v="-1"/>
    <n v="324"/>
    <n v="-1"/>
    <n v="38.771975924017198"/>
    <n v="-1"/>
    <n v="7.6839742034791403"/>
    <n v="-1"/>
    <n v="4.4440488727823704"/>
    <n v="-1"/>
    <n v="10.765759264768899"/>
    <n v="-1"/>
    <x v="6"/>
    <x v="13"/>
    <x v="0"/>
  </r>
  <r>
    <n v="5078"/>
    <n v="6777"/>
    <m/>
    <x v="2"/>
    <n v="7"/>
    <n v="224"/>
    <n v="-1"/>
    <n v="896"/>
    <n v="-1"/>
    <n v="36.855674197246699"/>
    <n v="-1"/>
    <n v="21.295014510341399"/>
    <n v="-1"/>
    <n v="12.356977580050099"/>
    <n v="-1"/>
    <n v="3.6561390604299802"/>
    <n v="-1"/>
    <x v="6"/>
    <x v="14"/>
    <x v="0"/>
  </r>
  <r>
    <n v="5078"/>
    <n v="2959"/>
    <m/>
    <x v="2"/>
    <n v="8"/>
    <n v="240"/>
    <n v="-1"/>
    <n v="960"/>
    <n v="-1"/>
    <n v="46.198157648899901"/>
    <n v="-1"/>
    <n v="19.7871981906782"/>
    <n v="-1"/>
    <n v="16.7778880941908"/>
    <n v="-1"/>
    <n v="3.7325358313036698"/>
    <n v="-1"/>
    <x v="7"/>
    <x v="0"/>
    <x v="0"/>
  </r>
  <r>
    <n v="5078"/>
    <n v="3659"/>
    <m/>
    <x v="2"/>
    <n v="8"/>
    <n v="526"/>
    <n v="-1"/>
    <n v="2104"/>
    <n v="-1"/>
    <n v="37.888871747587501"/>
    <n v="-1"/>
    <n v="42.765335983241897"/>
    <n v="-1"/>
    <n v="36.348725662833601"/>
    <n v="-1"/>
    <n v="1.71247094986514"/>
    <n v="-1"/>
    <x v="7"/>
    <x v="0"/>
    <x v="0"/>
  </r>
  <r>
    <n v="5078"/>
    <n v="3660"/>
    <m/>
    <x v="2"/>
    <n v="8"/>
    <n v="1472"/>
    <n v="-1"/>
    <n v="5888"/>
    <n v="-1"/>
    <n v="32.322145427030499"/>
    <n v="-1"/>
    <n v="114.924302744912"/>
    <n v="-1"/>
    <n v="97.608901293868797"/>
    <n v="-1"/>
    <n v="0.61079197269900898"/>
    <n v="-1"/>
    <x v="7"/>
    <x v="0"/>
    <x v="0"/>
  </r>
  <r>
    <n v="5078"/>
    <n v="4524"/>
    <m/>
    <x v="2"/>
    <n v="8"/>
    <n v="429"/>
    <n v="-1"/>
    <n v="1716"/>
    <n v="-1"/>
    <n v="27.833312665056699"/>
    <n v="-1"/>
    <n v="83.178290718638806"/>
    <n v="-1"/>
    <n v="70.682583677402206"/>
    <n v="-1"/>
    <n v="2.03228589263199"/>
    <n v="-1"/>
    <x v="7"/>
    <x v="0"/>
    <x v="0"/>
  </r>
  <r>
    <n v="5078"/>
    <n v="4949"/>
    <m/>
    <x v="2"/>
    <n v="8"/>
    <n v="291"/>
    <n v="-1"/>
    <n v="1164"/>
    <n v="-1"/>
    <n v="6.7856415020565297"/>
    <n v="-1"/>
    <n v="107.819960545391"/>
    <n v="-1"/>
    <n v="91.725041780557305"/>
    <n v="-1"/>
    <n v="3.0873361478826999"/>
    <n v="-1"/>
    <x v="7"/>
    <x v="0"/>
    <x v="0"/>
  </r>
  <r>
    <n v="5078"/>
    <n v="4950"/>
    <m/>
    <x v="2"/>
    <n v="8"/>
    <n v="1463"/>
    <n v="-1"/>
    <n v="5852"/>
    <n v="-1"/>
    <n v="31.641585730048298"/>
    <n v="-1"/>
    <n v="114.486852730099"/>
    <n v="-1"/>
    <n v="97.2204173511508"/>
    <n v="-1"/>
    <n v="0.61540109543463795"/>
    <n v="-1"/>
    <x v="7"/>
    <x v="0"/>
    <x v="0"/>
  </r>
  <r>
    <n v="5078"/>
    <n v="4951"/>
    <m/>
    <x v="2"/>
    <n v="8"/>
    <n v="1478"/>
    <n v="-1"/>
    <n v="5912"/>
    <n v="-1"/>
    <n v="31.845299536625799"/>
    <n v="-1"/>
    <n v="113.025706252055"/>
    <n v="-1"/>
    <n v="96.013779561074699"/>
    <n v="-1"/>
    <n v="0.60908439569913797"/>
    <n v="-1"/>
    <x v="7"/>
    <x v="0"/>
    <x v="0"/>
  </r>
  <r>
    <n v="5078"/>
    <n v="4953"/>
    <m/>
    <x v="2"/>
    <n v="8"/>
    <n v="228"/>
    <n v="-1"/>
    <n v="912"/>
    <n v="-1"/>
    <n v="36.483592979166097"/>
    <n v="-1"/>
    <n v="22.041344608393501"/>
    <n v="-1"/>
    <n v="18.702108836078999"/>
    <n v="-1"/>
    <n v="3.9502270002220299"/>
    <n v="-1"/>
    <x v="7"/>
    <x v="0"/>
    <x v="0"/>
  </r>
  <r>
    <n v="5078"/>
    <n v="4954"/>
    <m/>
    <x v="2"/>
    <n v="8"/>
    <n v="79"/>
    <n v="-1"/>
    <n v="316"/>
    <n v="-1"/>
    <n v="43.385924928677198"/>
    <n v="-1"/>
    <n v="6.8969449635682798"/>
    <n v="-1"/>
    <n v="6.47419648170749"/>
    <n v="-1"/>
    <n v="11.181299292777901"/>
    <n v="-1"/>
    <x v="7"/>
    <x v="0"/>
    <x v="0"/>
  </r>
  <r>
    <n v="5078"/>
    <n v="6357"/>
    <m/>
    <x v="2"/>
    <n v="8"/>
    <n v="145"/>
    <n v="-1"/>
    <n v="580"/>
    <n v="-1"/>
    <n v="44.265274594832597"/>
    <n v="-1"/>
    <n v="11.515084791292299"/>
    <n v="-1"/>
    <n v="9.7661859562780506"/>
    <n v="-1"/>
    <n v="6.1973912533339002"/>
    <n v="-1"/>
    <x v="7"/>
    <x v="0"/>
    <x v="0"/>
  </r>
  <r>
    <n v="5078"/>
    <n v="6368"/>
    <m/>
    <x v="2"/>
    <n v="8"/>
    <n v="542"/>
    <n v="-1"/>
    <n v="2168"/>
    <n v="-1"/>
    <n v="30.672934984526499"/>
    <n v="-1"/>
    <n v="57.465812480838103"/>
    <n v="-1"/>
    <n v="48.8505286702745"/>
    <n v="-1"/>
    <n v="1.6513784998068799"/>
    <n v="-1"/>
    <x v="7"/>
    <x v="0"/>
    <x v="0"/>
  </r>
  <r>
    <n v="5078"/>
    <n v="6639"/>
    <m/>
    <x v="2"/>
    <n v="8"/>
    <n v="136"/>
    <n v="-1"/>
    <n v="544"/>
    <n v="-1"/>
    <n v="38.953712120029898"/>
    <n v="-1"/>
    <n v="13.9788858055849"/>
    <n v="-1"/>
    <n v="8.1000866301397902"/>
    <n v="-1"/>
    <n v="6.5692954045233902"/>
    <n v="-1"/>
    <x v="7"/>
    <x v="1"/>
    <x v="0"/>
  </r>
  <r>
    <n v="5078"/>
    <n v="6640"/>
    <m/>
    <x v="2"/>
    <n v="8"/>
    <n v="665"/>
    <n v="-1"/>
    <n v="2660"/>
    <n v="-1"/>
    <n v="12.9737101409718"/>
    <n v="-1"/>
    <n v="153.05951423707899"/>
    <n v="-1"/>
    <n v="88.764146473327799"/>
    <n v="-1"/>
    <n v="1.3539268826731401"/>
    <n v="-1"/>
    <x v="7"/>
    <x v="2"/>
    <x v="0"/>
  </r>
  <r>
    <n v="5078"/>
    <n v="6641"/>
    <m/>
    <x v="2"/>
    <n v="8"/>
    <n v="77"/>
    <n v="-1"/>
    <n v="308"/>
    <n v="-1"/>
    <n v="27.9761340624277"/>
    <n v="-1"/>
    <n v="45.358697717277202"/>
    <n v="-1"/>
    <n v="26.146404000342901"/>
    <n v="-1"/>
    <n v="11.2798190274359"/>
    <n v="-1"/>
    <x v="7"/>
    <x v="3"/>
    <x v="0"/>
  </r>
  <r>
    <n v="5078"/>
    <n v="6642"/>
    <m/>
    <x v="2"/>
    <n v="8"/>
    <n v="533"/>
    <n v="-1"/>
    <n v="2132"/>
    <n v="-1"/>
    <n v="36.900169893584"/>
    <n v="-1"/>
    <n v="46.409578013430803"/>
    <n v="-1"/>
    <n v="26.897037160686601"/>
    <n v="-1"/>
    <n v="1.68949784129854"/>
    <n v="-1"/>
    <x v="7"/>
    <x v="4"/>
    <x v="0"/>
  </r>
  <r>
    <n v="5078"/>
    <n v="6644"/>
    <m/>
    <x v="2"/>
    <n v="8"/>
    <n v="908"/>
    <n v="-1"/>
    <n v="3632"/>
    <n v="-1"/>
    <n v="31.1009634202996"/>
    <n v="-1"/>
    <n v="94.210282494760705"/>
    <n v="-1"/>
    <n v="54.582663296716497"/>
    <n v="-1"/>
    <n v="0.99137146303613"/>
    <n v="-1"/>
    <x v="7"/>
    <x v="19"/>
    <x v="0"/>
  </r>
  <r>
    <n v="5078"/>
    <n v="6645"/>
    <m/>
    <x v="2"/>
    <n v="8"/>
    <n v="565"/>
    <n v="-1"/>
    <n v="2260"/>
    <n v="-1"/>
    <n v="53.181146578436"/>
    <n v="-1"/>
    <n v="39.916966587702902"/>
    <n v="-1"/>
    <n v="23.059182254922799"/>
    <n v="-1"/>
    <n v="1.5930458630483599"/>
    <n v="-1"/>
    <x v="7"/>
    <x v="21"/>
    <x v="0"/>
  </r>
  <r>
    <n v="5078"/>
    <n v="6646"/>
    <m/>
    <x v="2"/>
    <n v="8"/>
    <n v="632"/>
    <n v="-1"/>
    <n v="2528"/>
    <n v="-1"/>
    <n v="44.438183403343103"/>
    <n v="-1"/>
    <n v="53.271226187891102"/>
    <n v="-1"/>
    <n v="30.840659461895001"/>
    <n v="-1"/>
    <n v="1.4246566672988099"/>
    <n v="-1"/>
    <x v="7"/>
    <x v="18"/>
    <x v="0"/>
  </r>
  <r>
    <n v="5078"/>
    <n v="6647"/>
    <m/>
    <x v="2"/>
    <n v="8"/>
    <n v="280"/>
    <n v="-1"/>
    <n v="1120"/>
    <n v="-1"/>
    <n v="54.1206658929881"/>
    <n v="-1"/>
    <n v="20.675373111508399"/>
    <n v="-1"/>
    <n v="12.007757698974499"/>
    <n v="-1"/>
    <n v="3.2220332084116299"/>
    <n v="-1"/>
    <x v="7"/>
    <x v="17"/>
    <x v="0"/>
  </r>
  <r>
    <n v="5078"/>
    <n v="6760"/>
    <m/>
    <x v="2"/>
    <n v="8"/>
    <n v="473"/>
    <n v="-1"/>
    <n v="1892"/>
    <n v="-1"/>
    <n v="12.210074265975701"/>
    <n v="-1"/>
    <n v="130.14021830222401"/>
    <n v="-1"/>
    <n v="75.405777826018394"/>
    <n v="-1"/>
    <n v="1.89875057888461"/>
    <n v="-1"/>
    <x v="7"/>
    <x v="16"/>
    <x v="0"/>
  </r>
  <r>
    <n v="5078"/>
    <n v="6761"/>
    <m/>
    <x v="2"/>
    <n v="8"/>
    <n v="1471"/>
    <n v="-1"/>
    <n v="5884"/>
    <n v="-1"/>
    <n v="32.121962504572799"/>
    <n v="-1"/>
    <n v="151.5881435849"/>
    <n v="-1"/>
    <n v="87.807240533220394"/>
    <n v="-1"/>
    <n v="0.61481070015470596"/>
    <n v="-1"/>
    <x v="7"/>
    <x v="20"/>
    <x v="0"/>
  </r>
  <r>
    <n v="5078"/>
    <n v="6762"/>
    <m/>
    <x v="2"/>
    <n v="8"/>
    <n v="136"/>
    <n v="-1"/>
    <n v="544"/>
    <n v="-1"/>
    <n v="38.953712120029898"/>
    <n v="-1"/>
    <n v="13.9788858055849"/>
    <n v="-1"/>
    <n v="8.1000866301397902"/>
    <n v="-1"/>
    <n v="6.5692954045233902"/>
    <n v="-1"/>
    <x v="7"/>
    <x v="6"/>
    <x v="0"/>
  </r>
  <r>
    <n v="5078"/>
    <n v="6763"/>
    <m/>
    <x v="2"/>
    <n v="8"/>
    <n v="514"/>
    <n v="-1"/>
    <n v="2056"/>
    <n v="-1"/>
    <n v="36.9628918916655"/>
    <n v="-1"/>
    <n v="46.430746042036702"/>
    <n v="-1"/>
    <n v="26.9434128351356"/>
    <n v="-1"/>
    <n v="1.6956768233506501"/>
    <n v="-1"/>
    <x v="7"/>
    <x v="7"/>
    <x v="0"/>
  </r>
  <r>
    <n v="5078"/>
    <n v="6764"/>
    <m/>
    <x v="2"/>
    <n v="8"/>
    <n v="66"/>
    <n v="-1"/>
    <n v="264"/>
    <n v="-1"/>
    <n v="40.016204156121603"/>
    <n v="-1"/>
    <n v="6.4326517010834499"/>
    <n v="-1"/>
    <n v="3.7237702095189"/>
    <n v="-1"/>
    <n v="13.121257616716701"/>
    <n v="-1"/>
    <x v="7"/>
    <x v="8"/>
    <x v="0"/>
  </r>
  <r>
    <n v="5078"/>
    <n v="6765"/>
    <m/>
    <x v="2"/>
    <n v="8"/>
    <n v="43"/>
    <n v="-1"/>
    <n v="172"/>
    <n v="-1"/>
    <n v="27.266287767464998"/>
    <n v="-1"/>
    <n v="46.2474524417743"/>
    <n v="-1"/>
    <n v="26.549150581858601"/>
    <n v="-1"/>
    <n v="20.579756195544299"/>
    <n v="-1"/>
    <x v="7"/>
    <x v="9"/>
    <x v="0"/>
  </r>
  <r>
    <n v="5078"/>
    <n v="6767"/>
    <m/>
    <x v="2"/>
    <n v="8"/>
    <n v="78"/>
    <n v="-1"/>
    <n v="312"/>
    <n v="-1"/>
    <n v="45.203942868323303"/>
    <n v="-1"/>
    <n v="6.3890715148872204"/>
    <n v="-1"/>
    <n v="3.6862932566696598"/>
    <n v="-1"/>
    <n v="10.465506010012501"/>
    <n v="-1"/>
    <x v="7"/>
    <x v="10"/>
    <x v="0"/>
  </r>
  <r>
    <n v="5078"/>
    <n v="6768"/>
    <m/>
    <x v="2"/>
    <n v="8"/>
    <n v="232"/>
    <n v="-1"/>
    <n v="928"/>
    <n v="-1"/>
    <n v="34.415855430843799"/>
    <n v="-1"/>
    <n v="32.317585432388"/>
    <n v="-1"/>
    <n v="18.696006062075298"/>
    <n v="-1"/>
    <n v="3.8934579109539"/>
    <n v="-1"/>
    <x v="7"/>
    <x v="11"/>
    <x v="0"/>
  </r>
  <r>
    <n v="5078"/>
    <n v="6770"/>
    <m/>
    <x v="2"/>
    <n v="8"/>
    <n v="334"/>
    <n v="-1"/>
    <n v="1336"/>
    <n v="-1"/>
    <n v="4.9120874351131096"/>
    <n v="-1"/>
    <n v="168.27581644606201"/>
    <n v="-1"/>
    <n v="97.602766380966798"/>
    <n v="-1"/>
    <n v="2.69319206350441"/>
    <n v="-1"/>
    <x v="7"/>
    <x v="15"/>
    <x v="0"/>
  </r>
  <r>
    <n v="5078"/>
    <n v="6775"/>
    <m/>
    <x v="2"/>
    <n v="8"/>
    <n v="90"/>
    <n v="-1"/>
    <n v="360"/>
    <n v="-1"/>
    <n v="39.733425498965502"/>
    <n v="-1"/>
    <n v="9.17539402562352"/>
    <n v="-1"/>
    <n v="5.3094844329445596"/>
    <n v="-1"/>
    <n v="9.6347731099955691"/>
    <n v="-1"/>
    <x v="7"/>
    <x v="12"/>
    <x v="0"/>
  </r>
  <r>
    <n v="5078"/>
    <n v="6776"/>
    <m/>
    <x v="2"/>
    <n v="8"/>
    <n v="66"/>
    <n v="-1"/>
    <n v="264"/>
    <n v="-1"/>
    <n v="39.949528378002597"/>
    <n v="-1"/>
    <n v="6.4336708735573502"/>
    <n v="-1"/>
    <n v="3.7243601939099502"/>
    <n v="-1"/>
    <n v="13.1186617485598"/>
    <n v="-1"/>
    <x v="7"/>
    <x v="13"/>
    <x v="0"/>
  </r>
  <r>
    <n v="5078"/>
    <n v="6777"/>
    <m/>
    <x v="2"/>
    <n v="8"/>
    <n v="217"/>
    <n v="-1"/>
    <n v="868"/>
    <n v="-1"/>
    <n v="37.720233396911397"/>
    <n v="-1"/>
    <n v="20.5116706194122"/>
    <n v="-1"/>
    <n v="11.852046533768901"/>
    <n v="-1"/>
    <n v="4.1260743825267898"/>
    <n v="-1"/>
    <x v="7"/>
    <x v="14"/>
    <x v="0"/>
  </r>
  <r>
    <n v="5078"/>
    <n v="2959"/>
    <m/>
    <x v="2"/>
    <n v="9"/>
    <n v="210"/>
    <n v="-1"/>
    <n v="840"/>
    <n v="-1"/>
    <n v="46.975608069550901"/>
    <n v="-1"/>
    <n v="17.227727518379002"/>
    <n v="-1"/>
    <n v="14.645802126925499"/>
    <n v="-1"/>
    <n v="4.2940237914376898"/>
    <n v="-1"/>
    <x v="8"/>
    <x v="0"/>
    <x v="0"/>
  </r>
  <r>
    <n v="5078"/>
    <n v="3659"/>
    <m/>
    <x v="2"/>
    <n v="9"/>
    <n v="535"/>
    <n v="-1"/>
    <n v="2140"/>
    <n v="-1"/>
    <n v="37.843939771833398"/>
    <n v="-1"/>
    <n v="42.9722950873904"/>
    <n v="-1"/>
    <n v="36.533707697575899"/>
    <n v="-1"/>
    <n v="1.6647173030250499"/>
    <n v="-1"/>
    <x v="8"/>
    <x v="0"/>
    <x v="0"/>
  </r>
  <r>
    <n v="5078"/>
    <n v="3660"/>
    <m/>
    <x v="2"/>
    <n v="9"/>
    <n v="1490"/>
    <n v="-1"/>
    <n v="5960"/>
    <n v="-1"/>
    <n v="31.070338295853301"/>
    <n v="-1"/>
    <n v="115.67111627804501"/>
    <n v="-1"/>
    <n v="98.256570103852994"/>
    <n v="-1"/>
    <n v="0.60377412349018"/>
    <n v="-1"/>
    <x v="8"/>
    <x v="0"/>
    <x v="0"/>
  </r>
  <r>
    <n v="5078"/>
    <n v="4524"/>
    <m/>
    <x v="2"/>
    <n v="9"/>
    <n v="417"/>
    <n v="-1"/>
    <n v="1668"/>
    <n v="-1"/>
    <n v="26.701958210521799"/>
    <n v="-1"/>
    <n v="81.275422310031601"/>
    <n v="-1"/>
    <n v="69.154416159640803"/>
    <n v="-1"/>
    <n v="2.09328698739712"/>
    <n v="-1"/>
    <x v="8"/>
    <x v="0"/>
    <x v="0"/>
  </r>
  <r>
    <n v="5078"/>
    <n v="4949"/>
    <m/>
    <x v="2"/>
    <n v="9"/>
    <n v="275"/>
    <n v="-1"/>
    <n v="1100"/>
    <n v="-1"/>
    <n v="7.1421710759574903"/>
    <n v="-1"/>
    <n v="102.748415544311"/>
    <n v="-1"/>
    <n v="87.207185671802094"/>
    <n v="-1"/>
    <n v="3.2616429210351998"/>
    <n v="-1"/>
    <x v="8"/>
    <x v="0"/>
    <x v="0"/>
  </r>
  <r>
    <n v="5078"/>
    <n v="4950"/>
    <m/>
    <x v="2"/>
    <n v="9"/>
    <n v="1475"/>
    <n v="-1"/>
    <n v="5900"/>
    <n v="-1"/>
    <n v="30.462654041422098"/>
    <n v="-1"/>
    <n v="114.330360765704"/>
    <n v="-1"/>
    <n v="97.142149819404807"/>
    <n v="-1"/>
    <n v="0.61010981016132604"/>
    <n v="-1"/>
    <x v="8"/>
    <x v="0"/>
    <x v="0"/>
  </r>
  <r>
    <n v="5078"/>
    <n v="4951"/>
    <m/>
    <x v="2"/>
    <n v="9"/>
    <n v="1487"/>
    <n v="-1"/>
    <n v="5948"/>
    <n v="-1"/>
    <n v="29.6095559547542"/>
    <n v="-1"/>
    <n v="114.456302065153"/>
    <n v="-1"/>
    <n v="97.220789616736198"/>
    <n v="-1"/>
    <n v="0.60475315827316301"/>
    <n v="-1"/>
    <x v="8"/>
    <x v="0"/>
    <x v="0"/>
  </r>
  <r>
    <n v="5078"/>
    <n v="4953"/>
    <m/>
    <x v="2"/>
    <n v="9"/>
    <n v="221"/>
    <n v="-1"/>
    <n v="884"/>
    <n v="-1"/>
    <n v="36.940746717147903"/>
    <n v="-1"/>
    <n v="20.546551425295998"/>
    <n v="-1"/>
    <n v="17.537812626559202"/>
    <n v="-1"/>
    <n v="3.86007981492269"/>
    <n v="-1"/>
    <x v="8"/>
    <x v="0"/>
    <x v="0"/>
  </r>
  <r>
    <n v="5078"/>
    <n v="4954"/>
    <m/>
    <x v="2"/>
    <n v="9"/>
    <n v="83"/>
    <n v="-1"/>
    <n v="332"/>
    <n v="-1"/>
    <n v="40.8527221332549"/>
    <n v="-1"/>
    <n v="7.6281177009000301"/>
    <n v="-1"/>
    <n v="7.1425633130119897"/>
    <n v="-1"/>
    <n v="10.1466234293109"/>
    <n v="-1"/>
    <x v="8"/>
    <x v="0"/>
    <x v="0"/>
  </r>
  <r>
    <n v="5078"/>
    <n v="6357"/>
    <m/>
    <x v="2"/>
    <n v="9"/>
    <n v="177"/>
    <n v="-1"/>
    <n v="708"/>
    <n v="-1"/>
    <n v="43.937280626255202"/>
    <n v="-1"/>
    <n v="15.697589387008399"/>
    <n v="-1"/>
    <n v="13.319688729925399"/>
    <n v="-1"/>
    <n v="4.9018558646831902"/>
    <n v="-1"/>
    <x v="8"/>
    <x v="0"/>
    <x v="0"/>
  </r>
  <r>
    <n v="5078"/>
    <n v="6368"/>
    <m/>
    <x v="2"/>
    <n v="9"/>
    <n v="515"/>
    <n v="-1"/>
    <n v="2060"/>
    <n v="-1"/>
    <n v="17.912588839045501"/>
    <n v="-1"/>
    <n v="95.103293565359607"/>
    <n v="-1"/>
    <n v="80.819812708015803"/>
    <n v="-1"/>
    <n v="1.74558097386184"/>
    <n v="-1"/>
    <x v="8"/>
    <x v="0"/>
    <x v="0"/>
  </r>
  <r>
    <n v="5078"/>
    <n v="6639"/>
    <m/>
    <x v="2"/>
    <n v="9"/>
    <n v="111"/>
    <n v="-1"/>
    <n v="444"/>
    <n v="-1"/>
    <n v="39.603026396152899"/>
    <n v="-1"/>
    <n v="11.389352398379099"/>
    <n v="-1"/>
    <n v="6.5665204624503"/>
    <n v="-1"/>
    <n v="8.0700406039526005"/>
    <n v="-1"/>
    <x v="8"/>
    <x v="1"/>
    <x v="0"/>
  </r>
  <r>
    <n v="5078"/>
    <n v="6640"/>
    <m/>
    <x v="2"/>
    <n v="9"/>
    <n v="663"/>
    <n v="-1"/>
    <n v="2652"/>
    <n v="-1"/>
    <n v="13.206632798135001"/>
    <n v="-1"/>
    <n v="152.34682951125799"/>
    <n v="-1"/>
    <n v="88.256387906365305"/>
    <n v="-1"/>
    <n v="1.3559858358760299"/>
    <n v="-1"/>
    <x v="8"/>
    <x v="2"/>
    <x v="0"/>
  </r>
  <r>
    <n v="5078"/>
    <n v="6641"/>
    <m/>
    <x v="2"/>
    <n v="9"/>
    <n v="91"/>
    <n v="-1"/>
    <n v="364"/>
    <n v="-1"/>
    <n v="32.155157449159802"/>
    <n v="-1"/>
    <n v="34.854834553255301"/>
    <n v="-1"/>
    <n v="20.062327755815399"/>
    <n v="-1"/>
    <n v="9.4275187887561192"/>
    <n v="-1"/>
    <x v="8"/>
    <x v="3"/>
    <x v="0"/>
  </r>
  <r>
    <n v="5078"/>
    <n v="6642"/>
    <m/>
    <x v="2"/>
    <n v="9"/>
    <n v="537"/>
    <n v="-1"/>
    <n v="2148"/>
    <n v="-1"/>
    <n v="36.958265326546602"/>
    <n v="-1"/>
    <n v="49.153243447145897"/>
    <n v="-1"/>
    <n v="28.523251067028799"/>
    <n v="-1"/>
    <n v="1.6768810977094699"/>
    <n v="-1"/>
    <x v="8"/>
    <x v="4"/>
    <x v="0"/>
  </r>
  <r>
    <n v="5078"/>
    <n v="6644"/>
    <m/>
    <x v="2"/>
    <n v="9"/>
    <n v="931"/>
    <n v="-1"/>
    <n v="3724"/>
    <n v="-1"/>
    <n v="31.555118607351801"/>
    <n v="-1"/>
    <n v="95.045663887766594"/>
    <n v="-1"/>
    <n v="55.184875973432398"/>
    <n v="-1"/>
    <n v="0.96609611618872104"/>
    <n v="-1"/>
    <x v="8"/>
    <x v="19"/>
    <x v="0"/>
  </r>
  <r>
    <n v="5078"/>
    <n v="6645"/>
    <m/>
    <x v="2"/>
    <n v="9"/>
    <n v="549"/>
    <n v="-1"/>
    <n v="2196"/>
    <n v="-1"/>
    <n v="53.929608083627201"/>
    <n v="-1"/>
    <n v="38.452509947363502"/>
    <n v="-1"/>
    <n v="22.249697360726699"/>
    <n v="-1"/>
    <n v="1.6325586934601899"/>
    <n v="-1"/>
    <x v="8"/>
    <x v="21"/>
    <x v="0"/>
  </r>
  <r>
    <n v="5078"/>
    <n v="6646"/>
    <m/>
    <x v="2"/>
    <n v="9"/>
    <n v="640"/>
    <n v="-1"/>
    <n v="2560"/>
    <n v="-1"/>
    <n v="45.012863656473698"/>
    <n v="-1"/>
    <n v="53.506923067703397"/>
    <n v="-1"/>
    <n v="31.035695239113501"/>
    <n v="-1"/>
    <n v="1.40741741158195"/>
    <n v="-1"/>
    <x v="8"/>
    <x v="18"/>
    <x v="0"/>
  </r>
  <r>
    <n v="5078"/>
    <n v="6647"/>
    <m/>
    <x v="2"/>
    <n v="9"/>
    <n v="289"/>
    <n v="-1"/>
    <n v="1156"/>
    <n v="-1"/>
    <n v="54.843309279036198"/>
    <n v="-1"/>
    <n v="21.074760097696998"/>
    <n v="-1"/>
    <n v="12.255441954795501"/>
    <n v="-1"/>
    <n v="3.1067839540021698"/>
    <n v="-1"/>
    <x v="8"/>
    <x v="17"/>
    <x v="0"/>
  </r>
  <r>
    <n v="5078"/>
    <n v="6760"/>
    <m/>
    <x v="2"/>
    <n v="9"/>
    <n v="480"/>
    <n v="-1"/>
    <n v="1920"/>
    <n v="-1"/>
    <n v="10.8315851852278"/>
    <n v="-1"/>
    <n v="143.89912151171001"/>
    <n v="-1"/>
    <n v="83.220282443482205"/>
    <n v="-1"/>
    <n v="1.87590241616612"/>
    <n v="-1"/>
    <x v="8"/>
    <x v="16"/>
    <x v="0"/>
  </r>
  <r>
    <n v="5078"/>
    <n v="6761"/>
    <m/>
    <x v="2"/>
    <n v="9"/>
    <n v="1492"/>
    <n v="-1"/>
    <n v="5968"/>
    <n v="-1"/>
    <n v="31.461694092527399"/>
    <n v="-1"/>
    <n v="153.91236034551901"/>
    <n v="-1"/>
    <n v="89.197298135568801"/>
    <n v="-1"/>
    <n v="0.60538571494779803"/>
    <n v="-1"/>
    <x v="8"/>
    <x v="20"/>
    <x v="0"/>
  </r>
  <r>
    <n v="5078"/>
    <n v="6762"/>
    <m/>
    <x v="2"/>
    <n v="9"/>
    <n v="111"/>
    <n v="-1"/>
    <n v="444"/>
    <n v="-1"/>
    <n v="39.603026396152899"/>
    <n v="-1"/>
    <n v="11.389352398379099"/>
    <n v="-1"/>
    <n v="6.5665204624503"/>
    <n v="-1"/>
    <n v="8.0700406039526005"/>
    <n v="-1"/>
    <x v="8"/>
    <x v="6"/>
    <x v="0"/>
  </r>
  <r>
    <n v="5078"/>
    <n v="6763"/>
    <m/>
    <x v="2"/>
    <n v="9"/>
    <n v="536"/>
    <n v="-1"/>
    <n v="2144"/>
    <n v="-1"/>
    <n v="36.972290179711003"/>
    <n v="-1"/>
    <n v="46.6966930399144"/>
    <n v="-1"/>
    <n v="27.1010124039462"/>
    <n v="-1"/>
    <n v="1.6353959730099801"/>
    <n v="-1"/>
    <x v="8"/>
    <x v="7"/>
    <x v="0"/>
  </r>
  <r>
    <n v="5078"/>
    <n v="6764"/>
    <m/>
    <x v="2"/>
    <n v="9"/>
    <n v="89"/>
    <n v="-1"/>
    <n v="356"/>
    <n v="-1"/>
    <n v="38.844513220883002"/>
    <n v="-1"/>
    <n v="9.0234624549281701"/>
    <n v="-1"/>
    <n v="5.2480545053496401"/>
    <n v="-1"/>
    <n v="10.0491347127555"/>
    <n v="-1"/>
    <x v="8"/>
    <x v="8"/>
    <x v="0"/>
  </r>
  <r>
    <n v="5078"/>
    <n v="6765"/>
    <m/>
    <x v="2"/>
    <n v="9"/>
    <n v="64"/>
    <n v="-1"/>
    <n v="256"/>
    <n v="-1"/>
    <n v="23.1037358592883"/>
    <n v="-1"/>
    <n v="48.9732554042183"/>
    <n v="-1"/>
    <n v="28.522392990916899"/>
    <n v="-1"/>
    <n v="14.013717248179899"/>
    <n v="-1"/>
    <x v="8"/>
    <x v="9"/>
    <x v="0"/>
  </r>
  <r>
    <n v="5078"/>
    <n v="6767"/>
    <m/>
    <x v="2"/>
    <n v="9"/>
    <n v="82"/>
    <n v="-1"/>
    <n v="328"/>
    <n v="-1"/>
    <n v="43.274126015999798"/>
    <n v="-1"/>
    <n v="6.9493893170575003"/>
    <n v="-1"/>
    <n v="3.9951088859208599"/>
    <n v="-1"/>
    <n v="9.3814304407157696"/>
    <n v="-1"/>
    <x v="8"/>
    <x v="10"/>
    <x v="0"/>
  </r>
  <r>
    <n v="5078"/>
    <n v="6768"/>
    <m/>
    <x v="2"/>
    <n v="9"/>
    <n v="216"/>
    <n v="-1"/>
    <n v="864"/>
    <n v="-1"/>
    <n v="36.066634533370497"/>
    <n v="-1"/>
    <n v="26.286797228125899"/>
    <n v="-1"/>
    <n v="15.3403549005388"/>
    <n v="-1"/>
    <n v="3.93007203826589"/>
    <n v="-1"/>
    <x v="8"/>
    <x v="11"/>
    <x v="0"/>
  </r>
  <r>
    <n v="5078"/>
    <n v="6770"/>
    <m/>
    <x v="2"/>
    <n v="9"/>
    <n v="291"/>
    <n v="-1"/>
    <n v="1164"/>
    <n v="-1"/>
    <n v="5.1225586520658899"/>
    <n v="-1"/>
    <n v="162.96293159609399"/>
    <n v="-1"/>
    <n v="94.441882428683201"/>
    <n v="-1"/>
    <n v="3.09043273349217"/>
    <n v="-1"/>
    <x v="8"/>
    <x v="15"/>
    <x v="0"/>
  </r>
  <r>
    <n v="5078"/>
    <n v="6775"/>
    <m/>
    <x v="2"/>
    <n v="9"/>
    <n v="95"/>
    <n v="-1"/>
    <n v="380"/>
    <n v="-1"/>
    <n v="39.210089261602803"/>
    <n v="-1"/>
    <n v="9.7918705793912899"/>
    <n v="-1"/>
    <n v="5.6616452389954199"/>
    <n v="-1"/>
    <n v="9.2988698601426094"/>
    <n v="-1"/>
    <x v="8"/>
    <x v="12"/>
    <x v="0"/>
  </r>
  <r>
    <n v="5078"/>
    <n v="6776"/>
    <m/>
    <x v="2"/>
    <n v="9"/>
    <n v="89"/>
    <n v="-1"/>
    <n v="356"/>
    <n v="-1"/>
    <n v="38.9776398539627"/>
    <n v="-1"/>
    <n v="8.9666182880697303"/>
    <n v="-1"/>
    <n v="5.2149938828364499"/>
    <n v="-1"/>
    <n v="10.0498226405388"/>
    <n v="-1"/>
    <x v="8"/>
    <x v="13"/>
    <x v="0"/>
  </r>
  <r>
    <n v="5078"/>
    <n v="6777"/>
    <m/>
    <x v="2"/>
    <n v="9"/>
    <n v="242"/>
    <n v="-1"/>
    <n v="968"/>
    <n v="-1"/>
    <n v="36.883531110312099"/>
    <n v="-1"/>
    <n v="24.673205714466501"/>
    <n v="-1"/>
    <n v="14.392882084946599"/>
    <n v="-1"/>
    <n v="3.6725039770268699"/>
    <n v="-1"/>
    <x v="8"/>
    <x v="14"/>
    <x v="0"/>
  </r>
  <r>
    <n v="5078"/>
    <n v="2959"/>
    <m/>
    <x v="2"/>
    <n v="10"/>
    <n v="211"/>
    <n v="-1"/>
    <n v="844"/>
    <n v="-1"/>
    <n v="46.344089046642502"/>
    <n v="-1"/>
    <n v="17.590366667929899"/>
    <n v="-1"/>
    <n v="14.918144936782801"/>
    <n v="-1"/>
    <n v="4.2471727031229403"/>
    <n v="-1"/>
    <x v="9"/>
    <x v="0"/>
    <x v="0"/>
  </r>
  <r>
    <n v="5078"/>
    <n v="3659"/>
    <m/>
    <x v="2"/>
    <n v="10"/>
    <n v="517"/>
    <n v="-1"/>
    <n v="2068"/>
    <n v="-1"/>
    <n v="37.1859586996461"/>
    <n v="-1"/>
    <n v="42.118870253078697"/>
    <n v="-1"/>
    <n v="35.813156971975197"/>
    <n v="-1"/>
    <n v="1.73627284944385"/>
    <n v="-1"/>
    <x v="9"/>
    <x v="0"/>
    <x v="0"/>
  </r>
  <r>
    <n v="5078"/>
    <n v="3660"/>
    <m/>
    <x v="2"/>
    <n v="10"/>
    <n v="1438"/>
    <n v="-1"/>
    <n v="5752"/>
    <n v="-1"/>
    <n v="31.104437500665099"/>
    <n v="-1"/>
    <n v="115.934773261671"/>
    <n v="-1"/>
    <n v="98.530818681393001"/>
    <n v="-1"/>
    <n v="0.62612298651708298"/>
    <n v="-1"/>
    <x v="9"/>
    <x v="0"/>
    <x v="0"/>
  </r>
  <r>
    <n v="5078"/>
    <n v="4524"/>
    <m/>
    <x v="2"/>
    <n v="10"/>
    <n v="409"/>
    <n v="-1"/>
    <n v="1636"/>
    <n v="-1"/>
    <n v="27.446615041152601"/>
    <n v="-1"/>
    <n v="78.737828229553898"/>
    <n v="-1"/>
    <n v="66.898147138127399"/>
    <n v="-1"/>
    <n v="2.1290010908507599"/>
    <n v="-1"/>
    <x v="9"/>
    <x v="0"/>
    <x v="0"/>
  </r>
  <r>
    <n v="5078"/>
    <n v="4949"/>
    <m/>
    <x v="2"/>
    <n v="10"/>
    <n v="329"/>
    <n v="-1"/>
    <n v="1316"/>
    <n v="-1"/>
    <n v="7.5827220481135704"/>
    <n v="-1"/>
    <n v="108.04610717217901"/>
    <n v="-1"/>
    <n v="91.814146870422704"/>
    <n v="-1"/>
    <n v="2.7212375521360301"/>
    <n v="-1"/>
    <x v="9"/>
    <x v="0"/>
    <x v="0"/>
  </r>
  <r>
    <n v="5078"/>
    <n v="4950"/>
    <m/>
    <x v="2"/>
    <n v="10"/>
    <n v="1441"/>
    <n v="-1"/>
    <n v="5764"/>
    <n v="-1"/>
    <n v="29.843796111321598"/>
    <n v="-1"/>
    <n v="115.434306323901"/>
    <n v="-1"/>
    <n v="98.102586184656303"/>
    <n v="-1"/>
    <n v="0.62418470807182103"/>
    <n v="-1"/>
    <x v="9"/>
    <x v="0"/>
    <x v="0"/>
  </r>
  <r>
    <n v="5078"/>
    <n v="4951"/>
    <m/>
    <x v="2"/>
    <n v="10"/>
    <n v="1440"/>
    <n v="-1"/>
    <n v="5760"/>
    <n v="-1"/>
    <n v="29.859912450219099"/>
    <n v="-1"/>
    <n v="115.014963669281"/>
    <n v="-1"/>
    <n v="97.746483514383002"/>
    <n v="-1"/>
    <n v="0.62457782464926703"/>
    <n v="-1"/>
    <x v="9"/>
    <x v="0"/>
    <x v="0"/>
  </r>
  <r>
    <n v="5078"/>
    <n v="4953"/>
    <m/>
    <x v="2"/>
    <n v="10"/>
    <n v="238"/>
    <n v="-1"/>
    <n v="952"/>
    <n v="-1"/>
    <n v="36.757707544626903"/>
    <n v="-1"/>
    <n v="22.513907995781501"/>
    <n v="-1"/>
    <n v="19.110086166959402"/>
    <n v="-1"/>
    <n v="3.7467954532618202"/>
    <n v="-1"/>
    <x v="9"/>
    <x v="0"/>
    <x v="0"/>
  </r>
  <r>
    <n v="5078"/>
    <n v="4954"/>
    <m/>
    <x v="2"/>
    <n v="10"/>
    <n v="88"/>
    <n v="-1"/>
    <n v="352"/>
    <n v="-1"/>
    <n v="44.1645039142809"/>
    <n v="-1"/>
    <n v="7.1360687212193996"/>
    <n v="-1"/>
    <n v="6.7026900924961703"/>
    <n v="-1"/>
    <n v="9.0020926311055494"/>
    <n v="-1"/>
    <x v="9"/>
    <x v="0"/>
    <x v="0"/>
  </r>
  <r>
    <n v="5078"/>
    <n v="6357"/>
    <m/>
    <x v="2"/>
    <n v="10"/>
    <n v="220"/>
    <n v="-1"/>
    <n v="880"/>
    <n v="-1"/>
    <n v="41.746025389377301"/>
    <n v="-1"/>
    <n v="20.977611486031499"/>
    <n v="-1"/>
    <n v="17.806864825162599"/>
    <n v="-1"/>
    <n v="4.0218186697816396"/>
    <n v="-1"/>
    <x v="9"/>
    <x v="0"/>
    <x v="0"/>
  </r>
  <r>
    <n v="5078"/>
    <n v="6368"/>
    <m/>
    <x v="2"/>
    <n v="10"/>
    <n v="449"/>
    <n v="-1"/>
    <n v="1796"/>
    <n v="-1"/>
    <n v="12.4473677249897"/>
    <n v="-1"/>
    <n v="110.056833803488"/>
    <n v="-1"/>
    <n v="93.715236166701501"/>
    <n v="-1"/>
    <n v="2.0039255259780102"/>
    <n v="-1"/>
    <x v="9"/>
    <x v="0"/>
    <x v="0"/>
  </r>
  <r>
    <n v="5078"/>
    <n v="6639"/>
    <m/>
    <x v="2"/>
    <n v="10"/>
    <n v="112"/>
    <n v="-1"/>
    <n v="448"/>
    <n v="-1"/>
    <n v="38.568252509332602"/>
    <n v="-1"/>
    <n v="11.735447673586799"/>
    <n v="-1"/>
    <n v="6.8421130107676102"/>
    <n v="-1"/>
    <n v="8.0875048444575199"/>
    <n v="-1"/>
    <x v="9"/>
    <x v="1"/>
    <x v="0"/>
  </r>
  <r>
    <n v="5078"/>
    <n v="6640"/>
    <m/>
    <x v="2"/>
    <n v="10"/>
    <n v="651"/>
    <n v="-1"/>
    <n v="2604"/>
    <n v="-1"/>
    <n v="12.4153153913179"/>
    <n v="-1"/>
    <n v="151.85049157452201"/>
    <n v="-1"/>
    <n v="88.154056739160595"/>
    <n v="-1"/>
    <n v="1.3811234913208501"/>
    <n v="-1"/>
    <x v="9"/>
    <x v="2"/>
    <x v="0"/>
  </r>
  <r>
    <n v="5078"/>
    <n v="6641"/>
    <m/>
    <x v="2"/>
    <n v="10"/>
    <n v="88"/>
    <n v="-1"/>
    <n v="352"/>
    <n v="-1"/>
    <n v="28.639959542555602"/>
    <n v="-1"/>
    <n v="34.289532813809203"/>
    <n v="-1"/>
    <n v="19.811513849284701"/>
    <n v="-1"/>
    <n v="9.0942800334031393"/>
    <n v="-1"/>
    <x v="9"/>
    <x v="3"/>
    <x v="0"/>
  </r>
  <r>
    <n v="5078"/>
    <n v="6642"/>
    <m/>
    <x v="2"/>
    <n v="10"/>
    <n v="523"/>
    <n v="-1"/>
    <n v="2092"/>
    <n v="-1"/>
    <n v="35.886756963829697"/>
    <n v="-1"/>
    <n v="48.040346494361899"/>
    <n v="-1"/>
    <n v="27.895680763859499"/>
    <n v="-1"/>
    <n v="1.7193851342976201"/>
    <n v="-1"/>
    <x v="9"/>
    <x v="4"/>
    <x v="0"/>
  </r>
  <r>
    <n v="5078"/>
    <n v="6644"/>
    <m/>
    <x v="2"/>
    <n v="10"/>
    <n v="935"/>
    <n v="-1"/>
    <n v="3740"/>
    <n v="-1"/>
    <n v="31.2094067625832"/>
    <n v="-1"/>
    <n v="96.944898827584694"/>
    <n v="-1"/>
    <n v="56.232810020017297"/>
    <n v="-1"/>
    <n v="0.96129685985815105"/>
    <n v="-1"/>
    <x v="9"/>
    <x v="19"/>
    <x v="0"/>
  </r>
  <r>
    <n v="5078"/>
    <n v="6645"/>
    <m/>
    <x v="2"/>
    <n v="10"/>
    <n v="519"/>
    <n v="-1"/>
    <n v="2076"/>
    <n v="-1"/>
    <n v="54.006933961393202"/>
    <n v="-1"/>
    <n v="35.6877021571594"/>
    <n v="-1"/>
    <n v="20.6805327141149"/>
    <n v="-1"/>
    <n v="1.71315477795063"/>
    <n v="-1"/>
    <x v="9"/>
    <x v="21"/>
    <x v="0"/>
  </r>
  <r>
    <n v="5078"/>
    <n v="6646"/>
    <m/>
    <x v="2"/>
    <n v="10"/>
    <n v="641"/>
    <n v="-1"/>
    <n v="2564"/>
    <n v="-1"/>
    <n v="44.380674316897696"/>
    <n v="-1"/>
    <n v="54.256236320601303"/>
    <n v="-1"/>
    <n v="31.4999952564342"/>
    <n v="-1"/>
    <n v="1.4019410928757301"/>
    <n v="-1"/>
    <x v="9"/>
    <x v="18"/>
    <x v="0"/>
  </r>
  <r>
    <n v="5078"/>
    <n v="6647"/>
    <m/>
    <x v="2"/>
    <n v="10"/>
    <n v="297"/>
    <n v="-1"/>
    <n v="1188"/>
    <n v="-1"/>
    <n v="54.8015791055373"/>
    <n v="-1"/>
    <n v="21.7346059751608"/>
    <n v="-1"/>
    <n v="12.617608696567901"/>
    <n v="-1"/>
    <n v="3.0354205735814199"/>
    <n v="-1"/>
    <x v="9"/>
    <x v="17"/>
    <x v="0"/>
  </r>
  <r>
    <n v="5078"/>
    <n v="6760"/>
    <m/>
    <x v="2"/>
    <n v="10"/>
    <n v="483"/>
    <n v="-1"/>
    <n v="1932"/>
    <n v="-1"/>
    <n v="11.027767259744801"/>
    <n v="-1"/>
    <n v="144.844862218434"/>
    <n v="-1"/>
    <n v="83.989588169539999"/>
    <n v="-1"/>
    <n v="1.8646963250575701"/>
    <n v="-1"/>
    <x v="9"/>
    <x v="16"/>
    <x v="0"/>
  </r>
  <r>
    <n v="5078"/>
    <n v="6761"/>
    <m/>
    <x v="2"/>
    <n v="10"/>
    <n v="1439"/>
    <n v="-1"/>
    <n v="5756"/>
    <n v="-1"/>
    <n v="31.155856139830401"/>
    <n v="-1"/>
    <n v="158.27840568122201"/>
    <n v="-1"/>
    <n v="91.775912944883402"/>
    <n v="-1"/>
    <n v="0.62752163359792401"/>
    <n v="-1"/>
    <x v="9"/>
    <x v="20"/>
    <x v="0"/>
  </r>
  <r>
    <n v="5078"/>
    <n v="6762"/>
    <m/>
    <x v="2"/>
    <n v="10"/>
    <n v="112"/>
    <n v="-1"/>
    <n v="448"/>
    <n v="-1"/>
    <n v="38.568252509332602"/>
    <n v="-1"/>
    <n v="11.735447673586799"/>
    <n v="-1"/>
    <n v="6.8421130107676102"/>
    <n v="-1"/>
    <n v="8.0875048444575199"/>
    <n v="-1"/>
    <x v="9"/>
    <x v="6"/>
    <x v="0"/>
  </r>
  <r>
    <n v="5078"/>
    <n v="6763"/>
    <m/>
    <x v="2"/>
    <n v="10"/>
    <n v="522"/>
    <n v="-1"/>
    <n v="2088"/>
    <n v="-1"/>
    <n v="36.797140565775599"/>
    <n v="-1"/>
    <n v="47.091044235804503"/>
    <n v="-1"/>
    <n v="27.3303649220741"/>
    <n v="-1"/>
    <n v="1.6827965025017"/>
    <n v="-1"/>
    <x v="9"/>
    <x v="7"/>
    <x v="0"/>
  </r>
  <r>
    <n v="5078"/>
    <n v="6764"/>
    <m/>
    <x v="2"/>
    <n v="10"/>
    <n v="125"/>
    <n v="-1"/>
    <n v="500"/>
    <n v="-1"/>
    <n v="39.116804397264197"/>
    <n v="-1"/>
    <n v="12.0296634486107"/>
    <n v="-1"/>
    <n v="6.9730986594614102"/>
    <n v="-1"/>
    <n v="6.9667101964733797"/>
    <n v="-1"/>
    <x v="9"/>
    <x v="8"/>
    <x v="0"/>
  </r>
  <r>
    <n v="5078"/>
    <n v="6765"/>
    <m/>
    <x v="2"/>
    <n v="10"/>
    <n v="80"/>
    <n v="-1"/>
    <n v="320"/>
    <n v="-1"/>
    <n v="25.292716067953801"/>
    <n v="-1"/>
    <n v="67.105804269198202"/>
    <n v="-1"/>
    <n v="38.797299661609799"/>
    <n v="-1"/>
    <n v="10.5214903260049"/>
    <n v="-1"/>
    <x v="9"/>
    <x v="9"/>
    <x v="0"/>
  </r>
  <r>
    <n v="5078"/>
    <n v="6767"/>
    <m/>
    <x v="2"/>
    <n v="10"/>
    <n v="96"/>
    <n v="-1"/>
    <n v="384"/>
    <n v="-1"/>
    <n v="45.029435583353603"/>
    <n v="-1"/>
    <n v="7.9774345088991598"/>
    <n v="-1"/>
    <n v="4.6032532294039497"/>
    <n v="-1"/>
    <n v="9.3427543081886597"/>
    <n v="-1"/>
    <x v="9"/>
    <x v="10"/>
    <x v="0"/>
  </r>
  <r>
    <n v="5078"/>
    <n v="6768"/>
    <m/>
    <x v="2"/>
    <n v="10"/>
    <n v="239"/>
    <n v="-1"/>
    <n v="956"/>
    <n v="-1"/>
    <n v="35.589950993132298"/>
    <n v="-1"/>
    <n v="31.1053275631205"/>
    <n v="-1"/>
    <n v="17.9992780141454"/>
    <n v="-1"/>
    <n v="3.7433059527989898"/>
    <n v="-1"/>
    <x v="9"/>
    <x v="11"/>
    <x v="0"/>
  </r>
  <r>
    <n v="5078"/>
    <n v="6770"/>
    <m/>
    <x v="2"/>
    <n v="10"/>
    <n v="332"/>
    <n v="-1"/>
    <n v="1328"/>
    <n v="-1"/>
    <n v="5.2063808792705801"/>
    <n v="-1"/>
    <n v="169.698721365696"/>
    <n v="-1"/>
    <n v="98.304551944455596"/>
    <n v="-1"/>
    <n v="2.7090203386399301"/>
    <n v="-1"/>
    <x v="9"/>
    <x v="15"/>
    <x v="0"/>
  </r>
  <r>
    <n v="5078"/>
    <n v="6775"/>
    <m/>
    <x v="2"/>
    <n v="10"/>
    <n v="122"/>
    <n v="-1"/>
    <n v="488"/>
    <n v="-1"/>
    <n v="36.917747698120202"/>
    <n v="-1"/>
    <n v="14.7742509625224"/>
    <n v="-1"/>
    <n v="8.5711034125733008"/>
    <n v="-1"/>
    <n v="7.2334174115700502"/>
    <n v="-1"/>
    <x v="9"/>
    <x v="12"/>
    <x v="0"/>
  </r>
  <r>
    <n v="5078"/>
    <n v="6776"/>
    <m/>
    <x v="2"/>
    <n v="10"/>
    <n v="125"/>
    <n v="-1"/>
    <n v="500"/>
    <n v="-1"/>
    <n v="39.136594136880099"/>
    <n v="-1"/>
    <n v="12.034364874416701"/>
    <n v="-1"/>
    <n v="6.9758238816694504"/>
    <n v="-1"/>
    <n v="6.9656173033710802"/>
    <n v="-1"/>
    <x v="9"/>
    <x v="13"/>
    <x v="0"/>
  </r>
  <r>
    <n v="5078"/>
    <n v="6777"/>
    <m/>
    <x v="2"/>
    <n v="10"/>
    <n v="223"/>
    <n v="-1"/>
    <n v="892"/>
    <n v="-1"/>
    <n v="38.013015069158598"/>
    <n v="-1"/>
    <n v="21.131683518095802"/>
    <n v="-1"/>
    <n v="12.236879741454199"/>
    <n v="-1"/>
    <n v="3.6506462354739901"/>
    <n v="-1"/>
    <x v="9"/>
    <x v="14"/>
    <x v="0"/>
  </r>
  <r>
    <n v="5078"/>
    <n v="2959"/>
    <m/>
    <x v="2"/>
    <n v="11"/>
    <n v="182"/>
    <n v="-1"/>
    <n v="728"/>
    <n v="-1"/>
    <n v="46.352097986824198"/>
    <n v="-1"/>
    <n v="15.2342154977835"/>
    <n v="-1"/>
    <n v="12.979385170134901"/>
    <n v="-1"/>
    <n v="4.8383732057857696"/>
    <n v="-1"/>
    <x v="10"/>
    <x v="0"/>
    <x v="0"/>
  </r>
  <r>
    <n v="5078"/>
    <n v="3659"/>
    <m/>
    <x v="2"/>
    <n v="11"/>
    <n v="519"/>
    <n v="-1"/>
    <n v="2076"/>
    <n v="-1"/>
    <n v="38.251936187541297"/>
    <n v="-1"/>
    <n v="42.101607429970301"/>
    <n v="-1"/>
    <n v="35.785327689480297"/>
    <n v="-1"/>
    <n v="1.7296525189029901"/>
    <n v="-1"/>
    <x v="10"/>
    <x v="0"/>
    <x v="0"/>
  </r>
  <r>
    <n v="5078"/>
    <n v="3660"/>
    <m/>
    <x v="2"/>
    <n v="11"/>
    <n v="1471"/>
    <n v="-1"/>
    <n v="5884"/>
    <n v="-1"/>
    <n v="30.0618883268431"/>
    <n v="-1"/>
    <n v="116.40708612934201"/>
    <n v="-1"/>
    <n v="98.918993553647098"/>
    <n v="-1"/>
    <n v="0.61175889473345002"/>
    <n v="-1"/>
    <x v="10"/>
    <x v="0"/>
    <x v="0"/>
  </r>
  <r>
    <n v="5078"/>
    <n v="4524"/>
    <m/>
    <x v="2"/>
    <n v="11"/>
    <n v="404"/>
    <n v="-1"/>
    <n v="1616"/>
    <n v="-1"/>
    <n v="27.611112095340701"/>
    <n v="-1"/>
    <n v="79.426137121332999"/>
    <n v="-1"/>
    <n v="67.546770847615505"/>
    <n v="-1"/>
    <n v="2.16716409154566"/>
    <n v="-1"/>
    <x v="10"/>
    <x v="0"/>
    <x v="0"/>
  </r>
  <r>
    <n v="5078"/>
    <n v="4949"/>
    <m/>
    <x v="2"/>
    <n v="11"/>
    <n v="246"/>
    <n v="-1"/>
    <n v="984"/>
    <n v="-1"/>
    <n v="6.0755277950314301"/>
    <n v="-1"/>
    <n v="102.574422844403"/>
    <n v="-1"/>
    <n v="87.157336414646593"/>
    <n v="-1"/>
    <n v="3.6598862261954301"/>
    <n v="-1"/>
    <x v="10"/>
    <x v="0"/>
    <x v="0"/>
  </r>
  <r>
    <n v="5078"/>
    <n v="4950"/>
    <m/>
    <x v="2"/>
    <n v="11"/>
    <n v="1465"/>
    <n v="-1"/>
    <n v="5860"/>
    <n v="-1"/>
    <n v="31.144506717952101"/>
    <n v="-1"/>
    <n v="116.19137698523799"/>
    <n v="-1"/>
    <n v="98.687379065553699"/>
    <n v="-1"/>
    <n v="0.614614649009942"/>
    <n v="-1"/>
    <x v="10"/>
    <x v="0"/>
    <x v="0"/>
  </r>
  <r>
    <n v="5078"/>
    <n v="4951"/>
    <m/>
    <x v="2"/>
    <n v="11"/>
    <n v="1469"/>
    <n v="-1"/>
    <n v="5876"/>
    <n v="-1"/>
    <n v="29.136776280888402"/>
    <n v="-1"/>
    <n v="115.95739231384501"/>
    <n v="-1"/>
    <n v="98.529119092943702"/>
    <n v="-1"/>
    <n v="0.61320495323733704"/>
    <n v="-1"/>
    <x v="10"/>
    <x v="0"/>
    <x v="0"/>
  </r>
  <r>
    <n v="5078"/>
    <n v="4953"/>
    <m/>
    <x v="2"/>
    <n v="11"/>
    <n v="176"/>
    <n v="-1"/>
    <n v="704"/>
    <n v="-1"/>
    <n v="36.3677404101539"/>
    <n v="-1"/>
    <n v="17.150135170372799"/>
    <n v="-1"/>
    <n v="14.6277979424633"/>
    <n v="-1"/>
    <n v="5.0100348753634698"/>
    <n v="-1"/>
    <x v="10"/>
    <x v="0"/>
    <x v="0"/>
  </r>
  <r>
    <n v="5078"/>
    <n v="4954"/>
    <m/>
    <x v="2"/>
    <n v="11"/>
    <n v="72"/>
    <n v="-1"/>
    <n v="288"/>
    <n v="-1"/>
    <n v="44.838002784929799"/>
    <n v="-1"/>
    <n v="5.8563858920095004"/>
    <n v="-1"/>
    <n v="5.5214729789873198"/>
    <n v="-1"/>
    <n v="12.378382539241599"/>
    <n v="-1"/>
    <x v="10"/>
    <x v="0"/>
    <x v="0"/>
  </r>
  <r>
    <n v="5078"/>
    <n v="6357"/>
    <m/>
    <x v="2"/>
    <n v="11"/>
    <n v="180"/>
    <n v="-1"/>
    <n v="720"/>
    <n v="-1"/>
    <n v="42.6983891013004"/>
    <n v="-1"/>
    <n v="15.9693173511843"/>
    <n v="-1"/>
    <n v="13.600708896698499"/>
    <n v="-1"/>
    <n v="5.0023517020750097"/>
    <n v="-1"/>
    <x v="10"/>
    <x v="0"/>
    <x v="0"/>
  </r>
  <r>
    <n v="5078"/>
    <n v="6368"/>
    <m/>
    <x v="2"/>
    <n v="11"/>
    <n v="489"/>
    <n v="-1"/>
    <n v="1956"/>
    <n v="-1"/>
    <n v="14.930381685821001"/>
    <n v="-1"/>
    <n v="108.306197217516"/>
    <n v="-1"/>
    <n v="91.903023554442797"/>
    <n v="-1"/>
    <n v="1.8344304307418"/>
    <n v="-1"/>
    <x v="10"/>
    <x v="0"/>
    <x v="0"/>
  </r>
  <r>
    <n v="5078"/>
    <n v="6639"/>
    <m/>
    <x v="2"/>
    <n v="11"/>
    <n v="131"/>
    <n v="-1"/>
    <n v="524"/>
    <n v="-1"/>
    <n v="38.735413945888297"/>
    <n v="-1"/>
    <n v="13.717373236905701"/>
    <n v="-1"/>
    <n v="7.92250194026877"/>
    <n v="-1"/>
    <n v="6.7961127109979698"/>
    <n v="-1"/>
    <x v="10"/>
    <x v="1"/>
    <x v="0"/>
  </r>
  <r>
    <n v="5078"/>
    <n v="6640"/>
    <m/>
    <x v="2"/>
    <n v="11"/>
    <n v="664"/>
    <n v="-1"/>
    <n v="2656"/>
    <n v="-1"/>
    <n v="12.547919240314"/>
    <n v="-1"/>
    <n v="153.96688644751401"/>
    <n v="-1"/>
    <n v="89.183710537642199"/>
    <n v="-1"/>
    <n v="1.35434735126186"/>
    <n v="-1"/>
    <x v="10"/>
    <x v="2"/>
    <x v="0"/>
  </r>
  <r>
    <n v="5078"/>
    <n v="6641"/>
    <m/>
    <x v="2"/>
    <n v="11"/>
    <n v="67"/>
    <n v="-1"/>
    <n v="268"/>
    <n v="-1"/>
    <n v="31.367225693452301"/>
    <n v="-1"/>
    <n v="37.331326980341998"/>
    <n v="-1"/>
    <n v="21.6788438296431"/>
    <n v="-1"/>
    <n v="13.161806909624101"/>
    <n v="-1"/>
    <x v="10"/>
    <x v="3"/>
    <x v="0"/>
  </r>
  <r>
    <n v="5078"/>
    <n v="6642"/>
    <m/>
    <x v="2"/>
    <n v="11"/>
    <n v="519"/>
    <n v="-1"/>
    <n v="2076"/>
    <n v="-1"/>
    <n v="37.416536797520301"/>
    <n v="-1"/>
    <n v="45.916483269376698"/>
    <n v="-1"/>
    <n v="26.625472053539401"/>
    <n v="-1"/>
    <n v="1.7359999204522101"/>
    <n v="-1"/>
    <x v="10"/>
    <x v="4"/>
    <x v="0"/>
  </r>
  <r>
    <n v="5078"/>
    <n v="6644"/>
    <m/>
    <x v="2"/>
    <n v="11"/>
    <n v="950"/>
    <n v="-1"/>
    <n v="3800"/>
    <n v="-1"/>
    <n v="30.968029956896299"/>
    <n v="-1"/>
    <n v="96.627397504470196"/>
    <n v="-1"/>
    <n v="56.059948043595"/>
    <n v="-1"/>
    <n v="0.94786018163269903"/>
    <n v="-1"/>
    <x v="10"/>
    <x v="19"/>
    <x v="0"/>
  </r>
  <r>
    <n v="5078"/>
    <n v="6645"/>
    <m/>
    <x v="2"/>
    <n v="11"/>
    <n v="499"/>
    <n v="-1"/>
    <n v="1996"/>
    <n v="-1"/>
    <n v="53.660083490537097"/>
    <n v="-1"/>
    <n v="35.489351058245802"/>
    <n v="-1"/>
    <n v="20.546788826086299"/>
    <n v="-1"/>
    <n v="1.79857805616421"/>
    <n v="-1"/>
    <x v="10"/>
    <x v="21"/>
    <x v="0"/>
  </r>
  <r>
    <n v="5078"/>
    <n v="6646"/>
    <m/>
    <x v="2"/>
    <n v="11"/>
    <n v="641"/>
    <n v="-1"/>
    <n v="2564"/>
    <n v="-1"/>
    <n v="44.644548823043799"/>
    <n v="-1"/>
    <n v="54.2141112382998"/>
    <n v="-1"/>
    <n v="31.3950636401506"/>
    <n v="-1"/>
    <n v="1.4006829701778101"/>
    <n v="-1"/>
    <x v="10"/>
    <x v="18"/>
    <x v="0"/>
  </r>
  <r>
    <n v="5078"/>
    <n v="6647"/>
    <m/>
    <x v="2"/>
    <n v="11"/>
    <n v="304"/>
    <n v="-1"/>
    <n v="1216"/>
    <n v="-1"/>
    <n v="55.062352363157302"/>
    <n v="-1"/>
    <n v="22.191501454708799"/>
    <n v="-1"/>
    <n v="12.8832735078346"/>
    <n v="-1"/>
    <n v="2.9650076601528701"/>
    <n v="-1"/>
    <x v="10"/>
    <x v="17"/>
    <x v="0"/>
  </r>
  <r>
    <n v="5078"/>
    <n v="6760"/>
    <m/>
    <x v="2"/>
    <n v="11"/>
    <n v="484"/>
    <n v="-1"/>
    <n v="1936"/>
    <n v="-1"/>
    <n v="10.9335575316394"/>
    <n v="-1"/>
    <n v="143.53275572423999"/>
    <n v="-1"/>
    <n v="83.049605578580397"/>
    <n v="-1"/>
    <n v="1.8584587015340399"/>
    <n v="-1"/>
    <x v="10"/>
    <x v="16"/>
    <x v="0"/>
  </r>
  <r>
    <n v="5078"/>
    <n v="6761"/>
    <m/>
    <x v="2"/>
    <n v="11"/>
    <n v="1466"/>
    <n v="-1"/>
    <n v="5864"/>
    <n v="-1"/>
    <n v="30.494552768074399"/>
    <n v="-1"/>
    <n v="159.86238449962599"/>
    <n v="-1"/>
    <n v="92.670066189532093"/>
    <n v="-1"/>
    <n v="0.61646035809261102"/>
    <n v="-1"/>
    <x v="10"/>
    <x v="20"/>
    <x v="0"/>
  </r>
  <r>
    <n v="5078"/>
    <n v="6762"/>
    <m/>
    <x v="2"/>
    <n v="11"/>
    <n v="131"/>
    <n v="-1"/>
    <n v="524"/>
    <n v="-1"/>
    <n v="38.735413945888297"/>
    <n v="-1"/>
    <n v="13.717373236905701"/>
    <n v="-1"/>
    <n v="7.92250194026877"/>
    <n v="-1"/>
    <n v="6.7961127109979698"/>
    <n v="-1"/>
    <x v="10"/>
    <x v="6"/>
    <x v="0"/>
  </r>
  <r>
    <n v="5078"/>
    <n v="6763"/>
    <m/>
    <x v="2"/>
    <n v="11"/>
    <n v="511"/>
    <n v="-1"/>
    <n v="2044"/>
    <n v="-1"/>
    <n v="37.259923655951198"/>
    <n v="-1"/>
    <n v="44.548956443502597"/>
    <n v="-1"/>
    <n v="25.8407275554849"/>
    <n v="-1"/>
    <n v="1.73265953813447"/>
    <n v="-1"/>
    <x v="10"/>
    <x v="7"/>
    <x v="0"/>
  </r>
  <r>
    <n v="5078"/>
    <n v="6764"/>
    <m/>
    <x v="2"/>
    <n v="11"/>
    <n v="114"/>
    <n v="-1"/>
    <n v="456"/>
    <n v="-1"/>
    <n v="39.373925131038497"/>
    <n v="-1"/>
    <n v="10.6958005675406"/>
    <n v="-1"/>
    <n v="6.2226355958533901"/>
    <n v="-1"/>
    <n v="7.76388092072514"/>
    <n v="-1"/>
    <x v="10"/>
    <x v="8"/>
    <x v="0"/>
  </r>
  <r>
    <n v="5078"/>
    <n v="6765"/>
    <m/>
    <x v="2"/>
    <n v="11"/>
    <n v="73"/>
    <n v="-1"/>
    <n v="292"/>
    <n v="-1"/>
    <n v="19.368719514119501"/>
    <n v="-1"/>
    <n v="105.77355490775101"/>
    <n v="-1"/>
    <n v="61.740993948473303"/>
    <n v="-1"/>
    <n v="11.772054070409499"/>
    <n v="-1"/>
    <x v="10"/>
    <x v="9"/>
    <x v="0"/>
  </r>
  <r>
    <n v="5078"/>
    <n v="6767"/>
    <m/>
    <x v="2"/>
    <n v="11"/>
    <n v="65"/>
    <n v="-1"/>
    <n v="260"/>
    <n v="-1"/>
    <n v="46.299330452799801"/>
    <n v="-1"/>
    <n v="5.26958324782525"/>
    <n v="-1"/>
    <n v="3.0748163201493401"/>
    <n v="-1"/>
    <n v="13.534068700153201"/>
    <n v="-1"/>
    <x v="10"/>
    <x v="10"/>
    <x v="0"/>
  </r>
  <r>
    <n v="5078"/>
    <n v="6768"/>
    <m/>
    <x v="2"/>
    <n v="11"/>
    <n v="175"/>
    <n v="-1"/>
    <n v="700"/>
    <n v="-1"/>
    <n v="35.544054913167699"/>
    <n v="-1"/>
    <n v="21.131500570644601"/>
    <n v="-1"/>
    <n v="12.3231219950669"/>
    <n v="-1"/>
    <n v="4.6585766846877599"/>
    <n v="-1"/>
    <x v="10"/>
    <x v="11"/>
    <x v="0"/>
  </r>
  <r>
    <n v="5078"/>
    <n v="6770"/>
    <m/>
    <x v="2"/>
    <n v="11"/>
    <n v="280"/>
    <n v="-1"/>
    <n v="1120"/>
    <n v="-1"/>
    <n v="4.4513050818074502"/>
    <n v="-1"/>
    <n v="161.94600641123799"/>
    <n v="-1"/>
    <n v="93.983978897804505"/>
    <n v="-1"/>
    <n v="3.1909787150009898"/>
    <n v="-1"/>
    <x v="10"/>
    <x v="15"/>
    <x v="0"/>
  </r>
  <r>
    <n v="5078"/>
    <n v="6775"/>
    <m/>
    <x v="2"/>
    <n v="11"/>
    <n v="94"/>
    <n v="-1"/>
    <n v="376"/>
    <n v="-1"/>
    <n v="38.934674931292498"/>
    <n v="-1"/>
    <n v="9.7821596965936202"/>
    <n v="-1"/>
    <n v="5.7191216851867201"/>
    <n v="-1"/>
    <n v="9.6465570390457707"/>
    <n v="-1"/>
    <x v="10"/>
    <x v="12"/>
    <x v="0"/>
  </r>
  <r>
    <n v="5078"/>
    <n v="6776"/>
    <m/>
    <x v="2"/>
    <n v="11"/>
    <n v="114"/>
    <n v="-1"/>
    <n v="456"/>
    <n v="-1"/>
    <n v="39.217546931217797"/>
    <n v="-1"/>
    <n v="10.8387954224756"/>
    <n v="-1"/>
    <n v="6.3058275802891304"/>
    <n v="-1"/>
    <n v="7.7636452133697098"/>
    <n v="-1"/>
    <x v="10"/>
    <x v="13"/>
    <x v="0"/>
  </r>
  <r>
    <n v="5078"/>
    <n v="6777"/>
    <m/>
    <x v="2"/>
    <n v="11"/>
    <n v="184"/>
    <n v="-1"/>
    <n v="736"/>
    <n v="-1"/>
    <n v="36.366196849361103"/>
    <n v="-1"/>
    <n v="18.7904448621975"/>
    <n v="-1"/>
    <n v="10.9476049669916"/>
    <n v="-1"/>
    <n v="4.9033120026581498"/>
    <n v="-1"/>
    <x v="10"/>
    <x v="14"/>
    <x v="0"/>
  </r>
  <r>
    <n v="5078"/>
    <n v="2959"/>
    <m/>
    <x v="2"/>
    <n v="12"/>
    <n v="217"/>
    <n v="-1"/>
    <n v="868"/>
    <n v="-1"/>
    <n v="46.748508785891801"/>
    <n v="-1"/>
    <n v="17.666538996440899"/>
    <n v="-1"/>
    <n v="14.9504530382351"/>
    <n v="-1"/>
    <n v="4.1278242025243896"/>
    <n v="-1"/>
    <x v="11"/>
    <x v="0"/>
    <x v="0"/>
  </r>
  <r>
    <n v="5078"/>
    <n v="3659"/>
    <m/>
    <x v="2"/>
    <n v="12"/>
    <n v="504"/>
    <n v="-1"/>
    <n v="2016"/>
    <n v="-1"/>
    <n v="36.489724206530099"/>
    <n v="-1"/>
    <n v="41.318088769706499"/>
    <n v="-1"/>
    <n v="35.141167236165899"/>
    <n v="-1"/>
    <n v="1.7838900724792299"/>
    <n v="-1"/>
    <x v="11"/>
    <x v="0"/>
    <x v="0"/>
  </r>
  <r>
    <n v="5078"/>
    <n v="3660"/>
    <m/>
    <x v="2"/>
    <n v="12"/>
    <n v="1509"/>
    <n v="-1"/>
    <n v="6036"/>
    <n v="-1"/>
    <n v="31.881543887396301"/>
    <n v="-1"/>
    <n v="116.013978476936"/>
    <n v="-1"/>
    <n v="98.677363006094495"/>
    <n v="-1"/>
    <n v="0.59656418199110905"/>
    <n v="-1"/>
    <x v="11"/>
    <x v="0"/>
    <x v="0"/>
  </r>
  <r>
    <n v="5078"/>
    <n v="4524"/>
    <m/>
    <x v="2"/>
    <n v="12"/>
    <n v="435"/>
    <n v="-1"/>
    <n v="1740"/>
    <n v="-1"/>
    <n v="27.136739126466502"/>
    <n v="-1"/>
    <n v="84.983000391490293"/>
    <n v="-1"/>
    <n v="72.203274397397294"/>
    <n v="-1"/>
    <n v="2.0241569339773702"/>
    <n v="-1"/>
    <x v="11"/>
    <x v="0"/>
    <x v="0"/>
  </r>
  <r>
    <n v="5078"/>
    <n v="4949"/>
    <m/>
    <x v="2"/>
    <n v="12"/>
    <n v="275"/>
    <n v="-1"/>
    <n v="1100"/>
    <n v="-1"/>
    <n v="6.77800227401013"/>
    <n v="-1"/>
    <n v="104.102959249292"/>
    <n v="-1"/>
    <n v="88.562633703707604"/>
    <n v="-1"/>
    <n v="3.2567495231961199"/>
    <n v="-1"/>
    <x v="11"/>
    <x v="0"/>
    <x v="0"/>
  </r>
  <r>
    <n v="5078"/>
    <n v="4950"/>
    <m/>
    <x v="2"/>
    <n v="12"/>
    <n v="1525"/>
    <n v="-1"/>
    <n v="6100"/>
    <n v="-1"/>
    <n v="30.257127395242701"/>
    <n v="-1"/>
    <n v="115.627378021722"/>
    <n v="-1"/>
    <n v="98.373165822429002"/>
    <n v="-1"/>
    <n v="0.59033586271293703"/>
    <n v="-1"/>
    <x v="11"/>
    <x v="0"/>
    <x v="0"/>
  </r>
  <r>
    <n v="5078"/>
    <n v="4951"/>
    <m/>
    <x v="2"/>
    <n v="12"/>
    <n v="1501"/>
    <n v="-1"/>
    <n v="6004"/>
    <n v="-1"/>
    <n v="30.218338501310502"/>
    <n v="-1"/>
    <n v="114.249560573899"/>
    <n v="-1"/>
    <n v="97.165023306922095"/>
    <n v="-1"/>
    <n v="0.59903888422393403"/>
    <n v="-1"/>
    <x v="11"/>
    <x v="0"/>
    <x v="0"/>
  </r>
  <r>
    <n v="5078"/>
    <n v="4953"/>
    <m/>
    <x v="2"/>
    <n v="12"/>
    <n v="210"/>
    <n v="-1"/>
    <n v="840"/>
    <n v="-1"/>
    <n v="36.387045923877601"/>
    <n v="-1"/>
    <n v="19.759955491094502"/>
    <n v="-1"/>
    <n v="16.8461714520774"/>
    <n v="-1"/>
    <n v="3.8843863901031099"/>
    <n v="-1"/>
    <x v="11"/>
    <x v="0"/>
    <x v="0"/>
  </r>
  <r>
    <n v="5078"/>
    <n v="4954"/>
    <m/>
    <x v="2"/>
    <n v="12"/>
    <n v="84"/>
    <n v="-1"/>
    <n v="336"/>
    <n v="-1"/>
    <n v="45.856643217350097"/>
    <n v="-1"/>
    <n v="6.8872140524152901"/>
    <n v="-1"/>
    <n v="6.4679331621539999"/>
    <n v="-1"/>
    <n v="10.578466024145801"/>
    <n v="-1"/>
    <x v="11"/>
    <x v="0"/>
    <x v="0"/>
  </r>
  <r>
    <n v="5078"/>
    <n v="6357"/>
    <m/>
    <x v="2"/>
    <n v="12"/>
    <n v="223"/>
    <n v="-1"/>
    <n v="892"/>
    <n v="-1"/>
    <n v="42.195277620573698"/>
    <n v="-1"/>
    <n v="19.405719273679601"/>
    <n v="-1"/>
    <n v="16.500214853061799"/>
    <n v="-1"/>
    <n v="3.9667364881986198"/>
    <n v="-1"/>
    <x v="11"/>
    <x v="0"/>
    <x v="0"/>
  </r>
  <r>
    <n v="5078"/>
    <n v="6368"/>
    <m/>
    <x v="2"/>
    <n v="12"/>
    <n v="417"/>
    <n v="-1"/>
    <n v="1668"/>
    <n v="-1"/>
    <n v="11.528550685961401"/>
    <n v="-1"/>
    <n v="111.12390368384899"/>
    <n v="-1"/>
    <n v="94.453021166270403"/>
    <n v="-1"/>
    <n v="2.1578911521444"/>
    <n v="-1"/>
    <x v="11"/>
    <x v="0"/>
    <x v="0"/>
  </r>
  <r>
    <n v="5078"/>
    <n v="6639"/>
    <m/>
    <x v="2"/>
    <n v="12"/>
    <n v="117"/>
    <n v="-1"/>
    <n v="468"/>
    <n v="-1"/>
    <n v="39.242192453677703"/>
    <n v="-1"/>
    <n v="12.027793556718199"/>
    <n v="-1"/>
    <n v="7.0241623710189698"/>
    <n v="-1"/>
    <n v="7.56457493867849"/>
    <n v="-1"/>
    <x v="11"/>
    <x v="1"/>
    <x v="0"/>
  </r>
  <r>
    <n v="5078"/>
    <n v="6640"/>
    <m/>
    <x v="2"/>
    <n v="12"/>
    <n v="660"/>
    <n v="-1"/>
    <n v="2640"/>
    <n v="-1"/>
    <n v="12.8343346541496"/>
    <n v="-1"/>
    <n v="153.05850932176801"/>
    <n v="-1"/>
    <n v="88.916394165580897"/>
    <n v="-1"/>
    <n v="1.36514914699132"/>
    <n v="-1"/>
    <x v="11"/>
    <x v="2"/>
    <x v="0"/>
  </r>
  <r>
    <n v="5078"/>
    <n v="6641"/>
    <m/>
    <x v="2"/>
    <n v="12"/>
    <n v="82"/>
    <n v="-1"/>
    <n v="328"/>
    <n v="-1"/>
    <n v="28.641212555140601"/>
    <n v="-1"/>
    <n v="34.265039080131103"/>
    <n v="-1"/>
    <n v="19.879651337891701"/>
    <n v="-1"/>
    <n v="10.8334960091162"/>
    <n v="-1"/>
    <x v="11"/>
    <x v="3"/>
    <x v="0"/>
  </r>
  <r>
    <n v="5078"/>
    <n v="6642"/>
    <m/>
    <x v="2"/>
    <n v="12"/>
    <n v="500"/>
    <n v="-1"/>
    <n v="2000"/>
    <n v="-1"/>
    <n v="34.929057998494699"/>
    <n v="-1"/>
    <n v="47.351176489976098"/>
    <n v="-1"/>
    <n v="27.473044681427002"/>
    <n v="-1"/>
    <n v="1.8015033390748501"/>
    <n v="-1"/>
    <x v="11"/>
    <x v="4"/>
    <x v="0"/>
  </r>
  <r>
    <n v="5078"/>
    <n v="6644"/>
    <m/>
    <x v="2"/>
    <n v="12"/>
    <n v="957"/>
    <n v="-1"/>
    <n v="3828"/>
    <n v="-1"/>
    <n v="31.446195625998602"/>
    <n v="-1"/>
    <n v="97.751890285350996"/>
    <n v="-1"/>
    <n v="56.679709778635697"/>
    <n v="-1"/>
    <n v="0.94007543617692801"/>
    <n v="-1"/>
    <x v="11"/>
    <x v="19"/>
    <x v="0"/>
  </r>
  <r>
    <n v="5078"/>
    <n v="6645"/>
    <m/>
    <x v="2"/>
    <n v="12"/>
    <n v="600"/>
    <n v="-1"/>
    <n v="2400"/>
    <n v="-1"/>
    <n v="53.759763881127398"/>
    <n v="-1"/>
    <n v="41.115168070075697"/>
    <n v="-1"/>
    <n v="23.855842053000799"/>
    <n v="-1"/>
    <n v="1.5021391490479701"/>
    <n v="-1"/>
    <x v="11"/>
    <x v="21"/>
    <x v="0"/>
  </r>
  <r>
    <n v="5078"/>
    <n v="6646"/>
    <m/>
    <x v="2"/>
    <n v="12"/>
    <n v="653"/>
    <n v="-1"/>
    <n v="2612"/>
    <n v="-1"/>
    <n v="44.717516159558798"/>
    <n v="-1"/>
    <n v="54.4093073530534"/>
    <n v="-1"/>
    <n v="31.562903405713399"/>
    <n v="-1"/>
    <n v="1.3781045983234499"/>
    <n v="-1"/>
    <x v="11"/>
    <x v="18"/>
    <x v="0"/>
  </r>
  <r>
    <n v="5078"/>
    <n v="6647"/>
    <m/>
    <x v="2"/>
    <n v="12"/>
    <n v="309"/>
    <n v="-1"/>
    <n v="1236"/>
    <n v="-1"/>
    <n v="53.993896534727"/>
    <n v="-1"/>
    <n v="22.876279802315601"/>
    <n v="-1"/>
    <n v="13.2585616554043"/>
    <n v="-1"/>
    <n v="2.9089554870541399"/>
    <n v="-1"/>
    <x v="11"/>
    <x v="17"/>
    <x v="0"/>
  </r>
  <r>
    <n v="5078"/>
    <n v="6760"/>
    <m/>
    <x v="2"/>
    <n v="12"/>
    <n v="495"/>
    <n v="-1"/>
    <n v="1980"/>
    <n v="-1"/>
    <n v="11.2183875926934"/>
    <n v="-1"/>
    <n v="136.62820574630101"/>
    <n v="-1"/>
    <n v="79.203735894372699"/>
    <n v="-1"/>
    <n v="1.8135238854148801"/>
    <n v="-1"/>
    <x v="11"/>
    <x v="16"/>
    <x v="0"/>
  </r>
  <r>
    <n v="5078"/>
    <n v="6761"/>
    <m/>
    <x v="2"/>
    <n v="12"/>
    <n v="1508"/>
    <n v="-1"/>
    <n v="6032"/>
    <n v="-1"/>
    <n v="31.4921107878824"/>
    <n v="-1"/>
    <n v="155.589397817449"/>
    <n v="-1"/>
    <n v="90.315754314214104"/>
    <n v="-1"/>
    <n v="0.59893016308869695"/>
    <n v="-1"/>
    <x v="11"/>
    <x v="20"/>
    <x v="0"/>
  </r>
  <r>
    <n v="5078"/>
    <n v="6762"/>
    <m/>
    <x v="2"/>
    <n v="12"/>
    <n v="117"/>
    <n v="-1"/>
    <n v="468"/>
    <n v="-1"/>
    <n v="39.242192453677703"/>
    <n v="-1"/>
    <n v="12.027793556718199"/>
    <n v="-1"/>
    <n v="7.0241623710189698"/>
    <n v="-1"/>
    <n v="7.56457493867849"/>
    <n v="-1"/>
    <x v="11"/>
    <x v="6"/>
    <x v="0"/>
  </r>
  <r>
    <n v="5078"/>
    <n v="6763"/>
    <m/>
    <x v="2"/>
    <n v="12"/>
    <n v="506"/>
    <n v="-1"/>
    <n v="2024"/>
    <n v="-1"/>
    <n v="36.006590972378902"/>
    <n v="-1"/>
    <n v="46.357001876916698"/>
    <n v="-1"/>
    <n v="26.9018396222429"/>
    <n v="-1"/>
    <n v="1.7353547535943401"/>
    <n v="-1"/>
    <x v="11"/>
    <x v="7"/>
    <x v="0"/>
  </r>
  <r>
    <n v="5078"/>
    <n v="6764"/>
    <m/>
    <x v="2"/>
    <n v="12"/>
    <n v="149"/>
    <n v="-1"/>
    <n v="596"/>
    <n v="-1"/>
    <n v="39.294534322428198"/>
    <n v="-1"/>
    <n v="14.906338859071701"/>
    <n v="-1"/>
    <n v="8.6531093269577894"/>
    <n v="-1"/>
    <n v="5.9838857411002202"/>
    <n v="-1"/>
    <x v="11"/>
    <x v="8"/>
    <x v="0"/>
  </r>
  <r>
    <n v="5078"/>
    <n v="6765"/>
    <m/>
    <x v="2"/>
    <n v="12"/>
    <n v="105"/>
    <n v="-1"/>
    <n v="420"/>
    <n v="-1"/>
    <n v="13.7102464749166"/>
    <n v="-1"/>
    <n v="152.910137711517"/>
    <n v="-1"/>
    <n v="89.267704784240195"/>
    <n v="-1"/>
    <n v="8.5137997708021995"/>
    <n v="-1"/>
    <x v="11"/>
    <x v="9"/>
    <x v="0"/>
  </r>
  <r>
    <n v="5078"/>
    <n v="6767"/>
    <m/>
    <x v="2"/>
    <n v="12"/>
    <n v="85"/>
    <n v="-1"/>
    <n v="340"/>
    <n v="-1"/>
    <n v="46.458001077704203"/>
    <n v="-1"/>
    <n v="6.9399151734372202"/>
    <n v="-1"/>
    <n v="4.0084528042996803"/>
    <n v="-1"/>
    <n v="10.4399164563984"/>
    <n v="-1"/>
    <x v="11"/>
    <x v="10"/>
    <x v="0"/>
  </r>
  <r>
    <n v="5078"/>
    <n v="6768"/>
    <m/>
    <x v="2"/>
    <n v="12"/>
    <n v="210"/>
    <n v="-1"/>
    <n v="840"/>
    <n v="-1"/>
    <n v="34.618633410710501"/>
    <n v="-1"/>
    <n v="27.953968098457501"/>
    <n v="-1"/>
    <n v="16.284331451697401"/>
    <n v="-1"/>
    <n v="3.8821731914830901"/>
    <n v="-1"/>
    <x v="11"/>
    <x v="11"/>
    <x v="0"/>
  </r>
  <r>
    <n v="5078"/>
    <n v="6770"/>
    <m/>
    <x v="2"/>
    <n v="12"/>
    <n v="297"/>
    <n v="-1"/>
    <n v="1188"/>
    <n v="-1"/>
    <n v="4.9761587453445202"/>
    <n v="-1"/>
    <n v="161.53611235664701"/>
    <n v="-1"/>
    <n v="93.867818429277904"/>
    <n v="-1"/>
    <n v="3.0302605988034701"/>
    <n v="-1"/>
    <x v="11"/>
    <x v="15"/>
    <x v="0"/>
  </r>
  <r>
    <n v="5078"/>
    <n v="6775"/>
    <m/>
    <x v="2"/>
    <n v="12"/>
    <n v="104"/>
    <n v="-1"/>
    <n v="416"/>
    <n v="-1"/>
    <n v="38.9115568198742"/>
    <n v="-1"/>
    <n v="10.842610982801"/>
    <n v="-1"/>
    <n v="6.2627661604255298"/>
    <n v="-1"/>
    <n v="8.6892946950405605"/>
    <n v="-1"/>
    <x v="11"/>
    <x v="12"/>
    <x v="0"/>
  </r>
  <r>
    <n v="5078"/>
    <n v="6776"/>
    <m/>
    <x v="2"/>
    <n v="12"/>
    <n v="149"/>
    <n v="-1"/>
    <n v="596"/>
    <n v="-1"/>
    <n v="39.295185370636801"/>
    <n v="-1"/>
    <n v="14.9795341758321"/>
    <n v="-1"/>
    <n v="8.6955991082607405"/>
    <n v="-1"/>
    <n v="5.9834434854179399"/>
    <n v="-1"/>
    <x v="11"/>
    <x v="13"/>
    <x v="0"/>
  </r>
  <r>
    <n v="5078"/>
    <n v="6777"/>
    <m/>
    <x v="2"/>
    <n v="12"/>
    <n v="217"/>
    <n v="-1"/>
    <n v="868"/>
    <n v="-1"/>
    <n v="37.108550064638898"/>
    <n v="-1"/>
    <n v="21.4273173641749"/>
    <n v="-1"/>
    <n v="12.476273067207501"/>
    <n v="-1"/>
    <n v="4.0557729353307304"/>
    <n v="-1"/>
    <x v="11"/>
    <x v="14"/>
    <x v="0"/>
  </r>
  <r>
    <n v="5078"/>
    <n v="2959"/>
    <m/>
    <x v="2"/>
    <n v="0"/>
    <n v="2602"/>
    <n v="-1"/>
    <n v="867.33333333333303"/>
    <n v="-1"/>
    <n v="46.449366427283699"/>
    <n v="-1"/>
    <n v="17.9767444724238"/>
    <n v="-1"/>
    <n v="15.257673524201699"/>
    <n v="-1"/>
    <n v="4.13279689612264"/>
    <n v="-1"/>
    <x v="12"/>
    <x v="0"/>
    <x v="0"/>
  </r>
  <r>
    <n v="5078"/>
    <n v="3659"/>
    <m/>
    <x v="2"/>
    <n v="0"/>
    <n v="6162"/>
    <n v="-1"/>
    <n v="2054"/>
    <n v="-1"/>
    <n v="37.729736526775397"/>
    <n v="-1"/>
    <n v="42.590330155218901"/>
    <n v="-1"/>
    <n v="36.221224532170702"/>
    <n v="-1"/>
    <n v="1.73675063007298"/>
    <n v="-1"/>
    <x v="12"/>
    <x v="0"/>
    <x v="0"/>
  </r>
  <r>
    <n v="5078"/>
    <n v="3660"/>
    <m/>
    <x v="2"/>
    <n v="0"/>
    <n v="17501"/>
    <n v="-1"/>
    <n v="5833.6666666666697"/>
    <n v="-1"/>
    <n v="37.519053709534703"/>
    <n v="-1"/>
    <n v="102.74907180808501"/>
    <n v="-1"/>
    <n v="87.333936314807403"/>
    <n v="-1"/>
    <n v="0.61725780352572901"/>
    <n v="-1"/>
    <x v="12"/>
    <x v="0"/>
    <x v="0"/>
  </r>
  <r>
    <n v="5078"/>
    <n v="4524"/>
    <m/>
    <x v="2"/>
    <n v="0"/>
    <n v="4994"/>
    <n v="-1"/>
    <n v="1664.6666666666699"/>
    <n v="-1"/>
    <n v="27.122034242163899"/>
    <n v="-1"/>
    <n v="83.112755388998295"/>
    <n v="-1"/>
    <n v="70.675673664644705"/>
    <n v="-1"/>
    <n v="2.0971333886219399"/>
    <n v="-1"/>
    <x v="12"/>
    <x v="0"/>
    <x v="0"/>
  </r>
  <r>
    <n v="5078"/>
    <n v="4949"/>
    <m/>
    <x v="2"/>
    <n v="0"/>
    <n v="4297"/>
    <n v="-1"/>
    <n v="1432.3333333333301"/>
    <n v="-1"/>
    <n v="29.497181132099499"/>
    <n v="-1"/>
    <n v="67.552629788092204"/>
    <n v="-1"/>
    <n v="57.415895519225103"/>
    <n v="-1"/>
    <n v="2.50972890885485"/>
    <n v="-1"/>
    <x v="12"/>
    <x v="0"/>
    <x v="0"/>
  </r>
  <r>
    <n v="5078"/>
    <n v="4950"/>
    <m/>
    <x v="2"/>
    <n v="0"/>
    <n v="17462"/>
    <n v="-1"/>
    <n v="5820.6666666666697"/>
    <n v="-1"/>
    <n v="35.989197745782597"/>
    <n v="-1"/>
    <n v="104.400230773101"/>
    <n v="-1"/>
    <n v="88.7359346914469"/>
    <n v="-1"/>
    <n v="0.61852434816861102"/>
    <n v="-1"/>
    <x v="12"/>
    <x v="0"/>
    <x v="0"/>
  </r>
  <r>
    <n v="5078"/>
    <n v="4951"/>
    <m/>
    <x v="2"/>
    <n v="0"/>
    <n v="17537"/>
    <n v="-1"/>
    <n v="5845.6666666666697"/>
    <n v="-1"/>
    <n v="35.991255167242301"/>
    <n v="-1"/>
    <n v="104.380772446308"/>
    <n v="-1"/>
    <n v="88.719075238752595"/>
    <n v="-1"/>
    <n v="0.61588049021993196"/>
    <n v="-1"/>
    <x v="12"/>
    <x v="0"/>
    <x v="0"/>
  </r>
  <r>
    <n v="5078"/>
    <n v="4953"/>
    <m/>
    <x v="2"/>
    <n v="0"/>
    <n v="2655"/>
    <n v="-1"/>
    <n v="885"/>
    <n v="-1"/>
    <n v="36.521513180391501"/>
    <n v="-1"/>
    <n v="21.600957816599902"/>
    <n v="-1"/>
    <n v="18.375390783118899"/>
    <n v="-1"/>
    <n v="3.9363983879520799"/>
    <n v="-1"/>
    <x v="12"/>
    <x v="0"/>
    <x v="0"/>
  </r>
  <r>
    <n v="5078"/>
    <n v="4954"/>
    <m/>
    <x v="2"/>
    <n v="0"/>
    <n v="1160"/>
    <n v="-1"/>
    <n v="386.66666666666703"/>
    <n v="-1"/>
    <n v="42.451453786377499"/>
    <n v="-1"/>
    <n v="9.4953462267224893"/>
    <n v="-1"/>
    <n v="8.9208266067114508"/>
    <n v="-1"/>
    <n v="8.8971923806225597"/>
    <n v="-1"/>
    <x v="12"/>
    <x v="0"/>
    <x v="0"/>
  </r>
  <r>
    <n v="5078"/>
    <n v="6357"/>
    <m/>
    <x v="2"/>
    <n v="0"/>
    <n v="2370"/>
    <n v="-1"/>
    <n v="790"/>
    <n v="-1"/>
    <n v="43.585116013925997"/>
    <n v="-1"/>
    <n v="17.566239243439099"/>
    <n v="-1"/>
    <n v="14.923042152616"/>
    <n v="-1"/>
    <n v="4.4454025201168701"/>
    <n v="-1"/>
    <x v="12"/>
    <x v="0"/>
    <x v="0"/>
  </r>
  <r>
    <n v="5078"/>
    <n v="6368"/>
    <m/>
    <x v="2"/>
    <n v="0"/>
    <n v="5926"/>
    <n v="-1"/>
    <n v="1975.3333333333301"/>
    <n v="-1"/>
    <n v="25.986827727253999"/>
    <n v="-1"/>
    <n v="70.940799627969795"/>
    <n v="-1"/>
    <n v="60.316364049895498"/>
    <n v="-1"/>
    <n v="1.80687780068459"/>
    <n v="-1"/>
    <x v="12"/>
    <x v="0"/>
    <x v="0"/>
  </r>
  <r>
    <n v="5078"/>
    <n v="6639"/>
    <m/>
    <x v="2"/>
    <n v="0"/>
    <n v="1268"/>
    <n v="-1"/>
    <n v="422.66666666666703"/>
    <n v="-1"/>
    <n v="39.345915932638199"/>
    <n v="-1"/>
    <n v="11.609199008989201"/>
    <n v="-1"/>
    <n v="6.7290176392989496"/>
    <n v="-1"/>
    <n v="8.40220322597437"/>
    <n v="-1"/>
    <x v="12"/>
    <x v="1"/>
    <x v="0"/>
  </r>
  <r>
    <n v="5078"/>
    <n v="6640"/>
    <m/>
    <x v="2"/>
    <n v="0"/>
    <n v="8169"/>
    <n v="-1"/>
    <n v="2723"/>
    <n v="-1"/>
    <n v="18.240258053724698"/>
    <n v="-1"/>
    <n v="133.88995958539499"/>
    <n v="-1"/>
    <n v="77.666253495536395"/>
    <n v="-1"/>
    <n v="1.32146207002211"/>
    <n v="-1"/>
    <x v="12"/>
    <x v="2"/>
    <x v="0"/>
  </r>
  <r>
    <n v="5078"/>
    <n v="6641"/>
    <m/>
    <x v="2"/>
    <n v="0"/>
    <n v="1153"/>
    <n v="-1"/>
    <n v="384.33333333333297"/>
    <n v="-1"/>
    <n v="29.254199974735599"/>
    <n v="-1"/>
    <n v="42.626654587687497"/>
    <n v="-1"/>
    <n v="24.642088682943601"/>
    <n v="-1"/>
    <n v="8.9046370691152905"/>
    <n v="-1"/>
    <x v="12"/>
    <x v="3"/>
    <x v="0"/>
  </r>
  <r>
    <n v="5078"/>
    <n v="6642"/>
    <m/>
    <x v="2"/>
    <n v="0"/>
    <n v="6152"/>
    <n v="-1"/>
    <n v="2050.6666666666702"/>
    <n v="-1"/>
    <n v="37.081932681088098"/>
    <n v="-1"/>
    <n v="46.323076130902002"/>
    <n v="-1"/>
    <n v="26.8871430246191"/>
    <n v="-1"/>
    <n v="1.7542886980632799"/>
    <n v="-1"/>
    <x v="12"/>
    <x v="4"/>
    <x v="0"/>
  </r>
  <r>
    <n v="5078"/>
    <n v="6644"/>
    <m/>
    <x v="2"/>
    <n v="0"/>
    <n v="10739"/>
    <n v="-1"/>
    <n v="3579.6666666666702"/>
    <n v="-1"/>
    <n v="31.7194521208217"/>
    <n v="-1"/>
    <n v="93.943154534915806"/>
    <n v="-1"/>
    <n v="54.489375165212998"/>
    <n v="-1"/>
    <n v="1.00477543193552"/>
    <n v="-1"/>
    <x v="12"/>
    <x v="19"/>
    <x v="0"/>
  </r>
  <r>
    <n v="5078"/>
    <n v="6645"/>
    <m/>
    <x v="2"/>
    <n v="0"/>
    <n v="6763"/>
    <n v="-1"/>
    <n v="2254.3333333333298"/>
    <n v="-1"/>
    <n v="53.379704744775204"/>
    <n v="-1"/>
    <n v="39.642797813493701"/>
    <n v="-1"/>
    <n v="22.9841784077094"/>
    <n v="-1"/>
    <n v="1.5909901747275199"/>
    <n v="-1"/>
    <x v="12"/>
    <x v="21"/>
    <x v="0"/>
  </r>
  <r>
    <n v="5078"/>
    <n v="6646"/>
    <m/>
    <x v="2"/>
    <n v="0"/>
    <n v="7415"/>
    <n v="-1"/>
    <n v="2471.6666666666702"/>
    <n v="-1"/>
    <n v="44.864928533221502"/>
    <n v="-1"/>
    <n v="52.202073490553801"/>
    <n v="-1"/>
    <n v="30.280798915262899"/>
    <n v="-1"/>
    <n v="1.45601553631896"/>
    <n v="-1"/>
    <x v="12"/>
    <x v="18"/>
    <x v="0"/>
  </r>
  <r>
    <n v="5078"/>
    <n v="6647"/>
    <m/>
    <x v="2"/>
    <n v="0"/>
    <n v="3330"/>
    <n v="-1"/>
    <n v="1110"/>
    <n v="-1"/>
    <n v="54.719381865281598"/>
    <n v="-1"/>
    <n v="20.402104202657899"/>
    <n v="-1"/>
    <n v="11.832726278804"/>
    <n v="-1"/>
    <n v="3.2372175346652501"/>
    <n v="-1"/>
    <x v="12"/>
    <x v="17"/>
    <x v="0"/>
  </r>
  <r>
    <n v="5078"/>
    <n v="6760"/>
    <m/>
    <x v="2"/>
    <n v="0"/>
    <n v="5695"/>
    <n v="-1"/>
    <n v="1898.3333333333301"/>
    <n v="-1"/>
    <n v="15.853226263127601"/>
    <n v="-1"/>
    <n v="120.159259309948"/>
    <n v="-1"/>
    <n v="69.631017465913501"/>
    <n v="-1"/>
    <n v="1.8921048766600601"/>
    <n v="-1"/>
    <x v="12"/>
    <x v="16"/>
    <x v="0"/>
  </r>
  <r>
    <n v="5078"/>
    <n v="6761"/>
    <m/>
    <x v="2"/>
    <n v="0"/>
    <n v="17504"/>
    <n v="-1"/>
    <n v="5834.6666666666697"/>
    <n v="-1"/>
    <n v="37.658066264732703"/>
    <n v="-1"/>
    <n v="130.31506433758801"/>
    <n v="-1"/>
    <n v="75.575839427435895"/>
    <n v="-1"/>
    <n v="0.61908674384904805"/>
    <n v="-1"/>
    <x v="12"/>
    <x v="20"/>
    <x v="0"/>
  </r>
  <r>
    <n v="5078"/>
    <n v="6762"/>
    <m/>
    <x v="2"/>
    <n v="0"/>
    <n v="1268"/>
    <n v="-1"/>
    <n v="422.66666666666703"/>
    <n v="-1"/>
    <n v="39.345915932638199"/>
    <n v="-1"/>
    <n v="11.609199008989201"/>
    <n v="-1"/>
    <n v="6.7290176392989496"/>
    <n v="-1"/>
    <n v="8.40220322597437"/>
    <n v="-1"/>
    <x v="12"/>
    <x v="6"/>
    <x v="0"/>
  </r>
  <r>
    <n v="5078"/>
    <n v="6763"/>
    <m/>
    <x v="2"/>
    <n v="0"/>
    <n v="6174"/>
    <n v="-1"/>
    <n v="2058"/>
    <n v="-1"/>
    <n v="36.998704805328202"/>
    <n v="-1"/>
    <n v="47.175423658161698"/>
    <n v="-1"/>
    <n v="27.384278963635399"/>
    <n v="-1"/>
    <n v="1.70816445872556"/>
    <n v="-1"/>
    <x v="12"/>
    <x v="7"/>
    <x v="0"/>
  </r>
  <r>
    <n v="5078"/>
    <n v="6764"/>
    <m/>
    <x v="2"/>
    <n v="0"/>
    <n v="1214"/>
    <n v="-1"/>
    <n v="404.66666666666703"/>
    <n v="-1"/>
    <n v="39.161866533221001"/>
    <n v="-1"/>
    <n v="10.383601404590999"/>
    <n v="-1"/>
    <n v="6.0297082483571396"/>
    <n v="-1"/>
    <n v="8.6795960206814105"/>
    <n v="-1"/>
    <x v="12"/>
    <x v="8"/>
    <x v="0"/>
  </r>
  <r>
    <n v="5078"/>
    <n v="6765"/>
    <m/>
    <x v="2"/>
    <n v="0"/>
    <n v="783"/>
    <n v="-1"/>
    <n v="261"/>
    <n v="-1"/>
    <n v="23.068403416722798"/>
    <n v="-1"/>
    <n v="71.216379518510195"/>
    <n v="-1"/>
    <n v="41.410319547009799"/>
    <n v="-1"/>
    <n v="12.697849708561201"/>
    <n v="-1"/>
    <x v="12"/>
    <x v="9"/>
    <x v="0"/>
  </r>
  <r>
    <n v="5078"/>
    <n v="6767"/>
    <m/>
    <x v="2"/>
    <n v="0"/>
    <n v="1161"/>
    <n v="-1"/>
    <n v="387"/>
    <n v="-1"/>
    <n v="45.658398394963797"/>
    <n v="-1"/>
    <n v="8.2719450943722297"/>
    <n v="-1"/>
    <n v="4.7811684554191096"/>
    <n v="-1"/>
    <n v="8.8799543506687098"/>
    <n v="-1"/>
    <x v="12"/>
    <x v="10"/>
    <x v="0"/>
  </r>
  <r>
    <n v="5078"/>
    <n v="6768"/>
    <m/>
    <x v="2"/>
    <n v="0"/>
    <n v="2655"/>
    <n v="-1"/>
    <n v="885"/>
    <n v="-1"/>
    <n v="35.185632371578002"/>
    <n v="-1"/>
    <n v="29.032333221312001"/>
    <n v="-1"/>
    <n v="16.8565438315973"/>
    <n v="-1"/>
    <n v="3.912608819061"/>
    <n v="-1"/>
    <x v="12"/>
    <x v="11"/>
    <x v="0"/>
  </r>
  <r>
    <n v="5078"/>
    <n v="6770"/>
    <m/>
    <x v="2"/>
    <n v="0"/>
    <n v="4530"/>
    <n v="-1"/>
    <n v="1510"/>
    <n v="-1"/>
    <n v="28.959455925352799"/>
    <n v="-1"/>
    <n v="97.912560902686494"/>
    <n v="-1"/>
    <n v="56.7795328330186"/>
    <n v="-1"/>
    <n v="2.3814986693721298"/>
    <n v="-1"/>
    <x v="12"/>
    <x v="15"/>
    <x v="0"/>
  </r>
  <r>
    <n v="5078"/>
    <n v="6775"/>
    <m/>
    <x v="2"/>
    <n v="0"/>
    <n v="1054"/>
    <n v="-1"/>
    <n v="351.33333333333297"/>
    <n v="-1"/>
    <n v="39.0434189337685"/>
    <n v="-1"/>
    <n v="9.5804275751455599"/>
    <n v="-1"/>
    <n v="5.5501183231772799"/>
    <n v="-1"/>
    <n v="10.037997162177801"/>
    <n v="-1"/>
    <x v="12"/>
    <x v="12"/>
    <x v="0"/>
  </r>
  <r>
    <n v="5078"/>
    <n v="6776"/>
    <m/>
    <x v="2"/>
    <n v="0"/>
    <n v="1215"/>
    <n v="-1"/>
    <n v="405"/>
    <n v="-1"/>
    <n v="39.155879690334203"/>
    <n v="-1"/>
    <n v="10.4066991182889"/>
    <n v="-1"/>
    <n v="6.0433043693944102"/>
    <n v="-1"/>
    <n v="8.6742444076989607"/>
    <n v="-1"/>
    <x v="12"/>
    <x v="13"/>
    <x v="0"/>
  </r>
  <r>
    <n v="5078"/>
    <n v="6777"/>
    <m/>
    <x v="2"/>
    <n v="0"/>
    <n v="2655"/>
    <n v="-1"/>
    <n v="885"/>
    <n v="-1"/>
    <n v="36.724844193737802"/>
    <n v="-1"/>
    <n v="23.524620772305202"/>
    <n v="-1"/>
    <n v="13.662000214877599"/>
    <n v="-1"/>
    <n v="3.9354550544617699"/>
    <n v="-1"/>
    <x v="12"/>
    <x v="14"/>
    <x v="0"/>
  </r>
  <r>
    <n v="5084"/>
    <n v="6777"/>
    <m/>
    <x v="0"/>
    <n v="0"/>
    <n v="3"/>
    <n v="-1"/>
    <n v="1"/>
    <n v="-1"/>
    <n v="34.525622071210897"/>
    <n v="-1"/>
    <n v="0.119573863531307"/>
    <n v="-1"/>
    <n v="6.9249379638965006E-2"/>
    <n v="-1"/>
    <n v="-1"/>
    <n v="-1"/>
    <x v="12"/>
    <x v="14"/>
    <x v="0"/>
  </r>
  <r>
    <n v="5085"/>
    <n v="6777"/>
    <m/>
    <x v="0"/>
    <n v="0"/>
    <n v="2"/>
    <n v="-1"/>
    <n v="0.66666666666666696"/>
    <n v="-1"/>
    <n v="36.550456279993597"/>
    <n v="-1"/>
    <n v="0.110312762843272"/>
    <n v="-1"/>
    <n v="6.6154652709637607E-2"/>
    <n v="-1"/>
    <n v="-1"/>
    <n v="-1"/>
    <x v="12"/>
    <x v="14"/>
    <x v="0"/>
  </r>
  <r>
    <n v="5077"/>
    <n v="6763"/>
    <m/>
    <x v="0"/>
    <n v="0"/>
    <n v="2"/>
    <n v="-1"/>
    <n v="0.66666666666666696"/>
    <n v="-1"/>
    <n v="45.053841664005397"/>
    <n v="-1"/>
    <n v="8.8782662083081706E-2"/>
    <n v="-1"/>
    <n v="5.0750588324032099E-2"/>
    <n v="-1"/>
    <n v="-1"/>
    <n v="-1"/>
    <x v="12"/>
    <x v="7"/>
    <x v="0"/>
  </r>
  <r>
    <n v="5077"/>
    <n v="6765"/>
    <m/>
    <x v="0"/>
    <n v="0"/>
    <n v="2"/>
    <n v="-1"/>
    <n v="0.66666666666666696"/>
    <n v="-1"/>
    <n v="27.973591595782501"/>
    <n v="-1"/>
    <n v="0.295191928599014"/>
    <n v="-1"/>
    <n v="0.16873974820541501"/>
    <n v="-1"/>
    <n v="-1"/>
    <n v="-1"/>
    <x v="12"/>
    <x v="9"/>
    <x v="0"/>
  </r>
  <r>
    <n v="5078"/>
    <n v="6357"/>
    <m/>
    <x v="0"/>
    <n v="0"/>
    <n v="2"/>
    <n v="-1"/>
    <n v="0.66666666666666696"/>
    <n v="-1"/>
    <n v="43.085363987707602"/>
    <n v="-1"/>
    <n v="9.3098767785628894E-2"/>
    <n v="-1"/>
    <n v="8.0130575523334302E-2"/>
    <n v="-1"/>
    <n v="-1"/>
    <n v="-1"/>
    <x v="12"/>
    <x v="0"/>
    <x v="0"/>
  </r>
  <r>
    <n v="5078"/>
    <n v="6640"/>
    <m/>
    <x v="0"/>
    <n v="0"/>
    <n v="3"/>
    <n v="-1"/>
    <n v="1"/>
    <n v="-1"/>
    <n v="13.6310421580487"/>
    <n v="-1"/>
    <n v="0.29096460116779499"/>
    <n v="-1"/>
    <n v="0.17141553195428899"/>
    <n v="-1"/>
    <n v="-1"/>
    <n v="-1"/>
    <x v="12"/>
    <x v="2"/>
    <x v="0"/>
  </r>
  <r>
    <n v="5078"/>
    <n v="6764"/>
    <m/>
    <x v="0"/>
    <n v="0"/>
    <n v="2"/>
    <n v="-1"/>
    <n v="0.66666666666666696"/>
    <n v="-1"/>
    <n v="39.105712578132"/>
    <n v="-1"/>
    <n v="0.10235347111701799"/>
    <n v="-1"/>
    <n v="5.9980504698080798E-2"/>
    <n v="-1"/>
    <n v="-1"/>
    <n v="-1"/>
    <x v="12"/>
    <x v="8"/>
    <x v="0"/>
  </r>
  <r>
    <n v="5078"/>
    <n v="6765"/>
    <m/>
    <x v="0"/>
    <n v="0"/>
    <n v="2"/>
    <n v="-1"/>
    <n v="0.66666666666666696"/>
    <n v="-1"/>
    <n v="30.242639178031801"/>
    <n v="-1"/>
    <n v="0.13344897679505399"/>
    <n v="-1"/>
    <n v="7.8224122180765701E-2"/>
    <n v="-1"/>
    <n v="-1"/>
    <n v="-1"/>
    <x v="12"/>
    <x v="9"/>
    <x v="0"/>
  </r>
  <r>
    <n v="5078"/>
    <n v="6776"/>
    <m/>
    <x v="0"/>
    <n v="0"/>
    <n v="2"/>
    <n v="-1"/>
    <n v="0.66666666666666696"/>
    <n v="-1"/>
    <n v="39.709838707408899"/>
    <n v="-1"/>
    <n v="0.100894881439182"/>
    <n v="-1"/>
    <n v="5.9124755533736501E-2"/>
    <n v="-1"/>
    <n v="-1"/>
    <n v="-1"/>
    <x v="12"/>
    <x v="13"/>
    <x v="0"/>
  </r>
  <r>
    <n v="5078"/>
    <n v="6777"/>
    <m/>
    <x v="0"/>
    <n v="0"/>
    <n v="3"/>
    <n v="-1"/>
    <n v="1"/>
    <n v="-1"/>
    <n v="35.2091880768632"/>
    <n v="-1"/>
    <n v="0.11975376312108001"/>
    <n v="-1"/>
    <n v="6.9544743065030001E-2"/>
    <n v="-1"/>
    <n v="-1"/>
    <n v="-1"/>
    <x v="12"/>
    <x v="14"/>
    <x v="0"/>
  </r>
  <r>
    <n v="5084"/>
    <n v="6643"/>
    <m/>
    <x v="3"/>
    <n v="0"/>
    <n v="1"/>
    <n v="-1"/>
    <n v="0.33333333333333298"/>
    <n v="-1"/>
    <n v="70.5028248342702"/>
    <n v="-1"/>
    <n v="5.6735315349459199E-2"/>
    <n v="-1"/>
    <n v="3.02653410584484E-2"/>
    <n v="-1"/>
    <n v="-1"/>
    <n v="-1"/>
    <x v="12"/>
    <x v="5"/>
    <x v="0"/>
  </r>
  <r>
    <n v="5084"/>
    <n v="4954"/>
    <m/>
    <x v="0"/>
    <n v="0"/>
    <n v="1"/>
    <n v="-1"/>
    <n v="0.33333333333333298"/>
    <n v="-1"/>
    <n v="33.661551610778098"/>
    <n v="-1"/>
    <n v="0.17261301132781001"/>
    <n v="-1"/>
    <n v="0.15447929167648"/>
    <n v="-1"/>
    <n v="-1"/>
    <n v="-1"/>
    <x v="12"/>
    <x v="0"/>
    <x v="0"/>
  </r>
  <r>
    <n v="5084"/>
    <n v="6641"/>
    <m/>
    <x v="0"/>
    <n v="0"/>
    <n v="1"/>
    <n v="-1"/>
    <n v="0.33333333333333298"/>
    <n v="-1"/>
    <n v="43.070185906583497"/>
    <n v="-1"/>
    <n v="9.2871667855712201E-2"/>
    <n v="-1"/>
    <n v="4.9542206384279301E-2"/>
    <n v="-1"/>
    <n v="-1"/>
    <n v="-1"/>
    <x v="12"/>
    <x v="3"/>
    <x v="0"/>
  </r>
  <r>
    <n v="5084"/>
    <n v="6643"/>
    <m/>
    <x v="0"/>
    <n v="0"/>
    <n v="1"/>
    <n v="-1"/>
    <n v="0.33333333333333298"/>
    <n v="-1"/>
    <n v="70.5028248342702"/>
    <n v="-1"/>
    <n v="5.6735315349459199E-2"/>
    <n v="-1"/>
    <n v="3.02653410584484E-2"/>
    <n v="-1"/>
    <n v="-1"/>
    <n v="-1"/>
    <x v="12"/>
    <x v="5"/>
    <x v="0"/>
  </r>
  <r>
    <n v="5084"/>
    <n v="6767"/>
    <m/>
    <x v="0"/>
    <n v="0"/>
    <n v="1"/>
    <n v="-1"/>
    <n v="0.33333333333333298"/>
    <n v="-1"/>
    <n v="43.070184924241097"/>
    <n v="-1"/>
    <n v="9.2871669602878307E-2"/>
    <n v="-1"/>
    <n v="4.9542207316301497E-2"/>
    <n v="-1"/>
    <n v="-1"/>
    <n v="-1"/>
    <x v="12"/>
    <x v="10"/>
    <x v="0"/>
  </r>
  <r>
    <n v="5084"/>
    <n v="6775"/>
    <m/>
    <x v="0"/>
    <n v="0"/>
    <n v="1"/>
    <n v="-1"/>
    <n v="0.33333333333333298"/>
    <n v="-1"/>
    <n v="35.891760372533497"/>
    <n v="-1"/>
    <n v="0.11144619150698"/>
    <n v="-1"/>
    <n v="5.94507490589994E-2"/>
    <n v="-1"/>
    <n v="-1"/>
    <n v="-1"/>
    <x v="12"/>
    <x v="12"/>
    <x v="0"/>
  </r>
  <r>
    <n v="5082"/>
    <n v="6765"/>
    <m/>
    <x v="0"/>
    <n v="0"/>
    <n v="1"/>
    <n v="-1"/>
    <n v="0.33333333333333298"/>
    <n v="-1"/>
    <n v="16.050905779694201"/>
    <n v="-1"/>
    <n v="0.23384250685850899"/>
    <n v="-1"/>
    <n v="0.12572112126563001"/>
    <n v="-1"/>
    <n v="-1"/>
    <n v="-1"/>
    <x v="12"/>
    <x v="9"/>
    <x v="0"/>
  </r>
  <r>
    <n v="5079"/>
    <n v="4954"/>
    <m/>
    <x v="0"/>
    <n v="0"/>
    <n v="1"/>
    <n v="-1"/>
    <n v="0.33333333333333298"/>
    <n v="-1"/>
    <n v="46.7000209399528"/>
    <n v="-1"/>
    <n v="8.5653066518818696E-2"/>
    <n v="-1"/>
    <n v="8.4803499444070105E-2"/>
    <n v="-1"/>
    <n v="-1"/>
    <n v="-1"/>
    <x v="12"/>
    <x v="0"/>
    <x v="0"/>
  </r>
  <r>
    <n v="5079"/>
    <n v="6357"/>
    <m/>
    <x v="0"/>
    <n v="0"/>
    <n v="1"/>
    <n v="-1"/>
    <n v="0.33333333333333298"/>
    <n v="-1"/>
    <n v="46.7000209399528"/>
    <n v="-1"/>
    <n v="8.7716292596178302E-2"/>
    <n v="-1"/>
    <n v="7.8820412964287198E-2"/>
    <n v="-1"/>
    <n v="-1"/>
    <n v="-1"/>
    <x v="12"/>
    <x v="0"/>
    <x v="0"/>
  </r>
  <r>
    <n v="5079"/>
    <n v="6640"/>
    <m/>
    <x v="0"/>
    <n v="0"/>
    <n v="1"/>
    <n v="-1"/>
    <n v="0.33333333333333298"/>
    <n v="-1"/>
    <n v="10.774293608853499"/>
    <n v="-1"/>
    <n v="0.39333575895523099"/>
    <n v="-1"/>
    <n v="0.24724436507037301"/>
    <n v="-1"/>
    <n v="-1"/>
    <n v="-1"/>
    <x v="12"/>
    <x v="2"/>
    <x v="0"/>
  </r>
  <r>
    <n v="5079"/>
    <n v="6641"/>
    <m/>
    <x v="0"/>
    <n v="0"/>
    <n v="1"/>
    <n v="-1"/>
    <n v="0.33333333333333298"/>
    <n v="-1"/>
    <n v="46.700020939952701"/>
    <n v="-1"/>
    <n v="8.5653066518818599E-2"/>
    <n v="-1"/>
    <n v="5.3840104100055901E-2"/>
    <n v="-1"/>
    <n v="-1"/>
    <n v="-1"/>
    <x v="12"/>
    <x v="3"/>
    <x v="0"/>
  </r>
  <r>
    <n v="5079"/>
    <n v="6767"/>
    <m/>
    <x v="0"/>
    <n v="0"/>
    <n v="1"/>
    <n v="-1"/>
    <n v="0.33333333333333298"/>
    <n v="-1"/>
    <n v="46.700020939930702"/>
    <n v="-1"/>
    <n v="8.5653066518851101E-2"/>
    <n v="-1"/>
    <n v="5.3840104100076197E-2"/>
    <n v="-1"/>
    <n v="-1"/>
    <n v="-1"/>
    <x v="12"/>
    <x v="10"/>
    <x v="0"/>
  </r>
  <r>
    <n v="5081"/>
    <n v="4954"/>
    <m/>
    <x v="0"/>
    <n v="0"/>
    <n v="1"/>
    <n v="-1"/>
    <n v="0.33333333333333298"/>
    <n v="-1"/>
    <n v="41.591055319792503"/>
    <n v="-1"/>
    <n v="9.6174525249338103E-2"/>
    <n v="-1"/>
    <n v="9.2351527887750404E-2"/>
    <n v="-1"/>
    <n v="-1"/>
    <n v="-1"/>
    <x v="12"/>
    <x v="0"/>
    <x v="0"/>
  </r>
  <r>
    <n v="5081"/>
    <n v="6357"/>
    <m/>
    <x v="0"/>
    <n v="0"/>
    <n v="1"/>
    <n v="-1"/>
    <n v="0.33333333333333298"/>
    <n v="-1"/>
    <n v="41.591055319792503"/>
    <n v="-1"/>
    <n v="9.6174525249338103E-2"/>
    <n v="-1"/>
    <n v="8.3551770148414195E-2"/>
    <n v="-1"/>
    <n v="-1"/>
    <n v="-1"/>
    <x v="12"/>
    <x v="0"/>
    <x v="0"/>
  </r>
  <r>
    <n v="5081"/>
    <n v="6641"/>
    <m/>
    <x v="0"/>
    <n v="0"/>
    <n v="1"/>
    <n v="-1"/>
    <n v="0.33333333333333298"/>
    <n v="-1"/>
    <n v="41.591055319792503"/>
    <n v="-1"/>
    <n v="9.6174525249338297E-2"/>
    <n v="-1"/>
    <n v="5.7584648331093197E-2"/>
    <n v="-1"/>
    <n v="-1"/>
    <n v="-1"/>
    <x v="12"/>
    <x v="3"/>
    <x v="0"/>
  </r>
  <r>
    <n v="5081"/>
    <n v="6765"/>
    <m/>
    <x v="0"/>
    <n v="0"/>
    <n v="1"/>
    <n v="-1"/>
    <n v="0.33333333333333298"/>
    <n v="-1"/>
    <n v="18.004855567567201"/>
    <n v="-1"/>
    <n v="0.21514605117753899"/>
    <n v="-1"/>
    <n v="0.12009095463415601"/>
    <n v="-1"/>
    <n v="-1"/>
    <n v="-1"/>
    <x v="12"/>
    <x v="9"/>
    <x v="0"/>
  </r>
  <r>
    <n v="5081"/>
    <n v="6767"/>
    <m/>
    <x v="0"/>
    <n v="0"/>
    <n v="1"/>
    <n v="-1"/>
    <n v="0.33333333333333298"/>
    <n v="-1"/>
    <n v="41.591055319792503"/>
    <n v="-1"/>
    <n v="9.6174525249338103E-2"/>
    <n v="-1"/>
    <n v="5.7584648331092898E-2"/>
    <n v="-1"/>
    <n v="-1"/>
    <n v="-1"/>
    <x v="12"/>
    <x v="10"/>
    <x v="0"/>
  </r>
  <r>
    <n v="5080"/>
    <n v="6764"/>
    <m/>
    <x v="0"/>
    <n v="0"/>
    <n v="1"/>
    <n v="-1"/>
    <n v="0.33333333333333298"/>
    <n v="-1"/>
    <n v="35.690797299387903"/>
    <n v="-1"/>
    <n v="0.11207370809343301"/>
    <n v="-1"/>
    <n v="6.6520677440672096E-2"/>
    <n v="-1"/>
    <n v="-1"/>
    <n v="-1"/>
    <x v="12"/>
    <x v="8"/>
    <x v="0"/>
  </r>
  <r>
    <n v="5080"/>
    <n v="6765"/>
    <m/>
    <x v="0"/>
    <n v="0"/>
    <n v="1"/>
    <n v="-1"/>
    <n v="0.33333333333333298"/>
    <n v="-1"/>
    <n v="30.876585785357701"/>
    <n v="-1"/>
    <n v="0.14552876720298299"/>
    <n v="-1"/>
    <n v="8.6377727177347902E-2"/>
    <n v="-1"/>
    <n v="-1"/>
    <n v="-1"/>
    <x v="12"/>
    <x v="9"/>
    <x v="0"/>
  </r>
  <r>
    <n v="5080"/>
    <n v="6776"/>
    <m/>
    <x v="0"/>
    <n v="0"/>
    <n v="1"/>
    <n v="-1"/>
    <n v="0.33333333333333298"/>
    <n v="-1"/>
    <n v="35.690797337666702"/>
    <n v="-1"/>
    <n v="0.11207370802496899"/>
    <n v="-1"/>
    <n v="6.6520677400035796E-2"/>
    <n v="-1"/>
    <n v="-1"/>
    <n v="-1"/>
    <x v="12"/>
    <x v="13"/>
    <x v="0"/>
  </r>
  <r>
    <n v="5077"/>
    <n v="4954"/>
    <m/>
    <x v="0"/>
    <n v="0"/>
    <n v="1"/>
    <n v="-1"/>
    <n v="0.33333333333333298"/>
    <n v="-1"/>
    <n v="50.154412795044898"/>
    <n v="-1"/>
    <n v="7.9748006596351298E-2"/>
    <n v="-1"/>
    <n v="7.6472190505330398E-2"/>
    <n v="-1"/>
    <n v="-1"/>
    <n v="-1"/>
    <x v="12"/>
    <x v="0"/>
    <x v="0"/>
  </r>
  <r>
    <n v="5077"/>
    <n v="6357"/>
    <m/>
    <x v="0"/>
    <n v="0"/>
    <n v="1"/>
    <n v="-1"/>
    <n v="0.33333333333333298"/>
    <n v="-1"/>
    <n v="47.308386589824103"/>
    <n v="-1"/>
    <n v="8.5041827587395896E-2"/>
    <n v="-1"/>
    <n v="7.3767416367216995E-2"/>
    <n v="-1"/>
    <n v="-1"/>
    <n v="-1"/>
    <x v="12"/>
    <x v="0"/>
    <x v="0"/>
  </r>
  <r>
    <n v="5077"/>
    <n v="6640"/>
    <m/>
    <x v="0"/>
    <n v="0"/>
    <n v="1"/>
    <n v="-1"/>
    <n v="0.33333333333333298"/>
    <n v="-1"/>
    <n v="36.4398109479637"/>
    <n v="-1"/>
    <n v="0.109770053574427"/>
    <n v="-1"/>
    <n v="6.5579385443492802E-2"/>
    <n v="-1"/>
    <n v="-1"/>
    <n v="-1"/>
    <x v="12"/>
    <x v="2"/>
    <x v="0"/>
  </r>
  <r>
    <n v="5077"/>
    <n v="6641"/>
    <m/>
    <x v="0"/>
    <n v="0"/>
    <n v="1"/>
    <n v="-1"/>
    <n v="0.33333333333333298"/>
    <n v="-1"/>
    <n v="50.164341214526203"/>
    <n v="-1"/>
    <n v="7.9737915481296301E-2"/>
    <n v="-1"/>
    <n v="4.7637432662814901E-2"/>
    <n v="-1"/>
    <n v="-1"/>
    <n v="-1"/>
    <x v="12"/>
    <x v="3"/>
    <x v="0"/>
  </r>
  <r>
    <n v="5077"/>
    <n v="6767"/>
    <m/>
    <x v="0"/>
    <n v="0"/>
    <n v="1"/>
    <n v="-1"/>
    <n v="0.33333333333333298"/>
    <n v="-1"/>
    <n v="50.164161359614198"/>
    <n v="-1"/>
    <n v="7.9738158337915296E-2"/>
    <n v="-1"/>
    <n v="4.76375777514563E-2"/>
    <n v="-1"/>
    <n v="-1"/>
    <n v="-1"/>
    <x v="12"/>
    <x v="10"/>
    <x v="0"/>
  </r>
  <r>
    <n v="5078"/>
    <n v="4954"/>
    <m/>
    <x v="0"/>
    <n v="0"/>
    <n v="1"/>
    <n v="-1"/>
    <n v="0.33333333333333298"/>
    <n v="-1"/>
    <n v="43.034380252246699"/>
    <n v="-1"/>
    <n v="9.2948939349281501E-2"/>
    <n v="-1"/>
    <n v="8.8984136990728394E-2"/>
    <n v="-1"/>
    <n v="-1"/>
    <n v="-1"/>
    <x v="12"/>
    <x v="0"/>
    <x v="0"/>
  </r>
  <r>
    <n v="5078"/>
    <n v="6368"/>
    <m/>
    <x v="0"/>
    <n v="0"/>
    <n v="1"/>
    <n v="-1"/>
    <n v="0.33333333333333298"/>
    <n v="-1"/>
    <n v="41.686948686475503"/>
    <n v="-1"/>
    <n v="9.6981042758022398E-2"/>
    <n v="-1"/>
    <n v="8.3083300318258793E-2"/>
    <n v="-1"/>
    <n v="-1"/>
    <n v="-1"/>
    <x v="12"/>
    <x v="0"/>
    <x v="0"/>
  </r>
  <r>
    <n v="5078"/>
    <n v="6641"/>
    <m/>
    <x v="0"/>
    <n v="0"/>
    <n v="1"/>
    <n v="-1"/>
    <n v="0.33333333333333298"/>
    <n v="-1"/>
    <n v="31.3779683464949"/>
    <n v="-1"/>
    <n v="0.12747797932069899"/>
    <n v="-1"/>
    <n v="7.5957307064011104E-2"/>
    <n v="-1"/>
    <n v="-1"/>
    <n v="-1"/>
    <x v="12"/>
    <x v="3"/>
    <x v="0"/>
  </r>
  <r>
    <n v="5078"/>
    <n v="6642"/>
    <m/>
    <x v="0"/>
    <n v="0"/>
    <n v="1"/>
    <n v="-1"/>
    <n v="0.33333333333333298"/>
    <n v="-1"/>
    <n v="29.398883470686801"/>
    <n v="-1"/>
    <n v="0.131207492142486"/>
    <n v="-1"/>
    <n v="7.6978949925123302E-2"/>
    <n v="-1"/>
    <n v="-1"/>
    <n v="-1"/>
    <x v="12"/>
    <x v="4"/>
    <x v="0"/>
  </r>
  <r>
    <n v="5078"/>
    <n v="6767"/>
    <m/>
    <x v="0"/>
    <n v="0"/>
    <n v="1"/>
    <n v="-1"/>
    <n v="0.33333333333333298"/>
    <n v="-1"/>
    <n v="43.034380252246699"/>
    <n v="-1"/>
    <n v="9.2948939349281598E-2"/>
    <n v="-1"/>
    <n v="5.5383299649472598E-2"/>
    <n v="-1"/>
    <n v="-1"/>
    <n v="-1"/>
    <x v="12"/>
    <x v="10"/>
    <x v="0"/>
  </r>
  <r>
    <n v="5078"/>
    <n v="6775"/>
    <m/>
    <x v="0"/>
    <n v="0"/>
    <n v="1"/>
    <n v="-1"/>
    <n v="0.33333333333333298"/>
    <n v="-1"/>
    <n v="42.529074731134401"/>
    <n v="-1"/>
    <n v="9.4053097613941303E-2"/>
    <n v="-1"/>
    <n v="5.51806041964727E-2"/>
    <n v="-1"/>
    <n v="-1"/>
    <n v="-1"/>
    <x v="12"/>
    <x v="12"/>
    <x v="0"/>
  </r>
  <r>
    <n v="5084"/>
    <n v="6643"/>
    <m/>
    <x v="3"/>
    <n v="5"/>
    <n v="1"/>
    <n v="-1"/>
    <n v="4"/>
    <n v="-1"/>
    <n v="70.5028248342702"/>
    <n v="-1"/>
    <n v="5.6735315349459199E-2"/>
    <n v="-1"/>
    <n v="3.02653410584484E-2"/>
    <n v="-1"/>
    <n v="-1"/>
    <n v="-1"/>
    <x v="4"/>
    <x v="5"/>
    <x v="0"/>
  </r>
  <r>
    <n v="5084"/>
    <n v="4954"/>
    <m/>
    <x v="0"/>
    <n v="5"/>
    <n v="1"/>
    <n v="-1"/>
    <n v="4"/>
    <n v="-1"/>
    <n v="33.661551610778098"/>
    <n v="-1"/>
    <n v="0.17261301132781001"/>
    <n v="-1"/>
    <n v="0.15447929167648"/>
    <n v="-1"/>
    <n v="-1"/>
    <n v="-1"/>
    <x v="4"/>
    <x v="0"/>
    <x v="0"/>
  </r>
  <r>
    <n v="5084"/>
    <n v="6641"/>
    <m/>
    <x v="0"/>
    <n v="5"/>
    <n v="1"/>
    <n v="-1"/>
    <n v="4"/>
    <n v="-1"/>
    <n v="43.070185906583497"/>
    <n v="-1"/>
    <n v="9.2871667855712201E-2"/>
    <n v="-1"/>
    <n v="4.9542206384279301E-2"/>
    <n v="-1"/>
    <n v="-1"/>
    <n v="-1"/>
    <x v="4"/>
    <x v="3"/>
    <x v="0"/>
  </r>
  <r>
    <n v="5084"/>
    <n v="6643"/>
    <m/>
    <x v="0"/>
    <n v="5"/>
    <n v="1"/>
    <n v="-1"/>
    <n v="4"/>
    <n v="-1"/>
    <n v="70.5028248342702"/>
    <n v="-1"/>
    <n v="5.6735315349459199E-2"/>
    <n v="-1"/>
    <n v="3.02653410584484E-2"/>
    <n v="-1"/>
    <n v="-1"/>
    <n v="-1"/>
    <x v="4"/>
    <x v="5"/>
    <x v="0"/>
  </r>
  <r>
    <n v="5084"/>
    <n v="6767"/>
    <m/>
    <x v="0"/>
    <n v="5"/>
    <n v="1"/>
    <n v="-1"/>
    <n v="4"/>
    <n v="-1"/>
    <n v="43.070184924241097"/>
    <n v="-1"/>
    <n v="9.2871669602878307E-2"/>
    <n v="-1"/>
    <n v="4.9542207316301497E-2"/>
    <n v="-1"/>
    <n v="-1"/>
    <n v="-1"/>
    <x v="4"/>
    <x v="10"/>
    <x v="0"/>
  </r>
  <r>
    <n v="5084"/>
    <n v="6775"/>
    <m/>
    <x v="0"/>
    <n v="5"/>
    <n v="1"/>
    <n v="-1"/>
    <n v="4"/>
    <n v="-1"/>
    <n v="35.891760372533497"/>
    <n v="-1"/>
    <n v="0.11144619150698"/>
    <n v="-1"/>
    <n v="5.94507490589994E-2"/>
    <n v="-1"/>
    <n v="-1"/>
    <n v="-1"/>
    <x v="4"/>
    <x v="12"/>
    <x v="0"/>
  </r>
  <r>
    <n v="5084"/>
    <n v="4953"/>
    <m/>
    <x v="0"/>
    <n v="7"/>
    <n v="1"/>
    <n v="-1"/>
    <n v="4"/>
    <n v="-1"/>
    <n v="37.593634471439501"/>
    <n v="-1"/>
    <n v="0.106400351518491"/>
    <n v="-1"/>
    <n v="8.9116398301021194E-2"/>
    <n v="-1"/>
    <n v="-1"/>
    <n v="-1"/>
    <x v="6"/>
    <x v="0"/>
    <x v="0"/>
  </r>
  <r>
    <n v="5084"/>
    <n v="6768"/>
    <m/>
    <x v="0"/>
    <n v="7"/>
    <n v="1"/>
    <n v="-1"/>
    <n v="4"/>
    <n v="-1"/>
    <n v="37.586317265140302"/>
    <n v="-1"/>
    <n v="0.106421705850651"/>
    <n v="-1"/>
    <n v="6.0400423199570202E-2"/>
    <n v="-1"/>
    <n v="-1"/>
    <n v="-1"/>
    <x v="6"/>
    <x v="11"/>
    <x v="0"/>
  </r>
  <r>
    <n v="5084"/>
    <n v="6777"/>
    <m/>
    <x v="0"/>
    <n v="7"/>
    <n v="1"/>
    <n v="-1"/>
    <n v="4"/>
    <n v="-1"/>
    <n v="38.829080902562701"/>
    <n v="-1"/>
    <n v="0.103015572530227"/>
    <n v="-1"/>
    <n v="5.8467246648232198E-2"/>
    <n v="-1"/>
    <n v="-1"/>
    <n v="-1"/>
    <x v="6"/>
    <x v="14"/>
    <x v="0"/>
  </r>
  <r>
    <n v="5084"/>
    <n v="4953"/>
    <m/>
    <x v="0"/>
    <n v="9"/>
    <n v="1"/>
    <n v="-1"/>
    <n v="4"/>
    <n v="-1"/>
    <n v="44.119977810945997"/>
    <n v="-1"/>
    <n v="9.0661876965124399E-2"/>
    <n v="-1"/>
    <n v="7.8529720717015403E-2"/>
    <n v="-1"/>
    <n v="-1"/>
    <n v="-1"/>
    <x v="8"/>
    <x v="0"/>
    <x v="0"/>
  </r>
  <r>
    <n v="5084"/>
    <n v="6768"/>
    <m/>
    <x v="0"/>
    <n v="9"/>
    <n v="1"/>
    <n v="-1"/>
    <n v="4"/>
    <n v="-1"/>
    <n v="44.119977810941997"/>
    <n v="-1"/>
    <n v="9.0661876965129604E-2"/>
    <n v="-1"/>
    <n v="5.4051013936435001E-2"/>
    <n v="-1"/>
    <n v="-1"/>
    <n v="-1"/>
    <x v="8"/>
    <x v="11"/>
    <x v="0"/>
  </r>
  <r>
    <n v="5084"/>
    <n v="4953"/>
    <m/>
    <x v="0"/>
    <n v="10"/>
    <n v="1"/>
    <n v="-1"/>
    <n v="4"/>
    <n v="-1"/>
    <n v="34.5167377476563"/>
    <n v="-1"/>
    <n v="0.115885806742313"/>
    <n v="-1"/>
    <n v="9.9366460572589799E-2"/>
    <n v="-1"/>
    <n v="-1"/>
    <n v="-1"/>
    <x v="9"/>
    <x v="0"/>
    <x v="0"/>
  </r>
  <r>
    <n v="5084"/>
    <n v="6768"/>
    <m/>
    <x v="0"/>
    <n v="10"/>
    <n v="1"/>
    <n v="-1"/>
    <n v="4"/>
    <n v="-1"/>
    <n v="34.5167377476563"/>
    <n v="-1"/>
    <n v="0.115885806742313"/>
    <n v="-1"/>
    <n v="6.8077292752165397E-2"/>
    <n v="-1"/>
    <n v="-1"/>
    <n v="-1"/>
    <x v="9"/>
    <x v="11"/>
    <x v="0"/>
  </r>
  <r>
    <n v="5084"/>
    <n v="6777"/>
    <m/>
    <x v="0"/>
    <n v="10"/>
    <n v="1"/>
    <n v="-1"/>
    <n v="4"/>
    <n v="-1"/>
    <n v="34.5167377476564"/>
    <n v="-1"/>
    <n v="0.115885806742313"/>
    <n v="-1"/>
    <n v="6.8077292199578504E-2"/>
    <n v="-1"/>
    <n v="-1"/>
    <n v="-1"/>
    <x v="9"/>
    <x v="14"/>
    <x v="0"/>
  </r>
  <r>
    <n v="5084"/>
    <n v="6777"/>
    <m/>
    <x v="0"/>
    <n v="12"/>
    <n v="1"/>
    <n v="-1"/>
    <n v="4"/>
    <n v="-1"/>
    <n v="30.2310475634137"/>
    <n v="-1"/>
    <n v="0.139820211321382"/>
    <n v="-1"/>
    <n v="8.1203600069084406E-2"/>
    <n v="-1"/>
    <n v="-1"/>
    <n v="-1"/>
    <x v="11"/>
    <x v="14"/>
    <x v="0"/>
  </r>
  <r>
    <n v="5082"/>
    <n v="4953"/>
    <m/>
    <x v="0"/>
    <n v="7"/>
    <n v="1"/>
    <n v="-1"/>
    <n v="4"/>
    <n v="-1"/>
    <n v="34.811460379271203"/>
    <n v="-1"/>
    <n v="0.114904688180844"/>
    <n v="-1"/>
    <n v="9.9490890470381496E-2"/>
    <n v="-1"/>
    <n v="-1"/>
    <n v="-1"/>
    <x v="6"/>
    <x v="0"/>
    <x v="0"/>
  </r>
  <r>
    <n v="5082"/>
    <n v="6768"/>
    <m/>
    <x v="0"/>
    <n v="7"/>
    <n v="1"/>
    <n v="-1"/>
    <n v="4"/>
    <n v="-1"/>
    <n v="34.811460379254498"/>
    <n v="-1"/>
    <n v="0.11490468818088601"/>
    <n v="-1"/>
    <n v="6.8466624661578698E-2"/>
    <n v="-1"/>
    <n v="-1"/>
    <n v="-1"/>
    <x v="6"/>
    <x v="11"/>
    <x v="0"/>
  </r>
  <r>
    <n v="5082"/>
    <n v="4953"/>
    <m/>
    <x v="0"/>
    <n v="8"/>
    <n v="1"/>
    <n v="-1"/>
    <n v="4"/>
    <n v="-1"/>
    <n v="37.384035238078901"/>
    <n v="-1"/>
    <n v="0.106997545195258"/>
    <n v="-1"/>
    <n v="9.2700615489980098E-2"/>
    <n v="-1"/>
    <n v="-1"/>
    <n v="-1"/>
    <x v="7"/>
    <x v="0"/>
    <x v="0"/>
  </r>
  <r>
    <n v="5082"/>
    <n v="6768"/>
    <m/>
    <x v="0"/>
    <n v="8"/>
    <n v="1"/>
    <n v="-1"/>
    <n v="4"/>
    <n v="-1"/>
    <n v="37.384035218870302"/>
    <n v="-1"/>
    <n v="0.106997545234312"/>
    <n v="-1"/>
    <n v="6.3811278310551695E-2"/>
    <n v="-1"/>
    <n v="-1"/>
    <n v="-1"/>
    <x v="7"/>
    <x v="11"/>
    <x v="0"/>
  </r>
  <r>
    <n v="5082"/>
    <n v="6777"/>
    <m/>
    <x v="0"/>
    <n v="8"/>
    <n v="1"/>
    <n v="-1"/>
    <n v="4"/>
    <n v="-1"/>
    <n v="37.384035238923097"/>
    <n v="-1"/>
    <n v="0.106997545193712"/>
    <n v="-1"/>
    <n v="6.3811277776134698E-2"/>
    <n v="-1"/>
    <n v="-1"/>
    <n v="-1"/>
    <x v="7"/>
    <x v="14"/>
    <x v="0"/>
  </r>
  <r>
    <n v="5082"/>
    <n v="4953"/>
    <m/>
    <x v="0"/>
    <n v="11"/>
    <n v="1"/>
    <n v="-1"/>
    <n v="4"/>
    <n v="-1"/>
    <n v="42.806993159320697"/>
    <n v="-1"/>
    <n v="9.3442676146872905E-2"/>
    <n v="-1"/>
    <n v="7.6717025162232499E-2"/>
    <n v="-1"/>
    <n v="-1"/>
    <n v="-1"/>
    <x v="10"/>
    <x v="0"/>
    <x v="0"/>
  </r>
  <r>
    <n v="5082"/>
    <n v="6768"/>
    <m/>
    <x v="0"/>
    <n v="11"/>
    <n v="1"/>
    <n v="-1"/>
    <n v="4"/>
    <n v="-1"/>
    <n v="42.8069928751924"/>
    <n v="-1"/>
    <n v="9.3442676799614502E-2"/>
    <n v="-1"/>
    <n v="5.14875029622417E-2"/>
    <n v="-1"/>
    <n v="-1"/>
    <n v="-1"/>
    <x v="10"/>
    <x v="11"/>
    <x v="0"/>
  </r>
  <r>
    <n v="5079"/>
    <n v="4953"/>
    <m/>
    <x v="0"/>
    <n v="4"/>
    <n v="1"/>
    <n v="-1"/>
    <n v="4"/>
    <n v="-1"/>
    <n v="31.364685699538398"/>
    <n v="-1"/>
    <n v="0.127531962796609"/>
    <n v="-1"/>
    <n v="0.10880240615186"/>
    <n v="-1"/>
    <n v="-1"/>
    <n v="-1"/>
    <x v="3"/>
    <x v="0"/>
    <x v="0"/>
  </r>
  <r>
    <n v="5079"/>
    <n v="6768"/>
    <m/>
    <x v="0"/>
    <n v="4"/>
    <n v="1"/>
    <n v="-1"/>
    <n v="4"/>
    <n v="-1"/>
    <n v="31.364672156088901"/>
    <n v="-1"/>
    <n v="0.12753201306154199"/>
    <n v="-1"/>
    <n v="7.4368805508184394E-2"/>
    <n v="-1"/>
    <n v="-1"/>
    <n v="-1"/>
    <x v="3"/>
    <x v="11"/>
    <x v="0"/>
  </r>
  <r>
    <n v="5079"/>
    <n v="6777"/>
    <m/>
    <x v="0"/>
    <n v="4"/>
    <n v="1"/>
    <n v="-1"/>
    <n v="4"/>
    <n v="-1"/>
    <n v="31.367116067100099"/>
    <n v="-1"/>
    <n v="0.130356348567543"/>
    <n v="-1"/>
    <n v="7.6015783185561903E-2"/>
    <n v="-1"/>
    <n v="-1"/>
    <n v="-1"/>
    <x v="3"/>
    <x v="14"/>
    <x v="0"/>
  </r>
  <r>
    <n v="5079"/>
    <n v="4953"/>
    <m/>
    <x v="0"/>
    <n v="7"/>
    <n v="1"/>
    <n v="-1"/>
    <n v="4"/>
    <n v="-1"/>
    <n v="40.036522499420997"/>
    <n v="-1"/>
    <n v="0.100078807926028"/>
    <n v="-1"/>
    <n v="8.9812139422034504E-2"/>
    <n v="-1"/>
    <n v="-1"/>
    <n v="-1"/>
    <x v="6"/>
    <x v="0"/>
    <x v="0"/>
  </r>
  <r>
    <n v="5079"/>
    <n v="6768"/>
    <m/>
    <x v="0"/>
    <n v="7"/>
    <n v="1"/>
    <n v="-1"/>
    <n v="4"/>
    <n v="-1"/>
    <n v="41.503187037922203"/>
    <n v="-1"/>
    <n v="9.6932771805134404E-2"/>
    <n v="-1"/>
    <n v="6.0816993669583E-2"/>
    <n v="-1"/>
    <n v="-1"/>
    <n v="-1"/>
    <x v="6"/>
    <x v="11"/>
    <x v="0"/>
  </r>
  <r>
    <n v="5079"/>
    <n v="6777"/>
    <m/>
    <x v="0"/>
    <n v="7"/>
    <n v="1"/>
    <n v="-1"/>
    <n v="4"/>
    <n v="-1"/>
    <n v="39.018138664235302"/>
    <n v="-1"/>
    <n v="0.10251643004756"/>
    <n v="-1"/>
    <n v="6.43202594307348E-2"/>
    <n v="-1"/>
    <n v="-1"/>
    <n v="-1"/>
    <x v="6"/>
    <x v="14"/>
    <x v="0"/>
  </r>
  <r>
    <n v="5079"/>
    <n v="4954"/>
    <m/>
    <x v="0"/>
    <n v="12"/>
    <n v="1"/>
    <n v="-1"/>
    <n v="4"/>
    <n v="-1"/>
    <n v="46.7000209399528"/>
    <n v="-1"/>
    <n v="8.5653066518818696E-2"/>
    <n v="-1"/>
    <n v="8.4803499444070105E-2"/>
    <n v="-1"/>
    <n v="-1"/>
    <n v="-1"/>
    <x v="11"/>
    <x v="0"/>
    <x v="0"/>
  </r>
  <r>
    <n v="5079"/>
    <n v="6357"/>
    <m/>
    <x v="0"/>
    <n v="12"/>
    <n v="1"/>
    <n v="-1"/>
    <n v="4"/>
    <n v="-1"/>
    <n v="46.7000209399528"/>
    <n v="-1"/>
    <n v="8.7716292596178302E-2"/>
    <n v="-1"/>
    <n v="7.8820412964287198E-2"/>
    <n v="-1"/>
    <n v="-1"/>
    <n v="-1"/>
    <x v="11"/>
    <x v="0"/>
    <x v="0"/>
  </r>
  <r>
    <n v="5079"/>
    <n v="6640"/>
    <m/>
    <x v="0"/>
    <n v="12"/>
    <n v="1"/>
    <n v="-1"/>
    <n v="4"/>
    <n v="-1"/>
    <n v="10.774293608853499"/>
    <n v="-1"/>
    <n v="0.39333575895523099"/>
    <n v="-1"/>
    <n v="0.24724436507037301"/>
    <n v="-1"/>
    <n v="-1"/>
    <n v="-1"/>
    <x v="11"/>
    <x v="2"/>
    <x v="0"/>
  </r>
  <r>
    <n v="5079"/>
    <n v="6641"/>
    <m/>
    <x v="0"/>
    <n v="12"/>
    <n v="1"/>
    <n v="-1"/>
    <n v="4"/>
    <n v="-1"/>
    <n v="46.700020939952701"/>
    <n v="-1"/>
    <n v="8.5653066518818599E-2"/>
    <n v="-1"/>
    <n v="5.3840104100055901E-2"/>
    <n v="-1"/>
    <n v="-1"/>
    <n v="-1"/>
    <x v="11"/>
    <x v="3"/>
    <x v="0"/>
  </r>
  <r>
    <n v="5079"/>
    <n v="6767"/>
    <m/>
    <x v="0"/>
    <n v="12"/>
    <n v="1"/>
    <n v="-1"/>
    <n v="4"/>
    <n v="-1"/>
    <n v="46.700020939930702"/>
    <n v="-1"/>
    <n v="8.5653066518851101E-2"/>
    <n v="-1"/>
    <n v="5.3840104100076197E-2"/>
    <n v="-1"/>
    <n v="-1"/>
    <n v="-1"/>
    <x v="11"/>
    <x v="10"/>
    <x v="0"/>
  </r>
  <r>
    <n v="5083"/>
    <n v="4953"/>
    <m/>
    <x v="0"/>
    <n v="6"/>
    <n v="1"/>
    <n v="-1"/>
    <n v="4"/>
    <n v="-1"/>
    <n v="44.671650458422803"/>
    <n v="-1"/>
    <n v="8.944432882957E-2"/>
    <n v="-1"/>
    <n v="7.5334509357614501E-2"/>
    <n v="-1"/>
    <n v="-1"/>
    <n v="-1"/>
    <x v="5"/>
    <x v="0"/>
    <x v="0"/>
  </r>
  <r>
    <n v="5083"/>
    <n v="6768"/>
    <m/>
    <x v="0"/>
    <n v="6"/>
    <n v="1"/>
    <n v="-1"/>
    <n v="4"/>
    <n v="-1"/>
    <n v="44.944926975863503"/>
    <n v="-1"/>
    <n v="8.8997808410014603E-2"/>
    <n v="-1"/>
    <n v="5.0929019146718997E-2"/>
    <n v="-1"/>
    <n v="-1"/>
    <n v="-1"/>
    <x v="5"/>
    <x v="11"/>
    <x v="0"/>
  </r>
  <r>
    <n v="5083"/>
    <n v="4953"/>
    <m/>
    <x v="0"/>
    <n v="9"/>
    <n v="1"/>
    <n v="-1"/>
    <n v="4"/>
    <n v="-1"/>
    <n v="32.437133742918398"/>
    <n v="-1"/>
    <n v="0.113080195900522"/>
    <n v="-1"/>
    <n v="9.2275648426888901E-2"/>
    <n v="-1"/>
    <n v="-1"/>
    <n v="-1"/>
    <x v="8"/>
    <x v="0"/>
    <x v="0"/>
  </r>
  <r>
    <n v="5083"/>
    <n v="6768"/>
    <m/>
    <x v="0"/>
    <n v="9"/>
    <n v="1"/>
    <n v="-1"/>
    <n v="4"/>
    <n v="-1"/>
    <n v="35.725435530834901"/>
    <n v="-1"/>
    <n v="0.112004080894099"/>
    <n v="-1"/>
    <n v="6.11564157226131E-2"/>
    <n v="-1"/>
    <n v="-1"/>
    <n v="-1"/>
    <x v="8"/>
    <x v="11"/>
    <x v="0"/>
  </r>
  <r>
    <n v="5083"/>
    <n v="6777"/>
    <m/>
    <x v="0"/>
    <n v="12"/>
    <n v="1"/>
    <n v="-1"/>
    <n v="4"/>
    <n v="-1"/>
    <n v="39.290043630949"/>
    <n v="-1"/>
    <n v="0.101806962536666"/>
    <n v="-1"/>
    <n v="5.5421754426756301E-2"/>
    <n v="-1"/>
    <n v="-1"/>
    <n v="-1"/>
    <x v="11"/>
    <x v="14"/>
    <x v="0"/>
  </r>
  <r>
    <n v="5086"/>
    <n v="4953"/>
    <m/>
    <x v="0"/>
    <n v="2"/>
    <n v="1"/>
    <n v="-1"/>
    <n v="4"/>
    <n v="-1"/>
    <n v="38.214666661191799"/>
    <n v="-1"/>
    <n v="0.104671853753526"/>
    <n v="-1"/>
    <n v="8.8161542963763995E-2"/>
    <n v="-1"/>
    <n v="-1"/>
    <n v="-1"/>
    <x v="1"/>
    <x v="0"/>
    <x v="0"/>
  </r>
  <r>
    <n v="5086"/>
    <n v="6768"/>
    <m/>
    <x v="0"/>
    <n v="2"/>
    <n v="1"/>
    <n v="-1"/>
    <n v="4"/>
    <n v="-1"/>
    <n v="38.2146666611916"/>
    <n v="-1"/>
    <n v="0.104671853753526"/>
    <n v="-1"/>
    <n v="5.9900142450312402E-2"/>
    <n v="-1"/>
    <n v="-1"/>
    <n v="-1"/>
    <x v="1"/>
    <x v="11"/>
    <x v="0"/>
  </r>
  <r>
    <n v="5086"/>
    <n v="4953"/>
    <m/>
    <x v="0"/>
    <n v="3"/>
    <n v="1"/>
    <n v="-1"/>
    <n v="4"/>
    <n v="-1"/>
    <n v="47.544682045328102"/>
    <n v="-1"/>
    <n v="8.4131386054627194E-2"/>
    <n v="-1"/>
    <n v="7.3619072110434905E-2"/>
    <n v="-1"/>
    <n v="-1"/>
    <n v="-1"/>
    <x v="2"/>
    <x v="0"/>
    <x v="0"/>
  </r>
  <r>
    <n v="5086"/>
    <n v="6768"/>
    <m/>
    <x v="0"/>
    <n v="3"/>
    <n v="1"/>
    <n v="-1"/>
    <n v="4"/>
    <n v="-1"/>
    <n v="47.544179833631603"/>
    <n v="-1"/>
    <n v="8.4131860735810596E-2"/>
    <n v="-1"/>
    <n v="5.0903885080986998E-2"/>
    <n v="-1"/>
    <n v="-1"/>
    <n v="-1"/>
    <x v="2"/>
    <x v="11"/>
    <x v="0"/>
  </r>
  <r>
    <n v="5086"/>
    <n v="6777"/>
    <m/>
    <x v="0"/>
    <n v="3"/>
    <n v="1"/>
    <n v="-1"/>
    <n v="4"/>
    <n v="-1"/>
    <n v="42.408454130146701"/>
    <n v="-1"/>
    <n v="9.4320891089356304E-2"/>
    <n v="-1"/>
    <n v="5.7068745668028602E-2"/>
    <n v="-1"/>
    <n v="-1"/>
    <n v="-1"/>
    <x v="2"/>
    <x v="14"/>
    <x v="0"/>
  </r>
  <r>
    <n v="5086"/>
    <n v="4953"/>
    <m/>
    <x v="0"/>
    <n v="5"/>
    <n v="1"/>
    <n v="-1"/>
    <n v="4"/>
    <n v="-1"/>
    <n v="33.933047022206701"/>
    <n v="-1"/>
    <n v="0.117879187135252"/>
    <n v="-1"/>
    <n v="9.8247862598583993E-2"/>
    <n v="-1"/>
    <n v="-1"/>
    <n v="-1"/>
    <x v="4"/>
    <x v="0"/>
    <x v="0"/>
  </r>
  <r>
    <n v="5086"/>
    <n v="6768"/>
    <m/>
    <x v="0"/>
    <n v="5"/>
    <n v="1"/>
    <n v="-1"/>
    <n v="4"/>
    <n v="-1"/>
    <n v="33.933047022206701"/>
    <n v="-1"/>
    <n v="0.117879187135252"/>
    <n v="-1"/>
    <n v="6.6420482072066203E-2"/>
    <n v="-1"/>
    <n v="-1"/>
    <n v="-1"/>
    <x v="4"/>
    <x v="11"/>
    <x v="0"/>
  </r>
  <r>
    <n v="5086"/>
    <n v="4953"/>
    <m/>
    <x v="0"/>
    <n v="7"/>
    <n v="1"/>
    <n v="-1"/>
    <n v="4"/>
    <n v="-1"/>
    <n v="36.169931042924901"/>
    <n v="-1"/>
    <n v="0.110605811508484"/>
    <n v="-1"/>
    <n v="9.6203122278967906E-2"/>
    <n v="-1"/>
    <n v="-1"/>
    <n v="-1"/>
    <x v="6"/>
    <x v="0"/>
    <x v="0"/>
  </r>
  <r>
    <n v="5086"/>
    <n v="6777"/>
    <m/>
    <x v="0"/>
    <n v="7"/>
    <n v="1"/>
    <n v="-1"/>
    <n v="4"/>
    <n v="-1"/>
    <n v="36.121680405569101"/>
    <n v="-1"/>
    <n v="0.110736819731008"/>
    <n v="-1"/>
    <n v="6.6418129228594303E-2"/>
    <n v="-1"/>
    <n v="-1"/>
    <n v="-1"/>
    <x v="6"/>
    <x v="14"/>
    <x v="0"/>
  </r>
  <r>
    <n v="5085"/>
    <n v="4953"/>
    <m/>
    <x v="0"/>
    <n v="4"/>
    <n v="1"/>
    <n v="-1"/>
    <n v="4"/>
    <n v="-1"/>
    <n v="39.8057117458143"/>
    <n v="-1"/>
    <n v="0.10048809139609501"/>
    <n v="-1"/>
    <n v="8.7331471651727194E-2"/>
    <n v="-1"/>
    <n v="-1"/>
    <n v="-1"/>
    <x v="3"/>
    <x v="0"/>
    <x v="0"/>
  </r>
  <r>
    <n v="5085"/>
    <n v="6768"/>
    <m/>
    <x v="0"/>
    <n v="4"/>
    <n v="1"/>
    <n v="-1"/>
    <n v="4"/>
    <n v="-1"/>
    <n v="39.805711745814101"/>
    <n v="-1"/>
    <n v="0.10048809139609501"/>
    <n v="-1"/>
    <n v="6.0199686974781799E-2"/>
    <n v="-1"/>
    <n v="-1"/>
    <n v="-1"/>
    <x v="3"/>
    <x v="11"/>
    <x v="0"/>
  </r>
  <r>
    <n v="5085"/>
    <n v="6777"/>
    <m/>
    <x v="0"/>
    <n v="4"/>
    <n v="1"/>
    <n v="-1"/>
    <n v="4"/>
    <n v="-1"/>
    <n v="39.8057117458143"/>
    <n v="-1"/>
    <n v="0.10048809139609501"/>
    <n v="-1"/>
    <n v="6.0199686495617001E-2"/>
    <n v="-1"/>
    <n v="-1"/>
    <n v="-1"/>
    <x v="3"/>
    <x v="14"/>
    <x v="0"/>
  </r>
  <r>
    <n v="5085"/>
    <n v="6777"/>
    <m/>
    <x v="0"/>
    <n v="9"/>
    <n v="1"/>
    <n v="-1"/>
    <n v="4"/>
    <n v="-1"/>
    <n v="33.295200814173"/>
    <n v="-1"/>
    <n v="0.120137434290449"/>
    <n v="-1"/>
    <n v="7.2109618923658206E-2"/>
    <n v="-1"/>
    <n v="-1"/>
    <n v="-1"/>
    <x v="8"/>
    <x v="14"/>
    <x v="0"/>
  </r>
  <r>
    <n v="5081"/>
    <n v="4953"/>
    <m/>
    <x v="0"/>
    <n v="6"/>
    <n v="1"/>
    <n v="-1"/>
    <n v="4"/>
    <n v="-1"/>
    <n v="36.071047943221899"/>
    <n v="-1"/>
    <n v="0.110870292209027"/>
    <n v="-1"/>
    <n v="9.4934587917875707E-2"/>
    <n v="-1"/>
    <n v="-1"/>
    <n v="-1"/>
    <x v="5"/>
    <x v="0"/>
    <x v="0"/>
  </r>
  <r>
    <n v="5081"/>
    <n v="6768"/>
    <m/>
    <x v="0"/>
    <n v="6"/>
    <n v="1"/>
    <n v="-1"/>
    <n v="4"/>
    <n v="-1"/>
    <n v="35.743908661477398"/>
    <n v="-1"/>
    <n v="0.11203322863021099"/>
    <n v="-1"/>
    <n v="6.5681400430008197E-2"/>
    <n v="-1"/>
    <n v="-1"/>
    <n v="-1"/>
    <x v="5"/>
    <x v="11"/>
    <x v="0"/>
  </r>
  <r>
    <n v="5081"/>
    <n v="6777"/>
    <m/>
    <x v="0"/>
    <n v="6"/>
    <n v="1"/>
    <n v="-1"/>
    <n v="4"/>
    <n v="-1"/>
    <n v="37.909796824865701"/>
    <n v="-1"/>
    <n v="0.105513622731323"/>
    <n v="-1"/>
    <n v="6.1859169228663601E-2"/>
    <n v="-1"/>
    <n v="-1"/>
    <n v="-1"/>
    <x v="5"/>
    <x v="14"/>
    <x v="0"/>
  </r>
  <r>
    <n v="5081"/>
    <n v="6777"/>
    <m/>
    <x v="0"/>
    <n v="7"/>
    <n v="1"/>
    <n v="-1"/>
    <n v="4"/>
    <n v="-1"/>
    <n v="36.1958899200433"/>
    <n v="-1"/>
    <n v="0.110509784642289"/>
    <n v="-1"/>
    <n v="6.1671053396010998E-2"/>
    <n v="-1"/>
    <n v="-1"/>
    <n v="-1"/>
    <x v="6"/>
    <x v="14"/>
    <x v="0"/>
  </r>
  <r>
    <n v="5081"/>
    <n v="4953"/>
    <m/>
    <x v="0"/>
    <n v="10"/>
    <n v="1"/>
    <n v="-1"/>
    <n v="4"/>
    <n v="-1"/>
    <n v="31.731718154803001"/>
    <n v="-1"/>
    <n v="0.12605683626981801"/>
    <n v="-1"/>
    <n v="0.10838071637289801"/>
    <n v="-1"/>
    <n v="-1"/>
    <n v="-1"/>
    <x v="9"/>
    <x v="0"/>
    <x v="0"/>
  </r>
  <r>
    <n v="5081"/>
    <n v="4954"/>
    <m/>
    <x v="0"/>
    <n v="10"/>
    <n v="1"/>
    <n v="-1"/>
    <n v="4"/>
    <n v="-1"/>
    <n v="41.591055319792503"/>
    <n v="-1"/>
    <n v="9.6174525249338103E-2"/>
    <n v="-1"/>
    <n v="9.2351527887750404E-2"/>
    <n v="-1"/>
    <n v="-1"/>
    <n v="-1"/>
    <x v="9"/>
    <x v="0"/>
    <x v="0"/>
  </r>
  <r>
    <n v="5081"/>
    <n v="6357"/>
    <m/>
    <x v="0"/>
    <n v="10"/>
    <n v="1"/>
    <n v="-1"/>
    <n v="4"/>
    <n v="-1"/>
    <n v="41.591055319792503"/>
    <n v="-1"/>
    <n v="9.6174525249338103E-2"/>
    <n v="-1"/>
    <n v="8.3551770148414195E-2"/>
    <n v="-1"/>
    <n v="-1"/>
    <n v="-1"/>
    <x v="9"/>
    <x v="0"/>
    <x v="0"/>
  </r>
  <r>
    <n v="5081"/>
    <n v="6641"/>
    <m/>
    <x v="0"/>
    <n v="10"/>
    <n v="1"/>
    <n v="-1"/>
    <n v="4"/>
    <n v="-1"/>
    <n v="41.591055319792503"/>
    <n v="-1"/>
    <n v="9.6174525249338297E-2"/>
    <n v="-1"/>
    <n v="5.7584648331093197E-2"/>
    <n v="-1"/>
    <n v="-1"/>
    <n v="-1"/>
    <x v="9"/>
    <x v="3"/>
    <x v="0"/>
  </r>
  <r>
    <n v="5081"/>
    <n v="6767"/>
    <m/>
    <x v="0"/>
    <n v="10"/>
    <n v="1"/>
    <n v="-1"/>
    <n v="4"/>
    <n v="-1"/>
    <n v="41.591055319792503"/>
    <n v="-1"/>
    <n v="9.6174525249338103E-2"/>
    <n v="-1"/>
    <n v="5.7584648331092898E-2"/>
    <n v="-1"/>
    <n v="-1"/>
    <n v="-1"/>
    <x v="9"/>
    <x v="10"/>
    <x v="0"/>
  </r>
  <r>
    <n v="5081"/>
    <n v="6768"/>
    <m/>
    <x v="0"/>
    <n v="10"/>
    <n v="1"/>
    <n v="-1"/>
    <n v="4"/>
    <n v="-1"/>
    <n v="31.731718154803001"/>
    <n v="-1"/>
    <n v="0.12605683626981801"/>
    <n v="-1"/>
    <n v="7.4345370580047296E-2"/>
    <n v="-1"/>
    <n v="-1"/>
    <n v="-1"/>
    <x v="9"/>
    <x v="11"/>
    <x v="0"/>
  </r>
  <r>
    <n v="5081"/>
    <n v="6777"/>
    <m/>
    <x v="0"/>
    <n v="10"/>
    <n v="1"/>
    <n v="-1"/>
    <n v="4"/>
    <n v="-1"/>
    <n v="31.731718154803001"/>
    <n v="-1"/>
    <n v="0.12605683626981801"/>
    <n v="-1"/>
    <n v="7.4345369978961295E-2"/>
    <n v="-1"/>
    <n v="-1"/>
    <n v="-1"/>
    <x v="9"/>
    <x v="14"/>
    <x v="0"/>
  </r>
  <r>
    <n v="5081"/>
    <n v="4953"/>
    <m/>
    <x v="0"/>
    <n v="11"/>
    <n v="1"/>
    <n v="-1"/>
    <n v="4"/>
    <n v="-1"/>
    <n v="33.440822193211702"/>
    <n v="-1"/>
    <n v="0.119614283909921"/>
    <n v="-1"/>
    <n v="9.5707096053762306E-2"/>
    <n v="-1"/>
    <n v="-1"/>
    <n v="-1"/>
    <x v="10"/>
    <x v="0"/>
    <x v="0"/>
  </r>
  <r>
    <n v="5081"/>
    <n v="6768"/>
    <m/>
    <x v="0"/>
    <n v="11"/>
    <n v="1"/>
    <n v="-1"/>
    <n v="4"/>
    <n v="-1"/>
    <n v="33.440822193211702"/>
    <n v="-1"/>
    <n v="0.119614283909921"/>
    <n v="-1"/>
    <n v="6.3411239398083893E-2"/>
    <n v="-1"/>
    <n v="-1"/>
    <n v="-1"/>
    <x v="10"/>
    <x v="11"/>
    <x v="0"/>
  </r>
  <r>
    <n v="5080"/>
    <n v="4953"/>
    <m/>
    <x v="0"/>
    <n v="7"/>
    <n v="1"/>
    <n v="-1"/>
    <n v="4"/>
    <n v="-1"/>
    <n v="33.568140478438799"/>
    <n v="-1"/>
    <n v="0.119160607140846"/>
    <n v="-1"/>
    <n v="9.8080128988587395E-2"/>
    <n v="-1"/>
    <n v="-1"/>
    <n v="-1"/>
    <x v="6"/>
    <x v="0"/>
    <x v="0"/>
  </r>
  <r>
    <n v="5080"/>
    <n v="6768"/>
    <m/>
    <x v="0"/>
    <n v="7"/>
    <n v="1"/>
    <n v="-1"/>
    <n v="4"/>
    <n v="-1"/>
    <n v="33.568140478438799"/>
    <n v="-1"/>
    <n v="0.119160607140846"/>
    <n v="-1"/>
    <n v="6.5906765060558994E-2"/>
    <n v="-1"/>
    <n v="-1"/>
    <n v="-1"/>
    <x v="6"/>
    <x v="11"/>
    <x v="0"/>
  </r>
  <r>
    <n v="5080"/>
    <n v="6764"/>
    <m/>
    <x v="0"/>
    <n v="8"/>
    <n v="1"/>
    <n v="-1"/>
    <n v="4"/>
    <n v="-1"/>
    <n v="35.690797299387903"/>
    <n v="-1"/>
    <n v="0.11207370809343301"/>
    <n v="-1"/>
    <n v="6.6520677440672096E-2"/>
    <n v="-1"/>
    <n v="-1"/>
    <n v="-1"/>
    <x v="7"/>
    <x v="8"/>
    <x v="0"/>
  </r>
  <r>
    <n v="5080"/>
    <n v="6776"/>
    <m/>
    <x v="0"/>
    <n v="8"/>
    <n v="1"/>
    <n v="-1"/>
    <n v="4"/>
    <n v="-1"/>
    <n v="35.690797337666702"/>
    <n v="-1"/>
    <n v="0.11207370802496899"/>
    <n v="-1"/>
    <n v="6.6520677400035796E-2"/>
    <n v="-1"/>
    <n v="-1"/>
    <n v="-1"/>
    <x v="7"/>
    <x v="13"/>
    <x v="0"/>
  </r>
  <r>
    <n v="5080"/>
    <n v="6777"/>
    <m/>
    <x v="0"/>
    <n v="9"/>
    <n v="1"/>
    <n v="-1"/>
    <n v="4"/>
    <n v="-1"/>
    <n v="35.296203515414099"/>
    <n v="-1"/>
    <n v="0.11332693791475899"/>
    <n v="-1"/>
    <n v="6.4119822244681393E-2"/>
    <n v="-1"/>
    <n v="-1"/>
    <n v="-1"/>
    <x v="8"/>
    <x v="14"/>
    <x v="0"/>
  </r>
  <r>
    <n v="5077"/>
    <n v="4953"/>
    <m/>
    <x v="0"/>
    <n v="1"/>
    <n v="1"/>
    <n v="-1"/>
    <n v="4"/>
    <n v="-1"/>
    <n v="36.919185985099098"/>
    <n v="-1"/>
    <n v="0.10834475052498101"/>
    <n v="-1"/>
    <n v="9.1648388490006505E-2"/>
    <n v="-1"/>
    <n v="-1"/>
    <n v="-1"/>
    <x v="0"/>
    <x v="0"/>
    <x v="0"/>
  </r>
  <r>
    <n v="5077"/>
    <n v="4954"/>
    <m/>
    <x v="0"/>
    <n v="1"/>
    <n v="1"/>
    <n v="-1"/>
    <n v="4"/>
    <n v="-1"/>
    <n v="50.154412795044898"/>
    <n v="-1"/>
    <n v="7.9748006596351298E-2"/>
    <n v="-1"/>
    <n v="7.6472190505330398E-2"/>
    <n v="-1"/>
    <n v="-1"/>
    <n v="-1"/>
    <x v="0"/>
    <x v="0"/>
    <x v="0"/>
  </r>
  <r>
    <n v="5077"/>
    <n v="6763"/>
    <m/>
    <x v="0"/>
    <n v="1"/>
    <n v="1"/>
    <n v="-1"/>
    <n v="4"/>
    <n v="-1"/>
    <n v="45.053836325099503"/>
    <n v="-1"/>
    <n v="8.8782672603877705E-2"/>
    <n v="-1"/>
    <n v="5.0750594338005703E-2"/>
    <n v="-1"/>
    <n v="-1"/>
    <n v="-1"/>
    <x v="0"/>
    <x v="7"/>
    <x v="0"/>
  </r>
  <r>
    <n v="5077"/>
    <n v="6767"/>
    <m/>
    <x v="0"/>
    <n v="1"/>
    <n v="1"/>
    <n v="-1"/>
    <n v="4"/>
    <n v="-1"/>
    <n v="50.164161359614198"/>
    <n v="-1"/>
    <n v="7.9738158337915296E-2"/>
    <n v="-1"/>
    <n v="4.76375777514563E-2"/>
    <n v="-1"/>
    <n v="-1"/>
    <n v="-1"/>
    <x v="0"/>
    <x v="10"/>
    <x v="0"/>
  </r>
  <r>
    <n v="5077"/>
    <n v="6768"/>
    <m/>
    <x v="0"/>
    <n v="1"/>
    <n v="1"/>
    <n v="-1"/>
    <n v="4"/>
    <n v="-1"/>
    <n v="36.919183431588003"/>
    <n v="-1"/>
    <n v="0.108344756378116"/>
    <n v="-1"/>
    <n v="6.2395309219058698E-2"/>
    <n v="-1"/>
    <n v="-1"/>
    <n v="-1"/>
    <x v="0"/>
    <x v="11"/>
    <x v="0"/>
  </r>
  <r>
    <n v="5077"/>
    <n v="6357"/>
    <m/>
    <x v="0"/>
    <n v="2"/>
    <n v="1"/>
    <n v="-1"/>
    <n v="4"/>
    <n v="-1"/>
    <n v="47.308386589824103"/>
    <n v="-1"/>
    <n v="8.5041827587395896E-2"/>
    <n v="-1"/>
    <n v="7.3767416367216995E-2"/>
    <n v="-1"/>
    <n v="-1"/>
    <n v="-1"/>
    <x v="1"/>
    <x v="0"/>
    <x v="0"/>
  </r>
  <r>
    <n v="5077"/>
    <n v="6640"/>
    <m/>
    <x v="0"/>
    <n v="2"/>
    <n v="1"/>
    <n v="-1"/>
    <n v="4"/>
    <n v="-1"/>
    <n v="36.4398109479637"/>
    <n v="-1"/>
    <n v="0.109770053574427"/>
    <n v="-1"/>
    <n v="6.5579385443492802E-2"/>
    <n v="-1"/>
    <n v="-1"/>
    <n v="-1"/>
    <x v="1"/>
    <x v="2"/>
    <x v="0"/>
  </r>
  <r>
    <n v="5077"/>
    <n v="6641"/>
    <m/>
    <x v="0"/>
    <n v="2"/>
    <n v="1"/>
    <n v="-1"/>
    <n v="4"/>
    <n v="-1"/>
    <n v="50.164341214526203"/>
    <n v="-1"/>
    <n v="7.9737915481296301E-2"/>
    <n v="-1"/>
    <n v="4.7637432662814901E-2"/>
    <n v="-1"/>
    <n v="-1"/>
    <n v="-1"/>
    <x v="1"/>
    <x v="3"/>
    <x v="0"/>
  </r>
  <r>
    <n v="5077"/>
    <n v="6763"/>
    <m/>
    <x v="0"/>
    <n v="2"/>
    <n v="1"/>
    <n v="-1"/>
    <n v="4"/>
    <n v="-1"/>
    <n v="45.053847002911297"/>
    <n v="-1"/>
    <n v="8.8782651562285694E-2"/>
    <n v="-1"/>
    <n v="5.0750582310058398E-2"/>
    <n v="-1"/>
    <n v="-1"/>
    <n v="-1"/>
    <x v="1"/>
    <x v="7"/>
    <x v="0"/>
  </r>
  <r>
    <n v="5077"/>
    <n v="4953"/>
    <m/>
    <x v="0"/>
    <n v="7"/>
    <n v="1"/>
    <n v="-1"/>
    <n v="4"/>
    <n v="-1"/>
    <n v="43.543006792105302"/>
    <n v="-1"/>
    <n v="9.1863201342476594E-2"/>
    <n v="-1"/>
    <n v="8.1970513847303403E-2"/>
    <n v="-1"/>
    <n v="-1"/>
    <n v="-1"/>
    <x v="6"/>
    <x v="0"/>
    <x v="0"/>
  </r>
  <r>
    <n v="5077"/>
    <n v="6768"/>
    <m/>
    <x v="0"/>
    <n v="7"/>
    <n v="1"/>
    <n v="-1"/>
    <n v="4"/>
    <n v="-1"/>
    <n v="43.543006792068297"/>
    <n v="-1"/>
    <n v="9.18632013425289E-2"/>
    <n v="-1"/>
    <n v="5.7167449484867398E-2"/>
    <n v="-1"/>
    <n v="-1"/>
    <n v="-1"/>
    <x v="6"/>
    <x v="11"/>
    <x v="0"/>
  </r>
  <r>
    <n v="5077"/>
    <n v="4953"/>
    <m/>
    <x v="0"/>
    <n v="8"/>
    <n v="1"/>
    <n v="-1"/>
    <n v="4"/>
    <n v="-1"/>
    <n v="31.0198044977992"/>
    <n v="-1"/>
    <n v="0.12894987305748501"/>
    <n v="-1"/>
    <n v="0.11231592251301099"/>
    <n v="-1"/>
    <n v="-1"/>
    <n v="-1"/>
    <x v="7"/>
    <x v="0"/>
    <x v="0"/>
  </r>
  <r>
    <n v="5077"/>
    <n v="6768"/>
    <m/>
    <x v="0"/>
    <n v="8"/>
    <n v="1"/>
    <n v="-1"/>
    <n v="4"/>
    <n v="-1"/>
    <n v="31.019796306866301"/>
    <n v="-1"/>
    <n v="0.12894991166043199"/>
    <n v="-1"/>
    <n v="7.7499479988035497E-2"/>
    <n v="-1"/>
    <n v="-1"/>
    <n v="-1"/>
    <x v="7"/>
    <x v="11"/>
    <x v="0"/>
  </r>
  <r>
    <n v="5078"/>
    <n v="6775"/>
    <m/>
    <x v="0"/>
    <n v="1"/>
    <n v="1"/>
    <n v="-1"/>
    <n v="4"/>
    <n v="-1"/>
    <n v="42.529074731134401"/>
    <n v="-1"/>
    <n v="9.4053097613941303E-2"/>
    <n v="-1"/>
    <n v="5.51806041964727E-2"/>
    <n v="-1"/>
    <n v="-1"/>
    <n v="-1"/>
    <x v="0"/>
    <x v="12"/>
    <x v="0"/>
  </r>
  <r>
    <n v="5078"/>
    <n v="6368"/>
    <m/>
    <x v="0"/>
    <n v="2"/>
    <n v="1"/>
    <n v="-1"/>
    <n v="4"/>
    <n v="-1"/>
    <n v="41.686948686475503"/>
    <n v="-1"/>
    <n v="9.6981042758022398E-2"/>
    <n v="-1"/>
    <n v="8.3083300318258793E-2"/>
    <n v="-1"/>
    <n v="-1"/>
    <n v="-1"/>
    <x v="1"/>
    <x v="0"/>
    <x v="0"/>
  </r>
  <r>
    <n v="5078"/>
    <n v="6640"/>
    <m/>
    <x v="0"/>
    <n v="2"/>
    <n v="1"/>
    <n v="-1"/>
    <n v="4"/>
    <n v="-1"/>
    <n v="14.2987069516484"/>
    <n v="-1"/>
    <n v="0.28409217337031201"/>
    <n v="-1"/>
    <n v="0.166675825085526"/>
    <n v="-1"/>
    <n v="-1"/>
    <n v="-1"/>
    <x v="1"/>
    <x v="2"/>
    <x v="0"/>
  </r>
  <r>
    <n v="5078"/>
    <n v="6642"/>
    <m/>
    <x v="0"/>
    <n v="2"/>
    <n v="1"/>
    <n v="-1"/>
    <n v="4"/>
    <n v="-1"/>
    <n v="29.398883470686801"/>
    <n v="-1"/>
    <n v="0.131207492142486"/>
    <n v="-1"/>
    <n v="7.6978949925123302E-2"/>
    <n v="-1"/>
    <n v="-1"/>
    <n v="-1"/>
    <x v="1"/>
    <x v="4"/>
    <x v="0"/>
  </r>
  <r>
    <n v="5078"/>
    <n v="6764"/>
    <m/>
    <x v="0"/>
    <n v="2"/>
    <n v="1"/>
    <n v="-1"/>
    <n v="4"/>
    <n v="-1"/>
    <n v="40.103431970835501"/>
    <n v="-1"/>
    <n v="9.9742086984199299E-2"/>
    <n v="-1"/>
    <n v="5.8518313200026303E-2"/>
    <n v="-1"/>
    <n v="-1"/>
    <n v="-1"/>
    <x v="1"/>
    <x v="8"/>
    <x v="0"/>
  </r>
  <r>
    <n v="5078"/>
    <n v="6776"/>
    <m/>
    <x v="0"/>
    <n v="2"/>
    <n v="1"/>
    <n v="-1"/>
    <n v="4"/>
    <n v="-1"/>
    <n v="41.311684059159496"/>
    <n v="-1"/>
    <n v="9.6824907797800897E-2"/>
    <n v="-1"/>
    <n v="5.6806814970424398E-2"/>
    <n v="-1"/>
    <n v="-1"/>
    <n v="-1"/>
    <x v="1"/>
    <x v="13"/>
    <x v="0"/>
  </r>
  <r>
    <n v="5078"/>
    <n v="6357"/>
    <m/>
    <x v="0"/>
    <n v="5"/>
    <n v="1"/>
    <n v="-1"/>
    <n v="4"/>
    <n v="-1"/>
    <n v="44.329596216246301"/>
    <n v="-1"/>
    <n v="9.1330811430599207E-2"/>
    <n v="-1"/>
    <n v="7.8121130534675301E-2"/>
    <n v="-1"/>
    <n v="-1"/>
    <n v="-1"/>
    <x v="4"/>
    <x v="0"/>
    <x v="0"/>
  </r>
  <r>
    <n v="5078"/>
    <n v="6640"/>
    <m/>
    <x v="0"/>
    <n v="5"/>
    <n v="1"/>
    <n v="-1"/>
    <n v="4"/>
    <n v="-1"/>
    <n v="11.2584248831563"/>
    <n v="-1"/>
    <n v="0.31144857777553703"/>
    <n v="-1"/>
    <n v="0.182310928201149"/>
    <n v="-1"/>
    <n v="-1"/>
    <n v="-1"/>
    <x v="4"/>
    <x v="2"/>
    <x v="0"/>
  </r>
  <r>
    <n v="5078"/>
    <n v="6764"/>
    <m/>
    <x v="0"/>
    <n v="5"/>
    <n v="1"/>
    <n v="-1"/>
    <n v="4"/>
    <n v="-1"/>
    <n v="38.107993185428398"/>
    <n v="-1"/>
    <n v="0.10496485524983699"/>
    <n v="-1"/>
    <n v="6.14426961961353E-2"/>
    <n v="-1"/>
    <n v="-1"/>
    <n v="-1"/>
    <x v="4"/>
    <x v="8"/>
    <x v="0"/>
  </r>
  <r>
    <n v="5078"/>
    <n v="6776"/>
    <m/>
    <x v="0"/>
    <n v="5"/>
    <n v="1"/>
    <n v="-1"/>
    <n v="4"/>
    <n v="-1"/>
    <n v="38.107993355658401"/>
    <n v="-1"/>
    <n v="0.104964855080564"/>
    <n v="-1"/>
    <n v="6.14426960970487E-2"/>
    <n v="-1"/>
    <n v="-1"/>
    <n v="-1"/>
    <x v="4"/>
    <x v="13"/>
    <x v="0"/>
  </r>
  <r>
    <n v="5078"/>
    <n v="4953"/>
    <m/>
    <x v="0"/>
    <n v="8"/>
    <n v="1"/>
    <n v="-1"/>
    <n v="4"/>
    <n v="-1"/>
    <n v="37.902779717895498"/>
    <n v="-1"/>
    <n v="0.104552875331468"/>
    <n v="-1"/>
    <n v="9.1284975823734404E-2"/>
    <n v="-1"/>
    <n v="-1"/>
    <n v="-1"/>
    <x v="7"/>
    <x v="0"/>
    <x v="0"/>
  </r>
  <r>
    <n v="5078"/>
    <n v="4954"/>
    <m/>
    <x v="0"/>
    <n v="8"/>
    <n v="1"/>
    <n v="-1"/>
    <n v="4"/>
    <n v="-1"/>
    <n v="43.034380252246699"/>
    <n v="-1"/>
    <n v="9.2948939349281501E-2"/>
    <n v="-1"/>
    <n v="8.8984136990728394E-2"/>
    <n v="-1"/>
    <n v="-1"/>
    <n v="-1"/>
    <x v="7"/>
    <x v="0"/>
    <x v="0"/>
  </r>
  <r>
    <n v="5078"/>
    <n v="6357"/>
    <m/>
    <x v="0"/>
    <n v="8"/>
    <n v="1"/>
    <n v="-1"/>
    <n v="4"/>
    <n v="-1"/>
    <n v="41.841131759169002"/>
    <n v="-1"/>
    <n v="9.4866724140658595E-2"/>
    <n v="-1"/>
    <n v="8.21400205119934E-2"/>
    <n v="-1"/>
    <n v="-1"/>
    <n v="-1"/>
    <x v="7"/>
    <x v="0"/>
    <x v="0"/>
  </r>
  <r>
    <n v="5078"/>
    <n v="6640"/>
    <m/>
    <x v="0"/>
    <n v="8"/>
    <n v="1"/>
    <n v="-1"/>
    <n v="4"/>
    <n v="-1"/>
    <n v="15.3359946393412"/>
    <n v="-1"/>
    <n v="0.27735305235753699"/>
    <n v="-1"/>
    <n v="0.165259842576192"/>
    <n v="-1"/>
    <n v="-1"/>
    <n v="-1"/>
    <x v="7"/>
    <x v="2"/>
    <x v="0"/>
  </r>
  <r>
    <n v="5078"/>
    <n v="6641"/>
    <m/>
    <x v="0"/>
    <n v="8"/>
    <n v="1"/>
    <n v="-1"/>
    <n v="4"/>
    <n v="-1"/>
    <n v="31.3779683464949"/>
    <n v="-1"/>
    <n v="0.12747797932069899"/>
    <n v="-1"/>
    <n v="7.5957307064011104E-2"/>
    <n v="-1"/>
    <n v="-1"/>
    <n v="-1"/>
    <x v="7"/>
    <x v="3"/>
    <x v="0"/>
  </r>
  <r>
    <n v="5078"/>
    <n v="6767"/>
    <m/>
    <x v="0"/>
    <n v="8"/>
    <n v="1"/>
    <n v="-1"/>
    <n v="4"/>
    <n v="-1"/>
    <n v="43.034380252246699"/>
    <n v="-1"/>
    <n v="9.2948939349281598E-2"/>
    <n v="-1"/>
    <n v="5.5383299649472598E-2"/>
    <n v="-1"/>
    <n v="-1"/>
    <n v="-1"/>
    <x v="7"/>
    <x v="10"/>
    <x v="0"/>
  </r>
  <r>
    <n v="5078"/>
    <n v="6768"/>
    <m/>
    <x v="0"/>
    <n v="8"/>
    <n v="1"/>
    <n v="-1"/>
    <n v="4"/>
    <n v="-1"/>
    <n v="39.3445353167929"/>
    <n v="-1"/>
    <n v="0.101665961171479"/>
    <n v="-1"/>
    <n v="6.1314605409761899E-2"/>
    <n v="-1"/>
    <n v="-1"/>
    <n v="-1"/>
    <x v="7"/>
    <x v="11"/>
    <x v="0"/>
  </r>
  <r>
    <n v="5078"/>
    <n v="6777"/>
    <m/>
    <x v="0"/>
    <n v="8"/>
    <n v="1"/>
    <n v="-1"/>
    <n v="4"/>
    <n v="-1"/>
    <n v="39.3445353271442"/>
    <n v="-1"/>
    <n v="0.10166596114913"/>
    <n v="-1"/>
    <n v="6.1314604911501799E-2"/>
    <n v="-1"/>
    <n v="-1"/>
    <n v="-1"/>
    <x v="7"/>
    <x v="14"/>
    <x v="0"/>
  </r>
  <r>
    <n v="5078"/>
    <n v="6777"/>
    <m/>
    <x v="0"/>
    <n v="9"/>
    <n v="1"/>
    <n v="-1"/>
    <n v="4"/>
    <n v="-1"/>
    <n v="25.8571583500866"/>
    <n v="-1"/>
    <n v="0.158648788653005"/>
    <n v="-1"/>
    <n v="9.2436042619880907E-2"/>
    <n v="-1"/>
    <n v="-1"/>
    <n v="-1"/>
    <x v="8"/>
    <x v="14"/>
    <x v="0"/>
  </r>
  <r>
    <n v="5078"/>
    <n v="6777"/>
    <m/>
    <x v="0"/>
    <n v="11"/>
    <n v="1"/>
    <n v="-1"/>
    <n v="4"/>
    <n v="-1"/>
    <n v="40.425870553358898"/>
    <n v="-1"/>
    <n v="9.8946539561104205E-2"/>
    <n v="-1"/>
    <n v="5.4883581663707201E-2"/>
    <n v="-1"/>
    <n v="-1"/>
    <n v="-1"/>
    <x v="10"/>
    <x v="14"/>
    <x v="0"/>
  </r>
  <r>
    <n v="5078"/>
    <n v="4953"/>
    <m/>
    <x v="0"/>
    <n v="12"/>
    <n v="1"/>
    <n v="-1"/>
    <n v="4"/>
    <n v="-1"/>
    <n v="35.937927555100302"/>
    <n v="-1"/>
    <n v="0.111303023633379"/>
    <n v="-1"/>
    <n v="9.3663643216680803E-2"/>
    <n v="-1"/>
    <n v="-1"/>
    <n v="-1"/>
    <x v="11"/>
    <x v="0"/>
    <x v="0"/>
  </r>
  <r>
    <n v="5078"/>
    <n v="6768"/>
    <m/>
    <x v="0"/>
    <n v="12"/>
    <n v="1"/>
    <n v="-1"/>
    <n v="4"/>
    <n v="-1"/>
    <n v="35.937927555100302"/>
    <n v="-1"/>
    <n v="0.111303023633379"/>
    <n v="-1"/>
    <n v="6.3611826835668503E-2"/>
    <n v="-1"/>
    <n v="-1"/>
    <n v="-1"/>
    <x v="11"/>
    <x v="11"/>
    <x v="0"/>
  </r>
  <r>
    <n v="5084"/>
    <n v="6775"/>
    <m/>
    <x v="1"/>
    <n v="1"/>
    <n v="1"/>
    <n v="-1"/>
    <n v="4"/>
    <n v="-1"/>
    <n v="47.268971944751101"/>
    <n v="-1"/>
    <n v="8.4622106964274094E-2"/>
    <n v="-1"/>
    <n v="0.116778507610698"/>
    <n v="-1"/>
    <n v="-1"/>
    <n v="-1"/>
    <x v="0"/>
    <x v="12"/>
    <x v="0"/>
  </r>
  <r>
    <n v="5084"/>
    <n v="6768"/>
    <m/>
    <x v="1"/>
    <n v="6"/>
    <n v="1"/>
    <n v="-1"/>
    <n v="4"/>
    <n v="-1"/>
    <n v="36.042871641137303"/>
    <n v="-1"/>
    <n v="0.14498218864679699"/>
    <n v="-1"/>
    <n v="0.20007542033258"/>
    <n v="-1"/>
    <n v="-1"/>
    <n v="-1"/>
    <x v="5"/>
    <x v="11"/>
    <x v="0"/>
  </r>
  <r>
    <n v="5084"/>
    <n v="6775"/>
    <m/>
    <x v="1"/>
    <n v="6"/>
    <n v="1"/>
    <n v="-1"/>
    <n v="4"/>
    <n v="-1"/>
    <n v="52.178438350891298"/>
    <n v="-1"/>
    <n v="7.6660017555540097E-2"/>
    <n v="-1"/>
    <n v="0.105790824226645"/>
    <n v="-1"/>
    <n v="-1"/>
    <n v="-1"/>
    <x v="5"/>
    <x v="12"/>
    <x v="0"/>
  </r>
  <r>
    <n v="5084"/>
    <n v="4949"/>
    <m/>
    <x v="1"/>
    <n v="8"/>
    <n v="1"/>
    <n v="-1"/>
    <n v="4"/>
    <n v="-1"/>
    <n v="6.2335768727459397"/>
    <n v="-1"/>
    <n v="0.85751464971076097"/>
    <n v="-1"/>
    <n v="1.4148991720227599"/>
    <n v="-1"/>
    <n v="-1"/>
    <n v="-1"/>
    <x v="7"/>
    <x v="0"/>
    <x v="0"/>
  </r>
  <r>
    <n v="5084"/>
    <n v="6770"/>
    <m/>
    <x v="1"/>
    <n v="8"/>
    <n v="1"/>
    <n v="-1"/>
    <n v="4"/>
    <n v="-1"/>
    <n v="2.5003922276911701"/>
    <n v="-1"/>
    <n v="1.53795231872625"/>
    <n v="-1"/>
    <n v="2.1223741998422199"/>
    <n v="-1"/>
    <n v="-1"/>
    <n v="-1"/>
    <x v="7"/>
    <x v="15"/>
    <x v="0"/>
  </r>
  <r>
    <n v="5084"/>
    <n v="4949"/>
    <m/>
    <x v="1"/>
    <n v="9"/>
    <n v="1"/>
    <n v="-1"/>
    <n v="4"/>
    <n v="-1"/>
    <n v="7.1614228836950602"/>
    <n v="-1"/>
    <n v="0.70818465520612806"/>
    <n v="-1"/>
    <n v="1.1685046810901101"/>
    <n v="-1"/>
    <n v="-1"/>
    <n v="-1"/>
    <x v="8"/>
    <x v="0"/>
    <x v="0"/>
  </r>
  <r>
    <n v="5084"/>
    <n v="6770"/>
    <m/>
    <x v="1"/>
    <n v="9"/>
    <n v="1"/>
    <n v="-1"/>
    <n v="4"/>
    <n v="-1"/>
    <n v="2.5894812086034502"/>
    <n v="-1"/>
    <n v="1.56505503644023"/>
    <n v="-1"/>
    <n v="2.15977595028752"/>
    <n v="-1"/>
    <n v="-1"/>
    <n v="-1"/>
    <x v="8"/>
    <x v="15"/>
    <x v="0"/>
  </r>
  <r>
    <n v="5084"/>
    <n v="6775"/>
    <m/>
    <x v="1"/>
    <n v="9"/>
    <n v="1"/>
    <n v="-1"/>
    <n v="4"/>
    <n v="-1"/>
    <n v="33.191425368890798"/>
    <n v="-1"/>
    <n v="0.120538772144286"/>
    <n v="-1"/>
    <n v="0.16634350555911501"/>
    <n v="-1"/>
    <n v="-1"/>
    <n v="-1"/>
    <x v="8"/>
    <x v="12"/>
    <x v="0"/>
  </r>
  <r>
    <n v="5084"/>
    <n v="4953"/>
    <m/>
    <x v="1"/>
    <n v="11"/>
    <n v="1"/>
    <n v="-1"/>
    <n v="4"/>
    <n v="-1"/>
    <n v="14.3912177674219"/>
    <n v="-1"/>
    <n v="0.20525053759203499"/>
    <n v="-1"/>
    <n v="0.338663387026857"/>
    <n v="-1"/>
    <n v="-1"/>
    <n v="-1"/>
    <x v="10"/>
    <x v="0"/>
    <x v="0"/>
  </r>
  <r>
    <n v="5084"/>
    <n v="6768"/>
    <m/>
    <x v="1"/>
    <n v="11"/>
    <n v="1"/>
    <n v="-1"/>
    <n v="4"/>
    <n v="-1"/>
    <n v="28.920037939817298"/>
    <n v="-1"/>
    <n v="0.194406314250717"/>
    <n v="-1"/>
    <n v="0.26828071366598999"/>
    <n v="-1"/>
    <n v="-1"/>
    <n v="-1"/>
    <x v="10"/>
    <x v="11"/>
    <x v="0"/>
  </r>
  <r>
    <n v="5084"/>
    <n v="6777"/>
    <m/>
    <x v="1"/>
    <n v="11"/>
    <n v="1"/>
    <n v="-1"/>
    <n v="4"/>
    <n v="-1"/>
    <n v="29.499681289242101"/>
    <n v="-1"/>
    <n v="0.13520353093330401"/>
    <n v="-1"/>
    <n v="0.18658087204325899"/>
    <n v="-1"/>
    <n v="-1"/>
    <n v="-1"/>
    <x v="10"/>
    <x v="14"/>
    <x v="0"/>
  </r>
  <r>
    <n v="5084"/>
    <n v="4949"/>
    <m/>
    <x v="1"/>
    <n v="12"/>
    <n v="1"/>
    <n v="-1"/>
    <n v="4"/>
    <n v="-1"/>
    <n v="6.6102672007183898"/>
    <n v="-1"/>
    <n v="0.64993745297847605"/>
    <n v="-1"/>
    <n v="1.0723967974144899"/>
    <n v="-1"/>
    <n v="-1"/>
    <n v="-1"/>
    <x v="11"/>
    <x v="0"/>
    <x v="0"/>
  </r>
  <r>
    <n v="5084"/>
    <n v="6770"/>
    <m/>
    <x v="1"/>
    <n v="12"/>
    <n v="1"/>
    <n v="-1"/>
    <n v="4"/>
    <n v="-1"/>
    <n v="3.81512635034044"/>
    <n v="-1"/>
    <n v="0.474654083733066"/>
    <n v="-1"/>
    <n v="0.65502263555163098"/>
    <n v="-1"/>
    <n v="-1"/>
    <n v="-1"/>
    <x v="11"/>
    <x v="15"/>
    <x v="0"/>
  </r>
  <r>
    <n v="5084"/>
    <n v="6775"/>
    <m/>
    <x v="1"/>
    <n v="12"/>
    <n v="1"/>
    <n v="-1"/>
    <n v="4"/>
    <n v="-1"/>
    <n v="38.853543796933202"/>
    <n v="-1"/>
    <n v="0.10300398645613799"/>
    <n v="-1"/>
    <n v="0.14214550130947001"/>
    <n v="-1"/>
    <n v="-1"/>
    <n v="-1"/>
    <x v="11"/>
    <x v="12"/>
    <x v="0"/>
  </r>
  <r>
    <n v="5082"/>
    <n v="6775"/>
    <m/>
    <x v="1"/>
    <n v="1"/>
    <n v="1"/>
    <n v="-1"/>
    <n v="4"/>
    <n v="-1"/>
    <n v="39.383757572032302"/>
    <n v="-1"/>
    <n v="0.101505443182467"/>
    <n v="-1"/>
    <n v="0.14007751159180401"/>
    <n v="-1"/>
    <n v="-1"/>
    <n v="-1"/>
    <x v="0"/>
    <x v="12"/>
    <x v="0"/>
  </r>
  <r>
    <n v="5082"/>
    <n v="6775"/>
    <m/>
    <x v="1"/>
    <n v="6"/>
    <n v="1"/>
    <n v="-1"/>
    <n v="4"/>
    <n v="-1"/>
    <n v="37.082032641677102"/>
    <n v="-1"/>
    <n v="0.107868952024607"/>
    <n v="-1"/>
    <n v="0.148859153793958"/>
    <n v="-1"/>
    <n v="-1"/>
    <n v="-1"/>
    <x v="5"/>
    <x v="12"/>
    <x v="0"/>
  </r>
  <r>
    <n v="5082"/>
    <n v="4949"/>
    <m/>
    <x v="1"/>
    <n v="7"/>
    <n v="1"/>
    <n v="-1"/>
    <n v="4"/>
    <n v="-1"/>
    <n v="11.8007442331467"/>
    <n v="-1"/>
    <n v="0.36092980598956498"/>
    <n v="-1"/>
    <n v="0.59553417988278201"/>
    <n v="-1"/>
    <n v="-1"/>
    <n v="-1"/>
    <x v="6"/>
    <x v="0"/>
    <x v="0"/>
  </r>
  <r>
    <n v="5082"/>
    <n v="4949"/>
    <m/>
    <x v="1"/>
    <n v="8"/>
    <n v="1"/>
    <n v="-1"/>
    <n v="4"/>
    <n v="-1"/>
    <n v="7.7185986993637901"/>
    <n v="-1"/>
    <n v="0.61252095786349103"/>
    <n v="-1"/>
    <n v="1.01065958047476"/>
    <n v="-1"/>
    <n v="-1"/>
    <n v="-1"/>
    <x v="7"/>
    <x v="0"/>
    <x v="0"/>
  </r>
  <r>
    <n v="5082"/>
    <n v="4949"/>
    <m/>
    <x v="1"/>
    <n v="9"/>
    <n v="1"/>
    <n v="-1"/>
    <n v="4"/>
    <n v="-1"/>
    <n v="8.5705889785070504"/>
    <n v="-1"/>
    <n v="0.54591927561472398"/>
    <n v="-1"/>
    <n v="0.90076680476429505"/>
    <n v="-1"/>
    <n v="-1"/>
    <n v="-1"/>
    <x v="8"/>
    <x v="0"/>
    <x v="0"/>
  </r>
  <r>
    <n v="5082"/>
    <n v="6775"/>
    <m/>
    <x v="1"/>
    <n v="9"/>
    <n v="1"/>
    <n v="-1"/>
    <n v="4"/>
    <n v="-1"/>
    <n v="41.617065373986897"/>
    <n v="-1"/>
    <n v="9.6116091445161894E-2"/>
    <n v="-1"/>
    <n v="0.13264020619432301"/>
    <n v="-1"/>
    <n v="-1"/>
    <n v="-1"/>
    <x v="8"/>
    <x v="12"/>
    <x v="0"/>
  </r>
  <r>
    <n v="5082"/>
    <n v="4949"/>
    <m/>
    <x v="1"/>
    <n v="10"/>
    <n v="1"/>
    <n v="-1"/>
    <n v="4"/>
    <n v="-1"/>
    <n v="6.9270814844760604"/>
    <n v="-1"/>
    <n v="0.48327113084449103"/>
    <n v="-1"/>
    <n v="0.79739736589341004"/>
    <n v="-1"/>
    <n v="-1"/>
    <n v="-1"/>
    <x v="9"/>
    <x v="0"/>
    <x v="0"/>
  </r>
  <r>
    <n v="5082"/>
    <n v="4949"/>
    <m/>
    <x v="1"/>
    <n v="11"/>
    <n v="1"/>
    <n v="-1"/>
    <n v="4"/>
    <n v="-1"/>
    <n v="6.0836091008410298"/>
    <n v="-1"/>
    <n v="0.59123169695995204"/>
    <n v="-1"/>
    <n v="0.97553229998391999"/>
    <n v="-1"/>
    <n v="-1"/>
    <n v="-1"/>
    <x v="10"/>
    <x v="0"/>
    <x v="0"/>
  </r>
  <r>
    <n v="5082"/>
    <n v="4953"/>
    <m/>
    <x v="1"/>
    <n v="11"/>
    <n v="1"/>
    <n v="-1"/>
    <n v="4"/>
    <n v="-1"/>
    <n v="15.0075375383115"/>
    <n v="-1"/>
    <n v="0.205441089584536"/>
    <n v="-1"/>
    <n v="0.338977797814485"/>
    <n v="-1"/>
    <n v="-1"/>
    <n v="-1"/>
    <x v="10"/>
    <x v="0"/>
    <x v="0"/>
  </r>
  <r>
    <n v="5082"/>
    <n v="6768"/>
    <m/>
    <x v="1"/>
    <n v="11"/>
    <n v="1"/>
    <n v="-1"/>
    <n v="4"/>
    <n v="-1"/>
    <n v="30.6796015606993"/>
    <n v="-1"/>
    <n v="0.173180784236175"/>
    <n v="-1"/>
    <n v="0.23898948224592201"/>
    <n v="-1"/>
    <n v="-1"/>
    <n v="-1"/>
    <x v="10"/>
    <x v="11"/>
    <x v="0"/>
  </r>
  <r>
    <n v="5082"/>
    <n v="6770"/>
    <m/>
    <x v="1"/>
    <n v="11"/>
    <n v="1"/>
    <n v="-1"/>
    <n v="4"/>
    <n v="-1"/>
    <n v="2.3366866213665798"/>
    <n v="-1"/>
    <n v="1.68372292063939"/>
    <n v="-1"/>
    <n v="2.3235376304823498"/>
    <n v="-1"/>
    <n v="-1"/>
    <n v="-1"/>
    <x v="10"/>
    <x v="15"/>
    <x v="0"/>
  </r>
  <r>
    <n v="5082"/>
    <n v="6777"/>
    <m/>
    <x v="1"/>
    <n v="11"/>
    <n v="1"/>
    <n v="-1"/>
    <n v="4"/>
    <n v="-1"/>
    <n v="41.3502814285306"/>
    <n v="-1"/>
    <n v="9.9112074966920094E-2"/>
    <n v="-1"/>
    <n v="0.13677466298174701"/>
    <n v="-1"/>
    <n v="-1"/>
    <n v="-1"/>
    <x v="10"/>
    <x v="14"/>
    <x v="0"/>
  </r>
  <r>
    <n v="5082"/>
    <n v="4949"/>
    <m/>
    <x v="1"/>
    <n v="12"/>
    <n v="1"/>
    <n v="-1"/>
    <n v="4"/>
    <n v="-1"/>
    <n v="7.1715361221678702"/>
    <n v="-1"/>
    <n v="0.655229641282988"/>
    <n v="-1"/>
    <n v="1.08112890811693"/>
    <n v="-1"/>
    <n v="-1"/>
    <n v="-1"/>
    <x v="11"/>
    <x v="0"/>
    <x v="0"/>
  </r>
  <r>
    <n v="5082"/>
    <n v="6775"/>
    <m/>
    <x v="1"/>
    <n v="12"/>
    <n v="1"/>
    <n v="-1"/>
    <n v="4"/>
    <n v="-1"/>
    <n v="52.152033432843503"/>
    <n v="-1"/>
    <n v="7.6698831027381301E-2"/>
    <n v="-1"/>
    <n v="0.105844386817786"/>
    <n v="-1"/>
    <n v="-1"/>
    <n v="-1"/>
    <x v="11"/>
    <x v="12"/>
    <x v="0"/>
  </r>
  <r>
    <n v="5079"/>
    <n v="6775"/>
    <m/>
    <x v="1"/>
    <n v="1"/>
    <n v="1"/>
    <n v="-1"/>
    <n v="4"/>
    <n v="-1"/>
    <n v="51.721093979211801"/>
    <n v="-1"/>
    <n v="7.7337884647368696E-2"/>
    <n v="-1"/>
    <n v="0.106726280813369"/>
    <n v="-1"/>
    <n v="-1"/>
    <n v="-1"/>
    <x v="0"/>
    <x v="12"/>
    <x v="0"/>
  </r>
  <r>
    <n v="5079"/>
    <n v="6775"/>
    <m/>
    <x v="1"/>
    <n v="6"/>
    <n v="1"/>
    <n v="-1"/>
    <n v="4"/>
    <n v="-1"/>
    <n v="48.894837767911902"/>
    <n v="-1"/>
    <n v="8.1808227260855501E-2"/>
    <n v="-1"/>
    <n v="0.112895353619981"/>
    <n v="-1"/>
    <n v="-1"/>
    <n v="-1"/>
    <x v="5"/>
    <x v="12"/>
    <x v="0"/>
  </r>
  <r>
    <n v="5079"/>
    <n v="4949"/>
    <m/>
    <x v="1"/>
    <n v="7"/>
    <n v="1"/>
    <n v="-1"/>
    <n v="4"/>
    <n v="-1"/>
    <n v="7.9204451063603001"/>
    <n v="-1"/>
    <n v="0.51971515497257004"/>
    <n v="-1"/>
    <n v="0.85753000570474103"/>
    <n v="-1"/>
    <n v="-1"/>
    <n v="-1"/>
    <x v="6"/>
    <x v="0"/>
    <x v="0"/>
  </r>
  <r>
    <n v="5079"/>
    <n v="6770"/>
    <m/>
    <x v="1"/>
    <n v="7"/>
    <n v="1"/>
    <n v="-1"/>
    <n v="4"/>
    <n v="-1"/>
    <n v="2.9109978607046898"/>
    <n v="-1"/>
    <n v="1.6163405145394301"/>
    <n v="-1"/>
    <n v="2.2305499100644099"/>
    <n v="-1"/>
    <n v="-1"/>
    <n v="-1"/>
    <x v="6"/>
    <x v="15"/>
    <x v="0"/>
  </r>
  <r>
    <n v="5079"/>
    <n v="4949"/>
    <m/>
    <x v="1"/>
    <n v="8"/>
    <n v="1"/>
    <n v="-1"/>
    <n v="4"/>
    <n v="-1"/>
    <n v="5.9026135105019897"/>
    <n v="-1"/>
    <n v="0.63248662558461599"/>
    <n v="-1"/>
    <n v="1.0436029322146201"/>
    <n v="-1"/>
    <n v="-1"/>
    <n v="-1"/>
    <x v="7"/>
    <x v="0"/>
    <x v="0"/>
  </r>
  <r>
    <n v="5079"/>
    <n v="6770"/>
    <m/>
    <x v="1"/>
    <n v="8"/>
    <n v="1"/>
    <n v="-1"/>
    <n v="4"/>
    <n v="-1"/>
    <n v="3.0726431842857198"/>
    <n v="-1"/>
    <n v="1.7003113892131001"/>
    <n v="-1"/>
    <n v="2.3464297171140802"/>
    <n v="-1"/>
    <n v="-1"/>
    <n v="-1"/>
    <x v="7"/>
    <x v="15"/>
    <x v="0"/>
  </r>
  <r>
    <n v="5079"/>
    <n v="6775"/>
    <m/>
    <x v="1"/>
    <n v="9"/>
    <n v="1"/>
    <n v="-1"/>
    <n v="4"/>
    <n v="-1"/>
    <n v="50.844715212780301"/>
    <n v="-1"/>
    <n v="7.8670909715206003E-2"/>
    <n v="-1"/>
    <n v="0.108565855406984"/>
    <n v="-1"/>
    <n v="-1"/>
    <n v="-1"/>
    <x v="8"/>
    <x v="12"/>
    <x v="0"/>
  </r>
  <r>
    <n v="5079"/>
    <n v="4949"/>
    <m/>
    <x v="1"/>
    <n v="10"/>
    <n v="1"/>
    <n v="-1"/>
    <n v="4"/>
    <n v="-1"/>
    <n v="5.0293058866300804"/>
    <n v="-1"/>
    <n v="0.92865567435135199"/>
    <n v="-1"/>
    <n v="1.5322818626797301"/>
    <n v="-1"/>
    <n v="-1"/>
    <n v="-1"/>
    <x v="9"/>
    <x v="0"/>
    <x v="0"/>
  </r>
  <r>
    <n v="5079"/>
    <n v="6770"/>
    <m/>
    <x v="1"/>
    <n v="10"/>
    <n v="1"/>
    <n v="-1"/>
    <n v="4"/>
    <n v="-1"/>
    <n v="1.3127649237410901"/>
    <n v="-1"/>
    <n v="2.0193854339145099"/>
    <n v="-1"/>
    <n v="2.7867518988020201"/>
    <n v="-1"/>
    <n v="-1"/>
    <n v="-1"/>
    <x v="9"/>
    <x v="15"/>
    <x v="0"/>
  </r>
  <r>
    <n v="5079"/>
    <n v="4953"/>
    <m/>
    <x v="1"/>
    <n v="11"/>
    <n v="1"/>
    <n v="-1"/>
    <n v="4"/>
    <n v="-1"/>
    <n v="16.471341677860899"/>
    <n v="-1"/>
    <n v="0.195169598069655"/>
    <n v="-1"/>
    <n v="0.32202983681493202"/>
    <n v="-1"/>
    <n v="-1"/>
    <n v="-1"/>
    <x v="10"/>
    <x v="0"/>
    <x v="0"/>
  </r>
  <r>
    <n v="5079"/>
    <n v="6768"/>
    <m/>
    <x v="1"/>
    <n v="11"/>
    <n v="1"/>
    <n v="-1"/>
    <n v="4"/>
    <n v="-1"/>
    <n v="33.814490608776701"/>
    <n v="-1"/>
    <n v="0.170022817200364"/>
    <n v="-1"/>
    <n v="0.234631487736502"/>
    <n v="-1"/>
    <n v="-1"/>
    <n v="-1"/>
    <x v="10"/>
    <x v="11"/>
    <x v="0"/>
  </r>
  <r>
    <n v="5079"/>
    <n v="6770"/>
    <m/>
    <x v="1"/>
    <n v="11"/>
    <n v="1"/>
    <n v="-1"/>
    <n v="4"/>
    <n v="-1"/>
    <n v="2.1916561518878499"/>
    <n v="-1"/>
    <n v="1.6532717777238399"/>
    <n v="-1"/>
    <n v="2.2815150532588899"/>
    <n v="-1"/>
    <n v="-1"/>
    <n v="-1"/>
    <x v="10"/>
    <x v="15"/>
    <x v="0"/>
  </r>
  <r>
    <n v="5079"/>
    <n v="6777"/>
    <m/>
    <x v="1"/>
    <n v="11"/>
    <n v="1"/>
    <n v="-1"/>
    <n v="4"/>
    <n v="-1"/>
    <n v="30.392461445923399"/>
    <n v="-1"/>
    <n v="0.12881738401956699"/>
    <n v="-1"/>
    <n v="0.17776798933275301"/>
    <n v="-1"/>
    <n v="-1"/>
    <n v="-1"/>
    <x v="10"/>
    <x v="14"/>
    <x v="0"/>
  </r>
  <r>
    <n v="5079"/>
    <n v="4949"/>
    <m/>
    <x v="1"/>
    <n v="12"/>
    <n v="1"/>
    <n v="-1"/>
    <n v="4"/>
    <n v="-1"/>
    <n v="4.4484201569550299"/>
    <n v="-1"/>
    <n v="0.78064382418781597"/>
    <n v="-1"/>
    <n v="1.2880623099099"/>
    <n v="-1"/>
    <n v="-1"/>
    <n v="-1"/>
    <x v="11"/>
    <x v="0"/>
    <x v="0"/>
  </r>
  <r>
    <n v="5079"/>
    <n v="6760"/>
    <m/>
    <x v="1"/>
    <n v="12"/>
    <n v="1"/>
    <n v="-1"/>
    <n v="4"/>
    <n v="-1"/>
    <n v="17.776389590339999"/>
    <n v="-1"/>
    <n v="0.22520149513392801"/>
    <n v="-1"/>
    <n v="0.31077806221097598"/>
    <n v="-1"/>
    <n v="-1"/>
    <n v="-1"/>
    <x v="11"/>
    <x v="16"/>
    <x v="0"/>
  </r>
  <r>
    <n v="5079"/>
    <n v="6775"/>
    <m/>
    <x v="1"/>
    <n v="12"/>
    <n v="1"/>
    <n v="-1"/>
    <n v="4"/>
    <n v="-1"/>
    <n v="39.822866732916303"/>
    <n v="-1"/>
    <n v="0.100444802902492"/>
    <n v="-1"/>
    <n v="0.13861382800544"/>
    <n v="-1"/>
    <n v="-1"/>
    <n v="-1"/>
    <x v="11"/>
    <x v="12"/>
    <x v="0"/>
  </r>
  <r>
    <n v="5083"/>
    <n v="6775"/>
    <m/>
    <x v="1"/>
    <n v="1"/>
    <n v="1"/>
    <n v="-1"/>
    <n v="4"/>
    <n v="-1"/>
    <n v="54.293972377270201"/>
    <n v="-1"/>
    <n v="7.4688885007669695E-2"/>
    <n v="-1"/>
    <n v="0.103070661310584"/>
    <n v="-1"/>
    <n v="-1"/>
    <n v="-1"/>
    <x v="0"/>
    <x v="12"/>
    <x v="0"/>
  </r>
  <r>
    <n v="5083"/>
    <n v="6775"/>
    <m/>
    <x v="1"/>
    <n v="6"/>
    <n v="1"/>
    <n v="-1"/>
    <n v="4"/>
    <n v="-1"/>
    <n v="47.273709914026902"/>
    <n v="-1"/>
    <n v="8.50579814688701E-2"/>
    <n v="-1"/>
    <n v="0.117380014427041"/>
    <n v="-1"/>
    <n v="-1"/>
    <n v="-1"/>
    <x v="5"/>
    <x v="12"/>
    <x v="0"/>
  </r>
  <r>
    <n v="5083"/>
    <n v="4949"/>
    <m/>
    <x v="1"/>
    <n v="7"/>
    <n v="1"/>
    <n v="-1"/>
    <n v="4"/>
    <n v="-1"/>
    <n v="9.1702305485258595"/>
    <n v="-1"/>
    <n v="0.40590485871096899"/>
    <n v="-1"/>
    <n v="0.66974301687309901"/>
    <n v="-1"/>
    <n v="-1"/>
    <n v="-1"/>
    <x v="6"/>
    <x v="0"/>
    <x v="0"/>
  </r>
  <r>
    <n v="5083"/>
    <n v="6770"/>
    <m/>
    <x v="1"/>
    <n v="7"/>
    <n v="1"/>
    <n v="-1"/>
    <n v="4"/>
    <n v="-1"/>
    <n v="4.1250778723052903"/>
    <n v="-1"/>
    <n v="0.805774050543273"/>
    <n v="-1"/>
    <n v="1.11196818974972"/>
    <n v="-1"/>
    <n v="-1"/>
    <n v="-1"/>
    <x v="6"/>
    <x v="15"/>
    <x v="0"/>
  </r>
  <r>
    <n v="5083"/>
    <n v="4949"/>
    <m/>
    <x v="1"/>
    <n v="8"/>
    <n v="1"/>
    <n v="-1"/>
    <n v="4"/>
    <n v="-1"/>
    <n v="5.1327707234434001"/>
    <n v="-1"/>
    <n v="0.68190016229842298"/>
    <n v="-1"/>
    <n v="1.1251352677924"/>
    <n v="-1"/>
    <n v="-1"/>
    <n v="-1"/>
    <x v="7"/>
    <x v="0"/>
    <x v="0"/>
  </r>
  <r>
    <n v="5083"/>
    <n v="4949"/>
    <m/>
    <x v="1"/>
    <n v="9"/>
    <n v="1"/>
    <n v="-1"/>
    <n v="4"/>
    <n v="-1"/>
    <n v="11.038475683804"/>
    <n v="-1"/>
    <n v="0.39163739556393901"/>
    <n v="-1"/>
    <n v="0.64620170268049903"/>
    <n v="-1"/>
    <n v="-1"/>
    <n v="-1"/>
    <x v="8"/>
    <x v="0"/>
    <x v="0"/>
  </r>
  <r>
    <n v="5083"/>
    <n v="6770"/>
    <m/>
    <x v="1"/>
    <n v="9"/>
    <n v="1"/>
    <n v="-1"/>
    <n v="4"/>
    <n v="-1"/>
    <n v="2.2063302501455899"/>
    <n v="-1"/>
    <n v="1.73332350023643"/>
    <n v="-1"/>
    <n v="2.3919864303262699"/>
    <n v="-1"/>
    <n v="-1"/>
    <n v="-1"/>
    <x v="8"/>
    <x v="15"/>
    <x v="0"/>
  </r>
  <r>
    <n v="5083"/>
    <n v="6775"/>
    <m/>
    <x v="1"/>
    <n v="9"/>
    <n v="1"/>
    <n v="-1"/>
    <n v="4"/>
    <n v="-1"/>
    <n v="41.135215769122503"/>
    <n v="-1"/>
    <n v="9.7161925636116794E-2"/>
    <n v="-1"/>
    <n v="0.134083457377841"/>
    <n v="-1"/>
    <n v="-1"/>
    <n v="-1"/>
    <x v="8"/>
    <x v="12"/>
    <x v="0"/>
  </r>
  <r>
    <n v="5083"/>
    <n v="4949"/>
    <m/>
    <x v="1"/>
    <n v="10"/>
    <n v="1"/>
    <n v="-1"/>
    <n v="4"/>
    <n v="-1"/>
    <n v="8.7337750348067402"/>
    <n v="-1"/>
    <n v="0.43929451488587401"/>
    <n v="-1"/>
    <n v="0.72483594956169195"/>
    <n v="-1"/>
    <n v="-1"/>
    <n v="-1"/>
    <x v="9"/>
    <x v="0"/>
    <x v="0"/>
  </r>
  <r>
    <n v="5083"/>
    <n v="4949"/>
    <m/>
    <x v="1"/>
    <n v="11"/>
    <n v="1"/>
    <n v="-1"/>
    <n v="4"/>
    <n v="-1"/>
    <n v="5.3186667483332997"/>
    <n v="-1"/>
    <n v="0.72054891920521902"/>
    <n v="-1"/>
    <n v="1.1889057166886099"/>
    <n v="-1"/>
    <n v="-1"/>
    <n v="-1"/>
    <x v="10"/>
    <x v="0"/>
    <x v="0"/>
  </r>
  <r>
    <n v="5083"/>
    <n v="4953"/>
    <m/>
    <x v="1"/>
    <n v="11"/>
    <n v="1"/>
    <n v="-1"/>
    <n v="4"/>
    <n v="-1"/>
    <n v="14.6823408046826"/>
    <n v="-1"/>
    <n v="0.20279661086598999"/>
    <n v="-1"/>
    <n v="0.33461440792888397"/>
    <n v="-1"/>
    <n v="-1"/>
    <n v="-1"/>
    <x v="10"/>
    <x v="0"/>
    <x v="0"/>
  </r>
  <r>
    <n v="5083"/>
    <n v="6768"/>
    <m/>
    <x v="1"/>
    <n v="11"/>
    <n v="1"/>
    <n v="-1"/>
    <n v="4"/>
    <n v="-1"/>
    <n v="30.830403423959801"/>
    <n v="-1"/>
    <n v="0.161392905093209"/>
    <n v="-1"/>
    <n v="0.22272220902862799"/>
    <n v="-1"/>
    <n v="-1"/>
    <n v="-1"/>
    <x v="10"/>
    <x v="11"/>
    <x v="0"/>
  </r>
  <r>
    <n v="5083"/>
    <n v="6770"/>
    <m/>
    <x v="1"/>
    <n v="11"/>
    <n v="1"/>
    <n v="-1"/>
    <n v="4"/>
    <n v="-1"/>
    <n v="3.5161264119920199"/>
    <n v="-1"/>
    <n v="1.5415970093964799"/>
    <n v="-1"/>
    <n v="2.1274038729671498"/>
    <n v="-1"/>
    <n v="-1"/>
    <n v="-1"/>
    <x v="10"/>
    <x v="15"/>
    <x v="0"/>
  </r>
  <r>
    <n v="5083"/>
    <n v="6777"/>
    <m/>
    <x v="1"/>
    <n v="11"/>
    <n v="1"/>
    <n v="-1"/>
    <n v="4"/>
    <n v="-1"/>
    <n v="36.128158941254704"/>
    <n v="-1"/>
    <n v="0.10882648386933599"/>
    <n v="-1"/>
    <n v="0.15018054722075899"/>
    <n v="-1"/>
    <n v="-1"/>
    <n v="-1"/>
    <x v="10"/>
    <x v="14"/>
    <x v="0"/>
  </r>
  <r>
    <n v="5083"/>
    <n v="6775"/>
    <m/>
    <x v="1"/>
    <n v="12"/>
    <n v="1"/>
    <n v="-1"/>
    <n v="4"/>
    <n v="-1"/>
    <n v="38.002271609911098"/>
    <n v="-1"/>
    <n v="0.105256865722648"/>
    <n v="-1"/>
    <n v="0.145254474697254"/>
    <n v="-1"/>
    <n v="-1"/>
    <n v="-1"/>
    <x v="11"/>
    <x v="12"/>
    <x v="0"/>
  </r>
  <r>
    <n v="5086"/>
    <n v="6775"/>
    <m/>
    <x v="1"/>
    <n v="1"/>
    <n v="1"/>
    <n v="-1"/>
    <n v="4"/>
    <n v="-1"/>
    <n v="47.2398855244844"/>
    <n v="-1"/>
    <n v="8.4674210269345504E-2"/>
    <n v="-1"/>
    <n v="0.11685041017169701"/>
    <n v="-1"/>
    <n v="-1"/>
    <n v="-1"/>
    <x v="0"/>
    <x v="12"/>
    <x v="0"/>
  </r>
  <r>
    <n v="5086"/>
    <n v="6775"/>
    <m/>
    <x v="1"/>
    <n v="6"/>
    <n v="1"/>
    <n v="-1"/>
    <n v="4"/>
    <n v="-1"/>
    <n v="49.404885246699699"/>
    <n v="-1"/>
    <n v="8.1250039127062398E-2"/>
    <n v="-1"/>
    <n v="0.112125053995346"/>
    <n v="-1"/>
    <n v="-1"/>
    <n v="-1"/>
    <x v="5"/>
    <x v="12"/>
    <x v="0"/>
  </r>
  <r>
    <n v="5086"/>
    <n v="4949"/>
    <m/>
    <x v="1"/>
    <n v="7"/>
    <n v="1"/>
    <n v="-1"/>
    <n v="4"/>
    <n v="-1"/>
    <n v="10.1599824260544"/>
    <n v="-1"/>
    <n v="0.48020570356324599"/>
    <n v="-1"/>
    <n v="0.792339410879357"/>
    <n v="-1"/>
    <n v="-1"/>
    <n v="-1"/>
    <x v="6"/>
    <x v="0"/>
    <x v="0"/>
  </r>
  <r>
    <n v="5086"/>
    <n v="6770"/>
    <m/>
    <x v="1"/>
    <n v="7"/>
    <n v="1"/>
    <n v="-1"/>
    <n v="4"/>
    <n v="-1"/>
    <n v="2.6187746339856299"/>
    <n v="-1"/>
    <n v="1.22767018930635"/>
    <n v="-1"/>
    <n v="1.6941848612427599"/>
    <n v="-1"/>
    <n v="-1"/>
    <n v="-1"/>
    <x v="6"/>
    <x v="15"/>
    <x v="0"/>
  </r>
  <r>
    <n v="5086"/>
    <n v="4949"/>
    <m/>
    <x v="1"/>
    <n v="8"/>
    <n v="1"/>
    <n v="-1"/>
    <n v="4"/>
    <n v="-1"/>
    <n v="7.9381409144405701"/>
    <n v="-1"/>
    <n v="0.49989733754844101"/>
    <n v="-1"/>
    <n v="0.82483060695492705"/>
    <n v="-1"/>
    <n v="-1"/>
    <n v="-1"/>
    <x v="7"/>
    <x v="0"/>
    <x v="0"/>
  </r>
  <r>
    <n v="5086"/>
    <n v="6770"/>
    <m/>
    <x v="1"/>
    <n v="8"/>
    <n v="1"/>
    <n v="-1"/>
    <n v="4"/>
    <n v="-1"/>
    <n v="2.7024811005781801"/>
    <n v="-1"/>
    <n v="1.36797143818569"/>
    <n v="-1"/>
    <n v="1.88780058469625"/>
    <n v="-1"/>
    <n v="-1"/>
    <n v="-1"/>
    <x v="7"/>
    <x v="15"/>
    <x v="0"/>
  </r>
  <r>
    <n v="5086"/>
    <n v="6775"/>
    <m/>
    <x v="1"/>
    <n v="9"/>
    <n v="1"/>
    <n v="-1"/>
    <n v="4"/>
    <n v="-1"/>
    <n v="39.539480190486401"/>
    <n v="-1"/>
    <n v="0.10116470881077599"/>
    <n v="-1"/>
    <n v="0.13960729815887099"/>
    <n v="-1"/>
    <n v="-1"/>
    <n v="-1"/>
    <x v="8"/>
    <x v="12"/>
    <x v="0"/>
  </r>
  <r>
    <n v="5086"/>
    <n v="6760"/>
    <m/>
    <x v="1"/>
    <n v="10"/>
    <n v="1"/>
    <n v="-1"/>
    <n v="4"/>
    <n v="-1"/>
    <n v="16.561723609652802"/>
    <n v="-1"/>
    <n v="0.249462228844198"/>
    <n v="-1"/>
    <n v="0.34425787461546498"/>
    <n v="-1"/>
    <n v="-1"/>
    <n v="-1"/>
    <x v="9"/>
    <x v="16"/>
    <x v="0"/>
  </r>
  <r>
    <n v="5086"/>
    <n v="4953"/>
    <m/>
    <x v="1"/>
    <n v="11"/>
    <n v="1"/>
    <n v="-1"/>
    <n v="4"/>
    <n v="-1"/>
    <n v="15.4705233133222"/>
    <n v="-1"/>
    <n v="0.22277529424053899"/>
    <n v="-1"/>
    <n v="0.36757923549688898"/>
    <n v="-1"/>
    <n v="-1"/>
    <n v="-1"/>
    <x v="10"/>
    <x v="0"/>
    <x v="0"/>
  </r>
  <r>
    <n v="5086"/>
    <n v="6768"/>
    <m/>
    <x v="1"/>
    <n v="11"/>
    <n v="1"/>
    <n v="-1"/>
    <n v="4"/>
    <n v="-1"/>
    <n v="39.209412284122699"/>
    <n v="-1"/>
    <n v="0.14474764363119599"/>
    <n v="-1"/>
    <n v="0.19975174821105099"/>
    <n v="-1"/>
    <n v="-1"/>
    <n v="-1"/>
    <x v="10"/>
    <x v="11"/>
    <x v="0"/>
  </r>
  <r>
    <n v="5086"/>
    <n v="6777"/>
    <m/>
    <x v="1"/>
    <n v="11"/>
    <n v="1"/>
    <n v="-1"/>
    <n v="4"/>
    <n v="-1"/>
    <n v="31.917784829420999"/>
    <n v="-1"/>
    <n v="0.123643490043179"/>
    <n v="-1"/>
    <n v="0.17062801567000799"/>
    <n v="-1"/>
    <n v="-1"/>
    <n v="-1"/>
    <x v="10"/>
    <x v="14"/>
    <x v="0"/>
  </r>
  <r>
    <n v="5086"/>
    <n v="4949"/>
    <m/>
    <x v="1"/>
    <n v="12"/>
    <n v="1"/>
    <n v="-1"/>
    <n v="4"/>
    <n v="-1"/>
    <n v="5.7952522999919003"/>
    <n v="-1"/>
    <n v="0.66518611767470903"/>
    <n v="-1"/>
    <n v="1.09755709416327"/>
    <n v="-1"/>
    <n v="-1"/>
    <n v="-1"/>
    <x v="11"/>
    <x v="0"/>
    <x v="0"/>
  </r>
  <r>
    <n v="5086"/>
    <n v="6770"/>
    <m/>
    <x v="1"/>
    <n v="12"/>
    <n v="1"/>
    <n v="-1"/>
    <n v="4"/>
    <n v="-1"/>
    <n v="2.8143452289808599"/>
    <n v="-1"/>
    <n v="1.59504608176538"/>
    <n v="-1"/>
    <n v="2.2011635928362301"/>
    <n v="-1"/>
    <n v="-1"/>
    <n v="-1"/>
    <x v="11"/>
    <x v="15"/>
    <x v="0"/>
  </r>
  <r>
    <n v="5086"/>
    <n v="6775"/>
    <m/>
    <x v="1"/>
    <n v="12"/>
    <n v="1"/>
    <n v="-1"/>
    <n v="4"/>
    <n v="-1"/>
    <n v="37.514626692968797"/>
    <n v="-1"/>
    <n v="0.106614688549217"/>
    <n v="-1"/>
    <n v="0.14712827019791999"/>
    <n v="-1"/>
    <n v="-1"/>
    <n v="-1"/>
    <x v="11"/>
    <x v="12"/>
    <x v="0"/>
  </r>
  <r>
    <n v="5085"/>
    <n v="6775"/>
    <m/>
    <x v="1"/>
    <n v="1"/>
    <n v="1"/>
    <n v="-1"/>
    <n v="4"/>
    <n v="-1"/>
    <n v="53.762567186370802"/>
    <n v="-1"/>
    <n v="7.46749295233433E-2"/>
    <n v="-1"/>
    <n v="0.103051402742214"/>
    <n v="-1"/>
    <n v="-1"/>
    <n v="-1"/>
    <x v="0"/>
    <x v="12"/>
    <x v="0"/>
  </r>
  <r>
    <n v="5085"/>
    <n v="6768"/>
    <m/>
    <x v="1"/>
    <n v="6"/>
    <n v="1"/>
    <n v="-1"/>
    <n v="4"/>
    <n v="-1"/>
    <n v="30.9457473159048"/>
    <n v="-1"/>
    <n v="0.16312308022102601"/>
    <n v="-1"/>
    <n v="0.22510985070501699"/>
    <n v="-1"/>
    <n v="-1"/>
    <n v="-1"/>
    <x v="5"/>
    <x v="11"/>
    <x v="0"/>
  </r>
  <r>
    <n v="5085"/>
    <n v="6775"/>
    <m/>
    <x v="1"/>
    <n v="6"/>
    <n v="1"/>
    <n v="-1"/>
    <n v="4"/>
    <n v="-1"/>
    <n v="35.5517467504907"/>
    <n v="-1"/>
    <n v="0.112642618916811"/>
    <n v="-1"/>
    <n v="0.155446814105199"/>
    <n v="-1"/>
    <n v="-1"/>
    <n v="-1"/>
    <x v="5"/>
    <x v="12"/>
    <x v="0"/>
  </r>
  <r>
    <n v="5085"/>
    <n v="6770"/>
    <m/>
    <x v="1"/>
    <n v="7"/>
    <n v="1"/>
    <n v="-1"/>
    <n v="4"/>
    <n v="-1"/>
    <n v="5.3403998634712897"/>
    <n v="-1"/>
    <n v="0.94608953896340597"/>
    <n v="-1"/>
    <n v="1.3056035637695"/>
    <n v="-1"/>
    <n v="-1"/>
    <n v="-1"/>
    <x v="6"/>
    <x v="15"/>
    <x v="0"/>
  </r>
  <r>
    <n v="5085"/>
    <n v="6770"/>
    <m/>
    <x v="1"/>
    <n v="8"/>
    <n v="1"/>
    <n v="-1"/>
    <n v="4"/>
    <n v="-1"/>
    <n v="2.3739460771948799"/>
    <n v="-1"/>
    <n v="1.38367956956634"/>
    <n v="-1"/>
    <n v="1.90947780600154"/>
    <n v="-1"/>
    <n v="-1"/>
    <n v="-1"/>
    <x v="7"/>
    <x v="15"/>
    <x v="0"/>
  </r>
  <r>
    <n v="5085"/>
    <n v="4949"/>
    <m/>
    <x v="1"/>
    <n v="9"/>
    <n v="1"/>
    <n v="-1"/>
    <n v="4"/>
    <n v="-1"/>
    <n v="6.1114685331769696"/>
    <n v="-1"/>
    <n v="0.78249885534272001"/>
    <n v="-1"/>
    <n v="1.29112311131549"/>
    <n v="-1"/>
    <n v="-1"/>
    <n v="-1"/>
    <x v="8"/>
    <x v="0"/>
    <x v="0"/>
  </r>
  <r>
    <n v="5085"/>
    <n v="6770"/>
    <m/>
    <x v="1"/>
    <n v="9"/>
    <n v="1"/>
    <n v="-1"/>
    <n v="4"/>
    <n v="-1"/>
    <n v="2.1585097309675301"/>
    <n v="-1"/>
    <n v="1.71013288116117"/>
    <n v="-1"/>
    <n v="2.3599833760024098"/>
    <n v="-1"/>
    <n v="-1"/>
    <n v="-1"/>
    <x v="8"/>
    <x v="15"/>
    <x v="0"/>
  </r>
  <r>
    <n v="5085"/>
    <n v="6775"/>
    <m/>
    <x v="1"/>
    <n v="9"/>
    <n v="1"/>
    <n v="-1"/>
    <n v="4"/>
    <n v="-1"/>
    <n v="53.089276400173198"/>
    <n v="-1"/>
    <n v="7.5344782811674393E-2"/>
    <n v="-1"/>
    <n v="0.103975800280111"/>
    <n v="-1"/>
    <n v="-1"/>
    <n v="-1"/>
    <x v="8"/>
    <x v="12"/>
    <x v="0"/>
  </r>
  <r>
    <n v="5085"/>
    <n v="4949"/>
    <m/>
    <x v="1"/>
    <n v="10"/>
    <n v="1"/>
    <n v="-1"/>
    <n v="4"/>
    <n v="-1"/>
    <n v="6.3305386697100499"/>
    <n v="-1"/>
    <n v="0.57235415572916604"/>
    <n v="-1"/>
    <n v="0.94438435695312395"/>
    <n v="-1"/>
    <n v="-1"/>
    <n v="-1"/>
    <x v="9"/>
    <x v="0"/>
    <x v="0"/>
  </r>
  <r>
    <n v="5085"/>
    <n v="6770"/>
    <m/>
    <x v="1"/>
    <n v="10"/>
    <n v="1"/>
    <n v="-1"/>
    <n v="4"/>
    <n v="-1"/>
    <n v="2.8485772127420801"/>
    <n v="-1"/>
    <n v="1.39755523942632"/>
    <n v="-1"/>
    <n v="1.9286262304083299"/>
    <n v="-1"/>
    <n v="-1"/>
    <n v="-1"/>
    <x v="9"/>
    <x v="15"/>
    <x v="0"/>
  </r>
  <r>
    <n v="5085"/>
    <n v="4953"/>
    <m/>
    <x v="1"/>
    <n v="11"/>
    <n v="1"/>
    <n v="-1"/>
    <n v="4"/>
    <n v="-1"/>
    <n v="18.978699499730201"/>
    <n v="-1"/>
    <n v="0.20647896156405901"/>
    <n v="-1"/>
    <n v="0.340690286580697"/>
    <n v="-1"/>
    <n v="-1"/>
    <n v="-1"/>
    <x v="10"/>
    <x v="0"/>
    <x v="0"/>
  </r>
  <r>
    <n v="5085"/>
    <n v="6768"/>
    <m/>
    <x v="1"/>
    <n v="11"/>
    <n v="1"/>
    <n v="-1"/>
    <n v="4"/>
    <n v="-1"/>
    <n v="33.655203440590597"/>
    <n v="-1"/>
    <n v="0.153751113562446"/>
    <n v="-1"/>
    <n v="0.21217653671617601"/>
    <n v="-1"/>
    <n v="-1"/>
    <n v="-1"/>
    <x v="10"/>
    <x v="11"/>
    <x v="0"/>
  </r>
  <r>
    <n v="5085"/>
    <n v="6777"/>
    <m/>
    <x v="1"/>
    <n v="11"/>
    <n v="1"/>
    <n v="-1"/>
    <n v="4"/>
    <n v="-1"/>
    <n v="31.053003664407001"/>
    <n v="-1"/>
    <n v="0.12656731641007199"/>
    <n v="-1"/>
    <n v="0.17466289604238"/>
    <n v="-1"/>
    <n v="-1"/>
    <n v="-1"/>
    <x v="10"/>
    <x v="14"/>
    <x v="0"/>
  </r>
  <r>
    <n v="5085"/>
    <n v="6760"/>
    <m/>
    <x v="1"/>
    <n v="12"/>
    <n v="1"/>
    <n v="-1"/>
    <n v="4"/>
    <n v="-1"/>
    <n v="13.374187099402301"/>
    <n v="-1"/>
    <n v="0.29576424732186302"/>
    <n v="-1"/>
    <n v="0.40815465989385802"/>
    <n v="-1"/>
    <n v="-1"/>
    <n v="-1"/>
    <x v="11"/>
    <x v="16"/>
    <x v="0"/>
  </r>
  <r>
    <n v="5085"/>
    <n v="6775"/>
    <m/>
    <x v="1"/>
    <n v="12"/>
    <n v="1"/>
    <n v="-1"/>
    <n v="4"/>
    <n v="-1"/>
    <n v="43.174378883422499"/>
    <n v="-1"/>
    <n v="9.2662449866995497E-2"/>
    <n v="-1"/>
    <n v="0.12787418081645399"/>
    <n v="-1"/>
    <n v="-1"/>
    <n v="-1"/>
    <x v="11"/>
    <x v="12"/>
    <x v="0"/>
  </r>
  <r>
    <n v="5081"/>
    <n v="6775"/>
    <m/>
    <x v="1"/>
    <n v="1"/>
    <n v="1"/>
    <n v="-1"/>
    <n v="4"/>
    <n v="-1"/>
    <n v="41.283252907198502"/>
    <n v="-1"/>
    <n v="9.7022282885109806E-2"/>
    <n v="-1"/>
    <n v="0.13389075038145101"/>
    <n v="-1"/>
    <n v="-1"/>
    <n v="-1"/>
    <x v="0"/>
    <x v="12"/>
    <x v="0"/>
  </r>
  <r>
    <n v="5081"/>
    <n v="4949"/>
    <m/>
    <x v="1"/>
    <n v="6"/>
    <n v="1"/>
    <n v="-1"/>
    <n v="4"/>
    <n v="-1"/>
    <n v="12.711206262415899"/>
    <n v="-1"/>
    <n v="0.29947565083052302"/>
    <n v="-1"/>
    <n v="0.494134823870363"/>
    <n v="-1"/>
    <n v="-1"/>
    <n v="-1"/>
    <x v="5"/>
    <x v="0"/>
    <x v="0"/>
  </r>
  <r>
    <n v="5081"/>
    <n v="6770"/>
    <m/>
    <x v="1"/>
    <n v="6"/>
    <n v="1"/>
    <n v="-1"/>
    <n v="4"/>
    <n v="-1"/>
    <n v="3.4734342131610001"/>
    <n v="-1"/>
    <n v="1.1290392224372301"/>
    <n v="-1"/>
    <n v="1.55807412696338"/>
    <n v="-1"/>
    <n v="-1"/>
    <n v="-1"/>
    <x v="5"/>
    <x v="15"/>
    <x v="0"/>
  </r>
  <r>
    <n v="5081"/>
    <n v="6775"/>
    <m/>
    <x v="1"/>
    <n v="6"/>
    <n v="1"/>
    <n v="-1"/>
    <n v="4"/>
    <n v="-1"/>
    <n v="50.435040475913901"/>
    <n v="-1"/>
    <n v="7.9309939325026793E-2"/>
    <n v="-1"/>
    <n v="0.109447716268537"/>
    <n v="-1"/>
    <n v="-1"/>
    <n v="-1"/>
    <x v="5"/>
    <x v="12"/>
    <x v="0"/>
  </r>
  <r>
    <n v="5081"/>
    <n v="4949"/>
    <m/>
    <x v="1"/>
    <n v="7"/>
    <n v="1"/>
    <n v="-1"/>
    <n v="4"/>
    <n v="-1"/>
    <n v="11.8554576592289"/>
    <n v="-1"/>
    <n v="0.35801941490240602"/>
    <n v="-1"/>
    <n v="0.59073203458897094"/>
    <n v="-1"/>
    <n v="-1"/>
    <n v="-1"/>
    <x v="6"/>
    <x v="0"/>
    <x v="0"/>
  </r>
  <r>
    <n v="5081"/>
    <n v="6770"/>
    <m/>
    <x v="1"/>
    <n v="7"/>
    <n v="1"/>
    <n v="-1"/>
    <n v="4"/>
    <n v="-1"/>
    <n v="5.3597082619463796"/>
    <n v="-1"/>
    <n v="0.91047920843197405"/>
    <n v="-1"/>
    <n v="1.25646130763612"/>
    <n v="-1"/>
    <n v="-1"/>
    <n v="-1"/>
    <x v="6"/>
    <x v="15"/>
    <x v="0"/>
  </r>
  <r>
    <n v="5081"/>
    <n v="4949"/>
    <m/>
    <x v="1"/>
    <n v="8"/>
    <n v="1"/>
    <n v="-1"/>
    <n v="4"/>
    <n v="-1"/>
    <n v="6.0697949219088096"/>
    <n v="-1"/>
    <n v="0.66254417142562205"/>
    <n v="-1"/>
    <n v="1.0931978828522799"/>
    <n v="-1"/>
    <n v="-1"/>
    <n v="-1"/>
    <x v="7"/>
    <x v="0"/>
    <x v="0"/>
  </r>
  <r>
    <n v="5081"/>
    <n v="6770"/>
    <m/>
    <x v="1"/>
    <n v="8"/>
    <n v="1"/>
    <n v="-1"/>
    <n v="4"/>
    <n v="-1"/>
    <n v="3.24113941912892"/>
    <n v="-1"/>
    <n v="1.49402305647075"/>
    <n v="-1"/>
    <n v="2.0617518179296401"/>
    <n v="-1"/>
    <n v="-1"/>
    <n v="-1"/>
    <x v="7"/>
    <x v="15"/>
    <x v="0"/>
  </r>
  <r>
    <n v="5081"/>
    <n v="6775"/>
    <m/>
    <x v="1"/>
    <n v="9"/>
    <n v="1"/>
    <n v="-1"/>
    <n v="4"/>
    <n v="-1"/>
    <n v="46.277652153546299"/>
    <n v="-1"/>
    <n v="8.6434808462803103E-2"/>
    <n v="-1"/>
    <n v="0.119280035678668"/>
    <n v="-1"/>
    <n v="-1"/>
    <n v="-1"/>
    <x v="8"/>
    <x v="12"/>
    <x v="0"/>
  </r>
  <r>
    <n v="5081"/>
    <n v="4949"/>
    <m/>
    <x v="1"/>
    <n v="10"/>
    <n v="1"/>
    <n v="-1"/>
    <n v="4"/>
    <n v="-1"/>
    <n v="8.0743925926294793"/>
    <n v="-1"/>
    <n v="0.63394796846824397"/>
    <n v="-1"/>
    <n v="1.0460141479726"/>
    <n v="-1"/>
    <n v="-1"/>
    <n v="-1"/>
    <x v="9"/>
    <x v="0"/>
    <x v="0"/>
  </r>
  <r>
    <n v="5081"/>
    <n v="6770"/>
    <m/>
    <x v="1"/>
    <n v="10"/>
    <n v="1"/>
    <n v="-1"/>
    <n v="4"/>
    <n v="-1"/>
    <n v="2.4693190446822699"/>
    <n v="-1"/>
    <n v="1.39727564114086"/>
    <n v="-1"/>
    <n v="1.9282403847743801"/>
    <n v="-1"/>
    <n v="-1"/>
    <n v="-1"/>
    <x v="9"/>
    <x v="15"/>
    <x v="0"/>
  </r>
  <r>
    <n v="5081"/>
    <n v="4949"/>
    <m/>
    <x v="1"/>
    <n v="11"/>
    <n v="1"/>
    <n v="-1"/>
    <n v="4"/>
    <n v="-1"/>
    <n v="5.9558543887897102"/>
    <n v="-1"/>
    <n v="0.77384083757238697"/>
    <n v="-1"/>
    <n v="1.2768373819944401"/>
    <n v="-1"/>
    <n v="-1"/>
    <n v="-1"/>
    <x v="10"/>
    <x v="0"/>
    <x v="0"/>
  </r>
  <r>
    <n v="5081"/>
    <n v="4953"/>
    <m/>
    <x v="1"/>
    <n v="11"/>
    <n v="1"/>
    <n v="-1"/>
    <n v="4"/>
    <n v="-1"/>
    <n v="13.984280587487699"/>
    <n v="-1"/>
    <n v="0.21568013259119001"/>
    <n v="-1"/>
    <n v="0.35587221877546299"/>
    <n v="-1"/>
    <n v="-1"/>
    <n v="-1"/>
    <x v="10"/>
    <x v="0"/>
    <x v="0"/>
  </r>
  <r>
    <n v="5081"/>
    <n v="6768"/>
    <m/>
    <x v="1"/>
    <n v="11"/>
    <n v="1"/>
    <n v="-1"/>
    <n v="4"/>
    <n v="-1"/>
    <n v="34.8250211873506"/>
    <n v="-1"/>
    <n v="0.144647785345596"/>
    <n v="-1"/>
    <n v="0.19961394377692199"/>
    <n v="-1"/>
    <n v="-1"/>
    <n v="-1"/>
    <x v="10"/>
    <x v="11"/>
    <x v="0"/>
  </r>
  <r>
    <n v="5081"/>
    <n v="6770"/>
    <m/>
    <x v="1"/>
    <n v="11"/>
    <n v="1"/>
    <n v="-1"/>
    <n v="4"/>
    <n v="-1"/>
    <n v="1.93783653854089"/>
    <n v="-1"/>
    <n v="1.5923393939096699"/>
    <n v="-1"/>
    <n v="2.19742836359534"/>
    <n v="-1"/>
    <n v="-1"/>
    <n v="-1"/>
    <x v="10"/>
    <x v="15"/>
    <x v="0"/>
  </r>
  <r>
    <n v="5081"/>
    <n v="6777"/>
    <m/>
    <x v="1"/>
    <n v="11"/>
    <n v="1"/>
    <n v="-1"/>
    <n v="4"/>
    <n v="-1"/>
    <n v="42.483092069642701"/>
    <n v="-1"/>
    <n v="0.101576995361185"/>
    <n v="-1"/>
    <n v="0.140176253114079"/>
    <n v="-1"/>
    <n v="-1"/>
    <n v="-1"/>
    <x v="10"/>
    <x v="14"/>
    <x v="0"/>
  </r>
  <r>
    <n v="5081"/>
    <n v="4949"/>
    <m/>
    <x v="1"/>
    <n v="12"/>
    <n v="1"/>
    <n v="-1"/>
    <n v="4"/>
    <n v="-1"/>
    <n v="8.7570360603159898"/>
    <n v="-1"/>
    <n v="0.68427023096152195"/>
    <n v="-1"/>
    <n v="1.1290458810865101"/>
    <n v="-1"/>
    <n v="-1"/>
    <n v="-1"/>
    <x v="11"/>
    <x v="0"/>
    <x v="0"/>
  </r>
  <r>
    <n v="5081"/>
    <n v="6770"/>
    <m/>
    <x v="1"/>
    <n v="12"/>
    <n v="1"/>
    <n v="-1"/>
    <n v="4"/>
    <n v="-1"/>
    <n v="3.9928175492621301"/>
    <n v="-1"/>
    <n v="1.0738547395258999"/>
    <n v="-1"/>
    <n v="1.4819195405457499"/>
    <n v="-1"/>
    <n v="-1"/>
    <n v="-1"/>
    <x v="11"/>
    <x v="15"/>
    <x v="0"/>
  </r>
  <r>
    <n v="5081"/>
    <n v="6775"/>
    <m/>
    <x v="1"/>
    <n v="12"/>
    <n v="1"/>
    <n v="-1"/>
    <n v="4"/>
    <n v="-1"/>
    <n v="37.419138093245799"/>
    <n v="-1"/>
    <n v="0.109383990122042"/>
    <n v="-1"/>
    <n v="0.15094990636841801"/>
    <n v="-1"/>
    <n v="-1"/>
    <n v="-1"/>
    <x v="11"/>
    <x v="12"/>
    <x v="0"/>
  </r>
  <r>
    <n v="5080"/>
    <n v="6775"/>
    <m/>
    <x v="1"/>
    <n v="1"/>
    <n v="1"/>
    <n v="-1"/>
    <n v="4"/>
    <n v="-1"/>
    <n v="40.064190605077101"/>
    <n v="-1"/>
    <n v="0.100338331108605"/>
    <n v="-1"/>
    <n v="0.13846689692987599"/>
    <n v="-1"/>
    <n v="-1"/>
    <n v="-1"/>
    <x v="0"/>
    <x v="12"/>
    <x v="0"/>
  </r>
  <r>
    <n v="5080"/>
    <n v="6775"/>
    <m/>
    <x v="1"/>
    <n v="6"/>
    <n v="1"/>
    <n v="-1"/>
    <n v="4"/>
    <n v="-1"/>
    <n v="54.039419370380401"/>
    <n v="-1"/>
    <n v="7.4474695052775403E-2"/>
    <n v="-1"/>
    <n v="0.10277507917283001"/>
    <n v="-1"/>
    <n v="-1"/>
    <n v="-1"/>
    <x v="5"/>
    <x v="12"/>
    <x v="0"/>
  </r>
  <r>
    <n v="5080"/>
    <n v="4949"/>
    <m/>
    <x v="1"/>
    <n v="7"/>
    <n v="1"/>
    <n v="-1"/>
    <n v="4"/>
    <n v="-1"/>
    <n v="10.5052275596817"/>
    <n v="-1"/>
    <n v="0.44265112953048003"/>
    <n v="-1"/>
    <n v="0.73037436372529196"/>
    <n v="-1"/>
    <n v="-1"/>
    <n v="-1"/>
    <x v="6"/>
    <x v="0"/>
    <x v="0"/>
  </r>
  <r>
    <n v="5080"/>
    <n v="6770"/>
    <m/>
    <x v="1"/>
    <n v="7"/>
    <n v="1"/>
    <n v="-1"/>
    <n v="4"/>
    <n v="-1"/>
    <n v="2.2219337473438299"/>
    <n v="-1"/>
    <n v="1.55360639913919"/>
    <n v="-1"/>
    <n v="2.1439768308120799"/>
    <n v="-1"/>
    <n v="-1"/>
    <n v="-1"/>
    <x v="6"/>
    <x v="15"/>
    <x v="0"/>
  </r>
  <r>
    <n v="5080"/>
    <n v="4949"/>
    <m/>
    <x v="1"/>
    <n v="8"/>
    <n v="1"/>
    <n v="-1"/>
    <n v="4"/>
    <n v="-1"/>
    <n v="5.4660915984224703"/>
    <n v="-1"/>
    <n v="0.76679566144568301"/>
    <n v="-1"/>
    <n v="1.26521284138538"/>
    <n v="-1"/>
    <n v="-1"/>
    <n v="-1"/>
    <x v="7"/>
    <x v="0"/>
    <x v="0"/>
  </r>
  <r>
    <n v="5080"/>
    <n v="4949"/>
    <m/>
    <x v="1"/>
    <n v="9"/>
    <n v="1"/>
    <n v="-1"/>
    <n v="4"/>
    <n v="-1"/>
    <n v="7.5610731209611801"/>
    <n v="-1"/>
    <n v="0.63357145240549995"/>
    <n v="-1"/>
    <n v="1.04539289646908"/>
    <n v="-1"/>
    <n v="-1"/>
    <n v="-1"/>
    <x v="8"/>
    <x v="0"/>
    <x v="0"/>
  </r>
  <r>
    <n v="5080"/>
    <n v="6775"/>
    <m/>
    <x v="1"/>
    <n v="9"/>
    <n v="1"/>
    <n v="-1"/>
    <n v="4"/>
    <n v="-1"/>
    <n v="49.0050524694025"/>
    <n v="-1"/>
    <n v="8.1189811497280898E-2"/>
    <n v="-1"/>
    <n v="0.112041939866248"/>
    <n v="-1"/>
    <n v="-1"/>
    <n v="-1"/>
    <x v="8"/>
    <x v="12"/>
    <x v="0"/>
  </r>
  <r>
    <n v="5080"/>
    <n v="4949"/>
    <m/>
    <x v="1"/>
    <n v="10"/>
    <n v="1"/>
    <n v="-1"/>
    <n v="4"/>
    <n v="-1"/>
    <n v="5.8191594497892796"/>
    <n v="-1"/>
    <n v="0.60277268671865203"/>
    <n v="-1"/>
    <n v="0.99457493308577605"/>
    <n v="-1"/>
    <n v="-1"/>
    <n v="-1"/>
    <x v="9"/>
    <x v="0"/>
    <x v="0"/>
  </r>
  <r>
    <n v="5080"/>
    <n v="6770"/>
    <m/>
    <x v="1"/>
    <n v="10"/>
    <n v="1"/>
    <n v="-1"/>
    <n v="4"/>
    <n v="-1"/>
    <n v="7.0646362385780002"/>
    <n v="-1"/>
    <n v="0.88105277692582395"/>
    <n v="-1"/>
    <n v="1.2158528321576401"/>
    <n v="-1"/>
    <n v="-1"/>
    <n v="-1"/>
    <x v="9"/>
    <x v="15"/>
    <x v="0"/>
  </r>
  <r>
    <n v="5080"/>
    <n v="4949"/>
    <m/>
    <x v="1"/>
    <n v="11"/>
    <n v="1"/>
    <n v="-1"/>
    <n v="4"/>
    <n v="-1"/>
    <n v="5.7123323908988501"/>
    <n v="-1"/>
    <n v="0.62447134426430695"/>
    <n v="-1"/>
    <n v="1.03037771803611"/>
    <n v="-1"/>
    <n v="-1"/>
    <n v="-1"/>
    <x v="10"/>
    <x v="0"/>
    <x v="0"/>
  </r>
  <r>
    <n v="5080"/>
    <n v="4953"/>
    <m/>
    <x v="1"/>
    <n v="11"/>
    <n v="1"/>
    <n v="-1"/>
    <n v="4"/>
    <n v="-1"/>
    <n v="17.296503102073402"/>
    <n v="-1"/>
    <n v="0.22753254401546499"/>
    <n v="-1"/>
    <n v="0.375428697625518"/>
    <n v="-1"/>
    <n v="-1"/>
    <n v="-1"/>
    <x v="10"/>
    <x v="0"/>
    <x v="0"/>
  </r>
  <r>
    <n v="5080"/>
    <n v="6768"/>
    <m/>
    <x v="1"/>
    <n v="11"/>
    <n v="1"/>
    <n v="-1"/>
    <n v="4"/>
    <n v="-1"/>
    <n v="26.336889411103101"/>
    <n v="-1"/>
    <n v="0.18952999013123301"/>
    <n v="-1"/>
    <n v="0.26155138638110198"/>
    <n v="-1"/>
    <n v="-1"/>
    <n v="-1"/>
    <x v="10"/>
    <x v="11"/>
    <x v="0"/>
  </r>
  <r>
    <n v="5080"/>
    <n v="6770"/>
    <m/>
    <x v="1"/>
    <n v="11"/>
    <n v="1"/>
    <n v="-1"/>
    <n v="4"/>
    <n v="-1"/>
    <n v="2.6284168002836701"/>
    <n v="-1"/>
    <n v="1.4552597619635901"/>
    <n v="-1"/>
    <n v="2.0082584715097598"/>
    <n v="-1"/>
    <n v="-1"/>
    <n v="-1"/>
    <x v="10"/>
    <x v="15"/>
    <x v="0"/>
  </r>
  <r>
    <n v="5080"/>
    <n v="6777"/>
    <m/>
    <x v="1"/>
    <n v="11"/>
    <n v="1"/>
    <n v="-1"/>
    <n v="4"/>
    <n v="-1"/>
    <n v="29.689683075947698"/>
    <n v="-1"/>
    <n v="0.116013101345239"/>
    <n v="-1"/>
    <n v="0.160098079303236"/>
    <n v="-1"/>
    <n v="-1"/>
    <n v="-1"/>
    <x v="10"/>
    <x v="14"/>
    <x v="0"/>
  </r>
  <r>
    <n v="5080"/>
    <n v="4949"/>
    <m/>
    <x v="1"/>
    <n v="12"/>
    <n v="1"/>
    <n v="-1"/>
    <n v="4"/>
    <n v="-1"/>
    <n v="4.3173839071696998"/>
    <n v="-1"/>
    <n v="0.87437220870842802"/>
    <n v="-1"/>
    <n v="1.44271414436891"/>
    <n v="-1"/>
    <n v="-1"/>
    <n v="-1"/>
    <x v="11"/>
    <x v="0"/>
    <x v="0"/>
  </r>
  <r>
    <n v="5080"/>
    <n v="6770"/>
    <m/>
    <x v="1"/>
    <n v="12"/>
    <n v="1"/>
    <n v="-1"/>
    <n v="4"/>
    <n v="-1"/>
    <n v="2.3540917588443802"/>
    <n v="-1"/>
    <n v="1.6687892016941599"/>
    <n v="-1"/>
    <n v="2.3029290983379398"/>
    <n v="-1"/>
    <n v="-1"/>
    <n v="-1"/>
    <x v="11"/>
    <x v="15"/>
    <x v="0"/>
  </r>
  <r>
    <n v="5080"/>
    <n v="6775"/>
    <m/>
    <x v="1"/>
    <n v="12"/>
    <n v="1"/>
    <n v="-1"/>
    <n v="4"/>
    <n v="-1"/>
    <n v="40.934914957376897"/>
    <n v="-1"/>
    <n v="9.7774676659427698E-2"/>
    <n v="-1"/>
    <n v="0.13492905379001"/>
    <n v="-1"/>
    <n v="-1"/>
    <n v="-1"/>
    <x v="11"/>
    <x v="12"/>
    <x v="0"/>
  </r>
  <r>
    <n v="5077"/>
    <n v="6775"/>
    <m/>
    <x v="1"/>
    <n v="1"/>
    <n v="1"/>
    <n v="-1"/>
    <n v="4"/>
    <n v="-1"/>
    <n v="51.828082393891897"/>
    <n v="-1"/>
    <n v="7.71782364934923E-2"/>
    <n v="-1"/>
    <n v="0.106505966361019"/>
    <n v="-1"/>
    <n v="-1"/>
    <n v="-1"/>
    <x v="0"/>
    <x v="12"/>
    <x v="0"/>
  </r>
  <r>
    <n v="5077"/>
    <n v="6775"/>
    <m/>
    <x v="1"/>
    <n v="6"/>
    <n v="1"/>
    <n v="-1"/>
    <n v="4"/>
    <n v="-1"/>
    <n v="52.2746843115264"/>
    <n v="-1"/>
    <n v="7.6518874340060106E-2"/>
    <n v="-1"/>
    <n v="0.105596046589283"/>
    <n v="-1"/>
    <n v="-1"/>
    <n v="-1"/>
    <x v="5"/>
    <x v="12"/>
    <x v="0"/>
  </r>
  <r>
    <n v="5077"/>
    <n v="4949"/>
    <m/>
    <x v="1"/>
    <n v="7"/>
    <n v="1"/>
    <n v="-1"/>
    <n v="4"/>
    <n v="-1"/>
    <n v="8.4958408746993896"/>
    <n v="-1"/>
    <n v="0.472938466184322"/>
    <n v="-1"/>
    <n v="0.78034846920413203"/>
    <n v="-1"/>
    <n v="-1"/>
    <n v="-1"/>
    <x v="6"/>
    <x v="0"/>
    <x v="0"/>
  </r>
  <r>
    <n v="5077"/>
    <n v="6770"/>
    <m/>
    <x v="1"/>
    <n v="7"/>
    <n v="1"/>
    <n v="-1"/>
    <n v="4"/>
    <n v="-1"/>
    <n v="9.9543060452165193"/>
    <n v="-1"/>
    <n v="0.79784063705722796"/>
    <n v="-1"/>
    <n v="1.1010200791389699"/>
    <n v="-1"/>
    <n v="-1"/>
    <n v="-1"/>
    <x v="6"/>
    <x v="15"/>
    <x v="0"/>
  </r>
  <r>
    <n v="5077"/>
    <n v="4949"/>
    <m/>
    <x v="1"/>
    <n v="8"/>
    <n v="1"/>
    <n v="-1"/>
    <n v="4"/>
    <n v="-1"/>
    <n v="7.61878183788615"/>
    <n v="-1"/>
    <n v="0.53926265854106803"/>
    <n v="-1"/>
    <n v="0.88978338659276202"/>
    <n v="-1"/>
    <n v="-1"/>
    <n v="-1"/>
    <x v="7"/>
    <x v="0"/>
    <x v="0"/>
  </r>
  <r>
    <n v="5077"/>
    <n v="6770"/>
    <m/>
    <x v="1"/>
    <n v="8"/>
    <n v="1"/>
    <n v="-1"/>
    <n v="4"/>
    <n v="-1"/>
    <n v="10.7494523141808"/>
    <n v="-1"/>
    <n v="1.0359499768481999"/>
    <n v="-1"/>
    <n v="1.42961096805052"/>
    <n v="-1"/>
    <n v="-1"/>
    <n v="-1"/>
    <x v="7"/>
    <x v="15"/>
    <x v="0"/>
  </r>
  <r>
    <n v="5077"/>
    <n v="6775"/>
    <m/>
    <x v="1"/>
    <n v="9"/>
    <n v="1"/>
    <n v="-1"/>
    <n v="4"/>
    <n v="-1"/>
    <n v="41.048799799492002"/>
    <n v="-1"/>
    <n v="9.7444992777828005E-2"/>
    <n v="-1"/>
    <n v="0.13447409003340299"/>
    <n v="-1"/>
    <n v="-1"/>
    <n v="-1"/>
    <x v="8"/>
    <x v="12"/>
    <x v="0"/>
  </r>
  <r>
    <n v="5077"/>
    <n v="4949"/>
    <m/>
    <x v="1"/>
    <n v="10"/>
    <n v="1"/>
    <n v="-1"/>
    <n v="4"/>
    <n v="-1"/>
    <n v="7.91603713401914"/>
    <n v="-1"/>
    <n v="0.58866295526961099"/>
    <n v="-1"/>
    <n v="0.97129387619485896"/>
    <n v="-1"/>
    <n v="-1"/>
    <n v="-1"/>
    <x v="9"/>
    <x v="0"/>
    <x v="0"/>
  </r>
  <r>
    <n v="5077"/>
    <n v="6770"/>
    <m/>
    <x v="1"/>
    <n v="10"/>
    <n v="1"/>
    <n v="-1"/>
    <n v="4"/>
    <n v="-1"/>
    <n v="1.5389703862941799"/>
    <n v="-1"/>
    <n v="1.73253082834282"/>
    <n v="-1"/>
    <n v="2.3908925431130998"/>
    <n v="-1"/>
    <n v="-1"/>
    <n v="-1"/>
    <x v="9"/>
    <x v="15"/>
    <x v="0"/>
  </r>
  <r>
    <n v="5077"/>
    <n v="4953"/>
    <m/>
    <x v="1"/>
    <n v="11"/>
    <n v="1"/>
    <n v="-1"/>
    <n v="4"/>
    <n v="-1"/>
    <n v="15.4097553480897"/>
    <n v="-1"/>
    <n v="0.22799946019046899"/>
    <n v="-1"/>
    <n v="0.37619910931427297"/>
    <n v="-1"/>
    <n v="-1"/>
    <n v="-1"/>
    <x v="10"/>
    <x v="0"/>
    <x v="0"/>
  </r>
  <r>
    <n v="5077"/>
    <n v="6768"/>
    <m/>
    <x v="1"/>
    <n v="11"/>
    <n v="1"/>
    <n v="-1"/>
    <n v="4"/>
    <n v="-1"/>
    <n v="33.920608786933201"/>
    <n v="-1"/>
    <n v="0.146275897760035"/>
    <n v="-1"/>
    <n v="0.20186073890884801"/>
    <n v="-1"/>
    <n v="-1"/>
    <n v="-1"/>
    <x v="10"/>
    <x v="11"/>
    <x v="0"/>
  </r>
  <r>
    <n v="5077"/>
    <n v="6777"/>
    <m/>
    <x v="1"/>
    <n v="11"/>
    <n v="1"/>
    <n v="-1"/>
    <n v="4"/>
    <n v="-1"/>
    <n v="42.936297985893702"/>
    <n v="-1"/>
    <n v="9.7323333240505905E-2"/>
    <n v="-1"/>
    <n v="0.13430619940782401"/>
    <n v="-1"/>
    <n v="-1"/>
    <n v="-1"/>
    <x v="10"/>
    <x v="14"/>
    <x v="0"/>
  </r>
  <r>
    <n v="5077"/>
    <n v="4949"/>
    <m/>
    <x v="1"/>
    <n v="12"/>
    <n v="1"/>
    <n v="-1"/>
    <n v="4"/>
    <n v="-1"/>
    <n v="5.5755620405804498"/>
    <n v="-1"/>
    <n v="0.62244806261905095"/>
    <n v="-1"/>
    <n v="1.02703930332143"/>
    <n v="-1"/>
    <n v="-1"/>
    <n v="-1"/>
    <x v="11"/>
    <x v="0"/>
    <x v="0"/>
  </r>
  <r>
    <n v="5077"/>
    <n v="6770"/>
    <m/>
    <x v="1"/>
    <n v="12"/>
    <n v="1"/>
    <n v="-1"/>
    <n v="4"/>
    <n v="-1"/>
    <n v="9.2146449648854407"/>
    <n v="-1"/>
    <n v="1.01963639421529"/>
    <n v="-1"/>
    <n v="1.4070982240170999"/>
    <n v="-1"/>
    <n v="-1"/>
    <n v="-1"/>
    <x v="11"/>
    <x v="15"/>
    <x v="0"/>
  </r>
  <r>
    <n v="5077"/>
    <n v="6775"/>
    <m/>
    <x v="1"/>
    <n v="12"/>
    <n v="1"/>
    <n v="-1"/>
    <n v="4"/>
    <n v="-1"/>
    <n v="49.706617268898597"/>
    <n v="-1"/>
    <n v="8.0472182976385906E-2"/>
    <n v="-1"/>
    <n v="0.11105161250741299"/>
    <n v="-1"/>
    <n v="-1"/>
    <n v="-1"/>
    <x v="11"/>
    <x v="12"/>
    <x v="0"/>
  </r>
  <r>
    <n v="5078"/>
    <n v="6775"/>
    <m/>
    <x v="1"/>
    <n v="1"/>
    <n v="1"/>
    <n v="-1"/>
    <n v="4"/>
    <n v="-1"/>
    <n v="36.389261215010301"/>
    <n v="-1"/>
    <n v="0.109922539409787"/>
    <n v="-1"/>
    <n v="0.15169310438550601"/>
    <n v="-1"/>
    <n v="-1"/>
    <n v="-1"/>
    <x v="0"/>
    <x v="12"/>
    <x v="0"/>
  </r>
  <r>
    <n v="5078"/>
    <n v="6775"/>
    <m/>
    <x v="1"/>
    <n v="6"/>
    <n v="1"/>
    <n v="-1"/>
    <n v="4"/>
    <n v="-1"/>
    <n v="38.9509392223056"/>
    <n v="-1"/>
    <n v="0.104219103762833"/>
    <n v="-1"/>
    <n v="0.14382236319271"/>
    <n v="-1"/>
    <n v="-1"/>
    <n v="-1"/>
    <x v="5"/>
    <x v="12"/>
    <x v="0"/>
  </r>
  <r>
    <n v="5078"/>
    <n v="4949"/>
    <m/>
    <x v="1"/>
    <n v="7"/>
    <n v="1"/>
    <n v="-1"/>
    <n v="4"/>
    <n v="-1"/>
    <n v="7.6679098237832299"/>
    <n v="-1"/>
    <n v="0.49396934160679801"/>
    <n v="-1"/>
    <n v="0.81504941365121597"/>
    <n v="-1"/>
    <n v="-1"/>
    <n v="-1"/>
    <x v="6"/>
    <x v="0"/>
    <x v="0"/>
  </r>
  <r>
    <n v="5078"/>
    <n v="6770"/>
    <m/>
    <x v="1"/>
    <n v="7"/>
    <n v="1"/>
    <n v="-1"/>
    <n v="4"/>
    <n v="-1"/>
    <n v="4.2218085989363496"/>
    <n v="-1"/>
    <n v="1.2134153097465099"/>
    <n v="-1"/>
    <n v="1.6745131274501801"/>
    <n v="-1"/>
    <n v="-1"/>
    <n v="-1"/>
    <x v="6"/>
    <x v="15"/>
    <x v="0"/>
  </r>
  <r>
    <n v="5078"/>
    <n v="4949"/>
    <m/>
    <x v="1"/>
    <n v="8"/>
    <n v="1"/>
    <n v="-1"/>
    <n v="4"/>
    <n v="-1"/>
    <n v="7.6984787390886504"/>
    <n v="-1"/>
    <n v="0.70510121390285796"/>
    <n v="-1"/>
    <n v="1.1634170029397199"/>
    <n v="-1"/>
    <n v="-1"/>
    <n v="-1"/>
    <x v="7"/>
    <x v="0"/>
    <x v="0"/>
  </r>
  <r>
    <n v="5078"/>
    <n v="6770"/>
    <m/>
    <x v="1"/>
    <n v="8"/>
    <n v="1"/>
    <n v="-1"/>
    <n v="4"/>
    <n v="-1"/>
    <n v="2.6763775784630601"/>
    <n v="-1"/>
    <n v="1.32785345913835"/>
    <n v="-1"/>
    <n v="1.8324377736109201"/>
    <n v="-1"/>
    <n v="-1"/>
    <n v="-1"/>
    <x v="7"/>
    <x v="15"/>
    <x v="0"/>
  </r>
  <r>
    <n v="5078"/>
    <n v="4949"/>
    <m/>
    <x v="1"/>
    <n v="9"/>
    <n v="1"/>
    <n v="-1"/>
    <n v="4"/>
    <n v="-1"/>
    <n v="4.45399268920717"/>
    <n v="-1"/>
    <n v="0.82883410557875903"/>
    <n v="-1"/>
    <n v="1.36757627420495"/>
    <n v="-1"/>
    <n v="-1"/>
    <n v="-1"/>
    <x v="8"/>
    <x v="0"/>
    <x v="0"/>
  </r>
  <r>
    <n v="5078"/>
    <n v="6768"/>
    <m/>
    <x v="1"/>
    <n v="9"/>
    <n v="1"/>
    <n v="-1"/>
    <n v="4"/>
    <n v="-1"/>
    <n v="32.103923585073602"/>
    <n v="-1"/>
    <n v="0.18163783305999001"/>
    <n v="-1"/>
    <n v="0.25066020962278701"/>
    <n v="-1"/>
    <n v="-1"/>
    <n v="-1"/>
    <x v="8"/>
    <x v="11"/>
    <x v="0"/>
  </r>
  <r>
    <n v="5078"/>
    <n v="6775"/>
    <m/>
    <x v="1"/>
    <n v="9"/>
    <n v="1"/>
    <n v="-1"/>
    <n v="4"/>
    <n v="-1"/>
    <n v="48.912755915564901"/>
    <n v="-1"/>
    <n v="8.3798858485716804E-2"/>
    <n v="-1"/>
    <n v="0.115642424710289"/>
    <n v="-1"/>
    <n v="-1"/>
    <n v="-1"/>
    <x v="8"/>
    <x v="12"/>
    <x v="0"/>
  </r>
  <r>
    <n v="5078"/>
    <n v="4949"/>
    <m/>
    <x v="1"/>
    <n v="10"/>
    <n v="1"/>
    <n v="-1"/>
    <n v="4"/>
    <n v="-1"/>
    <n v="7.5187661648912698"/>
    <n v="-1"/>
    <n v="0.55788746996866301"/>
    <n v="-1"/>
    <n v="0.92051432544829404"/>
    <n v="-1"/>
    <n v="-1"/>
    <n v="-1"/>
    <x v="9"/>
    <x v="0"/>
    <x v="0"/>
  </r>
  <r>
    <n v="5078"/>
    <n v="4953"/>
    <m/>
    <x v="1"/>
    <n v="11"/>
    <n v="1"/>
    <n v="-1"/>
    <n v="4"/>
    <n v="-1"/>
    <n v="15.4433823688743"/>
    <n v="-1"/>
    <n v="0.212833238748669"/>
    <n v="-1"/>
    <n v="0.35117484393530402"/>
    <n v="-1"/>
    <n v="-1"/>
    <n v="-1"/>
    <x v="10"/>
    <x v="0"/>
    <x v="0"/>
  </r>
  <r>
    <n v="5078"/>
    <n v="6768"/>
    <m/>
    <x v="1"/>
    <n v="11"/>
    <n v="1"/>
    <n v="-1"/>
    <n v="4"/>
    <n v="-1"/>
    <n v="39.156289486238002"/>
    <n v="-1"/>
    <n v="0.146392515151337"/>
    <n v="-1"/>
    <n v="0.20202167090884501"/>
    <n v="-1"/>
    <n v="-1"/>
    <n v="-1"/>
    <x v="10"/>
    <x v="11"/>
    <x v="0"/>
  </r>
  <r>
    <n v="5078"/>
    <n v="6770"/>
    <m/>
    <x v="1"/>
    <n v="11"/>
    <n v="1"/>
    <n v="-1"/>
    <n v="4"/>
    <n v="-1"/>
    <n v="2.1013566579906202"/>
    <n v="-1"/>
    <n v="1.6780062540260701"/>
    <n v="-1"/>
    <n v="2.3156486305559798"/>
    <n v="-1"/>
    <n v="-1"/>
    <n v="-1"/>
    <x v="10"/>
    <x v="15"/>
    <x v="0"/>
  </r>
  <r>
    <n v="5078"/>
    <n v="6777"/>
    <m/>
    <x v="1"/>
    <n v="11"/>
    <n v="1"/>
    <n v="-1"/>
    <n v="4"/>
    <n v="-1"/>
    <n v="46.168573047833"/>
    <n v="-1"/>
    <n v="8.7025438656781404E-2"/>
    <n v="-1"/>
    <n v="0.120095104931389"/>
    <n v="-1"/>
    <n v="-1"/>
    <n v="-1"/>
    <x v="10"/>
    <x v="14"/>
    <x v="0"/>
  </r>
  <r>
    <n v="5078"/>
    <n v="6760"/>
    <m/>
    <x v="1"/>
    <n v="12"/>
    <n v="1"/>
    <n v="-1"/>
    <n v="4"/>
    <n v="-1"/>
    <n v="16.032346404856099"/>
    <n v="-1"/>
    <n v="0.25006404081583"/>
    <n v="-1"/>
    <n v="0.34508837513344698"/>
    <n v="-1"/>
    <n v="-1"/>
    <n v="-1"/>
    <x v="11"/>
    <x v="16"/>
    <x v="0"/>
  </r>
  <r>
    <n v="5078"/>
    <n v="6770"/>
    <m/>
    <x v="1"/>
    <n v="12"/>
    <n v="1"/>
    <n v="-1"/>
    <n v="4"/>
    <n v="-1"/>
    <n v="3.01635444911421"/>
    <n v="-1"/>
    <n v="1.65407727149393"/>
    <n v="-1"/>
    <n v="2.2826266346616202"/>
    <n v="-1"/>
    <n v="-1"/>
    <n v="-1"/>
    <x v="11"/>
    <x v="15"/>
    <x v="0"/>
  </r>
  <r>
    <n v="5078"/>
    <n v="6775"/>
    <m/>
    <x v="1"/>
    <n v="12"/>
    <n v="1"/>
    <n v="-1"/>
    <n v="4"/>
    <n v="-1"/>
    <n v="31.0162223528189"/>
    <n v="-1"/>
    <n v="0.12909504536727201"/>
    <n v="-1"/>
    <n v="0.178151162606835"/>
    <n v="-1"/>
    <n v="-1"/>
    <n v="-1"/>
    <x v="11"/>
    <x v="12"/>
    <x v="0"/>
  </r>
  <r>
    <n v="5084"/>
    <n v="6765"/>
    <m/>
    <x v="1"/>
    <n v="1"/>
    <n v="1"/>
    <n v="-1"/>
    <n v="4"/>
    <n v="-1"/>
    <n v="11.731994344129699"/>
    <n v="-1"/>
    <n v="0.238701856141664"/>
    <n v="-1"/>
    <n v="0.32940856147549702"/>
    <n v="-1"/>
    <n v="-1"/>
    <n v="-1"/>
    <x v="0"/>
    <x v="9"/>
    <x v="0"/>
  </r>
  <r>
    <n v="5084"/>
    <n v="6765"/>
    <m/>
    <x v="1"/>
    <n v="4"/>
    <n v="1"/>
    <n v="-1"/>
    <n v="4"/>
    <n v="-1"/>
    <n v="15.178129481224"/>
    <n v="-1"/>
    <n v="0.179710873554562"/>
    <n v="-1"/>
    <n v="0.248001005505296"/>
    <n v="-1"/>
    <n v="-1"/>
    <n v="-1"/>
    <x v="3"/>
    <x v="9"/>
    <x v="0"/>
  </r>
  <r>
    <n v="5084"/>
    <n v="6765"/>
    <m/>
    <x v="1"/>
    <n v="5"/>
    <n v="1"/>
    <n v="-1"/>
    <n v="4"/>
    <n v="-1"/>
    <n v="15.8422887499522"/>
    <n v="-1"/>
    <n v="0.203089139324649"/>
    <n v="-1"/>
    <n v="0.28026301226801598"/>
    <n v="-1"/>
    <n v="-1"/>
    <n v="-1"/>
    <x v="4"/>
    <x v="9"/>
    <x v="0"/>
  </r>
  <r>
    <n v="5084"/>
    <n v="6765"/>
    <m/>
    <x v="1"/>
    <n v="6"/>
    <n v="1"/>
    <n v="-1"/>
    <n v="4"/>
    <n v="-1"/>
    <n v="14.721962320227799"/>
    <n v="-1"/>
    <n v="0.205585968888961"/>
    <n v="-1"/>
    <n v="0.28370863706676602"/>
    <n v="-1"/>
    <n v="-1"/>
    <n v="-1"/>
    <x v="5"/>
    <x v="9"/>
    <x v="0"/>
  </r>
  <r>
    <n v="5084"/>
    <n v="6765"/>
    <m/>
    <x v="1"/>
    <n v="7"/>
    <n v="1"/>
    <n v="-1"/>
    <n v="4"/>
    <n v="-1"/>
    <n v="15.664597742124799"/>
    <n v="-1"/>
    <n v="0.19730869259335601"/>
    <n v="-1"/>
    <n v="0.272285995778831"/>
    <n v="-1"/>
    <n v="-1"/>
    <n v="-1"/>
    <x v="6"/>
    <x v="9"/>
    <x v="0"/>
  </r>
  <r>
    <n v="5084"/>
    <n v="6765"/>
    <m/>
    <x v="1"/>
    <n v="8"/>
    <n v="1"/>
    <n v="-1"/>
    <n v="4"/>
    <n v="-1"/>
    <n v="9.9447734500600102"/>
    <n v="-1"/>
    <n v="0.26697781851937002"/>
    <n v="-1"/>
    <n v="0.36842938955672999"/>
    <n v="-1"/>
    <n v="-1"/>
    <n v="-1"/>
    <x v="7"/>
    <x v="9"/>
    <x v="0"/>
  </r>
  <r>
    <n v="5084"/>
    <n v="6765"/>
    <m/>
    <x v="1"/>
    <n v="9"/>
    <n v="1"/>
    <n v="-1"/>
    <n v="4"/>
    <n v="-1"/>
    <n v="13.126378352593999"/>
    <n v="-1"/>
    <n v="0.20882555526765301"/>
    <n v="-1"/>
    <n v="0.28817926626936102"/>
    <n v="-1"/>
    <n v="-1"/>
    <n v="-1"/>
    <x v="8"/>
    <x v="9"/>
    <x v="0"/>
  </r>
  <r>
    <n v="5084"/>
    <n v="6765"/>
    <m/>
    <x v="1"/>
    <n v="11"/>
    <n v="1"/>
    <n v="-1"/>
    <n v="4"/>
    <n v="-1"/>
    <n v="13.597292297795301"/>
    <n v="-1"/>
    <n v="0.21206382465311699"/>
    <n v="-1"/>
    <n v="0.29264807802130099"/>
    <n v="-1"/>
    <n v="-1"/>
    <n v="-1"/>
    <x v="10"/>
    <x v="9"/>
    <x v="0"/>
  </r>
  <r>
    <n v="5082"/>
    <n v="6765"/>
    <m/>
    <x v="1"/>
    <n v="1"/>
    <n v="1"/>
    <n v="-1"/>
    <n v="4"/>
    <n v="-1"/>
    <n v="10.335884932078001"/>
    <n v="-1"/>
    <n v="0.26039082856302598"/>
    <n v="-1"/>
    <n v="0.35933934341697499"/>
    <n v="-1"/>
    <n v="-1"/>
    <n v="-1"/>
    <x v="0"/>
    <x v="9"/>
    <x v="0"/>
  </r>
  <r>
    <n v="5082"/>
    <n v="6765"/>
    <m/>
    <x v="1"/>
    <n v="4"/>
    <n v="1"/>
    <n v="-1"/>
    <n v="4"/>
    <n v="-1"/>
    <n v="12.3003870908513"/>
    <n v="-1"/>
    <n v="0.24703089219285501"/>
    <n v="-1"/>
    <n v="0.34090263122613901"/>
    <n v="-1"/>
    <n v="-1"/>
    <n v="-1"/>
    <x v="3"/>
    <x v="9"/>
    <x v="0"/>
  </r>
  <r>
    <n v="5082"/>
    <n v="6765"/>
    <m/>
    <x v="1"/>
    <n v="5"/>
    <n v="1"/>
    <n v="-1"/>
    <n v="4"/>
    <n v="-1"/>
    <n v="14.781792440109401"/>
    <n v="-1"/>
    <n v="0.18042192486445"/>
    <n v="-1"/>
    <n v="0.24898225631294099"/>
    <n v="-1"/>
    <n v="-1"/>
    <n v="-1"/>
    <x v="4"/>
    <x v="9"/>
    <x v="0"/>
  </r>
  <r>
    <n v="5082"/>
    <n v="6765"/>
    <m/>
    <x v="1"/>
    <n v="6"/>
    <n v="1"/>
    <n v="-1"/>
    <n v="4"/>
    <n v="-1"/>
    <n v="12.8795515211952"/>
    <n v="-1"/>
    <n v="0.23548664680343701"/>
    <n v="-1"/>
    <n v="0.32497157258874299"/>
    <n v="-1"/>
    <n v="-1"/>
    <n v="-1"/>
    <x v="5"/>
    <x v="9"/>
    <x v="0"/>
  </r>
  <r>
    <n v="5082"/>
    <n v="6765"/>
    <m/>
    <x v="1"/>
    <n v="7"/>
    <n v="1"/>
    <n v="-1"/>
    <n v="4"/>
    <n v="-1"/>
    <n v="12.468892730235"/>
    <n v="-1"/>
    <n v="0.21408559349020301"/>
    <n v="-1"/>
    <n v="0.29543811901648098"/>
    <n v="-1"/>
    <n v="-1"/>
    <n v="-1"/>
    <x v="6"/>
    <x v="9"/>
    <x v="0"/>
  </r>
  <r>
    <n v="5082"/>
    <n v="6765"/>
    <m/>
    <x v="1"/>
    <n v="8"/>
    <n v="1"/>
    <n v="-1"/>
    <n v="4"/>
    <n v="-1"/>
    <n v="13.389087707310001"/>
    <n v="-1"/>
    <n v="0.209227174053705"/>
    <n v="-1"/>
    <n v="0.28873350019411298"/>
    <n v="-1"/>
    <n v="-1"/>
    <n v="-1"/>
    <x v="7"/>
    <x v="9"/>
    <x v="0"/>
  </r>
  <r>
    <n v="5082"/>
    <n v="6765"/>
    <m/>
    <x v="1"/>
    <n v="10"/>
    <n v="1"/>
    <n v="-1"/>
    <n v="4"/>
    <n v="-1"/>
    <n v="13.1823255713207"/>
    <n v="-1"/>
    <n v="0.206976472672283"/>
    <n v="-1"/>
    <n v="0.28562753228775101"/>
    <n v="-1"/>
    <n v="-1"/>
    <n v="-1"/>
    <x v="9"/>
    <x v="9"/>
    <x v="0"/>
  </r>
  <r>
    <n v="5082"/>
    <n v="6765"/>
    <m/>
    <x v="1"/>
    <n v="12"/>
    <n v="1"/>
    <n v="-1"/>
    <n v="4"/>
    <n v="-1"/>
    <n v="10.6179949724285"/>
    <n v="-1"/>
    <n v="0.252104022614205"/>
    <n v="-1"/>
    <n v="0.34790355120760302"/>
    <n v="-1"/>
    <n v="-1"/>
    <n v="-1"/>
    <x v="11"/>
    <x v="9"/>
    <x v="0"/>
  </r>
  <r>
    <n v="5079"/>
    <n v="6765"/>
    <m/>
    <x v="1"/>
    <n v="1"/>
    <n v="1"/>
    <n v="-1"/>
    <n v="4"/>
    <n v="-1"/>
    <n v="9.8270178880324792"/>
    <n v="-1"/>
    <n v="0.26195102951441401"/>
    <n v="-1"/>
    <n v="0.36149242072989202"/>
    <n v="-1"/>
    <n v="-1"/>
    <n v="-1"/>
    <x v="0"/>
    <x v="9"/>
    <x v="0"/>
  </r>
  <r>
    <n v="5079"/>
    <n v="6765"/>
    <m/>
    <x v="1"/>
    <n v="4"/>
    <n v="1"/>
    <n v="-1"/>
    <n v="4"/>
    <n v="-1"/>
    <n v="12.4346989234117"/>
    <n v="-1"/>
    <n v="0.22678650952499599"/>
    <n v="-1"/>
    <n v="0.31296538314449401"/>
    <n v="-1"/>
    <n v="-1"/>
    <n v="-1"/>
    <x v="3"/>
    <x v="9"/>
    <x v="0"/>
  </r>
  <r>
    <n v="5079"/>
    <n v="6765"/>
    <m/>
    <x v="1"/>
    <n v="5"/>
    <n v="1"/>
    <n v="-1"/>
    <n v="4"/>
    <n v="-1"/>
    <n v="13.868407599441801"/>
    <n v="-1"/>
    <n v="0.22841418939776101"/>
    <n v="-1"/>
    <n v="0.31521158136890998"/>
    <n v="-1"/>
    <n v="-1"/>
    <n v="-1"/>
    <x v="4"/>
    <x v="9"/>
    <x v="0"/>
  </r>
  <r>
    <n v="5079"/>
    <n v="6765"/>
    <m/>
    <x v="1"/>
    <n v="6"/>
    <n v="1"/>
    <n v="-1"/>
    <n v="4"/>
    <n v="-1"/>
    <n v="12.1747765769195"/>
    <n v="-1"/>
    <n v="0.22067125180436101"/>
    <n v="-1"/>
    <n v="0.30452632749001801"/>
    <n v="-1"/>
    <n v="-1"/>
    <n v="-1"/>
    <x v="5"/>
    <x v="9"/>
    <x v="0"/>
  </r>
  <r>
    <n v="5079"/>
    <n v="6765"/>
    <m/>
    <x v="1"/>
    <n v="7"/>
    <n v="1"/>
    <n v="-1"/>
    <n v="4"/>
    <n v="-1"/>
    <n v="9.9534467055244793"/>
    <n v="-1"/>
    <n v="0.24466740227918901"/>
    <n v="-1"/>
    <n v="0.337641015145281"/>
    <n v="-1"/>
    <n v="-1"/>
    <n v="-1"/>
    <x v="6"/>
    <x v="9"/>
    <x v="0"/>
  </r>
  <r>
    <n v="5079"/>
    <n v="6765"/>
    <m/>
    <x v="1"/>
    <n v="8"/>
    <n v="1"/>
    <n v="-1"/>
    <n v="4"/>
    <n v="-1"/>
    <n v="12.2098983901325"/>
    <n v="-1"/>
    <n v="0.24316971078462701"/>
    <n v="-1"/>
    <n v="0.335574200882785"/>
    <n v="-1"/>
    <n v="-1"/>
    <n v="-1"/>
    <x v="7"/>
    <x v="9"/>
    <x v="0"/>
  </r>
  <r>
    <n v="5079"/>
    <n v="6765"/>
    <m/>
    <x v="1"/>
    <n v="9"/>
    <n v="1"/>
    <n v="-1"/>
    <n v="4"/>
    <n v="-1"/>
    <n v="11.552250922224401"/>
    <n v="-1"/>
    <n v="0.222219842965413"/>
    <n v="-1"/>
    <n v="0.30666338329227"/>
    <n v="-1"/>
    <n v="-1"/>
    <n v="-1"/>
    <x v="8"/>
    <x v="9"/>
    <x v="0"/>
  </r>
  <r>
    <n v="5079"/>
    <n v="6765"/>
    <m/>
    <x v="1"/>
    <n v="11"/>
    <n v="1"/>
    <n v="-1"/>
    <n v="4"/>
    <n v="-1"/>
    <n v="11.7632122750228"/>
    <n v="-1"/>
    <n v="0.23005188341293001"/>
    <n v="-1"/>
    <n v="0.31747159910984302"/>
    <n v="-1"/>
    <n v="-1"/>
    <n v="-1"/>
    <x v="10"/>
    <x v="9"/>
    <x v="0"/>
  </r>
  <r>
    <n v="5083"/>
    <n v="6765"/>
    <m/>
    <x v="1"/>
    <n v="1"/>
    <n v="1"/>
    <n v="-1"/>
    <n v="4"/>
    <n v="-1"/>
    <n v="12.419840494037601"/>
    <n v="-1"/>
    <n v="0.23726743047662199"/>
    <n v="-1"/>
    <n v="0.32742905405773898"/>
    <n v="-1"/>
    <n v="-1"/>
    <n v="-1"/>
    <x v="0"/>
    <x v="9"/>
    <x v="0"/>
  </r>
  <r>
    <n v="5083"/>
    <n v="6765"/>
    <m/>
    <x v="1"/>
    <n v="4"/>
    <n v="1"/>
    <n v="-1"/>
    <n v="4"/>
    <n v="-1"/>
    <n v="12.724084935273201"/>
    <n v="-1"/>
    <n v="0.23817401858127199"/>
    <n v="-1"/>
    <n v="0.32868014564215497"/>
    <n v="-1"/>
    <n v="-1"/>
    <n v="-1"/>
    <x v="3"/>
    <x v="9"/>
    <x v="0"/>
  </r>
  <r>
    <n v="5083"/>
    <n v="6765"/>
    <m/>
    <x v="1"/>
    <n v="5"/>
    <n v="1"/>
    <n v="-1"/>
    <n v="4"/>
    <n v="-1"/>
    <n v="10.7162407084354"/>
    <n v="-1"/>
    <n v="0.25232955812977398"/>
    <n v="-1"/>
    <n v="0.34821479021908802"/>
    <n v="-1"/>
    <n v="-1"/>
    <n v="-1"/>
    <x v="4"/>
    <x v="9"/>
    <x v="0"/>
  </r>
  <r>
    <n v="5083"/>
    <n v="6765"/>
    <m/>
    <x v="1"/>
    <n v="6"/>
    <n v="1"/>
    <n v="-1"/>
    <n v="4"/>
    <n v="-1"/>
    <n v="10.6205537146417"/>
    <n v="-1"/>
    <n v="0.26205058934007802"/>
    <n v="-1"/>
    <n v="0.36162981328930699"/>
    <n v="-1"/>
    <n v="-1"/>
    <n v="-1"/>
    <x v="5"/>
    <x v="9"/>
    <x v="0"/>
  </r>
  <r>
    <n v="5083"/>
    <n v="6765"/>
    <m/>
    <x v="1"/>
    <n v="7"/>
    <n v="1"/>
    <n v="-1"/>
    <n v="4"/>
    <n v="-1"/>
    <n v="10.3615570487292"/>
    <n v="-1"/>
    <n v="0.26045981919676198"/>
    <n v="-1"/>
    <n v="0.359434550491531"/>
    <n v="-1"/>
    <n v="-1"/>
    <n v="-1"/>
    <x v="6"/>
    <x v="9"/>
    <x v="0"/>
  </r>
  <r>
    <n v="5083"/>
    <n v="6765"/>
    <m/>
    <x v="1"/>
    <n v="8"/>
    <n v="1"/>
    <n v="-1"/>
    <n v="4"/>
    <n v="-1"/>
    <n v="15.8417760308122"/>
    <n v="-1"/>
    <n v="0.197111638504329"/>
    <n v="-1"/>
    <n v="0.27201406113597298"/>
    <n v="-1"/>
    <n v="-1"/>
    <n v="-1"/>
    <x v="7"/>
    <x v="9"/>
    <x v="0"/>
  </r>
  <r>
    <n v="5083"/>
    <n v="6765"/>
    <m/>
    <x v="1"/>
    <n v="9"/>
    <n v="1"/>
    <n v="-1"/>
    <n v="4"/>
    <n v="-1"/>
    <n v="15.503863758989199"/>
    <n v="-1"/>
    <n v="0.19705871375783399"/>
    <n v="-1"/>
    <n v="0.27194102498581102"/>
    <n v="-1"/>
    <n v="-1"/>
    <n v="-1"/>
    <x v="8"/>
    <x v="9"/>
    <x v="0"/>
  </r>
  <r>
    <n v="5083"/>
    <n v="6765"/>
    <m/>
    <x v="1"/>
    <n v="11"/>
    <n v="1"/>
    <n v="-1"/>
    <n v="4"/>
    <n v="-1"/>
    <n v="11.5298658047092"/>
    <n v="-1"/>
    <n v="0.21392459683800899"/>
    <n v="-1"/>
    <n v="0.29521594363645198"/>
    <n v="-1"/>
    <n v="-1"/>
    <n v="-1"/>
    <x v="10"/>
    <x v="9"/>
    <x v="0"/>
  </r>
  <r>
    <n v="5086"/>
    <n v="6765"/>
    <m/>
    <x v="1"/>
    <n v="1"/>
    <n v="1"/>
    <n v="-1"/>
    <n v="4"/>
    <n v="-1"/>
    <n v="12.0321611100334"/>
    <n v="-1"/>
    <n v="0.226689311895901"/>
    <n v="-1"/>
    <n v="0.31283125041634302"/>
    <n v="-1"/>
    <n v="-1"/>
    <n v="-1"/>
    <x v="0"/>
    <x v="9"/>
    <x v="0"/>
  </r>
  <r>
    <n v="5086"/>
    <n v="6765"/>
    <m/>
    <x v="1"/>
    <n v="4"/>
    <n v="1"/>
    <n v="-1"/>
    <n v="4"/>
    <n v="-1"/>
    <n v="10.776090197147999"/>
    <n v="-1"/>
    <n v="0.25772992466366201"/>
    <n v="-1"/>
    <n v="0.35566729603585401"/>
    <n v="-1"/>
    <n v="-1"/>
    <n v="-1"/>
    <x v="3"/>
    <x v="9"/>
    <x v="0"/>
  </r>
  <r>
    <n v="5086"/>
    <n v="6765"/>
    <m/>
    <x v="1"/>
    <n v="5"/>
    <n v="1"/>
    <n v="-1"/>
    <n v="4"/>
    <n v="-1"/>
    <n v="13.0605618022709"/>
    <n v="-1"/>
    <n v="0.225249182571887"/>
    <n v="-1"/>
    <n v="0.31084387194920399"/>
    <n v="-1"/>
    <n v="-1"/>
    <n v="-1"/>
    <x v="4"/>
    <x v="9"/>
    <x v="0"/>
  </r>
  <r>
    <n v="5086"/>
    <n v="6765"/>
    <m/>
    <x v="1"/>
    <n v="6"/>
    <n v="1"/>
    <n v="-1"/>
    <n v="4"/>
    <n v="-1"/>
    <n v="11.5583142747534"/>
    <n v="-1"/>
    <n v="0.244709770055208"/>
    <n v="-1"/>
    <n v="0.33769948267618799"/>
    <n v="-1"/>
    <n v="-1"/>
    <n v="-1"/>
    <x v="5"/>
    <x v="9"/>
    <x v="0"/>
  </r>
  <r>
    <n v="5086"/>
    <n v="6765"/>
    <m/>
    <x v="1"/>
    <n v="7"/>
    <n v="1"/>
    <n v="-1"/>
    <n v="4"/>
    <n v="-1"/>
    <n v="11.090608075958199"/>
    <n v="-1"/>
    <n v="0.23817054199514601"/>
    <n v="-1"/>
    <n v="0.328675347953301"/>
    <n v="-1"/>
    <n v="-1"/>
    <n v="-1"/>
    <x v="6"/>
    <x v="9"/>
    <x v="0"/>
  </r>
  <r>
    <n v="5086"/>
    <n v="6765"/>
    <m/>
    <x v="1"/>
    <n v="8"/>
    <n v="1"/>
    <n v="-1"/>
    <n v="4"/>
    <n v="-1"/>
    <n v="10.7996963583093"/>
    <n v="-1"/>
    <n v="0.25094652536162398"/>
    <n v="-1"/>
    <n v="0.34630620499904202"/>
    <n v="-1"/>
    <n v="-1"/>
    <n v="-1"/>
    <x v="7"/>
    <x v="9"/>
    <x v="0"/>
  </r>
  <r>
    <n v="5086"/>
    <n v="6765"/>
    <m/>
    <x v="1"/>
    <n v="9"/>
    <n v="1"/>
    <n v="-1"/>
    <n v="4"/>
    <n v="-1"/>
    <n v="10.5800286276496"/>
    <n v="-1"/>
    <n v="0.23857493051433901"/>
    <n v="-1"/>
    <n v="0.32923340410978802"/>
    <n v="-1"/>
    <n v="-1"/>
    <n v="-1"/>
    <x v="8"/>
    <x v="9"/>
    <x v="0"/>
  </r>
  <r>
    <n v="5086"/>
    <n v="6765"/>
    <m/>
    <x v="1"/>
    <n v="11"/>
    <n v="1"/>
    <n v="-1"/>
    <n v="4"/>
    <n v="-1"/>
    <n v="11.5472990528091"/>
    <n v="-1"/>
    <n v="0.24639071752146"/>
    <n v="-1"/>
    <n v="0.34001919017961502"/>
    <n v="-1"/>
    <n v="-1"/>
    <n v="-1"/>
    <x v="10"/>
    <x v="9"/>
    <x v="0"/>
  </r>
  <r>
    <n v="5085"/>
    <n v="6765"/>
    <m/>
    <x v="1"/>
    <n v="1"/>
    <n v="1"/>
    <n v="-1"/>
    <n v="4"/>
    <n v="-1"/>
    <n v="11.0255862717749"/>
    <n v="-1"/>
    <n v="0.24092452024444"/>
    <n v="-1"/>
    <n v="0.33247583793732799"/>
    <n v="-1"/>
    <n v="-1"/>
    <n v="-1"/>
    <x v="0"/>
    <x v="9"/>
    <x v="0"/>
  </r>
  <r>
    <n v="5085"/>
    <n v="6765"/>
    <m/>
    <x v="1"/>
    <n v="4"/>
    <n v="1"/>
    <n v="-1"/>
    <n v="4"/>
    <n v="-1"/>
    <n v="11.325550510278299"/>
    <n v="-1"/>
    <n v="0.25705389138553603"/>
    <n v="-1"/>
    <n v="0.35473437011204001"/>
    <n v="-1"/>
    <n v="-1"/>
    <n v="-1"/>
    <x v="3"/>
    <x v="9"/>
    <x v="0"/>
  </r>
  <r>
    <n v="5085"/>
    <n v="6765"/>
    <m/>
    <x v="1"/>
    <n v="5"/>
    <n v="1"/>
    <n v="-1"/>
    <n v="4"/>
    <n v="-1"/>
    <n v="14.900942093460699"/>
    <n v="-1"/>
    <n v="0.20661026869924201"/>
    <n v="-1"/>
    <n v="0.285122170804954"/>
    <n v="-1"/>
    <n v="-1"/>
    <n v="-1"/>
    <x v="4"/>
    <x v="9"/>
    <x v="0"/>
  </r>
  <r>
    <n v="5085"/>
    <n v="6765"/>
    <m/>
    <x v="1"/>
    <n v="6"/>
    <n v="1"/>
    <n v="-1"/>
    <n v="4"/>
    <n v="-1"/>
    <n v="12.1288964471869"/>
    <n v="-1"/>
    <n v="0.242605251907446"/>
    <n v="-1"/>
    <n v="0.33479524763227603"/>
    <n v="-1"/>
    <n v="-1"/>
    <n v="-1"/>
    <x v="5"/>
    <x v="9"/>
    <x v="0"/>
  </r>
  <r>
    <n v="5085"/>
    <n v="6765"/>
    <m/>
    <x v="1"/>
    <n v="7"/>
    <n v="1"/>
    <n v="-1"/>
    <n v="4"/>
    <n v="-1"/>
    <n v="13.842868764469699"/>
    <n v="-1"/>
    <n v="0.19228355427956001"/>
    <n v="-1"/>
    <n v="0.26535130490579201"/>
    <n v="-1"/>
    <n v="-1"/>
    <n v="-1"/>
    <x v="6"/>
    <x v="9"/>
    <x v="0"/>
  </r>
  <r>
    <n v="5085"/>
    <n v="6765"/>
    <m/>
    <x v="1"/>
    <n v="8"/>
    <n v="1"/>
    <n v="-1"/>
    <n v="4"/>
    <n v="-1"/>
    <n v="12.4123252366334"/>
    <n v="-1"/>
    <n v="0.212731144068498"/>
    <n v="-1"/>
    <n v="0.29356897881452798"/>
    <n v="-1"/>
    <n v="-1"/>
    <n v="-1"/>
    <x v="7"/>
    <x v="9"/>
    <x v="0"/>
  </r>
  <r>
    <n v="5085"/>
    <n v="6765"/>
    <m/>
    <x v="1"/>
    <n v="9"/>
    <n v="1"/>
    <n v="-1"/>
    <n v="4"/>
    <n v="-1"/>
    <n v="10.366081418603899"/>
    <n v="-1"/>
    <n v="0.25980993552673598"/>
    <n v="-1"/>
    <n v="0.35853771102689502"/>
    <n v="-1"/>
    <n v="-1"/>
    <n v="-1"/>
    <x v="8"/>
    <x v="9"/>
    <x v="0"/>
  </r>
  <r>
    <n v="5085"/>
    <n v="6765"/>
    <m/>
    <x v="1"/>
    <n v="11"/>
    <n v="1"/>
    <n v="-1"/>
    <n v="4"/>
    <n v="-1"/>
    <n v="12.0711341899252"/>
    <n v="-1"/>
    <n v="0.20039080471676801"/>
    <n v="-1"/>
    <n v="0.27653931050913999"/>
    <n v="-1"/>
    <n v="-1"/>
    <n v="-1"/>
    <x v="10"/>
    <x v="9"/>
    <x v="0"/>
  </r>
  <r>
    <n v="5081"/>
    <n v="6765"/>
    <m/>
    <x v="1"/>
    <n v="1"/>
    <n v="1"/>
    <n v="-1"/>
    <n v="4"/>
    <n v="-1"/>
    <n v="11.955860062232601"/>
    <n v="-1"/>
    <n v="0.23527702531523201"/>
    <n v="-1"/>
    <n v="0.32468229493501999"/>
    <n v="-1"/>
    <n v="-1"/>
    <n v="-1"/>
    <x v="0"/>
    <x v="9"/>
    <x v="0"/>
  </r>
  <r>
    <n v="5081"/>
    <n v="6765"/>
    <m/>
    <x v="1"/>
    <n v="4"/>
    <n v="1"/>
    <n v="-1"/>
    <n v="4"/>
    <n v="-1"/>
    <n v="16.276342431265402"/>
    <n v="-1"/>
    <n v="0.17696783220851001"/>
    <n v="-1"/>
    <n v="0.24421560844774401"/>
    <n v="-1"/>
    <n v="-1"/>
    <n v="-1"/>
    <x v="3"/>
    <x v="9"/>
    <x v="0"/>
  </r>
  <r>
    <n v="5081"/>
    <n v="6765"/>
    <m/>
    <x v="1"/>
    <n v="5"/>
    <n v="1"/>
    <n v="-1"/>
    <n v="4"/>
    <n v="-1"/>
    <n v="10.987669022769399"/>
    <n v="-1"/>
    <n v="0.240204189004111"/>
    <n v="-1"/>
    <n v="0.33148178082567298"/>
    <n v="-1"/>
    <n v="-1"/>
    <n v="-1"/>
    <x v="4"/>
    <x v="9"/>
    <x v="0"/>
  </r>
  <r>
    <n v="5081"/>
    <n v="6765"/>
    <m/>
    <x v="1"/>
    <n v="6"/>
    <n v="1"/>
    <n v="-1"/>
    <n v="4"/>
    <n v="-1"/>
    <n v="12.5181233673866"/>
    <n v="-1"/>
    <n v="0.23100867405621101"/>
    <n v="-1"/>
    <n v="0.318791970197571"/>
    <n v="-1"/>
    <n v="-1"/>
    <n v="-1"/>
    <x v="5"/>
    <x v="9"/>
    <x v="0"/>
  </r>
  <r>
    <n v="5081"/>
    <n v="6765"/>
    <m/>
    <x v="1"/>
    <n v="7"/>
    <n v="1"/>
    <n v="-1"/>
    <n v="4"/>
    <n v="-1"/>
    <n v="11.821241550039399"/>
    <n v="-1"/>
    <n v="0.21913656816725199"/>
    <n v="-1"/>
    <n v="0.30240846407080701"/>
    <n v="-1"/>
    <n v="-1"/>
    <n v="-1"/>
    <x v="6"/>
    <x v="9"/>
    <x v="0"/>
  </r>
  <r>
    <n v="5081"/>
    <n v="6765"/>
    <m/>
    <x v="1"/>
    <n v="8"/>
    <n v="1"/>
    <n v="-1"/>
    <n v="4"/>
    <n v="-1"/>
    <n v="11.615020152839"/>
    <n v="-1"/>
    <n v="0.25444271078995001"/>
    <n v="-1"/>
    <n v="0.35113094089013003"/>
    <n v="-1"/>
    <n v="-1"/>
    <n v="-1"/>
    <x v="7"/>
    <x v="9"/>
    <x v="0"/>
  </r>
  <r>
    <n v="5081"/>
    <n v="6765"/>
    <m/>
    <x v="1"/>
    <n v="9"/>
    <n v="1"/>
    <n v="-1"/>
    <n v="4"/>
    <n v="-1"/>
    <n v="11.948505312073999"/>
    <n v="-1"/>
    <n v="0.24702821592465701"/>
    <n v="-1"/>
    <n v="0.34089893797602699"/>
    <n v="-1"/>
    <n v="-1"/>
    <n v="-1"/>
    <x v="8"/>
    <x v="9"/>
    <x v="0"/>
  </r>
  <r>
    <n v="5081"/>
    <n v="6765"/>
    <m/>
    <x v="1"/>
    <n v="11"/>
    <n v="1"/>
    <n v="-1"/>
    <n v="4"/>
    <n v="-1"/>
    <n v="2.0015431439548701"/>
    <n v="-1"/>
    <n v="0.58698901132606696"/>
    <n v="-1"/>
    <n v="0.81004483562997198"/>
    <n v="-1"/>
    <n v="-1"/>
    <n v="-1"/>
    <x v="10"/>
    <x v="9"/>
    <x v="0"/>
  </r>
  <r>
    <n v="5080"/>
    <n v="6765"/>
    <m/>
    <x v="1"/>
    <n v="1"/>
    <n v="1"/>
    <n v="-1"/>
    <n v="4"/>
    <n v="-1"/>
    <n v="13.4652782220021"/>
    <n v="-1"/>
    <n v="0.225944139997349"/>
    <n v="-1"/>
    <n v="0.31180291319634201"/>
    <n v="-1"/>
    <n v="-1"/>
    <n v="-1"/>
    <x v="0"/>
    <x v="9"/>
    <x v="0"/>
  </r>
  <r>
    <n v="5080"/>
    <n v="6765"/>
    <m/>
    <x v="1"/>
    <n v="4"/>
    <n v="1"/>
    <n v="-1"/>
    <n v="4"/>
    <n v="-1"/>
    <n v="11.6131146405972"/>
    <n v="-1"/>
    <n v="0.226572044091158"/>
    <n v="-1"/>
    <n v="0.31266942084579902"/>
    <n v="-1"/>
    <n v="-1"/>
    <n v="-1"/>
    <x v="3"/>
    <x v="9"/>
    <x v="0"/>
  </r>
  <r>
    <n v="5080"/>
    <n v="6765"/>
    <m/>
    <x v="1"/>
    <n v="5"/>
    <n v="1"/>
    <n v="-1"/>
    <n v="4"/>
    <n v="-1"/>
    <n v="9.65385092506326"/>
    <n v="-1"/>
    <n v="0.27556027203400202"/>
    <n v="-1"/>
    <n v="0.38027317540692301"/>
    <n v="-1"/>
    <n v="-1"/>
    <n v="-1"/>
    <x v="4"/>
    <x v="9"/>
    <x v="0"/>
  </r>
  <r>
    <n v="5080"/>
    <n v="6765"/>
    <m/>
    <x v="1"/>
    <n v="6"/>
    <n v="1"/>
    <n v="-1"/>
    <n v="4"/>
    <n v="-1"/>
    <n v="12.8915975401826"/>
    <n v="-1"/>
    <n v="0.21643273109546801"/>
    <n v="-1"/>
    <n v="0.29867716891174501"/>
    <n v="-1"/>
    <n v="-1"/>
    <n v="-1"/>
    <x v="5"/>
    <x v="9"/>
    <x v="0"/>
  </r>
  <r>
    <n v="5080"/>
    <n v="6765"/>
    <m/>
    <x v="1"/>
    <n v="7"/>
    <n v="1"/>
    <n v="-1"/>
    <n v="4"/>
    <n v="-1"/>
    <n v="13.2697062042465"/>
    <n v="-1"/>
    <n v="0.212157222802908"/>
    <n v="-1"/>
    <n v="0.29277696746801302"/>
    <n v="-1"/>
    <n v="-1"/>
    <n v="-1"/>
    <x v="6"/>
    <x v="9"/>
    <x v="0"/>
  </r>
  <r>
    <n v="5080"/>
    <n v="6765"/>
    <m/>
    <x v="1"/>
    <n v="8"/>
    <n v="1"/>
    <n v="-1"/>
    <n v="4"/>
    <n v="-1"/>
    <n v="11.103699570117101"/>
    <n v="-1"/>
    <n v="0.25109040740548699"/>
    <n v="-1"/>
    <n v="0.34650476221957199"/>
    <n v="-1"/>
    <n v="-1"/>
    <n v="-1"/>
    <x v="7"/>
    <x v="9"/>
    <x v="0"/>
  </r>
  <r>
    <n v="5080"/>
    <n v="6765"/>
    <m/>
    <x v="1"/>
    <n v="9"/>
    <n v="1"/>
    <n v="-1"/>
    <n v="4"/>
    <n v="-1"/>
    <n v="13.181227245694901"/>
    <n v="-1"/>
    <n v="0.191492747762082"/>
    <n v="-1"/>
    <n v="0.26425999191167399"/>
    <n v="-1"/>
    <n v="-1"/>
    <n v="-1"/>
    <x v="8"/>
    <x v="9"/>
    <x v="0"/>
  </r>
  <r>
    <n v="5080"/>
    <n v="6765"/>
    <m/>
    <x v="1"/>
    <n v="11"/>
    <n v="1"/>
    <n v="-1"/>
    <n v="4"/>
    <n v="-1"/>
    <n v="15.6832439804088"/>
    <n v="-1"/>
    <n v="0.17726564760927399"/>
    <n v="-1"/>
    <n v="0.24462659370079801"/>
    <n v="-1"/>
    <n v="-1"/>
    <n v="-1"/>
    <x v="10"/>
    <x v="9"/>
    <x v="0"/>
  </r>
  <r>
    <n v="5077"/>
    <n v="6765"/>
    <m/>
    <x v="1"/>
    <n v="1"/>
    <n v="1"/>
    <n v="-1"/>
    <n v="4"/>
    <n v="-1"/>
    <n v="13.249177478888599"/>
    <n v="-1"/>
    <n v="0.221840758557246"/>
    <n v="-1"/>
    <n v="0.30614024680899998"/>
    <n v="-1"/>
    <n v="-1"/>
    <n v="-1"/>
    <x v="0"/>
    <x v="9"/>
    <x v="0"/>
  </r>
  <r>
    <n v="5077"/>
    <n v="6765"/>
    <m/>
    <x v="1"/>
    <n v="4"/>
    <n v="1"/>
    <n v="-1"/>
    <n v="4"/>
    <n v="-1"/>
    <n v="10.537880110831299"/>
    <n v="-1"/>
    <n v="0.255060920032046"/>
    <n v="-1"/>
    <n v="0.35198406964422402"/>
    <n v="-1"/>
    <n v="-1"/>
    <n v="-1"/>
    <x v="3"/>
    <x v="9"/>
    <x v="0"/>
  </r>
  <r>
    <n v="5077"/>
    <n v="6765"/>
    <m/>
    <x v="1"/>
    <n v="5"/>
    <n v="1"/>
    <n v="-1"/>
    <n v="4"/>
    <n v="-1"/>
    <n v="12.7981869191835"/>
    <n v="-1"/>
    <n v="0.21922863400179801"/>
    <n v="-1"/>
    <n v="0.30253551492248199"/>
    <n v="-1"/>
    <n v="-1"/>
    <n v="-1"/>
    <x v="4"/>
    <x v="9"/>
    <x v="0"/>
  </r>
  <r>
    <n v="5077"/>
    <n v="6765"/>
    <m/>
    <x v="1"/>
    <n v="6"/>
    <n v="1"/>
    <n v="-1"/>
    <n v="4"/>
    <n v="-1"/>
    <n v="12.0930484960963"/>
    <n v="-1"/>
    <n v="0.21989012209051301"/>
    <n v="-1"/>
    <n v="0.30344836848490803"/>
    <n v="-1"/>
    <n v="-1"/>
    <n v="-1"/>
    <x v="5"/>
    <x v="9"/>
    <x v="0"/>
  </r>
  <r>
    <n v="5077"/>
    <n v="6765"/>
    <m/>
    <x v="1"/>
    <n v="7"/>
    <n v="1"/>
    <n v="-1"/>
    <n v="4"/>
    <n v="-1"/>
    <n v="14.551467380692999"/>
    <n v="-1"/>
    <n v="0.20413058243791199"/>
    <n v="-1"/>
    <n v="0.28170020376431898"/>
    <n v="-1"/>
    <n v="-1"/>
    <n v="-1"/>
    <x v="6"/>
    <x v="9"/>
    <x v="0"/>
  </r>
  <r>
    <n v="5077"/>
    <n v="6765"/>
    <m/>
    <x v="1"/>
    <n v="8"/>
    <n v="1"/>
    <n v="-1"/>
    <n v="4"/>
    <n v="-1"/>
    <n v="9.8808423096505695"/>
    <n v="-1"/>
    <n v="0.26492775613896702"/>
    <n v="-1"/>
    <n v="0.36560030347177402"/>
    <n v="-1"/>
    <n v="-1"/>
    <n v="-1"/>
    <x v="7"/>
    <x v="9"/>
    <x v="0"/>
  </r>
  <r>
    <n v="5077"/>
    <n v="6765"/>
    <m/>
    <x v="1"/>
    <n v="9"/>
    <n v="1"/>
    <n v="-1"/>
    <n v="4"/>
    <n v="-1"/>
    <n v="11.134514933156799"/>
    <n v="-1"/>
    <n v="0.25590861601071302"/>
    <n v="-1"/>
    <n v="0.35315389009478398"/>
    <n v="-1"/>
    <n v="-1"/>
    <n v="-1"/>
    <x v="8"/>
    <x v="9"/>
    <x v="0"/>
  </r>
  <r>
    <n v="5077"/>
    <n v="6765"/>
    <m/>
    <x v="1"/>
    <n v="11"/>
    <n v="1"/>
    <n v="-1"/>
    <n v="4"/>
    <n v="-1"/>
    <n v="15.0064223749629"/>
    <n v="-1"/>
    <n v="0.203238733677994"/>
    <n v="-1"/>
    <n v="0.28046945247563199"/>
    <n v="-1"/>
    <n v="-1"/>
    <n v="-1"/>
    <x v="10"/>
    <x v="9"/>
    <x v="0"/>
  </r>
  <r>
    <n v="5078"/>
    <n v="6765"/>
    <m/>
    <x v="1"/>
    <n v="1"/>
    <n v="1"/>
    <n v="-1"/>
    <n v="4"/>
    <n v="-1"/>
    <n v="12.760226698837201"/>
    <n v="-1"/>
    <n v="0.23601924027204901"/>
    <n v="-1"/>
    <n v="0.32570655157542699"/>
    <n v="-1"/>
    <n v="-1"/>
    <n v="-1"/>
    <x v="0"/>
    <x v="9"/>
    <x v="0"/>
  </r>
  <r>
    <n v="5078"/>
    <n v="6765"/>
    <m/>
    <x v="1"/>
    <n v="4"/>
    <n v="1"/>
    <n v="-1"/>
    <n v="4"/>
    <n v="-1"/>
    <n v="10.272711371464601"/>
    <n v="-1"/>
    <n v="0.26181407083261499"/>
    <n v="-1"/>
    <n v="0.36130341774900898"/>
    <n v="-1"/>
    <n v="-1"/>
    <n v="-1"/>
    <x v="3"/>
    <x v="9"/>
    <x v="0"/>
  </r>
  <r>
    <n v="5078"/>
    <n v="6765"/>
    <m/>
    <x v="1"/>
    <n v="5"/>
    <n v="1"/>
    <n v="-1"/>
    <n v="4"/>
    <n v="-1"/>
    <n v="11.559705562526601"/>
    <n v="-1"/>
    <n v="0.243517402407738"/>
    <n v="-1"/>
    <n v="0.33605401532267798"/>
    <n v="-1"/>
    <n v="-1"/>
    <n v="-1"/>
    <x v="4"/>
    <x v="9"/>
    <x v="0"/>
  </r>
  <r>
    <n v="5078"/>
    <n v="6765"/>
    <m/>
    <x v="1"/>
    <n v="6"/>
    <n v="1"/>
    <n v="-1"/>
    <n v="4"/>
    <n v="-1"/>
    <n v="14.1043550737323"/>
    <n v="-1"/>
    <n v="0.20022305052689399"/>
    <n v="-1"/>
    <n v="0.276307809727113"/>
    <n v="-1"/>
    <n v="-1"/>
    <n v="-1"/>
    <x v="5"/>
    <x v="9"/>
    <x v="0"/>
  </r>
  <r>
    <n v="5078"/>
    <n v="6765"/>
    <m/>
    <x v="1"/>
    <n v="7"/>
    <n v="1"/>
    <n v="-1"/>
    <n v="4"/>
    <n v="-1"/>
    <n v="13.185989738036699"/>
    <n v="-1"/>
    <n v="0.237881155058317"/>
    <n v="-1"/>
    <n v="0.32827599398047702"/>
    <n v="-1"/>
    <n v="-1"/>
    <n v="-1"/>
    <x v="6"/>
    <x v="9"/>
    <x v="0"/>
  </r>
  <r>
    <n v="5078"/>
    <n v="6765"/>
    <m/>
    <x v="1"/>
    <n v="8"/>
    <n v="1"/>
    <n v="-1"/>
    <n v="4"/>
    <n v="-1"/>
    <n v="11.8732918277486"/>
    <n v="-1"/>
    <n v="0.24789534793575199"/>
    <n v="-1"/>
    <n v="0.34209558015133801"/>
    <n v="-1"/>
    <n v="-1"/>
    <n v="-1"/>
    <x v="7"/>
    <x v="9"/>
    <x v="0"/>
  </r>
  <r>
    <n v="5078"/>
    <n v="6765"/>
    <m/>
    <x v="1"/>
    <n v="9"/>
    <n v="1"/>
    <n v="-1"/>
    <n v="4"/>
    <n v="-1"/>
    <n v="12.4471147780714"/>
    <n v="-1"/>
    <n v="0.213658498019802"/>
    <n v="-1"/>
    <n v="0.29484872726732603"/>
    <n v="-1"/>
    <n v="-1"/>
    <n v="-1"/>
    <x v="8"/>
    <x v="9"/>
    <x v="0"/>
  </r>
  <r>
    <n v="5078"/>
    <n v="6765"/>
    <m/>
    <x v="1"/>
    <n v="11"/>
    <n v="1"/>
    <n v="-1"/>
    <n v="4"/>
    <n v="-1"/>
    <n v="16.623923163070099"/>
    <n v="-1"/>
    <n v="0.18910354507631499"/>
    <n v="-1"/>
    <n v="0.26096289220531499"/>
    <n v="-1"/>
    <n v="-1"/>
    <n v="-1"/>
    <x v="10"/>
    <x v="9"/>
    <x v="0"/>
  </r>
  <r>
    <n v="5082"/>
    <n v="6765"/>
    <m/>
    <x v="0"/>
    <n v="12"/>
    <n v="1"/>
    <n v="-1"/>
    <n v="4"/>
    <n v="-1"/>
    <n v="16.050905779694201"/>
    <n v="-1"/>
    <n v="0.23384250685850899"/>
    <n v="-1"/>
    <n v="0.12572112126563001"/>
    <n v="-1"/>
    <n v="-1"/>
    <n v="-1"/>
    <x v="11"/>
    <x v="9"/>
    <x v="0"/>
  </r>
  <r>
    <n v="5081"/>
    <n v="6765"/>
    <m/>
    <x v="0"/>
    <n v="10"/>
    <n v="1"/>
    <n v="-1"/>
    <n v="4"/>
    <n v="-1"/>
    <n v="18.004855567567201"/>
    <n v="-1"/>
    <n v="0.21514605117753899"/>
    <n v="-1"/>
    <n v="0.12009095463415601"/>
    <n v="-1"/>
    <n v="-1"/>
    <n v="-1"/>
    <x v="9"/>
    <x v="9"/>
    <x v="0"/>
  </r>
  <r>
    <n v="5080"/>
    <n v="6765"/>
    <m/>
    <x v="0"/>
    <n v="8"/>
    <n v="1"/>
    <n v="-1"/>
    <n v="4"/>
    <n v="-1"/>
    <n v="30.876585785357701"/>
    <n v="-1"/>
    <n v="0.14552876720298299"/>
    <n v="-1"/>
    <n v="8.6377727177347902E-2"/>
    <n v="-1"/>
    <n v="-1"/>
    <n v="-1"/>
    <x v="7"/>
    <x v="9"/>
    <x v="0"/>
  </r>
  <r>
    <n v="5077"/>
    <n v="6765"/>
    <m/>
    <x v="0"/>
    <n v="1"/>
    <n v="1"/>
    <n v="-1"/>
    <n v="4"/>
    <n v="-1"/>
    <n v="10.875404965009601"/>
    <n v="-1"/>
    <n v="0.50163652666463299"/>
    <n v="-1"/>
    <n v="0.28674910456312502"/>
    <n v="-1"/>
    <n v="-1"/>
    <n v="-1"/>
    <x v="0"/>
    <x v="9"/>
    <x v="0"/>
  </r>
  <r>
    <n v="5077"/>
    <n v="6765"/>
    <m/>
    <x v="0"/>
    <n v="2"/>
    <n v="1"/>
    <n v="-1"/>
    <n v="4"/>
    <n v="-1"/>
    <n v="45.071778226555402"/>
    <n v="-1"/>
    <n v="8.8747330533395299E-2"/>
    <n v="-1"/>
    <n v="5.0730391847705301E-2"/>
    <n v="-1"/>
    <n v="-1"/>
    <n v="-1"/>
    <x v="1"/>
    <x v="9"/>
    <x v="0"/>
  </r>
  <r>
    <n v="5078"/>
    <n v="6765"/>
    <m/>
    <x v="0"/>
    <n v="2"/>
    <n v="1"/>
    <n v="-1"/>
    <n v="4"/>
    <n v="-1"/>
    <n v="22.3779015023119"/>
    <n v="-1"/>
    <n v="0.161932217339532"/>
    <n v="-1"/>
    <n v="9.50050324588715E-2"/>
    <n v="-1"/>
    <n v="-1"/>
    <n v="-1"/>
    <x v="1"/>
    <x v="9"/>
    <x v="0"/>
  </r>
  <r>
    <n v="5078"/>
    <n v="6765"/>
    <m/>
    <x v="0"/>
    <n v="5"/>
    <n v="1"/>
    <n v="-1"/>
    <n v="4"/>
    <n v="-1"/>
    <n v="38.107376853751802"/>
    <n v="-1"/>
    <n v="0.10496573625057599"/>
    <n v="-1"/>
    <n v="6.1443211902659799E-2"/>
    <n v="-1"/>
    <n v="-1"/>
    <n v="-1"/>
    <x v="4"/>
    <x v="9"/>
    <x v="0"/>
  </r>
  <r>
    <n v="5084"/>
    <n v="3658"/>
    <m/>
    <x v="1"/>
    <n v="1"/>
    <n v="16"/>
    <n v="-1"/>
    <n v="64"/>
    <n v="-1"/>
    <n v="45.179929855025101"/>
    <n v="-1"/>
    <n v="1.4350786526317001"/>
    <n v="-1"/>
    <n v="-1"/>
    <n v="-1"/>
    <n v="-1"/>
    <n v="-1"/>
    <x v="0"/>
    <x v="0"/>
    <x v="0"/>
  </r>
  <r>
    <n v="5084"/>
    <n v="3658"/>
    <m/>
    <x v="1"/>
    <n v="2"/>
    <n v="11"/>
    <n v="-1"/>
    <n v="44"/>
    <n v="-1"/>
    <n v="21.069288061522698"/>
    <n v="-1"/>
    <n v="2.27912289215941"/>
    <n v="-1"/>
    <n v="-1"/>
    <n v="-1"/>
    <n v="-1"/>
    <n v="-1"/>
    <x v="1"/>
    <x v="0"/>
    <x v="0"/>
  </r>
  <r>
    <n v="5084"/>
    <n v="3658"/>
    <m/>
    <x v="1"/>
    <n v="3"/>
    <n v="13"/>
    <n v="-1"/>
    <n v="52"/>
    <n v="-1"/>
    <n v="18.962912083176001"/>
    <n v="-1"/>
    <n v="3.1357951165541298"/>
    <n v="-1"/>
    <n v="-1"/>
    <n v="-1"/>
    <n v="-1"/>
    <n v="-1"/>
    <x v="2"/>
    <x v="0"/>
    <x v="0"/>
  </r>
  <r>
    <n v="5084"/>
    <n v="3658"/>
    <m/>
    <x v="1"/>
    <n v="4"/>
    <n v="9"/>
    <n v="-1"/>
    <n v="36"/>
    <n v="-1"/>
    <n v="16.226074802090899"/>
    <n v="-1"/>
    <n v="2.37598735522324"/>
    <n v="-1"/>
    <n v="-1"/>
    <n v="-1"/>
    <n v="-1"/>
    <n v="-1"/>
    <x v="3"/>
    <x v="0"/>
    <x v="0"/>
  </r>
  <r>
    <n v="5084"/>
    <n v="3658"/>
    <m/>
    <x v="1"/>
    <n v="5"/>
    <n v="15"/>
    <n v="-1"/>
    <n v="60"/>
    <n v="-1"/>
    <n v="15.119378729931199"/>
    <n v="-1"/>
    <n v="4.2913971095933396"/>
    <n v="-1"/>
    <n v="-1"/>
    <n v="-1"/>
    <n v="-1"/>
    <n v="-1"/>
    <x v="4"/>
    <x v="0"/>
    <x v="0"/>
  </r>
  <r>
    <n v="5084"/>
    <n v="3658"/>
    <m/>
    <x v="1"/>
    <n v="6"/>
    <n v="5"/>
    <n v="-1"/>
    <n v="20"/>
    <n v="-1"/>
    <n v="15.518465982410699"/>
    <n v="-1"/>
    <n v="1.34036820110338"/>
    <n v="-1"/>
    <n v="-1"/>
    <n v="-1"/>
    <n v="-1"/>
    <n v="-1"/>
    <x v="5"/>
    <x v="0"/>
    <x v="0"/>
  </r>
  <r>
    <n v="5084"/>
    <n v="3658"/>
    <m/>
    <x v="1"/>
    <n v="7"/>
    <n v="7"/>
    <n v="-1"/>
    <n v="28"/>
    <n v="-1"/>
    <n v="12.8510990308251"/>
    <n v="-1"/>
    <n v="2.2729161540075502"/>
    <n v="-1"/>
    <n v="-1"/>
    <n v="-1"/>
    <n v="-1"/>
    <n v="-1"/>
    <x v="6"/>
    <x v="0"/>
    <x v="0"/>
  </r>
  <r>
    <n v="5084"/>
    <n v="3658"/>
    <m/>
    <x v="1"/>
    <n v="8"/>
    <n v="2"/>
    <n v="-1"/>
    <n v="8"/>
    <n v="-1"/>
    <n v="15.581418371196399"/>
    <n v="-1"/>
    <n v="0.49263658549223599"/>
    <n v="-1"/>
    <n v="-1"/>
    <n v="-1"/>
    <n v="-1"/>
    <n v="-1"/>
    <x v="7"/>
    <x v="0"/>
    <x v="0"/>
  </r>
  <r>
    <n v="5084"/>
    <n v="3658"/>
    <m/>
    <x v="1"/>
    <n v="9"/>
    <n v="4"/>
    <n v="-1"/>
    <n v="16"/>
    <n v="-1"/>
    <n v="13.3334960483889"/>
    <n v="-1"/>
    <n v="1.23122881055776"/>
    <n v="-1"/>
    <n v="-1"/>
    <n v="-1"/>
    <n v="-1"/>
    <n v="-1"/>
    <x v="8"/>
    <x v="0"/>
    <x v="0"/>
  </r>
  <r>
    <n v="5084"/>
    <n v="3658"/>
    <m/>
    <x v="1"/>
    <n v="10"/>
    <n v="2"/>
    <n v="-1"/>
    <n v="8"/>
    <n v="-1"/>
    <n v="13.346736559181601"/>
    <n v="-1"/>
    <n v="0.64192189663390498"/>
    <n v="-1"/>
    <n v="-1"/>
    <n v="-1"/>
    <n v="-1"/>
    <n v="-1"/>
    <x v="9"/>
    <x v="0"/>
    <x v="0"/>
  </r>
  <r>
    <n v="5084"/>
    <n v="3658"/>
    <m/>
    <x v="1"/>
    <n v="11"/>
    <n v="4"/>
    <n v="-1"/>
    <n v="16"/>
    <n v="-1"/>
    <n v="12.2196449803962"/>
    <n v="-1"/>
    <n v="1.31134326150367"/>
    <n v="-1"/>
    <n v="-1"/>
    <n v="-1"/>
    <n v="-1"/>
    <n v="-1"/>
    <x v="10"/>
    <x v="0"/>
    <x v="0"/>
  </r>
  <r>
    <n v="5084"/>
    <n v="3658"/>
    <m/>
    <x v="1"/>
    <n v="12"/>
    <n v="3"/>
    <n v="-1"/>
    <n v="12"/>
    <n v="-1"/>
    <n v="15.9412129809728"/>
    <n v="-1"/>
    <n v="0.76211961910022297"/>
    <n v="-1"/>
    <n v="-1"/>
    <n v="-1"/>
    <n v="-1"/>
    <n v="-1"/>
    <x v="11"/>
    <x v="0"/>
    <x v="0"/>
  </r>
  <r>
    <n v="5084"/>
    <n v="3658"/>
    <m/>
    <x v="1"/>
    <n v="0"/>
    <n v="91"/>
    <n v="-1"/>
    <n v="30.3333333333333"/>
    <n v="-1"/>
    <n v="21.4222724577238"/>
    <n v="-1"/>
    <n v="2.3284594264323299"/>
    <n v="-1"/>
    <n v="-1"/>
    <n v="-1"/>
    <n v="-1"/>
    <n v="-1"/>
    <x v="12"/>
    <x v="0"/>
    <x v="0"/>
  </r>
  <r>
    <n v="5082"/>
    <n v="3658"/>
    <m/>
    <x v="1"/>
    <n v="1"/>
    <n v="14"/>
    <n v="-1"/>
    <n v="56"/>
    <n v="-1"/>
    <n v="45.056122595524499"/>
    <n v="-1"/>
    <n v="1.32762039635297"/>
    <n v="-1"/>
    <n v="-1"/>
    <n v="-1"/>
    <n v="-1"/>
    <n v="-1"/>
    <x v="0"/>
    <x v="0"/>
    <x v="0"/>
  </r>
  <r>
    <n v="5082"/>
    <n v="3658"/>
    <m/>
    <x v="1"/>
    <n v="2"/>
    <n v="11"/>
    <n v="-1"/>
    <n v="44"/>
    <n v="-1"/>
    <n v="18.777578166389699"/>
    <n v="-1"/>
    <n v="2.6133430001848601"/>
    <n v="-1"/>
    <n v="-1"/>
    <n v="-1"/>
    <n v="-1"/>
    <n v="-1"/>
    <x v="1"/>
    <x v="0"/>
    <x v="0"/>
  </r>
  <r>
    <n v="5082"/>
    <n v="3658"/>
    <m/>
    <x v="1"/>
    <n v="3"/>
    <n v="13"/>
    <n v="-1"/>
    <n v="52"/>
    <n v="-1"/>
    <n v="17.8699184859334"/>
    <n v="-1"/>
    <n v="2.9887748734886799"/>
    <n v="-1"/>
    <n v="-1"/>
    <n v="-1"/>
    <n v="-1"/>
    <n v="-1"/>
    <x v="2"/>
    <x v="0"/>
    <x v="0"/>
  </r>
  <r>
    <n v="5082"/>
    <n v="3658"/>
    <m/>
    <x v="1"/>
    <n v="4"/>
    <n v="9"/>
    <n v="-1"/>
    <n v="36"/>
    <n v="-1"/>
    <n v="15.2778382874431"/>
    <n v="-1"/>
    <n v="2.4305165499344299"/>
    <n v="-1"/>
    <n v="-1"/>
    <n v="-1"/>
    <n v="-1"/>
    <n v="-1"/>
    <x v="3"/>
    <x v="0"/>
    <x v="0"/>
  </r>
  <r>
    <n v="5082"/>
    <n v="3658"/>
    <m/>
    <x v="1"/>
    <n v="5"/>
    <n v="16"/>
    <n v="-1"/>
    <n v="64"/>
    <n v="-1"/>
    <n v="16.316634702866001"/>
    <n v="-1"/>
    <n v="4.0400735527207301"/>
    <n v="-1"/>
    <n v="-1"/>
    <n v="-1"/>
    <n v="-1"/>
    <n v="-1"/>
    <x v="4"/>
    <x v="0"/>
    <x v="0"/>
  </r>
  <r>
    <n v="5082"/>
    <n v="3658"/>
    <m/>
    <x v="1"/>
    <n v="6"/>
    <n v="5"/>
    <n v="-1"/>
    <n v="20"/>
    <n v="-1"/>
    <n v="14.4185767080512"/>
    <n v="-1"/>
    <n v="1.3895436384228499"/>
    <n v="-1"/>
    <n v="-1"/>
    <n v="-1"/>
    <n v="-1"/>
    <n v="-1"/>
    <x v="5"/>
    <x v="0"/>
    <x v="0"/>
  </r>
  <r>
    <n v="5082"/>
    <n v="3658"/>
    <m/>
    <x v="1"/>
    <n v="7"/>
    <n v="5"/>
    <n v="-1"/>
    <n v="20"/>
    <n v="-1"/>
    <n v="14.3470462615059"/>
    <n v="-1"/>
    <n v="1.46753049744068"/>
    <n v="-1"/>
    <n v="-1"/>
    <n v="-1"/>
    <n v="-1"/>
    <n v="-1"/>
    <x v="6"/>
    <x v="0"/>
    <x v="0"/>
  </r>
  <r>
    <n v="5082"/>
    <n v="3658"/>
    <m/>
    <x v="1"/>
    <n v="8"/>
    <n v="3"/>
    <n v="-1"/>
    <n v="12"/>
    <n v="-1"/>
    <n v="18.179025973797099"/>
    <n v="-1"/>
    <n v="0.68549119290937699"/>
    <n v="-1"/>
    <n v="-1"/>
    <n v="-1"/>
    <n v="-1"/>
    <n v="-1"/>
    <x v="7"/>
    <x v="0"/>
    <x v="0"/>
  </r>
  <r>
    <n v="5082"/>
    <n v="3658"/>
    <m/>
    <x v="1"/>
    <n v="9"/>
    <n v="4"/>
    <n v="-1"/>
    <n v="16"/>
    <n v="-1"/>
    <n v="11.5403216357261"/>
    <n v="-1"/>
    <n v="1.6219431184063"/>
    <n v="-1"/>
    <n v="-1"/>
    <n v="-1"/>
    <n v="-1"/>
    <n v="-1"/>
    <x v="8"/>
    <x v="0"/>
    <x v="0"/>
  </r>
  <r>
    <n v="5082"/>
    <n v="3658"/>
    <m/>
    <x v="1"/>
    <n v="10"/>
    <n v="3"/>
    <n v="-1"/>
    <n v="12"/>
    <n v="-1"/>
    <n v="18.245096516716099"/>
    <n v="-1"/>
    <n v="0.67955753061392199"/>
    <n v="-1"/>
    <n v="-1"/>
    <n v="-1"/>
    <n v="-1"/>
    <n v="-1"/>
    <x v="9"/>
    <x v="0"/>
    <x v="0"/>
  </r>
  <r>
    <n v="5082"/>
    <n v="3658"/>
    <m/>
    <x v="1"/>
    <n v="11"/>
    <n v="4"/>
    <n v="-1"/>
    <n v="16"/>
    <n v="-1"/>
    <n v="15.053012079304001"/>
    <n v="-1"/>
    <n v="1.0537836910610301"/>
    <n v="-1"/>
    <n v="-1"/>
    <n v="-1"/>
    <n v="-1"/>
    <n v="-1"/>
    <x v="10"/>
    <x v="0"/>
    <x v="0"/>
  </r>
  <r>
    <n v="5082"/>
    <n v="3658"/>
    <m/>
    <x v="1"/>
    <n v="12"/>
    <n v="2"/>
    <n v="-1"/>
    <n v="8"/>
    <n v="-1"/>
    <n v="11.710818464810201"/>
    <n v="-1"/>
    <n v="0.72565610273976799"/>
    <n v="-1"/>
    <n v="-1"/>
    <n v="-1"/>
    <n v="-1"/>
    <n v="-1"/>
    <x v="11"/>
    <x v="0"/>
    <x v="0"/>
  </r>
  <r>
    <n v="5082"/>
    <n v="3658"/>
    <m/>
    <x v="1"/>
    <n v="0"/>
    <n v="89"/>
    <n v="-1"/>
    <n v="29.6666666666667"/>
    <n v="-1"/>
    <n v="20.798990678951402"/>
    <n v="-1"/>
    <n v="2.28357408980344"/>
    <n v="-1"/>
    <n v="-1"/>
    <n v="-1"/>
    <n v="-1"/>
    <n v="-1"/>
    <x v="12"/>
    <x v="0"/>
    <x v="0"/>
  </r>
  <r>
    <n v="5079"/>
    <n v="3658"/>
    <m/>
    <x v="1"/>
    <n v="1"/>
    <n v="15"/>
    <n v="-1"/>
    <n v="60"/>
    <n v="-1"/>
    <n v="48.107314331614802"/>
    <n v="-1"/>
    <n v="1.27398823032038"/>
    <n v="-1"/>
    <n v="-1"/>
    <n v="-1"/>
    <n v="-1"/>
    <n v="-1"/>
    <x v="0"/>
    <x v="0"/>
    <x v="0"/>
  </r>
  <r>
    <n v="5079"/>
    <n v="3658"/>
    <m/>
    <x v="1"/>
    <n v="2"/>
    <n v="11"/>
    <n v="-1"/>
    <n v="44"/>
    <n v="-1"/>
    <n v="25.440004838929099"/>
    <n v="-1"/>
    <n v="2.2554311546687802"/>
    <n v="-1"/>
    <n v="-1"/>
    <n v="-1"/>
    <n v="-1"/>
    <n v="-1"/>
    <x v="1"/>
    <x v="0"/>
    <x v="0"/>
  </r>
  <r>
    <n v="5079"/>
    <n v="3658"/>
    <m/>
    <x v="1"/>
    <n v="3"/>
    <n v="13"/>
    <n v="-1"/>
    <n v="52"/>
    <n v="-1"/>
    <n v="21.6669121011656"/>
    <n v="-1"/>
    <n v="2.41221941350432"/>
    <n v="-1"/>
    <n v="-1"/>
    <n v="-1"/>
    <n v="-1"/>
    <n v="-1"/>
    <x v="2"/>
    <x v="0"/>
    <x v="0"/>
  </r>
  <r>
    <n v="5079"/>
    <n v="3658"/>
    <m/>
    <x v="1"/>
    <n v="4"/>
    <n v="10"/>
    <n v="-1"/>
    <n v="40"/>
    <n v="-1"/>
    <n v="16.109736036971299"/>
    <n v="-1"/>
    <n v="2.5421405422441001"/>
    <n v="-1"/>
    <n v="-1"/>
    <n v="-1"/>
    <n v="-1"/>
    <n v="-1"/>
    <x v="3"/>
    <x v="0"/>
    <x v="0"/>
  </r>
  <r>
    <n v="5079"/>
    <n v="3658"/>
    <m/>
    <x v="1"/>
    <n v="5"/>
    <n v="15"/>
    <n v="-1"/>
    <n v="60"/>
    <n v="-1"/>
    <n v="16.887851100665301"/>
    <n v="-1"/>
    <n v="3.5746123236427199"/>
    <n v="-1"/>
    <n v="-1"/>
    <n v="-1"/>
    <n v="-1"/>
    <n v="-1"/>
    <x v="4"/>
    <x v="0"/>
    <x v="0"/>
  </r>
  <r>
    <n v="5079"/>
    <n v="3658"/>
    <m/>
    <x v="1"/>
    <n v="6"/>
    <n v="6"/>
    <n v="-1"/>
    <n v="24"/>
    <n v="-1"/>
    <n v="13.622669270295599"/>
    <n v="-1"/>
    <n v="2.1494520418903802"/>
    <n v="-1"/>
    <n v="-1"/>
    <n v="-1"/>
    <n v="-1"/>
    <n v="-1"/>
    <x v="5"/>
    <x v="0"/>
    <x v="0"/>
  </r>
  <r>
    <n v="5079"/>
    <n v="3658"/>
    <m/>
    <x v="1"/>
    <n v="7"/>
    <n v="5"/>
    <n v="-1"/>
    <n v="20"/>
    <n v="-1"/>
    <n v="14.380229553133599"/>
    <n v="-1"/>
    <n v="1.5400453524962101"/>
    <n v="-1"/>
    <n v="-1"/>
    <n v="-1"/>
    <n v="-1"/>
    <n v="-1"/>
    <x v="6"/>
    <x v="0"/>
    <x v="0"/>
  </r>
  <r>
    <n v="5079"/>
    <n v="3658"/>
    <m/>
    <x v="1"/>
    <n v="8"/>
    <n v="2"/>
    <n v="-1"/>
    <n v="8"/>
    <n v="-1"/>
    <n v="14.1232789426565"/>
    <n v="-1"/>
    <n v="0.59976981462207801"/>
    <n v="-1"/>
    <n v="-1"/>
    <n v="-1"/>
    <n v="-1"/>
    <n v="-1"/>
    <x v="7"/>
    <x v="0"/>
    <x v="0"/>
  </r>
  <r>
    <n v="5079"/>
    <n v="3658"/>
    <m/>
    <x v="1"/>
    <n v="9"/>
    <n v="4"/>
    <n v="-1"/>
    <n v="16"/>
    <n v="-1"/>
    <n v="9.4359385231097797"/>
    <n v="-1"/>
    <n v="1.82869106054741"/>
    <n v="-1"/>
    <n v="-1"/>
    <n v="-1"/>
    <n v="-1"/>
    <n v="-1"/>
    <x v="8"/>
    <x v="0"/>
    <x v="0"/>
  </r>
  <r>
    <n v="5079"/>
    <n v="3658"/>
    <m/>
    <x v="1"/>
    <n v="10"/>
    <n v="5"/>
    <n v="-1"/>
    <n v="20"/>
    <n v="-1"/>
    <n v="14.464682660669601"/>
    <n v="-1"/>
    <n v="1.4185170114674699"/>
    <n v="-1"/>
    <n v="-1"/>
    <n v="-1"/>
    <n v="-1"/>
    <n v="-1"/>
    <x v="9"/>
    <x v="0"/>
    <x v="0"/>
  </r>
  <r>
    <n v="5079"/>
    <n v="3658"/>
    <m/>
    <x v="1"/>
    <n v="11"/>
    <n v="2"/>
    <n v="-1"/>
    <n v="8"/>
    <n v="-1"/>
    <n v="17.232473252191902"/>
    <n v="-1"/>
    <n v="0.46366545814500698"/>
    <n v="-1"/>
    <n v="-1"/>
    <n v="-1"/>
    <n v="-1"/>
    <n v="-1"/>
    <x v="10"/>
    <x v="0"/>
    <x v="0"/>
  </r>
  <r>
    <n v="5079"/>
    <n v="3658"/>
    <m/>
    <x v="1"/>
    <n v="12"/>
    <n v="1"/>
    <n v="-1"/>
    <n v="4"/>
    <n v="-1"/>
    <n v="17.710047421573702"/>
    <n v="-1"/>
    <n v="0.22726334307652599"/>
    <n v="-1"/>
    <n v="-1"/>
    <n v="-1"/>
    <n v="-1"/>
    <n v="-1"/>
    <x v="11"/>
    <x v="0"/>
    <x v="0"/>
  </r>
  <r>
    <n v="5079"/>
    <n v="3658"/>
    <m/>
    <x v="1"/>
    <n v="0"/>
    <n v="89"/>
    <n v="-1"/>
    <n v="29.6666666666667"/>
    <n v="-1"/>
    <n v="22.940007134739201"/>
    <n v="-1"/>
    <n v="2.1536790001209098"/>
    <n v="-1"/>
    <n v="-1"/>
    <n v="-1"/>
    <n v="-1"/>
    <n v="-1"/>
    <x v="12"/>
    <x v="0"/>
    <x v="0"/>
  </r>
  <r>
    <n v="5083"/>
    <n v="3658"/>
    <m/>
    <x v="1"/>
    <n v="1"/>
    <n v="14"/>
    <n v="-1"/>
    <n v="56"/>
    <n v="-1"/>
    <n v="46.278523456494497"/>
    <n v="-1"/>
    <n v="1.3303944747677501"/>
    <n v="-1"/>
    <n v="-1"/>
    <n v="-1"/>
    <n v="-1"/>
    <n v="-1"/>
    <x v="0"/>
    <x v="0"/>
    <x v="0"/>
  </r>
  <r>
    <n v="5083"/>
    <n v="3658"/>
    <m/>
    <x v="1"/>
    <n v="2"/>
    <n v="13"/>
    <n v="-1"/>
    <n v="52"/>
    <n v="-1"/>
    <n v="25.274433334023001"/>
    <n v="-1"/>
    <n v="2.5259811939447201"/>
    <n v="-1"/>
    <n v="-1"/>
    <n v="-1"/>
    <n v="-1"/>
    <n v="-1"/>
    <x v="1"/>
    <x v="0"/>
    <x v="0"/>
  </r>
  <r>
    <n v="5083"/>
    <n v="3658"/>
    <m/>
    <x v="1"/>
    <n v="3"/>
    <n v="11"/>
    <n v="-1"/>
    <n v="44"/>
    <n v="-1"/>
    <n v="16.035336154921399"/>
    <n v="-1"/>
    <n v="3.0655132981350701"/>
    <n v="-1"/>
    <n v="-1"/>
    <n v="-1"/>
    <n v="-1"/>
    <n v="-1"/>
    <x v="2"/>
    <x v="0"/>
    <x v="0"/>
  </r>
  <r>
    <n v="5083"/>
    <n v="3658"/>
    <m/>
    <x v="1"/>
    <n v="4"/>
    <n v="10"/>
    <n v="-1"/>
    <n v="40"/>
    <n v="-1"/>
    <n v="15.947870908749699"/>
    <n v="-1"/>
    <n v="2.77191971798492"/>
    <n v="-1"/>
    <n v="-1"/>
    <n v="-1"/>
    <n v="-1"/>
    <n v="-1"/>
    <x v="3"/>
    <x v="0"/>
    <x v="0"/>
  </r>
  <r>
    <n v="5083"/>
    <n v="3658"/>
    <m/>
    <x v="1"/>
    <n v="5"/>
    <n v="14"/>
    <n v="-1"/>
    <n v="56"/>
    <n v="-1"/>
    <n v="16.063076021400001"/>
    <n v="-1"/>
    <n v="3.5928847046698098"/>
    <n v="-1"/>
    <n v="-1"/>
    <n v="-1"/>
    <n v="-1"/>
    <n v="-1"/>
    <x v="4"/>
    <x v="0"/>
    <x v="0"/>
  </r>
  <r>
    <n v="5083"/>
    <n v="3658"/>
    <m/>
    <x v="1"/>
    <n v="6"/>
    <n v="8"/>
    <n v="-1"/>
    <n v="32"/>
    <n v="-1"/>
    <n v="14.410207617703801"/>
    <n v="-1"/>
    <n v="2.3855435759955599"/>
    <n v="-1"/>
    <n v="-1"/>
    <n v="-1"/>
    <n v="-1"/>
    <n v="-1"/>
    <x v="5"/>
    <x v="0"/>
    <x v="0"/>
  </r>
  <r>
    <n v="5083"/>
    <n v="3658"/>
    <m/>
    <x v="1"/>
    <n v="7"/>
    <n v="4"/>
    <n v="-1"/>
    <n v="16"/>
    <n v="-1"/>
    <n v="14.903979338168799"/>
    <n v="-1"/>
    <n v="1.0848160301454799"/>
    <n v="-1"/>
    <n v="-1"/>
    <n v="-1"/>
    <n v="-1"/>
    <n v="-1"/>
    <x v="6"/>
    <x v="0"/>
    <x v="0"/>
  </r>
  <r>
    <n v="5083"/>
    <n v="3658"/>
    <m/>
    <x v="1"/>
    <n v="8"/>
    <n v="4"/>
    <n v="-1"/>
    <n v="16"/>
    <n v="-1"/>
    <n v="13.845163202872"/>
    <n v="-1"/>
    <n v="1.19401627524486"/>
    <n v="-1"/>
    <n v="-1"/>
    <n v="-1"/>
    <n v="-1"/>
    <n v="-1"/>
    <x v="7"/>
    <x v="0"/>
    <x v="0"/>
  </r>
  <r>
    <n v="5083"/>
    <n v="3658"/>
    <m/>
    <x v="1"/>
    <n v="9"/>
    <n v="3"/>
    <n v="-1"/>
    <n v="12"/>
    <n v="-1"/>
    <n v="15.1082264228639"/>
    <n v="-1"/>
    <n v="0.787206257497861"/>
    <n v="-1"/>
    <n v="-1"/>
    <n v="-1"/>
    <n v="-1"/>
    <n v="-1"/>
    <x v="8"/>
    <x v="0"/>
    <x v="0"/>
  </r>
  <r>
    <n v="5083"/>
    <n v="3658"/>
    <m/>
    <x v="1"/>
    <n v="10"/>
    <n v="4"/>
    <n v="-1"/>
    <n v="16"/>
    <n v="-1"/>
    <n v="17.0843392492283"/>
    <n v="-1"/>
    <n v="0.97417790435005402"/>
    <n v="-1"/>
    <n v="-1"/>
    <n v="-1"/>
    <n v="-1"/>
    <n v="-1"/>
    <x v="9"/>
    <x v="0"/>
    <x v="0"/>
  </r>
  <r>
    <n v="5083"/>
    <n v="3658"/>
    <m/>
    <x v="1"/>
    <n v="11"/>
    <n v="2"/>
    <n v="-1"/>
    <n v="8"/>
    <n v="-1"/>
    <n v="13.629656301565401"/>
    <n v="-1"/>
    <n v="0.65461981169372097"/>
    <n v="-1"/>
    <n v="-1"/>
    <n v="-1"/>
    <n v="-1"/>
    <n v="-1"/>
    <x v="10"/>
    <x v="0"/>
    <x v="0"/>
  </r>
  <r>
    <n v="5083"/>
    <n v="3658"/>
    <m/>
    <x v="1"/>
    <n v="12"/>
    <n v="2"/>
    <n v="-1"/>
    <n v="8"/>
    <n v="-1"/>
    <n v="18.643373309303101"/>
    <n v="-1"/>
    <n v="0.42340105336866402"/>
    <n v="-1"/>
    <n v="-1"/>
    <n v="-1"/>
    <n v="-1"/>
    <n v="-1"/>
    <x v="11"/>
    <x v="0"/>
    <x v="0"/>
  </r>
  <r>
    <n v="5083"/>
    <n v="3658"/>
    <m/>
    <x v="1"/>
    <n v="0"/>
    <n v="89"/>
    <n v="-1"/>
    <n v="29.6666666666667"/>
    <n v="-1"/>
    <n v="21.861839993455"/>
    <n v="-1"/>
    <n v="2.24514109485715"/>
    <n v="-1"/>
    <n v="-1"/>
    <n v="-1"/>
    <n v="-1"/>
    <n v="-1"/>
    <x v="12"/>
    <x v="0"/>
    <x v="0"/>
  </r>
  <r>
    <n v="5086"/>
    <n v="3658"/>
    <m/>
    <x v="1"/>
    <n v="1"/>
    <n v="15"/>
    <n v="-1"/>
    <n v="60"/>
    <n v="-1"/>
    <n v="44.300115256241497"/>
    <n v="-1"/>
    <n v="1.3796554415518001"/>
    <n v="-1"/>
    <n v="-1"/>
    <n v="-1"/>
    <n v="-1"/>
    <n v="-1"/>
    <x v="0"/>
    <x v="0"/>
    <x v="0"/>
  </r>
  <r>
    <n v="5086"/>
    <n v="3658"/>
    <m/>
    <x v="1"/>
    <n v="2"/>
    <n v="13"/>
    <n v="-1"/>
    <n v="52"/>
    <n v="-1"/>
    <n v="34.199509217510503"/>
    <n v="-1"/>
    <n v="2.0183932021771702"/>
    <n v="-1"/>
    <n v="-1"/>
    <n v="-1"/>
    <n v="-1"/>
    <n v="-1"/>
    <x v="1"/>
    <x v="0"/>
    <x v="0"/>
  </r>
  <r>
    <n v="5086"/>
    <n v="3658"/>
    <m/>
    <x v="1"/>
    <n v="3"/>
    <n v="11"/>
    <n v="-1"/>
    <n v="44"/>
    <n v="-1"/>
    <n v="15.033985571995499"/>
    <n v="-1"/>
    <n v="3.2188747842152998"/>
    <n v="-1"/>
    <n v="-1"/>
    <n v="-1"/>
    <n v="-1"/>
    <n v="-1"/>
    <x v="2"/>
    <x v="0"/>
    <x v="0"/>
  </r>
  <r>
    <n v="5086"/>
    <n v="3658"/>
    <m/>
    <x v="1"/>
    <n v="4"/>
    <n v="11"/>
    <n v="-1"/>
    <n v="44"/>
    <n v="-1"/>
    <n v="15.7219768945429"/>
    <n v="-1"/>
    <n v="3.0258152887088099"/>
    <n v="-1"/>
    <n v="-1"/>
    <n v="-1"/>
    <n v="-1"/>
    <n v="-1"/>
    <x v="3"/>
    <x v="0"/>
    <x v="0"/>
  </r>
  <r>
    <n v="5086"/>
    <n v="3658"/>
    <m/>
    <x v="1"/>
    <n v="5"/>
    <n v="14"/>
    <n v="-1"/>
    <n v="56"/>
    <n v="-1"/>
    <n v="18.5135657360644"/>
    <n v="-1"/>
    <n v="3.0709946362518101"/>
    <n v="-1"/>
    <n v="-1"/>
    <n v="-1"/>
    <n v="-1"/>
    <n v="-1"/>
    <x v="4"/>
    <x v="0"/>
    <x v="0"/>
  </r>
  <r>
    <n v="5086"/>
    <n v="3658"/>
    <m/>
    <x v="1"/>
    <n v="6"/>
    <n v="7"/>
    <n v="-1"/>
    <n v="28"/>
    <n v="-1"/>
    <n v="16.531532040509202"/>
    <n v="-1"/>
    <n v="1.7533376936538601"/>
    <n v="-1"/>
    <n v="-1"/>
    <n v="-1"/>
    <n v="-1"/>
    <n v="-1"/>
    <x v="5"/>
    <x v="0"/>
    <x v="0"/>
  </r>
  <r>
    <n v="5086"/>
    <n v="3658"/>
    <m/>
    <x v="1"/>
    <n v="7"/>
    <n v="5"/>
    <n v="-1"/>
    <n v="20"/>
    <n v="-1"/>
    <n v="18.641184323574301"/>
    <n v="-1"/>
    <n v="1.0664180629459801"/>
    <n v="-1"/>
    <n v="-1"/>
    <n v="-1"/>
    <n v="-1"/>
    <n v="-1"/>
    <x v="6"/>
    <x v="0"/>
    <x v="0"/>
  </r>
  <r>
    <n v="5086"/>
    <n v="3658"/>
    <m/>
    <x v="1"/>
    <n v="8"/>
    <n v="4"/>
    <n v="-1"/>
    <n v="16"/>
    <n v="-1"/>
    <n v="12.4493033650502"/>
    <n v="-1"/>
    <n v="1.1753997628422701"/>
    <n v="-1"/>
    <n v="-1"/>
    <n v="-1"/>
    <n v="-1"/>
    <n v="-1"/>
    <x v="7"/>
    <x v="0"/>
    <x v="0"/>
  </r>
  <r>
    <n v="5086"/>
    <n v="3658"/>
    <m/>
    <x v="1"/>
    <n v="9"/>
    <n v="5"/>
    <n v="-1"/>
    <n v="20"/>
    <n v="-1"/>
    <n v="16.184206556612502"/>
    <n v="-1"/>
    <n v="1.30649230007773"/>
    <n v="-1"/>
    <n v="-1"/>
    <n v="-1"/>
    <n v="-1"/>
    <n v="-1"/>
    <x v="8"/>
    <x v="0"/>
    <x v="0"/>
  </r>
  <r>
    <n v="5086"/>
    <n v="3658"/>
    <m/>
    <x v="1"/>
    <n v="10"/>
    <n v="1"/>
    <n v="-1"/>
    <n v="4"/>
    <n v="-1"/>
    <n v="14.7300191559541"/>
    <n v="-1"/>
    <n v="0.27498157740155399"/>
    <n v="-1"/>
    <n v="-1"/>
    <n v="-1"/>
    <n v="-1"/>
    <n v="-1"/>
    <x v="9"/>
    <x v="0"/>
    <x v="0"/>
  </r>
  <r>
    <n v="5086"/>
    <n v="3658"/>
    <m/>
    <x v="1"/>
    <n v="11"/>
    <n v="4"/>
    <n v="-1"/>
    <n v="16"/>
    <n v="-1"/>
    <n v="11.277947009591999"/>
    <n v="-1"/>
    <n v="1.6024768719564999"/>
    <n v="-1"/>
    <n v="-1"/>
    <n v="-1"/>
    <n v="-1"/>
    <n v="-1"/>
    <x v="10"/>
    <x v="0"/>
    <x v="0"/>
  </r>
  <r>
    <n v="5086"/>
    <n v="3658"/>
    <m/>
    <x v="1"/>
    <n v="0"/>
    <n v="90"/>
    <n v="-1"/>
    <n v="30"/>
    <n v="-1"/>
    <n v="23.400972838301101"/>
    <n v="-1"/>
    <n v="2.1571540305395902"/>
    <n v="-1"/>
    <n v="-1"/>
    <n v="-1"/>
    <n v="-1"/>
    <n v="-1"/>
    <x v="12"/>
    <x v="0"/>
    <x v="0"/>
  </r>
  <r>
    <n v="5085"/>
    <n v="3658"/>
    <m/>
    <x v="1"/>
    <n v="1"/>
    <n v="15"/>
    <n v="-1"/>
    <n v="60"/>
    <n v="-1"/>
    <n v="46.9559500019528"/>
    <n v="-1"/>
    <n v="1.29589689816673"/>
    <n v="-1"/>
    <n v="-1"/>
    <n v="-1"/>
    <n v="-1"/>
    <n v="-1"/>
    <x v="0"/>
    <x v="0"/>
    <x v="0"/>
  </r>
  <r>
    <n v="5085"/>
    <n v="3658"/>
    <m/>
    <x v="1"/>
    <n v="2"/>
    <n v="13"/>
    <n v="-1"/>
    <n v="52"/>
    <n v="-1"/>
    <n v="24.287398318142401"/>
    <n v="-1"/>
    <n v="2.4547742687483298"/>
    <n v="-1"/>
    <n v="-1"/>
    <n v="-1"/>
    <n v="-1"/>
    <n v="-1"/>
    <x v="1"/>
    <x v="0"/>
    <x v="0"/>
  </r>
  <r>
    <n v="5085"/>
    <n v="3658"/>
    <m/>
    <x v="1"/>
    <n v="3"/>
    <n v="11"/>
    <n v="-1"/>
    <n v="44"/>
    <n v="-1"/>
    <n v="20.177031441406601"/>
    <n v="-1"/>
    <n v="2.2898312114963302"/>
    <n v="-1"/>
    <n v="-1"/>
    <n v="-1"/>
    <n v="-1"/>
    <n v="-1"/>
    <x v="2"/>
    <x v="0"/>
    <x v="0"/>
  </r>
  <r>
    <n v="5085"/>
    <n v="3658"/>
    <m/>
    <x v="1"/>
    <n v="4"/>
    <n v="11"/>
    <n v="-1"/>
    <n v="44"/>
    <n v="-1"/>
    <n v="14.9149205711302"/>
    <n v="-1"/>
    <n v="3.1128291559680101"/>
    <n v="-1"/>
    <n v="-1"/>
    <n v="-1"/>
    <n v="-1"/>
    <n v="-1"/>
    <x v="3"/>
    <x v="0"/>
    <x v="0"/>
  </r>
  <r>
    <n v="5085"/>
    <n v="3658"/>
    <m/>
    <x v="1"/>
    <n v="5"/>
    <n v="13"/>
    <n v="-1"/>
    <n v="52"/>
    <n v="-1"/>
    <n v="14.666824709797099"/>
    <n v="-1"/>
    <n v="3.9926652486767198"/>
    <n v="-1"/>
    <n v="-1"/>
    <n v="-1"/>
    <n v="-1"/>
    <n v="-1"/>
    <x v="4"/>
    <x v="0"/>
    <x v="0"/>
  </r>
  <r>
    <n v="5085"/>
    <n v="3658"/>
    <m/>
    <x v="1"/>
    <n v="6"/>
    <n v="9"/>
    <n v="-1"/>
    <n v="36"/>
    <n v="-1"/>
    <n v="14.815776087056401"/>
    <n v="-1"/>
    <n v="2.6094860581966199"/>
    <n v="-1"/>
    <n v="-1"/>
    <n v="-1"/>
    <n v="-1"/>
    <n v="-1"/>
    <x v="5"/>
    <x v="0"/>
    <x v="0"/>
  </r>
  <r>
    <n v="5085"/>
    <n v="3658"/>
    <m/>
    <x v="1"/>
    <n v="7"/>
    <n v="4"/>
    <n v="-1"/>
    <n v="16"/>
    <n v="-1"/>
    <n v="12.7267808007682"/>
    <n v="-1"/>
    <n v="1.26281938930709"/>
    <n v="-1"/>
    <n v="-1"/>
    <n v="-1"/>
    <n v="-1"/>
    <n v="-1"/>
    <x v="6"/>
    <x v="0"/>
    <x v="0"/>
  </r>
  <r>
    <n v="5085"/>
    <n v="3658"/>
    <m/>
    <x v="1"/>
    <n v="8"/>
    <n v="3"/>
    <n v="-1"/>
    <n v="12"/>
    <n v="-1"/>
    <n v="15.0935526024489"/>
    <n v="-1"/>
    <n v="0.76533024629015101"/>
    <n v="-1"/>
    <n v="-1"/>
    <n v="-1"/>
    <n v="-1"/>
    <n v="-1"/>
    <x v="7"/>
    <x v="0"/>
    <x v="0"/>
  </r>
  <r>
    <n v="5085"/>
    <n v="3658"/>
    <m/>
    <x v="1"/>
    <n v="9"/>
    <n v="4"/>
    <n v="-1"/>
    <n v="16"/>
    <n v="-1"/>
    <n v="18.091914974487"/>
    <n v="-1"/>
    <n v="0.89246353735726902"/>
    <n v="-1"/>
    <n v="-1"/>
    <n v="-1"/>
    <n v="-1"/>
    <n v="-1"/>
    <x v="8"/>
    <x v="0"/>
    <x v="0"/>
  </r>
  <r>
    <n v="5085"/>
    <n v="3658"/>
    <m/>
    <x v="1"/>
    <n v="10"/>
    <n v="3"/>
    <n v="-1"/>
    <n v="12"/>
    <n v="-1"/>
    <n v="15.649708810670701"/>
    <n v="-1"/>
    <n v="0.76483668046230302"/>
    <n v="-1"/>
    <n v="-1"/>
    <n v="-1"/>
    <n v="-1"/>
    <n v="-1"/>
    <x v="9"/>
    <x v="0"/>
    <x v="0"/>
  </r>
  <r>
    <n v="5085"/>
    <n v="3658"/>
    <m/>
    <x v="1"/>
    <n v="11"/>
    <n v="3"/>
    <n v="-1"/>
    <n v="12"/>
    <n v="-1"/>
    <n v="15.2039781392054"/>
    <n v="-1"/>
    <n v="0.83223984420780694"/>
    <n v="-1"/>
    <n v="-1"/>
    <n v="-1"/>
    <n v="-1"/>
    <n v="-1"/>
    <x v="10"/>
    <x v="0"/>
    <x v="0"/>
  </r>
  <r>
    <n v="5085"/>
    <n v="3658"/>
    <m/>
    <x v="1"/>
    <n v="12"/>
    <n v="1"/>
    <n v="-1"/>
    <n v="4"/>
    <n v="-1"/>
    <n v="13.5184614075421"/>
    <n v="-1"/>
    <n v="0.29084941229831501"/>
    <n v="-1"/>
    <n v="-1"/>
    <n v="-1"/>
    <n v="-1"/>
    <n v="-1"/>
    <x v="11"/>
    <x v="0"/>
    <x v="0"/>
  </r>
  <r>
    <n v="5085"/>
    <n v="3658"/>
    <m/>
    <x v="1"/>
    <n v="0"/>
    <n v="90"/>
    <n v="-1"/>
    <n v="30"/>
    <n v="-1"/>
    <n v="22.274806327549499"/>
    <n v="-1"/>
    <n v="2.2463223021859999"/>
    <n v="-1"/>
    <n v="-1"/>
    <n v="-1"/>
    <n v="-1"/>
    <n v="-1"/>
    <x v="12"/>
    <x v="0"/>
    <x v="0"/>
  </r>
  <r>
    <n v="5081"/>
    <n v="3658"/>
    <m/>
    <x v="1"/>
    <n v="1"/>
    <n v="14"/>
    <n v="-1"/>
    <n v="56"/>
    <n v="-1"/>
    <n v="45.795537076835899"/>
    <n v="-1"/>
    <n v="1.2359744731794799"/>
    <n v="-1"/>
    <n v="-1"/>
    <n v="-1"/>
    <n v="-1"/>
    <n v="-1"/>
    <x v="0"/>
    <x v="0"/>
    <x v="0"/>
  </r>
  <r>
    <n v="5081"/>
    <n v="3658"/>
    <m/>
    <x v="1"/>
    <n v="2"/>
    <n v="11"/>
    <n v="-1"/>
    <n v="44"/>
    <n v="-1"/>
    <n v="19.097705271981201"/>
    <n v="-1"/>
    <n v="2.5245925388476"/>
    <n v="-1"/>
    <n v="-1"/>
    <n v="-1"/>
    <n v="-1"/>
    <n v="-1"/>
    <x v="1"/>
    <x v="0"/>
    <x v="0"/>
  </r>
  <r>
    <n v="5081"/>
    <n v="3658"/>
    <m/>
    <x v="1"/>
    <n v="3"/>
    <n v="13"/>
    <n v="-1"/>
    <n v="52"/>
    <n v="-1"/>
    <n v="14.3800519768686"/>
    <n v="-1"/>
    <n v="3.9375273551572101"/>
    <n v="-1"/>
    <n v="-1"/>
    <n v="-1"/>
    <n v="-1"/>
    <n v="-1"/>
    <x v="2"/>
    <x v="0"/>
    <x v="0"/>
  </r>
  <r>
    <n v="5081"/>
    <n v="3658"/>
    <m/>
    <x v="1"/>
    <n v="4"/>
    <n v="8"/>
    <n v="-1"/>
    <n v="32"/>
    <n v="-1"/>
    <n v="18.842527357018898"/>
    <n v="-1"/>
    <n v="1.6802268995320899"/>
    <n v="-1"/>
    <n v="-1"/>
    <n v="-1"/>
    <n v="-1"/>
    <n v="-1"/>
    <x v="3"/>
    <x v="0"/>
    <x v="0"/>
  </r>
  <r>
    <n v="5081"/>
    <n v="3658"/>
    <m/>
    <x v="1"/>
    <n v="5"/>
    <n v="14"/>
    <n v="-1"/>
    <n v="56"/>
    <n v="-1"/>
    <n v="17.225857706178399"/>
    <n v="-1"/>
    <n v="3.3135185478688398"/>
    <n v="-1"/>
    <n v="-1"/>
    <n v="-1"/>
    <n v="-1"/>
    <n v="-1"/>
    <x v="4"/>
    <x v="0"/>
    <x v="0"/>
  </r>
  <r>
    <n v="5081"/>
    <n v="3658"/>
    <m/>
    <x v="1"/>
    <n v="6"/>
    <n v="10"/>
    <n v="-1"/>
    <n v="40"/>
    <n v="-1"/>
    <n v="14.342788407384599"/>
    <n v="-1"/>
    <n v="2.96018808357264"/>
    <n v="-1"/>
    <n v="-1"/>
    <n v="-1"/>
    <n v="-1"/>
    <n v="-1"/>
    <x v="5"/>
    <x v="0"/>
    <x v="0"/>
  </r>
  <r>
    <n v="5081"/>
    <n v="3658"/>
    <m/>
    <x v="1"/>
    <n v="7"/>
    <n v="2"/>
    <n v="-1"/>
    <n v="8"/>
    <n v="-1"/>
    <n v="16.057851434345199"/>
    <n v="-1"/>
    <n v="0.51396435593913203"/>
    <n v="-1"/>
    <n v="-1"/>
    <n v="-1"/>
    <n v="-1"/>
    <n v="-1"/>
    <x v="6"/>
    <x v="0"/>
    <x v="0"/>
  </r>
  <r>
    <n v="5081"/>
    <n v="3658"/>
    <m/>
    <x v="1"/>
    <n v="8"/>
    <n v="6"/>
    <n v="-1"/>
    <n v="24"/>
    <n v="-1"/>
    <n v="15.820621556643699"/>
    <n v="-1"/>
    <n v="1.5551858723596601"/>
    <n v="-1"/>
    <n v="-1"/>
    <n v="-1"/>
    <n v="-1"/>
    <n v="-1"/>
    <x v="7"/>
    <x v="0"/>
    <x v="0"/>
  </r>
  <r>
    <n v="5081"/>
    <n v="3658"/>
    <m/>
    <x v="1"/>
    <n v="9"/>
    <n v="3"/>
    <n v="-1"/>
    <n v="12"/>
    <n v="-1"/>
    <n v="11.199333792526099"/>
    <n v="-1"/>
    <n v="1.1291568296932"/>
    <n v="-1"/>
    <n v="-1"/>
    <n v="-1"/>
    <n v="-1"/>
    <n v="-1"/>
    <x v="8"/>
    <x v="0"/>
    <x v="0"/>
  </r>
  <r>
    <n v="5081"/>
    <n v="3658"/>
    <m/>
    <x v="1"/>
    <n v="10"/>
    <n v="3"/>
    <n v="-1"/>
    <n v="12"/>
    <n v="-1"/>
    <n v="12.6931426324221"/>
    <n v="-1"/>
    <n v="0.94706870399738896"/>
    <n v="-1"/>
    <n v="-1"/>
    <n v="-1"/>
    <n v="-1"/>
    <n v="-1"/>
    <x v="9"/>
    <x v="0"/>
    <x v="0"/>
  </r>
  <r>
    <n v="5081"/>
    <n v="3658"/>
    <m/>
    <x v="1"/>
    <n v="11"/>
    <n v="3"/>
    <n v="-1"/>
    <n v="12"/>
    <n v="-1"/>
    <n v="15.096791176065"/>
    <n v="-1"/>
    <n v="0.79705625108826605"/>
    <n v="-1"/>
    <n v="-1"/>
    <n v="-1"/>
    <n v="-1"/>
    <n v="-1"/>
    <x v="10"/>
    <x v="0"/>
    <x v="0"/>
  </r>
  <r>
    <n v="5081"/>
    <n v="3658"/>
    <m/>
    <x v="1"/>
    <n v="12"/>
    <n v="3"/>
    <n v="-1"/>
    <n v="12"/>
    <n v="-1"/>
    <n v="14.285874295222399"/>
    <n v="-1"/>
    <n v="0.82115109149881504"/>
    <n v="-1"/>
    <n v="-1"/>
    <n v="-1"/>
    <n v="-1"/>
    <n v="-1"/>
    <x v="11"/>
    <x v="0"/>
    <x v="0"/>
  </r>
  <r>
    <n v="5081"/>
    <n v="3658"/>
    <m/>
    <x v="1"/>
    <n v="0"/>
    <n v="90"/>
    <n v="-1"/>
    <n v="30"/>
    <n v="-1"/>
    <n v="20.670532460894901"/>
    <n v="-1"/>
    <n v="2.3015257160655098"/>
    <n v="-1"/>
    <n v="-1"/>
    <n v="-1"/>
    <n v="-1"/>
    <n v="-1"/>
    <x v="12"/>
    <x v="0"/>
    <x v="0"/>
  </r>
  <r>
    <n v="5080"/>
    <n v="3658"/>
    <m/>
    <x v="1"/>
    <n v="1"/>
    <n v="16"/>
    <n v="-1"/>
    <n v="64"/>
    <n v="-1"/>
    <n v="49.588518425340901"/>
    <n v="-1"/>
    <n v="1.3173690924684101"/>
    <n v="-1"/>
    <n v="-1"/>
    <n v="-1"/>
    <n v="-1"/>
    <n v="-1"/>
    <x v="0"/>
    <x v="0"/>
    <x v="0"/>
  </r>
  <r>
    <n v="5080"/>
    <n v="3658"/>
    <m/>
    <x v="1"/>
    <n v="2"/>
    <n v="9"/>
    <n v="-1"/>
    <n v="36"/>
    <n v="-1"/>
    <n v="16.890030622088499"/>
    <n v="-1"/>
    <n v="2.4576436072176899"/>
    <n v="-1"/>
    <n v="-1"/>
    <n v="-1"/>
    <n v="-1"/>
    <n v="-1"/>
    <x v="1"/>
    <x v="0"/>
    <x v="0"/>
  </r>
  <r>
    <n v="5080"/>
    <n v="3658"/>
    <m/>
    <x v="1"/>
    <n v="3"/>
    <n v="15"/>
    <n v="-1"/>
    <n v="60"/>
    <n v="-1"/>
    <n v="16.5564443796452"/>
    <n v="-1"/>
    <n v="4.6346148184144802"/>
    <n v="-1"/>
    <n v="-1"/>
    <n v="-1"/>
    <n v="-1"/>
    <n v="-1"/>
    <x v="2"/>
    <x v="0"/>
    <x v="0"/>
  </r>
  <r>
    <n v="5080"/>
    <n v="3658"/>
    <m/>
    <x v="1"/>
    <n v="4"/>
    <n v="9"/>
    <n v="-1"/>
    <n v="36"/>
    <n v="-1"/>
    <n v="15.458672462917299"/>
    <n v="-1"/>
    <n v="2.46504550028342"/>
    <n v="-1"/>
    <n v="-1"/>
    <n v="-1"/>
    <n v="-1"/>
    <n v="-1"/>
    <x v="3"/>
    <x v="0"/>
    <x v="0"/>
  </r>
  <r>
    <n v="5080"/>
    <n v="3658"/>
    <m/>
    <x v="1"/>
    <n v="5"/>
    <n v="16"/>
    <n v="-1"/>
    <n v="64"/>
    <n v="-1"/>
    <n v="16.337600060131599"/>
    <n v="-1"/>
    <n v="4.1860827361868704"/>
    <n v="-1"/>
    <n v="-1"/>
    <n v="-1"/>
    <n v="-1"/>
    <n v="-1"/>
    <x v="4"/>
    <x v="0"/>
    <x v="0"/>
  </r>
  <r>
    <n v="5080"/>
    <n v="3658"/>
    <m/>
    <x v="1"/>
    <n v="6"/>
    <n v="7"/>
    <n v="-1"/>
    <n v="28"/>
    <n v="-1"/>
    <n v="15.8570575591283"/>
    <n v="-1"/>
    <n v="1.9065356607666"/>
    <n v="-1"/>
    <n v="-1"/>
    <n v="-1"/>
    <n v="-1"/>
    <n v="-1"/>
    <x v="5"/>
    <x v="0"/>
    <x v="0"/>
  </r>
  <r>
    <n v="5080"/>
    <n v="3658"/>
    <m/>
    <x v="1"/>
    <n v="7"/>
    <n v="4"/>
    <n v="-1"/>
    <n v="16"/>
    <n v="-1"/>
    <n v="11.4950441485972"/>
    <n v="-1"/>
    <n v="1.4536998926684299"/>
    <n v="-1"/>
    <n v="-1"/>
    <n v="-1"/>
    <n v="-1"/>
    <n v="-1"/>
    <x v="6"/>
    <x v="0"/>
    <x v="0"/>
  </r>
  <r>
    <n v="5080"/>
    <n v="3658"/>
    <m/>
    <x v="1"/>
    <n v="8"/>
    <n v="4"/>
    <n v="-1"/>
    <n v="16"/>
    <n v="-1"/>
    <n v="15.235118229279999"/>
    <n v="-1"/>
    <n v="1.03497628790352"/>
    <n v="-1"/>
    <n v="-1"/>
    <n v="-1"/>
    <n v="-1"/>
    <n v="-1"/>
    <x v="7"/>
    <x v="0"/>
    <x v="0"/>
  </r>
  <r>
    <n v="5080"/>
    <n v="3658"/>
    <m/>
    <x v="1"/>
    <n v="9"/>
    <n v="4"/>
    <n v="-1"/>
    <n v="16"/>
    <n v="-1"/>
    <n v="16.279652983389798"/>
    <n v="-1"/>
    <n v="1.0341225472578299"/>
    <n v="-1"/>
    <n v="-1"/>
    <n v="-1"/>
    <n v="-1"/>
    <n v="-1"/>
    <x v="8"/>
    <x v="0"/>
    <x v="0"/>
  </r>
  <r>
    <n v="5080"/>
    <n v="3658"/>
    <m/>
    <x v="1"/>
    <n v="10"/>
    <n v="3"/>
    <n v="-1"/>
    <n v="12"/>
    <n v="-1"/>
    <n v="13.9566296233819"/>
    <n v="-1"/>
    <n v="0.897912214000682"/>
    <n v="-1"/>
    <n v="-1"/>
    <n v="-1"/>
    <n v="-1"/>
    <n v="-1"/>
    <x v="9"/>
    <x v="0"/>
    <x v="0"/>
  </r>
  <r>
    <n v="5080"/>
    <n v="3658"/>
    <m/>
    <x v="1"/>
    <n v="11"/>
    <n v="3"/>
    <n v="-1"/>
    <n v="12"/>
    <n v="-1"/>
    <n v="15.1437247612718"/>
    <n v="-1"/>
    <n v="0.81614318190799995"/>
    <n v="-1"/>
    <n v="-1"/>
    <n v="-1"/>
    <n v="-1"/>
    <n v="-1"/>
    <x v="10"/>
    <x v="0"/>
    <x v="0"/>
  </r>
  <r>
    <n v="5080"/>
    <n v="3658"/>
    <m/>
    <x v="1"/>
    <n v="12"/>
    <n v="2"/>
    <n v="-1"/>
    <n v="8"/>
    <n v="-1"/>
    <n v="16.039406094159801"/>
    <n v="-1"/>
    <n v="0.54257579313417603"/>
    <n v="-1"/>
    <n v="-1"/>
    <n v="-1"/>
    <n v="-1"/>
    <n v="-1"/>
    <x v="11"/>
    <x v="0"/>
    <x v="0"/>
  </r>
  <r>
    <n v="5080"/>
    <n v="3658"/>
    <m/>
    <x v="1"/>
    <n v="0"/>
    <n v="92"/>
    <n v="-1"/>
    <n v="30.6666666666667"/>
    <n v="-1"/>
    <n v="21.703493792701501"/>
    <n v="-1"/>
    <n v="2.56024908492273"/>
    <n v="-1"/>
    <n v="-1"/>
    <n v="-1"/>
    <n v="-1"/>
    <n v="-1"/>
    <x v="12"/>
    <x v="0"/>
    <x v="0"/>
  </r>
  <r>
    <n v="5077"/>
    <n v="3658"/>
    <m/>
    <x v="1"/>
    <n v="1"/>
    <n v="15"/>
    <n v="-1"/>
    <n v="60"/>
    <n v="-1"/>
    <n v="50.247096483091902"/>
    <n v="-1"/>
    <n v="1.22117000621353"/>
    <n v="-1"/>
    <n v="-1"/>
    <n v="-1"/>
    <n v="-1"/>
    <n v="-1"/>
    <x v="0"/>
    <x v="0"/>
    <x v="0"/>
  </r>
  <r>
    <n v="5077"/>
    <n v="3658"/>
    <m/>
    <x v="1"/>
    <n v="2"/>
    <n v="13"/>
    <n v="-1"/>
    <n v="52"/>
    <n v="-1"/>
    <n v="25.1252420274005"/>
    <n v="-1"/>
    <n v="2.37210979160978"/>
    <n v="-1"/>
    <n v="-1"/>
    <n v="-1"/>
    <n v="-1"/>
    <n v="-1"/>
    <x v="1"/>
    <x v="0"/>
    <x v="0"/>
  </r>
  <r>
    <n v="5077"/>
    <n v="3658"/>
    <m/>
    <x v="1"/>
    <n v="3"/>
    <n v="11"/>
    <n v="-1"/>
    <n v="44"/>
    <n v="-1"/>
    <n v="16.301353607870901"/>
    <n v="-1"/>
    <n v="2.7722429825566199"/>
    <n v="-1"/>
    <n v="-1"/>
    <n v="-1"/>
    <n v="-1"/>
    <n v="-1"/>
    <x v="2"/>
    <x v="0"/>
    <x v="0"/>
  </r>
  <r>
    <n v="5077"/>
    <n v="3658"/>
    <m/>
    <x v="1"/>
    <n v="4"/>
    <n v="10"/>
    <n v="-1"/>
    <n v="40"/>
    <n v="-1"/>
    <n v="18.0064233909163"/>
    <n v="-1"/>
    <n v="2.3733789056403798"/>
    <n v="-1"/>
    <n v="-1"/>
    <n v="-1"/>
    <n v="-1"/>
    <n v="-1"/>
    <x v="3"/>
    <x v="0"/>
    <x v="0"/>
  </r>
  <r>
    <n v="5077"/>
    <n v="3658"/>
    <m/>
    <x v="1"/>
    <n v="5"/>
    <n v="15"/>
    <n v="-1"/>
    <n v="60"/>
    <n v="-1"/>
    <n v="17.642792919895399"/>
    <n v="-1"/>
    <n v="3.4713879614503602"/>
    <n v="-1"/>
    <n v="-1"/>
    <n v="-1"/>
    <n v="-1"/>
    <n v="-1"/>
    <x v="4"/>
    <x v="0"/>
    <x v="0"/>
  </r>
  <r>
    <n v="5077"/>
    <n v="3658"/>
    <m/>
    <x v="1"/>
    <n v="6"/>
    <n v="7"/>
    <n v="-1"/>
    <n v="28"/>
    <n v="-1"/>
    <n v="13.5916526335035"/>
    <n v="-1"/>
    <n v="1.81071579610252"/>
    <n v="-1"/>
    <n v="-1"/>
    <n v="-1"/>
    <n v="-1"/>
    <n v="-1"/>
    <x v="5"/>
    <x v="0"/>
    <x v="0"/>
  </r>
  <r>
    <n v="5077"/>
    <n v="3658"/>
    <m/>
    <x v="1"/>
    <n v="7"/>
    <n v="4"/>
    <n v="-1"/>
    <n v="16"/>
    <n v="-1"/>
    <n v="14.826822969061601"/>
    <n v="-1"/>
    <n v="1.8080922297234101"/>
    <n v="-1"/>
    <n v="-1"/>
    <n v="-1"/>
    <n v="-1"/>
    <n v="-1"/>
    <x v="6"/>
    <x v="0"/>
    <x v="0"/>
  </r>
  <r>
    <n v="5077"/>
    <n v="3658"/>
    <m/>
    <x v="1"/>
    <n v="8"/>
    <n v="2"/>
    <n v="-1"/>
    <n v="8"/>
    <n v="-1"/>
    <n v="10.4553785989654"/>
    <n v="-1"/>
    <n v="0.68348767524059895"/>
    <n v="-1"/>
    <n v="-1"/>
    <n v="-1"/>
    <n v="-1"/>
    <n v="-1"/>
    <x v="7"/>
    <x v="0"/>
    <x v="0"/>
  </r>
  <r>
    <n v="5077"/>
    <n v="3658"/>
    <m/>
    <x v="1"/>
    <n v="9"/>
    <n v="6"/>
    <n v="-1"/>
    <n v="24"/>
    <n v="-1"/>
    <n v="12.978172051190199"/>
    <n v="-1"/>
    <n v="2.1643165190342502"/>
    <n v="-1"/>
    <n v="-1"/>
    <n v="-1"/>
    <n v="-1"/>
    <n v="-1"/>
    <x v="8"/>
    <x v="0"/>
    <x v="0"/>
  </r>
  <r>
    <n v="5077"/>
    <n v="3658"/>
    <m/>
    <x v="1"/>
    <n v="10"/>
    <n v="2"/>
    <n v="-1"/>
    <n v="8"/>
    <n v="-1"/>
    <n v="12.4284503681004"/>
    <n v="-1"/>
    <n v="0.641994076744975"/>
    <n v="-1"/>
    <n v="-1"/>
    <n v="-1"/>
    <n v="-1"/>
    <n v="-1"/>
    <x v="9"/>
    <x v="0"/>
    <x v="0"/>
  </r>
  <r>
    <n v="5077"/>
    <n v="3658"/>
    <m/>
    <x v="1"/>
    <n v="11"/>
    <n v="4"/>
    <n v="-1"/>
    <n v="16"/>
    <n v="-1"/>
    <n v="15.264202839711601"/>
    <n v="-1"/>
    <n v="1.09494758899301"/>
    <n v="-1"/>
    <n v="-1"/>
    <n v="-1"/>
    <n v="-1"/>
    <n v="-1"/>
    <x v="10"/>
    <x v="0"/>
    <x v="0"/>
  </r>
  <r>
    <n v="5077"/>
    <n v="3658"/>
    <m/>
    <x v="1"/>
    <n v="0"/>
    <n v="89"/>
    <n v="-1"/>
    <n v="29.6666666666667"/>
    <n v="-1"/>
    <n v="22.9606513809848"/>
    <n v="-1"/>
    <n v="2.1952616981592401"/>
    <n v="-1"/>
    <n v="-1"/>
    <n v="-1"/>
    <n v="-1"/>
    <n v="-1"/>
    <x v="12"/>
    <x v="0"/>
    <x v="0"/>
  </r>
  <r>
    <n v="5078"/>
    <n v="3658"/>
    <m/>
    <x v="1"/>
    <n v="1"/>
    <n v="15"/>
    <n v="-1"/>
    <n v="60"/>
    <n v="-1"/>
    <n v="43.389122509672198"/>
    <n v="-1"/>
    <n v="1.4434989374106899"/>
    <n v="-1"/>
    <n v="-1"/>
    <n v="-1"/>
    <n v="-1"/>
    <n v="-1"/>
    <x v="0"/>
    <x v="0"/>
    <x v="0"/>
  </r>
  <r>
    <n v="5078"/>
    <n v="3658"/>
    <m/>
    <x v="1"/>
    <n v="2"/>
    <n v="11"/>
    <n v="-1"/>
    <n v="44"/>
    <n v="-1"/>
    <n v="18.989179160199399"/>
    <n v="-1"/>
    <n v="2.6860091707433602"/>
    <n v="-1"/>
    <n v="-1"/>
    <n v="-1"/>
    <n v="-1"/>
    <n v="-1"/>
    <x v="1"/>
    <x v="0"/>
    <x v="0"/>
  </r>
  <r>
    <n v="5078"/>
    <n v="3658"/>
    <m/>
    <x v="1"/>
    <n v="3"/>
    <n v="13"/>
    <n v="-1"/>
    <n v="52"/>
    <n v="-1"/>
    <n v="16.801785297705301"/>
    <n v="-1"/>
    <n v="3.3187674642376002"/>
    <n v="-1"/>
    <n v="-1"/>
    <n v="-1"/>
    <n v="-1"/>
    <n v="-1"/>
    <x v="2"/>
    <x v="0"/>
    <x v="0"/>
  </r>
  <r>
    <n v="5078"/>
    <n v="3658"/>
    <m/>
    <x v="1"/>
    <n v="4"/>
    <n v="9"/>
    <n v="-1"/>
    <n v="36"/>
    <n v="-1"/>
    <n v="17.3934214341228"/>
    <n v="-1"/>
    <n v="2.0845323587361499"/>
    <n v="-1"/>
    <n v="-1"/>
    <n v="-1"/>
    <n v="-1"/>
    <n v="-1"/>
    <x v="3"/>
    <x v="0"/>
    <x v="0"/>
  </r>
  <r>
    <n v="5078"/>
    <n v="3658"/>
    <m/>
    <x v="1"/>
    <n v="5"/>
    <n v="14"/>
    <n v="-1"/>
    <n v="56"/>
    <n v="-1"/>
    <n v="15.322474123612899"/>
    <n v="-1"/>
    <n v="3.7395812803621702"/>
    <n v="-1"/>
    <n v="-1"/>
    <n v="-1"/>
    <n v="-1"/>
    <n v="-1"/>
    <x v="4"/>
    <x v="0"/>
    <x v="0"/>
  </r>
  <r>
    <n v="5078"/>
    <n v="3658"/>
    <m/>
    <x v="1"/>
    <n v="6"/>
    <n v="8"/>
    <n v="-1"/>
    <n v="32"/>
    <n v="-1"/>
    <n v="16.312129823546801"/>
    <n v="-1"/>
    <n v="1.9455038081231"/>
    <n v="-1"/>
    <n v="-1"/>
    <n v="-1"/>
    <n v="-1"/>
    <n v="-1"/>
    <x v="5"/>
    <x v="0"/>
    <x v="0"/>
  </r>
  <r>
    <n v="5078"/>
    <n v="3658"/>
    <m/>
    <x v="1"/>
    <n v="7"/>
    <n v="5"/>
    <n v="-1"/>
    <n v="20"/>
    <n v="-1"/>
    <n v="12.3133202461952"/>
    <n v="-1"/>
    <n v="1.64472986735991"/>
    <n v="-1"/>
    <n v="-1"/>
    <n v="-1"/>
    <n v="-1"/>
    <n v="-1"/>
    <x v="6"/>
    <x v="0"/>
    <x v="0"/>
  </r>
  <r>
    <n v="5078"/>
    <n v="3658"/>
    <m/>
    <x v="1"/>
    <n v="8"/>
    <n v="5"/>
    <n v="-1"/>
    <n v="20"/>
    <n v="-1"/>
    <n v="14.423378479537799"/>
    <n v="-1"/>
    <n v="1.43613910885573"/>
    <n v="-1"/>
    <n v="-1"/>
    <n v="-1"/>
    <n v="-1"/>
    <n v="-1"/>
    <x v="7"/>
    <x v="0"/>
    <x v="0"/>
  </r>
  <r>
    <n v="5078"/>
    <n v="3658"/>
    <m/>
    <x v="1"/>
    <n v="9"/>
    <n v="4"/>
    <n v="-1"/>
    <n v="16"/>
    <n v="-1"/>
    <n v="12.7684080062576"/>
    <n v="-1"/>
    <n v="1.21350859638256"/>
    <n v="-1"/>
    <n v="-1"/>
    <n v="-1"/>
    <n v="-1"/>
    <n v="-1"/>
    <x v="8"/>
    <x v="0"/>
    <x v="0"/>
  </r>
  <r>
    <n v="5078"/>
    <n v="3658"/>
    <m/>
    <x v="1"/>
    <n v="10"/>
    <n v="2"/>
    <n v="-1"/>
    <n v="8"/>
    <n v="-1"/>
    <n v="14.7306626273734"/>
    <n v="-1"/>
    <n v="0.51295212963491699"/>
    <n v="-1"/>
    <n v="-1"/>
    <n v="-1"/>
    <n v="-1"/>
    <n v="-1"/>
    <x v="9"/>
    <x v="0"/>
    <x v="0"/>
  </r>
  <r>
    <n v="5078"/>
    <n v="3658"/>
    <m/>
    <x v="1"/>
    <n v="11"/>
    <n v="3"/>
    <n v="-1"/>
    <n v="12"/>
    <n v="-1"/>
    <n v="15.5531990376473"/>
    <n v="-1"/>
    <n v="0.82731787471253104"/>
    <n v="-1"/>
    <n v="-1"/>
    <n v="-1"/>
    <n v="-1"/>
    <n v="-1"/>
    <x v="10"/>
    <x v="0"/>
    <x v="0"/>
  </r>
  <r>
    <n v="5078"/>
    <n v="3658"/>
    <m/>
    <x v="1"/>
    <n v="12"/>
    <n v="1"/>
    <n v="-1"/>
    <n v="4"/>
    <n v="-1"/>
    <n v="16.427433740729299"/>
    <n v="-1"/>
    <n v="0.243221824890164"/>
    <n v="-1"/>
    <n v="-1"/>
    <n v="-1"/>
    <n v="-1"/>
    <n v="-1"/>
    <x v="11"/>
    <x v="0"/>
    <x v="0"/>
  </r>
  <r>
    <n v="5078"/>
    <n v="3658"/>
    <m/>
    <x v="1"/>
    <n v="0"/>
    <n v="90"/>
    <n v="-1"/>
    <n v="30"/>
    <n v="-1"/>
    <n v="20.633321869618001"/>
    <n v="-1"/>
    <n v="2.2781220063112499"/>
    <n v="-1"/>
    <n v="-1"/>
    <n v="-1"/>
    <n v="-1"/>
    <n v="-1"/>
    <x v="12"/>
    <x v="0"/>
    <x v="0"/>
  </r>
  <r>
    <n v="5084"/>
    <n v="3658"/>
    <m/>
    <x v="0"/>
    <n v="1"/>
    <n v="157"/>
    <n v="-1"/>
    <n v="628"/>
    <n v="-1"/>
    <n v="44.8211576280342"/>
    <n v="-1"/>
    <n v="13.361063863871101"/>
    <n v="-1"/>
    <n v="-1"/>
    <n v="-1"/>
    <n v="-1"/>
    <n v="-1"/>
    <x v="0"/>
    <x v="0"/>
    <x v="0"/>
  </r>
  <r>
    <n v="5084"/>
    <n v="3658"/>
    <m/>
    <x v="0"/>
    <n v="2"/>
    <n v="288"/>
    <n v="-1"/>
    <n v="1152"/>
    <n v="-1"/>
    <n v="20.143850833191198"/>
    <n v="-1"/>
    <n v="62.782934772918303"/>
    <n v="-1"/>
    <n v="-1"/>
    <n v="-1"/>
    <n v="-1"/>
    <n v="-1"/>
    <x v="1"/>
    <x v="0"/>
    <x v="0"/>
  </r>
  <r>
    <n v="5084"/>
    <n v="3658"/>
    <m/>
    <x v="0"/>
    <n v="3"/>
    <n v="268"/>
    <n v="-1"/>
    <n v="1072"/>
    <n v="-1"/>
    <n v="15.2642940414602"/>
    <n v="-1"/>
    <n v="67.039390737012198"/>
    <n v="-1"/>
    <n v="-1"/>
    <n v="-1"/>
    <n v="-1"/>
    <n v="-1"/>
    <x v="2"/>
    <x v="0"/>
    <x v="0"/>
  </r>
  <r>
    <n v="5084"/>
    <n v="3658"/>
    <m/>
    <x v="0"/>
    <n v="4"/>
    <n v="289"/>
    <n v="-1"/>
    <n v="1156"/>
    <n v="-1"/>
    <n v="12.6775962500096"/>
    <n v="-1"/>
    <n v="76.497239707716204"/>
    <n v="-1"/>
    <n v="-1"/>
    <n v="-1"/>
    <n v="-1"/>
    <n v="-1"/>
    <x v="3"/>
    <x v="0"/>
    <x v="0"/>
  </r>
  <r>
    <n v="5084"/>
    <n v="3658"/>
    <m/>
    <x v="0"/>
    <n v="5"/>
    <n v="285"/>
    <n v="-1"/>
    <n v="1140"/>
    <n v="-1"/>
    <n v="13.066532112649"/>
    <n v="-1"/>
    <n v="78.097084235112206"/>
    <n v="-1"/>
    <n v="-1"/>
    <n v="-1"/>
    <n v="-1"/>
    <n v="-1"/>
    <x v="4"/>
    <x v="0"/>
    <x v="0"/>
  </r>
  <r>
    <n v="5084"/>
    <n v="3658"/>
    <m/>
    <x v="0"/>
    <n v="6"/>
    <n v="220"/>
    <n v="-1"/>
    <n v="880"/>
    <n v="-1"/>
    <n v="12.626455665969999"/>
    <n v="-1"/>
    <n v="63.058537643414802"/>
    <n v="-1"/>
    <n v="-1"/>
    <n v="-1"/>
    <n v="-1"/>
    <n v="-1"/>
    <x v="5"/>
    <x v="0"/>
    <x v="0"/>
  </r>
  <r>
    <n v="5084"/>
    <n v="3658"/>
    <m/>
    <x v="0"/>
    <n v="7"/>
    <n v="167"/>
    <n v="-1"/>
    <n v="668"/>
    <n v="-1"/>
    <n v="12.0379101171406"/>
    <n v="-1"/>
    <n v="51.187497659153898"/>
    <n v="-1"/>
    <n v="-1"/>
    <n v="-1"/>
    <n v="-1"/>
    <n v="-1"/>
    <x v="6"/>
    <x v="0"/>
    <x v="0"/>
  </r>
  <r>
    <n v="5084"/>
    <n v="3658"/>
    <m/>
    <x v="0"/>
    <n v="8"/>
    <n v="198"/>
    <n v="-1"/>
    <n v="792"/>
    <n v="-1"/>
    <n v="11.946081180280601"/>
    <n v="-1"/>
    <n v="61.2435705579298"/>
    <n v="-1"/>
    <n v="-1"/>
    <n v="-1"/>
    <n v="-1"/>
    <n v="-1"/>
    <x v="7"/>
    <x v="0"/>
    <x v="0"/>
  </r>
  <r>
    <n v="5084"/>
    <n v="3658"/>
    <m/>
    <x v="0"/>
    <n v="9"/>
    <n v="161"/>
    <n v="-1"/>
    <n v="644"/>
    <n v="-1"/>
    <n v="10.938804857801999"/>
    <n v="-1"/>
    <n v="54.388687046143801"/>
    <n v="-1"/>
    <n v="-1"/>
    <n v="-1"/>
    <n v="-1"/>
    <n v="-1"/>
    <x v="8"/>
    <x v="0"/>
    <x v="0"/>
  </r>
  <r>
    <n v="5084"/>
    <n v="3658"/>
    <m/>
    <x v="0"/>
    <n v="10"/>
    <n v="199"/>
    <n v="-1"/>
    <n v="796"/>
    <n v="-1"/>
    <n v="12.8600634863578"/>
    <n v="-1"/>
    <n v="59.892143414138602"/>
    <n v="-1"/>
    <n v="-1"/>
    <n v="-1"/>
    <n v="-1"/>
    <n v="-1"/>
    <x v="9"/>
    <x v="0"/>
    <x v="0"/>
  </r>
  <r>
    <n v="5084"/>
    <n v="3658"/>
    <m/>
    <x v="0"/>
    <n v="11"/>
    <n v="185"/>
    <n v="-1"/>
    <n v="740"/>
    <n v="-1"/>
    <n v="13.3608961877688"/>
    <n v="-1"/>
    <n v="53.140208344500799"/>
    <n v="-1"/>
    <n v="-1"/>
    <n v="-1"/>
    <n v="-1"/>
    <n v="-1"/>
    <x v="10"/>
    <x v="0"/>
    <x v="0"/>
  </r>
  <r>
    <n v="5084"/>
    <n v="3658"/>
    <m/>
    <x v="0"/>
    <n v="12"/>
    <n v="179"/>
    <n v="-1"/>
    <n v="716"/>
    <n v="-1"/>
    <n v="14.1505917305838"/>
    <n v="-1"/>
    <n v="49.344806284351698"/>
    <n v="-1"/>
    <n v="-1"/>
    <n v="-1"/>
    <n v="-1"/>
    <n v="-1"/>
    <x v="11"/>
    <x v="0"/>
    <x v="0"/>
  </r>
  <r>
    <n v="5084"/>
    <n v="3658"/>
    <m/>
    <x v="0"/>
    <n v="0"/>
    <n v="2596"/>
    <n v="-1"/>
    <n v="865.33333333333303"/>
    <n v="-1"/>
    <n v="15.7147402924515"/>
    <n v="-1"/>
    <n v="60.245489840084304"/>
    <n v="-1"/>
    <n v="-1"/>
    <n v="-1"/>
    <n v="-1"/>
    <n v="-1"/>
    <x v="12"/>
    <x v="0"/>
    <x v="0"/>
  </r>
  <r>
    <n v="5082"/>
    <n v="3658"/>
    <m/>
    <x v="0"/>
    <n v="1"/>
    <n v="187"/>
    <n v="-1"/>
    <n v="748"/>
    <n v="-1"/>
    <n v="38.779067983927199"/>
    <n v="-1"/>
    <n v="19.335988413257098"/>
    <n v="-1"/>
    <n v="-1"/>
    <n v="-1"/>
    <n v="-1"/>
    <n v="-1"/>
    <x v="0"/>
    <x v="0"/>
    <x v="0"/>
  </r>
  <r>
    <n v="5082"/>
    <n v="3658"/>
    <m/>
    <x v="0"/>
    <n v="2"/>
    <n v="297"/>
    <n v="-1"/>
    <n v="1188"/>
    <n v="-1"/>
    <n v="17.625725135189999"/>
    <n v="-1"/>
    <n v="67.896552541270907"/>
    <n v="-1"/>
    <n v="-1"/>
    <n v="-1"/>
    <n v="-1"/>
    <n v="-1"/>
    <x v="1"/>
    <x v="0"/>
    <x v="0"/>
  </r>
  <r>
    <n v="5082"/>
    <n v="3658"/>
    <m/>
    <x v="0"/>
    <n v="3"/>
    <n v="286"/>
    <n v="-1"/>
    <n v="1144"/>
    <n v="-1"/>
    <n v="14.5556433939112"/>
    <n v="-1"/>
    <n v="69.300113377787099"/>
    <n v="-1"/>
    <n v="-1"/>
    <n v="-1"/>
    <n v="-1"/>
    <n v="-1"/>
    <x v="2"/>
    <x v="0"/>
    <x v="0"/>
  </r>
  <r>
    <n v="5082"/>
    <n v="3658"/>
    <m/>
    <x v="0"/>
    <n v="4"/>
    <n v="270"/>
    <n v="-1"/>
    <n v="1080"/>
    <n v="-1"/>
    <n v="13.918200847150199"/>
    <n v="-1"/>
    <n v="68.934278669336706"/>
    <n v="-1"/>
    <n v="-1"/>
    <n v="-1"/>
    <n v="-1"/>
    <n v="-1"/>
    <x v="3"/>
    <x v="0"/>
    <x v="0"/>
  </r>
  <r>
    <n v="5082"/>
    <n v="3658"/>
    <m/>
    <x v="0"/>
    <n v="5"/>
    <n v="274"/>
    <n v="-1"/>
    <n v="1096"/>
    <n v="-1"/>
    <n v="13.2193405784056"/>
    <n v="-1"/>
    <n v="73.655008740290199"/>
    <n v="-1"/>
    <n v="-1"/>
    <n v="-1"/>
    <n v="-1"/>
    <n v="-1"/>
    <x v="4"/>
    <x v="0"/>
    <x v="0"/>
  </r>
  <r>
    <n v="5082"/>
    <n v="3658"/>
    <m/>
    <x v="0"/>
    <n v="6"/>
    <n v="206"/>
    <n v="-1"/>
    <n v="824"/>
    <n v="-1"/>
    <n v="12.917692798650901"/>
    <n v="-1"/>
    <n v="57.765529154855201"/>
    <n v="-1"/>
    <n v="-1"/>
    <n v="-1"/>
    <n v="-1"/>
    <n v="-1"/>
    <x v="5"/>
    <x v="0"/>
    <x v="0"/>
  </r>
  <r>
    <n v="5082"/>
    <n v="3658"/>
    <m/>
    <x v="0"/>
    <n v="7"/>
    <n v="182"/>
    <n v="-1"/>
    <n v="728"/>
    <n v="-1"/>
    <n v="11.328042163485501"/>
    <n v="-1"/>
    <n v="60.049103966444903"/>
    <n v="-1"/>
    <n v="-1"/>
    <n v="-1"/>
    <n v="-1"/>
    <n v="-1"/>
    <x v="6"/>
    <x v="0"/>
    <x v="0"/>
  </r>
  <r>
    <n v="5082"/>
    <n v="3658"/>
    <m/>
    <x v="0"/>
    <n v="8"/>
    <n v="218"/>
    <n v="-1"/>
    <n v="872"/>
    <n v="-1"/>
    <n v="13.6389841767552"/>
    <n v="-1"/>
    <n v="59.724145717560702"/>
    <n v="-1"/>
    <n v="-1"/>
    <n v="-1"/>
    <n v="-1"/>
    <n v="-1"/>
    <x v="7"/>
    <x v="0"/>
    <x v="0"/>
  </r>
  <r>
    <n v="5082"/>
    <n v="3658"/>
    <m/>
    <x v="0"/>
    <n v="9"/>
    <n v="169"/>
    <n v="-1"/>
    <n v="676"/>
    <n v="-1"/>
    <n v="11.924514222000299"/>
    <n v="-1"/>
    <n v="53.760878627168402"/>
    <n v="-1"/>
    <n v="-1"/>
    <n v="-1"/>
    <n v="-1"/>
    <n v="-1"/>
    <x v="8"/>
    <x v="0"/>
    <x v="0"/>
  </r>
  <r>
    <n v="5082"/>
    <n v="3658"/>
    <m/>
    <x v="0"/>
    <n v="10"/>
    <n v="186"/>
    <n v="-1"/>
    <n v="744"/>
    <n v="-1"/>
    <n v="12.828594337370699"/>
    <n v="-1"/>
    <n v="57.683163414913402"/>
    <n v="-1"/>
    <n v="-1"/>
    <n v="-1"/>
    <n v="-1"/>
    <n v="-1"/>
    <x v="9"/>
    <x v="0"/>
    <x v="0"/>
  </r>
  <r>
    <n v="5082"/>
    <n v="3658"/>
    <m/>
    <x v="0"/>
    <n v="11"/>
    <n v="167"/>
    <n v="-1"/>
    <n v="668"/>
    <n v="-1"/>
    <n v="14.8038108677151"/>
    <n v="-1"/>
    <n v="44.014543716862399"/>
    <n v="-1"/>
    <n v="-1"/>
    <n v="-1"/>
    <n v="-1"/>
    <n v="-1"/>
    <x v="10"/>
    <x v="0"/>
    <x v="0"/>
  </r>
  <r>
    <n v="5082"/>
    <n v="3658"/>
    <m/>
    <x v="0"/>
    <n v="12"/>
    <n v="168"/>
    <n v="-1"/>
    <n v="672"/>
    <n v="-1"/>
    <n v="12.4816659013386"/>
    <n v="-1"/>
    <n v="52.641454556678298"/>
    <n v="-1"/>
    <n v="-1"/>
    <n v="-1"/>
    <n v="-1"/>
    <n v="-1"/>
    <x v="11"/>
    <x v="0"/>
    <x v="0"/>
  </r>
  <r>
    <n v="5082"/>
    <n v="3658"/>
    <m/>
    <x v="0"/>
    <n v="0"/>
    <n v="2610"/>
    <n v="-1"/>
    <n v="870"/>
    <n v="-1"/>
    <n v="15.592344181390599"/>
    <n v="-1"/>
    <n v="59.100389173666201"/>
    <n v="-1"/>
    <n v="-1"/>
    <n v="-1"/>
    <n v="-1"/>
    <n v="-1"/>
    <x v="12"/>
    <x v="0"/>
    <x v="0"/>
  </r>
  <r>
    <n v="5079"/>
    <n v="3658"/>
    <m/>
    <x v="0"/>
    <n v="1"/>
    <n v="172"/>
    <n v="-1"/>
    <n v="688"/>
    <n v="-1"/>
    <n v="46.495970672239302"/>
    <n v="-1"/>
    <n v="14.4077504330493"/>
    <n v="-1"/>
    <n v="-1"/>
    <n v="-1"/>
    <n v="-1"/>
    <n v="-1"/>
    <x v="0"/>
    <x v="0"/>
    <x v="0"/>
  </r>
  <r>
    <n v="5079"/>
    <n v="3658"/>
    <m/>
    <x v="0"/>
    <n v="2"/>
    <n v="307"/>
    <n v="-1"/>
    <n v="1228"/>
    <n v="-1"/>
    <n v="22.887899621547799"/>
    <n v="-1"/>
    <n v="62.044456683068397"/>
    <n v="-1"/>
    <n v="-1"/>
    <n v="-1"/>
    <n v="-1"/>
    <n v="-1"/>
    <x v="1"/>
    <x v="0"/>
    <x v="0"/>
  </r>
  <r>
    <n v="5079"/>
    <n v="3658"/>
    <m/>
    <x v="0"/>
    <n v="3"/>
    <n v="299"/>
    <n v="-1"/>
    <n v="1196"/>
    <n v="-1"/>
    <n v="15.752861617009399"/>
    <n v="-1"/>
    <n v="70.952129158201799"/>
    <n v="-1"/>
    <n v="-1"/>
    <n v="-1"/>
    <n v="-1"/>
    <n v="-1"/>
    <x v="2"/>
    <x v="0"/>
    <x v="0"/>
  </r>
  <r>
    <n v="5079"/>
    <n v="3658"/>
    <m/>
    <x v="0"/>
    <n v="4"/>
    <n v="306"/>
    <n v="-1"/>
    <n v="1224"/>
    <n v="-1"/>
    <n v="13.6083214799849"/>
    <n v="-1"/>
    <n v="77.591135359946904"/>
    <n v="-1"/>
    <n v="-1"/>
    <n v="-1"/>
    <n v="-1"/>
    <n v="-1"/>
    <x v="3"/>
    <x v="0"/>
    <x v="0"/>
  </r>
  <r>
    <n v="5079"/>
    <n v="3658"/>
    <m/>
    <x v="0"/>
    <n v="5"/>
    <n v="234"/>
    <n v="-1"/>
    <n v="936"/>
    <n v="-1"/>
    <n v="12.704607151076999"/>
    <n v="-1"/>
    <n v="68.028670922011997"/>
    <n v="-1"/>
    <n v="-1"/>
    <n v="-1"/>
    <n v="-1"/>
    <n v="-1"/>
    <x v="4"/>
    <x v="0"/>
    <x v="0"/>
  </r>
  <r>
    <n v="5079"/>
    <n v="3658"/>
    <m/>
    <x v="0"/>
    <n v="6"/>
    <n v="202"/>
    <n v="-1"/>
    <n v="808"/>
    <n v="-1"/>
    <n v="13.2777034540208"/>
    <n v="-1"/>
    <n v="56.9139988980628"/>
    <n v="-1"/>
    <n v="-1"/>
    <n v="-1"/>
    <n v="-1"/>
    <n v="-1"/>
    <x v="5"/>
    <x v="0"/>
    <x v="0"/>
  </r>
  <r>
    <n v="5079"/>
    <n v="3658"/>
    <m/>
    <x v="0"/>
    <n v="7"/>
    <n v="195"/>
    <n v="-1"/>
    <n v="780"/>
    <n v="-1"/>
    <n v="13.008162442072599"/>
    <n v="-1"/>
    <n v="58.893914961208303"/>
    <n v="-1"/>
    <n v="-1"/>
    <n v="-1"/>
    <n v="-1"/>
    <n v="-1"/>
    <x v="6"/>
    <x v="0"/>
    <x v="0"/>
  </r>
  <r>
    <n v="5079"/>
    <n v="3658"/>
    <m/>
    <x v="0"/>
    <n v="8"/>
    <n v="194"/>
    <n v="-1"/>
    <n v="776"/>
    <n v="-1"/>
    <n v="12.3088077405873"/>
    <n v="-1"/>
    <n v="60.213443728020401"/>
    <n v="-1"/>
    <n v="-1"/>
    <n v="-1"/>
    <n v="-1"/>
    <n v="-1"/>
    <x v="7"/>
    <x v="0"/>
    <x v="0"/>
  </r>
  <r>
    <n v="5079"/>
    <n v="3658"/>
    <m/>
    <x v="0"/>
    <n v="9"/>
    <n v="167"/>
    <n v="-1"/>
    <n v="668"/>
    <n v="-1"/>
    <n v="11.6294987541702"/>
    <n v="-1"/>
    <n v="55.350045443982502"/>
    <n v="-1"/>
    <n v="-1"/>
    <n v="-1"/>
    <n v="-1"/>
    <n v="-1"/>
    <x v="8"/>
    <x v="0"/>
    <x v="0"/>
  </r>
  <r>
    <n v="5079"/>
    <n v="3658"/>
    <m/>
    <x v="0"/>
    <n v="10"/>
    <n v="166"/>
    <n v="-1"/>
    <n v="664"/>
    <n v="-1"/>
    <n v="14.4678531091326"/>
    <n v="-1"/>
    <n v="43.690415510533803"/>
    <n v="-1"/>
    <n v="-1"/>
    <n v="-1"/>
    <n v="-1"/>
    <n v="-1"/>
    <x v="9"/>
    <x v="0"/>
    <x v="0"/>
  </r>
  <r>
    <n v="5079"/>
    <n v="3658"/>
    <m/>
    <x v="0"/>
    <n v="11"/>
    <n v="198"/>
    <n v="-1"/>
    <n v="792"/>
    <n v="-1"/>
    <n v="13.8492620669637"/>
    <n v="-1"/>
    <n v="55.3848869155686"/>
    <n v="-1"/>
    <n v="-1"/>
    <n v="-1"/>
    <n v="-1"/>
    <n v="-1"/>
    <x v="10"/>
    <x v="0"/>
    <x v="0"/>
  </r>
  <r>
    <n v="5079"/>
    <n v="3658"/>
    <m/>
    <x v="0"/>
    <n v="12"/>
    <n v="189"/>
    <n v="-1"/>
    <n v="756"/>
    <n v="-1"/>
    <n v="13.303596089207501"/>
    <n v="-1"/>
    <n v="53.469146056672102"/>
    <n v="-1"/>
    <n v="-1"/>
    <n v="-1"/>
    <n v="-1"/>
    <n v="-1"/>
    <x v="11"/>
    <x v="0"/>
    <x v="0"/>
  </r>
  <r>
    <n v="5079"/>
    <n v="3658"/>
    <m/>
    <x v="0"/>
    <n v="0"/>
    <n v="2629"/>
    <n v="-1"/>
    <n v="876.33333333333303"/>
    <n v="-1"/>
    <n v="16.766048742078802"/>
    <n v="-1"/>
    <n v="58.817936997470902"/>
    <n v="-1"/>
    <n v="-1"/>
    <n v="-1"/>
    <n v="-1"/>
    <n v="-1"/>
    <x v="12"/>
    <x v="0"/>
    <x v="0"/>
  </r>
  <r>
    <n v="5083"/>
    <n v="3658"/>
    <m/>
    <x v="0"/>
    <n v="1"/>
    <n v="193"/>
    <n v="-1"/>
    <n v="772"/>
    <n v="-1"/>
    <n v="42.491257904394502"/>
    <n v="-1"/>
    <n v="16.986457738850401"/>
    <n v="-1"/>
    <n v="-1"/>
    <n v="-1"/>
    <n v="-1"/>
    <n v="-1"/>
    <x v="0"/>
    <x v="0"/>
    <x v="0"/>
  </r>
  <r>
    <n v="5083"/>
    <n v="3658"/>
    <m/>
    <x v="0"/>
    <n v="2"/>
    <n v="283"/>
    <n v="-1"/>
    <n v="1132"/>
    <n v="-1"/>
    <n v="23.6354764912405"/>
    <n v="-1"/>
    <n v="56.913945442423902"/>
    <n v="-1"/>
    <n v="-1"/>
    <n v="-1"/>
    <n v="-1"/>
    <n v="-1"/>
    <x v="1"/>
    <x v="0"/>
    <x v="0"/>
  </r>
  <r>
    <n v="5083"/>
    <n v="3658"/>
    <m/>
    <x v="0"/>
    <n v="3"/>
    <n v="302"/>
    <n v="-1"/>
    <n v="1208"/>
    <n v="-1"/>
    <n v="13.995722201705799"/>
    <n v="-1"/>
    <n v="75.899191002705294"/>
    <n v="-1"/>
    <n v="-1"/>
    <n v="-1"/>
    <n v="-1"/>
    <n v="-1"/>
    <x v="2"/>
    <x v="0"/>
    <x v="0"/>
  </r>
  <r>
    <n v="5083"/>
    <n v="3658"/>
    <m/>
    <x v="0"/>
    <n v="4"/>
    <n v="273"/>
    <n v="-1"/>
    <n v="1092"/>
    <n v="-1"/>
    <n v="14.150585871606999"/>
    <n v="-1"/>
    <n v="70.9946009819176"/>
    <n v="-1"/>
    <n v="-1"/>
    <n v="-1"/>
    <n v="-1"/>
    <n v="-1"/>
    <x v="3"/>
    <x v="0"/>
    <x v="0"/>
  </r>
  <r>
    <n v="5083"/>
    <n v="3658"/>
    <m/>
    <x v="0"/>
    <n v="5"/>
    <n v="269"/>
    <n v="-1"/>
    <n v="1076"/>
    <n v="-1"/>
    <n v="13.7975454616961"/>
    <n v="-1"/>
    <n v="67.431401696872399"/>
    <n v="-1"/>
    <n v="-1"/>
    <n v="-1"/>
    <n v="-1"/>
    <n v="-1"/>
    <x v="4"/>
    <x v="0"/>
    <x v="0"/>
  </r>
  <r>
    <n v="5083"/>
    <n v="3658"/>
    <m/>
    <x v="0"/>
    <n v="6"/>
    <n v="205"/>
    <n v="-1"/>
    <n v="820"/>
    <n v="-1"/>
    <n v="12.491124762238"/>
    <n v="-1"/>
    <n v="58.530770262687803"/>
    <n v="-1"/>
    <n v="-1"/>
    <n v="-1"/>
    <n v="-1"/>
    <n v="-1"/>
    <x v="5"/>
    <x v="0"/>
    <x v="0"/>
  </r>
  <r>
    <n v="5083"/>
    <n v="3658"/>
    <m/>
    <x v="0"/>
    <n v="7"/>
    <n v="170"/>
    <n v="-1"/>
    <n v="680"/>
    <n v="-1"/>
    <n v="13.4676650801159"/>
    <n v="-1"/>
    <n v="52.193195401238398"/>
    <n v="-1"/>
    <n v="-1"/>
    <n v="-1"/>
    <n v="-1"/>
    <n v="-1"/>
    <x v="6"/>
    <x v="0"/>
    <x v="0"/>
  </r>
  <r>
    <n v="5083"/>
    <n v="3658"/>
    <m/>
    <x v="0"/>
    <n v="8"/>
    <n v="207"/>
    <n v="-1"/>
    <n v="828"/>
    <n v="-1"/>
    <n v="13.1571665502793"/>
    <n v="-1"/>
    <n v="58.605351422435298"/>
    <n v="-1"/>
    <n v="-1"/>
    <n v="-1"/>
    <n v="-1"/>
    <n v="-1"/>
    <x v="7"/>
    <x v="0"/>
    <x v="0"/>
  </r>
  <r>
    <n v="5083"/>
    <n v="3658"/>
    <m/>
    <x v="0"/>
    <n v="9"/>
    <n v="179"/>
    <n v="-1"/>
    <n v="716"/>
    <n v="-1"/>
    <n v="13.8112716453041"/>
    <n v="-1"/>
    <n v="50.041269457210397"/>
    <n v="-1"/>
    <n v="-1"/>
    <n v="-1"/>
    <n v="-1"/>
    <n v="-1"/>
    <x v="8"/>
    <x v="0"/>
    <x v="0"/>
  </r>
  <r>
    <n v="5083"/>
    <n v="3658"/>
    <m/>
    <x v="0"/>
    <n v="10"/>
    <n v="179"/>
    <n v="-1"/>
    <n v="716"/>
    <n v="-1"/>
    <n v="13.169354209615699"/>
    <n v="-1"/>
    <n v="54.234516344022701"/>
    <n v="-1"/>
    <n v="-1"/>
    <n v="-1"/>
    <n v="-1"/>
    <n v="-1"/>
    <x v="9"/>
    <x v="0"/>
    <x v="0"/>
  </r>
  <r>
    <n v="5083"/>
    <n v="3658"/>
    <m/>
    <x v="0"/>
    <n v="11"/>
    <n v="192"/>
    <n v="-1"/>
    <n v="768"/>
    <n v="-1"/>
    <n v="11.8697148076091"/>
    <n v="-1"/>
    <n v="60.103984803463199"/>
    <n v="-1"/>
    <n v="-1"/>
    <n v="-1"/>
    <n v="-1"/>
    <n v="-1"/>
    <x v="10"/>
    <x v="0"/>
    <x v="0"/>
  </r>
  <r>
    <n v="5083"/>
    <n v="3658"/>
    <m/>
    <x v="0"/>
    <n v="12"/>
    <n v="203"/>
    <n v="-1"/>
    <n v="812"/>
    <n v="-1"/>
    <n v="13.6099042550112"/>
    <n v="-1"/>
    <n v="57.024322359784598"/>
    <n v="-1"/>
    <n v="-1"/>
    <n v="-1"/>
    <n v="-1"/>
    <n v="-1"/>
    <x v="11"/>
    <x v="0"/>
    <x v="0"/>
  </r>
  <r>
    <n v="5083"/>
    <n v="3658"/>
    <m/>
    <x v="0"/>
    <n v="0"/>
    <n v="2655"/>
    <n v="-1"/>
    <n v="885"/>
    <n v="-1"/>
    <n v="16.6237496611203"/>
    <n v="-1"/>
    <n v="58.234044729706497"/>
    <n v="-1"/>
    <n v="-1"/>
    <n v="-1"/>
    <n v="-1"/>
    <n v="-1"/>
    <x v="12"/>
    <x v="0"/>
    <x v="0"/>
  </r>
  <r>
    <n v="5086"/>
    <n v="3658"/>
    <m/>
    <x v="0"/>
    <n v="1"/>
    <n v="171"/>
    <n v="-1"/>
    <n v="684"/>
    <n v="-1"/>
    <n v="48.032848406430098"/>
    <n v="-1"/>
    <n v="13.813616260156801"/>
    <n v="-1"/>
    <n v="-1"/>
    <n v="-1"/>
    <n v="-1"/>
    <n v="-1"/>
    <x v="0"/>
    <x v="0"/>
    <x v="0"/>
  </r>
  <r>
    <n v="5086"/>
    <n v="3658"/>
    <m/>
    <x v="0"/>
    <n v="2"/>
    <n v="290"/>
    <n v="-1"/>
    <n v="1160"/>
    <n v="-1"/>
    <n v="31.525120951035898"/>
    <n v="-1"/>
    <n v="43.399972375217502"/>
    <n v="-1"/>
    <n v="-1"/>
    <n v="-1"/>
    <n v="-1"/>
    <n v="-1"/>
    <x v="1"/>
    <x v="0"/>
    <x v="0"/>
  </r>
  <r>
    <n v="5086"/>
    <n v="3658"/>
    <m/>
    <x v="0"/>
    <n v="3"/>
    <n v="265"/>
    <n v="-1"/>
    <n v="1060"/>
    <n v="-1"/>
    <n v="13.5217201069394"/>
    <n v="-1"/>
    <n v="69.624276715266703"/>
    <n v="-1"/>
    <n v="-1"/>
    <n v="-1"/>
    <n v="-1"/>
    <n v="-1"/>
    <x v="2"/>
    <x v="0"/>
    <x v="0"/>
  </r>
  <r>
    <n v="5086"/>
    <n v="3658"/>
    <m/>
    <x v="0"/>
    <n v="4"/>
    <n v="292"/>
    <n v="-1"/>
    <n v="1168"/>
    <n v="-1"/>
    <n v="14.2147723017484"/>
    <n v="-1"/>
    <n v="71.793031263123197"/>
    <n v="-1"/>
    <n v="-1"/>
    <n v="-1"/>
    <n v="-1"/>
    <n v="-1"/>
    <x v="3"/>
    <x v="0"/>
    <x v="0"/>
  </r>
  <r>
    <n v="5086"/>
    <n v="3658"/>
    <m/>
    <x v="0"/>
    <n v="5"/>
    <n v="287"/>
    <n v="-1"/>
    <n v="1148"/>
    <n v="-1"/>
    <n v="15.0265986518727"/>
    <n v="-1"/>
    <n v="70.665609618310597"/>
    <n v="-1"/>
    <n v="-1"/>
    <n v="-1"/>
    <n v="-1"/>
    <n v="-1"/>
    <x v="4"/>
    <x v="0"/>
    <x v="0"/>
  </r>
  <r>
    <n v="5086"/>
    <n v="3658"/>
    <m/>
    <x v="0"/>
    <n v="6"/>
    <n v="217"/>
    <n v="-1"/>
    <n v="868"/>
    <n v="-1"/>
    <n v="15.3489280360553"/>
    <n v="-1"/>
    <n v="55.5010799673137"/>
    <n v="-1"/>
    <n v="-1"/>
    <n v="-1"/>
    <n v="-1"/>
    <n v="-1"/>
    <x v="5"/>
    <x v="0"/>
    <x v="0"/>
  </r>
  <r>
    <n v="5086"/>
    <n v="3658"/>
    <m/>
    <x v="0"/>
    <n v="7"/>
    <n v="231"/>
    <n v="-1"/>
    <n v="924"/>
    <n v="-1"/>
    <n v="14.0739248879299"/>
    <n v="-1"/>
    <n v="60.663805115747799"/>
    <n v="-1"/>
    <n v="-1"/>
    <n v="-1"/>
    <n v="-1"/>
    <n v="-1"/>
    <x v="6"/>
    <x v="0"/>
    <x v="0"/>
  </r>
  <r>
    <n v="5086"/>
    <n v="3658"/>
    <m/>
    <x v="0"/>
    <n v="8"/>
    <n v="186"/>
    <n v="-1"/>
    <n v="744"/>
    <n v="-1"/>
    <n v="12.883750147758899"/>
    <n v="-1"/>
    <n v="57.648150304492198"/>
    <n v="-1"/>
    <n v="-1"/>
    <n v="-1"/>
    <n v="-1"/>
    <n v="-1"/>
    <x v="7"/>
    <x v="0"/>
    <x v="0"/>
  </r>
  <r>
    <n v="5086"/>
    <n v="3658"/>
    <m/>
    <x v="0"/>
    <n v="9"/>
    <n v="178"/>
    <n v="-1"/>
    <n v="712"/>
    <n v="-1"/>
    <n v="14.514317655298701"/>
    <n v="-1"/>
    <n v="48.020334669204203"/>
    <n v="-1"/>
    <n v="-1"/>
    <n v="-1"/>
    <n v="-1"/>
    <n v="-1"/>
    <x v="8"/>
    <x v="0"/>
    <x v="0"/>
  </r>
  <r>
    <n v="5086"/>
    <n v="3658"/>
    <m/>
    <x v="0"/>
    <n v="10"/>
    <n v="164"/>
    <n v="-1"/>
    <n v="656"/>
    <n v="-1"/>
    <n v="13.1993976079644"/>
    <n v="-1"/>
    <n v="49.854057065679697"/>
    <n v="-1"/>
    <n v="-1"/>
    <n v="-1"/>
    <n v="-1"/>
    <n v="-1"/>
    <x v="9"/>
    <x v="0"/>
    <x v="0"/>
  </r>
  <r>
    <n v="5086"/>
    <n v="3658"/>
    <m/>
    <x v="0"/>
    <n v="11"/>
    <n v="177"/>
    <n v="-1"/>
    <n v="708"/>
    <n v="-1"/>
    <n v="11.9964933593266"/>
    <n v="-1"/>
    <n v="56.0345484291067"/>
    <n v="-1"/>
    <n v="-1"/>
    <n v="-1"/>
    <n v="-1"/>
    <n v="-1"/>
    <x v="10"/>
    <x v="0"/>
    <x v="0"/>
  </r>
  <r>
    <n v="5086"/>
    <n v="3658"/>
    <m/>
    <x v="0"/>
    <n v="12"/>
    <n v="205"/>
    <n v="-1"/>
    <n v="820"/>
    <n v="-1"/>
    <n v="12.6574403154845"/>
    <n v="-1"/>
    <n v="60.642277417422797"/>
    <n v="-1"/>
    <n v="-1"/>
    <n v="-1"/>
    <n v="-1"/>
    <n v="-1"/>
    <x v="11"/>
    <x v="0"/>
    <x v="0"/>
  </r>
  <r>
    <n v="5086"/>
    <n v="3658"/>
    <m/>
    <x v="0"/>
    <n v="0"/>
    <n v="2663"/>
    <n v="-1"/>
    <n v="887.66666666666697"/>
    <n v="-1"/>
    <n v="17.967360573368499"/>
    <n v="-1"/>
    <n v="56.513798329638199"/>
    <n v="-1"/>
    <n v="-1"/>
    <n v="-1"/>
    <n v="-1"/>
    <n v="-1"/>
    <x v="12"/>
    <x v="0"/>
    <x v="0"/>
  </r>
  <r>
    <n v="5085"/>
    <n v="3658"/>
    <m/>
    <x v="0"/>
    <n v="1"/>
    <n v="200"/>
    <n v="-1"/>
    <n v="800"/>
    <n v="-1"/>
    <n v="45.497173568421303"/>
    <n v="-1"/>
    <n v="16.557652494355299"/>
    <n v="-1"/>
    <n v="-1"/>
    <n v="-1"/>
    <n v="-1"/>
    <n v="-1"/>
    <x v="0"/>
    <x v="0"/>
    <x v="0"/>
  </r>
  <r>
    <n v="5085"/>
    <n v="3658"/>
    <m/>
    <x v="0"/>
    <n v="2"/>
    <n v="308"/>
    <n v="-1"/>
    <n v="1232"/>
    <n v="-1"/>
    <n v="24.352767502630702"/>
    <n v="-1"/>
    <n v="55.578353325251399"/>
    <n v="-1"/>
    <n v="-1"/>
    <n v="-1"/>
    <n v="-1"/>
    <n v="-1"/>
    <x v="1"/>
    <x v="0"/>
    <x v="0"/>
  </r>
  <r>
    <n v="5085"/>
    <n v="3658"/>
    <m/>
    <x v="0"/>
    <n v="3"/>
    <n v="308"/>
    <n v="-1"/>
    <n v="1232"/>
    <n v="-1"/>
    <n v="15.576110405555699"/>
    <n v="-1"/>
    <n v="70.445405008394602"/>
    <n v="-1"/>
    <n v="-1"/>
    <n v="-1"/>
    <n v="-1"/>
    <n v="-1"/>
    <x v="2"/>
    <x v="0"/>
    <x v="0"/>
  </r>
  <r>
    <n v="5085"/>
    <n v="3658"/>
    <m/>
    <x v="0"/>
    <n v="4"/>
    <n v="268"/>
    <n v="-1"/>
    <n v="1072"/>
    <n v="-1"/>
    <n v="12.957948218485599"/>
    <n v="-1"/>
    <n v="72.157450046654006"/>
    <n v="-1"/>
    <n v="-1"/>
    <n v="-1"/>
    <n v="-1"/>
    <n v="-1"/>
    <x v="3"/>
    <x v="0"/>
    <x v="0"/>
  </r>
  <r>
    <n v="5085"/>
    <n v="3658"/>
    <m/>
    <x v="0"/>
    <n v="5"/>
    <n v="283"/>
    <n v="-1"/>
    <n v="1132"/>
    <n v="-1"/>
    <n v="13.619387014958001"/>
    <n v="-1"/>
    <n v="73.424777315024897"/>
    <n v="-1"/>
    <n v="-1"/>
    <n v="-1"/>
    <n v="-1"/>
    <n v="-1"/>
    <x v="4"/>
    <x v="0"/>
    <x v="0"/>
  </r>
  <r>
    <n v="5085"/>
    <n v="3658"/>
    <m/>
    <x v="0"/>
    <n v="6"/>
    <n v="211"/>
    <n v="-1"/>
    <n v="844"/>
    <n v="-1"/>
    <n v="13.8410388039811"/>
    <n v="-1"/>
    <n v="57.4205519048312"/>
    <n v="-1"/>
    <n v="-1"/>
    <n v="-1"/>
    <n v="-1"/>
    <n v="-1"/>
    <x v="5"/>
    <x v="0"/>
    <x v="0"/>
  </r>
  <r>
    <n v="5085"/>
    <n v="3658"/>
    <m/>
    <x v="0"/>
    <n v="7"/>
    <n v="183"/>
    <n v="-1"/>
    <n v="732"/>
    <n v="-1"/>
    <n v="12.491756230554801"/>
    <n v="-1"/>
    <n v="55.705840140632098"/>
    <n v="-1"/>
    <n v="-1"/>
    <n v="-1"/>
    <n v="-1"/>
    <n v="-1"/>
    <x v="6"/>
    <x v="0"/>
    <x v="0"/>
  </r>
  <r>
    <n v="5085"/>
    <n v="3658"/>
    <m/>
    <x v="0"/>
    <n v="8"/>
    <n v="208"/>
    <n v="-1"/>
    <n v="832"/>
    <n v="-1"/>
    <n v="12.979782214390299"/>
    <n v="-1"/>
    <n v="59.083827290431501"/>
    <n v="-1"/>
    <n v="-1"/>
    <n v="-1"/>
    <n v="-1"/>
    <n v="-1"/>
    <x v="7"/>
    <x v="0"/>
    <x v="0"/>
  </r>
  <r>
    <n v="5085"/>
    <n v="3658"/>
    <m/>
    <x v="0"/>
    <n v="9"/>
    <n v="191"/>
    <n v="-1"/>
    <n v="764"/>
    <n v="-1"/>
    <n v="13.372889508494501"/>
    <n v="-1"/>
    <n v="55.755432574582997"/>
    <n v="-1"/>
    <n v="-1"/>
    <n v="-1"/>
    <n v="-1"/>
    <n v="-1"/>
    <x v="8"/>
    <x v="0"/>
    <x v="0"/>
  </r>
  <r>
    <n v="5085"/>
    <n v="3658"/>
    <m/>
    <x v="0"/>
    <n v="10"/>
    <n v="180"/>
    <n v="-1"/>
    <n v="720"/>
    <n v="-1"/>
    <n v="13.7396861169407"/>
    <n v="-1"/>
    <n v="51.978613347998703"/>
    <n v="-1"/>
    <n v="-1"/>
    <n v="-1"/>
    <n v="-1"/>
    <n v="-1"/>
    <x v="9"/>
    <x v="0"/>
    <x v="0"/>
  </r>
  <r>
    <n v="5085"/>
    <n v="3658"/>
    <m/>
    <x v="0"/>
    <n v="11"/>
    <n v="178"/>
    <n v="-1"/>
    <n v="712"/>
    <n v="-1"/>
    <n v="13.230214433716901"/>
    <n v="-1"/>
    <n v="50.428612682766101"/>
    <n v="-1"/>
    <n v="-1"/>
    <n v="-1"/>
    <n v="-1"/>
    <n v="-1"/>
    <x v="10"/>
    <x v="0"/>
    <x v="0"/>
  </r>
  <r>
    <n v="5085"/>
    <n v="3658"/>
    <m/>
    <x v="0"/>
    <n v="12"/>
    <n v="174"/>
    <n v="-1"/>
    <n v="696"/>
    <n v="-1"/>
    <n v="13.240343814965801"/>
    <n v="-1"/>
    <n v="51.5373085881725"/>
    <n v="-1"/>
    <n v="-1"/>
    <n v="-1"/>
    <n v="-1"/>
    <n v="-1"/>
    <x v="11"/>
    <x v="0"/>
    <x v="0"/>
  </r>
  <r>
    <n v="5085"/>
    <n v="3658"/>
    <m/>
    <x v="0"/>
    <n v="0"/>
    <n v="2692"/>
    <n v="-1"/>
    <n v="897.33333333333303"/>
    <n v="-1"/>
    <n v="17.205406547472201"/>
    <n v="-1"/>
    <n v="57.501047811520699"/>
    <n v="-1"/>
    <n v="-1"/>
    <n v="-1"/>
    <n v="-1"/>
    <n v="-1"/>
    <x v="12"/>
    <x v="0"/>
    <x v="0"/>
  </r>
  <r>
    <n v="5081"/>
    <n v="3658"/>
    <m/>
    <x v="0"/>
    <n v="1"/>
    <n v="153"/>
    <n v="-1"/>
    <n v="612"/>
    <n v="-1"/>
    <n v="47.710936636106901"/>
    <n v="-1"/>
    <n v="12.153123407490201"/>
    <n v="-1"/>
    <n v="-1"/>
    <n v="-1"/>
    <n v="-1"/>
    <n v="-1"/>
    <x v="0"/>
    <x v="0"/>
    <x v="0"/>
  </r>
  <r>
    <n v="5081"/>
    <n v="3658"/>
    <m/>
    <x v="0"/>
    <n v="2"/>
    <n v="296"/>
    <n v="-1"/>
    <n v="1184"/>
    <n v="-1"/>
    <n v="17.302324772307301"/>
    <n v="-1"/>
    <n v="68.210833515851803"/>
    <n v="-1"/>
    <n v="-1"/>
    <n v="-1"/>
    <n v="-1"/>
    <n v="-1"/>
    <x v="1"/>
    <x v="0"/>
    <x v="0"/>
  </r>
  <r>
    <n v="5081"/>
    <n v="3658"/>
    <m/>
    <x v="0"/>
    <n v="3"/>
    <n v="254"/>
    <n v="-1"/>
    <n v="1016"/>
    <n v="-1"/>
    <n v="13.977512365516301"/>
    <n v="-1"/>
    <n v="67.466379249167801"/>
    <n v="-1"/>
    <n v="-1"/>
    <n v="-1"/>
    <n v="-1"/>
    <n v="-1"/>
    <x v="2"/>
    <x v="0"/>
    <x v="0"/>
  </r>
  <r>
    <n v="5081"/>
    <n v="3658"/>
    <m/>
    <x v="0"/>
    <n v="4"/>
    <n v="279"/>
    <n v="-1"/>
    <n v="1116"/>
    <n v="-1"/>
    <n v="15.525837481282499"/>
    <n v="-1"/>
    <n v="65.828515674103798"/>
    <n v="-1"/>
    <n v="-1"/>
    <n v="-1"/>
    <n v="-1"/>
    <n v="-1"/>
    <x v="3"/>
    <x v="0"/>
    <x v="0"/>
  </r>
  <r>
    <n v="5081"/>
    <n v="3658"/>
    <m/>
    <x v="0"/>
    <n v="5"/>
    <n v="271"/>
    <n v="-1"/>
    <n v="1084"/>
    <n v="-1"/>
    <n v="14.9674022069137"/>
    <n v="-1"/>
    <n v="68.455213883662097"/>
    <n v="-1"/>
    <n v="-1"/>
    <n v="-1"/>
    <n v="-1"/>
    <n v="-1"/>
    <x v="4"/>
    <x v="0"/>
    <x v="0"/>
  </r>
  <r>
    <n v="5081"/>
    <n v="3658"/>
    <m/>
    <x v="0"/>
    <n v="6"/>
    <n v="198"/>
    <n v="-1"/>
    <n v="792"/>
    <n v="-1"/>
    <n v="12.7777276623854"/>
    <n v="-1"/>
    <n v="56.111850397672697"/>
    <n v="-1"/>
    <n v="-1"/>
    <n v="-1"/>
    <n v="-1"/>
    <n v="-1"/>
    <x v="5"/>
    <x v="0"/>
    <x v="0"/>
  </r>
  <r>
    <n v="5081"/>
    <n v="3658"/>
    <m/>
    <x v="0"/>
    <n v="7"/>
    <n v="208"/>
    <n v="-1"/>
    <n v="832"/>
    <n v="-1"/>
    <n v="12.45755301274"/>
    <n v="-1"/>
    <n v="63.032585681707403"/>
    <n v="-1"/>
    <n v="-1"/>
    <n v="-1"/>
    <n v="-1"/>
    <n v="-1"/>
    <x v="6"/>
    <x v="0"/>
    <x v="0"/>
  </r>
  <r>
    <n v="5081"/>
    <n v="3658"/>
    <m/>
    <x v="0"/>
    <n v="8"/>
    <n v="199"/>
    <n v="-1"/>
    <n v="796"/>
    <n v="-1"/>
    <n v="14.860767065163801"/>
    <n v="-1"/>
    <n v="54.159694481215098"/>
    <n v="-1"/>
    <n v="-1"/>
    <n v="-1"/>
    <n v="-1"/>
    <n v="-1"/>
    <x v="7"/>
    <x v="0"/>
    <x v="0"/>
  </r>
  <r>
    <n v="5081"/>
    <n v="3658"/>
    <m/>
    <x v="0"/>
    <n v="9"/>
    <n v="179"/>
    <n v="-1"/>
    <n v="716"/>
    <n v="-1"/>
    <n v="12.654919537496101"/>
    <n v="-1"/>
    <n v="55.922358632925302"/>
    <n v="-1"/>
    <n v="-1"/>
    <n v="-1"/>
    <n v="-1"/>
    <n v="-1"/>
    <x v="8"/>
    <x v="0"/>
    <x v="0"/>
  </r>
  <r>
    <n v="5081"/>
    <n v="3658"/>
    <m/>
    <x v="0"/>
    <n v="10"/>
    <n v="191"/>
    <n v="-1"/>
    <n v="764"/>
    <n v="-1"/>
    <n v="11.973344533385999"/>
    <n v="-1"/>
    <n v="56.788015429083003"/>
    <n v="-1"/>
    <n v="-1"/>
    <n v="-1"/>
    <n v="-1"/>
    <n v="-1"/>
    <x v="9"/>
    <x v="0"/>
    <x v="0"/>
  </r>
  <r>
    <n v="5081"/>
    <n v="3658"/>
    <m/>
    <x v="0"/>
    <n v="11"/>
    <n v="182"/>
    <n v="-1"/>
    <n v="728"/>
    <n v="-1"/>
    <n v="12.2547231314015"/>
    <n v="-1"/>
    <n v="56.530189112994798"/>
    <n v="-1"/>
    <n v="-1"/>
    <n v="-1"/>
    <n v="-1"/>
    <n v="-1"/>
    <x v="10"/>
    <x v="0"/>
    <x v="0"/>
  </r>
  <r>
    <n v="5081"/>
    <n v="3658"/>
    <m/>
    <x v="0"/>
    <n v="12"/>
    <n v="209"/>
    <n v="-1"/>
    <n v="836"/>
    <n v="-1"/>
    <n v="12.880638727856899"/>
    <n v="-1"/>
    <n v="61.914826447780399"/>
    <n v="-1"/>
    <n v="-1"/>
    <n v="-1"/>
    <n v="-1"/>
    <n v="-1"/>
    <x v="11"/>
    <x v="0"/>
    <x v="0"/>
  </r>
  <r>
    <n v="5081"/>
    <n v="3658"/>
    <m/>
    <x v="0"/>
    <n v="0"/>
    <n v="2619"/>
    <n v="-1"/>
    <n v="873"/>
    <n v="-1"/>
    <n v="16.003218973278099"/>
    <n v="-1"/>
    <n v="59.254609949434901"/>
    <n v="-1"/>
    <n v="-1"/>
    <n v="-1"/>
    <n v="-1"/>
    <n v="-1"/>
    <x v="12"/>
    <x v="0"/>
    <x v="0"/>
  </r>
  <r>
    <n v="5080"/>
    <n v="3658"/>
    <m/>
    <x v="0"/>
    <n v="1"/>
    <n v="193"/>
    <n v="-1"/>
    <n v="772"/>
    <n v="-1"/>
    <n v="43.325217803763003"/>
    <n v="-1"/>
    <n v="17.2205519770419"/>
    <n v="-1"/>
    <n v="-1"/>
    <n v="-1"/>
    <n v="-1"/>
    <n v="-1"/>
    <x v="0"/>
    <x v="0"/>
    <x v="0"/>
  </r>
  <r>
    <n v="5080"/>
    <n v="3658"/>
    <m/>
    <x v="0"/>
    <n v="2"/>
    <n v="296"/>
    <n v="-1"/>
    <n v="1184"/>
    <n v="-1"/>
    <n v="14.455102508155701"/>
    <n v="-1"/>
    <n v="73.531406768297501"/>
    <n v="-1"/>
    <n v="-1"/>
    <n v="-1"/>
    <n v="-1"/>
    <n v="-1"/>
    <x v="1"/>
    <x v="0"/>
    <x v="0"/>
  </r>
  <r>
    <n v="5080"/>
    <n v="3658"/>
    <m/>
    <x v="0"/>
    <n v="3"/>
    <n v="269"/>
    <n v="-1"/>
    <n v="1076"/>
    <n v="-1"/>
    <n v="13.939487068587599"/>
    <n v="-1"/>
    <n v="69.851712791211796"/>
    <n v="-1"/>
    <n v="-1"/>
    <n v="-1"/>
    <n v="-1"/>
    <n v="-1"/>
    <x v="2"/>
    <x v="0"/>
    <x v="0"/>
  </r>
  <r>
    <n v="5080"/>
    <n v="3658"/>
    <m/>
    <x v="0"/>
    <n v="4"/>
    <n v="284"/>
    <n v="-1"/>
    <n v="1136"/>
    <n v="-1"/>
    <n v="13.9868530754168"/>
    <n v="-1"/>
    <n v="73.477320135247894"/>
    <n v="-1"/>
    <n v="-1"/>
    <n v="-1"/>
    <n v="-1"/>
    <n v="-1"/>
    <x v="3"/>
    <x v="0"/>
    <x v="0"/>
  </r>
  <r>
    <n v="5080"/>
    <n v="3658"/>
    <m/>
    <x v="0"/>
    <n v="5"/>
    <n v="281"/>
    <n v="-1"/>
    <n v="1124"/>
    <n v="-1"/>
    <n v="14.4000714116531"/>
    <n v="-1"/>
    <n v="71.352888200814505"/>
    <n v="-1"/>
    <n v="-1"/>
    <n v="-1"/>
    <n v="-1"/>
    <n v="-1"/>
    <x v="4"/>
    <x v="0"/>
    <x v="0"/>
  </r>
  <r>
    <n v="5080"/>
    <n v="3658"/>
    <m/>
    <x v="0"/>
    <n v="6"/>
    <n v="213"/>
    <n v="-1"/>
    <n v="852"/>
    <n v="-1"/>
    <n v="14.147308561171601"/>
    <n v="-1"/>
    <n v="57.961391333840503"/>
    <n v="-1"/>
    <n v="-1"/>
    <n v="-1"/>
    <n v="-1"/>
    <n v="-1"/>
    <x v="5"/>
    <x v="0"/>
    <x v="0"/>
  </r>
  <r>
    <n v="5080"/>
    <n v="3658"/>
    <m/>
    <x v="0"/>
    <n v="7"/>
    <n v="182"/>
    <n v="-1"/>
    <n v="728"/>
    <n v="-1"/>
    <n v="11.3795019373639"/>
    <n v="-1"/>
    <n v="58.288438208999999"/>
    <n v="-1"/>
    <n v="-1"/>
    <n v="-1"/>
    <n v="-1"/>
    <n v="-1"/>
    <x v="6"/>
    <x v="0"/>
    <x v="0"/>
  </r>
  <r>
    <n v="5080"/>
    <n v="3658"/>
    <m/>
    <x v="0"/>
    <n v="8"/>
    <n v="205"/>
    <n v="-1"/>
    <n v="820"/>
    <n v="-1"/>
    <n v="15.285014939483499"/>
    <n v="-1"/>
    <n v="53.532541933259601"/>
    <n v="-1"/>
    <n v="-1"/>
    <n v="-1"/>
    <n v="-1"/>
    <n v="-1"/>
    <x v="7"/>
    <x v="0"/>
    <x v="0"/>
  </r>
  <r>
    <n v="5080"/>
    <n v="3658"/>
    <m/>
    <x v="0"/>
    <n v="9"/>
    <n v="174"/>
    <n v="-1"/>
    <n v="696"/>
    <n v="-1"/>
    <n v="14.0038418899835"/>
    <n v="-1"/>
    <n v="47.769096501342098"/>
    <n v="-1"/>
    <n v="-1"/>
    <n v="-1"/>
    <n v="-1"/>
    <n v="-1"/>
    <x v="8"/>
    <x v="0"/>
    <x v="0"/>
  </r>
  <r>
    <n v="5080"/>
    <n v="3658"/>
    <m/>
    <x v="0"/>
    <n v="10"/>
    <n v="182"/>
    <n v="-1"/>
    <n v="728"/>
    <n v="-1"/>
    <n v="13.545543441141101"/>
    <n v="-1"/>
    <n v="50.345728225524702"/>
    <n v="-1"/>
    <n v="-1"/>
    <n v="-1"/>
    <n v="-1"/>
    <n v="-1"/>
    <x v="9"/>
    <x v="0"/>
    <x v="0"/>
  </r>
  <r>
    <n v="5080"/>
    <n v="3658"/>
    <m/>
    <x v="0"/>
    <n v="11"/>
    <n v="201"/>
    <n v="-1"/>
    <n v="804"/>
    <n v="-1"/>
    <n v="13.296535757689"/>
    <n v="-1"/>
    <n v="58.1835944814759"/>
    <n v="-1"/>
    <n v="-1"/>
    <n v="-1"/>
    <n v="-1"/>
    <n v="-1"/>
    <x v="10"/>
    <x v="0"/>
    <x v="0"/>
  </r>
  <r>
    <n v="5080"/>
    <n v="3658"/>
    <m/>
    <x v="0"/>
    <n v="12"/>
    <n v="196"/>
    <n v="-1"/>
    <n v="784"/>
    <n v="-1"/>
    <n v="15.1582664105168"/>
    <n v="-1"/>
    <n v="51.195705875819499"/>
    <n v="-1"/>
    <n v="-1"/>
    <n v="-1"/>
    <n v="-1"/>
    <n v="-1"/>
    <x v="11"/>
    <x v="0"/>
    <x v="0"/>
  </r>
  <r>
    <n v="5080"/>
    <n v="3658"/>
    <m/>
    <x v="0"/>
    <n v="0"/>
    <n v="2676"/>
    <n v="-1"/>
    <n v="892"/>
    <n v="-1"/>
    <n v="16.133161875077999"/>
    <n v="-1"/>
    <n v="59.016869788430903"/>
    <n v="-1"/>
    <n v="-1"/>
    <n v="-1"/>
    <n v="-1"/>
    <n v="-1"/>
    <x v="12"/>
    <x v="0"/>
    <x v="0"/>
  </r>
  <r>
    <n v="5077"/>
    <n v="3658"/>
    <m/>
    <x v="0"/>
    <n v="1"/>
    <n v="178"/>
    <n v="-1"/>
    <n v="712"/>
    <n v="-1"/>
    <n v="48.365624925797903"/>
    <n v="-1"/>
    <n v="13.9793033955377"/>
    <n v="-1"/>
    <n v="-1"/>
    <n v="-1"/>
    <n v="-1"/>
    <n v="-1"/>
    <x v="0"/>
    <x v="0"/>
    <x v="0"/>
  </r>
  <r>
    <n v="5077"/>
    <n v="3658"/>
    <m/>
    <x v="0"/>
    <n v="2"/>
    <n v="316"/>
    <n v="-1"/>
    <n v="1264"/>
    <n v="-1"/>
    <n v="24.176686951543299"/>
    <n v="-1"/>
    <n v="58.926434165189697"/>
    <n v="-1"/>
    <n v="-1"/>
    <n v="-1"/>
    <n v="-1"/>
    <n v="-1"/>
    <x v="1"/>
    <x v="0"/>
    <x v="0"/>
  </r>
  <r>
    <n v="5077"/>
    <n v="3658"/>
    <m/>
    <x v="0"/>
    <n v="3"/>
    <n v="263"/>
    <n v="-1"/>
    <n v="1052"/>
    <n v="-1"/>
    <n v="13.1536119925804"/>
    <n v="-1"/>
    <n v="71.862836871027099"/>
    <n v="-1"/>
    <n v="-1"/>
    <n v="-1"/>
    <n v="-1"/>
    <n v="-1"/>
    <x v="2"/>
    <x v="0"/>
    <x v="0"/>
  </r>
  <r>
    <n v="5077"/>
    <n v="3658"/>
    <m/>
    <x v="0"/>
    <n v="4"/>
    <n v="297"/>
    <n v="-1"/>
    <n v="1188"/>
    <n v="-1"/>
    <n v="14.056908968764301"/>
    <n v="-1"/>
    <n v="77.221105678634004"/>
    <n v="-1"/>
    <n v="-1"/>
    <n v="-1"/>
    <n v="-1"/>
    <n v="-1"/>
    <x v="3"/>
    <x v="0"/>
    <x v="0"/>
  </r>
  <r>
    <n v="5077"/>
    <n v="3658"/>
    <m/>
    <x v="0"/>
    <n v="5"/>
    <n v="295"/>
    <n v="-1"/>
    <n v="1180"/>
    <n v="-1"/>
    <n v="15.1395667098323"/>
    <n v="-1"/>
    <n v="71.491245058480402"/>
    <n v="-1"/>
    <n v="-1"/>
    <n v="-1"/>
    <n v="-1"/>
    <n v="-1"/>
    <x v="4"/>
    <x v="0"/>
    <x v="0"/>
  </r>
  <r>
    <n v="5077"/>
    <n v="3658"/>
    <m/>
    <x v="0"/>
    <n v="6"/>
    <n v="192"/>
    <n v="-1"/>
    <n v="768"/>
    <n v="-1"/>
    <n v="12.4733838335647"/>
    <n v="-1"/>
    <n v="54.439608350860603"/>
    <n v="-1"/>
    <n v="-1"/>
    <n v="-1"/>
    <n v="-1"/>
    <n v="-1"/>
    <x v="5"/>
    <x v="0"/>
    <x v="0"/>
  </r>
  <r>
    <n v="5077"/>
    <n v="3658"/>
    <m/>
    <x v="0"/>
    <n v="7"/>
    <n v="181"/>
    <n v="-1"/>
    <n v="724"/>
    <n v="-1"/>
    <n v="11.7912382372688"/>
    <n v="-1"/>
    <n v="56.846828743050601"/>
    <n v="-1"/>
    <n v="-1"/>
    <n v="-1"/>
    <n v="-1"/>
    <n v="-1"/>
    <x v="6"/>
    <x v="0"/>
    <x v="0"/>
  </r>
  <r>
    <n v="5077"/>
    <n v="3658"/>
    <m/>
    <x v="0"/>
    <n v="8"/>
    <n v="209"/>
    <n v="-1"/>
    <n v="836"/>
    <n v="-1"/>
    <n v="12.774914853008299"/>
    <n v="-1"/>
    <n v="61.521316738349903"/>
    <n v="-1"/>
    <n v="-1"/>
    <n v="-1"/>
    <n v="-1"/>
    <n v="-1"/>
    <x v="7"/>
    <x v="0"/>
    <x v="0"/>
  </r>
  <r>
    <n v="5077"/>
    <n v="3658"/>
    <m/>
    <x v="0"/>
    <n v="9"/>
    <n v="178"/>
    <n v="-1"/>
    <n v="712"/>
    <n v="-1"/>
    <n v="13.957430688182001"/>
    <n v="-1"/>
    <n v="50.9866006702999"/>
    <n v="-1"/>
    <n v="-1"/>
    <n v="-1"/>
    <n v="-1"/>
    <n v="-1"/>
    <x v="8"/>
    <x v="0"/>
    <x v="0"/>
  </r>
  <r>
    <n v="5077"/>
    <n v="3658"/>
    <m/>
    <x v="0"/>
    <n v="10"/>
    <n v="180"/>
    <n v="-1"/>
    <n v="720"/>
    <n v="-1"/>
    <n v="13.049743558466799"/>
    <n v="-1"/>
    <n v="54.785956757451999"/>
    <n v="-1"/>
    <n v="-1"/>
    <n v="-1"/>
    <n v="-1"/>
    <n v="-1"/>
    <x v="9"/>
    <x v="0"/>
    <x v="0"/>
  </r>
  <r>
    <n v="5077"/>
    <n v="3658"/>
    <m/>
    <x v="0"/>
    <n v="11"/>
    <n v="191"/>
    <n v="-1"/>
    <n v="764"/>
    <n v="-1"/>
    <n v="13.3527755860424"/>
    <n v="-1"/>
    <n v="55.763760434906402"/>
    <n v="-1"/>
    <n v="-1"/>
    <n v="-1"/>
    <n v="-1"/>
    <n v="-1"/>
    <x v="10"/>
    <x v="0"/>
    <x v="0"/>
  </r>
  <r>
    <n v="5077"/>
    <n v="3658"/>
    <m/>
    <x v="0"/>
    <n v="12"/>
    <n v="187"/>
    <n v="-1"/>
    <n v="748"/>
    <n v="-1"/>
    <n v="12.1498494651269"/>
    <n v="-1"/>
    <n v="58.285776725575403"/>
    <n v="-1"/>
    <n v="-1"/>
    <n v="-1"/>
    <n v="-1"/>
    <n v="-1"/>
    <x v="11"/>
    <x v="0"/>
    <x v="0"/>
  </r>
  <r>
    <n v="5077"/>
    <n v="3658"/>
    <m/>
    <x v="0"/>
    <n v="0"/>
    <n v="2667"/>
    <n v="-1"/>
    <n v="889"/>
    <n v="-1"/>
    <n v="16.9494667873468"/>
    <n v="-1"/>
    <n v="59.287822499838299"/>
    <n v="-1"/>
    <n v="-1"/>
    <n v="-1"/>
    <n v="-1"/>
    <n v="-1"/>
    <x v="12"/>
    <x v="0"/>
    <x v="0"/>
  </r>
  <r>
    <n v="5078"/>
    <n v="3658"/>
    <m/>
    <x v="0"/>
    <n v="1"/>
    <n v="164"/>
    <n v="-1"/>
    <n v="656"/>
    <n v="-1"/>
    <n v="39.522907497424001"/>
    <n v="-1"/>
    <n v="16.6644337073161"/>
    <n v="-1"/>
    <n v="-1"/>
    <n v="-1"/>
    <n v="-1"/>
    <n v="-1"/>
    <x v="0"/>
    <x v="0"/>
    <x v="0"/>
  </r>
  <r>
    <n v="5078"/>
    <n v="3658"/>
    <m/>
    <x v="0"/>
    <n v="2"/>
    <n v="272"/>
    <n v="-1"/>
    <n v="1088"/>
    <n v="-1"/>
    <n v="15.303391443467801"/>
    <n v="-1"/>
    <n v="68.103337743627804"/>
    <n v="-1"/>
    <n v="-1"/>
    <n v="-1"/>
    <n v="-1"/>
    <n v="-1"/>
    <x v="1"/>
    <x v="0"/>
    <x v="0"/>
  </r>
  <r>
    <n v="5078"/>
    <n v="3658"/>
    <m/>
    <x v="0"/>
    <n v="3"/>
    <n v="280"/>
    <n v="-1"/>
    <n v="1120"/>
    <n v="-1"/>
    <n v="13.308301734344999"/>
    <n v="-1"/>
    <n v="71.357195732737594"/>
    <n v="-1"/>
    <n v="-1"/>
    <n v="-1"/>
    <n v="-1"/>
    <n v="-1"/>
    <x v="2"/>
    <x v="0"/>
    <x v="0"/>
  </r>
  <r>
    <n v="5078"/>
    <n v="3658"/>
    <m/>
    <x v="0"/>
    <n v="4"/>
    <n v="300"/>
    <n v="-1"/>
    <n v="1200"/>
    <n v="-1"/>
    <n v="14.8387810633768"/>
    <n v="-1"/>
    <n v="71.228998357807399"/>
    <n v="-1"/>
    <n v="-1"/>
    <n v="-1"/>
    <n v="-1"/>
    <n v="-1"/>
    <x v="3"/>
    <x v="0"/>
    <x v="0"/>
  </r>
  <r>
    <n v="5078"/>
    <n v="3658"/>
    <m/>
    <x v="0"/>
    <n v="5"/>
    <n v="261"/>
    <n v="-1"/>
    <n v="1044"/>
    <n v="-1"/>
    <n v="13.663666390185501"/>
    <n v="-1"/>
    <n v="69.021750159435399"/>
    <n v="-1"/>
    <n v="-1"/>
    <n v="-1"/>
    <n v="-1"/>
    <n v="-1"/>
    <x v="4"/>
    <x v="0"/>
    <x v="0"/>
  </r>
  <r>
    <n v="5078"/>
    <n v="3658"/>
    <m/>
    <x v="0"/>
    <n v="6"/>
    <n v="231"/>
    <n v="-1"/>
    <n v="924"/>
    <n v="-1"/>
    <n v="14.556948033581"/>
    <n v="-1"/>
    <n v="58.982551528699403"/>
    <n v="-1"/>
    <n v="-1"/>
    <n v="-1"/>
    <n v="-1"/>
    <n v="-1"/>
    <x v="5"/>
    <x v="0"/>
    <x v="0"/>
  </r>
  <r>
    <n v="5078"/>
    <n v="3658"/>
    <m/>
    <x v="0"/>
    <n v="7"/>
    <n v="206"/>
    <n v="-1"/>
    <n v="824"/>
    <n v="-1"/>
    <n v="13.7212176646656"/>
    <n v="-1"/>
    <n v="55.768068644786297"/>
    <n v="-1"/>
    <n v="-1"/>
    <n v="-1"/>
    <n v="-1"/>
    <n v="-1"/>
    <x v="6"/>
    <x v="0"/>
    <x v="0"/>
  </r>
  <r>
    <n v="5078"/>
    <n v="3658"/>
    <m/>
    <x v="0"/>
    <n v="8"/>
    <n v="234"/>
    <n v="-1"/>
    <n v="936"/>
    <n v="-1"/>
    <n v="14.1083543186367"/>
    <n v="-1"/>
    <n v="62.2308050602064"/>
    <n v="-1"/>
    <n v="-1"/>
    <n v="-1"/>
    <n v="-1"/>
    <n v="-1"/>
    <x v="7"/>
    <x v="0"/>
    <x v="0"/>
  </r>
  <r>
    <n v="5078"/>
    <n v="3658"/>
    <m/>
    <x v="0"/>
    <n v="9"/>
    <n v="171"/>
    <n v="-1"/>
    <n v="684"/>
    <n v="-1"/>
    <n v="12.243574879117601"/>
    <n v="-1"/>
    <n v="54.021207897014399"/>
    <n v="-1"/>
    <n v="-1"/>
    <n v="-1"/>
    <n v="-1"/>
    <n v="-1"/>
    <x v="8"/>
    <x v="0"/>
    <x v="0"/>
  </r>
  <r>
    <n v="5078"/>
    <n v="3658"/>
    <m/>
    <x v="0"/>
    <n v="10"/>
    <n v="178"/>
    <n v="-1"/>
    <n v="712"/>
    <n v="-1"/>
    <n v="13.5207907243871"/>
    <n v="-1"/>
    <n v="53.488427457202398"/>
    <n v="-1"/>
    <n v="-1"/>
    <n v="-1"/>
    <n v="-1"/>
    <n v="-1"/>
    <x v="9"/>
    <x v="0"/>
    <x v="0"/>
  </r>
  <r>
    <n v="5078"/>
    <n v="3658"/>
    <m/>
    <x v="0"/>
    <n v="11"/>
    <n v="171"/>
    <n v="-1"/>
    <n v="684"/>
    <n v="-1"/>
    <n v="12.8431126632161"/>
    <n v="-1"/>
    <n v="53.827112021749301"/>
    <n v="-1"/>
    <n v="-1"/>
    <n v="-1"/>
    <n v="-1"/>
    <n v="-1"/>
    <x v="10"/>
    <x v="0"/>
    <x v="0"/>
  </r>
  <r>
    <n v="5078"/>
    <n v="3658"/>
    <m/>
    <x v="0"/>
    <n v="12"/>
    <n v="189"/>
    <n v="-1"/>
    <n v="756"/>
    <n v="-1"/>
    <n v="12.029135797845999"/>
    <n v="-1"/>
    <n v="56.1634965290907"/>
    <n v="-1"/>
    <n v="-1"/>
    <n v="-1"/>
    <n v="-1"/>
    <n v="-1"/>
    <x v="11"/>
    <x v="0"/>
    <x v="0"/>
  </r>
  <r>
    <n v="5078"/>
    <n v="3658"/>
    <m/>
    <x v="0"/>
    <n v="0"/>
    <n v="2657"/>
    <n v="-1"/>
    <n v="885.66666666666697"/>
    <n v="-1"/>
    <n v="15.3741312624693"/>
    <n v="-1"/>
    <n v="59.794343117772101"/>
    <n v="-1"/>
    <n v="-1"/>
    <n v="-1"/>
    <n v="-1"/>
    <n v="-1"/>
    <x v="12"/>
    <x v="0"/>
    <x v="0"/>
  </r>
  <r>
    <n v="5084"/>
    <n v="3658"/>
    <m/>
    <x v="2"/>
    <n v="1"/>
    <n v="602"/>
    <n v="-1"/>
    <n v="2408"/>
    <n v="-1"/>
    <n v="46.747491338456399"/>
    <n v="-1"/>
    <n v="45.850992569021201"/>
    <n v="-1"/>
    <n v="-1"/>
    <n v="-1"/>
    <n v="-1"/>
    <n v="-1"/>
    <x v="0"/>
    <x v="0"/>
    <x v="0"/>
  </r>
  <r>
    <n v="5084"/>
    <n v="3658"/>
    <m/>
    <x v="2"/>
    <n v="2"/>
    <n v="455"/>
    <n v="-1"/>
    <n v="1820"/>
    <n v="-1"/>
    <n v="19.173304039161899"/>
    <n v="-1"/>
    <n v="89.746404235572697"/>
    <n v="-1"/>
    <n v="-1"/>
    <n v="-1"/>
    <n v="-1"/>
    <n v="-1"/>
    <x v="1"/>
    <x v="0"/>
    <x v="0"/>
  </r>
  <r>
    <n v="5084"/>
    <n v="3658"/>
    <m/>
    <x v="2"/>
    <n v="3"/>
    <n v="464"/>
    <n v="-1"/>
    <n v="1856"/>
    <n v="-1"/>
    <n v="14.8571423177368"/>
    <n v="-1"/>
    <n v="98.806720334435099"/>
    <n v="-1"/>
    <n v="-1"/>
    <n v="-1"/>
    <n v="-1"/>
    <n v="-1"/>
    <x v="2"/>
    <x v="0"/>
    <x v="0"/>
  </r>
  <r>
    <n v="5084"/>
    <n v="3658"/>
    <m/>
    <x v="2"/>
    <n v="4"/>
    <n v="390"/>
    <n v="-1"/>
    <n v="1560"/>
    <n v="-1"/>
    <n v="12.0844069487322"/>
    <n v="-1"/>
    <n v="96.553148637182005"/>
    <n v="-1"/>
    <n v="-1"/>
    <n v="-1"/>
    <n v="-1"/>
    <n v="-1"/>
    <x v="3"/>
    <x v="0"/>
    <x v="0"/>
  </r>
  <r>
    <n v="5084"/>
    <n v="3658"/>
    <m/>
    <x v="2"/>
    <n v="5"/>
    <n v="379"/>
    <n v="-1"/>
    <n v="1516"/>
    <n v="-1"/>
    <n v="12.335758875606601"/>
    <n v="-1"/>
    <n v="94.821187352406398"/>
    <n v="-1"/>
    <n v="-1"/>
    <n v="-1"/>
    <n v="-1"/>
    <n v="-1"/>
    <x v="4"/>
    <x v="0"/>
    <x v="0"/>
  </r>
  <r>
    <n v="5084"/>
    <n v="3658"/>
    <m/>
    <x v="2"/>
    <n v="6"/>
    <n v="449"/>
    <n v="-1"/>
    <n v="1796"/>
    <n v="-1"/>
    <n v="11.389444675214801"/>
    <n v="-1"/>
    <n v="106.595472812222"/>
    <n v="-1"/>
    <n v="-1"/>
    <n v="-1"/>
    <n v="-1"/>
    <n v="-1"/>
    <x v="5"/>
    <x v="0"/>
    <x v="0"/>
  </r>
  <r>
    <n v="5084"/>
    <n v="3658"/>
    <m/>
    <x v="2"/>
    <n v="7"/>
    <n v="488"/>
    <n v="-1"/>
    <n v="1952"/>
    <n v="-1"/>
    <n v="11.2329911016291"/>
    <n v="-1"/>
    <n v="111.019579558038"/>
    <n v="-1"/>
    <n v="-1"/>
    <n v="-1"/>
    <n v="-1"/>
    <n v="-1"/>
    <x v="6"/>
    <x v="0"/>
    <x v="0"/>
  </r>
  <r>
    <n v="5084"/>
    <n v="3658"/>
    <m/>
    <x v="2"/>
    <n v="8"/>
    <n v="470"/>
    <n v="-1"/>
    <n v="1880"/>
    <n v="-1"/>
    <n v="10.9389564079701"/>
    <n v="-1"/>
    <n v="111.42945376519"/>
    <n v="-1"/>
    <n v="-1"/>
    <n v="-1"/>
    <n v="-1"/>
    <n v="-1"/>
    <x v="7"/>
    <x v="0"/>
    <x v="0"/>
  </r>
  <r>
    <n v="5084"/>
    <n v="3658"/>
    <m/>
    <x v="2"/>
    <n v="9"/>
    <n v="472"/>
    <n v="-1"/>
    <n v="1888"/>
    <n v="-1"/>
    <n v="10.3942754912238"/>
    <n v="-1"/>
    <n v="112.328375585237"/>
    <n v="-1"/>
    <n v="-1"/>
    <n v="-1"/>
    <n v="-1"/>
    <n v="-1"/>
    <x v="8"/>
    <x v="0"/>
    <x v="0"/>
  </r>
  <r>
    <n v="5084"/>
    <n v="3658"/>
    <m/>
    <x v="2"/>
    <n v="10"/>
    <n v="480"/>
    <n v="-1"/>
    <n v="1920"/>
    <n v="-1"/>
    <n v="11.2617827990658"/>
    <n v="-1"/>
    <n v="112.75535636425499"/>
    <n v="-1"/>
    <n v="-1"/>
    <n v="-1"/>
    <n v="-1"/>
    <n v="-1"/>
    <x v="9"/>
    <x v="0"/>
    <x v="0"/>
  </r>
  <r>
    <n v="5084"/>
    <n v="3658"/>
    <m/>
    <x v="2"/>
    <n v="11"/>
    <n v="484"/>
    <n v="-1"/>
    <n v="1936"/>
    <n v="-1"/>
    <n v="11.148415467428499"/>
    <n v="-1"/>
    <n v="111.640381639189"/>
    <n v="-1"/>
    <n v="-1"/>
    <n v="-1"/>
    <n v="-1"/>
    <n v="-1"/>
    <x v="10"/>
    <x v="0"/>
    <x v="0"/>
  </r>
  <r>
    <n v="5084"/>
    <n v="3658"/>
    <m/>
    <x v="2"/>
    <n v="12"/>
    <n v="515"/>
    <n v="-1"/>
    <n v="2060"/>
    <n v="-1"/>
    <n v="11.743730901454599"/>
    <n v="-1"/>
    <n v="114.263464298475"/>
    <n v="-1"/>
    <n v="-1"/>
    <n v="-1"/>
    <n v="-1"/>
    <n v="-1"/>
    <x v="11"/>
    <x v="0"/>
    <x v="0"/>
  </r>
  <r>
    <n v="5084"/>
    <n v="3658"/>
    <m/>
    <x v="2"/>
    <n v="0"/>
    <n v="5648"/>
    <n v="-1"/>
    <n v="1882.6666666666699"/>
    <n v="-1"/>
    <n v="16.048195217292101"/>
    <n v="-1"/>
    <n v="99.558807756512493"/>
    <n v="-1"/>
    <n v="-1"/>
    <n v="-1"/>
    <n v="-1"/>
    <n v="-1"/>
    <x v="12"/>
    <x v="0"/>
    <x v="0"/>
  </r>
  <r>
    <n v="5082"/>
    <n v="3658"/>
    <m/>
    <x v="2"/>
    <n v="1"/>
    <n v="566"/>
    <n v="-1"/>
    <n v="2264"/>
    <n v="-1"/>
    <n v="43.858883860337997"/>
    <n v="-1"/>
    <n v="45.463714593857098"/>
    <n v="-1"/>
    <n v="-1"/>
    <n v="-1"/>
    <n v="-1"/>
    <n v="-1"/>
    <x v="0"/>
    <x v="0"/>
    <x v="0"/>
  </r>
  <r>
    <n v="5082"/>
    <n v="3658"/>
    <m/>
    <x v="2"/>
    <n v="2"/>
    <n v="441"/>
    <n v="-1"/>
    <n v="1764"/>
    <n v="-1"/>
    <n v="17.092126863227499"/>
    <n v="-1"/>
    <n v="90.4868722313646"/>
    <n v="-1"/>
    <n v="-1"/>
    <n v="-1"/>
    <n v="-1"/>
    <n v="-1"/>
    <x v="1"/>
    <x v="0"/>
    <x v="0"/>
  </r>
  <r>
    <n v="5082"/>
    <n v="3658"/>
    <m/>
    <x v="2"/>
    <n v="3"/>
    <n v="431"/>
    <n v="-1"/>
    <n v="1724"/>
    <n v="-1"/>
    <n v="14.5947912465593"/>
    <n v="-1"/>
    <n v="93.565536480222207"/>
    <n v="-1"/>
    <n v="-1"/>
    <n v="-1"/>
    <n v="-1"/>
    <n v="-1"/>
    <x v="2"/>
    <x v="0"/>
    <x v="0"/>
  </r>
  <r>
    <n v="5082"/>
    <n v="3658"/>
    <m/>
    <x v="2"/>
    <n v="4"/>
    <n v="436"/>
    <n v="-1"/>
    <n v="1744"/>
    <n v="-1"/>
    <n v="13.262383109770999"/>
    <n v="-1"/>
    <n v="98.828475872402507"/>
    <n v="-1"/>
    <n v="-1"/>
    <n v="-1"/>
    <n v="-1"/>
    <n v="-1"/>
    <x v="3"/>
    <x v="0"/>
    <x v="0"/>
  </r>
  <r>
    <n v="5082"/>
    <n v="3658"/>
    <m/>
    <x v="2"/>
    <n v="5"/>
    <n v="403"/>
    <n v="-1"/>
    <n v="1612"/>
    <n v="-1"/>
    <n v="12.5827580228827"/>
    <n v="-1"/>
    <n v="97.864635996716501"/>
    <n v="-1"/>
    <n v="-1"/>
    <n v="-1"/>
    <n v="-1"/>
    <n v="-1"/>
    <x v="4"/>
    <x v="0"/>
    <x v="0"/>
  </r>
  <r>
    <n v="5082"/>
    <n v="3658"/>
    <m/>
    <x v="2"/>
    <n v="6"/>
    <n v="479"/>
    <n v="-1"/>
    <n v="1916"/>
    <n v="-1"/>
    <n v="12.0936041576436"/>
    <n v="-1"/>
    <n v="107.189941054914"/>
    <n v="-1"/>
    <n v="-1"/>
    <n v="-1"/>
    <n v="-1"/>
    <n v="-1"/>
    <x v="5"/>
    <x v="0"/>
    <x v="0"/>
  </r>
  <r>
    <n v="5082"/>
    <n v="3658"/>
    <m/>
    <x v="2"/>
    <n v="7"/>
    <n v="453"/>
    <n v="-1"/>
    <n v="1812"/>
    <n v="-1"/>
    <n v="10.4371929481965"/>
    <n v="-1"/>
    <n v="110.882666177809"/>
    <n v="-1"/>
    <n v="-1"/>
    <n v="-1"/>
    <n v="-1"/>
    <n v="-1"/>
    <x v="6"/>
    <x v="0"/>
    <x v="0"/>
  </r>
  <r>
    <n v="5082"/>
    <n v="3658"/>
    <m/>
    <x v="2"/>
    <n v="8"/>
    <n v="473"/>
    <n v="-1"/>
    <n v="1892"/>
    <n v="-1"/>
    <n v="12.2249905497734"/>
    <n v="-1"/>
    <n v="107.887211074812"/>
    <n v="-1"/>
    <n v="-1"/>
    <n v="-1"/>
    <n v="-1"/>
    <n v="-1"/>
    <x v="7"/>
    <x v="0"/>
    <x v="0"/>
  </r>
  <r>
    <n v="5082"/>
    <n v="3658"/>
    <m/>
    <x v="2"/>
    <n v="9"/>
    <n v="483"/>
    <n v="-1"/>
    <n v="1932"/>
    <n v="-1"/>
    <n v="10.7511594597675"/>
    <n v="-1"/>
    <n v="114.058194920448"/>
    <n v="-1"/>
    <n v="-1"/>
    <n v="-1"/>
    <n v="-1"/>
    <n v="-1"/>
    <x v="8"/>
    <x v="0"/>
    <x v="0"/>
  </r>
  <r>
    <n v="5082"/>
    <n v="3658"/>
    <m/>
    <x v="2"/>
    <n v="10"/>
    <n v="480"/>
    <n v="-1"/>
    <n v="1920"/>
    <n v="-1"/>
    <n v="11.2431983849568"/>
    <n v="-1"/>
    <n v="112.436517277014"/>
    <n v="-1"/>
    <n v="-1"/>
    <n v="-1"/>
    <n v="-1"/>
    <n v="-1"/>
    <x v="9"/>
    <x v="0"/>
    <x v="0"/>
  </r>
  <r>
    <n v="5082"/>
    <n v="3658"/>
    <m/>
    <x v="2"/>
    <n v="11"/>
    <n v="538"/>
    <n v="-1"/>
    <n v="2152"/>
    <n v="-1"/>
    <n v="12.371351976830899"/>
    <n v="-1"/>
    <n v="112.65255831411"/>
    <n v="-1"/>
    <n v="-1"/>
    <n v="-1"/>
    <n v="-1"/>
    <n v="-1"/>
    <x v="10"/>
    <x v="0"/>
    <x v="0"/>
  </r>
  <r>
    <n v="5082"/>
    <n v="3658"/>
    <m/>
    <x v="2"/>
    <n v="12"/>
    <n v="499"/>
    <n v="-1"/>
    <n v="1996"/>
    <n v="-1"/>
    <n v="11.114850035786301"/>
    <n v="-1"/>
    <n v="113.758776541663"/>
    <n v="-1"/>
    <n v="-1"/>
    <n v="-1"/>
    <n v="-1"/>
    <n v="-1"/>
    <x v="11"/>
    <x v="0"/>
    <x v="0"/>
  </r>
  <r>
    <n v="5082"/>
    <n v="3658"/>
    <m/>
    <x v="2"/>
    <n v="0"/>
    <n v="5682"/>
    <n v="-1"/>
    <n v="1894"/>
    <n v="-1"/>
    <n v="15.5931555544368"/>
    <n v="-1"/>
    <n v="99.881979199795097"/>
    <n v="-1"/>
    <n v="-1"/>
    <n v="-1"/>
    <n v="-1"/>
    <n v="-1"/>
    <x v="12"/>
    <x v="0"/>
    <x v="0"/>
  </r>
  <r>
    <n v="5079"/>
    <n v="3658"/>
    <m/>
    <x v="2"/>
    <n v="1"/>
    <n v="540"/>
    <n v="-1"/>
    <n v="2160"/>
    <n v="-1"/>
    <n v="47.383732329153702"/>
    <n v="-1"/>
    <n v="40.251438343700897"/>
    <n v="-1"/>
    <n v="-1"/>
    <n v="-1"/>
    <n v="-1"/>
    <n v="-1"/>
    <x v="0"/>
    <x v="0"/>
    <x v="0"/>
  </r>
  <r>
    <n v="5079"/>
    <n v="3658"/>
    <m/>
    <x v="2"/>
    <n v="2"/>
    <n v="453"/>
    <n v="-1"/>
    <n v="1812"/>
    <n v="-1"/>
    <n v="22.3621585382432"/>
    <n v="-1"/>
    <n v="80.750197006504493"/>
    <n v="-1"/>
    <n v="-1"/>
    <n v="-1"/>
    <n v="-1"/>
    <n v="-1"/>
    <x v="1"/>
    <x v="0"/>
    <x v="0"/>
  </r>
  <r>
    <n v="5079"/>
    <n v="3658"/>
    <m/>
    <x v="2"/>
    <n v="3"/>
    <n v="447"/>
    <n v="-1"/>
    <n v="1788"/>
    <n v="-1"/>
    <n v="15.245550412023199"/>
    <n v="-1"/>
    <n v="94.317888129212704"/>
    <n v="-1"/>
    <n v="-1"/>
    <n v="-1"/>
    <n v="-1"/>
    <n v="-1"/>
    <x v="2"/>
    <x v="0"/>
    <x v="0"/>
  </r>
  <r>
    <n v="5079"/>
    <n v="3658"/>
    <m/>
    <x v="2"/>
    <n v="4"/>
    <n v="396"/>
    <n v="-1"/>
    <n v="1584"/>
    <n v="-1"/>
    <n v="13.607956266372"/>
    <n v="-1"/>
    <n v="94.231760836010807"/>
    <n v="-1"/>
    <n v="-1"/>
    <n v="-1"/>
    <n v="-1"/>
    <n v="-1"/>
    <x v="3"/>
    <x v="0"/>
    <x v="0"/>
  </r>
  <r>
    <n v="5079"/>
    <n v="3658"/>
    <m/>
    <x v="2"/>
    <n v="5"/>
    <n v="412"/>
    <n v="-1"/>
    <n v="1648"/>
    <n v="-1"/>
    <n v="11.645587526650001"/>
    <n v="-1"/>
    <n v="103.006171903172"/>
    <n v="-1"/>
    <n v="-1"/>
    <n v="-1"/>
    <n v="-1"/>
    <n v="-1"/>
    <x v="4"/>
    <x v="0"/>
    <x v="0"/>
  </r>
  <r>
    <n v="5079"/>
    <n v="3658"/>
    <m/>
    <x v="2"/>
    <n v="6"/>
    <n v="479"/>
    <n v="-1"/>
    <n v="1916"/>
    <n v="-1"/>
    <n v="11.807449672878199"/>
    <n v="-1"/>
    <n v="110.049966897668"/>
    <n v="-1"/>
    <n v="-1"/>
    <n v="-1"/>
    <n v="-1"/>
    <n v="-1"/>
    <x v="5"/>
    <x v="0"/>
    <x v="0"/>
  </r>
  <r>
    <n v="5079"/>
    <n v="3658"/>
    <m/>
    <x v="2"/>
    <n v="7"/>
    <n v="466"/>
    <n v="-1"/>
    <n v="1864"/>
    <n v="-1"/>
    <n v="11.705651950991999"/>
    <n v="-1"/>
    <n v="110.428034488975"/>
    <n v="-1"/>
    <n v="-1"/>
    <n v="-1"/>
    <n v="-1"/>
    <n v="-1"/>
    <x v="6"/>
    <x v="0"/>
    <x v="0"/>
  </r>
  <r>
    <n v="5079"/>
    <n v="3658"/>
    <m/>
    <x v="2"/>
    <n v="8"/>
    <n v="473"/>
    <n v="-1"/>
    <n v="1892"/>
    <n v="-1"/>
    <n v="11.0144116758552"/>
    <n v="-1"/>
    <n v="112.71656910184301"/>
    <n v="-1"/>
    <n v="-1"/>
    <n v="-1"/>
    <n v="-1"/>
    <n v="-1"/>
    <x v="7"/>
    <x v="0"/>
    <x v="0"/>
  </r>
  <r>
    <n v="5079"/>
    <n v="3658"/>
    <m/>
    <x v="2"/>
    <n v="9"/>
    <n v="473"/>
    <n v="-1"/>
    <n v="1892"/>
    <n v="-1"/>
    <n v="10.809827866091901"/>
    <n v="-1"/>
    <n v="112.065125277606"/>
    <n v="-1"/>
    <n v="-1"/>
    <n v="-1"/>
    <n v="-1"/>
    <n v="-1"/>
    <x v="8"/>
    <x v="0"/>
    <x v="0"/>
  </r>
  <r>
    <n v="5079"/>
    <n v="3658"/>
    <m/>
    <x v="2"/>
    <n v="10"/>
    <n v="530"/>
    <n v="-1"/>
    <n v="2120"/>
    <n v="-1"/>
    <n v="12.4164103883162"/>
    <n v="-1"/>
    <n v="112.122016914997"/>
    <n v="-1"/>
    <n v="-1"/>
    <n v="-1"/>
    <n v="-1"/>
    <n v="-1"/>
    <x v="9"/>
    <x v="0"/>
    <x v="0"/>
  </r>
  <r>
    <n v="5079"/>
    <n v="3658"/>
    <m/>
    <x v="2"/>
    <n v="11"/>
    <n v="493"/>
    <n v="-1"/>
    <n v="1972"/>
    <n v="-1"/>
    <n v="11.740447546185001"/>
    <n v="-1"/>
    <n v="113.32496738955901"/>
    <n v="-1"/>
    <n v="-1"/>
    <n v="-1"/>
    <n v="-1"/>
    <n v="-1"/>
    <x v="10"/>
    <x v="0"/>
    <x v="0"/>
  </r>
  <r>
    <n v="5079"/>
    <n v="3658"/>
    <m/>
    <x v="2"/>
    <n v="12"/>
    <n v="493"/>
    <n v="-1"/>
    <n v="1972"/>
    <n v="-1"/>
    <n v="11.4520750560739"/>
    <n v="-1"/>
    <n v="111.01893475111"/>
    <n v="-1"/>
    <n v="-1"/>
    <n v="-1"/>
    <n v="-1"/>
    <n v="-1"/>
    <x v="11"/>
    <x v="0"/>
    <x v="0"/>
  </r>
  <r>
    <n v="5079"/>
    <n v="3658"/>
    <m/>
    <x v="2"/>
    <n v="0"/>
    <n v="5655"/>
    <n v="-1"/>
    <n v="1885"/>
    <n v="-1"/>
    <n v="16.298292786337399"/>
    <n v="-1"/>
    <n v="99.160280183217196"/>
    <n v="-1"/>
    <n v="-1"/>
    <n v="-1"/>
    <n v="-1"/>
    <n v="-1"/>
    <x v="12"/>
    <x v="0"/>
    <x v="0"/>
  </r>
  <r>
    <n v="5083"/>
    <n v="3658"/>
    <m/>
    <x v="2"/>
    <n v="1"/>
    <n v="568"/>
    <n v="-1"/>
    <n v="2272"/>
    <n v="-1"/>
    <n v="45.403433045170402"/>
    <n v="-1"/>
    <n v="44.042090421983602"/>
    <n v="-1"/>
    <n v="-1"/>
    <n v="-1"/>
    <n v="-1"/>
    <n v="-1"/>
    <x v="0"/>
    <x v="0"/>
    <x v="0"/>
  </r>
  <r>
    <n v="5083"/>
    <n v="3658"/>
    <m/>
    <x v="2"/>
    <n v="2"/>
    <n v="444"/>
    <n v="-1"/>
    <n v="1776"/>
    <n v="-1"/>
    <n v="23.966152180450599"/>
    <n v="-1"/>
    <n v="80.137071923964598"/>
    <n v="-1"/>
    <n v="-1"/>
    <n v="-1"/>
    <n v="-1"/>
    <n v="-1"/>
    <x v="1"/>
    <x v="0"/>
    <x v="0"/>
  </r>
  <r>
    <n v="5083"/>
    <n v="3658"/>
    <m/>
    <x v="2"/>
    <n v="3"/>
    <n v="403"/>
    <n v="-1"/>
    <n v="1612"/>
    <n v="-1"/>
    <n v="13.683174930406899"/>
    <n v="-1"/>
    <n v="92.769337388701103"/>
    <n v="-1"/>
    <n v="-1"/>
    <n v="-1"/>
    <n v="-1"/>
    <n v="-1"/>
    <x v="2"/>
    <x v="0"/>
    <x v="0"/>
  </r>
  <r>
    <n v="5083"/>
    <n v="3658"/>
    <m/>
    <x v="2"/>
    <n v="4"/>
    <n v="423"/>
    <n v="-1"/>
    <n v="1692"/>
    <n v="-1"/>
    <n v="13.1533709074361"/>
    <n v="-1"/>
    <n v="98.594337270240203"/>
    <n v="-1"/>
    <n v="-1"/>
    <n v="-1"/>
    <n v="-1"/>
    <n v="-1"/>
    <x v="3"/>
    <x v="0"/>
    <x v="0"/>
  </r>
  <r>
    <n v="5083"/>
    <n v="3658"/>
    <m/>
    <x v="2"/>
    <n v="5"/>
    <n v="436"/>
    <n v="-1"/>
    <n v="1744"/>
    <n v="-1"/>
    <n v="13.0777652269882"/>
    <n v="-1"/>
    <n v="98.380890691270196"/>
    <n v="-1"/>
    <n v="-1"/>
    <n v="-1"/>
    <n v="-1"/>
    <n v="-1"/>
    <x v="4"/>
    <x v="0"/>
    <x v="0"/>
  </r>
  <r>
    <n v="5083"/>
    <n v="3658"/>
    <m/>
    <x v="2"/>
    <n v="6"/>
    <n v="463"/>
    <n v="-1"/>
    <n v="1852"/>
    <n v="-1"/>
    <n v="11.7265710732323"/>
    <n v="-1"/>
    <n v="106.870153686666"/>
    <n v="-1"/>
    <n v="-1"/>
    <n v="-1"/>
    <n v="-1"/>
    <n v="-1"/>
    <x v="5"/>
    <x v="0"/>
    <x v="0"/>
  </r>
  <r>
    <n v="5083"/>
    <n v="3658"/>
    <m/>
    <x v="2"/>
    <n v="7"/>
    <n v="511"/>
    <n v="-1"/>
    <n v="2044"/>
    <n v="-1"/>
    <n v="12.2587335522192"/>
    <n v="-1"/>
    <n v="113.705257896704"/>
    <n v="-1"/>
    <n v="-1"/>
    <n v="-1"/>
    <n v="-1"/>
    <n v="-1"/>
    <x v="6"/>
    <x v="0"/>
    <x v="0"/>
  </r>
  <r>
    <n v="5083"/>
    <n v="3658"/>
    <m/>
    <x v="2"/>
    <n v="8"/>
    <n v="475"/>
    <n v="-1"/>
    <n v="1900"/>
    <n v="-1"/>
    <n v="11.644772281136699"/>
    <n v="-1"/>
    <n v="110.38252813666401"/>
    <n v="-1"/>
    <n v="-1"/>
    <n v="-1"/>
    <n v="-1"/>
    <n v="-1"/>
    <x v="7"/>
    <x v="0"/>
    <x v="0"/>
  </r>
  <r>
    <n v="5083"/>
    <n v="3658"/>
    <m/>
    <x v="2"/>
    <n v="9"/>
    <n v="515"/>
    <n v="-1"/>
    <n v="2060"/>
    <n v="-1"/>
    <n v="12.000665511358401"/>
    <n v="-1"/>
    <n v="112.904845463014"/>
    <n v="-1"/>
    <n v="-1"/>
    <n v="-1"/>
    <n v="-1"/>
    <n v="-1"/>
    <x v="8"/>
    <x v="0"/>
    <x v="0"/>
  </r>
  <r>
    <n v="5083"/>
    <n v="3658"/>
    <m/>
    <x v="2"/>
    <n v="10"/>
    <n v="493"/>
    <n v="-1"/>
    <n v="1972"/>
    <n v="-1"/>
    <n v="11.1092715139993"/>
    <n v="-1"/>
    <n v="114.831975462682"/>
    <n v="-1"/>
    <n v="-1"/>
    <n v="-1"/>
    <n v="-1"/>
    <n v="-1"/>
    <x v="9"/>
    <x v="0"/>
    <x v="0"/>
  </r>
  <r>
    <n v="5083"/>
    <n v="3658"/>
    <m/>
    <x v="2"/>
    <n v="11"/>
    <n v="474"/>
    <n v="-1"/>
    <n v="1896"/>
    <n v="-1"/>
    <n v="11.094616808724099"/>
    <n v="-1"/>
    <n v="111.64519970834"/>
    <n v="-1"/>
    <n v="-1"/>
    <n v="-1"/>
    <n v="-1"/>
    <n v="-1"/>
    <x v="10"/>
    <x v="0"/>
    <x v="0"/>
  </r>
  <r>
    <n v="5083"/>
    <n v="3658"/>
    <m/>
    <x v="2"/>
    <n v="12"/>
    <n v="483"/>
    <n v="-1"/>
    <n v="1932"/>
    <n v="-1"/>
    <n v="12.012972047919201"/>
    <n v="-1"/>
    <n v="110.53643807053901"/>
    <n v="-1"/>
    <n v="-1"/>
    <n v="-1"/>
    <n v="-1"/>
    <n v="-1"/>
    <x v="11"/>
    <x v="0"/>
    <x v="0"/>
  </r>
  <r>
    <n v="5083"/>
    <n v="3658"/>
    <m/>
    <x v="2"/>
    <n v="0"/>
    <n v="5688"/>
    <n v="-1"/>
    <n v="1896"/>
    <n v="-1"/>
    <n v="16.3771856741219"/>
    <n v="-1"/>
    <n v="99.097281230962494"/>
    <n v="-1"/>
    <n v="-1"/>
    <n v="-1"/>
    <n v="-1"/>
    <n v="-1"/>
    <x v="12"/>
    <x v="0"/>
    <x v="0"/>
  </r>
  <r>
    <n v="5086"/>
    <n v="3658"/>
    <m/>
    <x v="2"/>
    <n v="1"/>
    <n v="564"/>
    <n v="-1"/>
    <n v="2256"/>
    <n v="-1"/>
    <n v="47.369345275774499"/>
    <n v="-1"/>
    <n v="40.680440215886001"/>
    <n v="-1"/>
    <n v="-1"/>
    <n v="-1"/>
    <n v="-1"/>
    <n v="-1"/>
    <x v="0"/>
    <x v="0"/>
    <x v="0"/>
  </r>
  <r>
    <n v="5086"/>
    <n v="3658"/>
    <m/>
    <x v="2"/>
    <n v="2"/>
    <n v="462"/>
    <n v="-1"/>
    <n v="1848"/>
    <n v="-1"/>
    <n v="32.065738617067304"/>
    <n v="-1"/>
    <n v="61.4486970939355"/>
    <n v="-1"/>
    <n v="-1"/>
    <n v="-1"/>
    <n v="-1"/>
    <n v="-1"/>
    <x v="1"/>
    <x v="0"/>
    <x v="0"/>
  </r>
  <r>
    <n v="5086"/>
    <n v="3658"/>
    <m/>
    <x v="2"/>
    <n v="3"/>
    <n v="437"/>
    <n v="-1"/>
    <n v="1748"/>
    <n v="-1"/>
    <n v="13.219955104071399"/>
    <n v="-1"/>
    <n v="97.253725748022205"/>
    <n v="-1"/>
    <n v="-1"/>
    <n v="-1"/>
    <n v="-1"/>
    <n v="-1"/>
    <x v="2"/>
    <x v="0"/>
    <x v="0"/>
  </r>
  <r>
    <n v="5086"/>
    <n v="3658"/>
    <m/>
    <x v="2"/>
    <n v="4"/>
    <n v="428"/>
    <n v="-1"/>
    <n v="1712"/>
    <n v="-1"/>
    <n v="13.8054805522546"/>
    <n v="-1"/>
    <n v="92.7245015787787"/>
    <n v="-1"/>
    <n v="-1"/>
    <n v="-1"/>
    <n v="-1"/>
    <n v="-1"/>
    <x v="3"/>
    <x v="0"/>
    <x v="0"/>
  </r>
  <r>
    <n v="5086"/>
    <n v="3658"/>
    <m/>
    <x v="2"/>
    <n v="5"/>
    <n v="444"/>
    <n v="-1"/>
    <n v="1776"/>
    <n v="-1"/>
    <n v="14.3794748059418"/>
    <n v="-1"/>
    <n v="98.477822162974206"/>
    <n v="-1"/>
    <n v="-1"/>
    <n v="-1"/>
    <n v="-1"/>
    <n v="-1"/>
    <x v="4"/>
    <x v="0"/>
    <x v="0"/>
  </r>
  <r>
    <n v="5086"/>
    <n v="3658"/>
    <m/>
    <x v="2"/>
    <n v="6"/>
    <n v="499"/>
    <n v="-1"/>
    <n v="1996"/>
    <n v="-1"/>
    <n v="13.3464089336215"/>
    <n v="-1"/>
    <n v="108.79242648612799"/>
    <n v="-1"/>
    <n v="-1"/>
    <n v="-1"/>
    <n v="-1"/>
    <n v="-1"/>
    <x v="5"/>
    <x v="0"/>
    <x v="0"/>
  </r>
  <r>
    <n v="5086"/>
    <n v="3658"/>
    <m/>
    <x v="2"/>
    <n v="7"/>
    <n v="479"/>
    <n v="-1"/>
    <n v="1916"/>
    <n v="-1"/>
    <n v="12.661883857316999"/>
    <n v="-1"/>
    <n v="107.82319999124"/>
    <n v="-1"/>
    <n v="-1"/>
    <n v="-1"/>
    <n v="-1"/>
    <n v="-1"/>
    <x v="6"/>
    <x v="0"/>
    <x v="0"/>
  </r>
  <r>
    <n v="5086"/>
    <n v="3658"/>
    <m/>
    <x v="2"/>
    <n v="8"/>
    <n v="476"/>
    <n v="-1"/>
    <n v="1904"/>
    <n v="-1"/>
    <n v="11.2754810556549"/>
    <n v="-1"/>
    <n v="113.037642413592"/>
    <n v="-1"/>
    <n v="-1"/>
    <n v="-1"/>
    <n v="-1"/>
    <n v="-1"/>
    <x v="7"/>
    <x v="0"/>
    <x v="0"/>
  </r>
  <r>
    <n v="5086"/>
    <n v="3658"/>
    <m/>
    <x v="2"/>
    <n v="9"/>
    <n v="534"/>
    <n v="-1"/>
    <n v="2136"/>
    <n v="-1"/>
    <n v="12.9379413550393"/>
    <n v="-1"/>
    <n v="112.34712716590199"/>
    <n v="-1"/>
    <n v="-1"/>
    <n v="-1"/>
    <n v="-1"/>
    <n v="-1"/>
    <x v="8"/>
    <x v="0"/>
    <x v="0"/>
  </r>
  <r>
    <n v="5086"/>
    <n v="3658"/>
    <m/>
    <x v="2"/>
    <n v="10"/>
    <n v="503"/>
    <n v="-1"/>
    <n v="2012"/>
    <n v="-1"/>
    <n v="11.4088753251549"/>
    <n v="-1"/>
    <n v="114.022039234628"/>
    <n v="-1"/>
    <n v="-1"/>
    <n v="-1"/>
    <n v="-1"/>
    <n v="-1"/>
    <x v="9"/>
    <x v="0"/>
    <x v="0"/>
  </r>
  <r>
    <n v="5086"/>
    <n v="3658"/>
    <m/>
    <x v="2"/>
    <n v="11"/>
    <n v="474"/>
    <n v="-1"/>
    <n v="1896"/>
    <n v="-1"/>
    <n v="10.9634913702343"/>
    <n v="-1"/>
    <n v="111.76213992565999"/>
    <n v="-1"/>
    <n v="-1"/>
    <n v="-1"/>
    <n v="-1"/>
    <n v="-1"/>
    <x v="10"/>
    <x v="0"/>
    <x v="0"/>
  </r>
  <r>
    <n v="5086"/>
    <n v="3658"/>
    <m/>
    <x v="2"/>
    <n v="12"/>
    <n v="486"/>
    <n v="-1"/>
    <n v="1944"/>
    <n v="-1"/>
    <n v="11.315996153356901"/>
    <n v="-1"/>
    <n v="112.79056788334"/>
    <n v="-1"/>
    <n v="-1"/>
    <n v="-1"/>
    <n v="-1"/>
    <n v="-1"/>
    <x v="11"/>
    <x v="0"/>
    <x v="0"/>
  </r>
  <r>
    <n v="5086"/>
    <n v="3658"/>
    <m/>
    <x v="2"/>
    <n v="0"/>
    <n v="5786"/>
    <n v="-1"/>
    <n v="1928.6666666666699"/>
    <n v="-1"/>
    <n v="17.462298352487799"/>
    <n v="-1"/>
    <n v="97.152049354657393"/>
    <n v="-1"/>
    <n v="-1"/>
    <n v="-1"/>
    <n v="-1"/>
    <n v="-1"/>
    <x v="12"/>
    <x v="0"/>
    <x v="0"/>
  </r>
  <r>
    <n v="5085"/>
    <n v="3658"/>
    <m/>
    <x v="2"/>
    <n v="1"/>
    <n v="567"/>
    <n v="-1"/>
    <n v="2268"/>
    <n v="-1"/>
    <n v="46.982553628406897"/>
    <n v="-1"/>
    <n v="42.0742876940229"/>
    <n v="-1"/>
    <n v="-1"/>
    <n v="-1"/>
    <n v="-1"/>
    <n v="-1"/>
    <x v="0"/>
    <x v="0"/>
    <x v="0"/>
  </r>
  <r>
    <n v="5085"/>
    <n v="3658"/>
    <m/>
    <x v="2"/>
    <n v="2"/>
    <n v="479"/>
    <n v="-1"/>
    <n v="1916"/>
    <n v="-1"/>
    <n v="22.321939537727101"/>
    <n v="-1"/>
    <n v="79.7941755897848"/>
    <n v="-1"/>
    <n v="-1"/>
    <n v="-1"/>
    <n v="-1"/>
    <n v="-1"/>
    <x v="1"/>
    <x v="0"/>
    <x v="0"/>
  </r>
  <r>
    <n v="5085"/>
    <n v="3658"/>
    <m/>
    <x v="2"/>
    <n v="3"/>
    <n v="448"/>
    <n v="-1"/>
    <n v="1792"/>
    <n v="-1"/>
    <n v="15.018065492613699"/>
    <n v="-1"/>
    <n v="92.887360651323405"/>
    <n v="-1"/>
    <n v="-1"/>
    <n v="-1"/>
    <n v="-1"/>
    <n v="-1"/>
    <x v="2"/>
    <x v="0"/>
    <x v="0"/>
  </r>
  <r>
    <n v="5085"/>
    <n v="3658"/>
    <m/>
    <x v="2"/>
    <n v="4"/>
    <n v="410"/>
    <n v="-1"/>
    <n v="1640"/>
    <n v="-1"/>
    <n v="12.551156270722201"/>
    <n v="-1"/>
    <n v="96.239840725345402"/>
    <n v="-1"/>
    <n v="-1"/>
    <n v="-1"/>
    <n v="-1"/>
    <n v="-1"/>
    <x v="3"/>
    <x v="0"/>
    <x v="0"/>
  </r>
  <r>
    <n v="5085"/>
    <n v="3658"/>
    <m/>
    <x v="2"/>
    <n v="5"/>
    <n v="399"/>
    <n v="-1"/>
    <n v="1596"/>
    <n v="-1"/>
    <n v="13.1973527602369"/>
    <n v="-1"/>
    <n v="94.927104477675698"/>
    <n v="-1"/>
    <n v="-1"/>
    <n v="-1"/>
    <n v="-1"/>
    <n v="-1"/>
    <x v="4"/>
    <x v="0"/>
    <x v="0"/>
  </r>
  <r>
    <n v="5085"/>
    <n v="3658"/>
    <m/>
    <x v="2"/>
    <n v="6"/>
    <n v="475"/>
    <n v="-1"/>
    <n v="1900"/>
    <n v="-1"/>
    <n v="12.344972723767899"/>
    <n v="-1"/>
    <n v="108.387211061928"/>
    <n v="-1"/>
    <n v="-1"/>
    <n v="-1"/>
    <n v="-1"/>
    <n v="-1"/>
    <x v="5"/>
    <x v="0"/>
    <x v="0"/>
  </r>
  <r>
    <n v="5085"/>
    <n v="3658"/>
    <m/>
    <x v="2"/>
    <n v="7"/>
    <n v="479"/>
    <n v="-1"/>
    <n v="1916"/>
    <n v="-1"/>
    <n v="11.386261747151201"/>
    <n v="-1"/>
    <n v="110.50406377615001"/>
    <n v="-1"/>
    <n v="-1"/>
    <n v="-1"/>
    <n v="-1"/>
    <n v="-1"/>
    <x v="6"/>
    <x v="0"/>
    <x v="0"/>
  </r>
  <r>
    <n v="5085"/>
    <n v="3658"/>
    <m/>
    <x v="2"/>
    <n v="8"/>
    <n v="470"/>
    <n v="-1"/>
    <n v="1880"/>
    <n v="-1"/>
    <n v="11.355384210264999"/>
    <n v="-1"/>
    <n v="109.48214936506299"/>
    <n v="-1"/>
    <n v="-1"/>
    <n v="-1"/>
    <n v="-1"/>
    <n v="-1"/>
    <x v="7"/>
    <x v="0"/>
    <x v="0"/>
  </r>
  <r>
    <n v="5085"/>
    <n v="3658"/>
    <m/>
    <x v="2"/>
    <n v="9"/>
    <n v="502"/>
    <n v="-1"/>
    <n v="2008"/>
    <n v="-1"/>
    <n v="12.081680336454699"/>
    <n v="-1"/>
    <n v="112.060175672803"/>
    <n v="-1"/>
    <n v="-1"/>
    <n v="-1"/>
    <n v="-1"/>
    <n v="-1"/>
    <x v="8"/>
    <x v="0"/>
    <x v="0"/>
  </r>
  <r>
    <n v="5085"/>
    <n v="3658"/>
    <m/>
    <x v="2"/>
    <n v="10"/>
    <n v="510"/>
    <n v="-1"/>
    <n v="2040"/>
    <n v="-1"/>
    <n v="11.777657046877801"/>
    <n v="-1"/>
    <n v="114.760429459585"/>
    <n v="-1"/>
    <n v="-1"/>
    <n v="-1"/>
    <n v="-1"/>
    <n v="-1"/>
    <x v="9"/>
    <x v="0"/>
    <x v="0"/>
  </r>
  <r>
    <n v="5085"/>
    <n v="3658"/>
    <m/>
    <x v="2"/>
    <n v="11"/>
    <n v="505"/>
    <n v="-1"/>
    <n v="2020"/>
    <n v="-1"/>
    <n v="11.4643847511171"/>
    <n v="-1"/>
    <n v="112.705468271436"/>
    <n v="-1"/>
    <n v="-1"/>
    <n v="-1"/>
    <n v="-1"/>
    <n v="-1"/>
    <x v="10"/>
    <x v="0"/>
    <x v="0"/>
  </r>
  <r>
    <n v="5085"/>
    <n v="3658"/>
    <m/>
    <x v="2"/>
    <n v="12"/>
    <n v="513"/>
    <n v="-1"/>
    <n v="2052"/>
    <n v="-1"/>
    <n v="11.824314279170499"/>
    <n v="-1"/>
    <n v="113.215633485051"/>
    <n v="-1"/>
    <n v="-1"/>
    <n v="-1"/>
    <n v="-1"/>
    <n v="-1"/>
    <x v="11"/>
    <x v="0"/>
    <x v="0"/>
  </r>
  <r>
    <n v="5085"/>
    <n v="3658"/>
    <m/>
    <x v="2"/>
    <n v="0"/>
    <n v="5757"/>
    <n v="-1"/>
    <n v="1919"/>
    <n v="-1"/>
    <n v="16.510862646471399"/>
    <n v="-1"/>
    <n v="98.432379513220198"/>
    <n v="-1"/>
    <n v="-1"/>
    <n v="-1"/>
    <n v="-1"/>
    <n v="-1"/>
    <x v="12"/>
    <x v="0"/>
    <x v="0"/>
  </r>
  <r>
    <n v="5081"/>
    <n v="3658"/>
    <m/>
    <x v="2"/>
    <n v="1"/>
    <n v="563"/>
    <n v="-1"/>
    <n v="2252"/>
    <n v="-1"/>
    <n v="47.621936458334297"/>
    <n v="-1"/>
    <n v="41.481978848961603"/>
    <n v="-1"/>
    <n v="-1"/>
    <n v="-1"/>
    <n v="-1"/>
    <n v="-1"/>
    <x v="0"/>
    <x v="0"/>
    <x v="0"/>
  </r>
  <r>
    <n v="5081"/>
    <n v="3658"/>
    <m/>
    <x v="2"/>
    <n v="2"/>
    <n v="431"/>
    <n v="-1"/>
    <n v="1724"/>
    <n v="-1"/>
    <n v="17.183549059486499"/>
    <n v="-1"/>
    <n v="88.685850063363702"/>
    <n v="-1"/>
    <n v="-1"/>
    <n v="-1"/>
    <n v="-1"/>
    <n v="-1"/>
    <x v="1"/>
    <x v="0"/>
    <x v="0"/>
  </r>
  <r>
    <n v="5081"/>
    <n v="3658"/>
    <m/>
    <x v="2"/>
    <n v="3"/>
    <n v="432"/>
    <n v="-1"/>
    <n v="1728"/>
    <n v="-1"/>
    <n v="13.1980403625205"/>
    <n v="-1"/>
    <n v="100.84480265914701"/>
    <n v="-1"/>
    <n v="-1"/>
    <n v="-1"/>
    <n v="-1"/>
    <n v="-1"/>
    <x v="2"/>
    <x v="0"/>
    <x v="0"/>
  </r>
  <r>
    <n v="5081"/>
    <n v="3658"/>
    <m/>
    <x v="2"/>
    <n v="4"/>
    <n v="455"/>
    <n v="-1"/>
    <n v="1820"/>
    <n v="-1"/>
    <n v="14.2193777592137"/>
    <n v="-1"/>
    <n v="100.475038016873"/>
    <n v="-1"/>
    <n v="-1"/>
    <n v="-1"/>
    <n v="-1"/>
    <n v="-1"/>
    <x v="3"/>
    <x v="0"/>
    <x v="0"/>
  </r>
  <r>
    <n v="5081"/>
    <n v="3658"/>
    <m/>
    <x v="2"/>
    <n v="5"/>
    <n v="435"/>
    <n v="-1"/>
    <n v="1740"/>
    <n v="-1"/>
    <n v="13.545206026324299"/>
    <n v="-1"/>
    <n v="101.083619231656"/>
    <n v="-1"/>
    <n v="-1"/>
    <n v="-1"/>
    <n v="-1"/>
    <n v="-1"/>
    <x v="4"/>
    <x v="0"/>
    <x v="0"/>
  </r>
  <r>
    <n v="5081"/>
    <n v="3658"/>
    <m/>
    <x v="2"/>
    <n v="6"/>
    <n v="488"/>
    <n v="-1"/>
    <n v="1952"/>
    <n v="-1"/>
    <n v="12.025597234415001"/>
    <n v="-1"/>
    <n v="107.132790617539"/>
    <n v="-1"/>
    <n v="-1"/>
    <n v="-1"/>
    <n v="-1"/>
    <n v="-1"/>
    <x v="5"/>
    <x v="0"/>
    <x v="0"/>
  </r>
  <r>
    <n v="5081"/>
    <n v="3658"/>
    <m/>
    <x v="2"/>
    <n v="7"/>
    <n v="452"/>
    <n v="-1"/>
    <n v="1808"/>
    <n v="-1"/>
    <n v="10.902977790636999"/>
    <n v="-1"/>
    <n v="110.300812293992"/>
    <n v="-1"/>
    <n v="-1"/>
    <n v="-1"/>
    <n v="-1"/>
    <n v="-1"/>
    <x v="6"/>
    <x v="0"/>
    <x v="0"/>
  </r>
  <r>
    <n v="5081"/>
    <n v="3658"/>
    <m/>
    <x v="2"/>
    <n v="8"/>
    <n v="493"/>
    <n v="-1"/>
    <n v="1972"/>
    <n v="-1"/>
    <n v="12.0424722187184"/>
    <n v="-1"/>
    <n v="112.94202330493501"/>
    <n v="-1"/>
    <n v="-1"/>
    <n v="-1"/>
    <n v="-1"/>
    <n v="-1"/>
    <x v="7"/>
    <x v="0"/>
    <x v="0"/>
  </r>
  <r>
    <n v="5081"/>
    <n v="3658"/>
    <m/>
    <x v="2"/>
    <n v="9"/>
    <n v="475"/>
    <n v="-1"/>
    <n v="1900"/>
    <n v="-1"/>
    <n v="10.4914298504548"/>
    <n v="-1"/>
    <n v="115.09027865565599"/>
    <n v="-1"/>
    <n v="-1"/>
    <n v="-1"/>
    <n v="-1"/>
    <n v="-1"/>
    <x v="8"/>
    <x v="0"/>
    <x v="0"/>
  </r>
  <r>
    <n v="5081"/>
    <n v="3658"/>
    <m/>
    <x v="2"/>
    <n v="10"/>
    <n v="479"/>
    <n v="-1"/>
    <n v="1916"/>
    <n v="-1"/>
    <n v="10.9753765506535"/>
    <n v="-1"/>
    <n v="111.03528332718101"/>
    <n v="-1"/>
    <n v="-1"/>
    <n v="-1"/>
    <n v="-1"/>
    <n v="-1"/>
    <x v="9"/>
    <x v="0"/>
    <x v="0"/>
  </r>
  <r>
    <n v="5081"/>
    <n v="3658"/>
    <m/>
    <x v="2"/>
    <n v="11"/>
    <n v="489"/>
    <n v="-1"/>
    <n v="1956"/>
    <n v="-1"/>
    <n v="11.160857500154"/>
    <n v="-1"/>
    <n v="112.44086761813"/>
    <n v="-1"/>
    <n v="-1"/>
    <n v="-1"/>
    <n v="-1"/>
    <n v="-1"/>
    <x v="10"/>
    <x v="0"/>
    <x v="0"/>
  </r>
  <r>
    <n v="5081"/>
    <n v="3658"/>
    <m/>
    <x v="2"/>
    <n v="12"/>
    <n v="466"/>
    <n v="-1"/>
    <n v="1864"/>
    <n v="-1"/>
    <n v="11.5297249137728"/>
    <n v="-1"/>
    <n v="109.941051444338"/>
    <n v="-1"/>
    <n v="-1"/>
    <n v="-1"/>
    <n v="-1"/>
    <n v="-1"/>
    <x v="11"/>
    <x v="0"/>
    <x v="0"/>
  </r>
  <r>
    <n v="5081"/>
    <n v="3658"/>
    <m/>
    <x v="2"/>
    <n v="0"/>
    <n v="5658"/>
    <n v="-1"/>
    <n v="1886"/>
    <n v="-1"/>
    <n v="15.921795104081999"/>
    <n v="-1"/>
    <n v="100.162161658278"/>
    <n v="-1"/>
    <n v="-1"/>
    <n v="-1"/>
    <n v="-1"/>
    <n v="-1"/>
    <x v="12"/>
    <x v="0"/>
    <x v="0"/>
  </r>
  <r>
    <n v="5080"/>
    <n v="3658"/>
    <m/>
    <x v="2"/>
    <n v="1"/>
    <n v="559"/>
    <n v="-1"/>
    <n v="2236"/>
    <n v="-1"/>
    <n v="46.256098322095802"/>
    <n v="-1"/>
    <n v="41.895060698876598"/>
    <n v="-1"/>
    <n v="-1"/>
    <n v="-1"/>
    <n v="-1"/>
    <n v="-1"/>
    <x v="0"/>
    <x v="0"/>
    <x v="0"/>
  </r>
  <r>
    <n v="5080"/>
    <n v="3658"/>
    <m/>
    <x v="2"/>
    <n v="2"/>
    <n v="411"/>
    <n v="-1"/>
    <n v="1644"/>
    <n v="-1"/>
    <n v="14.373303266984999"/>
    <n v="-1"/>
    <n v="93.274157816873497"/>
    <n v="-1"/>
    <n v="-1"/>
    <n v="-1"/>
    <n v="-1"/>
    <n v="-1"/>
    <x v="1"/>
    <x v="0"/>
    <x v="0"/>
  </r>
  <r>
    <n v="5080"/>
    <n v="3658"/>
    <m/>
    <x v="2"/>
    <n v="3"/>
    <n v="405"/>
    <n v="-1"/>
    <n v="1620"/>
    <n v="-1"/>
    <n v="12.9398741204126"/>
    <n v="-1"/>
    <n v="97.975614210435495"/>
    <n v="-1"/>
    <n v="-1"/>
    <n v="-1"/>
    <n v="-1"/>
    <n v="-1"/>
    <x v="2"/>
    <x v="0"/>
    <x v="0"/>
  </r>
  <r>
    <n v="5080"/>
    <n v="3658"/>
    <m/>
    <x v="2"/>
    <n v="4"/>
    <n v="423"/>
    <n v="-1"/>
    <n v="1692"/>
    <n v="-1"/>
    <n v="13.121199852739499"/>
    <n v="-1"/>
    <n v="99.064657126216701"/>
    <n v="-1"/>
    <n v="-1"/>
    <n v="-1"/>
    <n v="-1"/>
    <n v="-1"/>
    <x v="3"/>
    <x v="0"/>
    <x v="0"/>
  </r>
  <r>
    <n v="5080"/>
    <n v="3658"/>
    <m/>
    <x v="2"/>
    <n v="5"/>
    <n v="424"/>
    <n v="-1"/>
    <n v="1696"/>
    <n v="-1"/>
    <n v="13.517983051977801"/>
    <n v="-1"/>
    <n v="98.265204918790602"/>
    <n v="-1"/>
    <n v="-1"/>
    <n v="-1"/>
    <n v="-1"/>
    <n v="-1"/>
    <x v="4"/>
    <x v="0"/>
    <x v="0"/>
  </r>
  <r>
    <n v="5080"/>
    <n v="3658"/>
    <m/>
    <x v="2"/>
    <n v="6"/>
    <n v="480"/>
    <n v="-1"/>
    <n v="1920"/>
    <n v="-1"/>
    <n v="12.8893496572171"/>
    <n v="-1"/>
    <n v="108.51211447364599"/>
    <n v="-1"/>
    <n v="-1"/>
    <n v="-1"/>
    <n v="-1"/>
    <n v="-1"/>
    <x v="5"/>
    <x v="0"/>
    <x v="0"/>
  </r>
  <r>
    <n v="5080"/>
    <n v="3658"/>
    <m/>
    <x v="2"/>
    <n v="7"/>
    <n v="463"/>
    <n v="-1"/>
    <n v="1852"/>
    <n v="-1"/>
    <n v="10.510847277020799"/>
    <n v="-1"/>
    <n v="110.278916759444"/>
    <n v="-1"/>
    <n v="-1"/>
    <n v="-1"/>
    <n v="-1"/>
    <n v="-1"/>
    <x v="6"/>
    <x v="0"/>
    <x v="0"/>
  </r>
  <r>
    <n v="5080"/>
    <n v="3658"/>
    <m/>
    <x v="2"/>
    <n v="8"/>
    <n v="506"/>
    <n v="-1"/>
    <n v="2024"/>
    <n v="-1"/>
    <n v="12.9308933448623"/>
    <n v="-1"/>
    <n v="110.959486656263"/>
    <n v="-1"/>
    <n v="-1"/>
    <n v="-1"/>
    <n v="-1"/>
    <n v="-1"/>
    <x v="7"/>
    <x v="0"/>
    <x v="0"/>
  </r>
  <r>
    <n v="5080"/>
    <n v="3658"/>
    <m/>
    <x v="2"/>
    <n v="9"/>
    <n v="537"/>
    <n v="-1"/>
    <n v="2148"/>
    <n v="-1"/>
    <n v="12.310065189096401"/>
    <n v="-1"/>
    <n v="112.569773814131"/>
    <n v="-1"/>
    <n v="-1"/>
    <n v="-1"/>
    <n v="-1"/>
    <n v="-1"/>
    <x v="8"/>
    <x v="0"/>
    <x v="0"/>
  </r>
  <r>
    <n v="5080"/>
    <n v="3658"/>
    <m/>
    <x v="2"/>
    <n v="10"/>
    <n v="519"/>
    <n v="-1"/>
    <n v="2076"/>
    <n v="-1"/>
    <n v="12.0527173799913"/>
    <n v="-1"/>
    <n v="111.808226573851"/>
    <n v="-1"/>
    <n v="-1"/>
    <n v="-1"/>
    <n v="-1"/>
    <n v="-1"/>
    <x v="9"/>
    <x v="0"/>
    <x v="0"/>
  </r>
  <r>
    <n v="5080"/>
    <n v="3658"/>
    <m/>
    <x v="2"/>
    <n v="11"/>
    <n v="477"/>
    <n v="-1"/>
    <n v="1908"/>
    <n v="-1"/>
    <n v="11.3453948362628"/>
    <n v="-1"/>
    <n v="112.117348595553"/>
    <n v="-1"/>
    <n v="-1"/>
    <n v="-1"/>
    <n v="-1"/>
    <n v="-1"/>
    <x v="10"/>
    <x v="0"/>
    <x v="0"/>
  </r>
  <r>
    <n v="5080"/>
    <n v="3658"/>
    <m/>
    <x v="2"/>
    <n v="12"/>
    <n v="532"/>
    <n v="-1"/>
    <n v="2128"/>
    <n v="-1"/>
    <n v="12.869872477667"/>
    <n v="-1"/>
    <n v="112.661233165619"/>
    <n v="-1"/>
    <n v="-1"/>
    <n v="-1"/>
    <n v="-1"/>
    <n v="-1"/>
    <x v="11"/>
    <x v="0"/>
    <x v="0"/>
  </r>
  <r>
    <n v="5080"/>
    <n v="3658"/>
    <m/>
    <x v="2"/>
    <n v="0"/>
    <n v="5736"/>
    <n v="-1"/>
    <n v="1912"/>
    <n v="-1"/>
    <n v="15.866101979480201"/>
    <n v="-1"/>
    <n v="100.451286873751"/>
    <n v="-1"/>
    <n v="-1"/>
    <n v="-1"/>
    <n v="-1"/>
    <n v="-1"/>
    <x v="12"/>
    <x v="0"/>
    <x v="0"/>
  </r>
  <r>
    <n v="5077"/>
    <n v="3658"/>
    <m/>
    <x v="2"/>
    <n v="1"/>
    <n v="526"/>
    <n v="-1"/>
    <n v="2104"/>
    <n v="-1"/>
    <n v="48.487691324826599"/>
    <n v="-1"/>
    <n v="38.883922168314697"/>
    <n v="-1"/>
    <n v="-1"/>
    <n v="-1"/>
    <n v="-1"/>
    <n v="-1"/>
    <x v="0"/>
    <x v="0"/>
    <x v="0"/>
  </r>
  <r>
    <n v="5077"/>
    <n v="3658"/>
    <m/>
    <x v="2"/>
    <n v="2"/>
    <n v="449"/>
    <n v="-1"/>
    <n v="1796"/>
    <n v="-1"/>
    <n v="23.086656410369599"/>
    <n v="-1"/>
    <n v="77.134841066601695"/>
    <n v="-1"/>
    <n v="-1"/>
    <n v="-1"/>
    <n v="-1"/>
    <n v="-1"/>
    <x v="1"/>
    <x v="0"/>
    <x v="0"/>
  </r>
  <r>
    <n v="5077"/>
    <n v="3658"/>
    <m/>
    <x v="2"/>
    <n v="3"/>
    <n v="424"/>
    <n v="-1"/>
    <n v="1696"/>
    <n v="-1"/>
    <n v="12.8182523950414"/>
    <n v="-1"/>
    <n v="100.12619222139899"/>
    <n v="-1"/>
    <n v="-1"/>
    <n v="-1"/>
    <n v="-1"/>
    <n v="-1"/>
    <x v="2"/>
    <x v="0"/>
    <x v="0"/>
  </r>
  <r>
    <n v="5077"/>
    <n v="3658"/>
    <m/>
    <x v="2"/>
    <n v="4"/>
    <n v="407"/>
    <n v="-1"/>
    <n v="1628"/>
    <n v="-1"/>
    <n v="14.1134739257111"/>
    <n v="-1"/>
    <n v="93.857500222133694"/>
    <n v="-1"/>
    <n v="-1"/>
    <n v="-1"/>
    <n v="-1"/>
    <n v="-1"/>
    <x v="3"/>
    <x v="0"/>
    <x v="0"/>
  </r>
  <r>
    <n v="5077"/>
    <n v="3658"/>
    <m/>
    <x v="2"/>
    <n v="5"/>
    <n v="431"/>
    <n v="-1"/>
    <n v="1724"/>
    <n v="-1"/>
    <n v="14.020391261101301"/>
    <n v="-1"/>
    <n v="98.492088226451301"/>
    <n v="-1"/>
    <n v="-1"/>
    <n v="-1"/>
    <n v="-1"/>
    <n v="-1"/>
    <x v="4"/>
    <x v="0"/>
    <x v="0"/>
  </r>
  <r>
    <n v="5077"/>
    <n v="3658"/>
    <m/>
    <x v="2"/>
    <n v="6"/>
    <n v="483"/>
    <n v="-1"/>
    <n v="1932"/>
    <n v="-1"/>
    <n v="11.800078167232799"/>
    <n v="-1"/>
    <n v="108.479773044084"/>
    <n v="-1"/>
    <n v="-1"/>
    <n v="-1"/>
    <n v="-1"/>
    <n v="-1"/>
    <x v="5"/>
    <x v="0"/>
    <x v="0"/>
  </r>
  <r>
    <n v="5077"/>
    <n v="3658"/>
    <m/>
    <x v="2"/>
    <n v="7"/>
    <n v="462"/>
    <n v="-1"/>
    <n v="1848"/>
    <n v="-1"/>
    <n v="10.803058443431301"/>
    <n v="-1"/>
    <n v="111.887497412583"/>
    <n v="-1"/>
    <n v="-1"/>
    <n v="-1"/>
    <n v="-1"/>
    <n v="-1"/>
    <x v="6"/>
    <x v="0"/>
    <x v="0"/>
  </r>
  <r>
    <n v="5077"/>
    <n v="3658"/>
    <m/>
    <x v="2"/>
    <n v="8"/>
    <n v="464"/>
    <n v="-1"/>
    <n v="1856"/>
    <n v="-1"/>
    <n v="11.0895662811298"/>
    <n v="-1"/>
    <n v="111.741636053592"/>
    <n v="-1"/>
    <n v="-1"/>
    <n v="-1"/>
    <n v="-1"/>
    <n v="-1"/>
    <x v="7"/>
    <x v="0"/>
    <x v="0"/>
  </r>
  <r>
    <n v="5077"/>
    <n v="3658"/>
    <m/>
    <x v="2"/>
    <n v="9"/>
    <n v="494"/>
    <n v="-1"/>
    <n v="1976"/>
    <n v="-1"/>
    <n v="11.914169290727999"/>
    <n v="-1"/>
    <n v="112.38620300442"/>
    <n v="-1"/>
    <n v="-1"/>
    <n v="-1"/>
    <n v="-1"/>
    <n v="-1"/>
    <x v="8"/>
    <x v="0"/>
    <x v="0"/>
  </r>
  <r>
    <n v="5077"/>
    <n v="3658"/>
    <m/>
    <x v="2"/>
    <n v="10"/>
    <n v="511"/>
    <n v="-1"/>
    <n v="2044"/>
    <n v="-1"/>
    <n v="11.5431317503249"/>
    <n v="-1"/>
    <n v="114.036242032243"/>
    <n v="-1"/>
    <n v="-1"/>
    <n v="-1"/>
    <n v="-1"/>
    <n v="-1"/>
    <x v="9"/>
    <x v="0"/>
    <x v="0"/>
  </r>
  <r>
    <n v="5077"/>
    <n v="3658"/>
    <m/>
    <x v="2"/>
    <n v="11"/>
    <n v="503"/>
    <n v="-1"/>
    <n v="2012"/>
    <n v="-1"/>
    <n v="11.875061016339201"/>
    <n v="-1"/>
    <n v="112.07871463331399"/>
    <n v="-1"/>
    <n v="-1"/>
    <n v="-1"/>
    <n v="-1"/>
    <n v="-1"/>
    <x v="10"/>
    <x v="0"/>
    <x v="0"/>
  </r>
  <r>
    <n v="5077"/>
    <n v="3658"/>
    <m/>
    <x v="2"/>
    <n v="12"/>
    <n v="479"/>
    <n v="-1"/>
    <n v="1916"/>
    <n v="-1"/>
    <n v="11.0864473403911"/>
    <n v="-1"/>
    <n v="112.13855836446"/>
    <n v="-1"/>
    <n v="-1"/>
    <n v="-1"/>
    <n v="-1"/>
    <n v="-1"/>
    <x v="11"/>
    <x v="0"/>
    <x v="0"/>
  </r>
  <r>
    <n v="5077"/>
    <n v="3658"/>
    <m/>
    <x v="2"/>
    <n v="0"/>
    <n v="5633"/>
    <n v="-1"/>
    <n v="1877.6666666666699"/>
    <n v="-1"/>
    <n v="16.331627788619901"/>
    <n v="-1"/>
    <n v="99.060398546225002"/>
    <n v="-1"/>
    <n v="-1"/>
    <n v="-1"/>
    <n v="-1"/>
    <n v="-1"/>
    <x v="12"/>
    <x v="0"/>
    <x v="0"/>
  </r>
  <r>
    <n v="5078"/>
    <n v="3658"/>
    <m/>
    <x v="2"/>
    <n v="1"/>
    <n v="601"/>
    <n v="-1"/>
    <n v="2404"/>
    <n v="-1"/>
    <n v="43.499901942973999"/>
    <n v="-1"/>
    <n v="50.451329905573502"/>
    <n v="-1"/>
    <n v="-1"/>
    <n v="-1"/>
    <n v="-1"/>
    <n v="-1"/>
    <x v="0"/>
    <x v="0"/>
    <x v="0"/>
  </r>
  <r>
    <n v="5078"/>
    <n v="3658"/>
    <m/>
    <x v="2"/>
    <n v="2"/>
    <n v="444"/>
    <n v="-1"/>
    <n v="1776"/>
    <n v="-1"/>
    <n v="14.9115246512812"/>
    <n v="-1"/>
    <n v="96.991065036036304"/>
    <n v="-1"/>
    <n v="-1"/>
    <n v="-1"/>
    <n v="-1"/>
    <n v="-1"/>
    <x v="1"/>
    <x v="0"/>
    <x v="0"/>
  </r>
  <r>
    <n v="5078"/>
    <n v="3658"/>
    <m/>
    <x v="2"/>
    <n v="3"/>
    <n v="408"/>
    <n v="-1"/>
    <n v="1632"/>
    <n v="-1"/>
    <n v="13.271780778162899"/>
    <n v="-1"/>
    <n v="93.939396685869596"/>
    <n v="-1"/>
    <n v="-1"/>
    <n v="-1"/>
    <n v="-1"/>
    <n v="-1"/>
    <x v="2"/>
    <x v="0"/>
    <x v="0"/>
  </r>
  <r>
    <n v="5078"/>
    <n v="3658"/>
    <m/>
    <x v="2"/>
    <n v="4"/>
    <n v="435"/>
    <n v="-1"/>
    <n v="1740"/>
    <n v="-1"/>
    <n v="14.356182101016801"/>
    <n v="-1"/>
    <n v="96.313689964120002"/>
    <n v="-1"/>
    <n v="-1"/>
    <n v="-1"/>
    <n v="-1"/>
    <n v="-1"/>
    <x v="3"/>
    <x v="0"/>
    <x v="0"/>
  </r>
  <r>
    <n v="5078"/>
    <n v="3658"/>
    <m/>
    <x v="2"/>
    <n v="5"/>
    <n v="424"/>
    <n v="-1"/>
    <n v="1696"/>
    <n v="-1"/>
    <n v="12.527473506188"/>
    <n v="-1"/>
    <n v="101.609540150776"/>
    <n v="-1"/>
    <n v="-1"/>
    <n v="-1"/>
    <n v="-1"/>
    <n v="-1"/>
    <x v="4"/>
    <x v="0"/>
    <x v="0"/>
  </r>
  <r>
    <n v="5078"/>
    <n v="3658"/>
    <m/>
    <x v="2"/>
    <n v="6"/>
    <n v="482"/>
    <n v="-1"/>
    <n v="1928"/>
    <n v="-1"/>
    <n v="13.1217939070788"/>
    <n v="-1"/>
    <n v="103.694964101183"/>
    <n v="-1"/>
    <n v="-1"/>
    <n v="-1"/>
    <n v="-1"/>
    <n v="-1"/>
    <x v="5"/>
    <x v="0"/>
    <x v="0"/>
  </r>
  <r>
    <n v="5078"/>
    <n v="3658"/>
    <m/>
    <x v="2"/>
    <n v="7"/>
    <n v="483"/>
    <n v="-1"/>
    <n v="1932"/>
    <n v="-1"/>
    <n v="12.1961023415582"/>
    <n v="-1"/>
    <n v="106.741347627545"/>
    <n v="-1"/>
    <n v="-1"/>
    <n v="-1"/>
    <n v="-1"/>
    <n v="-1"/>
    <x v="6"/>
    <x v="0"/>
    <x v="0"/>
  </r>
  <r>
    <n v="5078"/>
    <n v="3658"/>
    <m/>
    <x v="2"/>
    <n v="8"/>
    <n v="474"/>
    <n v="-1"/>
    <n v="1896"/>
    <n v="-1"/>
    <n v="12.107064171353599"/>
    <n v="-1"/>
    <n v="109.598805562922"/>
    <n v="-1"/>
    <n v="-1"/>
    <n v="-1"/>
    <n v="-1"/>
    <n v="-1"/>
    <x v="7"/>
    <x v="0"/>
    <x v="0"/>
  </r>
  <r>
    <n v="5078"/>
    <n v="3658"/>
    <m/>
    <x v="2"/>
    <n v="9"/>
    <n v="478"/>
    <n v="-1"/>
    <n v="1912"/>
    <n v="-1"/>
    <n v="10.8816464529123"/>
    <n v="-1"/>
    <n v="113.234135781253"/>
    <n v="-1"/>
    <n v="-1"/>
    <n v="-1"/>
    <n v="-1"/>
    <n v="-1"/>
    <x v="8"/>
    <x v="0"/>
    <x v="0"/>
  </r>
  <r>
    <n v="5078"/>
    <n v="3658"/>
    <m/>
    <x v="2"/>
    <n v="10"/>
    <n v="480"/>
    <n v="-1"/>
    <n v="1920"/>
    <n v="-1"/>
    <n v="10.966574567921199"/>
    <n v="-1"/>
    <n v="114.260414227155"/>
    <n v="-1"/>
    <n v="-1"/>
    <n v="-1"/>
    <n v="-1"/>
    <n v="-1"/>
    <x v="9"/>
    <x v="0"/>
    <x v="0"/>
  </r>
  <r>
    <n v="5078"/>
    <n v="3658"/>
    <m/>
    <x v="2"/>
    <n v="11"/>
    <n v="489"/>
    <n v="-1"/>
    <n v="1956"/>
    <n v="-1"/>
    <n v="10.954059489859"/>
    <n v="-1"/>
    <n v="114.650433387692"/>
    <n v="-1"/>
    <n v="-1"/>
    <n v="-1"/>
    <n v="-1"/>
    <n v="-1"/>
    <x v="10"/>
    <x v="0"/>
    <x v="0"/>
  </r>
  <r>
    <n v="5078"/>
    <n v="3658"/>
    <m/>
    <x v="2"/>
    <n v="12"/>
    <n v="493"/>
    <n v="-1"/>
    <n v="1972"/>
    <n v="-1"/>
    <n v="11.176910726346"/>
    <n v="-1"/>
    <n v="110.83252408720899"/>
    <n v="-1"/>
    <n v="-1"/>
    <n v="-1"/>
    <n v="-1"/>
    <n v="-1"/>
    <x v="11"/>
    <x v="0"/>
    <x v="0"/>
  </r>
  <r>
    <n v="5078"/>
    <n v="3658"/>
    <m/>
    <x v="2"/>
    <n v="0"/>
    <n v="5691"/>
    <n v="-1"/>
    <n v="1897"/>
    <n v="-1"/>
    <n v="15.642582663518301"/>
    <n v="-1"/>
    <n v="100.132445198938"/>
    <n v="-1"/>
    <n v="-1"/>
    <n v="-1"/>
    <n v="-1"/>
    <n v="-1"/>
    <x v="12"/>
    <x v="0"/>
    <x v="0"/>
  </r>
  <r>
    <n v="5084"/>
    <n v="3658"/>
    <m/>
    <x v="3"/>
    <n v="1"/>
    <n v="775"/>
    <n v="-1"/>
    <n v="3100"/>
    <n v="-1"/>
    <n v="46.324890852945103"/>
    <n v="-1"/>
    <n v="55.918450035940403"/>
    <n v="-1"/>
    <n v="-1"/>
    <n v="-1"/>
    <n v="-1"/>
    <n v="-1"/>
    <x v="0"/>
    <x v="0"/>
    <x v="0"/>
  </r>
  <r>
    <n v="5084"/>
    <n v="3658"/>
    <m/>
    <x v="3"/>
    <n v="2"/>
    <n v="754"/>
    <n v="-1"/>
    <n v="3016"/>
    <n v="-1"/>
    <n v="19.571677117313602"/>
    <n v="-1"/>
    <n v="108.23249430088001"/>
    <n v="-1"/>
    <n v="-1"/>
    <n v="-1"/>
    <n v="-1"/>
    <n v="-1"/>
    <x v="1"/>
    <x v="0"/>
    <x v="0"/>
  </r>
  <r>
    <n v="5084"/>
    <n v="3658"/>
    <m/>
    <x v="3"/>
    <n v="3"/>
    <n v="745"/>
    <n v="-1"/>
    <n v="2980"/>
    <n v="-1"/>
    <n v="15.075251940432899"/>
    <n v="-1"/>
    <n v="115.66770539842"/>
    <n v="-1"/>
    <n v="-1"/>
    <n v="-1"/>
    <n v="-1"/>
    <n v="-1"/>
    <x v="2"/>
    <x v="0"/>
    <x v="0"/>
  </r>
  <r>
    <n v="5084"/>
    <n v="3658"/>
    <m/>
    <x v="3"/>
    <n v="4"/>
    <n v="688"/>
    <n v="-1"/>
    <n v="2752"/>
    <n v="-1"/>
    <n v="12.3877597376121"/>
    <n v="-1"/>
    <n v="116.15287859674601"/>
    <n v="-1"/>
    <n v="-1"/>
    <n v="-1"/>
    <n v="-1"/>
    <n v="-1"/>
    <x v="3"/>
    <x v="0"/>
    <x v="0"/>
  </r>
  <r>
    <n v="5084"/>
    <n v="3658"/>
    <m/>
    <x v="3"/>
    <n v="5"/>
    <n v="679"/>
    <n v="-1"/>
    <n v="2716"/>
    <n v="-1"/>
    <n v="12.703983721515201"/>
    <n v="-1"/>
    <n v="115.180510014587"/>
    <n v="-1"/>
    <n v="-1"/>
    <n v="-1"/>
    <n v="-1"/>
    <n v="-1"/>
    <x v="4"/>
    <x v="0"/>
    <x v="0"/>
  </r>
  <r>
    <n v="5084"/>
    <n v="3658"/>
    <m/>
    <x v="3"/>
    <n v="6"/>
    <n v="674"/>
    <n v="-1"/>
    <n v="2696"/>
    <n v="-1"/>
    <n v="11.823847530559201"/>
    <n v="-1"/>
    <n v="116.636477382769"/>
    <n v="-1"/>
    <n v="-1"/>
    <n v="-1"/>
    <n v="-1"/>
    <n v="-1"/>
    <x v="5"/>
    <x v="0"/>
    <x v="0"/>
  </r>
  <r>
    <n v="5084"/>
    <n v="3658"/>
    <m/>
    <x v="3"/>
    <n v="7"/>
    <n v="662"/>
    <n v="-1"/>
    <n v="2648"/>
    <n v="-1"/>
    <n v="11.453154592708801"/>
    <n v="-1"/>
    <n v="116.57031778511001"/>
    <n v="-1"/>
    <n v="-1"/>
    <n v="-1"/>
    <n v="-1"/>
    <n v="-1"/>
    <x v="6"/>
    <x v="0"/>
    <x v="0"/>
  </r>
  <r>
    <n v="5084"/>
    <n v="3658"/>
    <m/>
    <x v="3"/>
    <n v="8"/>
    <n v="670"/>
    <n v="-1"/>
    <n v="2680"/>
    <n v="-1"/>
    <n v="11.25044242117"/>
    <n v="-1"/>
    <n v="117.56794720852901"/>
    <n v="-1"/>
    <n v="-1"/>
    <n v="-1"/>
    <n v="-1"/>
    <n v="-1"/>
    <x v="7"/>
    <x v="0"/>
    <x v="0"/>
  </r>
  <r>
    <n v="5084"/>
    <n v="3658"/>
    <m/>
    <x v="3"/>
    <n v="9"/>
    <n v="637"/>
    <n v="-1"/>
    <n v="2548"/>
    <n v="-1"/>
    <n v="10.550360436667701"/>
    <n v="-1"/>
    <n v="116.879940020032"/>
    <n v="-1"/>
    <n v="-1"/>
    <n v="-1"/>
    <n v="-1"/>
    <n v="-1"/>
    <x v="8"/>
    <x v="0"/>
    <x v="0"/>
  </r>
  <r>
    <n v="5084"/>
    <n v="3658"/>
    <m/>
    <x v="3"/>
    <n v="10"/>
    <n v="681"/>
    <n v="-1"/>
    <n v="2724"/>
    <n v="-1"/>
    <n v="11.7349513222543"/>
    <n v="-1"/>
    <n v="117.054043275064"/>
    <n v="-1"/>
    <n v="-1"/>
    <n v="-1"/>
    <n v="-1"/>
    <n v="-1"/>
    <x v="9"/>
    <x v="0"/>
    <x v="0"/>
  </r>
  <r>
    <n v="5084"/>
    <n v="3658"/>
    <m/>
    <x v="3"/>
    <n v="11"/>
    <n v="673"/>
    <n v="-1"/>
    <n v="2692"/>
    <n v="-1"/>
    <n v="11.7629679953851"/>
    <n v="-1"/>
    <n v="116.855702061982"/>
    <n v="-1"/>
    <n v="-1"/>
    <n v="-1"/>
    <n v="-1"/>
    <n v="-1"/>
    <x v="10"/>
    <x v="0"/>
    <x v="0"/>
  </r>
  <r>
    <n v="5084"/>
    <n v="3658"/>
    <m/>
    <x v="3"/>
    <n v="12"/>
    <n v="697"/>
    <n v="-1"/>
    <n v="2788"/>
    <n v="-1"/>
    <n v="12.379915312721"/>
    <n v="-1"/>
    <n v="117.454939073243"/>
    <n v="-1"/>
    <n v="-1"/>
    <n v="-1"/>
    <n v="-1"/>
    <n v="-1"/>
    <x v="11"/>
    <x v="0"/>
    <x v="0"/>
  </r>
  <r>
    <n v="5084"/>
    <n v="3658"/>
    <m/>
    <x v="3"/>
    <n v="0"/>
    <n v="8335"/>
    <n v="-1"/>
    <n v="2778.3333333333298"/>
    <n v="-1"/>
    <n v="16.003011299354899"/>
    <n v="-1"/>
    <n v="110.193959546646"/>
    <n v="-1"/>
    <n v="-1"/>
    <n v="-1"/>
    <n v="-1"/>
    <n v="-1"/>
    <x v="12"/>
    <x v="0"/>
    <x v="0"/>
  </r>
  <r>
    <n v="5082"/>
    <n v="3658"/>
    <m/>
    <x v="3"/>
    <n v="1"/>
    <n v="767"/>
    <n v="-1"/>
    <n v="3068"/>
    <n v="-1"/>
    <n v="42.642242104671503"/>
    <n v="-1"/>
    <n v="58.241494068130599"/>
    <n v="-1"/>
    <n v="-1"/>
    <n v="-1"/>
    <n v="-1"/>
    <n v="-1"/>
    <x v="0"/>
    <x v="0"/>
    <x v="0"/>
  </r>
  <r>
    <n v="5082"/>
    <n v="3658"/>
    <m/>
    <x v="3"/>
    <n v="2"/>
    <n v="749"/>
    <n v="-1"/>
    <n v="2996"/>
    <n v="-1"/>
    <n v="17.328466851355198"/>
    <n v="-1"/>
    <n v="111.75637240393399"/>
    <n v="-1"/>
    <n v="-1"/>
    <n v="-1"/>
    <n v="-1"/>
    <n v="-1"/>
    <x v="1"/>
    <x v="0"/>
    <x v="0"/>
  </r>
  <r>
    <n v="5082"/>
    <n v="3658"/>
    <m/>
    <x v="3"/>
    <n v="3"/>
    <n v="730"/>
    <n v="-1"/>
    <n v="2920"/>
    <n v="-1"/>
    <n v="14.6377780523874"/>
    <n v="-1"/>
    <n v="115.62125853529599"/>
    <n v="-1"/>
    <n v="-1"/>
    <n v="-1"/>
    <n v="-1"/>
    <n v="-1"/>
    <x v="2"/>
    <x v="0"/>
    <x v="0"/>
  </r>
  <r>
    <n v="5082"/>
    <n v="3658"/>
    <m/>
    <x v="3"/>
    <n v="4"/>
    <n v="715"/>
    <n v="-1"/>
    <n v="2860"/>
    <n v="-1"/>
    <n v="13.5354039289198"/>
    <n v="-1"/>
    <n v="116.16324469732"/>
    <n v="-1"/>
    <n v="-1"/>
    <n v="-1"/>
    <n v="-1"/>
    <n v="-1"/>
    <x v="3"/>
    <x v="0"/>
    <x v="0"/>
  </r>
  <r>
    <n v="5082"/>
    <n v="3658"/>
    <m/>
    <x v="3"/>
    <n v="5"/>
    <n v="693"/>
    <n v="-1"/>
    <n v="2772"/>
    <n v="-1"/>
    <n v="12.920659389539299"/>
    <n v="-1"/>
    <n v="115.02693703663201"/>
    <n v="-1"/>
    <n v="-1"/>
    <n v="-1"/>
    <n v="-1"/>
    <n v="-1"/>
    <x v="4"/>
    <x v="0"/>
    <x v="0"/>
  </r>
  <r>
    <n v="5082"/>
    <n v="3658"/>
    <m/>
    <x v="3"/>
    <n v="6"/>
    <n v="690"/>
    <n v="-1"/>
    <n v="2760"/>
    <n v="-1"/>
    <n v="12.356484045758901"/>
    <n v="-1"/>
    <n v="116.72025332243101"/>
    <n v="-1"/>
    <n v="-1"/>
    <n v="-1"/>
    <n v="-1"/>
    <n v="-1"/>
    <x v="5"/>
    <x v="0"/>
    <x v="0"/>
  </r>
  <r>
    <n v="5082"/>
    <n v="3658"/>
    <m/>
    <x v="3"/>
    <n v="7"/>
    <n v="640"/>
    <n v="-1"/>
    <n v="2560"/>
    <n v="-1"/>
    <n v="10.7210739228045"/>
    <n v="-1"/>
    <n v="116.709651869463"/>
    <n v="-1"/>
    <n v="-1"/>
    <n v="-1"/>
    <n v="-1"/>
    <n v="-1"/>
    <x v="6"/>
    <x v="0"/>
    <x v="0"/>
  </r>
  <r>
    <n v="5082"/>
    <n v="3658"/>
    <m/>
    <x v="3"/>
    <n v="8"/>
    <n v="694"/>
    <n v="-1"/>
    <n v="2776"/>
    <n v="-1"/>
    <n v="12.694893600139499"/>
    <n v="-1"/>
    <n v="117.037872803437"/>
    <n v="-1"/>
    <n v="-1"/>
    <n v="-1"/>
    <n v="-1"/>
    <n v="-1"/>
    <x v="7"/>
    <x v="0"/>
    <x v="0"/>
  </r>
  <r>
    <n v="5082"/>
    <n v="3658"/>
    <m/>
    <x v="3"/>
    <n v="9"/>
    <n v="656"/>
    <n v="-1"/>
    <n v="2624"/>
    <n v="-1"/>
    <n v="11.058253367574199"/>
    <n v="-1"/>
    <n v="117.204603388043"/>
    <n v="-1"/>
    <n v="-1"/>
    <n v="-1"/>
    <n v="-1"/>
    <n v="-1"/>
    <x v="8"/>
    <x v="0"/>
    <x v="0"/>
  </r>
  <r>
    <n v="5082"/>
    <n v="3658"/>
    <m/>
    <x v="3"/>
    <n v="10"/>
    <n v="669"/>
    <n v="-1"/>
    <n v="2676"/>
    <n v="-1"/>
    <n v="11.715379762452001"/>
    <n v="-1"/>
    <n v="117.29973712906001"/>
    <n v="-1"/>
    <n v="-1"/>
    <n v="-1"/>
    <n v="-1"/>
    <n v="-1"/>
    <x v="9"/>
    <x v="0"/>
    <x v="0"/>
  </r>
  <r>
    <n v="5082"/>
    <n v="3658"/>
    <m/>
    <x v="3"/>
    <n v="11"/>
    <n v="709"/>
    <n v="-1"/>
    <n v="2836"/>
    <n v="-1"/>
    <n v="12.959429939013599"/>
    <n v="-1"/>
    <n v="117.019371222727"/>
    <n v="-1"/>
    <n v="-1"/>
    <n v="-1"/>
    <n v="-1"/>
    <n v="-1"/>
    <x v="10"/>
    <x v="0"/>
    <x v="0"/>
  </r>
  <r>
    <n v="5082"/>
    <n v="3658"/>
    <m/>
    <x v="3"/>
    <n v="12"/>
    <n v="669"/>
    <n v="-1"/>
    <n v="2676"/>
    <n v="-1"/>
    <n v="11.4598679764004"/>
    <n v="-1"/>
    <n v="117.414074193155"/>
    <n v="-1"/>
    <n v="-1"/>
    <n v="-1"/>
    <n v="-1"/>
    <n v="-1"/>
    <x v="11"/>
    <x v="0"/>
    <x v="0"/>
  </r>
  <r>
    <n v="5082"/>
    <n v="3658"/>
    <m/>
    <x v="3"/>
    <n v="0"/>
    <n v="8381"/>
    <n v="-1"/>
    <n v="2793.6666666666702"/>
    <n v="-1"/>
    <n v="15.648184983196099"/>
    <n v="-1"/>
    <n v="110.831951371565"/>
    <n v="-1"/>
    <n v="-1"/>
    <n v="-1"/>
    <n v="-1"/>
    <n v="-1"/>
    <x v="12"/>
    <x v="0"/>
    <x v="0"/>
  </r>
  <r>
    <n v="5079"/>
    <n v="3658"/>
    <m/>
    <x v="3"/>
    <n v="1"/>
    <n v="727"/>
    <n v="-1"/>
    <n v="2908"/>
    <n v="-1"/>
    <n v="47.188627411750197"/>
    <n v="-1"/>
    <n v="51.400525478323203"/>
    <n v="-1"/>
    <n v="-1"/>
    <n v="-1"/>
    <n v="-1"/>
    <n v="-1"/>
    <x v="0"/>
    <x v="0"/>
    <x v="0"/>
  </r>
  <r>
    <n v="5079"/>
    <n v="3658"/>
    <m/>
    <x v="3"/>
    <n v="2"/>
    <n v="771"/>
    <n v="-1"/>
    <n v="3084"/>
    <n v="-1"/>
    <n v="22.615412522526"/>
    <n v="-1"/>
    <n v="101.78665011509599"/>
    <n v="-1"/>
    <n v="-1"/>
    <n v="-1"/>
    <n v="-1"/>
    <n v="-1"/>
    <x v="1"/>
    <x v="0"/>
    <x v="0"/>
  </r>
  <r>
    <n v="5079"/>
    <n v="3658"/>
    <m/>
    <x v="3"/>
    <n v="3"/>
    <n v="759"/>
    <n v="-1"/>
    <n v="3036"/>
    <n v="-1"/>
    <n v="15.555384077701399"/>
    <n v="-1"/>
    <n v="115.83263792997499"/>
    <n v="-1"/>
    <n v="-1"/>
    <n v="-1"/>
    <n v="-1"/>
    <n v="-1"/>
    <x v="2"/>
    <x v="0"/>
    <x v="0"/>
  </r>
  <r>
    <n v="5079"/>
    <n v="3658"/>
    <m/>
    <x v="3"/>
    <n v="4"/>
    <n v="712"/>
    <n v="-1"/>
    <n v="2848"/>
    <n v="-1"/>
    <n v="13.6432505824837"/>
    <n v="-1"/>
    <n v="115.99165550135901"/>
    <n v="-1"/>
    <n v="-1"/>
    <n v="-1"/>
    <n v="-1"/>
    <n v="-1"/>
    <x v="3"/>
    <x v="0"/>
    <x v="0"/>
  </r>
  <r>
    <n v="5079"/>
    <n v="3658"/>
    <m/>
    <x v="3"/>
    <n v="5"/>
    <n v="661"/>
    <n v="-1"/>
    <n v="2644"/>
    <n v="-1"/>
    <n v="12.1394521949195"/>
    <n v="-1"/>
    <n v="115.407652448786"/>
    <n v="-1"/>
    <n v="-1"/>
    <n v="-1"/>
    <n v="-1"/>
    <n v="-1"/>
    <x v="4"/>
    <x v="0"/>
    <x v="0"/>
  </r>
  <r>
    <n v="5079"/>
    <n v="3658"/>
    <m/>
    <x v="3"/>
    <n v="6"/>
    <n v="687"/>
    <n v="-1"/>
    <n v="2748"/>
    <n v="-1"/>
    <n v="12.255604813162501"/>
    <n v="-1"/>
    <n v="116.554371424205"/>
    <n v="-1"/>
    <n v="-1"/>
    <n v="-1"/>
    <n v="-1"/>
    <n v="-1"/>
    <x v="5"/>
    <x v="0"/>
    <x v="0"/>
  </r>
  <r>
    <n v="5079"/>
    <n v="3658"/>
    <m/>
    <x v="3"/>
    <n v="7"/>
    <n v="666"/>
    <n v="-1"/>
    <n v="2664"/>
    <n v="-1"/>
    <n v="12.107097046744901"/>
    <n v="-1"/>
    <n v="116.793066291122"/>
    <n v="-1"/>
    <n v="-1"/>
    <n v="-1"/>
    <n v="-1"/>
    <n v="-1"/>
    <x v="6"/>
    <x v="0"/>
    <x v="0"/>
  </r>
  <r>
    <n v="5079"/>
    <n v="3658"/>
    <m/>
    <x v="3"/>
    <n v="8"/>
    <n v="669"/>
    <n v="-1"/>
    <n v="2676"/>
    <n v="-1"/>
    <n v="11.3990612589518"/>
    <n v="-1"/>
    <n v="117.225025042284"/>
    <n v="-1"/>
    <n v="-1"/>
    <n v="-1"/>
    <n v="-1"/>
    <n v="-1"/>
    <x v="7"/>
    <x v="0"/>
    <x v="0"/>
  </r>
  <r>
    <n v="5079"/>
    <n v="3658"/>
    <m/>
    <x v="3"/>
    <n v="9"/>
    <n v="644"/>
    <n v="-1"/>
    <n v="2576"/>
    <n v="-1"/>
    <n v="11.0138487992241"/>
    <n v="-1"/>
    <n v="116.790184555352"/>
    <n v="-1"/>
    <n v="-1"/>
    <n v="-1"/>
    <n v="-1"/>
    <n v="-1"/>
    <x v="8"/>
    <x v="0"/>
    <x v="0"/>
  </r>
  <r>
    <n v="5079"/>
    <n v="3658"/>
    <m/>
    <x v="3"/>
    <n v="10"/>
    <n v="701"/>
    <n v="-1"/>
    <n v="2804"/>
    <n v="-1"/>
    <n v="12.916811034560499"/>
    <n v="-1"/>
    <n v="116.73886732896401"/>
    <n v="-1"/>
    <n v="-1"/>
    <n v="-1"/>
    <n v="-1"/>
    <n v="-1"/>
    <x v="9"/>
    <x v="0"/>
    <x v="0"/>
  </r>
  <r>
    <n v="5079"/>
    <n v="3658"/>
    <m/>
    <x v="3"/>
    <n v="11"/>
    <n v="693"/>
    <n v="-1"/>
    <n v="2772"/>
    <n v="-1"/>
    <n v="12.3588159827307"/>
    <n v="-1"/>
    <n v="117.569335073134"/>
    <n v="-1"/>
    <n v="-1"/>
    <n v="-1"/>
    <n v="-1"/>
    <n v="-1"/>
    <x v="10"/>
    <x v="0"/>
    <x v="0"/>
  </r>
  <r>
    <n v="5079"/>
    <n v="3658"/>
    <m/>
    <x v="3"/>
    <n v="12"/>
    <n v="683"/>
    <n v="-1"/>
    <n v="2732"/>
    <n v="-1"/>
    <n v="11.9735910848114"/>
    <n v="-1"/>
    <n v="117.334305782782"/>
    <n v="-1"/>
    <n v="-1"/>
    <n v="-1"/>
    <n v="-1"/>
    <n v="-1"/>
    <x v="11"/>
    <x v="0"/>
    <x v="0"/>
  </r>
  <r>
    <n v="5079"/>
    <n v="3658"/>
    <m/>
    <x v="3"/>
    <n v="0"/>
    <n v="8373"/>
    <n v="-1"/>
    <n v="2791"/>
    <n v="-1"/>
    <n v="16.5157588062409"/>
    <n v="-1"/>
    <n v="109.587419134614"/>
    <n v="-1"/>
    <n v="-1"/>
    <n v="-1"/>
    <n v="-1"/>
    <n v="-1"/>
    <x v="12"/>
    <x v="0"/>
    <x v="0"/>
  </r>
  <r>
    <n v="5083"/>
    <n v="3658"/>
    <m/>
    <x v="3"/>
    <n v="1"/>
    <n v="775"/>
    <n v="-1"/>
    <n v="3100"/>
    <n v="-1"/>
    <n v="44.694015578833302"/>
    <n v="-1"/>
    <n v="56.861587186502199"/>
    <n v="-1"/>
    <n v="-1"/>
    <n v="-1"/>
    <n v="-1"/>
    <n v="-1"/>
    <x v="0"/>
    <x v="0"/>
    <x v="0"/>
  </r>
  <r>
    <n v="5083"/>
    <n v="3658"/>
    <m/>
    <x v="3"/>
    <n v="2"/>
    <n v="740"/>
    <n v="-1"/>
    <n v="2960"/>
    <n v="-1"/>
    <n v="23.8626743898425"/>
    <n v="-1"/>
    <n v="99.166938701618093"/>
    <n v="-1"/>
    <n v="-1"/>
    <n v="-1"/>
    <n v="-1"/>
    <n v="-1"/>
    <x v="1"/>
    <x v="0"/>
    <x v="0"/>
  </r>
  <r>
    <n v="5083"/>
    <n v="3658"/>
    <m/>
    <x v="3"/>
    <n v="3"/>
    <n v="716"/>
    <n v="-1"/>
    <n v="2864"/>
    <n v="-1"/>
    <n v="13.8511400832029"/>
    <n v="-1"/>
    <n v="115.901291262375"/>
    <n v="-1"/>
    <n v="-1"/>
    <n v="-1"/>
    <n v="-1"/>
    <n v="-1"/>
    <x v="2"/>
    <x v="0"/>
    <x v="0"/>
  </r>
  <r>
    <n v="5083"/>
    <n v="3658"/>
    <m/>
    <x v="3"/>
    <n v="4"/>
    <n v="706"/>
    <n v="-1"/>
    <n v="2824"/>
    <n v="-1"/>
    <n v="13.578561679719099"/>
    <n v="-1"/>
    <n v="115.824476173702"/>
    <n v="-1"/>
    <n v="-1"/>
    <n v="-1"/>
    <n v="-1"/>
    <n v="-1"/>
    <x v="3"/>
    <x v="0"/>
    <x v="0"/>
  </r>
  <r>
    <n v="5083"/>
    <n v="3658"/>
    <m/>
    <x v="3"/>
    <n v="5"/>
    <n v="719"/>
    <n v="-1"/>
    <n v="2876"/>
    <n v="-1"/>
    <n v="13.405185580615701"/>
    <n v="-1"/>
    <n v="115.557062291195"/>
    <n v="-1"/>
    <n v="-1"/>
    <n v="-1"/>
    <n v="-1"/>
    <n v="-1"/>
    <x v="4"/>
    <x v="0"/>
    <x v="0"/>
  </r>
  <r>
    <n v="5083"/>
    <n v="3658"/>
    <m/>
    <x v="3"/>
    <n v="6"/>
    <n v="676"/>
    <n v="-1"/>
    <n v="2704"/>
    <n v="-1"/>
    <n v="11.990184384773601"/>
    <n v="-1"/>
    <n v="116.50653972353901"/>
    <n v="-1"/>
    <n v="-1"/>
    <n v="-1"/>
    <n v="-1"/>
    <n v="-1"/>
    <x v="5"/>
    <x v="0"/>
    <x v="0"/>
  </r>
  <r>
    <n v="5083"/>
    <n v="3658"/>
    <m/>
    <x v="3"/>
    <n v="7"/>
    <n v="685"/>
    <n v="-1"/>
    <n v="2740"/>
    <n v="-1"/>
    <n v="12.574207045483799"/>
    <n v="-1"/>
    <n v="117.12239249616501"/>
    <n v="-1"/>
    <n v="-1"/>
    <n v="-1"/>
    <n v="-1"/>
    <n v="-1"/>
    <x v="6"/>
    <x v="0"/>
    <x v="0"/>
  </r>
  <r>
    <n v="5083"/>
    <n v="3658"/>
    <m/>
    <x v="3"/>
    <n v="8"/>
    <n v="686"/>
    <n v="-1"/>
    <n v="2744"/>
    <n v="-1"/>
    <n v="12.1139664172875"/>
    <n v="-1"/>
    <n v="117.055782850108"/>
    <n v="-1"/>
    <n v="-1"/>
    <n v="-1"/>
    <n v="-1"/>
    <n v="-1"/>
    <x v="7"/>
    <x v="0"/>
    <x v="0"/>
  </r>
  <r>
    <n v="5083"/>
    <n v="3658"/>
    <m/>
    <x v="3"/>
    <n v="9"/>
    <n v="697"/>
    <n v="-1"/>
    <n v="2788"/>
    <n v="-1"/>
    <n v="12.479031624286399"/>
    <n v="-1"/>
    <n v="117.227453310699"/>
    <n v="-1"/>
    <n v="-1"/>
    <n v="-1"/>
    <n v="-1"/>
    <n v="-1"/>
    <x v="8"/>
    <x v="0"/>
    <x v="0"/>
  </r>
  <r>
    <n v="5083"/>
    <n v="3658"/>
    <m/>
    <x v="3"/>
    <n v="10"/>
    <n v="676"/>
    <n v="-1"/>
    <n v="2704"/>
    <n v="-1"/>
    <n v="11.6901222143784"/>
    <n v="-1"/>
    <n v="117.116282385508"/>
    <n v="-1"/>
    <n v="-1"/>
    <n v="-1"/>
    <n v="-1"/>
    <n v="-1"/>
    <x v="9"/>
    <x v="0"/>
    <x v="0"/>
  </r>
  <r>
    <n v="5083"/>
    <n v="3658"/>
    <m/>
    <x v="3"/>
    <n v="11"/>
    <n v="668"/>
    <n v="-1"/>
    <n v="2672"/>
    <n v="-1"/>
    <n v="11.324989405687599"/>
    <n v="-1"/>
    <n v="117.15840260556099"/>
    <n v="-1"/>
    <n v="-1"/>
    <n v="-1"/>
    <n v="-1"/>
    <n v="-1"/>
    <x v="10"/>
    <x v="0"/>
    <x v="0"/>
  </r>
  <r>
    <n v="5083"/>
    <n v="3658"/>
    <m/>
    <x v="3"/>
    <n v="12"/>
    <n v="688"/>
    <n v="-1"/>
    <n v="2752"/>
    <n v="-1"/>
    <n v="12.503434316178501"/>
    <n v="-1"/>
    <n v="117.04586185562"/>
    <n v="-1"/>
    <n v="-1"/>
    <n v="-1"/>
    <n v="-1"/>
    <n v="-1"/>
    <x v="11"/>
    <x v="0"/>
    <x v="0"/>
  </r>
  <r>
    <n v="5083"/>
    <n v="3658"/>
    <m/>
    <x v="3"/>
    <n v="0"/>
    <n v="8432"/>
    <n v="-1"/>
    <n v="2810.6666666666702"/>
    <n v="-1"/>
    <n v="16.512712431700301"/>
    <n v="-1"/>
    <n v="109.61210053535299"/>
    <n v="-1"/>
    <n v="-1"/>
    <n v="-1"/>
    <n v="-1"/>
    <n v="-1"/>
    <x v="12"/>
    <x v="0"/>
    <x v="0"/>
  </r>
  <r>
    <n v="5086"/>
    <n v="3658"/>
    <m/>
    <x v="3"/>
    <n v="1"/>
    <n v="750"/>
    <n v="-1"/>
    <n v="3000"/>
    <n v="-1"/>
    <n v="47.459239389173298"/>
    <n v="-1"/>
    <n v="52.077673685300901"/>
    <n v="-1"/>
    <n v="-1"/>
    <n v="-1"/>
    <n v="-1"/>
    <n v="-1"/>
    <x v="0"/>
    <x v="0"/>
    <x v="0"/>
  </r>
  <r>
    <n v="5086"/>
    <n v="3658"/>
    <m/>
    <x v="3"/>
    <n v="2"/>
    <n v="765"/>
    <n v="-1"/>
    <n v="3060"/>
    <n v="-1"/>
    <n v="31.897058740801501"/>
    <n v="-1"/>
    <n v="82.133442558282198"/>
    <n v="-1"/>
    <n v="-1"/>
    <n v="-1"/>
    <n v="-1"/>
    <n v="-1"/>
    <x v="1"/>
    <x v="0"/>
    <x v="0"/>
  </r>
  <r>
    <n v="5086"/>
    <n v="3658"/>
    <m/>
    <x v="3"/>
    <n v="3"/>
    <n v="713"/>
    <n v="-1"/>
    <n v="2852"/>
    <n v="-1"/>
    <n v="13.3600982469987"/>
    <n v="-1"/>
    <n v="115.81767989106"/>
    <n v="-1"/>
    <n v="-1"/>
    <n v="-1"/>
    <n v="-1"/>
    <n v="-1"/>
    <x v="2"/>
    <x v="0"/>
    <x v="0"/>
  </r>
  <r>
    <n v="5086"/>
    <n v="3658"/>
    <m/>
    <x v="3"/>
    <n v="4"/>
    <n v="731"/>
    <n v="-1"/>
    <n v="2924"/>
    <n v="-1"/>
    <n v="13.997812495643601"/>
    <n v="-1"/>
    <n v="113.912099078238"/>
    <n v="-1"/>
    <n v="-1"/>
    <n v="-1"/>
    <n v="-1"/>
    <n v="-1"/>
    <x v="3"/>
    <x v="0"/>
    <x v="0"/>
  </r>
  <r>
    <n v="5086"/>
    <n v="3658"/>
    <m/>
    <x v="3"/>
    <n v="5"/>
    <n v="745"/>
    <n v="-1"/>
    <n v="2980"/>
    <n v="-1"/>
    <n v="14.706457110376499"/>
    <n v="-1"/>
    <n v="115.54901066833899"/>
    <n v="-1"/>
    <n v="-1"/>
    <n v="-1"/>
    <n v="-1"/>
    <n v="-1"/>
    <x v="4"/>
    <x v="0"/>
    <x v="0"/>
  </r>
  <r>
    <n v="5086"/>
    <n v="3658"/>
    <m/>
    <x v="3"/>
    <n v="6"/>
    <n v="723"/>
    <n v="-1"/>
    <n v="2892"/>
    <n v="-1"/>
    <n v="13.9782796210024"/>
    <n v="-1"/>
    <n v="116.68207896037801"/>
    <n v="-1"/>
    <n v="-1"/>
    <n v="-1"/>
    <n v="-1"/>
    <n v="-1"/>
    <x v="5"/>
    <x v="0"/>
    <x v="0"/>
  </r>
  <r>
    <n v="5086"/>
    <n v="3658"/>
    <m/>
    <x v="3"/>
    <n v="7"/>
    <n v="715"/>
    <n v="-1"/>
    <n v="2860"/>
    <n v="-1"/>
    <n v="13.159895018719601"/>
    <n v="-1"/>
    <n v="116.842549382491"/>
    <n v="-1"/>
    <n v="-1"/>
    <n v="-1"/>
    <n v="-1"/>
    <n v="-1"/>
    <x v="6"/>
    <x v="0"/>
    <x v="0"/>
  </r>
  <r>
    <n v="5086"/>
    <n v="3658"/>
    <m/>
    <x v="3"/>
    <n v="8"/>
    <n v="666"/>
    <n v="-1"/>
    <n v="2664"/>
    <n v="-1"/>
    <n v="11.7316872724251"/>
    <n v="-1"/>
    <n v="117.050683023839"/>
    <n v="-1"/>
    <n v="-1"/>
    <n v="-1"/>
    <n v="-1"/>
    <n v="-1"/>
    <x v="7"/>
    <x v="0"/>
    <x v="0"/>
  </r>
  <r>
    <n v="5086"/>
    <n v="3658"/>
    <m/>
    <x v="3"/>
    <n v="9"/>
    <n v="717"/>
    <n v="-1"/>
    <n v="2868"/>
    <n v="-1"/>
    <n v="13.3519250474438"/>
    <n v="-1"/>
    <n v="116.730740258303"/>
    <n v="-1"/>
    <n v="-1"/>
    <n v="-1"/>
    <n v="-1"/>
    <n v="-1"/>
    <x v="8"/>
    <x v="0"/>
    <x v="0"/>
  </r>
  <r>
    <n v="5086"/>
    <n v="3658"/>
    <m/>
    <x v="3"/>
    <n v="10"/>
    <n v="668"/>
    <n v="-1"/>
    <n v="2672"/>
    <n v="-1"/>
    <n v="11.8534364003219"/>
    <n v="-1"/>
    <n v="117.488832177022"/>
    <n v="-1"/>
    <n v="-1"/>
    <n v="-1"/>
    <n v="-1"/>
    <n v="-1"/>
    <x v="9"/>
    <x v="0"/>
    <x v="0"/>
  </r>
  <r>
    <n v="5086"/>
    <n v="3658"/>
    <m/>
    <x v="3"/>
    <n v="11"/>
    <n v="655"/>
    <n v="-1"/>
    <n v="2620"/>
    <n v="-1"/>
    <n v="11.2445588124125"/>
    <n v="-1"/>
    <n v="117.06385016514599"/>
    <n v="-1"/>
    <n v="-1"/>
    <n v="-1"/>
    <n v="-1"/>
    <n v="-1"/>
    <x v="10"/>
    <x v="0"/>
    <x v="0"/>
  </r>
  <r>
    <n v="5086"/>
    <n v="3658"/>
    <m/>
    <x v="3"/>
    <n v="12"/>
    <n v="691"/>
    <n v="-1"/>
    <n v="2764"/>
    <n v="-1"/>
    <n v="11.713964392483"/>
    <n v="-1"/>
    <n v="117.637281782405"/>
    <n v="-1"/>
    <n v="-1"/>
    <n v="-1"/>
    <n v="-1"/>
    <n v="-1"/>
    <x v="11"/>
    <x v="0"/>
    <x v="0"/>
  </r>
  <r>
    <n v="5086"/>
    <n v="3658"/>
    <m/>
    <x v="3"/>
    <n v="0"/>
    <n v="8539"/>
    <n v="-1"/>
    <n v="2846.3333333333298"/>
    <n v="-1"/>
    <n v="17.682401572762799"/>
    <n v="-1"/>
    <n v="107.720352146325"/>
    <n v="-1"/>
    <n v="-1"/>
    <n v="-1"/>
    <n v="-1"/>
    <n v="-1"/>
    <x v="12"/>
    <x v="0"/>
    <x v="0"/>
  </r>
  <r>
    <n v="5085"/>
    <n v="3658"/>
    <m/>
    <x v="3"/>
    <n v="1"/>
    <n v="782"/>
    <n v="-1"/>
    <n v="3128"/>
    <n v="-1"/>
    <n v="46.602150730204897"/>
    <n v="-1"/>
    <n v="55.717772519116899"/>
    <n v="-1"/>
    <n v="-1"/>
    <n v="-1"/>
    <n v="-1"/>
    <n v="-1"/>
    <x v="0"/>
    <x v="0"/>
    <x v="0"/>
  </r>
  <r>
    <n v="5085"/>
    <n v="3658"/>
    <m/>
    <x v="3"/>
    <n v="2"/>
    <n v="800"/>
    <n v="-1"/>
    <n v="3200"/>
    <n v="-1"/>
    <n v="23.135747009396699"/>
    <n v="-1"/>
    <n v="102.212857178946"/>
    <n v="-1"/>
    <n v="-1"/>
    <n v="-1"/>
    <n v="-1"/>
    <n v="-1"/>
    <x v="1"/>
    <x v="0"/>
    <x v="0"/>
  </r>
  <r>
    <n v="5085"/>
    <n v="3658"/>
    <m/>
    <x v="3"/>
    <n v="3"/>
    <n v="767"/>
    <n v="-1"/>
    <n v="3068"/>
    <n v="-1"/>
    <n v="15.316144317415301"/>
    <n v="-1"/>
    <n v="115.785307264181"/>
    <n v="-1"/>
    <n v="-1"/>
    <n v="-1"/>
    <n v="-1"/>
    <n v="-1"/>
    <x v="2"/>
    <x v="0"/>
    <x v="0"/>
  </r>
  <r>
    <n v="5085"/>
    <n v="3658"/>
    <m/>
    <x v="3"/>
    <n v="4"/>
    <n v="689"/>
    <n v="-1"/>
    <n v="2756"/>
    <n v="-1"/>
    <n v="12.7471238313972"/>
    <n v="-1"/>
    <n v="115.996664262021"/>
    <n v="-1"/>
    <n v="-1"/>
    <n v="-1"/>
    <n v="-1"/>
    <n v="-1"/>
    <x v="3"/>
    <x v="0"/>
    <x v="0"/>
  </r>
  <r>
    <n v="5085"/>
    <n v="3658"/>
    <m/>
    <x v="3"/>
    <n v="5"/>
    <n v="695"/>
    <n v="-1"/>
    <n v="2780"/>
    <n v="-1"/>
    <n v="13.396689205460399"/>
    <n v="-1"/>
    <n v="115.545175642643"/>
    <n v="-1"/>
    <n v="-1"/>
    <n v="-1"/>
    <n v="-1"/>
    <n v="-1"/>
    <x v="4"/>
    <x v="0"/>
    <x v="0"/>
  </r>
  <r>
    <n v="5085"/>
    <n v="3658"/>
    <m/>
    <x v="3"/>
    <n v="6"/>
    <n v="695"/>
    <n v="-1"/>
    <n v="2780"/>
    <n v="-1"/>
    <n v="12.831170095270901"/>
    <n v="-1"/>
    <n v="116.223823366486"/>
    <n v="-1"/>
    <n v="-1"/>
    <n v="-1"/>
    <n v="-1"/>
    <n v="-1"/>
    <x v="5"/>
    <x v="0"/>
    <x v="0"/>
  </r>
  <r>
    <n v="5085"/>
    <n v="3658"/>
    <m/>
    <x v="3"/>
    <n v="7"/>
    <n v="666"/>
    <n v="-1"/>
    <n v="2664"/>
    <n v="-1"/>
    <n v="11.6980749103304"/>
    <n v="-1"/>
    <n v="116.770538167749"/>
    <n v="-1"/>
    <n v="-1"/>
    <n v="-1"/>
    <n v="-1"/>
    <n v="-1"/>
    <x v="6"/>
    <x v="0"/>
    <x v="0"/>
  </r>
  <r>
    <n v="5085"/>
    <n v="3658"/>
    <m/>
    <x v="3"/>
    <n v="8"/>
    <n v="681"/>
    <n v="-1"/>
    <n v="2724"/>
    <n v="-1"/>
    <n v="11.867996970962"/>
    <n v="-1"/>
    <n v="117.333349521413"/>
    <n v="-1"/>
    <n v="-1"/>
    <n v="-1"/>
    <n v="-1"/>
    <n v="-1"/>
    <x v="7"/>
    <x v="0"/>
    <x v="0"/>
  </r>
  <r>
    <n v="5085"/>
    <n v="3658"/>
    <m/>
    <x v="3"/>
    <n v="9"/>
    <n v="697"/>
    <n v="-1"/>
    <n v="2788"/>
    <n v="-1"/>
    <n v="12.4700044259981"/>
    <n v="-1"/>
    <n v="117.089569658541"/>
    <n v="-1"/>
    <n v="-1"/>
    <n v="-1"/>
    <n v="-1"/>
    <n v="-1"/>
    <x v="8"/>
    <x v="0"/>
    <x v="0"/>
  </r>
  <r>
    <n v="5085"/>
    <n v="3658"/>
    <m/>
    <x v="3"/>
    <n v="10"/>
    <n v="693"/>
    <n v="-1"/>
    <n v="2772"/>
    <n v="-1"/>
    <n v="12.304037116001499"/>
    <n v="-1"/>
    <n v="117.497337063153"/>
    <n v="-1"/>
    <n v="-1"/>
    <n v="-1"/>
    <n v="-1"/>
    <n v="-1"/>
    <x v="9"/>
    <x v="0"/>
    <x v="0"/>
  </r>
  <r>
    <n v="5085"/>
    <n v="3658"/>
    <m/>
    <x v="3"/>
    <n v="11"/>
    <n v="686"/>
    <n v="-1"/>
    <n v="2744"/>
    <n v="-1"/>
    <n v="11.938927701069"/>
    <n v="-1"/>
    <n v="117.278446650653"/>
    <n v="-1"/>
    <n v="-1"/>
    <n v="-1"/>
    <n v="-1"/>
    <n v="-1"/>
    <x v="10"/>
    <x v="0"/>
    <x v="0"/>
  </r>
  <r>
    <n v="5085"/>
    <n v="3658"/>
    <m/>
    <x v="3"/>
    <n v="12"/>
    <n v="688"/>
    <n v="-1"/>
    <n v="2752"/>
    <n v="-1"/>
    <n v="12.184900451200701"/>
    <n v="-1"/>
    <n v="117.58138659822301"/>
    <n v="-1"/>
    <n v="-1"/>
    <n v="-1"/>
    <n v="-1"/>
    <n v="-1"/>
    <x v="11"/>
    <x v="0"/>
    <x v="0"/>
  </r>
  <r>
    <n v="5085"/>
    <n v="3658"/>
    <m/>
    <x v="3"/>
    <n v="0"/>
    <n v="8539"/>
    <n v="-1"/>
    <n v="2846.3333333333298"/>
    <n v="-1"/>
    <n v="16.790575389508199"/>
    <n v="-1"/>
    <n v="109.75633598490499"/>
    <n v="-1"/>
    <n v="-1"/>
    <n v="-1"/>
    <n v="-1"/>
    <n v="-1"/>
    <x v="12"/>
    <x v="0"/>
    <x v="0"/>
  </r>
  <r>
    <n v="5081"/>
    <n v="3658"/>
    <m/>
    <x v="3"/>
    <n v="1"/>
    <n v="730"/>
    <n v="-1"/>
    <n v="2920"/>
    <n v="-1"/>
    <n v="47.605563082797602"/>
    <n v="-1"/>
    <n v="51.401786257407899"/>
    <n v="-1"/>
    <n v="-1"/>
    <n v="-1"/>
    <n v="-1"/>
    <n v="-1"/>
    <x v="0"/>
    <x v="0"/>
    <x v="0"/>
  </r>
  <r>
    <n v="5081"/>
    <n v="3658"/>
    <m/>
    <x v="3"/>
    <n v="2"/>
    <n v="738"/>
    <n v="-1"/>
    <n v="2952"/>
    <n v="-1"/>
    <n v="17.2597188824301"/>
    <n v="-1"/>
    <n v="108.987316006746"/>
    <n v="-1"/>
    <n v="-1"/>
    <n v="-1"/>
    <n v="-1"/>
    <n v="-1"/>
    <x v="1"/>
    <x v="0"/>
    <x v="0"/>
  </r>
  <r>
    <n v="5081"/>
    <n v="3658"/>
    <m/>
    <x v="3"/>
    <n v="3"/>
    <n v="699"/>
    <n v="-1"/>
    <n v="2796"/>
    <n v="-1"/>
    <n v="13.5032650259646"/>
    <n v="-1"/>
    <n v="115.464157562152"/>
    <n v="-1"/>
    <n v="-1"/>
    <n v="-1"/>
    <n v="-1"/>
    <n v="-1"/>
    <x v="2"/>
    <x v="0"/>
    <x v="0"/>
  </r>
  <r>
    <n v="5081"/>
    <n v="3658"/>
    <m/>
    <x v="3"/>
    <n v="4"/>
    <n v="742"/>
    <n v="-1"/>
    <n v="2968"/>
    <n v="-1"/>
    <n v="14.760465979213199"/>
    <n v="-1"/>
    <n v="116.509843969454"/>
    <n v="-1"/>
    <n v="-1"/>
    <n v="-1"/>
    <n v="-1"/>
    <n v="-1"/>
    <x v="3"/>
    <x v="0"/>
    <x v="0"/>
  </r>
  <r>
    <n v="5081"/>
    <n v="3658"/>
    <m/>
    <x v="3"/>
    <n v="5"/>
    <n v="720"/>
    <n v="-1"/>
    <n v="2880"/>
    <n v="-1"/>
    <n v="14.152073093626599"/>
    <n v="-1"/>
    <n v="115.62230859099699"/>
    <n v="-1"/>
    <n v="-1"/>
    <n v="-1"/>
    <n v="-1"/>
    <n v="-1"/>
    <x v="4"/>
    <x v="0"/>
    <x v="0"/>
  </r>
  <r>
    <n v="5081"/>
    <n v="3658"/>
    <m/>
    <x v="3"/>
    <n v="6"/>
    <n v="696"/>
    <n v="-1"/>
    <n v="2784"/>
    <n v="-1"/>
    <n v="12.272858350029701"/>
    <n v="-1"/>
    <n v="116.391586267154"/>
    <n v="-1"/>
    <n v="-1"/>
    <n v="-1"/>
    <n v="-1"/>
    <n v="-1"/>
    <x v="5"/>
    <x v="0"/>
    <x v="0"/>
  </r>
  <r>
    <n v="5081"/>
    <n v="3658"/>
    <m/>
    <x v="3"/>
    <n v="7"/>
    <n v="662"/>
    <n v="-1"/>
    <n v="2648"/>
    <n v="-1"/>
    <n v="11.406998022487199"/>
    <n v="-1"/>
    <n v="117.16770530875"/>
    <n v="-1"/>
    <n v="-1"/>
    <n v="-1"/>
    <n v="-1"/>
    <n v="-1"/>
    <x v="6"/>
    <x v="0"/>
    <x v="0"/>
  </r>
  <r>
    <n v="5081"/>
    <n v="3658"/>
    <m/>
    <x v="3"/>
    <n v="8"/>
    <n v="698"/>
    <n v="-1"/>
    <n v="2792"/>
    <n v="-1"/>
    <n v="12.8784458153806"/>
    <n v="-1"/>
    <n v="116.871232094744"/>
    <n v="-1"/>
    <n v="-1"/>
    <n v="-1"/>
    <n v="-1"/>
    <n v="-1"/>
    <x v="7"/>
    <x v="0"/>
    <x v="0"/>
  </r>
  <r>
    <n v="5081"/>
    <n v="3658"/>
    <m/>
    <x v="3"/>
    <n v="9"/>
    <n v="657"/>
    <n v="-1"/>
    <n v="2628"/>
    <n v="-1"/>
    <n v="11.084106206324799"/>
    <n v="-1"/>
    <n v="117.301852446626"/>
    <n v="-1"/>
    <n v="-1"/>
    <n v="-1"/>
    <n v="-1"/>
    <n v="-1"/>
    <x v="8"/>
    <x v="0"/>
    <x v="0"/>
  </r>
  <r>
    <n v="5081"/>
    <n v="3658"/>
    <m/>
    <x v="3"/>
    <n v="10"/>
    <n v="673"/>
    <n v="-1"/>
    <n v="2692"/>
    <n v="-1"/>
    <n v="11.266260923532"/>
    <n v="-1"/>
    <n v="117.180880191227"/>
    <n v="-1"/>
    <n v="-1"/>
    <n v="-1"/>
    <n v="-1"/>
    <n v="-1"/>
    <x v="9"/>
    <x v="0"/>
    <x v="0"/>
  </r>
  <r>
    <n v="5081"/>
    <n v="3658"/>
    <m/>
    <x v="3"/>
    <n v="11"/>
    <n v="674"/>
    <n v="-1"/>
    <n v="2696"/>
    <n v="-1"/>
    <n v="11.473752672134401"/>
    <n v="-1"/>
    <n v="117.099398876794"/>
    <n v="-1"/>
    <n v="-1"/>
    <n v="-1"/>
    <n v="-1"/>
    <n v="-1"/>
    <x v="10"/>
    <x v="0"/>
    <x v="0"/>
  </r>
  <r>
    <n v="5081"/>
    <n v="3658"/>
    <m/>
    <x v="3"/>
    <n v="12"/>
    <n v="678"/>
    <n v="-1"/>
    <n v="2712"/>
    <n v="-1"/>
    <n v="11.9583523994482"/>
    <n v="-1"/>
    <n v="117.369269259053"/>
    <n v="-1"/>
    <n v="-1"/>
    <n v="-1"/>
    <n v="-1"/>
    <n v="-1"/>
    <x v="11"/>
    <x v="0"/>
    <x v="0"/>
  </r>
  <r>
    <n v="5081"/>
    <n v="3658"/>
    <m/>
    <x v="3"/>
    <n v="0"/>
    <n v="8367"/>
    <n v="-1"/>
    <n v="2789"/>
    <n v="-1"/>
    <n v="15.998362030762801"/>
    <n v="-1"/>
    <n v="110.307738677288"/>
    <n v="-1"/>
    <n v="-1"/>
    <n v="-1"/>
    <n v="-1"/>
    <n v="-1"/>
    <x v="12"/>
    <x v="0"/>
    <x v="0"/>
  </r>
  <r>
    <n v="5080"/>
    <n v="3658"/>
    <m/>
    <x v="3"/>
    <n v="1"/>
    <n v="768"/>
    <n v="-1"/>
    <n v="3072"/>
    <n v="-1"/>
    <n v="45.588987360655302"/>
    <n v="-1"/>
    <n v="54.728571965177103"/>
    <n v="-1"/>
    <n v="-1"/>
    <n v="-1"/>
    <n v="-1"/>
    <n v="-1"/>
    <x v="0"/>
    <x v="0"/>
    <x v="0"/>
  </r>
  <r>
    <n v="5080"/>
    <n v="3658"/>
    <m/>
    <x v="3"/>
    <n v="2"/>
    <n v="716"/>
    <n v="-1"/>
    <n v="2864"/>
    <n v="-1"/>
    <n v="14.4387545541114"/>
    <n v="-1"/>
    <n v="115.41418299143901"/>
    <n v="-1"/>
    <n v="-1"/>
    <n v="-1"/>
    <n v="-1"/>
    <n v="-1"/>
    <x v="1"/>
    <x v="0"/>
    <x v="0"/>
  </r>
  <r>
    <n v="5080"/>
    <n v="3658"/>
    <m/>
    <x v="3"/>
    <n v="3"/>
    <n v="689"/>
    <n v="-1"/>
    <n v="2756"/>
    <n v="-1"/>
    <n v="13.408879108725399"/>
    <n v="-1"/>
    <n v="115.18690635649401"/>
    <n v="-1"/>
    <n v="-1"/>
    <n v="-1"/>
    <n v="-1"/>
    <n v="-1"/>
    <x v="2"/>
    <x v="0"/>
    <x v="0"/>
  </r>
  <r>
    <n v="5080"/>
    <n v="3658"/>
    <m/>
    <x v="3"/>
    <n v="4"/>
    <n v="716"/>
    <n v="-1"/>
    <n v="2864"/>
    <n v="-1"/>
    <n v="13.493941149851199"/>
    <n v="-1"/>
    <n v="116.342978361813"/>
    <n v="-1"/>
    <n v="-1"/>
    <n v="-1"/>
    <n v="-1"/>
    <n v="-1"/>
    <x v="3"/>
    <x v="0"/>
    <x v="0"/>
  </r>
  <r>
    <n v="5080"/>
    <n v="3658"/>
    <m/>
    <x v="3"/>
    <n v="5"/>
    <n v="721"/>
    <n v="-1"/>
    <n v="2884"/>
    <n v="-1"/>
    <n v="13.924336313003"/>
    <n v="-1"/>
    <n v="115.46809875389"/>
    <n v="-1"/>
    <n v="-1"/>
    <n v="-1"/>
    <n v="-1"/>
    <n v="-1"/>
    <x v="4"/>
    <x v="0"/>
    <x v="0"/>
  </r>
  <r>
    <n v="5080"/>
    <n v="3658"/>
    <m/>
    <x v="3"/>
    <n v="6"/>
    <n v="700"/>
    <n v="-1"/>
    <n v="2800"/>
    <n v="-1"/>
    <n v="13.3018056598681"/>
    <n v="-1"/>
    <n v="116.508095978735"/>
    <n v="-1"/>
    <n v="-1"/>
    <n v="-1"/>
    <n v="-1"/>
    <n v="-1"/>
    <x v="5"/>
    <x v="0"/>
    <x v="0"/>
  </r>
  <r>
    <n v="5080"/>
    <n v="3658"/>
    <m/>
    <x v="3"/>
    <n v="7"/>
    <n v="649"/>
    <n v="-1"/>
    <n v="2596"/>
    <n v="-1"/>
    <n v="10.7605112765104"/>
    <n v="-1"/>
    <n v="117.119197720025"/>
    <n v="-1"/>
    <n v="-1"/>
    <n v="-1"/>
    <n v="-1"/>
    <n v="-1"/>
    <x v="6"/>
    <x v="0"/>
    <x v="0"/>
  </r>
  <r>
    <n v="5080"/>
    <n v="3658"/>
    <m/>
    <x v="3"/>
    <n v="8"/>
    <n v="715"/>
    <n v="-1"/>
    <n v="2860"/>
    <n v="-1"/>
    <n v="13.618742053163"/>
    <n v="-1"/>
    <n v="117.077580157555"/>
    <n v="-1"/>
    <n v="-1"/>
    <n v="-1"/>
    <n v="-1"/>
    <n v="-1"/>
    <x v="7"/>
    <x v="0"/>
    <x v="0"/>
  </r>
  <r>
    <n v="5080"/>
    <n v="3658"/>
    <m/>
    <x v="3"/>
    <n v="9"/>
    <n v="715"/>
    <n v="-1"/>
    <n v="2860"/>
    <n v="-1"/>
    <n v="12.7444644857838"/>
    <n v="-1"/>
    <n v="116.92226856006999"/>
    <n v="-1"/>
    <n v="-1"/>
    <n v="-1"/>
    <n v="-1"/>
    <n v="-1"/>
    <x v="8"/>
    <x v="0"/>
    <x v="0"/>
  </r>
  <r>
    <n v="5080"/>
    <n v="3658"/>
    <m/>
    <x v="3"/>
    <n v="10"/>
    <n v="704"/>
    <n v="-1"/>
    <n v="2816"/>
    <n v="-1"/>
    <n v="12.446760107064399"/>
    <n v="-1"/>
    <n v="116.774349712534"/>
    <n v="-1"/>
    <n v="-1"/>
    <n v="-1"/>
    <n v="-1"/>
    <n v="-1"/>
    <x v="9"/>
    <x v="0"/>
    <x v="0"/>
  </r>
  <r>
    <n v="5080"/>
    <n v="3658"/>
    <m/>
    <x v="3"/>
    <n v="11"/>
    <n v="681"/>
    <n v="-1"/>
    <n v="2724"/>
    <n v="-1"/>
    <n v="11.938014975736699"/>
    <n v="-1"/>
    <n v="116.95373443571"/>
    <n v="-1"/>
    <n v="-1"/>
    <n v="-1"/>
    <n v="-1"/>
    <n v="-1"/>
    <x v="10"/>
    <x v="0"/>
    <x v="0"/>
  </r>
  <r>
    <n v="5080"/>
    <n v="3658"/>
    <m/>
    <x v="3"/>
    <n v="12"/>
    <n v="730"/>
    <n v="-1"/>
    <n v="2920"/>
    <n v="-1"/>
    <n v="13.492974228449899"/>
    <n v="-1"/>
    <n v="117.02702689051"/>
    <n v="-1"/>
    <n v="-1"/>
    <n v="-1"/>
    <n v="-1"/>
    <n v="-1"/>
    <x v="11"/>
    <x v="0"/>
    <x v="0"/>
  </r>
  <r>
    <n v="5080"/>
    <n v="3658"/>
    <m/>
    <x v="3"/>
    <n v="0"/>
    <n v="8504"/>
    <n v="-1"/>
    <n v="2834.6666666666702"/>
    <n v="-1"/>
    <n v="16.013290635105299"/>
    <n v="-1"/>
    <n v="110.859152374917"/>
    <n v="-1"/>
    <n v="-1"/>
    <n v="-1"/>
    <n v="-1"/>
    <n v="-1"/>
    <x v="12"/>
    <x v="0"/>
    <x v="0"/>
  </r>
  <r>
    <n v="5077"/>
    <n v="3658"/>
    <m/>
    <x v="3"/>
    <n v="1"/>
    <n v="719"/>
    <n v="-1"/>
    <n v="2876"/>
    <n v="-1"/>
    <n v="48.494177080524601"/>
    <n v="-1"/>
    <n v="49.978192585378899"/>
    <n v="-1"/>
    <n v="-1"/>
    <n v="-1"/>
    <n v="-1"/>
    <n v="-1"/>
    <x v="0"/>
    <x v="0"/>
    <x v="0"/>
  </r>
  <r>
    <n v="5077"/>
    <n v="3658"/>
    <m/>
    <x v="3"/>
    <n v="2"/>
    <n v="778"/>
    <n v="-1"/>
    <n v="3112"/>
    <n v="-1"/>
    <n v="23.563457520950902"/>
    <n v="-1"/>
    <n v="100.501989345729"/>
    <n v="-1"/>
    <n v="-1"/>
    <n v="-1"/>
    <n v="-1"/>
    <n v="-1"/>
    <x v="1"/>
    <x v="0"/>
    <x v="0"/>
  </r>
  <r>
    <n v="5077"/>
    <n v="3658"/>
    <m/>
    <x v="3"/>
    <n v="3"/>
    <n v="698"/>
    <n v="-1"/>
    <n v="2792"/>
    <n v="-1"/>
    <n v="12.999504096321999"/>
    <n v="-1"/>
    <n v="115.976369610916"/>
    <n v="-1"/>
    <n v="-1"/>
    <n v="-1"/>
    <n v="-1"/>
    <n v="-1"/>
    <x v="2"/>
    <x v="0"/>
    <x v="0"/>
  </r>
  <r>
    <n v="5077"/>
    <n v="3658"/>
    <m/>
    <x v="3"/>
    <n v="4"/>
    <n v="714"/>
    <n v="-1"/>
    <n v="2856"/>
    <n v="-1"/>
    <n v="14.1444679067179"/>
    <n v="-1"/>
    <n v="116.041349696396"/>
    <n v="-1"/>
    <n v="-1"/>
    <n v="-1"/>
    <n v="-1"/>
    <n v="-1"/>
    <x v="3"/>
    <x v="0"/>
    <x v="0"/>
  </r>
  <r>
    <n v="5077"/>
    <n v="3658"/>
    <m/>
    <x v="3"/>
    <n v="5"/>
    <n v="741"/>
    <n v="-1"/>
    <n v="2964"/>
    <n v="-1"/>
    <n v="14.539274907872599"/>
    <n v="-1"/>
    <n v="115.37237731824101"/>
    <n v="-1"/>
    <n v="-1"/>
    <n v="-1"/>
    <n v="-1"/>
    <n v="-1"/>
    <x v="4"/>
    <x v="0"/>
    <x v="0"/>
  </r>
  <r>
    <n v="5077"/>
    <n v="3658"/>
    <m/>
    <x v="3"/>
    <n v="6"/>
    <n v="682"/>
    <n v="-1"/>
    <n v="2728"/>
    <n v="-1"/>
    <n v="12.008019089812899"/>
    <n v="-1"/>
    <n v="116.58430339808"/>
    <n v="-1"/>
    <n v="-1"/>
    <n v="-1"/>
    <n v="-1"/>
    <n v="-1"/>
    <x v="5"/>
    <x v="0"/>
    <x v="0"/>
  </r>
  <r>
    <n v="5077"/>
    <n v="3658"/>
    <m/>
    <x v="3"/>
    <n v="7"/>
    <n v="647"/>
    <n v="-1"/>
    <n v="2588"/>
    <n v="-1"/>
    <n v="11.1043808557761"/>
    <n v="-1"/>
    <n v="117.11038715020101"/>
    <n v="-1"/>
    <n v="-1"/>
    <n v="-1"/>
    <n v="-1"/>
    <n v="-1"/>
    <x v="6"/>
    <x v="0"/>
    <x v="0"/>
  </r>
  <r>
    <n v="5077"/>
    <n v="3658"/>
    <m/>
    <x v="3"/>
    <n v="8"/>
    <n v="675"/>
    <n v="-1"/>
    <n v="2700"/>
    <n v="-1"/>
    <n v="11.6095210606235"/>
    <n v="-1"/>
    <n v="117.371280491867"/>
    <n v="-1"/>
    <n v="-1"/>
    <n v="-1"/>
    <n v="-1"/>
    <n v="-1"/>
    <x v="7"/>
    <x v="0"/>
    <x v="0"/>
  </r>
  <r>
    <n v="5077"/>
    <n v="3658"/>
    <m/>
    <x v="3"/>
    <n v="9"/>
    <n v="678"/>
    <n v="-1"/>
    <n v="2712"/>
    <n v="-1"/>
    <n v="12.460016702689"/>
    <n v="-1"/>
    <n v="116.62304145625301"/>
    <n v="-1"/>
    <n v="-1"/>
    <n v="-1"/>
    <n v="-1"/>
    <n v="-1"/>
    <x v="8"/>
    <x v="0"/>
    <x v="0"/>
  </r>
  <r>
    <n v="5077"/>
    <n v="3658"/>
    <m/>
    <x v="3"/>
    <n v="10"/>
    <n v="693"/>
    <n v="-1"/>
    <n v="2772"/>
    <n v="-1"/>
    <n v="11.9370145247854"/>
    <n v="-1"/>
    <n v="117.60288330999001"/>
    <n v="-1"/>
    <n v="-1"/>
    <n v="-1"/>
    <n v="-1"/>
    <n v="-1"/>
    <x v="9"/>
    <x v="0"/>
    <x v="0"/>
  </r>
  <r>
    <n v="5077"/>
    <n v="3658"/>
    <m/>
    <x v="3"/>
    <n v="11"/>
    <n v="698"/>
    <n v="-1"/>
    <n v="2792"/>
    <n v="-1"/>
    <n v="12.2988433230824"/>
    <n v="-1"/>
    <n v="116.91348390378"/>
    <n v="-1"/>
    <n v="-1"/>
    <n v="-1"/>
    <n v="-1"/>
    <n v="-1"/>
    <x v="10"/>
    <x v="0"/>
    <x v="0"/>
  </r>
  <r>
    <n v="5077"/>
    <n v="3658"/>
    <m/>
    <x v="3"/>
    <n v="12"/>
    <n v="666"/>
    <n v="-1"/>
    <n v="2664"/>
    <n v="-1"/>
    <n v="11.3850302192584"/>
    <n v="-1"/>
    <n v="117.299129884699"/>
    <n v="-1"/>
    <n v="-1"/>
    <n v="-1"/>
    <n v="-1"/>
    <n v="-1"/>
    <x v="11"/>
    <x v="0"/>
    <x v="0"/>
  </r>
  <r>
    <n v="5077"/>
    <n v="3658"/>
    <m/>
    <x v="3"/>
    <n v="0"/>
    <n v="8389"/>
    <n v="-1"/>
    <n v="2796.3333333333298"/>
    <n v="-1"/>
    <n v="16.598377068548999"/>
    <n v="-1"/>
    <n v="109.4556456895"/>
    <n v="-1"/>
    <n v="-1"/>
    <n v="-1"/>
    <n v="-1"/>
    <n v="-1"/>
    <x v="12"/>
    <x v="0"/>
    <x v="0"/>
  </r>
  <r>
    <n v="5078"/>
    <n v="3658"/>
    <m/>
    <x v="3"/>
    <n v="1"/>
    <n v="780"/>
    <n v="-1"/>
    <n v="3120"/>
    <n v="-1"/>
    <n v="42.661582993525599"/>
    <n v="-1"/>
    <n v="61.6862118373218"/>
    <n v="-1"/>
    <n v="-1"/>
    <n v="-1"/>
    <n v="-1"/>
    <n v="-1"/>
    <x v="0"/>
    <x v="0"/>
    <x v="0"/>
  </r>
  <r>
    <n v="5078"/>
    <n v="3658"/>
    <m/>
    <x v="3"/>
    <n v="2"/>
    <n v="727"/>
    <n v="-1"/>
    <n v="2908"/>
    <n v="-1"/>
    <n v="15.119835472564301"/>
    <n v="-1"/>
    <n v="113.931497308326"/>
    <n v="-1"/>
    <n v="-1"/>
    <n v="-1"/>
    <n v="-1"/>
    <n v="-1"/>
    <x v="1"/>
    <x v="0"/>
    <x v="0"/>
  </r>
  <r>
    <n v="5078"/>
    <n v="3658"/>
    <m/>
    <x v="3"/>
    <n v="3"/>
    <n v="701"/>
    <n v="-1"/>
    <n v="2804"/>
    <n v="-1"/>
    <n v="13.351832028498199"/>
    <n v="-1"/>
    <n v="115.579895785785"/>
    <n v="-1"/>
    <n v="-1"/>
    <n v="-1"/>
    <n v="-1"/>
    <n v="-1"/>
    <x v="2"/>
    <x v="0"/>
    <x v="0"/>
  </r>
  <r>
    <n v="5078"/>
    <n v="3658"/>
    <m/>
    <x v="3"/>
    <n v="4"/>
    <n v="744"/>
    <n v="-1"/>
    <n v="2976"/>
    <n v="-1"/>
    <n v="14.587519255191401"/>
    <n v="-1"/>
    <n v="116.417790928095"/>
    <n v="-1"/>
    <n v="-1"/>
    <n v="-1"/>
    <n v="-1"/>
    <n v="-1"/>
    <x v="3"/>
    <x v="0"/>
    <x v="0"/>
  </r>
  <r>
    <n v="5078"/>
    <n v="3658"/>
    <m/>
    <x v="3"/>
    <n v="5"/>
    <n v="699"/>
    <n v="-1"/>
    <n v="2796"/>
    <n v="-1"/>
    <n v="13.007697184825"/>
    <n v="-1"/>
    <n v="115.471520652462"/>
    <n v="-1"/>
    <n v="-1"/>
    <n v="-1"/>
    <n v="-1"/>
    <n v="-1"/>
    <x v="4"/>
    <x v="0"/>
    <x v="0"/>
  </r>
  <r>
    <n v="5078"/>
    <n v="3658"/>
    <m/>
    <x v="3"/>
    <n v="6"/>
    <n v="721"/>
    <n v="-1"/>
    <n v="2884"/>
    <n v="-1"/>
    <n v="13.616999580523601"/>
    <n v="-1"/>
    <n v="116.380311121255"/>
    <n v="-1"/>
    <n v="-1"/>
    <n v="-1"/>
    <n v="-1"/>
    <n v="-1"/>
    <x v="5"/>
    <x v="0"/>
    <x v="0"/>
  </r>
  <r>
    <n v="5078"/>
    <n v="3658"/>
    <m/>
    <x v="3"/>
    <n v="7"/>
    <n v="694"/>
    <n v="-1"/>
    <n v="2776"/>
    <n v="-1"/>
    <n v="12.6496467883641"/>
    <n v="-1"/>
    <n v="116.790240094094"/>
    <n v="-1"/>
    <n v="-1"/>
    <n v="-1"/>
    <n v="-1"/>
    <n v="-1"/>
    <x v="6"/>
    <x v="0"/>
    <x v="0"/>
  </r>
  <r>
    <n v="5078"/>
    <n v="3658"/>
    <m/>
    <x v="3"/>
    <n v="8"/>
    <n v="713"/>
    <n v="-1"/>
    <n v="2852"/>
    <n v="-1"/>
    <n v="12.780112510771801"/>
    <n v="-1"/>
    <n v="116.874581861914"/>
    <n v="-1"/>
    <n v="-1"/>
    <n v="-1"/>
    <n v="-1"/>
    <n v="-1"/>
    <x v="7"/>
    <x v="0"/>
    <x v="0"/>
  </r>
  <r>
    <n v="5078"/>
    <n v="3658"/>
    <m/>
    <x v="3"/>
    <n v="9"/>
    <n v="653"/>
    <n v="-1"/>
    <n v="2612"/>
    <n v="-1"/>
    <n v="11.2498498328426"/>
    <n v="-1"/>
    <n v="116.927468605193"/>
    <n v="-1"/>
    <n v="-1"/>
    <n v="-1"/>
    <n v="-1"/>
    <n v="-1"/>
    <x v="8"/>
    <x v="0"/>
    <x v="0"/>
  </r>
  <r>
    <n v="5078"/>
    <n v="3658"/>
    <m/>
    <x v="3"/>
    <n v="10"/>
    <n v="660"/>
    <n v="-1"/>
    <n v="2640"/>
    <n v="-1"/>
    <n v="11.666845252724"/>
    <n v="-1"/>
    <n v="117.175676164688"/>
    <n v="-1"/>
    <n v="-1"/>
    <n v="-1"/>
    <n v="-1"/>
    <n v="-1"/>
    <x v="9"/>
    <x v="0"/>
    <x v="0"/>
  </r>
  <r>
    <n v="5078"/>
    <n v="3658"/>
    <m/>
    <x v="3"/>
    <n v="11"/>
    <n v="663"/>
    <n v="-1"/>
    <n v="2652"/>
    <n v="-1"/>
    <n v="11.462091935239799"/>
    <n v="-1"/>
    <n v="117.24369772942001"/>
    <n v="-1"/>
    <n v="-1"/>
    <n v="-1"/>
    <n v="-1"/>
    <n v="-1"/>
    <x v="10"/>
    <x v="0"/>
    <x v="0"/>
  </r>
  <r>
    <n v="5078"/>
    <n v="3658"/>
    <m/>
    <x v="3"/>
    <n v="12"/>
    <n v="683"/>
    <n v="-1"/>
    <n v="2732"/>
    <n v="-1"/>
    <n v="11.420426189783599"/>
    <n v="-1"/>
    <n v="117.56324003895401"/>
    <n v="-1"/>
    <n v="-1"/>
    <n v="-1"/>
    <n v="-1"/>
    <n v="-1"/>
    <x v="11"/>
    <x v="0"/>
    <x v="0"/>
  </r>
  <r>
    <n v="5078"/>
    <n v="3658"/>
    <m/>
    <x v="3"/>
    <n v="0"/>
    <n v="8438"/>
    <n v="-1"/>
    <n v="2812.6666666666702"/>
    <n v="-1"/>
    <n v="15.6112827294062"/>
    <n v="-1"/>
    <n v="111.318610539113"/>
    <n v="-1"/>
    <n v="-1"/>
    <n v="-1"/>
    <n v="-1"/>
    <n v="-1"/>
    <x v="12"/>
    <x v="0"/>
    <x v="0"/>
  </r>
  <r>
    <n v="7275"/>
    <n v="2959"/>
    <s v=""/>
    <x v="0"/>
    <n v="0"/>
    <n v="0"/>
    <n v="0"/>
    <n v="0"/>
    <n v="0"/>
    <n v="-1"/>
    <n v="-1"/>
    <n v="0"/>
    <n v="0"/>
    <n v="0"/>
    <n v="0"/>
    <n v="-1"/>
    <n v="-1"/>
    <x v="12"/>
    <x v="0"/>
    <x v="1"/>
  </r>
  <r>
    <n v="7275"/>
    <n v="3659"/>
    <s v=""/>
    <x v="0"/>
    <n v="0"/>
    <n v="0.2"/>
    <n v="0.63245553203367599"/>
    <n v="6.6666666666666693E-2"/>
    <n v="0.21081851067789201"/>
    <n v="-1"/>
    <n v="-1"/>
    <n v="0.17747983355305999"/>
    <n v="0"/>
    <n v="0.149371862943948"/>
    <n v="0"/>
    <n v="-1"/>
    <n v="-1"/>
    <x v="12"/>
    <x v="0"/>
    <x v="1"/>
  </r>
  <r>
    <n v="7275"/>
    <n v="4524"/>
    <s v=""/>
    <x v="0"/>
    <n v="0"/>
    <n v="0"/>
    <n v="0"/>
    <n v="0"/>
    <n v="0"/>
    <n v="-1"/>
    <n v="-1"/>
    <n v="0"/>
    <n v="0"/>
    <n v="0"/>
    <n v="0"/>
    <n v="-1"/>
    <n v="-1"/>
    <x v="12"/>
    <x v="0"/>
    <x v="1"/>
  </r>
  <r>
    <n v="7275"/>
    <n v="4953"/>
    <s v=""/>
    <x v="0"/>
    <n v="1"/>
    <n v="0.1"/>
    <n v="0.316227766016838"/>
    <n v="0.4"/>
    <n v="1.26491106406735"/>
    <n v="36.919185985099098"/>
    <n v="-1"/>
    <n v="1.0834475052498099E-2"/>
    <n v="3.4261618418166301E-2"/>
    <n v="9.1648388490006508E-3"/>
    <n v="2.8981765151238001E-2"/>
    <n v="-1"/>
    <n v="-1"/>
    <x v="0"/>
    <x v="0"/>
    <x v="1"/>
  </r>
  <r>
    <n v="7275"/>
    <n v="4953"/>
    <s v=""/>
    <x v="0"/>
    <n v="2"/>
    <n v="0.1"/>
    <n v="0.316227766016838"/>
    <n v="0.4"/>
    <n v="1.26491106406735"/>
    <n v="38.214666661191799"/>
    <n v="-1"/>
    <n v="1.04671853753526E-2"/>
    <n v="3.3100146477318598E-2"/>
    <n v="8.8161542963764005E-3"/>
    <n v="2.7879127780028601E-2"/>
    <n v="-1"/>
    <n v="-1"/>
    <x v="1"/>
    <x v="0"/>
    <x v="1"/>
  </r>
  <r>
    <n v="7275"/>
    <n v="4953"/>
    <s v=""/>
    <x v="0"/>
    <n v="3"/>
    <n v="0.1"/>
    <n v="0.316227766016838"/>
    <n v="0.4"/>
    <n v="1.26491106406735"/>
    <n v="47.544682045328102"/>
    <n v="-1"/>
    <n v="8.4131386054627205E-3"/>
    <n v="2.6604680263954902E-2"/>
    <n v="7.36190721104349E-3"/>
    <n v="2.32803947097153E-2"/>
    <n v="-1"/>
    <n v="-1"/>
    <x v="2"/>
    <x v="0"/>
    <x v="1"/>
  </r>
  <r>
    <n v="7275"/>
    <n v="4953"/>
    <s v=""/>
    <x v="0"/>
    <n v="5"/>
    <n v="0.1"/>
    <n v="0.316227766016838"/>
    <n v="0.4"/>
    <n v="1.26491106406735"/>
    <n v="33.933047022206701"/>
    <n v="-1"/>
    <n v="1.17879187135252E-2"/>
    <n v="3.7276672007661403E-2"/>
    <n v="9.8247862598584007E-3"/>
    <n v="3.10687021054795E-2"/>
    <n v="-1"/>
    <n v="-1"/>
    <x v="4"/>
    <x v="0"/>
    <x v="1"/>
  </r>
  <r>
    <n v="7275"/>
    <n v="4954"/>
    <s v=""/>
    <x v="0"/>
    <n v="0"/>
    <n v="0.5"/>
    <n v="0.52704627669473003"/>
    <n v="0.16666666666666699"/>
    <n v="0.17568209223157699"/>
    <n v="-1"/>
    <n v="-1"/>
    <n v="0.10542750980832"/>
    <n v="3.8097537817418502E-2"/>
    <n v="9.9418129300871905E-2"/>
    <n v="3.134740884935E-2"/>
    <n v="-1"/>
    <n v="-1"/>
    <x v="12"/>
    <x v="0"/>
    <x v="1"/>
  </r>
  <r>
    <n v="7275"/>
    <n v="4954"/>
    <s v=""/>
    <x v="0"/>
    <n v="1"/>
    <n v="0.1"/>
    <n v="0.316227766016838"/>
    <n v="0.4"/>
    <n v="1.26491106406735"/>
    <n v="50.154412795044898"/>
    <n v="-1"/>
    <n v="7.9748006596351301E-3"/>
    <n v="2.52185339702602E-2"/>
    <n v="7.6472190505330398E-3"/>
    <n v="2.41826299659147E-2"/>
    <n v="-1"/>
    <n v="-1"/>
    <x v="0"/>
    <x v="0"/>
    <x v="1"/>
  </r>
  <r>
    <n v="7275"/>
    <n v="4954"/>
    <s v=""/>
    <x v="0"/>
    <n v="10"/>
    <n v="0.1"/>
    <n v="0.316227766016838"/>
    <n v="0.4"/>
    <n v="1.26491106406735"/>
    <n v="41.591055319792503"/>
    <n v="-1"/>
    <n v="9.6174525249338103E-3"/>
    <n v="3.0413055267328199E-2"/>
    <n v="9.23515278877504E-3"/>
    <n v="2.9204117352185002E-2"/>
    <n v="-1"/>
    <n v="-1"/>
    <x v="9"/>
    <x v="0"/>
    <x v="1"/>
  </r>
  <r>
    <n v="7275"/>
    <n v="4954"/>
    <s v=""/>
    <x v="0"/>
    <n v="12"/>
    <n v="0.1"/>
    <n v="0.316227766016838"/>
    <n v="0.4"/>
    <n v="1.26491106406735"/>
    <n v="46.7000209399528"/>
    <n v="-1"/>
    <n v="8.5653066518818696E-3"/>
    <n v="2.70858778777377E-2"/>
    <n v="8.4803499444070108E-3"/>
    <n v="2.68172211796084E-2"/>
    <n v="-1"/>
    <n v="-1"/>
    <x v="11"/>
    <x v="0"/>
    <x v="1"/>
  </r>
  <r>
    <n v="7275"/>
    <n v="4954"/>
    <s v=""/>
    <x v="0"/>
    <n v="5"/>
    <n v="0.1"/>
    <n v="0.316227766016838"/>
    <n v="0.4"/>
    <n v="1.26491106406735"/>
    <n v="33.661551610778098"/>
    <n v="-1"/>
    <n v="1.7261301132781001E-2"/>
    <n v="5.4585026957632503E-2"/>
    <n v="1.5447929167648001E-2"/>
    <n v="4.8850641302716803E-2"/>
    <n v="-1"/>
    <n v="-1"/>
    <x v="4"/>
    <x v="0"/>
    <x v="1"/>
  </r>
  <r>
    <n v="7275"/>
    <n v="4954"/>
    <s v=""/>
    <x v="0"/>
    <n v="8"/>
    <n v="0.1"/>
    <n v="0.316227766016838"/>
    <n v="0.4"/>
    <n v="1.26491106406735"/>
    <n v="43.034380252246699"/>
    <n v="-1"/>
    <n v="9.2948939349281508E-3"/>
    <n v="2.9393035444057799E-2"/>
    <n v="8.8984136990728404E-3"/>
    <n v="2.8139254851514299E-2"/>
    <n v="-1"/>
    <n v="-1"/>
    <x v="7"/>
    <x v="0"/>
    <x v="1"/>
  </r>
  <r>
    <n v="7275"/>
    <n v="6357"/>
    <s v=""/>
    <x v="0"/>
    <n v="0"/>
    <n v="0.5"/>
    <n v="0.70710678118654802"/>
    <n v="0.16666666666666699"/>
    <n v="0.23570226039551601"/>
    <n v="-1"/>
    <n v="-1"/>
    <n v="9.0507853304635302E-2"/>
    <n v="5.0495629219180103E-3"/>
    <n v="7.9067543750813193E-2"/>
    <n v="4.0575340147404404E-3"/>
    <n v="-1"/>
    <n v="-1"/>
    <x v="12"/>
    <x v="0"/>
    <x v="1"/>
  </r>
  <r>
    <n v="7275"/>
    <n v="6357"/>
    <s v=""/>
    <x v="0"/>
    <n v="10"/>
    <n v="0.1"/>
    <n v="0.316227766016838"/>
    <n v="0.4"/>
    <n v="1.26491106406735"/>
    <n v="41.591055319792503"/>
    <n v="-1"/>
    <n v="9.6174525249338103E-3"/>
    <n v="3.0413055267328199E-2"/>
    <n v="8.3551770148414198E-3"/>
    <n v="2.6421389620785399E-2"/>
    <n v="-1"/>
    <n v="-1"/>
    <x v="9"/>
    <x v="0"/>
    <x v="1"/>
  </r>
  <r>
    <n v="7275"/>
    <n v="6357"/>
    <s v=""/>
    <x v="0"/>
    <n v="12"/>
    <n v="0.1"/>
    <n v="0.316227766016838"/>
    <n v="0.4"/>
    <n v="1.26491106406735"/>
    <n v="46.7000209399528"/>
    <n v="-1"/>
    <n v="8.7716292596178302E-3"/>
    <n v="2.7738327250968801E-2"/>
    <n v="7.8820412964287195E-3"/>
    <n v="2.4925203108221099E-2"/>
    <n v="-1"/>
    <n v="-1"/>
    <x v="11"/>
    <x v="0"/>
    <x v="1"/>
  </r>
  <r>
    <n v="7275"/>
    <n v="6357"/>
    <s v=""/>
    <x v="0"/>
    <n v="2"/>
    <n v="0.1"/>
    <n v="0.316227766016838"/>
    <n v="0.4"/>
    <n v="1.26491106406735"/>
    <n v="47.308386589824103"/>
    <n v="-1"/>
    <n v="8.5041827587395893E-3"/>
    <n v="2.68925871559513E-2"/>
    <n v="7.3767416367216997E-3"/>
    <n v="2.3327305282638901E-2"/>
    <n v="-1"/>
    <n v="-1"/>
    <x v="1"/>
    <x v="0"/>
    <x v="1"/>
  </r>
  <r>
    <n v="7275"/>
    <n v="6357"/>
    <s v=""/>
    <x v="0"/>
    <n v="5"/>
    <n v="0.1"/>
    <n v="0.316227766016838"/>
    <n v="0.4"/>
    <n v="1.26491106406735"/>
    <n v="44.329596216246301"/>
    <n v="-1"/>
    <n v="9.1330811430599193E-3"/>
    <n v="2.8881338467203501E-2"/>
    <n v="7.8121130534675298E-3"/>
    <n v="2.47040705876901E-2"/>
    <n v="-1"/>
    <n v="-1"/>
    <x v="4"/>
    <x v="0"/>
    <x v="1"/>
  </r>
  <r>
    <n v="7275"/>
    <n v="6357"/>
    <s v=""/>
    <x v="0"/>
    <n v="8"/>
    <n v="0.1"/>
    <n v="0.316227766016838"/>
    <n v="0.4"/>
    <n v="1.26491106406735"/>
    <n v="41.841131759169002"/>
    <n v="-1"/>
    <n v="9.4866724140658595E-3"/>
    <n v="2.9999492244336099E-2"/>
    <n v="8.2140020511993397E-3"/>
    <n v="2.5974955187084901E-2"/>
    <n v="-1"/>
    <n v="-1"/>
    <x v="7"/>
    <x v="0"/>
    <x v="1"/>
  </r>
  <r>
    <n v="7275"/>
    <n v="6368"/>
    <s v=""/>
    <x v="0"/>
    <n v="0"/>
    <n v="0.1"/>
    <n v="0.316227766016838"/>
    <n v="3.3333333333333298E-2"/>
    <n v="0.105409255338946"/>
    <n v="-1"/>
    <n v="-1"/>
    <n v="9.6981042758022398E-2"/>
    <n v="0"/>
    <n v="8.3083300318258793E-2"/>
    <n v="0"/>
    <n v="-1"/>
    <n v="-1"/>
    <x v="12"/>
    <x v="0"/>
    <x v="1"/>
  </r>
  <r>
    <n v="7275"/>
    <n v="6368"/>
    <s v=""/>
    <x v="0"/>
    <n v="2"/>
    <n v="0.1"/>
    <n v="0.316227766016838"/>
    <n v="0.4"/>
    <n v="1.26491106406735"/>
    <n v="41.686948686475503"/>
    <n v="-1"/>
    <n v="9.6981042758022395E-3"/>
    <n v="3.0668098497352799E-2"/>
    <n v="8.3083300318258797E-3"/>
    <n v="2.6273246452949001E-2"/>
    <n v="-1"/>
    <n v="-1"/>
    <x v="1"/>
    <x v="0"/>
    <x v="1"/>
  </r>
  <r>
    <n v="7275"/>
    <n v="6639"/>
    <s v=""/>
    <x v="0"/>
    <n v="0"/>
    <n v="0"/>
    <n v="0"/>
    <n v="0"/>
    <n v="0"/>
    <n v="-1"/>
    <n v="-1"/>
    <n v="0"/>
    <n v="0"/>
    <n v="0"/>
    <n v="0"/>
    <n v="-1"/>
    <n v="-1"/>
    <x v="12"/>
    <x v="1"/>
    <x v="1"/>
  </r>
  <r>
    <n v="7275"/>
    <n v="6639"/>
    <s v=""/>
    <x v="1"/>
    <n v="0"/>
    <n v="0"/>
    <n v="0"/>
    <n v="0"/>
    <n v="0"/>
    <n v="-1"/>
    <n v="-1"/>
    <n v="0"/>
    <n v="0"/>
    <n v="0"/>
    <n v="0"/>
    <n v="-1"/>
    <n v="-1"/>
    <x v="12"/>
    <x v="1"/>
    <x v="1"/>
  </r>
  <r>
    <n v="7275"/>
    <n v="6640"/>
    <s v=""/>
    <x v="0"/>
    <n v="0"/>
    <n v="0.5"/>
    <n v="0.97182531580755005"/>
    <n v="0.16666666666666699"/>
    <n v="0.32394177193585"/>
    <n v="-1"/>
    <n v="-1"/>
    <n v="0.26469013789915102"/>
    <n v="0.14359713744385599"/>
    <n v="0.16141309415605101"/>
    <n v="9.1244604098759494E-2"/>
    <n v="-1"/>
    <n v="-1"/>
    <x v="12"/>
    <x v="2"/>
    <x v="1"/>
  </r>
  <r>
    <n v="7275"/>
    <n v="6640"/>
    <s v=""/>
    <x v="0"/>
    <n v="12"/>
    <n v="0.1"/>
    <n v="0.316227766016838"/>
    <n v="0.4"/>
    <n v="1.26491106406735"/>
    <n v="10.774293608853499"/>
    <n v="-1"/>
    <n v="3.9333575895523103E-2"/>
    <n v="0.12438368834895"/>
    <n v="2.47244365070373E-2"/>
    <n v="7.8185533226455398E-2"/>
    <n v="-1"/>
    <n v="-1"/>
    <x v="11"/>
    <x v="2"/>
    <x v="1"/>
  </r>
  <r>
    <n v="7275"/>
    <n v="6640"/>
    <s v=""/>
    <x v="0"/>
    <n v="5"/>
    <n v="0.1"/>
    <n v="0.316227766016838"/>
    <n v="0.4"/>
    <n v="1.26491106406735"/>
    <n v="11.2584248831563"/>
    <n v="-1"/>
    <n v="3.11448577775537E-2"/>
    <n v="9.8488687979079503E-2"/>
    <n v="1.82310928201149E-2"/>
    <n v="5.76517775455056E-2"/>
    <n v="-1"/>
    <n v="-1"/>
    <x v="4"/>
    <x v="2"/>
    <x v="1"/>
  </r>
  <r>
    <n v="7275"/>
    <n v="6640"/>
    <s v=""/>
    <x v="0"/>
    <n v="8"/>
    <n v="0.1"/>
    <n v="0.316227766016838"/>
    <n v="0.4"/>
    <n v="1.26491106406735"/>
    <n v="15.3359946393412"/>
    <n v="-1"/>
    <n v="2.77353052357537E-2"/>
    <n v="8.7706736144975095E-2"/>
    <n v="1.6525984257619201E-2"/>
    <n v="5.2259750830163397E-2"/>
    <n v="-1"/>
    <n v="-1"/>
    <x v="7"/>
    <x v="2"/>
    <x v="1"/>
  </r>
  <r>
    <n v="7275"/>
    <n v="6641"/>
    <s v=""/>
    <x v="0"/>
    <n v="0"/>
    <n v="0.5"/>
    <n v="0.52704627669473003"/>
    <n v="0.16666666666666699"/>
    <n v="0.17568209223157699"/>
    <n v="-1"/>
    <n v="-1"/>
    <n v="9.6383030885172805E-2"/>
    <n v="1.8516620677410601E-2"/>
    <n v="5.6912339708450901E-2"/>
    <n v="1.13241354859121E-2"/>
    <n v="-1"/>
    <n v="-1"/>
    <x v="12"/>
    <x v="3"/>
    <x v="1"/>
  </r>
  <r>
    <n v="7275"/>
    <n v="6641"/>
    <s v=""/>
    <x v="0"/>
    <n v="10"/>
    <n v="0.1"/>
    <n v="0.316227766016838"/>
    <n v="0.4"/>
    <n v="1.26491106406735"/>
    <n v="41.591055319792503"/>
    <n v="-1"/>
    <n v="9.6174525249338293E-3"/>
    <n v="3.0413055267328199E-2"/>
    <n v="5.7584648331093198E-3"/>
    <n v="1.82098646986068E-2"/>
    <n v="-1"/>
    <n v="-1"/>
    <x v="9"/>
    <x v="3"/>
    <x v="1"/>
  </r>
  <r>
    <n v="7275"/>
    <n v="6641"/>
    <s v=""/>
    <x v="0"/>
    <n v="12"/>
    <n v="0.1"/>
    <n v="0.316227766016838"/>
    <n v="0.4"/>
    <n v="1.26491106406735"/>
    <n v="46.700020939952701"/>
    <n v="-1"/>
    <n v="8.5653066518818592E-3"/>
    <n v="2.7085877877737599E-2"/>
    <n v="5.3840104100055901E-3"/>
    <n v="1.7025735841674699E-2"/>
    <n v="-1"/>
    <n v="-1"/>
    <x v="11"/>
    <x v="3"/>
    <x v="1"/>
  </r>
  <r>
    <n v="7275"/>
    <n v="6641"/>
    <s v=""/>
    <x v="0"/>
    <n v="2"/>
    <n v="0.1"/>
    <n v="0.316227766016838"/>
    <n v="0.4"/>
    <n v="1.26491106406735"/>
    <n v="50.164341214526203"/>
    <n v="-1"/>
    <n v="7.9737915481296294E-3"/>
    <n v="2.5215342879489799E-2"/>
    <n v="4.7637432662814899E-3"/>
    <n v="1.5064278909739499E-2"/>
    <n v="-1"/>
    <n v="-1"/>
    <x v="1"/>
    <x v="3"/>
    <x v="1"/>
  </r>
  <r>
    <n v="7275"/>
    <n v="6641"/>
    <s v=""/>
    <x v="0"/>
    <n v="5"/>
    <n v="0.1"/>
    <n v="0.316227766016838"/>
    <n v="0.4"/>
    <n v="1.26491106406735"/>
    <n v="43.070185906583497"/>
    <n v="-1"/>
    <n v="9.2871667855712204E-3"/>
    <n v="2.93686000522696E-2"/>
    <n v="4.9542206384279299E-3"/>
    <n v="1.5666621248445801E-2"/>
    <n v="-1"/>
    <n v="-1"/>
    <x v="4"/>
    <x v="3"/>
    <x v="1"/>
  </r>
  <r>
    <n v="7275"/>
    <n v="6641"/>
    <s v=""/>
    <x v="0"/>
    <n v="8"/>
    <n v="0.1"/>
    <n v="0.316227766016838"/>
    <n v="0.4"/>
    <n v="1.26491106406735"/>
    <n v="31.3779683464949"/>
    <n v="-1"/>
    <n v="1.27477979320699E-2"/>
    <n v="4.0312076616925201E-2"/>
    <n v="7.5957307064011097E-3"/>
    <n v="2.40198095255072E-2"/>
    <n v="-1"/>
    <n v="-1"/>
    <x v="7"/>
    <x v="3"/>
    <x v="1"/>
  </r>
  <r>
    <n v="7275"/>
    <n v="6642"/>
    <s v=""/>
    <x v="0"/>
    <n v="0"/>
    <n v="0.3"/>
    <n v="0.67494855771055295"/>
    <n v="0.1"/>
    <n v="0.22498285257018399"/>
    <n v="-1"/>
    <n v="-1"/>
    <n v="0.18577028966454101"/>
    <n v="7.7163448256706998E-2"/>
    <n v="0.107179944938765"/>
    <n v="4.2710656745453997E-2"/>
    <n v="-1"/>
    <n v="-1"/>
    <x v="12"/>
    <x v="4"/>
    <x v="1"/>
  </r>
  <r>
    <n v="7275"/>
    <n v="6643"/>
    <s v=""/>
    <x v="3"/>
    <n v="0"/>
    <n v="0.3"/>
    <n v="0.67494855771055295"/>
    <n v="0.1"/>
    <n v="0.22498285257018399"/>
    <n v="-1"/>
    <n v="-1"/>
    <n v="0.101850665745605"/>
    <n v="6.3802740401443805E-2"/>
    <n v="5.7137559816354197E-2"/>
    <n v="3.8003056218487097E-2"/>
    <n v="-1"/>
    <n v="-1"/>
    <x v="12"/>
    <x v="5"/>
    <x v="1"/>
  </r>
  <r>
    <n v="7275"/>
    <n v="6643"/>
    <s v=""/>
    <x v="3"/>
    <n v="5"/>
    <n v="0.1"/>
    <n v="0.316227766016838"/>
    <n v="0.4"/>
    <n v="1.26491106406735"/>
    <n v="70.5028248342702"/>
    <n v="-1"/>
    <n v="5.6735315349459199E-3"/>
    <n v="1.7941282027220298E-2"/>
    <n v="3.0265341058448398E-3"/>
    <n v="9.5707411906508309E-3"/>
    <n v="-1"/>
    <n v="-1"/>
    <x v="4"/>
    <x v="5"/>
    <x v="1"/>
  </r>
  <r>
    <n v="7275"/>
    <n v="6643"/>
    <s v=""/>
    <x v="2"/>
    <n v="0"/>
    <n v="0"/>
    <n v="0"/>
    <n v="0"/>
    <n v="0"/>
    <n v="-1"/>
    <n v="-1"/>
    <n v="0"/>
    <n v="0"/>
    <n v="0"/>
    <n v="0"/>
    <n v="-1"/>
    <n v="-1"/>
    <x v="12"/>
    <x v="5"/>
    <x v="1"/>
  </r>
  <r>
    <n v="7275"/>
    <n v="6643"/>
    <s v=""/>
    <x v="0"/>
    <n v="0"/>
    <n v="0.3"/>
    <n v="0.67494855771055295"/>
    <n v="0.1"/>
    <n v="0.22498285257018399"/>
    <n v="-1"/>
    <n v="-1"/>
    <n v="0.101850665745605"/>
    <n v="6.3802740401443805E-2"/>
    <n v="5.7137559816354197E-2"/>
    <n v="3.8003056218487097E-2"/>
    <n v="-1"/>
    <n v="-1"/>
    <x v="12"/>
    <x v="5"/>
    <x v="1"/>
  </r>
  <r>
    <n v="7275"/>
    <n v="6643"/>
    <s v=""/>
    <x v="0"/>
    <n v="5"/>
    <n v="0.1"/>
    <n v="0.316227766016838"/>
    <n v="0.4"/>
    <n v="1.26491106406735"/>
    <n v="70.5028248342702"/>
    <n v="-1"/>
    <n v="5.6735315349459199E-3"/>
    <n v="1.7941282027220298E-2"/>
    <n v="3.0265341058448398E-3"/>
    <n v="9.5707411906508309E-3"/>
    <n v="-1"/>
    <n v="-1"/>
    <x v="4"/>
    <x v="5"/>
    <x v="1"/>
  </r>
  <r>
    <n v="7275"/>
    <n v="6643"/>
    <s v=""/>
    <x v="1"/>
    <n v="0"/>
    <n v="0"/>
    <n v="0"/>
    <n v="0"/>
    <n v="0"/>
    <n v="-1"/>
    <n v="-1"/>
    <n v="0"/>
    <n v="0"/>
    <n v="0"/>
    <n v="0"/>
    <n v="-1"/>
    <n v="-1"/>
    <x v="12"/>
    <x v="5"/>
    <x v="1"/>
  </r>
  <r>
    <n v="7275"/>
    <n v="6644"/>
    <s v=""/>
    <x v="1"/>
    <n v="0"/>
    <n v="0"/>
    <n v="0"/>
    <n v="0"/>
    <n v="0"/>
    <n v="-1"/>
    <n v="-1"/>
    <n v="0"/>
    <n v="0"/>
    <n v="0"/>
    <n v="0"/>
    <n v="-1"/>
    <n v="-1"/>
    <x v="12"/>
    <x v="19"/>
    <x v="1"/>
  </r>
  <r>
    <n v="7275"/>
    <n v="6646"/>
    <s v=""/>
    <x v="1"/>
    <n v="0"/>
    <n v="0"/>
    <n v="0"/>
    <n v="0"/>
    <n v="0"/>
    <n v="-1"/>
    <n v="-1"/>
    <n v="0"/>
    <n v="0"/>
    <n v="0"/>
    <n v="0"/>
    <n v="-1"/>
    <n v="-1"/>
    <x v="12"/>
    <x v="18"/>
    <x v="1"/>
  </r>
  <r>
    <n v="7275"/>
    <n v="6647"/>
    <s v=""/>
    <x v="1"/>
    <n v="0"/>
    <n v="0"/>
    <n v="0"/>
    <n v="0"/>
    <n v="0"/>
    <n v="-1"/>
    <n v="-1"/>
    <n v="0"/>
    <n v="0"/>
    <n v="0"/>
    <n v="0"/>
    <n v="-1"/>
    <n v="-1"/>
    <x v="12"/>
    <x v="17"/>
    <x v="1"/>
  </r>
  <r>
    <n v="7275"/>
    <n v="6762"/>
    <s v=""/>
    <x v="0"/>
    <n v="0"/>
    <n v="0"/>
    <n v="0"/>
    <n v="0"/>
    <n v="0"/>
    <n v="-1"/>
    <n v="-1"/>
    <n v="0"/>
    <n v="0"/>
    <n v="0"/>
    <n v="0"/>
    <n v="-1"/>
    <n v="-1"/>
    <x v="12"/>
    <x v="6"/>
    <x v="1"/>
  </r>
  <r>
    <n v="7275"/>
    <n v="6762"/>
    <s v=""/>
    <x v="1"/>
    <n v="0"/>
    <n v="0"/>
    <n v="0"/>
    <n v="0"/>
    <n v="0"/>
    <n v="-1"/>
    <n v="-1"/>
    <n v="0"/>
    <n v="0"/>
    <n v="0"/>
    <n v="0"/>
    <n v="-1"/>
    <n v="-1"/>
    <x v="12"/>
    <x v="6"/>
    <x v="1"/>
  </r>
  <r>
    <n v="7275"/>
    <n v="6763"/>
    <s v=""/>
    <x v="0"/>
    <n v="0"/>
    <n v="0.2"/>
    <n v="0.63245553203367599"/>
    <n v="6.6666666666666693E-2"/>
    <n v="0.21081851067789201"/>
    <n v="-1"/>
    <n v="-1"/>
    <n v="8.8782662083081706E-2"/>
    <n v="0"/>
    <n v="5.0750588324032099E-2"/>
    <n v="0"/>
    <n v="-1"/>
    <n v="-1"/>
    <x v="12"/>
    <x v="7"/>
    <x v="1"/>
  </r>
  <r>
    <n v="7275"/>
    <n v="6763"/>
    <s v=""/>
    <x v="0"/>
    <n v="1"/>
    <n v="0.1"/>
    <n v="0.316227766016838"/>
    <n v="0.4"/>
    <n v="1.26491106406735"/>
    <n v="45.053836325099503"/>
    <n v="-1"/>
    <n v="8.8782672603877604E-3"/>
    <n v="2.8075546218528601E-2"/>
    <n v="5.0750594338005699E-3"/>
    <n v="1.6048747071534301E-2"/>
    <n v="-1"/>
    <n v="-1"/>
    <x v="0"/>
    <x v="7"/>
    <x v="1"/>
  </r>
  <r>
    <n v="7275"/>
    <n v="6763"/>
    <s v=""/>
    <x v="0"/>
    <n v="2"/>
    <n v="0.1"/>
    <n v="0.316227766016838"/>
    <n v="0.4"/>
    <n v="1.26491106406735"/>
    <n v="45.053847002911297"/>
    <n v="-1"/>
    <n v="8.8782651562285698E-3"/>
    <n v="2.80755395645929E-2"/>
    <n v="5.0750582310058502E-3"/>
    <n v="1.6048743267963399E-2"/>
    <n v="-1"/>
    <n v="-1"/>
    <x v="1"/>
    <x v="7"/>
    <x v="1"/>
  </r>
  <r>
    <n v="7275"/>
    <n v="6764"/>
    <s v=""/>
    <x v="0"/>
    <n v="0"/>
    <n v="0.3"/>
    <n v="0.67494855771055295"/>
    <n v="0.1"/>
    <n v="0.22498285257018399"/>
    <n v="-1"/>
    <n v="-1"/>
    <n v="0.10721358960522601"/>
    <n v="6.8732454807631897E-3"/>
    <n v="6.3250591069376499E-2"/>
    <n v="4.6246004964177398E-3"/>
    <n v="-1"/>
    <n v="-1"/>
    <x v="12"/>
    <x v="8"/>
    <x v="1"/>
  </r>
  <r>
    <n v="7275"/>
    <n v="6764"/>
    <s v=""/>
    <x v="0"/>
    <n v="2"/>
    <n v="0.1"/>
    <n v="0.316227766016838"/>
    <n v="0.4"/>
    <n v="1.26491106406735"/>
    <n v="40.103431970835501"/>
    <n v="-1"/>
    <n v="9.9742086984199296E-3"/>
    <n v="3.1541217344870497E-2"/>
    <n v="5.8518313200026303E-3"/>
    <n v="1.8505115454317999E-2"/>
    <n v="-1"/>
    <n v="-1"/>
    <x v="1"/>
    <x v="8"/>
    <x v="1"/>
  </r>
  <r>
    <n v="7275"/>
    <n v="6764"/>
    <s v=""/>
    <x v="0"/>
    <n v="5"/>
    <n v="0.1"/>
    <n v="0.316227766016838"/>
    <n v="0.4"/>
    <n v="1.26491106406735"/>
    <n v="38.107993185428398"/>
    <n v="-1"/>
    <n v="1.04964855249837E-2"/>
    <n v="3.3192801685936801E-2"/>
    <n v="6.1442696196135297E-3"/>
    <n v="1.9429886556155102E-2"/>
    <n v="-1"/>
    <n v="-1"/>
    <x v="4"/>
    <x v="8"/>
    <x v="1"/>
  </r>
  <r>
    <n v="7275"/>
    <n v="6764"/>
    <s v=""/>
    <x v="0"/>
    <n v="8"/>
    <n v="0.1"/>
    <n v="0.316227766016838"/>
    <n v="0.4"/>
    <n v="1.26491106406735"/>
    <n v="35.690797299387903"/>
    <n v="-1"/>
    <n v="1.12073708093433E-2"/>
    <n v="3.5440818339609603E-2"/>
    <n v="6.65206774406721E-3"/>
    <n v="2.1035685220990401E-2"/>
    <n v="-1"/>
    <n v="-1"/>
    <x v="7"/>
    <x v="8"/>
    <x v="1"/>
  </r>
  <r>
    <n v="7275"/>
    <n v="6764"/>
    <s v=""/>
    <x v="1"/>
    <n v="0"/>
    <n v="0"/>
    <n v="0"/>
    <n v="0"/>
    <n v="0"/>
    <n v="-1"/>
    <n v="-1"/>
    <n v="0"/>
    <n v="0"/>
    <n v="0"/>
    <n v="0"/>
    <n v="-1"/>
    <n v="-1"/>
    <x v="12"/>
    <x v="8"/>
    <x v="1"/>
  </r>
  <r>
    <n v="7275"/>
    <n v="6765"/>
    <s v=""/>
    <x v="0"/>
    <n v="0"/>
    <n v="0.7"/>
    <n v="0.82327260234856503"/>
    <n v="0.233333333333333"/>
    <n v="0.27442420078285501"/>
    <n v="-1"/>
    <n v="-1"/>
    <n v="0.20463164612661999"/>
    <n v="6.6567849916422894E-2"/>
    <n v="0.115830734692663"/>
    <n v="3.6045352986627803E-2"/>
    <n v="-1"/>
    <n v="-1"/>
    <x v="12"/>
    <x v="9"/>
    <x v="1"/>
  </r>
  <r>
    <n v="7275"/>
    <n v="6765"/>
    <s v=""/>
    <x v="0"/>
    <n v="1"/>
    <n v="0.1"/>
    <n v="0.316227766016838"/>
    <n v="0.4"/>
    <n v="1.26491106406735"/>
    <n v="10.875404965009601"/>
    <n v="-1"/>
    <n v="5.0163652666463297E-2"/>
    <n v="0.15863139817960301"/>
    <n v="2.86749104563125E-2"/>
    <n v="9.0678028743325603E-2"/>
    <n v="-1"/>
    <n v="-1"/>
    <x v="0"/>
    <x v="9"/>
    <x v="1"/>
  </r>
  <r>
    <n v="7275"/>
    <n v="6765"/>
    <s v=""/>
    <x v="0"/>
    <n v="10"/>
    <n v="0.1"/>
    <n v="0.316227766016838"/>
    <n v="0.4"/>
    <n v="1.26491106406735"/>
    <n v="18.004855567567201"/>
    <n v="-1"/>
    <n v="2.15146051177539E-2"/>
    <n v="6.8035155131217495E-2"/>
    <n v="1.20090954634156E-2"/>
    <n v="3.7976094302788498E-2"/>
    <n v="-1"/>
    <n v="-1"/>
    <x v="9"/>
    <x v="9"/>
    <x v="1"/>
  </r>
  <r>
    <n v="7275"/>
    <n v="6765"/>
    <s v=""/>
    <x v="0"/>
    <n v="12"/>
    <n v="0.1"/>
    <n v="0.316227766016838"/>
    <n v="0.4"/>
    <n v="1.26491106406735"/>
    <n v="16.050905779694201"/>
    <n v="-1"/>
    <n v="2.3384250685850899E-2"/>
    <n v="7.3947493543643494E-2"/>
    <n v="1.2572112126563E-2"/>
    <n v="3.9756509318962102E-2"/>
    <n v="-1"/>
    <n v="-1"/>
    <x v="11"/>
    <x v="9"/>
    <x v="1"/>
  </r>
  <r>
    <n v="7275"/>
    <n v="6765"/>
    <s v=""/>
    <x v="0"/>
    <n v="5"/>
    <n v="0.1"/>
    <n v="0.316227766016838"/>
    <n v="0.4"/>
    <n v="1.26491106406735"/>
    <n v="38.107376853751802"/>
    <n v="-1"/>
    <n v="1.04965736250576E-2"/>
    <n v="3.3193080282832098E-2"/>
    <n v="6.1443211902659804E-3"/>
    <n v="1.9430049636877299E-2"/>
    <n v="-1"/>
    <n v="-1"/>
    <x v="4"/>
    <x v="9"/>
    <x v="1"/>
  </r>
  <r>
    <n v="7275"/>
    <n v="6765"/>
    <s v=""/>
    <x v="0"/>
    <n v="8"/>
    <n v="0.1"/>
    <n v="0.316227766016838"/>
    <n v="0.4"/>
    <n v="1.26491106406735"/>
    <n v="30.876585785357701"/>
    <n v="-1"/>
    <n v="1.4552876720298299E-2"/>
    <n v="4.6020236943783897E-2"/>
    <n v="8.6377727177347902E-3"/>
    <n v="2.7315035698904599E-2"/>
    <n v="-1"/>
    <n v="-1"/>
    <x v="7"/>
    <x v="9"/>
    <x v="1"/>
  </r>
  <r>
    <n v="7275"/>
    <n v="6765"/>
    <s v=""/>
    <x v="1"/>
    <n v="10"/>
    <n v="0.1"/>
    <n v="0.316227766016838"/>
    <n v="0.4"/>
    <n v="1.26491106406735"/>
    <n v="13.1823255713207"/>
    <n v="-1"/>
    <n v="2.0697647267228302E-2"/>
    <n v="6.5451707571201306E-2"/>
    <n v="2.8562753228775099E-2"/>
    <n v="9.0323356448257799E-2"/>
    <n v="-1"/>
    <n v="-1"/>
    <x v="9"/>
    <x v="9"/>
    <x v="1"/>
  </r>
  <r>
    <n v="7275"/>
    <n v="6765"/>
    <s v=""/>
    <x v="1"/>
    <n v="12"/>
    <n v="0.1"/>
    <n v="0.316227766016838"/>
    <n v="0.4"/>
    <n v="1.26491106406735"/>
    <n v="10.6179949724285"/>
    <n v="-1"/>
    <n v="2.52104022614205E-2"/>
    <n v="7.9722291875148496E-2"/>
    <n v="3.47903551207603E-2"/>
    <n v="0.110016762787705"/>
    <n v="-1"/>
    <n v="-1"/>
    <x v="11"/>
    <x v="9"/>
    <x v="1"/>
  </r>
  <r>
    <n v="7275"/>
    <n v="6767"/>
    <s v=""/>
    <x v="0"/>
    <n v="0"/>
    <n v="0.5"/>
    <n v="0.52704627669473003"/>
    <n v="0.16666666666666699"/>
    <n v="0.17568209223157699"/>
    <n v="-1"/>
    <n v="-1"/>
    <n v="8.9477271811652895E-2"/>
    <n v="6.6690046641406401E-3"/>
    <n v="5.2797567429679899E-2"/>
    <n v="4.1204338462538697E-3"/>
    <n v="-1"/>
    <n v="-1"/>
    <x v="12"/>
    <x v="10"/>
    <x v="1"/>
  </r>
  <r>
    <n v="7275"/>
    <n v="6767"/>
    <s v=""/>
    <x v="0"/>
    <n v="1"/>
    <n v="0.1"/>
    <n v="0.316227766016838"/>
    <n v="0.4"/>
    <n v="1.26491106406735"/>
    <n v="50.164161359614198"/>
    <n v="-1"/>
    <n v="7.9738158337915293E-3"/>
    <n v="2.5215419677495798E-2"/>
    <n v="4.7637577751456304E-3"/>
    <n v="1.5064324790796399E-2"/>
    <n v="-1"/>
    <n v="-1"/>
    <x v="0"/>
    <x v="10"/>
    <x v="1"/>
  </r>
  <r>
    <n v="7275"/>
    <n v="6767"/>
    <s v=""/>
    <x v="0"/>
    <n v="10"/>
    <n v="0.1"/>
    <n v="0.316227766016838"/>
    <n v="0.4"/>
    <n v="1.26491106406735"/>
    <n v="41.591055319792503"/>
    <n v="-1"/>
    <n v="9.6174525249338103E-3"/>
    <n v="3.0413055267328199E-2"/>
    <n v="5.7584648331092904E-3"/>
    <n v="1.82098646986068E-2"/>
    <n v="-1"/>
    <n v="-1"/>
    <x v="9"/>
    <x v="10"/>
    <x v="1"/>
  </r>
  <r>
    <n v="7275"/>
    <n v="6767"/>
    <s v=""/>
    <x v="0"/>
    <n v="12"/>
    <n v="0.1"/>
    <n v="0.316227766016838"/>
    <n v="0.4"/>
    <n v="1.26491106406735"/>
    <n v="46.700020939930702"/>
    <n v="-1"/>
    <n v="8.5653066518851101E-3"/>
    <n v="2.70858778777479E-2"/>
    <n v="5.3840104100076197E-3"/>
    <n v="1.70257358416811E-2"/>
    <n v="-1"/>
    <n v="-1"/>
    <x v="11"/>
    <x v="10"/>
    <x v="1"/>
  </r>
  <r>
    <n v="7275"/>
    <n v="6767"/>
    <s v=""/>
    <x v="0"/>
    <n v="5"/>
    <n v="0.1"/>
    <n v="0.316227766016838"/>
    <n v="0.4"/>
    <n v="1.26491106406735"/>
    <n v="43.070184924241097"/>
    <n v="-1"/>
    <n v="9.2871669602878296E-3"/>
    <n v="2.9368600604772099E-2"/>
    <n v="4.9542207316301502E-3"/>
    <n v="1.5666621543177099E-2"/>
    <n v="-1"/>
    <n v="-1"/>
    <x v="4"/>
    <x v="10"/>
    <x v="1"/>
  </r>
  <r>
    <n v="7275"/>
    <n v="6767"/>
    <s v=""/>
    <x v="0"/>
    <n v="8"/>
    <n v="0.1"/>
    <n v="0.316227766016838"/>
    <n v="0.4"/>
    <n v="1.26491106406735"/>
    <n v="43.034380252246699"/>
    <n v="-1"/>
    <n v="9.2948939349281594E-3"/>
    <n v="2.9393035444057899E-2"/>
    <n v="5.5383299649472599E-3"/>
    <n v="1.7513737122793801E-2"/>
    <n v="-1"/>
    <n v="-1"/>
    <x v="7"/>
    <x v="10"/>
    <x v="1"/>
  </r>
  <r>
    <n v="7275"/>
    <n v="6768"/>
    <s v=""/>
    <x v="0"/>
    <n v="1"/>
    <n v="0.1"/>
    <n v="0.316227766016838"/>
    <n v="0.4"/>
    <n v="1.26491106406735"/>
    <n v="36.919183431588003"/>
    <n v="-1"/>
    <n v="1.08344756378116E-2"/>
    <n v="3.4261620269090201E-2"/>
    <n v="6.2395309219058703E-3"/>
    <n v="1.9731129244272699E-2"/>
    <n v="-1"/>
    <n v="-1"/>
    <x v="0"/>
    <x v="11"/>
    <x v="1"/>
  </r>
  <r>
    <n v="7275"/>
    <n v="6768"/>
    <s v=""/>
    <x v="0"/>
    <n v="2"/>
    <n v="0.1"/>
    <n v="0.316227766016838"/>
    <n v="0.4"/>
    <n v="1.26491106406735"/>
    <n v="38.2146666611916"/>
    <n v="-1"/>
    <n v="1.04671853753526E-2"/>
    <n v="3.3100146477318702E-2"/>
    <n v="5.9900142450312402E-3"/>
    <n v="1.89420882311526E-2"/>
    <n v="-1"/>
    <n v="-1"/>
    <x v="1"/>
    <x v="11"/>
    <x v="1"/>
  </r>
  <r>
    <n v="7275"/>
    <n v="6768"/>
    <s v=""/>
    <x v="0"/>
    <n v="3"/>
    <n v="0.1"/>
    <n v="0.316227766016838"/>
    <n v="0.4"/>
    <n v="1.26491106406735"/>
    <n v="47.544179833631603"/>
    <n v="-1"/>
    <n v="8.4131860735810592E-3"/>
    <n v="2.6604830371325099E-2"/>
    <n v="5.0903885080986998E-3"/>
    <n v="1.6097221860738399E-2"/>
    <n v="-1"/>
    <n v="-1"/>
    <x v="2"/>
    <x v="11"/>
    <x v="1"/>
  </r>
  <r>
    <n v="7275"/>
    <n v="6768"/>
    <s v=""/>
    <x v="0"/>
    <n v="5"/>
    <n v="0.1"/>
    <n v="0.316227766016838"/>
    <n v="0.4"/>
    <n v="1.26491106406735"/>
    <n v="33.933047022206701"/>
    <n v="-1"/>
    <n v="1.17879187135252E-2"/>
    <n v="3.7276672007661403E-2"/>
    <n v="6.6420482072066201E-3"/>
    <n v="2.1004000663410901E-2"/>
    <n v="-1"/>
    <n v="-1"/>
    <x v="4"/>
    <x v="11"/>
    <x v="1"/>
  </r>
  <r>
    <n v="7275"/>
    <n v="6775"/>
    <s v=""/>
    <x v="0"/>
    <n v="0"/>
    <n v="0.2"/>
    <n v="0.42163702135578401"/>
    <n v="6.6666666666666693E-2"/>
    <n v="0.140545673785261"/>
    <n v="-1"/>
    <n v="-1"/>
    <n v="0.10274964456046"/>
    <n v="1.22987746375818E-2"/>
    <n v="5.7315676627735998E-2"/>
    <n v="3.01944838894157E-3"/>
    <n v="-1"/>
    <n v="-1"/>
    <x v="12"/>
    <x v="12"/>
    <x v="1"/>
  </r>
  <r>
    <n v="7275"/>
    <n v="6775"/>
    <s v=""/>
    <x v="0"/>
    <n v="1"/>
    <n v="0.1"/>
    <n v="0.316227766016838"/>
    <n v="0.4"/>
    <n v="1.26491106406735"/>
    <n v="42.529074731134401"/>
    <n v="-1"/>
    <n v="9.4053097613941306E-3"/>
    <n v="2.97422009454202E-2"/>
    <n v="5.51806041964727E-3"/>
    <n v="1.74496391925099E-2"/>
    <n v="-1"/>
    <n v="-1"/>
    <x v="0"/>
    <x v="12"/>
    <x v="1"/>
  </r>
  <r>
    <n v="7275"/>
    <n v="6775"/>
    <s v=""/>
    <x v="0"/>
    <n v="5"/>
    <n v="0.1"/>
    <n v="0.316227766016838"/>
    <n v="0.4"/>
    <n v="1.26491106406735"/>
    <n v="35.891760372533497"/>
    <n v="-1"/>
    <n v="1.1144619150698001E-2"/>
    <n v="3.52423801713369E-2"/>
    <n v="5.94507490589994E-3"/>
    <n v="1.8799977562955001E-2"/>
    <n v="-1"/>
    <n v="-1"/>
    <x v="4"/>
    <x v="12"/>
    <x v="1"/>
  </r>
  <r>
    <n v="7275"/>
    <n v="6776"/>
    <s v=""/>
    <x v="0"/>
    <n v="0"/>
    <n v="0.3"/>
    <n v="0.67494855771055295"/>
    <n v="0.1"/>
    <n v="0.22498285257018399"/>
    <n v="-1"/>
    <n v="-1"/>
    <n v="0.106484294732076"/>
    <n v="7.9046240845183306E-3"/>
    <n v="6.2822716466886197E-2"/>
    <n v="5.2297065047860599E-3"/>
    <n v="-1"/>
    <n v="-1"/>
    <x v="12"/>
    <x v="13"/>
    <x v="1"/>
  </r>
  <r>
    <n v="7275"/>
    <n v="6776"/>
    <s v=""/>
    <x v="0"/>
    <n v="2"/>
    <n v="0.1"/>
    <n v="0.316227766016838"/>
    <n v="0.4"/>
    <n v="1.26491106406735"/>
    <n v="41.311684059159496"/>
    <n v="-1"/>
    <n v="9.6824907797800897E-3"/>
    <n v="3.06187242876849E-2"/>
    <n v="5.6806814970424401E-3"/>
    <n v="1.7963892192629199E-2"/>
    <n v="-1"/>
    <n v="-1"/>
    <x v="1"/>
    <x v="13"/>
    <x v="1"/>
  </r>
  <r>
    <n v="7275"/>
    <n v="6776"/>
    <s v=""/>
    <x v="0"/>
    <n v="5"/>
    <n v="0.1"/>
    <n v="0.316227766016838"/>
    <n v="0.4"/>
    <n v="1.26491106406735"/>
    <n v="38.107993355658401"/>
    <n v="-1"/>
    <n v="1.0496485508056401E-2"/>
    <n v="3.3192801632407898E-2"/>
    <n v="6.1442696097048699E-3"/>
    <n v="1.9429886524821201E-2"/>
    <n v="-1"/>
    <n v="-1"/>
    <x v="4"/>
    <x v="13"/>
    <x v="1"/>
  </r>
  <r>
    <n v="7275"/>
    <n v="6776"/>
    <s v=""/>
    <x v="0"/>
    <n v="8"/>
    <n v="0.1"/>
    <n v="0.316227766016838"/>
    <n v="0.4"/>
    <n v="1.26491106406735"/>
    <n v="35.690797337666702"/>
    <n v="-1"/>
    <n v="1.12073708024969E-2"/>
    <n v="3.5440818317959401E-2"/>
    <n v="6.6520677400035803E-3"/>
    <n v="2.1035685208140101E-2"/>
    <n v="-1"/>
    <n v="-1"/>
    <x v="7"/>
    <x v="13"/>
    <x v="1"/>
  </r>
  <r>
    <n v="7275"/>
    <n v="6776"/>
    <s v=""/>
    <x v="1"/>
    <n v="0"/>
    <n v="0"/>
    <n v="0"/>
    <n v="0"/>
    <n v="0"/>
    <n v="-1"/>
    <n v="-1"/>
    <n v="0"/>
    <n v="0"/>
    <n v="0"/>
    <n v="0"/>
    <n v="-1"/>
    <n v="-1"/>
    <x v="12"/>
    <x v="13"/>
    <x v="1"/>
  </r>
  <r>
    <n v="7275"/>
    <n v="6777"/>
    <s v=""/>
    <x v="0"/>
    <n v="3"/>
    <n v="0.1"/>
    <n v="0.316227766016838"/>
    <n v="0.4"/>
    <n v="1.26491106406735"/>
    <n v="42.408454130146701"/>
    <n v="-1"/>
    <n v="9.4320891089356308E-3"/>
    <n v="2.9826884677904598E-2"/>
    <n v="5.7068745668028597E-3"/>
    <n v="1.8046721951983799E-2"/>
    <n v="-1"/>
    <n v="-1"/>
    <x v="2"/>
    <x v="14"/>
    <x v="1"/>
  </r>
  <r>
    <n v="7275"/>
    <n v="6777"/>
    <s v=""/>
    <x v="0"/>
    <n v="6"/>
    <n v="0.1"/>
    <n v="0.316227766016838"/>
    <n v="0.4"/>
    <n v="1.26491106406735"/>
    <n v="37.909796824865701"/>
    <n v="-1"/>
    <n v="1.05513622731323E-2"/>
    <n v="3.3366337200669803E-2"/>
    <n v="6.1859169228663602E-3"/>
    <n v="1.9561586892837799E-2"/>
    <n v="-1"/>
    <n v="-1"/>
    <x v="5"/>
    <x v="14"/>
    <x v="1"/>
  </r>
  <r>
    <n v="7275"/>
    <n v="3659"/>
    <s v=""/>
    <x v="0"/>
    <n v="2"/>
    <n v="0.2"/>
    <n v="0.63245553203367599"/>
    <n v="0.8"/>
    <n v="2.5298221281347"/>
    <n v="45.0755437383363"/>
    <n v="0"/>
    <n v="1.7747983355305998E-2"/>
    <n v="5.6124051277524498E-2"/>
    <n v="1.49371862943948E-2"/>
    <n v="4.7235530524537897E-2"/>
    <n v="555.77661020566302"/>
    <n v="0"/>
    <x v="1"/>
    <x v="0"/>
    <x v="1"/>
  </r>
  <r>
    <n v="7275"/>
    <n v="3660"/>
    <s v=""/>
    <x v="0"/>
    <n v="0"/>
    <n v="2611.1"/>
    <n v="30.595751339033999"/>
    <n v="870.36666666666702"/>
    <n v="10.198583779678"/>
    <n v="38.335547910198201"/>
    <n v="1.0306054835673999"/>
    <n v="29.304707774666099"/>
    <n v="1.66545088586096"/>
    <n v="24.916489687135201"/>
    <n v="1.41655577023219"/>
    <n v="3.9280610745272999"/>
    <n v="4.8364826426637697E-2"/>
    <x v="12"/>
    <x v="0"/>
    <x v="1"/>
  </r>
  <r>
    <n v="7275"/>
    <n v="3660"/>
    <s v=""/>
    <x v="0"/>
    <n v="1"/>
    <n v="130"/>
    <n v="13.0809445802324"/>
    <n v="520"/>
    <n v="52.323778320929598"/>
    <n v="47.806184379242502"/>
    <n v="0.89782640132276104"/>
    <n v="10.3636011097962"/>
    <n v="0.95916381176420196"/>
    <n v="8.7909880987651192"/>
    <n v="0.82671167227826703"/>
    <n v="3.1537467722182599"/>
    <n v="0.30043899007573799"/>
    <x v="0"/>
    <x v="0"/>
    <x v="1"/>
  </r>
  <r>
    <n v="7275"/>
    <n v="3660"/>
    <s v=""/>
    <x v="0"/>
    <n v="10"/>
    <n v="184.5"/>
    <n v="8.0311892021045104"/>
    <n v="738"/>
    <n v="32.124756808417999"/>
    <n v="35.2315577482903"/>
    <n v="1.9832563673252801"/>
    <n v="30.536238864018099"/>
    <n v="3.0745787324172902"/>
    <n v="25.971974951125102"/>
    <n v="2.6301566346223599"/>
    <n v="4.8188090125057998"/>
    <n v="0.20270509484055599"/>
    <x v="9"/>
    <x v="0"/>
    <x v="1"/>
  </r>
  <r>
    <n v="7275"/>
    <n v="3660"/>
    <s v=""/>
    <x v="0"/>
    <n v="11"/>
    <n v="186.2"/>
    <n v="12.443650768341399"/>
    <n v="744.8"/>
    <n v="49.774603073365803"/>
    <n v="35.596023278805703"/>
    <n v="0.71396380212742505"/>
    <n v="30.2420770718863"/>
    <n v="2.4739889438854998"/>
    <n v="25.720237593010399"/>
    <n v="2.0942887689493599"/>
    <n v="4.8212276587258902"/>
    <n v="0.29410886750265902"/>
    <x v="10"/>
    <x v="0"/>
    <x v="1"/>
  </r>
  <r>
    <n v="7275"/>
    <n v="3660"/>
    <s v=""/>
    <x v="0"/>
    <n v="12"/>
    <n v="187.2"/>
    <n v="14.7029853355629"/>
    <n v="748.8"/>
    <n v="58.8119413422516"/>
    <n v="35.325673696691901"/>
    <n v="1.49584404053635"/>
    <n v="30.659854086927702"/>
    <n v="1.96710609015301"/>
    <n v="26.063055394934398"/>
    <n v="1.65691525661568"/>
    <n v="4.7872466181392497"/>
    <n v="0.36478770575691"/>
    <x v="11"/>
    <x v="0"/>
    <x v="1"/>
  </r>
  <r>
    <n v="7275"/>
    <n v="3660"/>
    <s v=""/>
    <x v="0"/>
    <n v="2"/>
    <n v="285.89999999999998"/>
    <n v="13.312066372697799"/>
    <n v="1143.5999999999999"/>
    <n v="53.248265490791098"/>
    <n v="43.683332473743697"/>
    <n v="2.1707290192718398"/>
    <n v="25.893428276245501"/>
    <n v="2.7752547432159198"/>
    <n v="22.026989646618699"/>
    <n v="2.3696295718596101"/>
    <n v="3.14040639844074"/>
    <n v="0.14020942177471199"/>
    <x v="1"/>
    <x v="0"/>
    <x v="1"/>
  </r>
  <r>
    <n v="7275"/>
    <n v="3660"/>
    <s v=""/>
    <x v="0"/>
    <n v="3"/>
    <n v="280.8"/>
    <n v="17.781388522209902"/>
    <n v="1123.2"/>
    <n v="71.125554088839607"/>
    <n v="42.305890960643197"/>
    <n v="3.9744714750691199"/>
    <n v="27.581375151709501"/>
    <n v="6.8165829344691504"/>
    <n v="23.444356716135498"/>
    <n v="5.7971346099151901"/>
    <n v="3.1956837905068101"/>
    <n v="0.185258958236765"/>
    <x v="2"/>
    <x v="0"/>
    <x v="1"/>
  </r>
  <r>
    <n v="7275"/>
    <n v="3660"/>
    <s v=""/>
    <x v="0"/>
    <n v="4"/>
    <n v="286.60000000000002"/>
    <n v="12.249263016379601"/>
    <n v="1146.4000000000001"/>
    <n v="48.997052065518297"/>
    <n v="40.2604077462804"/>
    <n v="3.5471323793942702"/>
    <n v="30.009303458882702"/>
    <n v="5.3333058483484397"/>
    <n v="25.513210438251999"/>
    <n v="4.5457089403784998"/>
    <n v="3.12133039151156"/>
    <n v="0.118906770014145"/>
    <x v="3"/>
    <x v="0"/>
    <x v="1"/>
  </r>
  <r>
    <n v="7275"/>
    <n v="3660"/>
    <s v=""/>
    <x v="0"/>
    <n v="5"/>
    <n v="277.10000000000002"/>
    <n v="13.4944433008554"/>
    <n v="1108.4000000000001"/>
    <n v="53.9777732034214"/>
    <n v="37.467359639531303"/>
    <n v="3.6604176325852098"/>
    <n v="34.801643997633903"/>
    <n v="6.6136612414309699"/>
    <n v="29.551697772300699"/>
    <n v="5.6211752278923699"/>
    <n v="3.2350010930736"/>
    <n v="0.14825996894461099"/>
    <x v="4"/>
    <x v="0"/>
    <x v="1"/>
  </r>
  <r>
    <n v="7275"/>
    <n v="3660"/>
    <s v=""/>
    <x v="0"/>
    <n v="6"/>
    <n v="219.7"/>
    <n v="13.098345951556899"/>
    <n v="878.8"/>
    <n v="52.393383806227597"/>
    <n v="35.2212528685492"/>
    <n v="1.0610194876283601"/>
    <n v="32.390639545466897"/>
    <n v="2.53850383760056"/>
    <n v="27.548889240850301"/>
    <n v="2.1591570005103602"/>
    <n v="4.0733358484085596"/>
    <n v="0.217331830115577"/>
    <x v="5"/>
    <x v="0"/>
    <x v="1"/>
  </r>
  <r>
    <n v="7275"/>
    <n v="3660"/>
    <s v=""/>
    <x v="0"/>
    <n v="7"/>
    <n v="188.4"/>
    <n v="15.464655041595799"/>
    <n v="753.6"/>
    <n v="61.858620166383297"/>
    <n v="35.508284037944499"/>
    <n v="1.0790043507037199"/>
    <n v="29.557048713014801"/>
    <n v="3.1251527767625702"/>
    <n v="25.150124299876399"/>
    <n v="2.6489066129649501"/>
    <n v="4.7403745261097399"/>
    <n v="0.34656259729514899"/>
    <x v="6"/>
    <x v="0"/>
    <x v="1"/>
  </r>
  <r>
    <n v="7275"/>
    <n v="3660"/>
    <s v=""/>
    <x v="0"/>
    <n v="8"/>
    <n v="205.7"/>
    <n v="13.808612449401901"/>
    <n v="822.8"/>
    <n v="55.234449797607702"/>
    <n v="34.8966528570866"/>
    <n v="1.0647695274632301"/>
    <n v="32.678344681240901"/>
    <n v="2.1432861783546602"/>
    <n v="27.7881250852877"/>
    <n v="1.84325608453627"/>
    <n v="4.3513933509139404"/>
    <n v="0.279657153652274"/>
    <x v="7"/>
    <x v="0"/>
    <x v="1"/>
  </r>
  <r>
    <n v="7275"/>
    <n v="3660"/>
    <s v=""/>
    <x v="0"/>
    <n v="9"/>
    <n v="179"/>
    <n v="7.9021797274198002"/>
    <n v="716"/>
    <n v="31.608718909679201"/>
    <n v="34.896472128834297"/>
    <n v="1.27240114592364"/>
    <n v="28.6477824041723"/>
    <n v="1.6391104742593401"/>
    <n v="24.382433025640299"/>
    <n v="1.4175052629359299"/>
    <n v="4.9963990047388602"/>
    <n v="0.205688190012357"/>
    <x v="8"/>
    <x v="0"/>
    <x v="1"/>
  </r>
  <r>
    <n v="7275"/>
    <n v="4949"/>
    <s v=""/>
    <x v="0"/>
    <n v="0"/>
    <n v="3638.6"/>
    <n v="65.530654404382901"/>
    <n v="1212.86666666667"/>
    <n v="21.8435514681276"/>
    <n v="33.042811347926502"/>
    <n v="0.66721704819683203"/>
    <n v="53.605851002919799"/>
    <n v="1.22503599333827"/>
    <n v="45.574346870413898"/>
    <n v="1.0512087013931699"/>
    <n v="2.9384785853548601"/>
    <n v="4.7492184973285001E-2"/>
    <x v="12"/>
    <x v="0"/>
    <x v="1"/>
  </r>
  <r>
    <n v="7275"/>
    <n v="4949"/>
    <s v=""/>
    <x v="0"/>
    <n v="1"/>
    <n v="380.1"/>
    <n v="21.656151294468"/>
    <n v="1520.4"/>
    <n v="86.624605177872098"/>
    <n v="50.0320379962629"/>
    <n v="1.0291232554690199"/>
    <n v="28.362956286123602"/>
    <n v="2.0902005843148102"/>
    <n v="24.1020614143942"/>
    <n v="1.7940741265151301"/>
    <n v="2.12987899608714"/>
    <n v="0.111915130070302"/>
    <x v="0"/>
    <x v="0"/>
    <x v="1"/>
  </r>
  <r>
    <n v="7275"/>
    <n v="4949"/>
    <s v=""/>
    <x v="0"/>
    <n v="10"/>
    <n v="205.1"/>
    <n v="25.295805537238301"/>
    <n v="820.4"/>
    <n v="101.18322214895301"/>
    <n v="6.9332142858450201"/>
    <n v="0.58308141213435305"/>
    <n v="87.802353114994105"/>
    <n v="4.6542141247033504"/>
    <n v="74.577545054588697"/>
    <n v="4.0637578992946004"/>
    <n v="4.3840354517682902"/>
    <n v="0.47029370338061099"/>
    <x v="9"/>
    <x v="0"/>
    <x v="1"/>
  </r>
  <r>
    <n v="7275"/>
    <n v="4949"/>
    <s v=""/>
    <x v="0"/>
    <n v="11"/>
    <n v="210.9"/>
    <n v="16.360182014744101"/>
    <n v="843.6"/>
    <n v="65.440728058976305"/>
    <n v="6.8842314556222197"/>
    <n v="0.57921992341107398"/>
    <n v="89.743031455791595"/>
    <n v="3.4267808440001399"/>
    <n v="76.183791628139105"/>
    <n v="3.0067578098819601"/>
    <n v="4.2591879628484799"/>
    <n v="0.31444499282266197"/>
    <x v="10"/>
    <x v="0"/>
    <x v="1"/>
  </r>
  <r>
    <n v="7275"/>
    <n v="4949"/>
    <s v=""/>
    <x v="0"/>
    <n v="12"/>
    <n v="222.6"/>
    <n v="21.040701297986999"/>
    <n v="890.4"/>
    <n v="84.162805191947896"/>
    <n v="7.1238640526956196"/>
    <n v="0.49145572892936601"/>
    <n v="91.997190360638399"/>
    <n v="3.9686306736097001"/>
    <n v="78.305494654824798"/>
    <n v="3.38787823696451"/>
    <n v="4.0376155231089399"/>
    <n v="0.35739350778470003"/>
    <x v="11"/>
    <x v="0"/>
    <x v="1"/>
  </r>
  <r>
    <n v="7275"/>
    <n v="4949"/>
    <s v=""/>
    <x v="0"/>
    <n v="2"/>
    <n v="415.7"/>
    <n v="16.0834628664905"/>
    <n v="1662.8"/>
    <n v="64.333851465961899"/>
    <n v="50.004398412883901"/>
    <n v="0.58736305449446902"/>
    <n v="31.086474873952699"/>
    <n v="1.4010416183576599"/>
    <n v="26.439236953542501"/>
    <n v="1.1744683275379499"/>
    <n v="2.1582762916757998"/>
    <n v="7.6726426690337995E-2"/>
    <x v="1"/>
    <x v="0"/>
    <x v="1"/>
  </r>
  <r>
    <n v="7275"/>
    <n v="4949"/>
    <s v=""/>
    <x v="0"/>
    <n v="3"/>
    <n v="417.9"/>
    <n v="22.3480051309582"/>
    <n v="1671.6"/>
    <n v="89.392020523832699"/>
    <n v="50.041811070415797"/>
    <n v="0.75466294038008097"/>
    <n v="31.0978383711718"/>
    <n v="1.7169391508467799"/>
    <n v="26.434774648630899"/>
    <n v="1.4916194284745199"/>
    <n v="2.1510337799142998"/>
    <n v="0.107740016705945"/>
    <x v="2"/>
    <x v="0"/>
    <x v="1"/>
  </r>
  <r>
    <n v="7275"/>
    <n v="4949"/>
    <s v=""/>
    <x v="0"/>
    <n v="4"/>
    <n v="415.4"/>
    <n v="20.913578789336299"/>
    <n v="1661.6"/>
    <n v="83.654315157345195"/>
    <n v="49.881139232508502"/>
    <n v="0.68281567755738704"/>
    <n v="31.110390951548599"/>
    <n v="1.67307862757471"/>
    <n v="26.441832567682901"/>
    <n v="1.44980290558606"/>
    <n v="2.1614608448169501"/>
    <n v="0.110618104602551"/>
    <x v="3"/>
    <x v="0"/>
    <x v="1"/>
  </r>
  <r>
    <n v="7275"/>
    <n v="4949"/>
    <s v=""/>
    <x v="0"/>
    <n v="5"/>
    <n v="416.7"/>
    <n v="9.2141195998315606"/>
    <n v="1666.8"/>
    <n v="36.8564783993262"/>
    <n v="47.206016249596601"/>
    <n v="1.18840421073264"/>
    <n v="33.186570638412"/>
    <n v="1.6874136851603501"/>
    <n v="28.2175851840645"/>
    <n v="1.43588661828033"/>
    <n v="2.1537566259151601"/>
    <n v="4.3344724023213002E-2"/>
    <x v="4"/>
    <x v="0"/>
    <x v="1"/>
  </r>
  <r>
    <n v="7275"/>
    <n v="4949"/>
    <s v=""/>
    <x v="0"/>
    <n v="6"/>
    <n v="331.8"/>
    <n v="33.986271738257301"/>
    <n v="1327.2"/>
    <n v="135.945086953029"/>
    <n v="30.2783664832208"/>
    <n v="6.0050800257769801"/>
    <n v="60.973719048425103"/>
    <n v="9.1053670162506695"/>
    <n v="51.904526166248601"/>
    <n v="7.7843027892454799"/>
    <n v="2.71005006803798"/>
    <n v="0.26514915471421302"/>
    <x v="5"/>
    <x v="0"/>
    <x v="1"/>
  </r>
  <r>
    <n v="7275"/>
    <n v="4949"/>
    <s v=""/>
    <x v="0"/>
    <n v="7"/>
    <n v="214.9"/>
    <n v="18.296629926482801"/>
    <n v="859.6"/>
    <n v="73.186519705931303"/>
    <n v="8.2168400996559807"/>
    <n v="0.611720153863058"/>
    <n v="82.786074495574198"/>
    <n v="4.2671678253715601"/>
    <n v="70.370998117934406"/>
    <n v="3.6186109873896299"/>
    <n v="4.1866436462216097"/>
    <n v="0.35632886829779198"/>
    <x v="6"/>
    <x v="0"/>
    <x v="1"/>
  </r>
  <r>
    <n v="7275"/>
    <n v="4949"/>
    <s v=""/>
    <x v="0"/>
    <n v="8"/>
    <n v="201.4"/>
    <n v="13.8580101184999"/>
    <n v="805.6"/>
    <n v="55.4320404739994"/>
    <n v="7.1076739577216603"/>
    <n v="0.71346824980612"/>
    <n v="87.839832464137999"/>
    <n v="3.4908515059573002"/>
    <n v="74.653256778075203"/>
    <n v="2.8626102645549301"/>
    <n v="4.4598389037493504"/>
    <n v="0.285076666812492"/>
    <x v="7"/>
    <x v="0"/>
    <x v="1"/>
  </r>
  <r>
    <n v="7275"/>
    <n v="4949"/>
    <s v=""/>
    <x v="0"/>
    <n v="9"/>
    <n v="206.1"/>
    <n v="16.8552662393686"/>
    <n v="824.4"/>
    <n v="67.421064957474499"/>
    <n v="6.8821784543951798"/>
    <n v="0.49564228184255699"/>
    <n v="88.953030464822206"/>
    <n v="3.9263572229605499"/>
    <n v="75.645686565667503"/>
    <n v="3.3519568151243702"/>
    <n v="4.3552157539943197"/>
    <n v="0.33005611302021498"/>
    <x v="8"/>
    <x v="0"/>
    <x v="1"/>
  </r>
  <r>
    <n v="7275"/>
    <n v="4950"/>
    <s v=""/>
    <x v="0"/>
    <n v="0"/>
    <n v="2600.5"/>
    <n v="31.7253841584306"/>
    <n v="866.83333333333303"/>
    <n v="10.5751280528102"/>
    <n v="33.4509046076166"/>
    <n v="1.2460578140687899"/>
    <n v="34.105228263397301"/>
    <n v="2.1916492905142602"/>
    <n v="28.998660150176399"/>
    <n v="1.86334549168838"/>
    <n v="3.93969810511213"/>
    <n v="4.48678943261192E-2"/>
    <x v="12"/>
    <x v="0"/>
    <x v="1"/>
  </r>
  <r>
    <n v="7275"/>
    <n v="4950"/>
    <s v=""/>
    <x v="0"/>
    <n v="1"/>
    <n v="123.9"/>
    <n v="11.080012033687799"/>
    <n v="495.6"/>
    <n v="44.320048134751197"/>
    <n v="46.203425808037402"/>
    <n v="1.6163207766604"/>
    <n v="10.1656426913293"/>
    <n v="0.99910319194505204"/>
    <n v="8.6259290254541998"/>
    <n v="0.86112261706751803"/>
    <n v="3.1640102018169598"/>
    <n v="0.26644782851098198"/>
    <x v="0"/>
    <x v="0"/>
    <x v="1"/>
  </r>
  <r>
    <n v="7275"/>
    <n v="4950"/>
    <s v=""/>
    <x v="0"/>
    <n v="10"/>
    <n v="183.9"/>
    <n v="7.6368987306512199"/>
    <n v="735.6"/>
    <n v="30.547594922604901"/>
    <n v="29.525822992871301"/>
    <n v="1.6453767770949399"/>
    <n v="36.349581025692302"/>
    <n v="3.0252323539566199"/>
    <n v="30.913436765888701"/>
    <n v="2.5707406491898799"/>
    <n v="4.8672589355798799"/>
    <n v="0.186761287017223"/>
    <x v="9"/>
    <x v="0"/>
    <x v="1"/>
  </r>
  <r>
    <n v="7275"/>
    <n v="4950"/>
    <s v=""/>
    <x v="0"/>
    <n v="11"/>
    <n v="185.8"/>
    <n v="12.4525767079214"/>
    <n v="743.2"/>
    <n v="49.810306831685601"/>
    <n v="29.869501704683401"/>
    <n v="0.95091084052855002"/>
    <n v="35.849465498818802"/>
    <n v="2.126491108263"/>
    <n v="30.4935922777507"/>
    <n v="1.8202866520649901"/>
    <n v="4.8080789958487502"/>
    <n v="0.28186985134555997"/>
    <x v="10"/>
    <x v="0"/>
    <x v="1"/>
  </r>
  <r>
    <n v="7275"/>
    <n v="4950"/>
    <s v=""/>
    <x v="0"/>
    <n v="12"/>
    <n v="186.3"/>
    <n v="19.166231879126499"/>
    <n v="745.2"/>
    <n v="76.664927516505998"/>
    <n v="29.925407896744101"/>
    <n v="0.69855546401072799"/>
    <n v="36.866117616255302"/>
    <n v="3.2477415481609699"/>
    <n v="31.346972656159"/>
    <n v="2.7711314586662499"/>
    <n v="4.7889825164711697"/>
    <n v="0.44424596936004102"/>
    <x v="11"/>
    <x v="0"/>
    <x v="1"/>
  </r>
  <r>
    <n v="7275"/>
    <n v="4950"/>
    <s v=""/>
    <x v="0"/>
    <n v="2"/>
    <n v="284.7"/>
    <n v="14.7275252503603"/>
    <n v="1138.8"/>
    <n v="58.910101001441198"/>
    <n v="41.250731721195997"/>
    <n v="3.15118619923869"/>
    <n v="27.566249798247899"/>
    <n v="4.1831553662031302"/>
    <n v="23.4456476596486"/>
    <n v="3.5683641256338299"/>
    <n v="3.1488429523244998"/>
    <n v="0.14986690593090199"/>
    <x v="1"/>
    <x v="0"/>
    <x v="1"/>
  </r>
  <r>
    <n v="7275"/>
    <n v="4950"/>
    <s v=""/>
    <x v="0"/>
    <n v="3"/>
    <n v="279.7"/>
    <n v="16.892141499657299"/>
    <n v="1118.8"/>
    <n v="67.568565998629197"/>
    <n v="38.387647367714699"/>
    <n v="4.5909064582031602"/>
    <n v="30.746953623660001"/>
    <n v="8.3525273868766092"/>
    <n v="26.138425971569301"/>
    <n v="7.1158691674697199"/>
    <n v="3.2064674276013401"/>
    <n v="0.18654753750396699"/>
    <x v="2"/>
    <x v="0"/>
    <x v="1"/>
  </r>
  <r>
    <n v="7275"/>
    <n v="4950"/>
    <s v=""/>
    <x v="0"/>
    <n v="4"/>
    <n v="284.5"/>
    <n v="11.5012076660574"/>
    <n v="1138"/>
    <n v="46.004830664229601"/>
    <n v="35.627590585820201"/>
    <n v="4.1009162279622702"/>
    <n v="34.816766609853801"/>
    <n v="6.8582054712353298"/>
    <n v="29.599947152686799"/>
    <n v="5.8331862532140502"/>
    <n v="3.1557855974831002"/>
    <n v="0.124848891299062"/>
    <x v="3"/>
    <x v="0"/>
    <x v="1"/>
  </r>
  <r>
    <n v="7275"/>
    <n v="4950"/>
    <s v=""/>
    <x v="0"/>
    <n v="5"/>
    <n v="275.89999999999998"/>
    <n v="16.5223754009189"/>
    <n v="1103.5999999999999"/>
    <n v="66.089501603675501"/>
    <n v="32.283353013811997"/>
    <n v="3.6076810971321698"/>
    <n v="40.552357743860597"/>
    <n v="7.8505727617536101"/>
    <n v="34.432757743491798"/>
    <n v="6.6725246884959004"/>
    <n v="3.2526953629149098"/>
    <n v="0.18490236374145799"/>
    <x v="4"/>
    <x v="0"/>
    <x v="1"/>
  </r>
  <r>
    <n v="7275"/>
    <n v="4950"/>
    <s v=""/>
    <x v="0"/>
    <n v="6"/>
    <n v="220.2"/>
    <n v="16.3761343966694"/>
    <n v="880.8"/>
    <n v="65.5045375866775"/>
    <n v="29.4797156770485"/>
    <n v="1.1142752708099499"/>
    <n v="38.662849665035303"/>
    <n v="3.8417337077606399"/>
    <n v="32.883569571166902"/>
    <n v="3.2595909296001002"/>
    <n v="4.0833962753944402"/>
    <n v="0.282843923894668"/>
    <x v="5"/>
    <x v="0"/>
    <x v="1"/>
  </r>
  <r>
    <n v="7275"/>
    <n v="4950"/>
    <s v=""/>
    <x v="0"/>
    <n v="7"/>
    <n v="188.8"/>
    <n v="14.9948139183"/>
    <n v="755.2"/>
    <n v="59.9792556732001"/>
    <n v="29.131119872804199"/>
    <n v="1.57872661662196"/>
    <n v="35.620192000092302"/>
    <n v="3.3975860313703299"/>
    <n v="30.309666161419202"/>
    <n v="2.8670735167255001"/>
    <n v="4.75130905187845"/>
    <n v="0.34228385958053797"/>
    <x v="6"/>
    <x v="0"/>
    <x v="1"/>
  </r>
  <r>
    <n v="7275"/>
    <n v="4950"/>
    <s v=""/>
    <x v="0"/>
    <n v="8"/>
    <n v="207.4"/>
    <n v="14.8039033891591"/>
    <n v="829.6"/>
    <n v="59.215613556636299"/>
    <n v="28.9772227655879"/>
    <n v="0.99882714105231696"/>
    <n v="38.485270276021801"/>
    <n v="2.1559132402061398"/>
    <n v="32.730424131692303"/>
    <n v="1.85443045501524"/>
    <n v="4.3063020661984801"/>
    <n v="0.26533697091696401"/>
    <x v="7"/>
    <x v="0"/>
    <x v="1"/>
  </r>
  <r>
    <n v="7275"/>
    <n v="4950"/>
    <s v=""/>
    <x v="0"/>
    <n v="9"/>
    <n v="179.4"/>
    <n v="6.6533199732664796"/>
    <n v="717.6"/>
    <n v="26.613279893065901"/>
    <n v="28.898648186194201"/>
    <n v="1.2559366523662701"/>
    <n v="34.203796477898102"/>
    <n v="2.3464351412845299"/>
    <n v="29.1013566855537"/>
    <n v="2.0324644364006099"/>
    <n v="4.9868694611673501"/>
    <n v="0.17604981820156801"/>
    <x v="8"/>
    <x v="0"/>
    <x v="1"/>
  </r>
  <r>
    <n v="7275"/>
    <n v="4951"/>
    <s v=""/>
    <x v="0"/>
    <n v="0"/>
    <n v="2616.9"/>
    <n v="31.617329987770201"/>
    <n v="872.3"/>
    <n v="10.5391099959234"/>
    <n v="41.276477736136599"/>
    <n v="0.29990766487017601"/>
    <n v="24.1904686742593"/>
    <n v="0.33459148616229101"/>
    <n v="20.567292947792701"/>
    <n v="0.28018716784958703"/>
    <n v="3.9359818429448401"/>
    <n v="4.7448333461950098E-2"/>
    <x v="12"/>
    <x v="0"/>
    <x v="1"/>
  </r>
  <r>
    <n v="7275"/>
    <n v="4951"/>
    <s v=""/>
    <x v="0"/>
    <n v="1"/>
    <n v="137.4"/>
    <n v="14.5998477922051"/>
    <n v="549.6"/>
    <n v="58.399391168820301"/>
    <n v="46.524618851347398"/>
    <n v="0.79654578177406299"/>
    <n v="11.5455140142695"/>
    <n v="1.2589496974757799"/>
    <n v="9.7956143055203295"/>
    <n v="1.0846420608234599"/>
    <n v="3.1200460328061199"/>
    <n v="0.32579616609230899"/>
    <x v="0"/>
    <x v="0"/>
    <x v="1"/>
  </r>
  <r>
    <n v="7275"/>
    <n v="4951"/>
    <s v=""/>
    <x v="0"/>
    <n v="10"/>
    <n v="185.5"/>
    <n v="9.1681816929833797"/>
    <n v="742"/>
    <n v="36.672726771933498"/>
    <n v="39.394639785654398"/>
    <n v="1.24397948463228"/>
    <n v="22.710218167956"/>
    <n v="1.45195112495072"/>
    <n v="19.313976501940498"/>
    <n v="1.2394839693750499"/>
    <n v="4.8429041376736199"/>
    <n v="0.22754698032659201"/>
    <x v="9"/>
    <x v="0"/>
    <x v="1"/>
  </r>
  <r>
    <n v="7275"/>
    <n v="4951"/>
    <s v=""/>
    <x v="0"/>
    <n v="11"/>
    <n v="186.1"/>
    <n v="11.6661904664719"/>
    <n v="744.4"/>
    <n v="46.664761865887598"/>
    <n v="39.820655904677501"/>
    <n v="0.91027503589652803"/>
    <n v="22.258255679027201"/>
    <n v="1.36925466470012"/>
    <n v="18.9299874629972"/>
    <n v="1.17244779538877"/>
    <n v="4.8154961644696401"/>
    <n v="0.27663917914528102"/>
    <x v="10"/>
    <x v="0"/>
    <x v="1"/>
  </r>
  <r>
    <n v="7275"/>
    <n v="4951"/>
    <s v=""/>
    <x v="0"/>
    <n v="12"/>
    <n v="185.1"/>
    <n v="15.372775358477799"/>
    <n v="740.4"/>
    <n v="61.491101433911197"/>
    <n v="39.543746593026"/>
    <n v="1.05395208464649"/>
    <n v="22.526935868060701"/>
    <n v="2.0389630334730899"/>
    <n v="19.1484336517691"/>
    <n v="1.7694885991154501"/>
    <n v="4.8430040238061798"/>
    <n v="0.382643889384637"/>
    <x v="11"/>
    <x v="0"/>
    <x v="1"/>
  </r>
  <r>
    <n v="7275"/>
    <n v="4951"/>
    <s v=""/>
    <x v="0"/>
    <n v="2"/>
    <n v="285"/>
    <n v="13.0213499897497"/>
    <n v="1140"/>
    <n v="52.085399958998998"/>
    <n v="43.553187942161799"/>
    <n v="0.82834609473705401"/>
    <n v="26.5216685402354"/>
    <n v="1.3803350458749"/>
    <n v="22.5596412389704"/>
    <n v="1.1816671468765301"/>
    <n v="3.1427644441884701"/>
    <n v="0.13309136578535799"/>
    <x v="1"/>
    <x v="0"/>
    <x v="1"/>
  </r>
  <r>
    <n v="7275"/>
    <n v="4951"/>
    <s v=""/>
    <x v="0"/>
    <n v="3"/>
    <n v="279.89999999999998"/>
    <n v="17.084430859053398"/>
    <n v="1119.5999999999999"/>
    <n v="68.337723436213807"/>
    <n v="43.3530592017392"/>
    <n v="0.90792773270867899"/>
    <n v="26.391828648105701"/>
    <n v="2.0367236142577099"/>
    <n v="22.434452614580199"/>
    <n v="1.7282366303097201"/>
    <n v="3.2040077376831801"/>
    <n v="0.181141575519882"/>
    <x v="2"/>
    <x v="0"/>
    <x v="1"/>
  </r>
  <r>
    <n v="7275"/>
    <n v="4951"/>
    <s v=""/>
    <x v="0"/>
    <n v="4"/>
    <n v="288.8"/>
    <n v="13.019643278950101"/>
    <n v="1155.2"/>
    <n v="52.078573115800502"/>
    <n v="43.331093140101501"/>
    <n v="1.01785684646994"/>
    <n v="27.2311119327379"/>
    <n v="1.8684962637940199"/>
    <n v="23.151908639761299"/>
    <n v="1.5981953341038"/>
    <n v="3.1080283569223299"/>
    <n v="0.13849580309819001"/>
    <x v="3"/>
    <x v="0"/>
    <x v="1"/>
  </r>
  <r>
    <n v="7275"/>
    <n v="4951"/>
    <s v=""/>
    <x v="0"/>
    <n v="5"/>
    <n v="277.2"/>
    <n v="15.024424559141501"/>
    <n v="1108.8"/>
    <n v="60.097698236565897"/>
    <n v="40.819773692129402"/>
    <n v="1.8039992489719201"/>
    <n v="28.795573046000101"/>
    <n v="2.55406224139894"/>
    <n v="24.452555674277001"/>
    <n v="2.1718461876998898"/>
    <n v="3.2465656486248098"/>
    <n v="0.167105667893402"/>
    <x v="4"/>
    <x v="0"/>
    <x v="1"/>
  </r>
  <r>
    <n v="7275"/>
    <n v="4951"/>
    <s v=""/>
    <x v="0"/>
    <n v="6"/>
    <n v="219.5"/>
    <n v="12.9636243217534"/>
    <n v="878"/>
    <n v="51.854497287013501"/>
    <n v="39.885724025870601"/>
    <n v="0.76881735617674796"/>
    <n v="24.275070380740299"/>
    <n v="1.44417296016637"/>
    <n v="20.641253811192101"/>
    <n v="1.22469707682207"/>
    <n v="4.0818123281105798"/>
    <n v="0.23588561382169099"/>
    <x v="5"/>
    <x v="0"/>
    <x v="1"/>
  </r>
  <r>
    <n v="7275"/>
    <n v="4951"/>
    <s v=""/>
    <x v="0"/>
    <n v="7"/>
    <n v="187.5"/>
    <n v="14.9015286315047"/>
    <n v="750"/>
    <n v="59.606114526018999"/>
    <n v="39.455359349279597"/>
    <n v="1.18512057156714"/>
    <n v="21.8117680320129"/>
    <n v="2.2429152204851399"/>
    <n v="18.563107436743501"/>
    <n v="1.9013442690506099"/>
    <n v="4.7939627970158201"/>
    <n v="0.351245264344411"/>
    <x v="6"/>
    <x v="0"/>
    <x v="1"/>
  </r>
  <r>
    <n v="7275"/>
    <n v="4951"/>
    <s v=""/>
    <x v="0"/>
    <n v="8"/>
    <n v="206.3"/>
    <n v="13.736002976767899"/>
    <n v="825.2"/>
    <n v="54.944011907071797"/>
    <n v="39.511802291558801"/>
    <n v="0.99740659418437105"/>
    <n v="23.8712485370378"/>
    <n v="1.4451109033960301"/>
    <n v="20.298112483703498"/>
    <n v="1.2331829521084601"/>
    <n v="4.35910445927815"/>
    <n v="0.272998565287291"/>
    <x v="7"/>
    <x v="0"/>
    <x v="1"/>
  </r>
  <r>
    <n v="7275"/>
    <n v="4951"/>
    <s v=""/>
    <x v="0"/>
    <n v="9"/>
    <n v="178.6"/>
    <n v="7.6040924653913997"/>
    <n v="714.4"/>
    <n v="30.416369861565599"/>
    <n v="38.664797336128402"/>
    <n v="0.82798432182467996"/>
    <n v="21.601877870073199"/>
    <n v="0.95793027588933899"/>
    <n v="18.3851344673452"/>
    <n v="0.81012461084879195"/>
    <n v="5.0183015749327602"/>
    <n v="0.188591624270011"/>
    <x v="8"/>
    <x v="0"/>
    <x v="1"/>
  </r>
  <r>
    <n v="7275"/>
    <n v="4953"/>
    <s v=""/>
    <x v="0"/>
    <n v="0"/>
    <n v="18.899999999999999"/>
    <n v="13.714955340794999"/>
    <n v="6.3"/>
    <n v="4.5716517802649799"/>
    <n v="37.099237621590802"/>
    <n v="1.3550391420513801"/>
    <n v="0.57446024229247805"/>
    <n v="0.36136582793760302"/>
    <n v="0.48839520064412001"/>
    <n v="0.30793228489580798"/>
    <n v="87.156883932186702"/>
    <n v="31.2550295043978"/>
    <x v="12"/>
    <x v="0"/>
    <x v="1"/>
  </r>
  <r>
    <n v="7275"/>
    <n v="4953"/>
    <s v=""/>
    <x v="0"/>
    <n v="10"/>
    <n v="4.2"/>
    <n v="6.4429116951197702"/>
    <n v="16.8"/>
    <n v="25.771646780479099"/>
    <n v="37.962838871260203"/>
    <n v="1.2893772526752501"/>
    <n v="0.449974985824522"/>
    <n v="0.686915019868368"/>
    <n v="0.38541371775854799"/>
    <n v="0.58621264274018703"/>
    <n v="66.6803765228629"/>
    <n v="43.955469115839499"/>
    <x v="9"/>
    <x v="0"/>
    <x v="1"/>
  </r>
  <r>
    <n v="7275"/>
    <n v="4953"/>
    <s v=""/>
    <x v="0"/>
    <n v="11"/>
    <n v="2.2000000000000002"/>
    <n v="2.0976176963403002"/>
    <n v="8.8000000000000007"/>
    <n v="8.3904707853612095"/>
    <n v="37.469440173930998"/>
    <n v="2.5504983080869699"/>
    <n v="0.237212876356695"/>
    <n v="0.23036685521276801"/>
    <n v="0.19873785746857001"/>
    <n v="0.192491724224332"/>
    <n v="140.37817409558801"/>
    <n v="104.640633779024"/>
    <x v="10"/>
    <x v="0"/>
    <x v="1"/>
  </r>
  <r>
    <n v="7275"/>
    <n v="4953"/>
    <s v=""/>
    <x v="0"/>
    <n v="12"/>
    <n v="4"/>
    <n v="3.590109871423"/>
    <n v="16"/>
    <n v="14.360439485692"/>
    <n v="37.195535248655098"/>
    <n v="2.1482688720477201"/>
    <n v="0.43037689797699102"/>
    <n v="0.37631661491646701"/>
    <n v="0.36662432393793398"/>
    <n v="0.32025691117152799"/>
    <n v="117.278616737452"/>
    <n v="124.732180641143"/>
    <x v="11"/>
    <x v="0"/>
    <x v="1"/>
  </r>
  <r>
    <n v="7275"/>
    <n v="4953"/>
    <s v=""/>
    <x v="0"/>
    <n v="7"/>
    <n v="1.3"/>
    <n v="1.41813649241218"/>
    <n v="5.2"/>
    <n v="5.6725459696487102"/>
    <n v="36.077179260694102"/>
    <n v="3.0244135578367"/>
    <n v="0.14551339245794201"/>
    <n v="0.162787114714877"/>
    <n v="0.125054162151887"/>
    <n v="0.14010898071424199"/>
    <n v="203.02330031860899"/>
    <n v="162.26757016112401"/>
    <x v="6"/>
    <x v="0"/>
    <x v="1"/>
  </r>
  <r>
    <n v="7275"/>
    <n v="4953"/>
    <s v=""/>
    <x v="0"/>
    <n v="8"/>
    <n v="3.1"/>
    <n v="4.3320510923426001"/>
    <n v="12.4"/>
    <n v="17.3282043693704"/>
    <n v="36.347004563873"/>
    <n v="3.1859426151690098"/>
    <n v="0.34682024100230302"/>
    <n v="0.50113611212278697"/>
    <n v="0.29512605344481502"/>
    <n v="0.42408274602164903"/>
    <n v="53.715366629948399"/>
    <n v="19.800058040537099"/>
    <x v="7"/>
    <x v="0"/>
    <x v="1"/>
  </r>
  <r>
    <n v="7275"/>
    <n v="4953"/>
    <s v=""/>
    <x v="0"/>
    <n v="9"/>
    <n v="3.3"/>
    <n v="2.21359436211787"/>
    <n v="13.2"/>
    <n v="8.8543774484714604"/>
    <n v="36.390376808640497"/>
    <n v="2.4608814465873801"/>
    <n v="0.36400645264674503"/>
    <n v="0.245785940927048"/>
    <n v="0.30940538236660697"/>
    <n v="0.20860085113311899"/>
    <n v="113.639132249277"/>
    <n v="41.001601999723398"/>
    <x v="8"/>
    <x v="0"/>
    <x v="1"/>
  </r>
  <r>
    <n v="7275"/>
    <n v="6642"/>
    <s v=""/>
    <x v="0"/>
    <n v="2"/>
    <n v="0.3"/>
    <n v="0.67494855771055295"/>
    <n v="1.2"/>
    <n v="2.69979423084221"/>
    <n v="33.120639152536597"/>
    <n v="3.2231349671609899"/>
    <n v="3.7154057932908199E-2"/>
    <n v="8.2442679468923794E-2"/>
    <n v="2.1435988987753E-2"/>
    <n v="4.7380569335436197E-2"/>
    <n v="475.64411046276598"/>
    <n v="337.03828272085201"/>
    <x v="1"/>
    <x v="4"/>
    <x v="1"/>
  </r>
  <r>
    <n v="7275"/>
    <n v="6643"/>
    <s v=""/>
    <x v="0"/>
    <n v="2"/>
    <n v="0.2"/>
    <n v="0.63245553203367599"/>
    <n v="0.8"/>
    <n v="2.5298221281347"/>
    <n v="54.413902244605701"/>
    <n v="0"/>
    <n v="1.46966016141751E-2"/>
    <n v="4.6474734964900399E-2"/>
    <n v="8.4009778574260108E-3"/>
    <n v="2.6566224602107499E-2"/>
    <n v="38.932472150621898"/>
    <n v="0"/>
    <x v="1"/>
    <x v="5"/>
    <x v="1"/>
  </r>
  <r>
    <n v="7275"/>
    <n v="6644"/>
    <s v=""/>
    <x v="0"/>
    <n v="0"/>
    <n v="1909.9"/>
    <n v="28.8846364391561"/>
    <n v="636.63333333333298"/>
    <n v="9.6282121463853496"/>
    <n v="31.561065427165801"/>
    <n v="6.5832813556631703E-2"/>
    <n v="21.0505192487357"/>
    <n v="0.36352261122240798"/>
    <n v="12.2129456633701"/>
    <n v="0.20985606019617301"/>
    <n v="5.3223257434725904"/>
    <n v="8.1671367986648993E-2"/>
    <x v="12"/>
    <x v="19"/>
    <x v="1"/>
  </r>
  <r>
    <n v="7275"/>
    <n v="6644"/>
    <s v=""/>
    <x v="0"/>
    <n v="1"/>
    <n v="75.599999999999994"/>
    <n v="7.5454180356911502"/>
    <n v="302.39999999999998"/>
    <n v="30.181672142764601"/>
    <n v="32.689168022497299"/>
    <n v="0.34583563989720101"/>
    <n v="8.8873043909447098"/>
    <n v="0.87602452940133402"/>
    <n v="5.1397152660114003"/>
    <n v="0.50130656863143597"/>
    <n v="4.1805689552273497"/>
    <n v="0.39354217752680598"/>
    <x v="0"/>
    <x v="19"/>
    <x v="1"/>
  </r>
  <r>
    <n v="7275"/>
    <n v="6644"/>
    <s v=""/>
    <x v="0"/>
    <n v="10"/>
    <n v="132.1"/>
    <n v="12.913816889931001"/>
    <n v="528.4"/>
    <n v="51.655267559723903"/>
    <n v="31.329479075693602"/>
    <n v="0.161437413256832"/>
    <n v="16.607052513900999"/>
    <n v="1.6278424196499599"/>
    <n v="9.6496060932751995"/>
    <n v="0.93965365166708104"/>
    <n v="6.7883918279408499"/>
    <n v="0.64057336462475101"/>
    <x v="9"/>
    <x v="19"/>
    <x v="1"/>
  </r>
  <r>
    <n v="7275"/>
    <n v="6644"/>
    <s v=""/>
    <x v="0"/>
    <n v="11"/>
    <n v="130.19999999999999"/>
    <n v="6.7131711334261901"/>
    <n v="520.79999999999995"/>
    <n v="26.852684533704799"/>
    <n v="31.360843838519301"/>
    <n v="0.15034766243410799"/>
    <n v="16.2927264488976"/>
    <n v="0.85281109249490805"/>
    <n v="9.4508756999095898"/>
    <n v="0.51512151042412402"/>
    <n v="6.8451278392447401"/>
    <n v="0.34038273485118697"/>
    <x v="10"/>
    <x v="19"/>
    <x v="1"/>
  </r>
  <r>
    <n v="7275"/>
    <n v="6644"/>
    <s v=""/>
    <x v="0"/>
    <n v="12"/>
    <n v="134.80000000000001"/>
    <n v="10.622826575090301"/>
    <n v="539.20000000000005"/>
    <n v="42.491306300361202"/>
    <n v="31.376041886785"/>
    <n v="0.16234068157238901"/>
    <n v="16.948198329213199"/>
    <n v="1.2701951094541699"/>
    <n v="9.84676199886019"/>
    <n v="0.741238138462472"/>
    <n v="6.6333702972255004"/>
    <n v="0.48355700662548701"/>
    <x v="11"/>
    <x v="19"/>
    <x v="1"/>
  </r>
  <r>
    <n v="7275"/>
    <n v="6644"/>
    <s v=""/>
    <x v="0"/>
    <n v="2"/>
    <n v="215.4"/>
    <n v="17.827569161896999"/>
    <n v="861.6"/>
    <n v="71.310276647588196"/>
    <n v="32.031569585286597"/>
    <n v="0.22639872547350601"/>
    <n v="25.930011925647499"/>
    <n v="2.3033217739948699"/>
    <n v="15.048055196911999"/>
    <n v="1.34444599833428"/>
    <n v="4.1507940466763698"/>
    <n v="0.33914158720042398"/>
    <x v="1"/>
    <x v="19"/>
    <x v="1"/>
  </r>
  <r>
    <n v="7275"/>
    <n v="6644"/>
    <s v=""/>
    <x v="0"/>
    <n v="3"/>
    <n v="202.6"/>
    <n v="13.442883288607099"/>
    <n v="810.4"/>
    <n v="53.771533154428298"/>
    <n v="31.625231105588099"/>
    <n v="0.23970069875175401"/>
    <n v="24.82504693944"/>
    <n v="1.73930386063498"/>
    <n v="14.3897067972668"/>
    <n v="1.0166739722974001"/>
    <n v="4.4176220117540703"/>
    <n v="0.28489574246757499"/>
    <x v="2"/>
    <x v="19"/>
    <x v="1"/>
  </r>
  <r>
    <n v="7275"/>
    <n v="6644"/>
    <s v=""/>
    <x v="0"/>
    <n v="4"/>
    <n v="211.8"/>
    <n v="13.990472948879701"/>
    <n v="847.2"/>
    <n v="55.961891795518603"/>
    <n v="31.4893799191974"/>
    <n v="0.21420565052043899"/>
    <n v="25.997219678425498"/>
    <n v="1.8253514932910799"/>
    <n v="15.0855405403045"/>
    <n v="1.0865151279304699"/>
    <n v="4.2304183145670198"/>
    <n v="0.24867389324633199"/>
    <x v="3"/>
    <x v="19"/>
    <x v="1"/>
  </r>
  <r>
    <n v="7275"/>
    <n v="6644"/>
    <s v=""/>
    <x v="0"/>
    <n v="5"/>
    <n v="207.4"/>
    <n v="16.297239029970701"/>
    <n v="829.6"/>
    <n v="65.188956119882803"/>
    <n v="31.4695820756789"/>
    <n v="0.26477963636756602"/>
    <n v="25.611459380285002"/>
    <n v="2.00147601295944"/>
    <n v="14.8208755494966"/>
    <n v="1.16372303148721"/>
    <n v="4.3280820319918902"/>
    <n v="0.32665962901492401"/>
    <x v="4"/>
    <x v="19"/>
    <x v="1"/>
  </r>
  <r>
    <n v="7275"/>
    <n v="6644"/>
    <s v=""/>
    <x v="0"/>
    <n v="6"/>
    <n v="167.7"/>
    <n v="13.6548729600665"/>
    <n v="670.8"/>
    <n v="54.619491840266001"/>
    <n v="31.475375526376698"/>
    <n v="0.29732240591067399"/>
    <n v="20.901003488627499"/>
    <n v="1.4947945660944899"/>
    <n v="12.1662527629287"/>
    <n v="0.87330552264164596"/>
    <n v="5.3475846843878703"/>
    <n v="0.41166707656048601"/>
    <x v="5"/>
    <x v="19"/>
    <x v="1"/>
  </r>
  <r>
    <n v="7275"/>
    <n v="6644"/>
    <s v=""/>
    <x v="0"/>
    <n v="7"/>
    <n v="144.19999999999999"/>
    <n v="11.8114821724926"/>
    <n v="576.79999999999995"/>
    <n v="47.245928689970498"/>
    <n v="31.456164995721402"/>
    <n v="0.18629926006038799"/>
    <n v="17.911931310831001"/>
    <n v="1.4002644830949"/>
    <n v="10.385240271609799"/>
    <n v="0.825931931206625"/>
    <n v="6.22225820125698"/>
    <n v="0.49537671333514699"/>
    <x v="6"/>
    <x v="19"/>
    <x v="1"/>
  </r>
  <r>
    <n v="7275"/>
    <n v="6644"/>
    <s v=""/>
    <x v="0"/>
    <n v="8"/>
    <n v="152.6"/>
    <n v="7.6332605527825796"/>
    <n v="610.4"/>
    <n v="30.533042211130301"/>
    <n v="31.309976614753001"/>
    <n v="0.241681356518469"/>
    <n v="19.1070270134068"/>
    <n v="1.1217673921825499"/>
    <n v="11.079391205710101"/>
    <n v="0.65902586994982504"/>
    <n v="5.8560266649672101"/>
    <n v="0.30611821380552001"/>
    <x v="7"/>
    <x v="19"/>
    <x v="1"/>
  </r>
  <r>
    <n v="7275"/>
    <n v="6644"/>
    <s v=""/>
    <x v="0"/>
    <n v="9"/>
    <n v="135.5"/>
    <n v="8.7337150043825993"/>
    <n v="542"/>
    <n v="34.934860017530397"/>
    <n v="31.442549499762102"/>
    <n v="0.16391919078519601"/>
    <n v="17.010991005061801"/>
    <n v="1.13258097302455"/>
    <n v="9.8769912464359901"/>
    <n v="0.65812514067897998"/>
    <n v="6.6161703341217102"/>
    <n v="0.40184582540006297"/>
    <x v="8"/>
    <x v="19"/>
    <x v="1"/>
  </r>
  <r>
    <n v="7275"/>
    <n v="6645"/>
    <s v=""/>
    <x v="0"/>
    <n v="0"/>
    <n v="678.3"/>
    <n v="28.786763933755701"/>
    <n v="226.1"/>
    <n v="9.5955879779185604"/>
    <n v="53.124474655056297"/>
    <n v="0.27666734016086098"/>
    <n v="4.6164636124268403"/>
    <n v="0.18309657706754401"/>
    <n v="2.6795482563456998"/>
    <n v="0.104855343975903"/>
    <n v="14.7874820703599"/>
    <n v="0.52496179961988798"/>
    <x v="12"/>
    <x v="21"/>
    <x v="1"/>
  </r>
  <r>
    <n v="7275"/>
    <n v="6645"/>
    <s v=""/>
    <x v="0"/>
    <n v="1"/>
    <n v="24.8"/>
    <n v="3.91010087963071"/>
    <n v="99.2"/>
    <n v="15.6404035185229"/>
    <n v="53.837571589924998"/>
    <n v="1.47594767582069"/>
    <n v="1.8026061921641101"/>
    <n v="0.28847297884380502"/>
    <n v="1.0398754377748101"/>
    <n v="0.16851295808167099"/>
    <n v="13.046648043821399"/>
    <n v="2.98098959815677"/>
    <x v="0"/>
    <x v="21"/>
    <x v="1"/>
  </r>
  <r>
    <n v="7275"/>
    <n v="6645"/>
    <s v=""/>
    <x v="0"/>
    <n v="10"/>
    <n v="50.7"/>
    <n v="8.9448930184273898"/>
    <n v="202.8"/>
    <n v="35.779572073709602"/>
    <n v="54.076616915171599"/>
    <n v="1.05251403560278"/>
    <n v="3.76312645618862"/>
    <n v="0.71216199848499195"/>
    <n v="2.1839758609779198"/>
    <n v="0.41872001338484799"/>
    <n v="17.350589265604398"/>
    <n v="2.8868833416580002"/>
    <x v="9"/>
    <x v="21"/>
    <x v="1"/>
  </r>
  <r>
    <n v="7275"/>
    <n v="6645"/>
    <s v=""/>
    <x v="0"/>
    <n v="11"/>
    <n v="56"/>
    <n v="7.3635740114581703"/>
    <n v="224"/>
    <n v="29.454296045832699"/>
    <n v="54.7909656452834"/>
    <n v="0.86482158919133401"/>
    <n v="4.1301959077010899"/>
    <n v="0.54886990318856099"/>
    <n v="2.3980562697162799"/>
    <n v="0.31628566957429699"/>
    <n v="15.6459067123367"/>
    <n v="1.82691654912517"/>
    <x v="10"/>
    <x v="21"/>
    <x v="1"/>
  </r>
  <r>
    <n v="7275"/>
    <n v="6645"/>
    <s v=""/>
    <x v="0"/>
    <n v="12"/>
    <n v="52.4"/>
    <n v="12.402508706798899"/>
    <n v="209.6"/>
    <n v="49.610034827195598"/>
    <n v="53.617765931132702"/>
    <n v="0.79096460512382105"/>
    <n v="3.9468094665821001"/>
    <n v="0.91402347117966298"/>
    <n v="2.2886366514978298"/>
    <n v="0.54224133135116803"/>
    <n v="16.980459589215101"/>
    <n v="3.9136257444554299"/>
    <x v="11"/>
    <x v="21"/>
    <x v="1"/>
  </r>
  <r>
    <n v="7275"/>
    <n v="6645"/>
    <s v=""/>
    <x v="0"/>
    <n v="2"/>
    <n v="72.099999999999994"/>
    <n v="11.1997023769979"/>
    <n v="288.39999999999998"/>
    <n v="44.798809507991798"/>
    <n v="52.782108159967599"/>
    <n v="0.89059080783556399"/>
    <n v="5.5078262605159702"/>
    <n v="0.87821052578685699"/>
    <n v="3.1961351507819198"/>
    <n v="0.507511823027195"/>
    <n v="12.349650510412699"/>
    <n v="1.81342291063381"/>
    <x v="1"/>
    <x v="21"/>
    <x v="1"/>
  </r>
  <r>
    <n v="7275"/>
    <n v="6645"/>
    <s v=""/>
    <x v="0"/>
    <n v="3"/>
    <n v="74.2"/>
    <n v="4.7093288033198304"/>
    <n v="296.8"/>
    <n v="18.8373152132793"/>
    <n v="52.068570793384303"/>
    <n v="1.0346852147924901"/>
    <n v="5.7256269309133403"/>
    <n v="0.39323646587728101"/>
    <n v="3.32903399747227"/>
    <n v="0.22897037794198399"/>
    <n v="12.0631641174101"/>
    <n v="0.74576646571138805"/>
    <x v="2"/>
    <x v="21"/>
    <x v="1"/>
  </r>
  <r>
    <n v="7275"/>
    <n v="6645"/>
    <s v=""/>
    <x v="0"/>
    <n v="4"/>
    <n v="68.3"/>
    <n v="8.2872056676407997"/>
    <n v="273.2"/>
    <n v="33.148822670563199"/>
    <n v="52.083386886815603"/>
    <n v="0.920754121186517"/>
    <n v="5.3106858610122396"/>
    <n v="0.55970860709342996"/>
    <n v="3.0800114253746802"/>
    <n v="0.32103512382534899"/>
    <n v="12.930545534430699"/>
    <n v="1.4974833257670701"/>
    <x v="3"/>
    <x v="21"/>
    <x v="1"/>
  </r>
  <r>
    <n v="7275"/>
    <n v="6645"/>
    <s v=""/>
    <x v="0"/>
    <n v="5"/>
    <n v="72.099999999999994"/>
    <n v="6.7733136482653604"/>
    <n v="288.39999999999998"/>
    <n v="27.093254593061399"/>
    <n v="52.933373796106899"/>
    <n v="0.76212060216378297"/>
    <n v="5.4463426744774299"/>
    <n v="0.42083207820212198"/>
    <n v="3.1566547011173398"/>
    <n v="0.249571530286675"/>
    <n v="12.233448977084601"/>
    <n v="0.94593221489345902"/>
    <x v="4"/>
    <x v="21"/>
    <x v="1"/>
  </r>
  <r>
    <n v="7275"/>
    <n v="6645"/>
    <s v=""/>
    <x v="0"/>
    <n v="6"/>
    <n v="58.3"/>
    <n v="7.58727004044714"/>
    <n v="233.2"/>
    <n v="30.3490801617885"/>
    <n v="52.921096081038897"/>
    <n v="0.67598026167250902"/>
    <n v="4.4328843000485598"/>
    <n v="0.52436970888503098"/>
    <n v="2.5680682361581901"/>
    <n v="0.30102498766678198"/>
    <n v="15.3385869096482"/>
    <n v="1.65104830215001"/>
    <x v="5"/>
    <x v="21"/>
    <x v="1"/>
  </r>
  <r>
    <n v="7275"/>
    <n v="6645"/>
    <s v=""/>
    <x v="0"/>
    <n v="7"/>
    <n v="44.8"/>
    <n v="6.3034382152388302"/>
    <n v="179.2"/>
    <n v="25.213752860955299"/>
    <n v="53.404930797187497"/>
    <n v="0.96007102397248401"/>
    <n v="3.35396867944953"/>
    <n v="0.47346349874923899"/>
    <n v="1.95145586732559"/>
    <n v="0.27450236920840998"/>
    <n v="19.237205438273001"/>
    <n v="2.7296447662288599"/>
    <x v="6"/>
    <x v="21"/>
    <x v="1"/>
  </r>
  <r>
    <n v="7275"/>
    <n v="6645"/>
    <s v=""/>
    <x v="0"/>
    <n v="8"/>
    <n v="59.5"/>
    <n v="8.8349055204657105"/>
    <n v="238"/>
    <n v="35.339622081862899"/>
    <n v="53.098224631551801"/>
    <n v="0.65023778540617605"/>
    <n v="4.52361225009634"/>
    <n v="0.71017332988934501"/>
    <n v="2.6336919981692302"/>
    <n v="0.40123547348007299"/>
    <n v="14.8416405780247"/>
    <n v="1.7907732014992701"/>
    <x v="7"/>
    <x v="21"/>
    <x v="1"/>
  </r>
  <r>
    <n v="7275"/>
    <n v="6645"/>
    <s v=""/>
    <x v="0"/>
    <n v="9"/>
    <n v="45.1"/>
    <n v="6.6240303273594501"/>
    <n v="180.4"/>
    <n v="26.4961213094378"/>
    <n v="53.205215110435603"/>
    <n v="0.92450174991081902"/>
    <n v="3.4298439623274901"/>
    <n v="0.53659359907693105"/>
    <n v="1.9888297882239301"/>
    <n v="0.311947182775409"/>
    <n v="19.320220338911099"/>
    <n v="2.5175709367086898"/>
    <x v="8"/>
    <x v="21"/>
    <x v="1"/>
  </r>
  <r>
    <n v="7275"/>
    <n v="6646"/>
    <s v=""/>
    <x v="0"/>
    <n v="0"/>
    <n v="926.6"/>
    <n v="36.993092448305703"/>
    <n v="308.86666666666702"/>
    <n v="12.331030816101901"/>
    <n v="44.592652573062502"/>
    <n v="0.197781695076863"/>
    <n v="7.5760080786578898"/>
    <n v="0.34923481204194801"/>
    <n v="4.39067174676362"/>
    <n v="0.20140651971713"/>
    <n v="10.8399973344176"/>
    <n v="0.46116117184098399"/>
    <x v="12"/>
    <x v="18"/>
    <x v="1"/>
  </r>
  <r>
    <n v="7275"/>
    <n v="6646"/>
    <s v=""/>
    <x v="0"/>
    <n v="1"/>
    <n v="38.700000000000003"/>
    <n v="8.1110350072533208"/>
    <n v="154.80000000000001"/>
    <n v="32.444140029013298"/>
    <n v="44.879002402642001"/>
    <n v="0.62565909866481195"/>
    <n v="3.4107149428539998"/>
    <n v="0.690798478307449"/>
    <n v="1.97068321877619"/>
    <n v="0.39470128254202302"/>
    <n v="7.0803954048469997"/>
    <n v="1.26324809812613"/>
    <x v="0"/>
    <x v="18"/>
    <x v="1"/>
  </r>
  <r>
    <n v="7275"/>
    <n v="6646"/>
    <s v=""/>
    <x v="0"/>
    <n v="10"/>
    <n v="58.1"/>
    <n v="6.08184913401253"/>
    <n v="232.4"/>
    <n v="24.327396536050099"/>
    <n v="44.260778975749297"/>
    <n v="0.78577133219668005"/>
    <n v="5.2844067796919996"/>
    <n v="0.58203970950180195"/>
    <n v="3.0712304019674401"/>
    <n v="0.33219242354661199"/>
    <n v="15.0838448936828"/>
    <n v="1.6161649724234199"/>
    <x v="9"/>
    <x v="18"/>
    <x v="1"/>
  </r>
  <r>
    <n v="7275"/>
    <n v="6646"/>
    <s v=""/>
    <x v="0"/>
    <n v="11"/>
    <n v="60.4"/>
    <n v="8.4485370199684802"/>
    <n v="241.6"/>
    <n v="33.794148079873899"/>
    <n v="44.382004347897698"/>
    <n v="0.65359029332235896"/>
    <n v="5.43862002799185"/>
    <n v="0.76213353198043698"/>
    <n v="3.1587178454082898"/>
    <n v="0.45142545647530002"/>
    <n v="14.8565275441004"/>
    <n v="1.9254317998964301"/>
    <x v="10"/>
    <x v="18"/>
    <x v="1"/>
  </r>
  <r>
    <n v="7275"/>
    <n v="6646"/>
    <s v=""/>
    <x v="0"/>
    <n v="12"/>
    <n v="62.2"/>
    <n v="9.6471066474185196"/>
    <n v="248.8"/>
    <n v="38.5884265896741"/>
    <n v="44.665945430499498"/>
    <n v="0.78473574996310203"/>
    <n v="5.6042263313842202"/>
    <n v="0.83860672062850095"/>
    <n v="3.24296133410953"/>
    <n v="0.47952195588517699"/>
    <n v="14.122424015086899"/>
    <n v="1.97689575319723"/>
    <x v="11"/>
    <x v="18"/>
    <x v="1"/>
  </r>
  <r>
    <n v="7275"/>
    <n v="6646"/>
    <s v=""/>
    <x v="0"/>
    <n v="2"/>
    <n v="117.7"/>
    <n v="12.6758738467128"/>
    <n v="470.8"/>
    <n v="50.703495386851202"/>
    <n v="44.911804068938601"/>
    <n v="0.39655026546255401"/>
    <n v="10.410608029132099"/>
    <n v="1.1159835605417301"/>
    <n v="6.0396763512606402"/>
    <n v="0.64105329903171804"/>
    <n v="7.6205126707629596"/>
    <n v="0.79138385929379196"/>
    <x v="1"/>
    <x v="18"/>
    <x v="1"/>
  </r>
  <r>
    <n v="7275"/>
    <n v="6646"/>
    <s v=""/>
    <x v="0"/>
    <n v="3"/>
    <n v="100.7"/>
    <n v="8.4859360774820303"/>
    <n v="402.8"/>
    <n v="33.9437443099281"/>
    <n v="44.432785717819002"/>
    <n v="0.62999486076556499"/>
    <n v="9.0638119495525107"/>
    <n v="0.73054985565139796"/>
    <n v="5.2551724108711397"/>
    <n v="0.41864730143261702"/>
    <n v="8.8356546658179198"/>
    <n v="0.67679559305697801"/>
    <x v="2"/>
    <x v="18"/>
    <x v="1"/>
  </r>
  <r>
    <n v="7275"/>
    <n v="6646"/>
    <s v=""/>
    <x v="0"/>
    <n v="4"/>
    <n v="102.6"/>
    <n v="13.309979547525799"/>
    <n v="410.4"/>
    <n v="53.239918190103303"/>
    <n v="44.728864294077901"/>
    <n v="0.464310117172896"/>
    <n v="9.1980997981127004"/>
    <n v="1.1977098546641101"/>
    <n v="5.3256311988481899"/>
    <n v="0.71106004509666199"/>
    <n v="8.6873135610615204"/>
    <n v="1.1567808366440699"/>
    <x v="3"/>
    <x v="18"/>
    <x v="1"/>
  </r>
  <r>
    <n v="7275"/>
    <n v="6646"/>
    <s v=""/>
    <x v="0"/>
    <n v="5"/>
    <n v="98.9"/>
    <n v="11.647126493498501"/>
    <n v="395.6"/>
    <n v="46.588505973994202"/>
    <n v="44.669409204315997"/>
    <n v="0.50450272269489904"/>
    <n v="8.8496928646031296"/>
    <n v="1.03584119829557"/>
    <n v="5.1026161114388504"/>
    <n v="0.603382152107514"/>
    <n v="9.0904681148463595"/>
    <n v="0.97953618017196598"/>
    <x v="4"/>
    <x v="18"/>
    <x v="1"/>
  </r>
  <r>
    <n v="7275"/>
    <n v="6646"/>
    <s v=""/>
    <x v="0"/>
    <n v="6"/>
    <n v="81.2"/>
    <n v="6.5455667779379096"/>
    <n v="324.8"/>
    <n v="26.182267111751599"/>
    <n v="44.607552158532002"/>
    <n v="0.34975528758997598"/>
    <n v="7.32580000794231"/>
    <n v="0.58191489335777102"/>
    <n v="4.2623939247603904"/>
    <n v="0.348501316810368"/>
    <n v="10.974456631805101"/>
    <n v="0.84705857021067299"/>
    <x v="5"/>
    <x v="18"/>
    <x v="1"/>
  </r>
  <r>
    <n v="7275"/>
    <n v="6646"/>
    <s v=""/>
    <x v="0"/>
    <n v="7"/>
    <n v="72.5"/>
    <n v="9.2044675143227206"/>
    <n v="290"/>
    <n v="36.817870057290897"/>
    <n v="44.602436598728197"/>
    <n v="0.54404257326537797"/>
    <n v="6.5104700273763401"/>
    <n v="0.78562440730564798"/>
    <n v="3.7720526376728301"/>
    <n v="0.46357614972786099"/>
    <n v="12.256062037087"/>
    <n v="1.4821083793070999"/>
    <x v="6"/>
    <x v="18"/>
    <x v="1"/>
  </r>
  <r>
    <n v="7275"/>
    <n v="6646"/>
    <s v=""/>
    <x v="0"/>
    <n v="8"/>
    <n v="69.900000000000006"/>
    <n v="6.1904945054674103"/>
    <n v="279.60000000000002"/>
    <n v="24.761978021869599"/>
    <n v="44.436408990660503"/>
    <n v="0.70568621841186197"/>
    <n v="6.30404893681352"/>
    <n v="0.55545772900587298"/>
    <n v="3.65309858459384"/>
    <n v="0.31821934080724601"/>
    <n v="12.5891919580981"/>
    <n v="1.0602410306257399"/>
    <x v="7"/>
    <x v="18"/>
    <x v="1"/>
  </r>
  <r>
    <n v="7275"/>
    <n v="6646"/>
    <s v=""/>
    <x v="0"/>
    <n v="9"/>
    <n v="63.7"/>
    <n v="5.9076221950967698"/>
    <n v="254.8"/>
    <n v="23.6304887803871"/>
    <n v="44.315330763436698"/>
    <n v="0.63172922352480698"/>
    <n v="5.8017304008050896"/>
    <n v="0.584013112447337"/>
    <n v="3.3678617659129202"/>
    <n v="0.342103756509609"/>
    <n v="13.838060816269699"/>
    <n v="1.2181457163466001"/>
    <x v="8"/>
    <x v="18"/>
    <x v="1"/>
  </r>
  <r>
    <n v="7275"/>
    <n v="6647"/>
    <s v=""/>
    <x v="0"/>
    <n v="0"/>
    <n v="979.4"/>
    <n v="25.404286602417699"/>
    <n v="326.46666666666698"/>
    <n v="8.4680955341392306"/>
    <n v="54.776877993098303"/>
    <n v="0.122947553615026"/>
    <n v="6.46216381325491"/>
    <n v="0.197116697328033"/>
    <n v="3.7526299161080399"/>
    <n v="0.11477754752817799"/>
    <n v="10.239541798958999"/>
    <n v="0.25092345844300001"/>
    <x v="12"/>
    <x v="17"/>
    <x v="1"/>
  </r>
  <r>
    <n v="7275"/>
    <n v="6647"/>
    <s v=""/>
    <x v="0"/>
    <n v="1"/>
    <n v="26.5"/>
    <n v="4.5276925690687104"/>
    <n v="106"/>
    <n v="18.110770276274799"/>
    <n v="55.440858286727597"/>
    <n v="0.98596705940420803"/>
    <n v="1.9150998696922901"/>
    <n v="0.29885890590928199"/>
    <n v="1.1073066510329399"/>
    <n v="0.17268017432955099"/>
    <n v="9.7216994243966894"/>
    <n v="1.7455893540298599"/>
    <x v="0"/>
    <x v="17"/>
    <x v="1"/>
  </r>
  <r>
    <n v="7275"/>
    <n v="6647"/>
    <s v=""/>
    <x v="0"/>
    <n v="10"/>
    <n v="73.900000000000006"/>
    <n v="12.6618411861081"/>
    <n v="295.60000000000002"/>
    <n v="50.647364744432203"/>
    <n v="54.897821056946803"/>
    <n v="0.72874726951378399"/>
    <n v="5.4083209215532904"/>
    <n v="0.92490413662871396"/>
    <n v="3.1433608369294701"/>
    <n v="0.53527847150972896"/>
    <n v="11.973319625007701"/>
    <n v="1.8772174347742701"/>
    <x v="9"/>
    <x v="17"/>
    <x v="1"/>
  </r>
  <r>
    <n v="7275"/>
    <n v="6647"/>
    <s v=""/>
    <x v="0"/>
    <n v="11"/>
    <n v="70.900000000000006"/>
    <n v="6.6072350915913001"/>
    <n v="283.60000000000002"/>
    <n v="26.4289403663652"/>
    <n v="54.741517199365603"/>
    <n v="0.38306313180721502"/>
    <n v="5.2024962114510203"/>
    <n v="0.50396532427844798"/>
    <n v="3.0161466444230398"/>
    <n v="0.29376094690900501"/>
    <n v="12.5239918730641"/>
    <n v="1.21136589138808"/>
    <x v="10"/>
    <x v="17"/>
    <x v="1"/>
  </r>
  <r>
    <n v="7275"/>
    <n v="6647"/>
    <s v=""/>
    <x v="0"/>
    <n v="12"/>
    <n v="71.8"/>
    <n v="7.9274487979705297"/>
    <n v="287.2"/>
    <n v="31.709795191882101"/>
    <n v="54.8628505134782"/>
    <n v="0.67962016009410797"/>
    <n v="5.23665283466815"/>
    <n v="0.60303060021156796"/>
    <n v="3.04812393193441"/>
    <n v="0.34744414316175298"/>
    <n v="12.2021537715266"/>
    <n v="1.3734847949848801"/>
    <x v="11"/>
    <x v="17"/>
    <x v="1"/>
  </r>
  <r>
    <n v="7275"/>
    <n v="6647"/>
    <s v=""/>
    <x v="0"/>
    <n v="2"/>
    <n v="98.6"/>
    <n v="11.057425860780899"/>
    <n v="394.4"/>
    <n v="44.229703443123697"/>
    <n v="54.991807149036298"/>
    <n v="0.52390871530765004"/>
    <n v="7.1929400662684504"/>
    <n v="0.82503670000968798"/>
    <n v="4.1748325191572597"/>
    <n v="0.47948647061486299"/>
    <n v="9.0519772086413006"/>
    <n v="1.00860686448903"/>
    <x v="1"/>
    <x v="17"/>
    <x v="1"/>
  </r>
  <r>
    <n v="7275"/>
    <n v="6647"/>
    <s v=""/>
    <x v="0"/>
    <n v="3"/>
    <n v="103.1"/>
    <n v="10.7852780317534"/>
    <n v="412.4"/>
    <n v="43.141112127013599"/>
    <n v="54.813790336792202"/>
    <n v="0.40852731538674403"/>
    <n v="7.5000110647750002"/>
    <n v="0.76564992309661595"/>
    <n v="4.3467635453852802"/>
    <n v="0.43728272347060998"/>
    <n v="8.6231684635685504"/>
    <n v="0.84563076056383302"/>
    <x v="2"/>
    <x v="17"/>
    <x v="1"/>
  </r>
  <r>
    <n v="7275"/>
    <n v="6647"/>
    <s v=""/>
    <x v="0"/>
    <n v="4"/>
    <n v="110.2"/>
    <n v="10.228500487472401"/>
    <n v="440.8"/>
    <n v="40.914001949889403"/>
    <n v="54.918552649551103"/>
    <n v="0.38751961546955599"/>
    <n v="8.0078681792130499"/>
    <n v="0.71152427961439602"/>
    <n v="4.6550391559698001"/>
    <n v="0.422441666952452"/>
    <n v="8.1184399577073592"/>
    <n v="0.663203293425356"/>
    <x v="3"/>
    <x v="17"/>
    <x v="1"/>
  </r>
  <r>
    <n v="7275"/>
    <n v="6647"/>
    <s v=""/>
    <x v="0"/>
    <n v="5"/>
    <n v="106.6"/>
    <n v="12.833982667555301"/>
    <n v="426.4"/>
    <n v="51.335930670221401"/>
    <n v="54.305108684524697"/>
    <n v="0.30242951272567498"/>
    <n v="7.8334207040661301"/>
    <n v="0.92622999419822005"/>
    <n v="4.5505939754518501"/>
    <n v="0.54753050919465396"/>
    <n v="8.2676491474754403"/>
    <n v="0.79649186946124195"/>
    <x v="4"/>
    <x v="17"/>
    <x v="1"/>
  </r>
  <r>
    <n v="7275"/>
    <n v="6647"/>
    <s v=""/>
    <x v="0"/>
    <n v="6"/>
    <n v="90.3"/>
    <n v="10.044899203078099"/>
    <n v="361.2"/>
    <n v="40.179596812312603"/>
    <n v="54.367543273954396"/>
    <n v="0.53115437418392097"/>
    <n v="6.6741933458438503"/>
    <n v="0.77656914303879498"/>
    <n v="3.88501353706395"/>
    <n v="0.44663170283902198"/>
    <n v="9.8801796188754292"/>
    <n v="1.16229627684526"/>
    <x v="5"/>
    <x v="17"/>
    <x v="1"/>
  </r>
  <r>
    <n v="7275"/>
    <n v="6647"/>
    <s v=""/>
    <x v="0"/>
    <n v="7"/>
    <n v="72.900000000000006"/>
    <n v="7.5784782993245603"/>
    <n v="291.60000000000002"/>
    <n v="30.313913197298302"/>
    <n v="55.154253123919403"/>
    <n v="0.69033568516799504"/>
    <n v="5.2998281832747098"/>
    <n v="0.55094007325194205"/>
    <n v="3.07214271128879"/>
    <n v="0.31477841593665101"/>
    <n v="12.247186453364"/>
    <n v="1.37326589701469"/>
    <x v="6"/>
    <x v="17"/>
    <x v="1"/>
  </r>
  <r>
    <n v="7275"/>
    <n v="6647"/>
    <s v=""/>
    <x v="0"/>
    <n v="8"/>
    <n v="82.6"/>
    <n v="5.2746774519606596"/>
    <n v="330.4"/>
    <n v="21.098709807842599"/>
    <n v="54.6911993251084"/>
    <n v="0.52195185770598196"/>
    <n v="6.0638643287610998"/>
    <n v="0.380255303576435"/>
    <n v="3.5213905505965801"/>
    <n v="0.213585209761461"/>
    <n v="10.7758122945721"/>
    <n v="0.70982059679007004"/>
    <x v="7"/>
    <x v="17"/>
    <x v="1"/>
  </r>
  <r>
    <n v="7275"/>
    <n v="6647"/>
    <s v=""/>
    <x v="0"/>
    <n v="9"/>
    <n v="72"/>
    <n v="6.6833125519211398"/>
    <n v="288"/>
    <n v="26.733250207684598"/>
    <n v="54.7214724782799"/>
    <n v="0.89785449219851698"/>
    <n v="5.2877430744245499"/>
    <n v="0.47793730576969401"/>
    <n v="3.0675868079709101"/>
    <n v="0.27252934140871499"/>
    <n v="12.353457039965701"/>
    <n v="1.0962237464282201"/>
    <x v="8"/>
    <x v="17"/>
    <x v="1"/>
  </r>
  <r>
    <n v="7275"/>
    <n v="6760"/>
    <s v=""/>
    <x v="0"/>
    <n v="0"/>
    <n v="2648.3"/>
    <n v="31.248288842039901"/>
    <n v="882.76666666666699"/>
    <n v="10.41609628068"/>
    <n v="16.570484569354299"/>
    <n v="0.74496116320255201"/>
    <n v="62.8382705917085"/>
    <n v="1.2710196921049399"/>
    <n v="36.461051411441403"/>
    <n v="0.74075379207639502"/>
    <n v="3.91580236731969"/>
    <n v="4.71402691988781E-2"/>
    <x v="12"/>
    <x v="16"/>
    <x v="1"/>
  </r>
  <r>
    <n v="7275"/>
    <n v="6760"/>
    <s v=""/>
    <x v="0"/>
    <n v="1"/>
    <n v="178.6"/>
    <n v="16.6679999466709"/>
    <n v="714.4"/>
    <n v="66.671999786683699"/>
    <n v="44.856196860657903"/>
    <n v="2.8679574113221502"/>
    <n v="15.7300050400898"/>
    <n v="2.1522869252371999"/>
    <n v="9.1072604367006296"/>
    <n v="1.24395182646165"/>
    <n v="2.7752361592251198"/>
    <n v="0.26070554167945098"/>
    <x v="0"/>
    <x v="16"/>
    <x v="1"/>
  </r>
  <r>
    <n v="7275"/>
    <n v="6760"/>
    <s v=""/>
    <x v="0"/>
    <n v="10"/>
    <n v="180.8"/>
    <n v="11.0935416647105"/>
    <n v="723.2"/>
    <n v="44.374166658841801"/>
    <n v="13.190728170321099"/>
    <n v="0.68001925462230395"/>
    <n v="55.588859218048498"/>
    <n v="4.2194958284894"/>
    <n v="32.2850110741783"/>
    <n v="2.4376580186752999"/>
    <n v="4.9747069376011703"/>
    <n v="0.29224501405096998"/>
    <x v="9"/>
    <x v="16"/>
    <x v="1"/>
  </r>
  <r>
    <n v="7275"/>
    <n v="6760"/>
    <s v=""/>
    <x v="0"/>
    <n v="11"/>
    <n v="184.4"/>
    <n v="10.5851048386138"/>
    <n v="737.6"/>
    <n v="42.340419354455001"/>
    <n v="13.094368594032399"/>
    <n v="0.79096293076770596"/>
    <n v="57.114914480024602"/>
    <n v="4.56546557604696"/>
    <n v="33.1152398760944"/>
    <n v="2.6689515647827702"/>
    <n v="4.8670406428409203"/>
    <n v="0.26331542313296702"/>
    <x v="10"/>
    <x v="16"/>
    <x v="1"/>
  </r>
  <r>
    <n v="7275"/>
    <n v="6760"/>
    <s v=""/>
    <x v="0"/>
    <n v="12"/>
    <n v="189.7"/>
    <n v="13.391954466934401"/>
    <n v="758.8"/>
    <n v="53.567817867737602"/>
    <n v="13.1746485328337"/>
    <n v="0.96394702253991904"/>
    <n v="58.342655528690599"/>
    <n v="5.3732943438248899"/>
    <n v="33.875222357886599"/>
    <n v="3.1203368701986798"/>
    <n v="4.7388114384889199"/>
    <n v="0.31561412608688999"/>
    <x v="11"/>
    <x v="16"/>
    <x v="1"/>
  </r>
  <r>
    <n v="7275"/>
    <n v="6760"/>
    <s v=""/>
    <x v="0"/>
    <n v="2"/>
    <n v="295.7"/>
    <n v="13.6304397907364"/>
    <n v="1182.8"/>
    <n v="54.521759162945401"/>
    <n v="22.140708952550199"/>
    <n v="4.9190755441386802"/>
    <n v="65.216142308595394"/>
    <n v="10.4225708203428"/>
    <n v="37.846786260484002"/>
    <n v="6.0653203553205897"/>
    <n v="3.0335450895469802"/>
    <n v="0.123985290983781"/>
    <x v="1"/>
    <x v="16"/>
    <x v="1"/>
  </r>
  <r>
    <n v="7275"/>
    <n v="6760"/>
    <s v=""/>
    <x v="0"/>
    <n v="3"/>
    <n v="279.5"/>
    <n v="17.671383018252399"/>
    <n v="1118"/>
    <n v="70.685532073009398"/>
    <n v="14.31496835563"/>
    <n v="0.90912016867504897"/>
    <n v="77.241544286515406"/>
    <n v="3.6502330241983998"/>
    <n v="44.824009057784203"/>
    <n v="2.1399816617858498"/>
    <n v="3.2167638098868201"/>
    <n v="0.19637204519564999"/>
    <x v="2"/>
    <x v="16"/>
    <x v="1"/>
  </r>
  <r>
    <n v="7275"/>
    <n v="6760"/>
    <s v=""/>
    <x v="0"/>
    <n v="4"/>
    <n v="285.3"/>
    <n v="12.979042936809901"/>
    <n v="1141.2"/>
    <n v="51.916171747239702"/>
    <n v="13.9493181832209"/>
    <n v="0.80021112198614397"/>
    <n v="79.842710484554999"/>
    <n v="4.5416099327105499"/>
    <n v="46.309547288857601"/>
    <n v="2.60124968194321"/>
    <n v="3.1483376706879098"/>
    <n v="0.13852525957009101"/>
    <x v="3"/>
    <x v="16"/>
    <x v="1"/>
  </r>
  <r>
    <n v="7275"/>
    <n v="6760"/>
    <s v=""/>
    <x v="0"/>
    <n v="5"/>
    <n v="275.10000000000002"/>
    <n v="17.2720068961954"/>
    <n v="1100.4000000000001"/>
    <n v="69.088027584781699"/>
    <n v="13.926191781264"/>
    <n v="0.88881760267680399"/>
    <n v="77.378188748690505"/>
    <n v="4.1804266992739798"/>
    <n v="44.841425647992601"/>
    <n v="2.4440358326233498"/>
    <n v="3.26415117367082"/>
    <n v="0.201286696134168"/>
    <x v="4"/>
    <x v="16"/>
    <x v="1"/>
  </r>
  <r>
    <n v="7275"/>
    <n v="6760"/>
    <s v=""/>
    <x v="0"/>
    <n v="6"/>
    <n v="207.9"/>
    <n v="12.758004023618501"/>
    <n v="831.6"/>
    <n v="51.032016094474102"/>
    <n v="13.464199683349801"/>
    <n v="0.91455850607418898"/>
    <n v="61.320358076545098"/>
    <n v="3.8545812524437202"/>
    <n v="35.589577924199098"/>
    <n v="2.26342916489171"/>
    <n v="4.3066922534316303"/>
    <n v="0.23463722805513601"/>
    <x v="5"/>
    <x v="16"/>
    <x v="1"/>
  </r>
  <r>
    <n v="7275"/>
    <n v="6760"/>
    <s v=""/>
    <x v="0"/>
    <n v="7"/>
    <n v="191.1"/>
    <n v="19.745322934249"/>
    <n v="764.4"/>
    <n v="78.9812917369958"/>
    <n v="12.591526283984599"/>
    <n v="0.94267509978345598"/>
    <n v="60.857001504279303"/>
    <n v="4.1121820430192102"/>
    <n v="35.348699276614802"/>
    <n v="2.36701360820852"/>
    <n v="4.6959445726914302"/>
    <n v="0.47149060692786599"/>
    <x v="6"/>
    <x v="16"/>
    <x v="1"/>
  </r>
  <r>
    <n v="7275"/>
    <n v="6760"/>
    <s v=""/>
    <x v="0"/>
    <n v="8"/>
    <n v="206"/>
    <n v="13.8964423904506"/>
    <n v="824"/>
    <n v="55.585769561802202"/>
    <n v="13.353588049607399"/>
    <n v="0.95866173189386195"/>
    <n v="61.921173162845299"/>
    <n v="3.8487814332558998"/>
    <n v="35.921589734977303"/>
    <n v="2.2489891983829402"/>
    <n v="4.3576677723784796"/>
    <n v="0.26176767100242598"/>
    <x v="7"/>
    <x v="16"/>
    <x v="1"/>
  </r>
  <r>
    <n v="7275"/>
    <n v="6760"/>
    <s v=""/>
    <x v="0"/>
    <n v="9"/>
    <n v="174.2"/>
    <n v="7.9693858678765901"/>
    <n v="696.8"/>
    <n v="31.877543471506399"/>
    <n v="12.9645087397928"/>
    <n v="1.14332642028717"/>
    <n v="54.672537132687197"/>
    <n v="3.9908316757643298"/>
    <n v="31.762083916412799"/>
    <n v="2.3726540901813302"/>
    <n v="5.1433467909838697"/>
    <n v="0.22893657793818201"/>
    <x v="8"/>
    <x v="16"/>
    <x v="1"/>
  </r>
  <r>
    <n v="7275"/>
    <n v="6761"/>
    <s v=""/>
    <x v="0"/>
    <n v="0"/>
    <n v="2611.4"/>
    <n v="30.9487030781941"/>
    <n v="870.46666666666704"/>
    <n v="10.3162343593981"/>
    <n v="38.864373425841002"/>
    <n v="1.00098324675108"/>
    <n v="29.652466085996402"/>
    <n v="1.6568818550998901"/>
    <n v="17.206451445866399"/>
    <n v="0.96155929831162901"/>
    <n v="3.9314898008200201"/>
    <n v="4.9764288626678102E-2"/>
    <x v="12"/>
    <x v="20"/>
    <x v="1"/>
  </r>
  <r>
    <n v="7275"/>
    <n v="6761"/>
    <s v=""/>
    <x v="0"/>
    <n v="1"/>
    <n v="130.9"/>
    <n v="13.0166559965812"/>
    <n v="523.6"/>
    <n v="52.066623986324799"/>
    <n v="47.834199534911903"/>
    <n v="1.0777821676758499"/>
    <n v="10.7693369003341"/>
    <n v="1.2675094138157601"/>
    <n v="6.2285482246194297"/>
    <n v="0.748348267627306"/>
    <n v="3.15433204919893"/>
    <n v="0.30177919274782899"/>
    <x v="0"/>
    <x v="20"/>
    <x v="1"/>
  </r>
  <r>
    <n v="7275"/>
    <n v="6761"/>
    <s v=""/>
    <x v="0"/>
    <n v="10"/>
    <n v="184.9"/>
    <n v="7.3854210742817097"/>
    <n v="739.6"/>
    <n v="29.5416842971268"/>
    <n v="35.848800931258403"/>
    <n v="1.8601067047138899"/>
    <n v="30.631513147956099"/>
    <n v="3.7269641022811899"/>
    <n v="17.783272286502701"/>
    <n v="2.1816410981868199"/>
    <n v="4.8299663995325597"/>
    <n v="0.19263371598520601"/>
    <x v="9"/>
    <x v="20"/>
    <x v="1"/>
  </r>
  <r>
    <n v="7275"/>
    <n v="6761"/>
    <s v=""/>
    <x v="0"/>
    <n v="11"/>
    <n v="186.4"/>
    <n v="12.038826077875401"/>
    <n v="745.6"/>
    <n v="48.155304311501702"/>
    <n v="36.524814533507403"/>
    <n v="0.75047486173116695"/>
    <n v="30.8650235992924"/>
    <n v="2.4100202633391898"/>
    <n v="17.9179503998973"/>
    <n v="1.39425988052515"/>
    <n v="4.8101840601932899"/>
    <n v="0.272863515560407"/>
    <x v="10"/>
    <x v="20"/>
    <x v="1"/>
  </r>
  <r>
    <n v="7275"/>
    <n v="6761"/>
    <s v=""/>
    <x v="0"/>
    <n v="12"/>
    <n v="187"/>
    <n v="15.3839743456191"/>
    <n v="748"/>
    <n v="61.535897382476399"/>
    <n v="35.938844340262101"/>
    <n v="1.7813292712228499"/>
    <n v="30.196279176729298"/>
    <n v="2.6291083573882101"/>
    <n v="17.5164055489129"/>
    <n v="1.53944269289562"/>
    <n v="4.7906755097333997"/>
    <n v="0.36696319869112998"/>
    <x v="11"/>
    <x v="20"/>
    <x v="1"/>
  </r>
  <r>
    <n v="7275"/>
    <n v="6761"/>
    <s v=""/>
    <x v="0"/>
    <n v="2"/>
    <n v="285.60000000000002"/>
    <n v="13.8339357298557"/>
    <n v="1142.4000000000001"/>
    <n v="55.3357429194227"/>
    <n v="44.035741528796997"/>
    <n v="1.92375494171185"/>
    <n v="26.220667562074301"/>
    <n v="2.47627497875337"/>
    <n v="15.224346734370901"/>
    <n v="1.4444449026605899"/>
    <n v="3.1436797385276001"/>
    <n v="0.14346913724283999"/>
    <x v="1"/>
    <x v="20"/>
    <x v="1"/>
  </r>
  <r>
    <n v="7275"/>
    <n v="6761"/>
    <s v=""/>
    <x v="0"/>
    <n v="3"/>
    <n v="280.5"/>
    <n v="17.456294630368198"/>
    <n v="1122"/>
    <n v="69.825178521472907"/>
    <n v="42.706978658523198"/>
    <n v="3.7452717179088499"/>
    <n v="28.010624556486601"/>
    <n v="6.5997452063316597"/>
    <n v="16.24507393799"/>
    <n v="3.83066704598729"/>
    <n v="3.1992023578687001"/>
    <n v="0.17959644660493199"/>
    <x v="2"/>
    <x v="20"/>
    <x v="1"/>
  </r>
  <r>
    <n v="7275"/>
    <n v="6761"/>
    <s v=""/>
    <x v="0"/>
    <n v="4"/>
    <n v="286.8"/>
    <n v="12.145415230082101"/>
    <n v="1147.2"/>
    <n v="48.581660920328602"/>
    <n v="40.800716503006903"/>
    <n v="3.3916047833765099"/>
    <n v="30.373249677721802"/>
    <n v="5.5569964674394603"/>
    <n v="17.6225997293216"/>
    <n v="3.2349233454017701"/>
    <n v="3.1209470401850901"/>
    <n v="0.120392771549629"/>
    <x v="3"/>
    <x v="20"/>
    <x v="1"/>
  </r>
  <r>
    <n v="7275"/>
    <n v="6761"/>
    <s v=""/>
    <x v="0"/>
    <n v="5"/>
    <n v="276.89999999999998"/>
    <n v="14.1142166311528"/>
    <n v="1107.5999999999999"/>
    <n v="56.4568665246113"/>
    <n v="38.146810876822698"/>
    <n v="3.6423963407132902"/>
    <n v="34.9846080567252"/>
    <n v="6.5853107574287097"/>
    <n v="20.262576383007598"/>
    <n v="3.8142672112023601"/>
    <n v="3.2336422919623198"/>
    <n v="0.15140492932518901"/>
    <x v="4"/>
    <x v="20"/>
    <x v="1"/>
  </r>
  <r>
    <n v="7275"/>
    <n v="6761"/>
    <s v=""/>
    <x v="0"/>
    <n v="6"/>
    <n v="220.2"/>
    <n v="12.576874722194599"/>
    <n v="880.8"/>
    <n v="50.307498888778397"/>
    <n v="35.827251753665699"/>
    <n v="0.97393798745784399"/>
    <n v="32.891788365994898"/>
    <n v="2.8158814505358798"/>
    <n v="19.095245980342099"/>
    <n v="1.6376517310111101"/>
    <n v="4.0692573864913903"/>
    <n v="0.22010615867283201"/>
    <x v="5"/>
    <x v="20"/>
    <x v="1"/>
  </r>
  <r>
    <n v="7275"/>
    <n v="6761"/>
    <s v=""/>
    <x v="0"/>
    <n v="7"/>
    <n v="188.1"/>
    <n v="15.3655458738048"/>
    <n v="752.4"/>
    <n v="61.4621834952192"/>
    <n v="35.776654646949403"/>
    <n v="1.1268981270580101"/>
    <n v="30.015263821881501"/>
    <n v="3.1172026968544801"/>
    <n v="17.4364512531"/>
    <n v="1.8003694829005099"/>
    <n v="4.75829220976002"/>
    <n v="0.35032396939122901"/>
    <x v="6"/>
    <x v="20"/>
    <x v="1"/>
  </r>
  <r>
    <n v="7275"/>
    <n v="6761"/>
    <s v=""/>
    <x v="0"/>
    <n v="8"/>
    <n v="205.4"/>
    <n v="13.906033862240401"/>
    <n v="821.6"/>
    <n v="55.624135448961802"/>
    <n v="35.5509175358562"/>
    <n v="0.95145431682550496"/>
    <n v="33.355870395761499"/>
    <n v="2.92820623303446"/>
    <n v="19.359205745933199"/>
    <n v="1.71798866010062"/>
    <n v="4.36677506237322"/>
    <n v="0.28648662662333102"/>
    <x v="7"/>
    <x v="20"/>
    <x v="1"/>
  </r>
  <r>
    <n v="7275"/>
    <n v="6761"/>
    <s v=""/>
    <x v="0"/>
    <n v="9"/>
    <n v="178.7"/>
    <n v="7.3643284373616398"/>
    <n v="714.8"/>
    <n v="29.457313749446602"/>
    <n v="35.424592478727902"/>
    <n v="1.4505540609325001"/>
    <n v="29.2511695203846"/>
    <n v="2.7393974604021398"/>
    <n v="16.9988321136696"/>
    <n v="1.6347275463603499"/>
    <n v="5.0058186276423102"/>
    <n v="0.192265014281854"/>
    <x v="8"/>
    <x v="20"/>
    <x v="1"/>
  </r>
  <r>
    <n v="7275"/>
    <n v="6768"/>
    <s v=""/>
    <x v="0"/>
    <n v="0"/>
    <n v="19"/>
    <n v="13.7113092008021"/>
    <n v="6.3333333333333304"/>
    <n v="4.5704364002673596"/>
    <n v="37.083761306291301"/>
    <n v="1.1543744602004899"/>
    <n v="0.58764748836102498"/>
    <n v="0.35706243444215102"/>
    <n v="0.34090672098858399"/>
    <n v="0.20788242276382901"/>
    <n v="88.347649522686993"/>
    <n v="30.257807002079598"/>
    <x v="12"/>
    <x v="11"/>
    <x v="1"/>
  </r>
  <r>
    <n v="7275"/>
    <n v="6768"/>
    <s v=""/>
    <x v="0"/>
    <n v="10"/>
    <n v="4.2"/>
    <n v="6.4429116951197702"/>
    <n v="16.8"/>
    <n v="25.771646780479099"/>
    <n v="37.353735509540201"/>
    <n v="1.38963323152551"/>
    <n v="0.45686068603545898"/>
    <n v="0.70447549604865201"/>
    <n v="0.26793694852266697"/>
    <n v="0.41097064794170501"/>
    <n v="66.573493699275403"/>
    <n v="43.969806667905999"/>
    <x v="9"/>
    <x v="11"/>
    <x v="1"/>
  </r>
  <r>
    <n v="7275"/>
    <n v="6768"/>
    <s v=""/>
    <x v="0"/>
    <n v="11"/>
    <n v="2.2000000000000002"/>
    <n v="2.0976176963403002"/>
    <n v="8.8000000000000007"/>
    <n v="8.3904707853612095"/>
    <n v="37.767236172389701"/>
    <n v="2.92516774341432"/>
    <n v="0.23749756425930099"/>
    <n v="0.23403478368161201"/>
    <n v="0.13484692572097401"/>
    <n v="0.13230164349659901"/>
    <n v="140.364100239832"/>
    <n v="104.667101467188"/>
    <x v="10"/>
    <x v="11"/>
    <x v="1"/>
  </r>
  <r>
    <n v="7275"/>
    <n v="6768"/>
    <s v=""/>
    <x v="0"/>
    <n v="12"/>
    <n v="4.0999999999999996"/>
    <n v="3.72528895225294"/>
    <n v="16.399999999999999"/>
    <n v="14.9011558090117"/>
    <n v="37.140074175996197"/>
    <n v="2.2143828054387602"/>
    <n v="0.44984308186669703"/>
    <n v="0.39833711193818799"/>
    <n v="0.26171992499029101"/>
    <n v="0.231392219354453"/>
    <n v="113.934445543249"/>
    <n v="123.20398558233499"/>
    <x v="11"/>
    <x v="11"/>
    <x v="1"/>
  </r>
  <r>
    <n v="7275"/>
    <n v="6768"/>
    <s v=""/>
    <x v="0"/>
    <n v="7"/>
    <n v="1.4"/>
    <n v="1.4298407059684799"/>
    <n v="5.6"/>
    <n v="5.7193628238739302"/>
    <n v="36.614154301186602"/>
    <n v="3.4668583243208002"/>
    <n v="0.15637448988779801"/>
    <n v="0.165201752869409"/>
    <n v="9.2009536816658702E-2"/>
    <n v="9.7558239336261496E-2"/>
    <n v="203.34618132374499"/>
    <n v="145.61093366010101"/>
    <x v="6"/>
    <x v="11"/>
    <x v="1"/>
  </r>
  <r>
    <n v="7275"/>
    <n v="6768"/>
    <s v=""/>
    <x v="0"/>
    <n v="8"/>
    <n v="3"/>
    <n v="4.1633319989322697"/>
    <n v="12"/>
    <n v="16.6533279957291"/>
    <n v="36.375831183107202"/>
    <n v="2.8631080057769198"/>
    <n v="0.33739541967789"/>
    <n v="0.48813051797130902"/>
    <n v="0.19603454864789299"/>
    <n v="0.28104592520183602"/>
    <n v="52.802929893085199"/>
    <n v="20.501053427196801"/>
    <x v="7"/>
    <x v="11"/>
    <x v="1"/>
  </r>
  <r>
    <n v="7275"/>
    <n v="6768"/>
    <s v=""/>
    <x v="0"/>
    <n v="9"/>
    <n v="3.3"/>
    <n v="2.21359436211787"/>
    <n v="13.2"/>
    <n v="8.8543774484714604"/>
    <n v="36.699761442077502"/>
    <n v="2.07499523309016"/>
    <n v="0.36589530902057898"/>
    <n v="0.249770424085346"/>
    <n v="0.212223771098454"/>
    <n v="0.14454517394217201"/>
    <n v="113.730938573738"/>
    <n v="40.980013530786003"/>
    <x v="8"/>
    <x v="11"/>
    <x v="1"/>
  </r>
  <r>
    <n v="7275"/>
    <n v="6770"/>
    <s v=""/>
    <x v="0"/>
    <n v="0"/>
    <n v="3596.2"/>
    <n v="63.032266869173199"/>
    <n v="1198.7333333333299"/>
    <n v="21.010755623057701"/>
    <n v="32.743432304601299"/>
    <n v="0.70643876729602295"/>
    <n v="69.551258736407505"/>
    <n v="1.55213965263362"/>
    <n v="40.352873209398098"/>
    <n v="0.90578992832688998"/>
    <n v="2.9639602404007102"/>
    <n v="4.7107683773641898E-2"/>
    <x v="12"/>
    <x v="15"/>
    <x v="1"/>
  </r>
  <r>
    <n v="7275"/>
    <n v="6770"/>
    <s v=""/>
    <x v="0"/>
    <n v="1"/>
    <n v="370.9"/>
    <n v="23.263944444378101"/>
    <n v="1483.6"/>
    <n v="93.055777777512404"/>
    <n v="51.423519052565702"/>
    <n v="0.98446240915752903"/>
    <n v="27.511014371413701"/>
    <n v="1.8803124619931799"/>
    <n v="15.9505825304387"/>
    <n v="1.1099629930068999"/>
    <n v="2.1295415183880202"/>
    <n v="0.12471755214604099"/>
    <x v="0"/>
    <x v="15"/>
    <x v="1"/>
  </r>
  <r>
    <n v="7275"/>
    <n v="6770"/>
    <s v=""/>
    <x v="0"/>
    <n v="10"/>
    <n v="207.8"/>
    <n v="32.3755737829892"/>
    <n v="831.2"/>
    <n v="129.502295131957"/>
    <n v="5.7510407467645903"/>
    <n v="0.50422273772326098"/>
    <n v="128.59389990676601"/>
    <n v="8.8487679723465593"/>
    <n v="74.542243817765396"/>
    <n v="5.1819589392256802"/>
    <n v="4.3126536508613897"/>
    <n v="0.56392017102091996"/>
    <x v="9"/>
    <x v="15"/>
    <x v="1"/>
  </r>
  <r>
    <n v="7275"/>
    <n v="6770"/>
    <s v=""/>
    <x v="0"/>
    <n v="11"/>
    <n v="209.2"/>
    <n v="19.458217344407998"/>
    <n v="836.8"/>
    <n v="77.832869377632207"/>
    <n v="6.0025333543466699"/>
    <n v="0.50154184612680697"/>
    <n v="124.91045278057599"/>
    <n v="4.7629583362560597"/>
    <n v="72.273609456305195"/>
    <n v="2.7643852870549299"/>
    <n v="4.2832362279037604"/>
    <n v="0.37146445002005102"/>
    <x v="10"/>
    <x v="15"/>
    <x v="1"/>
  </r>
  <r>
    <n v="7275"/>
    <n v="6770"/>
    <s v=""/>
    <x v="0"/>
    <n v="12"/>
    <n v="218.8"/>
    <n v="20.3513581310383"/>
    <n v="875.2"/>
    <n v="81.405432524153099"/>
    <n v="6.0601133430361296"/>
    <n v="0.52036074782580399"/>
    <n v="128.987187548961"/>
    <n v="6.39945045552472"/>
    <n v="74.974541734148801"/>
    <n v="3.59506715326471"/>
    <n v="4.1032176197160197"/>
    <n v="0.36458425514097598"/>
    <x v="11"/>
    <x v="15"/>
    <x v="1"/>
  </r>
  <r>
    <n v="7275"/>
    <n v="6770"/>
    <s v=""/>
    <x v="0"/>
    <n v="2"/>
    <n v="414.4"/>
    <n v="14.878769363686599"/>
    <n v="1657.6"/>
    <n v="59.515077454746198"/>
    <n v="51.272781260974199"/>
    <n v="0.65125253227216995"/>
    <n v="31.071248082065399"/>
    <n v="1.24192016499146"/>
    <n v="18.0369267141416"/>
    <n v="0.70949396140015797"/>
    <n v="2.1646162402181699"/>
    <n v="7.7007602540778694E-2"/>
    <x v="1"/>
    <x v="15"/>
    <x v="1"/>
  </r>
  <r>
    <n v="7275"/>
    <n v="6770"/>
    <s v=""/>
    <x v="0"/>
    <n v="3"/>
    <n v="417"/>
    <n v="23.967570682996701"/>
    <n v="1668"/>
    <n v="95.870282731986904"/>
    <n v="51.226626935119299"/>
    <n v="0.62679401342654695"/>
    <n v="31.266775656320199"/>
    <n v="1.80404194971714"/>
    <n v="18.135047616351599"/>
    <n v="1.06805311804846"/>
    <n v="2.1532052634315302"/>
    <n v="0.115289212724274"/>
    <x v="2"/>
    <x v="15"/>
    <x v="1"/>
  </r>
  <r>
    <n v="7275"/>
    <n v="6770"/>
    <s v=""/>
    <x v="0"/>
    <n v="4"/>
    <n v="416.4"/>
    <n v="20.807050087250101"/>
    <n v="1665.6"/>
    <n v="83.228200349000304"/>
    <n v="51.1551709728828"/>
    <n v="0.69992069192874395"/>
    <n v="31.001180685679898"/>
    <n v="1.53077210741422"/>
    <n v="17.9781832076774"/>
    <n v="0.91128899550731501"/>
    <n v="2.1585703128869098"/>
    <n v="0.102433526816632"/>
    <x v="3"/>
    <x v="15"/>
    <x v="1"/>
  </r>
  <r>
    <n v="7275"/>
    <n v="6770"/>
    <s v=""/>
    <x v="0"/>
    <n v="5"/>
    <n v="413.8"/>
    <n v="10.454132622503399"/>
    <n v="1655.2"/>
    <n v="41.816530490013399"/>
    <n v="49.393965861515802"/>
    <n v="1.07818640461421"/>
    <n v="32.3906459458886"/>
    <n v="2.3461556566836501"/>
    <n v="18.794383707272601"/>
    <n v="1.3745801951082299"/>
    <n v="2.1738817251440499"/>
    <n v="5.2007165941548701E-2"/>
    <x v="4"/>
    <x v="15"/>
    <x v="1"/>
  </r>
  <r>
    <n v="7275"/>
    <n v="6770"/>
    <s v=""/>
    <x v="0"/>
    <n v="6"/>
    <n v="310.8"/>
    <n v="35.026339295513701"/>
    <n v="1243.2"/>
    <n v="140.105357182055"/>
    <n v="21.646280507751399"/>
    <n v="7.7490992400480403"/>
    <n v="99.300449508729002"/>
    <n v="14.715853242404499"/>
    <n v="57.728803211852401"/>
    <n v="8.5827617123636006"/>
    <n v="2.8876289765716701"/>
    <n v="0.30867972673437999"/>
    <x v="5"/>
    <x v="15"/>
    <x v="1"/>
  </r>
  <r>
    <n v="7275"/>
    <n v="6770"/>
    <s v=""/>
    <x v="0"/>
    <n v="7"/>
    <n v="213.5"/>
    <n v="18.548734607933699"/>
    <n v="854"/>
    <n v="74.194938431734599"/>
    <n v="6.6732199714309797"/>
    <n v="0.561338614705573"/>
    <n v="119.100573069671"/>
    <n v="6.7958866278881196"/>
    <n v="69.063570201969696"/>
    <n v="3.8984704939139698"/>
    <n v="4.2012273129439599"/>
    <n v="0.36646530150081702"/>
    <x v="6"/>
    <x v="15"/>
    <x v="1"/>
  </r>
  <r>
    <n v="7275"/>
    <n v="6770"/>
    <s v=""/>
    <x v="0"/>
    <n v="8"/>
    <n v="197"/>
    <n v="11.508451001088"/>
    <n v="788"/>
    <n v="46.033804004352199"/>
    <n v="6.00155633595078"/>
    <n v="0.59385238615725799"/>
    <n v="120.894186226036"/>
    <n v="7.1528078253218004"/>
    <n v="70.124586547022901"/>
    <n v="4.1957542756677499"/>
    <n v="4.5462977144784302"/>
    <n v="0.25105052960277202"/>
    <x v="7"/>
    <x v="15"/>
    <x v="1"/>
  </r>
  <r>
    <n v="7275"/>
    <n v="6770"/>
    <s v=""/>
    <x v="0"/>
    <n v="9"/>
    <n v="206.6"/>
    <n v="19.642357858012399"/>
    <n v="826.4"/>
    <n v="78.569431432049697"/>
    <n v="5.8969781987370302"/>
    <n v="0.370185380355742"/>
    <n v="127.196115597434"/>
    <n v="5.6760993807919604"/>
    <n v="73.820862724932397"/>
    <n v="3.3280686799135499"/>
    <n v="4.3359057923827198"/>
    <n v="0.38132028280514002"/>
    <x v="8"/>
    <x v="15"/>
    <x v="1"/>
  </r>
  <r>
    <n v="7275"/>
    <n v="6777"/>
    <s v=""/>
    <x v="0"/>
    <n v="0"/>
    <n v="9"/>
    <n v="6.6164777470930698"/>
    <n v="3"/>
    <n v="2.2054925823643599"/>
    <n v="37.561902984752599"/>
    <n v="1.2693531799287601"/>
    <n v="0.27286884801637201"/>
    <n v="0.15815902575231"/>
    <n v="0.158578822578887"/>
    <n v="9.2285602595574501E-2"/>
    <n v="118.209282946456"/>
    <n v="57.718838682392402"/>
    <x v="12"/>
    <x v="14"/>
    <x v="1"/>
  </r>
  <r>
    <n v="7275"/>
    <n v="6777"/>
    <s v=""/>
    <x v="0"/>
    <n v="10"/>
    <n v="2.2000000000000002"/>
    <n v="2.8982753492378901"/>
    <n v="8.8000000000000007"/>
    <n v="11.593101396951599"/>
    <n v="37.995295326372002"/>
    <n v="2.3696080877432002"/>
    <n v="0.23637281961054199"/>
    <n v="0.30923749094300701"/>
    <n v="0.13768424683151301"/>
    <n v="0.179697653962096"/>
    <n v="110.52187955594999"/>
    <n v="67.290119394587606"/>
    <x v="9"/>
    <x v="14"/>
    <x v="1"/>
  </r>
  <r>
    <n v="7275"/>
    <n v="6777"/>
    <s v=""/>
    <x v="0"/>
    <n v="11"/>
    <n v="1.1000000000000001"/>
    <n v="1.28668393770792"/>
    <n v="4.4000000000000004"/>
    <n v="5.14673575083168"/>
    <n v="38.460320050078998"/>
    <n v="2.3953235837959599"/>
    <n v="0.11583863255061"/>
    <n v="0.13757447059601899"/>
    <n v="6.6115194195901894E-2"/>
    <n v="7.8611542067517803E-2"/>
    <n v="203.66707194470001"/>
    <n v="208.62850581305801"/>
    <x v="10"/>
    <x v="14"/>
    <x v="1"/>
  </r>
  <r>
    <n v="7275"/>
    <n v="6777"/>
    <s v=""/>
    <x v="0"/>
    <n v="12"/>
    <n v="1.6"/>
    <n v="1.50554530541816"/>
    <n v="6.4"/>
    <n v="6.0221812216726498"/>
    <n v="38.210155914384302"/>
    <n v="3.52549018879543"/>
    <n v="0.170987616580205"/>
    <n v="0.15802243617966"/>
    <n v="9.8493034558421497E-2"/>
    <n v="9.0355693757918895E-2"/>
    <n v="148.73889440225301"/>
    <n v="138.110200905244"/>
    <x v="11"/>
    <x v="14"/>
    <x v="1"/>
  </r>
  <r>
    <n v="7275"/>
    <n v="6777"/>
    <s v=""/>
    <x v="0"/>
    <n v="7"/>
    <n v="0.8"/>
    <n v="1.2292725943057199"/>
    <n v="3.2"/>
    <n v="4.9170903772228698"/>
    <n v="34.589738940806399"/>
    <n v="3.3242343881215999"/>
    <n v="9.6207684773494395E-2"/>
    <n v="0.163157014644988"/>
    <n v="5.6995031830998903E-2"/>
    <n v="9.7236164966830102E-2"/>
    <n v="190.79108893964201"/>
    <n v="144.980435717875"/>
    <x v="6"/>
    <x v="14"/>
    <x v="1"/>
  </r>
  <r>
    <n v="7275"/>
    <n v="6777"/>
    <s v=""/>
    <x v="0"/>
    <n v="8"/>
    <n v="1.6"/>
    <n v="1.9550504398153601"/>
    <n v="6.4"/>
    <n v="7.8202017592614297"/>
    <n v="37.946941340159597"/>
    <n v="0.83216604061129196"/>
    <n v="0.17042772390706001"/>
    <n v="0.21109197183011399"/>
    <n v="9.9878232044780704E-2"/>
    <n v="0.12446077111517501"/>
    <n v="74.911285811922497"/>
    <n v="36.216340672243298"/>
    <x v="7"/>
    <x v="14"/>
    <x v="1"/>
  </r>
  <r>
    <n v="7275"/>
    <n v="6777"/>
    <s v=""/>
    <x v="0"/>
    <n v="9"/>
    <n v="1.3"/>
    <n v="1.2516655570345701"/>
    <n v="5.2"/>
    <n v="5.00666222813829"/>
    <n v="36.5299003484309"/>
    <n v="5.0221928412937196"/>
    <n v="0.149886026081711"/>
    <n v="0.134819257098584"/>
    <n v="8.6641469446055802E-2"/>
    <n v="7.7531602457718798E-2"/>
    <n v="156.17860122863701"/>
    <n v="114.671963417957"/>
    <x v="8"/>
    <x v="14"/>
    <x v="1"/>
  </r>
  <r>
    <n v="7275"/>
    <n v="3659"/>
    <s v=""/>
    <x v="1"/>
    <n v="0"/>
    <n v="216.4"/>
    <n v="1.17378779077727"/>
    <n v="72.133333333333297"/>
    <n v="0.39126259692575399"/>
    <n v="40.083524939821402"/>
    <n v="0.22663874332442099"/>
    <n v="2.1350291841864601"/>
    <n v="1.9358173370076299E-2"/>
    <n v="3.5227981539076598"/>
    <n v="3.1940986060625502E-2"/>
    <n v="49.081262280450701"/>
    <n v="0.3447965144058"/>
    <x v="12"/>
    <x v="0"/>
    <x v="1"/>
  </r>
  <r>
    <n v="7275"/>
    <n v="3659"/>
    <s v=""/>
    <x v="1"/>
    <n v="1"/>
    <n v="26.4"/>
    <n v="0.69920589878010098"/>
    <n v="105.6"/>
    <n v="2.7968235951203999"/>
    <n v="40.348303144030403"/>
    <n v="0.56173247961225004"/>
    <n v="2.5744510007122399"/>
    <n v="9.8762910756690206E-2"/>
    <n v="4.2478441511751903"/>
    <n v="0.16295880274853899"/>
    <n v="34.183942370711002"/>
    <n v="0.80190282163737403"/>
    <x v="0"/>
    <x v="0"/>
    <x v="1"/>
  </r>
  <r>
    <n v="7275"/>
    <n v="3659"/>
    <s v=""/>
    <x v="1"/>
    <n v="11"/>
    <n v="4.8"/>
    <n v="0.42163702135578401"/>
    <n v="19.2"/>
    <n v="1.6865480854231401"/>
    <n v="40.578923249279498"/>
    <n v="1.3621087243399299"/>
    <n v="0.464134159335023"/>
    <n v="3.69648411604281E-2"/>
    <n v="0.76582136290278902"/>
    <n v="6.0991987914706398E-2"/>
    <n v="211.803018160112"/>
    <n v="25.3703293137863"/>
    <x v="10"/>
    <x v="0"/>
    <x v="1"/>
  </r>
  <r>
    <n v="7275"/>
    <n v="3659"/>
    <s v=""/>
    <x v="1"/>
    <n v="12"/>
    <n v="9.8000000000000007"/>
    <n v="0.63245553203367599"/>
    <n v="39.200000000000003"/>
    <n v="2.5298221281347"/>
    <n v="39.642876593612598"/>
    <n v="0.87429318677717505"/>
    <n v="0.97413534616689801"/>
    <n v="6.2068579912592202E-2"/>
    <n v="1.6073233211753799"/>
    <n v="0.102413156855777"/>
    <n v="84.911520826237506"/>
    <n v="5.3847268681430602"/>
    <x v="11"/>
    <x v="0"/>
    <x v="1"/>
  </r>
  <r>
    <n v="7275"/>
    <n v="3659"/>
    <s v=""/>
    <x v="1"/>
    <n v="2"/>
    <n v="27.1"/>
    <n v="1.1005049346146101"/>
    <n v="108.4"/>
    <n v="4.4020197384584501"/>
    <n v="40.201301646705303"/>
    <n v="0.430078282263476"/>
    <n v="2.6533844489501601"/>
    <n v="0.110674690896766"/>
    <n v="4.3780843407677601"/>
    <n v="0.182613239979664"/>
    <n v="33.221304125160003"/>
    <n v="1.22240496129902"/>
    <x v="1"/>
    <x v="0"/>
    <x v="1"/>
  </r>
  <r>
    <n v="7275"/>
    <n v="3659"/>
    <s v=""/>
    <x v="1"/>
    <n v="3"/>
    <n v="30"/>
    <n v="1.6996731711976001"/>
    <n v="120"/>
    <n v="6.7986926847903799"/>
    <n v="39.727082065111901"/>
    <n v="0.58087032865251298"/>
    <n v="2.9745941932223698"/>
    <n v="0.185266070934759"/>
    <n v="4.9080804188169198"/>
    <n v="0.30568901704235202"/>
    <n v="29.760898389267599"/>
    <n v="1.63464364155595"/>
    <x v="2"/>
    <x v="0"/>
    <x v="1"/>
  </r>
  <r>
    <n v="7275"/>
    <n v="3659"/>
    <s v=""/>
    <x v="1"/>
    <n v="4"/>
    <n v="28.6"/>
    <n v="1.7126976771553499"/>
    <n v="114.4"/>
    <n v="6.8507907086213997"/>
    <n v="40.277174723530102"/>
    <n v="0.65866026508147901"/>
    <n v="2.7936938825008402"/>
    <n v="0.178485031692939"/>
    <n v="4.6095949061263903"/>
    <n v="0.29450030229335"/>
    <n v="31.117637079481302"/>
    <n v="1.9269750034128299"/>
    <x v="3"/>
    <x v="0"/>
    <x v="1"/>
  </r>
  <r>
    <n v="7275"/>
    <n v="3659"/>
    <s v=""/>
    <x v="1"/>
    <n v="5"/>
    <n v="21.3"/>
    <n v="1.05934990547138"/>
    <n v="85.2"/>
    <n v="4.2373996218855199"/>
    <n v="40.104541961622203"/>
    <n v="0.57145930564157399"/>
    <n v="2.0917898774555299"/>
    <n v="0.10101653834176"/>
    <n v="3.4514532978016299"/>
    <n v="0.16667728826390299"/>
    <n v="43.029205534817002"/>
    <n v="1.87942576866142"/>
    <x v="4"/>
    <x v="0"/>
    <x v="1"/>
  </r>
  <r>
    <n v="7275"/>
    <n v="3659"/>
    <s v=""/>
    <x v="1"/>
    <n v="6"/>
    <n v="19"/>
    <n v="0.66666666666666696"/>
    <n v="76"/>
    <n v="2.6666666666666701"/>
    <n v="40.257378322527799"/>
    <n v="0.31129610785020201"/>
    <n v="1.8517556020435799"/>
    <n v="5.6026504165543001E-2"/>
    <n v="3.0553967433719098"/>
    <n v="9.2443731873145696E-2"/>
    <n v="47.455831807502598"/>
    <n v="1.7192370412756"/>
    <x v="5"/>
    <x v="0"/>
    <x v="1"/>
  </r>
  <r>
    <n v="7275"/>
    <n v="3659"/>
    <s v=""/>
    <x v="1"/>
    <n v="7"/>
    <n v="11.4"/>
    <n v="0.51639777949432197"/>
    <n v="45.6"/>
    <n v="2.0655911179772901"/>
    <n v="39.950869568567398"/>
    <n v="0.71298279423924704"/>
    <n v="1.12789357919134"/>
    <n v="5.5433185738183802E-2"/>
    <n v="1.8610244056657199"/>
    <n v="9.1464756468003394E-2"/>
    <n v="81.633494331251796"/>
    <n v="3.4930906828279999"/>
    <x v="6"/>
    <x v="0"/>
    <x v="1"/>
  </r>
  <r>
    <n v="7275"/>
    <n v="3659"/>
    <s v=""/>
    <x v="1"/>
    <n v="8"/>
    <n v="11.5"/>
    <n v="0.52704627669473003"/>
    <n v="46"/>
    <n v="2.1081851067789201"/>
    <n v="39.577299193771502"/>
    <n v="0.60469753757104905"/>
    <n v="1.14276637912117"/>
    <n v="5.6517311220195703E-2"/>
    <n v="1.88556452554994"/>
    <n v="9.3253563513322896E-2"/>
    <n v="71.563876265649"/>
    <n v="3.7134864456546501"/>
    <x v="7"/>
    <x v="0"/>
    <x v="1"/>
  </r>
  <r>
    <n v="7275"/>
    <n v="3659"/>
    <s v=""/>
    <x v="1"/>
    <n v="9"/>
    <n v="12.5"/>
    <n v="0.52704627669473003"/>
    <n v="50"/>
    <n v="2.1081851067789201"/>
    <n v="40.163760416994002"/>
    <n v="0.78993020842237904"/>
    <n v="1.2244646030497099"/>
    <n v="6.3775460151885996E-2"/>
    <n v="2.0203665950320202"/>
    <n v="0.105229509250612"/>
    <n v="63.742468270143704"/>
    <n v="1.9291067076671"/>
    <x v="8"/>
    <x v="0"/>
    <x v="1"/>
  </r>
  <r>
    <n v="7275"/>
    <n v="3660"/>
    <s v=""/>
    <x v="1"/>
    <n v="0"/>
    <n v="525.1"/>
    <n v="2.4698178070456902"/>
    <n v="175.03333333333299"/>
    <n v="0.82327260234856303"/>
    <n v="49.933420120362797"/>
    <n v="0.41860361404144297"/>
    <n v="3.9949325619670102"/>
    <n v="5.0823435990401303E-2"/>
    <n v="6.5916387272455603"/>
    <n v="8.3858669384162796E-2"/>
    <n v="20.222947377230199"/>
    <n v="7.7549579363686602E-2"/>
    <x v="12"/>
    <x v="0"/>
    <x v="1"/>
  </r>
  <r>
    <n v="7275"/>
    <n v="3660"/>
    <s v=""/>
    <x v="1"/>
    <n v="1"/>
    <n v="61.2"/>
    <n v="2.1499353995462802"/>
    <n v="244.8"/>
    <n v="8.5997415981851208"/>
    <n v="54.4431594284178"/>
    <n v="1.08819276950968"/>
    <n v="4.5777126060237698"/>
    <n v="0.18596767835200201"/>
    <n v="7.5532257999392298"/>
    <n v="0.30684666928080401"/>
    <n v="14.4797115952795"/>
    <n v="0.43741233525964901"/>
    <x v="0"/>
    <x v="0"/>
    <x v="1"/>
  </r>
  <r>
    <n v="7275"/>
    <n v="3660"/>
    <s v=""/>
    <x v="1"/>
    <n v="10"/>
    <n v="26.7"/>
    <n v="2.1108186931983401"/>
    <n v="106.8"/>
    <n v="8.4432747727933695"/>
    <n v="47.1972103963489"/>
    <n v="2.6583666121780398"/>
    <n v="2.3183519731667199"/>
    <n v="0.24113668973587199"/>
    <n v="3.8252807557250899"/>
    <n v="0.39787553806418902"/>
    <n v="33.054988512013601"/>
    <n v="2.4608328437220899"/>
    <x v="9"/>
    <x v="0"/>
    <x v="1"/>
  </r>
  <r>
    <n v="7275"/>
    <n v="3660"/>
    <s v=""/>
    <x v="1"/>
    <n v="11"/>
    <n v="23.7"/>
    <n v="2.5407785333546"/>
    <n v="94.8"/>
    <n v="10.1631141334184"/>
    <n v="48.222537677495403"/>
    <n v="1.5603667069404099"/>
    <n v="2.0105075976397"/>
    <n v="0.218992081875963"/>
    <n v="3.3173375361055002"/>
    <n v="0.36133693509533898"/>
    <n v="36.551141411661398"/>
    <n v="3.6848712979884102"/>
    <x v="10"/>
    <x v="0"/>
    <x v="1"/>
  </r>
  <r>
    <n v="7275"/>
    <n v="3660"/>
    <s v=""/>
    <x v="1"/>
    <n v="12"/>
    <n v="22"/>
    <n v="1.9436506316151001"/>
    <n v="88"/>
    <n v="7.7746025264604004"/>
    <n v="46.226925835143"/>
    <n v="1.8980730897679601"/>
    <n v="1.95688271158149"/>
    <n v="0.168340056947372"/>
    <n v="3.2288564741094601"/>
    <n v="0.27776109396316301"/>
    <n v="40.328986204634802"/>
    <n v="2.3992925022345402"/>
    <x v="11"/>
    <x v="0"/>
    <x v="1"/>
  </r>
  <r>
    <n v="7275"/>
    <n v="3660"/>
    <s v=""/>
    <x v="1"/>
    <n v="2"/>
    <n v="56.4"/>
    <n v="3.1692971530679199"/>
    <n v="225.6"/>
    <n v="12.677188612271699"/>
    <n v="51.9546168842841"/>
    <n v="1.14504957259338"/>
    <n v="4.4278493046536402"/>
    <n v="0.25751163128919002"/>
    <n v="7.3059513526785"/>
    <n v="0.42489419162716302"/>
    <n v="15.6055731788159"/>
    <n v="0.66010039899384998"/>
    <x v="1"/>
    <x v="0"/>
    <x v="1"/>
  </r>
  <r>
    <n v="7275"/>
    <n v="3660"/>
    <s v=""/>
    <x v="1"/>
    <n v="3"/>
    <n v="64"/>
    <n v="3.1269438398822902"/>
    <n v="256"/>
    <n v="12.5077753595291"/>
    <n v="51.331664561377501"/>
    <n v="1.38373238349692"/>
    <n v="5.0856746437613598"/>
    <n v="0.30077053939328002"/>
    <n v="8.3913631622062503"/>
    <n v="0.49627138999891302"/>
    <n v="13.9021403694044"/>
    <n v="0.65914900462153603"/>
    <x v="2"/>
    <x v="0"/>
    <x v="1"/>
  </r>
  <r>
    <n v="7275"/>
    <n v="3660"/>
    <s v=""/>
    <x v="1"/>
    <n v="4"/>
    <n v="61.5"/>
    <n v="4.08928138212843"/>
    <n v="246"/>
    <n v="16.357125528513698"/>
    <n v="51.0363507895471"/>
    <n v="1.28638729148481"/>
    <n v="4.9396978748294904"/>
    <n v="0.34294199532014402"/>
    <n v="8.1505014934686599"/>
    <n v="0.56585429227823802"/>
    <n v="14.495895122631"/>
    <n v="0.877209664427678"/>
    <x v="3"/>
    <x v="0"/>
    <x v="1"/>
  </r>
  <r>
    <n v="7275"/>
    <n v="3660"/>
    <s v=""/>
    <x v="1"/>
    <n v="5"/>
    <n v="56.3"/>
    <n v="3.8600518131237598"/>
    <n v="225.2"/>
    <n v="15.440207252495"/>
    <n v="49.435028352777103"/>
    <n v="1.38736544585416"/>
    <n v="4.6501060498064302"/>
    <n v="0.34026516205109097"/>
    <n v="7.6726749821806104"/>
    <n v="0.56143751738430103"/>
    <n v="15.8443934497234"/>
    <n v="1.0553046316938"/>
    <x v="4"/>
    <x v="0"/>
    <x v="1"/>
  </r>
  <r>
    <n v="7275"/>
    <n v="3660"/>
    <s v=""/>
    <x v="1"/>
    <n v="6"/>
    <n v="48.8"/>
    <n v="2.69979423084221"/>
    <n v="195.2"/>
    <n v="10.799176923368799"/>
    <n v="48.818766556749601"/>
    <n v="1.26135743163113"/>
    <n v="4.0974652974237902"/>
    <n v="0.25982310659297903"/>
    <n v="6.76081774074924"/>
    <n v="0.428708125878415"/>
    <n v="18.224759966021601"/>
    <n v="0.94291210530269698"/>
    <x v="5"/>
    <x v="0"/>
    <x v="1"/>
  </r>
  <r>
    <n v="7275"/>
    <n v="3660"/>
    <s v=""/>
    <x v="1"/>
    <n v="7"/>
    <n v="39.200000000000003"/>
    <n v="2.04396129556745"/>
    <n v="156.80000000000001"/>
    <n v="8.1758451822698106"/>
    <n v="47.283013250529002"/>
    <n v="1.3444221796946401"/>
    <n v="3.4035968118912598"/>
    <n v="0.207096392598937"/>
    <n v="5.6159347396205703"/>
    <n v="0.34170904778824601"/>
    <n v="22.583349326301501"/>
    <n v="0.83441480124841405"/>
    <x v="6"/>
    <x v="0"/>
    <x v="1"/>
  </r>
  <r>
    <n v="7275"/>
    <n v="3660"/>
    <s v=""/>
    <x v="1"/>
    <n v="8"/>
    <n v="30.3"/>
    <n v="2.1628170930011099"/>
    <n v="121.2"/>
    <n v="8.6512683720044503"/>
    <n v="46.913752223375901"/>
    <n v="1.97660283386846"/>
    <n v="2.6222411184999199"/>
    <n v="0.21315917429963299"/>
    <n v="4.3266978455248601"/>
    <n v="0.35171263759439397"/>
    <n v="29.076908885434399"/>
    <n v="2.59745580598047"/>
    <x v="7"/>
    <x v="0"/>
    <x v="1"/>
  </r>
  <r>
    <n v="7275"/>
    <n v="3660"/>
    <s v=""/>
    <x v="1"/>
    <n v="9"/>
    <n v="35"/>
    <n v="2.6666666666666701"/>
    <n v="140"/>
    <n v="10.6666666666667"/>
    <n v="47.810123014066498"/>
    <n v="1.3815034129325201"/>
    <n v="2.99622563389245"/>
    <n v="0.20883826112370801"/>
    <n v="4.9437722959225301"/>
    <n v="0.34458313085411901"/>
    <n v="25.364264159243099"/>
    <n v="1.6927805743965001"/>
    <x v="8"/>
    <x v="0"/>
    <x v="1"/>
  </r>
  <r>
    <n v="7275"/>
    <n v="4524"/>
    <s v=""/>
    <x v="1"/>
    <n v="1"/>
    <n v="27.2"/>
    <n v="0.42163702135578401"/>
    <n v="108.8"/>
    <n v="1.6865480854231401"/>
    <n v="27.341770190759402"/>
    <n v="1.5832804606761199"/>
    <n v="13.8253941424082"/>
    <n v="2.0171869183271198"/>
    <n v="22.8119003349736"/>
    <n v="3.3283584152397498"/>
    <n v="32.156375192211698"/>
    <n v="0.460700333650302"/>
    <x v="0"/>
    <x v="0"/>
    <x v="1"/>
  </r>
  <r>
    <n v="7275"/>
    <n v="4524"/>
    <s v=""/>
    <x v="1"/>
    <n v="2"/>
    <n v="25.8"/>
    <n v="0.42163702135578401"/>
    <n v="103.2"/>
    <n v="1.6865480854231401"/>
    <n v="23.675326579109999"/>
    <n v="2.4766791145404699"/>
    <n v="19.298127520579101"/>
    <n v="3.47632743318648"/>
    <n v="31.841910408955499"/>
    <n v="5.7359402647576996"/>
    <n v="33.038861310891903"/>
    <n v="0.40843509280998003"/>
    <x v="1"/>
    <x v="0"/>
    <x v="1"/>
  </r>
  <r>
    <n v="7275"/>
    <n v="4524"/>
    <s v=""/>
    <x v="1"/>
    <n v="3"/>
    <n v="23.7"/>
    <n v="0.483045891539648"/>
    <n v="94.8"/>
    <n v="1.93218356615859"/>
    <n v="16.5918048714199"/>
    <n v="2.82010371620111"/>
    <n v="25.904304712752399"/>
    <n v="7.3814666524992196"/>
    <n v="42.742102776041499"/>
    <n v="12.1794199766237"/>
    <n v="36.178258613296201"/>
    <n v="0.28270501611465498"/>
    <x v="2"/>
    <x v="0"/>
    <x v="1"/>
  </r>
  <r>
    <n v="7275"/>
    <n v="4524"/>
    <s v=""/>
    <x v="1"/>
    <n v="4"/>
    <n v="25.3"/>
    <n v="0.483045891539648"/>
    <n v="101.2"/>
    <n v="1.93218356615859"/>
    <n v="21.062164295102601"/>
    <n v="3.2518014206091399"/>
    <n v="18.7398509583576"/>
    <n v="2.10349700489378"/>
    <n v="30.920754081289999"/>
    <n v="3.47077005807474"/>
    <n v="30.681605462979899"/>
    <n v="0.80465513728409599"/>
    <x v="3"/>
    <x v="0"/>
    <x v="1"/>
  </r>
  <r>
    <n v="7275"/>
    <n v="4524"/>
    <s v=""/>
    <x v="1"/>
    <n v="7"/>
    <n v="8.9"/>
    <n v="0.316227766016838"/>
    <n v="35.6"/>
    <n v="1.26491106406735"/>
    <n v="25.092722201610201"/>
    <n v="2.1217855812231798"/>
    <n v="5.14939289039373"/>
    <n v="1.1165970162099299"/>
    <n v="8.4964982691496491"/>
    <n v="1.8423850767463901"/>
    <n v="94.975752141675102"/>
    <n v="1.0570026656562399"/>
    <x v="6"/>
    <x v="0"/>
    <x v="1"/>
  </r>
  <r>
    <n v="7275"/>
    <n v="4524"/>
    <s v=""/>
    <x v="1"/>
    <n v="8"/>
    <n v="11.1"/>
    <n v="0.316227766016838"/>
    <n v="44.4"/>
    <n v="1.26491106406735"/>
    <n v="30.8803761583948"/>
    <n v="1.4081907582279001"/>
    <n v="4.1228139045817898"/>
    <n v="0.83489123428791401"/>
    <n v="6.8026429425599497"/>
    <n v="1.3775705365750599"/>
    <n v="78.949074747579999"/>
    <n v="1.7721171679675101"/>
    <x v="7"/>
    <x v="0"/>
    <x v="1"/>
  </r>
  <r>
    <n v="7275"/>
    <n v="4949"/>
    <s v=""/>
    <x v="1"/>
    <n v="0"/>
    <n v="42.5"/>
    <n v="0.97182531580755005"/>
    <n v="14.1666666666667"/>
    <n v="0.32394177193585"/>
    <n v="38.817970565695397"/>
    <n v="1.1937498086471401"/>
    <n v="0.66105983199865503"/>
    <n v="2.3367298268961299E-2"/>
    <n v="1.0907487227977799"/>
    <n v="3.8556042143786197E-2"/>
    <n v="105.92204494545599"/>
    <n v="12.4213862691059"/>
    <x v="12"/>
    <x v="0"/>
    <x v="1"/>
  </r>
  <r>
    <n v="7275"/>
    <n v="4949"/>
    <s v=""/>
    <x v="1"/>
    <n v="11"/>
    <n v="1.4"/>
    <n v="0.69920589878010098"/>
    <n v="5.6"/>
    <n v="2.7968235951203999"/>
    <n v="6.3516346642956396"/>
    <n v="1.2697759736280101"/>
    <n v="0.94979685891910604"/>
    <n v="0.50232545851934296"/>
    <n v="1.56716481721652"/>
    <n v="0.82883700655691706"/>
    <n v="264.10591669836401"/>
    <n v="157.20203442806201"/>
    <x v="10"/>
    <x v="0"/>
    <x v="1"/>
  </r>
  <r>
    <n v="7275"/>
    <n v="4949"/>
    <s v=""/>
    <x v="1"/>
    <n v="6"/>
    <n v="1.9"/>
    <n v="0.316227766016838"/>
    <n v="7.6"/>
    <n v="1.26491106406735"/>
    <n v="31.693379854099302"/>
    <n v="9.5295467978590995"/>
    <n v="0.29295057927352303"/>
    <n v="0.131144936833163"/>
    <n v="0.48336845580131299"/>
    <n v="0.21638914577471899"/>
    <n v="67.227994950579799"/>
    <n v="22.071701763842899"/>
    <x v="5"/>
    <x v="0"/>
    <x v="1"/>
  </r>
  <r>
    <n v="7275"/>
    <n v="4949"/>
    <s v=""/>
    <x v="1"/>
    <n v="7"/>
    <n v="1"/>
    <n v="0.47140452079103201"/>
    <n v="4"/>
    <n v="1.88561808316413"/>
    <n v="9.5443135234441705"/>
    <n v="1.4861645913122901"/>
    <n v="0.45231210498772401"/>
    <n v="0.240222706737967"/>
    <n v="0.74631497322974405"/>
    <n v="0.39636746611764601"/>
    <n v="682.162461417587"/>
    <n v="644.09174549395902"/>
    <x v="6"/>
    <x v="0"/>
    <x v="1"/>
  </r>
  <r>
    <n v="7275"/>
    <n v="4949"/>
    <s v=""/>
    <x v="1"/>
    <n v="9"/>
    <n v="0.8"/>
    <n v="0.63245553203367599"/>
    <n v="3.2"/>
    <n v="2.5298221281347"/>
    <n v="7.40666778112187"/>
    <n v="1.8946914563136299"/>
    <n v="0.49855621741387801"/>
    <n v="0.38971148995202798"/>
    <n v="0.822617758732898"/>
    <n v="0.64302395842084703"/>
    <n v="576.27462431755805"/>
    <n v="534.45245028184399"/>
    <x v="8"/>
    <x v="0"/>
    <x v="1"/>
  </r>
  <r>
    <n v="7275"/>
    <n v="4950"/>
    <s v=""/>
    <x v="1"/>
    <n v="0"/>
    <n v="525.5"/>
    <n v="3.2744804507314198"/>
    <n v="175.166666666667"/>
    <n v="1.0914934835771399"/>
    <n v="46.755569413740403"/>
    <n v="0.57442820428804697"/>
    <n v="4.2643517919403404"/>
    <n v="7.2218626317935103E-2"/>
    <n v="7.03618045670156"/>
    <n v="0.119160733424593"/>
    <n v="20.198681397975001"/>
    <n v="0.18038076631608199"/>
    <x v="12"/>
    <x v="0"/>
    <x v="1"/>
  </r>
  <r>
    <n v="7275"/>
    <n v="4950"/>
    <s v=""/>
    <x v="1"/>
    <n v="1"/>
    <n v="61.2"/>
    <n v="2.4855135843076299"/>
    <n v="244.8"/>
    <n v="9.9420543372305303"/>
    <n v="52.760484340888802"/>
    <n v="1.50505707932969"/>
    <n v="4.7407907615009304"/>
    <n v="0.22752459130647601"/>
    <n v="7.82230475647654"/>
    <n v="0.37541557565568501"/>
    <n v="14.607092473227199"/>
    <n v="0.45160129166548002"/>
    <x v="0"/>
    <x v="0"/>
    <x v="1"/>
  </r>
  <r>
    <n v="7275"/>
    <n v="4950"/>
    <s v=""/>
    <x v="1"/>
    <n v="10"/>
    <n v="26.5"/>
    <n v="2.0138409955991001"/>
    <n v="106"/>
    <n v="8.0553639823963792"/>
    <n v="43.890162085742098"/>
    <n v="1.7023423828280799"/>
    <n v="2.4949100172943299"/>
    <n v="0.246217239408554"/>
    <n v="4.1166015285356501"/>
    <n v="0.40625844502411401"/>
    <n v="33.655764279619703"/>
    <n v="2.47039210884338"/>
    <x v="9"/>
    <x v="0"/>
    <x v="1"/>
  </r>
  <r>
    <n v="7275"/>
    <n v="4950"/>
    <s v=""/>
    <x v="1"/>
    <n v="11"/>
    <n v="24.3"/>
    <n v="2.8693785622209802"/>
    <n v="97.2"/>
    <n v="11.477514248883899"/>
    <n v="43.799018571795699"/>
    <n v="1.29188793637308"/>
    <n v="2.25299075249317"/>
    <n v="0.24627303157668301"/>
    <n v="3.7174347416137299"/>
    <n v="0.40635050210152601"/>
    <n v="36.766976834353798"/>
    <n v="3.16605789254286"/>
    <x v="10"/>
    <x v="0"/>
    <x v="1"/>
  </r>
  <r>
    <n v="7275"/>
    <n v="4950"/>
    <s v=""/>
    <x v="1"/>
    <n v="12"/>
    <n v="21.7"/>
    <n v="1.70293863659264"/>
    <n v="86.8"/>
    <n v="6.81175454637056"/>
    <n v="44.357692253400103"/>
    <n v="1.3550454603889901"/>
    <n v="2.0012412210443999"/>
    <n v="0.140073329634372"/>
    <n v="3.3020480147232498"/>
    <n v="0.23112099389671301"/>
    <n v="39.2645484425014"/>
    <n v="2.5695539376054399"/>
    <x v="11"/>
    <x v="0"/>
    <x v="1"/>
  </r>
  <r>
    <n v="7275"/>
    <n v="4950"/>
    <s v=""/>
    <x v="1"/>
    <n v="2"/>
    <n v="55.7"/>
    <n v="2.0575065816014599"/>
    <n v="222.8"/>
    <n v="8.2300263264058504"/>
    <n v="49.253229655922702"/>
    <n v="1.4895222991102901"/>
    <n v="4.6347783830457798"/>
    <n v="0.25523803242926602"/>
    <n v="7.6473843320255401"/>
    <n v="0.421142753508289"/>
    <n v="15.912713836930401"/>
    <n v="0.54695855342961597"/>
    <x v="1"/>
    <x v="0"/>
    <x v="1"/>
  </r>
  <r>
    <n v="7275"/>
    <n v="4950"/>
    <s v=""/>
    <x v="1"/>
    <n v="3"/>
    <n v="64.400000000000006"/>
    <n v="2.2211108331943601"/>
    <n v="257.60000000000002"/>
    <n v="8.8844433327774297"/>
    <n v="48.574991704401697"/>
    <n v="1.5457252093178599"/>
    <n v="5.4264346055437702"/>
    <n v="0.23123127974326499"/>
    <n v="8.9536170991472108"/>
    <n v="0.38153161157638699"/>
    <n v="13.8839313685124"/>
    <n v="0.40859011283444102"/>
    <x v="2"/>
    <x v="0"/>
    <x v="1"/>
  </r>
  <r>
    <n v="7275"/>
    <n v="4950"/>
    <s v=""/>
    <x v="1"/>
    <n v="4"/>
    <n v="61.6"/>
    <n v="4.0055517028799503"/>
    <n v="246.4"/>
    <n v="16.022206811519801"/>
    <n v="48.069801358910802"/>
    <n v="1.7769486770221901"/>
    <n v="5.2525757994674303"/>
    <n v="0.37311886160026297"/>
    <n v="8.6667500691212496"/>
    <n v="0.61564612164043497"/>
    <n v="14.3675940042876"/>
    <n v="0.79818703547315695"/>
    <x v="3"/>
    <x v="0"/>
    <x v="1"/>
  </r>
  <r>
    <n v="7275"/>
    <n v="4950"/>
    <s v=""/>
    <x v="1"/>
    <n v="5"/>
    <n v="55.7"/>
    <n v="3.5292429153510501"/>
    <n v="222.8"/>
    <n v="14.1169716614042"/>
    <n v="45.688603388532201"/>
    <n v="1.8941260827785"/>
    <n v="4.9889657815109496"/>
    <n v="0.36066664160032902"/>
    <n v="8.2317935394930597"/>
    <n v="0.59509995864054199"/>
    <n v="16.022387084127299"/>
    <n v="0.92882003130993296"/>
    <x v="4"/>
    <x v="0"/>
    <x v="1"/>
  </r>
  <r>
    <n v="7275"/>
    <n v="4950"/>
    <s v=""/>
    <x v="1"/>
    <n v="6"/>
    <n v="49.9"/>
    <n v="3.1073389830457101"/>
    <n v="199.6"/>
    <n v="12.4293559321828"/>
    <n v="44.535666748033499"/>
    <n v="1.6833429558628701"/>
    <n v="4.5498458025456001"/>
    <n v="0.347328941106744"/>
    <n v="7.5072455742002298"/>
    <n v="0.57309275282612704"/>
    <n v="17.8836131911942"/>
    <n v="0.96946247473367297"/>
    <x v="5"/>
    <x v="0"/>
    <x v="1"/>
  </r>
  <r>
    <n v="7275"/>
    <n v="4950"/>
    <s v=""/>
    <x v="1"/>
    <n v="7"/>
    <n v="39.299999999999997"/>
    <n v="2.1108186931983401"/>
    <n v="157.19999999999999"/>
    <n v="8.4432747727933695"/>
    <n v="43.920111473078002"/>
    <n v="0.67108015306428304"/>
    <n v="3.63712395137753"/>
    <n v="0.215133227936776"/>
    <n v="6.0012545197729299"/>
    <n v="0.35496982609568001"/>
    <n v="22.6119951580256"/>
    <n v="0.98184828283541004"/>
    <x v="6"/>
    <x v="0"/>
    <x v="1"/>
  </r>
  <r>
    <n v="7275"/>
    <n v="4950"/>
    <s v=""/>
    <x v="1"/>
    <n v="8"/>
    <n v="30.6"/>
    <n v="2.6331223544175302"/>
    <n v="122.4"/>
    <n v="10.532489417670099"/>
    <n v="43.064699450305298"/>
    <n v="1.93057684883101"/>
    <n v="2.9281091886293402"/>
    <n v="0.30275728598072299"/>
    <n v="4.8313801612384104"/>
    <n v="0.49954952186819301"/>
    <n v="28.279326953869599"/>
    <n v="2.37384137267847"/>
    <x v="7"/>
    <x v="0"/>
    <x v="1"/>
  </r>
  <r>
    <n v="7275"/>
    <n v="4950"/>
    <s v=""/>
    <x v="1"/>
    <n v="9"/>
    <n v="34.6"/>
    <n v="2.41292814278051"/>
    <n v="138.4"/>
    <n v="9.6517125711220597"/>
    <n v="43.565995142945297"/>
    <n v="0.84614328762899804"/>
    <n v="3.2238502155605802"/>
    <n v="0.20826914384592601"/>
    <n v="5.3193528556749596"/>
    <n v="0.343644087345778"/>
    <n v="25.397451408922301"/>
    <n v="1.49618890350006"/>
    <x v="8"/>
    <x v="0"/>
    <x v="1"/>
  </r>
  <r>
    <n v="7275"/>
    <n v="4951"/>
    <s v=""/>
    <x v="1"/>
    <n v="0"/>
    <n v="524.6"/>
    <n v="2.5033311140691401"/>
    <n v="174.86666666666699"/>
    <n v="0.83444370468971196"/>
    <n v="47.503595913355603"/>
    <n v="0.33529212672567299"/>
    <n v="4.1804649203836997"/>
    <n v="5.15203894366357E-2"/>
    <n v="6.8977671186331104"/>
    <n v="8.5008642570449294E-2"/>
    <n v="20.288847989895199"/>
    <n v="0.13564486611141599"/>
    <x v="12"/>
    <x v="0"/>
    <x v="1"/>
  </r>
  <r>
    <n v="7275"/>
    <n v="4951"/>
    <s v=""/>
    <x v="1"/>
    <n v="1"/>
    <n v="60.5"/>
    <n v="1.26929551764398"/>
    <n v="242"/>
    <n v="5.0771820705759403"/>
    <n v="54.602079766253198"/>
    <n v="1.0681836539382199"/>
    <n v="4.4685511542858301"/>
    <n v="0.139778462854766"/>
    <n v="7.3731094045716103"/>
    <n v="0.230634463710364"/>
    <n v="14.5916543166542"/>
    <n v="0.31776008908993603"/>
    <x v="0"/>
    <x v="0"/>
    <x v="1"/>
  </r>
  <r>
    <n v="7275"/>
    <n v="4951"/>
    <s v=""/>
    <x v="1"/>
    <n v="10"/>
    <n v="26.9"/>
    <n v="2.1832697191750401"/>
    <n v="107.6"/>
    <n v="8.7330788767001692"/>
    <n v="42.6133971984531"/>
    <n v="2.4139742613364201"/>
    <n v="2.6431088371209799"/>
    <n v="0.33827577044016399"/>
    <n v="4.3611295812496103"/>
    <n v="0.55815502122627103"/>
    <n v="33.144658688772097"/>
    <n v="2.70192928781089"/>
    <x v="9"/>
    <x v="0"/>
    <x v="1"/>
  </r>
  <r>
    <n v="7275"/>
    <n v="4951"/>
    <s v=""/>
    <x v="1"/>
    <n v="11"/>
    <n v="23.8"/>
    <n v="2.2010098692292202"/>
    <n v="95.2"/>
    <n v="8.8040394769169001"/>
    <n v="42.836538869262398"/>
    <n v="1.4204695847909501"/>
    <n v="2.34823540388469"/>
    <n v="0.15375532524558999"/>
    <n v="3.8745884164097499"/>
    <n v="0.25369628665522298"/>
    <n v="36.7573788840144"/>
    <n v="4.18368343931159"/>
    <x v="10"/>
    <x v="0"/>
    <x v="1"/>
  </r>
  <r>
    <n v="7275"/>
    <n v="4951"/>
    <s v=""/>
    <x v="1"/>
    <n v="12"/>
    <n v="22"/>
    <n v="1.82574185835055"/>
    <n v="88"/>
    <n v="7.3029674334022197"/>
    <n v="41.656729893321398"/>
    <n v="2.72862563046671"/>
    <n v="2.29058180945656"/>
    <n v="0.34959579545063302"/>
    <n v="3.7794599856033302"/>
    <n v="0.57683306249354405"/>
    <n v="40.218499326701199"/>
    <n v="2.45888535806179"/>
    <x v="11"/>
    <x v="0"/>
    <x v="1"/>
  </r>
  <r>
    <n v="7275"/>
    <n v="4951"/>
    <s v=""/>
    <x v="1"/>
    <n v="2"/>
    <n v="57.2"/>
    <n v="3.39280283999986"/>
    <n v="228.8"/>
    <n v="13.571211359999401"/>
    <n v="50.5844466390203"/>
    <n v="1.54254240833404"/>
    <n v="4.5671778966281398"/>
    <n v="0.37219214215257101"/>
    <n v="7.5358435294364297"/>
    <n v="0.61411703455174305"/>
    <n v="15.5623185060231"/>
    <n v="0.81829052625241905"/>
    <x v="1"/>
    <x v="0"/>
    <x v="1"/>
  </r>
  <r>
    <n v="7275"/>
    <n v="4951"/>
    <s v=""/>
    <x v="1"/>
    <n v="3"/>
    <n v="64.400000000000006"/>
    <n v="2.7968235951203999"/>
    <n v="257.60000000000002"/>
    <n v="11.1872943804816"/>
    <n v="49.813826774803601"/>
    <n v="1.26438584703477"/>
    <n v="5.2241593477805397"/>
    <n v="0.280899099678384"/>
    <n v="8.6198629238378892"/>
    <n v="0.463483514469333"/>
    <n v="13.753368786126201"/>
    <n v="0.59359771895027202"/>
    <x v="2"/>
    <x v="0"/>
    <x v="1"/>
  </r>
  <r>
    <n v="7275"/>
    <n v="4951"/>
    <s v=""/>
    <x v="1"/>
    <n v="4"/>
    <n v="60.9"/>
    <n v="3.2472210341220098"/>
    <n v="243.6"/>
    <n v="12.9888841364881"/>
    <n v="49.865763120168097"/>
    <n v="1.4678582912901901"/>
    <n v="4.9572763959141399"/>
    <n v="0.36442272959261102"/>
    <n v="8.1795060532583292"/>
    <n v="0.601297503827808"/>
    <n v="14.6637257703365"/>
    <n v="0.75734732901403701"/>
    <x v="3"/>
    <x v="0"/>
    <x v="1"/>
  </r>
  <r>
    <n v="7275"/>
    <n v="4951"/>
    <s v=""/>
    <x v="1"/>
    <n v="5"/>
    <n v="57.3"/>
    <n v="2.75075747143703"/>
    <n v="229.2"/>
    <n v="11.0030298857481"/>
    <n v="47.894613056344802"/>
    <n v="1.3158266349194701"/>
    <n v="4.9166604208277196"/>
    <n v="0.35079506978527297"/>
    <n v="8.1124896943657401"/>
    <n v="0.57881186514570004"/>
    <n v="15.5225789820636"/>
    <n v="0.66952314491241505"/>
    <x v="4"/>
    <x v="0"/>
    <x v="1"/>
  </r>
  <r>
    <n v="7275"/>
    <n v="4951"/>
    <s v=""/>
    <x v="1"/>
    <n v="6"/>
    <n v="47.7"/>
    <n v="1.8885620632287099"/>
    <n v="190.8"/>
    <n v="7.55424825291482"/>
    <n v="45.441094164576299"/>
    <n v="1.8823777748300601"/>
    <n v="4.34871348507588"/>
    <n v="0.24325187568274301"/>
    <n v="7.1753772503751998"/>
    <n v="0.40136559487652601"/>
    <n v="18.776411766098398"/>
    <n v="0.77951715410473899"/>
    <x v="5"/>
    <x v="0"/>
    <x v="1"/>
  </r>
  <r>
    <n v="7275"/>
    <n v="4951"/>
    <s v=""/>
    <x v="1"/>
    <n v="7"/>
    <n v="39.5"/>
    <n v="2.0682789409984799"/>
    <n v="158"/>
    <n v="8.2731157639938999"/>
    <n v="43.694550786830803"/>
    <n v="1.7203383224341"/>
    <n v="3.7829584620091601"/>
    <n v="0.223119059516899"/>
    <n v="6.24188146231511"/>
    <n v="0.368146448202884"/>
    <n v="22.516317986995201"/>
    <n v="1.15838341492485"/>
    <x v="6"/>
    <x v="0"/>
    <x v="1"/>
  </r>
  <r>
    <n v="7275"/>
    <n v="4951"/>
    <s v=""/>
    <x v="1"/>
    <n v="8"/>
    <n v="29.9"/>
    <n v="2.5582111805799901"/>
    <n v="119.6"/>
    <n v="10.2328447223199"/>
    <n v="41.8538874867657"/>
    <n v="1.29042880046963"/>
    <n v="2.9502387035619102"/>
    <n v="0.254238996699645"/>
    <n v="4.8678938608771496"/>
    <n v="0.41949434455441498"/>
    <n v="29.524680170777199"/>
    <n v="3.3255575294734498"/>
    <x v="7"/>
    <x v="0"/>
    <x v="1"/>
  </r>
  <r>
    <n v="7275"/>
    <n v="4951"/>
    <s v=""/>
    <x v="1"/>
    <n v="9"/>
    <n v="34.5"/>
    <n v="2.75882422620781"/>
    <n v="138"/>
    <n v="11.035296904831201"/>
    <n v="43.686065076163501"/>
    <n v="2.0178981684569699"/>
    <n v="3.2907702690871301"/>
    <n v="0.23697324281141099"/>
    <n v="5.42977094399376"/>
    <n v="0.39100585063882898"/>
    <n v="25.604262773746701"/>
    <n v="1.6951464514855099"/>
    <x v="8"/>
    <x v="0"/>
    <x v="1"/>
  </r>
  <r>
    <n v="7275"/>
    <n v="4954"/>
    <s v=""/>
    <x v="1"/>
    <n v="0"/>
    <n v="188.6"/>
    <n v="0.84327404271156803"/>
    <n v="62.866666666666703"/>
    <n v="0.28109134757052301"/>
    <n v="32.097500924496302"/>
    <n v="0.39130804175378903"/>
    <n v="8.0811953128076901"/>
    <n v="0.743682540539776"/>
    <n v="14.0733838807219"/>
    <n v="1.29512151028194"/>
    <n v="52.405808667604902"/>
    <n v="0.80163785674481902"/>
    <x v="12"/>
    <x v="0"/>
    <x v="1"/>
  </r>
  <r>
    <n v="7275"/>
    <n v="4954"/>
    <s v=""/>
    <x v="1"/>
    <n v="1"/>
    <n v="18.600000000000001"/>
    <n v="0.51639777949432197"/>
    <n v="74.400000000000006"/>
    <n v="2.0655911179772901"/>
    <n v="32.0328482543745"/>
    <n v="1.33190265493719"/>
    <n v="7.8932864170213897"/>
    <n v="2.6256496216181802"/>
    <n v="13.7461409515958"/>
    <n v="4.5725630467984004"/>
    <n v="46.639659583704201"/>
    <n v="1.4688779776591401"/>
    <x v="0"/>
    <x v="0"/>
    <x v="1"/>
  </r>
  <r>
    <n v="7275"/>
    <n v="4954"/>
    <s v=""/>
    <x v="1"/>
    <n v="10"/>
    <n v="10.3"/>
    <n v="0.82327260234856503"/>
    <n v="41.2"/>
    <n v="3.2930904093942601"/>
    <n v="33.508757054485699"/>
    <n v="1.22373074603058"/>
    <n v="4.6479553319167399"/>
    <n v="1.3334431735090799"/>
    <n v="8.09440399774053"/>
    <n v="2.3221883567372199"/>
    <n v="78.038562226652402"/>
    <n v="10.1530816958554"/>
    <x v="9"/>
    <x v="0"/>
    <x v="1"/>
  </r>
  <r>
    <n v="7275"/>
    <n v="4954"/>
    <s v=""/>
    <x v="1"/>
    <n v="11"/>
    <n v="13.3"/>
    <n v="0.483045891539648"/>
    <n v="53.2"/>
    <n v="1.93218356615859"/>
    <n v="31.503987524680301"/>
    <n v="1.6569405156786901"/>
    <n v="5.5917243632615898"/>
    <n v="1.24194862503728"/>
    <n v="9.7379756921163292"/>
    <n v="2.1628508016114099"/>
    <n v="60.5568919027424"/>
    <n v="3.68165133523939"/>
    <x v="10"/>
    <x v="0"/>
    <x v="1"/>
  </r>
  <r>
    <n v="7275"/>
    <n v="4954"/>
    <s v=""/>
    <x v="1"/>
    <n v="12"/>
    <n v="7.5"/>
    <n v="0.52704627669473003"/>
    <n v="30"/>
    <n v="2.1081851067789201"/>
    <n v="34.307149439935003"/>
    <n v="2.4212189582939798"/>
    <n v="2.4105224154917599"/>
    <n v="1.4329563807960199"/>
    <n v="4.1979194900208698"/>
    <n v="2.49549038857048"/>
    <n v="98.854621196534197"/>
    <n v="9.1781124727958208"/>
    <x v="11"/>
    <x v="0"/>
    <x v="1"/>
  </r>
  <r>
    <n v="7275"/>
    <n v="4954"/>
    <s v=""/>
    <x v="1"/>
    <n v="3"/>
    <n v="18.2"/>
    <n v="0.42163702135578401"/>
    <n v="72.8"/>
    <n v="1.6865480854231401"/>
    <n v="31.706237659789299"/>
    <n v="1.55633878030492"/>
    <n v="9.0129861583933106"/>
    <n v="2.50452273540958"/>
    <n v="15.696095590917301"/>
    <n v="4.3616208406140702"/>
    <n v="46.216903414495597"/>
    <n v="1.1276100050126201"/>
    <x v="2"/>
    <x v="0"/>
    <x v="1"/>
  </r>
  <r>
    <n v="7275"/>
    <n v="4954"/>
    <s v=""/>
    <x v="1"/>
    <n v="4"/>
    <n v="20.2"/>
    <n v="0.78881063774661597"/>
    <n v="80.8"/>
    <n v="3.1552425509864599"/>
    <n v="31.8364899361165"/>
    <n v="1.50962491033827"/>
    <n v="10.6411346370154"/>
    <n v="2.9053724482165699"/>
    <n v="18.531512588962901"/>
    <n v="5.0596997346941599"/>
    <n v="44.999786182636299"/>
    <n v="0.99401808209518105"/>
    <x v="3"/>
    <x v="0"/>
    <x v="1"/>
  </r>
  <r>
    <n v="7275"/>
    <n v="4954"/>
    <s v=""/>
    <x v="1"/>
    <n v="5"/>
    <n v="19.5"/>
    <n v="0.70710678118654802"/>
    <n v="78"/>
    <n v="2.8284271247461898"/>
    <n v="31.228419948449901"/>
    <n v="1.8211683632851901"/>
    <n v="10.376355907653799"/>
    <n v="1.8079737926783099"/>
    <n v="18.070401013569001"/>
    <n v="3.14858238735061"/>
    <n v="47.1328961599622"/>
    <n v="1.5272355667386901"/>
    <x v="4"/>
    <x v="0"/>
    <x v="1"/>
  </r>
  <r>
    <n v="7275"/>
    <n v="4954"/>
    <s v=""/>
    <x v="1"/>
    <n v="6"/>
    <n v="18.2"/>
    <n v="0.42163702135578401"/>
    <n v="72.8"/>
    <n v="1.6865480854231401"/>
    <n v="31.718170049510299"/>
    <n v="1.8910801075115899"/>
    <n v="8.6913566844015993"/>
    <n v="2.0719432422315598"/>
    <n v="15.135978568666101"/>
    <n v="3.6082846037365899"/>
    <n v="46.287353295936903"/>
    <n v="1.1928124818772301"/>
    <x v="5"/>
    <x v="0"/>
    <x v="1"/>
  </r>
  <r>
    <n v="7275"/>
    <n v="4954"/>
    <s v=""/>
    <x v="1"/>
    <n v="7"/>
    <n v="15.4"/>
    <n v="0.51639777949432197"/>
    <n v="61.6"/>
    <n v="2.0655911179772901"/>
    <n v="32.028146643309199"/>
    <n v="1.34840564953451"/>
    <n v="6.6100104697106401"/>
    <n v="2.1124224174950701"/>
    <n v="11.511318709052301"/>
    <n v="3.6787789985144901"/>
    <n v="45.217354017064203"/>
    <n v="3.71587276179315"/>
    <x v="6"/>
    <x v="0"/>
    <x v="1"/>
  </r>
  <r>
    <n v="7275"/>
    <n v="4954"/>
    <s v=""/>
    <x v="1"/>
    <n v="8"/>
    <n v="15.2"/>
    <n v="0.42163702135578401"/>
    <n v="60.8"/>
    <n v="1.6865480854231401"/>
    <n v="31.9383243580304"/>
    <n v="1.0054698012871299"/>
    <n v="7.3657320950642102"/>
    <n v="2.5931698514251602"/>
    <n v="12.8274062590844"/>
    <n v="4.5159995983739396"/>
    <n v="45.496338519169001"/>
    <n v="6.3381067284311596"/>
    <x v="7"/>
    <x v="0"/>
    <x v="1"/>
  </r>
  <r>
    <n v="7275"/>
    <n v="4954"/>
    <s v=""/>
    <x v="1"/>
    <n v="9"/>
    <n v="13.2"/>
    <n v="0.63245553203367599"/>
    <n v="52.8"/>
    <n v="2.5298221281347"/>
    <n v="33.627627774899203"/>
    <n v="1.24841004103786"/>
    <n v="5.7979248435697501"/>
    <n v="2.3459885304334001"/>
    <n v="10.0970733754958"/>
    <n v="4.0855338709898099"/>
    <n v="71.177921476404507"/>
    <n v="2.6674901428020501"/>
    <x v="8"/>
    <x v="0"/>
    <x v="1"/>
  </r>
  <r>
    <n v="7275"/>
    <n v="6357"/>
    <s v=""/>
    <x v="1"/>
    <n v="0"/>
    <n v="189.9"/>
    <n v="0.87559503577091302"/>
    <n v="63.3"/>
    <n v="0.29186501192363801"/>
    <n v="40.613746074353102"/>
    <n v="0.56793622223778994"/>
    <n v="1.8004804080808601"/>
    <n v="4.8182883205829703E-2"/>
    <n v="2.97079267333342"/>
    <n v="7.9501757289618696E-2"/>
    <n v="51.878714046537297"/>
    <n v="0.76749974380821395"/>
    <x v="12"/>
    <x v="0"/>
    <x v="1"/>
  </r>
  <r>
    <n v="7275"/>
    <n v="6357"/>
    <s v=""/>
    <x v="1"/>
    <n v="1"/>
    <n v="17.8"/>
    <n v="0.63245553203367599"/>
    <n v="71.2"/>
    <n v="2.5298221281347"/>
    <n v="41.297240370842403"/>
    <n v="0.79944708255528796"/>
    <n v="1.8980582528538099"/>
    <n v="8.7788028508506005E-2"/>
    <n v="3.1317961172087898"/>
    <n v="0.14485024703903501"/>
    <n v="48.968605550278902"/>
    <n v="2.59921572744893"/>
    <x v="0"/>
    <x v="0"/>
    <x v="1"/>
  </r>
  <r>
    <n v="7275"/>
    <n v="6357"/>
    <s v=""/>
    <x v="1"/>
    <n v="11"/>
    <n v="12.4"/>
    <n v="0.84327404271156803"/>
    <n v="49.6"/>
    <n v="3.3730961708462699"/>
    <n v="39.218293896979702"/>
    <n v="2.11640112344742"/>
    <n v="1.53504109510472"/>
    <n v="0.31382336613992101"/>
    <n v="2.5328178069227798"/>
    <n v="0.51780855413087101"/>
    <n v="64.945062017199206"/>
    <n v="12.600369777558599"/>
    <x v="10"/>
    <x v="0"/>
    <x v="1"/>
  </r>
  <r>
    <n v="7275"/>
    <n v="6357"/>
    <s v=""/>
    <x v="1"/>
    <n v="12"/>
    <n v="8.8000000000000007"/>
    <n v="0.63245553203367599"/>
    <n v="35.200000000000003"/>
    <n v="2.5298221281347"/>
    <n v="39.645951334717303"/>
    <n v="1.6584892086834799"/>
    <n v="0.96768896584320496"/>
    <n v="0.12945490978665899"/>
    <n v="1.5966867936412901"/>
    <n v="0.21360060114798801"/>
    <n v="106.412638357014"/>
    <n v="7.7592769099794703"/>
    <x v="11"/>
    <x v="0"/>
    <x v="1"/>
  </r>
  <r>
    <n v="7275"/>
    <n v="6357"/>
    <s v=""/>
    <x v="1"/>
    <n v="2"/>
    <n v="19.8"/>
    <n v="0.63245553203367599"/>
    <n v="79.2"/>
    <n v="2.5298221281347"/>
    <n v="40.730844866501002"/>
    <n v="1.48463489057582"/>
    <n v="2.0766741250569498"/>
    <n v="0.123407739954186"/>
    <n v="3.42651230634397"/>
    <n v="0.203622770924407"/>
    <n v="43.5829012043557"/>
    <n v="1.4642634646222099"/>
    <x v="1"/>
    <x v="0"/>
    <x v="1"/>
  </r>
  <r>
    <n v="7275"/>
    <n v="6357"/>
    <s v=""/>
    <x v="1"/>
    <n v="3"/>
    <n v="19.3"/>
    <n v="0.67494855771055295"/>
    <n v="77.2"/>
    <n v="2.69979423084221"/>
    <n v="40.171252949047798"/>
    <n v="0.66036277535661403"/>
    <n v="2.0768785276441002"/>
    <n v="9.0439024536075399E-2"/>
    <n v="3.42684957061276"/>
    <n v="0.14922439048452399"/>
    <n v="45.307220232793497"/>
    <n v="2.0250524265526599"/>
    <x v="2"/>
    <x v="0"/>
    <x v="1"/>
  </r>
  <r>
    <n v="7275"/>
    <n v="6357"/>
    <s v=""/>
    <x v="1"/>
    <n v="4"/>
    <n v="19.399999999999999"/>
    <n v="0.84327404271156803"/>
    <n v="77.599999999999994"/>
    <n v="3.3730961708462699"/>
    <n v="39.771653088363998"/>
    <n v="1.5290554430022201"/>
    <n v="2.1268338597815699"/>
    <n v="0.151591534370247"/>
    <n v="3.50927586863958"/>
    <n v="0.25012603171090803"/>
    <n v="43.358460474389801"/>
    <n v="1.8461656987333199"/>
    <x v="3"/>
    <x v="0"/>
    <x v="1"/>
  </r>
  <r>
    <n v="7275"/>
    <n v="6357"/>
    <s v=""/>
    <x v="1"/>
    <n v="5"/>
    <n v="18.100000000000001"/>
    <n v="0.56764621219754696"/>
    <n v="72.400000000000006"/>
    <n v="2.2705848487901901"/>
    <n v="40.882115686011801"/>
    <n v="1.04778840543299"/>
    <n v="1.89016969377959"/>
    <n v="6.57506625136908E-2"/>
    <n v="3.1187799947363302"/>
    <n v="0.10848859314759"/>
    <n v="46.927543175125997"/>
    <n v="1.2599640470834801"/>
    <x v="4"/>
    <x v="0"/>
    <x v="1"/>
  </r>
  <r>
    <n v="7275"/>
    <n v="6357"/>
    <s v=""/>
    <x v="1"/>
    <n v="6"/>
    <n v="17.899999999999999"/>
    <n v="0.316227766016838"/>
    <n v="71.599999999999994"/>
    <n v="1.26491106406735"/>
    <n v="41.272047234700899"/>
    <n v="1.3262016239300001"/>
    <n v="1.9316552462563099"/>
    <n v="5.6897488550012497E-2"/>
    <n v="3.1872311563229099"/>
    <n v="9.3880856107520699E-2"/>
    <n v="48.452181138199201"/>
    <n v="1.73865828961886"/>
    <x v="5"/>
    <x v="0"/>
    <x v="1"/>
  </r>
  <r>
    <n v="7275"/>
    <n v="6357"/>
    <s v=""/>
    <x v="1"/>
    <n v="7"/>
    <n v="18.399999999999999"/>
    <n v="0.51639777949432197"/>
    <n v="73.599999999999994"/>
    <n v="2.0655911179772901"/>
    <n v="40.9815789836627"/>
    <n v="1.18018336125404"/>
    <n v="1.9574699800579201"/>
    <n v="9.2837639118823104E-2"/>
    <n v="3.2298254670955702"/>
    <n v="0.15318210454605799"/>
    <n v="44.1702149022111"/>
    <n v="3.1591670429514398"/>
    <x v="6"/>
    <x v="0"/>
    <x v="1"/>
  </r>
  <r>
    <n v="7275"/>
    <n v="6368"/>
    <s v=""/>
    <x v="1"/>
    <n v="0"/>
    <n v="214.1"/>
    <n v="0.73786478737262196"/>
    <n v="71.366666666666703"/>
    <n v="0.24595492912420999"/>
    <n v="26.145472150044299"/>
    <n v="2.4079229783295499"/>
    <n v="3.7041709461789498"/>
    <n v="0.44715007883836"/>
    <n v="6.1118820611952698"/>
    <n v="0.73779763008329302"/>
    <n v="48.613832544166002"/>
    <n v="0.49258207252782099"/>
    <x v="12"/>
    <x v="0"/>
    <x v="1"/>
  </r>
  <r>
    <n v="7275"/>
    <n v="6368"/>
    <s v=""/>
    <x v="1"/>
    <n v="1"/>
    <n v="26.3"/>
    <n v="0.67494855771055295"/>
    <n v="105.2"/>
    <n v="2.69979423084221"/>
    <n v="32.3752466573359"/>
    <n v="1.7677772792281501"/>
    <n v="3.51428667792542"/>
    <n v="0.17404148524739199"/>
    <n v="5.7985730185769402"/>
    <n v="0.28716845065819702"/>
    <n v="34.314188391974703"/>
    <n v="0.78199012679044999"/>
    <x v="0"/>
    <x v="0"/>
    <x v="1"/>
  </r>
  <r>
    <n v="7275"/>
    <n v="6368"/>
    <s v=""/>
    <x v="1"/>
    <n v="10"/>
    <n v="12.4"/>
    <n v="1.17378779077727"/>
    <n v="49.6"/>
    <n v="4.6951511631090703"/>
    <n v="18.506265090263"/>
    <n v="9.0211806015296592"/>
    <n v="4.0218582723078198"/>
    <n v="1.7106684043471101"/>
    <n v="6.6360661493079096"/>
    <n v="2.8226028671727201"/>
    <n v="64.563088908761202"/>
    <n v="6.1813032135958297"/>
    <x v="9"/>
    <x v="0"/>
    <x v="1"/>
  </r>
  <r>
    <n v="7275"/>
    <n v="6368"/>
    <s v=""/>
    <x v="1"/>
    <n v="11"/>
    <n v="6.3"/>
    <n v="0.67494855771055295"/>
    <n v="25.2"/>
    <n v="2.69979423084221"/>
    <n v="17.315208945969498"/>
    <n v="9.0448688491973694"/>
    <n v="2.1574747059755599"/>
    <n v="1.21378289815647"/>
    <n v="3.5598332648596802"/>
    <n v="2.0027417819581799"/>
    <n v="136.10581273380299"/>
    <n v="34.623140273035098"/>
    <x v="10"/>
    <x v="0"/>
    <x v="1"/>
  </r>
  <r>
    <n v="7275"/>
    <n v="6368"/>
    <s v=""/>
    <x v="1"/>
    <n v="12"/>
    <n v="7.5"/>
    <n v="0.84983658559879804"/>
    <n v="30"/>
    <n v="3.39934634239519"/>
    <n v="16.827459456856101"/>
    <n v="9.3581085073359205"/>
    <n v="2.7217671100175398"/>
    <n v="1.2451413164905201"/>
    <n v="4.4909157315289399"/>
    <n v="2.0544831722093599"/>
    <n v="106.537108327901"/>
    <n v="9.5610250233991092"/>
    <x v="11"/>
    <x v="0"/>
    <x v="1"/>
  </r>
  <r>
    <n v="7275"/>
    <n v="6368"/>
    <s v=""/>
    <x v="1"/>
    <n v="2"/>
    <n v="26.5"/>
    <n v="0.84983658559879804"/>
    <n v="106"/>
    <n v="3.39934634239519"/>
    <n v="27.258424295981701"/>
    <n v="1.7169141696543"/>
    <n v="3.9888255336485798"/>
    <n v="0.29143324479149502"/>
    <n v="6.5815621305201599"/>
    <n v="0.48086485390596601"/>
    <n v="33.4928044049107"/>
    <n v="1.03885345101612"/>
    <x v="1"/>
    <x v="0"/>
    <x v="1"/>
  </r>
  <r>
    <n v="7275"/>
    <n v="6368"/>
    <s v=""/>
    <x v="1"/>
    <n v="3"/>
    <n v="30"/>
    <n v="1.56347191994114"/>
    <n v="120"/>
    <n v="6.2538876797645697"/>
    <n v="27.3995167988631"/>
    <n v="0.79792535565154199"/>
    <n v="4.7113635501246804"/>
    <n v="0.38936325087165002"/>
    <n v="7.7737498577057202"/>
    <n v="0.64244936393822205"/>
    <n v="29.898229826889001"/>
    <n v="1.24401247116447"/>
    <x v="2"/>
    <x v="0"/>
    <x v="1"/>
  </r>
  <r>
    <n v="7275"/>
    <n v="6368"/>
    <s v=""/>
    <x v="1"/>
    <n v="4"/>
    <n v="29.2"/>
    <n v="1.6865480854231401"/>
    <n v="116.8"/>
    <n v="6.7461923416925398"/>
    <n v="27.972386486200001"/>
    <n v="1.9397805280575999"/>
    <n v="4.3888127397690102"/>
    <n v="0.53830990779224197"/>
    <n v="7.2415410206188602"/>
    <n v="0.88821134785720002"/>
    <n v="30.755939583561201"/>
    <n v="1.5069940207310699"/>
    <x v="3"/>
    <x v="0"/>
    <x v="1"/>
  </r>
  <r>
    <n v="7275"/>
    <n v="6368"/>
    <s v=""/>
    <x v="1"/>
    <n v="5"/>
    <n v="21.2"/>
    <n v="1.03279555898864"/>
    <n v="84.8"/>
    <n v="4.1311822359545802"/>
    <n v="28.744794932297001"/>
    <n v="2.2609681610942798"/>
    <n v="3.1352823148663198"/>
    <n v="0.26581235875969"/>
    <n v="5.17321581952943"/>
    <n v="0.43859039195348898"/>
    <n v="42.9648416725922"/>
    <n v="1.51365805942168"/>
    <x v="4"/>
    <x v="0"/>
    <x v="1"/>
  </r>
  <r>
    <n v="7275"/>
    <n v="6368"/>
    <s v=""/>
    <x v="1"/>
    <n v="6"/>
    <n v="18.600000000000001"/>
    <n v="0.51639777949432197"/>
    <n v="74.400000000000006"/>
    <n v="2.0655911179772901"/>
    <n v="28.9658183279683"/>
    <n v="1.9476474459528801"/>
    <n v="2.5988700477408799"/>
    <n v="0.210028998288293"/>
    <n v="4.28813557877245"/>
    <n v="0.34654784717568299"/>
    <n v="46.456793170247202"/>
    <n v="1.0391256363439301"/>
    <x v="5"/>
    <x v="0"/>
    <x v="1"/>
  </r>
  <r>
    <n v="7275"/>
    <n v="6368"/>
    <s v=""/>
    <x v="1"/>
    <n v="7"/>
    <n v="11.9"/>
    <n v="0.56764621219754696"/>
    <n v="47.6"/>
    <n v="2.2705848487901901"/>
    <n v="23.271043028885899"/>
    <n v="6.5028768955795302"/>
    <n v="2.7026944941998599"/>
    <n v="1.3535335926051599"/>
    <n v="4.4594459154297699"/>
    <n v="2.2333304277985202"/>
    <n v="65.904397081394194"/>
    <n v="6.4785274375702899"/>
    <x v="6"/>
    <x v="0"/>
    <x v="1"/>
  </r>
  <r>
    <n v="7275"/>
    <n v="6368"/>
    <s v=""/>
    <x v="1"/>
    <n v="8"/>
    <n v="9.6999999999999993"/>
    <n v="1.49443411809733"/>
    <n v="38.799999999999997"/>
    <n v="5.9777364723893101"/>
    <n v="23.679033025716102"/>
    <n v="8.03719138292937"/>
    <n v="2.4745332919744398"/>
    <n v="1.02173050258591"/>
    <n v="4.0829799317578299"/>
    <n v="1.68585532926676"/>
    <n v="97.8751003669677"/>
    <n v="13.2022304757163"/>
    <x v="7"/>
    <x v="0"/>
    <x v="1"/>
  </r>
  <r>
    <n v="7275"/>
    <n v="6368"/>
    <s v=""/>
    <x v="1"/>
    <n v="9"/>
    <n v="14.5"/>
    <n v="1.0801234497346399"/>
    <n v="58"/>
    <n v="4.3204937989385703"/>
    <n v="18.318193914945802"/>
    <n v="8.6526369239509595"/>
    <n v="4.7954838358276097"/>
    <n v="2.1468341207381401"/>
    <n v="7.9125483291155501"/>
    <n v="3.5422762992179302"/>
    <n v="59.137911394181401"/>
    <n v="4.4166386636794996"/>
    <x v="8"/>
    <x v="0"/>
    <x v="1"/>
  </r>
  <r>
    <n v="7275"/>
    <n v="6640"/>
    <s v=""/>
    <x v="1"/>
    <n v="0"/>
    <n v="403.4"/>
    <n v="1.17378779077727"/>
    <n v="134.46666666666701"/>
    <n v="0.39126259692575499"/>
    <n v="25.295795750787299"/>
    <n v="3.3869308299809702"/>
    <n v="7.7935877002410896"/>
    <n v="1.1295510929943"/>
    <n v="10.75515098917"/>
    <n v="1.55878050294602"/>
    <n v="26.2310159192177"/>
    <n v="0.30614069794530602"/>
    <x v="12"/>
    <x v="2"/>
    <x v="1"/>
  </r>
  <r>
    <n v="7275"/>
    <n v="6640"/>
    <s v=""/>
    <x v="1"/>
    <n v="1"/>
    <n v="43.7"/>
    <n v="0.82327260234856503"/>
    <n v="174.8"/>
    <n v="3.2930904093942601"/>
    <n v="47.230305855745897"/>
    <n v="1.0855415706740099"/>
    <n v="3.75699392898485"/>
    <n v="0.153841895236037"/>
    <n v="5.1846516040843502"/>
    <n v="0.21230181469215501"/>
    <n v="20.613704022547001"/>
    <n v="0.28934852431687502"/>
    <x v="0"/>
    <x v="2"/>
    <x v="1"/>
  </r>
  <r>
    <n v="7275"/>
    <n v="6640"/>
    <s v=""/>
    <x v="1"/>
    <n v="10"/>
    <n v="22.5"/>
    <n v="1.50923085635624"/>
    <n v="90"/>
    <n v="6.0369234254249404"/>
    <n v="15.6893157239491"/>
    <n v="8.44090697796406"/>
    <n v="7.1711795209585301"/>
    <n v="1.7079623845845"/>
    <n v="9.8962277047279201"/>
    <n v="2.3569880825824101"/>
    <n v="38.763030668864097"/>
    <n v="2.8005923972203899"/>
    <x v="9"/>
    <x v="2"/>
    <x v="1"/>
  </r>
  <r>
    <n v="7275"/>
    <n v="6640"/>
    <s v=""/>
    <x v="1"/>
    <n v="11"/>
    <n v="18.600000000000001"/>
    <n v="1.5776212754932299"/>
    <n v="74.400000000000006"/>
    <n v="6.3104851019729198"/>
    <n v="14.5112598755953"/>
    <n v="7.6203577405456704"/>
    <n v="6.3310991212581298"/>
    <n v="1.4786823229756501"/>
    <n v="8.7369167571471902"/>
    <n v="2.04058159865549"/>
    <n v="47.817206583208602"/>
    <n v="3.53675066526311"/>
    <x v="10"/>
    <x v="2"/>
    <x v="1"/>
  </r>
  <r>
    <n v="7275"/>
    <n v="6640"/>
    <s v=""/>
    <x v="1"/>
    <n v="12"/>
    <n v="16.7"/>
    <n v="1.33749350984926"/>
    <n v="66.8"/>
    <n v="5.3499740393970301"/>
    <n v="14.020025258353799"/>
    <n v="5.3976791584263601"/>
    <n v="5.6539898841319403"/>
    <n v="1.2266463188702199"/>
    <n v="7.8025060131417598"/>
    <n v="1.6927719141918001"/>
    <n v="54.115799536532201"/>
    <n v="3.15474323535028"/>
    <x v="11"/>
    <x v="2"/>
    <x v="1"/>
  </r>
  <r>
    <n v="7275"/>
    <n v="6640"/>
    <s v=""/>
    <x v="1"/>
    <n v="2"/>
    <n v="46.3"/>
    <n v="0.82327260234856503"/>
    <n v="185.2"/>
    <n v="3.2930904093942601"/>
    <n v="41.270078288486502"/>
    <n v="4.9613334623330401"/>
    <n v="5.1299125598718804"/>
    <n v="1.55292589548732"/>
    <n v="7.0792793081618601"/>
    <n v="2.1430377283675699"/>
    <n v="19.211968428513401"/>
    <n v="0.39751583343584601"/>
    <x v="1"/>
    <x v="2"/>
    <x v="1"/>
  </r>
  <r>
    <n v="7275"/>
    <n v="6640"/>
    <s v=""/>
    <x v="1"/>
    <n v="3"/>
    <n v="49.1"/>
    <n v="1.5951314818673901"/>
    <n v="196.4"/>
    <n v="6.3805259274695496"/>
    <n v="31.866885750796001"/>
    <n v="12.3351396289451"/>
    <n v="8.0420316105711294"/>
    <n v="3.6658460087556"/>
    <n v="11.0980035842408"/>
    <n v="5.0588674746026099"/>
    <n v="18.197261432154701"/>
    <n v="0.59123251410310296"/>
    <x v="2"/>
    <x v="2"/>
    <x v="1"/>
  </r>
  <r>
    <n v="7275"/>
    <n v="6640"/>
    <s v=""/>
    <x v="1"/>
    <n v="4"/>
    <n v="48"/>
    <n v="2.3094010767584998"/>
    <n v="192"/>
    <n v="9.2376043070340099"/>
    <n v="28.1867597747923"/>
    <n v="11.7898263153741"/>
    <n v="9.1037355453823796"/>
    <n v="3.67954306867437"/>
    <n v="12.5631550092177"/>
    <n v="5.0777694172252001"/>
    <n v="18.5361805192939"/>
    <n v="0.76565176412339697"/>
    <x v="3"/>
    <x v="2"/>
    <x v="1"/>
  </r>
  <r>
    <n v="7275"/>
    <n v="6640"/>
    <s v=""/>
    <x v="1"/>
    <n v="5"/>
    <n v="39.799999999999997"/>
    <n v="3.1198290551460199"/>
    <n v="159.19999999999999"/>
    <n v="12.479316220584099"/>
    <n v="17.8363778196989"/>
    <n v="3.6983532697496702"/>
    <n v="10.114134289417301"/>
    <n v="1.4947929083643201"/>
    <n v="13.9575052711679"/>
    <n v="2.0628142064150299"/>
    <n v="22.3258144790607"/>
    <n v="1.3274191791349801"/>
    <x v="4"/>
    <x v="2"/>
    <x v="1"/>
  </r>
  <r>
    <n v="7275"/>
    <n v="6640"/>
    <s v=""/>
    <x v="1"/>
    <n v="6"/>
    <n v="36.1"/>
    <n v="1.85292561462497"/>
    <n v="144.4"/>
    <n v="7.4117024584998896"/>
    <n v="16.537724126677201"/>
    <n v="5.1543291286173201"/>
    <n v="10.3519580096865"/>
    <n v="1.7837663490807401"/>
    <n v="14.285702004005399"/>
    <n v="2.4615975532257601"/>
    <n v="24.395834308952701"/>
    <n v="1.3018312334052"/>
    <x v="5"/>
    <x v="2"/>
    <x v="1"/>
  </r>
  <r>
    <n v="7275"/>
    <n v="6640"/>
    <s v=""/>
    <x v="1"/>
    <n v="7"/>
    <n v="32.1"/>
    <n v="1.28668393770792"/>
    <n v="128.4"/>
    <n v="5.14673575083168"/>
    <n v="15.2644955358658"/>
    <n v="5.2515053282961803"/>
    <n v="10.1505825837529"/>
    <n v="1.68295183894079"/>
    <n v="14.007803917177201"/>
    <n v="2.3224735297133599"/>
    <n v="26.7100888495467"/>
    <n v="1.2098761251213399"/>
    <x v="6"/>
    <x v="2"/>
    <x v="1"/>
  </r>
  <r>
    <n v="7275"/>
    <n v="6640"/>
    <s v=""/>
    <x v="1"/>
    <n v="8"/>
    <n v="23.1"/>
    <n v="1.4491376746189399"/>
    <n v="92.4"/>
    <n v="5.7965506984757802"/>
    <n v="12.1251305496278"/>
    <n v="1.2029867541113199"/>
    <n v="8.3095615564093706"/>
    <n v="0.953526398468999"/>
    <n v="11.467194908221799"/>
    <n v="1.31586642534045"/>
    <n v="36.228519309680301"/>
    <n v="1.94494276841531"/>
    <x v="7"/>
    <x v="2"/>
    <x v="1"/>
  </r>
  <r>
    <n v="7275"/>
    <n v="6640"/>
    <s v=""/>
    <x v="1"/>
    <n v="9"/>
    <n v="27.4"/>
    <n v="1.0749676997731401"/>
    <n v="109.6"/>
    <n v="4.2998707990925604"/>
    <n v="13.7916969261407"/>
    <n v="3.2896104398053398"/>
    <n v="8.8466572880851402"/>
    <n v="1.26785732451334"/>
    <n v="12.208387015373299"/>
    <n v="1.74964310178279"/>
    <n v="32.087768205875001"/>
    <n v="1.34766789993642"/>
    <x v="8"/>
    <x v="2"/>
    <x v="1"/>
  </r>
  <r>
    <n v="7275"/>
    <n v="6641"/>
    <s v=""/>
    <x v="1"/>
    <n v="0"/>
    <n v="190.9"/>
    <n v="0.73786478737262196"/>
    <n v="63.633333333333297"/>
    <n v="0.245954929124206"/>
    <n v="37.252315771013699"/>
    <n v="0.96731517407870704"/>
    <n v="14.435155246846101"/>
    <n v="0.63794816668816301"/>
    <n v="19.920514240647702"/>
    <n v="0.88036847002966301"/>
    <n v="52.0913082582166"/>
    <n v="1.02016464863451"/>
    <x v="12"/>
    <x v="3"/>
    <x v="1"/>
  </r>
  <r>
    <n v="7275"/>
    <n v="6641"/>
    <s v=""/>
    <x v="1"/>
    <n v="1"/>
    <n v="19.399999999999999"/>
    <n v="0.51639777949432197"/>
    <n v="77.599999999999994"/>
    <n v="2.0655911179772901"/>
    <n v="36.503868588407897"/>
    <n v="2.9373803620859298"/>
    <n v="17.2175816116244"/>
    <n v="3.6390432424807702"/>
    <n v="23.760262624041701"/>
    <n v="5.0218796746234604"/>
    <n v="47.388022102278804"/>
    <n v="0.89648037244107603"/>
    <x v="0"/>
    <x v="3"/>
    <x v="1"/>
  </r>
  <r>
    <n v="7275"/>
    <n v="6641"/>
    <s v=""/>
    <x v="1"/>
    <n v="11"/>
    <n v="13.5"/>
    <n v="0.70710678118654802"/>
    <n v="54"/>
    <n v="2.8284271247461898"/>
    <n v="38.430432610039801"/>
    <n v="3.1696055810849599"/>
    <n v="11.684678721868099"/>
    <n v="1.9156589820903001"/>
    <n v="16.124856636178102"/>
    <n v="2.6436093952846198"/>
    <n v="65.076558691057897"/>
    <n v="7.1905894512978596"/>
    <x v="10"/>
    <x v="3"/>
    <x v="1"/>
  </r>
  <r>
    <n v="7275"/>
    <n v="6641"/>
    <s v=""/>
    <x v="1"/>
    <n v="12"/>
    <n v="7.9"/>
    <n v="0.73786478737262196"/>
    <n v="31.6"/>
    <n v="2.95145914949049"/>
    <n v="39.645784427665497"/>
    <n v="2.14700132090316"/>
    <n v="7.9036341199209996"/>
    <n v="3.2818446870161599"/>
    <n v="10.907015085491"/>
    <n v="4.5289456680822999"/>
    <n v="103.72166923683901"/>
    <n v="9.9469996749429495"/>
    <x v="11"/>
    <x v="3"/>
    <x v="1"/>
  </r>
  <r>
    <n v="7275"/>
    <n v="6641"/>
    <s v=""/>
    <x v="1"/>
    <n v="2"/>
    <n v="19.5"/>
    <n v="0.70710678118654802"/>
    <n v="78"/>
    <n v="2.8284271247461898"/>
    <n v="37.8417712764642"/>
    <n v="2.81146022210195"/>
    <n v="15.936595859597199"/>
    <n v="2.3210252619760601"/>
    <n v="21.9925022862442"/>
    <n v="3.2030148615269698"/>
    <n v="46.395047156350998"/>
    <n v="1.2868861231998701"/>
    <x v="1"/>
    <x v="3"/>
    <x v="1"/>
  </r>
  <r>
    <n v="7275"/>
    <n v="6641"/>
    <s v=""/>
    <x v="1"/>
    <n v="3"/>
    <n v="18.7"/>
    <n v="0.67494855771055295"/>
    <n v="74.8"/>
    <n v="2.69979423084221"/>
    <n v="36.322456281122498"/>
    <n v="3.0754929562356499"/>
    <n v="14.489797918547399"/>
    <n v="3.7213432442102001"/>
    <n v="19.995921127595398"/>
    <n v="5.13545367701008"/>
    <n v="47.503603068504098"/>
    <n v="1.1908920856521601"/>
    <x v="2"/>
    <x v="3"/>
    <x v="1"/>
  </r>
  <r>
    <n v="7275"/>
    <n v="6641"/>
    <s v=""/>
    <x v="1"/>
    <n v="4"/>
    <n v="19.5"/>
    <n v="0.52704627669473003"/>
    <n v="78"/>
    <n v="2.1081851067789201"/>
    <n v="34.699478854916997"/>
    <n v="2.3488536937904398"/>
    <n v="17.947244478817101"/>
    <n v="2.37435571214949"/>
    <n v="24.767197380767598"/>
    <n v="3.2766108827663101"/>
    <n v="43.0743382653826"/>
    <n v="1.18210641680249"/>
    <x v="3"/>
    <x v="3"/>
    <x v="1"/>
  </r>
  <r>
    <n v="7275"/>
    <n v="6641"/>
    <s v=""/>
    <x v="1"/>
    <n v="5"/>
    <n v="18.100000000000001"/>
    <n v="0.316227766016838"/>
    <n v="72.400000000000006"/>
    <n v="1.26491106406735"/>
    <n v="35.470648661208202"/>
    <n v="1.33539082381372"/>
    <n v="16.306143842535299"/>
    <n v="2.2911069867034999"/>
    <n v="22.5024785026987"/>
    <n v="3.1617276416508302"/>
    <n v="46.854901537606302"/>
    <n v="0.477237459154501"/>
    <x v="4"/>
    <x v="3"/>
    <x v="1"/>
  </r>
  <r>
    <n v="7275"/>
    <n v="6641"/>
    <s v=""/>
    <x v="1"/>
    <n v="6"/>
    <n v="19.2"/>
    <n v="0.63245553203367599"/>
    <n v="76.8"/>
    <n v="2.5298221281347"/>
    <n v="37.736757113814797"/>
    <n v="3.75529088940851"/>
    <n v="16.189011916561299"/>
    <n v="3.48563837973761"/>
    <n v="22.340836444854698"/>
    <n v="4.8101809640379001"/>
    <n v="47.753996517137097"/>
    <n v="1.5722113243948399"/>
    <x v="5"/>
    <x v="3"/>
    <x v="1"/>
  </r>
  <r>
    <n v="7275"/>
    <n v="6641"/>
    <s v=""/>
    <x v="1"/>
    <n v="7"/>
    <n v="17.100000000000001"/>
    <n v="0.73786478737262196"/>
    <n v="68.400000000000006"/>
    <n v="2.95145914949049"/>
    <n v="38.613091406734803"/>
    <n v="3.3620015784007"/>
    <n v="14.5069819943353"/>
    <n v="3.9454233124460898"/>
    <n v="20.019635152182701"/>
    <n v="5.4446841711756102"/>
    <n v="46.9975589192955"/>
    <n v="3.8467475246612302"/>
    <x v="6"/>
    <x v="3"/>
    <x v="1"/>
  </r>
  <r>
    <n v="7275"/>
    <n v="6642"/>
    <s v=""/>
    <x v="1"/>
    <n v="0"/>
    <n v="215.9"/>
    <n v="0.73786478737262196"/>
    <n v="71.966666666666697"/>
    <n v="0.24595492912420799"/>
    <n v="42.058268324527504"/>
    <n v="0.272609271009081"/>
    <n v="2.0687046151097999"/>
    <n v="3.2900103158519399E-2"/>
    <n v="2.8548123688515301"/>
    <n v="4.5402142358756399E-2"/>
    <n v="49.207431170698797"/>
    <n v="0.246911777047885"/>
    <x v="12"/>
    <x v="4"/>
    <x v="1"/>
  </r>
  <r>
    <n v="7275"/>
    <n v="6642"/>
    <s v=""/>
    <x v="1"/>
    <n v="1"/>
    <n v="26.4"/>
    <n v="0.69920589878010098"/>
    <n v="105.6"/>
    <n v="2.7968235951203999"/>
    <n v="42.612293150361801"/>
    <n v="0.727143403204215"/>
    <n v="2.4649961195311101"/>
    <n v="7.4637132091953495E-2"/>
    <n v="3.4016946449529399"/>
    <n v="0.102999242286896"/>
    <n v="34.196053780045503"/>
    <n v="0.75727848171219803"/>
    <x v="0"/>
    <x v="4"/>
    <x v="1"/>
  </r>
  <r>
    <n v="7275"/>
    <n v="6642"/>
    <s v=""/>
    <x v="1"/>
    <n v="11"/>
    <n v="4.8"/>
    <n v="0.42163702135578401"/>
    <n v="19.2"/>
    <n v="1.6865480854231401"/>
    <n v="42.439288426066099"/>
    <n v="1.3514219668996701"/>
    <n v="0.44757595911820303"/>
    <n v="3.7611598134770503E-2"/>
    <n v="0.61765482358311996"/>
    <n v="5.19040054259833E-2"/>
    <n v="211.71418068935699"/>
    <n v="25.304242741875498"/>
    <x v="10"/>
    <x v="4"/>
    <x v="1"/>
  </r>
  <r>
    <n v="7275"/>
    <n v="6642"/>
    <s v=""/>
    <x v="1"/>
    <n v="12"/>
    <n v="9.1999999999999993"/>
    <n v="0.63245553203367599"/>
    <n v="36.799999999999997"/>
    <n v="2.5298221281347"/>
    <n v="42.060075725830004"/>
    <n v="1.03190509520217"/>
    <n v="0.86931483565678103"/>
    <n v="7.0450098631424193E-2"/>
    <n v="1.1996544732063601"/>
    <n v="9.7221136111365403E-2"/>
    <n v="89.363301482061104"/>
    <n v="5.4390770759086502"/>
    <x v="11"/>
    <x v="4"/>
    <x v="1"/>
  </r>
  <r>
    <n v="7275"/>
    <n v="6642"/>
    <s v=""/>
    <x v="1"/>
    <n v="2"/>
    <n v="26.6"/>
    <n v="0.966091783079296"/>
    <n v="106.4"/>
    <n v="3.86436713231718"/>
    <n v="41.862153607819103"/>
    <n v="0.52727860851346198"/>
    <n v="2.5439865094117802"/>
    <n v="9.5397208862427293E-2"/>
    <n v="3.5107013829882598"/>
    <n v="0.13164814823015"/>
    <n v="33.290797993673699"/>
    <n v="1.14251821359698"/>
    <x v="1"/>
    <x v="4"/>
    <x v="1"/>
  </r>
  <r>
    <n v="7275"/>
    <n v="6642"/>
    <s v=""/>
    <x v="1"/>
    <n v="3"/>
    <n v="30"/>
    <n v="1.4142135623731"/>
    <n v="120"/>
    <n v="5.6568542494923797"/>
    <n v="42.065344666689597"/>
    <n v="0.51854749190134497"/>
    <n v="2.8356793636461202"/>
    <n v="0.13098120466048499"/>
    <n v="3.9132375218316402"/>
    <n v="0.18075406243146899"/>
    <n v="29.942340136395899"/>
    <n v="1.20971193510313"/>
    <x v="2"/>
    <x v="4"/>
    <x v="1"/>
  </r>
  <r>
    <n v="7275"/>
    <n v="6642"/>
    <s v=""/>
    <x v="1"/>
    <n v="4"/>
    <n v="29"/>
    <n v="1.88561808316413"/>
    <n v="116"/>
    <n v="7.5424723326565104"/>
    <n v="42.502336245719"/>
    <n v="0.63856286763958903"/>
    <n v="2.7441794372641501"/>
    <n v="0.19525063899318801"/>
    <n v="3.7869676234245202"/>
    <n v="0.26944588181059898"/>
    <n v="31.068211591802498"/>
    <n v="1.87807889600821"/>
    <x v="3"/>
    <x v="4"/>
    <x v="1"/>
  </r>
  <r>
    <n v="7275"/>
    <n v="6642"/>
    <s v=""/>
    <x v="1"/>
    <n v="5"/>
    <n v="20.9"/>
    <n v="0.73786478737262196"/>
    <n v="83.6"/>
    <n v="2.95145914949049"/>
    <n v="41.716487603479798"/>
    <n v="0.59353134282005304"/>
    <n v="2.00207746781683"/>
    <n v="8.6072184089320602E-2"/>
    <n v="2.7628669055872299"/>
    <n v="0.118779614043262"/>
    <n v="43.438547145923998"/>
    <n v="1.3045965716430701"/>
    <x v="4"/>
    <x v="4"/>
    <x v="1"/>
  </r>
  <r>
    <n v="7275"/>
    <n v="6642"/>
    <s v=""/>
    <x v="1"/>
    <n v="6"/>
    <n v="19.2"/>
    <n v="0.63245553203367599"/>
    <n v="76.8"/>
    <n v="2.5298221281347"/>
    <n v="42.046938882586701"/>
    <n v="0.66916261763473095"/>
    <n v="1.82342537208305"/>
    <n v="6.5994147596585798E-2"/>
    <n v="2.5163270134746099"/>
    <n v="9.1071923683288494E-2"/>
    <n v="47.194519311911797"/>
    <n v="1.46996426650872"/>
    <x v="5"/>
    <x v="4"/>
    <x v="1"/>
  </r>
  <r>
    <n v="7275"/>
    <n v="6642"/>
    <s v=""/>
    <x v="1"/>
    <n v="7"/>
    <n v="11.8"/>
    <n v="0.42163702135578401"/>
    <n v="47.2"/>
    <n v="1.6865480854231401"/>
    <n v="41.654249919034697"/>
    <n v="1.1512285397364399"/>
    <n v="1.13232600652141"/>
    <n v="6.3525834540431397E-2"/>
    <n v="1.5626098889995499"/>
    <n v="8.7665651665795305E-2"/>
    <n v="79.759789314328302"/>
    <n v="3.1099418440578899"/>
    <x v="6"/>
    <x v="4"/>
    <x v="1"/>
  </r>
  <r>
    <n v="7275"/>
    <n v="6642"/>
    <s v=""/>
    <x v="1"/>
    <n v="8"/>
    <n v="11.2"/>
    <n v="0.63245553203367599"/>
    <n v="44.8"/>
    <n v="2.5298221281347"/>
    <n v="41.529268952886703"/>
    <n v="1.40903390234971"/>
    <n v="1.0864253230194301"/>
    <n v="0.104913617796386"/>
    <n v="1.49926694576681"/>
    <n v="0.14478079255901199"/>
    <n v="72.702190755412104"/>
    <n v="4.32300279306126"/>
    <x v="7"/>
    <x v="4"/>
    <x v="1"/>
  </r>
  <r>
    <n v="7275"/>
    <n v="6642"/>
    <s v=""/>
    <x v="1"/>
    <n v="9"/>
    <n v="12.8"/>
    <n v="0.63245553203367599"/>
    <n v="51.2"/>
    <n v="2.5298221281347"/>
    <n v="41.416657522985098"/>
    <n v="2.11923022030166"/>
    <n v="1.3633041369759999"/>
    <n v="0.43221673715806302"/>
    <n v="1.8813597090268801"/>
    <n v="0.59645909727812696"/>
    <n v="63.2747631795432"/>
    <n v="1.968243185026"/>
    <x v="8"/>
    <x v="4"/>
    <x v="1"/>
  </r>
  <r>
    <n v="7275"/>
    <n v="6645"/>
    <s v=""/>
    <x v="1"/>
    <n v="0"/>
    <n v="529.4"/>
    <n v="2.2211108331943601"/>
    <n v="176.46666666666701"/>
    <n v="0.74037027773145103"/>
    <n v="46.297550078639198"/>
    <n v="0.41858682932530999"/>
    <n v="4.3562902051091301"/>
    <n v="6.1752980224382401E-2"/>
    <n v="6.0116804622781999"/>
    <n v="8.5219112415186801E-2"/>
    <n v="19.848426385471299"/>
    <n v="0.209714345596303"/>
    <x v="12"/>
    <x v="21"/>
    <x v="1"/>
  </r>
  <r>
    <n v="7275"/>
    <n v="6645"/>
    <s v=""/>
    <x v="1"/>
    <n v="1"/>
    <n v="63.1"/>
    <n v="2.07899548393502"/>
    <n v="252.4"/>
    <n v="8.3159819357400906"/>
    <n v="49.272923895293403"/>
    <n v="2.3950211857068702"/>
    <n v="5.2345603506543803"/>
    <n v="0.42817087777824397"/>
    <n v="7.2236932589427099"/>
    <n v="0.59087580929229799"/>
    <n v="13.9266945735781"/>
    <n v="0.50900192203712602"/>
    <x v="0"/>
    <x v="21"/>
    <x v="1"/>
  </r>
  <r>
    <n v="7275"/>
    <n v="6645"/>
    <s v=""/>
    <x v="1"/>
    <n v="10"/>
    <n v="26"/>
    <n v="2.86744175568088"/>
    <n v="104"/>
    <n v="11.4697670227235"/>
    <n v="45.796728536677001"/>
    <n v="2.1705330221418002"/>
    <n v="2.3240088845795599"/>
    <n v="0.295814290268677"/>
    <n v="3.2071322496380601"/>
    <n v="0.40822371916022199"/>
    <n v="34.305434402061699"/>
    <n v="3.63051880009793"/>
    <x v="9"/>
    <x v="21"/>
    <x v="1"/>
  </r>
  <r>
    <n v="7275"/>
    <n v="6645"/>
    <s v=""/>
    <x v="1"/>
    <n v="11"/>
    <n v="25.7"/>
    <n v="2.0027758514399698"/>
    <n v="102.8"/>
    <n v="8.01110340575989"/>
    <n v="45.338692035308803"/>
    <n v="1.2983888598404401"/>
    <n v="2.3189647305411398"/>
    <n v="0.19009004698658299"/>
    <n v="3.2001713170890902"/>
    <n v="0.26232426393506503"/>
    <n v="34.092977297702902"/>
    <n v="3.1159553314456798"/>
    <x v="10"/>
    <x v="21"/>
    <x v="1"/>
  </r>
  <r>
    <n v="7275"/>
    <n v="6645"/>
    <s v=""/>
    <x v="1"/>
    <n v="12"/>
    <n v="21.9"/>
    <n v="1.5951314818673901"/>
    <n v="87.6"/>
    <n v="6.3805259274695496"/>
    <n v="45.803868127451203"/>
    <n v="1.37185944407373"/>
    <n v="1.9540911829166101"/>
    <n v="0.156450890341919"/>
    <n v="2.6966458231070898"/>
    <n v="0.215902227925832"/>
    <n v="38.546142917762403"/>
    <n v="3.8553032442472399"/>
    <x v="11"/>
    <x v="21"/>
    <x v="1"/>
  </r>
  <r>
    <n v="7275"/>
    <n v="6645"/>
    <s v=""/>
    <x v="1"/>
    <n v="2"/>
    <n v="55.3"/>
    <n v="2.31180545125329"/>
    <n v="221.2"/>
    <n v="9.2472218050131705"/>
    <n v="45.977407587032502"/>
    <n v="1.753725810525"/>
    <n v="4.8991825310875203"/>
    <n v="0.25125346095787199"/>
    <n v="6.7608718695396499"/>
    <n v="0.34672977492379298"/>
    <n v="15.898817077631699"/>
    <n v="0.808879674089238"/>
    <x v="1"/>
    <x v="21"/>
    <x v="1"/>
  </r>
  <r>
    <n v="7275"/>
    <n v="6645"/>
    <s v=""/>
    <x v="1"/>
    <n v="3"/>
    <n v="64.3"/>
    <n v="2.75075747143703"/>
    <n v="257.2"/>
    <n v="11.0030298857481"/>
    <n v="46.394644317119102"/>
    <n v="1.11825128541776"/>
    <n v="5.6479835649021899"/>
    <n v="0.238760033262605"/>
    <n v="7.7942172926333297"/>
    <n v="0.329488844763898"/>
    <n v="13.6375223480487"/>
    <n v="0.56643237241234701"/>
    <x v="2"/>
    <x v="21"/>
    <x v="1"/>
  </r>
  <r>
    <n v="7275"/>
    <n v="6645"/>
    <s v=""/>
    <x v="1"/>
    <n v="4"/>
    <n v="62.4"/>
    <n v="3.9214509786274001"/>
    <n v="249.6"/>
    <n v="15.6858039145096"/>
    <n v="46.244693608721903"/>
    <n v="1.32181696499858"/>
    <n v="5.5030210296113902"/>
    <n v="0.227091283593398"/>
    <n v="7.5941689946232698"/>
    <n v="0.31338597027603299"/>
    <n v="14.038195582554"/>
    <n v="0.53228309851214595"/>
    <x v="3"/>
    <x v="21"/>
    <x v="1"/>
  </r>
  <r>
    <n v="7275"/>
    <n v="6645"/>
    <s v=""/>
    <x v="1"/>
    <n v="5"/>
    <n v="55.3"/>
    <n v="3.5605867181937598"/>
    <n v="221.2"/>
    <n v="14.242346872775"/>
    <n v="46.037532309473498"/>
    <n v="0.85329833664727495"/>
    <n v="4.8931321648310702"/>
    <n v="0.30307686531336497"/>
    <n v="6.7525223641346104"/>
    <n v="0.41824607268726099"/>
    <n v="15.9086741864513"/>
    <n v="0.90586068700464994"/>
    <x v="4"/>
    <x v="21"/>
    <x v="1"/>
  </r>
  <r>
    <n v="7275"/>
    <n v="6645"/>
    <s v=""/>
    <x v="1"/>
    <n v="6"/>
    <n v="50.5"/>
    <n v="2.3687784005919799"/>
    <n v="202"/>
    <n v="9.4751136023679301"/>
    <n v="46.034940806789997"/>
    <n v="1.4757061423587601"/>
    <n v="4.48535881211901"/>
    <n v="0.313576985045871"/>
    <n v="6.1897951393363799"/>
    <n v="0.43273623786805099"/>
    <n v="17.2002742599295"/>
    <n v="0.66214662086610698"/>
    <x v="5"/>
    <x v="21"/>
    <x v="1"/>
  </r>
  <r>
    <n v="7275"/>
    <n v="6645"/>
    <s v=""/>
    <x v="1"/>
    <n v="7"/>
    <n v="38.700000000000003"/>
    <n v="1.33749350984926"/>
    <n v="154.80000000000001"/>
    <n v="5.3499740393970301"/>
    <n v="45.804942833909799"/>
    <n v="1.3312842302860499"/>
    <n v="3.4344658350145099"/>
    <n v="0.162910059848517"/>
    <n v="4.73956283594321"/>
    <n v="0.224815881814138"/>
    <n v="22.700917653574301"/>
    <n v="0.79571038018276496"/>
    <x v="6"/>
    <x v="21"/>
    <x v="1"/>
  </r>
  <r>
    <n v="7275"/>
    <n v="6645"/>
    <s v=""/>
    <x v="1"/>
    <n v="8"/>
    <n v="31.7"/>
    <n v="1.9465068427541901"/>
    <n v="126.8"/>
    <n v="7.7860273710167602"/>
    <n v="45.322835380433503"/>
    <n v="2.0302031210778102"/>
    <n v="2.88672591409963"/>
    <n v="0.18221598250529999"/>
    <n v="3.9836817476925099"/>
    <n v="0.25145805498843998"/>
    <n v="27.460118484717899"/>
    <n v="1.3979978060038101"/>
    <x v="7"/>
    <x v="21"/>
    <x v="1"/>
  </r>
  <r>
    <n v="7275"/>
    <n v="6645"/>
    <s v=""/>
    <x v="1"/>
    <n v="9"/>
    <n v="34.5"/>
    <n v="1.8408935028645399"/>
    <n v="138"/>
    <n v="7.3635740114581703"/>
    <n v="44.937887175641301"/>
    <n v="1.1332022756134199"/>
    <n v="3.15297752582409"/>
    <n v="0.17184936801181699"/>
    <n v="4.3511089706026702"/>
    <n v="0.237152127036865"/>
    <n v="25.716976302960799"/>
    <n v="1.5622754672670101"/>
    <x v="8"/>
    <x v="21"/>
    <x v="1"/>
  </r>
  <r>
    <n v="7275"/>
    <n v="6760"/>
    <s v=""/>
    <x v="1"/>
    <n v="0"/>
    <n v="89.8"/>
    <n v="1.1352924243950899"/>
    <n v="29.933333333333302"/>
    <n v="0.37843080813169799"/>
    <n v="22.047233592552001"/>
    <n v="0.87331447336030699"/>
    <n v="2.2412742934672201"/>
    <n v="0.10654954951229"/>
    <n v="3.09295851429754"/>
    <n v="0.14703837781889301"/>
    <n v="90.490512686603495"/>
    <n v="8.9130380998620993"/>
    <x v="12"/>
    <x v="16"/>
    <x v="1"/>
  </r>
  <r>
    <n v="7275"/>
    <n v="6760"/>
    <s v=""/>
    <x v="1"/>
    <n v="1"/>
    <n v="14.8"/>
    <n v="0.78881063774661597"/>
    <n v="59.2"/>
    <n v="3.1552425509864599"/>
    <n v="46.580863273861198"/>
    <n v="1.8963799346507699"/>
    <n v="1.2978299738494199"/>
    <n v="8.11542797765121E-2"/>
    <n v="1.79100535772366"/>
    <n v="0.111992905704613"/>
    <n v="57.889375009838602"/>
    <n v="3.6522173339127599"/>
    <x v="0"/>
    <x v="16"/>
    <x v="1"/>
  </r>
  <r>
    <n v="7275"/>
    <n v="6760"/>
    <s v=""/>
    <x v="1"/>
    <n v="10"/>
    <n v="2.8"/>
    <n v="1.1352924243950899"/>
    <n v="11.2"/>
    <n v="4.5411696975803704"/>
    <n v="14.87227865749"/>
    <n v="1.6968562572038"/>
    <n v="0.75861649911200002"/>
    <n v="0.315450959340147"/>
    <n v="1.0468907651571999"/>
    <n v="0.43532232238521601"/>
    <n v="185.85148636171701"/>
    <n v="126.619071119936"/>
    <x v="9"/>
    <x v="16"/>
    <x v="1"/>
  </r>
  <r>
    <n v="7275"/>
    <n v="6760"/>
    <s v=""/>
    <x v="1"/>
    <n v="11"/>
    <n v="3.2"/>
    <n v="0.78881063774661597"/>
    <n v="12.8"/>
    <n v="3.1552425509864599"/>
    <n v="14.375110792672"/>
    <n v="2.0816210857784401"/>
    <n v="0.95227024880636602"/>
    <n v="0.32804007828324799"/>
    <n v="1.31413293881201"/>
    <n v="0.452695306466665"/>
    <n v="156.649293037836"/>
    <n v="96.895669433932795"/>
    <x v="10"/>
    <x v="16"/>
    <x v="1"/>
  </r>
  <r>
    <n v="7275"/>
    <n v="6760"/>
    <s v=""/>
    <x v="1"/>
    <n v="12"/>
    <n v="1.5"/>
    <n v="1.0801234497346399"/>
    <n v="6"/>
    <n v="4.3204937989385703"/>
    <n v="14.871127406309199"/>
    <n v="2.36347943719348"/>
    <n v="0.42376796849284898"/>
    <n v="0.32886522499030002"/>
    <n v="0.58479979449944897"/>
    <n v="0.45383400891846298"/>
    <n v="170.635678822503"/>
    <n v="107.51526820846701"/>
    <x v="11"/>
    <x v="16"/>
    <x v="1"/>
  </r>
  <r>
    <n v="7275"/>
    <n v="6760"/>
    <s v=""/>
    <x v="1"/>
    <n v="2"/>
    <n v="12"/>
    <n v="1.3333333333333299"/>
    <n v="48"/>
    <n v="5.3333333333333304"/>
    <n v="24.545482603458002"/>
    <n v="4.8160071491991499"/>
    <n v="2.4231558522527301"/>
    <n v="0.22665731588032501"/>
    <n v="3.3439550645542599"/>
    <n v="0.31278709483406197"/>
    <n v="74.199894284657901"/>
    <n v="7.8320392200165303"/>
    <x v="1"/>
    <x v="16"/>
    <x v="1"/>
  </r>
  <r>
    <n v="7275"/>
    <n v="6760"/>
    <s v=""/>
    <x v="1"/>
    <n v="3"/>
    <n v="12"/>
    <n v="1.3333333333333299"/>
    <n v="48"/>
    <n v="5.3333333333333304"/>
    <n v="17.356316602633001"/>
    <n v="1.89452066519574"/>
    <n v="3.0076341762022598"/>
    <n v="0.55494070284725905"/>
    <n v="4.1505351488175997"/>
    <n v="0.76581816728305296"/>
    <n v="64.3056715204185"/>
    <n v="4.8157198165730399"/>
    <x v="2"/>
    <x v="16"/>
    <x v="1"/>
  </r>
  <r>
    <n v="7275"/>
    <n v="6760"/>
    <s v=""/>
    <x v="1"/>
    <n v="4"/>
    <n v="9.6"/>
    <n v="0.966091783079296"/>
    <n v="38.4"/>
    <n v="3.86436713231718"/>
    <n v="16.730704592151199"/>
    <n v="0.99525381379125499"/>
    <n v="2.41029475680776"/>
    <n v="0.41222151987566802"/>
    <n v="3.32620675290153"/>
    <n v="0.56886569546279597"/>
    <n v="80.156383340247004"/>
    <n v="11.995113416503701"/>
    <x v="3"/>
    <x v="16"/>
    <x v="1"/>
  </r>
  <r>
    <n v="7275"/>
    <n v="6760"/>
    <s v=""/>
    <x v="1"/>
    <n v="5"/>
    <n v="14.7"/>
    <n v="0.94868329805051399"/>
    <n v="58.8"/>
    <n v="3.79473319220206"/>
    <n v="16.462537925154901"/>
    <n v="1.1389229839611099"/>
    <n v="3.76972805413613"/>
    <n v="0.40257614180228901"/>
    <n v="5.2022246967323902"/>
    <n v="0.555555073767526"/>
    <n v="55.7336120277117"/>
    <n v="3.1303155872041901"/>
    <x v="4"/>
    <x v="16"/>
    <x v="1"/>
  </r>
  <r>
    <n v="7275"/>
    <n v="6760"/>
    <s v=""/>
    <x v="1"/>
    <n v="6"/>
    <n v="7.1"/>
    <n v="1.5951314818673901"/>
    <n v="28.4"/>
    <n v="6.3805259274695496"/>
    <n v="14.9579943672783"/>
    <n v="1.4477865980233999"/>
    <n v="2.0091239425793601"/>
    <n v="0.51926977117269901"/>
    <n v="2.7725910311792599"/>
    <n v="0.71659228174225298"/>
    <n v="120.92241600854901"/>
    <n v="28.0873726738483"/>
    <x v="5"/>
    <x v="16"/>
    <x v="1"/>
  </r>
  <r>
    <n v="7275"/>
    <n v="6760"/>
    <s v=""/>
    <x v="1"/>
    <n v="7"/>
    <n v="4.5999999999999996"/>
    <n v="1.3498971154211099"/>
    <n v="18.399999999999999"/>
    <n v="5.3995884616844201"/>
    <n v="13.6494823414551"/>
    <n v="1.7925592580843399"/>
    <n v="1.42984370933251"/>
    <n v="0.44317305563736697"/>
    <n v="1.9731843120608299"/>
    <n v="0.611578814666353"/>
    <n v="137.23096913876901"/>
    <n v="57.549661782123401"/>
    <x v="6"/>
    <x v="16"/>
    <x v="1"/>
  </r>
  <r>
    <n v="7275"/>
    <n v="6760"/>
    <s v=""/>
    <x v="1"/>
    <n v="8"/>
    <n v="3.5"/>
    <n v="1.26929551764398"/>
    <n v="14"/>
    <n v="5.0771820705759403"/>
    <n v="14.7621028590262"/>
    <n v="2.02694797544578"/>
    <n v="1.0103486784751801"/>
    <n v="0.36452242762261799"/>
    <n v="1.3942811714780301"/>
    <n v="0.50304094838103397"/>
    <n v="189.36237706973299"/>
    <n v="94.470609090664396"/>
    <x v="7"/>
    <x v="16"/>
    <x v="1"/>
  </r>
  <r>
    <n v="7275"/>
    <n v="6760"/>
    <s v=""/>
    <x v="1"/>
    <n v="9"/>
    <n v="4"/>
    <n v="0.66666666666666696"/>
    <n v="16"/>
    <n v="2.6666666666666701"/>
    <n v="13.600743357138899"/>
    <n v="2.2990233030931302"/>
    <n v="1.23552898634674"/>
    <n v="0.29913076166772701"/>
    <n v="1.70502999526704"/>
    <n v="0.41280044967509699"/>
    <n v="164.60340641222899"/>
    <n v="49.994209754762998"/>
    <x v="8"/>
    <x v="16"/>
    <x v="1"/>
  </r>
  <r>
    <n v="7275"/>
    <n v="6761"/>
    <s v=""/>
    <x v="1"/>
    <n v="0"/>
    <n v="524.79999999999995"/>
    <n v="2.5298221281347"/>
    <n v="174.933333333333"/>
    <n v="0.84327404271156803"/>
    <n v="50.239763396508401"/>
    <n v="0.44197604765210702"/>
    <n v="3.9623393648981402"/>
    <n v="5.6983992217971201E-2"/>
    <n v="5.4680283046655296"/>
    <n v="7.8637908989080102E-2"/>
    <n v="20.2306216919383"/>
    <n v="8.2673030230159206E-2"/>
    <x v="12"/>
    <x v="20"/>
    <x v="1"/>
  </r>
  <r>
    <n v="7275"/>
    <n v="6761"/>
    <s v=""/>
    <x v="1"/>
    <n v="1"/>
    <n v="60.9"/>
    <n v="1.96920739836559"/>
    <n v="243.6"/>
    <n v="7.87682959346236"/>
    <n v="54.606859428499"/>
    <n v="1.0905460372311899"/>
    <n v="4.5445091953555004"/>
    <n v="0.18173817080774199"/>
    <n v="6.2714226679206799"/>
    <n v="0.25079867484808899"/>
    <n v="14.4821889317902"/>
    <n v="0.454075772920434"/>
    <x v="0"/>
    <x v="20"/>
    <x v="1"/>
  </r>
  <r>
    <n v="7275"/>
    <n v="6761"/>
    <s v=""/>
    <x v="1"/>
    <n v="10"/>
    <n v="26.6"/>
    <n v="2.0110804171997798"/>
    <n v="106.4"/>
    <n v="8.0443216687991193"/>
    <n v="47.636214048237299"/>
    <n v="2.5206769507126099"/>
    <n v="2.2855212658969299"/>
    <n v="0.22988484158091599"/>
    <n v="3.1540193360395499"/>
    <n v="0.31724108028548798"/>
    <n v="33.0437824731831"/>
    <n v="2.4754665224984498"/>
    <x v="9"/>
    <x v="20"/>
    <x v="1"/>
  </r>
  <r>
    <n v="7275"/>
    <n v="6761"/>
    <s v=""/>
    <x v="1"/>
    <n v="11"/>
    <n v="23.8"/>
    <n v="2.6583202716502501"/>
    <n v="95.2"/>
    <n v="10.633281086601"/>
    <n v="48.687063752272699"/>
    <n v="1.3966778374786399"/>
    <n v="1.9949116016958901"/>
    <n v="0.218059881057516"/>
    <n v="2.7529780008278402"/>
    <n v="0.30092263481958198"/>
    <n v="36.500948365673104"/>
    <n v="3.7064413580109901"/>
    <x v="10"/>
    <x v="20"/>
    <x v="1"/>
  </r>
  <r>
    <n v="7275"/>
    <n v="6761"/>
    <s v=""/>
    <x v="1"/>
    <n v="12"/>
    <n v="22"/>
    <n v="1.88561808316413"/>
    <n v="88"/>
    <n v="7.5424723326565104"/>
    <n v="46.073633082833098"/>
    <n v="2.3322754633539602"/>
    <n v="1.9661628627715599"/>
    <n v="0.163722991172779"/>
    <n v="2.7133047412493498"/>
    <n v="0.22593772703774301"/>
    <n v="40.089624329010498"/>
    <n v="2.3041868631386002"/>
    <x v="11"/>
    <x v="20"/>
    <x v="1"/>
  </r>
  <r>
    <n v="7275"/>
    <n v="6761"/>
    <s v=""/>
    <x v="1"/>
    <n v="2"/>
    <n v="56.5"/>
    <n v="3.06412938514171"/>
    <n v="226"/>
    <n v="12.256517540566801"/>
    <n v="52.196638463377901"/>
    <n v="1.1308374409483799"/>
    <n v="4.4133906315326303"/>
    <n v="0.264103065044692"/>
    <n v="6.0904790504703401"/>
    <n v="0.36446222850233401"/>
    <n v="15.6495289490744"/>
    <n v="0.69756243148353803"/>
    <x v="1"/>
    <x v="20"/>
    <x v="1"/>
  </r>
  <r>
    <n v="7275"/>
    <n v="6761"/>
    <s v=""/>
    <x v="1"/>
    <n v="3"/>
    <n v="63.9"/>
    <n v="3.1073389830457101"/>
    <n v="255.6"/>
    <n v="12.4293559321828"/>
    <n v="51.459861897773003"/>
    <n v="1.27364351322716"/>
    <n v="5.0589463373369998"/>
    <n v="0.31715075948333499"/>
    <n v="6.9813459214021201"/>
    <n v="0.43766804657470898"/>
    <n v="13.9073951226249"/>
    <n v="0.66102137784956005"/>
    <x v="2"/>
    <x v="20"/>
    <x v="1"/>
  </r>
  <r>
    <n v="7275"/>
    <n v="6761"/>
    <s v=""/>
    <x v="1"/>
    <n v="4"/>
    <n v="61.5"/>
    <n v="4.08928138212843"/>
    <n v="246"/>
    <n v="16.357125528513698"/>
    <n v="51.389389896795997"/>
    <n v="1.2619554533905999"/>
    <n v="4.8935526269161"/>
    <n v="0.333489961688272"/>
    <n v="6.7531026018099398"/>
    <n v="0.46021614553961199"/>
    <n v="14.496694761775601"/>
    <n v="0.87577626076495396"/>
    <x v="3"/>
    <x v="20"/>
    <x v="1"/>
  </r>
  <r>
    <n v="7275"/>
    <n v="6761"/>
    <s v=""/>
    <x v="1"/>
    <n v="5"/>
    <n v="56.7"/>
    <n v="3.4976182372199101"/>
    <n v="226.8"/>
    <n v="13.990472948879701"/>
    <n v="49.793163919690102"/>
    <n v="1.38595169354725"/>
    <n v="4.6414031018036699"/>
    <n v="0.32638015211771598"/>
    <n v="6.4051362583571301"/>
    <n v="0.45040460836614599"/>
    <n v="15.780964103860899"/>
    <n v="0.97804541584010696"/>
    <x v="4"/>
    <x v="20"/>
    <x v="1"/>
  </r>
  <r>
    <n v="7275"/>
    <n v="6761"/>
    <s v=""/>
    <x v="1"/>
    <n v="6"/>
    <n v="48.4"/>
    <n v="2.2705848487901901"/>
    <n v="193.6"/>
    <n v="9.0823393951607496"/>
    <n v="49.263205455059598"/>
    <n v="1.33944685308231"/>
    <n v="4.0151373631264704"/>
    <n v="0.21345797882727499"/>
    <n v="5.5408895419688697"/>
    <n v="0.294572009763793"/>
    <n v="18.3554554778291"/>
    <n v="0.85072048065473704"/>
    <x v="5"/>
    <x v="20"/>
    <x v="1"/>
  </r>
  <r>
    <n v="7275"/>
    <n v="6761"/>
    <s v=""/>
    <x v="1"/>
    <n v="7"/>
    <n v="39.200000000000003"/>
    <n v="2.04396129556745"/>
    <n v="156.80000000000001"/>
    <n v="8.1758451822698106"/>
    <n v="47.910453349165401"/>
    <n v="1.2394252399422701"/>
    <n v="3.3410473877554998"/>
    <n v="0.180019011111474"/>
    <n v="4.6106453791712303"/>
    <n v="0.24842623447543699"/>
    <n v="22.587745383482002"/>
    <n v="0.83123979914939095"/>
    <x v="6"/>
    <x v="20"/>
    <x v="1"/>
  </r>
  <r>
    <n v="7275"/>
    <n v="6761"/>
    <s v=""/>
    <x v="1"/>
    <n v="8"/>
    <n v="30.2"/>
    <n v="2.2997584414213801"/>
    <n v="120.8"/>
    <n v="9.1990337656855203"/>
    <n v="47.391553557856703"/>
    <n v="1.7817867182078699"/>
    <n v="2.5999720941421902"/>
    <n v="0.20056364145782399"/>
    <n v="3.58796147751859"/>
    <n v="0.27677782425543601"/>
    <n v="29.178324302130498"/>
    <n v="2.7577876070865601"/>
    <x v="7"/>
    <x v="20"/>
    <x v="1"/>
  </r>
  <r>
    <n v="7275"/>
    <n v="6761"/>
    <s v=""/>
    <x v="1"/>
    <n v="9"/>
    <n v="35.1"/>
    <n v="2.5582111805799901"/>
    <n v="140.4"/>
    <n v="10.2328447223199"/>
    <n v="48.034353230060397"/>
    <n v="1.6485775082345899"/>
    <n v="2.9785134239465898"/>
    <n v="0.20099788248492301"/>
    <n v="4.1103485108436297"/>
    <n v="0.27737707687076202"/>
    <n v="25.3894203212242"/>
    <n v="1.72023747879398"/>
    <x v="8"/>
    <x v="20"/>
    <x v="1"/>
  </r>
  <r>
    <n v="7275"/>
    <n v="6763"/>
    <s v=""/>
    <x v="1"/>
    <n v="0"/>
    <n v="216.6"/>
    <n v="0.69920589878010098"/>
    <n v="72.2"/>
    <n v="0.23306863292669999"/>
    <n v="31.064295708295301"/>
    <n v="0.192824778084566"/>
    <n v="2.67249127675636"/>
    <n v="2.6983895768202398E-2"/>
    <n v="3.68803796192377"/>
    <n v="3.7237776160119397E-2"/>
    <n v="46.558091282326501"/>
    <n v="0.42798556842962598"/>
    <x v="12"/>
    <x v="7"/>
    <x v="1"/>
  </r>
  <r>
    <n v="7275"/>
    <n v="6763"/>
    <s v=""/>
    <x v="1"/>
    <n v="1"/>
    <n v="27.3"/>
    <n v="0.483045891539648"/>
    <n v="109.2"/>
    <n v="1.93218356615859"/>
    <n v="31.298362839854001"/>
    <n v="0.62340080043378099"/>
    <n v="3.2949555287115899"/>
    <n v="9.2013218924257595E-2"/>
    <n v="4.5470386296219996"/>
    <n v="0.12697824211547501"/>
    <n v="31.238792421095098"/>
    <n v="0.39904850909941297"/>
    <x v="0"/>
    <x v="7"/>
    <x v="1"/>
  </r>
  <r>
    <n v="7275"/>
    <n v="6763"/>
    <s v=""/>
    <x v="1"/>
    <n v="11"/>
    <n v="3.8"/>
    <n v="0.42163702135578401"/>
    <n v="15.2"/>
    <n v="1.6865480854231401"/>
    <n v="30.7349368764439"/>
    <n v="1.3447452315840001"/>
    <n v="0.46299880730375997"/>
    <n v="4.7450579105837699E-2"/>
    <n v="0.63893835407918798"/>
    <n v="6.5481799166055996E-2"/>
    <n v="193.66376047284899"/>
    <n v="33.006946779096097"/>
    <x v="10"/>
    <x v="7"/>
    <x v="1"/>
  </r>
  <r>
    <n v="7275"/>
    <n v="6763"/>
    <s v=""/>
    <x v="1"/>
    <n v="12"/>
    <n v="11.7"/>
    <n v="0.67494855771055295"/>
    <n v="46.8"/>
    <n v="2.69979423084221"/>
    <n v="30.710477636694801"/>
    <n v="0.75530808235925395"/>
    <n v="1.43811764425432"/>
    <n v="7.6591697964201302E-2"/>
    <n v="1.9846023490709599"/>
    <n v="0.105696543190598"/>
    <n v="75.753362025151503"/>
    <n v="4.1762015627901601"/>
    <x v="11"/>
    <x v="7"/>
    <x v="1"/>
  </r>
  <r>
    <n v="7275"/>
    <n v="6763"/>
    <s v=""/>
    <x v="1"/>
    <n v="2"/>
    <n v="26.9"/>
    <n v="1.28668393770792"/>
    <n v="107.6"/>
    <n v="5.14673575083168"/>
    <n v="31.225351534729299"/>
    <n v="0.479642785544377"/>
    <n v="3.2490290206471499"/>
    <n v="0.12217482526088599"/>
    <n v="4.4836600484930598"/>
    <n v="0.168601258860022"/>
    <n v="33.737330747803902"/>
    <n v="1.2804837194183101"/>
    <x v="1"/>
    <x v="7"/>
    <x v="1"/>
  </r>
  <r>
    <n v="7275"/>
    <n v="6763"/>
    <s v=""/>
    <x v="1"/>
    <n v="3"/>
    <n v="30.7"/>
    <n v="1.9465068427541901"/>
    <n v="122.8"/>
    <n v="7.78602737101677"/>
    <n v="31.006644175302998"/>
    <n v="0.38516068292461603"/>
    <n v="3.7501342751765998"/>
    <n v="0.246629917579198"/>
    <n v="5.1751852997437098"/>
    <n v="0.340349286259293"/>
    <n v="28.913299774979301"/>
    <n v="1.6278465369234301"/>
    <x v="2"/>
    <x v="7"/>
    <x v="1"/>
  </r>
  <r>
    <n v="7275"/>
    <n v="6763"/>
    <s v=""/>
    <x v="1"/>
    <n v="4"/>
    <n v="29"/>
    <n v="1.6329931618554501"/>
    <n v="116"/>
    <n v="6.5319726474218101"/>
    <n v="31.293352897906299"/>
    <n v="0.49089014260626201"/>
    <n v="3.4992602251832898"/>
    <n v="0.187204219562397"/>
    <n v="4.8289791107529396"/>
    <n v="0.25834182299610697"/>
    <n v="31.134322145045498"/>
    <n v="1.7568084771481201"/>
    <x v="3"/>
    <x v="7"/>
    <x v="1"/>
  </r>
  <r>
    <n v="7275"/>
    <n v="6763"/>
    <s v=""/>
    <x v="1"/>
    <n v="5"/>
    <n v="19.7"/>
    <n v="0.94868329805051399"/>
    <n v="78.8"/>
    <n v="3.7947331922020502"/>
    <n v="31.329574441078901"/>
    <n v="0.73137387776745399"/>
    <n v="2.3761220725262602"/>
    <n v="0.115423408771113"/>
    <n v="3.2790484600862402"/>
    <n v="0.15928430410413499"/>
    <n v="45.845135834405397"/>
    <n v="2.0393525773560701"/>
    <x v="4"/>
    <x v="7"/>
    <x v="1"/>
  </r>
  <r>
    <n v="7275"/>
    <n v="6763"/>
    <s v=""/>
    <x v="1"/>
    <n v="6"/>
    <n v="19.3"/>
    <n v="0.67494855771055295"/>
    <n v="77.2"/>
    <n v="2.69979423084221"/>
    <n v="30.948513445174498"/>
    <n v="0.46547701527221402"/>
    <n v="2.3468228876365802"/>
    <n v="8.7754904435932701E-2"/>
    <n v="3.2386155849384699"/>
    <n v="0.121101768121587"/>
    <n v="44.993151795919601"/>
    <n v="1.0695890222526401"/>
    <x v="5"/>
    <x v="7"/>
    <x v="1"/>
  </r>
  <r>
    <n v="7275"/>
    <n v="6763"/>
    <s v=""/>
    <x v="1"/>
    <n v="7"/>
    <n v="9.1999999999999993"/>
    <n v="0.42163702135578401"/>
    <n v="36.799999999999997"/>
    <n v="1.6865480854231401"/>
    <n v="30.623015347662299"/>
    <n v="0.99057534955999504"/>
    <n v="1.13022103817304"/>
    <n v="6.4777073483390193E-2"/>
    <n v="1.5597050326788"/>
    <n v="8.9392361407078402E-2"/>
    <n v="81.611449040177604"/>
    <n v="3.0811897811828599"/>
    <x v="6"/>
    <x v="7"/>
    <x v="1"/>
  </r>
  <r>
    <n v="7275"/>
    <n v="6763"/>
    <s v=""/>
    <x v="1"/>
    <n v="8"/>
    <n v="12.9"/>
    <n v="0.316227766016838"/>
    <n v="51.6"/>
    <n v="1.26491106406735"/>
    <n v="30.3957518966305"/>
    <n v="0.55840579179858996"/>
    <n v="1.5899486319697"/>
    <n v="4.1521436505213699E-2"/>
    <n v="2.1941291121181901"/>
    <n v="5.7299582377194902E-2"/>
    <n v="68.277708160187998"/>
    <n v="1.4337146155112499"/>
    <x v="7"/>
    <x v="7"/>
    <x v="1"/>
  </r>
  <r>
    <n v="7275"/>
    <n v="6763"/>
    <s v=""/>
    <x v="1"/>
    <n v="9"/>
    <n v="11.1"/>
    <n v="0.316227766016838"/>
    <n v="44.4"/>
    <n v="1.26491106406735"/>
    <n v="31.044404679874699"/>
    <n v="0.80837437022573999"/>
    <n v="1.34598232562208"/>
    <n v="5.3632131226808703E-2"/>
    <n v="1.85745560935848"/>
    <n v="7.4012341092995995E-2"/>
    <n v="54.922333150290299"/>
    <n v="2.76298853604911"/>
    <x v="8"/>
    <x v="7"/>
    <x v="1"/>
  </r>
  <r>
    <n v="7275"/>
    <n v="6767"/>
    <s v=""/>
    <x v="1"/>
    <n v="0"/>
    <n v="189.2"/>
    <n v="0.63245553203367599"/>
    <n v="63.066666666666698"/>
    <n v="0.21081851067789301"/>
    <n v="56.125962582092399"/>
    <n v="0.18428474981873"/>
    <n v="1.19378595236845"/>
    <n v="8.08086596495808E-3"/>
    <n v="1.6474246142684601"/>
    <n v="1.1151595031642101E-2"/>
    <n v="54.089262076521599"/>
    <n v="0.80288049387415505"/>
    <x v="12"/>
    <x v="10"/>
    <x v="1"/>
  </r>
  <r>
    <n v="7275"/>
    <n v="6767"/>
    <s v=""/>
    <x v="1"/>
    <n v="10"/>
    <n v="9.6999999999999993"/>
    <n v="0.483045891539648"/>
    <n v="38.799999999999997"/>
    <n v="1.93218356615859"/>
    <n v="56.567082478421398"/>
    <n v="0.58134961195540802"/>
    <n v="0.68589011282420598"/>
    <n v="3.3061803128416202E-2"/>
    <n v="0.94652835569740401"/>
    <n v="4.5625288317214401E-2"/>
    <n v="68.820563813826197"/>
    <n v="8.5248410363911802"/>
    <x v="9"/>
    <x v="10"/>
    <x v="1"/>
  </r>
  <r>
    <n v="7275"/>
    <n v="6767"/>
    <s v=""/>
    <x v="1"/>
    <n v="11"/>
    <n v="13.3"/>
    <n v="0.483045891539648"/>
    <n v="53.2"/>
    <n v="1.93218356615859"/>
    <n v="56.478719782526703"/>
    <n v="0.54636828030803397"/>
    <n v="0.94237216602115004"/>
    <n v="4.1289137137453802E-2"/>
    <n v="1.3004735891091901"/>
    <n v="5.6979009249686297E-2"/>
    <n v="60.330223341472298"/>
    <n v="3.4417938686019398"/>
    <x v="10"/>
    <x v="10"/>
    <x v="1"/>
  </r>
  <r>
    <n v="7275"/>
    <n v="6767"/>
    <s v=""/>
    <x v="1"/>
    <n v="12"/>
    <n v="8.6999999999999993"/>
    <n v="0.483045891539648"/>
    <n v="34.799999999999997"/>
    <n v="1.93218356615859"/>
    <n v="56.283880385960202"/>
    <n v="0.76165575137014396"/>
    <n v="0.61806249849455297"/>
    <n v="3.4733624298528998E-2"/>
    <n v="0.85292624792248295"/>
    <n v="4.7932401531970002E-2"/>
    <n v="100.946170331636"/>
    <n v="6.0874565225638202"/>
    <x v="11"/>
    <x v="10"/>
    <x v="1"/>
  </r>
  <r>
    <n v="7275"/>
    <n v="6767"/>
    <s v=""/>
    <x v="1"/>
    <n v="2"/>
    <n v="20.5"/>
    <n v="0.52704627669473003"/>
    <n v="82"/>
    <n v="2.1081851067789201"/>
    <n v="55.556851850791297"/>
    <n v="0.58830593043215695"/>
    <n v="1.4798847591694499"/>
    <n v="4.8064188322786E-2"/>
    <n v="2.04224096765383"/>
    <n v="6.6328579885444605E-2"/>
    <n v="44.699276819222902"/>
    <n v="0.990474819468395"/>
    <x v="1"/>
    <x v="10"/>
    <x v="1"/>
  </r>
  <r>
    <n v="7275"/>
    <n v="6767"/>
    <s v=""/>
    <x v="1"/>
    <n v="3"/>
    <n v="19.2"/>
    <n v="0.63245553203367599"/>
    <n v="76.8"/>
    <n v="2.5298221281347"/>
    <n v="55.672205980411199"/>
    <n v="0.85190000059994098"/>
    <n v="1.3833598895926"/>
    <n v="5.5831311934601002E-2"/>
    <n v="1.90903664763778"/>
    <n v="7.70472104697493E-2"/>
    <n v="47.846214339636099"/>
    <n v="1.35955558280539"/>
    <x v="2"/>
    <x v="10"/>
    <x v="1"/>
  </r>
  <r>
    <n v="7275"/>
    <n v="6767"/>
    <s v=""/>
    <x v="1"/>
    <n v="4"/>
    <n v="19.399999999999999"/>
    <n v="0.51639777949432197"/>
    <n v="77.599999999999994"/>
    <n v="2.0655911179772901"/>
    <n v="55.886595980063298"/>
    <n v="0.84555683920755498"/>
    <n v="1.39138477740425"/>
    <n v="4.3234307796289201E-2"/>
    <n v="1.9201109928178699"/>
    <n v="5.9663344758879099E-2"/>
    <n v="43.538555443570402"/>
    <n v="1.48183582947281"/>
    <x v="3"/>
    <x v="10"/>
    <x v="1"/>
  </r>
  <r>
    <n v="7275"/>
    <n v="6767"/>
    <s v=""/>
    <x v="1"/>
    <n v="6"/>
    <n v="18.7"/>
    <n v="0.67494855771055295"/>
    <n v="74.8"/>
    <n v="2.69979423084221"/>
    <n v="56.229463041824303"/>
    <n v="0.31752629128063897"/>
    <n v="1.32029710407307"/>
    <n v="3.3651763109340399E-2"/>
    <n v="1.82201000362084"/>
    <n v="4.6439433090889798E-2"/>
    <n v="46.678925289705703"/>
    <n v="1.6764313147682901"/>
    <x v="5"/>
    <x v="10"/>
    <x v="1"/>
  </r>
  <r>
    <n v="7275"/>
    <n v="6767"/>
    <s v=""/>
    <x v="1"/>
    <n v="7"/>
    <n v="16.399999999999999"/>
    <n v="1.17378779077727"/>
    <n v="65.599999999999994"/>
    <n v="4.6951511631090703"/>
    <n v="56.415894163587197"/>
    <n v="0.53069041632698899"/>
    <n v="1.1735466778866099"/>
    <n v="7.7641106212258504E-2"/>
    <n v="1.61949441548352"/>
    <n v="0.107144726572917"/>
    <n v="55.809908133335597"/>
    <n v="3.6179508274396199"/>
    <x v="6"/>
    <x v="10"/>
    <x v="1"/>
  </r>
  <r>
    <n v="7275"/>
    <n v="6767"/>
    <s v=""/>
    <x v="1"/>
    <n v="8"/>
    <n v="15.5"/>
    <n v="0.70710678118654802"/>
    <n v="62"/>
    <n v="2.8284271247461898"/>
    <n v="56.195376307845699"/>
    <n v="0.47478761987397"/>
    <n v="1.1050793925935301"/>
    <n v="5.0149378118753703E-2"/>
    <n v="1.52500956177907"/>
    <n v="6.92061418038801E-2"/>
    <n v="58.178558065338699"/>
    <n v="2.98003446929116"/>
    <x v="7"/>
    <x v="10"/>
    <x v="1"/>
  </r>
  <r>
    <n v="7275"/>
    <n v="6767"/>
    <s v=""/>
    <x v="1"/>
    <n v="9"/>
    <n v="11.8"/>
    <n v="0.42163702135578401"/>
    <n v="47.2"/>
    <n v="1.6865480854231401"/>
    <n v="56.861533540864301"/>
    <n v="0.38927500547534399"/>
    <n v="0.82946597550360102"/>
    <n v="3.26446269008107E-2"/>
    <n v="1.1446630461949701"/>
    <n v="4.5049585123118803E-2"/>
    <n v="74.643274120223694"/>
    <n v="3.0109890786235201"/>
    <x v="8"/>
    <x v="10"/>
    <x v="1"/>
  </r>
  <r>
    <n v="7275"/>
    <n v="6768"/>
    <s v=""/>
    <x v="1"/>
    <n v="5"/>
    <n v="4.2"/>
    <n v="0.42163702135578401"/>
    <n v="16.8"/>
    <n v="1.6865480854231401"/>
    <n v="31.880764287787599"/>
    <n v="2.2654345744050799"/>
    <n v="0.97102550292405798"/>
    <n v="0.78838148023131405"/>
    <n v="1.3400151940352001"/>
    <n v="1.0879664427192099"/>
    <n v="202.81540224797001"/>
    <n v="19.1294538801253"/>
    <x v="4"/>
    <x v="11"/>
    <x v="1"/>
  </r>
  <r>
    <n v="7275"/>
    <n v="6768"/>
    <s v=""/>
    <x v="1"/>
    <n v="6"/>
    <n v="1.8"/>
    <n v="0.42163702135578401"/>
    <n v="7.2"/>
    <n v="1.6865480854231401"/>
    <n v="32.743747275602701"/>
    <n v="2.1790931371276798"/>
    <n v="0.30635906910739202"/>
    <n v="8.2291512704859807E-2"/>
    <n v="0.42277551536820102"/>
    <n v="0.113562287532707"/>
    <n v="261.993534899574"/>
    <n v="104.732345113656"/>
    <x v="5"/>
    <x v="11"/>
    <x v="1"/>
  </r>
  <r>
    <n v="7275"/>
    <n v="6768"/>
    <s v=""/>
    <x v="1"/>
    <n v="8"/>
    <n v="3.1"/>
    <n v="0.316227766016838"/>
    <n v="12.4"/>
    <n v="1.26491106406735"/>
    <n v="31.1634192657664"/>
    <n v="1.8501863346470899"/>
    <n v="0.53813003671301796"/>
    <n v="5.1678796510125302E-2"/>
    <n v="0.74261945066396595"/>
    <n v="7.1316739183973105E-2"/>
    <n v="234.13236291142499"/>
    <n v="29.185277710954999"/>
    <x v="7"/>
    <x v="11"/>
    <x v="1"/>
  </r>
  <r>
    <n v="7275"/>
    <n v="6768"/>
    <s v=""/>
    <x v="1"/>
    <n v="9"/>
    <n v="1.9"/>
    <n v="0.316227766016838"/>
    <n v="7.6"/>
    <n v="1.26491106406735"/>
    <n v="30.360782125777899"/>
    <n v="2.4000476667610902"/>
    <n v="0.34049894658027002"/>
    <n v="6.08113531421774E-2"/>
    <n v="0.46988854628077298"/>
    <n v="8.3919667336204901E-2"/>
    <n v="389.98884149327102"/>
    <n v="98.317020949943597"/>
    <x v="8"/>
    <x v="11"/>
    <x v="1"/>
  </r>
  <r>
    <n v="7275"/>
    <n v="6770"/>
    <s v=""/>
    <x v="1"/>
    <n v="0"/>
    <n v="42.4"/>
    <n v="0.966091783079296"/>
    <n v="14.133333333333301"/>
    <n v="0.322030594359765"/>
    <n v="43.824028536074799"/>
    <n v="1.4109870697823801"/>
    <n v="0.77333345890612903"/>
    <n v="0.10370884256142"/>
    <n v="1.0672001732904599"/>
    <n v="0.14311820273476"/>
    <n v="116.466112711298"/>
    <n v="13.8718463238383"/>
    <x v="12"/>
    <x v="15"/>
    <x v="1"/>
  </r>
  <r>
    <n v="7275"/>
    <n v="6770"/>
    <s v=""/>
    <x v="1"/>
    <n v="10"/>
    <n v="1.1000000000000001"/>
    <n v="0.73786478737262196"/>
    <n v="4.4000000000000004"/>
    <n v="2.95145914949049"/>
    <n v="3.2039066102947902"/>
    <n v="1.5460944117283399"/>
    <n v="1.5394508721304601"/>
    <n v="1.02221809585084"/>
    <n v="2.1244422035400299"/>
    <n v="1.4106609722741601"/>
    <n v="532.72514129171896"/>
    <n v="419.90967419021598"/>
    <x v="9"/>
    <x v="15"/>
    <x v="1"/>
  </r>
  <r>
    <n v="7275"/>
    <n v="6770"/>
    <s v=""/>
    <x v="1"/>
    <n v="11"/>
    <n v="1.2"/>
    <n v="0.63245553203367599"/>
    <n v="4.8"/>
    <n v="2.5298221281347"/>
    <n v="3.0258831483174098"/>
    <n v="1.16776271682578"/>
    <n v="1.6060787648414101"/>
    <n v="0.73643896733813896"/>
    <n v="2.21638869548114"/>
    <n v="1.0162857749266301"/>
    <n v="249.04816303084701"/>
    <n v="190.18428889573801"/>
    <x v="10"/>
    <x v="15"/>
    <x v="1"/>
  </r>
  <r>
    <n v="7275"/>
    <n v="6770"/>
    <s v=""/>
    <x v="1"/>
    <n v="12"/>
    <n v="0.8"/>
    <n v="0.63245553203367599"/>
    <n v="3.2"/>
    <n v="2.5298221281347"/>
    <n v="3.7855831716756501"/>
    <n v="2.2744681127983899"/>
    <n v="1.0543435570986499"/>
    <n v="0.98399839312762805"/>
    <n v="1.6021081990203201"/>
    <n v="1.2588483998191"/>
    <n v="436.66131360514697"/>
    <n v="405.19564102850399"/>
    <x v="11"/>
    <x v="15"/>
    <x v="1"/>
  </r>
  <r>
    <n v="7275"/>
    <n v="6770"/>
    <s v=""/>
    <x v="1"/>
    <n v="6"/>
    <n v="1.9"/>
    <n v="0.316227766016838"/>
    <n v="7.6"/>
    <n v="1.26491106406735"/>
    <n v="12.887437161078299"/>
    <n v="14.651046810275099"/>
    <n v="1.65762957613359"/>
    <n v="1.52368422187523"/>
    <n v="2.2875288150643498"/>
    <n v="2.1026842261878098"/>
    <n v="92.279882999186995"/>
    <n v="33.670697676253397"/>
    <x v="5"/>
    <x v="15"/>
    <x v="1"/>
  </r>
  <r>
    <n v="7275"/>
    <n v="6770"/>
    <s v=""/>
    <x v="1"/>
    <n v="8"/>
    <n v="0.9"/>
    <n v="0.56764621219754696"/>
    <n v="3.6"/>
    <n v="2.2705848487901901"/>
    <n v="3.7345244268252902"/>
    <n v="2.6490518191054702"/>
    <n v="1.2174591971028099"/>
    <n v="0.72287456459489297"/>
    <n v="1.6800936920018701"/>
    <n v="0.99756689914095198"/>
    <n v="357.99489969093202"/>
    <n v="335.80897956068702"/>
    <x v="7"/>
    <x v="15"/>
    <x v="1"/>
  </r>
  <r>
    <n v="7275"/>
    <n v="6770"/>
    <s v=""/>
    <x v="1"/>
    <n v="9"/>
    <n v="0.7"/>
    <n v="0.82327260234856503"/>
    <n v="2.8"/>
    <n v="3.2930904093942601"/>
    <n v="2.67776366489506"/>
    <n v="0.63121249466471296"/>
    <n v="1.0405233278927399"/>
    <n v="1.1601622936732301"/>
    <n v="1.43592219249199"/>
    <n v="1.6010239652690601"/>
    <n v="691.02439427194804"/>
    <n v="493.13940036774801"/>
    <x v="8"/>
    <x v="15"/>
    <x v="1"/>
  </r>
  <r>
    <n v="7275"/>
    <n v="6777"/>
    <s v=""/>
    <x v="1"/>
    <n v="2"/>
    <n v="2.9"/>
    <n v="0.316227766016838"/>
    <n v="11.6"/>
    <n v="1.26491106406735"/>
    <n v="34.155267329495899"/>
    <n v="3.3413382340603799"/>
    <n v="0.346061577669247"/>
    <n v="4.5901795482162902E-2"/>
    <n v="0.47756497553340999"/>
    <n v="6.3344477546508002E-2"/>
    <n v="330.12284199261501"/>
    <n v="73.574913867738005"/>
    <x v="1"/>
    <x v="14"/>
    <x v="1"/>
  </r>
  <r>
    <n v="7275"/>
    <n v="6777"/>
    <s v=""/>
    <x v="1"/>
    <n v="3"/>
    <n v="5.0999999999999996"/>
    <n v="0.316227766016838"/>
    <n v="20.399999999999999"/>
    <n v="1.26491106406735"/>
    <n v="37.666081441157601"/>
    <n v="2.84332600616542"/>
    <n v="0.55065332603794404"/>
    <n v="8.8855792319758806E-2"/>
    <n v="0.75990158730664403"/>
    <n v="0.12262099297757"/>
    <n v="179.178543826458"/>
    <n v="15.769737279461101"/>
    <x v="2"/>
    <x v="14"/>
    <x v="1"/>
  </r>
  <r>
    <n v="7275"/>
    <n v="2959"/>
    <s v=""/>
    <x v="2"/>
    <n v="0"/>
    <n v="2664.1"/>
    <n v="78.285020562330104"/>
    <n v="888.03333333333296"/>
    <n v="26.09500685411"/>
    <n v="46.456130355419802"/>
    <n v="6.7171868254165198E-2"/>
    <n v="18.403968913585398"/>
    <n v="0.54576695954934795"/>
    <n v="15.6391745513726"/>
    <n v="0.46786130312002"/>
    <n v="4.0347361137738096"/>
    <n v="0.116206401051678"/>
    <x v="12"/>
    <x v="0"/>
    <x v="1"/>
  </r>
  <r>
    <n v="7275"/>
    <n v="2959"/>
    <s v=""/>
    <x v="2"/>
    <n v="1"/>
    <n v="216"/>
    <n v="14.047538337137"/>
    <n v="864"/>
    <n v="56.190153348547902"/>
    <n v="46.6129827759327"/>
    <n v="0.35758574761585998"/>
    <n v="17.692510905963999"/>
    <n v="1.04405234068943"/>
    <n v="15.044948450867899"/>
    <n v="0.880966134237813"/>
    <n v="4.1244640259849197"/>
    <n v="0.24417540141773"/>
    <x v="0"/>
    <x v="0"/>
    <x v="1"/>
  </r>
  <r>
    <n v="7275"/>
    <n v="2959"/>
    <s v=""/>
    <x v="2"/>
    <n v="10"/>
    <n v="212.7"/>
    <n v="12.936168074219101"/>
    <n v="850.8"/>
    <n v="51.744672296876203"/>
    <n v="46.572866522275604"/>
    <n v="0.46075723415928399"/>
    <n v="17.470661572013999"/>
    <n v="1.05420456545204"/>
    <n v="14.8510738145385"/>
    <n v="0.89076234471933302"/>
    <n v="4.2267201063558"/>
    <n v="0.248875588062344"/>
    <x v="9"/>
    <x v="0"/>
    <x v="1"/>
  </r>
  <r>
    <n v="7275"/>
    <n v="2959"/>
    <s v=""/>
    <x v="2"/>
    <n v="11"/>
    <n v="207.5"/>
    <n v="18.1184375092826"/>
    <n v="830"/>
    <n v="72.473750037130301"/>
    <n v="46.493902542176798"/>
    <n v="0.41342671893257199"/>
    <n v="17.123096317679799"/>
    <n v="1.49795970273831"/>
    <n v="14.549379312057001"/>
    <n v="1.25712631812682"/>
    <n v="4.3192022818241602"/>
    <n v="0.35680706967709103"/>
    <x v="10"/>
    <x v="0"/>
    <x v="1"/>
  </r>
  <r>
    <n v="7275"/>
    <n v="2959"/>
    <s v=""/>
    <x v="2"/>
    <n v="12"/>
    <n v="220.5"/>
    <n v="13.906433363335401"/>
    <n v="882"/>
    <n v="55.625733453341702"/>
    <n v="46.2876941738119"/>
    <n v="0.37165359671642501"/>
    <n v="18.1998576883034"/>
    <n v="1.0271063045045501"/>
    <n v="15.4638335999208"/>
    <n v="0.87051951179126497"/>
    <n v="4.0641859608191302"/>
    <n v="0.23519101674556001"/>
    <x v="11"/>
    <x v="0"/>
    <x v="1"/>
  </r>
  <r>
    <n v="7275"/>
    <n v="2959"/>
    <s v=""/>
    <x v="2"/>
    <n v="2"/>
    <n v="210.1"/>
    <n v="15.5595629758679"/>
    <n v="840.4"/>
    <n v="62.238251903471699"/>
    <n v="47.040738269135602"/>
    <n v="0.20239130277803999"/>
    <n v="17.039492676812198"/>
    <n v="1.14282777224279"/>
    <n v="14.493504107053001"/>
    <n v="0.97626580242531802"/>
    <n v="4.2753377457688702"/>
    <n v="0.310751535225189"/>
    <x v="1"/>
    <x v="0"/>
    <x v="1"/>
  </r>
  <r>
    <n v="7275"/>
    <n v="2959"/>
    <s v=""/>
    <x v="2"/>
    <n v="3"/>
    <n v="208.2"/>
    <n v="11.4192819388962"/>
    <n v="832.8"/>
    <n v="45.6771277555846"/>
    <n v="46.604552105303704"/>
    <n v="0.38342927950121097"/>
    <n v="17.0545404855139"/>
    <n v="0.80894677955807004"/>
    <n v="14.4894170669111"/>
    <n v="0.69100521356061595"/>
    <n v="4.3070581299215904"/>
    <n v="0.227299713633586"/>
    <x v="2"/>
    <x v="0"/>
    <x v="1"/>
  </r>
  <r>
    <n v="7275"/>
    <n v="2959"/>
    <s v=""/>
    <x v="2"/>
    <n v="4"/>
    <n v="202.2"/>
    <n v="15.105554533938101"/>
    <n v="808.8"/>
    <n v="60.422218135752402"/>
    <n v="46.546888407486797"/>
    <n v="0.48179323301808202"/>
    <n v="16.642573291868"/>
    <n v="1.29145944959672"/>
    <n v="14.1330648084899"/>
    <n v="1.1062835002351099"/>
    <n v="4.4076690342180802"/>
    <n v="0.31736083955024103"/>
    <x v="3"/>
    <x v="0"/>
    <x v="1"/>
  </r>
  <r>
    <n v="7275"/>
    <n v="2959"/>
    <s v=""/>
    <x v="2"/>
    <n v="5"/>
    <n v="236.6"/>
    <n v="15.0643065998184"/>
    <n v="946.4"/>
    <n v="60.257226399273797"/>
    <n v="46.403894609755"/>
    <n v="0.56192191371963396"/>
    <n v="19.313537415732501"/>
    <n v="1.1225309440700599"/>
    <n v="16.413350137618501"/>
    <n v="0.96141704021401397"/>
    <n v="3.79364501339025"/>
    <n v="0.22562911694145599"/>
    <x v="4"/>
    <x v="0"/>
    <x v="1"/>
  </r>
  <r>
    <n v="7275"/>
    <n v="2959"/>
    <s v=""/>
    <x v="2"/>
    <n v="6"/>
    <n v="247.1"/>
    <n v="18.459866377270099"/>
    <n v="988.4"/>
    <n v="73.839465509080398"/>
    <n v="46.350288951353903"/>
    <n v="0.42825081834957601"/>
    <n v="20.279033042029699"/>
    <n v="1.5111994511075599"/>
    <n v="17.219628284031501"/>
    <n v="1.28974708082801"/>
    <n v="3.6329450891929702"/>
    <n v="0.249121704410325"/>
    <x v="5"/>
    <x v="0"/>
    <x v="1"/>
  </r>
  <r>
    <n v="7275"/>
    <n v="2959"/>
    <s v=""/>
    <x v="2"/>
    <n v="7"/>
    <n v="243.4"/>
    <n v="19.3631953285953"/>
    <n v="973.6"/>
    <n v="77.452781314380999"/>
    <n v="46.147857605621397"/>
    <n v="0.42912774588226898"/>
    <n v="20.105565443231399"/>
    <n v="1.55051473894225"/>
    <n v="17.0814003808505"/>
    <n v="1.3081696617470999"/>
    <n v="3.67369516934545"/>
    <n v="0.27331099580731699"/>
    <x v="6"/>
    <x v="0"/>
    <x v="1"/>
  </r>
  <r>
    <n v="7275"/>
    <n v="2959"/>
    <s v=""/>
    <x v="2"/>
    <n v="8"/>
    <n v="246.2"/>
    <n v="18.3775225025936"/>
    <n v="984.8"/>
    <n v="73.510090010374299"/>
    <n v="46.057400117948902"/>
    <n v="0.31428404042760799"/>
    <n v="20.347939540691002"/>
    <n v="1.5780267460181701"/>
    <n v="17.2906137578351"/>
    <n v="1.3525948586966701"/>
    <n v="3.6367155231402499"/>
    <n v="0.26090451156759298"/>
    <x v="7"/>
    <x v="0"/>
    <x v="1"/>
  </r>
  <r>
    <n v="7275"/>
    <n v="2959"/>
    <s v=""/>
    <x v="2"/>
    <n v="9"/>
    <n v="213.6"/>
    <n v="17.276830985134101"/>
    <n v="854.4"/>
    <n v="69.107323940536304"/>
    <n v="46.504010012634701"/>
    <n v="0.30265005177633503"/>
    <n v="17.6586209353841"/>
    <n v="1.2399416353072701"/>
    <n v="15.011743191341299"/>
    <n v="1.0548221863609799"/>
    <n v="4.19299090427391"/>
    <n v="0.350176512915508"/>
    <x v="8"/>
    <x v="0"/>
    <x v="1"/>
  </r>
  <r>
    <n v="7275"/>
    <n v="3659"/>
    <s v=""/>
    <x v="2"/>
    <n v="0"/>
    <n v="6040.7"/>
    <n v="69.560605070526705"/>
    <n v="2013.56666666667"/>
    <n v="23.186868356842201"/>
    <n v="37.810329653519901"/>
    <n v="0.107406928382352"/>
    <n v="41.973676107369101"/>
    <n v="0.49992472052325698"/>
    <n v="35.682367855229501"/>
    <n v="0.43350038317865802"/>
    <n v="1.77754720215587"/>
    <n v="2.1977268633590799E-2"/>
    <x v="12"/>
    <x v="0"/>
    <x v="1"/>
  </r>
  <r>
    <n v="7275"/>
    <n v="3659"/>
    <s v=""/>
    <x v="2"/>
    <n v="1"/>
    <n v="407.6"/>
    <n v="18.482424083436701"/>
    <n v="1630.4"/>
    <n v="73.929696333746705"/>
    <n v="38.1118936624759"/>
    <n v="0.26197871962510899"/>
    <n v="34.621085305508998"/>
    <n v="1.6840485887793499"/>
    <n v="29.4455500482132"/>
    <n v="1.4401935048075201"/>
    <n v="2.1137913321164499"/>
    <n v="9.4955228965887706E-2"/>
    <x v="0"/>
    <x v="0"/>
    <x v="1"/>
  </r>
  <r>
    <n v="7275"/>
    <n v="3659"/>
    <s v=""/>
    <x v="2"/>
    <n v="10"/>
    <n v="503.5"/>
    <n v="19.6256634707382"/>
    <n v="2014"/>
    <n v="78.5026538829527"/>
    <n v="37.6976832015512"/>
    <n v="0.35325520883166001"/>
    <n v="41.439865423393599"/>
    <n v="1.2173028135688999"/>
    <n v="35.233162498980299"/>
    <n v="1.0510157390119801"/>
    <n v="1.77977757518498"/>
    <n v="6.5385921687630993E-2"/>
    <x v="9"/>
    <x v="0"/>
    <x v="1"/>
  </r>
  <r>
    <n v="7275"/>
    <n v="3659"/>
    <s v=""/>
    <x v="2"/>
    <n v="11"/>
    <n v="494.2"/>
    <n v="23.7524267766007"/>
    <n v="1976.8"/>
    <n v="95.0097071064028"/>
    <n v="37.890457078056897"/>
    <n v="0.42874481482468202"/>
    <n v="40.124653691761999"/>
    <n v="1.8141689175813001"/>
    <n v="34.085122605993703"/>
    <n v="1.52914134943821"/>
    <n v="1.8143681576236601"/>
    <n v="7.8978754648830196E-2"/>
    <x v="10"/>
    <x v="0"/>
    <x v="1"/>
  </r>
  <r>
    <n v="7275"/>
    <n v="3659"/>
    <s v=""/>
    <x v="2"/>
    <n v="12"/>
    <n v="514.70000000000005"/>
    <n v="22.759857449270399"/>
    <n v="2058.8000000000002"/>
    <n v="91.039429797081795"/>
    <n v="37.409733730821898"/>
    <n v="0.435337005459974"/>
    <n v="41.638781755857302"/>
    <n v="1.75158407909187"/>
    <n v="35.418221239449203"/>
    <n v="1.5319779008674801"/>
    <n v="1.74229050748046"/>
    <n v="7.2694439297134497E-2"/>
    <x v="11"/>
    <x v="0"/>
    <x v="1"/>
  </r>
  <r>
    <n v="7275"/>
    <n v="3659"/>
    <s v=""/>
    <x v="2"/>
    <n v="2"/>
    <n v="497.1"/>
    <n v="32.046667360099804"/>
    <n v="1988.4"/>
    <n v="128.18666944039899"/>
    <n v="37.950066598518603"/>
    <n v="0.21080339135880799"/>
    <n v="42.527822165516802"/>
    <n v="2.4056473662246201"/>
    <n v="36.1321048178635"/>
    <n v="2.0297179104412701"/>
    <n v="1.8104307857398201"/>
    <n v="0.10870080340933"/>
    <x v="1"/>
    <x v="0"/>
    <x v="1"/>
  </r>
  <r>
    <n v="7275"/>
    <n v="3659"/>
    <s v=""/>
    <x v="2"/>
    <n v="3"/>
    <n v="495.6"/>
    <n v="26.487733009829299"/>
    <n v="1982.4"/>
    <n v="105.950932039317"/>
    <n v="38.140277035690403"/>
    <n v="0.20283396304757501"/>
    <n v="42.692508202584101"/>
    <n v="2.0431555710372802"/>
    <n v="36.283777119907199"/>
    <n v="1.74856278032488"/>
    <n v="1.8102849277639701"/>
    <n v="8.6616230417108794E-2"/>
    <x v="2"/>
    <x v="0"/>
    <x v="1"/>
  </r>
  <r>
    <n v="7275"/>
    <n v="3659"/>
    <s v=""/>
    <x v="2"/>
    <n v="4"/>
    <n v="474"/>
    <n v="8.2731157639938999"/>
    <n v="1896"/>
    <n v="33.0924630559756"/>
    <n v="38.3223883927635"/>
    <n v="0.30087896264835501"/>
    <n v="40.900774102697902"/>
    <n v="1.19080302869974"/>
    <n v="34.759341070690802"/>
    <n v="0.99303547605682496"/>
    <n v="1.89587924889443"/>
    <n v="3.3276011565145203E-2"/>
    <x v="3"/>
    <x v="0"/>
    <x v="1"/>
  </r>
  <r>
    <n v="7275"/>
    <n v="3659"/>
    <s v=""/>
    <x v="2"/>
    <n v="5"/>
    <n v="522.20000000000005"/>
    <n v="32.144811228079902"/>
    <n v="2088.8000000000002"/>
    <n v="128.57924491231901"/>
    <n v="37.748743104347"/>
    <n v="0.24984748461581299"/>
    <n v="43.869459524692097"/>
    <n v="2.5108117958872498"/>
    <n v="37.2797609980001"/>
    <n v="2.1445238107789102"/>
    <n v="1.72235455027305"/>
    <n v="0.10099993241077999"/>
    <x v="4"/>
    <x v="0"/>
    <x v="1"/>
  </r>
  <r>
    <n v="7275"/>
    <n v="3659"/>
    <s v=""/>
    <x v="2"/>
    <n v="6"/>
    <n v="544.20000000000005"/>
    <n v="22.880365187450799"/>
    <n v="2176.8000000000002"/>
    <n v="91.521460749803296"/>
    <n v="37.740808977396597"/>
    <n v="0.274474448015119"/>
    <n v="45.052770028868501"/>
    <n v="1.7520277287231001"/>
    <n v="38.315368457230797"/>
    <n v="1.49592953749766"/>
    <n v="1.65295392660663"/>
    <n v="6.6322036701678896E-2"/>
    <x v="5"/>
    <x v="0"/>
    <x v="1"/>
  </r>
  <r>
    <n v="7275"/>
    <n v="3659"/>
    <s v=""/>
    <x v="2"/>
    <n v="7"/>
    <n v="536.5"/>
    <n v="23.829253730096799"/>
    <n v="2146"/>
    <n v="95.317014920387294"/>
    <n v="37.453298957218401"/>
    <n v="0.194230749643757"/>
    <n v="42.857505020053203"/>
    <n v="1.52129598493365"/>
    <n v="36.434073015354102"/>
    <n v="1.3362203982512999"/>
    <n v="1.6740506615300399"/>
    <n v="6.8923608429516198E-2"/>
    <x v="6"/>
    <x v="0"/>
    <x v="1"/>
  </r>
  <r>
    <n v="7275"/>
    <n v="3659"/>
    <s v=""/>
    <x v="2"/>
    <n v="8"/>
    <n v="532.4"/>
    <n v="12.112436217009"/>
    <n v="2129.6"/>
    <n v="48.449744868035999"/>
    <n v="37.806205579908699"/>
    <n v="0.33690886462546599"/>
    <n v="43.098880085628103"/>
    <n v="1.16816722979404"/>
    <n v="36.647174996733902"/>
    <n v="1.00304854635651"/>
    <n v="1.68505980155729"/>
    <n v="3.4769811737537099E-2"/>
    <x v="7"/>
    <x v="0"/>
    <x v="1"/>
  </r>
  <r>
    <n v="7275"/>
    <n v="3659"/>
    <s v=""/>
    <x v="2"/>
    <n v="9"/>
    <n v="518.70000000000005"/>
    <n v="16.6536615927082"/>
    <n v="2074.8000000000002"/>
    <n v="66.614646370832801"/>
    <n v="37.595220765220503"/>
    <n v="0.26941390184090303"/>
    <n v="42.196886078067003"/>
    <n v="1.4639675333731901"/>
    <n v="35.887390824918697"/>
    <n v="1.2331907128983499"/>
    <n v="1.7283943536725099"/>
    <n v="5.6594721302210098E-2"/>
    <x v="8"/>
    <x v="0"/>
    <x v="1"/>
  </r>
  <r>
    <n v="7275"/>
    <n v="3660"/>
    <s v=""/>
    <x v="2"/>
    <n v="0"/>
    <n v="17546.900000000001"/>
    <n v="92.927032306715404"/>
    <n v="5848.9666666666699"/>
    <n v="30.9756774355719"/>
    <n v="36.598376526590499"/>
    <n v="0.98995478680055105"/>
    <n v="105.439520470971"/>
    <n v="2.2044621355984799"/>
    <n v="89.618587172799806"/>
    <n v="1.8720192793224599"/>
    <n v="0.61557412615615203"/>
    <n v="3.1690444182544898E-3"/>
    <x v="12"/>
    <x v="0"/>
    <x v="1"/>
  </r>
  <r>
    <n v="7275"/>
    <n v="3660"/>
    <s v=""/>
    <x v="2"/>
    <n v="1"/>
    <n v="1185.7"/>
    <n v="27.1377146339841"/>
    <n v="4742.8"/>
    <n v="108.550858535936"/>
    <n v="49.520788543406297"/>
    <n v="0.63730416637336795"/>
    <n v="70.1651082267215"/>
    <n v="1.75127188235582"/>
    <n v="59.644562403057897"/>
    <n v="1.5026384236394801"/>
    <n v="0.75895880259792303"/>
    <n v="1.6680961403111899E-2"/>
    <x v="0"/>
    <x v="0"/>
    <x v="1"/>
  </r>
  <r>
    <n v="7275"/>
    <n v="3660"/>
    <s v=""/>
    <x v="2"/>
    <n v="10"/>
    <n v="1491.6"/>
    <n v="31.373024506200601"/>
    <n v="5966.4"/>
    <n v="125.492098024803"/>
    <n v="31.926978475774799"/>
    <n v="0.76436696954132199"/>
    <n v="116.09493533990999"/>
    <n v="0.55787411898248696"/>
    <n v="98.708788262467394"/>
    <n v="0.43554697410013998"/>
    <n v="0.60341287807106403"/>
    <n v="1.1982342779859E-2"/>
    <x v="9"/>
    <x v="0"/>
    <x v="1"/>
  </r>
  <r>
    <n v="7275"/>
    <n v="3660"/>
    <s v=""/>
    <x v="2"/>
    <n v="11"/>
    <n v="1494.4"/>
    <n v="19.8617443566493"/>
    <n v="5977.6"/>
    <n v="79.446977426597002"/>
    <n v="31.713622942218699"/>
    <n v="0.75552845681689496"/>
    <n v="116.28551084985401"/>
    <n v="0.26341699562904303"/>
    <n v="98.817732214449293"/>
    <n v="0.19277385341422601"/>
    <n v="0.60246311046011503"/>
    <n v="7.6526019935255502E-3"/>
    <x v="10"/>
    <x v="0"/>
    <x v="1"/>
  </r>
  <r>
    <n v="7275"/>
    <n v="3660"/>
    <s v=""/>
    <x v="2"/>
    <n v="12"/>
    <n v="1485.3"/>
    <n v="32.221628347017699"/>
    <n v="5941.2"/>
    <n v="128.88651338807099"/>
    <n v="31.438795626416201"/>
    <n v="0.818986239886905"/>
    <n v="116.297549905766"/>
    <n v="0.41123719784163099"/>
    <n v="98.855807874900904"/>
    <n v="0.369432618008462"/>
    <n v="0.60559883322950903"/>
    <n v="1.2024037191568301E-2"/>
    <x v="11"/>
    <x v="0"/>
    <x v="1"/>
  </r>
  <r>
    <n v="7275"/>
    <n v="3660"/>
    <s v=""/>
    <x v="2"/>
    <n v="2"/>
    <n v="1440.2"/>
    <n v="21.6682050735891"/>
    <n v="5760.8"/>
    <n v="86.672820294356299"/>
    <n v="44.645411670903002"/>
    <n v="1.74709599915159"/>
    <n v="88.043967990581706"/>
    <n v="3.3773806557694401"/>
    <n v="74.844104520315796"/>
    <n v="2.8646256284865199"/>
    <n v="0.62512154533430797"/>
    <n v="8.9345168666816605E-3"/>
    <x v="1"/>
    <x v="0"/>
    <x v="1"/>
  </r>
  <r>
    <n v="7275"/>
    <n v="3660"/>
    <s v=""/>
    <x v="2"/>
    <n v="3"/>
    <n v="1450.1"/>
    <n v="23.454210709380099"/>
    <n v="5800.4"/>
    <n v="93.816842837520397"/>
    <n v="43.309297022493901"/>
    <n v="3.3578578069842502"/>
    <n v="91.161770789314602"/>
    <n v="7.3772327781161904"/>
    <n v="77.468278217513799"/>
    <n v="6.26577052991603"/>
    <n v="0.62103969757546496"/>
    <n v="9.6074511241913303E-3"/>
    <x v="2"/>
    <x v="0"/>
    <x v="1"/>
  </r>
  <r>
    <n v="7275"/>
    <n v="3660"/>
    <s v=""/>
    <x v="2"/>
    <n v="4"/>
    <n v="1437.2"/>
    <n v="22.160024067375598"/>
    <n v="5748.8"/>
    <n v="88.640096269502493"/>
    <n v="41.0108486831964"/>
    <n v="3.9648722456418199"/>
    <n v="94.985140025694903"/>
    <n v="8.8918488548179901"/>
    <n v="80.751253365305004"/>
    <n v="7.5434065566202797"/>
    <n v="0.62649680045769696"/>
    <n v="9.0344723699942904E-3"/>
    <x v="3"/>
    <x v="0"/>
    <x v="1"/>
  </r>
  <r>
    <n v="7275"/>
    <n v="3660"/>
    <s v=""/>
    <x v="2"/>
    <n v="5"/>
    <n v="1476.3"/>
    <n v="29.276649777975301"/>
    <n v="5905.2"/>
    <n v="117.10659911190101"/>
    <n v="37.566060731482899"/>
    <n v="4.1819708352497997"/>
    <n v="103.889604649341"/>
    <n v="9.2461332267166298"/>
    <n v="88.273516288245602"/>
    <n v="7.8414731039349901"/>
    <n v="0.60974954646701196"/>
    <n v="1.1615812665262499E-2"/>
    <x v="4"/>
    <x v="0"/>
    <x v="1"/>
  </r>
  <r>
    <n v="7275"/>
    <n v="3660"/>
    <s v=""/>
    <x v="2"/>
    <n v="6"/>
    <n v="1525.7"/>
    <n v="29.751003717895301"/>
    <n v="6102.8"/>
    <n v="119.00401487158101"/>
    <n v="34.313816036104498"/>
    <n v="1.1769659955418501"/>
    <n v="112.664666596385"/>
    <n v="2.8834138188426599"/>
    <n v="95.742748677031599"/>
    <n v="2.4416308213228501"/>
    <n v="0.58998847750663497"/>
    <n v="1.0888964347084799E-2"/>
    <x v="5"/>
    <x v="0"/>
    <x v="1"/>
  </r>
  <r>
    <n v="7275"/>
    <n v="3660"/>
    <s v=""/>
    <x v="2"/>
    <n v="7"/>
    <n v="1516.3"/>
    <n v="24.014116218961298"/>
    <n v="6065.2"/>
    <n v="96.056464875844995"/>
    <n v="32.252599929688799"/>
    <n v="0.580087059359777"/>
    <n v="115.59448945345601"/>
    <n v="0.38163430560310602"/>
    <n v="98.229256313580095"/>
    <n v="0.27976065312610299"/>
    <n v="0.59362830393657295"/>
    <n v="8.9753668361771399E-3"/>
    <x v="6"/>
    <x v="0"/>
    <x v="1"/>
  </r>
  <r>
    <n v="7275"/>
    <n v="3660"/>
    <s v=""/>
    <x v="2"/>
    <n v="8"/>
    <n v="1525.1"/>
    <n v="24.776557020251602"/>
    <n v="6100.4"/>
    <n v="99.106228081006293"/>
    <n v="32.791819915193102"/>
    <n v="0.55493271351402496"/>
    <n v="115.12800315208"/>
    <n v="0.344474842243091"/>
    <n v="97.865721376218502"/>
    <n v="0.30955934556856701"/>
    <n v="0.58988863079061604"/>
    <n v="9.1440220476973703E-3"/>
    <x v="7"/>
    <x v="0"/>
    <x v="1"/>
  </r>
  <r>
    <n v="7275"/>
    <n v="3660"/>
    <s v=""/>
    <x v="2"/>
    <n v="9"/>
    <n v="1519"/>
    <n v="38.212854149123999"/>
    <n v="6076"/>
    <n v="152.85141659649599"/>
    <n v="32.2523897938228"/>
    <n v="0.80740606692474504"/>
    <n v="115.70285533149701"/>
    <n v="0.58736103562908004"/>
    <n v="98.352064301699698"/>
    <n v="0.48776128816143799"/>
    <n v="0.59269609841308402"/>
    <n v="1.4088700576517199E-2"/>
    <x v="8"/>
    <x v="0"/>
    <x v="1"/>
  </r>
  <r>
    <n v="7275"/>
    <n v="4524"/>
    <s v=""/>
    <x v="2"/>
    <n v="0"/>
    <n v="4855.8999999999996"/>
    <n v="62.274392811170799"/>
    <n v="1618.63333333333"/>
    <n v="20.758130937057"/>
    <n v="27.153581696386901"/>
    <n v="0.110678107447961"/>
    <n v="82.769074178201507"/>
    <n v="0.62135459422053796"/>
    <n v="70.365582143043596"/>
    <n v="0.52655531967448299"/>
    <n v="2.16226087023909"/>
    <n v="2.62741569314212E-2"/>
    <x v="12"/>
    <x v="0"/>
    <x v="1"/>
  </r>
  <r>
    <n v="7275"/>
    <n v="4524"/>
    <s v=""/>
    <x v="2"/>
    <n v="1"/>
    <n v="354.7"/>
    <n v="20.347262988203401"/>
    <n v="1418.8"/>
    <n v="81.389051952813503"/>
    <n v="26.954623873033899"/>
    <n v="0.71193618092349398"/>
    <n v="78.354811394944207"/>
    <n v="3.4793974411001201"/>
    <n v="66.6381434631909"/>
    <n v="2.9557651539651402"/>
    <n v="2.4422306533173499"/>
    <n v="0.13554900016772001"/>
    <x v="0"/>
    <x v="0"/>
    <x v="1"/>
  </r>
  <r>
    <n v="7275"/>
    <n v="4524"/>
    <s v=""/>
    <x v="2"/>
    <n v="10"/>
    <n v="406.6"/>
    <n v="21.282230459548501"/>
    <n v="1626.4"/>
    <n v="85.128921838193904"/>
    <n v="27.360242108237401"/>
    <n v="0.121654891675178"/>
    <n v="81.009610284855995"/>
    <n v="2.4272453937481901"/>
    <n v="68.863406316851197"/>
    <n v="2.10565702844"/>
    <n v="2.1668488407278299"/>
    <n v="0.101584898585817"/>
    <x v="9"/>
    <x v="0"/>
    <x v="1"/>
  </r>
  <r>
    <n v="7275"/>
    <n v="4524"/>
    <s v=""/>
    <x v="2"/>
    <n v="11"/>
    <n v="391.4"/>
    <n v="17.3666346768739"/>
    <n v="1565.6"/>
    <n v="69.466538707495701"/>
    <n v="27.4176902404392"/>
    <n v="0.26720054126908799"/>
    <n v="78.957085448674405"/>
    <n v="2.1191991724512902"/>
    <n v="67.065543957855496"/>
    <n v="1.79183953337188"/>
    <n v="2.2449787752372399"/>
    <n v="9.8605612534325496E-2"/>
    <x v="10"/>
    <x v="0"/>
    <x v="1"/>
  </r>
  <r>
    <n v="7275"/>
    <n v="4524"/>
    <s v=""/>
    <x v="2"/>
    <n v="12"/>
    <n v="411.2"/>
    <n v="22.004040033088899"/>
    <n v="1644.8"/>
    <n v="88.016160132355495"/>
    <n v="27.342737888892"/>
    <n v="0.26441224215843201"/>
    <n v="82.202090824038805"/>
    <n v="2.84945981989598"/>
    <n v="69.930693219986395"/>
    <n v="2.4659285308441001"/>
    <n v="2.12717092123177"/>
    <n v="0.107412153654958"/>
    <x v="11"/>
    <x v="0"/>
    <x v="1"/>
  </r>
  <r>
    <n v="7275"/>
    <n v="4524"/>
    <s v=""/>
    <x v="2"/>
    <n v="2"/>
    <n v="394.1"/>
    <n v="20.695946999889198"/>
    <n v="1576.4"/>
    <n v="82.783787999556793"/>
    <n v="26.782369035051399"/>
    <n v="0.20740154284063"/>
    <n v="83.331379879593797"/>
    <n v="2.7474409806356399"/>
    <n v="70.805233001853594"/>
    <n v="2.4089327469414501"/>
    <n v="2.2169950500780198"/>
    <n v="0.11479033369333499"/>
    <x v="1"/>
    <x v="0"/>
    <x v="1"/>
  </r>
  <r>
    <n v="7275"/>
    <n v="4524"/>
    <s v=""/>
    <x v="2"/>
    <n v="3"/>
    <n v="390.7"/>
    <n v="16.343874149730301"/>
    <n v="1562.8"/>
    <n v="65.375496598921202"/>
    <n v="26.0466300967725"/>
    <n v="0.61675583876712303"/>
    <n v="87.990574390220701"/>
    <n v="3.77687642366207"/>
    <n v="74.795818614801505"/>
    <n v="3.2176273963523201"/>
    <n v="2.2440480788164399"/>
    <n v="8.3550499263260206E-2"/>
    <x v="2"/>
    <x v="0"/>
    <x v="1"/>
  </r>
  <r>
    <n v="7275"/>
    <n v="4524"/>
    <s v=""/>
    <x v="2"/>
    <n v="4"/>
    <n v="385.6"/>
    <n v="13.953892328347401"/>
    <n v="1542.4"/>
    <n v="55.815569313389403"/>
    <n v="26.8959137904721"/>
    <n v="0.64796410826122497"/>
    <n v="82.578625748271406"/>
    <n v="2.0575339653800402"/>
    <n v="70.193664527127794"/>
    <n v="1.7522786937516099"/>
    <n v="2.2805625045187399"/>
    <n v="7.92247876914043E-2"/>
    <x v="3"/>
    <x v="0"/>
    <x v="1"/>
  </r>
  <r>
    <n v="7275"/>
    <n v="4524"/>
    <s v=""/>
    <x v="2"/>
    <n v="5"/>
    <n v="418.3"/>
    <n v="30.887070290189602"/>
    <n v="1673.2"/>
    <n v="123.54828116075799"/>
    <n v="27.422403285872502"/>
    <n v="0.58837441976641203"/>
    <n v="82.518803959925293"/>
    <n v="4.3397576179356001"/>
    <n v="70.132551083437704"/>
    <n v="3.7074862982329799"/>
    <n v="2.1002511317922301"/>
    <n v="0.150763290529493"/>
    <x v="4"/>
    <x v="0"/>
    <x v="1"/>
  </r>
  <r>
    <n v="7275"/>
    <n v="4524"/>
    <s v=""/>
    <x v="2"/>
    <n v="6"/>
    <n v="436"/>
    <n v="19.0262975904404"/>
    <n v="1744"/>
    <n v="76.1051903617618"/>
    <n v="27.261566703333202"/>
    <n v="0.39444049159426398"/>
    <n v="84.538978001865104"/>
    <n v="3.2854455387417301"/>
    <n v="71.892156207440706"/>
    <n v="2.7899771406983298"/>
    <n v="2.0178807580703699"/>
    <n v="8.9328656196836498E-2"/>
    <x v="5"/>
    <x v="0"/>
    <x v="1"/>
  </r>
  <r>
    <n v="7275"/>
    <n v="4524"/>
    <s v=""/>
    <x v="2"/>
    <n v="7"/>
    <n v="429.5"/>
    <n v="18.6145104689863"/>
    <n v="1718"/>
    <n v="74.458041875945099"/>
    <n v="27.369867753783701"/>
    <n v="0.28806581574534001"/>
    <n v="83.999082051522294"/>
    <n v="3.2124291750835501"/>
    <n v="71.417840061846704"/>
    <n v="2.7259817605887702"/>
    <n v="2.0200662865846701"/>
    <n v="8.0868928182397701E-2"/>
    <x v="6"/>
    <x v="0"/>
    <x v="1"/>
  </r>
  <r>
    <n v="7275"/>
    <n v="4524"/>
    <s v=""/>
    <x v="2"/>
    <n v="8"/>
    <n v="431.1"/>
    <n v="14.340695783523"/>
    <n v="1724.4"/>
    <n v="57.362783134092197"/>
    <n v="27.2773664040234"/>
    <n v="0.32163722994341998"/>
    <n v="84.972326360736602"/>
    <n v="2.66706105921181"/>
    <n v="72.252959927170494"/>
    <n v="2.2812343047121102"/>
    <n v="2.0182199926206601"/>
    <n v="7.0267430903591901E-2"/>
    <x v="7"/>
    <x v="0"/>
    <x v="1"/>
  </r>
  <r>
    <n v="7275"/>
    <n v="4524"/>
    <s v=""/>
    <x v="2"/>
    <n v="9"/>
    <n v="406.7"/>
    <n v="20.4616171838342"/>
    <n v="1626.8"/>
    <n v="81.8464687353367"/>
    <n v="27.590608417022601"/>
    <n v="0.35529420386563398"/>
    <n v="80.904989026327101"/>
    <n v="3.0116137344524301"/>
    <n v="68.804116900996803"/>
    <n v="2.5066528693756802"/>
    <n v="2.1470096625474002"/>
    <n v="0.102790621247417"/>
    <x v="8"/>
    <x v="0"/>
    <x v="1"/>
  </r>
  <r>
    <n v="7275"/>
    <n v="4949"/>
    <s v=""/>
    <x v="2"/>
    <n v="0"/>
    <n v="4306.3"/>
    <n v="70.147542920459998"/>
    <n v="1435.43333333333"/>
    <n v="23.382514306820099"/>
    <n v="29.956394220818801"/>
    <n v="0.59587686185532596"/>
    <n v="66.509985228132095"/>
    <n v="1.4132919830995001"/>
    <n v="56.532591917621801"/>
    <n v="1.21506410417124"/>
    <n v="2.50363023857467"/>
    <n v="3.8910321542097698E-2"/>
    <x v="12"/>
    <x v="0"/>
    <x v="1"/>
  </r>
  <r>
    <n v="7275"/>
    <n v="4949"/>
    <s v=""/>
    <x v="2"/>
    <n v="1"/>
    <n v="423.6"/>
    <n v="18.301183932558398"/>
    <n v="1694.4"/>
    <n v="73.204735730233594"/>
    <n v="49.738957693998699"/>
    <n v="0.71601225385317202"/>
    <n v="31.8180965284221"/>
    <n v="1.5251537557222601"/>
    <n v="27.050838840096699"/>
    <n v="1.30835787991414"/>
    <n v="2.1227890876675399"/>
    <n v="8.6829504681140104E-2"/>
    <x v="0"/>
    <x v="0"/>
    <x v="1"/>
  </r>
  <r>
    <n v="7275"/>
    <n v="4949"/>
    <s v=""/>
    <x v="2"/>
    <n v="10"/>
    <n v="282.39999999999998"/>
    <n v="25.777681992159199"/>
    <n v="1129.5999999999999"/>
    <n v="103.11072796863699"/>
    <n v="6.8371265098251799"/>
    <n v="0.607498885519966"/>
    <n v="105.05358711873799"/>
    <n v="4.0062012080892604"/>
    <n v="89.357127999882195"/>
    <n v="3.4464167465546498"/>
    <n v="3.1820586926588499"/>
    <n v="0.27324332526018302"/>
    <x v="9"/>
    <x v="0"/>
    <x v="1"/>
  </r>
  <r>
    <n v="7275"/>
    <n v="4949"/>
    <s v=""/>
    <x v="2"/>
    <n v="11"/>
    <n v="276.39999999999998"/>
    <n v="23.099783548769501"/>
    <n v="1105.5999999999999"/>
    <n v="92.399134195077806"/>
    <n v="6.8327970847803998"/>
    <n v="0.57040220855523605"/>
    <n v="103.975972935263"/>
    <n v="3.66834310422648"/>
    <n v="88.344830394921004"/>
    <n v="3.0749590998776299"/>
    <n v="3.2541799548513799"/>
    <n v="0.25443834433498003"/>
    <x v="10"/>
    <x v="0"/>
    <x v="1"/>
  </r>
  <r>
    <n v="7275"/>
    <n v="4949"/>
    <s v=""/>
    <x v="2"/>
    <n v="12"/>
    <n v="271.3"/>
    <n v="20.423570261397099"/>
    <n v="1085.2"/>
    <n v="81.694281045588198"/>
    <n v="6.8535756495078397"/>
    <n v="0.33518478845695698"/>
    <n v="103.112440390533"/>
    <n v="4.5464859849557504"/>
    <n v="87.607085721408794"/>
    <n v="3.8774642223783502"/>
    <n v="3.3119644103665702"/>
    <n v="0.25731055421850502"/>
    <x v="11"/>
    <x v="0"/>
    <x v="1"/>
  </r>
  <r>
    <n v="7275"/>
    <n v="4949"/>
    <s v=""/>
    <x v="2"/>
    <n v="2"/>
    <n v="392.7"/>
    <n v="19.195196158298401"/>
    <n v="1570.8"/>
    <n v="76.780784633193804"/>
    <n v="49.092571337048398"/>
    <n v="0.84318858588212398"/>
    <n v="30.341052732490699"/>
    <n v="1.5481405588628301"/>
    <n v="25.7865326921094"/>
    <n v="1.29223445831652"/>
    <n v="2.2847998028348502"/>
    <n v="0.109537893315764"/>
    <x v="1"/>
    <x v="0"/>
    <x v="1"/>
  </r>
  <r>
    <n v="7275"/>
    <n v="4949"/>
    <s v=""/>
    <x v="2"/>
    <n v="3"/>
    <n v="387.3"/>
    <n v="15.804710971380899"/>
    <n v="1549.2"/>
    <n v="63.218843885523697"/>
    <n v="49.315161621839302"/>
    <n v="0.62093500152164605"/>
    <n v="29.901013609530501"/>
    <n v="1.39749618488862"/>
    <n v="25.443868240272199"/>
    <n v="1.1856759297447099"/>
    <n v="2.3129790592135202"/>
    <n v="9.3456587367468397E-2"/>
    <x v="2"/>
    <x v="0"/>
    <x v="1"/>
  </r>
  <r>
    <n v="7275"/>
    <n v="4949"/>
    <s v=""/>
    <x v="2"/>
    <n v="4"/>
    <n v="388.4"/>
    <n v="17.6206949036889"/>
    <n v="1553.6"/>
    <n v="70.4827796147557"/>
    <n v="49.418699678187899"/>
    <n v="0.58388254137918105"/>
    <n v="29.9260837963771"/>
    <n v="1.41281826817407"/>
    <n v="25.4387482647005"/>
    <n v="1.2007374321177"/>
    <n v="2.3160709303924301"/>
    <n v="9.9167079989140899E-2"/>
    <x v="3"/>
    <x v="0"/>
    <x v="1"/>
  </r>
  <r>
    <n v="7275"/>
    <n v="4949"/>
    <s v=""/>
    <x v="2"/>
    <n v="5"/>
    <n v="534.4"/>
    <n v="22.041375234368299"/>
    <n v="2137.6"/>
    <n v="88.165500937472999"/>
    <n v="46.4250062610149"/>
    <n v="1.4429648439404199"/>
    <n v="42.426991661482802"/>
    <n v="2.9453319483182798"/>
    <n v="36.0503038476214"/>
    <n v="2.4858696286245801"/>
    <n v="1.6807671433328499"/>
    <n v="6.3729498185406797E-2"/>
    <x v="4"/>
    <x v="0"/>
    <x v="1"/>
  </r>
  <r>
    <n v="7275"/>
    <n v="4949"/>
    <s v=""/>
    <x v="2"/>
    <n v="6"/>
    <n v="445.1"/>
    <n v="26.396338129874501"/>
    <n v="1780.4"/>
    <n v="105.585352519498"/>
    <n v="29.422815541979801"/>
    <n v="5.6499952310552102"/>
    <n v="74.815120321201405"/>
    <n v="10.958510532471401"/>
    <n v="63.627617267262302"/>
    <n v="9.3716411442172003"/>
    <n v="2.0196722395172602"/>
    <n v="0.115780906547398"/>
    <x v="5"/>
    <x v="0"/>
    <x v="1"/>
  </r>
  <r>
    <n v="7275"/>
    <n v="4949"/>
    <s v=""/>
    <x v="2"/>
    <n v="7"/>
    <n v="339"/>
    <n v="29.001915645541601"/>
    <n v="1356"/>
    <n v="116.00766258216601"/>
    <n v="8.4285030799267897"/>
    <n v="0.71728282855881698"/>
    <n v="105.75801167213901"/>
    <n v="2.1492154680863398"/>
    <n v="89.882818186554701"/>
    <n v="1.8037154510621201"/>
    <n v="2.65206993184538"/>
    <n v="0.20779848488865199"/>
    <x v="6"/>
    <x v="0"/>
    <x v="1"/>
  </r>
  <r>
    <n v="7275"/>
    <n v="4949"/>
    <s v=""/>
    <x v="2"/>
    <n v="8"/>
    <n v="289.8"/>
    <n v="29.876784000662202"/>
    <n v="1159.2"/>
    <n v="119.50713600264901"/>
    <n v="7.1326078564034798"/>
    <n v="0.720992558193018"/>
    <n v="106.375150590899"/>
    <n v="2.9921942487613502"/>
    <n v="90.390927495433004"/>
    <n v="2.4640735387102901"/>
    <n v="3.0966914696160801"/>
    <n v="0.29813849918943602"/>
    <x v="7"/>
    <x v="0"/>
    <x v="1"/>
  </r>
  <r>
    <n v="7275"/>
    <n v="4949"/>
    <s v=""/>
    <x v="2"/>
    <n v="9"/>
    <n v="275.89999999999998"/>
    <n v="17.2333655705695"/>
    <n v="1103.5999999999999"/>
    <n v="68.933462282277802"/>
    <n v="6.7070843780601797"/>
    <n v="0.54266543398418099"/>
    <n v="103.99788173664599"/>
    <n v="2.8812339524382402"/>
    <n v="88.356433750659804"/>
    <n v="2.40444040413646"/>
    <n v="3.2595657426976699"/>
    <n v="0.19209833906745899"/>
    <x v="8"/>
    <x v="0"/>
    <x v="1"/>
  </r>
  <r>
    <n v="7275"/>
    <n v="4950"/>
    <s v=""/>
    <x v="2"/>
    <n v="0"/>
    <n v="17489"/>
    <n v="87.241682188682702"/>
    <n v="5829.6666666666697"/>
    <n v="29.080560729560801"/>
    <n v="34.903183579648903"/>
    <n v="0.94908173900899995"/>
    <n v="106.157917416616"/>
    <n v="1.9204794836321299"/>
    <n v="90.229284907917304"/>
    <n v="1.62820822314516"/>
    <n v="0.61749851410345502"/>
    <n v="2.9516413231074502E-3"/>
    <x v="12"/>
    <x v="0"/>
    <x v="1"/>
  </r>
  <r>
    <n v="7275"/>
    <n v="4950"/>
    <s v=""/>
    <x v="2"/>
    <n v="1"/>
    <n v="1174.9000000000001"/>
    <n v="27.045024188070801"/>
    <n v="4699.6000000000004"/>
    <n v="108.18009675228301"/>
    <n v="48.919622881972998"/>
    <n v="0.81894225350909799"/>
    <n v="70.133262169226697"/>
    <n v="2.0400776829351499"/>
    <n v="59.6181272615068"/>
    <n v="1.7059577138726001"/>
    <n v="0.76577160502632202"/>
    <n v="1.6632892388074201E-2"/>
    <x v="0"/>
    <x v="0"/>
    <x v="1"/>
  </r>
  <r>
    <n v="7275"/>
    <n v="4950"/>
    <s v=""/>
    <x v="2"/>
    <n v="10"/>
    <n v="1489.4"/>
    <n v="27.281251193203499"/>
    <n v="5957.6"/>
    <n v="109.12500477281399"/>
    <n v="30.5035026575753"/>
    <n v="0.47946806470329101"/>
    <n v="115.295536046235"/>
    <n v="0.59568194402143704"/>
    <n v="98.0353020169497"/>
    <n v="0.47257414439262102"/>
    <n v="0.60404701874246602"/>
    <n v="1.02947911381153E-2"/>
    <x v="9"/>
    <x v="0"/>
    <x v="1"/>
  </r>
  <r>
    <n v="7275"/>
    <n v="4950"/>
    <s v=""/>
    <x v="2"/>
    <n v="11"/>
    <n v="1494"/>
    <n v="20.2649122047609"/>
    <n v="5976"/>
    <n v="81.059648819043502"/>
    <n v="30.633395264546401"/>
    <n v="0.27543924749661802"/>
    <n v="115.772694876961"/>
    <n v="0.391919702966818"/>
    <n v="98.388573668230705"/>
    <n v="0.32352022219996401"/>
    <n v="0.60236756617088905"/>
    <n v="7.8720495044044807E-3"/>
    <x v="10"/>
    <x v="0"/>
    <x v="1"/>
  </r>
  <r>
    <n v="7275"/>
    <n v="4950"/>
    <s v=""/>
    <x v="2"/>
    <n v="12"/>
    <n v="1485.6"/>
    <n v="36.4057382534372"/>
    <n v="5942.4"/>
    <n v="145.622953013749"/>
    <n v="30.588453186293901"/>
    <n v="0.491315788011292"/>
    <n v="115.847382240288"/>
    <n v="0.29363446326725201"/>
    <n v="98.470575029877395"/>
    <n v="0.24337489815998001"/>
    <n v="0.60573773126410702"/>
    <n v="1.41250184612099E-2"/>
    <x v="11"/>
    <x v="0"/>
    <x v="1"/>
  </r>
  <r>
    <n v="7275"/>
    <n v="4950"/>
    <s v=""/>
    <x v="2"/>
    <n v="2"/>
    <n v="1431.5"/>
    <n v="24.065881796989402"/>
    <n v="5726"/>
    <n v="96.263527187957706"/>
    <n v="43.357059003941004"/>
    <n v="2.21757049980926"/>
    <n v="89.265242411696306"/>
    <n v="4.5737569250068901"/>
    <n v="75.8839226432695"/>
    <n v="3.8976002508955001"/>
    <n v="0.62855305690919105"/>
    <n v="1.0417676820973601E-2"/>
    <x v="1"/>
    <x v="0"/>
    <x v="1"/>
  </r>
  <r>
    <n v="7275"/>
    <n v="4950"/>
    <s v=""/>
    <x v="2"/>
    <n v="3"/>
    <n v="1445.9"/>
    <n v="19.404753140518"/>
    <n v="5783.6"/>
    <n v="77.619012562072101"/>
    <n v="40.815275227667399"/>
    <n v="3.5837185868644399"/>
    <n v="94.5590075560972"/>
    <n v="7.4905237713740096"/>
    <n v="80.356930521967598"/>
    <n v="6.3602460605790503"/>
    <n v="0.62284980600089901"/>
    <n v="8.1010215831093003E-3"/>
    <x v="2"/>
    <x v="0"/>
    <x v="1"/>
  </r>
  <r>
    <n v="7275"/>
    <n v="4950"/>
    <s v=""/>
    <x v="2"/>
    <n v="4"/>
    <n v="1433.1"/>
    <n v="26.809824070043199"/>
    <n v="5732.4"/>
    <n v="107.23929628017299"/>
    <n v="38.368193981044897"/>
    <n v="3.84548688765845"/>
    <n v="99.209856850584202"/>
    <n v="7.8826965210664603"/>
    <n v="84.332951604641906"/>
    <n v="6.6746689285870398"/>
    <n v="0.62815395333371904"/>
    <n v="1.12048525469479E-2"/>
    <x v="3"/>
    <x v="0"/>
    <x v="1"/>
  </r>
  <r>
    <n v="7275"/>
    <n v="4950"/>
    <s v=""/>
    <x v="2"/>
    <n v="5"/>
    <n v="1465.3"/>
    <n v="29.963125485985099"/>
    <n v="5861.2"/>
    <n v="119.85250194394"/>
    <n v="35.176807308266497"/>
    <n v="3.7161814818306498"/>
    <n v="106.3561284748"/>
    <n v="6.9889598640673096"/>
    <n v="90.378179982352606"/>
    <n v="5.9167693102321799"/>
    <n v="0.61419784902503305"/>
    <n v="1.2081528262603501E-2"/>
    <x v="4"/>
    <x v="0"/>
    <x v="1"/>
  </r>
  <r>
    <n v="7275"/>
    <n v="4950"/>
    <s v=""/>
    <x v="2"/>
    <n v="6"/>
    <n v="1515.6"/>
    <n v="28.383093559370899"/>
    <n v="6062.4"/>
    <n v="113.532374237483"/>
    <n v="31.9031949196164"/>
    <n v="1.2573163170635"/>
    <n v="112.893409869802"/>
    <n v="1.82770589768562"/>
    <n v="95.938184206619496"/>
    <n v="1.54430902791422"/>
    <n v="0.59383217535625499"/>
    <n v="1.0644826534038299E-2"/>
    <x v="5"/>
    <x v="0"/>
    <x v="1"/>
  </r>
  <r>
    <n v="7275"/>
    <n v="4950"/>
    <s v=""/>
    <x v="2"/>
    <n v="7"/>
    <n v="1515.5"/>
    <n v="27.536844005400798"/>
    <n v="6062"/>
    <n v="110.14737602160299"/>
    <n v="30.763410092703499"/>
    <n v="0.47401788465150102"/>
    <n v="115.08921748983499"/>
    <n v="0.55060191686583404"/>
    <n v="97.788161873802693"/>
    <n v="0.41751433548494399"/>
    <n v="0.59394491416001804"/>
    <n v="1.02658954789769E-2"/>
    <x v="6"/>
    <x v="0"/>
    <x v="1"/>
  </r>
  <r>
    <n v="7275"/>
    <n v="4950"/>
    <s v=""/>
    <x v="2"/>
    <n v="8"/>
    <n v="1521.8"/>
    <n v="29.577769429834401"/>
    <n v="6087.2"/>
    <n v="118.31107771933701"/>
    <n v="30.950044483630499"/>
    <n v="0.365523678120874"/>
    <n v="114.81804951387601"/>
    <n v="0.46359477912959801"/>
    <n v="97.601423444685096"/>
    <n v="0.40041999936069"/>
    <n v="0.59108534524660805"/>
    <n v="1.1036992817595299E-2"/>
    <x v="7"/>
    <x v="0"/>
    <x v="1"/>
  </r>
  <r>
    <n v="7275"/>
    <n v="4950"/>
    <s v=""/>
    <x v="2"/>
    <n v="9"/>
    <n v="1516.4"/>
    <n v="41.239678843452602"/>
    <n v="6065.6"/>
    <n v="164.95871537381001"/>
    <n v="30.744538640035501"/>
    <n v="0.38957318210388597"/>
    <n v="115.213342753104"/>
    <n v="0.54094928107459195"/>
    <n v="97.935320344029293"/>
    <n v="0.45467444651438499"/>
    <n v="0.59354041963381998"/>
    <n v="1.53448457330438E-2"/>
    <x v="8"/>
    <x v="0"/>
    <x v="1"/>
  </r>
  <r>
    <n v="7275"/>
    <n v="4951"/>
    <s v=""/>
    <x v="2"/>
    <n v="0"/>
    <n v="17599.7"/>
    <n v="97.619499418234398"/>
    <n v="5866.5666666666702"/>
    <n v="32.5398331394113"/>
    <n v="35.387878690271897"/>
    <n v="0.52104911738134296"/>
    <n v="105.074719316656"/>
    <n v="0.80791134240012197"/>
    <n v="89.308654227741499"/>
    <n v="0.68821338798429599"/>
    <n v="0.61372588589730803"/>
    <n v="3.1832313179462001E-3"/>
    <x v="12"/>
    <x v="0"/>
    <x v="1"/>
  </r>
  <r>
    <n v="7275"/>
    <n v="4951"/>
    <s v=""/>
    <x v="2"/>
    <n v="1"/>
    <n v="1198.2"/>
    <n v="30.338094864378"/>
    <n v="4792.8"/>
    <n v="121.352379457512"/>
    <n v="47.729321093972302"/>
    <n v="0.72012366355436896"/>
    <n v="74.997090969527093"/>
    <n v="2.2328610752501499"/>
    <n v="63.7549210563052"/>
    <n v="1.9298747409243699"/>
    <n v="0.75105383493521505"/>
    <n v="1.7915852315038502E-2"/>
    <x v="0"/>
    <x v="0"/>
    <x v="1"/>
  </r>
  <r>
    <n v="7275"/>
    <n v="4951"/>
    <s v=""/>
    <x v="2"/>
    <n v="10"/>
    <n v="1489.3"/>
    <n v="31.4538462583584"/>
    <n v="5957.2"/>
    <n v="125.815385033433"/>
    <n v="30.472603834191901"/>
    <n v="0.41273950947962501"/>
    <n v="114.246144323726"/>
    <n v="0.82309623048465197"/>
    <n v="97.128801059093803"/>
    <n v="0.70283805663427901"/>
    <n v="0.60431680084888895"/>
    <n v="1.19330676851566E-2"/>
    <x v="9"/>
    <x v="0"/>
    <x v="1"/>
  </r>
  <r>
    <n v="7275"/>
    <n v="4951"/>
    <s v=""/>
    <x v="2"/>
    <n v="11"/>
    <n v="1495.3"/>
    <n v="20.4290098743048"/>
    <n v="5981.2"/>
    <n v="81.716039497219299"/>
    <n v="30.134213931126901"/>
    <n v="0.60833472699796498"/>
    <n v="114.610114878977"/>
    <n v="0.73458816906716595"/>
    <n v="97.399891518967493"/>
    <n v="0.607166229729874"/>
    <n v="0.60185351029234002"/>
    <n v="7.7892298361021198E-3"/>
    <x v="10"/>
    <x v="0"/>
    <x v="1"/>
  </r>
  <r>
    <n v="7275"/>
    <n v="4951"/>
    <s v=""/>
    <x v="2"/>
    <n v="12"/>
    <n v="1491.9"/>
    <n v="30.6356727434611"/>
    <n v="5967.6"/>
    <n v="122.542690973844"/>
    <n v="30.141312980292401"/>
    <n v="0.62855058136267505"/>
    <n v="114.70659828473499"/>
    <n v="0.66771112196106597"/>
    <n v="97.504881203540407"/>
    <n v="0.55933372077844501"/>
    <n v="0.60322918530830305"/>
    <n v="1.1699318555413901E-2"/>
    <x v="11"/>
    <x v="0"/>
    <x v="1"/>
  </r>
  <r>
    <n v="7275"/>
    <n v="4951"/>
    <s v=""/>
    <x v="2"/>
    <n v="2"/>
    <n v="1442.7"/>
    <n v="20.270668464557399"/>
    <n v="5770.8"/>
    <n v="81.082673858229398"/>
    <n v="42.343104142845299"/>
    <n v="0.84008886164498298"/>
    <n v="92.9006278732829"/>
    <n v="1.8969085289493199"/>
    <n v="78.971462242624398"/>
    <n v="1.5973079856213599"/>
    <n v="0.62408489189952399"/>
    <n v="8.3767409832921792E-3"/>
    <x v="1"/>
    <x v="0"/>
    <x v="1"/>
  </r>
  <r>
    <n v="7275"/>
    <n v="4951"/>
    <s v=""/>
    <x v="2"/>
    <n v="3"/>
    <n v="1458.8"/>
    <n v="27.490604455583199"/>
    <n v="5835.2"/>
    <n v="109.96241782233299"/>
    <n v="41.389577311904397"/>
    <n v="1.00666247193014"/>
    <n v="94.994235182669101"/>
    <n v="2.2865193992261301"/>
    <n v="80.726496862721106"/>
    <n v="1.94709187449312"/>
    <n v="0.61726208239740599"/>
    <n v="1.0958647530058801E-2"/>
    <x v="2"/>
    <x v="0"/>
    <x v="1"/>
  </r>
  <r>
    <n v="7275"/>
    <n v="4951"/>
    <s v=""/>
    <x v="2"/>
    <n v="4"/>
    <n v="1434.1"/>
    <n v="19.404753140518"/>
    <n v="5736.4"/>
    <n v="77.619012562072101"/>
    <n v="40.823431618424202"/>
    <n v="1.6264817944769701"/>
    <n v="94.993208419465901"/>
    <n v="2.8159518857813599"/>
    <n v="80.755248326588799"/>
    <n v="2.38197045512893"/>
    <n v="0.62770887835717604"/>
    <n v="8.0196126405797392E-3"/>
    <x v="3"/>
    <x v="0"/>
    <x v="1"/>
  </r>
  <r>
    <n v="7275"/>
    <n v="4951"/>
    <s v=""/>
    <x v="2"/>
    <n v="5"/>
    <n v="1486.6"/>
    <n v="30.909185977275101"/>
    <n v="5946.4"/>
    <n v="123.63674390910001"/>
    <n v="37.0072564103057"/>
    <n v="2.6552762352676802"/>
    <n v="103.096304363256"/>
    <n v="3.7298944558759102"/>
    <n v="87.600194185138207"/>
    <n v="3.1456443439119202"/>
    <n v="0.60557354723465795"/>
    <n v="1.19536364574195E-2"/>
    <x v="4"/>
    <x v="0"/>
    <x v="1"/>
  </r>
  <r>
    <n v="7275"/>
    <n v="4951"/>
    <s v=""/>
    <x v="2"/>
    <n v="6"/>
    <n v="1535.1"/>
    <n v="30.508468769616499"/>
    <n v="6140.4"/>
    <n v="122.033875078466"/>
    <n v="33.896401670204398"/>
    <n v="1.3849003367809101"/>
    <n v="109.51781608167001"/>
    <n v="1.8734104228214901"/>
    <n v="93.070002174977105"/>
    <n v="1.6020023747404499"/>
    <n v="0.58632439534681802"/>
    <n v="1.11070703670229E-2"/>
    <x v="5"/>
    <x v="0"/>
    <x v="1"/>
  </r>
  <r>
    <n v="7275"/>
    <n v="4951"/>
    <s v=""/>
    <x v="2"/>
    <n v="7"/>
    <n v="1521.5"/>
    <n v="24.153444658865698"/>
    <n v="6086"/>
    <n v="96.613778635462893"/>
    <n v="31.317395610836499"/>
    <n v="0.71485066006866205"/>
    <n v="113.078873325391"/>
    <n v="0.64094863283586101"/>
    <n v="96.1038492282226"/>
    <n v="0.53209729371772596"/>
    <n v="0.59165627256683195"/>
    <n v="9.0395097198678505E-3"/>
    <x v="6"/>
    <x v="0"/>
    <x v="1"/>
  </r>
  <r>
    <n v="7275"/>
    <n v="4951"/>
    <s v=""/>
    <x v="2"/>
    <n v="8"/>
    <n v="1521.8"/>
    <n v="22.3248740198013"/>
    <n v="6087.2"/>
    <n v="89.299496079205298"/>
    <n v="31.765440432838101"/>
    <n v="0.785546397230242"/>
    <n v="112.68923574220101"/>
    <n v="1.2614490690629001"/>
    <n v="95.788488878748396"/>
    <n v="1.0606718641584201"/>
    <n v="0.59146420706633995"/>
    <n v="8.0291316797459402E-3"/>
    <x v="7"/>
    <x v="0"/>
    <x v="1"/>
  </r>
  <r>
    <n v="7275"/>
    <n v="4951"/>
    <s v=""/>
    <x v="2"/>
    <n v="9"/>
    <n v="1524.4"/>
    <n v="37.6716810821545"/>
    <n v="6097.6"/>
    <n v="150.686724328618"/>
    <n v="30.939778905840001"/>
    <n v="1.03454131525366"/>
    <n v="113.507695407895"/>
    <n v="0.88046432466948799"/>
    <n v="96.478246939350797"/>
    <n v="0.74844377453581401"/>
    <n v="0.59034808223885105"/>
    <n v="1.35939547680957E-2"/>
    <x v="8"/>
    <x v="0"/>
    <x v="1"/>
  </r>
  <r>
    <n v="7275"/>
    <n v="4953"/>
    <s v=""/>
    <x v="2"/>
    <n v="0"/>
    <n v="2721.4"/>
    <n v="60.4008829957532"/>
    <n v="907.13333333333401"/>
    <n v="20.133627665251101"/>
    <n v="36.592616194588302"/>
    <n v="0.108943883934058"/>
    <n v="22.381078430570302"/>
    <n v="0.51047563248802796"/>
    <n v="19.028380854368599"/>
    <n v="0.43132606492707898"/>
    <n v="3.8201469057808701"/>
    <n v="8.8107952896918404E-2"/>
    <x v="12"/>
    <x v="0"/>
    <x v="1"/>
  </r>
  <r>
    <n v="7275"/>
    <n v="4953"/>
    <s v=""/>
    <x v="2"/>
    <n v="1"/>
    <n v="94.4"/>
    <n v="10.0354925694313"/>
    <n v="377.6"/>
    <n v="40.141970277725299"/>
    <n v="38.469569844208301"/>
    <n v="0.36290614773590701"/>
    <n v="8.6971363843936995"/>
    <n v="0.96429941164148503"/>
    <n v="7.3791038407588898"/>
    <n v="0.81915525007031198"/>
    <n v="8.5945664853402395"/>
    <n v="0.85937297115188604"/>
    <x v="0"/>
    <x v="0"/>
    <x v="1"/>
  </r>
  <r>
    <n v="7275"/>
    <n v="4953"/>
    <s v=""/>
    <x v="2"/>
    <n v="10"/>
    <n v="237.3"/>
    <n v="14.522396496446399"/>
    <n v="949.2"/>
    <n v="58.089585985785803"/>
    <n v="36.6080571357571"/>
    <n v="0.34541944467638402"/>
    <n v="22.3480648351029"/>
    <n v="1.27297157936505"/>
    <n v="18.998162368941799"/>
    <n v="1.0800969898242601"/>
    <n v="3.74438679220648"/>
    <n v="0.21844633867306301"/>
    <x v="9"/>
    <x v="0"/>
    <x v="1"/>
  </r>
  <r>
    <n v="7275"/>
    <n v="4953"/>
    <s v=""/>
    <x v="2"/>
    <n v="11"/>
    <n v="179.9"/>
    <n v="7.1094616142465004"/>
    <n v="719.6"/>
    <n v="28.437846456986001"/>
    <n v="37.161191193946898"/>
    <n v="0.33868396409547402"/>
    <n v="16.800749139502202"/>
    <n v="0.67661322141800095"/>
    <n v="14.3037261000503"/>
    <n v="0.59821445233737003"/>
    <n v="4.6901452635497796"/>
    <n v="0.29153668786539599"/>
    <x v="10"/>
    <x v="0"/>
    <x v="1"/>
  </r>
  <r>
    <n v="7275"/>
    <n v="4953"/>
    <s v=""/>
    <x v="2"/>
    <n v="12"/>
    <n v="231.7"/>
    <n v="18.821087464154001"/>
    <n v="926.8"/>
    <n v="75.284349856615805"/>
    <n v="36.612447776620797"/>
    <n v="0.695783255577756"/>
    <n v="22.278547109238598"/>
    <n v="1.8441495046159799"/>
    <n v="18.9332436613082"/>
    <n v="1.5629825739752199"/>
    <n v="3.70960925785139"/>
    <n v="0.24158415903188901"/>
    <x v="11"/>
    <x v="0"/>
    <x v="1"/>
  </r>
  <r>
    <n v="7275"/>
    <n v="4953"/>
    <s v=""/>
    <x v="2"/>
    <n v="2"/>
    <n v="253.9"/>
    <n v="14.2785775824407"/>
    <n v="1015.6"/>
    <n v="57.114310329762802"/>
    <n v="36.476445531996603"/>
    <n v="0.42388518659957902"/>
    <n v="23.936783044586299"/>
    <n v="1.56583462332361"/>
    <n v="20.356576484238701"/>
    <n v="1.3079833898656501"/>
    <n v="3.5355456594424202"/>
    <n v="0.189673928678353"/>
    <x v="1"/>
    <x v="0"/>
    <x v="1"/>
  </r>
  <r>
    <n v="7275"/>
    <n v="4953"/>
    <s v=""/>
    <x v="2"/>
    <n v="3"/>
    <n v="264.2"/>
    <n v="17.041126723312601"/>
    <n v="1056.8"/>
    <n v="68.164506893250504"/>
    <n v="36.681780029751401"/>
    <n v="0.60253592954851298"/>
    <n v="25.500300454168499"/>
    <n v="1.61203041354395"/>
    <n v="21.676090501049298"/>
    <n v="1.36718182831454"/>
    <n v="3.3227219281148499"/>
    <n v="0.211684123818416"/>
    <x v="2"/>
    <x v="0"/>
    <x v="1"/>
  </r>
  <r>
    <n v="7275"/>
    <n v="4953"/>
    <s v=""/>
    <x v="2"/>
    <n v="4"/>
    <n v="221.3"/>
    <n v="14.4302922123335"/>
    <n v="885.2"/>
    <n v="57.721168849334099"/>
    <n v="36.439002770106697"/>
    <n v="0.75673093600451202"/>
    <n v="20.4407224862268"/>
    <n v="1.2980508765135701"/>
    <n v="17.3847448113663"/>
    <n v="1.10662235146361"/>
    <n v="3.9425039045853301"/>
    <n v="0.251639280062052"/>
    <x v="3"/>
    <x v="0"/>
    <x v="1"/>
  </r>
  <r>
    <n v="7275"/>
    <n v="4953"/>
    <s v=""/>
    <x v="2"/>
    <n v="5"/>
    <n v="263.5"/>
    <n v="20.018047412827801"/>
    <n v="1054"/>
    <n v="80.072189651311305"/>
    <n v="36.688007604261102"/>
    <n v="0.580380542640624"/>
    <n v="25.288341557482902"/>
    <n v="2.0112081840539302"/>
    <n v="21.489703103090999"/>
    <n v="1.734955502284"/>
    <n v="3.4103651597811302"/>
    <n v="0.25258962862298801"/>
    <x v="4"/>
    <x v="0"/>
    <x v="1"/>
  </r>
  <r>
    <n v="7275"/>
    <n v="4953"/>
    <s v=""/>
    <x v="2"/>
    <n v="6"/>
    <n v="258.2"/>
    <n v="15.6758838134675"/>
    <n v="1032.8"/>
    <n v="62.703535253870101"/>
    <n v="36.050022970542997"/>
    <n v="0.58910311026039797"/>
    <n v="23.9647280922287"/>
    <n v="1.6558837239738"/>
    <n v="20.370778593612901"/>
    <n v="1.40111509414132"/>
    <n v="3.2548927188801402"/>
    <n v="0.25389975382340801"/>
    <x v="5"/>
    <x v="0"/>
    <x v="1"/>
  </r>
  <r>
    <n v="7275"/>
    <n v="4953"/>
    <s v=""/>
    <x v="2"/>
    <n v="7"/>
    <n v="248.6"/>
    <n v="19.4319324823858"/>
    <n v="994.4"/>
    <n v="77.727729929543202"/>
    <n v="36.5280205687747"/>
    <n v="0.533391117088163"/>
    <n v="23.4944501820199"/>
    <n v="1.7859568550748299"/>
    <n v="19.9724807906967"/>
    <n v="1.5181542104074"/>
    <n v="3.5666423833773702"/>
    <n v="0.26750327883680802"/>
    <x v="6"/>
    <x v="0"/>
    <x v="1"/>
  </r>
  <r>
    <n v="7275"/>
    <n v="4953"/>
    <s v=""/>
    <x v="2"/>
    <n v="8"/>
    <n v="242.2"/>
    <n v="14.257941257029"/>
    <n v="968.8"/>
    <n v="57.031765028115899"/>
    <n v="36.1430894388266"/>
    <n v="0.33762307342506498"/>
    <n v="22.927494023056699"/>
    <n v="1.19421057175115"/>
    <n v="19.498267569042898"/>
    <n v="1.01622499832645"/>
    <n v="3.6747829960394598"/>
    <n v="0.20157466639468499"/>
    <x v="7"/>
    <x v="0"/>
    <x v="1"/>
  </r>
  <r>
    <n v="7275"/>
    <n v="4953"/>
    <s v=""/>
    <x v="2"/>
    <n v="9"/>
    <n v="226.2"/>
    <n v="14.9502879942532"/>
    <n v="904.8"/>
    <n v="59.8011519770128"/>
    <n v="36.557686503328704"/>
    <n v="0.685997176419189"/>
    <n v="21.252424741016799"/>
    <n v="1.5916428607288799"/>
    <n v="18.0781553849727"/>
    <n v="1.34533323506395"/>
    <n v="3.6659840019359402"/>
    <n v="0.27469805460480901"/>
    <x v="8"/>
    <x v="0"/>
    <x v="1"/>
  </r>
  <r>
    <n v="7275"/>
    <n v="4954"/>
    <s v=""/>
    <x v="2"/>
    <n v="0"/>
    <n v="1189.0999999999999"/>
    <n v="35.170852831412702"/>
    <n v="396.36666666666702"/>
    <n v="11.7236176104709"/>
    <n v="42.6137938189528"/>
    <n v="0.63509532078480002"/>
    <n v="9.8868779623924095"/>
    <n v="0.63175841390516696"/>
    <n v="9.30227854309382"/>
    <n v="0.59261725897155304"/>
    <n v="8.6964436722321992"/>
    <n v="0.25211400399216199"/>
    <x v="12"/>
    <x v="0"/>
    <x v="1"/>
  </r>
  <r>
    <n v="7275"/>
    <n v="4954"/>
    <s v=""/>
    <x v="2"/>
    <n v="1"/>
    <n v="110.1"/>
    <n v="9.4098057601867904"/>
    <n v="440.4"/>
    <n v="37.639223040747098"/>
    <n v="41.390112119692702"/>
    <n v="0.99458196428479295"/>
    <n v="11.2523310202786"/>
    <n v="1.57614570900108"/>
    <n v="10.605625508242699"/>
    <n v="1.4747349213231999"/>
    <n v="8.0156487439962607"/>
    <n v="0.67190891608179504"/>
    <x v="0"/>
    <x v="0"/>
    <x v="1"/>
  </r>
  <r>
    <n v="7275"/>
    <n v="4954"/>
    <s v=""/>
    <x v="2"/>
    <n v="10"/>
    <n v="78.2"/>
    <n v="5.5337349251859003"/>
    <n v="312.8"/>
    <n v="22.134939700743601"/>
    <n v="44.581647011500898"/>
    <n v="0.54832727582038598"/>
    <n v="6.5803234811565599"/>
    <n v="0.50412657459139898"/>
    <n v="6.1941067579208697"/>
    <n v="0.471193348669106"/>
    <n v="10.3619655539379"/>
    <n v="0.81669107717339395"/>
    <x v="9"/>
    <x v="0"/>
    <x v="1"/>
  </r>
  <r>
    <n v="7275"/>
    <n v="4954"/>
    <s v=""/>
    <x v="2"/>
    <n v="11"/>
    <n v="90"/>
    <n v="12.8754719438853"/>
    <n v="360"/>
    <n v="51.501887775541199"/>
    <n v="43.615916682069397"/>
    <n v="0.90111239676713595"/>
    <n v="7.8765819993671897"/>
    <n v="1.4607834012744401"/>
    <n v="7.4075881356040796"/>
    <n v="1.37121704658581"/>
    <n v="9.9532420421665702"/>
    <n v="1.3839145896496901"/>
    <x v="10"/>
    <x v="0"/>
    <x v="1"/>
  </r>
  <r>
    <n v="7275"/>
    <n v="4954"/>
    <s v=""/>
    <x v="2"/>
    <n v="12"/>
    <n v="82.5"/>
    <n v="8.0450122574314502"/>
    <n v="330"/>
    <n v="32.180049029725801"/>
    <n v="45.531569478079398"/>
    <n v="0.65904171562769298"/>
    <n v="6.71282369111767"/>
    <n v="0.61454969592823705"/>
    <n v="6.31160696556032"/>
    <n v="0.58418297898124505"/>
    <n v="10.7848997451124"/>
    <n v="0.99855556951137603"/>
    <x v="11"/>
    <x v="0"/>
    <x v="1"/>
  </r>
  <r>
    <n v="7275"/>
    <n v="4954"/>
    <s v=""/>
    <x v="2"/>
    <n v="2"/>
    <n v="133.4"/>
    <n v="10.6583300755794"/>
    <n v="533.6"/>
    <n v="42.6333203023175"/>
    <n v="40.801091451211803"/>
    <n v="1.25391254876759"/>
    <n v="13.846507959644899"/>
    <n v="1.29816124443262"/>
    <n v="13.0165794553814"/>
    <n v="1.2226466335914701"/>
    <n v="6.7312022444324304"/>
    <n v="0.50996463467830999"/>
    <x v="1"/>
    <x v="0"/>
    <x v="1"/>
  </r>
  <r>
    <n v="7275"/>
    <n v="4954"/>
    <s v=""/>
    <x v="2"/>
    <n v="3"/>
    <n v="122.5"/>
    <n v="11.1180533867719"/>
    <n v="490"/>
    <n v="44.472213547087797"/>
    <n v="41.474718521642103"/>
    <n v="1.7391629898985901"/>
    <n v="12.272624891889199"/>
    <n v="1.9022573509668499"/>
    <n v="11.5493331038468"/>
    <n v="1.7947359609581801"/>
    <n v="7.2144618281425901"/>
    <n v="0.63930392867477204"/>
    <x v="2"/>
    <x v="0"/>
    <x v="1"/>
  </r>
  <r>
    <n v="7275"/>
    <n v="4954"/>
    <s v=""/>
    <x v="2"/>
    <n v="4"/>
    <n v="125.6"/>
    <n v="11.701851705321401"/>
    <n v="502.4"/>
    <n v="46.807406821285603"/>
    <n v="40.993518709821899"/>
    <n v="2.1706624791532398"/>
    <n v="12.9177613400543"/>
    <n v="1.6273184333653601"/>
    <n v="12.1469014557369"/>
    <n v="1.52205636175724"/>
    <n v="6.5247127668021703"/>
    <n v="0.58064100169923405"/>
    <x v="3"/>
    <x v="0"/>
    <x v="1"/>
  </r>
  <r>
    <n v="7275"/>
    <n v="4954"/>
    <s v=""/>
    <x v="2"/>
    <n v="5"/>
    <n v="100.7"/>
    <n v="10.328493490232599"/>
    <n v="402.8"/>
    <n v="41.313973960930497"/>
    <n v="41.659992438808104"/>
    <n v="1.3886379851911299"/>
    <n v="9.8354174313030605"/>
    <n v="1.10927667265394"/>
    <n v="9.2558142327993806"/>
    <n v="1.0304413328837301"/>
    <n v="7.8839076836700199"/>
    <n v="0.900257726189443"/>
    <x v="4"/>
    <x v="0"/>
    <x v="1"/>
  </r>
  <r>
    <n v="7275"/>
    <n v="4954"/>
    <s v=""/>
    <x v="2"/>
    <n v="6"/>
    <n v="91.6"/>
    <n v="6.88315173287483"/>
    <n v="366.4"/>
    <n v="27.532606931499298"/>
    <n v="42.503265983951799"/>
    <n v="1.36181729221535"/>
    <n v="8.6593653740922107"/>
    <n v="0.70236537902385199"/>
    <n v="8.1466557322076198"/>
    <n v="0.65797878538503196"/>
    <n v="9.7413537370712593"/>
    <n v="0.685356194828039"/>
    <x v="5"/>
    <x v="0"/>
    <x v="1"/>
  </r>
  <r>
    <n v="7275"/>
    <n v="4954"/>
    <s v=""/>
    <x v="2"/>
    <n v="7"/>
    <n v="86.2"/>
    <n v="11.9517548688234"/>
    <n v="344.8"/>
    <n v="47.8070194752937"/>
    <n v="43.9439085162822"/>
    <n v="1.1253748865998501"/>
    <n v="7.6585214378439401"/>
    <n v="1.08448170773273"/>
    <n v="7.2192026408941299"/>
    <n v="1.01119703418449"/>
    <n v="10.329138452751501"/>
    <n v="1.35756939441251"/>
    <x v="6"/>
    <x v="0"/>
    <x v="1"/>
  </r>
  <r>
    <n v="7275"/>
    <n v="4954"/>
    <s v=""/>
    <x v="2"/>
    <n v="8"/>
    <n v="82.8"/>
    <n v="11.7454482909575"/>
    <n v="331.2"/>
    <n v="46.981793163829899"/>
    <n v="43.731367559272996"/>
    <n v="0.698854655642413"/>
    <n v="7.3479604506835097"/>
    <n v="0.91721433968294097"/>
    <n v="6.9044181315195399"/>
    <n v="0.86502599287752002"/>
    <n v="10.607299939788801"/>
    <n v="1.3926838299409501"/>
    <x v="7"/>
    <x v="0"/>
    <x v="1"/>
  </r>
  <r>
    <n v="7275"/>
    <n v="4954"/>
    <s v=""/>
    <x v="2"/>
    <n v="9"/>
    <n v="85.5"/>
    <n v="8.9721792224631791"/>
    <n v="342"/>
    <n v="35.888716889852702"/>
    <n v="44.178385812112801"/>
    <n v="1.54754836344229"/>
    <n v="7.4093454560441003"/>
    <n v="0.98282976764277896"/>
    <n v="6.9735972642710502"/>
    <n v="0.92682112698540797"/>
    <n v="9.4324558161932597"/>
    <n v="0.95116227413688703"/>
    <x v="8"/>
    <x v="0"/>
    <x v="1"/>
  </r>
  <r>
    <n v="7275"/>
    <n v="6357"/>
    <s v=""/>
    <x v="2"/>
    <n v="0"/>
    <n v="2406.1999999999998"/>
    <n v="87.201936777675897"/>
    <n v="802.06666666666695"/>
    <n v="29.0673122592253"/>
    <n v="43.749406713758397"/>
    <n v="0.27698930078638601"/>
    <n v="17.657441953779301"/>
    <n v="0.82318389604107101"/>
    <n v="15.0021333463304"/>
    <n v="0.69965793487634298"/>
    <n v="4.3965223894714196"/>
    <n v="0.14542397482990599"/>
    <x v="12"/>
    <x v="0"/>
    <x v="1"/>
  </r>
  <r>
    <n v="7275"/>
    <n v="6357"/>
    <s v=""/>
    <x v="2"/>
    <n v="1"/>
    <n v="195.3"/>
    <n v="11.595497210363799"/>
    <n v="781.2"/>
    <n v="46.381988841455403"/>
    <n v="43.892611045394801"/>
    <n v="0.466619848656257"/>
    <n v="17.0864487119531"/>
    <n v="1.23448983864096"/>
    <n v="14.5358872250914"/>
    <n v="1.0404945972408299"/>
    <n v="4.4002678670986501"/>
    <n v="0.30475785597182298"/>
    <x v="0"/>
    <x v="0"/>
    <x v="1"/>
  </r>
  <r>
    <n v="7275"/>
    <n v="6357"/>
    <s v=""/>
    <x v="2"/>
    <n v="10"/>
    <n v="211"/>
    <n v="18.006171781426001"/>
    <n v="844"/>
    <n v="72.024687125704006"/>
    <n v="43.3472482859273"/>
    <n v="0.887968866381733"/>
    <n v="18.229140677967099"/>
    <n v="2.2684135255918698"/>
    <n v="15.4853922289068"/>
    <n v="1.9288906176037699"/>
    <n v="4.2097421195646003"/>
    <n v="0.33660575874658399"/>
    <x v="9"/>
    <x v="0"/>
    <x v="1"/>
  </r>
  <r>
    <n v="7275"/>
    <n v="6357"/>
    <s v=""/>
    <x v="2"/>
    <n v="11"/>
    <n v="199.5"/>
    <n v="23.740495174092501"/>
    <n v="798"/>
    <n v="94.961980696370105"/>
    <n v="43.0816307258089"/>
    <n v="1.1045540473142299"/>
    <n v="17.851230384849899"/>
    <n v="2.5294693387748701"/>
    <n v="15.1727190994776"/>
    <n v="2.1582005668496498"/>
    <n v="4.5012387827942302"/>
    <n v="0.487302444526306"/>
    <x v="10"/>
    <x v="0"/>
    <x v="1"/>
  </r>
  <r>
    <n v="7275"/>
    <n v="6357"/>
    <s v=""/>
    <x v="2"/>
    <n v="12"/>
    <n v="203.8"/>
    <n v="15.2446712001276"/>
    <n v="815.2"/>
    <n v="60.978684800510401"/>
    <n v="43.393733668445101"/>
    <n v="0.80543392741518605"/>
    <n v="17.584263130292001"/>
    <n v="1.7385865201106001"/>
    <n v="14.925743264699101"/>
    <n v="1.4709527897069901"/>
    <n v="4.2955859203405202"/>
    <n v="0.28874798716244798"/>
    <x v="11"/>
    <x v="0"/>
    <x v="1"/>
  </r>
  <r>
    <n v="7275"/>
    <n v="6357"/>
    <s v=""/>
    <x v="2"/>
    <n v="2"/>
    <n v="222.3"/>
    <n v="22.221361094426399"/>
    <n v="889.2"/>
    <n v="88.885444377705696"/>
    <n v="44.029874982754301"/>
    <n v="0.42302642398323098"/>
    <n v="18.885628885199299"/>
    <n v="1.8362001645762001"/>
    <n v="16.042615234119499"/>
    <n v="1.57096042943071"/>
    <n v="4.0112593801247796"/>
    <n v="0.35928415147888798"/>
    <x v="1"/>
    <x v="0"/>
    <x v="1"/>
  </r>
  <r>
    <n v="7275"/>
    <n v="6357"/>
    <s v=""/>
    <x v="2"/>
    <n v="3"/>
    <n v="225"/>
    <n v="13.106402167558301"/>
    <n v="900"/>
    <n v="52.425608670233302"/>
    <n v="43.761750657640597"/>
    <n v="0.35387878054348298"/>
    <n v="19.240772602208299"/>
    <n v="1.1937109626595099"/>
    <n v="16.3530228859935"/>
    <n v="0.994776312824872"/>
    <n v="3.8948527315255101"/>
    <n v="0.22291885280849"/>
    <x v="2"/>
    <x v="0"/>
    <x v="1"/>
  </r>
  <r>
    <n v="7275"/>
    <n v="6357"/>
    <s v=""/>
    <x v="2"/>
    <n v="4"/>
    <n v="257.10000000000002"/>
    <n v="9.1341848751453103"/>
    <n v="1028.4000000000001"/>
    <n v="36.536739500581199"/>
    <n v="43.731025254692902"/>
    <n v="0.28359659309027102"/>
    <n v="21.928611463210501"/>
    <n v="0.81737281232766301"/>
    <n v="18.615898487811702"/>
    <n v="0.68352731514582798"/>
    <n v="3.4465658614523802"/>
    <n v="0.122596602174422"/>
    <x v="3"/>
    <x v="0"/>
    <x v="1"/>
  </r>
  <r>
    <n v="7275"/>
    <n v="6357"/>
    <s v=""/>
    <x v="2"/>
    <n v="5"/>
    <n v="205"/>
    <n v="16.9705627484771"/>
    <n v="820"/>
    <n v="67.882250993908599"/>
    <n v="43.8691835420423"/>
    <n v="0.3842952839587"/>
    <n v="17.315942024031902"/>
    <n v="1.37671001080596"/>
    <n v="14.7072228548525"/>
    <n v="1.1740366859114899"/>
    <n v="4.3499354552646903"/>
    <n v="0.34526671337866499"/>
    <x v="4"/>
    <x v="0"/>
    <x v="1"/>
  </r>
  <r>
    <n v="7275"/>
    <n v="6357"/>
    <s v=""/>
    <x v="2"/>
    <n v="6"/>
    <n v="167.2"/>
    <n v="11.262523893179701"/>
    <n v="668.8"/>
    <n v="45.050095572718902"/>
    <n v="44.3648113482963"/>
    <n v="0.36779629476676201"/>
    <n v="14.208743306272799"/>
    <n v="1.05057502984197"/>
    <n v="12.0686879814908"/>
    <n v="0.88641881192374306"/>
    <n v="5.0812662146418699"/>
    <n v="0.26623525108159202"/>
    <x v="5"/>
    <x v="0"/>
    <x v="1"/>
  </r>
  <r>
    <n v="7275"/>
    <n v="6357"/>
    <s v=""/>
    <x v="2"/>
    <n v="7"/>
    <n v="169.4"/>
    <n v="12.3306303344332"/>
    <n v="677.6"/>
    <n v="49.322521337732802"/>
    <n v="44.187690756148498"/>
    <n v="0.57617325575451395"/>
    <n v="14.445463079419101"/>
    <n v="1.1268389904554199"/>
    <n v="12.2808890765683"/>
    <n v="0.95030497190486396"/>
    <n v="5.24053351399811"/>
    <n v="0.35027903587849502"/>
    <x v="6"/>
    <x v="0"/>
    <x v="1"/>
  </r>
  <r>
    <n v="7275"/>
    <n v="6357"/>
    <s v=""/>
    <x v="2"/>
    <n v="8"/>
    <n v="168.1"/>
    <n v="19.456218657396999"/>
    <n v="672.4"/>
    <n v="77.824874629588095"/>
    <n v="43.911076148473903"/>
    <n v="1.1828942949678201"/>
    <n v="14.585136857137901"/>
    <n v="2.40856111834248"/>
    <n v="12.3839921327586"/>
    <n v="2.0423525202099402"/>
    <n v="5.3145166073588701"/>
    <n v="0.56705272674564999"/>
    <x v="7"/>
    <x v="0"/>
    <x v="1"/>
  </r>
  <r>
    <n v="7275"/>
    <n v="6357"/>
    <s v=""/>
    <x v="2"/>
    <n v="9"/>
    <n v="182.5"/>
    <n v="17.238522751867901"/>
    <n v="730"/>
    <n v="68.954091007471504"/>
    <n v="43.603234848769603"/>
    <n v="0.84712099036416599"/>
    <n v="16.1683729482986"/>
    <n v="1.78449200194216"/>
    <n v="13.757472461839001"/>
    <n v="1.5131957081671701"/>
    <n v="4.8287600985244303"/>
    <n v="0.43351730303428998"/>
    <x v="8"/>
    <x v="0"/>
    <x v="1"/>
  </r>
  <r>
    <n v="7275"/>
    <n v="6368"/>
    <s v=""/>
    <x v="2"/>
    <n v="0"/>
    <n v="5872.3"/>
    <n v="139.34453702962301"/>
    <n v="1957.43333333333"/>
    <n v="46.448179009874302"/>
    <n v="26.519226363017999"/>
    <n v="3.8069255118011398"/>
    <n v="68.998628263929604"/>
    <n v="11.0523165635895"/>
    <n v="58.655692786824602"/>
    <n v="9.3906389836818196"/>
    <n v="1.82768948306597"/>
    <n v="4.3865594780378797E-2"/>
    <x v="12"/>
    <x v="0"/>
    <x v="1"/>
  </r>
  <r>
    <n v="7275"/>
    <n v="6368"/>
    <s v=""/>
    <x v="2"/>
    <n v="1"/>
    <n v="379.4"/>
    <n v="17.353834030425499"/>
    <n v="1517.6"/>
    <n v="69.415336121702197"/>
    <n v="33.226536513854199"/>
    <n v="0.66614306425018299"/>
    <n v="39.900142978296799"/>
    <n v="2.7569356371269902"/>
    <n v="33.937412905316798"/>
    <n v="2.3681829162447801"/>
    <n v="2.3298660950603201"/>
    <n v="0.114819376779269"/>
    <x v="0"/>
    <x v="0"/>
    <x v="1"/>
  </r>
  <r>
    <n v="7275"/>
    <n v="6368"/>
    <s v=""/>
    <x v="2"/>
    <n v="10"/>
    <n v="483.1"/>
    <n v="26.404755463952199"/>
    <n v="1932.4"/>
    <n v="105.619021855809"/>
    <n v="19.743105213794799"/>
    <n v="9.0314503696674695"/>
    <n v="90.160725970395703"/>
    <n v="26.381983969700499"/>
    <n v="76.723066489163102"/>
    <n v="22.478867915651399"/>
    <n v="1.85900973492703"/>
    <n v="9.9846716292968304E-2"/>
    <x v="9"/>
    <x v="0"/>
    <x v="1"/>
  </r>
  <r>
    <n v="7275"/>
    <n v="6368"/>
    <s v=""/>
    <x v="2"/>
    <n v="11"/>
    <n v="474.2"/>
    <n v="22.636254107073501"/>
    <n v="1896.8"/>
    <n v="90.545016428293806"/>
    <n v="19.4041726875972"/>
    <n v="8.9568939452795799"/>
    <n v="90.540289405912105"/>
    <n v="28.140956835762299"/>
    <n v="76.887115462487301"/>
    <n v="23.912937538985499"/>
    <n v="1.88949227659832"/>
    <n v="9.2600257818886395E-2"/>
    <x v="10"/>
    <x v="0"/>
    <x v="1"/>
  </r>
  <r>
    <n v="7275"/>
    <n v="6368"/>
    <s v=""/>
    <x v="2"/>
    <n v="12"/>
    <n v="482.7"/>
    <n v="35.446516832483802"/>
    <n v="1930.8"/>
    <n v="141.78606732993501"/>
    <n v="18.915403191689101"/>
    <n v="8.4160732491147101"/>
    <n v="92.914206706124006"/>
    <n v="23.5094281003724"/>
    <n v="79.0123840890422"/>
    <n v="19.9712308545536"/>
    <n v="1.8631710396374599"/>
    <n v="0.13133096998574101"/>
    <x v="11"/>
    <x v="0"/>
    <x v="1"/>
  </r>
  <r>
    <n v="7275"/>
    <n v="6368"/>
    <s v=""/>
    <x v="2"/>
    <n v="2"/>
    <n v="495.7"/>
    <n v="33.954381160610197"/>
    <n v="1982.8"/>
    <n v="135.81752464244099"/>
    <n v="31.466208473531601"/>
    <n v="0.78463781677887001"/>
    <n v="53.581145027013299"/>
    <n v="4.7982226085084596"/>
    <n v="45.528994194656299"/>
    <n v="4.0637892393267796"/>
    <n v="1.80302559290514"/>
    <n v="0.123768972904243"/>
    <x v="1"/>
    <x v="0"/>
    <x v="1"/>
  </r>
  <r>
    <n v="7275"/>
    <n v="6368"/>
    <s v=""/>
    <x v="2"/>
    <n v="3"/>
    <n v="497.1"/>
    <n v="28.084990059935301"/>
    <n v="1988.4"/>
    <n v="112.339960239741"/>
    <n v="31.3232422021932"/>
    <n v="0.86256249061047596"/>
    <n v="54.406880487298999"/>
    <n v="3.4986741729809299"/>
    <n v="46.232842134769903"/>
    <n v="2.9981024405729899"/>
    <n v="1.80155882626917"/>
    <n v="9.3703893429803994E-2"/>
    <x v="2"/>
    <x v="0"/>
    <x v="1"/>
  </r>
  <r>
    <n v="7275"/>
    <n v="6368"/>
    <s v=""/>
    <x v="2"/>
    <n v="4"/>
    <n v="476.5"/>
    <n v="9.9135149053087002"/>
    <n v="1906"/>
    <n v="39.654059621234801"/>
    <n v="31.630292869087199"/>
    <n v="0.76301773215259105"/>
    <n v="51.678432396841998"/>
    <n v="2.3725641523832901"/>
    <n v="43.917830604575002"/>
    <n v="1.98265799142354"/>
    <n v="1.8665030632223001"/>
    <n v="4.65110763556454E-2"/>
    <x v="3"/>
    <x v="0"/>
    <x v="1"/>
  </r>
  <r>
    <n v="7275"/>
    <n v="6368"/>
    <s v=""/>
    <x v="2"/>
    <n v="5"/>
    <n v="516.79999999999995"/>
    <n v="31.0547902907104"/>
    <n v="2067.1999999999998"/>
    <n v="124.219161162842"/>
    <n v="31.7791693940624"/>
    <n v="1.0397102234745199"/>
    <n v="54.951672694698701"/>
    <n v="3.4460782232306699"/>
    <n v="46.694457171692903"/>
    <n v="2.9571286724164101"/>
    <n v="1.7274696111555301"/>
    <n v="9.6768635913435694E-2"/>
    <x v="4"/>
    <x v="0"/>
    <x v="1"/>
  </r>
  <r>
    <n v="7275"/>
    <n v="6368"/>
    <s v=""/>
    <x v="2"/>
    <n v="6"/>
    <n v="543.70000000000005"/>
    <n v="19.0848980435666"/>
    <n v="2174.8000000000002"/>
    <n v="76.3395921742665"/>
    <n v="31.222334512268699"/>
    <n v="1.0167989712315599"/>
    <n v="58.306857711618001"/>
    <n v="3.6750411130663201"/>
    <n v="49.579171501454503"/>
    <n v="3.1340190339831699"/>
    <n v="1.6462158388635899"/>
    <n v="5.5634227937784303E-2"/>
    <x v="5"/>
    <x v="0"/>
    <x v="1"/>
  </r>
  <r>
    <n v="7275"/>
    <n v="6368"/>
    <s v=""/>
    <x v="2"/>
    <n v="7"/>
    <n v="519.4"/>
    <n v="29.579272021693399"/>
    <n v="2077.6"/>
    <n v="118.31708808677401"/>
    <n v="25.835012854817101"/>
    <n v="7.19804590586652"/>
    <n v="71.5913338934932"/>
    <n v="21.544854484274101"/>
    <n v="60.870236055238003"/>
    <n v="18.314653702984199"/>
    <n v="1.7174190675866801"/>
    <n v="9.6979981644654795E-2"/>
    <x v="6"/>
    <x v="0"/>
    <x v="1"/>
  </r>
  <r>
    <n v="7275"/>
    <n v="6368"/>
    <s v=""/>
    <x v="2"/>
    <n v="8"/>
    <n v="512.20000000000005"/>
    <n v="28.038861920159601"/>
    <n v="2048.8000000000002"/>
    <n v="112.155447680639"/>
    <n v="23.9326208184021"/>
    <n v="7.8629367634372098"/>
    <n v="79.510273634414006"/>
    <n v="23.928611389617998"/>
    <n v="67.620950979977806"/>
    <n v="20.339792419857002"/>
    <n v="1.75169065325729"/>
    <n v="9.4243665284405795E-2"/>
    <x v="7"/>
    <x v="0"/>
    <x v="1"/>
  </r>
  <r>
    <n v="7275"/>
    <n v="6368"/>
    <s v=""/>
    <x v="2"/>
    <n v="9"/>
    <n v="491.5"/>
    <n v="29.5982356831544"/>
    <n v="1966"/>
    <n v="118.392942732618"/>
    <n v="20.216515182123601"/>
    <n v="8.5466940545239805"/>
    <n v="88.5279266848611"/>
    <n v="24.214395783661701"/>
    <n v="75.238901219994304"/>
    <n v="20.556889642041501"/>
    <n v="1.8303186207489901"/>
    <n v="0.105153700284246"/>
    <x v="8"/>
    <x v="0"/>
    <x v="1"/>
  </r>
  <r>
    <n v="7275"/>
    <n v="6639"/>
    <s v=""/>
    <x v="2"/>
    <n v="0"/>
    <n v="1262.5"/>
    <n v="47.495613832577597"/>
    <n v="420.83333333333297"/>
    <n v="15.831871277525901"/>
    <n v="39.253567179881202"/>
    <n v="0.11358367642749501"/>
    <n v="11.6512329974545"/>
    <n v="0.46203812942175398"/>
    <n v="6.7537898021670104"/>
    <n v="0.26762672560461997"/>
    <n v="8.4658503031482901"/>
    <n v="0.28463665557131501"/>
    <x v="12"/>
    <x v="1"/>
    <x v="1"/>
  </r>
  <r>
    <n v="7275"/>
    <n v="6639"/>
    <s v=""/>
    <x v="2"/>
    <n v="1"/>
    <n v="69.5"/>
    <n v="8.6055537622837193"/>
    <n v="278"/>
    <n v="34.422215049134898"/>
    <n v="39.2896141896872"/>
    <n v="0.42454231357051903"/>
    <n v="7.14575753300391"/>
    <n v="0.87069193520863197"/>
    <n v="4.1422896747362996"/>
    <n v="0.49070932112486698"/>
    <n v="12.5867849044199"/>
    <n v="1.4685948501491499"/>
    <x v="0"/>
    <x v="1"/>
    <x v="1"/>
  </r>
  <r>
    <n v="7275"/>
    <n v="6639"/>
    <s v=""/>
    <x v="2"/>
    <n v="10"/>
    <n v="112.1"/>
    <n v="11.069979423849199"/>
    <n v="448.4"/>
    <n v="44.279917695396797"/>
    <n v="39.281567092125698"/>
    <n v="0.527135477611821"/>
    <n v="11.52271845786"/>
    <n v="1.21581197055899"/>
    <n v="6.6805736240024496"/>
    <n v="0.71380660206235402"/>
    <n v="8.0122530999136305"/>
    <n v="0.76441377599370697"/>
    <x v="9"/>
    <x v="1"/>
    <x v="1"/>
  </r>
  <r>
    <n v="7275"/>
    <n v="6639"/>
    <s v=""/>
    <x v="2"/>
    <n v="11"/>
    <n v="116.4"/>
    <n v="9.7433738167707293"/>
    <n v="465.6"/>
    <n v="38.973495267082903"/>
    <n v="39.105216939453797"/>
    <n v="0.39866350198678902"/>
    <n v="12.015017282531799"/>
    <n v="1.05603766264898"/>
    <n v="6.9630876728733204"/>
    <n v="0.6040543159988"/>
    <n v="7.7032425305281897"/>
    <n v="0.60329489586458696"/>
    <x v="10"/>
    <x v="1"/>
    <x v="1"/>
  </r>
  <r>
    <n v="7275"/>
    <n v="6639"/>
    <s v=""/>
    <x v="2"/>
    <n v="12"/>
    <n v="116"/>
    <n v="11.0554159678513"/>
    <n v="464"/>
    <n v="44.221663871405298"/>
    <n v="39.400135889401703"/>
    <n v="0.37431201580818402"/>
    <n v="11.8786515444455"/>
    <n v="1.09357927390314"/>
    <n v="6.8981542144554604"/>
    <n v="0.64100602221396397"/>
    <n v="7.74293077548794"/>
    <n v="0.76519191078014004"/>
    <x v="11"/>
    <x v="1"/>
    <x v="1"/>
  </r>
  <r>
    <n v="7275"/>
    <n v="6639"/>
    <s v=""/>
    <x v="2"/>
    <n v="2"/>
    <n v="63.7"/>
    <n v="6.3604681868204898"/>
    <n v="254.8"/>
    <n v="25.441872747282002"/>
    <n v="39.670010074104297"/>
    <n v="0.50562526804101604"/>
    <n v="6.4858399216097098"/>
    <n v="0.68719047987990001"/>
    <n v="3.7579949493965601"/>
    <n v="0.40525541166634699"/>
    <n v="13.944077441381999"/>
    <n v="1.3996086242144401"/>
    <x v="1"/>
    <x v="1"/>
    <x v="1"/>
  </r>
  <r>
    <n v="7275"/>
    <n v="6639"/>
    <s v=""/>
    <x v="2"/>
    <n v="3"/>
    <n v="68.2"/>
    <n v="10.174041041351799"/>
    <n v="272.8"/>
    <n v="40.696164165407303"/>
    <n v="39.618706513123399"/>
    <n v="0.460636641500411"/>
    <n v="6.9476382493553297"/>
    <n v="1.0225060796819001"/>
    <n v="4.0242869060834696"/>
    <n v="0.59808849728798896"/>
    <n v="12.9777245763186"/>
    <n v="1.85228567489982"/>
    <x v="2"/>
    <x v="1"/>
    <x v="1"/>
  </r>
  <r>
    <n v="7275"/>
    <n v="6639"/>
    <s v=""/>
    <x v="2"/>
    <n v="4"/>
    <n v="69"/>
    <n v="7.1647284200682302"/>
    <n v="276"/>
    <n v="28.658913680272899"/>
    <n v="39.237709382990303"/>
    <n v="0.40899830299478301"/>
    <n v="7.1129248894087196"/>
    <n v="0.76252378846559599"/>
    <n v="4.1266000189724501"/>
    <n v="0.44560932995786001"/>
    <n v="12.6141953737921"/>
    <n v="1.3252180932556601"/>
    <x v="3"/>
    <x v="1"/>
    <x v="1"/>
  </r>
  <r>
    <n v="7275"/>
    <n v="6639"/>
    <s v=""/>
    <x v="2"/>
    <n v="5"/>
    <n v="134.69999999999999"/>
    <n v="11.9912004773871"/>
    <n v="538.79999999999995"/>
    <n v="47.964801909548498"/>
    <n v="39.1494774221554"/>
    <n v="0.36526318215220299"/>
    <n v="13.8867382598812"/>
    <n v="1.18733132009302"/>
    <n v="8.0401696621250807"/>
    <n v="0.68424637966500401"/>
    <n v="6.6254266419131103"/>
    <n v="0.54512770984645298"/>
    <x v="4"/>
    <x v="1"/>
    <x v="1"/>
  </r>
  <r>
    <n v="7275"/>
    <n v="6639"/>
    <s v=""/>
    <x v="2"/>
    <n v="6"/>
    <n v="132.9"/>
    <n v="12.0041659435381"/>
    <n v="531.6"/>
    <n v="48.016663774152399"/>
    <n v="39.0693355841981"/>
    <n v="0.44314101497202502"/>
    <n v="13.723665349057001"/>
    <n v="1.2377992257416499"/>
    <n v="7.9525102636507699"/>
    <n v="0.74105597849191396"/>
    <n v="6.7339179029459402"/>
    <n v="0.57111904541214098"/>
    <x v="5"/>
    <x v="1"/>
    <x v="1"/>
  </r>
  <r>
    <n v="7275"/>
    <n v="6639"/>
    <s v=""/>
    <x v="2"/>
    <n v="7"/>
    <n v="135.4"/>
    <n v="10.905656024895199"/>
    <n v="541.6"/>
    <n v="43.622624099580896"/>
    <n v="39.2224349153541"/>
    <n v="0.36861907097485103"/>
    <n v="13.9208761352526"/>
    <n v="1.1631662955084401"/>
    <n v="8.0616790885653309"/>
    <n v="0.66139408397597999"/>
    <n v="6.6441530600917602"/>
    <n v="0.51813376994292404"/>
    <x v="6"/>
    <x v="1"/>
    <x v="1"/>
  </r>
  <r>
    <n v="7275"/>
    <n v="6639"/>
    <s v=""/>
    <x v="2"/>
    <n v="8"/>
    <n v="128.4"/>
    <n v="9.1796877216312005"/>
    <n v="513.6"/>
    <n v="36.718750886524802"/>
    <n v="39.076197221102198"/>
    <n v="0.42144649049371702"/>
    <n v="13.253534860074099"/>
    <n v="1.0127034737365499"/>
    <n v="7.6825864288917796"/>
    <n v="0.582294133915914"/>
    <n v="6.9517766228876097"/>
    <n v="0.41423513824432301"/>
    <x v="7"/>
    <x v="1"/>
    <x v="1"/>
  </r>
  <r>
    <n v="7275"/>
    <n v="6639"/>
    <s v=""/>
    <x v="2"/>
    <n v="9"/>
    <n v="116.2"/>
    <n v="13.1047065336593"/>
    <n v="464.8"/>
    <n v="52.4188261346373"/>
    <n v="39.337741828674602"/>
    <n v="0.32773305946117998"/>
    <n v="11.9358963655236"/>
    <n v="1.3521415239935799"/>
    <n v="6.9290501369873398"/>
    <n v="0.78374548977556802"/>
    <n v="7.7197620762659698"/>
    <n v="0.79377243993959001"/>
    <x v="8"/>
    <x v="1"/>
    <x v="1"/>
  </r>
  <r>
    <n v="7275"/>
    <n v="6640"/>
    <s v=""/>
    <x v="2"/>
    <n v="0"/>
    <n v="8161.8"/>
    <n v="82.158113145054401"/>
    <n v="2720.6"/>
    <n v="27.386037715018102"/>
    <n v="21.656612125246799"/>
    <n v="2.4355842973057298"/>
    <n v="122.20576716651399"/>
    <n v="8.1517617378945193"/>
    <n v="70.877226254590994"/>
    <n v="4.7351491679582596"/>
    <n v="1.32121203323347"/>
    <n v="1.19386875826207E-2"/>
    <x v="12"/>
    <x v="2"/>
    <x v="1"/>
  </r>
  <r>
    <n v="7275"/>
    <n v="6640"/>
    <s v=""/>
    <x v="2"/>
    <n v="1"/>
    <n v="543.29999999999995"/>
    <n v="18.702643901034101"/>
    <n v="2173.1999999999998"/>
    <n v="74.810575604136503"/>
    <n v="42.7372075342968"/>
    <n v="0.30787488621196202"/>
    <n v="45.418312793731197"/>
    <n v="1.80611448940089"/>
    <n v="26.366087913660198"/>
    <n v="1.03650638101458"/>
    <n v="1.63542246568113"/>
    <n v="4.5925947354165698E-2"/>
    <x v="0"/>
    <x v="2"/>
    <x v="1"/>
  </r>
  <r>
    <n v="7275"/>
    <n v="6640"/>
    <s v=""/>
    <x v="2"/>
    <n v="10"/>
    <n v="682.3"/>
    <n v="24.648867452008201"/>
    <n v="2729.2"/>
    <n v="98.595469808032604"/>
    <n v="16.152231841437999"/>
    <n v="7.4487897505188698"/>
    <n v="142.191658178735"/>
    <n v="23.752681936882102"/>
    <n v="82.540157664390307"/>
    <n v="13.8177467798777"/>
    <n v="1.31753689687538"/>
    <n v="4.4994270702113898E-2"/>
    <x v="9"/>
    <x v="2"/>
    <x v="1"/>
  </r>
  <r>
    <n v="7275"/>
    <n v="6640"/>
    <s v=""/>
    <x v="2"/>
    <n v="11"/>
    <n v="676.3"/>
    <n v="16.680327734590001"/>
    <n v="2705.2"/>
    <n v="66.721310938360105"/>
    <n v="15.081862761221601"/>
    <n v="6.6791663366830596"/>
    <n v="144.40499011495899"/>
    <n v="24.176869150274801"/>
    <n v="83.7061213658356"/>
    <n v="14.105326825129801"/>
    <n v="1.3296867700027599"/>
    <n v="3.1097253833356899E-2"/>
    <x v="10"/>
    <x v="2"/>
    <x v="1"/>
  </r>
  <r>
    <n v="7275"/>
    <n v="6640"/>
    <s v=""/>
    <x v="2"/>
    <n v="12"/>
    <n v="682.8"/>
    <n v="20.258331619361002"/>
    <n v="2731.2"/>
    <n v="81.033326477443794"/>
    <n v="14.353600418462999"/>
    <n v="4.5694388758611399"/>
    <n v="147.08526487002399"/>
    <n v="16.020910086736301"/>
    <n v="85.302401768629295"/>
    <n v="9.2412420384721905"/>
    <n v="1.3179540355332"/>
    <n v="3.7474495266430499E-2"/>
    <x v="11"/>
    <x v="2"/>
    <x v="1"/>
  </r>
  <r>
    <n v="7275"/>
    <n v="6640"/>
    <s v=""/>
    <x v="2"/>
    <n v="2"/>
    <n v="716.2"/>
    <n v="40.7698145418615"/>
    <n v="2864.8"/>
    <n v="163.079258167446"/>
    <n v="38.716747342921998"/>
    <n v="4.3590683938920698"/>
    <n v="69.209812862229995"/>
    <n v="16.5346594446018"/>
    <n v="40.115825950350199"/>
    <n v="9.5756100497331698"/>
    <n v="1.2565377066491199"/>
    <n v="6.8616688077183602E-2"/>
    <x v="1"/>
    <x v="2"/>
    <x v="1"/>
  </r>
  <r>
    <n v="7275"/>
    <n v="6640"/>
    <s v=""/>
    <x v="2"/>
    <n v="3"/>
    <n v="719.5"/>
    <n v="19.614337159899701"/>
    <n v="2878"/>
    <n v="78.457348639598806"/>
    <n v="30.8820161722238"/>
    <n v="11.0293896595904"/>
    <n v="94.186869411165802"/>
    <n v="34.985410333377601"/>
    <n v="54.610812211480301"/>
    <n v="20.2586738689523"/>
    <n v="1.25067623939158"/>
    <n v="3.1992813437388398E-2"/>
    <x v="2"/>
    <x v="2"/>
    <x v="1"/>
  </r>
  <r>
    <n v="7275"/>
    <n v="6640"/>
    <s v=""/>
    <x v="2"/>
    <n v="4"/>
    <n v="715.4"/>
    <n v="14.923508672933201"/>
    <n v="2861.6"/>
    <n v="59.694034691732597"/>
    <n v="27.309952235511702"/>
    <n v="10.5982697465481"/>
    <n v="103.91559849754699"/>
    <n v="33.260148313903798"/>
    <n v="60.206791712134603"/>
    <n v="19.274091623542599"/>
    <n v="1.25698490155506"/>
    <n v="2.6361247151954099E-2"/>
    <x v="3"/>
    <x v="2"/>
    <x v="1"/>
  </r>
  <r>
    <n v="7275"/>
    <n v="6640"/>
    <s v=""/>
    <x v="2"/>
    <n v="5"/>
    <n v="715.9"/>
    <n v="10.192044828089101"/>
    <n v="2863.6"/>
    <n v="40.768179312356402"/>
    <n v="17.573249217161798"/>
    <n v="3.04230580135023"/>
    <n v="134.38382706414799"/>
    <n v="10.4618957864108"/>
    <n v="77.903630122959498"/>
    <n v="6.1160428335465502"/>
    <n v="1.25677998614389"/>
    <n v="1.7031973452093702E-2"/>
    <x v="4"/>
    <x v="2"/>
    <x v="1"/>
  </r>
  <r>
    <n v="7275"/>
    <n v="6640"/>
    <s v=""/>
    <x v="2"/>
    <n v="6"/>
    <n v="684.3"/>
    <n v="27.3741565065381"/>
    <n v="2737.2"/>
    <n v="109.496626026153"/>
    <n v="16.162740591677899"/>
    <n v="4.1695059124418803"/>
    <n v="139.759063319414"/>
    <n v="14.5343207099202"/>
    <n v="81.073289746811597"/>
    <n v="8.4392020792013795"/>
    <n v="1.31441946263451"/>
    <n v="5.0759557621694998E-2"/>
    <x v="5"/>
    <x v="2"/>
    <x v="1"/>
  </r>
  <r>
    <n v="7275"/>
    <n v="6640"/>
    <s v=""/>
    <x v="2"/>
    <n v="7"/>
    <n v="676.1"/>
    <n v="26.362641917851999"/>
    <n v="2704.4"/>
    <n v="105.450567671408"/>
    <n v="16.218997751905999"/>
    <n v="4.9171239139788598"/>
    <n v="139.85378604618899"/>
    <n v="15.22747568222"/>
    <n v="81.151726266048996"/>
    <n v="8.9456260324784598"/>
    <n v="1.33030106473696"/>
    <n v="4.8728476056060101E-2"/>
    <x v="6"/>
    <x v="2"/>
    <x v="1"/>
  </r>
  <r>
    <n v="7275"/>
    <n v="6640"/>
    <s v=""/>
    <x v="2"/>
    <n v="8"/>
    <n v="673.1"/>
    <n v="19.985828312415101"/>
    <n v="2692.4"/>
    <n v="79.943313249660406"/>
    <n v="13.126939670072501"/>
    <n v="0.64966946347677501"/>
    <n v="150.832317872738"/>
    <n v="2.1069155463272899"/>
    <n v="87.515920114080402"/>
    <n v="1.2445792451967499"/>
    <n v="1.33668291900645"/>
    <n v="3.7771373297010198E-2"/>
    <x v="7"/>
    <x v="2"/>
    <x v="1"/>
  </r>
  <r>
    <n v="7275"/>
    <n v="6640"/>
    <s v=""/>
    <x v="2"/>
    <n v="9"/>
    <n v="676.6"/>
    <n v="17.895995827745001"/>
    <n v="2706.4"/>
    <n v="71.583983310980003"/>
    <n v="14.1712934795452"/>
    <n v="2.4277735627524"/>
    <n v="145.472272913251"/>
    <n v="9.1139752416581903"/>
    <n v="84.394481456085998"/>
    <n v="5.3138291760395697"/>
    <n v="1.32937782021494"/>
    <n v="3.2876917798100501E-2"/>
    <x v="8"/>
    <x v="2"/>
    <x v="1"/>
  </r>
  <r>
    <n v="7275"/>
    <n v="6641"/>
    <s v=""/>
    <x v="2"/>
    <n v="0"/>
    <n v="1181.3"/>
    <n v="35.144305687013102"/>
    <n v="393.76666666666699"/>
    <n v="11.714768562337699"/>
    <n v="29.474269401823701"/>
    <n v="0.47756713282433599"/>
    <n v="42.649857737828697"/>
    <n v="1.1328581929112"/>
    <n v="24.7143205718024"/>
    <n v="0.65757558609099798"/>
    <n v="8.7208770268671305"/>
    <n v="0.242348765682423"/>
    <x v="12"/>
    <x v="3"/>
    <x v="1"/>
  </r>
  <r>
    <n v="7275"/>
    <n v="6641"/>
    <s v=""/>
    <x v="2"/>
    <n v="1"/>
    <n v="105.8"/>
    <n v="9.3666073544978605"/>
    <n v="423.2"/>
    <n v="37.466429417991399"/>
    <n v="27.622442680943799"/>
    <n v="1.69181376908605"/>
    <n v="44.987682043230599"/>
    <n v="7.6739945958536699"/>
    <n v="26.1339485608177"/>
    <n v="4.4368096121999701"/>
    <n v="7.6609234293897899"/>
    <n v="0.63738384914220703"/>
    <x v="0"/>
    <x v="3"/>
    <x v="1"/>
  </r>
  <r>
    <n v="7275"/>
    <n v="6641"/>
    <s v=""/>
    <x v="2"/>
    <n v="10"/>
    <n v="78.400000000000006"/>
    <n v="5.5015149428740697"/>
    <n v="313.60000000000002"/>
    <n v="22.0060597714963"/>
    <n v="28.954807914508201"/>
    <n v="1.2984069625480901"/>
    <n v="36.124778846407601"/>
    <n v="4.8247076627896499"/>
    <n v="20.944374516377"/>
    <n v="2.7616624024677701"/>
    <n v="10.4765535102249"/>
    <n v="0.85258437389771602"/>
    <x v="9"/>
    <x v="3"/>
    <x v="1"/>
  </r>
  <r>
    <n v="7275"/>
    <n v="6641"/>
    <s v=""/>
    <x v="2"/>
    <n v="11"/>
    <n v="82.7"/>
    <n v="12.7108877214248"/>
    <n v="330.8"/>
    <n v="50.843550885699003"/>
    <n v="29.692302876390301"/>
    <n v="1.7419193195488001"/>
    <n v="37.761005016294597"/>
    <n v="6.6967819722035502"/>
    <n v="21.860011449701702"/>
    <n v="3.8438305851838401"/>
    <n v="10.310007927076599"/>
    <n v="1.5967019920047301"/>
    <x v="10"/>
    <x v="3"/>
    <x v="1"/>
  </r>
  <r>
    <n v="7275"/>
    <n v="6641"/>
    <s v=""/>
    <x v="2"/>
    <n v="12"/>
    <n v="82"/>
    <n v="6.1644140029689796"/>
    <n v="328"/>
    <n v="24.657656011875901"/>
    <n v="29.612044258166701"/>
    <n v="2.0880254292487601"/>
    <n v="36.149284466779903"/>
    <n v="3.6827673156035501"/>
    <n v="20.938989830715101"/>
    <n v="2.1281936442203202"/>
    <n v="10.8070707346125"/>
    <n v="0.83139058344813799"/>
    <x v="11"/>
    <x v="3"/>
    <x v="1"/>
  </r>
  <r>
    <n v="7275"/>
    <n v="6641"/>
    <s v=""/>
    <x v="2"/>
    <n v="2"/>
    <n v="123.8"/>
    <n v="10.8709602969461"/>
    <n v="495.2"/>
    <n v="43.4838411877843"/>
    <n v="30.548844287946299"/>
    <n v="1.1466400155362799"/>
    <n v="48.252281451845697"/>
    <n v="2.2426604162047199"/>
    <n v="27.917444260094602"/>
    <n v="1.3189474748885901"/>
    <n v="7.12833116541211"/>
    <n v="0.62829988761437705"/>
    <x v="1"/>
    <x v="3"/>
    <x v="1"/>
  </r>
  <r>
    <n v="7275"/>
    <n v="6641"/>
    <s v=""/>
    <x v="2"/>
    <n v="3"/>
    <n v="124.6"/>
    <n v="10.762073323585099"/>
    <n v="498.4"/>
    <n v="43.048293294340397"/>
    <n v="28.5767221054986"/>
    <n v="1.49407716029084"/>
    <n v="51.537127788555701"/>
    <n v="5.4247731225077498"/>
    <n v="29.898308761311601"/>
    <n v="3.1688077512901098"/>
    <n v="6.9880626884573003"/>
    <n v="0.554870525777306"/>
    <x v="2"/>
    <x v="3"/>
    <x v="1"/>
  </r>
  <r>
    <n v="7275"/>
    <n v="6641"/>
    <s v=""/>
    <x v="2"/>
    <n v="4"/>
    <n v="133.5"/>
    <n v="13.5912553585834"/>
    <n v="534"/>
    <n v="54.365021434333599"/>
    <n v="29.171017385209701"/>
    <n v="1.9092638546024201"/>
    <n v="50.391166610953398"/>
    <n v="6.6399635000397499"/>
    <n v="29.152885625353299"/>
    <n v="3.81411275575126"/>
    <n v="6.5082966684162598"/>
    <n v="0.69531947523877402"/>
    <x v="3"/>
    <x v="3"/>
    <x v="1"/>
  </r>
  <r>
    <n v="7275"/>
    <n v="6641"/>
    <s v=""/>
    <x v="2"/>
    <n v="5"/>
    <n v="104.6"/>
    <n v="12.020353109991801"/>
    <n v="418.4"/>
    <n v="48.081412439967103"/>
    <n v="27.977503584177501"/>
    <n v="1.3477223361566499"/>
    <n v="43.7950338711737"/>
    <n v="6.08166103950939"/>
    <n v="25.383684184097"/>
    <n v="3.5022847683006599"/>
    <n v="8.0686344230025409"/>
    <n v="0.97870251235183703"/>
    <x v="4"/>
    <x v="3"/>
    <x v="1"/>
  </r>
  <r>
    <n v="7275"/>
    <n v="6641"/>
    <s v=""/>
    <x v="2"/>
    <n v="6"/>
    <n v="86"/>
    <n v="6.8799224801834296"/>
    <n v="344"/>
    <n v="27.5196899207337"/>
    <n v="29.2790719036608"/>
    <n v="2.1982204694893199"/>
    <n v="40.577574515652003"/>
    <n v="4.62204746383106"/>
    <n v="23.5062653869639"/>
    <n v="2.72509590289188"/>
    <n v="9.58048698981111"/>
    <n v="0.61273932018311095"/>
    <x v="5"/>
    <x v="3"/>
    <x v="1"/>
  </r>
  <r>
    <n v="7275"/>
    <n v="6641"/>
    <s v=""/>
    <x v="2"/>
    <n v="7"/>
    <n v="85.7"/>
    <n v="12.2931778732036"/>
    <n v="342.8"/>
    <n v="49.172711492814301"/>
    <n v="30.543869199753399"/>
    <n v="1.9234796914375301"/>
    <n v="36.379435676630699"/>
    <n v="5.6571794976971699"/>
    <n v="21.1463943575874"/>
    <n v="3.3099438337123299"/>
    <n v="10.420682160004599"/>
    <n v="1.3619166123580999"/>
    <x v="6"/>
    <x v="3"/>
    <x v="1"/>
  </r>
  <r>
    <n v="7275"/>
    <n v="6641"/>
    <s v=""/>
    <x v="2"/>
    <n v="8"/>
    <n v="84.5"/>
    <n v="9.8234413521942496"/>
    <n v="338"/>
    <n v="39.293765408776999"/>
    <n v="30.601275164747602"/>
    <n v="1.75385214132934"/>
    <n v="37.473587738390101"/>
    <n v="5.7394585976060704"/>
    <n v="21.672136681587698"/>
    <n v="3.3609870200048202"/>
    <n v="10.3944345722836"/>
    <n v="1.09098516845535"/>
    <x v="7"/>
    <x v="3"/>
    <x v="1"/>
  </r>
  <r>
    <n v="7275"/>
    <n v="6641"/>
    <s v=""/>
    <x v="2"/>
    <n v="9"/>
    <n v="89.7"/>
    <n v="10.122033173011999"/>
    <n v="358.8"/>
    <n v="40.488132692047998"/>
    <n v="31.8495013668641"/>
    <n v="2.2220291696528398"/>
    <n v="33.010088490997603"/>
    <n v="7.4397559029987699"/>
    <n v="19.1502321479553"/>
    <n v="4.3546901181472997"/>
    <n v="9.6981743953851698"/>
    <n v="0.93069865747779501"/>
    <x v="8"/>
    <x v="3"/>
    <x v="1"/>
  </r>
  <r>
    <n v="7275"/>
    <n v="6642"/>
    <s v=""/>
    <x v="2"/>
    <n v="0"/>
    <n v="6028.6"/>
    <n v="68.319836065377103"/>
    <n v="2009.5333333333299"/>
    <n v="22.773278688459001"/>
    <n v="37.2425003646416"/>
    <n v="0.30587669810607299"/>
    <n v="45.750237620886203"/>
    <n v="0.95280257321949002"/>
    <n v="26.539872291949401"/>
    <n v="0.555078915398307"/>
    <n v="1.78685283462509"/>
    <n v="2.1403782204535302E-2"/>
    <x v="12"/>
    <x v="4"/>
    <x v="1"/>
  </r>
  <r>
    <n v="7275"/>
    <n v="6642"/>
    <s v=""/>
    <x v="2"/>
    <n v="1"/>
    <n v="396.9"/>
    <n v="16.589487970130701"/>
    <n v="1587.6"/>
    <n v="66.357951880522805"/>
    <n v="37.745587439961398"/>
    <n v="0.31134216835249701"/>
    <n v="35.536006895986297"/>
    <n v="1.51319489980667"/>
    <n v="20.626979462499001"/>
    <n v="0.881198711247554"/>
    <n v="2.2020052149916798"/>
    <n v="0.11658493128160299"/>
    <x v="0"/>
    <x v="4"/>
    <x v="1"/>
  </r>
  <r>
    <n v="7275"/>
    <n v="6642"/>
    <s v=""/>
    <x v="2"/>
    <n v="10"/>
    <n v="503.4"/>
    <n v="18.524458306669999"/>
    <n v="2013.6"/>
    <n v="74.097833226679995"/>
    <n v="37.095667565803701"/>
    <n v="0.55776917868940501"/>
    <n v="45.244862148369499"/>
    <n v="1.71164883936639"/>
    <n v="26.253922644009599"/>
    <n v="0.99759146947525101"/>
    <n v="1.7866674514896601"/>
    <n v="6.2783812634094799E-2"/>
    <x v="9"/>
    <x v="4"/>
    <x v="1"/>
  </r>
  <r>
    <n v="7275"/>
    <n v="6642"/>
    <s v=""/>
    <x v="2"/>
    <n v="11"/>
    <n v="499.1"/>
    <n v="25.821825393776201"/>
    <n v="1996.4"/>
    <n v="103.287301575105"/>
    <n v="37.043091111711398"/>
    <n v="0.69653044575725798"/>
    <n v="45.143342175361198"/>
    <n v="2.9145283393202601"/>
    <n v="26.161242530706101"/>
    <n v="1.65877109327432"/>
    <n v="1.80361201695568"/>
    <n v="8.7242931688795197E-2"/>
    <x v="10"/>
    <x v="4"/>
    <x v="1"/>
  </r>
  <r>
    <n v="7275"/>
    <n v="6642"/>
    <s v=""/>
    <x v="2"/>
    <n v="12"/>
    <n v="508.1"/>
    <n v="21.563601018588901"/>
    <n v="2032.4"/>
    <n v="86.254404074355705"/>
    <n v="36.522133998933"/>
    <n v="0.75125399406399296"/>
    <n v="46.674617845500798"/>
    <n v="1.93509845517649"/>
    <n v="27.096257224755298"/>
    <n v="1.16600948521533"/>
    <n v="1.77042067097569"/>
    <n v="7.3188480945260107E-2"/>
    <x v="11"/>
    <x v="4"/>
    <x v="1"/>
  </r>
  <r>
    <n v="7275"/>
    <n v="6642"/>
    <s v=""/>
    <x v="2"/>
    <n v="2"/>
    <n v="494.4"/>
    <n v="33.583064515053202"/>
    <n v="1977.6"/>
    <n v="134.33225806021301"/>
    <n v="37.853310759196702"/>
    <n v="0.210331521660818"/>
    <n v="44.479620387714299"/>
    <n v="2.6813133146028898"/>
    <n v="25.786418666790301"/>
    <n v="1.55162939065396"/>
    <n v="1.8207708616222"/>
    <n v="0.11447896547183201"/>
    <x v="1"/>
    <x v="4"/>
    <x v="1"/>
  </r>
  <r>
    <n v="7275"/>
    <n v="6642"/>
    <s v=""/>
    <x v="2"/>
    <n v="3"/>
    <n v="499.6"/>
    <n v="26.466750629589701"/>
    <n v="1998.4"/>
    <n v="105.867002518359"/>
    <n v="38.093444346837302"/>
    <n v="0.190432774645932"/>
    <n v="44.786805425159002"/>
    <n v="2.2740279069579699"/>
    <n v="25.9670260758603"/>
    <n v="1.3395590338712799"/>
    <n v="1.80300420745711"/>
    <n v="8.8861855113693197E-2"/>
    <x v="2"/>
    <x v="4"/>
    <x v="1"/>
  </r>
  <r>
    <n v="7275"/>
    <n v="6642"/>
    <s v=""/>
    <x v="2"/>
    <n v="4"/>
    <n v="472.9"/>
    <n v="12.0779873231337"/>
    <n v="1891.6"/>
    <n v="48.311949292534699"/>
    <n v="38.1292988799715"/>
    <n v="0.30447486467464502"/>
    <n v="42.255484143031403"/>
    <n v="1.0650552988547"/>
    <n v="24.500807310396699"/>
    <n v="0.646363178960774"/>
    <n v="1.89955833827672"/>
    <n v="4.0502006442227297E-2"/>
    <x v="3"/>
    <x v="4"/>
    <x v="1"/>
  </r>
  <r>
    <n v="7275"/>
    <n v="6642"/>
    <s v=""/>
    <x v="2"/>
    <n v="5"/>
    <n v="516.6"/>
    <n v="31.231038691945201"/>
    <n v="2066.4"/>
    <n v="124.924154767781"/>
    <n v="37.4083453702615"/>
    <n v="0.34481360957118001"/>
    <n v="46.4434401300784"/>
    <n v="2.72448601264488"/>
    <n v="26.928114900313702"/>
    <n v="1.5930372409534399"/>
    <n v="1.7425769339163899"/>
    <n v="9.9929303400379005E-2"/>
    <x v="4"/>
    <x v="4"/>
    <x v="1"/>
  </r>
  <r>
    <n v="7275"/>
    <n v="6642"/>
    <s v=""/>
    <x v="2"/>
    <n v="6"/>
    <n v="548.4"/>
    <n v="23.2913908749325"/>
    <n v="2193.6"/>
    <n v="93.165563499729998"/>
    <n v="37.2522938174491"/>
    <n v="0.35677921972237198"/>
    <n v="49.191800107683299"/>
    <n v="1.9447882543636099"/>
    <n v="28.551681827449499"/>
    <n v="1.13726375690714"/>
    <n v="1.6410655984555"/>
    <n v="6.7239161376178205E-2"/>
    <x v="5"/>
    <x v="4"/>
    <x v="1"/>
  </r>
  <r>
    <n v="7275"/>
    <n v="6642"/>
    <s v=""/>
    <x v="2"/>
    <n v="7"/>
    <n v="540.4"/>
    <n v="24.350222449360398"/>
    <n v="2161.6"/>
    <n v="97.400889797441394"/>
    <n v="36.789380669912703"/>
    <n v="0.232915012409316"/>
    <n v="48.241719373536903"/>
    <n v="1.70762706087545"/>
    <n v="27.9884891804173"/>
    <n v="1.00385836196987"/>
    <n v="1.6660853091105801"/>
    <n v="7.0224773306245006E-2"/>
    <x v="6"/>
    <x v="4"/>
    <x v="1"/>
  </r>
  <r>
    <n v="7275"/>
    <n v="6642"/>
    <s v=""/>
    <x v="2"/>
    <n v="8"/>
    <n v="524.70000000000005"/>
    <n v="14.9298358999689"/>
    <n v="2098.8000000000002"/>
    <n v="59.7193435998756"/>
    <n v="37.129781672531898"/>
    <n v="0.62909840977326403"/>
    <n v="47.014585158261099"/>
    <n v="1.8640861503469699"/>
    <n v="27.283049338648301"/>
    <n v="1.0927409934441199"/>
    <n v="1.7132218293658501"/>
    <n v="4.8848770561938697E-2"/>
    <x v="7"/>
    <x v="4"/>
    <x v="1"/>
  </r>
  <r>
    <n v="7275"/>
    <n v="6642"/>
    <s v=""/>
    <x v="2"/>
    <n v="9"/>
    <n v="524.1"/>
    <n v="12.4137021069462"/>
    <n v="2096.4"/>
    <n v="49.654808427784701"/>
    <n v="36.109631656724503"/>
    <n v="2.5324301278931398"/>
    <n v="49.868300351133399"/>
    <n v="8.5982963952772007"/>
    <n v="28.939373561109701"/>
    <n v="4.9603050496390599"/>
    <n v="1.7179478457488"/>
    <n v="3.8502140384344498E-2"/>
    <x v="8"/>
    <x v="4"/>
    <x v="1"/>
  </r>
  <r>
    <n v="7275"/>
    <n v="6644"/>
    <s v=""/>
    <x v="2"/>
    <n v="0"/>
    <n v="10741.1"/>
    <n v="38.3041918216677"/>
    <n v="3580.36666666667"/>
    <n v="12.7680639405558"/>
    <n v="31.664306881285199"/>
    <n v="4.6310815314597999E-2"/>
    <n v="94.467826145440497"/>
    <n v="1.1324321006662199"/>
    <n v="54.7842756186188"/>
    <n v="0.672567196676917"/>
    <n v="1.0050884711408199"/>
    <n v="3.3084814478115702E-3"/>
    <x v="12"/>
    <x v="19"/>
    <x v="1"/>
  </r>
  <r>
    <n v="7275"/>
    <n v="6644"/>
    <s v=""/>
    <x v="2"/>
    <n v="1"/>
    <n v="760.1"/>
    <n v="18.241893176605"/>
    <n v="3040.4"/>
    <n v="72.967572706419901"/>
    <n v="33.961351120504503"/>
    <n v="0.35504801106115502"/>
    <n v="76.029233825193003"/>
    <n v="1.92264381289202"/>
    <n v="44.1099069493945"/>
    <n v="1.1423278986637999"/>
    <n v="1.18217373101217"/>
    <n v="2.65036386930158E-2"/>
    <x v="0"/>
    <x v="19"/>
    <x v="1"/>
  </r>
  <r>
    <n v="7275"/>
    <n v="6644"/>
    <s v=""/>
    <x v="2"/>
    <n v="10"/>
    <n v="944.3"/>
    <n v="12.320263344948801"/>
    <n v="3777.2"/>
    <n v="49.281053379795203"/>
    <n v="31.322055355535799"/>
    <n v="0.125864075053534"/>
    <n v="100.537332088472"/>
    <n v="2.5202296211052202"/>
    <n v="58.321035581125201"/>
    <n v="1.4554491567463801"/>
    <n v="0.95249766751370402"/>
    <n v="1.10619759295021E-2"/>
    <x v="9"/>
    <x v="19"/>
    <x v="1"/>
  </r>
  <r>
    <n v="7275"/>
    <n v="6644"/>
    <s v=""/>
    <x v="2"/>
    <n v="11"/>
    <n v="948.2"/>
    <n v="7.3605555345896096"/>
    <n v="3792.8"/>
    <n v="29.4422221383584"/>
    <n v="31.369505841176199"/>
    <n v="0.18170989538888699"/>
    <n v="98.533993193541903"/>
    <n v="3.2106659399047999"/>
    <n v="57.1459159798586"/>
    <n v="1.8440718042489599"/>
    <n v="0.94927935654907303"/>
    <n v="6.7384033685128604E-3"/>
    <x v="10"/>
    <x v="19"/>
    <x v="1"/>
  </r>
  <r>
    <n v="7275"/>
    <n v="6644"/>
    <s v=""/>
    <x v="2"/>
    <n v="12"/>
    <n v="944"/>
    <n v="10.2523709994865"/>
    <n v="3776"/>
    <n v="41.0094839979459"/>
    <n v="31.410177258830299"/>
    <n v="0.17115096020377099"/>
    <n v="98.429596582539006"/>
    <n v="2.8418518422238099"/>
    <n v="57.066459456483003"/>
    <n v="1.6058561041688"/>
    <n v="0.95315936468408302"/>
    <n v="9.7604086953175101E-3"/>
    <x v="11"/>
    <x v="19"/>
    <x v="1"/>
  </r>
  <r>
    <n v="7275"/>
    <n v="6644"/>
    <s v=""/>
    <x v="2"/>
    <n v="2"/>
    <n v="834.3"/>
    <n v="18.4634774622767"/>
    <n v="3337.2"/>
    <n v="73.853909849106799"/>
    <n v="32.003605560427502"/>
    <n v="0.21753609869329299"/>
    <n v="88.020547025807502"/>
    <n v="3.4020480823060701"/>
    <n v="51.058057651613403"/>
    <n v="1.9669999494069299"/>
    <n v="1.07805678371566"/>
    <n v="2.2930282781140902E-2"/>
    <x v="1"/>
    <x v="19"/>
    <x v="1"/>
  </r>
  <r>
    <n v="7275"/>
    <n v="6644"/>
    <s v=""/>
    <x v="2"/>
    <n v="3"/>
    <n v="865.5"/>
    <n v="14.8042786608016"/>
    <n v="3462"/>
    <n v="59.2171146432065"/>
    <n v="31.6380605870288"/>
    <n v="0.27544573239831799"/>
    <n v="92.031016139927203"/>
    <n v="3.32344915389712"/>
    <n v="53.327180231008299"/>
    <n v="1.97531446919998"/>
    <n v="1.03950455788278"/>
    <n v="1.74633276963439E-2"/>
    <x v="2"/>
    <x v="19"/>
    <x v="1"/>
  </r>
  <r>
    <n v="7275"/>
    <n v="6644"/>
    <s v=""/>
    <x v="2"/>
    <n v="4"/>
    <n v="860.1"/>
    <n v="15.961411800547801"/>
    <n v="3440.4"/>
    <n v="63.845647202191202"/>
    <n v="31.481585164906502"/>
    <n v="0.190991155482791"/>
    <n v="91.547875986017104"/>
    <n v="2.9020966104360402"/>
    <n v="53.094535107317803"/>
    <n v="1.6801971864228999"/>
    <n v="1.0461630374767801"/>
    <n v="1.8419573808734199E-2"/>
    <x v="3"/>
    <x v="19"/>
    <x v="1"/>
  </r>
  <r>
    <n v="7275"/>
    <n v="6644"/>
    <s v=""/>
    <x v="2"/>
    <n v="5"/>
    <n v="871.1"/>
    <n v="16.549253088214499"/>
    <n v="3484.4"/>
    <n v="66.197012352858096"/>
    <n v="31.500883247475699"/>
    <n v="0.28603491078171001"/>
    <n v="91.752718678359003"/>
    <n v="2.8559555515408399"/>
    <n v="53.192791517639101"/>
    <n v="1.6601960361839501"/>
    <n v="1.03272550255351"/>
    <n v="1.83912794622734E-2"/>
    <x v="4"/>
    <x v="19"/>
    <x v="1"/>
  </r>
  <r>
    <n v="7275"/>
    <n v="6644"/>
    <s v=""/>
    <x v="2"/>
    <n v="6"/>
    <n v="910.7"/>
    <n v="14.2910228232038"/>
    <n v="3642.8"/>
    <n v="57.164091292815399"/>
    <n v="31.441029624504701"/>
    <n v="0.17233952623646401"/>
    <n v="96.836930091014196"/>
    <n v="3.7363877531776701"/>
    <n v="56.153121718002403"/>
    <n v="2.14792094520792"/>
    <n v="0.98824808917805296"/>
    <n v="1.43515252233022E-2"/>
    <x v="5"/>
    <x v="19"/>
    <x v="1"/>
  </r>
  <r>
    <n v="7275"/>
    <n v="6644"/>
    <s v=""/>
    <x v="2"/>
    <n v="7"/>
    <n v="934.9"/>
    <n v="11.239315914334901"/>
    <n v="3739.6"/>
    <n v="44.957263657339702"/>
    <n v="31.441171489258402"/>
    <n v="0.132776479519809"/>
    <n v="99.347040856655198"/>
    <n v="3.30352812670984"/>
    <n v="57.573986366789903"/>
    <n v="1.87758714025"/>
    <n v="0.96233256935257805"/>
    <n v="1.11139972745825E-2"/>
    <x v="6"/>
    <x v="19"/>
    <x v="1"/>
  </r>
  <r>
    <n v="7275"/>
    <n v="6644"/>
    <s v=""/>
    <x v="2"/>
    <n v="8"/>
    <n v="925"/>
    <n v="8.7177978870813497"/>
    <n v="3700"/>
    <n v="34.871191548325399"/>
    <n v="31.392438407312699"/>
    <n v="0.19183811058451899"/>
    <n v="96.545677625044505"/>
    <n v="2.5120515725675201"/>
    <n v="56.052581230315802"/>
    <n v="1.4969726770976199"/>
    <n v="0.97270368960601294"/>
    <n v="8.8266765526303203E-3"/>
    <x v="7"/>
    <x v="19"/>
    <x v="1"/>
  </r>
  <r>
    <n v="7275"/>
    <n v="6644"/>
    <s v=""/>
    <x v="2"/>
    <n v="9"/>
    <n v="942.9"/>
    <n v="9.2790085677296403"/>
    <n v="3771.6"/>
    <n v="37.116034270918497"/>
    <n v="31.451364118408499"/>
    <n v="0.15599980583348699"/>
    <n v="98.914133911616005"/>
    <n v="3.0495721162569098"/>
    <n v="57.367138672572302"/>
    <n v="1.7656129956708799"/>
    <n v="0.95438933158986405"/>
    <n v="8.7556653357303005E-3"/>
    <x v="8"/>
    <x v="19"/>
    <x v="1"/>
  </r>
  <r>
    <n v="7275"/>
    <n v="6645"/>
    <s v=""/>
    <x v="2"/>
    <n v="0"/>
    <n v="6741.3"/>
    <n v="103.303275198159"/>
    <n v="2247.1"/>
    <n v="34.434425066053102"/>
    <n v="53.351149634210799"/>
    <n v="0.21512926436686899"/>
    <n v="39.5115262243866"/>
    <n v="0.71377333120886899"/>
    <n v="22.916526519755099"/>
    <n v="0.41374300600667702"/>
    <n v="1.5974795006127001"/>
    <n v="2.28525707434141E-2"/>
    <x v="12"/>
    <x v="21"/>
    <x v="1"/>
  </r>
  <r>
    <n v="7275"/>
    <n v="6645"/>
    <s v=""/>
    <x v="2"/>
    <n v="1"/>
    <n v="394.1"/>
    <n v="20.7709733362049"/>
    <n v="1576.4"/>
    <n v="83.083893344819401"/>
    <n v="54.481099163869501"/>
    <n v="0.51245548392168505"/>
    <n v="27.1311947070682"/>
    <n v="1.24383531129893"/>
    <n v="15.7405981600603"/>
    <n v="0.71697410133098805"/>
    <n v="2.27131433199254"/>
    <n v="0.111065665885954"/>
    <x v="0"/>
    <x v="21"/>
    <x v="1"/>
  </r>
  <r>
    <n v="7275"/>
    <n v="6645"/>
    <s v=""/>
    <x v="2"/>
    <n v="10"/>
    <n v="549.79999999999995"/>
    <n v="24.638722910627202"/>
    <n v="2199.1999999999998"/>
    <n v="98.554891642508906"/>
    <n v="53.917999939102799"/>
    <n v="0.55622009479961099"/>
    <n v="37.783933497513701"/>
    <n v="1.8381923210004101"/>
    <n v="21.936909860862102"/>
    <n v="1.07637773775351"/>
    <n v="1.6312937792579101"/>
    <n v="7.1100039969153997E-2"/>
    <x v="9"/>
    <x v="21"/>
    <x v="1"/>
  </r>
  <r>
    <n v="7275"/>
    <n v="6645"/>
    <s v=""/>
    <x v="2"/>
    <n v="11"/>
    <n v="545.5"/>
    <n v="21.6088973444839"/>
    <n v="2182"/>
    <n v="86.435589377935699"/>
    <n v="53.933031014555397"/>
    <n v="0.44768382342142699"/>
    <n v="37.787975372216899"/>
    <n v="1.4256499046069"/>
    <n v="21.912938296764001"/>
    <n v="0.83218998326557703"/>
    <n v="1.6481956229052099"/>
    <n v="6.3206882799328901E-2"/>
    <x v="10"/>
    <x v="21"/>
    <x v="1"/>
  </r>
  <r>
    <n v="7275"/>
    <n v="6645"/>
    <s v=""/>
    <x v="2"/>
    <n v="12"/>
    <n v="548.6"/>
    <n v="33.553274388980597"/>
    <n v="2194.4"/>
    <n v="134.21309755592199"/>
    <n v="53.855813492047602"/>
    <n v="0.27827590215611497"/>
    <n v="37.961718008549802"/>
    <n v="2.3350162666560701"/>
    <n v="22.018329397358901"/>
    <n v="1.3538899174085799"/>
    <n v="1.6364888024426101"/>
    <n v="9.5640489260918102E-2"/>
    <x v="11"/>
    <x v="21"/>
    <x v="1"/>
  </r>
  <r>
    <n v="7275"/>
    <n v="6645"/>
    <s v=""/>
    <x v="2"/>
    <n v="2"/>
    <n v="575.4"/>
    <n v="31.422567969180601"/>
    <n v="2301.6"/>
    <n v="125.690271876723"/>
    <n v="52.903698958488803"/>
    <n v="0.41210950415737901"/>
    <n v="40.084640134605799"/>
    <n v="2.0767002428349501"/>
    <n v="23.264615081939201"/>
    <n v="1.18904187891263"/>
    <n v="1.55963466980063"/>
    <n v="7.9082420117540006E-2"/>
    <x v="1"/>
    <x v="21"/>
    <x v="1"/>
  </r>
  <r>
    <n v="7275"/>
    <n v="6645"/>
    <s v=""/>
    <x v="2"/>
    <n v="3"/>
    <n v="586.79999999999995"/>
    <n v="20.394988491184701"/>
    <n v="2347.1999999999998"/>
    <n v="81.579953964738706"/>
    <n v="52.699192380866897"/>
    <n v="0.40558053814006301"/>
    <n v="41.451664324269203"/>
    <n v="1.4290572489301401"/>
    <n v="24.051539421493199"/>
    <n v="0.82297712884732399"/>
    <n v="1.52653570272772"/>
    <n v="4.9896883299123902E-2"/>
    <x v="2"/>
    <x v="21"/>
    <x v="1"/>
  </r>
  <r>
    <n v="7275"/>
    <n v="6645"/>
    <s v=""/>
    <x v="2"/>
    <n v="4"/>
    <n v="578.1"/>
    <n v="32.005034326215302"/>
    <n v="2312.4"/>
    <n v="128.02013730486101"/>
    <n v="52.758533258752998"/>
    <n v="0.472991801673455"/>
    <n v="40.516820882852102"/>
    <n v="1.96221071186536"/>
    <n v="23.503594501102899"/>
    <n v="1.1491196628540701"/>
    <n v="1.5527439294448699"/>
    <n v="8.1395933437424503E-2"/>
    <x v="3"/>
    <x v="21"/>
    <x v="1"/>
  </r>
  <r>
    <n v="7275"/>
    <n v="6645"/>
    <s v=""/>
    <x v="2"/>
    <n v="5"/>
    <n v="589.79999999999995"/>
    <n v="19.423925681717598"/>
    <n v="2359.1999999999998"/>
    <n v="77.695702726870394"/>
    <n v="52.992707842239199"/>
    <n v="0.55388132684331104"/>
    <n v="41.251834699291102"/>
    <n v="1.71846087802574"/>
    <n v="23.924307297719999"/>
    <n v="1.0036388210356799"/>
    <n v="1.52535435401955"/>
    <n v="4.8984646324315102E-2"/>
    <x v="4"/>
    <x v="21"/>
    <x v="1"/>
  </r>
  <r>
    <n v="7275"/>
    <n v="6645"/>
    <s v=""/>
    <x v="2"/>
    <n v="6"/>
    <n v="601.20000000000005"/>
    <n v="24.903368803793899"/>
    <n v="2404.8000000000002"/>
    <n v="99.613475215175797"/>
    <n v="53.082756885764098"/>
    <n v="0.52750654318321899"/>
    <n v="41.930984037577403"/>
    <n v="1.8648608510995901"/>
    <n v="24.3031145367768"/>
    <n v="1.0786232078711"/>
    <n v="1.49051628774023"/>
    <n v="5.8130767367654899E-2"/>
    <x v="5"/>
    <x v="21"/>
    <x v="1"/>
  </r>
  <r>
    <n v="7275"/>
    <n v="6645"/>
    <s v=""/>
    <x v="2"/>
    <n v="7"/>
    <n v="584.79999999999995"/>
    <n v="21.657946963335799"/>
    <n v="2339.1999999999998"/>
    <n v="86.631787853343198"/>
    <n v="53.499180543053598"/>
    <n v="0.579040229118299"/>
    <n v="40.551386259434402"/>
    <n v="1.2619764414355401"/>
    <n v="23.5199654482699"/>
    <n v="0.73312101063553803"/>
    <n v="1.53331057188106"/>
    <n v="5.1295393402570097E-2"/>
    <x v="6"/>
    <x v="21"/>
    <x v="1"/>
  </r>
  <r>
    <n v="7275"/>
    <n v="6645"/>
    <s v=""/>
    <x v="2"/>
    <n v="8"/>
    <n v="600"/>
    <n v="24.0785750778109"/>
    <n v="2400"/>
    <n v="96.314300311243699"/>
    <n v="53.249875937251502"/>
    <n v="0.66634499423059501"/>
    <n v="41.703787545982799"/>
    <n v="2.09162757903285"/>
    <n v="24.162829522048298"/>
    <n v="1.21810523341883"/>
    <n v="1.49925351407597"/>
    <n v="5.7366065741814902E-2"/>
    <x v="7"/>
    <x v="21"/>
    <x v="1"/>
  </r>
  <r>
    <n v="7275"/>
    <n v="6645"/>
    <s v=""/>
    <x v="2"/>
    <n v="9"/>
    <n v="587.20000000000005"/>
    <n v="30.095403857289099"/>
    <n v="2348.8000000000002"/>
    <n v="120.38161542915699"/>
    <n v="53.314268334866298"/>
    <n v="0.54377175318397297"/>
    <n v="40.7834947457889"/>
    <n v="2.13147704299727"/>
    <n v="23.6474853817849"/>
    <n v="1.2371080059717099"/>
    <n v="1.5282681608370701"/>
    <n v="7.3475153587216499E-2"/>
    <x v="8"/>
    <x v="21"/>
    <x v="1"/>
  </r>
  <r>
    <n v="7275"/>
    <n v="6646"/>
    <s v=""/>
    <x v="2"/>
    <n v="0"/>
    <n v="7485.6"/>
    <n v="45.918284907963297"/>
    <n v="2495.1999999999998"/>
    <n v="15.306094969321"/>
    <n v="44.753657695334901"/>
    <n v="7.1484933980116197E-2"/>
    <n v="52.6555739064043"/>
    <n v="0.402009083275985"/>
    <n v="30.520916884824899"/>
    <n v="0.23633358047571801"/>
    <n v="1.4417348893092901"/>
    <n v="8.6796299799166299E-3"/>
    <x v="12"/>
    <x v="18"/>
    <x v="1"/>
  </r>
  <r>
    <n v="7275"/>
    <n v="6646"/>
    <s v=""/>
    <x v="2"/>
    <n v="1"/>
    <n v="544.5"/>
    <n v="13.159280628767901"/>
    <n v="2178"/>
    <n v="52.637122515071702"/>
    <n v="45.1231833954634"/>
    <n v="0.247111827950208"/>
    <n v="45.576310118306097"/>
    <n v="1.3032101072270299"/>
    <n v="26.4458225035651"/>
    <n v="0.77071971455674504"/>
    <n v="1.6515301511831499"/>
    <n v="3.9178250582235299E-2"/>
    <x v="0"/>
    <x v="18"/>
    <x v="1"/>
  </r>
  <r>
    <n v="7275"/>
    <n v="6646"/>
    <s v=""/>
    <x v="2"/>
    <n v="10"/>
    <n v="653.4"/>
    <n v="8.5401014826132702"/>
    <n v="2613.6"/>
    <n v="34.160405930453102"/>
    <n v="44.739893847925302"/>
    <n v="0.23153355887055699"/>
    <n v="54.892920532105599"/>
    <n v="0.87225004837761"/>
    <n v="31.816361508871999"/>
    <n v="0.490973480419374"/>
    <n v="1.3762248322388799"/>
    <n v="1.6094724867431801E-2"/>
    <x v="9"/>
    <x v="18"/>
    <x v="1"/>
  </r>
  <r>
    <n v="7275"/>
    <n v="6646"/>
    <s v=""/>
    <x v="2"/>
    <n v="11"/>
    <n v="654"/>
    <n v="8.8694231304333808"/>
    <n v="2616"/>
    <n v="35.477692521733502"/>
    <n v="44.6443179619245"/>
    <n v="0.255823736719969"/>
    <n v="54.749778670919099"/>
    <n v="0.88547172386814899"/>
    <n v="31.716366803738001"/>
    <n v="0.53286738853402704"/>
    <n v="1.3749753072085"/>
    <n v="1.6894947301751999E-2"/>
    <x v="10"/>
    <x v="18"/>
    <x v="1"/>
  </r>
  <r>
    <n v="7275"/>
    <n v="6646"/>
    <s v=""/>
    <x v="2"/>
    <n v="12"/>
    <n v="652.79999999999995"/>
    <n v="12.0074051225807"/>
    <n v="2611.1999999999998"/>
    <n v="48.029620490322898"/>
    <n v="44.697486498304698"/>
    <n v="0.29377685273153598"/>
    <n v="54.841009477119201"/>
    <n v="0.95021850523419304"/>
    <n v="31.766475733272401"/>
    <n v="0.53092950059385902"/>
    <n v="1.3775318048401199"/>
    <n v="2.4574012607671201E-2"/>
    <x v="11"/>
    <x v="18"/>
    <x v="1"/>
  </r>
  <r>
    <n v="7275"/>
    <n v="6646"/>
    <s v=""/>
    <x v="2"/>
    <n v="2"/>
    <n v="581.5"/>
    <n v="11.928024890055299"/>
    <n v="2326"/>
    <n v="47.712099560220999"/>
    <n v="44.772709064837898"/>
    <n v="0.122042847997326"/>
    <n v="49.000397738215902"/>
    <n v="1.06206573291428"/>
    <n v="28.418872973891901"/>
    <n v="0.61706137418910501"/>
    <n v="1.5471710928676199"/>
    <n v="2.8749496162002699E-2"/>
    <x v="1"/>
    <x v="18"/>
    <x v="1"/>
  </r>
  <r>
    <n v="7275"/>
    <n v="6646"/>
    <s v=""/>
    <x v="2"/>
    <n v="3"/>
    <n v="605.9"/>
    <n v="13.731148693552401"/>
    <n v="2423.6"/>
    <n v="54.924594774209403"/>
    <n v="44.947272136144498"/>
    <n v="0.229646849463848"/>
    <n v="51.061389462995301"/>
    <n v="1.2860852684876201"/>
    <n v="29.5819960469839"/>
    <n v="0.74557378610564495"/>
    <n v="1.4833614012501699"/>
    <n v="3.1842726705158697E-2"/>
    <x v="2"/>
    <x v="18"/>
    <x v="1"/>
  </r>
  <r>
    <n v="7275"/>
    <n v="6646"/>
    <s v=""/>
    <x v="2"/>
    <n v="4"/>
    <n v="608.29999999999995"/>
    <n v="14.071642090072899"/>
    <n v="2433.1999999999998"/>
    <n v="56.286568360291596"/>
    <n v="44.700006635804002"/>
    <n v="0.261121901294467"/>
    <n v="51.423350047544197"/>
    <n v="1.2974910237006401"/>
    <n v="29.814861248883201"/>
    <n v="0.74288724160633102"/>
    <n v="1.47749341227923"/>
    <n v="3.2803283457921599E-2"/>
    <x v="3"/>
    <x v="18"/>
    <x v="1"/>
  </r>
  <r>
    <n v="7275"/>
    <n v="6646"/>
    <s v=""/>
    <x v="2"/>
    <n v="5"/>
    <n v="617.6"/>
    <n v="12.249263016379601"/>
    <n v="2470.4"/>
    <n v="48.997052065518297"/>
    <n v="44.670711551533003"/>
    <n v="0.38759296268938698"/>
    <n v="52.215767558083797"/>
    <n v="1.06799078467008"/>
    <n v="30.2478724433543"/>
    <n v="0.63486732448640004"/>
    <n v="1.45606213879373"/>
    <n v="2.7421935070876601E-2"/>
    <x v="4"/>
    <x v="18"/>
    <x v="1"/>
  </r>
  <r>
    <n v="7275"/>
    <n v="6646"/>
    <s v=""/>
    <x v="2"/>
    <n v="6"/>
    <n v="631.9"/>
    <n v="9.8708324539186307"/>
    <n v="2527.6"/>
    <n v="39.483329815674502"/>
    <n v="44.715525607410399"/>
    <n v="0.17760344238695"/>
    <n v="53.252940527481101"/>
    <n v="0.76280310630506798"/>
    <n v="30.872482872296999"/>
    <n v="0.44503683953443601"/>
    <n v="1.4238635454747"/>
    <n v="2.10266485191365E-2"/>
    <x v="5"/>
    <x v="18"/>
    <x v="1"/>
  </r>
  <r>
    <n v="7275"/>
    <n v="6646"/>
    <s v=""/>
    <x v="2"/>
    <n v="7"/>
    <n v="645"/>
    <n v="13.174048563579699"/>
    <n v="2580"/>
    <n v="52.696194254318698"/>
    <n v="44.678887145494102"/>
    <n v="0.231066265357846"/>
    <n v="54.367951628015099"/>
    <n v="1.24323726622047"/>
    <n v="31.484401219825699"/>
    <n v="0.69057601466977003"/>
    <n v="1.3947556915218999"/>
    <n v="2.70983638803057E-2"/>
    <x v="6"/>
    <x v="18"/>
    <x v="1"/>
  </r>
  <r>
    <n v="7275"/>
    <n v="6646"/>
    <s v=""/>
    <x v="2"/>
    <n v="8"/>
    <n v="642.29999999999995"/>
    <n v="13.4746675902104"/>
    <n v="2569.1999999999998"/>
    <n v="53.898670360841599"/>
    <n v="44.600983562937998"/>
    <n v="0.212085999996662"/>
    <n v="54.107756079983503"/>
    <n v="1.43939808780681"/>
    <n v="31.394853341984099"/>
    <n v="0.82449337454843397"/>
    <n v="1.4005304784857999"/>
    <n v="2.8295170422609098E-2"/>
    <x v="7"/>
    <x v="18"/>
    <x v="1"/>
  </r>
  <r>
    <n v="7275"/>
    <n v="6646"/>
    <s v=""/>
    <x v="2"/>
    <n v="9"/>
    <n v="648.4"/>
    <n v="13.7048247789683"/>
    <n v="2593.6"/>
    <n v="54.819299115873001"/>
    <n v="44.8181590530872"/>
    <n v="0.26554737867467099"/>
    <n v="54.4730742209073"/>
    <n v="1.1392605752098"/>
    <n v="31.594267272850502"/>
    <n v="0.64451113187581199"/>
    <n v="1.3878642762470199"/>
    <n v="2.84646462965298E-2"/>
    <x v="8"/>
    <x v="18"/>
    <x v="1"/>
  </r>
  <r>
    <n v="7275"/>
    <n v="6647"/>
    <s v=""/>
    <x v="2"/>
    <n v="0"/>
    <n v="3251.3"/>
    <n v="40.177522737636899"/>
    <n v="1083.7666666666701"/>
    <n v="13.3925075792123"/>
    <n v="54.796462785818498"/>
    <n v="8.1210219128607E-2"/>
    <n v="19.9174175083119"/>
    <n v="0.25777530206738603"/>
    <n v="11.563706307305401"/>
    <n v="0.143787037150088"/>
    <n v="3.3134795685155201"/>
    <n v="3.8982409770195403E-2"/>
    <x v="12"/>
    <x v="17"/>
    <x v="1"/>
  </r>
  <r>
    <n v="7275"/>
    <n v="6647"/>
    <s v=""/>
    <x v="2"/>
    <n v="1"/>
    <n v="212.3"/>
    <n v="11.4702513776581"/>
    <n v="849.2"/>
    <n v="45.881005510632299"/>
    <n v="55.258468774544099"/>
    <n v="0.36406164826838899"/>
    <n v="15.304317018752799"/>
    <n v="0.91726641043714896"/>
    <n v="8.8747871013207504"/>
    <n v="0.53579888161727096"/>
    <n v="4.2083188743722602"/>
    <n v="0.22326116180651101"/>
    <x v="0"/>
    <x v="17"/>
    <x v="1"/>
  </r>
  <r>
    <n v="7275"/>
    <n v="6647"/>
    <s v=""/>
    <x v="2"/>
    <n v="10"/>
    <n v="291.7"/>
    <n v="9.0927321404392991"/>
    <n v="1166.8"/>
    <n v="36.370928561757196"/>
    <n v="54.808121278740401"/>
    <n v="0.29435983952714101"/>
    <n v="21.226616107153699"/>
    <n v="0.70158879523641104"/>
    <n v="12.334586544212501"/>
    <n v="0.40501263618718902"/>
    <n v="3.08031063953743"/>
    <n v="9.2454493176325203E-2"/>
    <x v="9"/>
    <x v="17"/>
    <x v="1"/>
  </r>
  <r>
    <n v="7275"/>
    <n v="6647"/>
    <s v=""/>
    <x v="2"/>
    <n v="11"/>
    <n v="294.60000000000002"/>
    <n v="11.587349423689"/>
    <n v="1178.4000000000001"/>
    <n v="46.349397694756199"/>
    <n v="54.806234429213703"/>
    <n v="0.22911092877932601"/>
    <n v="21.438641716064598"/>
    <n v="0.80341255437807102"/>
    <n v="12.461894182922499"/>
    <n v="0.457819676906006"/>
    <n v="3.0507310615993499"/>
    <n v="0.110797734661676"/>
    <x v="10"/>
    <x v="17"/>
    <x v="1"/>
  </r>
  <r>
    <n v="7275"/>
    <n v="6647"/>
    <s v=""/>
    <x v="2"/>
    <n v="12"/>
    <n v="292.39999999999998"/>
    <n v="10.0576118216779"/>
    <n v="1169.5999999999999"/>
    <n v="40.230447286711701"/>
    <n v="54.652966925035102"/>
    <n v="0.52030452946996797"/>
    <n v="21.4018978510415"/>
    <n v="0.88629042462730601"/>
    <n v="12.428633489410601"/>
    <n v="0.50402374556670504"/>
    <n v="3.0697333691449602"/>
    <n v="9.8269808710732404E-2"/>
    <x v="11"/>
    <x v="17"/>
    <x v="1"/>
  </r>
  <r>
    <n v="7275"/>
    <n v="6647"/>
    <s v=""/>
    <x v="2"/>
    <n v="2"/>
    <n v="250.3"/>
    <n v="18.141725998984299"/>
    <n v="1001.2"/>
    <n v="72.566903995937096"/>
    <n v="54.919009089489499"/>
    <n v="0.39785271660883498"/>
    <n v="18.184178892285299"/>
    <n v="1.27682879106248"/>
    <n v="10.557527512902499"/>
    <n v="0.73412327627668805"/>
    <n v="3.5877232457039199"/>
    <n v="0.23577110349758601"/>
    <x v="1"/>
    <x v="17"/>
    <x v="1"/>
  </r>
  <r>
    <n v="7275"/>
    <n v="6647"/>
    <s v=""/>
    <x v="2"/>
    <n v="3"/>
    <n v="257.60000000000002"/>
    <n v="9.9129544872689994"/>
    <n v="1030.4000000000001"/>
    <n v="39.651817949075998"/>
    <n v="54.736566224344102"/>
    <n v="0.34936414489061901"/>
    <n v="18.735779295134702"/>
    <n v="0.76351977912462599"/>
    <n v="10.857236723394101"/>
    <n v="0.45528091047418401"/>
    <n v="3.48623766703659"/>
    <n v="0.134520132776172"/>
    <x v="2"/>
    <x v="17"/>
    <x v="1"/>
  </r>
  <r>
    <n v="7275"/>
    <n v="6647"/>
    <s v=""/>
    <x v="2"/>
    <n v="4"/>
    <n v="251.3"/>
    <n v="8.2603470467852205"/>
    <n v="1005.2"/>
    <n v="33.041388187140903"/>
    <n v="54.793532781168999"/>
    <n v="0.40714507023541502"/>
    <n v="18.312111407999701"/>
    <n v="0.54943267584882505"/>
    <n v="10.619785495074"/>
    <n v="0.325322566498286"/>
    <n v="3.5709294888854601"/>
    <n v="0.112579897894912"/>
    <x v="3"/>
    <x v="17"/>
    <x v="1"/>
  </r>
  <r>
    <n v="7275"/>
    <n v="6647"/>
    <s v=""/>
    <x v="2"/>
    <n v="5"/>
    <n v="256.89999999999998"/>
    <n v="11.5224418708304"/>
    <n v="1027.5999999999999"/>
    <n v="46.089767483321801"/>
    <n v="54.581506982576002"/>
    <n v="0.30900690751606802"/>
    <n v="18.767142177764601"/>
    <n v="0.85749413386017004"/>
    <n v="10.9094863179276"/>
    <n v="0.499575369956126"/>
    <n v="3.4971071585249298"/>
    <n v="0.14955270526999201"/>
    <x v="4"/>
    <x v="17"/>
    <x v="1"/>
  </r>
  <r>
    <n v="7275"/>
    <n v="6647"/>
    <s v=""/>
    <x v="2"/>
    <n v="6"/>
    <n v="275.10000000000002"/>
    <n v="7.7667381970955001"/>
    <n v="1100.4000000000001"/>
    <n v="31.066952788382"/>
    <n v="54.690108194740297"/>
    <n v="0.30621099391349499"/>
    <n v="20.0418100252075"/>
    <n v="0.44428041622321002"/>
    <n v="11.619915465732801"/>
    <n v="0.25840935675323001"/>
    <n v="3.2632627039934499"/>
    <n v="9.1279240832053896E-2"/>
    <x v="5"/>
    <x v="17"/>
    <x v="1"/>
  </r>
  <r>
    <n v="7275"/>
    <n v="6647"/>
    <s v=""/>
    <x v="2"/>
    <n v="7"/>
    <n v="290"/>
    <n v="13.1487219488773"/>
    <n v="1160"/>
    <n v="52.594887795509401"/>
    <n v="54.830353521857099"/>
    <n v="0.264630404362941"/>
    <n v="21.170914254570899"/>
    <n v="1.0299037898071699"/>
    <n v="12.2913046157488"/>
    <n v="0.61546382600617999"/>
    <n v="3.09851398546075"/>
    <n v="0.13185083351913299"/>
    <x v="6"/>
    <x v="17"/>
    <x v="1"/>
  </r>
  <r>
    <n v="7275"/>
    <n v="6647"/>
    <s v=""/>
    <x v="2"/>
    <n v="8"/>
    <n v="283.10000000000002"/>
    <n v="10.311266761277301"/>
    <n v="1132.4000000000001"/>
    <n v="41.245067045109202"/>
    <n v="54.596642867065199"/>
    <n v="0.374187282995052"/>
    <n v="20.673469014720801"/>
    <n v="0.819112815662421"/>
    <n v="12.015275073927899"/>
    <n v="0.462814390039821"/>
    <n v="3.175560123146"/>
    <n v="0.109442690529958"/>
    <x v="7"/>
    <x v="17"/>
    <x v="1"/>
  </r>
  <r>
    <n v="7275"/>
    <n v="6647"/>
    <s v=""/>
    <x v="2"/>
    <n v="9"/>
    <n v="296"/>
    <n v="12.5874717256661"/>
    <n v="1184"/>
    <n v="50.349886902664601"/>
    <n v="54.979936210679803"/>
    <n v="0.23025557957489401"/>
    <n v="21.424883117971401"/>
    <n v="0.913888736779363"/>
    <n v="12.436725984832099"/>
    <n v="0.53139938225773098"/>
    <n v="3.03273967946595"/>
    <n v="0.121063843557054"/>
    <x v="8"/>
    <x v="17"/>
    <x v="1"/>
  </r>
  <r>
    <n v="7275"/>
    <n v="6760"/>
    <s v=""/>
    <x v="2"/>
    <n v="0"/>
    <n v="5697.4"/>
    <n v="50.844425019421301"/>
    <n v="1899.13333333333"/>
    <n v="16.948141673140402"/>
    <n v="16.294568062859501"/>
    <n v="0.50656917276566804"/>
    <n v="120.096275497169"/>
    <n v="1.52328536469307"/>
    <n v="69.642270819593406"/>
    <n v="0.888453638507682"/>
    <n v="1.89373609458379"/>
    <n v="1.5938356137870799E-2"/>
    <x v="12"/>
    <x v="16"/>
    <x v="1"/>
  </r>
  <r>
    <n v="7275"/>
    <n v="6760"/>
    <s v=""/>
    <x v="2"/>
    <n v="1"/>
    <n v="565.6"/>
    <n v="23.838344461532301"/>
    <n v="2262.4"/>
    <n v="95.353377846129106"/>
    <n v="46.537571407030804"/>
    <n v="1.3585281083033001"/>
    <n v="44.894396759605499"/>
    <n v="2.9119525830892798"/>
    <n v="26.039286202221898"/>
    <n v="1.69014455934777"/>
    <n v="1.5895716648517499"/>
    <n v="6.3864194511399699E-2"/>
    <x v="0"/>
    <x v="16"/>
    <x v="1"/>
  </r>
  <r>
    <n v="7275"/>
    <n v="6760"/>
    <s v=""/>
    <x v="2"/>
    <n v="10"/>
    <n v="498.3"/>
    <n v="19.1488322823554"/>
    <n v="1993.2"/>
    <n v="76.595329129421799"/>
    <n v="11.4556710817069"/>
    <n v="0.45789326776654998"/>
    <n v="141.170442253136"/>
    <n v="3.5725773530426999"/>
    <n v="81.850334505441197"/>
    <n v="1.95863154122601"/>
    <n v="1.8034149908967101"/>
    <n v="6.4802443143373106E-2"/>
    <x v="9"/>
    <x v="16"/>
    <x v="1"/>
  </r>
  <r>
    <n v="7275"/>
    <n v="6760"/>
    <s v=""/>
    <x v="2"/>
    <n v="11"/>
    <n v="492.2"/>
    <n v="19.153183663413401"/>
    <n v="1968.8"/>
    <n v="76.612734653653504"/>
    <n v="11.404765739239201"/>
    <n v="0.47629564912352801"/>
    <n v="140.65969249998599"/>
    <n v="2.5936205341932701"/>
    <n v="81.593338030893804"/>
    <n v="1.39467048240555"/>
    <n v="1.82707842730341"/>
    <n v="6.7110570179652607E-2"/>
    <x v="10"/>
    <x v="16"/>
    <x v="1"/>
  </r>
  <r>
    <n v="7275"/>
    <n v="6760"/>
    <s v=""/>
    <x v="2"/>
    <n v="12"/>
    <n v="496.6"/>
    <n v="19.642357858012399"/>
    <n v="1986.4"/>
    <n v="78.569431432049697"/>
    <n v="11.6044299408222"/>
    <n v="0.51808260865211397"/>
    <n v="139.47561256263799"/>
    <n v="2.7817839285794101"/>
    <n v="80.909177227954899"/>
    <n v="1.5934153133531901"/>
    <n v="1.81138577133703"/>
    <n v="6.6276049238708903E-2"/>
    <x v="11"/>
    <x v="16"/>
    <x v="1"/>
  </r>
  <r>
    <n v="7275"/>
    <n v="6760"/>
    <s v=""/>
    <x v="2"/>
    <n v="2"/>
    <n v="448.7"/>
    <n v="18.330605857720901"/>
    <n v="1794.8"/>
    <n v="73.322423430883504"/>
    <n v="21.808753871808701"/>
    <n v="5.0609017213740799"/>
    <n v="93.852115038705307"/>
    <n v="12.5804950703521"/>
    <n v="54.465189564840202"/>
    <n v="7.3100067555962296"/>
    <n v="2.0023892537942198"/>
    <n v="7.8333295186406401E-2"/>
    <x v="1"/>
    <x v="16"/>
    <x v="1"/>
  </r>
  <r>
    <n v="7275"/>
    <n v="6760"/>
    <s v=""/>
    <x v="2"/>
    <n v="3"/>
    <n v="431"/>
    <n v="20.928449536456299"/>
    <n v="1724"/>
    <n v="83.713798145825393"/>
    <n v="13.922921900339199"/>
    <n v="0.94997081782571202"/>
    <n v="112.55722026884099"/>
    <n v="4.0691977144739004"/>
    <n v="65.342457103202307"/>
    <n v="2.38144709290868"/>
    <n v="2.0852795992566402"/>
    <n v="9.5540842369182796E-2"/>
    <x v="2"/>
    <x v="16"/>
    <x v="1"/>
  </r>
  <r>
    <n v="7275"/>
    <n v="6760"/>
    <s v=""/>
    <x v="2"/>
    <n v="4"/>
    <n v="420.4"/>
    <n v="20.457000974944702"/>
    <n v="1681.6"/>
    <n v="81.828003899778906"/>
    <n v="13.407985618543499"/>
    <n v="0.73287831003119097"/>
    <n v="113.34578441611799"/>
    <n v="4.1602004334078"/>
    <n v="65.764168085766599"/>
    <n v="2.38298962190296"/>
    <n v="2.1386377435966799"/>
    <n v="9.8939943151426304E-2"/>
    <x v="3"/>
    <x v="16"/>
    <x v="1"/>
  </r>
  <r>
    <n v="7275"/>
    <n v="6760"/>
    <s v=""/>
    <x v="2"/>
    <n v="5"/>
    <n v="418"/>
    <n v="18.967808987275699"/>
    <n v="1672"/>
    <n v="75.871235949102896"/>
    <n v="13.100714066886599"/>
    <n v="0.77339500905145497"/>
    <n v="115.557060737852"/>
    <n v="4.2789042048608001"/>
    <n v="66.990833332428096"/>
    <n v="2.4403734233230101"/>
    <n v="2.1512839284847201"/>
    <n v="9.3278201954109796E-2"/>
    <x v="4"/>
    <x v="16"/>
    <x v="1"/>
  </r>
  <r>
    <n v="7275"/>
    <n v="6760"/>
    <s v=""/>
    <x v="2"/>
    <n v="6"/>
    <n v="479.6"/>
    <n v="15.247586329937199"/>
    <n v="1918.4"/>
    <n v="60.990345319748997"/>
    <n v="12.2357277265571"/>
    <n v="0.64564102659369405"/>
    <n v="131.51106298119299"/>
    <n v="2.4430606434003801"/>
    <n v="76.248039936796403"/>
    <n v="1.41182334888561"/>
    <n v="1.8759849084242299"/>
    <n v="5.7515099047569698E-2"/>
    <x v="5"/>
    <x v="16"/>
    <x v="1"/>
  </r>
  <r>
    <n v="7275"/>
    <n v="6760"/>
    <s v=""/>
    <x v="2"/>
    <n v="7"/>
    <n v="472.9"/>
    <n v="18.2540710832162"/>
    <n v="1891.6"/>
    <n v="73.016284332864899"/>
    <n v="11.419440245833901"/>
    <n v="0.74006433749548695"/>
    <n v="136.77728748835901"/>
    <n v="3.7207032593666902"/>
    <n v="79.299737905097999"/>
    <n v="2.1122361321782899"/>
    <n v="1.9011562954341501"/>
    <n v="6.8576035905203905E-2"/>
    <x v="6"/>
    <x v="16"/>
    <x v="1"/>
  </r>
  <r>
    <n v="7275"/>
    <n v="6760"/>
    <s v=""/>
    <x v="2"/>
    <n v="8"/>
    <n v="477.1"/>
    <n v="12.948187346326"/>
    <n v="1908.4"/>
    <n v="51.7927493853038"/>
    <n v="11.685225138245301"/>
    <n v="0.65447709776945995"/>
    <n v="136.701270421857"/>
    <n v="2.8311811119111199"/>
    <n v="79.197725417045703"/>
    <n v="1.6212543476569199"/>
    <n v="1.88362746714774"/>
    <n v="4.6515319966698103E-2"/>
    <x v="7"/>
    <x v="16"/>
    <x v="1"/>
  </r>
  <r>
    <n v="7275"/>
    <n v="6760"/>
    <s v=""/>
    <x v="2"/>
    <n v="9"/>
    <n v="497"/>
    <n v="25.521232990068"/>
    <n v="1988"/>
    <n v="102.084931960272"/>
    <n v="11.4441914071416"/>
    <n v="0.85357272964055297"/>
    <n v="141.69555991925901"/>
    <n v="2.7855632075480901"/>
    <n v="82.108273110831703"/>
    <n v="1.5275747766997301"/>
    <n v="1.81054533596377"/>
    <n v="8.7269162623229798E-2"/>
    <x v="8"/>
    <x v="16"/>
    <x v="1"/>
  </r>
  <r>
    <n v="7275"/>
    <n v="6761"/>
    <s v=""/>
    <x v="2"/>
    <n v="0"/>
    <n v="17552.099999999999"/>
    <n v="92.217677264177496"/>
    <n v="5850.7"/>
    <n v="30.739225754726"/>
    <n v="36.724097629354397"/>
    <n v="0.987193470200455"/>
    <n v="134.61162840268901"/>
    <n v="3.73725221895792"/>
    <n v="78.068557414759397"/>
    <n v="2.1674808653034998"/>
    <n v="0.61740863098717202"/>
    <n v="3.1286730423843901E-3"/>
    <x v="12"/>
    <x v="20"/>
    <x v="1"/>
  </r>
  <r>
    <n v="7275"/>
    <n v="6761"/>
    <s v=""/>
    <x v="2"/>
    <n v="1"/>
    <n v="1186.8"/>
    <n v="26.9971191878771"/>
    <n v="4747.2"/>
    <n v="107.988476751509"/>
    <n v="49.390881765818797"/>
    <n v="0.65392989734818496"/>
    <n v="78.960280626597495"/>
    <n v="2.11588872381654"/>
    <n v="45.802422476549701"/>
    <n v="1.23891289099643"/>
    <n v="0.75922290494190303"/>
    <n v="1.63923222613481E-2"/>
    <x v="0"/>
    <x v="20"/>
    <x v="1"/>
  </r>
  <r>
    <n v="7275"/>
    <n v="6761"/>
    <s v=""/>
    <x v="2"/>
    <n v="10"/>
    <n v="1492.1"/>
    <n v="31.260376055177399"/>
    <n v="5968.4"/>
    <n v="125.04150422071"/>
    <n v="32.077025059718999"/>
    <n v="0.69855871283878801"/>
    <n v="157.167614250166"/>
    <n v="1.80318891162101"/>
    <n v="91.194599296927294"/>
    <n v="1.0172923059901799"/>
    <n v="0.60570983789795196"/>
    <n v="1.1784666390251599E-2"/>
    <x v="9"/>
    <x v="20"/>
    <x v="1"/>
  </r>
  <r>
    <n v="7275"/>
    <n v="6761"/>
    <s v=""/>
    <x v="2"/>
    <n v="11"/>
    <n v="1493.1"/>
    <n v="20.2564118792599"/>
    <n v="5972.4"/>
    <n v="81.025647517039701"/>
    <n v="31.874067266522299"/>
    <n v="0.65737344567746603"/>
    <n v="158.03811732976601"/>
    <n v="1.36558457677123"/>
    <n v="91.626230124635995"/>
    <n v="0.78764228355247901"/>
    <n v="0.60527784023697795"/>
    <n v="7.4527716244926299E-3"/>
    <x v="10"/>
    <x v="20"/>
    <x v="1"/>
  </r>
  <r>
    <n v="7275"/>
    <n v="6761"/>
    <s v=""/>
    <x v="2"/>
    <n v="12"/>
    <n v="1486"/>
    <n v="32.255921075741199"/>
    <n v="5944"/>
    <n v="129.02368430296499"/>
    <n v="31.467939397113"/>
    <n v="0.77102565712830096"/>
    <n v="158.13666248719201"/>
    <n v="2.5372627081286101"/>
    <n v="91.727730326279001"/>
    <n v="1.4734710261064901"/>
    <n v="0.60779865497372298"/>
    <n v="1.2405336208297899E-2"/>
    <x v="11"/>
    <x v="20"/>
    <x v="1"/>
  </r>
  <r>
    <n v="7275"/>
    <n v="6761"/>
    <s v=""/>
    <x v="2"/>
    <n v="2"/>
    <n v="1440.1"/>
    <n v="21.403270778084401"/>
    <n v="5760.4"/>
    <n v="85.613083112337506"/>
    <n v="44.759894608945103"/>
    <n v="1.57736931177867"/>
    <n v="100.734046712912"/>
    <n v="4.6242097623118799"/>
    <n v="58.4331235609733"/>
    <n v="2.6780816182437399"/>
    <n v="0.62634169519501004"/>
    <n v="8.6661940973408007E-3"/>
    <x v="1"/>
    <x v="20"/>
    <x v="1"/>
  </r>
  <r>
    <n v="7275"/>
    <n v="6761"/>
    <s v=""/>
    <x v="2"/>
    <n v="3"/>
    <n v="1451.4"/>
    <n v="23.1238212912812"/>
    <n v="5805.6"/>
    <n v="92.495285165124898"/>
    <n v="43.476207750953897"/>
    <n v="3.1411189570520701"/>
    <n v="105.734798909663"/>
    <n v="10.7321985521759"/>
    <n v="61.305106835740503"/>
    <n v="6.2216162722239696"/>
    <n v="0.62175251808865295"/>
    <n v="9.4366727402823702E-3"/>
    <x v="2"/>
    <x v="20"/>
    <x v="1"/>
  </r>
  <r>
    <n v="7275"/>
    <n v="6761"/>
    <s v=""/>
    <x v="2"/>
    <n v="4"/>
    <n v="1436.6"/>
    <n v="22.021201904830999"/>
    <n v="5746.4"/>
    <n v="88.084807619324096"/>
    <n v="41.432483542397897"/>
    <n v="3.8896677182280999"/>
    <n v="110.904991064885"/>
    <n v="13.9158578132259"/>
    <n v="64.339153468183497"/>
    <n v="8.0560025842684109"/>
    <n v="0.62852308887404396"/>
    <n v="9.1629422473276708E-3"/>
    <x v="3"/>
    <x v="20"/>
    <x v="1"/>
  </r>
  <r>
    <n v="7275"/>
    <n v="6761"/>
    <s v=""/>
    <x v="2"/>
    <n v="5"/>
    <n v="1478.3"/>
    <n v="30.011294170324899"/>
    <n v="5913.2"/>
    <n v="120.04517668130001"/>
    <n v="37.742600646597403"/>
    <n v="4.26226076160179"/>
    <n v="126.988570594118"/>
    <n v="14.988056832477699"/>
    <n v="73.615760369282498"/>
    <n v="8.6692600767971495"/>
    <n v="0.61076639052729698"/>
    <n v="1.1772813128942501E-2"/>
    <x v="4"/>
    <x v="20"/>
    <x v="1"/>
  </r>
  <r>
    <n v="7275"/>
    <n v="6761"/>
    <s v=""/>
    <x v="2"/>
    <n v="6"/>
    <n v="1526.5"/>
    <n v="29.364566705091701"/>
    <n v="6106"/>
    <n v="117.458266820367"/>
    <n v="34.372076998950398"/>
    <n v="1.3315984585301399"/>
    <n v="143.807851462966"/>
    <n v="6.7053705460895801"/>
    <n v="83.381567184309802"/>
    <n v="3.8925709972153202"/>
    <n v="0.59197923343078696"/>
    <n v="1.08339942313241E-2"/>
    <x v="5"/>
    <x v="20"/>
    <x v="1"/>
  </r>
  <r>
    <n v="7275"/>
    <n v="6761"/>
    <s v=""/>
    <x v="2"/>
    <n v="7"/>
    <n v="1516.6"/>
    <n v="24.7260546342876"/>
    <n v="6066.4"/>
    <n v="98.904218537150598"/>
    <n v="32.420184885299101"/>
    <n v="0.51870305984689602"/>
    <n v="153.546830607891"/>
    <n v="1.95610411483559"/>
    <n v="89.0219692586289"/>
    <n v="1.09726554912263"/>
    <n v="0.59590867253964297"/>
    <n v="9.2113343019601095E-3"/>
    <x v="6"/>
    <x v="20"/>
    <x v="1"/>
  </r>
  <r>
    <n v="7275"/>
    <n v="6761"/>
    <s v=""/>
    <x v="2"/>
    <n v="8"/>
    <n v="1525.3"/>
    <n v="25.477877113727899"/>
    <n v="6101.2"/>
    <n v="101.911508454912"/>
    <n v="32.866524310977098"/>
    <n v="0.62342824523451101"/>
    <n v="152.174752819665"/>
    <n v="2.31194176450501"/>
    <n v="88.267573442127798"/>
    <n v="1.36068240789216"/>
    <n v="0.59244339903883603"/>
    <n v="9.5661821360481392E-3"/>
    <x v="7"/>
    <x v="20"/>
    <x v="1"/>
  </r>
  <r>
    <n v="7275"/>
    <n v="6761"/>
    <s v=""/>
    <x v="2"/>
    <n v="9"/>
    <n v="1519.3"/>
    <n v="37.824301418238697"/>
    <n v="6077.2"/>
    <n v="151.29720567295499"/>
    <n v="32.322554224136503"/>
    <n v="0.669975295239017"/>
    <n v="153.91352318784499"/>
    <n v="2.7676722471478401"/>
    <n v="89.276290845766894"/>
    <n v="1.6001623186652001"/>
    <n v="0.59485268276953396"/>
    <n v="1.36237610487852E-2"/>
    <x v="8"/>
    <x v="20"/>
    <x v="1"/>
  </r>
  <r>
    <n v="7275"/>
    <n v="6762"/>
    <s v=""/>
    <x v="2"/>
    <n v="0"/>
    <n v="1262.5"/>
    <n v="47.495613832577597"/>
    <n v="420.83333333333297"/>
    <n v="15.831871277525901"/>
    <n v="39.253567179881202"/>
    <n v="0.11358367642749501"/>
    <n v="11.6512329974545"/>
    <n v="0.46203812942175398"/>
    <n v="6.7537898021670104"/>
    <n v="0.26762672560461997"/>
    <n v="8.4658503031482901"/>
    <n v="0.28463665557131501"/>
    <x v="12"/>
    <x v="6"/>
    <x v="1"/>
  </r>
  <r>
    <n v="7275"/>
    <n v="6762"/>
    <s v=""/>
    <x v="2"/>
    <n v="1"/>
    <n v="69.5"/>
    <n v="8.6055537622837193"/>
    <n v="278"/>
    <n v="34.422215049134898"/>
    <n v="39.2896141896872"/>
    <n v="0.42454231357051903"/>
    <n v="7.14575753300391"/>
    <n v="0.87069193520863197"/>
    <n v="4.1422896747362996"/>
    <n v="0.49070932112486698"/>
    <n v="12.5867849044199"/>
    <n v="1.4685948501491499"/>
    <x v="0"/>
    <x v="6"/>
    <x v="1"/>
  </r>
  <r>
    <n v="7275"/>
    <n v="6762"/>
    <s v=""/>
    <x v="2"/>
    <n v="10"/>
    <n v="112.1"/>
    <n v="11.069979423849199"/>
    <n v="448.4"/>
    <n v="44.279917695396797"/>
    <n v="39.281567092125698"/>
    <n v="0.527135477611821"/>
    <n v="11.52271845786"/>
    <n v="1.21581197055899"/>
    <n v="6.6805736240024496"/>
    <n v="0.71380660206235402"/>
    <n v="8.0122530999136305"/>
    <n v="0.76441377599370697"/>
    <x v="9"/>
    <x v="6"/>
    <x v="1"/>
  </r>
  <r>
    <n v="7275"/>
    <n v="6762"/>
    <s v=""/>
    <x v="2"/>
    <n v="11"/>
    <n v="116.4"/>
    <n v="9.7433738167707293"/>
    <n v="465.6"/>
    <n v="38.973495267082903"/>
    <n v="39.105216939453797"/>
    <n v="0.39866350198678902"/>
    <n v="12.015017282531799"/>
    <n v="1.05603766264898"/>
    <n v="6.9630876728733204"/>
    <n v="0.6040543159988"/>
    <n v="7.7032425305281897"/>
    <n v="0.60329489586458696"/>
    <x v="10"/>
    <x v="6"/>
    <x v="1"/>
  </r>
  <r>
    <n v="7275"/>
    <n v="6762"/>
    <s v=""/>
    <x v="2"/>
    <n v="12"/>
    <n v="116"/>
    <n v="11.0554159678513"/>
    <n v="464"/>
    <n v="44.221663871405298"/>
    <n v="39.400135889401703"/>
    <n v="0.37431201580818402"/>
    <n v="11.8786515444455"/>
    <n v="1.09357927390314"/>
    <n v="6.8981542144554604"/>
    <n v="0.64100602221396397"/>
    <n v="7.74293077548794"/>
    <n v="0.76519191078014004"/>
    <x v="11"/>
    <x v="6"/>
    <x v="1"/>
  </r>
  <r>
    <n v="7275"/>
    <n v="6762"/>
    <s v=""/>
    <x v="2"/>
    <n v="2"/>
    <n v="63.7"/>
    <n v="6.3604681868204898"/>
    <n v="254.8"/>
    <n v="25.441872747282002"/>
    <n v="39.670010074104297"/>
    <n v="0.50562526804101604"/>
    <n v="6.4858399216097098"/>
    <n v="0.68719047987990001"/>
    <n v="3.7579949493965601"/>
    <n v="0.40525541166634699"/>
    <n v="13.944077441381999"/>
    <n v="1.3996086242144401"/>
    <x v="1"/>
    <x v="6"/>
    <x v="1"/>
  </r>
  <r>
    <n v="7275"/>
    <n v="6762"/>
    <s v=""/>
    <x v="2"/>
    <n v="3"/>
    <n v="68.2"/>
    <n v="10.174041041351799"/>
    <n v="272.8"/>
    <n v="40.696164165407303"/>
    <n v="39.618706513123399"/>
    <n v="0.460636641500411"/>
    <n v="6.9476382493553297"/>
    <n v="1.0225060796819001"/>
    <n v="4.0242869060834696"/>
    <n v="0.59808849728798896"/>
    <n v="12.9777245763186"/>
    <n v="1.85228567489982"/>
    <x v="2"/>
    <x v="6"/>
    <x v="1"/>
  </r>
  <r>
    <n v="7275"/>
    <n v="6762"/>
    <s v=""/>
    <x v="2"/>
    <n v="4"/>
    <n v="69"/>
    <n v="7.1647284200682302"/>
    <n v="276"/>
    <n v="28.658913680272899"/>
    <n v="39.237709382990303"/>
    <n v="0.40899830299478301"/>
    <n v="7.1129248894087196"/>
    <n v="0.76252378846559599"/>
    <n v="4.1266000189724501"/>
    <n v="0.44560932995786001"/>
    <n v="12.6141953737921"/>
    <n v="1.3252180932556601"/>
    <x v="3"/>
    <x v="6"/>
    <x v="1"/>
  </r>
  <r>
    <n v="7275"/>
    <n v="6762"/>
    <s v=""/>
    <x v="2"/>
    <n v="5"/>
    <n v="134.69999999999999"/>
    <n v="11.9912004773871"/>
    <n v="538.79999999999995"/>
    <n v="47.964801909548498"/>
    <n v="39.1494774221554"/>
    <n v="0.36526318215220299"/>
    <n v="13.8867382598812"/>
    <n v="1.18733132009302"/>
    <n v="8.0401696621250807"/>
    <n v="0.68424637966500401"/>
    <n v="6.6254266419131103"/>
    <n v="0.54512770984645298"/>
    <x v="4"/>
    <x v="6"/>
    <x v="1"/>
  </r>
  <r>
    <n v="7275"/>
    <n v="6762"/>
    <s v=""/>
    <x v="2"/>
    <n v="6"/>
    <n v="132.9"/>
    <n v="12.0041659435381"/>
    <n v="531.6"/>
    <n v="48.016663774152399"/>
    <n v="39.0693355841981"/>
    <n v="0.44314101497202502"/>
    <n v="13.723665349057001"/>
    <n v="1.2377992257416499"/>
    <n v="7.9525102636507699"/>
    <n v="0.74105597849191396"/>
    <n v="6.7339179029459402"/>
    <n v="0.57111904541214098"/>
    <x v="5"/>
    <x v="6"/>
    <x v="1"/>
  </r>
  <r>
    <n v="7275"/>
    <n v="6762"/>
    <s v=""/>
    <x v="2"/>
    <n v="7"/>
    <n v="135.4"/>
    <n v="10.905656024895199"/>
    <n v="541.6"/>
    <n v="43.622624099580896"/>
    <n v="39.2224349153541"/>
    <n v="0.36861907097485103"/>
    <n v="13.9208761352526"/>
    <n v="1.1631662955084401"/>
    <n v="8.0616790885653309"/>
    <n v="0.66139408397597999"/>
    <n v="6.6441530600917602"/>
    <n v="0.51813376994292404"/>
    <x v="6"/>
    <x v="6"/>
    <x v="1"/>
  </r>
  <r>
    <n v="7275"/>
    <n v="6762"/>
    <s v=""/>
    <x v="2"/>
    <n v="8"/>
    <n v="128.4"/>
    <n v="9.1796877216312005"/>
    <n v="513.6"/>
    <n v="36.718750886524802"/>
    <n v="39.076197221102198"/>
    <n v="0.42144649049371702"/>
    <n v="13.253534860074099"/>
    <n v="1.0127034737365499"/>
    <n v="7.6825864288917796"/>
    <n v="0.582294133915914"/>
    <n v="6.9517766228876097"/>
    <n v="0.41423513824432301"/>
    <x v="7"/>
    <x v="6"/>
    <x v="1"/>
  </r>
  <r>
    <n v="7275"/>
    <n v="6762"/>
    <s v=""/>
    <x v="2"/>
    <n v="9"/>
    <n v="116.2"/>
    <n v="13.1047065336593"/>
    <n v="464.8"/>
    <n v="52.4188261346373"/>
    <n v="39.337741828674602"/>
    <n v="0.32773305946117998"/>
    <n v="11.9358963655236"/>
    <n v="1.3521415239935799"/>
    <n v="6.9290501369873398"/>
    <n v="0.78374548977556802"/>
    <n v="7.7197620762659698"/>
    <n v="0.79377243993959001"/>
    <x v="8"/>
    <x v="6"/>
    <x v="1"/>
  </r>
  <r>
    <n v="7275"/>
    <n v="6763"/>
    <s v=""/>
    <x v="2"/>
    <n v="0"/>
    <n v="6051.1"/>
    <n v="71.407204740760506"/>
    <n v="2017.0333333333299"/>
    <n v="23.802401580253498"/>
    <n v="37.151238063325998"/>
    <n v="9.9056003020924099E-2"/>
    <n v="45.982538656815699"/>
    <n v="0.61572183134940295"/>
    <n v="26.675440731696401"/>
    <n v="0.367548104873887"/>
    <n v="1.7477018015263499"/>
    <n v="2.0689708314764702E-2"/>
    <x v="12"/>
    <x v="7"/>
    <x v="1"/>
  </r>
  <r>
    <n v="7275"/>
    <n v="6763"/>
    <s v=""/>
    <x v="2"/>
    <n v="1"/>
    <n v="424.1"/>
    <n v="21.047301225784"/>
    <n v="1696.4"/>
    <n v="84.189204903136002"/>
    <n v="37.583874146498701"/>
    <n v="0.27416306634471699"/>
    <n v="38.939015818833198"/>
    <n v="1.5869775045199701"/>
    <n v="22.598656737529598"/>
    <n v="0.92680396985876701"/>
    <n v="2.0739229380695101"/>
    <n v="0.102033965059997"/>
    <x v="0"/>
    <x v="7"/>
    <x v="1"/>
  </r>
  <r>
    <n v="7275"/>
    <n v="6763"/>
    <s v=""/>
    <x v="2"/>
    <n v="10"/>
    <n v="512"/>
    <n v="18.086213288334001"/>
    <n v="2048"/>
    <n v="72.344853153336203"/>
    <n v="37.182639253159202"/>
    <n v="0.23456691935780499"/>
    <n v="45.797694546288298"/>
    <n v="2.1353360771324499"/>
    <n v="26.5728511334584"/>
    <n v="1.2398246556019099"/>
    <n v="1.7238052664819199"/>
    <n v="5.1204717605086603E-2"/>
    <x v="9"/>
    <x v="7"/>
    <x v="1"/>
  </r>
  <r>
    <n v="7275"/>
    <n v="6763"/>
    <s v=""/>
    <x v="2"/>
    <n v="11"/>
    <n v="487"/>
    <n v="21.8072363117282"/>
    <n v="1948"/>
    <n v="87.228945246912701"/>
    <n v="37.223061819046002"/>
    <n v="0.35459818625780998"/>
    <n v="42.922364293422802"/>
    <n v="1.7935003857140199"/>
    <n v="24.869471043834199"/>
    <n v="1.03452487592653"/>
    <n v="1.80831663697213"/>
    <n v="6.8382247916470601E-2"/>
    <x v="10"/>
    <x v="7"/>
    <x v="1"/>
  </r>
  <r>
    <n v="7275"/>
    <n v="6763"/>
    <s v=""/>
    <x v="2"/>
    <n v="12"/>
    <n v="515.9"/>
    <n v="22.3728506106049"/>
    <n v="2063.6"/>
    <n v="89.491402442419599"/>
    <n v="36.853318006758798"/>
    <n v="0.311629800183373"/>
    <n v="45.743987608239202"/>
    <n v="1.87505309519273"/>
    <n v="26.560142209754598"/>
    <n v="1.12619113749085"/>
    <n v="1.70007371375491"/>
    <n v="6.9624423485660003E-2"/>
    <x v="11"/>
    <x v="7"/>
    <x v="1"/>
  </r>
  <r>
    <n v="7275"/>
    <n v="6763"/>
    <s v=""/>
    <x v="2"/>
    <n v="2"/>
    <n v="494.3"/>
    <n v="28.990611507099199"/>
    <n v="1977.2"/>
    <n v="115.962446028397"/>
    <n v="37.143796854800598"/>
    <n v="0.197582568145966"/>
    <n v="45.861744171155202"/>
    <n v="3.1428715248272399"/>
    <n v="26.577221603257701"/>
    <n v="1.8118638449423601"/>
    <n v="1.7986740563575601"/>
    <n v="9.8527842418177303E-2"/>
    <x v="1"/>
    <x v="7"/>
    <x v="1"/>
  </r>
  <r>
    <n v="7275"/>
    <n v="6763"/>
    <s v=""/>
    <x v="2"/>
    <n v="3"/>
    <n v="491.3"/>
    <n v="26.0514448309067"/>
    <n v="1965.2"/>
    <n v="104.205779323627"/>
    <n v="37.276370857515801"/>
    <n v="0.10174046642058"/>
    <n v="45.841767828424402"/>
    <n v="2.16818996657664"/>
    <n v="26.593200514236599"/>
    <n v="1.26289579906869"/>
    <n v="1.7857440611333599"/>
    <n v="7.9348889071813103E-2"/>
    <x v="2"/>
    <x v="7"/>
    <x v="1"/>
  </r>
  <r>
    <n v="7275"/>
    <n v="6763"/>
    <s v=""/>
    <x v="2"/>
    <n v="4"/>
    <n v="480.5"/>
    <n v="9.8007936186594407"/>
    <n v="1922"/>
    <n v="39.203174474637699"/>
    <n v="37.563826075300803"/>
    <n v="0.30396036102698298"/>
    <n v="44.862429592666501"/>
    <n v="1.6490473129099199"/>
    <n v="26.0146672317845"/>
    <n v="0.94557618883003902"/>
    <n v="1.8483359392258301"/>
    <n v="4.0740117746237002E-2"/>
    <x v="3"/>
    <x v="7"/>
    <x v="1"/>
  </r>
  <r>
    <n v="7275"/>
    <n v="6763"/>
    <s v=""/>
    <x v="2"/>
    <n v="5"/>
    <n v="522.5"/>
    <n v="29.989813085260899"/>
    <n v="2090"/>
    <n v="119.95925234104401"/>
    <n v="37.199947378717603"/>
    <n v="0.28556242468072701"/>
    <n v="47.996871667523003"/>
    <n v="3.0905583629364202"/>
    <n v="27.824812577186702"/>
    <n v="1.7986602487576699"/>
    <n v="1.6889829321810099"/>
    <n v="9.2315795763909095E-2"/>
    <x v="4"/>
    <x v="7"/>
    <x v="1"/>
  </r>
  <r>
    <n v="7275"/>
    <n v="6763"/>
    <s v=""/>
    <x v="2"/>
    <n v="6"/>
    <n v="543.20000000000005"/>
    <n v="25.279767931424299"/>
    <n v="2172.8000000000002"/>
    <n v="101.119071725697"/>
    <n v="36.928587594073399"/>
    <n v="0.22573585737038901"/>
    <n v="50.046942948718403"/>
    <n v="2.42292514047486"/>
    <n v="29.052730441617602"/>
    <n v="1.4000998747270701"/>
    <n v="1.6196681187206601"/>
    <n v="6.7836041639169203E-2"/>
    <x v="5"/>
    <x v="7"/>
    <x v="1"/>
  </r>
  <r>
    <n v="7275"/>
    <n v="6763"/>
    <s v=""/>
    <x v="2"/>
    <n v="7"/>
    <n v="537.9"/>
    <n v="22.4472220503513"/>
    <n v="2151.6"/>
    <n v="89.7888882014052"/>
    <n v="36.854503257906202"/>
    <n v="0.15829692056820899"/>
    <n v="47.781708670366903"/>
    <n v="2.2864329918219499"/>
    <n v="27.712172761398602"/>
    <n v="1.37675548263461"/>
    <n v="1.6504994284769501"/>
    <n v="6.0273805065733203E-2"/>
    <x v="6"/>
    <x v="7"/>
    <x v="1"/>
  </r>
  <r>
    <n v="7275"/>
    <n v="6763"/>
    <s v=""/>
    <x v="2"/>
    <n v="8"/>
    <n v="529.5"/>
    <n v="14.554495296413901"/>
    <n v="2118"/>
    <n v="58.217981185655503"/>
    <n v="37.012410704610403"/>
    <n v="0.26461733652477298"/>
    <n v="47.952111035480698"/>
    <n v="1.71309481800395"/>
    <n v="27.829838762301101"/>
    <n v="1.01616104124992"/>
    <n v="1.65141204599264"/>
    <n v="4.6605538100848901E-2"/>
    <x v="7"/>
    <x v="7"/>
    <x v="1"/>
  </r>
  <r>
    <n v="7275"/>
    <n v="6763"/>
    <s v=""/>
    <x v="2"/>
    <n v="9"/>
    <n v="512.9"/>
    <n v="18.241893176605"/>
    <n v="2051.6"/>
    <n v="72.967572706419901"/>
    <n v="37.135110513696603"/>
    <n v="0.27276978577635702"/>
    <n v="45.308170978022503"/>
    <n v="1.40228633194235"/>
    <n v="26.307019725055198"/>
    <n v="0.80783057471312902"/>
    <n v="1.7090883962481001"/>
    <n v="5.8242441244474703E-2"/>
    <x v="8"/>
    <x v="7"/>
    <x v="1"/>
  </r>
  <r>
    <n v="7275"/>
    <n v="6764"/>
    <s v=""/>
    <x v="2"/>
    <n v="0"/>
    <n v="1228.3"/>
    <n v="60.940863867268"/>
    <n v="409.433333333333"/>
    <n v="20.313621289089301"/>
    <n v="38.854677821801999"/>
    <n v="0.15965936415870299"/>
    <n v="10.443141549698399"/>
    <n v="0.56355247065217295"/>
    <n v="6.05431430065385"/>
    <n v="0.33345502063302201"/>
    <n v="8.5061716505833402"/>
    <n v="0.39649102259376301"/>
    <x v="12"/>
    <x v="8"/>
    <x v="1"/>
  </r>
  <r>
    <n v="7275"/>
    <n v="6764"/>
    <s v=""/>
    <x v="2"/>
    <n v="1"/>
    <n v="87.7"/>
    <n v="6.7831490556459899"/>
    <n v="350.8"/>
    <n v="27.132596222583999"/>
    <n v="38.720880736397703"/>
    <n v="0.52908348232039903"/>
    <n v="8.6201138511099504"/>
    <n v="0.61735346367937605"/>
    <n v="4.9996724455797503"/>
    <n v="0.35291712098018002"/>
    <n v="9.4066592413526706"/>
    <n v="0.81391743067981204"/>
    <x v="0"/>
    <x v="8"/>
    <x v="1"/>
  </r>
  <r>
    <n v="7275"/>
    <n v="6764"/>
    <s v=""/>
    <x v="2"/>
    <n v="10"/>
    <n v="125"/>
    <n v="17.1593835683117"/>
    <n v="500"/>
    <n v="68.6375342732467"/>
    <n v="38.786290319593498"/>
    <n v="0.44360121220025001"/>
    <n v="12.366534714003199"/>
    <n v="1.72784148529439"/>
    <n v="7.1623495292061197"/>
    <n v="1.0080339728896299"/>
    <n v="6.8847482112367304"/>
    <n v="0.84579395564333404"/>
    <x v="9"/>
    <x v="8"/>
    <x v="1"/>
  </r>
  <r>
    <n v="7275"/>
    <n v="6764"/>
    <s v=""/>
    <x v="2"/>
    <n v="11"/>
    <n v="115.4"/>
    <n v="10.8238419960546"/>
    <n v="461.6"/>
    <n v="43.295367984218501"/>
    <n v="39.200522807952701"/>
    <n v="0.30379442627566899"/>
    <n v="11.2058693725289"/>
    <n v="1.1914274016084401"/>
    <n v="6.5039758041805804"/>
    <n v="0.69939791852847"/>
    <n v="7.5884402971645004"/>
    <n v="0.63901177534002696"/>
    <x v="10"/>
    <x v="8"/>
    <x v="1"/>
  </r>
  <r>
    <n v="7275"/>
    <n v="6764"/>
    <s v=""/>
    <x v="2"/>
    <n v="12"/>
    <n v="131.9"/>
    <n v="13.4779655569954"/>
    <n v="527.6"/>
    <n v="53.9118622279818"/>
    <n v="38.882408589346497"/>
    <n v="0.42478587608907797"/>
    <n v="13.1101058038528"/>
    <n v="1.4376448547882701"/>
    <n v="7.5853996893503899"/>
    <n v="0.84446903983750898"/>
    <n v="6.7676227993889304"/>
    <n v="0.68248700082333702"/>
    <x v="11"/>
    <x v="8"/>
    <x v="1"/>
  </r>
  <r>
    <n v="7275"/>
    <n v="6764"/>
    <s v=""/>
    <x v="2"/>
    <n v="2"/>
    <n v="102.9"/>
    <n v="13.1440734426838"/>
    <n v="411.6"/>
    <n v="52.576293770735397"/>
    <n v="38.964186411862102"/>
    <n v="0.60596441354909902"/>
    <n v="10.187575668353"/>
    <n v="1.23527714011284"/>
    <n v="5.91347278008835"/>
    <n v="0.72927944471631101"/>
    <n v="8.4556222292540593"/>
    <n v="1.0715827225410099"/>
    <x v="1"/>
    <x v="8"/>
    <x v="1"/>
  </r>
  <r>
    <n v="7275"/>
    <n v="6764"/>
    <s v=""/>
    <x v="2"/>
    <n v="3"/>
    <n v="104.5"/>
    <n v="7.2610069702639901"/>
    <n v="418"/>
    <n v="29.0440278810559"/>
    <n v="38.803749654778898"/>
    <n v="0.48311526936981902"/>
    <n v="10.3349437024689"/>
    <n v="0.70660080147300997"/>
    <n v="5.9953859341850704"/>
    <n v="0.39567835122039702"/>
    <n v="8.4788615082009908"/>
    <n v="0.51772352515540598"/>
    <x v="2"/>
    <x v="8"/>
    <x v="1"/>
  </r>
  <r>
    <n v="7275"/>
    <n v="6764"/>
    <s v=""/>
    <x v="2"/>
    <n v="4"/>
    <n v="119"/>
    <n v="10.198039027185599"/>
    <n v="476"/>
    <n v="40.792156108742297"/>
    <n v="38.735840212028997"/>
    <n v="0.53580810120032996"/>
    <n v="11.682803231468201"/>
    <n v="0.89183835716911197"/>
    <n v="6.7650356010715598"/>
    <n v="0.52067128034806098"/>
    <n v="7.3058266233304501"/>
    <n v="0.62525768253471103"/>
    <x v="3"/>
    <x v="8"/>
    <x v="1"/>
  </r>
  <r>
    <n v="7275"/>
    <n v="6764"/>
    <s v=""/>
    <x v="2"/>
    <n v="5"/>
    <n v="93.6"/>
    <n v="10.2328447223199"/>
    <n v="374.4"/>
    <n v="40.931378889279799"/>
    <n v="38.646671414144201"/>
    <n v="0.40351304452185399"/>
    <n v="9.2371268110275793"/>
    <n v="0.95973646112758304"/>
    <n v="5.3467525709398203"/>
    <n v="0.56208561782636701"/>
    <n v="9.2476406734851704"/>
    <n v="0.98882351538061197"/>
    <x v="4"/>
    <x v="8"/>
    <x v="1"/>
  </r>
  <r>
    <n v="7275"/>
    <n v="6764"/>
    <s v=""/>
    <x v="2"/>
    <n v="6"/>
    <n v="85.5"/>
    <n v="9.5713693435741494"/>
    <n v="342"/>
    <n v="38.285477374296597"/>
    <n v="38.976981914349601"/>
    <n v="0.43474135052851198"/>
    <n v="8.4525843094507795"/>
    <n v="0.89389614034853504"/>
    <n v="4.9046556582638496"/>
    <n v="0.52857421014217998"/>
    <n v="10.3868278706176"/>
    <n v="1.05567223674306"/>
    <x v="5"/>
    <x v="8"/>
    <x v="1"/>
  </r>
  <r>
    <n v="7275"/>
    <n v="6764"/>
    <s v=""/>
    <x v="2"/>
    <n v="7"/>
    <n v="83.2"/>
    <n v="5.7115866641610404"/>
    <n v="332.8"/>
    <n v="22.846346656644201"/>
    <n v="38.745500794975797"/>
    <n v="0.30166884204061201"/>
    <n v="8.2283884387041297"/>
    <n v="0.57029672824444599"/>
    <n v="4.7619969238150697"/>
    <n v="0.32589501334220899"/>
    <n v="10.3340207776548"/>
    <n v="0.65680802912783698"/>
    <x v="6"/>
    <x v="8"/>
    <x v="1"/>
  </r>
  <r>
    <n v="7275"/>
    <n v="6764"/>
    <s v=""/>
    <x v="2"/>
    <n v="8"/>
    <n v="82.6"/>
    <n v="11.0373104614404"/>
    <n v="330.4"/>
    <n v="44.149241845761701"/>
    <n v="38.947466356461803"/>
    <n v="0.52777977422245703"/>
    <n v="8.1556660150059894"/>
    <n v="1.1192478405386099"/>
    <n v="4.7306829854112697"/>
    <n v="0.65124381941631404"/>
    <n v="10.4246383695237"/>
    <n v="1.4060559264210499"/>
    <x v="7"/>
    <x v="8"/>
    <x v="1"/>
  </r>
  <r>
    <n v="7275"/>
    <n v="6764"/>
    <s v=""/>
    <x v="2"/>
    <n v="9"/>
    <n v="97"/>
    <n v="17.594190960528898"/>
    <n v="388"/>
    <n v="70.376763842115494"/>
    <n v="38.806647647965399"/>
    <n v="0.43322001833388601"/>
    <n v="9.5717060647488506"/>
    <n v="1.6308853585098799"/>
    <n v="5.5719081170951297"/>
    <n v="0.95567999320205899"/>
    <n v="9.2183619364432499"/>
    <n v="1.46350050265958"/>
    <x v="8"/>
    <x v="8"/>
    <x v="1"/>
  </r>
  <r>
    <n v="7275"/>
    <n v="6765"/>
    <s v=""/>
    <x v="2"/>
    <n v="0"/>
    <n v="824.2"/>
    <n v="60.343093133256701"/>
    <n v="274.73333333333301"/>
    <n v="20.114364377752199"/>
    <n v="21.995870572344799"/>
    <n v="1.5190987723787901"/>
    <n v="75.778118035741301"/>
    <n v="15.3353231575684"/>
    <n v="43.966344017159003"/>
    <n v="8.9125818633413303"/>
    <n v="12.1873858861311"/>
    <n v="0.94780868234623095"/>
    <x v="12"/>
    <x v="9"/>
    <x v="1"/>
  </r>
  <r>
    <n v="7275"/>
    <n v="6765"/>
    <s v=""/>
    <x v="2"/>
    <n v="1"/>
    <n v="60"/>
    <n v="8.2327260234856503"/>
    <n v="240"/>
    <n v="32.930904093942601"/>
    <n v="22.8578516140769"/>
    <n v="1.86971038051021"/>
    <n v="53.640024080979799"/>
    <n v="14.550375023422101"/>
    <n v="31.1653744896674"/>
    <n v="8.4369116209755894"/>
    <n v="13.473162677848901"/>
    <n v="1.6730780903851099"/>
    <x v="0"/>
    <x v="9"/>
    <x v="1"/>
  </r>
  <r>
    <n v="7275"/>
    <n v="6765"/>
    <s v=""/>
    <x v="2"/>
    <n v="10"/>
    <n v="81.5"/>
    <n v="12.9378857967169"/>
    <n v="326"/>
    <n v="51.7515431868676"/>
    <n v="19.9161259581293"/>
    <n v="4.3189433735253502"/>
    <n v="104.53669859068501"/>
    <n v="37.707122341219097"/>
    <n v="60.582499328238598"/>
    <n v="21.888049249296198"/>
    <n v="10.152630981823499"/>
    <n v="2.00420793910118"/>
    <x v="9"/>
    <x v="9"/>
    <x v="1"/>
  </r>
  <r>
    <n v="7275"/>
    <n v="6765"/>
    <s v=""/>
    <x v="2"/>
    <n v="11"/>
    <n v="78.5"/>
    <n v="9.3600807213993207"/>
    <n v="314"/>
    <n v="37.440322885597297"/>
    <n v="18.820094772257399"/>
    <n v="2.8784854858970701"/>
    <n v="104.27952888094001"/>
    <n v="33.145264950607199"/>
    <n v="60.562148683404203"/>
    <n v="19.227554733514399"/>
    <n v="10.602509205019899"/>
    <n v="1.49078114069257"/>
    <x v="10"/>
    <x v="9"/>
    <x v="1"/>
  </r>
  <r>
    <n v="7275"/>
    <n v="6765"/>
    <s v=""/>
    <x v="2"/>
    <n v="12"/>
    <n v="90.8"/>
    <n v="16.585133905599498"/>
    <n v="363.2"/>
    <n v="66.340535622398093"/>
    <n v="18.736940430962999"/>
    <n v="4.9568318305954202"/>
    <n v="106.51333561087699"/>
    <n v="49.044636308525703"/>
    <n v="61.723650624052702"/>
    <n v="28.521168245652198"/>
    <n v="9.7603816734751998"/>
    <n v="1.6286358597073201"/>
    <x v="11"/>
    <x v="9"/>
    <x v="1"/>
  </r>
  <r>
    <n v="7275"/>
    <n v="6765"/>
    <s v=""/>
    <x v="2"/>
    <n v="2"/>
    <n v="67.400000000000006"/>
    <n v="8.8719282634110108"/>
    <n v="269.60000000000002"/>
    <n v="35.487713053644001"/>
    <n v="21.338718000650999"/>
    <n v="2.0413595157793001"/>
    <n v="67.136746736715196"/>
    <n v="23.862984423342599"/>
    <n v="38.995100710827103"/>
    <n v="13.7798328361073"/>
    <n v="11.174716629694601"/>
    <n v="1.48586838410056"/>
    <x v="1"/>
    <x v="9"/>
    <x v="1"/>
  </r>
  <r>
    <n v="7275"/>
    <n v="6765"/>
    <s v=""/>
    <x v="2"/>
    <n v="3"/>
    <n v="76.7"/>
    <n v="3.77270901784558"/>
    <n v="306.8"/>
    <n v="15.0908360713823"/>
    <n v="21.9020415938284"/>
    <n v="0.96932983114292104"/>
    <n v="63.619165482237598"/>
    <n v="7.0042894205534196"/>
    <n v="36.858492147984997"/>
    <n v="4.0820217415609799"/>
    <n v="10.5442902912151"/>
    <n v="0.70964192504925205"/>
    <x v="2"/>
    <x v="9"/>
    <x v="1"/>
  </r>
  <r>
    <n v="7275"/>
    <n v="6765"/>
    <s v=""/>
    <x v="2"/>
    <n v="4"/>
    <n v="71.900000000000006"/>
    <n v="8.4122925927874608"/>
    <n v="287.60000000000002"/>
    <n v="33.6491703711498"/>
    <n v="21.334045889716801"/>
    <n v="3.3288656158768202"/>
    <n v="80.512275651760504"/>
    <n v="25.753447382839401"/>
    <n v="46.642294125298797"/>
    <n v="14.972011281994901"/>
    <n v="11.863961220524301"/>
    <n v="1.49143278250277"/>
    <x v="3"/>
    <x v="9"/>
    <x v="1"/>
  </r>
  <r>
    <n v="7275"/>
    <n v="6765"/>
    <s v=""/>
    <x v="2"/>
    <n v="5"/>
    <n v="58.2"/>
    <n v="5.6332347131407001"/>
    <n v="232.8"/>
    <n v="22.5329388525628"/>
    <n v="24.300997631191301"/>
    <n v="3.2202979498512301"/>
    <n v="51.789766687858297"/>
    <n v="16.8199703009657"/>
    <n v="30.029551887908902"/>
    <n v="9.8236073324517292"/>
    <n v="14.434755525861201"/>
    <n v="1.5072975503116599"/>
    <x v="4"/>
    <x v="9"/>
    <x v="1"/>
  </r>
  <r>
    <n v="7275"/>
    <n v="6765"/>
    <s v=""/>
    <x v="2"/>
    <n v="6"/>
    <n v="54.1"/>
    <n v="8.6210337096094403"/>
    <n v="216.4"/>
    <n v="34.484134838437697"/>
    <n v="27.444193686140402"/>
    <n v="2.4586944597765199"/>
    <n v="36.863378938550802"/>
    <n v="20.289905315645299"/>
    <n v="21.377495306477101"/>
    <n v="11.8399483996504"/>
    <n v="15.462664529856999"/>
    <n v="2.9522265251208002"/>
    <x v="5"/>
    <x v="9"/>
    <x v="1"/>
  </r>
  <r>
    <n v="7275"/>
    <n v="6765"/>
    <s v=""/>
    <x v="2"/>
    <n v="7"/>
    <n v="58.1"/>
    <n v="7.2180329730474302"/>
    <n v="232.4"/>
    <n v="28.872131892189699"/>
    <n v="24.723203712320199"/>
    <n v="1.7201246670013499"/>
    <n v="49.821772826916202"/>
    <n v="11.149506898104001"/>
    <n v="28.851041020653302"/>
    <n v="6.4980882043329"/>
    <n v="14.686991107534"/>
    <n v="1.63020861497514"/>
    <x v="6"/>
    <x v="9"/>
    <x v="1"/>
  </r>
  <r>
    <n v="7275"/>
    <n v="6765"/>
    <s v=""/>
    <x v="2"/>
    <n v="8"/>
    <n v="55.4"/>
    <n v="11.1872943804816"/>
    <n v="221.6"/>
    <n v="44.749177521926498"/>
    <n v="23.911497114347799"/>
    <n v="2.4066183053358201"/>
    <n v="58.993401901931698"/>
    <n v="18.7898099876416"/>
    <n v="34.268994227554003"/>
    <n v="11.0203849151344"/>
    <n v="15.457576715426701"/>
    <n v="3.0889112144315098"/>
    <x v="7"/>
    <x v="9"/>
    <x v="1"/>
  </r>
  <r>
    <n v="7275"/>
    <n v="6765"/>
    <s v=""/>
    <x v="2"/>
    <n v="9"/>
    <n v="71.599999999999994"/>
    <n v="16.338094544142301"/>
    <n v="286.39999999999998"/>
    <n v="65.352378176569303"/>
    <n v="22.953511636919501"/>
    <n v="4.04029966997172"/>
    <n v="65.991818866930501"/>
    <n v="32.177630237704598"/>
    <n v="38.410865325148201"/>
    <n v="18.914580100871898"/>
    <n v="12.4194971945254"/>
    <n v="2.4747234389703601"/>
    <x v="8"/>
    <x v="9"/>
    <x v="1"/>
  </r>
  <r>
    <n v="7275"/>
    <n v="6767"/>
    <s v=""/>
    <x v="2"/>
    <n v="0"/>
    <n v="1187.5"/>
    <n v="35.926622750019497"/>
    <n v="395.83333333333297"/>
    <n v="11.9755409166732"/>
    <n v="45.935582438645703"/>
    <n v="0.207268195595912"/>
    <n v="8.5177352796176802"/>
    <n v="0.279311407395123"/>
    <n v="4.9351114450957603"/>
    <n v="0.16086412988990401"/>
    <n v="8.7003543443953699"/>
    <n v="0.24312506656608801"/>
    <x v="12"/>
    <x v="10"/>
    <x v="1"/>
  </r>
  <r>
    <n v="7275"/>
    <n v="6767"/>
    <s v=""/>
    <x v="2"/>
    <n v="1"/>
    <n v="118.8"/>
    <n v="9.5661440043055492"/>
    <n v="475.2"/>
    <n v="38.264576017222197"/>
    <n v="45.937461841065101"/>
    <n v="0.67228753438179001"/>
    <n v="9.8702441560003304"/>
    <n v="0.82311790264502005"/>
    <n v="5.7307073076982897"/>
    <n v="0.471764478558726"/>
    <n v="7.5998659873992302"/>
    <n v="0.61436468380489995"/>
    <x v="0"/>
    <x v="10"/>
    <x v="1"/>
  </r>
  <r>
    <n v="7275"/>
    <n v="6767"/>
    <s v=""/>
    <x v="2"/>
    <n v="10"/>
    <n v="86.5"/>
    <n v="6.0598863208992801"/>
    <n v="346"/>
    <n v="24.239545283597099"/>
    <n v="46.0153073913119"/>
    <n v="0.89432173779101898"/>
    <n v="7.0715684528387097"/>
    <n v="0.40448301117329999"/>
    <n v="4.0972590859718796"/>
    <n v="0.227494757974645"/>
    <n v="10.3345177895661"/>
    <n v="0.66768754526155605"/>
    <x v="9"/>
    <x v="10"/>
    <x v="1"/>
  </r>
  <r>
    <n v="7275"/>
    <n v="6767"/>
    <s v=""/>
    <x v="2"/>
    <n v="11"/>
    <n v="83.2"/>
    <n v="13.1216530123982"/>
    <n v="332.8"/>
    <n v="52.486612049592701"/>
    <n v="45.9400130714995"/>
    <n v="0.55569719697735898"/>
    <n v="6.8931973876745003"/>
    <n v="1.14300345758316"/>
    <n v="3.9924313537179401"/>
    <n v="0.65390752674925101"/>
    <n v="10.6539136146722"/>
    <n v="1.56791298120845"/>
    <x v="10"/>
    <x v="10"/>
    <x v="1"/>
  </r>
  <r>
    <n v="7275"/>
    <n v="6767"/>
    <s v=""/>
    <x v="2"/>
    <n v="12"/>
    <n v="82.1"/>
    <n v="8.3725742755737897"/>
    <n v="328.4"/>
    <n v="33.490297102295202"/>
    <n v="46.079484191353998"/>
    <n v="0.64188488907081498"/>
    <n v="6.7579221374607696"/>
    <n v="0.65523850718378895"/>
    <n v="3.9117371201229298"/>
    <n v="0.38058792605023101"/>
    <n v="10.5046828196606"/>
    <n v="0.90771245702228498"/>
    <x v="11"/>
    <x v="10"/>
    <x v="1"/>
  </r>
  <r>
    <n v="7275"/>
    <n v="6767"/>
    <s v=""/>
    <x v="2"/>
    <n v="2"/>
    <n v="124.4"/>
    <n v="10.5535670641626"/>
    <n v="497.6"/>
    <n v="42.214268256650399"/>
    <n v="45.593829421406298"/>
    <n v="0.60471479084852497"/>
    <n v="10.417504142160899"/>
    <n v="0.97832272960978095"/>
    <n v="6.0295746638405499"/>
    <n v="0.56348321486669295"/>
    <n v="7.03303202998194"/>
    <n v="0.69426136111954795"/>
    <x v="1"/>
    <x v="10"/>
    <x v="1"/>
  </r>
  <r>
    <n v="7275"/>
    <n v="6767"/>
    <s v=""/>
    <x v="2"/>
    <n v="3"/>
    <n v="120.3"/>
    <n v="9.6038186849468001"/>
    <n v="481.2"/>
    <n v="38.415274739787201"/>
    <n v="45.892560905726199"/>
    <n v="0.59733391185511098"/>
    <n v="9.9619838956118905"/>
    <n v="0.82691058811243801"/>
    <n v="5.7739602441422999"/>
    <n v="0.490953401225596"/>
    <n v="6.7757478868804402"/>
    <n v="0.69115124062538502"/>
    <x v="2"/>
    <x v="10"/>
    <x v="1"/>
  </r>
  <r>
    <n v="7275"/>
    <n v="6767"/>
    <s v=""/>
    <x v="2"/>
    <n v="4"/>
    <n v="125.4"/>
    <n v="11.7397709612335"/>
    <n v="501.6"/>
    <n v="46.959083844934199"/>
    <n v="45.782587282101701"/>
    <n v="0.74562059350332899"/>
    <n v="10.294320159190001"/>
    <n v="0.97492181795136301"/>
    <n v="5.9590433073163096"/>
    <n v="0.55380594148551698"/>
    <n v="6.40314585336235"/>
    <n v="0.52662552472288404"/>
    <x v="3"/>
    <x v="10"/>
    <x v="1"/>
  </r>
  <r>
    <n v="7275"/>
    <n v="6767"/>
    <s v=""/>
    <x v="2"/>
    <n v="5"/>
    <n v="105.4"/>
    <n v="11.1773580658997"/>
    <n v="421.6"/>
    <n v="44.709432263598799"/>
    <n v="45.879566096498301"/>
    <n v="0.50750817394644299"/>
    <n v="8.7310138915915196"/>
    <n v="1.0203601875847499"/>
    <n v="5.0590440155780003"/>
    <n v="0.58547332400330998"/>
    <n v="8.4089294619248491"/>
    <n v="0.85324665006094502"/>
    <x v="4"/>
    <x v="10"/>
    <x v="1"/>
  </r>
  <r>
    <n v="7275"/>
    <n v="6767"/>
    <s v=""/>
    <x v="2"/>
    <n v="6"/>
    <n v="90.9"/>
    <n v="7.1094616142465004"/>
    <n v="363.6"/>
    <n v="28.437846456986001"/>
    <n v="46.0917923439725"/>
    <n v="0.78377538207335595"/>
    <n v="7.4737647154962401"/>
    <n v="0.690032984816769"/>
    <n v="4.3318619728023"/>
    <n v="0.38182826166723699"/>
    <n v="9.8198880818038106"/>
    <n v="0.73403177413032294"/>
    <x v="5"/>
    <x v="10"/>
    <x v="1"/>
  </r>
  <r>
    <n v="7275"/>
    <n v="6767"/>
    <s v=""/>
    <x v="2"/>
    <n v="7"/>
    <n v="83.9"/>
    <n v="9.2790085677296403"/>
    <n v="335.6"/>
    <n v="37.116034270918497"/>
    <n v="46.2979044627467"/>
    <n v="0.93680038212206795"/>
    <n v="6.9699342842448102"/>
    <n v="0.81042757461869297"/>
    <n v="4.0490674585911597"/>
    <n v="0.46493621192620499"/>
    <n v="10.544115701212601"/>
    <n v="1.0169177398309901"/>
    <x v="6"/>
    <x v="10"/>
    <x v="1"/>
  </r>
  <r>
    <n v="7275"/>
    <n v="6767"/>
    <s v=""/>
    <x v="2"/>
    <n v="8"/>
    <n v="81.2"/>
    <n v="11.1035529849183"/>
    <n v="324.8"/>
    <n v="44.4142119396734"/>
    <n v="46.316686633719499"/>
    <n v="0.63293505632396496"/>
    <n v="6.7330780362428602"/>
    <n v="0.92409810284698601"/>
    <n v="3.8925931502585001"/>
    <n v="0.53385664364635499"/>
    <n v="10.245260648739199"/>
    <n v="1.43505148520474"/>
    <x v="7"/>
    <x v="10"/>
    <x v="1"/>
  </r>
  <r>
    <n v="7275"/>
    <n v="6767"/>
    <s v=""/>
    <x v="2"/>
    <n v="9"/>
    <n v="85.4"/>
    <n v="9.0086378301914003"/>
    <n v="341.6"/>
    <n v="36.034551320765601"/>
    <n v="45.677185225854203"/>
    <n v="0.85660721098486603"/>
    <n v="7.0825831171461404"/>
    <n v="0.76238704015064995"/>
    <n v="4.10569510059337"/>
    <n v="0.44479580371550098"/>
    <n v="9.3389840090026794"/>
    <n v="0.94523849306845797"/>
    <x v="8"/>
    <x v="10"/>
    <x v="1"/>
  </r>
  <r>
    <n v="7275"/>
    <n v="6768"/>
    <s v=""/>
    <x v="2"/>
    <n v="0"/>
    <n v="2723"/>
    <n v="60.725246442938001"/>
    <n v="907.66666666666697"/>
    <n v="20.2417488143127"/>
    <n v="35.297984259372598"/>
    <n v="0.12514951650922801"/>
    <n v="29.903284153571299"/>
    <n v="0.68011527212202305"/>
    <n v="17.349892910690201"/>
    <n v="0.39552703063588401"/>
    <n v="3.8171524198833899"/>
    <n v="8.4527417721551298E-2"/>
    <x v="12"/>
    <x v="11"/>
    <x v="1"/>
  </r>
  <r>
    <n v="7275"/>
    <n v="6768"/>
    <s v=""/>
    <x v="2"/>
    <n v="1"/>
    <n v="94.5"/>
    <n v="10.2225241501304"/>
    <n v="378"/>
    <n v="40.890096600521701"/>
    <n v="38.499872547228897"/>
    <n v="0.38594164816437598"/>
    <n v="8.9541056302367394"/>
    <n v="0.98104397637081298"/>
    <n v="5.1795349500422203"/>
    <n v="0.56814051037758895"/>
    <n v="8.6402525126016592"/>
    <n v="0.79287400944934805"/>
    <x v="0"/>
    <x v="11"/>
    <x v="1"/>
  </r>
  <r>
    <n v="7275"/>
    <n v="6768"/>
    <s v=""/>
    <x v="2"/>
    <n v="10"/>
    <n v="237.3"/>
    <n v="14.5682302745849"/>
    <n v="949.2"/>
    <n v="58.2729210983398"/>
    <n v="35.204502010078897"/>
    <n v="0.316388772767349"/>
    <n v="30.363622538428"/>
    <n v="1.38525214187352"/>
    <n v="17.6134600184721"/>
    <n v="0.80920816908731896"/>
    <n v="3.74401314904711"/>
    <n v="0.21772553464601299"/>
    <x v="9"/>
    <x v="11"/>
    <x v="1"/>
  </r>
  <r>
    <n v="7275"/>
    <n v="6768"/>
    <s v=""/>
    <x v="2"/>
    <n v="11"/>
    <n v="179.7"/>
    <n v="7.1809934317381696"/>
    <n v="718.8"/>
    <n v="28.7239737269527"/>
    <n v="36.316177338704598"/>
    <n v="0.39632062963520598"/>
    <n v="21.0657230099212"/>
    <n v="0.985028065217739"/>
    <n v="12.2481145050468"/>
    <n v="0.59914070234443595"/>
    <n v="4.6209642093153196"/>
    <n v="0.26644849373708501"/>
    <x v="10"/>
    <x v="11"/>
    <x v="1"/>
  </r>
  <r>
    <n v="7275"/>
    <n v="6768"/>
    <s v=""/>
    <x v="2"/>
    <n v="12"/>
    <n v="233.3"/>
    <n v="19.737443265698499"/>
    <n v="933.2"/>
    <n v="78.949773062793994"/>
    <n v="35.109543144999101"/>
    <n v="0.543842245588675"/>
    <n v="30.7757607553024"/>
    <n v="3.13389919572443"/>
    <n v="17.845011217672099"/>
    <n v="1.80933730940389"/>
    <n v="3.69219696603338"/>
    <n v="0.244958328798837"/>
    <x v="11"/>
    <x v="11"/>
    <x v="1"/>
  </r>
  <r>
    <n v="7275"/>
    <n v="6768"/>
    <s v=""/>
    <x v="2"/>
    <n v="2"/>
    <n v="255.6"/>
    <n v="14.500574701254701"/>
    <n v="1022.4"/>
    <n v="58.002298805018597"/>
    <n v="35.2184072778239"/>
    <n v="0.58530921277068704"/>
    <n v="31.374209695673699"/>
    <n v="2.3515364432581398"/>
    <n v="18.2111565593945"/>
    <n v="1.3402222220593401"/>
    <n v="3.5217255104357799"/>
    <n v="0.18704500127512799"/>
    <x v="1"/>
    <x v="11"/>
    <x v="1"/>
  </r>
  <r>
    <n v="7275"/>
    <n v="6768"/>
    <s v=""/>
    <x v="2"/>
    <n v="3"/>
    <n v="262.39999999999998"/>
    <n v="17.3410239349097"/>
    <n v="1049.5999999999999"/>
    <n v="69.364095739638799"/>
    <n v="34.827952790784202"/>
    <n v="0.63934834168065902"/>
    <n v="35.928530067634902"/>
    <n v="4.3382002166540703"/>
    <n v="20.841035791292001"/>
    <n v="2.5331839090663899"/>
    <n v="3.3326727706691099"/>
    <n v="0.21470264601003899"/>
    <x v="2"/>
    <x v="11"/>
    <x v="1"/>
  </r>
  <r>
    <n v="7275"/>
    <n v="6768"/>
    <s v=""/>
    <x v="2"/>
    <n v="4"/>
    <n v="222.9"/>
    <n v="14.632156368765299"/>
    <n v="891.6"/>
    <n v="58.528625475061297"/>
    <n v="35.626476445436403"/>
    <n v="0.67278861951095803"/>
    <n v="25.335424664483401"/>
    <n v="2.40325932975836"/>
    <n v="14.7067619258971"/>
    <n v="1.39709840111864"/>
    <n v="3.9268970248829098"/>
    <n v="0.25205420680166102"/>
    <x v="3"/>
    <x v="11"/>
    <x v="1"/>
  </r>
  <r>
    <n v="7275"/>
    <n v="6768"/>
    <s v=""/>
    <x v="2"/>
    <n v="5"/>
    <n v="262.89999999999998"/>
    <n v="20.343986280416601"/>
    <n v="1051.5999999999999"/>
    <n v="81.375945121666305"/>
    <n v="34.8746476946828"/>
    <n v="0.50658638347162499"/>
    <n v="35.394073621512"/>
    <n v="3.47804149389024"/>
    <n v="20.5198018150416"/>
    <n v="2.04577746875258"/>
    <n v="3.4180619309820099"/>
    <n v="0.25274816039798897"/>
    <x v="4"/>
    <x v="11"/>
    <x v="1"/>
  </r>
  <r>
    <n v="7275"/>
    <n v="6768"/>
    <s v=""/>
    <x v="2"/>
    <n v="6"/>
    <n v="257.2"/>
    <n v="15.654605286198301"/>
    <n v="1028.8"/>
    <n v="62.618421144793103"/>
    <n v="35.067696691960997"/>
    <n v="0.53927360521779799"/>
    <n v="30.955208366369199"/>
    <n v="2.7178544035462999"/>
    <n v="17.955825109472698"/>
    <n v="1.5726474840587501"/>
    <n v="3.2436788417884999"/>
    <n v="0.25922568042150002"/>
    <x v="5"/>
    <x v="11"/>
    <x v="1"/>
  </r>
  <r>
    <n v="7275"/>
    <n v="6768"/>
    <s v=""/>
    <x v="2"/>
    <n v="7"/>
    <n v="250.3"/>
    <n v="19.166231879126499"/>
    <n v="1001.2"/>
    <n v="76.664927516505998"/>
    <n v="35.221621162046098"/>
    <n v="0.54452683190721496"/>
    <n v="31.790357824849"/>
    <n v="1.9398014753192401"/>
    <n v="18.444909491484701"/>
    <n v="1.1194652421031199"/>
    <n v="3.55180951039029"/>
    <n v="0.26473112100246399"/>
    <x v="6"/>
    <x v="11"/>
    <x v="1"/>
  </r>
  <r>
    <n v="7275"/>
    <n v="6768"/>
    <s v=""/>
    <x v="2"/>
    <n v="8"/>
    <n v="241"/>
    <n v="13.182479955523499"/>
    <n v="964"/>
    <n v="52.729919822093798"/>
    <n v="34.723020427729203"/>
    <n v="0.39711988461544301"/>
    <n v="31.144257197974898"/>
    <n v="1.41488542810697"/>
    <n v="18.073328944368001"/>
    <n v="0.80926983591352797"/>
    <n v="3.6818036144292901"/>
    <n v="0.19155604906545201"/>
    <x v="7"/>
    <x v="11"/>
    <x v="1"/>
  </r>
  <r>
    <n v="7275"/>
    <n v="6768"/>
    <s v=""/>
    <x v="2"/>
    <n v="9"/>
    <n v="225.9"/>
    <n v="15.183690079965601"/>
    <n v="903.6"/>
    <n v="60.734760319862197"/>
    <n v="35.206170393203102"/>
    <n v="0.66352218053147904"/>
    <n v="27.960416406871801"/>
    <n v="2.3849792849553899"/>
    <n v="16.2358654421046"/>
    <n v="1.3890392417372901"/>
    <n v="3.71050926256975"/>
    <n v="0.30053443503223198"/>
    <x v="8"/>
    <x v="11"/>
    <x v="1"/>
  </r>
  <r>
    <n v="7275"/>
    <n v="6770"/>
    <s v=""/>
    <x v="2"/>
    <n v="0"/>
    <n v="4515.7"/>
    <n v="76.246748564556299"/>
    <n v="1505.2333333333299"/>
    <n v="25.415582854852101"/>
    <n v="29.299286655409698"/>
    <n v="0.79460897119660201"/>
    <n v="96.630301934010603"/>
    <n v="2.4602651006566898"/>
    <n v="56.045464905329602"/>
    <n v="1.45144717925539"/>
    <n v="2.3874496866917498"/>
    <n v="3.9433731488376998E-2"/>
    <x v="12"/>
    <x v="15"/>
    <x v="1"/>
  </r>
  <r>
    <n v="7275"/>
    <n v="6770"/>
    <s v=""/>
    <x v="2"/>
    <n v="1"/>
    <n v="447.2"/>
    <n v="16.585133905599498"/>
    <n v="1788.8"/>
    <n v="66.340535622398093"/>
    <n v="52.127988829068599"/>
    <n v="0.54112530421116101"/>
    <n v="32.357155601755402"/>
    <n v="1.40561413266692"/>
    <n v="18.769244600038402"/>
    <n v="0.81754514460005701"/>
    <n v="2.0120067926428402"/>
    <n v="6.9923497019003203E-2"/>
    <x v="0"/>
    <x v="15"/>
    <x v="1"/>
  </r>
  <r>
    <n v="7275"/>
    <n v="6770"/>
    <s v=""/>
    <x v="2"/>
    <n v="10"/>
    <n v="297.39999999999998"/>
    <n v="23.898860967744"/>
    <n v="1189.5999999999999"/>
    <n v="95.595443870975799"/>
    <n v="4.8698869671914"/>
    <n v="0.48755490921891698"/>
    <n v="164.31207547723301"/>
    <n v="8.0281163344898996"/>
    <n v="95.349478864363505"/>
    <n v="4.6846205543514001"/>
    <n v="3.0185215659398001"/>
    <n v="0.23510225208336699"/>
    <x v="9"/>
    <x v="15"/>
    <x v="1"/>
  </r>
  <r>
    <n v="7275"/>
    <n v="6770"/>
    <s v=""/>
    <x v="2"/>
    <n v="11"/>
    <n v="301.7"/>
    <n v="17.179121695308599"/>
    <n v="1206.8"/>
    <n v="68.716486781234295"/>
    <n v="4.8856304298189901"/>
    <n v="0.45446510596369399"/>
    <n v="163.54389378277301"/>
    <n v="4.6486618809003604"/>
    <n v="94.880929099741607"/>
    <n v="2.59045683520712"/>
    <n v="2.9683261897099702"/>
    <n v="0.15508678607981599"/>
    <x v="10"/>
    <x v="15"/>
    <x v="1"/>
  </r>
  <r>
    <n v="7275"/>
    <n v="6770"/>
    <s v=""/>
    <x v="2"/>
    <n v="12"/>
    <n v="294.5"/>
    <n v="18.416478128748398"/>
    <n v="1178"/>
    <n v="73.665912514993394"/>
    <n v="4.7542424841912796"/>
    <n v="0.32290950361304799"/>
    <n v="166.092664642258"/>
    <n v="5.1881048931927198"/>
    <n v="96.326858174308001"/>
    <n v="3.0215056042353101"/>
    <n v="3.0509455339520901"/>
    <n v="0.19344064265623701"/>
    <x v="11"/>
    <x v="15"/>
    <x v="1"/>
  </r>
  <r>
    <n v="7275"/>
    <n v="6770"/>
    <s v=""/>
    <x v="2"/>
    <n v="2"/>
    <n v="413"/>
    <n v="19.384988464731599"/>
    <n v="1652"/>
    <n v="77.539953858926495"/>
    <n v="51.308648431817097"/>
    <n v="0.80165408142736905"/>
    <n v="30.750090376270499"/>
    <n v="1.24953372267566"/>
    <n v="17.834417341709202"/>
    <n v="0.70399906646395705"/>
    <n v="2.1742365903176499"/>
    <n v="9.88705104826757E-2"/>
    <x v="1"/>
    <x v="15"/>
    <x v="1"/>
  </r>
  <r>
    <n v="7275"/>
    <n v="6770"/>
    <s v=""/>
    <x v="2"/>
    <n v="3"/>
    <n v="405.9"/>
    <n v="16.749461019520702"/>
    <n v="1623.6"/>
    <n v="66.997844078082906"/>
    <n v="51.546657665954399"/>
    <n v="0.48503699242308701"/>
    <n v="30.0999964041638"/>
    <n v="1.3969911548888101"/>
    <n v="17.4867901180051"/>
    <n v="0.79638872097892399"/>
    <n v="2.2113740167215399"/>
    <n v="8.5775691927703707E-2"/>
    <x v="2"/>
    <x v="15"/>
    <x v="1"/>
  </r>
  <r>
    <n v="7275"/>
    <n v="6770"/>
    <s v=""/>
    <x v="2"/>
    <n v="4"/>
    <n v="405.4"/>
    <n v="18.9103146457165"/>
    <n v="1621.6"/>
    <n v="75.641258582866001"/>
    <n v="51.517603515213601"/>
    <n v="0.65099872105050305"/>
    <n v="29.975205397889201"/>
    <n v="1.45905483311749"/>
    <n v="17.3906295690173"/>
    <n v="0.84546357420264595"/>
    <n v="2.2172333951183001"/>
    <n v="0.10027017846339301"/>
    <x v="3"/>
    <x v="15"/>
    <x v="1"/>
  </r>
  <r>
    <n v="7275"/>
    <n v="6770"/>
    <s v=""/>
    <x v="2"/>
    <n v="5"/>
    <n v="551.20000000000005"/>
    <n v="20.590181047177701"/>
    <n v="2204.8000000000002"/>
    <n v="82.360724188710805"/>
    <n v="49.952073179860299"/>
    <n v="0.91304193446684301"/>
    <n v="41.606465116351401"/>
    <n v="2.3841303451617502"/>
    <n v="24.113743897650998"/>
    <n v="1.34149895531285"/>
    <n v="1.6294083056480599"/>
    <n v="5.6523439382394701E-2"/>
    <x v="4"/>
    <x v="15"/>
    <x v="1"/>
  </r>
  <r>
    <n v="7275"/>
    <n v="6770"/>
    <s v=""/>
    <x v="2"/>
    <n v="6"/>
    <n v="431.6"/>
    <n v="23.801027055337102"/>
    <n v="1726.4"/>
    <n v="95.204108221348406"/>
    <n v="21.1336551072567"/>
    <n v="7.6967272071480899"/>
    <n v="126.331561929427"/>
    <n v="21.0525895662003"/>
    <n v="73.334633207941707"/>
    <n v="12.3040534661904"/>
    <n v="2.08352578271553"/>
    <n v="0.109219160232514"/>
    <x v="5"/>
    <x v="15"/>
    <x v="1"/>
  </r>
  <r>
    <n v="7275"/>
    <n v="6770"/>
    <s v=""/>
    <x v="2"/>
    <n v="7"/>
    <n v="358.9"/>
    <n v="21.2469605669454"/>
    <n v="1435.6"/>
    <n v="84.987842267781701"/>
    <n v="5.7763194304936398"/>
    <n v="0.357490143770819"/>
    <n v="165.06018596566"/>
    <n v="1.7660336908635099"/>
    <n v="95.662490831161904"/>
    <n v="1.11965450859751"/>
    <n v="2.50650242202421"/>
    <n v="0.141086575188867"/>
    <x v="6"/>
    <x v="15"/>
    <x v="1"/>
  </r>
  <r>
    <n v="7275"/>
    <n v="6770"/>
    <s v=""/>
    <x v="2"/>
    <n v="8"/>
    <n v="308.5"/>
    <n v="29.837522983280302"/>
    <n v="1234"/>
    <n v="119.35009193312101"/>
    <n v="4.9320667874563"/>
    <n v="0.45904272148388597"/>
    <n v="165.83541643421401"/>
    <n v="3.7116747003872299"/>
    <n v="96.258658739065297"/>
    <n v="2.1067210179684901"/>
    <n v="2.9163560398861899"/>
    <n v="0.26594049067100101"/>
    <x v="7"/>
    <x v="15"/>
    <x v="1"/>
  </r>
  <r>
    <n v="7275"/>
    <n v="6770"/>
    <s v=""/>
    <x v="2"/>
    <n v="9"/>
    <n v="300.39999999999998"/>
    <n v="14.871299726505301"/>
    <n v="1201.5999999999999"/>
    <n v="59.485198906021097"/>
    <n v="4.7426767862064798"/>
    <n v="0.36127512119118099"/>
    <n v="166.543583417413"/>
    <n v="3.5195973652702"/>
    <n v="96.444953190423107"/>
    <n v="1.98415387231982"/>
    <n v="2.9906768994578798"/>
    <n v="0.142725440700015"/>
    <x v="8"/>
    <x v="15"/>
    <x v="1"/>
  </r>
  <r>
    <n v="7275"/>
    <n v="6775"/>
    <s v=""/>
    <x v="2"/>
    <n v="0"/>
    <n v="1144.8"/>
    <n v="39.245098773958702"/>
    <n v="381.6"/>
    <n v="13.0816995913196"/>
    <n v="38.730881507390301"/>
    <n v="0.16265789100258299"/>
    <n v="10.3527006713089"/>
    <n v="0.41424425710628499"/>
    <n v="6.0087333210010803"/>
    <n v="0.241029738518651"/>
    <n v="9.3266927177007393"/>
    <n v="0.29021331972977299"/>
    <x v="12"/>
    <x v="12"/>
    <x v="1"/>
  </r>
  <r>
    <n v="7275"/>
    <n v="6775"/>
    <s v=""/>
    <x v="2"/>
    <n v="1"/>
    <n v="82.1"/>
    <n v="6.5735158865793499"/>
    <n v="328.4"/>
    <n v="26.2940635463174"/>
    <n v="38.709744593281201"/>
    <n v="0.48771754091144098"/>
    <n v="8.5881212329720409"/>
    <n v="0.73663655585642895"/>
    <n v="4.9980420896703501"/>
    <n v="0.42861463328222699"/>
    <n v="10.7794290571423"/>
    <n v="0.83366538814124402"/>
    <x v="0"/>
    <x v="12"/>
    <x v="1"/>
  </r>
  <r>
    <n v="7275"/>
    <n v="6775"/>
    <s v=""/>
    <x v="2"/>
    <n v="10"/>
    <n v="110.7"/>
    <n v="14.3917414589834"/>
    <n v="442.8"/>
    <n v="57.566965835933701"/>
    <n v="38.672186858893902"/>
    <n v="0.84632591050484096"/>
    <n v="11.730545525086001"/>
    <n v="1.8872121098505099"/>
    <n v="6.8112615144428998"/>
    <n v="1.0896282586158501"/>
    <n v="8.0324851749566708"/>
    <n v="0.98844985460059298"/>
    <x v="9"/>
    <x v="12"/>
    <x v="1"/>
  </r>
  <r>
    <n v="7275"/>
    <n v="6775"/>
    <s v=""/>
    <x v="2"/>
    <n v="11"/>
    <n v="111.5"/>
    <n v="11.5590272562665"/>
    <n v="446"/>
    <n v="46.2361090250659"/>
    <n v="38.578859261560602"/>
    <n v="0.65308604895600897"/>
    <n v="11.7074287975781"/>
    <n v="1.3164021243012201"/>
    <n v="6.7970465141099101"/>
    <n v="0.74271541328063695"/>
    <n v="8.0382272628636997"/>
    <n v="0.84765687996907402"/>
    <x v="10"/>
    <x v="12"/>
    <x v="1"/>
  </r>
  <r>
    <n v="7275"/>
    <n v="6775"/>
    <s v=""/>
    <x v="2"/>
    <n v="12"/>
    <n v="116.1"/>
    <n v="9.9716264136465398"/>
    <n v="464.4"/>
    <n v="39.886505654586202"/>
    <n v="38.630503428276903"/>
    <n v="0.41808986220150002"/>
    <n v="12.1857409344332"/>
    <n v="1.0998730185769301"/>
    <n v="7.0652711273010604"/>
    <n v="0.61666747343426498"/>
    <n v="7.7141977702510998"/>
    <n v="0.65276600401172102"/>
    <x v="11"/>
    <x v="12"/>
    <x v="1"/>
  </r>
  <r>
    <n v="7275"/>
    <n v="6775"/>
    <s v=""/>
    <x v="2"/>
    <n v="2"/>
    <n v="81.099999999999994"/>
    <n v="8.4649604580030697"/>
    <n v="324.39999999999998"/>
    <n v="33.8598418320123"/>
    <n v="38.491026241315502"/>
    <n v="0.42726254654531898"/>
    <n v="8.5264910684059192"/>
    <n v="0.90934895022823303"/>
    <n v="4.94362319892927"/>
    <n v="0.54134397255806199"/>
    <n v="10.9296690446248"/>
    <n v="1.0106616647633899"/>
    <x v="1"/>
    <x v="12"/>
    <x v="1"/>
  </r>
  <r>
    <n v="7275"/>
    <n v="6775"/>
    <s v=""/>
    <x v="2"/>
    <n v="3"/>
    <n v="79.599999999999994"/>
    <n v="9.3476081313765906"/>
    <n v="318.39999999999998"/>
    <n v="37.390432525506398"/>
    <n v="38.711018568979497"/>
    <n v="0.90740123167270303"/>
    <n v="8.3327397411955797"/>
    <n v="0.96556922808735202"/>
    <n v="4.82597019973465"/>
    <n v="0.55133686373723001"/>
    <n v="11.213031213357199"/>
    <n v="1.29302525190782"/>
    <x v="2"/>
    <x v="12"/>
    <x v="1"/>
  </r>
  <r>
    <n v="7275"/>
    <n v="6775"/>
    <s v=""/>
    <x v="2"/>
    <n v="4"/>
    <n v="83.8"/>
    <n v="8.6769170152127693"/>
    <n v="335.2"/>
    <n v="34.707668060851098"/>
    <n v="38.702428054482503"/>
    <n v="0.68143967111342896"/>
    <n v="8.7806743106616008"/>
    <n v="0.89049798785059797"/>
    <n v="5.1030068318433397"/>
    <n v="0.52867176365649404"/>
    <n v="10.5476431421108"/>
    <n v="1.0533816782716099"/>
    <x v="3"/>
    <x v="12"/>
    <x v="1"/>
  </r>
  <r>
    <n v="7275"/>
    <n v="6775"/>
    <s v=""/>
    <x v="2"/>
    <n v="5"/>
    <n v="75.3"/>
    <n v="8.6673076686028807"/>
    <n v="301.2"/>
    <n v="34.669230674411502"/>
    <n v="39.277690800745297"/>
    <n v="0.521115041634857"/>
    <n v="7.7666441868531297"/>
    <n v="0.89938068178450503"/>
    <n v="4.5026615503610703"/>
    <n v="0.53065326241315203"/>
    <n v="11.7584093441482"/>
    <n v="1.26725235346686"/>
    <x v="4"/>
    <x v="12"/>
    <x v="1"/>
  </r>
  <r>
    <n v="7275"/>
    <n v="6775"/>
    <s v=""/>
    <x v="2"/>
    <n v="6"/>
    <n v="78.900000000000006"/>
    <n v="8.6596125137842606"/>
    <n v="315.60000000000002"/>
    <n v="34.638450055137"/>
    <n v="38.9056755481176"/>
    <n v="0.69483941680542205"/>
    <n v="8.2144222722036293"/>
    <n v="1.0000139738882401"/>
    <n v="4.7678860408416703"/>
    <n v="0.57911863323783497"/>
    <n v="11.262025697841199"/>
    <n v="1.15752380958637"/>
    <x v="5"/>
    <x v="12"/>
    <x v="1"/>
  </r>
  <r>
    <n v="7275"/>
    <n v="6775"/>
    <s v=""/>
    <x v="2"/>
    <n v="7"/>
    <n v="105.1"/>
    <n v="9.3267834159955108"/>
    <n v="420.4"/>
    <n v="37.307133663982"/>
    <n v="38.843583873509999"/>
    <n v="0.36708539540497498"/>
    <n v="10.9594581909298"/>
    <n v="0.88431163723129103"/>
    <n v="6.3527974428418199"/>
    <n v="0.51026764950372705"/>
    <n v="8.5225385313752007"/>
    <n v="0.72966717018146698"/>
    <x v="6"/>
    <x v="12"/>
    <x v="1"/>
  </r>
  <r>
    <n v="7275"/>
    <n v="6775"/>
    <s v=""/>
    <x v="2"/>
    <n v="8"/>
    <n v="107.2"/>
    <n v="9.6586173383610596"/>
    <n v="428.8"/>
    <n v="38.634469353444203"/>
    <n v="38.918635493775597"/>
    <n v="0.40471637676010402"/>
    <n v="11.1468629995969"/>
    <n v="1.0918103901132299"/>
    <n v="6.4765003581778897"/>
    <n v="0.63510603598734705"/>
    <n v="8.2698795422646505"/>
    <n v="0.658675257309983"/>
    <x v="7"/>
    <x v="12"/>
    <x v="1"/>
  </r>
  <r>
    <n v="7275"/>
    <n v="6775"/>
    <s v=""/>
    <x v="2"/>
    <n v="9"/>
    <n v="113.4"/>
    <n v="11.9647630797921"/>
    <n v="453.6"/>
    <n v="47.859052319168299"/>
    <n v="38.4955792969767"/>
    <n v="0.67102878938615496"/>
    <n v="11.928982093862301"/>
    <n v="1.40146180340438"/>
    <n v="6.9287711089953197"/>
    <n v="0.83208408190920202"/>
    <n v="7.8664198471405298"/>
    <n v="0.75253646182080003"/>
    <x v="8"/>
    <x v="12"/>
    <x v="1"/>
  </r>
  <r>
    <n v="7275"/>
    <n v="6776"/>
    <s v=""/>
    <x v="2"/>
    <n v="0"/>
    <n v="1227.8"/>
    <n v="60.902107243236401"/>
    <n v="409.26666666666699"/>
    <n v="20.3007024144121"/>
    <n v="38.905204985190899"/>
    <n v="0.146482850162439"/>
    <n v="10.4495869600261"/>
    <n v="0.55865213379221301"/>
    <n v="6.0580330172281096"/>
    <n v="0.33055513101099998"/>
    <n v="8.5029665573894704"/>
    <n v="0.39895903939238803"/>
    <x v="12"/>
    <x v="13"/>
    <x v="1"/>
  </r>
  <r>
    <n v="7275"/>
    <n v="6776"/>
    <s v=""/>
    <x v="2"/>
    <n v="1"/>
    <n v="87.8"/>
    <n v="6.7626424815550701"/>
    <n v="351.2"/>
    <n v="27.050569926220302"/>
    <n v="38.769020516924499"/>
    <n v="0.54444963752279096"/>
    <n v="8.7057631946254794"/>
    <n v="0.67138326109995405"/>
    <n v="5.0491063977529702"/>
    <n v="0.384973989582925"/>
    <n v="9.3998853426330609"/>
    <n v="0.80633412164956397"/>
    <x v="0"/>
    <x v="13"/>
    <x v="1"/>
  </r>
  <r>
    <n v="7275"/>
    <n v="6776"/>
    <s v=""/>
    <x v="2"/>
    <n v="10"/>
    <n v="125.2"/>
    <n v="17.080202965226501"/>
    <n v="500.8"/>
    <n v="68.320811860906105"/>
    <n v="38.8237021613064"/>
    <n v="0.477494941137805"/>
    <n v="12.4365973811766"/>
    <n v="1.7449011045634599"/>
    <n v="7.2030059324457802"/>
    <n v="1.01743050970507"/>
    <n v="6.8767306996004596"/>
    <n v="0.84073780179162905"/>
    <x v="9"/>
    <x v="13"/>
    <x v="1"/>
  </r>
  <r>
    <n v="7275"/>
    <n v="6776"/>
    <s v=""/>
    <x v="2"/>
    <n v="11"/>
    <n v="115.3"/>
    <n v="10.6358931088189"/>
    <n v="461.2"/>
    <n v="42.543572435275799"/>
    <n v="39.241326305054699"/>
    <n v="0.29433797621381103"/>
    <n v="11.2480394381074"/>
    <n v="1.1621370726834199"/>
    <n v="6.5287988489367903"/>
    <n v="0.68315173946841001"/>
    <n v="7.5955790901822597"/>
    <n v="0.62912963830033997"/>
    <x v="10"/>
    <x v="13"/>
    <x v="1"/>
  </r>
  <r>
    <n v="7275"/>
    <n v="6776"/>
    <s v=""/>
    <x v="2"/>
    <n v="12"/>
    <n v="131.6"/>
    <n v="13.7129298271538"/>
    <n v="526.4"/>
    <n v="54.851719308615202"/>
    <n v="38.975388413086797"/>
    <n v="0.39884735945955702"/>
    <n v="13.0577083059987"/>
    <n v="1.4123711242933099"/>
    <n v="7.5544312697807197"/>
    <n v="0.83012002620163505"/>
    <n v="6.7802561141037403"/>
    <n v="0.69487907839373397"/>
    <x v="11"/>
    <x v="13"/>
    <x v="1"/>
  </r>
  <r>
    <n v="7275"/>
    <n v="6776"/>
    <s v=""/>
    <x v="2"/>
    <n v="2"/>
    <n v="102.8"/>
    <n v="13.1976428871893"/>
    <n v="411.2"/>
    <n v="52.7905715487571"/>
    <n v="39.048752519679901"/>
    <n v="0.59601463378409703"/>
    <n v="10.1527562175261"/>
    <n v="1.2209177553603201"/>
    <n v="5.8930355333257198"/>
    <n v="0.72120545292262705"/>
    <n v="8.4642205818778606"/>
    <n v="1.07662419579587"/>
    <x v="1"/>
    <x v="13"/>
    <x v="1"/>
  </r>
  <r>
    <n v="7275"/>
    <n v="6776"/>
    <s v=""/>
    <x v="2"/>
    <n v="3"/>
    <n v="104.3"/>
    <n v="7.2884993120821697"/>
    <n v="417.2"/>
    <n v="29.1539972483287"/>
    <n v="38.8361612112842"/>
    <n v="0.49599137120041098"/>
    <n v="10.297867853870899"/>
    <n v="0.699305987811771"/>
    <n v="5.9739988993387998"/>
    <n v="0.390938379833143"/>
    <n v="8.4893559723297294"/>
    <n v="0.52431533078863302"/>
    <x v="2"/>
    <x v="13"/>
    <x v="1"/>
  </r>
  <r>
    <n v="7275"/>
    <n v="6776"/>
    <s v=""/>
    <x v="2"/>
    <n v="4"/>
    <n v="119.3"/>
    <n v="10.339245620450299"/>
    <n v="477.2"/>
    <n v="41.356982481801097"/>
    <n v="38.797140773528398"/>
    <n v="0.53488811493770705"/>
    <n v="11.617722847307"/>
    <n v="0.95954464592978495"/>
    <n v="6.7272956952656404"/>
    <n v="0.55967759573907705"/>
    <n v="7.2901970758429604"/>
    <n v="0.63194706026583902"/>
    <x v="3"/>
    <x v="13"/>
    <x v="1"/>
  </r>
  <r>
    <n v="7275"/>
    <n v="6776"/>
    <s v=""/>
    <x v="2"/>
    <n v="5"/>
    <n v="93.5"/>
    <n v="10.255080041943399"/>
    <n v="374"/>
    <n v="41.020320167773797"/>
    <n v="38.671821045765597"/>
    <n v="0.44590272009284698"/>
    <n v="9.2373598445952201"/>
    <n v="0.94800003219333095"/>
    <n v="5.3471014849040399"/>
    <n v="0.555031629258676"/>
    <n v="9.2575989682129602"/>
    <n v="0.99161220957793705"/>
    <x v="4"/>
    <x v="13"/>
    <x v="1"/>
  </r>
  <r>
    <n v="7275"/>
    <n v="6776"/>
    <s v=""/>
    <x v="2"/>
    <n v="6"/>
    <n v="85"/>
    <n v="9.7752521990767907"/>
    <n v="340"/>
    <n v="39.101008796307099"/>
    <n v="39.060094930312701"/>
    <n v="0.434857957377698"/>
    <n v="8.4464579327968305"/>
    <n v="0.92190393584723995"/>
    <n v="4.9006324942476702"/>
    <n v="0.54447249453818902"/>
    <n v="10.4373480961016"/>
    <n v="1.1028087381851901"/>
    <x v="5"/>
    <x v="13"/>
    <x v="1"/>
  </r>
  <r>
    <n v="7275"/>
    <n v="6776"/>
    <s v=""/>
    <x v="2"/>
    <n v="7"/>
    <n v="83.6"/>
    <n v="5.6803755744375497"/>
    <n v="334.4"/>
    <n v="22.721502297750199"/>
    <n v="38.711004908743703"/>
    <n v="0.24978666127445301"/>
    <n v="8.2930300272216808"/>
    <n v="0.59804642074861103"/>
    <n v="4.7999076264068403"/>
    <n v="0.34361285659782898"/>
    <n v="10.2906925926201"/>
    <n v="0.63387281303365095"/>
    <x v="6"/>
    <x v="13"/>
    <x v="1"/>
  </r>
  <r>
    <n v="7275"/>
    <n v="6776"/>
    <s v=""/>
    <x v="2"/>
    <n v="8"/>
    <n v="82.5"/>
    <n v="10.997474457549099"/>
    <n v="330"/>
    <n v="43.989897830196298"/>
    <n v="39.010940995602297"/>
    <n v="0.53165087394667998"/>
    <n v="8.1587860186693693"/>
    <n v="1.09786081671576"/>
    <n v="4.7325020507032303"/>
    <n v="0.63992151015445597"/>
    <n v="10.3363259716425"/>
    <n v="1.44308714812785"/>
    <x v="7"/>
    <x v="13"/>
    <x v="1"/>
  </r>
  <r>
    <n v="7275"/>
    <n v="6776"/>
    <s v=""/>
    <x v="2"/>
    <n v="9"/>
    <n v="96.9"/>
    <n v="17.628575287488999"/>
    <n v="387.6"/>
    <n v="70.514301149955898"/>
    <n v="38.8605663952019"/>
    <n v="0.37984966901427902"/>
    <n v="9.5867776970270793"/>
    <n v="1.6635720992608101"/>
    <n v="5.5808692960690296"/>
    <n v="0.97532239819538202"/>
    <n v="9.2313998843795009"/>
    <n v="1.47042534445053"/>
    <x v="8"/>
    <x v="13"/>
    <x v="1"/>
  </r>
  <r>
    <n v="7275"/>
    <n v="6777"/>
    <s v=""/>
    <x v="2"/>
    <n v="0"/>
    <n v="2718.5"/>
    <n v="61.5544023157113"/>
    <n v="906.16666666666697"/>
    <n v="20.518134105237099"/>
    <n v="36.554068405536803"/>
    <n v="0.33390705438614299"/>
    <n v="24.9443087460592"/>
    <n v="1.5264581567142801"/>
    <n v="14.4733710979108"/>
    <n v="0.88703467755940801"/>
    <n v="3.8618418051824301"/>
    <n v="7.94225237689999E-2"/>
    <x v="12"/>
    <x v="14"/>
    <x v="1"/>
  </r>
  <r>
    <n v="7275"/>
    <n v="6777"/>
    <s v=""/>
    <x v="2"/>
    <n v="1"/>
    <n v="96.7"/>
    <n v="10.1549112365506"/>
    <n v="386.8"/>
    <n v="40.619644946202499"/>
    <n v="38.462802608594203"/>
    <n v="0.48328936823409202"/>
    <n v="9.4155153335206005"/>
    <n v="1.1227687461245299"/>
    <n v="5.4490428646217701"/>
    <n v="0.648732487348049"/>
    <n v="9.1926217852803909"/>
    <n v="0.91771864417653604"/>
    <x v="0"/>
    <x v="14"/>
    <x v="1"/>
  </r>
  <r>
    <n v="7275"/>
    <n v="6777"/>
    <s v=""/>
    <x v="2"/>
    <n v="10"/>
    <n v="229.2"/>
    <n v="16.751782658040401"/>
    <n v="916.8"/>
    <n v="67.007130632161505"/>
    <n v="37.189556386453098"/>
    <n v="0.70423287287452596"/>
    <n v="22.2158851174779"/>
    <n v="1.5035296973313199"/>
    <n v="12.890732802829"/>
    <n v="0.869820534782896"/>
    <n v="3.6872126296948"/>
    <n v="0.24867437819404101"/>
    <x v="9"/>
    <x v="14"/>
    <x v="1"/>
  </r>
  <r>
    <n v="7275"/>
    <n v="6777"/>
    <s v=""/>
    <x v="2"/>
    <n v="11"/>
    <n v="183.3"/>
    <n v="9.6384646080171894"/>
    <n v="733.2"/>
    <n v="38.5538584320688"/>
    <n v="37.210348987468102"/>
    <n v="0.59582387492460098"/>
    <n v="17.872798149322001"/>
    <n v="1.2586003170151101"/>
    <n v="10.3847804165336"/>
    <n v="0.74678412256758897"/>
    <n v="4.8903664643846003"/>
    <n v="0.255407417396257"/>
    <x v="10"/>
    <x v="14"/>
    <x v="1"/>
  </r>
  <r>
    <n v="7275"/>
    <n v="6777"/>
    <s v=""/>
    <x v="2"/>
    <n v="12"/>
    <n v="233.3"/>
    <n v="15.456390264224099"/>
    <n v="933.2"/>
    <n v="61.825561056896198"/>
    <n v="36.4111917151982"/>
    <n v="1.5057091300076599"/>
    <n v="24.4555999517946"/>
    <n v="4.41118642092803"/>
    <n v="14.1821061927673"/>
    <n v="2.5501170505381201"/>
    <n v="3.7531680204597602"/>
    <n v="0.218701061945968"/>
    <x v="11"/>
    <x v="14"/>
    <x v="1"/>
  </r>
  <r>
    <n v="7275"/>
    <n v="6777"/>
    <s v=""/>
    <x v="2"/>
    <n v="2"/>
    <n v="234.3"/>
    <n v="13.491149362123"/>
    <n v="937.2"/>
    <n v="53.964597448491901"/>
    <n v="37.033627012804203"/>
    <n v="0.60849319334394203"/>
    <n v="22.727616153197399"/>
    <n v="1.61833531380842"/>
    <n v="13.195222204292"/>
    <n v="0.92081854475126901"/>
    <n v="3.5148233525149499"/>
    <n v="0.28594113728941301"/>
    <x v="1"/>
    <x v="14"/>
    <x v="1"/>
  </r>
  <r>
    <n v="7275"/>
    <n v="6777"/>
    <s v=""/>
    <x v="2"/>
    <n v="3"/>
    <n v="276.2"/>
    <n v="18.7249091378896"/>
    <n v="1104.8"/>
    <n v="74.899636551558501"/>
    <n v="37.595961406874203"/>
    <n v="0.59543715991627499"/>
    <n v="26.911106693550501"/>
    <n v="1.8425642802582001"/>
    <n v="15.6064920000406"/>
    <n v="1.05628256432837"/>
    <n v="3.2523104499140301"/>
    <n v="0.21499921875300099"/>
    <x v="2"/>
    <x v="14"/>
    <x v="1"/>
  </r>
  <r>
    <n v="7275"/>
    <n v="6777"/>
    <s v=""/>
    <x v="2"/>
    <n v="4"/>
    <n v="224.6"/>
    <n v="17.808861714201601"/>
    <n v="898.4"/>
    <n v="71.235446856806405"/>
    <n v="36.581435698770903"/>
    <n v="0.60435955443211797"/>
    <n v="21.950869440716499"/>
    <n v="1.8118372813867001"/>
    <n v="12.740633356437399"/>
    <n v="1.0506801195701501"/>
    <n v="3.91081001636738"/>
    <n v="0.30138922156588499"/>
    <x v="3"/>
    <x v="14"/>
    <x v="1"/>
  </r>
  <r>
    <n v="7275"/>
    <n v="6777"/>
    <s v=""/>
    <x v="2"/>
    <n v="5"/>
    <n v="245.4"/>
    <n v="21.459004843861901"/>
    <n v="981.6"/>
    <n v="85.836019375447606"/>
    <n v="37.458636132442798"/>
    <n v="0.67577245815177001"/>
    <n v="23.976140812929401"/>
    <n v="1.9473543067832699"/>
    <n v="13.9045494981124"/>
    <n v="1.1495850757370001"/>
    <n v="3.56901453663344"/>
    <n v="0.30490650569697098"/>
    <x v="4"/>
    <x v="14"/>
    <x v="1"/>
  </r>
  <r>
    <n v="7275"/>
    <n v="6777"/>
    <s v=""/>
    <x v="2"/>
    <n v="6"/>
    <n v="279.39999999999998"/>
    <n v="15.479018056711499"/>
    <n v="1117.5999999999999"/>
    <n v="61.916072226845898"/>
    <n v="33.946930358472798"/>
    <n v="2.5267334000014898"/>
    <n v="38.241940599473097"/>
    <n v="13.9364837320676"/>
    <n v="22.186054024195901"/>
    <n v="8.10717234219514"/>
    <n v="3.2140579937835398"/>
    <n v="0.179153328740428"/>
    <x v="5"/>
    <x v="14"/>
    <x v="1"/>
  </r>
  <r>
    <n v="7275"/>
    <n v="6777"/>
    <s v=""/>
    <x v="2"/>
    <n v="7"/>
    <n v="238.2"/>
    <n v="18.347267432024399"/>
    <n v="952.8"/>
    <n v="73.389069728097496"/>
    <n v="35.820413196241802"/>
    <n v="1.71068455766645"/>
    <n v="25.543429298917498"/>
    <n v="5.1814387026174904"/>
    <n v="14.8206576816994"/>
    <n v="2.9909143457105598"/>
    <n v="3.51210002411496"/>
    <n v="0.271718666307807"/>
    <x v="6"/>
    <x v="14"/>
    <x v="1"/>
  </r>
  <r>
    <n v="7275"/>
    <n v="6777"/>
    <s v=""/>
    <x v="2"/>
    <n v="8"/>
    <n v="235.7"/>
    <n v="14.158232783633499"/>
    <n v="942.8"/>
    <n v="56.632931134534203"/>
    <n v="35.850916891737199"/>
    <n v="1.4562360973686901"/>
    <n v="25.722058542390101"/>
    <n v="5.1687157511799198"/>
    <n v="14.928233748097799"/>
    <n v="3.0089136188482999"/>
    <n v="3.7829559677893299"/>
    <n v="0.21456901161195499"/>
    <x v="7"/>
    <x v="14"/>
    <x v="1"/>
  </r>
  <r>
    <n v="7275"/>
    <n v="6777"/>
    <s v=""/>
    <x v="2"/>
    <n v="9"/>
    <n v="242.2"/>
    <n v="14.9577181860514"/>
    <n v="968.8"/>
    <n v="59.830872744205699"/>
    <n v="36.6509852867813"/>
    <n v="0.93145370188952703"/>
    <n v="24.794506755348699"/>
    <n v="3.1041398724817402"/>
    <n v="14.3933453672387"/>
    <n v="1.7872004656768301"/>
    <n v="3.6751234863299"/>
    <n v="0.210742562744692"/>
    <x v="8"/>
    <x v="14"/>
    <x v="1"/>
  </r>
  <r>
    <n v="7275"/>
    <n v="2959"/>
    <s v=""/>
    <x v="3"/>
    <n v="0"/>
    <n v="2870.1"/>
    <n v="78.285020562330104"/>
    <n v="956.7"/>
    <n v="26.09500685411"/>
    <n v="47.087581647277702"/>
    <n v="6.9997804626571E-2"/>
    <n v="18.9315995086058"/>
    <n v="0.54569127304584797"/>
    <n v="17.161574087065201"/>
    <n v="0.465178023925087"/>
    <n v="3.7476122225438702"/>
    <n v="9.8781484572952896E-2"/>
    <x v="12"/>
    <x v="0"/>
    <x v="1"/>
  </r>
  <r>
    <n v="7275"/>
    <n v="2959"/>
    <s v=""/>
    <x v="3"/>
    <n v="1"/>
    <n v="240"/>
    <n v="14.047538337137"/>
    <n v="960"/>
    <n v="56.190153348547902"/>
    <n v="47.504527580010397"/>
    <n v="0.353115596764772"/>
    <n v="18.328912491864699"/>
    <n v="1.0762462163662301"/>
    <n v="17.051959877124801"/>
    <n v="0.91350309572036403"/>
    <n v="3.7243989292906701"/>
    <n v="0.19562865831544099"/>
    <x v="0"/>
    <x v="0"/>
    <x v="1"/>
  </r>
  <r>
    <n v="7275"/>
    <n v="2959"/>
    <s v=""/>
    <x v="3"/>
    <n v="10"/>
    <n v="222.7"/>
    <n v="12.936168074219101"/>
    <n v="890.8"/>
    <n v="51.744672296876203"/>
    <n v="46.998486536260899"/>
    <n v="0.44541169607793502"/>
    <n v="17.821656203268599"/>
    <n v="1.04875131340434"/>
    <n v="15.7896509314337"/>
    <n v="0.889785252763727"/>
    <n v="4.0387174054823101"/>
    <n v="0.22639582002738301"/>
    <x v="9"/>
    <x v="0"/>
    <x v="1"/>
  </r>
  <r>
    <n v="7275"/>
    <n v="2959"/>
    <s v=""/>
    <x v="3"/>
    <n v="11"/>
    <n v="219.5"/>
    <n v="18.1184375092826"/>
    <n v="878"/>
    <n v="72.473750037130301"/>
    <n v="47.061602094727597"/>
    <n v="0.38954017562820498"/>
    <n v="17.550321104961601"/>
    <n v="1.4815876524387399"/>
    <n v="15.6801829347795"/>
    <n v="1.24606101213442"/>
    <n v="4.0825012039600903"/>
    <n v="0.31855964834668099"/>
    <x v="10"/>
    <x v="0"/>
    <x v="1"/>
  </r>
  <r>
    <n v="7275"/>
    <n v="2959"/>
    <s v=""/>
    <x v="3"/>
    <n v="12"/>
    <n v="231.5"/>
    <n v="13.906433363335401"/>
    <n v="926"/>
    <n v="55.625733453341702"/>
    <n v="46.700699234295001"/>
    <n v="0.35216989599380299"/>
    <n v="18.5938981173008"/>
    <n v="1.06133558394843"/>
    <n v="16.505924235317998"/>
    <n v="0.89892916068876305"/>
    <n v="3.8708641885774702"/>
    <n v="0.21226453334979201"/>
    <x v="11"/>
    <x v="0"/>
    <x v="1"/>
  </r>
  <r>
    <n v="7275"/>
    <n v="2959"/>
    <s v=""/>
    <x v="3"/>
    <n v="2"/>
    <n v="232.1"/>
    <n v="15.5595629758679"/>
    <n v="928.4"/>
    <n v="62.238251903471699"/>
    <n v="47.864824340251403"/>
    <n v="0.18126721286405301"/>
    <n v="17.763538590508901"/>
    <n v="1.1036769252029801"/>
    <n v="16.4558077894973"/>
    <n v="0.93573246134286903"/>
    <n v="3.8711672803717501"/>
    <n v="0.25540576211062399"/>
    <x v="1"/>
    <x v="0"/>
    <x v="1"/>
  </r>
  <r>
    <n v="7275"/>
    <n v="2959"/>
    <s v=""/>
    <x v="3"/>
    <n v="3"/>
    <n v="235.2"/>
    <n v="11.4192819388962"/>
    <n v="940.8"/>
    <n v="45.6771277555846"/>
    <n v="47.556893719901097"/>
    <n v="0.40411245302764598"/>
    <n v="17.891685900327499"/>
    <n v="0.78473747770466196"/>
    <n v="16.84516257936"/>
    <n v="0.66965999888337702"/>
    <n v="3.8119501172779402"/>
    <n v="0.17839648288964099"/>
    <x v="2"/>
    <x v="0"/>
    <x v="1"/>
  </r>
  <r>
    <n v="7275"/>
    <n v="2959"/>
    <s v=""/>
    <x v="3"/>
    <n v="4"/>
    <n v="226.2"/>
    <n v="15.105554533938101"/>
    <n v="904.8"/>
    <n v="60.422218135752402"/>
    <n v="47.378731894381197"/>
    <n v="0.54964555105194901"/>
    <n v="17.407241470964198"/>
    <n v="1.3019346873262201"/>
    <n v="16.2608830290783"/>
    <n v="1.12895055407105"/>
    <n v="3.9502146699000402"/>
    <n v="0.248748976234132"/>
    <x v="3"/>
    <x v="0"/>
    <x v="1"/>
  </r>
  <r>
    <n v="7275"/>
    <n v="2959"/>
    <s v=""/>
    <x v="3"/>
    <n v="5"/>
    <n v="260.60000000000002"/>
    <n v="15.0643065998184"/>
    <n v="1042.4000000000001"/>
    <n v="60.257226399273797"/>
    <n v="47.156314881234302"/>
    <n v="0.51554292913432398"/>
    <n v="20.156301455280001"/>
    <n v="1.22954322948469"/>
    <n v="18.6149724575425"/>
    <n v="1.0626691231958401"/>
    <n v="3.4439832111078998"/>
    <n v="0.18463525976079501"/>
    <x v="4"/>
    <x v="0"/>
    <x v="1"/>
  </r>
  <r>
    <n v="7275"/>
    <n v="2959"/>
    <s v=""/>
    <x v="3"/>
    <n v="6"/>
    <n v="259.10000000000002"/>
    <n v="18.459866377270099"/>
    <n v="1036.4000000000001"/>
    <n v="73.839465509080398"/>
    <n v="46.741224487958398"/>
    <n v="0.39010869366213102"/>
    <n v="20.738635249871599"/>
    <n v="1.4700835604260001"/>
    <n v="18.379227984865299"/>
    <n v="1.2551280161476901"/>
    <n v="3.4640274400809599"/>
    <n v="0.226404928006183"/>
    <x v="5"/>
    <x v="0"/>
    <x v="1"/>
  </r>
  <r>
    <n v="7275"/>
    <n v="2959"/>
    <s v=""/>
    <x v="3"/>
    <n v="7"/>
    <n v="255.4"/>
    <n v="19.3631953285953"/>
    <n v="1021.6"/>
    <n v="77.452781314380999"/>
    <n v="46.560975486089099"/>
    <n v="0.41663343740347097"/>
    <n v="20.464669712252899"/>
    <n v="1.6066390860870099"/>
    <n v="18.156097238346"/>
    <n v="1.3608159240747"/>
    <n v="3.5008424859390801"/>
    <n v="0.24798253975475801"/>
    <x v="6"/>
    <x v="0"/>
    <x v="1"/>
  </r>
  <r>
    <n v="7275"/>
    <n v="2959"/>
    <s v=""/>
    <x v="3"/>
    <n v="8"/>
    <n v="262.2"/>
    <n v="18.3775225025936"/>
    <n v="1048.8"/>
    <n v="73.510090010374299"/>
    <n v="46.623486107686297"/>
    <n v="0.34311491231480001"/>
    <n v="20.769184585283501"/>
    <n v="1.5640077279093501"/>
    <n v="18.662523089679201"/>
    <n v="1.3462525166835899"/>
    <n v="3.4148918416795802"/>
    <n v="0.229824503184165"/>
    <x v="7"/>
    <x v="0"/>
    <x v="1"/>
  </r>
  <r>
    <n v="7275"/>
    <n v="2959"/>
    <s v=""/>
    <x v="3"/>
    <n v="9"/>
    <n v="225.6"/>
    <n v="17.276830985134101"/>
    <n v="902.4"/>
    <n v="69.107323940536304"/>
    <n v="47.027351844980402"/>
    <n v="0.25055296548837602"/>
    <n v="18.034352477276901"/>
    <n v="1.2529436307420401"/>
    <n v="16.098876730181001"/>
    <n v="1.0606954046072801"/>
    <n v="3.9777976894556599"/>
    <n v="0.304709245390688"/>
    <x v="8"/>
    <x v="0"/>
    <x v="1"/>
  </r>
  <r>
    <n v="7275"/>
    <n v="3659"/>
    <s v=""/>
    <x v="3"/>
    <n v="0"/>
    <n v="6257.3"/>
    <n v="69.370262601011802"/>
    <n v="2085.7666666666701"/>
    <n v="23.123420867004"/>
    <n v="37.889177160075903"/>
    <n v="0.103439371451091"/>
    <n v="42.837688209353203"/>
    <n v="0.53624478067947701"/>
    <n v="37.596417153841898"/>
    <n v="0.46567980584345298"/>
    <n v="1.72049664770045"/>
    <n v="1.7737243890735499E-2"/>
    <x v="12"/>
    <x v="0"/>
    <x v="1"/>
  </r>
  <r>
    <n v="7275"/>
    <n v="3659"/>
    <s v=""/>
    <x v="3"/>
    <n v="1"/>
    <n v="434"/>
    <n v="18.5592145427667"/>
    <n v="1736"/>
    <n v="74.236858171066999"/>
    <n v="38.247933317575097"/>
    <n v="0.25020538334376802"/>
    <n v="36.103328610755398"/>
    <n v="1.48807058957327"/>
    <n v="32.461749296055402"/>
    <n v="1.2688513090322999"/>
    <n v="2.0488657699149102"/>
    <n v="8.4610653050664397E-2"/>
    <x v="0"/>
    <x v="0"/>
    <x v="1"/>
  </r>
  <r>
    <n v="7275"/>
    <n v="3659"/>
    <s v=""/>
    <x v="3"/>
    <n v="10"/>
    <n v="517.5"/>
    <n v="19.6256634707382"/>
    <n v="2070"/>
    <n v="78.5026538829527"/>
    <n v="37.7612489645159"/>
    <n v="0.35191975024980698"/>
    <n v="42.038215684144497"/>
    <n v="1.3359900813758001"/>
    <n v="36.651813609502803"/>
    <n v="1.1510002516117199"/>
    <n v="1.73153541768386"/>
    <n v="6.1909667775487599E-2"/>
    <x v="9"/>
    <x v="0"/>
    <x v="1"/>
  </r>
  <r>
    <n v="7275"/>
    <n v="3659"/>
    <s v=""/>
    <x v="3"/>
    <n v="11"/>
    <n v="499"/>
    <n v="23.962934340815199"/>
    <n v="1996"/>
    <n v="95.851737363260895"/>
    <n v="37.916318075295102"/>
    <n v="0.41704353165046798"/>
    <n v="40.427180440564101"/>
    <n v="1.82440538327837"/>
    <n v="34.653397982454599"/>
    <n v="1.5501991218197999"/>
    <n v="1.7968801999661099"/>
    <n v="7.8215374252738695E-2"/>
    <x v="10"/>
    <x v="0"/>
    <x v="1"/>
  </r>
  <r>
    <n v="7275"/>
    <n v="3659"/>
    <s v=""/>
    <x v="3"/>
    <n v="12"/>
    <n v="524.5"/>
    <n v="22.770595073471402"/>
    <n v="2098"/>
    <n v="91.082380293885606"/>
    <n v="37.451458802424099"/>
    <n v="0.42162519638311702"/>
    <n v="42.161322253152001"/>
    <n v="1.6121849931316301"/>
    <n v="36.492591318287097"/>
    <n v="1.4174423115766499"/>
    <n v="1.7096742465897099"/>
    <n v="7.0028391049940894E-2"/>
    <x v="11"/>
    <x v="0"/>
    <x v="1"/>
  </r>
  <r>
    <n v="7275"/>
    <n v="3659"/>
    <s v=""/>
    <x v="3"/>
    <n v="2"/>
    <n v="524.4"/>
    <n v="31.851042194705201"/>
    <n v="2097.6"/>
    <n v="127.404168778821"/>
    <n v="38.069123740459602"/>
    <n v="0.18275482437773899"/>
    <n v="43.741766694641299"/>
    <n v="2.3164829337333401"/>
    <n v="38.973925466555201"/>
    <n v="1.95085715983942"/>
    <n v="1.71599859554598"/>
    <n v="9.6954684165178107E-2"/>
    <x v="1"/>
    <x v="0"/>
    <x v="1"/>
  </r>
  <r>
    <n v="7275"/>
    <n v="3659"/>
    <s v=""/>
    <x v="3"/>
    <n v="3"/>
    <n v="525.6"/>
    <n v="26.298288917722399"/>
    <n v="2102.4"/>
    <n v="105.19315567088999"/>
    <n v="38.2308480990135"/>
    <n v="0.19120915191195501"/>
    <n v="44.120068194761899"/>
    <n v="2.05416229098963"/>
    <n v="39.511791561191401"/>
    <n v="1.7327381193753799"/>
    <n v="1.7074098736405301"/>
    <n v="7.7054402182917994E-2"/>
    <x v="2"/>
    <x v="0"/>
    <x v="1"/>
  </r>
  <r>
    <n v="7275"/>
    <n v="3659"/>
    <s v=""/>
    <x v="3"/>
    <n v="4"/>
    <n v="502.6"/>
    <n v="9.0455636763123906"/>
    <n v="2010.4"/>
    <n v="36.182254705249598"/>
    <n v="38.433623747041104"/>
    <n v="0.26572288625601798"/>
    <n v="42.182662158926597"/>
    <n v="1.10310122974557"/>
    <n v="37.769125296153902"/>
    <n v="0.97775431147223901"/>
    <n v="1.78795155440447"/>
    <n v="3.2798633561580498E-2"/>
    <x v="3"/>
    <x v="0"/>
    <x v="1"/>
  </r>
  <r>
    <n v="7275"/>
    <n v="3659"/>
    <s v=""/>
    <x v="3"/>
    <n v="5"/>
    <n v="543.5"/>
    <n v="31.770881147505001"/>
    <n v="2174"/>
    <n v="127.08352459002001"/>
    <n v="37.8410678801703"/>
    <n v="0.249012856817203"/>
    <n v="44.855466182084299"/>
    <n v="2.5572872492488501"/>
    <n v="39.5248999486057"/>
    <n v="2.1659654848824998"/>
    <n v="1.6554316276688199"/>
    <n v="9.18613692501455E-2"/>
    <x v="4"/>
    <x v="0"/>
    <x v="1"/>
  </r>
  <r>
    <n v="7275"/>
    <n v="3659"/>
    <s v=""/>
    <x v="3"/>
    <n v="6"/>
    <n v="563.20000000000005"/>
    <n v="22.885220849564298"/>
    <n v="2252.8000000000002"/>
    <n v="91.540883398257293"/>
    <n v="37.8257074460711"/>
    <n v="0.26937102901575699"/>
    <n v="45.968835663287599"/>
    <n v="1.73561663677464"/>
    <n v="40.3347953511905"/>
    <n v="1.48925637169897"/>
    <n v="1.59751897550181"/>
    <n v="6.2024755195592599E-2"/>
    <x v="5"/>
    <x v="0"/>
    <x v="1"/>
  </r>
  <r>
    <n v="7275"/>
    <n v="3659"/>
    <s v=""/>
    <x v="3"/>
    <n v="7"/>
    <n v="547.9"/>
    <n v="23.811528487035201"/>
    <n v="2191.6"/>
    <n v="95.246113948140803"/>
    <n v="37.505265201002601"/>
    <n v="0.19928426106140101"/>
    <n v="43.478492559738797"/>
    <n v="1.5399532958061599"/>
    <n v="37.685921679083698"/>
    <n v="1.34601190603531"/>
    <n v="1.6391551312647299"/>
    <n v="6.5948723240471102E-2"/>
    <x v="6"/>
    <x v="0"/>
    <x v="1"/>
  </r>
  <r>
    <n v="7275"/>
    <n v="3659"/>
    <s v=""/>
    <x v="3"/>
    <n v="8"/>
    <n v="543.9"/>
    <n v="12.114729327008"/>
    <n v="2175.6"/>
    <n v="48.458917308031801"/>
    <n v="37.843652861687303"/>
    <n v="0.324955854647209"/>
    <n v="43.643702752900303"/>
    <n v="1.02630666583184"/>
    <n v="37.848485038800298"/>
    <n v="0.890555367313833"/>
    <n v="1.6493658705946299"/>
    <n v="3.32638916366476E-2"/>
    <x v="7"/>
    <x v="0"/>
    <x v="1"/>
  </r>
  <r>
    <n v="7275"/>
    <n v="3659"/>
    <s v=""/>
    <x v="3"/>
    <n v="9"/>
    <n v="531.20000000000005"/>
    <n v="16.611910051392499"/>
    <n v="2124.8000000000002"/>
    <n v="66.447640205569996"/>
    <n v="37.655662680971901"/>
    <n v="0.263452021762972"/>
    <n v="42.952759942560803"/>
    <n v="1.5202768798376201"/>
    <n v="37.3384810817141"/>
    <n v="1.2912386413950301"/>
    <n v="1.68764547125697"/>
    <n v="5.3811039188844702E-2"/>
    <x v="8"/>
    <x v="0"/>
    <x v="1"/>
  </r>
  <r>
    <n v="7275"/>
    <n v="3660"/>
    <s v=""/>
    <x v="3"/>
    <n v="0"/>
    <n v="20683.099999999999"/>
    <n v="100.77086219074801"/>
    <n v="6894.3666666666704"/>
    <n v="33.590287396915897"/>
    <n v="37.1562309870354"/>
    <n v="0.96038090946341803"/>
    <n v="107.66082399603501"/>
    <n v="1.7599402975290701"/>
    <n v="93.623033517275303"/>
    <n v="1.5484511570094901"/>
    <n v="0.52237580715450105"/>
    <n v="2.4865277916362701E-3"/>
    <x v="12"/>
    <x v="0"/>
    <x v="1"/>
  </r>
  <r>
    <n v="7275"/>
    <n v="3660"/>
    <s v=""/>
    <x v="3"/>
    <n v="1"/>
    <n v="1376.9"/>
    <n v="25.688086300419101"/>
    <n v="5507.6"/>
    <n v="102.75234520167599"/>
    <n v="49.577692136130104"/>
    <n v="0.61211290336901802"/>
    <n v="75.328014965749105"/>
    <n v="1.89945057991815"/>
    <n v="66.699520640361996"/>
    <n v="1.66103666238992"/>
    <n v="0.65379484327267301"/>
    <n v="1.15897272588342E-2"/>
    <x v="0"/>
    <x v="0"/>
    <x v="1"/>
  </r>
  <r>
    <n v="7275"/>
    <n v="3660"/>
    <s v=""/>
    <x v="3"/>
    <n v="10"/>
    <n v="1702.8"/>
    <n v="29.820947149426502"/>
    <n v="6811.2"/>
    <n v="119.28378859770601"/>
    <n v="32.524470881258999"/>
    <n v="0.77125628410843705"/>
    <n v="115.797902801552"/>
    <n v="0.116030984430296"/>
    <n v="99.911439124985193"/>
    <n v="4.2706012355898999E-2"/>
    <n v="0.52869667087496997"/>
    <n v="8.88034995112553E-3"/>
    <x v="9"/>
    <x v="0"/>
    <x v="1"/>
  </r>
  <r>
    <n v="7275"/>
    <n v="3660"/>
    <s v=""/>
    <x v="3"/>
    <n v="11"/>
    <n v="1704.3"/>
    <n v="21.807491067673698"/>
    <n v="6817.2"/>
    <n v="87.229964270694595"/>
    <n v="32.367360090548601"/>
    <n v="0.67242395989942605"/>
    <n v="116.093326643241"/>
    <n v="0.20901190890145099"/>
    <n v="99.954945045454593"/>
    <n v="3.1481918886916302E-2"/>
    <n v="0.52835043916259905"/>
    <n v="6.3953836868539896E-3"/>
    <x v="10"/>
    <x v="0"/>
    <x v="1"/>
  </r>
  <r>
    <n v="7275"/>
    <n v="3660"/>
    <s v=""/>
    <x v="3"/>
    <n v="12"/>
    <n v="1694.5"/>
    <n v="22.618822054013101"/>
    <n v="6778"/>
    <n v="90.475288216052604"/>
    <n v="32.060195708651399"/>
    <n v="0.76013935904359098"/>
    <n v="116.135435639753"/>
    <n v="0.16343687038857499"/>
    <n v="99.926143728078003"/>
    <n v="3.81949509119065E-2"/>
    <n v="0.53097272811156104"/>
    <n v="6.3620110709768198E-3"/>
    <x v="11"/>
    <x v="0"/>
    <x v="1"/>
  </r>
  <r>
    <n v="7275"/>
    <n v="3660"/>
    <s v=""/>
    <x v="3"/>
    <n v="2"/>
    <n v="1782.5"/>
    <n v="21.329426725640001"/>
    <n v="7130"/>
    <n v="85.317706902559905"/>
    <n v="44.722371408107399"/>
    <n v="1.74175115263251"/>
    <n v="95.937492548533498"/>
    <n v="3.0632361942013699"/>
    <n v="83.992655144555897"/>
    <n v="2.7231272810662102"/>
    <n v="0.50540090714421504"/>
    <n v="5.7419191743764003E-3"/>
    <x v="1"/>
    <x v="0"/>
    <x v="1"/>
  </r>
  <r>
    <n v="7275"/>
    <n v="3660"/>
    <s v=""/>
    <x v="3"/>
    <n v="3"/>
    <n v="1794.9"/>
    <n v="19.840754913953099"/>
    <n v="7179.6"/>
    <n v="79.363019655812593"/>
    <n v="43.438371121508297"/>
    <n v="3.3310015505012598"/>
    <n v="98.257302243400503"/>
    <n v="6.4284195306874601"/>
    <n v="86.3066264693486"/>
    <n v="5.6804386031955598"/>
    <n v="0.50188291770353199"/>
    <n v="5.4011732312526503E-3"/>
    <x v="2"/>
    <x v="0"/>
    <x v="1"/>
  </r>
  <r>
    <n v="7275"/>
    <n v="3660"/>
    <s v=""/>
    <x v="3"/>
    <n v="4"/>
    <n v="1785.3"/>
    <n v="24.549496487255698"/>
    <n v="7141.2"/>
    <n v="98.197985949022595"/>
    <n v="41.2357363810737"/>
    <n v="3.76151153076639"/>
    <n v="101.440731521011"/>
    <n v="6.8737418906942702"/>
    <n v="89.033777355326094"/>
    <n v="6.0011151195174497"/>
    <n v="0.50449300946529596"/>
    <n v="6.6223805762508602E-3"/>
    <x v="3"/>
    <x v="0"/>
    <x v="1"/>
  </r>
  <r>
    <n v="7275"/>
    <n v="3660"/>
    <s v=""/>
    <x v="3"/>
    <n v="5"/>
    <n v="1809.7"/>
    <n v="27.031052102679599"/>
    <n v="7238.8"/>
    <n v="108.124208410718"/>
    <n v="37.920192800057301"/>
    <n v="3.95826040217653"/>
    <n v="107.875057500189"/>
    <n v="7.2934612288657803"/>
    <n v="94.3413977666048"/>
    <n v="6.4202744514931798"/>
    <n v="0.49758696514050599"/>
    <n v="7.1484421270753204E-3"/>
    <x v="4"/>
    <x v="0"/>
    <x v="1"/>
  </r>
  <r>
    <n v="7275"/>
    <n v="3660"/>
    <s v=""/>
    <x v="3"/>
    <n v="6"/>
    <n v="1794.2"/>
    <n v="27.7720883062273"/>
    <n v="7176.8"/>
    <n v="111.088353224909"/>
    <n v="34.819448327652601"/>
    <n v="1.0233321963439299"/>
    <n v="113.537421782423"/>
    <n v="1.5456210194539499"/>
    <n v="98.965660270831094"/>
    <n v="1.3258368582390601"/>
    <n v="0.50179753873403299"/>
    <n v="7.28662063745328E-3"/>
    <x v="5"/>
    <x v="0"/>
    <x v="1"/>
  </r>
  <r>
    <n v="7275"/>
    <n v="3660"/>
    <s v=""/>
    <x v="3"/>
    <n v="7"/>
    <n v="1743.9"/>
    <n v="21.278314469587698"/>
    <n v="6975.6"/>
    <n v="85.113257878350893"/>
    <n v="32.942182525119897"/>
    <n v="0.55995580209530404"/>
    <n v="115.03296866595601"/>
    <n v="0.19402237917684501"/>
    <n v="99.834962139514602"/>
    <n v="9.6305531157657498E-2"/>
    <n v="0.51621337159617098"/>
    <n v="5.95167730946015E-3"/>
    <x v="6"/>
    <x v="0"/>
    <x v="1"/>
  </r>
  <r>
    <n v="7275"/>
    <n v="3660"/>
    <s v=""/>
    <x v="3"/>
    <n v="8"/>
    <n v="1761.1"/>
    <n v="21.834987214712701"/>
    <n v="7044.4"/>
    <n v="87.339948858850804"/>
    <n v="33.280638656369298"/>
    <n v="0.46509583734145798"/>
    <n v="115.581649966564"/>
    <n v="0.17222483896586299"/>
    <n v="99.845193374712295"/>
    <n v="8.0842912379209805E-2"/>
    <n v="0.51098616469326996"/>
    <n v="5.8834158848107597E-3"/>
    <x v="7"/>
    <x v="0"/>
    <x v="1"/>
  </r>
  <r>
    <n v="7275"/>
    <n v="3660"/>
    <s v=""/>
    <x v="3"/>
    <n v="9"/>
    <n v="1733"/>
    <n v="37.079494183293399"/>
    <n v="6932"/>
    <n v="148.31797673317399"/>
    <n v="32.839701623410498"/>
    <n v="0.82217183310361097"/>
    <n v="115.22497435934601"/>
    <n v="0.220830815520589"/>
    <n v="99.819159122739507"/>
    <n v="0.110351986248479"/>
    <n v="0.51954221632491704"/>
    <n v="1.0469771676299301E-2"/>
    <x v="8"/>
    <x v="0"/>
    <x v="1"/>
  </r>
  <r>
    <n v="7275"/>
    <n v="4524"/>
    <s v=""/>
    <x v="3"/>
    <n v="0"/>
    <n v="5043.8999999999996"/>
    <n v="62.274392811170799"/>
    <n v="1681.3"/>
    <n v="20.758130937056901"/>
    <n v="27.068014411283599"/>
    <n v="0.105769928159014"/>
    <n v="83.036667414238295"/>
    <n v="0.70369895109414904"/>
    <n v="73.086876522580297"/>
    <n v="0.60419730909699798"/>
    <n v="2.08235889458662"/>
    <n v="2.4687522258239499E-2"/>
    <x v="12"/>
    <x v="0"/>
    <x v="1"/>
  </r>
  <r>
    <n v="7275"/>
    <n v="4524"/>
    <s v=""/>
    <x v="3"/>
    <n v="1"/>
    <n v="381.9"/>
    <n v="20.523428346918799"/>
    <n v="1527.6"/>
    <n v="82.093713387675294"/>
    <n v="26.9821975306462"/>
    <n v="0.67377912434501397"/>
    <n v="78.572532198168702"/>
    <n v="3.8674858666510201"/>
    <n v="71.301211347135805"/>
    <n v="3.3549630033648099"/>
    <n v="2.2761422123671"/>
    <n v="0.119657426705225"/>
    <x v="0"/>
    <x v="0"/>
    <x v="1"/>
  </r>
  <r>
    <n v="7275"/>
    <n v="4524"/>
    <s v=""/>
    <x v="3"/>
    <n v="10"/>
    <n v="419.6"/>
    <n v="21.282230459548501"/>
    <n v="1678.4"/>
    <n v="85.128921838193904"/>
    <n v="27.450456301752599"/>
    <n v="0.13198305412245101"/>
    <n v="80.019555712862996"/>
    <n v="2.3410253233170599"/>
    <n v="70.007691865386406"/>
    <n v="2.0204847676185498"/>
    <n v="2.0995543232403602"/>
    <n v="9.5291315149502606E-2"/>
    <x v="9"/>
    <x v="0"/>
    <x v="1"/>
  </r>
  <r>
    <n v="7275"/>
    <n v="4524"/>
    <s v=""/>
    <x v="3"/>
    <n v="11"/>
    <n v="393.4"/>
    <n v="17.3666346768739"/>
    <n v="1573.6"/>
    <n v="69.466538707495701"/>
    <n v="27.388804623945699"/>
    <n v="0.25750691993716202"/>
    <n v="79.040019251219803"/>
    <n v="1.83106891189154"/>
    <n v="67.458219001889702"/>
    <n v="1.55180085927372"/>
    <n v="2.23353631597233"/>
    <n v="9.7614805835543994E-2"/>
    <x v="10"/>
    <x v="0"/>
    <x v="1"/>
  </r>
  <r>
    <n v="7275"/>
    <n v="4524"/>
    <s v=""/>
    <x v="3"/>
    <n v="12"/>
    <n v="422.2"/>
    <n v="22.004040033088899"/>
    <n v="1688.8"/>
    <n v="88.016160132355495"/>
    <n v="27.320670017150899"/>
    <n v="0.27843964841437802"/>
    <n v="81.3125908606428"/>
    <n v="2.5354598566497999"/>
    <n v="70.868932362199899"/>
    <n v="2.1649642841664001"/>
    <n v="2.0716170331940602"/>
    <n v="0.101849013156358"/>
    <x v="11"/>
    <x v="0"/>
    <x v="1"/>
  </r>
  <r>
    <n v="7275"/>
    <n v="4524"/>
    <s v=""/>
    <x v="3"/>
    <n v="2"/>
    <n v="419.9"/>
    <n v="20.6152586422991"/>
    <n v="1679.6"/>
    <n v="82.461034569196499"/>
    <n v="26.591462401654599"/>
    <n v="0.24840205444805599"/>
    <n v="84.970240482115699"/>
    <n v="2.3085002571864401"/>
    <n v="76.380973768724104"/>
    <n v="1.98432113730453"/>
    <n v="2.0819021811903098"/>
    <n v="0.10085015274715201"/>
    <x v="1"/>
    <x v="0"/>
    <x v="1"/>
  </r>
  <r>
    <n v="7275"/>
    <n v="4524"/>
    <s v=""/>
    <x v="3"/>
    <n v="3"/>
    <n v="414.4"/>
    <n v="16.641314050679199"/>
    <n v="1657.6"/>
    <n v="66.565256202716796"/>
    <n v="25.5058980556508"/>
    <n v="0.60135419937675205"/>
    <n v="92.931228622286"/>
    <n v="6.3041694669091797"/>
    <n v="83.247583794386102"/>
    <n v="5.5888509744587003"/>
    <n v="2.1153969446957501"/>
    <n v="7.5194481365210494E-2"/>
    <x v="2"/>
    <x v="0"/>
    <x v="1"/>
  </r>
  <r>
    <n v="7275"/>
    <n v="4524"/>
    <s v=""/>
    <x v="3"/>
    <n v="4"/>
    <n v="410.9"/>
    <n v="14.129952425806501"/>
    <n v="1643.6"/>
    <n v="56.519809703226102"/>
    <n v="26.5367172408667"/>
    <n v="0.72838494838610501"/>
    <n v="84.372188874108303"/>
    <n v="3.2556598188376902"/>
    <n v="75.879937640629393"/>
    <n v="3.000173022851"/>
    <n v="2.1408730150108699"/>
    <n v="7.04782053960918E-2"/>
    <x v="3"/>
    <x v="0"/>
    <x v="1"/>
  </r>
  <r>
    <n v="7275"/>
    <n v="4524"/>
    <s v=""/>
    <x v="3"/>
    <n v="5"/>
    <n v="432.3"/>
    <n v="30.887070290189602"/>
    <n v="1729.2"/>
    <n v="123.54828116075799"/>
    <n v="27.409141455801301"/>
    <n v="0.55177947749299205"/>
    <n v="81.819581755107293"/>
    <n v="4.2549270115254796"/>
    <n v="71.662596736217196"/>
    <n v="3.6163143079393998"/>
    <n v="2.0320744682943901"/>
    <n v="0.140816334533268"/>
    <x v="4"/>
    <x v="0"/>
    <x v="1"/>
  </r>
  <r>
    <n v="7275"/>
    <n v="4524"/>
    <s v=""/>
    <x v="3"/>
    <n v="6"/>
    <n v="452"/>
    <n v="19.0262975904404"/>
    <n v="1808"/>
    <n v="76.1051903617618"/>
    <n v="27.307371614798399"/>
    <n v="0.41501120077425002"/>
    <n v="83.658721126249304"/>
    <n v="3.58566244910307"/>
    <n v="73.511738328319893"/>
    <n v="3.05786506091752"/>
    <n v="1.9462921743619701"/>
    <n v="8.3396198574268304E-2"/>
    <x v="5"/>
    <x v="0"/>
    <x v="1"/>
  </r>
  <r>
    <n v="7275"/>
    <n v="4524"/>
    <s v=""/>
    <x v="3"/>
    <n v="7"/>
    <n v="438.4"/>
    <n v="18.644033898274301"/>
    <n v="1753.6"/>
    <n v="74.576135593097106"/>
    <n v="27.323639205849499"/>
    <n v="0.29743381605126701"/>
    <n v="83.683907612687804"/>
    <n v="2.9750644403552302"/>
    <n v="72.510247303033907"/>
    <n v="2.5570582982313099"/>
    <n v="1.97956669951316"/>
    <n v="7.7733830313606297E-2"/>
    <x v="6"/>
    <x v="0"/>
    <x v="1"/>
  </r>
  <r>
    <n v="7275"/>
    <n v="4524"/>
    <s v=""/>
    <x v="3"/>
    <n v="8"/>
    <n v="442.2"/>
    <n v="14.543421575100901"/>
    <n v="1768.8"/>
    <n v="58.173686300403702"/>
    <n v="27.367808304234899"/>
    <n v="0.29512389129825201"/>
    <n v="84.197877651973101"/>
    <n v="2.6940121476384302"/>
    <n v="73.284284863945899"/>
    <n v="2.3205911881327301"/>
    <n v="1.9674440421800401"/>
    <n v="6.7637536467025597E-2"/>
    <x v="7"/>
    <x v="0"/>
    <x v="1"/>
  </r>
  <r>
    <n v="7275"/>
    <n v="4524"/>
    <s v=""/>
    <x v="3"/>
    <n v="9"/>
    <n v="416.7"/>
    <n v="20.4616171838342"/>
    <n v="1666.8"/>
    <n v="81.8464687353367"/>
    <n v="27.559717195596601"/>
    <n v="0.35290884337485001"/>
    <n v="80.209850693290207"/>
    <n v="2.8671636718012699"/>
    <n v="69.753243157244"/>
    <n v="2.3732823798979901"/>
    <n v="2.0953607673318899"/>
    <n v="9.7878039658255894E-2"/>
    <x v="8"/>
    <x v="0"/>
    <x v="1"/>
  </r>
  <r>
    <n v="7275"/>
    <n v="4949"/>
    <s v=""/>
    <x v="3"/>
    <n v="0"/>
    <n v="7987.4"/>
    <n v="107.476302297556"/>
    <n v="2662.4666666666699"/>
    <n v="35.825434099185202"/>
    <n v="31.409539719147599"/>
    <n v="0.60812097712935897"/>
    <n v="84.222776033832304"/>
    <n v="1.1433747878988301"/>
    <n v="71.881557506322807"/>
    <n v="0.99003743602304695"/>
    <n v="1.3508368705677101"/>
    <n v="1.72151530602049E-2"/>
    <x v="12"/>
    <x v="0"/>
    <x v="1"/>
  </r>
  <r>
    <n v="7275"/>
    <n v="4949"/>
    <s v=""/>
    <x v="3"/>
    <n v="1"/>
    <n v="809.7"/>
    <n v="29.480878925537901"/>
    <n v="3238.8"/>
    <n v="117.92351570215099"/>
    <n v="49.848163514407602"/>
    <n v="0.82263105328613495"/>
    <n v="55.398164655360702"/>
    <n v="2.63425830514546"/>
    <n v="47.415789037144997"/>
    <n v="2.2670579815664702"/>
    <n v="1.1099862789458801"/>
    <n v="3.7500382298521102E-2"/>
    <x v="0"/>
    <x v="0"/>
    <x v="1"/>
  </r>
  <r>
    <n v="7275"/>
    <n v="4949"/>
    <s v=""/>
    <x v="3"/>
    <n v="10"/>
    <n v="488.3"/>
    <n v="30.843872072819298"/>
    <n v="1953.2"/>
    <n v="123.37548829127699"/>
    <n v="6.8778244563652198"/>
    <n v="0.59245564717259402"/>
    <n v="117.449878496197"/>
    <n v="0.21575666312524699"/>
    <n v="100"/>
    <n v="0"/>
    <n v="1.84079556198373"/>
    <n v="0.11089803437403301"/>
    <x v="9"/>
    <x v="0"/>
    <x v="1"/>
  </r>
  <r>
    <n v="7275"/>
    <n v="4949"/>
    <s v=""/>
    <x v="3"/>
    <n v="11"/>
    <n v="488.7"/>
    <n v="28.917699309131301"/>
    <n v="1954.8"/>
    <n v="115.670797236525"/>
    <n v="6.8536153401965301"/>
    <n v="0.567037111791035"/>
    <n v="117.422369646183"/>
    <n v="0.27140759549829602"/>
    <n v="100"/>
    <n v="0"/>
    <n v="1.8406581040346299"/>
    <n v="0.101810998657903"/>
    <x v="10"/>
    <x v="0"/>
    <x v="1"/>
  </r>
  <r>
    <n v="7275"/>
    <n v="4949"/>
    <s v=""/>
    <x v="3"/>
    <n v="12"/>
    <n v="494.6"/>
    <n v="18.2220867203634"/>
    <n v="1978.4"/>
    <n v="72.8883468814536"/>
    <n v="6.97415033890075"/>
    <n v="0.39065188349443603"/>
    <n v="117.446647055041"/>
    <n v="0.14506438434932301"/>
    <n v="100"/>
    <n v="0"/>
    <n v="1.8188107788686501"/>
    <n v="6.3129392495426595E-2"/>
    <x v="11"/>
    <x v="0"/>
    <x v="1"/>
  </r>
  <r>
    <n v="7275"/>
    <n v="4949"/>
    <s v=""/>
    <x v="3"/>
    <n v="2"/>
    <n v="816.4"/>
    <n v="14.423745853433701"/>
    <n v="3265.6"/>
    <n v="57.694983413734597"/>
    <n v="49.506392026854101"/>
    <n v="0.66895467166490497"/>
    <n v="56.389836623639397"/>
    <n v="1.7456308480695799"/>
    <n v="48.384862741814302"/>
    <n v="1.45714872760039"/>
    <n v="1.1005814439705299"/>
    <n v="1.9801653054085998E-2"/>
    <x v="1"/>
    <x v="0"/>
    <x v="1"/>
  </r>
  <r>
    <n v="7275"/>
    <n v="4949"/>
    <s v=""/>
    <x v="3"/>
    <n v="3"/>
    <n v="812.2"/>
    <n v="28.455813700074199"/>
    <n v="3248.8"/>
    <n v="113.82325480029699"/>
    <n v="49.6459365738746"/>
    <n v="0.63123989508902201"/>
    <n v="55.559348914168098"/>
    <n v="2.1758139671899301"/>
    <n v="47.634964285486902"/>
    <n v="1.84726917064603"/>
    <n v="1.10684028179616"/>
    <n v="3.6629066414442898E-2"/>
    <x v="2"/>
    <x v="0"/>
    <x v="1"/>
  </r>
  <r>
    <n v="7275"/>
    <n v="4949"/>
    <s v=""/>
    <x v="3"/>
    <n v="4"/>
    <n v="812.8"/>
    <n v="22.9676100435181"/>
    <n v="3251.2"/>
    <n v="91.870440174072201"/>
    <n v="49.599154387889101"/>
    <n v="0.569965894430562"/>
    <n v="55.8214308771459"/>
    <n v="1.9920620616479501"/>
    <n v="47.942018010921601"/>
    <n v="1.7224353531499701"/>
    <n v="1.1065905954703801"/>
    <n v="3.02020588258947E-2"/>
    <x v="3"/>
    <x v="0"/>
    <x v="1"/>
  </r>
  <r>
    <n v="7275"/>
    <n v="4949"/>
    <s v=""/>
    <x v="3"/>
    <n v="5"/>
    <n v="956.1"/>
    <n v="27.257822526549901"/>
    <n v="3824.4"/>
    <n v="109.03129010619899"/>
    <n v="46.745152172706398"/>
    <n v="1.33623887983914"/>
    <n v="67.660133976911396"/>
    <n v="3.5184406389322"/>
    <n v="57.7907045180824"/>
    <n v="2.9782739855603002"/>
    <n v="0.93995314501342597"/>
    <n v="2.4604674516830499E-2"/>
    <x v="4"/>
    <x v="0"/>
    <x v="1"/>
  </r>
  <r>
    <n v="7275"/>
    <n v="4949"/>
    <s v=""/>
    <x v="3"/>
    <n v="6"/>
    <n v="778.8"/>
    <n v="58.398630120919798"/>
    <n v="3115.2"/>
    <n v="233.59452048367899"/>
    <n v="29.792853901631499"/>
    <n v="5.7947657357538596"/>
    <n v="95.396258527251106"/>
    <n v="9.23362529093815"/>
    <n v="81.346151825857106"/>
    <n v="7.9224573873665696"/>
    <n v="1.1553791159804001"/>
    <n v="8.2431206246778799E-2"/>
    <x v="5"/>
    <x v="0"/>
    <x v="1"/>
  </r>
  <r>
    <n v="7275"/>
    <n v="4949"/>
    <s v=""/>
    <x v="3"/>
    <n v="7"/>
    <n v="554.9"/>
    <n v="35.917962080274002"/>
    <n v="2219.6"/>
    <n v="143.67184832109601"/>
    <n v="8.3485417102805801"/>
    <n v="0.67063707067910805"/>
    <n v="117.45864396270299"/>
    <n v="0.16332717165886099"/>
    <n v="100"/>
    <n v="0"/>
    <n v="1.62117149710129"/>
    <n v="9.9617374259705099E-2"/>
    <x v="6"/>
    <x v="0"/>
    <x v="1"/>
  </r>
  <r>
    <n v="7275"/>
    <n v="4949"/>
    <s v=""/>
    <x v="3"/>
    <n v="8"/>
    <n v="492.1"/>
    <n v="40.225613730557299"/>
    <n v="1968.4"/>
    <n v="160.902454922229"/>
    <n v="7.1215061504829302"/>
    <n v="0.71227021737030405"/>
    <n v="117.472260053252"/>
    <n v="0.27477609685125198"/>
    <n v="100"/>
    <n v="0"/>
    <n v="1.82584036427737"/>
    <n v="0.138114529331897"/>
    <x v="7"/>
    <x v="0"/>
    <x v="1"/>
  </r>
  <r>
    <n v="7275"/>
    <n v="4949"/>
    <s v=""/>
    <x v="3"/>
    <n v="9"/>
    <n v="482.8"/>
    <n v="24.412200956807599"/>
    <n v="1931.2"/>
    <n v="97.648803827230196"/>
    <n v="6.7829885948271498"/>
    <n v="0.517134330930617"/>
    <n v="117.476517369487"/>
    <n v="0.213288207451865"/>
    <n v="100"/>
    <n v="0"/>
    <n v="1.86295538963801"/>
    <n v="8.7244997903309807E-2"/>
    <x v="8"/>
    <x v="0"/>
    <x v="1"/>
  </r>
  <r>
    <n v="7275"/>
    <n v="4950"/>
    <s v=""/>
    <x v="3"/>
    <n v="0"/>
    <n v="20615"/>
    <n v="97.299080731069196"/>
    <n v="6871.6666666666697"/>
    <n v="32.433026910356503"/>
    <n v="35.022115293888298"/>
    <n v="0.96302482765896202"/>
    <n v="108.61922338744201"/>
    <n v="1.4962005506609499"/>
    <n v="94.471322403030797"/>
    <n v="1.3165396983251401"/>
    <n v="0.52396364603398404"/>
    <n v="2.3919885758002099E-3"/>
    <x v="12"/>
    <x v="0"/>
    <x v="1"/>
  </r>
  <r>
    <n v="7275"/>
    <n v="4950"/>
    <s v=""/>
    <x v="3"/>
    <n v="1"/>
    <n v="1360"/>
    <n v="25.8198889747161"/>
    <n v="5440"/>
    <n v="103.279555898864"/>
    <n v="48.8450081053738"/>
    <n v="0.85037445497227204"/>
    <n v="75.030216743464706"/>
    <n v="1.6428278130953899"/>
    <n v="66.472355579487797"/>
    <n v="1.38799133616309"/>
    <n v="0.66192079400164805"/>
    <n v="1.1787120811479699E-2"/>
    <x v="0"/>
    <x v="0"/>
    <x v="1"/>
  </r>
  <r>
    <n v="7275"/>
    <n v="4950"/>
    <s v=""/>
    <x v="3"/>
    <n v="10"/>
    <n v="1699.8"/>
    <n v="25.393787516722401"/>
    <n v="6799.2"/>
    <n v="101.57515006688899"/>
    <n v="30.6064272278232"/>
    <n v="0.52757944222696596"/>
    <n v="115.828377000035"/>
    <n v="0.16139488069372801"/>
    <n v="99.933836486078604"/>
    <n v="5.3069498704195903E-2"/>
    <n v="0.52939608739287303"/>
    <n v="7.4316184993681996E-3"/>
    <x v="9"/>
    <x v="0"/>
    <x v="1"/>
  </r>
  <r>
    <n v="7275"/>
    <n v="4950"/>
    <s v=""/>
    <x v="3"/>
    <n v="11"/>
    <n v="1704.1"/>
    <n v="24.4242593428019"/>
    <n v="6816.4"/>
    <n v="97.6970373712075"/>
    <n v="30.7378452516033"/>
    <n v="0.27521504864841401"/>
    <n v="116.049929791229"/>
    <n v="0.246778395210486"/>
    <n v="99.957283664163896"/>
    <n v="4.6366305532822803E-2"/>
    <n v="0.528162101658459"/>
    <n v="7.3145215671374404E-3"/>
    <x v="10"/>
    <x v="0"/>
    <x v="1"/>
  </r>
  <r>
    <n v="7275"/>
    <n v="4950"/>
    <s v=""/>
    <x v="3"/>
    <n v="12"/>
    <n v="1693.6"/>
    <n v="22.731280454719499"/>
    <n v="6774.4"/>
    <n v="90.925121818877798"/>
    <n v="30.691941111608699"/>
    <n v="0.429178295121104"/>
    <n v="116.134667891554"/>
    <n v="0.20273836674877699"/>
    <n v="99.909908278379604"/>
    <n v="6.6118581536344395E-2"/>
    <n v="0.53133454251546097"/>
    <n v="6.7757885070382799E-3"/>
    <x v="11"/>
    <x v="0"/>
    <x v="1"/>
  </r>
  <r>
    <n v="7275"/>
    <n v="4950"/>
    <s v=""/>
    <x v="3"/>
    <n v="2"/>
    <n v="1771.9"/>
    <n v="19.655081333391198"/>
    <n v="7087.6"/>
    <n v="78.620325333564693"/>
    <n v="43.203972107342899"/>
    <n v="2.2850203414994699"/>
    <n v="97.084103700742105"/>
    <n v="4.2656135123593"/>
    <n v="84.979194324901499"/>
    <n v="3.7757017098238501"/>
    <n v="0.50801769911579497"/>
    <n v="5.6973558991523197E-3"/>
    <x v="1"/>
    <x v="0"/>
    <x v="1"/>
  </r>
  <r>
    <n v="7275"/>
    <n v="4950"/>
    <s v=""/>
    <x v="3"/>
    <n v="3"/>
    <n v="1790"/>
    <n v="12.256517540566801"/>
    <n v="7160"/>
    <n v="49.026070162267303"/>
    <n v="40.715117813518198"/>
    <n v="3.6347074964054"/>
    <n v="101.043715791447"/>
    <n v="6.3963787871633402"/>
    <n v="88.781314375848496"/>
    <n v="5.6411629260288301"/>
    <n v="0.50323268626090101"/>
    <n v="3.3252790642593201E-3"/>
    <x v="2"/>
    <x v="0"/>
    <x v="1"/>
  </r>
  <r>
    <n v="7275"/>
    <n v="4950"/>
    <s v=""/>
    <x v="3"/>
    <n v="4"/>
    <n v="1779.2"/>
    <n v="32.6285491896625"/>
    <n v="7116.8"/>
    <n v="130.51419675865"/>
    <n v="38.265854361291602"/>
    <n v="3.7833592618568201"/>
    <n v="105.272322966383"/>
    <n v="6.2589963012204404"/>
    <n v="92.405591165892901"/>
    <n v="5.4867094552490698"/>
    <n v="0.50617636882636097"/>
    <n v="8.8354748902521093E-3"/>
    <x v="3"/>
    <x v="0"/>
    <x v="1"/>
  </r>
  <r>
    <n v="7275"/>
    <n v="4950"/>
    <s v=""/>
    <x v="3"/>
    <n v="5"/>
    <n v="1796.9"/>
    <n v="22.800828444988099"/>
    <n v="7187.6"/>
    <n v="91.203313779952296"/>
    <n v="35.058382800408999"/>
    <n v="3.62027659287509"/>
    <n v="110.354782322837"/>
    <n v="4.7512716151863099"/>
    <n v="96.503880345056203"/>
    <n v="4.1609519925610696"/>
    <n v="0.50091912851641596"/>
    <n v="6.11130134999977E-3"/>
    <x v="4"/>
    <x v="0"/>
    <x v="1"/>
  </r>
  <r>
    <n v="7275"/>
    <n v="4950"/>
    <s v=""/>
    <x v="3"/>
    <n v="6"/>
    <n v="1785.7"/>
    <n v="25.0424084748696"/>
    <n v="7142.8"/>
    <n v="100.169633899479"/>
    <n v="31.957353073295401"/>
    <n v="1.2063715654521801"/>
    <n v="114.045221061904"/>
    <n v="0.817676032269264"/>
    <n v="99.476975423122198"/>
    <n v="0.66982039795742598"/>
    <n v="0.50406231832721204"/>
    <n v="6.6170033964258398E-3"/>
    <x v="5"/>
    <x v="0"/>
    <x v="1"/>
  </r>
  <r>
    <n v="7275"/>
    <n v="4950"/>
    <s v=""/>
    <x v="3"/>
    <n v="7"/>
    <n v="1743.6"/>
    <n v="25.1758261477597"/>
    <n v="6974.4"/>
    <n v="100.703304591039"/>
    <n v="30.8832093418041"/>
    <n v="0.53002620009982404"/>
    <n v="115.117268164552"/>
    <n v="0.222400967838986"/>
    <n v="99.904028132689206"/>
    <n v="6.7472533375247695E-2"/>
    <n v="0.516238712907654"/>
    <n v="7.1219516455076296E-3"/>
    <x v="6"/>
    <x v="0"/>
    <x v="1"/>
  </r>
  <r>
    <n v="7275"/>
    <n v="4950"/>
    <s v=""/>
    <x v="3"/>
    <n v="8"/>
    <n v="1759.8"/>
    <n v="26.611609830631799"/>
    <n v="7039.2"/>
    <n v="106.446439322527"/>
    <n v="30.928192692323702"/>
    <n v="0.36843383418125097"/>
    <n v="115.577245063913"/>
    <n v="0.157896283816501"/>
    <n v="99.858876916946102"/>
    <n v="7.8465687984238905E-2"/>
    <n v="0.51117431646862399"/>
    <n v="7.36519120163828E-3"/>
    <x v="7"/>
    <x v="0"/>
    <x v="1"/>
  </r>
  <r>
    <n v="7275"/>
    <n v="4950"/>
    <s v=""/>
    <x v="3"/>
    <n v="9"/>
    <n v="1730.4"/>
    <n v="38.050259161038902"/>
    <n v="6921.6"/>
    <n v="152.20103664415501"/>
    <n v="30.809534968966201"/>
    <n v="0.34139284636514999"/>
    <n v="115.32004578965299"/>
    <n v="0.192339301731458"/>
    <n v="99.879775682074495"/>
    <n v="8.1790171162001393E-2"/>
    <n v="0.52017191658350703"/>
    <n v="1.08940691175273E-2"/>
    <x v="8"/>
    <x v="0"/>
    <x v="1"/>
  </r>
  <r>
    <n v="7275"/>
    <n v="4951"/>
    <s v=""/>
    <x v="3"/>
    <n v="0"/>
    <n v="20741.2"/>
    <n v="105.60597626186799"/>
    <n v="6913.7333333333399"/>
    <n v="35.201992087289398"/>
    <n v="36.437276994051402"/>
    <n v="0.47168810537214201"/>
    <n v="107.32031511347201"/>
    <n v="0.58005009383938999"/>
    <n v="93.332280229808305"/>
    <n v="0.51625795308391598"/>
    <n v="0.52092687348244404"/>
    <n v="2.4935699987745702E-3"/>
    <x v="12"/>
    <x v="0"/>
    <x v="1"/>
  </r>
  <r>
    <n v="7275"/>
    <n v="4951"/>
    <s v=""/>
    <x v="3"/>
    <n v="1"/>
    <n v="1396.1"/>
    <n v="28.745820952309298"/>
    <n v="5584.4"/>
    <n v="114.98328380923699"/>
    <n v="47.908588919727201"/>
    <n v="0.68904603409234999"/>
    <n v="80.188610766046395"/>
    <n v="1.99712690913604"/>
    <n v="70.934742216457295"/>
    <n v="1.7320163520573799"/>
    <n v="0.64477103415787496"/>
    <n v="1.2377471431201201E-2"/>
    <x v="0"/>
    <x v="0"/>
    <x v="1"/>
  </r>
  <r>
    <n v="7275"/>
    <n v="4951"/>
    <s v=""/>
    <x v="3"/>
    <n v="10"/>
    <n v="1701.7"/>
    <n v="30.136909817254502"/>
    <n v="6806.8"/>
    <n v="120.54763926901801"/>
    <n v="31.637101107797701"/>
    <n v="0.362149972407589"/>
    <n v="114.281745389916"/>
    <n v="0.56574298417824498"/>
    <n v="98.606896336271603"/>
    <n v="0.44694651868048801"/>
    <n v="0.52903837808781695"/>
    <n v="8.8567660078104696E-3"/>
    <x v="9"/>
    <x v="0"/>
    <x v="1"/>
  </r>
  <r>
    <n v="7275"/>
    <n v="4951"/>
    <s v=""/>
    <x v="3"/>
    <n v="11"/>
    <n v="1705.2"/>
    <n v="23.757104200638601"/>
    <n v="6820.8"/>
    <n v="95.028416802554403"/>
    <n v="31.368651055690201"/>
    <n v="0.503382842716942"/>
    <n v="114.591244674397"/>
    <n v="0.44605905563777698"/>
    <n v="98.670830437519598"/>
    <n v="0.38277989127144901"/>
    <n v="0.52786614378037999"/>
    <n v="7.04349087955344E-3"/>
    <x v="10"/>
    <x v="0"/>
    <x v="1"/>
  </r>
  <r>
    <n v="7275"/>
    <n v="4951"/>
    <s v=""/>
    <x v="3"/>
    <n v="12"/>
    <n v="1699"/>
    <n v="22.6568606239552"/>
    <n v="6796"/>
    <n v="90.627442495821001"/>
    <n v="31.314785395715401"/>
    <n v="0.52836979755325897"/>
    <n v="114.66970401904"/>
    <n v="0.36871635301823102"/>
    <n v="98.660562816062907"/>
    <n v="0.268314631381524"/>
    <n v="0.52986355119379702"/>
    <n v="6.5850403715346896E-3"/>
    <x v="11"/>
    <x v="0"/>
    <x v="1"/>
  </r>
  <r>
    <n v="7275"/>
    <n v="4951"/>
    <s v=""/>
    <x v="3"/>
    <n v="2"/>
    <n v="1784.9"/>
    <n v="21.267868304609699"/>
    <n v="7139.6"/>
    <n v="85.071473218438797"/>
    <n v="42.800428740069997"/>
    <n v="0.81209735915363401"/>
    <n v="99.949373587106507"/>
    <n v="1.2933176239772599"/>
    <n v="87.534169715414194"/>
    <n v="1.13977958815129"/>
    <n v="0.50466531642089496"/>
    <n v="5.7651230368753401E-3"/>
    <x v="1"/>
    <x v="0"/>
    <x v="1"/>
  </r>
  <r>
    <n v="7275"/>
    <n v="4951"/>
    <s v=""/>
    <x v="3"/>
    <n v="3"/>
    <n v="1803.1"/>
    <n v="26.950365901453399"/>
    <n v="7212.4"/>
    <n v="107.80146360581401"/>
    <n v="41.995256556746902"/>
    <n v="0.95417479637399505"/>
    <n v="101.196685002759"/>
    <n v="2.1413481865528001"/>
    <n v="88.893052005177296"/>
    <n v="1.8302469866258899"/>
    <n v="0.49956550655836301"/>
    <n v="7.0702010549845698E-3"/>
    <x v="2"/>
    <x v="0"/>
    <x v="1"/>
  </r>
  <r>
    <n v="7275"/>
    <n v="4951"/>
    <s v=""/>
    <x v="3"/>
    <n v="4"/>
    <n v="1783.8"/>
    <n v="22.359685944922301"/>
    <n v="7135.2"/>
    <n v="89.438743779689204"/>
    <n v="41.538136538211504"/>
    <n v="1.4678837171514101"/>
    <n v="101.287383806091"/>
    <n v="2.28899520565062"/>
    <n v="88.872563020778799"/>
    <n v="1.9474413053967199"/>
    <n v="0.50480384403727296"/>
    <n v="6.0727055856961898E-3"/>
    <x v="3"/>
    <x v="0"/>
    <x v="1"/>
  </r>
  <r>
    <n v="7275"/>
    <n v="4951"/>
    <s v=""/>
    <x v="3"/>
    <n v="5"/>
    <n v="1821.1"/>
    <n v="28.834585714612501"/>
    <n v="7284.4"/>
    <n v="115.33834285845001"/>
    <n v="37.930146601036299"/>
    <n v="2.42353888075895"/>
    <n v="106.874052315914"/>
    <n v="2.6828732242992399"/>
    <n v="93.495470446956503"/>
    <n v="2.3858524071785498"/>
    <n v="0.49449944115882499"/>
    <n v="7.4315845526881901E-3"/>
    <x v="4"/>
    <x v="0"/>
    <x v="1"/>
  </r>
  <r>
    <n v="7275"/>
    <n v="4951"/>
    <s v=""/>
    <x v="3"/>
    <n v="6"/>
    <n v="1802.3"/>
    <n v="32.717817096431702"/>
    <n v="7209.2"/>
    <n v="130.87126838572701"/>
    <n v="34.931378138633796"/>
    <n v="1.2844076085153999"/>
    <n v="110.60456279670299"/>
    <n v="1.0885181604034799"/>
    <n v="96.342766607056404"/>
    <n v="0.95581392912079199"/>
    <n v="0.49953436875533602"/>
    <n v="8.5630243793560108E-3"/>
    <x v="5"/>
    <x v="0"/>
    <x v="1"/>
  </r>
  <r>
    <n v="7275"/>
    <n v="4951"/>
    <s v=""/>
    <x v="3"/>
    <n v="7"/>
    <n v="1748.5"/>
    <n v="22.790105065332401"/>
    <n v="6994"/>
    <n v="91.160420261329605"/>
    <n v="32.4696780417257"/>
    <n v="0.67753130481561596"/>
    <n v="112.90449394152699"/>
    <n v="0.47331191202696499"/>
    <n v="98.010695513865301"/>
    <n v="0.42477374871878099"/>
    <n v="0.51494923618499899"/>
    <n v="6.3597603568365003E-3"/>
    <x v="6"/>
    <x v="0"/>
    <x v="1"/>
  </r>
  <r>
    <n v="7275"/>
    <n v="4951"/>
    <s v=""/>
    <x v="3"/>
    <n v="8"/>
    <n v="1758"/>
    <n v="20.3469899493758"/>
    <n v="7032"/>
    <n v="81.3879597975032"/>
    <n v="32.846054208928301"/>
    <n v="0.71086874044731196"/>
    <n v="113.391084768052"/>
    <n v="0.55689262017815899"/>
    <n v="97.931153132950897"/>
    <n v="0.42004525721531"/>
    <n v="0.5121857699315"/>
    <n v="5.4903891319604799E-3"/>
    <x v="7"/>
    <x v="0"/>
    <x v="1"/>
  </r>
  <r>
    <n v="7275"/>
    <n v="4951"/>
    <s v=""/>
    <x v="3"/>
    <n v="9"/>
    <n v="1737.5"/>
    <n v="39.7107598069395"/>
    <n v="6950"/>
    <n v="158.843039227758"/>
    <n v="31.986935835063399"/>
    <n v="1.0004323727489499"/>
    <n v="113.39088156565801"/>
    <n v="0.69130545346955097"/>
    <n v="98.193277631626799"/>
    <n v="0.58501554379652199"/>
    <n v="0.51809822410464101"/>
    <n v="1.10842866608455E-2"/>
    <x v="8"/>
    <x v="0"/>
    <x v="1"/>
  </r>
  <r>
    <n v="7275"/>
    <n v="4953"/>
    <s v=""/>
    <x v="3"/>
    <n v="0"/>
    <n v="2772.3"/>
    <n v="64.603147498141794"/>
    <n v="924.1"/>
    <n v="21.534382499380602"/>
    <n v="36.374720363943297"/>
    <n v="0.108309426385525"/>
    <n v="22.976883676118501"/>
    <n v="0.549278347719934"/>
    <n v="19.747136053246599"/>
    <n v="0.46569303453508198"/>
    <n v="3.7523522055016199"/>
    <n v="9.1116479969256897E-2"/>
    <x v="12"/>
    <x v="0"/>
    <x v="1"/>
  </r>
  <r>
    <n v="7275"/>
    <n v="4953"/>
    <s v=""/>
    <x v="3"/>
    <n v="1"/>
    <n v="96.5"/>
    <n v="10.0581641797431"/>
    <n v="386"/>
    <n v="40.232656718972301"/>
    <n v="38.018837099059603"/>
    <n v="0.34396673119471799"/>
    <n v="9.2376958932023499"/>
    <n v="0.97442973746112704"/>
    <n v="7.9911598478427797"/>
    <n v="0.82802998928537097"/>
    <n v="8.4055250797650203"/>
    <n v="0.82498390279383305"/>
    <x v="0"/>
    <x v="0"/>
    <x v="1"/>
  </r>
  <r>
    <n v="7275"/>
    <n v="4953"/>
    <s v=""/>
    <x v="3"/>
    <n v="10"/>
    <n v="243.5"/>
    <n v="14.057421922639699"/>
    <n v="974"/>
    <n v="56.229687690558798"/>
    <n v="36.4780091081305"/>
    <n v="0.33999692356031103"/>
    <n v="22.9803864687313"/>
    <n v="1.2678234679739"/>
    <n v="19.689144874541"/>
    <n v="1.08251359626708"/>
    <n v="3.6493822184365801"/>
    <n v="0.203220886663213"/>
    <x v="9"/>
    <x v="0"/>
    <x v="1"/>
  </r>
  <r>
    <n v="7275"/>
    <n v="4953"/>
    <s v=""/>
    <x v="3"/>
    <n v="11"/>
    <n v="183.1"/>
    <n v="7.0466698202452704"/>
    <n v="732.4"/>
    <n v="28.1866792809811"/>
    <n v="37.047758724055001"/>
    <n v="0.343073957532183"/>
    <n v="17.200758290207801"/>
    <n v="0.80722574714814199"/>
    <n v="14.716549430954201"/>
    <n v="0.70941408522772698"/>
    <n v="4.6077226324190299"/>
    <n v="0.27967644954533499"/>
    <x v="10"/>
    <x v="0"/>
    <x v="1"/>
  </r>
  <r>
    <n v="7275"/>
    <n v="4953"/>
    <s v=""/>
    <x v="3"/>
    <n v="12"/>
    <n v="238.7"/>
    <n v="18.275970866443998"/>
    <n v="954.8"/>
    <n v="73.103883465776207"/>
    <n v="36.376347616947399"/>
    <n v="0.67406763250329005"/>
    <n v="23.1922405728928"/>
    <n v="1.7937057919425601"/>
    <n v="19.943982222989501"/>
    <n v="1.5263828788487299"/>
    <n v="3.6307751600912601"/>
    <n v="0.238109762528915"/>
    <x v="11"/>
    <x v="0"/>
    <x v="1"/>
  </r>
  <r>
    <n v="7275"/>
    <n v="4953"/>
    <s v=""/>
    <x v="3"/>
    <n v="2"/>
    <n v="257"/>
    <n v="14.1735277503129"/>
    <n v="1028"/>
    <n v="56.6941110012515"/>
    <n v="36.264567714774202"/>
    <n v="0.42026233299390398"/>
    <n v="24.392028553291699"/>
    <n v="1.56471229663256"/>
    <n v="20.971177001405501"/>
    <n v="1.3080076395782501"/>
    <n v="3.4927304727405901"/>
    <n v="0.18387628015722901"/>
    <x v="1"/>
    <x v="0"/>
    <x v="1"/>
  </r>
  <r>
    <n v="7275"/>
    <n v="4953"/>
    <s v=""/>
    <x v="3"/>
    <n v="3"/>
    <n v="269.3"/>
    <n v="17.1726526780227"/>
    <n v="1077.2"/>
    <n v="68.690610712090802"/>
    <n v="36.329794538409999"/>
    <n v="0.596090364745129"/>
    <n v="26.423478710093299"/>
    <n v="1.62071718395678"/>
    <n v="22.853800197570301"/>
    <n v="1.37783170966454"/>
    <n v="3.2595596620298499"/>
    <n v="0.205286020685088"/>
    <x v="2"/>
    <x v="0"/>
    <x v="1"/>
  </r>
  <r>
    <n v="7275"/>
    <n v="4953"/>
    <s v=""/>
    <x v="3"/>
    <n v="4"/>
    <n v="224.5"/>
    <n v="14.3236401332436"/>
    <n v="898"/>
    <n v="57.294560532974401"/>
    <n v="36.179449290182497"/>
    <n v="0.74835161285835705"/>
    <n v="21.119389826088501"/>
    <n v="1.23992631427738"/>
    <n v="18.187921736697099"/>
    <n v="1.0572965810363699"/>
    <n v="3.8860520421077398"/>
    <n v="0.24198638061493"/>
    <x v="3"/>
    <x v="0"/>
    <x v="1"/>
  </r>
  <r>
    <n v="7275"/>
    <n v="4953"/>
    <s v=""/>
    <x v="3"/>
    <n v="5"/>
    <n v="267.60000000000002"/>
    <n v="20.1229553826801"/>
    <n v="1070.4000000000001"/>
    <n v="80.491821530720301"/>
    <n v="36.403699774631797"/>
    <n v="0.57114566556006097"/>
    <n v="25.981046888093601"/>
    <n v="1.9885559319921899"/>
    <n v="22.3889702608638"/>
    <n v="1.7178861451654499"/>
    <n v="3.3579152013148201"/>
    <n v="0.24614292773254501"/>
    <x v="4"/>
    <x v="0"/>
    <x v="1"/>
  </r>
  <r>
    <n v="7275"/>
    <n v="4953"/>
    <s v=""/>
    <x v="3"/>
    <n v="6"/>
    <n v="260.39999999999998"/>
    <n v="15.7282477656533"/>
    <n v="1041.5999999999999"/>
    <n v="62.912991062613202"/>
    <n v="35.910144666347399"/>
    <n v="0.58656881167535802"/>
    <n v="24.261941685517399"/>
    <n v="1.6892149691539"/>
    <n v="20.772458993614599"/>
    <n v="1.4309907278338201"/>
    <n v="3.2272868660435901"/>
    <n v="0.25166788888859798"/>
    <x v="5"/>
    <x v="0"/>
    <x v="1"/>
  </r>
  <r>
    <n v="7275"/>
    <n v="4953"/>
    <s v=""/>
    <x v="3"/>
    <n v="7"/>
    <n v="251.9"/>
    <n v="20.1132902441258"/>
    <n v="1007.6"/>
    <n v="80.453160976503"/>
    <n v="36.371224098629803"/>
    <n v="0.50848568429326302"/>
    <n v="23.856989964909602"/>
    <n v="1.8099231501358299"/>
    <n v="20.433455069353901"/>
    <n v="1.53915673732709"/>
    <n v="3.5197338638814601"/>
    <n v="0.26934224451498001"/>
    <x v="6"/>
    <x v="0"/>
    <x v="1"/>
  </r>
  <r>
    <n v="7275"/>
    <n v="4953"/>
    <s v=""/>
    <x v="3"/>
    <n v="8"/>
    <n v="248.3"/>
    <n v="13.3504057366558"/>
    <n v="993.2"/>
    <n v="53.401622946623398"/>
    <n v="35.922833880996897"/>
    <n v="0.35749894056583698"/>
    <n v="23.6581035997621"/>
    <n v="1.22686800535338"/>
    <n v="20.3484139097481"/>
    <n v="1.0459462596737299"/>
    <n v="3.5841955819171498"/>
    <n v="0.18250680154044599"/>
    <x v="7"/>
    <x v="0"/>
    <x v="1"/>
  </r>
  <r>
    <n v="7275"/>
    <n v="4953"/>
    <s v=""/>
    <x v="3"/>
    <n v="9"/>
    <n v="231.5"/>
    <n v="13.6565002837477"/>
    <n v="926"/>
    <n v="54.626001134990702"/>
    <n v="36.388202147255299"/>
    <n v="0.68563523068255905"/>
    <n v="21.793452893808301"/>
    <n v="1.50781104810969"/>
    <n v="18.6885193948258"/>
    <n v="1.27164997902829"/>
    <n v="3.5816763334439501"/>
    <n v="0.25003511908834303"/>
    <x v="8"/>
    <x v="0"/>
    <x v="1"/>
  </r>
  <r>
    <n v="7275"/>
    <n v="4954"/>
    <s v=""/>
    <x v="3"/>
    <n v="0"/>
    <n v="1378.2"/>
    <n v="35.313831095856301"/>
    <n v="459.4"/>
    <n v="11.771277031952099"/>
    <n v="41.1748404052884"/>
    <n v="0.51628633340903496"/>
    <n v="21.3922875092974"/>
    <n v="1.2351642122067601"/>
    <n v="22.495207213397101"/>
    <n v="1.2778396574612201"/>
    <n v="7.6855021610589302"/>
    <n v="0.18625840067090099"/>
    <x v="12"/>
    <x v="0"/>
    <x v="1"/>
  </r>
  <r>
    <n v="7275"/>
    <n v="4954"/>
    <s v=""/>
    <x v="3"/>
    <n v="1"/>
    <n v="128.80000000000001"/>
    <n v="9.2231592562780094"/>
    <n v="515.20000000000005"/>
    <n v="36.892637025112002"/>
    <n v="40.045634807368302"/>
    <n v="0.87892536467507298"/>
    <n v="22.530224834606798"/>
    <n v="3.8446092124669802"/>
    <n v="23.857254622923499"/>
    <n v="4.1271830094671502"/>
    <n v="6.8576098266563301"/>
    <n v="0.478475119184126"/>
    <x v="0"/>
    <x v="0"/>
    <x v="1"/>
  </r>
  <r>
    <n v="7275"/>
    <n v="4954"/>
    <s v=""/>
    <x v="3"/>
    <n v="10"/>
    <n v="88.6"/>
    <n v="5.4405882034941797"/>
    <n v="354.4"/>
    <n v="21.762352813976701"/>
    <n v="43.291016924295199"/>
    <n v="0.51531455816528304"/>
    <n v="13.771923247431801"/>
    <n v="2.3701072313532001"/>
    <n v="14.2425158285325"/>
    <n v="2.4062007773963598"/>
    <n v="9.5059028017149299"/>
    <n v="0.70879163711590898"/>
    <x v="9"/>
    <x v="0"/>
    <x v="1"/>
  </r>
  <r>
    <n v="7275"/>
    <n v="4954"/>
    <s v=""/>
    <x v="3"/>
    <n v="11"/>
    <n v="103.3"/>
    <n v="12.987600924642599"/>
    <n v="413.2"/>
    <n v="51.950403698570497"/>
    <n v="42.056491146800496"/>
    <n v="0.74465225201501095"/>
    <n v="15.9305733765878"/>
    <n v="1.9211355541708499"/>
    <n v="16.646109137768502"/>
    <n v="2.0186951119935399"/>
    <n v="8.6586109237931392"/>
    <n v="1.05452402080439"/>
    <x v="10"/>
    <x v="0"/>
    <x v="1"/>
  </r>
  <r>
    <n v="7275"/>
    <n v="4954"/>
    <s v=""/>
    <x v="3"/>
    <n v="12"/>
    <n v="90.1"/>
    <n v="8.3059550256962602"/>
    <n v="360.4"/>
    <n v="33.223820102784998"/>
    <n v="44.598536124695499"/>
    <n v="0.66088742059080097"/>
    <n v="10.4130942073889"/>
    <n v="2.6387018460196701"/>
    <n v="10.486675663447601"/>
    <n v="2.6559353684948399"/>
    <n v="9.8648008902858493"/>
    <n v="0.87306257285544397"/>
    <x v="11"/>
    <x v="0"/>
    <x v="1"/>
  </r>
  <r>
    <n v="7275"/>
    <n v="4954"/>
    <s v=""/>
    <x v="3"/>
    <n v="2"/>
    <n v="152.4"/>
    <n v="10.6583300755794"/>
    <n v="609.6"/>
    <n v="42.6333203023175"/>
    <n v="39.6997392564964"/>
    <n v="1.05865929700526"/>
    <n v="29.458224946614902"/>
    <n v="3.5582412816506799"/>
    <n v="30.643745103364498"/>
    <n v="3.6804023715157701"/>
    <n v="5.8863836169149897"/>
    <n v="0.38994400735332901"/>
    <x v="1"/>
    <x v="0"/>
    <x v="1"/>
  </r>
  <r>
    <n v="7275"/>
    <n v="4954"/>
    <s v=""/>
    <x v="3"/>
    <n v="3"/>
    <n v="140.69999999999999"/>
    <n v="11.1758668567588"/>
    <n v="562.79999999999995"/>
    <n v="44.7034674270352"/>
    <n v="40.211133932546701"/>
    <n v="1.54798439285316"/>
    <n v="25.523848185702999"/>
    <n v="4.3416965032729404"/>
    <n v="26.657508100009402"/>
    <n v="4.4201914721666"/>
    <n v="6.3001725515991396"/>
    <n v="0.47519989473351398"/>
    <x v="2"/>
    <x v="0"/>
    <x v="1"/>
  </r>
  <r>
    <n v="7275"/>
    <n v="4954"/>
    <s v=""/>
    <x v="3"/>
    <n v="4"/>
    <n v="145.80000000000001"/>
    <n v="11.9796123105513"/>
    <n v="583.20000000000005"/>
    <n v="47.918449242205"/>
    <n v="39.724849428416903"/>
    <n v="1.7461373446983299"/>
    <n v="28.285724680902501"/>
    <n v="4.63676702690654"/>
    <n v="29.7388617161503"/>
    <n v="4.7522026996663502"/>
    <n v="6.0009388428955202"/>
    <n v="0.39364503682268998"/>
    <x v="3"/>
    <x v="0"/>
    <x v="1"/>
  </r>
  <r>
    <n v="7275"/>
    <n v="4954"/>
    <s v=""/>
    <x v="3"/>
    <n v="5"/>
    <n v="120.3"/>
    <n v="10.371435130524"/>
    <n v="481.2"/>
    <n v="41.485740522095902"/>
    <n v="39.962440421810697"/>
    <n v="1.32773443097984"/>
    <n v="24.9494041594678"/>
    <n v="2.9307391070193298"/>
    <n v="26.7287402194824"/>
    <n v="3.0467292828448702"/>
    <n v="7.3089119052625398"/>
    <n v="0.57168759748065801"/>
    <x v="4"/>
    <x v="0"/>
    <x v="1"/>
  </r>
  <r>
    <n v="7275"/>
    <n v="4954"/>
    <s v=""/>
    <x v="3"/>
    <n v="6"/>
    <n v="109.8"/>
    <n v="6.7461923416925398"/>
    <n v="439.2"/>
    <n v="26.984769366770202"/>
    <n v="40.715572486621802"/>
    <n v="1.0441902479249301"/>
    <n v="21.069136977148599"/>
    <n v="3.1560480129531099"/>
    <n v="22.6222145193511"/>
    <n v="3.3581008004647699"/>
    <n v="8.1116266099455103"/>
    <n v="0.46285726916330999"/>
    <x v="5"/>
    <x v="0"/>
    <x v="1"/>
  </r>
  <r>
    <n v="7275"/>
    <n v="4954"/>
    <s v=""/>
    <x v="3"/>
    <n v="7"/>
    <n v="101.6"/>
    <n v="12.130768959779701"/>
    <n v="406.4"/>
    <n v="48.523075839118903"/>
    <n v="42.137779256008699"/>
    <n v="0.97220105497697296"/>
    <n v="17.282465275227999"/>
    <n v="3.2987778159262202"/>
    <n v="18.396486207133101"/>
    <n v="3.4576549186365999"/>
    <n v="8.7473276159575697"/>
    <n v="0.99945181228042201"/>
    <x v="6"/>
    <x v="0"/>
    <x v="1"/>
  </r>
  <r>
    <n v="7275"/>
    <n v="4954"/>
    <s v=""/>
    <x v="3"/>
    <n v="8"/>
    <n v="98.1"/>
    <n v="11.8363845831402"/>
    <n v="392.4"/>
    <n v="47.345538332560999"/>
    <n v="41.903396556320999"/>
    <n v="0.65072260282685002"/>
    <n v="18.159999159230299"/>
    <n v="4.5614987577638004"/>
    <n v="19.318108438107"/>
    <n v="4.7158771583456103"/>
    <n v="9.0209790621293404"/>
    <n v="1.01540514571938"/>
    <x v="7"/>
    <x v="0"/>
    <x v="1"/>
  </r>
  <r>
    <n v="7275"/>
    <n v="4954"/>
    <s v=""/>
    <x v="3"/>
    <n v="9"/>
    <n v="98.7"/>
    <n v="9.2382056939886592"/>
    <n v="394.8"/>
    <n v="36.952822775954601"/>
    <n v="42.767342184035599"/>
    <n v="1.37814629658751"/>
    <n v="16.104298548201999"/>
    <n v="3.5385533880550599"/>
    <n v="16.888569218197901"/>
    <n v="3.7076003436951401"/>
    <n v="8.9297022852103698"/>
    <n v="0.75905365670665204"/>
    <x v="8"/>
    <x v="0"/>
    <x v="1"/>
  </r>
  <r>
    <n v="7275"/>
    <n v="6357"/>
    <s v=""/>
    <x v="3"/>
    <n v="0"/>
    <n v="2596.6"/>
    <n v="87.162938097437802"/>
    <n v="865.53333333333399"/>
    <n v="29.0543126991459"/>
    <n v="43.5201994274234"/>
    <n v="0.27613634817506"/>
    <n v="19.2797901427417"/>
    <n v="0.83270067492102895"/>
    <n v="17.497070202225999"/>
    <n v="0.71385322882608604"/>
    <n v="4.09202627010903"/>
    <n v="0.12622150112862801"/>
    <x v="12"/>
    <x v="0"/>
    <x v="1"/>
  </r>
  <r>
    <n v="7275"/>
    <n v="6357"/>
    <s v=""/>
    <x v="3"/>
    <n v="1"/>
    <n v="213.1"/>
    <n v="11.599329482536699"/>
    <n v="852.4"/>
    <n v="46.397317930146698"/>
    <n v="43.675822692475798"/>
    <n v="0.42018923440005801"/>
    <n v="18.797793205135601"/>
    <n v="1.1614874331328799"/>
    <n v="17.2464577893262"/>
    <n v="0.99271996830738696"/>
    <n v="4.1543732075294297"/>
    <n v="0.227619912879341"/>
    <x v="0"/>
    <x v="0"/>
    <x v="1"/>
  </r>
  <r>
    <n v="7275"/>
    <n v="6357"/>
    <s v=""/>
    <x v="3"/>
    <n v="10"/>
    <n v="222.1"/>
    <n v="18.162537757091599"/>
    <n v="888.4"/>
    <n v="72.650151028366395"/>
    <n v="43.226478966743201"/>
    <n v="0.85329634380646602"/>
    <n v="19.401496998730099"/>
    <n v="2.2834084250771598"/>
    <n v="17.249032951750198"/>
    <n v="1.9758285640072"/>
    <n v="3.9983818346471001"/>
    <n v="0.305561485251646"/>
    <x v="9"/>
    <x v="0"/>
    <x v="1"/>
  </r>
  <r>
    <n v="7275"/>
    <n v="6357"/>
    <s v=""/>
    <x v="3"/>
    <n v="11"/>
    <n v="211.9"/>
    <n v="23.8534879816116"/>
    <n v="847.6"/>
    <n v="95.413951926446401"/>
    <n v="42.855555328557898"/>
    <n v="1.1118847355711601"/>
    <n v="19.4237299857073"/>
    <n v="2.5271071589135898"/>
    <n v="17.417962927719199"/>
    <n v="2.1936995975103102"/>
    <n v="4.2377360315333803"/>
    <n v="0.43352717837022903"/>
    <x v="10"/>
    <x v="0"/>
    <x v="1"/>
  </r>
  <r>
    <n v="7275"/>
    <n v="6357"/>
    <s v=""/>
    <x v="3"/>
    <n v="12"/>
    <n v="212.7"/>
    <n v="14.8027775171493"/>
    <n v="850.8"/>
    <n v="59.211110068597399"/>
    <n v="43.240231760548298"/>
    <n v="0.77890262814727995"/>
    <n v="18.5746181765378"/>
    <n v="1.7458945710615399"/>
    <n v="16.381703502554501"/>
    <n v="1.4771558898049999"/>
    <n v="4.1200662346897197"/>
    <n v="0.25893127825677698"/>
    <x v="11"/>
    <x v="0"/>
    <x v="1"/>
  </r>
  <r>
    <n v="7275"/>
    <n v="6357"/>
    <s v=""/>
    <x v="3"/>
    <n v="2"/>
    <n v="242.2"/>
    <n v="22.577274710055999"/>
    <n v="968.8"/>
    <n v="90.309098840223896"/>
    <n v="43.761530865738997"/>
    <n v="0.393786375956793"/>
    <n v="20.8092577105392"/>
    <n v="1.8790427596964601"/>
    <n v="19.039228555756701"/>
    <n v="1.6342100651001701"/>
    <n v="3.6873175027619798"/>
    <n v="0.31507665252808897"/>
    <x v="1"/>
    <x v="0"/>
    <x v="1"/>
  </r>
  <r>
    <n v="7275"/>
    <n v="6357"/>
    <s v=""/>
    <x v="3"/>
    <n v="3"/>
    <n v="244.3"/>
    <n v="13.2249763704893"/>
    <n v="977.2"/>
    <n v="52.899905481957198"/>
    <n v="43.478096929536399"/>
    <n v="0.31688837711352302"/>
    <n v="21.202477737578299"/>
    <n v="1.22023782938947"/>
    <n v="19.360287337477001"/>
    <n v="1.0323780136110801"/>
    <n v="3.5868383075210102"/>
    <n v="0.19244944057093899"/>
    <x v="2"/>
    <x v="0"/>
    <x v="1"/>
  </r>
  <r>
    <n v="7275"/>
    <n v="6357"/>
    <s v=""/>
    <x v="3"/>
    <n v="4"/>
    <n v="276.5"/>
    <n v="9.2044675143227206"/>
    <n v="1106"/>
    <n v="36.817870057290897"/>
    <n v="43.453224820599701"/>
    <n v="0.27799073446825701"/>
    <n v="23.911498204313499"/>
    <n v="0.80773001943451594"/>
    <n v="21.6436456499355"/>
    <n v="0.70141082523992204"/>
    <n v="3.2038648998528201"/>
    <n v="0.106863010787371"/>
    <x v="3"/>
    <x v="0"/>
    <x v="1"/>
  </r>
  <r>
    <n v="7275"/>
    <n v="6357"/>
    <s v=""/>
    <x v="3"/>
    <n v="5"/>
    <n v="223.2"/>
    <n v="17.254950980322501"/>
    <n v="892.8"/>
    <n v="69.019803921290105"/>
    <n v="43.627158959037203"/>
    <n v="0.36281483038853002"/>
    <n v="19.1422712535127"/>
    <n v="1.3110532123105501"/>
    <n v="17.5016691870754"/>
    <n v="1.1297038947451701"/>
    <n v="3.99361589739443"/>
    <n v="0.29683376654293497"/>
    <x v="4"/>
    <x v="0"/>
    <x v="1"/>
  </r>
  <r>
    <n v="7275"/>
    <n v="6357"/>
    <s v=""/>
    <x v="3"/>
    <n v="6"/>
    <n v="185.1"/>
    <n v="11.288637355027999"/>
    <n v="740.4"/>
    <n v="45.154549420111998"/>
    <n v="44.065727190363603"/>
    <n v="0.32471617062142"/>
    <n v="16.067546951803799"/>
    <n v="1.01548593497649"/>
    <n v="14.8915235802358"/>
    <n v="0.86480621872700603"/>
    <n v="4.69894597380737"/>
    <n v="0.261203365922971"/>
    <x v="5"/>
    <x v="0"/>
    <x v="1"/>
  </r>
  <r>
    <n v="7275"/>
    <n v="6357"/>
    <s v=""/>
    <x v="3"/>
    <n v="7"/>
    <n v="187.8"/>
    <n v="12.682446311514401"/>
    <n v="751.2"/>
    <n v="50.729785246057503"/>
    <n v="43.8735669190146"/>
    <n v="0.60076175152576705"/>
    <n v="16.256214392687301"/>
    <n v="1.22438311233968"/>
    <n v="15.094490874859501"/>
    <n v="1.08084354005143"/>
    <n v="4.7257425657722498"/>
    <n v="0.29449944974640602"/>
    <x v="6"/>
    <x v="0"/>
    <x v="1"/>
  </r>
  <r>
    <n v="7275"/>
    <n v="6357"/>
    <s v=""/>
    <x v="3"/>
    <n v="8"/>
    <n v="183.2"/>
    <n v="19.326435551107501"/>
    <n v="732.8"/>
    <n v="77.305742204429905"/>
    <n v="43.638692888870601"/>
    <n v="1.06485794508248"/>
    <n v="16.135029231876"/>
    <n v="2.4102989472479801"/>
    <n v="14.755187850964299"/>
    <n v="2.0924342682350598"/>
    <n v="4.8739923733268702"/>
    <n v="0.47375252395294798"/>
    <x v="7"/>
    <x v="0"/>
    <x v="1"/>
  </r>
  <r>
    <n v="7275"/>
    <n v="6357"/>
    <s v=""/>
    <x v="3"/>
    <n v="9"/>
    <n v="194.5"/>
    <n v="17.238522751867901"/>
    <n v="778"/>
    <n v="68.954091007471504"/>
    <n v="43.468229633359201"/>
    <n v="0.80256576234344901"/>
    <n v="17.352266632466801"/>
    <n v="1.82422979458657"/>
    <n v="15.619806602079001"/>
    <n v="1.5656682153511201"/>
    <n v="4.5292655864457396"/>
    <n v="0.38008901428625502"/>
    <x v="8"/>
    <x v="0"/>
    <x v="1"/>
  </r>
  <r>
    <n v="7275"/>
    <n v="6368"/>
    <s v=""/>
    <x v="3"/>
    <n v="0"/>
    <n v="6086.5"/>
    <n v="139.92319321685"/>
    <n v="2028.8333333333301"/>
    <n v="46.641064405616703"/>
    <n v="26.5063283091668"/>
    <n v="3.7566804840796402"/>
    <n v="70.298533619527603"/>
    <n v="10.7641196144698"/>
    <n v="61.548693538225997"/>
    <n v="9.3438776995530901"/>
    <n v="1.76582280861762"/>
    <n v="4.0907155320903103E-2"/>
    <x v="12"/>
    <x v="0"/>
    <x v="1"/>
  </r>
  <r>
    <n v="7275"/>
    <n v="6368"/>
    <s v=""/>
    <x v="3"/>
    <n v="1"/>
    <n v="405.7"/>
    <n v="17.5629028225848"/>
    <n v="1622.8"/>
    <n v="70.251611290339"/>
    <n v="33.171350604989399"/>
    <n v="0.598980210790932"/>
    <n v="42.539201623233197"/>
    <n v="2.5628461494311501"/>
    <n v="38.386830564264599"/>
    <n v="2.2884174812587199"/>
    <n v="2.1891929585807599"/>
    <n v="9.4233389400539505E-2"/>
    <x v="0"/>
    <x v="0"/>
    <x v="1"/>
  </r>
  <r>
    <n v="7275"/>
    <n v="6368"/>
    <s v=""/>
    <x v="3"/>
    <n v="10"/>
    <n v="495.5"/>
    <n v="27.056525193667301"/>
    <n v="1982"/>
    <n v="108.22610077466901"/>
    <n v="19.7121530088871"/>
    <n v="9.0257364028961593"/>
    <n v="90.722947245166793"/>
    <n v="25.892201293915399"/>
    <n v="79.009705986432806"/>
    <n v="22.5615993622744"/>
    <n v="1.81256238602973"/>
    <n v="9.7044622167501898E-2"/>
    <x v="9"/>
    <x v="0"/>
    <x v="1"/>
  </r>
  <r>
    <n v="7275"/>
    <n v="6368"/>
    <s v=""/>
    <x v="3"/>
    <n v="11"/>
    <n v="480.5"/>
    <n v="22.421467887322201"/>
    <n v="1922"/>
    <n v="89.685871549288905"/>
    <n v="19.3767835688204"/>
    <n v="8.9560522681810202"/>
    <n v="90.720653066517102"/>
    <n v="27.873667178795799"/>
    <n v="78.018914020782006"/>
    <n v="24.041142501178701"/>
    <n v="1.86827959215332"/>
    <n v="8.62340068044809E-2"/>
    <x v="10"/>
    <x v="0"/>
    <x v="1"/>
  </r>
  <r>
    <n v="7275"/>
    <n v="6368"/>
    <s v=""/>
    <x v="3"/>
    <n v="12"/>
    <n v="490.2"/>
    <n v="35.298095636387501"/>
    <n v="1960.8"/>
    <n v="141.19238254555"/>
    <n v="18.883457908108401"/>
    <n v="8.4278087980976899"/>
    <n v="93.078178594585495"/>
    <n v="23.196812574316102"/>
    <n v="80.316099775689096"/>
    <n v="20.058197320473202"/>
    <n v="1.8346054469245201"/>
    <n v="0.126697665547164"/>
    <x v="11"/>
    <x v="0"/>
    <x v="1"/>
  </r>
  <r>
    <n v="7275"/>
    <n v="6368"/>
    <s v=""/>
    <x v="3"/>
    <n v="2"/>
    <n v="522.29999999999995"/>
    <n v="34.260602576266599"/>
    <n v="2089.1999999999998"/>
    <n v="137.04241030506699"/>
    <n v="31.254674476434602"/>
    <n v="0.77198392062854304"/>
    <n v="56.336356205693299"/>
    <n v="4.8298838274984002"/>
    <n v="50.154337286523798"/>
    <n v="4.1363983882753796"/>
    <n v="1.7124804047116799"/>
    <n v="0.11287055640603499"/>
    <x v="1"/>
    <x v="0"/>
    <x v="1"/>
  </r>
  <r>
    <n v="7275"/>
    <n v="6368"/>
    <s v=""/>
    <x v="3"/>
    <n v="3"/>
    <n v="527.1"/>
    <n v="28.187664756847902"/>
    <n v="2108.4"/>
    <n v="112.750659027392"/>
    <n v="31.09992260041"/>
    <n v="0.83660118868076105"/>
    <n v="57.6488250242733"/>
    <n v="3.3148736219581898"/>
    <n v="51.613765138995802"/>
    <n v="2.8874790311565102"/>
    <n v="1.70187419155328"/>
    <n v="8.3333666136791204E-2"/>
    <x v="2"/>
    <x v="0"/>
    <x v="1"/>
  </r>
  <r>
    <n v="7275"/>
    <n v="6368"/>
    <s v=""/>
    <x v="3"/>
    <n v="4"/>
    <n v="505.7"/>
    <n v="11.055918475338601"/>
    <n v="2022.8"/>
    <n v="44.223673901354402"/>
    <n v="31.4190789747223"/>
    <n v="0.78157661095354403"/>
    <n v="54.861165440365497"/>
    <n v="2.6648829201845001"/>
    <n v="49.159406835637597"/>
    <n v="2.4281081200691599"/>
    <n v="1.7678052753445099"/>
    <n v="4.4201680594637603E-2"/>
    <x v="3"/>
    <x v="0"/>
    <x v="1"/>
  </r>
  <r>
    <n v="7275"/>
    <n v="6368"/>
    <s v=""/>
    <x v="3"/>
    <n v="5"/>
    <n v="538"/>
    <n v="30.601379780076002"/>
    <n v="2152"/>
    <n v="122.40551912030401"/>
    <n v="31.659599247985401"/>
    <n v="1.0008631321713"/>
    <n v="57.223697069721403"/>
    <n v="3.2417262537820002"/>
    <n v="50.430513188895397"/>
    <n v="2.7649693584343602"/>
    <n v="1.6627892962150601"/>
    <n v="9.1140364132296897E-2"/>
    <x v="4"/>
    <x v="0"/>
    <x v="1"/>
  </r>
  <r>
    <n v="7275"/>
    <n v="6368"/>
    <s v=""/>
    <x v="3"/>
    <n v="6"/>
    <n v="562.29999999999995"/>
    <n v="19.113985571943001"/>
    <n v="2249.1999999999998"/>
    <n v="76.455942287771904"/>
    <n v="31.147692504393898"/>
    <n v="1.0272489286270099"/>
    <n v="59.943611060894597"/>
    <n v="3.6393351799666802"/>
    <n v="52.555985837344998"/>
    <n v="3.1622915213885499"/>
    <n v="1.5917972550558499"/>
    <n v="5.20701031928349E-2"/>
    <x v="5"/>
    <x v="0"/>
    <x v="1"/>
  </r>
  <r>
    <n v="7275"/>
    <n v="6368"/>
    <s v=""/>
    <x v="3"/>
    <n v="7"/>
    <n v="531.29999999999995"/>
    <n v="29.926019893508499"/>
    <n v="2125.1999999999998"/>
    <n v="119.704079574034"/>
    <n v="25.7775853356592"/>
    <n v="7.1792409493658402"/>
    <n v="72.617008156205102"/>
    <n v="21.2069126211404"/>
    <n v="63.051462633742197"/>
    <n v="18.438794417121901"/>
    <n v="1.6790344085229101"/>
    <n v="9.3613675672744798E-2"/>
    <x v="6"/>
    <x v="0"/>
    <x v="1"/>
  </r>
  <r>
    <n v="7275"/>
    <n v="6368"/>
    <s v=""/>
    <x v="3"/>
    <n v="8"/>
    <n v="521.9"/>
    <n v="28.8499951858267"/>
    <n v="2087.6"/>
    <n v="115.399980743307"/>
    <n v="23.927907651916101"/>
    <n v="7.8618766418246304"/>
    <n v="79.980041255188496"/>
    <n v="23.553048677357101"/>
    <n v="69.177978938910798"/>
    <n v="20.266874224011101"/>
    <n v="1.71993719871424"/>
    <n v="9.32270021127833E-2"/>
    <x v="7"/>
    <x v="0"/>
    <x v="1"/>
  </r>
  <r>
    <n v="7275"/>
    <n v="6368"/>
    <s v=""/>
    <x v="3"/>
    <n v="9"/>
    <n v="506"/>
    <n v="29.177616992025499"/>
    <n v="2024"/>
    <n v="116.71046796810199"/>
    <n v="20.162116647787499"/>
    <n v="8.5511573176604792"/>
    <n v="89.185392078339305"/>
    <n v="23.717779868384699"/>
    <n v="77.888556183372998"/>
    <n v="20.810394844729299"/>
    <n v="1.7777635816916899"/>
    <n v="9.7661715859196294E-2"/>
    <x v="8"/>
    <x v="0"/>
    <x v="1"/>
  </r>
  <r>
    <n v="7275"/>
    <n v="6639"/>
    <s v=""/>
    <x v="3"/>
    <n v="0"/>
    <n v="1262.5"/>
    <n v="47.495613832577597"/>
    <n v="420.83333333333297"/>
    <n v="15.831871277525901"/>
    <n v="39.253567179881202"/>
    <n v="0.11358367642749501"/>
    <n v="11.6512329974545"/>
    <n v="0.46203812942175398"/>
    <n v="6.7537898021670104"/>
    <n v="0.26762672560461997"/>
    <n v="8.4658503031482901"/>
    <n v="0.28463665557131501"/>
    <x v="12"/>
    <x v="1"/>
    <x v="1"/>
  </r>
  <r>
    <n v="7275"/>
    <n v="6639"/>
    <s v=""/>
    <x v="3"/>
    <n v="1"/>
    <n v="69.5"/>
    <n v="8.6055537622837193"/>
    <n v="278"/>
    <n v="34.422215049134898"/>
    <n v="39.2896141896872"/>
    <n v="0.42454231357051903"/>
    <n v="7.14575753300391"/>
    <n v="0.87069193520863197"/>
    <n v="4.1422896747362996"/>
    <n v="0.49070932112486698"/>
    <n v="12.5867849044199"/>
    <n v="1.4685948501491499"/>
    <x v="0"/>
    <x v="1"/>
    <x v="1"/>
  </r>
  <r>
    <n v="7275"/>
    <n v="6639"/>
    <s v=""/>
    <x v="3"/>
    <n v="10"/>
    <n v="112.1"/>
    <n v="11.069979423849199"/>
    <n v="448.4"/>
    <n v="44.279917695396797"/>
    <n v="39.281567092125698"/>
    <n v="0.527135477611821"/>
    <n v="11.52271845786"/>
    <n v="1.21581197055899"/>
    <n v="6.6805736240024496"/>
    <n v="0.71380660206235402"/>
    <n v="8.0122530999136305"/>
    <n v="0.76441377599370697"/>
    <x v="9"/>
    <x v="1"/>
    <x v="1"/>
  </r>
  <r>
    <n v="7275"/>
    <n v="6639"/>
    <s v=""/>
    <x v="3"/>
    <n v="11"/>
    <n v="116.4"/>
    <n v="9.7433738167707293"/>
    <n v="465.6"/>
    <n v="38.973495267082903"/>
    <n v="39.105216939453797"/>
    <n v="0.39866350198678902"/>
    <n v="12.015017282531799"/>
    <n v="1.05603766264898"/>
    <n v="6.9630876728733204"/>
    <n v="0.6040543159988"/>
    <n v="7.7032425305281897"/>
    <n v="0.60329489586458696"/>
    <x v="10"/>
    <x v="1"/>
    <x v="1"/>
  </r>
  <r>
    <n v="7275"/>
    <n v="6639"/>
    <s v=""/>
    <x v="3"/>
    <n v="12"/>
    <n v="116"/>
    <n v="11.0554159678513"/>
    <n v="464"/>
    <n v="44.221663871405298"/>
    <n v="39.400135889401703"/>
    <n v="0.37431201580818402"/>
    <n v="11.8786515444455"/>
    <n v="1.09357927390314"/>
    <n v="6.8981542144554604"/>
    <n v="0.64100602221396397"/>
    <n v="7.74293077548794"/>
    <n v="0.76519191078014004"/>
    <x v="11"/>
    <x v="1"/>
    <x v="1"/>
  </r>
  <r>
    <n v="7275"/>
    <n v="6639"/>
    <s v=""/>
    <x v="3"/>
    <n v="2"/>
    <n v="63.7"/>
    <n v="6.3604681868204898"/>
    <n v="254.8"/>
    <n v="25.441872747282002"/>
    <n v="39.670010074104297"/>
    <n v="0.50562526804101604"/>
    <n v="6.4858399216097098"/>
    <n v="0.68719047987990001"/>
    <n v="3.7579949493965601"/>
    <n v="0.40525541166634699"/>
    <n v="13.944077441381999"/>
    <n v="1.3996086242144401"/>
    <x v="1"/>
    <x v="1"/>
    <x v="1"/>
  </r>
  <r>
    <n v="7275"/>
    <n v="6639"/>
    <s v=""/>
    <x v="3"/>
    <n v="3"/>
    <n v="68.2"/>
    <n v="10.174041041351799"/>
    <n v="272.8"/>
    <n v="40.696164165407303"/>
    <n v="39.618706513123399"/>
    <n v="0.460636641500411"/>
    <n v="6.9476382493553297"/>
    <n v="1.0225060796819001"/>
    <n v="4.0242869060834696"/>
    <n v="0.59808849728798896"/>
    <n v="12.9777245763186"/>
    <n v="1.85228567489982"/>
    <x v="2"/>
    <x v="1"/>
    <x v="1"/>
  </r>
  <r>
    <n v="7275"/>
    <n v="6639"/>
    <s v=""/>
    <x v="3"/>
    <n v="4"/>
    <n v="69"/>
    <n v="7.1647284200682302"/>
    <n v="276"/>
    <n v="28.658913680272899"/>
    <n v="39.237709382990303"/>
    <n v="0.40899830299478301"/>
    <n v="7.1129248894087196"/>
    <n v="0.76252378846559599"/>
    <n v="4.1266000189724501"/>
    <n v="0.44560932995786001"/>
    <n v="12.6141953737921"/>
    <n v="1.3252180932556601"/>
    <x v="3"/>
    <x v="1"/>
    <x v="1"/>
  </r>
  <r>
    <n v="7275"/>
    <n v="6639"/>
    <s v=""/>
    <x v="3"/>
    <n v="5"/>
    <n v="134.69999999999999"/>
    <n v="11.9912004773871"/>
    <n v="538.79999999999995"/>
    <n v="47.964801909548498"/>
    <n v="39.1494774221554"/>
    <n v="0.36526318215220299"/>
    <n v="13.8867382598812"/>
    <n v="1.18733132009302"/>
    <n v="8.0401696621250807"/>
    <n v="0.68424637966500401"/>
    <n v="6.6254266419131103"/>
    <n v="0.54512770984645298"/>
    <x v="4"/>
    <x v="1"/>
    <x v="1"/>
  </r>
  <r>
    <n v="7275"/>
    <n v="6639"/>
    <s v=""/>
    <x v="3"/>
    <n v="6"/>
    <n v="132.9"/>
    <n v="12.0041659435381"/>
    <n v="531.6"/>
    <n v="48.016663774152399"/>
    <n v="39.0693355841981"/>
    <n v="0.44314101497202502"/>
    <n v="13.723665349057001"/>
    <n v="1.2377992257416499"/>
    <n v="7.9525102636507699"/>
    <n v="0.74105597849191396"/>
    <n v="6.7339179029459402"/>
    <n v="0.57111904541214098"/>
    <x v="5"/>
    <x v="1"/>
    <x v="1"/>
  </r>
  <r>
    <n v="7275"/>
    <n v="6639"/>
    <s v=""/>
    <x v="3"/>
    <n v="7"/>
    <n v="135.4"/>
    <n v="10.905656024895199"/>
    <n v="541.6"/>
    <n v="43.622624099580896"/>
    <n v="39.2224349153541"/>
    <n v="0.36861907097485103"/>
    <n v="13.9208761352526"/>
    <n v="1.1631662955084401"/>
    <n v="8.0616790885653309"/>
    <n v="0.66139408397597999"/>
    <n v="6.6441530600917602"/>
    <n v="0.51813376994292404"/>
    <x v="6"/>
    <x v="1"/>
    <x v="1"/>
  </r>
  <r>
    <n v="7275"/>
    <n v="6639"/>
    <s v=""/>
    <x v="3"/>
    <n v="8"/>
    <n v="128.4"/>
    <n v="9.1796877216312005"/>
    <n v="513.6"/>
    <n v="36.718750886524802"/>
    <n v="39.076197221102198"/>
    <n v="0.42144649049371702"/>
    <n v="13.253534860074099"/>
    <n v="1.0127034737365499"/>
    <n v="7.6825864288917796"/>
    <n v="0.582294133915914"/>
    <n v="6.9517766228876097"/>
    <n v="0.41423513824432301"/>
    <x v="7"/>
    <x v="1"/>
    <x v="1"/>
  </r>
  <r>
    <n v="7275"/>
    <n v="6639"/>
    <s v=""/>
    <x v="3"/>
    <n v="9"/>
    <n v="116.2"/>
    <n v="13.1047065336593"/>
    <n v="464.8"/>
    <n v="52.4188261346373"/>
    <n v="39.337741828674602"/>
    <n v="0.32773305946117998"/>
    <n v="11.9358963655236"/>
    <n v="1.3521415239935799"/>
    <n v="6.9290501369873398"/>
    <n v="0.78374548977556802"/>
    <n v="7.7197620762659698"/>
    <n v="0.79377243993959001"/>
    <x v="8"/>
    <x v="1"/>
    <x v="1"/>
  </r>
  <r>
    <n v="7275"/>
    <n v="6640"/>
    <s v=""/>
    <x v="3"/>
    <n v="0"/>
    <n v="8565.7000000000007"/>
    <n v="82.088096308512107"/>
    <n v="2855.2333333333299"/>
    <n v="27.3626987695041"/>
    <n v="21.827763238592301"/>
    <n v="2.4682118598997098"/>
    <n v="122.29930147400501"/>
    <n v="8.0353314270797007"/>
    <n v="75.209853034890898"/>
    <n v="5.0080751576855302"/>
    <n v="1.2595594558282399"/>
    <n v="1.1502995003763001E-2"/>
    <x v="12"/>
    <x v="2"/>
    <x v="1"/>
  </r>
  <r>
    <n v="7275"/>
    <n v="6640"/>
    <s v=""/>
    <x v="3"/>
    <n v="1"/>
    <n v="587"/>
    <n v="18.7023468521407"/>
    <n v="2348"/>
    <n v="74.809387408562898"/>
    <n v="43.071702247494997"/>
    <n v="0.33483419845784501"/>
    <n v="47.682318663616002"/>
    <n v="1.7353311724684899"/>
    <n v="30.518134976188001"/>
    <n v="1.01434522886675"/>
    <n v="1.5229889943730801"/>
    <n v="5.0498597216114501E-2"/>
    <x v="0"/>
    <x v="2"/>
    <x v="1"/>
  </r>
  <r>
    <n v="7275"/>
    <n v="6640"/>
    <s v=""/>
    <x v="3"/>
    <n v="10"/>
    <n v="704.8"/>
    <n v="25.406910695932901"/>
    <n v="2819.2"/>
    <n v="101.627642783732"/>
    <n v="16.137453730422799"/>
    <n v="7.47896968536097"/>
    <n v="141.84282422345601"/>
    <n v="23.456871685873299"/>
    <n v="85.952591115845294"/>
    <n v="14.2208027282229"/>
    <n v="1.2755219232899599"/>
    <n v="4.3504540700874603E-2"/>
    <x v="9"/>
    <x v="2"/>
    <x v="1"/>
  </r>
  <r>
    <n v="7275"/>
    <n v="6640"/>
    <s v=""/>
    <x v="3"/>
    <n v="11"/>
    <n v="694.9"/>
    <n v="17.540112757777699"/>
    <n v="2779.6"/>
    <n v="70.160451031110796"/>
    <n v="15.0665897526266"/>
    <n v="6.7027877483397198"/>
    <n v="144.12234695716501"/>
    <n v="23.733474916723399"/>
    <n v="86.6377421642743"/>
    <n v="14.398411844946899"/>
    <n v="1.2942918185380601"/>
    <n v="3.11993558201203E-2"/>
    <x v="10"/>
    <x v="2"/>
    <x v="1"/>
  </r>
  <r>
    <n v="7275"/>
    <n v="6640"/>
    <s v=""/>
    <x v="3"/>
    <n v="12"/>
    <n v="699.6"/>
    <n v="19.967751779084001"/>
    <n v="2798.4"/>
    <n v="79.871007116335903"/>
    <n v="14.3451260962006"/>
    <n v="4.5870592090562301"/>
    <n v="146.572375316337"/>
    <n v="15.8723976996045"/>
    <n v="87.817548504008002"/>
    <n v="9.5341344011847102"/>
    <n v="1.28625960258831"/>
    <n v="3.51692722179918E-2"/>
    <x v="11"/>
    <x v="2"/>
    <x v="1"/>
  </r>
  <r>
    <n v="7275"/>
    <n v="6640"/>
    <s v=""/>
    <x v="3"/>
    <n v="2"/>
    <n v="762.7"/>
    <n v="40.922827099038201"/>
    <n v="3050.8"/>
    <n v="163.691308396153"/>
    <n v="38.868248228068197"/>
    <n v="4.4020579916323603"/>
    <n v="71.498276863168101"/>
    <n v="16.487423488222898"/>
    <n v="44.894843360061301"/>
    <n v="10.189217926007"/>
    <n v="1.1798952530259601"/>
    <n v="6.0671460745503197E-2"/>
    <x v="1"/>
    <x v="2"/>
    <x v="1"/>
  </r>
  <r>
    <n v="7275"/>
    <n v="6640"/>
    <s v=""/>
    <x v="3"/>
    <n v="3"/>
    <n v="768.6"/>
    <n v="20.023319738078701"/>
    <n v="3074.4"/>
    <n v="80.093278952314904"/>
    <n v="30.9449319883933"/>
    <n v="11.110179373917999"/>
    <n v="95.854850351491194"/>
    <n v="34.200118050502503"/>
    <n v="60.463032788911001"/>
    <n v="21.505132824183001"/>
    <n v="1.1707997740112299"/>
    <n v="2.85969298478807E-2"/>
    <x v="2"/>
    <x v="2"/>
    <x v="1"/>
  </r>
  <r>
    <n v="7275"/>
    <n v="6640"/>
    <s v=""/>
    <x v="3"/>
    <n v="4"/>
    <n v="763.4"/>
    <n v="15.4574685292687"/>
    <n v="3053.6"/>
    <n v="61.829874117074901"/>
    <n v="27.365082916524901"/>
    <n v="10.670723094992701"/>
    <n v="105.599873645744"/>
    <n v="32.5911125560784"/>
    <n v="66.499257523433499"/>
    <n v="20.5205084470755"/>
    <n v="1.17821401857587"/>
    <n v="2.33295645463691E-2"/>
    <x v="3"/>
    <x v="2"/>
    <x v="1"/>
  </r>
  <r>
    <n v="7275"/>
    <n v="6640"/>
    <s v=""/>
    <x v="3"/>
    <n v="5"/>
    <n v="755.8"/>
    <n v="9.8972498986109994"/>
    <n v="3023.2"/>
    <n v="39.588999594443997"/>
    <n v="17.586269905105102"/>
    <n v="3.0735097388072101"/>
    <n v="134.690978378149"/>
    <n v="9.9856286785023993"/>
    <n v="83.768209684547898"/>
    <n v="6.3964178177411304"/>
    <n v="1.1903548480926001"/>
    <n v="1.4924212452682E-2"/>
    <x v="4"/>
    <x v="2"/>
    <x v="1"/>
  </r>
  <r>
    <n v="7275"/>
    <n v="6640"/>
    <s v=""/>
    <x v="3"/>
    <n v="6"/>
    <n v="720.4"/>
    <n v="28.48469374555"/>
    <n v="2881.6"/>
    <n v="113.9387749822"/>
    <n v="16.181531410130798"/>
    <n v="4.2164450549838497"/>
    <n v="139.257894109755"/>
    <n v="14.1613573964897"/>
    <n v="86.364925565514397"/>
    <n v="8.7862018871082608"/>
    <n v="1.2484607728687001"/>
    <n v="4.7684739740289202E-2"/>
    <x v="5"/>
    <x v="2"/>
    <x v="1"/>
  </r>
  <r>
    <n v="7275"/>
    <n v="6640"/>
    <s v=""/>
    <x v="3"/>
    <n v="7"/>
    <n v="708.2"/>
    <n v="26.071696019502301"/>
    <n v="2832.8"/>
    <n v="104.28678407800901"/>
    <n v="16.175733813562399"/>
    <n v="4.9298977861131501"/>
    <n v="140.325621932102"/>
    <n v="14.6709335998612"/>
    <n v="86.532295515823193"/>
    <n v="9.2760786378347309"/>
    <n v="1.26994682174036"/>
    <n v="4.3819251989327401E-2"/>
    <x v="6"/>
    <x v="2"/>
    <x v="1"/>
  </r>
  <r>
    <n v="7275"/>
    <n v="6640"/>
    <s v=""/>
    <x v="3"/>
    <n v="8"/>
    <n v="696.3"/>
    <n v="21.055746114646301"/>
    <n v="2785.2"/>
    <n v="84.222984458585401"/>
    <n v="13.0940215526155"/>
    <n v="0.65889377299026297"/>
    <n v="150.51552482867299"/>
    <n v="2.00267672808689"/>
    <n v="91.323584658418696"/>
    <n v="1.20381523017694"/>
    <n v="1.2920819666894801"/>
    <n v="3.7146230805698101E-2"/>
    <x v="7"/>
    <x v="2"/>
    <x v="1"/>
  </r>
  <r>
    <n v="7275"/>
    <n v="6640"/>
    <s v=""/>
    <x v="3"/>
    <n v="9"/>
    <n v="704"/>
    <n v="18.129166187849499"/>
    <n v="2816"/>
    <n v="72.516664751398096"/>
    <n v="14.156519409142801"/>
    <n v="2.4585575327311502"/>
    <n v="145.17390309729601"/>
    <n v="9.0066251469913396"/>
    <n v="88.746214876731599"/>
    <n v="5.5884131822738299"/>
    <n v="1.2775705849277901"/>
    <n v="3.07194899269926E-2"/>
    <x v="8"/>
    <x v="2"/>
    <x v="1"/>
  </r>
  <r>
    <n v="7275"/>
    <n v="6641"/>
    <s v=""/>
    <x v="3"/>
    <n v="0"/>
    <n v="1372.7"/>
    <n v="35.333490565687903"/>
    <n v="457.566666666667"/>
    <n v="11.7778301885626"/>
    <n v="30.560728405502701"/>
    <n v="0.48806059320260198"/>
    <n v="51.4146583234254"/>
    <n v="1.78329850854964"/>
    <n v="35.503440741609403"/>
    <n v="1.1641416882142099"/>
    <n v="7.6396559433554199"/>
    <n v="0.18134591477355"/>
    <x v="12"/>
    <x v="3"/>
    <x v="1"/>
  </r>
  <r>
    <n v="7275"/>
    <n v="6641"/>
    <s v=""/>
    <x v="3"/>
    <n v="1"/>
    <n v="125.2"/>
    <n v="9.1505919662791992"/>
    <n v="500.8"/>
    <n v="36.602367865116797"/>
    <n v="28.9986380691611"/>
    <n v="1.78462578502111"/>
    <n v="53.813001712102697"/>
    <n v="8.4542521301259601"/>
    <n v="37.902452840934998"/>
    <n v="5.5839889683244701"/>
    <n v="7.0296384985541298"/>
    <n v="0.54088757121656195"/>
    <x v="0"/>
    <x v="3"/>
    <x v="1"/>
  </r>
  <r>
    <n v="7275"/>
    <n v="6641"/>
    <s v=""/>
    <x v="3"/>
    <n v="10"/>
    <n v="89.5"/>
    <n v="5.6223759311443304"/>
    <n v="358"/>
    <n v="22.4895037245773"/>
    <n v="30.4826346806191"/>
    <n v="1.3597088133597199"/>
    <n v="39.988662517842002"/>
    <n v="5.2867207404092698"/>
    <n v="27.135042790073101"/>
    <n v="3.5904485626113498"/>
    <n v="9.4264107381118496"/>
    <n v="0.73780427346047905"/>
    <x v="9"/>
    <x v="3"/>
    <x v="1"/>
  </r>
  <r>
    <n v="7275"/>
    <n v="6641"/>
    <s v=""/>
    <x v="3"/>
    <n v="11"/>
    <n v="96.2"/>
    <n v="12.673682267684599"/>
    <n v="384.8"/>
    <n v="50.694729070738298"/>
    <n v="30.918547693482498"/>
    <n v="1.9823819078174101"/>
    <n v="50.007486146059698"/>
    <n v="6.8817404386280803"/>
    <n v="34.623320451856301"/>
    <n v="4.44359111742612"/>
    <n v="9.0711411136748801"/>
    <n v="1.15762590728655"/>
    <x v="10"/>
    <x v="3"/>
    <x v="1"/>
  </r>
  <r>
    <n v="7275"/>
    <n v="6641"/>
    <s v=""/>
    <x v="3"/>
    <n v="12"/>
    <n v="90"/>
    <n v="6.4978628965393099"/>
    <n v="360"/>
    <n v="25.991451586157201"/>
    <n v="30.511770313802401"/>
    <n v="1.88355655535772"/>
    <n v="44.3341568966244"/>
    <n v="5.2745949223655"/>
    <n v="28.817167843559499"/>
    <n v="3.5750586533634001"/>
    <n v="9.8407535039367602"/>
    <n v="0.71372480524055404"/>
    <x v="11"/>
    <x v="3"/>
    <x v="1"/>
  </r>
  <r>
    <n v="7275"/>
    <n v="6641"/>
    <s v=""/>
    <x v="3"/>
    <n v="2"/>
    <n v="143.4"/>
    <n v="10.689558768567901"/>
    <n v="573.6"/>
    <n v="42.758235074271603"/>
    <n v="31.554239169178899"/>
    <n v="1.0329716028278799"/>
    <n v="58.1590362998095"/>
    <n v="4.3458937635767398"/>
    <n v="40.043249261059103"/>
    <n v="3.3531975609654801"/>
    <n v="6.1931445631883904"/>
    <n v="0.45806281490638401"/>
    <x v="1"/>
    <x v="3"/>
    <x v="1"/>
  </r>
  <r>
    <n v="7275"/>
    <n v="6641"/>
    <s v=""/>
    <x v="3"/>
    <n v="3"/>
    <n v="143.30000000000001"/>
    <n v="10.739853092312"/>
    <n v="573.20000000000005"/>
    <n v="42.959412369248199"/>
    <n v="29.587505281243001"/>
    <n v="1.42121501089658"/>
    <n v="58.293382531854697"/>
    <n v="5.5209289979859903"/>
    <n v="39.894931829919599"/>
    <n v="3.3906552575457001"/>
    <n v="6.0713128133273697"/>
    <n v="0.417763765064526"/>
    <x v="2"/>
    <x v="3"/>
    <x v="1"/>
  </r>
  <r>
    <n v="7275"/>
    <n v="6641"/>
    <s v=""/>
    <x v="3"/>
    <n v="4"/>
    <n v="153"/>
    <n v="13.5236418500672"/>
    <n v="612"/>
    <n v="54.094567400268801"/>
    <n v="29.875625219584201"/>
    <n v="1.6677695473720799"/>
    <n v="64.215210303331702"/>
    <n v="5.5741741751365499"/>
    <n v="43.722770430156402"/>
    <n v="3.30922250437871"/>
    <n v="5.67321732464326"/>
    <n v="0.528468604994626"/>
    <x v="3"/>
    <x v="3"/>
    <x v="1"/>
  </r>
  <r>
    <n v="7275"/>
    <n v="6641"/>
    <s v=""/>
    <x v="3"/>
    <n v="5"/>
    <n v="122.8"/>
    <n v="12.181953866272799"/>
    <n v="491.2"/>
    <n v="48.727815465091403"/>
    <n v="29.0942396926994"/>
    <n v="1.09866063914029"/>
    <n v="53.246882050736403"/>
    <n v="5.6658510438967404"/>
    <n v="37.1505452414833"/>
    <n v="3.4588488793025398"/>
    <n v="6.9487632768608201"/>
    <n v="0.71490041031304397"/>
    <x v="4"/>
    <x v="3"/>
    <x v="1"/>
  </r>
  <r>
    <n v="7275"/>
    <n v="6641"/>
    <s v=""/>
    <x v="3"/>
    <n v="6"/>
    <n v="105.2"/>
    <n v="6.7461923416925398"/>
    <n v="420.8"/>
    <n v="26.984769366770202"/>
    <n v="30.822679850761201"/>
    <n v="1.9362057735192399"/>
    <n v="49.0772672895393"/>
    <n v="5.1170826678774404"/>
    <n v="35.632054633595502"/>
    <n v="3.83755736452924"/>
    <n v="8.4183554887170402"/>
    <n v="0.46195011044162998"/>
    <x v="5"/>
    <x v="3"/>
    <x v="1"/>
  </r>
  <r>
    <n v="7275"/>
    <n v="6641"/>
    <s v=""/>
    <x v="3"/>
    <n v="7"/>
    <n v="102.8"/>
    <n v="12.2637677734047"/>
    <n v="411.2"/>
    <n v="49.055071093618899"/>
    <n v="31.8861230882688"/>
    <n v="1.4376385232947499"/>
    <n v="44.717542921565702"/>
    <n v="5.5889266879675699"/>
    <n v="32.013180014643503"/>
    <n v="4.2242549936675697"/>
    <n v="8.6715667597964092"/>
    <n v="0.94189001537160699"/>
    <x v="6"/>
    <x v="3"/>
    <x v="1"/>
  </r>
  <r>
    <n v="7275"/>
    <n v="6641"/>
    <s v=""/>
    <x v="3"/>
    <n v="8"/>
    <n v="99.6"/>
    <n v="9.7433738167707293"/>
    <n v="398.4"/>
    <n v="38.973495267082903"/>
    <n v="31.332716942893899"/>
    <n v="1.66459636872283"/>
    <n v="43.259243748193001"/>
    <n v="3.6254845729373999"/>
    <n v="30.278997368535101"/>
    <n v="2.5888056444801002"/>
    <n v="8.8021188073402001"/>
    <n v="0.77654582096437097"/>
    <x v="7"/>
    <x v="3"/>
    <x v="1"/>
  </r>
  <r>
    <n v="7275"/>
    <n v="6641"/>
    <s v=""/>
    <x v="3"/>
    <n v="9"/>
    <n v="101.7"/>
    <n v="10.122033173011999"/>
    <n v="406.8"/>
    <n v="40.488132692047998"/>
    <n v="32.6624808052647"/>
    <n v="2.2213741728005898"/>
    <n v="40.578010664823303"/>
    <n v="6.8314266624592701"/>
    <n v="27.354678754357099"/>
    <n v="4.3882574126041503"/>
    <n v="8.5713283260868103"/>
    <n v="0.745327455713374"/>
    <x v="8"/>
    <x v="3"/>
    <x v="1"/>
  </r>
  <r>
    <n v="7275"/>
    <n v="6642"/>
    <s v=""/>
    <x v="3"/>
    <n v="0"/>
    <n v="6244.8"/>
    <n v="68.358206855098601"/>
    <n v="2081.6"/>
    <n v="22.786068951699502"/>
    <n v="37.408796762312598"/>
    <n v="0.29926161860077999"/>
    <n v="46.650700445633802"/>
    <n v="0.94910703515143402"/>
    <n v="28.325636853187799"/>
    <n v="0.56711946734916796"/>
    <n v="1.7273999040242101"/>
    <n v="1.8190432028493301E-2"/>
    <x v="12"/>
    <x v="4"/>
    <x v="1"/>
  </r>
  <r>
    <n v="7275"/>
    <n v="6642"/>
    <s v=""/>
    <x v="3"/>
    <n v="1"/>
    <n v="423.3"/>
    <n v="16.479279919543401"/>
    <n v="1693.2"/>
    <n v="65.917119678173705"/>
    <n v="38.049109837208199"/>
    <n v="0.32769978431789798"/>
    <n v="37.020882008995102"/>
    <n v="1.338748135613"/>
    <n v="23.335057087452601"/>
    <n v="0.76722365465440501"/>
    <n v="2.0979988882507499"/>
    <n v="8.6489073252289494E-2"/>
    <x v="0"/>
    <x v="4"/>
    <x v="1"/>
  </r>
  <r>
    <n v="7275"/>
    <n v="6642"/>
    <s v=""/>
    <x v="3"/>
    <n v="10"/>
    <n v="517.4"/>
    <n v="18.524458306669999"/>
    <n v="2069.6"/>
    <n v="74.097833226679995"/>
    <n v="37.233658661450903"/>
    <n v="0.56429876885244901"/>
    <n v="45.9146478336313"/>
    <n v="1.7985919264153301"/>
    <n v="27.636180098659199"/>
    <n v="1.0548284656723801"/>
    <n v="1.7382796062949999"/>
    <n v="5.9500004822238398E-2"/>
    <x v="9"/>
    <x v="4"/>
    <x v="1"/>
  </r>
  <r>
    <n v="7275"/>
    <n v="6642"/>
    <s v=""/>
    <x v="3"/>
    <n v="11"/>
    <n v="503.9"/>
    <n v="26.036086068719701"/>
    <n v="2015.6"/>
    <n v="104.144344274879"/>
    <n v="37.094493666005697"/>
    <n v="0.68973357770692401"/>
    <n v="45.4617729238648"/>
    <n v="2.9088573752240099"/>
    <n v="26.692484857950799"/>
    <n v="1.67611718512317"/>
    <n v="1.78639709401196"/>
    <n v="8.6336411013882702E-2"/>
    <x v="10"/>
    <x v="4"/>
    <x v="1"/>
  </r>
  <r>
    <n v="7275"/>
    <n v="6642"/>
    <s v=""/>
    <x v="3"/>
    <n v="12"/>
    <n v="517.29999999999995"/>
    <n v="21.380416792528202"/>
    <n v="2069.1999999999998"/>
    <n v="85.521667170112806"/>
    <n v="36.620624360207799"/>
    <n v="0.74169053703183097"/>
    <n v="47.140702044961898"/>
    <n v="1.92308890056121"/>
    <n v="28.037209699776"/>
    <n v="1.15124323616256"/>
    <n v="1.7389377735362801"/>
    <n v="6.9956392076176696E-2"/>
    <x v="11"/>
    <x v="4"/>
    <x v="1"/>
  </r>
  <r>
    <n v="7275"/>
    <n v="6642"/>
    <s v=""/>
    <x v="3"/>
    <n v="2"/>
    <n v="521.29999999999995"/>
    <n v="33.681679820869299"/>
    <n v="2085.1999999999998"/>
    <n v="134.726719283477"/>
    <n v="38.055143520162297"/>
    <n v="0.20220567116548999"/>
    <n v="45.7501771854377"/>
    <n v="2.6359118919239801"/>
    <n v="28.392293246828402"/>
    <n v="1.5311503044150701"/>
    <n v="1.7266968436719301"/>
    <n v="0.10321874083199301"/>
    <x v="1"/>
    <x v="4"/>
    <x v="1"/>
  </r>
  <r>
    <n v="7275"/>
    <n v="6642"/>
    <s v=""/>
    <x v="3"/>
    <n v="3"/>
    <n v="529.6"/>
    <n v="26.6049285325524"/>
    <n v="2118.4"/>
    <n v="106.41971413021"/>
    <n v="38.318438700303197"/>
    <n v="0.17074933359414801"/>
    <n v="46.131767118465497"/>
    <n v="2.1383430152694398"/>
    <n v="28.837822833688399"/>
    <n v="1.2597957811360401"/>
    <n v="1.7007372597945101"/>
    <n v="7.96858940735857E-2"/>
    <x v="2"/>
    <x v="4"/>
    <x v="1"/>
  </r>
  <r>
    <n v="7275"/>
    <n v="6642"/>
    <s v=""/>
    <x v="3"/>
    <n v="4"/>
    <n v="501.9"/>
    <n v="12.913816889931001"/>
    <n v="2007.6"/>
    <n v="51.655267559723903"/>
    <n v="38.381974878390899"/>
    <n v="0.29411409379217401"/>
    <n v="43.997252463619198"/>
    <n v="0.87022781109849401"/>
    <n v="27.544476118515501"/>
    <n v="0.58087192116026998"/>
    <n v="1.7919246618985101"/>
    <n v="4.0721172081565803E-2"/>
    <x v="3"/>
    <x v="4"/>
    <x v="1"/>
  </r>
  <r>
    <n v="7275"/>
    <n v="6642"/>
    <s v=""/>
    <x v="3"/>
    <n v="5"/>
    <n v="537.5"/>
    <n v="31.266773276293002"/>
    <n v="2150"/>
    <n v="125.06709310517201"/>
    <n v="37.575861970585699"/>
    <n v="0.34309166159870302"/>
    <n v="47.510100859901897"/>
    <n v="2.5606433782334199"/>
    <n v="29.0254333930725"/>
    <n v="1.5020983293009"/>
    <n v="1.67492917035361"/>
    <n v="9.2296553961255995E-2"/>
    <x v="4"/>
    <x v="4"/>
    <x v="1"/>
  </r>
  <r>
    <n v="7275"/>
    <n v="6642"/>
    <s v=""/>
    <x v="3"/>
    <n v="6"/>
    <n v="567.6"/>
    <n v="23.329523498491501"/>
    <n v="2270.4"/>
    <n v="93.318093993966002"/>
    <n v="37.4144805426969"/>
    <n v="0.34909453870988499"/>
    <n v="50.186065219926597"/>
    <n v="1.96799757998471"/>
    <n v="30.486302757049199"/>
    <n v="1.1549780385339701"/>
    <n v="1.5857165108451901"/>
    <n v="6.3032613923890701E-2"/>
    <x v="5"/>
    <x v="4"/>
    <x v="1"/>
  </r>
  <r>
    <n v="7275"/>
    <n v="6642"/>
    <s v=""/>
    <x v="3"/>
    <n v="7"/>
    <n v="552.20000000000005"/>
    <n v="24.2706956362331"/>
    <n v="2208.8000000000002"/>
    <n v="97.082782544932599"/>
    <n v="36.893338397438299"/>
    <n v="0.238368395372028"/>
    <n v="48.915063117429902"/>
    <n v="1.67008111904197"/>
    <n v="29.215556651925699"/>
    <n v="0.97026237732142095"/>
    <n v="1.6304198808104899"/>
    <n v="6.6984310512597206E-2"/>
    <x v="6"/>
    <x v="4"/>
    <x v="1"/>
  </r>
  <r>
    <n v="7275"/>
    <n v="6642"/>
    <s v=""/>
    <x v="3"/>
    <n v="8"/>
    <n v="535.9"/>
    <n v="14.805779652254399"/>
    <n v="2143.6"/>
    <n v="59.223118609017703"/>
    <n v="37.221728411736997"/>
    <n v="0.63749661337614305"/>
    <n v="47.612137145574501"/>
    <n v="1.82585476012124"/>
    <n v="28.426050883535702"/>
    <n v="1.0952201603990299"/>
    <n v="1.6773524884486399"/>
    <n v="4.6478560591714901E-2"/>
    <x v="7"/>
    <x v="4"/>
    <x v="1"/>
  </r>
  <r>
    <n v="7275"/>
    <n v="6642"/>
    <s v=""/>
    <x v="3"/>
    <n v="9"/>
    <n v="536.9"/>
    <n v="12.314851016376799"/>
    <n v="2147.6"/>
    <n v="49.259404065506999"/>
    <n v="36.236154158285601"/>
    <n v="2.5250575744642401"/>
    <n v="50.683836941083698"/>
    <n v="8.9043868842551799"/>
    <n v="30.3742266308202"/>
    <n v="5.2622647456203202"/>
    <n v="1.6769182985093201"/>
    <n v="3.6407987292875997E-2"/>
    <x v="8"/>
    <x v="4"/>
    <x v="1"/>
  </r>
  <r>
    <n v="7275"/>
    <n v="6643"/>
    <s v=""/>
    <x v="3"/>
    <n v="2"/>
    <n v="0.2"/>
    <n v="0.63245553203367599"/>
    <n v="0.8"/>
    <n v="2.5298221281347"/>
    <n v="54.413902244605701"/>
    <n v="0"/>
    <n v="1.46966016141751E-2"/>
    <n v="4.6474734964900399E-2"/>
    <n v="8.4009778574260108E-3"/>
    <n v="2.6566224602107499E-2"/>
    <n v="38.932472150621898"/>
    <n v="0"/>
    <x v="1"/>
    <x v="5"/>
    <x v="1"/>
  </r>
  <r>
    <n v="7275"/>
    <n v="6644"/>
    <s v=""/>
    <x v="3"/>
    <n v="0"/>
    <n v="12651"/>
    <n v="36.1355472876471"/>
    <n v="4217"/>
    <n v="12.0451824292157"/>
    <n v="31.6487206941678"/>
    <n v="4.8226335111846298E-2"/>
    <n v="107.108672708616"/>
    <n v="1.38962489249541"/>
    <n v="62.119097051937899"/>
    <n v="0.82190637801015998"/>
    <n v="0.85347760501551895"/>
    <n v="2.30704996619161E-3"/>
    <x v="12"/>
    <x v="19"/>
    <x v="1"/>
  </r>
  <r>
    <n v="7275"/>
    <n v="6644"/>
    <s v=""/>
    <x v="3"/>
    <n v="1"/>
    <n v="835.7"/>
    <n v="17.0753233253917"/>
    <n v="3342.8"/>
    <n v="68.301293301566901"/>
    <n v="33.846265512978597"/>
    <n v="0.33078820428657901"/>
    <n v="82.376286288700896"/>
    <n v="1.94765216484748"/>
    <n v="47.778414439259898"/>
    <n v="1.1606641565163001"/>
    <n v="1.0761621720016199"/>
    <n v="2.08141122644817E-2"/>
    <x v="0"/>
    <x v="19"/>
    <x v="1"/>
  </r>
  <r>
    <n v="7275"/>
    <n v="6644"/>
    <s v=""/>
    <x v="3"/>
    <n v="10"/>
    <n v="1076.4000000000001"/>
    <n v="1.8378731669453601"/>
    <n v="4305.6000000000004"/>
    <n v="7.3514926677814501"/>
    <n v="31.322966423384901"/>
    <n v="0.12728470771323999"/>
    <n v="111.18490766404101"/>
    <n v="2.5746183822639299"/>
    <n v="64.510359415073907"/>
    <n v="1.4645291039211601"/>
    <n v="0.83567227374061204"/>
    <n v="1.5790097790932701E-3"/>
    <x v="9"/>
    <x v="19"/>
    <x v="1"/>
  </r>
  <r>
    <n v="7275"/>
    <n v="6644"/>
    <s v=""/>
    <x v="3"/>
    <n v="11"/>
    <n v="1078.4000000000001"/>
    <n v="2.54732975660571"/>
    <n v="4313.6000000000004"/>
    <n v="10.189319026422799"/>
    <n v="31.368460039297499"/>
    <n v="0.17169381740786899"/>
    <n v="108.434865698862"/>
    <n v="3.77923990024878"/>
    <n v="62.889404055112799"/>
    <n v="2.1864563322730302"/>
    <n v="0.83465196029795297"/>
    <n v="1.78898455305354E-3"/>
    <x v="10"/>
    <x v="19"/>
    <x v="1"/>
  </r>
  <r>
    <n v="7275"/>
    <n v="6644"/>
    <s v=""/>
    <x v="3"/>
    <n v="12"/>
    <n v="1078.8"/>
    <n v="1.81352940116473"/>
    <n v="4315.2"/>
    <n v="7.2541176046588998"/>
    <n v="31.405911919423801"/>
    <n v="0.15968073002147401"/>
    <n v="108.867240446228"/>
    <n v="4.0451038009026696"/>
    <n v="63.134370558490801"/>
    <n v="2.3152041263688501"/>
    <n v="0.83405531580080905"/>
    <n v="1.4896910038881201E-3"/>
    <x v="11"/>
    <x v="19"/>
    <x v="1"/>
  </r>
  <r>
    <n v="7275"/>
    <n v="6644"/>
    <s v=""/>
    <x v="3"/>
    <n v="2"/>
    <n v="1049.7"/>
    <n v="19.368072238150699"/>
    <n v="4198.8"/>
    <n v="77.472288952602597"/>
    <n v="32.009343819887"/>
    <n v="0.21346590698475901"/>
    <n v="104.91025382809499"/>
    <n v="5.1297056530329597"/>
    <n v="60.8602745265244"/>
    <n v="2.9659244340302302"/>
    <n v="0.85705937707626001"/>
    <n v="1.53141184907193E-2"/>
    <x v="1"/>
    <x v="19"/>
    <x v="1"/>
  </r>
  <r>
    <n v="7275"/>
    <n v="6644"/>
    <s v=""/>
    <x v="3"/>
    <n v="3"/>
    <n v="1068.0999999999999"/>
    <n v="12.4939985593084"/>
    <n v="4272.3999999999996"/>
    <n v="49.9759942372335"/>
    <n v="31.635627057453"/>
    <n v="0.26336879597634499"/>
    <n v="108.350662487281"/>
    <n v="4.2817257902002002"/>
    <n v="62.787967016588098"/>
    <n v="2.5346608939220299"/>
    <n v="0.84246990012431699"/>
    <n v="9.5222220158132902E-3"/>
    <x v="2"/>
    <x v="19"/>
    <x v="1"/>
  </r>
  <r>
    <n v="7275"/>
    <n v="6644"/>
    <s v=""/>
    <x v="3"/>
    <n v="4"/>
    <n v="1071.9000000000001"/>
    <n v="15.9405144208084"/>
    <n v="4287.6000000000004"/>
    <n v="63.7620576832335"/>
    <n v="31.483125354251399"/>
    <n v="0.19086217476926201"/>
    <n v="108.27220731369"/>
    <n v="3.9195853929612401"/>
    <n v="62.800874050825001"/>
    <n v="2.2618809368347699"/>
    <n v="0.83974625745960596"/>
    <n v="1.2185348246282699E-2"/>
    <x v="3"/>
    <x v="19"/>
    <x v="1"/>
  </r>
  <r>
    <n v="7275"/>
    <n v="6644"/>
    <s v=""/>
    <x v="3"/>
    <n v="5"/>
    <n v="1078.5"/>
    <n v="2.5055493963954798"/>
    <n v="4314"/>
    <n v="10.0221975855819"/>
    <n v="31.494863902987401"/>
    <n v="0.27416864984648598"/>
    <n v="107.96894790949"/>
    <n v="4.2279437419972297"/>
    <n v="62.572307458406897"/>
    <n v="2.4546068531944099"/>
    <n v="0.83409982598846399"/>
    <n v="1.86078911425553E-3"/>
    <x v="4"/>
    <x v="19"/>
    <x v="1"/>
  </r>
  <r>
    <n v="7275"/>
    <n v="6644"/>
    <s v=""/>
    <x v="3"/>
    <n v="6"/>
    <n v="1078.4000000000001"/>
    <n v="2.6749870196985199"/>
    <n v="4313.6000000000004"/>
    <n v="10.699948078794099"/>
    <n v="31.446370692516499"/>
    <n v="0.180030224181043"/>
    <n v="110.396613489977"/>
    <n v="4.3422002865939904"/>
    <n v="64.054197345973805"/>
    <n v="2.5096821712033601"/>
    <n v="0.83446173786821098"/>
    <n v="1.83032308392578E-3"/>
    <x v="5"/>
    <x v="19"/>
    <x v="1"/>
  </r>
  <r>
    <n v="7275"/>
    <n v="6644"/>
    <s v=""/>
    <x v="3"/>
    <n v="7"/>
    <n v="1079.0999999999999"/>
    <n v="1.52388392675499"/>
    <n v="4316.3999999999996"/>
    <n v="6.0955357070199803"/>
    <n v="31.4431750696791"/>
    <n v="0.13209094049339301"/>
    <n v="110.838337740806"/>
    <n v="3.64543519584694"/>
    <n v="64.236836739805796"/>
    <n v="2.0618199445926799"/>
    <n v="0.83375912473437397"/>
    <n v="1.1850863276386501E-3"/>
    <x v="6"/>
    <x v="19"/>
    <x v="1"/>
  </r>
  <r>
    <n v="7275"/>
    <n v="6644"/>
    <s v=""/>
    <x v="3"/>
    <n v="8"/>
    <n v="1077.5999999999999"/>
    <n v="2.4585451886114398"/>
    <n v="4310.3999999999996"/>
    <n v="9.8341807544457502"/>
    <n v="31.380760911447201"/>
    <n v="0.195339844758086"/>
    <n v="108.215033597531"/>
    <n v="3.4990412708645602"/>
    <n v="62.816602448381701"/>
    <n v="2.06385319055746"/>
    <n v="0.83507662509449498"/>
    <n v="1.88597510952098E-3"/>
    <x v="7"/>
    <x v="19"/>
    <x v="1"/>
  </r>
  <r>
    <n v="7275"/>
    <n v="6644"/>
    <s v=""/>
    <x v="3"/>
    <n v="9"/>
    <n v="1078.4000000000001"/>
    <n v="2.0110804171997798"/>
    <n v="4313.6000000000004"/>
    <n v="8.0443216687991193"/>
    <n v="31.4502565694224"/>
    <n v="0.147338850243381"/>
    <n v="109.748225220042"/>
    <n v="3.5052789078941702"/>
    <n v="63.659194412935797"/>
    <n v="2.01133060514216"/>
    <n v="0.83451565729317001"/>
    <n v="1.50107185994014E-3"/>
    <x v="8"/>
    <x v="19"/>
    <x v="1"/>
  </r>
  <r>
    <n v="7275"/>
    <n v="6645"/>
    <s v=""/>
    <x v="3"/>
    <n v="0"/>
    <n v="7949"/>
    <n v="115.224418708304"/>
    <n v="2649.6666666666702"/>
    <n v="38.408139569434802"/>
    <n v="52.862040407505603"/>
    <n v="0.213784171076327"/>
    <n v="46.361449344608701"/>
    <n v="0.76429296898112697"/>
    <n v="29.350143607485599"/>
    <n v="0.45149524926955797"/>
    <n v="1.3560782511006999"/>
    <n v="1.8532934663096402E-2"/>
    <x v="12"/>
    <x v="21"/>
    <x v="1"/>
  </r>
  <r>
    <n v="7275"/>
    <n v="6645"/>
    <s v=""/>
    <x v="3"/>
    <n v="1"/>
    <n v="482"/>
    <n v="21.746008573733501"/>
    <n v="1928"/>
    <n v="86.984034294933807"/>
    <n v="53.766171065776199"/>
    <n v="0.73758313283775401"/>
    <n v="33.214217728755401"/>
    <n v="1.5274741869891699"/>
    <n v="22.742890028014099"/>
    <n v="0.94618109718142296"/>
    <n v="1.8625027264560601"/>
    <n v="7.8845043925132294E-2"/>
    <x v="0"/>
    <x v="21"/>
    <x v="1"/>
  </r>
  <r>
    <n v="7275"/>
    <n v="6645"/>
    <s v=""/>
    <x v="3"/>
    <n v="10"/>
    <n v="626.5"/>
    <n v="28.135584428106501"/>
    <n v="2506"/>
    <n v="112.542337712426"/>
    <n v="53.593800137384797"/>
    <n v="0.55287143521978499"/>
    <n v="42.992521834208198"/>
    <n v="1.9867383615008301"/>
    <n v="26.386127096065199"/>
    <n v="1.26946670676614"/>
    <n v="1.4325530037976599"/>
    <n v="6.0688627169569798E-2"/>
    <x v="9"/>
    <x v="21"/>
    <x v="1"/>
  </r>
  <r>
    <n v="7275"/>
    <n v="6645"/>
    <s v=""/>
    <x v="3"/>
    <n v="11"/>
    <n v="627.20000000000005"/>
    <n v="21.611725212640199"/>
    <n v="2508.8000000000002"/>
    <n v="86.446900850560695"/>
    <n v="53.6574727038955"/>
    <n v="0.450512520998614"/>
    <n v="43.138340493773903"/>
    <n v="1.38742350695312"/>
    <n v="26.433024630453701"/>
    <n v="0.78945375117807803"/>
    <n v="1.4350672711091499"/>
    <n v="4.62978214815409E-2"/>
    <x v="10"/>
    <x v="21"/>
    <x v="1"/>
  </r>
  <r>
    <n v="7275"/>
    <n v="6645"/>
    <s v=""/>
    <x v="3"/>
    <n v="12"/>
    <n v="622.9"/>
    <n v="28.707141968506701"/>
    <n v="2491.6"/>
    <n v="114.828567874027"/>
    <n v="53.552696947374997"/>
    <n v="0.28222333610816303"/>
    <n v="42.975356272859003"/>
    <n v="2.1558321309984301"/>
    <n v="26.1341701725325"/>
    <n v="1.2855840571227699"/>
    <n v="1.4416323718692601"/>
    <n v="6.2889928517567806E-2"/>
    <x v="11"/>
    <x v="21"/>
    <x v="1"/>
  </r>
  <r>
    <n v="7275"/>
    <n v="6645"/>
    <s v=""/>
    <x v="3"/>
    <n v="2"/>
    <n v="702.8"/>
    <n v="33.405920965534797"/>
    <n v="2811.2"/>
    <n v="133.62368386213899"/>
    <n v="52.346227971842701"/>
    <n v="0.43000782162443901"/>
    <n v="48.396570278254799"/>
    <n v="2.2557132825895101"/>
    <n v="31.1338397396662"/>
    <n v="1.34447447929315"/>
    <n v="1.27769373080281"/>
    <n v="5.6435842336306802E-2"/>
    <x v="1"/>
    <x v="21"/>
    <x v="1"/>
  </r>
  <r>
    <n v="7275"/>
    <n v="6645"/>
    <s v=""/>
    <x v="3"/>
    <n v="3"/>
    <n v="725.3"/>
    <n v="20.193783421857599"/>
    <n v="2901.2"/>
    <n v="80.775133687430198"/>
    <n v="52.075761300913499"/>
    <n v="0.39462098135837098"/>
    <n v="50.620465798868302"/>
    <n v="1.4075508368785301"/>
    <n v="32.965434844942301"/>
    <n v="0.84786686569495195"/>
    <n v="1.23597321820841"/>
    <n v="3.32761580733257E-2"/>
    <x v="2"/>
    <x v="21"/>
    <x v="1"/>
  </r>
  <r>
    <n v="7275"/>
    <n v="6645"/>
    <s v=""/>
    <x v="3"/>
    <n v="4"/>
    <n v="708.8"/>
    <n v="37.908662158755597"/>
    <n v="2835.2"/>
    <n v="151.63464863502199"/>
    <n v="52.120022971838097"/>
    <n v="0.50661515822866998"/>
    <n v="49.448726385921397"/>
    <n v="2.1585507588710602"/>
    <n v="32.167994423906599"/>
    <n v="1.2891299080068499"/>
    <n v="1.2682827501768801"/>
    <n v="6.6021088478009499E-2"/>
    <x v="3"/>
    <x v="21"/>
    <x v="1"/>
  </r>
  <r>
    <n v="7275"/>
    <n v="6645"/>
    <s v=""/>
    <x v="3"/>
    <n v="5"/>
    <n v="717.2"/>
    <n v="18.4077278457838"/>
    <n v="2868.8"/>
    <n v="73.630911383135199"/>
    <n v="52.450461339606598"/>
    <n v="0.53390880552560205"/>
    <n v="49.791300483730801"/>
    <n v="1.49123933931644"/>
    <n v="31.945294148247601"/>
    <n v="0.82495574437507802"/>
    <n v="1.25562432669664"/>
    <n v="3.0860029107454199E-2"/>
    <x v="4"/>
    <x v="21"/>
    <x v="1"/>
  </r>
  <r>
    <n v="7275"/>
    <n v="6645"/>
    <s v=""/>
    <x v="3"/>
    <n v="6"/>
    <n v="710"/>
    <n v="23.7018517795082"/>
    <n v="2840"/>
    <n v="94.807407118032998"/>
    <n v="52.568194157730701"/>
    <n v="0.465817702765497"/>
    <n v="49.350186532147198"/>
    <n v="1.47651148819348"/>
    <n v="31.411477154616499"/>
    <n v="0.83967759866779401"/>
    <n v="1.2627607118692801"/>
    <n v="3.7478256205323503E-2"/>
    <x v="5"/>
    <x v="21"/>
    <x v="1"/>
  </r>
  <r>
    <n v="7275"/>
    <n v="6645"/>
    <s v=""/>
    <x v="3"/>
    <n v="7"/>
    <n v="668.3"/>
    <n v="25.386129195991199"/>
    <n v="2673.2"/>
    <n v="101.54451678396499"/>
    <n v="53.047303559724803"/>
    <n v="0.57748598939139295"/>
    <n v="46.2129611589937"/>
    <n v="1.4313945118151801"/>
    <n v="28.951162661068299"/>
    <n v="0.85527425050345396"/>
    <n v="1.34401838363049"/>
    <n v="4.7650505023230198E-2"/>
    <x v="6"/>
    <x v="21"/>
    <x v="1"/>
  </r>
  <r>
    <n v="7275"/>
    <n v="6645"/>
    <s v=""/>
    <x v="3"/>
    <n v="8"/>
    <n v="691.2"/>
    <n v="26.029043607307401"/>
    <n v="2764.8"/>
    <n v="104.11617442923"/>
    <n v="52.873269400300899"/>
    <n v="0.674090258249744"/>
    <n v="47.867356392392502"/>
    <n v="2.0573525222802198"/>
    <n v="29.5026962938759"/>
    <n v="1.2304625215134199"/>
    <n v="1.3017886519944499"/>
    <n v="4.6697219115966603E-2"/>
    <x v="7"/>
    <x v="21"/>
    <x v="1"/>
  </r>
  <r>
    <n v="7275"/>
    <n v="6645"/>
    <s v=""/>
    <x v="3"/>
    <n v="9"/>
    <n v="666.8"/>
    <n v="35.108720031100802"/>
    <n v="2667.2"/>
    <n v="140.43488012440301"/>
    <n v="52.873501312648102"/>
    <n v="0.47653934148286903"/>
    <n v="46.236792779899702"/>
    <n v="2.3141779719958202"/>
    <n v="28.7240545532303"/>
    <n v="1.37659985333206"/>
    <n v="1.3462915912093301"/>
    <n v="6.6881535412808099E-2"/>
    <x v="8"/>
    <x v="21"/>
    <x v="1"/>
  </r>
  <r>
    <n v="7275"/>
    <n v="6646"/>
    <s v=""/>
    <x v="3"/>
    <n v="0"/>
    <n v="8412.2000000000007"/>
    <n v="40.281785241250397"/>
    <n v="2804.0666666666698"/>
    <n v="13.427261747083501"/>
    <n v="44.735923054420802"/>
    <n v="6.7808525265872194E-2"/>
    <n v="58.414721908028802"/>
    <n v="0.343798170735647"/>
    <n v="33.858800754022099"/>
    <n v="0.203370936125531"/>
    <n v="1.2831569744215401"/>
    <n v="5.9727824677593098E-3"/>
    <x v="12"/>
    <x v="18"/>
    <x v="1"/>
  </r>
  <r>
    <n v="7275"/>
    <n v="6646"/>
    <s v=""/>
    <x v="3"/>
    <n v="1"/>
    <n v="583.20000000000005"/>
    <n v="11.360751148875099"/>
    <n v="2332.8000000000002"/>
    <n v="45.443004595500398"/>
    <n v="45.106980027112598"/>
    <n v="0.23924718151862101"/>
    <n v="48.610012242037698"/>
    <n v="1.07004246542815"/>
    <n v="28.1981006283476"/>
    <n v="0.636321267534396"/>
    <n v="1.5422003083356799"/>
    <n v="3.0036990439532899E-2"/>
    <x v="0"/>
    <x v="18"/>
    <x v="1"/>
  </r>
  <r>
    <n v="7275"/>
    <n v="6646"/>
    <s v=""/>
    <x v="3"/>
    <n v="10"/>
    <n v="711.5"/>
    <n v="5.5827114081480804"/>
    <n v="2846"/>
    <n v="22.3308456325923"/>
    <n v="44.700770061455302"/>
    <n v="0.239054209607556"/>
    <n v="59.086074835054802"/>
    <n v="0.90945270746224105"/>
    <n v="34.254275480173298"/>
    <n v="0.512608429416056"/>
    <n v="1.2643139504944101"/>
    <n v="8.9991220778819197E-3"/>
    <x v="9"/>
    <x v="18"/>
    <x v="1"/>
  </r>
  <r>
    <n v="7275"/>
    <n v="6646"/>
    <s v=""/>
    <x v="3"/>
    <n v="11"/>
    <n v="714.4"/>
    <n v="10.0354925694313"/>
    <n v="2857.6"/>
    <n v="40.141970277725299"/>
    <n v="44.622140271152901"/>
    <n v="0.24007303156829199"/>
    <n v="59.157633286409997"/>
    <n v="0.94727829412614895"/>
    <n v="34.2774357780103"/>
    <n v="0.57599549240835701"/>
    <n v="1.25893888381101"/>
    <n v="1.6170869691127101E-2"/>
    <x v="10"/>
    <x v="18"/>
    <x v="1"/>
  </r>
  <r>
    <n v="7275"/>
    <n v="6646"/>
    <s v=""/>
    <x v="3"/>
    <n v="12"/>
    <n v="715"/>
    <n v="10.077477638554001"/>
    <n v="2860"/>
    <n v="40.309910554215897"/>
    <n v="44.694742645972603"/>
    <n v="0.29326672892174699"/>
    <n v="59.462704152964697"/>
    <n v="0.94392986973369997"/>
    <n v="34.440469216875499"/>
    <n v="0.525198678412655"/>
    <n v="1.2579688294027001"/>
    <n v="1.6158454298085E-2"/>
    <x v="11"/>
    <x v="18"/>
    <x v="1"/>
  </r>
  <r>
    <n v="7275"/>
    <n v="6646"/>
    <s v=""/>
    <x v="3"/>
    <n v="2"/>
    <n v="699.2"/>
    <n v="12.7871463239892"/>
    <n v="2796.8"/>
    <n v="51.148585295956899"/>
    <n v="44.796123655774103"/>
    <n v="9.4626109592324106E-2"/>
    <n v="57.916368972336301"/>
    <n v="0.90664373766539297"/>
    <n v="33.5915868300658"/>
    <n v="0.52282970613300195"/>
    <n v="1.28727729801534"/>
    <n v="2.2285796107766698E-2"/>
    <x v="1"/>
    <x v="18"/>
    <x v="1"/>
  </r>
  <r>
    <n v="7275"/>
    <n v="6646"/>
    <s v=""/>
    <x v="3"/>
    <n v="3"/>
    <n v="706.6"/>
    <n v="11.1574588903069"/>
    <n v="2826.4"/>
    <n v="44.629835561227701"/>
    <n v="44.873950904435802"/>
    <n v="0.23283498224382901"/>
    <n v="58.642822110110203"/>
    <n v="1.1682232834602999"/>
    <n v="33.977994178275203"/>
    <n v="0.68763135725868296"/>
    <n v="1.2722753918427601"/>
    <n v="1.8817155229010899E-2"/>
    <x v="2"/>
    <x v="18"/>
    <x v="1"/>
  </r>
  <r>
    <n v="7275"/>
    <n v="6646"/>
    <s v=""/>
    <x v="3"/>
    <n v="4"/>
    <n v="710.9"/>
    <n v="12.529520696694201"/>
    <n v="2843.6"/>
    <n v="50.118082786776903"/>
    <n v="44.704171491253298"/>
    <n v="0.22720112404118301"/>
    <n v="59.137203320712999"/>
    <n v="1.0805527213344901"/>
    <n v="34.280591098698601"/>
    <n v="0.60076288475319195"/>
    <n v="1.26419509049259"/>
    <n v="2.1008461894421002E-2"/>
    <x v="3"/>
    <x v="18"/>
    <x v="1"/>
  </r>
  <r>
    <n v="7275"/>
    <n v="6646"/>
    <s v=""/>
    <x v="3"/>
    <n v="5"/>
    <n v="716.5"/>
    <n v="11.7686022959398"/>
    <n v="2866"/>
    <n v="47.0744091837593"/>
    <n v="44.6705317858111"/>
    <n v="0.368666533988392"/>
    <n v="59.615726274268802"/>
    <n v="0.80984084986965299"/>
    <n v="34.5123778002337"/>
    <n v="0.48911234982291502"/>
    <n v="1.2557451366535299"/>
    <n v="1.8690955909720201E-2"/>
    <x v="4"/>
    <x v="18"/>
    <x v="1"/>
  </r>
  <r>
    <n v="7275"/>
    <n v="6646"/>
    <s v=""/>
    <x v="3"/>
    <n v="6"/>
    <n v="713.1"/>
    <n v="6.6574936892363796"/>
    <n v="2852.4"/>
    <n v="26.629974756945501"/>
    <n v="44.7032307763223"/>
    <n v="0.15237921369355001"/>
    <n v="59.084582864400701"/>
    <n v="0.65326257132781296"/>
    <n v="34.267332268890897"/>
    <n v="0.38368616498311497"/>
    <n v="1.26184674600193"/>
    <n v="1.13423213136176E-2"/>
    <x v="5"/>
    <x v="18"/>
    <x v="1"/>
  </r>
  <r>
    <n v="7275"/>
    <n v="6646"/>
    <s v=""/>
    <x v="3"/>
    <n v="7"/>
    <n v="717.5"/>
    <n v="10.5751280528102"/>
    <n v="2870"/>
    <n v="42.3005122112408"/>
    <n v="44.671162177353999"/>
    <n v="0.205624950927945"/>
    <n v="59.733776311411098"/>
    <n v="1.0763128842836001"/>
    <n v="34.593405062837199"/>
    <n v="0.60084598117222798"/>
    <n v="1.2536715865494099"/>
    <n v="1.77953915168923E-2"/>
    <x v="6"/>
    <x v="18"/>
    <x v="1"/>
  </r>
  <r>
    <n v="7275"/>
    <n v="6646"/>
    <s v=""/>
    <x v="3"/>
    <n v="8"/>
    <n v="712.2"/>
    <n v="11.2130875914412"/>
    <n v="2848.8"/>
    <n v="44.852350365764899"/>
    <n v="44.584831130191297"/>
    <n v="0.18784555709017201"/>
    <n v="59.3531975581542"/>
    <n v="1.34271910923792"/>
    <n v="34.433817690265897"/>
    <n v="0.76433086716643595"/>
    <n v="1.2632349541932"/>
    <n v="1.9203996232665499E-2"/>
    <x v="7"/>
    <x v="18"/>
    <x v="1"/>
  </r>
  <r>
    <n v="7275"/>
    <n v="6646"/>
    <s v=""/>
    <x v="3"/>
    <n v="9"/>
    <n v="712.1"/>
    <n v="12.948187346326"/>
    <n v="2848.4"/>
    <n v="51.7927493853038"/>
    <n v="44.773179187828497"/>
    <n v="0.25865078776595402"/>
    <n v="59.253255461147702"/>
    <n v="1.1403210660716701"/>
    <n v="34.3693440942059"/>
    <n v="0.65325482674080804"/>
    <n v="1.2636552195222801"/>
    <n v="2.2007861968346299E-2"/>
    <x v="8"/>
    <x v="18"/>
    <x v="1"/>
  </r>
  <r>
    <n v="7275"/>
    <n v="6647"/>
    <s v=""/>
    <x v="3"/>
    <n v="0"/>
    <n v="4230.7"/>
    <n v="40.039008756739001"/>
    <n v="1410.2333333333299"/>
    <n v="13.346336252246299"/>
    <n v="54.791928938939698"/>
    <n v="5.6248976844124998E-2"/>
    <n v="25.884514137285102"/>
    <n v="0.24061164895269099"/>
    <n v="15.028544496000899"/>
    <n v="0.135907287357593"/>
    <n v="2.5482919517191198"/>
    <n v="2.25009079363713E-2"/>
    <x v="12"/>
    <x v="17"/>
    <x v="1"/>
  </r>
  <r>
    <n v="7275"/>
    <n v="6647"/>
    <s v=""/>
    <x v="3"/>
    <n v="1"/>
    <n v="238.8"/>
    <n v="10.0642381176564"/>
    <n v="955.2"/>
    <n v="40.256952470625798"/>
    <n v="55.278708816725299"/>
    <n v="0.39642072106333598"/>
    <n v="17.210251275886598"/>
    <n v="0.83745071148522099"/>
    <n v="9.9767965653820401"/>
    <n v="0.48574016943033399"/>
    <n v="3.7443118524649401"/>
    <n v="0.149817152859269"/>
    <x v="0"/>
    <x v="17"/>
    <x v="1"/>
  </r>
  <r>
    <n v="7275"/>
    <n v="6647"/>
    <s v=""/>
    <x v="3"/>
    <n v="10"/>
    <n v="365.6"/>
    <n v="6.4325560843087697"/>
    <n v="1462.4"/>
    <n v="25.7302243372351"/>
    <n v="54.826252606993798"/>
    <n v="0.25382701702238197"/>
    <n v="26.570594388236302"/>
    <n v="0.539573003217512"/>
    <n v="15.440644148008399"/>
    <n v="0.32824309839202598"/>
    <n v="2.4575406745309301"/>
    <n v="3.7649241949845598E-2"/>
    <x v="9"/>
    <x v="17"/>
    <x v="1"/>
  </r>
  <r>
    <n v="7275"/>
    <n v="6647"/>
    <s v=""/>
    <x v="3"/>
    <n v="11"/>
    <n v="365.5"/>
    <n v="9.9582461641931008"/>
    <n v="1462"/>
    <n v="39.832984656772403"/>
    <n v="54.793680526077601"/>
    <n v="0.16761058939822199"/>
    <n v="26.569731632831001"/>
    <n v="0.67329425714708502"/>
    <n v="15.4367091518597"/>
    <n v="0.37900564929202601"/>
    <n v="2.46134248752958"/>
    <n v="6.2736223448152204E-2"/>
    <x v="10"/>
    <x v="17"/>
    <x v="1"/>
  </r>
  <r>
    <n v="7275"/>
    <n v="6647"/>
    <s v=""/>
    <x v="3"/>
    <n v="12"/>
    <n v="364.2"/>
    <n v="9.9196774141098008"/>
    <n v="1456.8"/>
    <n v="39.678709656439203"/>
    <n v="54.694344304634797"/>
    <n v="0.52458166522843597"/>
    <n v="26.577229410821001"/>
    <n v="0.95192564990866402"/>
    <n v="15.4411928004562"/>
    <n v="0.561089500744679"/>
    <n v="2.4682193806814801"/>
    <n v="6.2273217807048697E-2"/>
    <x v="11"/>
    <x v="17"/>
    <x v="1"/>
  </r>
  <r>
    <n v="7275"/>
    <n v="6647"/>
    <s v=""/>
    <x v="3"/>
    <n v="2"/>
    <n v="348.9"/>
    <n v="16.0516527359508"/>
    <n v="1395.6"/>
    <n v="64.206610943803"/>
    <n v="54.939582000556598"/>
    <n v="0.38639414383442999"/>
    <n v="25.271161795302302"/>
    <n v="1.13182808497631"/>
    <n v="14.6707815650028"/>
    <n v="0.65304233982383397"/>
    <n v="2.5771380929091499"/>
    <n v="0.111367676998331"/>
    <x v="1"/>
    <x v="17"/>
    <x v="1"/>
  </r>
  <r>
    <n v="7275"/>
    <n v="6647"/>
    <s v=""/>
    <x v="3"/>
    <n v="3"/>
    <n v="360.7"/>
    <n v="8.6158768174419293"/>
    <n v="1442.8"/>
    <n v="34.463507269767703"/>
    <n v="54.758639431977599"/>
    <n v="0.32075888911744699"/>
    <n v="26.1238423644959"/>
    <n v="0.58041070455859101"/>
    <n v="15.1390394386005"/>
    <n v="0.35087029239407802"/>
    <n v="2.4920138002234502"/>
    <n v="5.78153561592697E-2"/>
    <x v="2"/>
    <x v="17"/>
    <x v="1"/>
  </r>
  <r>
    <n v="7275"/>
    <n v="6647"/>
    <s v=""/>
    <x v="3"/>
    <n v="4"/>
    <n v="361.5"/>
    <n v="11.147994338793801"/>
    <n v="1446"/>
    <n v="44.591977355174997"/>
    <n v="54.831643955430998"/>
    <n v="0.32071946615176999"/>
    <n v="26.236895007099299"/>
    <n v="0.75217088079503602"/>
    <n v="15.2266479182429"/>
    <n v="0.42606461593059203"/>
    <n v="2.4845191637125299"/>
    <n v="6.9275447918805397E-2"/>
    <x v="3"/>
    <x v="17"/>
    <x v="1"/>
  </r>
  <r>
    <n v="7275"/>
    <n v="6647"/>
    <s v=""/>
    <x v="3"/>
    <n v="5"/>
    <n v="363.5"/>
    <n v="8.5796917841558304"/>
    <n v="1454"/>
    <n v="34.3187671366233"/>
    <n v="54.500450425293302"/>
    <n v="0.26011228985451701"/>
    <n v="26.514946230843201"/>
    <n v="0.73510280906287795"/>
    <n v="15.4103864395932"/>
    <n v="0.42890745158677701"/>
    <n v="2.4712983736443799"/>
    <n v="5.70716843834971E-2"/>
    <x v="4"/>
    <x v="17"/>
    <x v="1"/>
  </r>
  <r>
    <n v="7275"/>
    <n v="6647"/>
    <s v=""/>
    <x v="3"/>
    <n v="6"/>
    <n v="365.4"/>
    <n v="8.0443216687991193"/>
    <n v="1461.6"/>
    <n v="32.177286675196498"/>
    <n v="54.610393875235701"/>
    <n v="0.29262522262366902"/>
    <n v="26.6164459480263"/>
    <n v="0.60768806863753899"/>
    <n v="15.446985791565201"/>
    <n v="0.346030263704177"/>
    <n v="2.4602731007666399"/>
    <n v="5.52557111376882E-2"/>
    <x v="5"/>
    <x v="17"/>
    <x v="1"/>
  </r>
  <r>
    <n v="7275"/>
    <n v="6647"/>
    <s v=""/>
    <x v="3"/>
    <n v="7"/>
    <n v="362.9"/>
    <n v="10.514011814927899"/>
    <n v="1451.6"/>
    <n v="42.056047259711796"/>
    <n v="54.8954190522796"/>
    <n v="0.247522910741931"/>
    <n v="26.3991133398826"/>
    <n v="0.81554737345073303"/>
    <n v="15.321969658147699"/>
    <n v="0.48125973442104802"/>
    <n v="2.4781844873663301"/>
    <n v="6.9283364878622203E-2"/>
    <x v="6"/>
    <x v="17"/>
    <x v="1"/>
  </r>
  <r>
    <n v="7275"/>
    <n v="6647"/>
    <s v=""/>
    <x v="3"/>
    <n v="8"/>
    <n v="365.7"/>
    <n v="10.614978934401"/>
    <n v="1462.8"/>
    <n v="42.459915737604199"/>
    <n v="54.618000163850503"/>
    <n v="0.35461937132293297"/>
    <n v="26.634475307379098"/>
    <n v="0.87598154694933805"/>
    <n v="15.476986361418801"/>
    <n v="0.49887958652923098"/>
    <n v="2.45768627011714"/>
    <n v="6.8079660475119E-2"/>
    <x v="7"/>
    <x v="17"/>
    <x v="1"/>
  </r>
  <r>
    <n v="7275"/>
    <n v="6647"/>
    <s v=""/>
    <x v="3"/>
    <n v="9"/>
    <n v="368"/>
    <n v="11.737877907772701"/>
    <n v="1472"/>
    <n v="46.951511631090703"/>
    <n v="54.929367219558102"/>
    <n v="0.29428809063620998"/>
    <n v="26.653187320198001"/>
    <n v="0.83333346288613896"/>
    <n v="15.4698905810412"/>
    <n v="0.48839977690419101"/>
    <n v="2.4410264570626898"/>
    <n v="7.2604990690091006E-2"/>
    <x v="8"/>
    <x v="17"/>
    <x v="1"/>
  </r>
  <r>
    <n v="7275"/>
    <n v="6760"/>
    <s v=""/>
    <x v="3"/>
    <n v="0"/>
    <n v="8435.5"/>
    <n v="74.410647386274306"/>
    <n v="2811.8333333333298"/>
    <n v="24.8035491287581"/>
    <n v="16.442431147290399"/>
    <n v="0.57400752286998102"/>
    <n v="145.70013402426301"/>
    <n v="1.74445836557459"/>
    <n v="85.665910075161193"/>
    <n v="1.0528633238570699"/>
    <n v="1.27977081636571"/>
    <n v="1.07069088425023E-2"/>
    <x v="12"/>
    <x v="16"/>
    <x v="1"/>
  </r>
  <r>
    <n v="7275"/>
    <n v="6760"/>
    <s v=""/>
    <x v="3"/>
    <n v="1"/>
    <n v="759"/>
    <n v="24.648642063114899"/>
    <n v="3036"/>
    <n v="98.594568252459496"/>
    <n v="46.142771967830399"/>
    <n v="1.68922635262696"/>
    <n v="58.109617088611103"/>
    <n v="3.4853580229408498"/>
    <n v="34.596423629807802"/>
    <n v="2.0457441221125401"/>
    <n v="1.1854913100641"/>
    <n v="3.7214271692201199E-2"/>
    <x v="0"/>
    <x v="16"/>
    <x v="1"/>
  </r>
  <r>
    <n v="7275"/>
    <n v="6760"/>
    <s v=""/>
    <x v="3"/>
    <n v="10"/>
    <n v="681.9"/>
    <n v="14.813282328145"/>
    <n v="2727.6"/>
    <n v="59.2531293125801"/>
    <n v="11.9297359340806"/>
    <n v="0.46796121842539401"/>
    <n v="159.29390497281901"/>
    <n v="1.4732143624833101"/>
    <n v="92.921697196105399"/>
    <n v="0.76873527280058596"/>
    <n v="1.31907712372176"/>
    <n v="2.65827147718334E-2"/>
    <x v="9"/>
    <x v="16"/>
    <x v="1"/>
  </r>
  <r>
    <n v="7275"/>
    <n v="6760"/>
    <s v=""/>
    <x v="3"/>
    <n v="11"/>
    <n v="679.8"/>
    <n v="16.551602809261599"/>
    <n v="2719.2"/>
    <n v="66.206411237046296"/>
    <n v="11.877063283509401"/>
    <n v="0.53725349324065597"/>
    <n v="159.101235807748"/>
    <n v="1.23870120239354"/>
    <n v="92.877555318597601"/>
    <n v="0.66220451098862898"/>
    <n v="1.32312554944341"/>
    <n v="3.0724885459187602E-2"/>
    <x v="10"/>
    <x v="16"/>
    <x v="1"/>
  </r>
  <r>
    <n v="7275"/>
    <n v="6760"/>
    <s v=""/>
    <x v="3"/>
    <n v="12"/>
    <n v="687.8"/>
    <n v="17.599242407937101"/>
    <n v="2751.2"/>
    <n v="70.396969631748604"/>
    <n v="12.044631326548799"/>
    <n v="0.62341697210112501"/>
    <n v="159.23151034392799"/>
    <n v="1.3493222302371399"/>
    <n v="92.6688058774117"/>
    <n v="0.728000961421711"/>
    <n v="1.3085415727374601"/>
    <n v="3.12376683072558E-2"/>
    <x v="11"/>
    <x v="16"/>
    <x v="1"/>
  </r>
  <r>
    <n v="7275"/>
    <n v="6760"/>
    <s v=""/>
    <x v="3"/>
    <n v="2"/>
    <n v="756.4"/>
    <n v="25.364892623028702"/>
    <n v="3025.6"/>
    <n v="101.45957049211501"/>
    <n v="21.981942478571099"/>
    <n v="4.9917825479917104"/>
    <n v="130.12781324714899"/>
    <n v="16.062842935061401"/>
    <n v="77.155914023009203"/>
    <n v="9.4713684250526207"/>
    <n v="1.1887345591843701"/>
    <n v="3.6925780817613198E-2"/>
    <x v="1"/>
    <x v="16"/>
    <x v="1"/>
  </r>
  <r>
    <n v="7275"/>
    <n v="6760"/>
    <s v=""/>
    <x v="3"/>
    <n v="3"/>
    <n v="722.5"/>
    <n v="27.072946726288301"/>
    <n v="2890"/>
    <n v="108.291786905153"/>
    <n v="14.131610787095299"/>
    <n v="0.93127765102962301"/>
    <n v="152.899914634227"/>
    <n v="1.5518921324445101"/>
    <n v="90.784961137687802"/>
    <n v="1.0403169625695901"/>
    <n v="1.24522531397951"/>
    <n v="4.4623392394178299E-2"/>
    <x v="2"/>
    <x v="16"/>
    <x v="1"/>
  </r>
  <r>
    <n v="7275"/>
    <n v="6760"/>
    <s v=""/>
    <x v="3"/>
    <n v="4"/>
    <n v="715.3"/>
    <n v="19.189406799933501"/>
    <n v="2861.2"/>
    <n v="76.757627199733903"/>
    <n v="13.6684920953352"/>
    <n v="0.72180131990587704"/>
    <n v="153.898565377501"/>
    <n v="2.6207222858244901"/>
    <n v="90.934688259246499"/>
    <n v="1.5126822925129999"/>
    <n v="1.2575376760806001"/>
    <n v="3.2265379391163397E-2"/>
    <x v="3"/>
    <x v="16"/>
    <x v="1"/>
  </r>
  <r>
    <n v="7275"/>
    <n v="6760"/>
    <s v=""/>
    <x v="3"/>
    <n v="5"/>
    <n v="707.8"/>
    <n v="26.906422199087601"/>
    <n v="2831.2"/>
    <n v="107.625688796351"/>
    <n v="13.4913720634136"/>
    <n v="0.79119801554279601"/>
    <n v="153.494920761065"/>
    <n v="1.4891702487160301"/>
    <n v="91.528944311498904"/>
    <n v="0.95249810773646204"/>
    <n v="1.27145048662974"/>
    <n v="4.55628370794844E-2"/>
    <x v="4"/>
    <x v="16"/>
    <x v="1"/>
  </r>
  <r>
    <n v="7275"/>
    <n v="6760"/>
    <s v=""/>
    <x v="3"/>
    <n v="6"/>
    <n v="694.6"/>
    <n v="17.652195330893001"/>
    <n v="2778.4"/>
    <n v="70.608781323571904"/>
    <n v="12.6312466049998"/>
    <n v="0.724918647611006"/>
    <n v="156.523492489143"/>
    <n v="1.19132755491997"/>
    <n v="92.056082123950702"/>
    <n v="0.69932487049744196"/>
    <n v="1.2956675520041301"/>
    <n v="3.0881788310302902E-2"/>
    <x v="5"/>
    <x v="16"/>
    <x v="1"/>
  </r>
  <r>
    <n v="7275"/>
    <n v="6760"/>
    <s v=""/>
    <x v="3"/>
    <n v="7"/>
    <n v="668.6"/>
    <n v="22.525047786359501"/>
    <n v="2674.4"/>
    <n v="90.100191145437904"/>
    <n v="11.7697899848863"/>
    <n v="0.80273995674713905"/>
    <n v="158.751502526558"/>
    <n v="1.6679349130810399"/>
    <n v="92.960635209275495"/>
    <n v="0.89322659896874901"/>
    <n v="1.3450847839984601"/>
    <n v="4.29775808796031E-2"/>
    <x v="6"/>
    <x v="16"/>
    <x v="1"/>
  </r>
  <r>
    <n v="7275"/>
    <n v="6760"/>
    <s v=""/>
    <x v="3"/>
    <n v="8"/>
    <n v="686.6"/>
    <n v="18.679757314626301"/>
    <n v="2746.4"/>
    <n v="74.719029258505103"/>
    <n v="12.201467246843199"/>
    <n v="0.74055965837313698"/>
    <n v="158.78664399916099"/>
    <n v="1.4852811308169001"/>
    <n v="92.6718043885908"/>
    <n v="0.68461917398544003"/>
    <n v="1.31032268831729"/>
    <n v="3.3618458337807702E-2"/>
    <x v="7"/>
    <x v="16"/>
    <x v="1"/>
  </r>
  <r>
    <n v="7275"/>
    <n v="6760"/>
    <s v=""/>
    <x v="3"/>
    <n v="9"/>
    <n v="675.2"/>
    <n v="29.738863461807"/>
    <n v="2700.8"/>
    <n v="118.955453847228"/>
    <n v="11.8492054580122"/>
    <n v="0.91554501638248997"/>
    <n v="159.14459540169199"/>
    <n v="1.95636037518422"/>
    <n v="93.033297320284305"/>
    <n v="1.06541036311889"/>
    <n v="1.3322261465516501"/>
    <n v="5.57413947689313E-2"/>
    <x v="8"/>
    <x v="16"/>
    <x v="1"/>
  </r>
  <r>
    <n v="7275"/>
    <n v="6761"/>
    <s v=""/>
    <x v="3"/>
    <n v="0"/>
    <n v="20688.3"/>
    <n v="99.955601254868299"/>
    <n v="6896.1"/>
    <n v="33.318533751622702"/>
    <n v="37.337107765979802"/>
    <n v="0.95365932506994699"/>
    <n v="140.49346786693701"/>
    <n v="3.2778483964417502"/>
    <n v="84.179551670195494"/>
    <n v="1.9962059998305901"/>
    <n v="0.52461140747253399"/>
    <n v="2.4587538062500699E-3"/>
    <x v="12"/>
    <x v="20"/>
    <x v="1"/>
  </r>
  <r>
    <n v="7275"/>
    <n v="6761"/>
    <s v=""/>
    <x v="3"/>
    <n v="1"/>
    <n v="1378.6"/>
    <n v="25.1714123560836"/>
    <n v="5514.4"/>
    <n v="100.685649424335"/>
    <n v="49.473489727251803"/>
    <n v="0.65829705585989495"/>
    <n v="85.965038168146194"/>
    <n v="2.18711348938966"/>
    <n v="52.8896473661163"/>
    <n v="1.30718312756929"/>
    <n v="0.65426832331018003"/>
    <n v="1.1204468554167801E-2"/>
    <x v="0"/>
    <x v="20"/>
    <x v="1"/>
  </r>
  <r>
    <n v="7275"/>
    <n v="6761"/>
    <s v=""/>
    <x v="3"/>
    <n v="10"/>
    <n v="1703.6"/>
    <n v="30.299248248833599"/>
    <n v="6814.4"/>
    <n v="121.196992995334"/>
    <n v="32.729335335454003"/>
    <n v="0.68958770852253504"/>
    <n v="160.24061766449"/>
    <n v="1.34484910141406"/>
    <n v="94.983462762305095"/>
    <n v="0.79938385355599595"/>
    <n v="0.53117735421805501"/>
    <n v="8.7199758479211999E-3"/>
    <x v="9"/>
    <x v="20"/>
    <x v="1"/>
  </r>
  <r>
    <n v="7275"/>
    <n v="6761"/>
    <s v=""/>
    <x v="3"/>
    <n v="11"/>
    <n v="1703.3"/>
    <n v="22.196346045639501"/>
    <n v="6813.2"/>
    <n v="88.785384182558104"/>
    <n v="32.617945976630303"/>
    <n v="0.62173993649250003"/>
    <n v="161.25740272232201"/>
    <n v="1.07702336703091"/>
    <n v="95.308641448513299"/>
    <n v="0.641573242703535"/>
    <n v="0.531352997641934"/>
    <n v="6.3383765857583504E-3"/>
    <x v="10"/>
    <x v="20"/>
    <x v="1"/>
  </r>
  <r>
    <n v="7275"/>
    <n v="6761"/>
    <s v=""/>
    <x v="3"/>
    <n v="12"/>
    <n v="1695"/>
    <n v="22.538855339169299"/>
    <n v="6780"/>
    <n v="90.155421356677195"/>
    <n v="32.150762102396001"/>
    <n v="0.730549949388409"/>
    <n v="161.22184158134999"/>
    <n v="1.7640562034331799"/>
    <n v="95.192370652322694"/>
    <n v="1.0266296632004099"/>
    <n v="0.53339359744273596"/>
    <n v="6.6319938217952396E-3"/>
    <x v="11"/>
    <x v="20"/>
    <x v="1"/>
  </r>
  <r>
    <n v="7275"/>
    <n v="6761"/>
    <s v=""/>
    <x v="3"/>
    <n v="2"/>
    <n v="1782.2"/>
    <n v="21.897742146420299"/>
    <n v="7128.8"/>
    <n v="87.590968585681097"/>
    <n v="44.879610638619198"/>
    <n v="1.56710737321955"/>
    <n v="113.47366580476501"/>
    <n v="4.5834874987388803"/>
    <n v="68.710946833357099"/>
    <n v="2.7909748839802502"/>
    <n v="0.50705195491562005"/>
    <n v="5.9367426920615002E-3"/>
    <x v="1"/>
    <x v="20"/>
    <x v="1"/>
  </r>
  <r>
    <n v="7275"/>
    <n v="6761"/>
    <s v=""/>
    <x v="3"/>
    <n v="3"/>
    <n v="1795.8"/>
    <n v="20.8422647521808"/>
    <n v="7183.2"/>
    <n v="83.369059008723397"/>
    <n v="43.640138444547198"/>
    <n v="3.1216228117946399"/>
    <n v="117.557207652031"/>
    <n v="10.472014029927101"/>
    <n v="71.515094338186401"/>
    <n v="6.4507583174449596"/>
    <n v="0.50371664393417803"/>
    <n v="5.1888944317869E-3"/>
    <x v="2"/>
    <x v="20"/>
    <x v="1"/>
  </r>
  <r>
    <n v="7275"/>
    <n v="6761"/>
    <s v=""/>
    <x v="3"/>
    <n v="4"/>
    <n v="1784.9"/>
    <n v="24.195729650773799"/>
    <n v="7139.6"/>
    <n v="96.782918603095098"/>
    <n v="41.674042707560098"/>
    <n v="3.6769079886557399"/>
    <n v="122.623942991172"/>
    <n v="12.1616384106635"/>
    <n v="74.518673126375006"/>
    <n v="7.3794871066969501"/>
    <n v="0.50672270415925702"/>
    <n v="6.7525888968741499E-3"/>
    <x v="3"/>
    <x v="20"/>
    <x v="1"/>
  </r>
  <r>
    <n v="7275"/>
    <n v="6761"/>
    <s v=""/>
    <x v="3"/>
    <n v="5"/>
    <n v="1811.9"/>
    <n v="28.3801573873954"/>
    <n v="7247.6"/>
    <n v="113.520629549582"/>
    <n v="38.181472963134603"/>
    <n v="4.0241541343209404"/>
    <n v="136.17917669693301"/>
    <n v="13.3198344634568"/>
    <n v="82.348962891611507"/>
    <n v="8.0790347719208295"/>
    <n v="0.49922814422756101"/>
    <n v="7.3086305530294399E-3"/>
    <x v="4"/>
    <x v="20"/>
    <x v="1"/>
  </r>
  <r>
    <n v="7275"/>
    <n v="6761"/>
    <s v=""/>
    <x v="3"/>
    <n v="6"/>
    <n v="1795.1"/>
    <n v="27.746671472048298"/>
    <n v="7180.4"/>
    <n v="110.98668588819299"/>
    <n v="34.9520781678346"/>
    <n v="1.17990893373302"/>
    <n v="149.29105175375"/>
    <n v="5.2065751498646797"/>
    <n v="89.7972564176508"/>
    <n v="3.18928452964987"/>
    <n v="0.50415210002438204"/>
    <n v="7.3648681803696698E-3"/>
    <x v="5"/>
    <x v="20"/>
    <x v="1"/>
  </r>
  <r>
    <n v="7275"/>
    <n v="6761"/>
    <s v=""/>
    <x v="3"/>
    <n v="7"/>
    <n v="1743.9"/>
    <n v="21.941589125068699"/>
    <n v="6975.6"/>
    <n v="87.766356500274796"/>
    <n v="33.130415108333601"/>
    <n v="0.512167784224968"/>
    <n v="156.00811874391499"/>
    <n v="1.33706995490722"/>
    <n v="93.274496104115997"/>
    <n v="0.80035796727623598"/>
    <n v="0.51880531818242204"/>
    <n v="6.2259555528940301E-3"/>
    <x v="6"/>
    <x v="20"/>
    <x v="1"/>
  </r>
  <r>
    <n v="7275"/>
    <n v="6761"/>
    <s v=""/>
    <x v="3"/>
    <n v="8"/>
    <n v="1760.9"/>
    <n v="22.541073621280798"/>
    <n v="7043.6"/>
    <n v="90.164294485123094"/>
    <n v="33.428753995596303"/>
    <n v="0.54303915108474898"/>
    <n v="157.107006686284"/>
    <n v="1.7329360298977801"/>
    <n v="93.287996504208394"/>
    <n v="0.96962937333715404"/>
    <n v="0.51407765449362297"/>
    <n v="6.0903311968883E-3"/>
    <x v="7"/>
    <x v="20"/>
    <x v="1"/>
  </r>
  <r>
    <n v="7275"/>
    <n v="6761"/>
    <s v=""/>
    <x v="3"/>
    <n v="9"/>
    <n v="1733.1"/>
    <n v="36.561819794242602"/>
    <n v="6932.4"/>
    <n v="146.24727917697001"/>
    <n v="32.960612259566297"/>
    <n v="0.70654301904739103"/>
    <n v="156.82620972023599"/>
    <n v="2.3642121212432898"/>
    <n v="93.521527574471506"/>
    <n v="1.3868848098614801"/>
    <n v="0.52221099657635905"/>
    <n v="9.9295340061595991E-3"/>
    <x v="8"/>
    <x v="20"/>
    <x v="1"/>
  </r>
  <r>
    <n v="7275"/>
    <n v="6762"/>
    <s v=""/>
    <x v="3"/>
    <n v="0"/>
    <n v="1262.5"/>
    <n v="47.495613832577597"/>
    <n v="420.83333333333297"/>
    <n v="15.831871277525901"/>
    <n v="39.253567179881202"/>
    <n v="0.11358367642749501"/>
    <n v="11.6512329974545"/>
    <n v="0.46203812942175398"/>
    <n v="6.7537898021670104"/>
    <n v="0.26762672560461997"/>
    <n v="8.4658503031482901"/>
    <n v="0.28463665557131501"/>
    <x v="12"/>
    <x v="6"/>
    <x v="1"/>
  </r>
  <r>
    <n v="7275"/>
    <n v="6762"/>
    <s v=""/>
    <x v="3"/>
    <n v="1"/>
    <n v="69.5"/>
    <n v="8.6055537622837193"/>
    <n v="278"/>
    <n v="34.422215049134898"/>
    <n v="39.2896141896872"/>
    <n v="0.42454231357051903"/>
    <n v="7.14575753300391"/>
    <n v="0.87069193520863197"/>
    <n v="4.1422896747362996"/>
    <n v="0.49070932112486698"/>
    <n v="12.5867849044199"/>
    <n v="1.4685948501491499"/>
    <x v="0"/>
    <x v="6"/>
    <x v="1"/>
  </r>
  <r>
    <n v="7275"/>
    <n v="6762"/>
    <s v=""/>
    <x v="3"/>
    <n v="10"/>
    <n v="112.1"/>
    <n v="11.069979423849199"/>
    <n v="448.4"/>
    <n v="44.279917695396797"/>
    <n v="39.281567092125698"/>
    <n v="0.527135477611821"/>
    <n v="11.52271845786"/>
    <n v="1.21581197055899"/>
    <n v="6.6805736240024496"/>
    <n v="0.71380660206235402"/>
    <n v="8.0122530999136305"/>
    <n v="0.76441377599370697"/>
    <x v="9"/>
    <x v="6"/>
    <x v="1"/>
  </r>
  <r>
    <n v="7275"/>
    <n v="6762"/>
    <s v=""/>
    <x v="3"/>
    <n v="11"/>
    <n v="116.4"/>
    <n v="9.7433738167707293"/>
    <n v="465.6"/>
    <n v="38.973495267082903"/>
    <n v="39.105216939453797"/>
    <n v="0.39866350198678902"/>
    <n v="12.015017282531799"/>
    <n v="1.05603766264898"/>
    <n v="6.9630876728733204"/>
    <n v="0.6040543159988"/>
    <n v="7.7032425305281897"/>
    <n v="0.60329489586458696"/>
    <x v="10"/>
    <x v="6"/>
    <x v="1"/>
  </r>
  <r>
    <n v="7275"/>
    <n v="6762"/>
    <s v=""/>
    <x v="3"/>
    <n v="12"/>
    <n v="116"/>
    <n v="11.0554159678513"/>
    <n v="464"/>
    <n v="44.221663871405298"/>
    <n v="39.400135889401703"/>
    <n v="0.37431201580818402"/>
    <n v="11.8786515444455"/>
    <n v="1.09357927390314"/>
    <n v="6.8981542144554604"/>
    <n v="0.64100602221396397"/>
    <n v="7.74293077548794"/>
    <n v="0.76519191078014004"/>
    <x v="11"/>
    <x v="6"/>
    <x v="1"/>
  </r>
  <r>
    <n v="7275"/>
    <n v="6762"/>
    <s v=""/>
    <x v="3"/>
    <n v="2"/>
    <n v="63.7"/>
    <n v="6.3604681868204898"/>
    <n v="254.8"/>
    <n v="25.441872747282002"/>
    <n v="39.670010074104297"/>
    <n v="0.50562526804101604"/>
    <n v="6.4858399216097098"/>
    <n v="0.68719047987990001"/>
    <n v="3.7579949493965601"/>
    <n v="0.40525541166634699"/>
    <n v="13.944077441381999"/>
    <n v="1.3996086242144401"/>
    <x v="1"/>
    <x v="6"/>
    <x v="1"/>
  </r>
  <r>
    <n v="7275"/>
    <n v="6762"/>
    <s v=""/>
    <x v="3"/>
    <n v="3"/>
    <n v="68.2"/>
    <n v="10.174041041351799"/>
    <n v="272.8"/>
    <n v="40.696164165407303"/>
    <n v="39.618706513123399"/>
    <n v="0.460636641500411"/>
    <n v="6.9476382493553297"/>
    <n v="1.0225060796819001"/>
    <n v="4.0242869060834696"/>
    <n v="0.59808849728798896"/>
    <n v="12.9777245763186"/>
    <n v="1.85228567489982"/>
    <x v="2"/>
    <x v="6"/>
    <x v="1"/>
  </r>
  <r>
    <n v="7275"/>
    <n v="6762"/>
    <s v=""/>
    <x v="3"/>
    <n v="4"/>
    <n v="69"/>
    <n v="7.1647284200682302"/>
    <n v="276"/>
    <n v="28.658913680272899"/>
    <n v="39.237709382990303"/>
    <n v="0.40899830299478301"/>
    <n v="7.1129248894087196"/>
    <n v="0.76252378846559599"/>
    <n v="4.1266000189724501"/>
    <n v="0.44560932995786001"/>
    <n v="12.6141953737921"/>
    <n v="1.3252180932556601"/>
    <x v="3"/>
    <x v="6"/>
    <x v="1"/>
  </r>
  <r>
    <n v="7275"/>
    <n v="6762"/>
    <s v=""/>
    <x v="3"/>
    <n v="5"/>
    <n v="134.69999999999999"/>
    <n v="11.9912004773871"/>
    <n v="538.79999999999995"/>
    <n v="47.964801909548498"/>
    <n v="39.1494774221554"/>
    <n v="0.36526318215220299"/>
    <n v="13.8867382598812"/>
    <n v="1.18733132009302"/>
    <n v="8.0401696621250807"/>
    <n v="0.68424637966500401"/>
    <n v="6.6254266419131103"/>
    <n v="0.54512770984645298"/>
    <x v="4"/>
    <x v="6"/>
    <x v="1"/>
  </r>
  <r>
    <n v="7275"/>
    <n v="6762"/>
    <s v=""/>
    <x v="3"/>
    <n v="6"/>
    <n v="132.9"/>
    <n v="12.0041659435381"/>
    <n v="531.6"/>
    <n v="48.016663774152399"/>
    <n v="39.0693355841981"/>
    <n v="0.44314101497202502"/>
    <n v="13.723665349057001"/>
    <n v="1.2377992257416499"/>
    <n v="7.9525102636507699"/>
    <n v="0.74105597849191396"/>
    <n v="6.7339179029459402"/>
    <n v="0.57111904541214098"/>
    <x v="5"/>
    <x v="6"/>
    <x v="1"/>
  </r>
  <r>
    <n v="7275"/>
    <n v="6762"/>
    <s v=""/>
    <x v="3"/>
    <n v="7"/>
    <n v="135.4"/>
    <n v="10.905656024895199"/>
    <n v="541.6"/>
    <n v="43.622624099580896"/>
    <n v="39.2224349153541"/>
    <n v="0.36861907097485103"/>
    <n v="13.9208761352526"/>
    <n v="1.1631662955084401"/>
    <n v="8.0616790885653309"/>
    <n v="0.66139408397597999"/>
    <n v="6.6441530600917602"/>
    <n v="0.51813376994292404"/>
    <x v="6"/>
    <x v="6"/>
    <x v="1"/>
  </r>
  <r>
    <n v="7275"/>
    <n v="6762"/>
    <s v=""/>
    <x v="3"/>
    <n v="8"/>
    <n v="128.4"/>
    <n v="9.1796877216312005"/>
    <n v="513.6"/>
    <n v="36.718750886524802"/>
    <n v="39.076197221102198"/>
    <n v="0.42144649049371702"/>
    <n v="13.253534860074099"/>
    <n v="1.0127034737365499"/>
    <n v="7.6825864288917796"/>
    <n v="0.582294133915914"/>
    <n v="6.9517766228876097"/>
    <n v="0.41423513824432301"/>
    <x v="7"/>
    <x v="6"/>
    <x v="1"/>
  </r>
  <r>
    <n v="7275"/>
    <n v="6762"/>
    <s v=""/>
    <x v="3"/>
    <n v="9"/>
    <n v="116.2"/>
    <n v="13.1047065336593"/>
    <n v="464.8"/>
    <n v="52.4188261346373"/>
    <n v="39.337741828674602"/>
    <n v="0.32773305946117998"/>
    <n v="11.9358963655236"/>
    <n v="1.3521415239935799"/>
    <n v="6.9290501369873398"/>
    <n v="0.78374548977556802"/>
    <n v="7.7197620762659698"/>
    <n v="0.79377243993959001"/>
    <x v="8"/>
    <x v="6"/>
    <x v="1"/>
  </r>
  <r>
    <n v="7275"/>
    <n v="6763"/>
    <s v=""/>
    <x v="3"/>
    <n v="0"/>
    <n v="6267.9"/>
    <n v="70.954523777166202"/>
    <n v="2089.3000000000002"/>
    <n v="23.651507925722001"/>
    <n v="36.941143582976999"/>
    <n v="9.4836685033866303E-2"/>
    <n v="47.615672569048101"/>
    <n v="0.60355869152313102"/>
    <n v="28.935654330309699"/>
    <n v="0.36293653074523302"/>
    <n v="1.69044514894425"/>
    <n v="1.9404419930898802E-2"/>
    <x v="12"/>
    <x v="7"/>
    <x v="1"/>
  </r>
  <r>
    <n v="7275"/>
    <n v="6763"/>
    <s v=""/>
    <x v="3"/>
    <n v="1"/>
    <n v="451.5"/>
    <n v="20.8819432897313"/>
    <n v="1806"/>
    <n v="83.527773158925399"/>
    <n v="37.205474451142003"/>
    <n v="0.254879649089505"/>
    <n v="41.369025462011201"/>
    <n v="1.5552505593927699"/>
    <n v="26.010519572506698"/>
    <n v="0.91186255686698303"/>
    <n v="1.9498547083022"/>
    <n v="9.0008092293782802E-2"/>
    <x v="0"/>
    <x v="7"/>
    <x v="1"/>
  </r>
  <r>
    <n v="7275"/>
    <n v="6763"/>
    <s v=""/>
    <x v="3"/>
    <n v="10"/>
    <n v="527"/>
    <n v="18.086213288334001"/>
    <n v="2108"/>
    <n v="72.344853153336203"/>
    <n v="37.007941497017796"/>
    <n v="0.22274302737804899"/>
    <n v="47.420980137012798"/>
    <n v="2.0660611518646599"/>
    <n v="28.594160104916899"/>
    <n v="1.21552913273668"/>
    <n v="1.6773695506158599"/>
    <n v="5.0475913722514698E-2"/>
    <x v="9"/>
    <x v="7"/>
    <x v="1"/>
  </r>
  <r>
    <n v="7275"/>
    <n v="6763"/>
    <s v=""/>
    <x v="3"/>
    <n v="11"/>
    <n v="490.8"/>
    <n v="21.978777642686701"/>
    <n v="1963.2"/>
    <n v="87.915110570747004"/>
    <n v="37.1728277628482"/>
    <n v="0.350364405224391"/>
    <n v="43.326634319823697"/>
    <n v="1.7540404133754699"/>
    <n v="25.372266653693899"/>
    <n v="1.0223552191698499"/>
    <n v="1.79429180870186"/>
    <n v="6.8121356107878395E-2"/>
    <x v="10"/>
    <x v="7"/>
    <x v="1"/>
  </r>
  <r>
    <n v="7275"/>
    <n v="6763"/>
    <s v=""/>
    <x v="3"/>
    <n v="12"/>
    <n v="527.6"/>
    <n v="22.356704189621102"/>
    <n v="2110.4"/>
    <n v="89.426816758484506"/>
    <n v="36.717095049348401"/>
    <n v="0.30246054971185599"/>
    <n v="46.918201957441298"/>
    <n v="1.84303645934688"/>
    <n v="28.073661184472002"/>
    <n v="1.10575685873524"/>
    <n v="1.6636161044511999"/>
    <n v="6.5569892005661295E-2"/>
    <x v="11"/>
    <x v="7"/>
    <x v="1"/>
  </r>
  <r>
    <n v="7275"/>
    <n v="6763"/>
    <s v=""/>
    <x v="3"/>
    <n v="2"/>
    <n v="521.29999999999995"/>
    <n v="29.664981225531101"/>
    <n v="2085.1999999999998"/>
    <n v="118.659924902124"/>
    <n v="36.839912001366699"/>
    <n v="0.181937915724218"/>
    <n v="48.124036578817403"/>
    <n v="3.0929645732597399"/>
    <n v="29.8755188582399"/>
    <n v="1.85060113933068"/>
    <n v="1.71247407072717"/>
    <n v="8.9797195011813505E-2"/>
    <x v="1"/>
    <x v="7"/>
    <x v="1"/>
  </r>
  <r>
    <n v="7275"/>
    <n v="6763"/>
    <s v=""/>
    <x v="3"/>
    <n v="3"/>
    <n v="522"/>
    <n v="25.794056162870799"/>
    <n v="2088"/>
    <n v="103.176224651483"/>
    <n v="36.907634058389398"/>
    <n v="0.120855715662635"/>
    <n v="48.2751982171498"/>
    <n v="1.9204951634516401"/>
    <n v="30.277217970646699"/>
    <n v="1.0988454247720401"/>
    <n v="1.69244167572339"/>
    <n v="7.8204989523805196E-2"/>
    <x v="2"/>
    <x v="7"/>
    <x v="1"/>
  </r>
  <r>
    <n v="7275"/>
    <n v="6763"/>
    <s v=""/>
    <x v="3"/>
    <n v="4"/>
    <n v="509.5"/>
    <n v="9.6637926762161506"/>
    <n v="2038"/>
    <n v="38.655170704864602"/>
    <n v="37.206919849305798"/>
    <n v="0.27075296949168898"/>
    <n v="47.413753233408201"/>
    <n v="1.6965752168610599"/>
    <n v="29.6527771345046"/>
    <n v="1.02015125784812"/>
    <n v="1.74721445154596"/>
    <n v="3.4606702836639303E-2"/>
    <x v="3"/>
    <x v="7"/>
    <x v="1"/>
  </r>
  <r>
    <n v="7275"/>
    <n v="6763"/>
    <s v=""/>
    <x v="3"/>
    <n v="5"/>
    <n v="542.20000000000005"/>
    <n v="29.7762022800461"/>
    <n v="2168.8000000000002"/>
    <n v="119.104809120184"/>
    <n v="36.9866564401866"/>
    <n v="0.27447850701623"/>
    <n v="49.917860438411502"/>
    <n v="2.9124755548311798"/>
    <n v="30.389100836381701"/>
    <n v="1.6761846972330201"/>
    <n v="1.6329088400133001"/>
    <n v="8.8976580557026605E-2"/>
    <x v="4"/>
    <x v="7"/>
    <x v="1"/>
  </r>
  <r>
    <n v="7275"/>
    <n v="6763"/>
    <s v=""/>
    <x v="3"/>
    <n v="6"/>
    <n v="562.5"/>
    <n v="25.365111647475299"/>
    <n v="2250"/>
    <n v="101.460446589901"/>
    <n v="36.723404605497798"/>
    <n v="0.21085683978470399"/>
    <n v="51.726966452317399"/>
    <n v="2.4002196720679598"/>
    <n v="31.447281225997902"/>
    <n v="1.40540175403379"/>
    <n v="1.5640254114715"/>
    <n v="6.3250138904879696E-2"/>
    <x v="5"/>
    <x v="7"/>
    <x v="1"/>
  </r>
  <r>
    <n v="7275"/>
    <n v="6763"/>
    <s v=""/>
    <x v="3"/>
    <n v="7"/>
    <n v="547.1"/>
    <n v="22.407588000496599"/>
    <n v="2188.4"/>
    <n v="89.630352001986495"/>
    <n v="36.7497149399127"/>
    <n v="0.15349731661642499"/>
    <n v="48.706554630771798"/>
    <n v="2.1992708886657901"/>
    <n v="28.903639197932101"/>
    <n v="1.3280218333081399"/>
    <n v="1.62540270925513"/>
    <n v="5.4821251563646103E-2"/>
    <x v="6"/>
    <x v="7"/>
    <x v="1"/>
  </r>
  <r>
    <n v="7275"/>
    <n v="6763"/>
    <s v=""/>
    <x v="3"/>
    <n v="8"/>
    <n v="542.4"/>
    <n v="14.3542483064926"/>
    <n v="2169.6"/>
    <n v="57.416993225970202"/>
    <n v="36.8550454785357"/>
    <n v="0.26280520847783001"/>
    <n v="49.138253034676701"/>
    <n v="1.5975526177939301"/>
    <n v="29.4525886151775"/>
    <n v="0.94369138213877501"/>
    <n v="1.61207508620444"/>
    <n v="4.4066881160499699E-2"/>
    <x v="7"/>
    <x v="7"/>
    <x v="1"/>
  </r>
  <r>
    <n v="7275"/>
    <n v="6763"/>
    <s v=""/>
    <x v="3"/>
    <n v="9"/>
    <n v="524"/>
    <n v="18.153665072253499"/>
    <n v="2096"/>
    <n v="72.614660289013898"/>
    <n v="37.006089836682499"/>
    <n v="0.270111859734122"/>
    <n v="46.627678175428699"/>
    <n v="1.49332267108396"/>
    <n v="27.862825323169499"/>
    <n v="0.85486885220900799"/>
    <n v="1.6749959004127299"/>
    <n v="5.8009201629500101E-2"/>
    <x v="8"/>
    <x v="7"/>
    <x v="1"/>
  </r>
  <r>
    <n v="7275"/>
    <n v="6764"/>
    <s v=""/>
    <x v="3"/>
    <n v="0"/>
    <n v="1228.5999999999999"/>
    <n v="60.776823067862203"/>
    <n v="409.53333333333302"/>
    <n v="20.2589410226207"/>
    <n v="38.8544611678048"/>
    <n v="0.15961448516590099"/>
    <n v="10.444880181208299"/>
    <n v="0.56285643591680701"/>
    <n v="6.0553334948648097"/>
    <n v="0.33307724544463602"/>
    <n v="8.5040646193724196"/>
    <n v="0.39505002552892399"/>
    <x v="12"/>
    <x v="8"/>
    <x v="1"/>
  </r>
  <r>
    <n v="7275"/>
    <n v="6764"/>
    <s v=""/>
    <x v="3"/>
    <n v="1"/>
    <n v="87.7"/>
    <n v="6.7831490556459899"/>
    <n v="350.8"/>
    <n v="27.132596222583999"/>
    <n v="38.720880736397703"/>
    <n v="0.52908348232039903"/>
    <n v="8.6201138511099504"/>
    <n v="0.61735346367937605"/>
    <n v="4.9996724455797503"/>
    <n v="0.35291712098018002"/>
    <n v="9.4066592413526706"/>
    <n v="0.81391743067981204"/>
    <x v="0"/>
    <x v="8"/>
    <x v="1"/>
  </r>
  <r>
    <n v="7275"/>
    <n v="6764"/>
    <s v=""/>
    <x v="3"/>
    <n v="10"/>
    <n v="125"/>
    <n v="17.1593835683117"/>
    <n v="500"/>
    <n v="68.6375342732467"/>
    <n v="38.786290319593498"/>
    <n v="0.44360121220025001"/>
    <n v="12.366534714003199"/>
    <n v="1.72784148529439"/>
    <n v="7.1623495292061197"/>
    <n v="1.0080339728896299"/>
    <n v="6.8847482112367304"/>
    <n v="0.84579395564333404"/>
    <x v="9"/>
    <x v="8"/>
    <x v="1"/>
  </r>
  <r>
    <n v="7275"/>
    <n v="6764"/>
    <s v=""/>
    <x v="3"/>
    <n v="11"/>
    <n v="115.4"/>
    <n v="10.8238419960546"/>
    <n v="461.6"/>
    <n v="43.295367984218501"/>
    <n v="39.200522807952701"/>
    <n v="0.30379442627566899"/>
    <n v="11.2058693725289"/>
    <n v="1.1914274016084401"/>
    <n v="6.5039758041805804"/>
    <n v="0.69939791852847"/>
    <n v="7.5884402971645004"/>
    <n v="0.63901177534002696"/>
    <x v="10"/>
    <x v="8"/>
    <x v="1"/>
  </r>
  <r>
    <n v="7275"/>
    <n v="6764"/>
    <s v=""/>
    <x v="3"/>
    <n v="12"/>
    <n v="131.9"/>
    <n v="13.4779655569954"/>
    <n v="527.6"/>
    <n v="53.9118622279818"/>
    <n v="38.882408589346497"/>
    <n v="0.42478587608907797"/>
    <n v="13.1101058038528"/>
    <n v="1.4376448547882701"/>
    <n v="7.5853996893503899"/>
    <n v="0.84446903983750898"/>
    <n v="6.7676227993889304"/>
    <n v="0.68248700082333702"/>
    <x v="11"/>
    <x v="8"/>
    <x v="1"/>
  </r>
  <r>
    <n v="7275"/>
    <n v="6764"/>
    <s v=""/>
    <x v="3"/>
    <n v="2"/>
    <n v="103"/>
    <n v="13.0554373517108"/>
    <n v="412"/>
    <n v="52.221749406843003"/>
    <n v="38.965292475511603"/>
    <n v="0.60513399548439795"/>
    <n v="10.1975500497098"/>
    <n v="1.22646922424462"/>
    <n v="5.9193246114083502"/>
    <n v="0.72406754494127101"/>
    <n v="8.4473129191573406"/>
    <n v="1.06307730550306"/>
    <x v="1"/>
    <x v="8"/>
    <x v="1"/>
  </r>
  <r>
    <n v="7275"/>
    <n v="6764"/>
    <s v=""/>
    <x v="3"/>
    <n v="3"/>
    <n v="104.5"/>
    <n v="7.2610069702639901"/>
    <n v="418"/>
    <n v="29.0440278810559"/>
    <n v="38.803749654778898"/>
    <n v="0.48311526936981902"/>
    <n v="10.3349437024689"/>
    <n v="0.70660080147300997"/>
    <n v="5.9953859341850704"/>
    <n v="0.39567835122039702"/>
    <n v="8.4788615082009908"/>
    <n v="0.51772352515540598"/>
    <x v="2"/>
    <x v="8"/>
    <x v="1"/>
  </r>
  <r>
    <n v="7275"/>
    <n v="6764"/>
    <s v=""/>
    <x v="3"/>
    <n v="4"/>
    <n v="119"/>
    <n v="10.198039027185599"/>
    <n v="476"/>
    <n v="40.792156108742297"/>
    <n v="38.735840212028997"/>
    <n v="0.53580810120032996"/>
    <n v="11.682803231468201"/>
    <n v="0.89183835716911197"/>
    <n v="6.7650356010715598"/>
    <n v="0.52067128034806098"/>
    <n v="7.3058266233304501"/>
    <n v="0.62525768253471103"/>
    <x v="3"/>
    <x v="8"/>
    <x v="1"/>
  </r>
  <r>
    <n v="7275"/>
    <n v="6764"/>
    <s v=""/>
    <x v="3"/>
    <n v="5"/>
    <n v="93.7"/>
    <n v="10.2203500701079"/>
    <n v="374.8"/>
    <n v="40.881400280431798"/>
    <n v="38.646096517422002"/>
    <n v="0.40288210661023"/>
    <n v="9.2476362396928007"/>
    <n v="0.955726759801239"/>
    <n v="5.3528968405594402"/>
    <n v="0.559535206755436"/>
    <n v="9.2376619729289402"/>
    <n v="0.98700289616995696"/>
    <x v="4"/>
    <x v="8"/>
    <x v="1"/>
  </r>
  <r>
    <n v="7275"/>
    <n v="6764"/>
    <s v=""/>
    <x v="3"/>
    <n v="6"/>
    <n v="85.5"/>
    <n v="9.5713693435741494"/>
    <n v="342"/>
    <n v="38.285477374296597"/>
    <n v="38.976981914349601"/>
    <n v="0.43474135052851198"/>
    <n v="8.4525843094507795"/>
    <n v="0.89389614034853504"/>
    <n v="4.9046556582638496"/>
    <n v="0.52857421014217998"/>
    <n v="10.3868278706176"/>
    <n v="1.05567223674306"/>
    <x v="5"/>
    <x v="8"/>
    <x v="1"/>
  </r>
  <r>
    <n v="7275"/>
    <n v="6764"/>
    <s v=""/>
    <x v="3"/>
    <n v="7"/>
    <n v="83.2"/>
    <n v="5.7115866641610404"/>
    <n v="332.8"/>
    <n v="22.846346656644201"/>
    <n v="38.745500794975797"/>
    <n v="0.30166884204061201"/>
    <n v="8.2283884387041297"/>
    <n v="0.57029672824444599"/>
    <n v="4.7619969238150697"/>
    <n v="0.32589501334220899"/>
    <n v="10.3340207776548"/>
    <n v="0.65680802912783698"/>
    <x v="6"/>
    <x v="8"/>
    <x v="1"/>
  </r>
  <r>
    <n v="7275"/>
    <n v="6764"/>
    <s v=""/>
    <x v="3"/>
    <n v="8"/>
    <n v="82.7"/>
    <n v="10.9448110485695"/>
    <n v="330.8"/>
    <n v="43.779244194278"/>
    <n v="38.9435284253166"/>
    <n v="0.52284793539725705"/>
    <n v="8.1653087843488095"/>
    <n v="1.1108167069119499"/>
    <n v="4.7364109100865601"/>
    <n v="0.64600093012641702"/>
    <n v="10.4118357819093"/>
    <n v="1.39146457171313"/>
    <x v="7"/>
    <x v="8"/>
    <x v="1"/>
  </r>
  <r>
    <n v="7275"/>
    <n v="6764"/>
    <s v=""/>
    <x v="3"/>
    <n v="9"/>
    <n v="97"/>
    <n v="17.594190960528898"/>
    <n v="388"/>
    <n v="70.376763842115494"/>
    <n v="38.806647647965399"/>
    <n v="0.43322001833388601"/>
    <n v="9.5717060647488506"/>
    <n v="1.6308853585098799"/>
    <n v="5.5719081170951297"/>
    <n v="0.95567999320205899"/>
    <n v="9.2183619364432499"/>
    <n v="1.46350050265958"/>
    <x v="8"/>
    <x v="8"/>
    <x v="1"/>
  </r>
  <r>
    <n v="7275"/>
    <n v="6765"/>
    <s v=""/>
    <x v="3"/>
    <n v="0"/>
    <n v="837.9"/>
    <n v="60.324032432264403"/>
    <n v="279.3"/>
    <n v="20.108010810754799"/>
    <n v="21.8521762712125"/>
    <n v="1.48994032245147"/>
    <n v="74.862585950411699"/>
    <n v="15.194606198627699"/>
    <n v="44.2082958120086"/>
    <n v="8.8476650002160504"/>
    <n v="11.9933483240691"/>
    <n v="0.91945225144012099"/>
    <x v="12"/>
    <x v="9"/>
    <x v="1"/>
  </r>
  <r>
    <n v="7275"/>
    <n v="6765"/>
    <s v=""/>
    <x v="3"/>
    <n v="1"/>
    <n v="61.1"/>
    <n v="8.3725742755737897"/>
    <n v="244.4"/>
    <n v="33.490297102295202"/>
    <n v="22.658575124244202"/>
    <n v="1.80030095610626"/>
    <n v="53.081091953707798"/>
    <n v="14.433321248958899"/>
    <n v="31.523180247578701"/>
    <n v="8.4675967828195606"/>
    <n v="13.2264817859913"/>
    <n v="1.6379598281121399"/>
    <x v="0"/>
    <x v="9"/>
    <x v="1"/>
  </r>
  <r>
    <n v="7275"/>
    <n v="6765"/>
    <s v=""/>
    <x v="3"/>
    <n v="10"/>
    <n v="81.7"/>
    <n v="13.2417689318476"/>
    <n v="326.8"/>
    <n v="52.967075727390402"/>
    <n v="19.9055444761497"/>
    <n v="4.31827332445694"/>
    <n v="104.420573900921"/>
    <n v="37.566843978535402"/>
    <n v="60.6230711769308"/>
    <n v="21.943244448602002"/>
    <n v="10.1275866419893"/>
    <n v="2.02890458096235"/>
    <x v="9"/>
    <x v="9"/>
    <x v="1"/>
  </r>
  <r>
    <n v="7275"/>
    <n v="6765"/>
    <s v=""/>
    <x v="3"/>
    <n v="11"/>
    <n v="79.400000000000006"/>
    <n v="9.24000962000461"/>
    <n v="317.60000000000002"/>
    <n v="36.960038480018497"/>
    <n v="18.745086061089101"/>
    <n v="2.8506258472095198"/>
    <n v="103.291724898271"/>
    <n v="33.229097547534401"/>
    <n v="60.873948472951"/>
    <n v="19.261627805736101"/>
    <n v="10.480680675973501"/>
    <n v="1.4432971417948399"/>
    <x v="10"/>
    <x v="9"/>
    <x v="1"/>
  </r>
  <r>
    <n v="7275"/>
    <n v="6765"/>
    <s v=""/>
    <x v="3"/>
    <n v="12"/>
    <n v="91"/>
    <n v="16.812693617224699"/>
    <n v="364"/>
    <n v="67.250774468898598"/>
    <n v="18.7250668264467"/>
    <n v="4.9572536530352798"/>
    <n v="106.418881739729"/>
    <n v="48.959007975069397"/>
    <n v="61.771013091299999"/>
    <n v="28.564359220495401"/>
    <n v="9.73876117758528"/>
    <n v="1.6453416050490099"/>
    <x v="11"/>
    <x v="9"/>
    <x v="1"/>
  </r>
  <r>
    <n v="7275"/>
    <n v="6765"/>
    <s v=""/>
    <x v="3"/>
    <n v="2"/>
    <n v="69.599999999999994"/>
    <n v="8.7584879466213295"/>
    <n v="278.39999999999998"/>
    <n v="35.033951786485297"/>
    <n v="21.134672468235902"/>
    <n v="1.99378272636674"/>
    <n v="65.679462084793499"/>
    <n v="23.202453553801998"/>
    <n v="39.626716465945002"/>
    <n v="13.7532639434384"/>
    <n v="10.866085108323601"/>
    <n v="1.3935480646420799"/>
    <x v="1"/>
    <x v="9"/>
    <x v="1"/>
  </r>
  <r>
    <n v="7275"/>
    <n v="6765"/>
    <s v=""/>
    <x v="3"/>
    <n v="3"/>
    <n v="79.7"/>
    <n v="3.77270901784558"/>
    <n v="318.8"/>
    <n v="15.0908360713823"/>
    <n v="21.558452366105101"/>
    <n v="0.93685927079540798"/>
    <n v="62.016805323873697"/>
    <n v="6.7547506063133902"/>
    <n v="37.798441523900898"/>
    <n v="4.1008955316618296"/>
    <n v="10.1836236918942"/>
    <n v="0.65795300239233401"/>
    <x v="2"/>
    <x v="9"/>
    <x v="1"/>
  </r>
  <r>
    <n v="7275"/>
    <n v="6765"/>
    <s v=""/>
    <x v="3"/>
    <n v="4"/>
    <n v="72.900000000000006"/>
    <n v="8.4122925927874608"/>
    <n v="291.60000000000002"/>
    <n v="33.6491703711498"/>
    <n v="21.210724258434499"/>
    <n v="3.2820890842098298"/>
    <n v="79.578350774746099"/>
    <n v="25.458213358296401"/>
    <n v="46.963406460134102"/>
    <n v="14.990885805613599"/>
    <n v="11.6988747336468"/>
    <n v="1.4550470220334999"/>
    <x v="3"/>
    <x v="9"/>
    <x v="1"/>
  </r>
  <r>
    <n v="7275"/>
    <n v="6765"/>
    <s v=""/>
    <x v="3"/>
    <n v="5"/>
    <n v="59.3"/>
    <n v="5.6381636096240504"/>
    <n v="237.2"/>
    <n v="22.552654438496202"/>
    <n v="24.130619973069599"/>
    <n v="3.1692850104331698"/>
    <n v="51.167667954076201"/>
    <n v="16.5136275466832"/>
    <n v="30.3495944260393"/>
    <n v="9.80786552597446"/>
    <n v="14.1623058022083"/>
    <n v="1.46474691644215"/>
    <x v="4"/>
    <x v="9"/>
    <x v="1"/>
  </r>
  <r>
    <n v="7275"/>
    <n v="6765"/>
    <s v=""/>
    <x v="3"/>
    <n v="6"/>
    <n v="55.1"/>
    <n v="8.6210337096094403"/>
    <n v="220.4"/>
    <n v="34.484134838437697"/>
    <n v="27.174228608955101"/>
    <n v="2.3828655400716898"/>
    <n v="36.520772743526699"/>
    <n v="19.911837916189501"/>
    <n v="21.691950946283601"/>
    <n v="11.840399031629399"/>
    <n v="15.182952882704599"/>
    <n v="2.8495362741441301"/>
    <x v="5"/>
    <x v="9"/>
    <x v="1"/>
  </r>
  <r>
    <n v="7275"/>
    <n v="6765"/>
    <s v=""/>
    <x v="3"/>
    <n v="7"/>
    <n v="59.1"/>
    <n v="7.2180329730474302"/>
    <n v="236.4"/>
    <n v="28.872131892189699"/>
    <n v="24.518429327915602"/>
    <n v="1.69625505788997"/>
    <n v="49.205191765383603"/>
    <n v="11.019183130728299"/>
    <n v="29.157439816910799"/>
    <n v="6.4998179906533098"/>
    <n v="14.434039990164401"/>
    <n v="1.5754922991101901"/>
    <x v="6"/>
    <x v="9"/>
    <x v="1"/>
  </r>
  <r>
    <n v="7275"/>
    <n v="6765"/>
    <s v=""/>
    <x v="3"/>
    <n v="8"/>
    <n v="56.5"/>
    <n v="11.0780062385892"/>
    <n v="226"/>
    <n v="44.312024954357"/>
    <n v="23.711356456933899"/>
    <n v="2.3523807011864801"/>
    <n v="58.1714785414933"/>
    <n v="18.610291360474999"/>
    <n v="34.608627792503299"/>
    <n v="11.0064308759555"/>
    <n v="15.1504799188893"/>
    <n v="2.9512693451392198"/>
    <x v="7"/>
    <x v="9"/>
    <x v="1"/>
  </r>
  <r>
    <n v="7275"/>
    <n v="6765"/>
    <s v=""/>
    <x v="3"/>
    <n v="9"/>
    <n v="72.5"/>
    <n v="16.084844488592999"/>
    <n v="290"/>
    <n v="64.339377954372196"/>
    <n v="22.8200748929426"/>
    <n v="3.9621482204719198"/>
    <n v="65.458689846094799"/>
    <n v="32.303480339889802"/>
    <n v="38.691636958841499"/>
    <n v="18.824841178284"/>
    <n v="12.262755386486701"/>
    <n v="2.38394433580374"/>
    <x v="8"/>
    <x v="9"/>
    <x v="1"/>
  </r>
  <r>
    <n v="7275"/>
    <n v="6767"/>
    <s v=""/>
    <x v="3"/>
    <n v="0"/>
    <n v="1377.2"/>
    <n v="36.168740339936903"/>
    <n v="459.066666666667"/>
    <n v="12.056246779979"/>
    <n v="47.335167184652299"/>
    <n v="0.19619508184545201"/>
    <n v="9.4415790916690003"/>
    <n v="0.27562362634973497"/>
    <n v="6.5060276235214998"/>
    <n v="0.163761424342724"/>
    <n v="7.6436053844543803"/>
    <n v="0.196116485648647"/>
    <x v="12"/>
    <x v="10"/>
    <x v="1"/>
  </r>
  <r>
    <n v="7275"/>
    <n v="6767"/>
    <s v=""/>
    <x v="3"/>
    <n v="1"/>
    <n v="136.9"/>
    <n v="9.5504508328723006"/>
    <n v="547.6"/>
    <n v="38.201803331489202"/>
    <n v="47.277722159592699"/>
    <n v="0.63439466952165202"/>
    <n v="10.896013391257"/>
    <n v="0.80131170782817696"/>
    <n v="7.4715658996536902"/>
    <n v="0.46744143902080598"/>
    <n v="6.5876524174193003"/>
    <n v="0.45828244116546701"/>
    <x v="0"/>
    <x v="10"/>
    <x v="1"/>
  </r>
  <r>
    <n v="7275"/>
    <n v="6767"/>
    <s v=""/>
    <x v="3"/>
    <n v="10"/>
    <n v="96.3"/>
    <n v="5.9637795622127596"/>
    <n v="385.2"/>
    <n v="23.855118248851099"/>
    <n v="47.0735606949236"/>
    <n v="0.79564399653305296"/>
    <n v="7.6196765530477197"/>
    <n v="0.41874952013098299"/>
    <n v="5.0297614582653596"/>
    <n v="0.21885047920161799"/>
    <n v="9.2716433578184905"/>
    <n v="0.524827666892966"/>
    <x v="9"/>
    <x v="10"/>
    <x v="1"/>
  </r>
  <r>
    <n v="7275"/>
    <n v="6767"/>
    <s v=""/>
    <x v="3"/>
    <n v="11"/>
    <n v="96.5"/>
    <n v="13.2518342545895"/>
    <n v="386"/>
    <n v="53.007337018357902"/>
    <n v="47.392498037889702"/>
    <n v="0.50267372961176904"/>
    <n v="7.6480957764518598"/>
    <n v="1.1359465585909501"/>
    <n v="5.27304822756994"/>
    <n v="0.67221295064807596"/>
    <n v="9.1692876946765391"/>
    <n v="1.15863705719418"/>
    <x v="10"/>
    <x v="10"/>
    <x v="1"/>
  </r>
  <r>
    <n v="7275"/>
    <n v="6767"/>
    <s v=""/>
    <x v="3"/>
    <n v="12"/>
    <n v="90.9"/>
    <n v="8.5042473048602201"/>
    <n v="363.6"/>
    <n v="34.016989219440902"/>
    <n v="47.056825231705297"/>
    <n v="0.55525821379240703"/>
    <n v="7.2550993971161599"/>
    <n v="0.65976660540796195"/>
    <n v="4.7568503614834698"/>
    <n v="0.40034952907258398"/>
    <n v="9.5183947312035908"/>
    <n v="0.73043065908080995"/>
    <x v="11"/>
    <x v="10"/>
    <x v="1"/>
  </r>
  <r>
    <n v="7275"/>
    <n v="6767"/>
    <s v=""/>
    <x v="3"/>
    <n v="2"/>
    <n v="144.9"/>
    <n v="10.702543830531299"/>
    <n v="579.6"/>
    <n v="42.810175322125403"/>
    <n v="47.003366756136401"/>
    <n v="0.57728281526186098"/>
    <n v="11.5767319015981"/>
    <n v="0.92882126366404305"/>
    <n v="8.0125504422798208"/>
    <n v="0.55882587796543703"/>
    <n v="6.1381412923446401"/>
    <n v="0.43556959771216802"/>
    <x v="1"/>
    <x v="10"/>
    <x v="1"/>
  </r>
  <r>
    <n v="7275"/>
    <n v="6767"/>
    <s v=""/>
    <x v="3"/>
    <n v="3"/>
    <n v="139.5"/>
    <n v="9.6752835158000003"/>
    <n v="558"/>
    <n v="38.701134063200001"/>
    <n v="47.238576571919403"/>
    <n v="0.61770173610573098"/>
    <n v="11.0806104497227"/>
    <n v="0.87513901837471597"/>
    <n v="7.6422371119578099"/>
    <n v="0.53698599644418898"/>
    <n v="6.2896596348263101"/>
    <n v="0.43180071086934102"/>
    <x v="2"/>
    <x v="10"/>
    <x v="1"/>
  </r>
  <r>
    <n v="7275"/>
    <n v="6767"/>
    <s v=""/>
    <x v="3"/>
    <n v="4"/>
    <n v="144.80000000000001"/>
    <n v="11.650464940650799"/>
    <n v="579.20000000000005"/>
    <n v="46.601859762603198"/>
    <n v="47.1363011546187"/>
    <n v="0.79307909124401998"/>
    <n v="11.3628039572736"/>
    <n v="0.99119169246123595"/>
    <n v="7.7968347453602096"/>
    <n v="0.57414170435665102"/>
    <n v="5.78487854278859"/>
    <n v="0.49716041835370101"/>
    <x v="3"/>
    <x v="10"/>
    <x v="1"/>
  </r>
  <r>
    <n v="7275"/>
    <n v="6767"/>
    <s v=""/>
    <x v="3"/>
    <n v="5"/>
    <n v="123.5"/>
    <n v="11.306340404097799"/>
    <n v="494"/>
    <n v="45.225361616390998"/>
    <n v="47.359083893103197"/>
    <n v="0.50264543910743198"/>
    <n v="9.7871933219502196"/>
    <n v="1.0220861865958499"/>
    <n v="6.8117072227609397"/>
    <n v="0.60246544392302004"/>
    <n v="7.1662128703203196"/>
    <n v="0.62741176837648105"/>
    <x v="4"/>
    <x v="10"/>
    <x v="1"/>
  </r>
  <r>
    <n v="7275"/>
    <n v="6767"/>
    <s v=""/>
    <x v="3"/>
    <n v="6"/>
    <n v="109.6"/>
    <n v="7.3514926677814501"/>
    <n v="438.4"/>
    <n v="29.4059706711258"/>
    <n v="47.821486158295698"/>
    <n v="0.69917306436490001"/>
    <n v="8.5382648234848997"/>
    <n v="0.66046183874045705"/>
    <n v="6.11444837759176"/>
    <n v="0.39547702330913598"/>
    <n v="8.2151659948247193"/>
    <n v="0.51533751620535095"/>
    <x v="5"/>
    <x v="10"/>
    <x v="1"/>
  </r>
  <r>
    <n v="7275"/>
    <n v="6767"/>
    <s v=""/>
    <x v="3"/>
    <n v="7"/>
    <n v="100.3"/>
    <n v="10.0338316598286"/>
    <n v="401.2"/>
    <n v="40.135326639314201"/>
    <n v="47.952291612236102"/>
    <n v="0.87639156322561895"/>
    <n v="7.9472051312073297"/>
    <n v="0.83797741933421999"/>
    <n v="5.6543695446299296"/>
    <n v="0.53259770764811698"/>
    <n v="8.8549955402808394"/>
    <n v="0.77730318801528198"/>
    <x v="6"/>
    <x v="10"/>
    <x v="1"/>
  </r>
  <r>
    <n v="7275"/>
    <n v="6767"/>
    <s v=""/>
    <x v="3"/>
    <n v="8"/>
    <n v="96.8"/>
    <n v="10.685400216078801"/>
    <n v="387.2"/>
    <n v="42.741600864315402"/>
    <n v="47.895110800153503"/>
    <n v="0.609946306469481"/>
    <n v="7.6160299681380996"/>
    <n v="0.91754584880359202"/>
    <n v="5.3800466532012701"/>
    <n v="0.52058832319570902"/>
    <n v="8.9889324448088299"/>
    <n v="1.01392391333911"/>
    <x v="7"/>
    <x v="10"/>
    <x v="1"/>
  </r>
  <r>
    <n v="7275"/>
    <n v="6767"/>
    <s v=""/>
    <x v="3"/>
    <n v="9"/>
    <n v="97.2"/>
    <n v="8.8919439194512808"/>
    <n v="388.8"/>
    <n v="35.567775677805102"/>
    <n v="47.034955906071502"/>
    <n v="0.75647429196313498"/>
    <n v="7.7225464608174503"/>
    <n v="0.74046781288092201"/>
    <n v="5.2268323269946997"/>
    <n v="0.43011507266646098"/>
    <n v="8.5785732447062806"/>
    <n v="0.82033356575226102"/>
    <x v="8"/>
    <x v="10"/>
    <x v="1"/>
  </r>
  <r>
    <n v="7275"/>
    <n v="6768"/>
    <s v=""/>
    <x v="3"/>
    <n v="0"/>
    <n v="2774"/>
    <n v="64.829691414419699"/>
    <n v="924.66666666666697"/>
    <n v="21.6098971381399"/>
    <n v="35.267145288614302"/>
    <n v="0.124530536475013"/>
    <n v="30.5786411575356"/>
    <n v="0.77108313658427297"/>
    <n v="18.0255996505437"/>
    <n v="0.45150857265998301"/>
    <n v="3.7520702228821401"/>
    <n v="8.9015044575334504E-2"/>
    <x v="12"/>
    <x v="11"/>
    <x v="1"/>
  </r>
  <r>
    <n v="7275"/>
    <n v="6768"/>
    <s v=""/>
    <x v="3"/>
    <n v="1"/>
    <n v="96.6"/>
    <n v="10.243697249203199"/>
    <n v="386.4"/>
    <n v="40.974788996812798"/>
    <n v="38.374689514156103"/>
    <n v="0.38996494444683899"/>
    <n v="9.4799314230232401"/>
    <n v="0.97270197350439502"/>
    <n v="5.6411583880374598"/>
    <n v="0.56392197531932198"/>
    <n v="8.4504077193782905"/>
    <n v="0.76037261306982196"/>
    <x v="0"/>
    <x v="11"/>
    <x v="1"/>
  </r>
  <r>
    <n v="7275"/>
    <n v="6768"/>
    <s v=""/>
    <x v="3"/>
    <n v="10"/>
    <n v="243.5"/>
    <n v="14.0811142235896"/>
    <n v="974"/>
    <n v="56.324456894358498"/>
    <n v="35.209142512680401"/>
    <n v="0.29067751124923102"/>
    <n v="30.987521471190799"/>
    <n v="1.3205739557021099"/>
    <n v="18.1822978659611"/>
    <n v="0.778593550092881"/>
    <n v="3.64901828512604"/>
    <n v="0.20315156429282999"/>
    <x v="9"/>
    <x v="11"/>
    <x v="1"/>
  </r>
  <r>
    <n v="7275"/>
    <n v="6768"/>
    <s v=""/>
    <x v="3"/>
    <n v="11"/>
    <n v="182.9"/>
    <n v="7.0308842497464896"/>
    <n v="731.6"/>
    <n v="28.123536998986001"/>
    <n v="36.3162371960494"/>
    <n v="0.36768756189917901"/>
    <n v="21.372979372712599"/>
    <n v="1.0749255727592599"/>
    <n v="12.5166950441161"/>
    <n v="0.65542149648143"/>
    <n v="4.5396733691350102"/>
    <n v="0.27284547107467699"/>
    <x v="10"/>
    <x v="11"/>
    <x v="1"/>
  </r>
  <r>
    <n v="7275"/>
    <n v="6768"/>
    <s v=""/>
    <x v="3"/>
    <n v="12"/>
    <n v="240.4"/>
    <n v="19.120669444347399"/>
    <n v="961.6"/>
    <n v="76.482677777389597"/>
    <n v="35.095696723385203"/>
    <n v="0.53430169527275095"/>
    <n v="31.608179102806002"/>
    <n v="3.17472839798427"/>
    <n v="18.644289884853102"/>
    <n v="1.84425856555374"/>
    <n v="3.6229421696901398"/>
    <n v="0.24084710770870801"/>
    <x v="11"/>
    <x v="11"/>
    <x v="1"/>
  </r>
  <r>
    <n v="7275"/>
    <n v="6768"/>
    <s v=""/>
    <x v="3"/>
    <n v="2"/>
    <n v="258.7"/>
    <n v="14.3917414589834"/>
    <n v="1034.8"/>
    <n v="57.566965835933701"/>
    <n v="35.148118914655001"/>
    <n v="0.57446594925443695"/>
    <n v="32.5780733535777"/>
    <n v="2.3627530970011699"/>
    <n v="19.211358312261801"/>
    <n v="1.34673419519951"/>
    <n v="3.4793966159475498"/>
    <n v="0.181272672919706"/>
    <x v="1"/>
    <x v="11"/>
    <x v="1"/>
  </r>
  <r>
    <n v="7275"/>
    <n v="6768"/>
    <s v=""/>
    <x v="3"/>
    <n v="3"/>
    <n v="267.5"/>
    <n v="17.4753795062908"/>
    <n v="1070"/>
    <n v="69.901518025163298"/>
    <n v="34.789126157384601"/>
    <n v="0.62612765823978001"/>
    <n v="36.561588189934703"/>
    <n v="4.2314631170586701"/>
    <n v="21.754522879131802"/>
    <n v="2.50988966420346"/>
    <n v="3.2688933462794001"/>
    <n v="0.20809680479631201"/>
    <x v="2"/>
    <x v="11"/>
    <x v="1"/>
  </r>
  <r>
    <n v="7275"/>
    <n v="6768"/>
    <s v=""/>
    <x v="3"/>
    <n v="4"/>
    <n v="226.1"/>
    <n v="14.5331039737253"/>
    <n v="904.4"/>
    <n v="58.1324158949013"/>
    <n v="35.572737047725198"/>
    <n v="0.66761172347104702"/>
    <n v="26.2253329228597"/>
    <n v="2.3398093721872999"/>
    <n v="15.501542905879001"/>
    <n v="1.36968871465815"/>
    <n v="3.8710683205723102"/>
    <n v="0.242545221446994"/>
    <x v="3"/>
    <x v="11"/>
    <x v="1"/>
  </r>
  <r>
    <n v="7275"/>
    <n v="6768"/>
    <s v=""/>
    <x v="3"/>
    <n v="5"/>
    <n v="267.2"/>
    <n v="20.541556794838002"/>
    <n v="1068.8"/>
    <n v="82.166227179352006"/>
    <n v="34.827235754652101"/>
    <n v="0.50031950145981097"/>
    <n v="36.344172623778903"/>
    <n v="3.0882124180459498"/>
    <n v="21.527969258788499"/>
    <n v="1.84526220196729"/>
    <n v="3.3628468840454002"/>
    <n v="0.24669585378591699"/>
    <x v="4"/>
    <x v="11"/>
    <x v="1"/>
  </r>
  <r>
    <n v="7275"/>
    <n v="6768"/>
    <s v=""/>
    <x v="3"/>
    <n v="6"/>
    <n v="259.2"/>
    <n v="15.739546795677899"/>
    <n v="1036.8"/>
    <n v="62.958187182711498"/>
    <n v="35.055629698426699"/>
    <n v="0.54223926075864903"/>
    <n v="31.2522700068861"/>
    <n v="2.6069191484663001"/>
    <n v="18.3017901549843"/>
    <n v="1.5169759923164901"/>
    <n v="3.2247371817460699"/>
    <n v="0.25668109908704501"/>
    <x v="5"/>
    <x v="11"/>
    <x v="1"/>
  </r>
  <r>
    <n v="7275"/>
    <n v="6768"/>
    <s v=""/>
    <x v="3"/>
    <n v="7"/>
    <n v="253.7"/>
    <n v="19.8888578522415"/>
    <n v="1014.8"/>
    <n v="79.555431408965802"/>
    <n v="35.204500871051799"/>
    <n v="0.53914891291696898"/>
    <n v="32.169171786206597"/>
    <n v="2.0069321839908998"/>
    <n v="18.8694319395847"/>
    <n v="1.15806903701935"/>
    <n v="3.5041320500981001"/>
    <n v="0.26701131302105702"/>
    <x v="6"/>
    <x v="11"/>
    <x v="1"/>
  </r>
  <r>
    <n v="7275"/>
    <n v="6768"/>
    <s v=""/>
    <x v="3"/>
    <n v="8"/>
    <n v="247.1"/>
    <n v="12.0411332061766"/>
    <n v="988.4"/>
    <n v="48.164532824706399"/>
    <n v="34.698429851703501"/>
    <n v="0.39133698956650997"/>
    <n v="31.874287298747301"/>
    <n v="1.42750295789506"/>
    <n v="18.818201160189499"/>
    <n v="0.83420469077706105"/>
    <n v="3.5906262654285102"/>
    <n v="0.16960657784776401"/>
    <x v="7"/>
    <x v="11"/>
    <x v="1"/>
  </r>
  <r>
    <n v="7275"/>
    <n v="6768"/>
    <s v=""/>
    <x v="3"/>
    <n v="9"/>
    <n v="231.1"/>
    <n v="14.0510972288051"/>
    <n v="924.4"/>
    <n v="56.204388915220299"/>
    <n v="35.187661577768999"/>
    <n v="0.63972125954445502"/>
    <n v="28.5333253535117"/>
    <n v="2.2615214303001401"/>
    <n v="16.7560809663904"/>
    <n v="1.3326830543933199"/>
    <n v="3.64211105654294"/>
    <n v="0.27452076595695601"/>
    <x v="8"/>
    <x v="11"/>
    <x v="1"/>
  </r>
  <r>
    <n v="7275"/>
    <n v="6770"/>
    <s v=""/>
    <x v="3"/>
    <n v="0"/>
    <n v="8154.3"/>
    <n v="108.451781400256"/>
    <n v="2718.1"/>
    <n v="36.150593800085304"/>
    <n v="30.893744259295101"/>
    <n v="0.72568945799242601"/>
    <n v="110.669540768963"/>
    <n v="1.92013587494764"/>
    <n v="64.520571930341603"/>
    <n v="1.13988640797518"/>
    <n v="1.32365268716977"/>
    <n v="1.68392317167512E-2"/>
    <x v="12"/>
    <x v="15"/>
    <x v="1"/>
  </r>
  <r>
    <n v="7275"/>
    <n v="6770"/>
    <s v=""/>
    <x v="3"/>
    <n v="1"/>
    <n v="824.1"/>
    <n v="25.295805537238301"/>
    <n v="3296.4"/>
    <n v="101.18322214895301"/>
    <n v="51.820655321868699"/>
    <n v="0.71078251580435003"/>
    <n v="56.525508619459202"/>
    <n v="2.0015444839851999"/>
    <n v="33.110316484459801"/>
    <n v="1.1762830354996501"/>
    <n v="1.0920255131772401"/>
    <n v="3.2487464607444401E-2"/>
    <x v="0"/>
    <x v="15"/>
    <x v="1"/>
  </r>
  <r>
    <n v="7275"/>
    <n v="6770"/>
    <s v=""/>
    <x v="3"/>
    <n v="10"/>
    <n v="506.3"/>
    <n v="33.754176696291097"/>
    <n v="2025.2"/>
    <n v="135.01670678516501"/>
    <n v="5.2279181285635499"/>
    <n v="0.47519191949381301"/>
    <n v="171.86522445447801"/>
    <n v="0.54577873493497298"/>
    <n v="99.988154094540903"/>
    <n v="1.6979634406664699E-2"/>
    <n v="1.7762457343785201"/>
    <n v="0.113938475480371"/>
    <x v="9"/>
    <x v="15"/>
    <x v="1"/>
  </r>
  <r>
    <n v="7275"/>
    <n v="6770"/>
    <s v=""/>
    <x v="3"/>
    <n v="11"/>
    <n v="512.1"/>
    <n v="27.0162502538338"/>
    <n v="2048.4"/>
    <n v="108.065001015335"/>
    <n v="5.3375429372850904"/>
    <n v="0.475038938868861"/>
    <n v="171.98659050993101"/>
    <n v="0.52366550477167095"/>
    <n v="99.989528310054695"/>
    <n v="1.7360222943475799E-2"/>
    <n v="1.7554039702844899"/>
    <n v="8.7889864776106996E-2"/>
    <x v="10"/>
    <x v="15"/>
    <x v="1"/>
  </r>
  <r>
    <n v="7275"/>
    <n v="6770"/>
    <s v=""/>
    <x v="3"/>
    <n v="12"/>
    <n v="514.1"/>
    <n v="17.097433205666299"/>
    <n v="2056.4"/>
    <n v="68.389732822665394"/>
    <n v="5.3085113355144502"/>
    <n v="0.39370286089725298"/>
    <n v="171.88633838363"/>
    <n v="0.49215651678720101"/>
    <n v="99.996435485408696"/>
    <n v="8.0122084211552893E-3"/>
    <n v="1.7492832434863199"/>
    <n v="5.4907577958837599E-2"/>
    <x v="11"/>
    <x v="15"/>
    <x v="1"/>
  </r>
  <r>
    <n v="7275"/>
    <n v="6770"/>
    <s v=""/>
    <x v="3"/>
    <n v="2"/>
    <n v="835.4"/>
    <n v="17.589138062388901"/>
    <n v="3341.6"/>
    <n v="70.356552249555605"/>
    <n v="51.2906288526206"/>
    <n v="0.653172982567228"/>
    <n v="57.749176462702998"/>
    <n v="1.69785317913223"/>
    <n v="33.950738595411998"/>
    <n v="0.96486049043154298"/>
    <n v="1.0765979524344"/>
    <n v="2.14271777256165E-2"/>
    <x v="1"/>
    <x v="15"/>
    <x v="1"/>
  </r>
  <r>
    <n v="7275"/>
    <n v="6770"/>
    <s v=""/>
    <x v="3"/>
    <n v="3"/>
    <n v="829.9"/>
    <n v="32.025857608431899"/>
    <n v="3319.6"/>
    <n v="128.10343043372799"/>
    <n v="51.3947351346809"/>
    <n v="0.47546381875779897"/>
    <n v="57.935892376511902"/>
    <n v="2.41751759673559"/>
    <n v="34.021327962589801"/>
    <n v="1.3779194431373001"/>
    <n v="1.08349445273489"/>
    <n v="3.8504788561199002E-2"/>
    <x v="2"/>
    <x v="15"/>
    <x v="1"/>
  </r>
  <r>
    <n v="7275"/>
    <n v="6770"/>
    <s v=""/>
    <x v="3"/>
    <n v="4"/>
    <n v="830.8"/>
    <n v="25.076771013119799"/>
    <n v="3323.2"/>
    <n v="100.307084052479"/>
    <n v="51.327689817194603"/>
    <n v="0.62354170309888202"/>
    <n v="57.5395177997381"/>
    <n v="1.5927516900138701"/>
    <n v="33.873986926394203"/>
    <n v="0.95958135685017798"/>
    <n v="1.0833830465713099"/>
    <n v="3.18251644983156E-2"/>
    <x v="3"/>
    <x v="15"/>
    <x v="1"/>
  </r>
  <r>
    <n v="7275"/>
    <n v="6770"/>
    <s v=""/>
    <x v="3"/>
    <n v="5"/>
    <n v="970"/>
    <n v="25.197001585285701"/>
    <n v="3880"/>
    <n v="100.788006341143"/>
    <n v="49.722998650186398"/>
    <n v="0.96273268290262404"/>
    <n v="68.627237501596895"/>
    <n v="3.2634830622820701"/>
    <n v="40.076981046032103"/>
    <n v="1.87131534408013"/>
    <n v="0.92775407518965503"/>
    <n v="2.2985655859058499E-2"/>
    <x v="4"/>
    <x v="15"/>
    <x v="1"/>
  </r>
  <r>
    <n v="7275"/>
    <n v="6770"/>
    <s v=""/>
    <x v="3"/>
    <n v="6"/>
    <n v="744.3"/>
    <n v="57.825503792780601"/>
    <n v="2977.2"/>
    <n v="231.302015171123"/>
    <n v="21.3266635183491"/>
    <n v="7.7148317297339997"/>
    <n v="146.69437586744201"/>
    <n v="17.8939072675049"/>
    <n v="85.503910074861494"/>
    <n v="10.482166609699201"/>
    <n v="1.20877432731806"/>
    <n v="8.9018923833663499E-2"/>
    <x v="5"/>
    <x v="15"/>
    <x v="1"/>
  </r>
  <r>
    <n v="7275"/>
    <n v="6770"/>
    <s v=""/>
    <x v="3"/>
    <n v="7"/>
    <n v="573.20000000000005"/>
    <n v="33.375972728230003"/>
    <n v="2292.8000000000002"/>
    <n v="133.50389091292001"/>
    <n v="6.1087383255287397"/>
    <n v="0.42183490629697201"/>
    <n v="172.13578799489801"/>
    <n v="0.407669465984979"/>
    <n v="99.9715568118542"/>
    <n v="3.0901762589098901E-2"/>
    <n v="1.5685324455096601"/>
    <n v="8.7630036656295096E-2"/>
    <x v="6"/>
    <x v="15"/>
    <x v="1"/>
  </r>
  <r>
    <n v="7275"/>
    <n v="6770"/>
    <s v=""/>
    <x v="3"/>
    <n v="8"/>
    <n v="506.4"/>
    <n v="36.212950415255797"/>
    <n v="2025.6"/>
    <n v="144.85180166102299"/>
    <n v="5.3459918524816699"/>
    <n v="0.489910861895473"/>
    <n v="171.88618876869299"/>
    <n v="0.34778054794345797"/>
    <n v="99.984744783420595"/>
    <n v="2.3717187358017498E-2"/>
    <n v="1.7763482335490599"/>
    <n v="0.11881588680892601"/>
    <x v="7"/>
    <x v="15"/>
    <x v="1"/>
  </r>
  <r>
    <n v="7275"/>
    <n v="6770"/>
    <s v=""/>
    <x v="3"/>
    <n v="9"/>
    <n v="507.7"/>
    <n v="27.2521151064973"/>
    <n v="2030.8"/>
    <n v="109.008460425989"/>
    <n v="5.20955335237527"/>
    <n v="0.36235464803689899"/>
    <n v="172.20788388582301"/>
    <n v="0.54187152220218304"/>
    <n v="100"/>
    <n v="0"/>
    <n v="1.7708616086906399"/>
    <n v="9.0583405560305905E-2"/>
    <x v="8"/>
    <x v="15"/>
    <x v="1"/>
  </r>
  <r>
    <n v="7275"/>
    <n v="6775"/>
    <s v=""/>
    <x v="3"/>
    <n v="0"/>
    <n v="1168"/>
    <n v="39.075425639254298"/>
    <n v="389.33333333333297"/>
    <n v="13.0251418797514"/>
    <n v="38.840693692396798"/>
    <n v="0.15380619200981199"/>
    <n v="10.472366006815999"/>
    <n v="0.39882570387379801"/>
    <n v="6.2277155970403699"/>
    <n v="0.22783778002667701"/>
    <n v="9.1390183521593098"/>
    <n v="0.27709531113395602"/>
    <x v="12"/>
    <x v="12"/>
    <x v="1"/>
  </r>
  <r>
    <n v="7275"/>
    <n v="6775"/>
    <s v=""/>
    <x v="3"/>
    <n v="1"/>
    <n v="83.2"/>
    <n v="6.4256430720114599"/>
    <n v="332.8"/>
    <n v="25.702572288045801"/>
    <n v="38.805846660481102"/>
    <n v="0.46399496390203399"/>
    <n v="8.6638624383794696"/>
    <n v="0.69892356916447795"/>
    <n v="5.1252712993198202"/>
    <n v="0.40749008780312201"/>
    <n v="10.6351164713325"/>
    <n v="0.79514501542324501"/>
    <x v="0"/>
    <x v="12"/>
    <x v="1"/>
  </r>
  <r>
    <n v="7275"/>
    <n v="6775"/>
    <s v=""/>
    <x v="3"/>
    <n v="10"/>
    <n v="112.7"/>
    <n v="14.3917414589834"/>
    <n v="450.8"/>
    <n v="57.566965835933701"/>
    <n v="38.7742584818889"/>
    <n v="0.889746992329282"/>
    <n v="11.884927012749801"/>
    <n v="1.9097685594822"/>
    <n v="7.0689830476452604"/>
    <n v="1.10919300102267"/>
    <n v="7.88860108645396"/>
    <n v="0.95181434905951101"/>
    <x v="9"/>
    <x v="12"/>
    <x v="1"/>
  </r>
  <r>
    <n v="7275"/>
    <n v="6775"/>
    <s v=""/>
    <x v="3"/>
    <n v="11"/>
    <n v="111.5"/>
    <n v="11.5590272562665"/>
    <n v="446"/>
    <n v="46.2361090250659"/>
    <n v="38.578859261560602"/>
    <n v="0.65308604895600897"/>
    <n v="11.7074287975781"/>
    <n v="1.3164021243012201"/>
    <n v="6.7970465141099101"/>
    <n v="0.74271541328063695"/>
    <n v="8.0382272628636997"/>
    <n v="0.84765687996907402"/>
    <x v="10"/>
    <x v="12"/>
    <x v="1"/>
  </r>
  <r>
    <n v="7275"/>
    <n v="6775"/>
    <s v=""/>
    <x v="3"/>
    <n v="12"/>
    <n v="117.1"/>
    <n v="9.9716264136465398"/>
    <n v="468.4"/>
    <n v="39.886505654586202"/>
    <n v="38.649539789966497"/>
    <n v="0.43710939752111899"/>
    <n v="12.279502314486701"/>
    <n v="1.1069157271759"/>
    <n v="7.20346536501276"/>
    <n v="0.62099138709728896"/>
    <n v="7.6477405247800601"/>
    <n v="0.64114742171324501"/>
    <x v="11"/>
    <x v="12"/>
    <x v="1"/>
  </r>
  <r>
    <n v="7275"/>
    <n v="6775"/>
    <s v=""/>
    <x v="3"/>
    <n v="2"/>
    <n v="85.1"/>
    <n v="8.4649604580030697"/>
    <n v="340.4"/>
    <n v="33.8598418320123"/>
    <n v="38.769046030885399"/>
    <n v="0.52390420679356497"/>
    <n v="8.8358194046723693"/>
    <n v="0.92505343702731202"/>
    <n v="5.45527716482108"/>
    <n v="0.55278510752464805"/>
    <n v="10.409661004963899"/>
    <n v="0.91295592628502398"/>
    <x v="1"/>
    <x v="12"/>
    <x v="1"/>
  </r>
  <r>
    <n v="7275"/>
    <n v="6775"/>
    <s v=""/>
    <x v="3"/>
    <n v="3"/>
    <n v="86.6"/>
    <n v="9.3476081313765906"/>
    <n v="346.4"/>
    <n v="37.390432525506398"/>
    <n v="39.213459828808801"/>
    <n v="0.974863836657334"/>
    <n v="8.85628029866443"/>
    <n v="0.96247936264070499"/>
    <n v="5.7027849705304297"/>
    <n v="0.55339341557652799"/>
    <n v="10.2957141288776"/>
    <n v="1.09474729943282"/>
    <x v="2"/>
    <x v="12"/>
    <x v="1"/>
  </r>
  <r>
    <n v="7275"/>
    <n v="6775"/>
    <s v=""/>
    <x v="3"/>
    <n v="4"/>
    <n v="85.8"/>
    <n v="8.6769170152127693"/>
    <n v="343.2"/>
    <n v="34.707668060851098"/>
    <n v="38.778524245850903"/>
    <n v="0.68273650931208096"/>
    <n v="8.9584424896816603"/>
    <n v="0.88657869115413901"/>
    <n v="5.3731423229681301"/>
    <n v="0.52572617269780197"/>
    <n v="10.298791193624099"/>
    <n v="1.00341745357588"/>
    <x v="3"/>
    <x v="12"/>
    <x v="1"/>
  </r>
  <r>
    <n v="7275"/>
    <n v="6775"/>
    <s v=""/>
    <x v="3"/>
    <n v="5"/>
    <n v="77.400000000000006"/>
    <n v="8.6306945774305408"/>
    <n v="309.60000000000002"/>
    <n v="34.522778309722099"/>
    <n v="39.415504433439203"/>
    <n v="0.53914036966984602"/>
    <n v="7.9330034103337299"/>
    <n v="0.89163508335529496"/>
    <n v="4.7626351924468304"/>
    <n v="0.52655502858426395"/>
    <n v="11.4350536434983"/>
    <n v="1.1948358440105"/>
    <x v="4"/>
    <x v="12"/>
    <x v="1"/>
  </r>
  <r>
    <n v="7275"/>
    <n v="6775"/>
    <s v=""/>
    <x v="3"/>
    <n v="6"/>
    <n v="79.900000000000006"/>
    <n v="8.6596125137842606"/>
    <n v="319.60000000000002"/>
    <n v="34.638450055137"/>
    <n v="39.002082279745501"/>
    <n v="0.67816316394896003"/>
    <n v="8.2809529270012394"/>
    <n v="0.98879395484739496"/>
    <n v="4.8892998827808203"/>
    <n v="0.57357941003150803"/>
    <n v="11.1192320186372"/>
    <n v="1.1283673155720599"/>
    <x v="5"/>
    <x v="12"/>
    <x v="1"/>
  </r>
  <r>
    <n v="7275"/>
    <n v="6775"/>
    <s v=""/>
    <x v="3"/>
    <n v="7"/>
    <n v="107.1"/>
    <n v="9.3267834159955108"/>
    <n v="428.4"/>
    <n v="37.307133663982"/>
    <n v="38.923652152354101"/>
    <n v="0.36102053934083"/>
    <n v="11.124804673408599"/>
    <n v="0.90673054275895903"/>
    <n v="6.61499326637969"/>
    <n v="0.52258514504046605"/>
    <n v="8.3618571072488095"/>
    <n v="0.70314649809831498"/>
    <x v="6"/>
    <x v="12"/>
    <x v="1"/>
  </r>
  <r>
    <n v="7275"/>
    <n v="6775"/>
    <s v=""/>
    <x v="3"/>
    <n v="8"/>
    <n v="107.2"/>
    <n v="9.6586173383610596"/>
    <n v="428.8"/>
    <n v="38.634469353444203"/>
    <n v="38.918635493775597"/>
    <n v="0.40471637676010402"/>
    <n v="11.1468629995969"/>
    <n v="1.0918103901132299"/>
    <n v="6.4765003581778897"/>
    <n v="0.63510603598734705"/>
    <n v="8.2698795422646505"/>
    <n v="0.658675257309983"/>
    <x v="7"/>
    <x v="12"/>
    <x v="1"/>
  </r>
  <r>
    <n v="7275"/>
    <n v="6775"/>
    <s v=""/>
    <x v="3"/>
    <n v="9"/>
    <n v="114.4"/>
    <n v="11.9647630797921"/>
    <n v="457.6"/>
    <n v="47.859052319168299"/>
    <n v="38.547769546700202"/>
    <n v="0.68332047382414396"/>
    <n v="12.0028098882413"/>
    <n v="1.4120128250895201"/>
    <n v="7.05543657032191"/>
    <n v="0.83952320348887199"/>
    <n v="7.7970331669023896"/>
    <n v="0.73887078383266003"/>
    <x v="8"/>
    <x v="12"/>
    <x v="1"/>
  </r>
  <r>
    <n v="7275"/>
    <n v="6776"/>
    <s v=""/>
    <x v="3"/>
    <n v="0"/>
    <n v="1228.0999999999999"/>
    <n v="60.742534978016501"/>
    <n v="409.36666666666702"/>
    <n v="20.247511659338802"/>
    <n v="38.905074284091398"/>
    <n v="0.14660634531146499"/>
    <n v="10.451134802778601"/>
    <n v="0.55820129097895499"/>
    <n v="6.0589423700609304"/>
    <n v="0.33031510152458998"/>
    <n v="8.5008592611578493"/>
    <n v="0.39751402419125897"/>
    <x v="12"/>
    <x v="13"/>
    <x v="1"/>
  </r>
  <r>
    <n v="7275"/>
    <n v="6776"/>
    <s v=""/>
    <x v="3"/>
    <n v="1"/>
    <n v="87.8"/>
    <n v="6.7626424815550701"/>
    <n v="351.2"/>
    <n v="27.050569926220302"/>
    <n v="38.769020516924499"/>
    <n v="0.54444963752279096"/>
    <n v="8.7057631946254794"/>
    <n v="0.67138326109995405"/>
    <n v="5.0491063977529702"/>
    <n v="0.384973989582925"/>
    <n v="9.3998853426330609"/>
    <n v="0.80633412164956397"/>
    <x v="0"/>
    <x v="13"/>
    <x v="1"/>
  </r>
  <r>
    <n v="7275"/>
    <n v="6776"/>
    <s v=""/>
    <x v="3"/>
    <n v="10"/>
    <n v="125.2"/>
    <n v="17.080202965226501"/>
    <n v="500.8"/>
    <n v="68.320811860906105"/>
    <n v="38.8237021613064"/>
    <n v="0.477494941137805"/>
    <n v="12.4365973811766"/>
    <n v="1.7449011045634599"/>
    <n v="7.2030059324457802"/>
    <n v="1.01743050970507"/>
    <n v="6.8767306996004596"/>
    <n v="0.84073780179162905"/>
    <x v="9"/>
    <x v="13"/>
    <x v="1"/>
  </r>
  <r>
    <n v="7275"/>
    <n v="6776"/>
    <s v=""/>
    <x v="3"/>
    <n v="11"/>
    <n v="115.3"/>
    <n v="10.6358931088189"/>
    <n v="461.2"/>
    <n v="42.543572435275799"/>
    <n v="39.241326305054699"/>
    <n v="0.29433797621381103"/>
    <n v="11.2480394381074"/>
    <n v="1.1621370726834199"/>
    <n v="6.5287988489367903"/>
    <n v="0.68315173946841001"/>
    <n v="7.5955790901822597"/>
    <n v="0.62912963830033997"/>
    <x v="10"/>
    <x v="13"/>
    <x v="1"/>
  </r>
  <r>
    <n v="7275"/>
    <n v="6776"/>
    <s v=""/>
    <x v="3"/>
    <n v="12"/>
    <n v="131.6"/>
    <n v="13.7129298271538"/>
    <n v="526.4"/>
    <n v="54.851719308615202"/>
    <n v="38.975388413086797"/>
    <n v="0.39884735945955702"/>
    <n v="13.0577083059987"/>
    <n v="1.4123711242933099"/>
    <n v="7.5544312697807197"/>
    <n v="0.83012002620163505"/>
    <n v="6.7802561141037403"/>
    <n v="0.69487907839373397"/>
    <x v="11"/>
    <x v="13"/>
    <x v="1"/>
  </r>
  <r>
    <n v="7275"/>
    <n v="6776"/>
    <s v=""/>
    <x v="3"/>
    <n v="2"/>
    <n v="102.9"/>
    <n v="13.110216541986601"/>
    <n v="411.6"/>
    <n v="52.440866167946197"/>
    <n v="39.050951675695003"/>
    <n v="0.59473958834117402"/>
    <n v="10.1624340779957"/>
    <n v="1.21310302719594"/>
    <n v="5.8987162148227599"/>
    <n v="0.71657034122735797"/>
    <n v="8.4558948249861796"/>
    <n v="1.0681998940478701"/>
    <x v="1"/>
    <x v="13"/>
    <x v="1"/>
  </r>
  <r>
    <n v="7275"/>
    <n v="6776"/>
    <s v=""/>
    <x v="3"/>
    <n v="3"/>
    <n v="104.3"/>
    <n v="7.2884993120821697"/>
    <n v="417.2"/>
    <n v="29.1539972483287"/>
    <n v="38.8361612112842"/>
    <n v="0.49599137120041098"/>
    <n v="10.297867853870899"/>
    <n v="0.699305987811771"/>
    <n v="5.9739988993387998"/>
    <n v="0.390938379833143"/>
    <n v="8.4893559723297294"/>
    <n v="0.52431533078863302"/>
    <x v="2"/>
    <x v="13"/>
    <x v="1"/>
  </r>
  <r>
    <n v="7275"/>
    <n v="6776"/>
    <s v=""/>
    <x v="3"/>
    <n v="4"/>
    <n v="119.3"/>
    <n v="10.339245620450299"/>
    <n v="477.2"/>
    <n v="41.356982481801097"/>
    <n v="38.797140773528398"/>
    <n v="0.53488811493770705"/>
    <n v="11.617722847307"/>
    <n v="0.95954464592978495"/>
    <n v="6.7272956952656404"/>
    <n v="0.55967759573907705"/>
    <n v="7.2901970758429604"/>
    <n v="0.63194706026583902"/>
    <x v="3"/>
    <x v="13"/>
    <x v="1"/>
  </r>
  <r>
    <n v="7275"/>
    <n v="6776"/>
    <s v=""/>
    <x v="3"/>
    <n v="5"/>
    <n v="93.6"/>
    <n v="10.2328447223199"/>
    <n v="374.4"/>
    <n v="40.931378889279799"/>
    <n v="38.6712186657548"/>
    <n v="0.44523159970806198"/>
    <n v="9.2478682218611095"/>
    <n v="0.94327538405128597"/>
    <n v="5.3532457545137397"/>
    <n v="0.552089172551253"/>
    <n v="9.2475965216908307"/>
    <n v="0.98881301239683295"/>
    <x v="4"/>
    <x v="13"/>
    <x v="1"/>
  </r>
  <r>
    <n v="7275"/>
    <n v="6776"/>
    <s v=""/>
    <x v="3"/>
    <n v="6"/>
    <n v="85"/>
    <n v="9.7752521990767907"/>
    <n v="340"/>
    <n v="39.101008796307099"/>
    <n v="39.060094930312701"/>
    <n v="0.434857957377698"/>
    <n v="8.4464579327968305"/>
    <n v="0.92190393584723995"/>
    <n v="4.9006324942476702"/>
    <n v="0.54447249453818902"/>
    <n v="10.4373480961016"/>
    <n v="1.1028087381851901"/>
    <x v="5"/>
    <x v="13"/>
    <x v="1"/>
  </r>
  <r>
    <n v="7275"/>
    <n v="6776"/>
    <s v=""/>
    <x v="3"/>
    <n v="7"/>
    <n v="83.6"/>
    <n v="5.6803755744375497"/>
    <n v="334.4"/>
    <n v="22.721502297750199"/>
    <n v="38.711004908743703"/>
    <n v="0.24978666127445301"/>
    <n v="8.2930300272216808"/>
    <n v="0.59804642074861103"/>
    <n v="4.7999076264068403"/>
    <n v="0.34361285659782898"/>
    <n v="10.2906925926201"/>
    <n v="0.63387281303365095"/>
    <x v="6"/>
    <x v="13"/>
    <x v="1"/>
  </r>
  <r>
    <n v="7275"/>
    <n v="6776"/>
    <s v=""/>
    <x v="3"/>
    <n v="8"/>
    <n v="82.6"/>
    <n v="10.905656024895199"/>
    <n v="330.4"/>
    <n v="43.622624099580896"/>
    <n v="39.006921451222198"/>
    <n v="0.52716422583576505"/>
    <n v="8.16590424268853"/>
    <n v="1.09168025987106"/>
    <n v="4.7367749395483099"/>
    <n v="0.63603913880678598"/>
    <n v="10.323614764519199"/>
    <n v="1.4280008650037199"/>
    <x v="7"/>
    <x v="13"/>
    <x v="1"/>
  </r>
  <r>
    <n v="7275"/>
    <n v="6776"/>
    <s v=""/>
    <x v="3"/>
    <n v="9"/>
    <n v="96.9"/>
    <n v="17.628575287488999"/>
    <n v="387.6"/>
    <n v="70.514301149955898"/>
    <n v="38.8605663952019"/>
    <n v="0.37984966901427902"/>
    <n v="9.5867776970270793"/>
    <n v="1.6635720992608101"/>
    <n v="5.5808692960690296"/>
    <n v="0.97532239819538202"/>
    <n v="9.2313998843795009"/>
    <n v="1.47042534445053"/>
    <x v="8"/>
    <x v="13"/>
    <x v="1"/>
  </r>
  <r>
    <n v="7275"/>
    <n v="6777"/>
    <s v=""/>
    <x v="3"/>
    <n v="0"/>
    <n v="2759.5"/>
    <n v="63.769114781373602"/>
    <n v="919.83333333333303"/>
    <n v="21.256371593791201"/>
    <n v="36.5662066590099"/>
    <n v="0.33219575416920599"/>
    <n v="25.268596846729"/>
    <n v="1.5141967646085801"/>
    <n v="14.889451856376599"/>
    <n v="0.88565816973509504"/>
    <n v="3.8042557691128298"/>
    <n v="8.0125327467721802E-2"/>
    <x v="12"/>
    <x v="14"/>
    <x v="1"/>
  </r>
  <r>
    <n v="7275"/>
    <n v="6777"/>
    <s v=""/>
    <x v="3"/>
    <n v="1"/>
    <n v="98.7"/>
    <n v="10.1549112365506"/>
    <n v="394.8"/>
    <n v="40.619644946202499"/>
    <n v="38.505740474701099"/>
    <n v="0.50631024174136396"/>
    <n v="9.5963136395767901"/>
    <n v="1.1262769718268799"/>
    <n v="5.70935692704247"/>
    <n v="0.65324262394329202"/>
    <n v="9.0043868806354794"/>
    <n v="0.88096764106780101"/>
    <x v="0"/>
    <x v="14"/>
    <x v="1"/>
  </r>
  <r>
    <n v="7275"/>
    <n v="6777"/>
    <s v=""/>
    <x v="3"/>
    <n v="10"/>
    <n v="233.4"/>
    <n v="16.2426051550305"/>
    <n v="933.6"/>
    <n v="64.970420620121899"/>
    <n v="37.192693515818704"/>
    <n v="0.73942310713075599"/>
    <n v="22.642537363595299"/>
    <n v="1.50882021900135"/>
    <n v="13.293965823636899"/>
    <n v="0.87607694560094296"/>
    <n v="3.6205672840499599"/>
    <n v="0.22807868291517899"/>
    <x v="9"/>
    <x v="14"/>
    <x v="1"/>
  </r>
  <r>
    <n v="7275"/>
    <n v="6777"/>
    <s v=""/>
    <x v="3"/>
    <n v="11"/>
    <n v="185.4"/>
    <n v="9.5475418593246104"/>
    <n v="741.6"/>
    <n v="38.190167437298399"/>
    <n v="37.212110157690397"/>
    <n v="0.58354359875926098"/>
    <n v="18.0383852535053"/>
    <n v="1.26557686523762"/>
    <n v="10.557594882778"/>
    <n v="0.75373917119443501"/>
    <n v="4.8346708337309101"/>
    <n v="0.24930535253821701"/>
    <x v="10"/>
    <x v="14"/>
    <x v="1"/>
  </r>
  <r>
    <n v="7275"/>
    <n v="6777"/>
    <s v=""/>
    <x v="3"/>
    <n v="12"/>
    <n v="237.9"/>
    <n v="15.227533542165601"/>
    <n v="951.6"/>
    <n v="60.910134168662303"/>
    <n v="36.470668335111299"/>
    <n v="1.46861326969529"/>
    <n v="24.859147628093901"/>
    <n v="4.3234828886829204"/>
    <n v="14.6656911396952"/>
    <n v="2.5306740441647002"/>
    <n v="3.6802867967587498"/>
    <n v="0.20978163034282499"/>
    <x v="11"/>
    <x v="14"/>
    <x v="1"/>
  </r>
  <r>
    <n v="7275"/>
    <n v="6777"/>
    <s v=""/>
    <x v="3"/>
    <n v="2"/>
    <n v="237.2"/>
    <n v="13.612086132878"/>
    <n v="948.8"/>
    <n v="54.4483445315119"/>
    <n v="36.9984362746861"/>
    <n v="0.61396471713087797"/>
    <n v="23.1113388223255"/>
    <n v="1.6616244063028001"/>
    <n v="13.6443274899288"/>
    <n v="0.96625847666633702"/>
    <n v="3.4716679652122902"/>
    <n v="0.28107903264499801"/>
    <x v="1"/>
    <x v="14"/>
    <x v="1"/>
  </r>
  <r>
    <n v="7275"/>
    <n v="6777"/>
    <s v=""/>
    <x v="3"/>
    <n v="3"/>
    <n v="281.39999999999998"/>
    <n v="18.9806919438325"/>
    <n v="1125.5999999999999"/>
    <n v="75.922767775329902"/>
    <n v="37.598942435471102"/>
    <n v="0.60995468229823802"/>
    <n v="27.454968353304"/>
    <n v="1.8704235391807"/>
    <n v="16.320158017277699"/>
    <n v="1.08128333318672"/>
    <n v="3.1927465043988499"/>
    <n v="0.209818577612463"/>
    <x v="2"/>
    <x v="14"/>
    <x v="1"/>
  </r>
  <r>
    <n v="7275"/>
    <n v="6777"/>
    <s v=""/>
    <x v="3"/>
    <n v="4"/>
    <n v="227.8"/>
    <n v="17.693690024035899"/>
    <n v="911.2"/>
    <n v="70.774760096143496"/>
    <n v="36.611086577237998"/>
    <n v="0.62457596423084605"/>
    <n v="22.313412096851"/>
    <n v="1.84102914475893"/>
    <n v="13.186228364016101"/>
    <n v="1.06950196292133"/>
    <n v="3.85562482903461"/>
    <n v="0.29003763049819598"/>
    <x v="3"/>
    <x v="14"/>
    <x v="1"/>
  </r>
  <r>
    <n v="7275"/>
    <n v="6777"/>
    <s v=""/>
    <x v="3"/>
    <n v="5"/>
    <n v="249.4"/>
    <n v="21.459004843861901"/>
    <n v="997.6"/>
    <n v="85.836019375447606"/>
    <n v="37.443178232734802"/>
    <n v="0.66867452622674906"/>
    <n v="24.3685913909429"/>
    <n v="1.9041519606613"/>
    <n v="14.4450350440416"/>
    <n v="1.1226979484305"/>
    <n v="3.51153758241185"/>
    <n v="0.29516534901163599"/>
    <x v="4"/>
    <x v="14"/>
    <x v="1"/>
  </r>
  <r>
    <n v="7275"/>
    <n v="6777"/>
    <s v=""/>
    <x v="3"/>
    <n v="6"/>
    <n v="281.5"/>
    <n v="15.4865533070898"/>
    <n v="1126"/>
    <n v="61.946213228359099"/>
    <n v="33.993614552806299"/>
    <n v="2.48249348843065"/>
    <n v="38.3478605396609"/>
    <n v="13.768161175763"/>
    <n v="22.464173899318201"/>
    <n v="8.0821468761930806"/>
    <n v="3.1899947691298798"/>
    <n v="0.176545970490286"/>
    <x v="5"/>
    <x v="14"/>
    <x v="1"/>
  </r>
  <r>
    <n v="7275"/>
    <n v="6777"/>
    <s v=""/>
    <x v="3"/>
    <n v="7"/>
    <n v="241"/>
    <n v="18.714225130157601"/>
    <n v="964"/>
    <n v="74.856900520630404"/>
    <n v="35.8069815819075"/>
    <n v="1.68597370905808"/>
    <n v="25.8033502458313"/>
    <n v="5.1216945911430498"/>
    <n v="15.1426097374767"/>
    <n v="2.9780308725794198"/>
    <n v="3.4711262159144201"/>
    <n v="0.27174216640240001"/>
    <x v="6"/>
    <x v="14"/>
    <x v="1"/>
  </r>
  <r>
    <n v="7275"/>
    <n v="6777"/>
    <s v=""/>
    <x v="3"/>
    <n v="8"/>
    <n v="240.3"/>
    <n v="13.992458286122901"/>
    <n v="961.2"/>
    <n v="55.969833144491503"/>
    <n v="35.873263037683799"/>
    <n v="1.4073034870440699"/>
    <n v="26.155488723541499"/>
    <n v="5.0383125843850802"/>
    <n v="15.4402521632852"/>
    <n v="2.9681064607159402"/>
    <n v="3.7102334496189502"/>
    <n v="0.20375475935241899"/>
    <x v="7"/>
    <x v="14"/>
    <x v="1"/>
  </r>
  <r>
    <n v="7275"/>
    <n v="6777"/>
    <s v=""/>
    <x v="3"/>
    <n v="9"/>
    <n v="245.5"/>
    <n v="14.1283796350152"/>
    <n v="982"/>
    <n v="56.513518540060602"/>
    <n v="36.635124150255599"/>
    <n v="0.92246343472199299"/>
    <n v="25.113302496534999"/>
    <n v="3.0376387539090799"/>
    <n v="14.741276112029"/>
    <n v="1.7601470335187199"/>
    <n v="3.6255838853181102"/>
    <n v="0.19244097538216101"/>
    <x v="8"/>
    <x v="14"/>
    <x v="1"/>
  </r>
  <r>
    <n v="7275"/>
    <n v="2959"/>
    <s v=""/>
    <x v="1"/>
    <n v="0"/>
    <n v="206"/>
    <n v="0"/>
    <n v="68.6666666666667"/>
    <n v="1.49795561325939E-14"/>
    <n v="55.253840805718099"/>
    <n v="0.43332877539367898"/>
    <n v="1.2013425901866499"/>
    <n v="1.92824661966393E-2"/>
    <n v="1.9822152738079699"/>
    <n v="3.1816069224454901E-2"/>
    <n v="50.905243282492201"/>
    <n v="2.9058046197838399E-2"/>
    <x v="12"/>
    <x v="0"/>
    <x v="1"/>
  </r>
  <r>
    <n v="7275"/>
    <n v="4953"/>
    <s v=""/>
    <x v="1"/>
    <n v="0"/>
    <n v="32"/>
    <n v="0"/>
    <n v="10.6666666666667"/>
    <n v="1.8724445165742399E-15"/>
    <n v="17.416123811230499"/>
    <n v="0.32937995041576301"/>
    <n v="0.59551272985696102"/>
    <n v="9.4805035512910002E-3"/>
    <n v="0.98259600426398597"/>
    <n v="1.56428308596302E-2"/>
    <n v="277.772929651303"/>
    <n v="6.1633257271085098"/>
    <x v="12"/>
    <x v="0"/>
    <x v="1"/>
  </r>
  <r>
    <n v="7275"/>
    <n v="6765"/>
    <s v=""/>
    <x v="1"/>
    <n v="0"/>
    <n v="13"/>
    <n v="0"/>
    <n v="4.3333333333333304"/>
    <n v="9.3622225828711993E-16"/>
    <n v="12.523499311869699"/>
    <n v="0.38848981939237198"/>
    <n v="0.36933381896530998"/>
    <n v="1.0589050287884601E-2"/>
    <n v="0.50968067017212804"/>
    <n v="1.46128893972807E-2"/>
    <n v="169.76638956679599"/>
    <n v="3.7209173306570702"/>
    <x v="12"/>
    <x v="9"/>
    <x v="1"/>
  </r>
  <r>
    <n v="7275"/>
    <n v="6768"/>
    <s v=""/>
    <x v="1"/>
    <n v="0"/>
    <n v="32"/>
    <n v="0"/>
    <n v="10.6666666666667"/>
    <n v="1.8724445165742399E-15"/>
    <n v="31.5643258601539"/>
    <n v="0.64176257385630597"/>
    <n v="0.63667140640629805"/>
    <n v="0.132545320426733"/>
    <n v="0.87860654084069201"/>
    <n v="0.182912542188892"/>
    <n v="273.36641282209303"/>
    <n v="4.9559746995368599"/>
    <x v="12"/>
    <x v="11"/>
    <x v="1"/>
  </r>
  <r>
    <n v="7275"/>
    <n v="6777"/>
    <s v=""/>
    <x v="1"/>
    <n v="0"/>
    <n v="32"/>
    <n v="0"/>
    <n v="10.6666666666667"/>
    <n v="1.8724445165742399E-15"/>
    <n v="37.317349631972498"/>
    <n v="1.0409817669374"/>
    <n v="0.34148144298663102"/>
    <n v="1.7431148389076799E-2"/>
    <n v="0.47124438969324001"/>
    <n v="2.4054984693807801E-2"/>
    <n v="278.22366258464803"/>
    <n v="7.0991843008557298"/>
    <x v="12"/>
    <x v="14"/>
    <x v="1"/>
  </r>
  <r>
    <n v="7275"/>
    <n v="2959"/>
    <s v=""/>
    <x v="1"/>
    <n v="1"/>
    <n v="24"/>
    <n v="0"/>
    <n v="96"/>
    <n v="0"/>
    <n v="55.528430816709999"/>
    <n v="1.02162174045591"/>
    <n v="1.3684656952907901"/>
    <n v="0.110219273126849"/>
    <n v="2.2579683972298001"/>
    <n v="0.18186180065930099"/>
    <n v="36.570370561701097"/>
    <n v="5.3107088097909698E-2"/>
    <x v="0"/>
    <x v="0"/>
    <x v="1"/>
  </r>
  <r>
    <n v="7275"/>
    <n v="2959"/>
    <s v=""/>
    <x v="1"/>
    <n v="10"/>
    <n v="10"/>
    <n v="0"/>
    <n v="40"/>
    <n v="0"/>
    <n v="56.051424233729499"/>
    <n v="1.2344164183227999"/>
    <n v="0.63813588563365498"/>
    <n v="5.8824564002428102E-2"/>
    <n v="1.0529242112955299"/>
    <n v="9.7060530604006406E-2"/>
    <n v="86.694138713967504"/>
    <n v="0.151496106967625"/>
    <x v="9"/>
    <x v="0"/>
    <x v="1"/>
  </r>
  <r>
    <n v="7275"/>
    <n v="2959"/>
    <s v=""/>
    <x v="1"/>
    <n v="11"/>
    <n v="12"/>
    <n v="0"/>
    <n v="48"/>
    <n v="0"/>
    <n v="56.878073524251398"/>
    <n v="0.85618903796648205"/>
    <n v="0.79210718733299201"/>
    <n v="4.0474456645769798E-2"/>
    <n v="1.3069768590994399"/>
    <n v="6.6782853465520195E-2"/>
    <n v="76.406878111148202"/>
    <n v="2.1217510046394401E-2"/>
    <x v="10"/>
    <x v="0"/>
    <x v="1"/>
  </r>
  <r>
    <n v="7275"/>
    <n v="2959"/>
    <s v=""/>
    <x v="1"/>
    <n v="12"/>
    <n v="11"/>
    <n v="0"/>
    <n v="44"/>
    <n v="0"/>
    <n v="54.9795734012515"/>
    <n v="1.43812284104227"/>
    <n v="0.75535691234563296"/>
    <n v="3.7039653037366803E-2"/>
    <n v="1.2463389053703"/>
    <n v="6.1115427511655197E-2"/>
    <n v="84.000528542668704"/>
    <n v="7.11459758413234E-2"/>
    <x v="11"/>
    <x v="0"/>
    <x v="1"/>
  </r>
  <r>
    <n v="7275"/>
    <n v="2959"/>
    <s v=""/>
    <x v="1"/>
    <n v="2"/>
    <n v="22"/>
    <n v="0"/>
    <n v="88"/>
    <n v="0"/>
    <n v="55.734846319407403"/>
    <n v="1.08036812208149"/>
    <n v="1.33116856865572"/>
    <n v="8.6375735375701701E-2"/>
    <n v="2.1964281382819402"/>
    <n v="0.14251996336990799"/>
    <n v="37.2205549476638"/>
    <n v="0.124893838509442"/>
    <x v="1"/>
    <x v="0"/>
    <x v="1"/>
  </r>
  <r>
    <n v="7275"/>
    <n v="2959"/>
    <s v=""/>
    <x v="1"/>
    <n v="3"/>
    <n v="27"/>
    <n v="0"/>
    <n v="108"/>
    <n v="0"/>
    <n v="54.900505725796201"/>
    <n v="1.23489561073886"/>
    <n v="1.6161647677001501"/>
    <n v="0.117941823393774"/>
    <n v="2.66667186670524"/>
    <n v="0.19460400859972701"/>
    <n v="32.327162312684003"/>
    <n v="3.8418120044475999E-2"/>
    <x v="2"/>
    <x v="0"/>
    <x v="1"/>
  </r>
  <r>
    <n v="7275"/>
    <n v="2959"/>
    <s v=""/>
    <x v="1"/>
    <n v="4"/>
    <n v="24"/>
    <n v="0"/>
    <n v="96"/>
    <n v="0"/>
    <n v="54.387013271466202"/>
    <n v="1.48665684189183"/>
    <n v="1.55649228927462"/>
    <n v="0.10095275210355401"/>
    <n v="2.5682122773031302"/>
    <n v="0.166572040970864"/>
    <n v="33.8708795371235"/>
    <n v="0.12973396271343399"/>
    <x v="3"/>
    <x v="0"/>
    <x v="1"/>
  </r>
  <r>
    <n v="7275"/>
    <n v="2959"/>
    <s v=""/>
    <x v="1"/>
    <n v="5"/>
    <n v="24"/>
    <n v="0"/>
    <n v="96"/>
    <n v="0"/>
    <n v="54.573924724234601"/>
    <n v="1.47993106725678"/>
    <n v="1.51417824406692"/>
    <n v="0.114972185651894"/>
    <n v="2.4983941027104102"/>
    <n v="0.18970410632562601"/>
    <n v="36.583693971414"/>
    <n v="8.4291307441342597E-2"/>
    <x v="4"/>
    <x v="0"/>
    <x v="1"/>
  </r>
  <r>
    <n v="7275"/>
    <n v="2959"/>
    <s v=""/>
    <x v="1"/>
    <n v="6"/>
    <n v="12"/>
    <n v="0"/>
    <n v="48"/>
    <n v="0"/>
    <n v="54.791238745873102"/>
    <n v="1.0922324304417099"/>
    <n v="0.83939672161505396"/>
    <n v="5.469016382196E-2"/>
    <n v="1.3850045906648401"/>
    <n v="9.0238770306234103E-2"/>
    <n v="70.792433789903697"/>
    <n v="0.195186131819575"/>
    <x v="5"/>
    <x v="0"/>
    <x v="1"/>
  </r>
  <r>
    <n v="7275"/>
    <n v="2959"/>
    <s v=""/>
    <x v="1"/>
    <n v="7"/>
    <n v="12"/>
    <n v="0"/>
    <n v="48"/>
    <n v="0"/>
    <n v="54.940383161576896"/>
    <n v="2.1010640189882301"/>
    <n v="0.74005890778333805"/>
    <n v="5.7326937417189597E-2"/>
    <n v="1.22109719784251"/>
    <n v="9.4589446738362906E-2"/>
    <n v="76.4543923899097"/>
    <n v="0.15969983470878199"/>
    <x v="6"/>
    <x v="0"/>
    <x v="1"/>
  </r>
  <r>
    <n v="7275"/>
    <n v="2959"/>
    <s v=""/>
    <x v="1"/>
    <n v="8"/>
    <n v="16"/>
    <n v="0"/>
    <n v="64"/>
    <n v="0"/>
    <n v="55.334134274770904"/>
    <n v="1.2785450421211799"/>
    <n v="0.99285841708741496"/>
    <n v="7.0145465045799604E-2"/>
    <n v="1.63821638819424"/>
    <n v="0.115740017325569"/>
    <n v="52.066898414032401"/>
    <n v="6.5041696355707501E-2"/>
    <x v="7"/>
    <x v="0"/>
    <x v="1"/>
  </r>
  <r>
    <n v="7275"/>
    <n v="2959"/>
    <s v=""/>
    <x v="1"/>
    <n v="9"/>
    <n v="12"/>
    <n v="0"/>
    <n v="48"/>
    <n v="0"/>
    <n v="56.342836460733501"/>
    <n v="1.9216842509882199"/>
    <n v="0.74836445721922196"/>
    <n v="8.7486812612933298E-2"/>
    <n v="1.23480135441172"/>
    <n v="0.14435324081133999"/>
    <n v="76.527819999293001"/>
    <n v="0.13369979713726701"/>
    <x v="8"/>
    <x v="0"/>
    <x v="1"/>
  </r>
  <r>
    <n v="7275"/>
    <n v="3659"/>
    <s v=""/>
    <x v="1"/>
    <n v="10"/>
    <n v="14"/>
    <n v="0"/>
    <n v="56"/>
    <n v="0"/>
    <n v="40.0473462254227"/>
    <n v="0.88449355531892204"/>
    <n v="1.37497613817705"/>
    <n v="2.8347778195012999E-2"/>
    <n v="2.2687106279921299"/>
    <n v="4.6773834021771502E-2"/>
    <n v="58.448773260848697"/>
    <n v="1.9955394952755701"/>
    <x v="9"/>
    <x v="0"/>
    <x v="1"/>
  </r>
  <r>
    <n v="7275"/>
    <n v="4524"/>
    <s v=""/>
    <x v="1"/>
    <n v="0"/>
    <n v="188"/>
    <n v="0"/>
    <n v="62.6666666666667"/>
    <n v="0"/>
    <n v="24.857875157383599"/>
    <n v="0.88032603600902404"/>
    <n v="13.2768012413891"/>
    <n v="1.33206064576193"/>
    <n v="21.906722048292099"/>
    <n v="2.1979000655071901"/>
    <n v="54.806134521259899"/>
    <n v="0.210967826251035"/>
    <x v="12"/>
    <x v="0"/>
    <x v="1"/>
  </r>
  <r>
    <n v="7275"/>
    <n v="4524"/>
    <s v=""/>
    <x v="1"/>
    <n v="10"/>
    <n v="13"/>
    <n v="0"/>
    <n v="52"/>
    <n v="0"/>
    <n v="30.272078692775899"/>
    <n v="2.2524594251146501"/>
    <n v="4.3667156587284799"/>
    <n v="1.21932143784685"/>
    <n v="7.2050808369019901"/>
    <n v="2.0118803724472998"/>
    <n v="66.397911370531602"/>
    <n v="0.57286094909920704"/>
    <x v="9"/>
    <x v="0"/>
    <x v="1"/>
  </r>
  <r>
    <n v="7275"/>
    <n v="4524"/>
    <s v=""/>
    <x v="1"/>
    <n v="11"/>
    <n v="2"/>
    <n v="0"/>
    <n v="8"/>
    <n v="0"/>
    <n v="21.735889476160398"/>
    <n v="6.1124205890688996"/>
    <n v="4.7441346067048897"/>
    <n v="1.2266936429509001"/>
    <n v="7.8278221010630702"/>
    <n v="2.02404451086898"/>
    <n v="540.41912155264799"/>
    <n v="2.9923018465606099"/>
    <x v="10"/>
    <x v="0"/>
    <x v="1"/>
  </r>
  <r>
    <n v="7275"/>
    <n v="4524"/>
    <s v=""/>
    <x v="1"/>
    <n v="12"/>
    <n v="11"/>
    <n v="0"/>
    <n v="44"/>
    <n v="0"/>
    <n v="26.495732848066201"/>
    <n v="1.7204839541422701"/>
    <n v="6.0217988895284202"/>
    <n v="1.4458040225687001"/>
    <n v="9.9359681677218905"/>
    <n v="2.38557663723835"/>
    <n v="79.464048886324406"/>
    <n v="0.35586658496762802"/>
    <x v="11"/>
    <x v="0"/>
    <x v="1"/>
  </r>
  <r>
    <n v="7275"/>
    <n v="4524"/>
    <s v=""/>
    <x v="1"/>
    <n v="5"/>
    <n v="14"/>
    <n v="0"/>
    <n v="56"/>
    <n v="0"/>
    <n v="27.012896918745799"/>
    <n v="1.5764824037123"/>
    <n v="8.5985906871811704"/>
    <n v="1.02273722239524"/>
    <n v="14.1876746338489"/>
    <n v="1.6875164169521399"/>
    <n v="55.521795234825099"/>
    <n v="0.216503408580906"/>
    <x v="4"/>
    <x v="0"/>
    <x v="1"/>
  </r>
  <r>
    <n v="7275"/>
    <n v="4524"/>
    <s v=""/>
    <x v="1"/>
    <n v="6"/>
    <n v="16"/>
    <n v="0"/>
    <n v="64"/>
    <n v="0"/>
    <n v="28.555555452224901"/>
    <n v="2.2273096443343401"/>
    <n v="8.1574145834643499"/>
    <n v="1.924804965174"/>
    <n v="13.459734062716199"/>
    <n v="3.1759281925370999"/>
    <n v="48.455913399299497"/>
    <n v="0.247016219836138"/>
    <x v="5"/>
    <x v="0"/>
    <x v="1"/>
  </r>
  <r>
    <n v="7275"/>
    <n v="4524"/>
    <s v=""/>
    <x v="1"/>
    <n v="9"/>
    <n v="10"/>
    <n v="0"/>
    <n v="40"/>
    <n v="0"/>
    <n v="26.3033712201985"/>
    <n v="1.41710235329312"/>
    <n v="5.8363850181209198"/>
    <n v="1.01370050791148"/>
    <n v="9.6300352798995199"/>
    <n v="1.6726058380539399"/>
    <n v="85.049361549201095"/>
    <n v="0.69734187704333805"/>
    <x v="8"/>
    <x v="0"/>
    <x v="1"/>
  </r>
  <r>
    <n v="7275"/>
    <n v="4949"/>
    <s v=""/>
    <x v="1"/>
    <n v="1"/>
    <n v="6"/>
    <n v="0"/>
    <n v="24"/>
    <n v="0"/>
    <n v="45.909646009743199"/>
    <n v="2.59246376253085"/>
    <n v="0.52835232591138803"/>
    <n v="3.2967755026138301E-2"/>
    <n v="0.87178133775378996"/>
    <n v="5.4396795793128297E-2"/>
    <n v="144.44158133755499"/>
    <n v="0.61232946314120396"/>
    <x v="0"/>
    <x v="0"/>
    <x v="1"/>
  </r>
  <r>
    <n v="7275"/>
    <n v="4949"/>
    <s v=""/>
    <x v="1"/>
    <n v="2"/>
    <n v="8"/>
    <n v="0"/>
    <n v="32"/>
    <n v="0"/>
    <n v="43.942158303625597"/>
    <n v="2.1417476568671701"/>
    <n v="0.73764091373032903"/>
    <n v="3.9415050162891901E-2"/>
    <n v="1.2171075076550399"/>
    <n v="6.5034832768771603E-2"/>
    <n v="84.420073629159404"/>
    <n v="1.0978304373129499"/>
    <x v="1"/>
    <x v="0"/>
    <x v="1"/>
  </r>
  <r>
    <n v="7275"/>
    <n v="4949"/>
    <s v=""/>
    <x v="1"/>
    <n v="3"/>
    <n v="7"/>
    <n v="0"/>
    <n v="28"/>
    <n v="0"/>
    <n v="44.313534690837002"/>
    <n v="3.0749170587519399"/>
    <n v="0.63100210186044903"/>
    <n v="3.7651274352294699E-2"/>
    <n v="1.0411534680697401"/>
    <n v="6.2124602681286299E-2"/>
    <n v="119.621311184775"/>
    <n v="0.70464365255666395"/>
    <x v="2"/>
    <x v="0"/>
    <x v="1"/>
  </r>
  <r>
    <n v="7275"/>
    <n v="4949"/>
    <s v=""/>
    <x v="1"/>
    <n v="4"/>
    <n v="9"/>
    <n v="0"/>
    <n v="36"/>
    <n v="0"/>
    <n v="44.371610476004001"/>
    <n v="1.8098645445058399"/>
    <n v="0.81565753381169503"/>
    <n v="2.8948636782442801E-2"/>
    <n v="1.3458349307893001"/>
    <n v="4.7765250691030603E-2"/>
    <n v="82.268576432045194"/>
    <n v="0.69820735912772103"/>
    <x v="3"/>
    <x v="0"/>
    <x v="1"/>
  </r>
  <r>
    <n v="7275"/>
    <n v="4949"/>
    <s v=""/>
    <x v="1"/>
    <n v="5"/>
    <n v="5"/>
    <n v="0"/>
    <n v="20"/>
    <n v="0"/>
    <n v="42.553935046257401"/>
    <n v="4.74808021108361"/>
    <n v="0.47034665086303501"/>
    <n v="4.3270141710016502E-2"/>
    <n v="0.77607197392400695"/>
    <n v="7.1395733821527196E-2"/>
    <n v="149.88134843700399"/>
    <n v="2.9017322038729798"/>
    <x v="4"/>
    <x v="0"/>
    <x v="1"/>
  </r>
  <r>
    <n v="7275"/>
    <n v="4953"/>
    <s v=""/>
    <x v="1"/>
    <n v="1"/>
    <n v="2"/>
    <n v="0"/>
    <n v="8"/>
    <n v="0"/>
    <n v="16.799234083741499"/>
    <n v="0.96736337864681998"/>
    <n v="0.368456133222201"/>
    <n v="1.3265046585737499E-2"/>
    <n v="0.60795261981663296"/>
    <n v="2.18873268664668E-2"/>
    <n v="384.27275266064902"/>
    <n v="5.1521377616720496"/>
    <x v="0"/>
    <x v="0"/>
    <x v="1"/>
  </r>
  <r>
    <n v="7275"/>
    <n v="4953"/>
    <s v=""/>
    <x v="1"/>
    <n v="10"/>
    <n v="2"/>
    <n v="0"/>
    <n v="8"/>
    <n v="0"/>
    <n v="17.9296681276683"/>
    <n v="0.84248405018783001"/>
    <n v="0.39845172248043598"/>
    <n v="2.9907544562713301E-2"/>
    <n v="0.65744534209271999"/>
    <n v="4.9347448528477E-2"/>
    <n v="589.34608946958701"/>
    <n v="32.413730483910697"/>
    <x v="9"/>
    <x v="0"/>
    <x v="1"/>
  </r>
  <r>
    <n v="7275"/>
    <n v="4953"/>
    <s v=""/>
    <x v="1"/>
    <n v="12"/>
    <n v="3"/>
    <n v="0"/>
    <n v="12"/>
    <n v="0"/>
    <n v="17.049295109225401"/>
    <n v="0.94279288292398"/>
    <n v="0.58424985622002901"/>
    <n v="2.4114622866041699E-2"/>
    <n v="0.96401226276304697"/>
    <n v="3.9789127728968698E-2"/>
    <n v="290.92014022977799"/>
    <n v="10.3558699895679"/>
    <x v="11"/>
    <x v="0"/>
    <x v="1"/>
  </r>
  <r>
    <n v="7275"/>
    <n v="4953"/>
    <s v=""/>
    <x v="1"/>
    <n v="2"/>
    <n v="3"/>
    <n v="0"/>
    <n v="12"/>
    <n v="0"/>
    <n v="18.267638485644198"/>
    <n v="1.10683893057662"/>
    <n v="0.57030235781425898"/>
    <n v="3.1231384633486101E-2"/>
    <n v="0.94099889039352802"/>
    <n v="5.1531784645252002E-2"/>
    <n v="320.831886602851"/>
    <n v="37.997871079822097"/>
    <x v="1"/>
    <x v="0"/>
    <x v="1"/>
  </r>
  <r>
    <n v="7275"/>
    <n v="4953"/>
    <s v=""/>
    <x v="1"/>
    <n v="3"/>
    <n v="5"/>
    <n v="0"/>
    <n v="20"/>
    <n v="0"/>
    <n v="17.506583425792201"/>
    <n v="0.85405885114607105"/>
    <n v="0.96700728681437098"/>
    <n v="4.4249062453651102E-2"/>
    <n v="1.59556202324371"/>
    <n v="7.3010953048524202E-2"/>
    <n v="180.06131056460501"/>
    <n v="15.080573308401201"/>
    <x v="2"/>
    <x v="0"/>
    <x v="1"/>
  </r>
  <r>
    <n v="7275"/>
    <n v="4953"/>
    <s v=""/>
    <x v="1"/>
    <n v="4"/>
    <n v="3"/>
    <n v="0"/>
    <n v="12"/>
    <n v="0"/>
    <n v="17.072670958940201"/>
    <n v="1.2901615579422601"/>
    <n v="0.58142307092255996"/>
    <n v="2.73622287137309E-2"/>
    <n v="0.95934806702222297"/>
    <n v="4.5147677377656001E-2"/>
    <n v="179.480025278857"/>
    <n v="20.3149363622565"/>
    <x v="3"/>
    <x v="0"/>
    <x v="1"/>
  </r>
  <r>
    <n v="7275"/>
    <n v="4953"/>
    <s v=""/>
    <x v="1"/>
    <n v="5"/>
    <n v="4"/>
    <n v="0"/>
    <n v="16"/>
    <n v="0"/>
    <n v="17.7366878166136"/>
    <n v="0.84587382414644796"/>
    <n v="0.77647397776773297"/>
    <n v="5.2409617267648798E-2"/>
    <n v="1.2811820633167601"/>
    <n v="8.6475868491620506E-2"/>
    <n v="203.821960183084"/>
    <n v="21.009068644644501"/>
    <x v="4"/>
    <x v="0"/>
    <x v="1"/>
  </r>
  <r>
    <n v="7275"/>
    <n v="4953"/>
    <s v=""/>
    <x v="1"/>
    <n v="6"/>
    <n v="2"/>
    <n v="0"/>
    <n v="8"/>
    <n v="0"/>
    <n v="17.4057351412456"/>
    <n v="1.9621022917422799"/>
    <n v="0.39645021288079002"/>
    <n v="3.1998240263320599E-2"/>
    <n v="0.65414285125330396"/>
    <n v="5.2797096434479003E-2"/>
    <n v="279.3689257739"/>
    <n v="64.483563453004805"/>
    <x v="5"/>
    <x v="0"/>
    <x v="1"/>
  </r>
  <r>
    <n v="7275"/>
    <n v="4953"/>
    <s v=""/>
    <x v="1"/>
    <n v="7"/>
    <n v="2"/>
    <n v="0"/>
    <n v="8"/>
    <n v="0"/>
    <n v="17.072552004277501"/>
    <n v="1.22432047668523"/>
    <n v="0.41412813830044898"/>
    <n v="3.72648304931016E-2"/>
    <n v="0.68331142819573998"/>
    <n v="6.1486970313617703E-2"/>
    <n v="414.14236669741001"/>
    <n v="49.068756236086799"/>
    <x v="6"/>
    <x v="0"/>
    <x v="1"/>
  </r>
  <r>
    <n v="7275"/>
    <n v="4953"/>
    <s v=""/>
    <x v="1"/>
    <n v="8"/>
    <n v="3"/>
    <n v="0"/>
    <n v="12"/>
    <n v="0"/>
    <n v="17.7025588065802"/>
    <n v="1.3570922485168799"/>
    <n v="0.57789509735118405"/>
    <n v="3.3948761891048097E-2"/>
    <n v="0.95352691062945405"/>
    <n v="5.60154571202294E-2"/>
    <n v="222.67355380996699"/>
    <n v="24.461806157771999"/>
    <x v="7"/>
    <x v="0"/>
    <x v="1"/>
  </r>
  <r>
    <n v="7275"/>
    <n v="4953"/>
    <s v=""/>
    <x v="1"/>
    <n v="9"/>
    <n v="2"/>
    <n v="0"/>
    <n v="8"/>
    <n v="0"/>
    <n v="17.215933284069202"/>
    <n v="1.7862464810354399"/>
    <n v="0.40334785142092899"/>
    <n v="3.4043995584773001E-2"/>
    <n v="0.66552395484453297"/>
    <n v="5.6172592714875597E-2"/>
    <n v="399.081134159437"/>
    <n v="43.569223827774998"/>
    <x v="8"/>
    <x v="0"/>
    <x v="1"/>
  </r>
  <r>
    <n v="7275"/>
    <n v="4954"/>
    <s v=""/>
    <x v="1"/>
    <n v="2"/>
    <n v="19"/>
    <n v="0"/>
    <n v="76"/>
    <n v="0"/>
    <n v="31.967087531494801"/>
    <n v="1.1107189709894001"/>
    <n v="10.7857626904265"/>
    <n v="2.2212768571902402"/>
    <n v="18.783382026192101"/>
    <n v="3.8683487660615201"/>
    <n v="43.501028697752801"/>
    <n v="1.0099928743031501"/>
    <x v="1"/>
    <x v="0"/>
    <x v="1"/>
  </r>
  <r>
    <n v="7275"/>
    <n v="6357"/>
    <s v=""/>
    <x v="1"/>
    <n v="10"/>
    <n v="11"/>
    <n v="0"/>
    <n v="44"/>
    <n v="0"/>
    <n v="40.9247713319116"/>
    <n v="1.5655654271134001"/>
    <n v="1.2234148827346201"/>
    <n v="6.5251039625601998E-2"/>
    <n v="2.0186345565121302"/>
    <n v="0.10766421538224299"/>
    <n v="79.062965861018597"/>
    <n v="2.2429438847021599"/>
    <x v="9"/>
    <x v="0"/>
    <x v="1"/>
  </r>
  <r>
    <n v="7275"/>
    <n v="6357"/>
    <s v=""/>
    <x v="1"/>
    <n v="8"/>
    <n v="15"/>
    <n v="0"/>
    <n v="60"/>
    <n v="0"/>
    <n v="40.598168233780399"/>
    <n v="1.1476822533934199"/>
    <n v="1.5907062005691699"/>
    <n v="7.9683743576410906E-2"/>
    <n v="2.6246652309391298"/>
    <n v="0.13147817690107799"/>
    <n v="42.052428635867102"/>
    <n v="2.2904090033093398"/>
    <x v="7"/>
    <x v="0"/>
    <x v="1"/>
  </r>
  <r>
    <n v="7275"/>
    <n v="6357"/>
    <s v=""/>
    <x v="1"/>
    <n v="9"/>
    <n v="12"/>
    <n v="0"/>
    <n v="48"/>
    <n v="0"/>
    <n v="41.415025315659399"/>
    <n v="1.6061238382976499"/>
    <n v="1.2974909521488101"/>
    <n v="0.12021039060261"/>
    <n v="2.1408600710455401"/>
    <n v="0.19834714449430699"/>
    <n v="52.496510207643297"/>
    <n v="2.9834898714518201"/>
    <x v="8"/>
    <x v="0"/>
    <x v="1"/>
  </r>
  <r>
    <n v="7275"/>
    <n v="6641"/>
    <s v=""/>
    <x v="1"/>
    <n v="10"/>
    <n v="11"/>
    <n v="0"/>
    <n v="44"/>
    <n v="0"/>
    <n v="41.270887080544199"/>
    <n v="3.12185889076979"/>
    <n v="9.7627946315642902"/>
    <n v="2.8202702631069898"/>
    <n v="13.4726565915587"/>
    <n v="3.8919729630876501"/>
    <n v="76.169633542582105"/>
    <n v="1.7420934712729199"/>
    <x v="9"/>
    <x v="3"/>
    <x v="1"/>
  </r>
  <r>
    <n v="7275"/>
    <n v="6641"/>
    <s v=""/>
    <x v="1"/>
    <n v="8"/>
    <n v="15"/>
    <n v="0"/>
    <n v="60"/>
    <n v="0"/>
    <n v="35.452870617094398"/>
    <n v="2.63295656908203"/>
    <n v="12.2204760458153"/>
    <n v="2.5932125758883302"/>
    <n v="16.864256943225101"/>
    <n v="3.5786333547259002"/>
    <n v="41.8871418414261"/>
    <n v="1.1358991140915"/>
    <x v="7"/>
    <x v="3"/>
    <x v="1"/>
  </r>
  <r>
    <n v="7275"/>
    <n v="6641"/>
    <s v=""/>
    <x v="1"/>
    <n v="9"/>
    <n v="12"/>
    <n v="0"/>
    <n v="48"/>
    <n v="0"/>
    <n v="38.7395021073092"/>
    <n v="3.1416543404869999"/>
    <n v="10.349967584349701"/>
    <n v="2.11479892454365"/>
    <n v="14.282955266402601"/>
    <n v="2.9184225158702399"/>
    <n v="54.934682519561399"/>
    <n v="1.46766203225924"/>
    <x v="8"/>
    <x v="3"/>
    <x v="1"/>
  </r>
  <r>
    <n v="7275"/>
    <n v="6642"/>
    <s v=""/>
    <x v="1"/>
    <n v="10"/>
    <n v="14"/>
    <n v="0"/>
    <n v="56"/>
    <n v="0"/>
    <n v="42.195424200650798"/>
    <n v="1.02683834083467"/>
    <n v="1.32602599460218"/>
    <n v="3.0675409437462001E-2"/>
    <n v="1.8299158725510101"/>
    <n v="4.2332065023697699E-2"/>
    <n v="58.471938351754801"/>
    <n v="2.0338687918767202"/>
    <x v="9"/>
    <x v="4"/>
    <x v="1"/>
  </r>
  <r>
    <n v="7275"/>
    <n v="6763"/>
    <s v=""/>
    <x v="1"/>
    <n v="10"/>
    <n v="15"/>
    <n v="0"/>
    <n v="60"/>
    <n v="0"/>
    <n v="31.044924754057998"/>
    <n v="0.71699330046782594"/>
    <n v="1.81816634369464"/>
    <n v="4.7516154574359599E-2"/>
    <n v="2.5090695542986001"/>
    <n v="6.5572293312616201E-2"/>
    <n v="59.906426716500199"/>
    <n v="1.6317985518309599"/>
    <x v="9"/>
    <x v="7"/>
    <x v="1"/>
  </r>
  <r>
    <n v="7275"/>
    <n v="6765"/>
    <s v=""/>
    <x v="1"/>
    <n v="2"/>
    <n v="2"/>
    <n v="0"/>
    <n v="8"/>
    <n v="0"/>
    <n v="12.999321286228501"/>
    <n v="1.21899949243592"/>
    <n v="0.44713203817913799"/>
    <n v="2.5252835515901E-2"/>
    <n v="0.61704221268721005"/>
    <n v="3.4848913011943303E-2"/>
    <n v="620.28892421931403"/>
    <n v="20.062148376023501"/>
    <x v="1"/>
    <x v="9"/>
    <x v="1"/>
  </r>
  <r>
    <n v="7275"/>
    <n v="6765"/>
    <s v=""/>
    <x v="1"/>
    <n v="3"/>
    <n v="3"/>
    <n v="0"/>
    <n v="12"/>
    <n v="0"/>
    <n v="12.7740211106477"/>
    <n v="1.8817453676996601"/>
    <n v="0.681122736170927"/>
    <n v="4.9720007189894097E-2"/>
    <n v="0.93994937591588001"/>
    <n v="6.8613609922053898E-2"/>
    <n v="324.79507197657301"/>
    <n v="6.0235758613344599"/>
    <x v="2"/>
    <x v="9"/>
    <x v="1"/>
  </r>
  <r>
    <n v="7275"/>
    <n v="6767"/>
    <s v=""/>
    <x v="1"/>
    <n v="1"/>
    <n v="18"/>
    <n v="0"/>
    <n v="72"/>
    <n v="0"/>
    <n v="56.107404488541597"/>
    <n v="0.52694866805457896"/>
    <n v="1.2855977822010201"/>
    <n v="1.46613154439023E-2"/>
    <n v="1.7741249394374099"/>
    <n v="2.02326153125852E-2"/>
    <n v="45.503673453859399"/>
    <n v="0.86832661620649298"/>
    <x v="0"/>
    <x v="10"/>
    <x v="1"/>
  </r>
  <r>
    <n v="7275"/>
    <n v="6767"/>
    <s v=""/>
    <x v="1"/>
    <n v="5"/>
    <n v="18"/>
    <n v="0"/>
    <n v="72"/>
    <n v="0"/>
    <n v="56.046309763049898"/>
    <n v="0.53701275083592104"/>
    <n v="1.2868007855677299"/>
    <n v="1.4067489614161601E-2"/>
    <n v="1.7757850840834599"/>
    <n v="1.9413135667542901E-2"/>
    <n v="45.337333040641397"/>
    <n v="0.65623630643957798"/>
    <x v="4"/>
    <x v="10"/>
    <x v="1"/>
  </r>
  <r>
    <n v="7275"/>
    <n v="6768"/>
    <s v=""/>
    <x v="1"/>
    <n v="1"/>
    <n v="2"/>
    <n v="0"/>
    <n v="8"/>
    <n v="0"/>
    <n v="32.532566505593699"/>
    <n v="2.21894149501107"/>
    <n v="0.33473395844876103"/>
    <n v="3.02209187994411E-2"/>
    <n v="0.46193286265929101"/>
    <n v="4.17048679432288E-2"/>
    <n v="384.21274728442802"/>
    <n v="4.1019243139211801"/>
    <x v="0"/>
    <x v="11"/>
    <x v="1"/>
  </r>
  <r>
    <n v="7275"/>
    <n v="6768"/>
    <s v=""/>
    <x v="1"/>
    <n v="10"/>
    <n v="2"/>
    <n v="0"/>
    <n v="8"/>
    <n v="0"/>
    <n v="31.256092852944001"/>
    <n v="3.1468508979243799"/>
    <n v="0.347618070752233"/>
    <n v="3.2351632265360399E-2"/>
    <n v="0.47971293763808198"/>
    <n v="4.4645252526197401E-2"/>
    <n v="589.612458635645"/>
    <n v="32.002671330922702"/>
    <x v="9"/>
    <x v="11"/>
    <x v="1"/>
  </r>
  <r>
    <n v="7275"/>
    <n v="6768"/>
    <s v=""/>
    <x v="1"/>
    <n v="12"/>
    <n v="3"/>
    <n v="0"/>
    <n v="12"/>
    <n v="0"/>
    <n v="31.224924150643599"/>
    <n v="2.05729519467616"/>
    <n v="0.52100217897699697"/>
    <n v="3.3212391732059997E-2"/>
    <n v="0.71898300698825701"/>
    <n v="4.5833100590242898E-2"/>
    <n v="290.94767676146199"/>
    <n v="10.0897156292146"/>
    <x v="11"/>
    <x v="11"/>
    <x v="1"/>
  </r>
  <r>
    <n v="7275"/>
    <n v="6768"/>
    <s v=""/>
    <x v="1"/>
    <n v="2"/>
    <n v="3"/>
    <n v="0"/>
    <n v="12"/>
    <n v="0"/>
    <n v="29.057332114443799"/>
    <n v="2.6365635924866702"/>
    <n v="1.0383729275740701"/>
    <n v="1.05869525033745"/>
    <n v="1.43295464005222"/>
    <n v="1.4609994454656801"/>
    <n v="320.831043676977"/>
    <n v="37.666211123486598"/>
    <x v="1"/>
    <x v="11"/>
    <x v="1"/>
  </r>
  <r>
    <n v="7275"/>
    <n v="6768"/>
    <s v=""/>
    <x v="1"/>
    <n v="3"/>
    <n v="5"/>
    <n v="0"/>
    <n v="20"/>
    <n v="0"/>
    <n v="32.496403363045403"/>
    <n v="1.9927207541166401"/>
    <n v="0.84468708907103296"/>
    <n v="4.9723213582653698E-2"/>
    <n v="1.16566818291803"/>
    <n v="6.8618034744062195E-2"/>
    <n v="180.07349114684001"/>
    <n v="14.8923856272104"/>
    <x v="2"/>
    <x v="11"/>
    <x v="1"/>
  </r>
  <r>
    <n v="7275"/>
    <n v="6768"/>
    <s v=""/>
    <x v="1"/>
    <n v="4"/>
    <n v="3"/>
    <n v="0"/>
    <n v="12"/>
    <n v="0"/>
    <n v="31.579069470900698"/>
    <n v="2.6395922345507499"/>
    <n v="0.76457625308055499"/>
    <n v="0.80307501021511596"/>
    <n v="1.0551152292511701"/>
    <n v="1.1082435140968601"/>
    <n v="179.70146537340401"/>
    <n v="20.130258243531799"/>
    <x v="3"/>
    <x v="11"/>
    <x v="1"/>
  </r>
  <r>
    <n v="7275"/>
    <n v="6768"/>
    <s v=""/>
    <x v="1"/>
    <n v="7"/>
    <n v="2"/>
    <n v="0"/>
    <n v="8"/>
    <n v="0"/>
    <n v="32.075139052025598"/>
    <n v="2.13467064892167"/>
    <n v="0.33215033870745603"/>
    <n v="2.1414598076056699E-2"/>
    <n v="0.45836746741628998"/>
    <n v="2.9552145344958199E-2"/>
    <n v="413.881100151505"/>
    <n v="48.0776662367375"/>
    <x v="6"/>
    <x v="11"/>
    <x v="1"/>
  </r>
  <r>
    <n v="7275"/>
    <n v="6770"/>
    <s v=""/>
    <x v="1"/>
    <n v="1"/>
    <n v="6"/>
    <n v="0"/>
    <n v="24"/>
    <n v="0"/>
    <n v="53.463704965985997"/>
    <n v="2.19570910470122"/>
    <n v="0.446588562725933"/>
    <n v="1.4459424104907701E-2"/>
    <n v="0.61629221656178701"/>
    <n v="1.99540052647726E-2"/>
    <n v="144.85409430375401"/>
    <n v="1.3829956746127701"/>
    <x v="0"/>
    <x v="15"/>
    <x v="1"/>
  </r>
  <r>
    <n v="7275"/>
    <n v="6770"/>
    <s v=""/>
    <x v="1"/>
    <n v="2"/>
    <n v="8"/>
    <n v="0"/>
    <n v="32"/>
    <n v="0"/>
    <n v="51.284873323887901"/>
    <n v="1.9640095779282301"/>
    <n v="0.61972023728869996"/>
    <n v="2.9285828312838099E-2"/>
    <n v="0.85521392745840596"/>
    <n v="4.0414443071716599E-2"/>
    <n v="84.736668874209002"/>
    <n v="1.55178094177735"/>
    <x v="1"/>
    <x v="15"/>
    <x v="1"/>
  </r>
  <r>
    <n v="7275"/>
    <n v="6770"/>
    <s v=""/>
    <x v="1"/>
    <n v="3"/>
    <n v="7"/>
    <n v="0"/>
    <n v="28"/>
    <n v="0"/>
    <n v="52.599844245139003"/>
    <n v="1.6603443731624701"/>
    <n v="0.53454090594163906"/>
    <n v="1.8538424901736801E-2"/>
    <n v="0.73766645019946198"/>
    <n v="2.5583026364396799E-2"/>
    <n v="119.14670998608"/>
    <n v="0.91599727508266904"/>
    <x v="2"/>
    <x v="15"/>
    <x v="1"/>
  </r>
  <r>
    <n v="7275"/>
    <n v="6770"/>
    <s v=""/>
    <x v="1"/>
    <n v="4"/>
    <n v="9"/>
    <n v="0"/>
    <n v="36"/>
    <n v="0"/>
    <n v="50.755004661036402"/>
    <n v="1.9876671545489599"/>
    <n v="0.71168962531082502"/>
    <n v="2.9128280785266501E-2"/>
    <n v="0.98213168292893904"/>
    <n v="4.0197027483667797E-2"/>
    <n v="82.200699423901"/>
    <n v="1.1787312528633"/>
    <x v="3"/>
    <x v="15"/>
    <x v="1"/>
  </r>
  <r>
    <n v="7275"/>
    <n v="6770"/>
    <s v=""/>
    <x v="1"/>
    <n v="5"/>
    <n v="5"/>
    <n v="0"/>
    <n v="20"/>
    <n v="0"/>
    <n v="51.700576089319199"/>
    <n v="3.0034885597926899"/>
    <n v="0.38996384819751101"/>
    <n v="2.2581339546436999E-2"/>
    <n v="0.53815011051256501"/>
    <n v="3.1162248574083101E-2"/>
    <n v="150.080645013018"/>
    <n v="3.4917077623927599"/>
    <x v="4"/>
    <x v="15"/>
    <x v="1"/>
  </r>
  <r>
    <n v="7275"/>
    <n v="6775"/>
    <s v=""/>
    <x v="1"/>
    <n v="0"/>
    <n v="23"/>
    <n v="0"/>
    <n v="7.6666666666666696"/>
    <n v="0"/>
    <n v="44.3032608499419"/>
    <n v="1.26248497185384"/>
    <n v="0.339649236907207"/>
    <n v="1.5740872770320199E-2"/>
    <n v="0.46871594693194601"/>
    <n v="2.1722404423041901E-2"/>
    <n v="203.55693753841399"/>
    <n v="0.729124303612532"/>
    <x v="12"/>
    <x v="12"/>
    <x v="1"/>
  </r>
  <r>
    <n v="7275"/>
    <n v="6775"/>
    <s v=""/>
    <x v="1"/>
    <n v="10"/>
    <n v="2"/>
    <n v="0"/>
    <n v="8"/>
    <n v="0"/>
    <n v="44.423922814662603"/>
    <n v="4.81668449588242"/>
    <n v="0.186754734204611"/>
    <n v="2.32855124260875E-2"/>
    <n v="0.25772153320236302"/>
    <n v="3.2134007148000798E-2"/>
    <n v="657.77786965477401"/>
    <n v="4.2355558298352998"/>
    <x v="9"/>
    <x v="12"/>
    <x v="1"/>
  </r>
  <r>
    <n v="7275"/>
    <n v="6775"/>
    <s v=""/>
    <x v="1"/>
    <n v="2"/>
    <n v="4"/>
    <n v="0"/>
    <n v="16"/>
    <n v="0"/>
    <n v="44.405897264414598"/>
    <n v="3.4316461067751902"/>
    <n v="0.37076374339986501"/>
    <n v="3.2646767532879602E-2"/>
    <n v="0.511653965891813"/>
    <n v="4.5052539195373803E-2"/>
    <n v="199.596615470865"/>
    <n v="0.80688673998831595"/>
    <x v="1"/>
    <x v="12"/>
    <x v="1"/>
  </r>
  <r>
    <n v="7275"/>
    <n v="6775"/>
    <s v=""/>
    <x v="1"/>
    <n v="3"/>
    <n v="7"/>
    <n v="0"/>
    <n v="28"/>
    <n v="0"/>
    <n v="44.926934726295698"/>
    <n v="2.95808732033082"/>
    <n v="0.63537302231578197"/>
    <n v="4.8212916211996998E-2"/>
    <n v="0.87681477079577896"/>
    <n v="6.6533824372555894E-2"/>
    <n v="110.274984206531"/>
    <n v="0.57083558070612594"/>
    <x v="2"/>
    <x v="12"/>
    <x v="1"/>
  </r>
  <r>
    <n v="7275"/>
    <n v="6775"/>
    <s v=""/>
    <x v="1"/>
    <n v="4"/>
    <n v="2"/>
    <n v="0"/>
    <n v="8"/>
    <n v="0"/>
    <n v="41.966954664185998"/>
    <n v="4.0611605400427502"/>
    <n v="0.19575035588753001"/>
    <n v="2.0505281138515099E-2"/>
    <n v="0.27013549112479202"/>
    <n v="2.8297287971150799E-2"/>
    <n v="59.915127275422797"/>
    <n v="5.0402373367521101"/>
    <x v="3"/>
    <x v="12"/>
    <x v="1"/>
  </r>
  <r>
    <n v="7275"/>
    <n v="6775"/>
    <s v=""/>
    <x v="1"/>
    <n v="5"/>
    <n v="2"/>
    <n v="0"/>
    <n v="8"/>
    <n v="0"/>
    <n v="44.78037490741"/>
    <n v="5.23717497559048"/>
    <n v="0.184078671869466"/>
    <n v="2.62395392305214E-2"/>
    <n v="0.254028567179863"/>
    <n v="3.62105641381196E-2"/>
    <n v="479.76535593108002"/>
    <n v="4.66244807578523"/>
    <x v="4"/>
    <x v="12"/>
    <x v="1"/>
  </r>
  <r>
    <n v="7275"/>
    <n v="6775"/>
    <s v=""/>
    <x v="1"/>
    <n v="7"/>
    <n v="2"/>
    <n v="0"/>
    <n v="8"/>
    <n v="0"/>
    <n v="43.131240205613302"/>
    <n v="5.2026464646227399"/>
    <n v="0.18999697357817"/>
    <n v="2.2950003317279401E-2"/>
    <n v="0.26219582353787502"/>
    <n v="3.16710045778456E-2"/>
    <n v="360.29075316590001"/>
    <n v="3.8290034733205802"/>
    <x v="6"/>
    <x v="12"/>
    <x v="1"/>
  </r>
  <r>
    <n v="7275"/>
    <n v="6777"/>
    <s v=""/>
    <x v="1"/>
    <n v="1"/>
    <n v="2"/>
    <n v="0"/>
    <n v="8"/>
    <n v="0"/>
    <n v="40.581786300970499"/>
    <n v="5.0008879775200299"/>
    <n v="0.202085366286471"/>
    <n v="2.3927353812855701E-2"/>
    <n v="0.27887780451171201"/>
    <n v="3.30197481476463E-2"/>
    <n v="382.790383625728"/>
    <n v="9.2364825415656497"/>
    <x v="0"/>
    <x v="14"/>
    <x v="1"/>
  </r>
  <r>
    <n v="7275"/>
    <n v="6777"/>
    <s v=""/>
    <x v="1"/>
    <n v="10"/>
    <n v="2"/>
    <n v="0"/>
    <n v="8"/>
    <n v="0"/>
    <n v="36.669346549507303"/>
    <n v="6.7662520406878697"/>
    <n v="0.22076398026328001"/>
    <n v="3.4534920440519597E-2"/>
    <n v="0.30465429171064201"/>
    <n v="4.7658190043241698E-2"/>
    <n v="588.75054130605201"/>
    <n v="34.423739794263398"/>
    <x v="9"/>
    <x v="14"/>
    <x v="1"/>
  </r>
  <r>
    <n v="7275"/>
    <n v="6777"/>
    <s v=""/>
    <x v="1"/>
    <n v="12"/>
    <n v="3"/>
    <n v="0"/>
    <n v="12"/>
    <n v="0"/>
    <n v="40.168240101404997"/>
    <n v="5.59022587769865"/>
    <n v="0.31021512496570702"/>
    <n v="4.4672949395627298E-2"/>
    <n v="0.428096870973454"/>
    <n v="6.1648669952948501E-2"/>
    <n v="292.43978698329698"/>
    <n v="12.2753055079567"/>
    <x v="11"/>
    <x v="14"/>
    <x v="1"/>
  </r>
  <r>
    <n v="7275"/>
    <n v="6777"/>
    <s v=""/>
    <x v="1"/>
    <n v="4"/>
    <n v="3"/>
    <n v="0"/>
    <n v="12"/>
    <n v="0"/>
    <n v="38.899260523196901"/>
    <n v="5.0985600963500799"/>
    <n v="0.33819999784676003"/>
    <n v="4.8778179523191502E-2"/>
    <n v="0.466715995415866"/>
    <n v="6.7313887509411793E-2"/>
    <n v="182.31157747472199"/>
    <n v="21.581415418559299"/>
    <x v="3"/>
    <x v="14"/>
    <x v="1"/>
  </r>
  <r>
    <n v="7275"/>
    <n v="6777"/>
    <s v=""/>
    <x v="1"/>
    <n v="5"/>
    <n v="4"/>
    <n v="0"/>
    <n v="16"/>
    <n v="0"/>
    <n v="36.494836085652103"/>
    <n v="1.63725886247991"/>
    <n v="0.44937785339818498"/>
    <n v="2.37579597715512E-2"/>
    <n v="0.62014143554669499"/>
    <n v="3.27859843714539E-2"/>
    <n v="203.381889164228"/>
    <n v="21.388675430467799"/>
    <x v="4"/>
    <x v="14"/>
    <x v="1"/>
  </r>
  <r>
    <n v="7275"/>
    <n v="6777"/>
    <s v=""/>
    <x v="1"/>
    <n v="6"/>
    <n v="2"/>
    <n v="0"/>
    <n v="8"/>
    <n v="0"/>
    <n v="40.3195873875923"/>
    <n v="6.2554313159806103"/>
    <n v="0.20924602117340299"/>
    <n v="3.2484623083752502E-2"/>
    <n v="0.28875950822153301"/>
    <n v="4.4828779700679701E-2"/>
    <n v="278.81170934187099"/>
    <n v="66.584217052561996"/>
    <x v="5"/>
    <x v="14"/>
    <x v="1"/>
  </r>
  <r>
    <n v="7275"/>
    <n v="6777"/>
    <s v=""/>
    <x v="1"/>
    <n v="7"/>
    <n v="2"/>
    <n v="0"/>
    <n v="8"/>
    <n v="0"/>
    <n v="34.6941733711325"/>
    <n v="4.1994944729254504"/>
    <n v="0.235812675414596"/>
    <n v="2.7295675615607001E-2"/>
    <n v="0.32542149094770101"/>
    <n v="3.7668032219381697E-2"/>
    <n v="415.92967074543702"/>
    <n v="52.863782883200699"/>
    <x v="6"/>
    <x v="14"/>
    <x v="1"/>
  </r>
  <r>
    <n v="7275"/>
    <n v="6777"/>
    <s v=""/>
    <x v="1"/>
    <n v="8"/>
    <n v="3"/>
    <n v="0"/>
    <n v="12"/>
    <n v="0"/>
    <n v="36.522963476232299"/>
    <n v="5.0165580655077298"/>
    <n v="0.34114795593028602"/>
    <n v="4.4802459784178003E-2"/>
    <n v="0.47078417755707402"/>
    <n v="6.1827394288530797E-2"/>
    <n v="222.88011033632"/>
    <n v="26.7469183816862"/>
    <x v="7"/>
    <x v="14"/>
    <x v="1"/>
  </r>
  <r>
    <n v="7275"/>
    <n v="6777"/>
    <s v=""/>
    <x v="1"/>
    <n v="9"/>
    <n v="2"/>
    <n v="0"/>
    <n v="8"/>
    <n v="0"/>
    <n v="34.782735988176199"/>
    <n v="4.0772370879887498"/>
    <n v="0.23616015963627601"/>
    <n v="2.7240385635091399E-2"/>
    <n v="0.32590101917196201"/>
    <n v="3.7591732046533897E-2"/>
    <n v="397.00189816856499"/>
    <n v="43.711834364699101"/>
    <x v="8"/>
    <x v="14"/>
    <x v="1"/>
  </r>
  <r>
    <n v="7275"/>
    <n v="3658"/>
    <s v=""/>
    <x v="3"/>
    <n v="0"/>
    <n v="8429.7000000000007"/>
    <n v="74.259380252972406"/>
    <n v="2809.9"/>
    <n v="24.753126750990798"/>
    <n v="16.340154870102001"/>
    <n v="0.59171489843465797"/>
    <n v="109.964326600023"/>
    <n v="1.00894852836133"/>
    <n v="0"/>
    <n v="1.0540925533894601"/>
    <n v="-1"/>
    <n v="0"/>
    <x v="12"/>
    <x v="0"/>
    <x v="1"/>
  </r>
  <r>
    <n v="7275"/>
    <n v="3658"/>
    <s v=""/>
    <x v="3"/>
    <n v="1"/>
    <n v="757.3"/>
    <n v="23.9074604813365"/>
    <n v="3029.2"/>
    <n v="95.629841925346"/>
    <n v="45.886365656863397"/>
    <n v="1.9243021037493899"/>
    <n v="54.801226561859998"/>
    <n v="3.6419993194768701"/>
    <n v="0"/>
    <n v="1.0540925533894601"/>
    <n v="-1"/>
    <n v="0"/>
    <x v="0"/>
    <x v="0"/>
    <x v="1"/>
  </r>
  <r>
    <n v="7275"/>
    <n v="3658"/>
    <s v=""/>
    <x v="3"/>
    <n v="10"/>
    <n v="681.8"/>
    <n v="15.105554533938101"/>
    <n v="2727.2"/>
    <n v="60.422218135752402"/>
    <n v="11.960732318842901"/>
    <n v="0.45364691350779501"/>
    <n v="117.192888873721"/>
    <n v="0.29186771336001399"/>
    <n v="0"/>
    <n v="1.0540925533894601"/>
    <n v="-1"/>
    <n v="0"/>
    <x v="9"/>
    <x v="0"/>
    <x v="1"/>
  </r>
  <r>
    <n v="7275"/>
    <n v="3658"/>
    <s v=""/>
    <x v="3"/>
    <n v="11"/>
    <n v="680"/>
    <n v="16.7132681822956"/>
    <n v="2720"/>
    <n v="66.853072729182301"/>
    <n v="11.887766647620699"/>
    <n v="0.51712701567096098"/>
    <n v="117.115542272491"/>
    <n v="0.21014133366679"/>
    <n v="0"/>
    <n v="1.0540925533894601"/>
    <n v="-1"/>
    <n v="0"/>
    <x v="10"/>
    <x v="0"/>
    <x v="1"/>
  </r>
  <r>
    <n v="7275"/>
    <n v="3658"/>
    <s v=""/>
    <x v="3"/>
    <n v="12"/>
    <n v="687.3"/>
    <n v="17.776701356300901"/>
    <n v="2749.2"/>
    <n v="71.106805425203703"/>
    <n v="12.060752859378701"/>
    <n v="0.61921787837466002"/>
    <n v="117.37265153586399"/>
    <n v="0.208578710656766"/>
    <n v="0"/>
    <n v="1.0540925533894601"/>
    <n v="-1"/>
    <n v="0"/>
    <x v="11"/>
    <x v="0"/>
    <x v="1"/>
  </r>
  <r>
    <n v="7275"/>
    <n v="3658"/>
    <s v=""/>
    <x v="3"/>
    <n v="2"/>
    <n v="753.8"/>
    <n v="25.279767931424299"/>
    <n v="3015.2"/>
    <n v="101.119071725697"/>
    <n v="20.9791837359422"/>
    <n v="4.9623123001265501"/>
    <n v="104.41237409110001"/>
    <n v="9.7296798031303702"/>
    <n v="0"/>
    <n v="1.0540925533894601"/>
    <n v="-1"/>
    <n v="0"/>
    <x v="1"/>
    <x v="0"/>
    <x v="1"/>
  </r>
  <r>
    <n v="7275"/>
    <n v="3658"/>
    <s v=""/>
    <x v="3"/>
    <n v="3"/>
    <n v="721.7"/>
    <n v="27.361976861655599"/>
    <n v="2886.8"/>
    <n v="109.44790744662301"/>
    <n v="14.136706983546199"/>
    <n v="0.90441624119776698"/>
    <n v="115.683320959665"/>
    <n v="0.23413909948168499"/>
    <n v="0"/>
    <n v="1.0540925533894601"/>
    <n v="-1"/>
    <n v="0"/>
    <x v="2"/>
    <x v="0"/>
    <x v="1"/>
  </r>
  <r>
    <n v="7275"/>
    <n v="3658"/>
    <s v=""/>
    <x v="3"/>
    <n v="4"/>
    <n v="715.7"/>
    <n v="19.200983771093"/>
    <n v="2862.8"/>
    <n v="76.8039350843721"/>
    <n v="13.704403067562099"/>
    <n v="0.69925916202193705"/>
    <n v="115.935298126514"/>
    <n v="0.74178546535979495"/>
    <n v="0"/>
    <n v="1.0540925533894601"/>
    <n v="-1"/>
    <n v="0"/>
    <x v="3"/>
    <x v="0"/>
    <x v="1"/>
  </r>
  <r>
    <n v="7275"/>
    <n v="3658"/>
    <s v=""/>
    <x v="3"/>
    <n v="5"/>
    <n v="707.3"/>
    <n v="26.691863096373702"/>
    <n v="2829.2"/>
    <n v="106.76745238549501"/>
    <n v="13.516818878863599"/>
    <n v="0.78773772555157995"/>
    <n v="115.420065341777"/>
    <n v="0.185971827286638"/>
    <n v="0"/>
    <n v="1.0540925533894601"/>
    <n v="-1"/>
    <n v="0"/>
    <x v="4"/>
    <x v="0"/>
    <x v="1"/>
  </r>
  <r>
    <n v="7275"/>
    <n v="3658"/>
    <s v=""/>
    <x v="3"/>
    <n v="6"/>
    <n v="694.4"/>
    <n v="16.807405775100701"/>
    <n v="2777.6"/>
    <n v="67.229623100402904"/>
    <n v="12.6590827837639"/>
    <n v="0.71708307222402601"/>
    <n v="116.518784094503"/>
    <n v="0.15249264223280701"/>
    <n v="0"/>
    <n v="1.0540925533894601"/>
    <n v="-1"/>
    <n v="0"/>
    <x v="5"/>
    <x v="0"/>
    <x v="1"/>
  </r>
  <r>
    <n v="7275"/>
    <n v="3658"/>
    <s v=""/>
    <x v="3"/>
    <n v="7"/>
    <n v="668.6"/>
    <n v="23.181410176643201"/>
    <n v="2674.4"/>
    <n v="92.725640706572904"/>
    <n v="11.7886285870587"/>
    <n v="0.79677261189741999"/>
    <n v="116.899604626517"/>
    <n v="0.21131838880652101"/>
    <n v="0"/>
    <n v="1.0540925533894601"/>
    <n v="-1"/>
    <n v="0"/>
    <x v="6"/>
    <x v="0"/>
    <x v="1"/>
  </r>
  <r>
    <n v="7275"/>
    <n v="3658"/>
    <s v=""/>
    <x v="3"/>
    <n v="8"/>
    <n v="686.7"/>
    <n v="17.839095642249699"/>
    <n v="2746.8"/>
    <n v="71.356382568998896"/>
    <n v="12.211273899677799"/>
    <n v="0.73054283514299201"/>
    <n v="117.146533505569"/>
    <n v="0.22432494635088099"/>
    <n v="0"/>
    <n v="1.0540925533894601"/>
    <n v="-1"/>
    <n v="0"/>
    <x v="7"/>
    <x v="0"/>
    <x v="1"/>
  </r>
  <r>
    <n v="7275"/>
    <n v="3658"/>
    <s v=""/>
    <x v="3"/>
    <n v="9"/>
    <n v="675.1"/>
    <n v="29.655241245576399"/>
    <n v="2700.4"/>
    <n v="118.620964982305"/>
    <n v="11.8825528025792"/>
    <n v="0.90564496046724297"/>
    <n v="116.969712225911"/>
    <n v="0.228010754476"/>
    <n v="0"/>
    <n v="1.0540925533894601"/>
    <n v="-1"/>
    <n v="0"/>
    <x v="8"/>
    <x v="0"/>
    <x v="1"/>
  </r>
  <r>
    <n v="7275"/>
    <n v="3658"/>
    <s v=""/>
    <x v="2"/>
    <n v="0"/>
    <n v="5693.4"/>
    <n v="50.592489561198697"/>
    <n v="1897.8"/>
    <n v="16.8641631870662"/>
    <n v="16.207576557356301"/>
    <n v="0.51621794948949995"/>
    <n v="99.308906951555699"/>
    <n v="0.98042619830788802"/>
    <n v="0"/>
    <n v="1.0540925533894601"/>
    <n v="-1"/>
    <n v="0"/>
    <x v="12"/>
    <x v="0"/>
    <x v="1"/>
  </r>
  <r>
    <n v="7275"/>
    <n v="3658"/>
    <s v=""/>
    <x v="2"/>
    <n v="1"/>
    <n v="565.6"/>
    <n v="23.243637122160301"/>
    <n v="2262.4"/>
    <n v="92.974548488641105"/>
    <n v="46.324996112734297"/>
    <n v="1.5567229184531299"/>
    <n v="43.107525546019801"/>
    <n v="3.41483639500842"/>
    <n v="0"/>
    <n v="1.0540925533894601"/>
    <n v="-1"/>
    <n v="0"/>
    <x v="0"/>
    <x v="0"/>
    <x v="1"/>
  </r>
  <r>
    <n v="7275"/>
    <n v="3658"/>
    <s v=""/>
    <x v="2"/>
    <n v="10"/>
    <n v="498.5"/>
    <n v="18.7335112684314"/>
    <n v="1994"/>
    <n v="74.9340450737254"/>
    <n v="11.4905296926775"/>
    <n v="0.45904139223212298"/>
    <n v="113.206850087359"/>
    <n v="1.34010925139429"/>
    <n v="0"/>
    <n v="1.0540925533894601"/>
    <n v="-1"/>
    <n v="0"/>
    <x v="9"/>
    <x v="0"/>
    <x v="1"/>
  </r>
  <r>
    <n v="7275"/>
    <n v="3658"/>
    <s v=""/>
    <x v="2"/>
    <n v="11"/>
    <n v="492.6"/>
    <n v="19.317234676722101"/>
    <n v="1970.4"/>
    <n v="77.268938706888505"/>
    <n v="11.425867255869299"/>
    <n v="0.44353450991055599"/>
    <n v="112.50180794829799"/>
    <n v="0.92567443052802401"/>
    <n v="0"/>
    <n v="1.0540925533894601"/>
    <n v="-1"/>
    <n v="0"/>
    <x v="10"/>
    <x v="0"/>
    <x v="1"/>
  </r>
  <r>
    <n v="7275"/>
    <n v="3658"/>
    <s v=""/>
    <x v="2"/>
    <n v="12"/>
    <n v="495.9"/>
    <n v="19.524628321971001"/>
    <n v="1983.6"/>
    <n v="78.098513287883904"/>
    <n v="11.6249579898598"/>
    <n v="0.52334464532458003"/>
    <n v="112.11571820918"/>
    <n v="1.46623555361616"/>
    <n v="0"/>
    <n v="1.0540925533894601"/>
    <n v="-1"/>
    <n v="0"/>
    <x v="11"/>
    <x v="0"/>
    <x v="1"/>
  </r>
  <r>
    <n v="7275"/>
    <n v="3658"/>
    <s v=""/>
    <x v="2"/>
    <n v="2"/>
    <n v="446.9"/>
    <n v="18.131923964837998"/>
    <n v="1787.6"/>
    <n v="72.527695859351994"/>
    <n v="20.774055473460901"/>
    <n v="5.0272474190613599"/>
    <n v="83.844933206400199"/>
    <n v="10.276506336773"/>
    <n v="0"/>
    <n v="1.0540925533894601"/>
    <n v="-1"/>
    <n v="0"/>
    <x v="1"/>
    <x v="0"/>
    <x v="1"/>
  </r>
  <r>
    <n v="7275"/>
    <n v="3658"/>
    <s v=""/>
    <x v="2"/>
    <n v="3"/>
    <n v="429.9"/>
    <n v="20.267379373433201"/>
    <n v="1719.6"/>
    <n v="81.069517493732903"/>
    <n v="13.9126288307419"/>
    <n v="0.89803726999449496"/>
    <n v="96.248657450876706"/>
    <n v="3.0976645716634601"/>
    <n v="0"/>
    <n v="1.0540925533894601"/>
    <n v="-1"/>
    <n v="0"/>
    <x v="2"/>
    <x v="0"/>
    <x v="1"/>
  </r>
  <r>
    <n v="7275"/>
    <n v="3658"/>
    <s v=""/>
    <x v="2"/>
    <n v="4"/>
    <n v="420.3"/>
    <n v="19.810491047814899"/>
    <n v="1681.2"/>
    <n v="79.241964191259697"/>
    <n v="13.445603518537601"/>
    <n v="0.694442918395064"/>
    <n v="96.688295024930298"/>
    <n v="2.5455672387156101"/>
    <n v="0"/>
    <n v="1.0540925533894601"/>
    <n v="-1"/>
    <n v="0"/>
    <x v="3"/>
    <x v="0"/>
    <x v="1"/>
  </r>
  <r>
    <n v="7275"/>
    <n v="3658"/>
    <s v=""/>
    <x v="2"/>
    <n v="5"/>
    <n v="418.7"/>
    <n v="20.188280428671199"/>
    <n v="1674.8"/>
    <n v="80.753121714684596"/>
    <n v="13.1059109619881"/>
    <n v="0.78747060613598097"/>
    <n v="98.692826511188898"/>
    <n v="2.6468197983962898"/>
    <n v="0"/>
    <n v="1.0540925533894601"/>
    <n v="-1"/>
    <n v="0"/>
    <x v="4"/>
    <x v="0"/>
    <x v="1"/>
  </r>
  <r>
    <n v="7275"/>
    <n v="3658"/>
    <s v=""/>
    <x v="2"/>
    <n v="6"/>
    <n v="477.7"/>
    <n v="13.5896202219848"/>
    <n v="1910.8"/>
    <n v="54.358480887939102"/>
    <n v="12.2660895240546"/>
    <n v="0.622827856051693"/>
    <n v="107.570481423598"/>
    <n v="1.7262241636250499"/>
    <n v="0"/>
    <n v="1.0540925533894601"/>
    <n v="-1"/>
    <n v="0"/>
    <x v="5"/>
    <x v="0"/>
    <x v="1"/>
  </r>
  <r>
    <n v="7275"/>
    <n v="3658"/>
    <s v=""/>
    <x v="2"/>
    <n v="7"/>
    <n v="473.6"/>
    <n v="18.099723754797999"/>
    <n v="1894.4"/>
    <n v="72.398895019192096"/>
    <n v="11.428263332871801"/>
    <n v="0.73549173691858705"/>
    <n v="110.357137598248"/>
    <n v="1.9378568331228601"/>
    <n v="0"/>
    <n v="1.0540925533894601"/>
    <n v="-1"/>
    <n v="0"/>
    <x v="6"/>
    <x v="0"/>
    <x v="1"/>
  </r>
  <r>
    <n v="7275"/>
    <n v="3658"/>
    <s v=""/>
    <x v="2"/>
    <n v="8"/>
    <n v="477.4"/>
    <n v="12.509551905999199"/>
    <n v="1909.6"/>
    <n v="50.038207623996897"/>
    <n v="11.674329947071399"/>
    <n v="0.62100881852235301"/>
    <n v="111.017750543487"/>
    <n v="1.69774158761127"/>
    <n v="0"/>
    <n v="1.0540925533894601"/>
    <n v="-1"/>
    <n v="0"/>
    <x v="7"/>
    <x v="0"/>
    <x v="1"/>
  </r>
  <r>
    <n v="7275"/>
    <n v="3658"/>
    <s v=""/>
    <x v="2"/>
    <n v="9"/>
    <n v="496.3"/>
    <n v="24.8642983680082"/>
    <n v="1985.2"/>
    <n v="99.4571934720326"/>
    <n v="11.494484062472299"/>
    <n v="0.84931099633660001"/>
    <n v="112.904423534047"/>
    <n v="0.98081546666520703"/>
    <n v="0"/>
    <n v="1.0540925533894601"/>
    <n v="-1"/>
    <n v="0"/>
    <x v="8"/>
    <x v="0"/>
    <x v="1"/>
  </r>
  <r>
    <n v="7275"/>
    <n v="3658"/>
    <s v=""/>
    <x v="0"/>
    <n v="0"/>
    <n v="2646.4"/>
    <n v="31.199002833067901"/>
    <n v="882.13333333333401"/>
    <n v="10.399667611022601"/>
    <n v="16.437710988265898"/>
    <n v="0.77420229991118295"/>
    <n v="58.776635223756301"/>
    <n v="1.0999610656540799"/>
    <n v="0"/>
    <n v="1.0540925533894601"/>
    <n v="-1"/>
    <n v="0"/>
    <x v="12"/>
    <x v="0"/>
    <x v="1"/>
  </r>
  <r>
    <n v="7275"/>
    <n v="3658"/>
    <s v=""/>
    <x v="0"/>
    <n v="1"/>
    <n v="176.8"/>
    <n v="16.150679380275101"/>
    <n v="707.2"/>
    <n v="64.602717521100601"/>
    <n v="44.429953275324102"/>
    <n v="3.2349222539905802"/>
    <n v="15.447994169092601"/>
    <n v="2.2225660728102001"/>
    <n v="0"/>
    <n v="1.0540925533894601"/>
    <n v="-1"/>
    <n v="0"/>
    <x v="0"/>
    <x v="0"/>
    <x v="1"/>
  </r>
  <r>
    <n v="7275"/>
    <n v="3658"/>
    <s v=""/>
    <x v="0"/>
    <n v="10"/>
    <n v="180.5"/>
    <n v="10.4163333279998"/>
    <n v="722"/>
    <n v="41.665333311999298"/>
    <n v="13.2132665986472"/>
    <n v="0.62259477781793904"/>
    <n v="53.274103696654898"/>
    <n v="4.6264617644334098"/>
    <n v="0"/>
    <n v="1.0540925533894601"/>
    <n v="-1"/>
    <n v="0"/>
    <x v="9"/>
    <x v="0"/>
    <x v="1"/>
  </r>
  <r>
    <n v="7275"/>
    <n v="3658"/>
    <s v=""/>
    <x v="0"/>
    <n v="11"/>
    <n v="184.2"/>
    <n v="11.282237760696599"/>
    <n v="736.8"/>
    <n v="45.128951042786497"/>
    <n v="13.0798124513151"/>
    <n v="0.83326132863519797"/>
    <n v="54.341144094339398"/>
    <n v="4.5018586745416203"/>
    <n v="0"/>
    <n v="1.0540925533894601"/>
    <n v="-1"/>
    <n v="0"/>
    <x v="10"/>
    <x v="0"/>
    <x v="1"/>
  </r>
  <r>
    <n v="7275"/>
    <n v="3658"/>
    <s v=""/>
    <x v="0"/>
    <n v="12"/>
    <n v="189.9"/>
    <n v="13.592890298485701"/>
    <n v="759.6"/>
    <n v="54.371561193942803"/>
    <n v="13.1723345606426"/>
    <n v="0.91297276244347203"/>
    <n v="55.2219120841348"/>
    <n v="4.2394438231845202"/>
    <n v="0"/>
    <n v="1.0540925533894601"/>
    <n v="-1"/>
    <n v="0"/>
    <x v="11"/>
    <x v="0"/>
    <x v="1"/>
  </r>
  <r>
    <n v="7275"/>
    <n v="3658"/>
    <s v=""/>
    <x v="0"/>
    <n v="2"/>
    <n v="295.3"/>
    <n v="12.936168074219101"/>
    <n v="1181.2"/>
    <n v="51.744672296876203"/>
    <n v="21.197827946794899"/>
    <n v="4.8996360793347504"/>
    <n v="61.7388227333117"/>
    <n v="8.60241579553111"/>
    <n v="0"/>
    <n v="1.0540925533894601"/>
    <n v="-1"/>
    <n v="0"/>
    <x v="1"/>
    <x v="0"/>
    <x v="1"/>
  </r>
  <r>
    <n v="7275"/>
    <n v="3658"/>
    <s v=""/>
    <x v="0"/>
    <n v="3"/>
    <n v="279.39999999999998"/>
    <n v="18.6082419015518"/>
    <n v="1117.5999999999999"/>
    <n v="74.432967606207001"/>
    <n v="14.3367898988466"/>
    <n v="0.90106136882430399"/>
    <n v="70.379863064351198"/>
    <n v="2.4857820525341299"/>
    <n v="0"/>
    <n v="1.0540925533894601"/>
    <n v="-1"/>
    <n v="0"/>
    <x v="2"/>
    <x v="0"/>
    <x v="1"/>
  </r>
  <r>
    <n v="7275"/>
    <n v="3658"/>
    <s v=""/>
    <x v="0"/>
    <n v="4"/>
    <n v="285.8"/>
    <n v="13.1807941086011"/>
    <n v="1143.2"/>
    <n v="52.723176434404401"/>
    <n v="13.9968336980071"/>
    <n v="0.77735358148635003"/>
    <n v="72.572367587448795"/>
    <n v="3.7536810924579598"/>
    <n v="0"/>
    <n v="1.0540925533894601"/>
    <n v="-1"/>
    <n v="0"/>
    <x v="3"/>
    <x v="0"/>
    <x v="1"/>
  </r>
  <r>
    <n v="7275"/>
    <n v="3658"/>
    <s v=""/>
    <x v="0"/>
    <n v="5"/>
    <n v="274"/>
    <n v="17.2046505340853"/>
    <n v="1096"/>
    <n v="68.818602136340999"/>
    <n v="13.9899176216949"/>
    <n v="0.82702832925218295"/>
    <n v="71.162364983001495"/>
    <n v="3.2568622436532699"/>
    <n v="0"/>
    <n v="1.0540925533894601"/>
    <n v="-1"/>
    <n v="0"/>
    <x v="4"/>
    <x v="0"/>
    <x v="1"/>
  </r>
  <r>
    <n v="7275"/>
    <n v="3658"/>
    <s v=""/>
    <x v="0"/>
    <n v="6"/>
    <n v="209.5"/>
    <n v="11.4041902630373"/>
    <n v="838"/>
    <n v="45.6167610521493"/>
    <n v="13.4767206209804"/>
    <n v="0.94615029631346503"/>
    <n v="57.668586944223897"/>
    <n v="2.3521929761460898"/>
    <n v="0"/>
    <n v="1.0540925533894601"/>
    <n v="-1"/>
    <n v="0"/>
    <x v="5"/>
    <x v="0"/>
    <x v="1"/>
  </r>
  <r>
    <n v="7275"/>
    <n v="3658"/>
    <s v=""/>
    <x v="0"/>
    <n v="7"/>
    <n v="190.5"/>
    <n v="19.636983248735302"/>
    <n v="762"/>
    <n v="78.547932994941206"/>
    <n v="12.6289883367774"/>
    <n v="0.93450341700650097"/>
    <n v="57.262927852296997"/>
    <n v="3.70847062259132"/>
    <n v="0"/>
    <n v="1.0540925533894601"/>
    <n v="-1"/>
    <n v="0"/>
    <x v="6"/>
    <x v="0"/>
    <x v="1"/>
  </r>
  <r>
    <n v="7275"/>
    <n v="3658"/>
    <s v=""/>
    <x v="0"/>
    <n v="8"/>
    <n v="205.8"/>
    <n v="13.331666562486999"/>
    <n v="823.2"/>
    <n v="53.326666249947898"/>
    <n v="13.415097110441099"/>
    <n v="1.0133206221808899"/>
    <n v="58.796284723390102"/>
    <n v="2.95752353579481"/>
    <n v="0"/>
    <n v="1.0540925533894601"/>
    <n v="-1"/>
    <n v="0"/>
    <x v="7"/>
    <x v="0"/>
    <x v="1"/>
  </r>
  <r>
    <n v="7275"/>
    <n v="3658"/>
    <s v=""/>
    <x v="0"/>
    <n v="9"/>
    <n v="174.7"/>
    <n v="8.2872056676407997"/>
    <n v="698.8"/>
    <n v="33.148822670563199"/>
    <n v="12.941315337000599"/>
    <n v="1.1218340706036201"/>
    <n v="52.6015911519874"/>
    <n v="3.1373297423578599"/>
    <n v="0"/>
    <n v="1.0540925533894601"/>
    <n v="-1"/>
    <n v="0"/>
    <x v="8"/>
    <x v="0"/>
    <x v="1"/>
  </r>
  <r>
    <n v="7275"/>
    <n v="3658"/>
    <s v=""/>
    <x v="1"/>
    <n v="0"/>
    <n v="89.9"/>
    <n v="0.99442892601175303"/>
    <n v="29.966666666666701"/>
    <n v="0.33147630867058397"/>
    <n v="21.864613765292201"/>
    <n v="0.95759259114877904"/>
    <n v="2.2749488449398099"/>
    <n v="0.116280512834695"/>
    <n v="0"/>
    <n v="1.0540925533894601"/>
    <n v="-1"/>
    <n v="0"/>
    <x v="12"/>
    <x v="0"/>
    <x v="1"/>
  </r>
  <r>
    <n v="7275"/>
    <n v="3658"/>
    <s v=""/>
    <x v="1"/>
    <n v="1"/>
    <n v="14.9"/>
    <n v="0.73786478737262196"/>
    <n v="59.6"/>
    <n v="2.95145914949049"/>
    <n v="46.517528288781399"/>
    <n v="2.1553157865580799"/>
    <n v="1.32606466030634"/>
    <n v="7.5560712168406305E-2"/>
    <n v="0"/>
    <n v="1.0540925533894601"/>
    <n v="-1"/>
    <n v="0"/>
    <x v="0"/>
    <x v="0"/>
    <x v="1"/>
  </r>
  <r>
    <n v="7275"/>
    <n v="3658"/>
    <s v=""/>
    <x v="1"/>
    <n v="10"/>
    <n v="2.8"/>
    <n v="1.1352924243950899"/>
    <n v="11.2"/>
    <n v="4.5411696975803704"/>
    <n v="14.9298650469678"/>
    <n v="1.8224139555701599"/>
    <n v="0.77539197253071701"/>
    <n v="0.30944393155648903"/>
    <n v="0"/>
    <n v="1.0540925533894601"/>
    <n v="-1"/>
    <n v="0"/>
    <x v="9"/>
    <x v="0"/>
    <x v="1"/>
  </r>
  <r>
    <n v="7275"/>
    <n v="3658"/>
    <s v=""/>
    <x v="1"/>
    <n v="11"/>
    <n v="3.2"/>
    <n v="0.78881063774661597"/>
    <n v="12.8"/>
    <n v="3.1552425509864599"/>
    <n v="14.374267690190599"/>
    <n v="1.69395410930933"/>
    <n v="0.94535938352695303"/>
    <n v="0.33029600603569398"/>
    <n v="0"/>
    <n v="1.0540925533894601"/>
    <n v="-1"/>
    <n v="0"/>
    <x v="10"/>
    <x v="0"/>
    <x v="1"/>
  </r>
  <r>
    <n v="7275"/>
    <n v="3658"/>
    <s v=""/>
    <x v="1"/>
    <n v="12"/>
    <n v="1.5"/>
    <n v="1.0801234497346399"/>
    <n v="6"/>
    <n v="4.3204937989385703"/>
    <n v="15.408293342331801"/>
    <n v="2.1315721838023398"/>
    <n v="0.40362382401066499"/>
    <n v="0.30214531131984201"/>
    <n v="0"/>
    <n v="1.0540925533894601"/>
    <n v="-1"/>
    <n v="0"/>
    <x v="11"/>
    <x v="0"/>
    <x v="1"/>
  </r>
  <r>
    <n v="7275"/>
    <n v="3658"/>
    <s v=""/>
    <x v="1"/>
    <n v="2"/>
    <n v="11.6"/>
    <n v="1.3498971154211099"/>
    <n v="46.4"/>
    <n v="5.3995884616844201"/>
    <n v="23.315923825431302"/>
    <n v="4.8897131709368002"/>
    <n v="2.4187400820301699"/>
    <n v="0.19534447658072401"/>
    <n v="0"/>
    <n v="1.0540925533894601"/>
    <n v="-1"/>
    <n v="0"/>
    <x v="1"/>
    <x v="0"/>
    <x v="1"/>
  </r>
  <r>
    <n v="7275"/>
    <n v="3658"/>
    <s v=""/>
    <x v="1"/>
    <n v="3"/>
    <n v="12.4"/>
    <n v="1.3498971154211099"/>
    <n v="49.6"/>
    <n v="5.3995884616844201"/>
    <n v="17.3970320928698"/>
    <n v="2.1815348397677399"/>
    <n v="3.1774161317759702"/>
    <n v="0.69203680617635199"/>
    <n v="0"/>
    <n v="1.0540925533894601"/>
    <n v="-1"/>
    <n v="0"/>
    <x v="2"/>
    <x v="0"/>
    <x v="1"/>
  </r>
  <r>
    <n v="7275"/>
    <n v="3658"/>
    <s v=""/>
    <x v="1"/>
    <n v="4"/>
    <n v="9.6"/>
    <n v="0.966091783079296"/>
    <n v="38.4"/>
    <n v="3.86436713231718"/>
    <n v="16.329067262751"/>
    <n v="1.1863986339156301"/>
    <n v="2.48623922742556"/>
    <n v="0.42268545747247999"/>
    <n v="0"/>
    <n v="1.0540925533894601"/>
    <n v="-1"/>
    <n v="0"/>
    <x v="3"/>
    <x v="0"/>
    <x v="1"/>
  </r>
  <r>
    <n v="7275"/>
    <n v="3658"/>
    <s v=""/>
    <x v="1"/>
    <n v="5"/>
    <n v="14.6"/>
    <n v="0.966091783079296"/>
    <n v="58.4"/>
    <n v="3.86436713231718"/>
    <n v="16.422167458316999"/>
    <n v="1.11548102121492"/>
    <n v="3.7273198101423399"/>
    <n v="0.39523660630922902"/>
    <n v="0"/>
    <n v="1.0540925533894601"/>
    <n v="-1"/>
    <n v="0"/>
    <x v="4"/>
    <x v="0"/>
    <x v="1"/>
  </r>
  <r>
    <n v="7275"/>
    <n v="3658"/>
    <s v=""/>
    <x v="1"/>
    <n v="6"/>
    <n v="7.2"/>
    <n v="1.6193277068654801"/>
    <n v="28.8"/>
    <n v="6.4773108274619302"/>
    <n v="14.942104070742101"/>
    <n v="0.99859970471367199"/>
    <n v="2.0250674557827502"/>
    <n v="0.513623045925654"/>
    <n v="0"/>
    <n v="1.0540925533894601"/>
    <n v="-1"/>
    <n v="0"/>
    <x v="5"/>
    <x v="0"/>
    <x v="1"/>
  </r>
  <r>
    <n v="7275"/>
    <n v="3658"/>
    <s v=""/>
    <x v="1"/>
    <n v="7"/>
    <n v="4.5"/>
    <n v="1.26929551764398"/>
    <n v="18"/>
    <n v="5.0771820705759403"/>
    <n v="14.1398401562865"/>
    <n v="2.0094585200798298"/>
    <n v="1.41150318320339"/>
    <n v="0.47476820414682902"/>
    <n v="0"/>
    <n v="1.0540925533894601"/>
    <n v="-1"/>
    <n v="0"/>
    <x v="6"/>
    <x v="0"/>
    <x v="1"/>
  </r>
  <r>
    <n v="7275"/>
    <n v="3658"/>
    <s v=""/>
    <x v="1"/>
    <n v="8"/>
    <n v="3.5"/>
    <n v="1.35400640077266"/>
    <n v="14"/>
    <n v="5.41602560309064"/>
    <n v="14.6656242423067"/>
    <n v="1.7759427837783699"/>
    <n v="0.96224328217604704"/>
    <n v="0.36902142074988897"/>
    <n v="0"/>
    <n v="1.0540925533894601"/>
    <n v="-1"/>
    <n v="0"/>
    <x v="7"/>
    <x v="0"/>
    <x v="1"/>
  </r>
  <r>
    <n v="7275"/>
    <n v="3658"/>
    <s v=""/>
    <x v="1"/>
    <n v="9"/>
    <n v="4.0999999999999996"/>
    <n v="0.87559503577091302"/>
    <n v="16.399999999999999"/>
    <n v="3.5023801430836499"/>
    <n v="13.7441871810198"/>
    <n v="2.5386042261930801"/>
    <n v="1.32091295768122"/>
    <n v="0.43037517546190601"/>
    <n v="0"/>
    <n v="1.0540925533894601"/>
    <n v="-1"/>
    <n v="0"/>
    <x v="8"/>
    <x v="0"/>
    <x v="1"/>
  </r>
  <r>
    <n v="7275"/>
    <n v="4949"/>
    <s v=""/>
    <x v="1"/>
    <n v="10"/>
    <n v="0.8"/>
    <n v="0.42163702135578401"/>
    <n v="3.2"/>
    <n v="1.6865480854231401"/>
    <n v="7.0436320521190101"/>
    <n v="1.2527012474494501"/>
    <n v="0.48068465562360502"/>
    <n v="0.28459159020055402"/>
    <n v="0.79312968177894905"/>
    <n v="0.46957612383091502"/>
    <n v="-1"/>
    <n v="0"/>
    <x v="9"/>
    <x v="0"/>
    <x v="1"/>
  </r>
  <r>
    <n v="7275"/>
    <n v="4949"/>
    <s v=""/>
    <x v="1"/>
    <n v="12"/>
    <n v="0.7"/>
    <n v="0.483045891539648"/>
    <n v="2.8"/>
    <n v="1.93218356615859"/>
    <n v="6.0964939696999103"/>
    <n v="1.5674639444885801"/>
    <n v="0.49320875384129897"/>
    <n v="0.34821246345248602"/>
    <n v="0.81379444383814403"/>
    <n v="0.57455056469660204"/>
    <n v="-1"/>
    <n v="0"/>
    <x v="11"/>
    <x v="0"/>
    <x v="1"/>
  </r>
  <r>
    <n v="7275"/>
    <n v="4949"/>
    <s v=""/>
    <x v="1"/>
    <n v="8"/>
    <n v="0.9"/>
    <n v="0.316227766016838"/>
    <n v="3.6"/>
    <n v="1.26491106406735"/>
    <n v="6.6420942019779696"/>
    <n v="1.09605828402854"/>
    <n v="0.59580234383209596"/>
    <n v="0.23346324534721499"/>
    <n v="0.98307386732295898"/>
    <n v="0.385214354822904"/>
    <n v="-1"/>
    <n v="0"/>
    <x v="7"/>
    <x v="0"/>
    <x v="1"/>
  </r>
  <r>
    <n v="7275"/>
    <n v="4953"/>
    <s v=""/>
    <x v="0"/>
    <n v="4"/>
    <n v="0.2"/>
    <n v="0.42163702135578401"/>
    <n v="0.8"/>
    <n v="1.6865480854231401"/>
    <n v="35.585198722676303"/>
    <n v="5.9687067574939503"/>
    <n v="2.28020054192704E-2"/>
    <n v="4.84916299029262E-2"/>
    <n v="1.9613387780358701E-2"/>
    <n v="4.1657198555009697E-2"/>
    <n v="-1"/>
    <n v="0"/>
    <x v="3"/>
    <x v="0"/>
    <x v="1"/>
  </r>
  <r>
    <n v="7275"/>
    <n v="4953"/>
    <s v=""/>
    <x v="0"/>
    <n v="6"/>
    <n v="0.2"/>
    <n v="0.42163702135578401"/>
    <n v="0.8"/>
    <n v="1.6865480854231401"/>
    <n v="40.371349200822401"/>
    <n v="6.0815443607886399"/>
    <n v="2.0031462103859698E-2"/>
    <n v="4.2530923278250199E-2"/>
    <n v="1.7026909727549E-2"/>
    <n v="3.6191938535456498E-2"/>
    <n v="-1"/>
    <n v="0"/>
    <x v="5"/>
    <x v="0"/>
    <x v="1"/>
  </r>
  <r>
    <n v="7275"/>
    <n v="4953"/>
    <s v=""/>
    <x v="1"/>
    <n v="11"/>
    <n v="1"/>
    <n v="0"/>
    <n v="4"/>
    <n v="0"/>
    <n v="15.7135582007854"/>
    <n v="1.50060413575192"/>
    <n v="0.21219574674626099"/>
    <n v="1.11266712876861E-2"/>
    <n v="0.35012298213132997"/>
    <n v="1.8359007624682101E-2"/>
    <n v="-1"/>
    <n v="0"/>
    <x v="10"/>
    <x v="0"/>
    <x v="1"/>
  </r>
  <r>
    <n v="7275"/>
    <n v="6640"/>
    <s v=""/>
    <x v="0"/>
    <n v="2"/>
    <n v="0.2"/>
    <n v="0.42163702135578401"/>
    <n v="0.8"/>
    <n v="1.6865480854231401"/>
    <n v="25.369258949806099"/>
    <n v="15.656124778751099"/>
    <n v="3.9386222694473901E-2"/>
    <n v="9.2643331744571802E-2"/>
    <n v="2.3225521052901901E-2"/>
    <n v="5.44540970617549E-2"/>
    <n v="-1"/>
    <n v="0"/>
    <x v="1"/>
    <x v="2"/>
    <x v="1"/>
  </r>
  <r>
    <n v="7275"/>
    <n v="6765"/>
    <s v=""/>
    <x v="0"/>
    <n v="2"/>
    <n v="0.2"/>
    <n v="0.42163702135578401"/>
    <n v="0.8"/>
    <n v="1.6865480854231401"/>
    <n v="33.724839864433598"/>
    <n v="16.0469941231242"/>
    <n v="2.50679547872927E-2"/>
    <n v="5.5591874023621299E-2"/>
    <n v="1.4573542430657701E-2"/>
    <n v="3.2447645796731199E-2"/>
    <n v="-1"/>
    <n v="0"/>
    <x v="1"/>
    <x v="9"/>
    <x v="1"/>
  </r>
  <r>
    <n v="7275"/>
    <n v="6765"/>
    <s v=""/>
    <x v="1"/>
    <n v="1"/>
    <n v="1"/>
    <n v="0"/>
    <n v="4"/>
    <n v="0"/>
    <n v="11.880302750204599"/>
    <n v="1.1941451165425401"/>
    <n v="0.23850061409779399"/>
    <n v="1.34487151911378E-2"/>
    <n v="0.32913084745495602"/>
    <n v="1.85592269637701E-2"/>
    <n v="-1"/>
    <n v="0"/>
    <x v="0"/>
    <x v="9"/>
    <x v="1"/>
  </r>
  <r>
    <n v="7275"/>
    <n v="6765"/>
    <s v=""/>
    <x v="1"/>
    <n v="11"/>
    <n v="0.9"/>
    <n v="0.316227766016838"/>
    <n v="3.6"/>
    <n v="1.26491106406735"/>
    <n v="12.202659586962"/>
    <n v="4.2811135227271802"/>
    <n v="0.225941876483193"/>
    <n v="0.144172564656352"/>
    <n v="0.31179978954680698"/>
    <n v="0.198958139225766"/>
    <n v="-1"/>
    <n v="0"/>
    <x v="10"/>
    <x v="9"/>
    <x v="1"/>
  </r>
  <r>
    <n v="7275"/>
    <n v="6765"/>
    <s v=""/>
    <x v="1"/>
    <n v="4"/>
    <n v="1"/>
    <n v="0"/>
    <n v="4"/>
    <n v="0"/>
    <n v="12.3438989692345"/>
    <n v="1.97855950147546"/>
    <n v="0.232690097706721"/>
    <n v="3.1249943379039299E-2"/>
    <n v="0.32111233483527502"/>
    <n v="4.3124921863074303E-2"/>
    <n v="-1"/>
    <n v="0"/>
    <x v="3"/>
    <x v="9"/>
    <x v="1"/>
  </r>
  <r>
    <n v="7275"/>
    <n v="6765"/>
    <s v=""/>
    <x v="1"/>
    <n v="5"/>
    <n v="1"/>
    <n v="0"/>
    <n v="4"/>
    <n v="0"/>
    <n v="12.816964582321299"/>
    <n v="2.0511967512616001"/>
    <n v="0.227462476043541"/>
    <n v="2.7217579675635799E-2"/>
    <n v="0.31389821694008702"/>
    <n v="3.7560259952377398E-2"/>
    <n v="-1"/>
    <n v="0"/>
    <x v="4"/>
    <x v="9"/>
    <x v="1"/>
  </r>
  <r>
    <n v="7275"/>
    <n v="6765"/>
    <s v=""/>
    <x v="1"/>
    <n v="6"/>
    <n v="1"/>
    <n v="0"/>
    <n v="4"/>
    <n v="0"/>
    <n v="12.569117933232199"/>
    <n v="1.18270985022552"/>
    <n v="0.22786640565685801"/>
    <n v="1.8985743337933601E-2"/>
    <n v="0.31445563980646402"/>
    <n v="2.6200325806348301E-2"/>
    <n v="-1"/>
    <n v="0"/>
    <x v="5"/>
    <x v="9"/>
    <x v="1"/>
  </r>
  <r>
    <n v="7275"/>
    <n v="6765"/>
    <s v=""/>
    <x v="1"/>
    <n v="7"/>
    <n v="1"/>
    <n v="0"/>
    <n v="4"/>
    <n v="0"/>
    <n v="12.621037594005699"/>
    <n v="1.8393525612333199"/>
    <n v="0.22202811323006"/>
    <n v="2.2326913645813299E-2"/>
    <n v="0.30639879625748301"/>
    <n v="3.0811140831222401E-2"/>
    <n v="-1"/>
    <n v="0"/>
    <x v="6"/>
    <x v="9"/>
    <x v="1"/>
  </r>
  <r>
    <n v="7275"/>
    <n v="6765"/>
    <s v=""/>
    <x v="1"/>
    <n v="8"/>
    <n v="1"/>
    <n v="0"/>
    <n v="4"/>
    <n v="0"/>
    <n v="11.9070411033613"/>
    <n v="1.7619306590111199"/>
    <n v="0.23985202335623099"/>
    <n v="2.4501121638709201E-2"/>
    <n v="0.33099579223159797"/>
    <n v="3.3811547861418698E-2"/>
    <n v="-1"/>
    <n v="0"/>
    <x v="7"/>
    <x v="9"/>
    <x v="1"/>
  </r>
  <r>
    <n v="7275"/>
    <n v="6765"/>
    <s v=""/>
    <x v="1"/>
    <n v="9"/>
    <n v="0.9"/>
    <n v="0.316227766016838"/>
    <n v="3.6"/>
    <n v="1.26491106406735"/>
    <n v="12.2044405943398"/>
    <n v="1.59699089013346"/>
    <n v="0.20345770557492299"/>
    <n v="7.5367480263560896E-2"/>
    <n v="0.28077163369339397"/>
    <n v="0.104007122763714"/>
    <n v="-1"/>
    <n v="0"/>
    <x v="8"/>
    <x v="9"/>
    <x v="1"/>
  </r>
  <r>
    <n v="7275"/>
    <n v="6768"/>
    <s v=""/>
    <x v="0"/>
    <n v="4"/>
    <n v="0.2"/>
    <n v="0.42163702135578401"/>
    <n v="0.8"/>
    <n v="1.6865480854231401"/>
    <n v="35.585191950951497"/>
    <n v="5.9687163341588603"/>
    <n v="2.2802010445763701E-2"/>
    <n v="4.8491641965133198E-2"/>
    <n v="1.34568492482966E-2"/>
    <n v="2.8565429042934E-2"/>
    <n v="-1"/>
    <n v="0"/>
    <x v="3"/>
    <x v="11"/>
    <x v="1"/>
  </r>
  <r>
    <n v="7275"/>
    <n v="6768"/>
    <s v=""/>
    <x v="0"/>
    <n v="6"/>
    <n v="0.2"/>
    <n v="0.42163702135578401"/>
    <n v="0.8"/>
    <n v="1.6865480854231401"/>
    <n v="40.344417818670401"/>
    <n v="6.5061024439240596"/>
    <n v="2.0103103704022601E-2"/>
    <n v="4.2727439054947101E-2"/>
    <n v="1.16610419576727E-2"/>
    <n v="2.4828326918859601E-2"/>
    <n v="-1"/>
    <n v="0"/>
    <x v="5"/>
    <x v="11"/>
    <x v="1"/>
  </r>
  <r>
    <n v="7275"/>
    <n v="6768"/>
    <s v=""/>
    <x v="1"/>
    <n v="11"/>
    <n v="1"/>
    <n v="0"/>
    <n v="4"/>
    <n v="0"/>
    <n v="33.134795812959098"/>
    <n v="4.1187975964694701"/>
    <n v="0.16243477663623099"/>
    <n v="1.8718830698887901E-2"/>
    <n v="0.224159991757999"/>
    <n v="2.5831986364465299E-2"/>
    <n v="-1"/>
    <n v="0"/>
    <x v="10"/>
    <x v="11"/>
    <x v="1"/>
  </r>
  <r>
    <n v="7275"/>
    <n v="6770"/>
    <s v=""/>
    <x v="1"/>
    <n v="7"/>
    <n v="0.8"/>
    <n v="0.42163702135578401"/>
    <n v="3.2"/>
    <n v="1.6865480854231401"/>
    <n v="4.5941258604887496"/>
    <n v="2.4667916359264801"/>
    <n v="0.90712158477273497"/>
    <n v="0.55647540844260002"/>
    <n v="1.2518277869863701"/>
    <n v="0.76793606365078804"/>
    <n v="-1"/>
    <n v="0"/>
    <x v="6"/>
    <x v="15"/>
    <x v="1"/>
  </r>
  <r>
    <n v="7275"/>
    <n v="6775"/>
    <s v=""/>
    <x v="1"/>
    <n v="1"/>
    <n v="1"/>
    <n v="0"/>
    <n v="4"/>
    <n v="0"/>
    <n v="46.323503570529802"/>
    <n v="6.5951872040231603"/>
    <n v="8.8196484949146198E-2"/>
    <n v="1.2928221768262801E-2"/>
    <n v="0.121711149229822"/>
    <n v="1.7840946040202699E-2"/>
    <n v="-1"/>
    <n v="0"/>
    <x v="0"/>
    <x v="12"/>
    <x v="1"/>
  </r>
  <r>
    <n v="7275"/>
    <n v="6775"/>
    <s v=""/>
    <x v="1"/>
    <n v="12"/>
    <n v="1"/>
    <n v="0"/>
    <n v="4"/>
    <n v="0"/>
    <n v="40.859661382133602"/>
    <n v="6.1854107195256898"/>
    <n v="0.100140751965"/>
    <n v="1.4899907417983201E-2"/>
    <n v="0.1381942377117"/>
    <n v="2.0561872236816801E-2"/>
    <n v="-1"/>
    <n v="0"/>
    <x v="11"/>
    <x v="12"/>
    <x v="1"/>
  </r>
  <r>
    <n v="7275"/>
    <n v="6775"/>
    <s v=""/>
    <x v="1"/>
    <n v="6"/>
    <n v="1"/>
    <n v="0"/>
    <n v="4"/>
    <n v="0"/>
    <n v="46.608573405182398"/>
    <n v="6.8160273328091101"/>
    <n v="8.7981044883444201E-2"/>
    <n v="1.44395584217164E-2"/>
    <n v="0.121413841939153"/>
    <n v="1.99265906219687E-2"/>
    <n v="-1"/>
    <n v="0"/>
    <x v="5"/>
    <x v="12"/>
    <x v="1"/>
  </r>
  <r>
    <n v="7275"/>
    <n v="6775"/>
    <s v=""/>
    <x v="1"/>
    <n v="9"/>
    <n v="1"/>
    <n v="0"/>
    <n v="4"/>
    <n v="0"/>
    <n v="44.466143865344598"/>
    <n v="6.1552332052842704"/>
    <n v="9.1786566178684997E-2"/>
    <n v="1.35046685606419E-2"/>
    <n v="0.12666546132658499"/>
    <n v="1.86364426136859E-2"/>
    <n v="-1"/>
    <n v="0"/>
    <x v="8"/>
    <x v="12"/>
    <x v="1"/>
  </r>
  <r>
    <n v="7275"/>
    <n v="6777"/>
    <s v=""/>
    <x v="0"/>
    <n v="4"/>
    <n v="0.2"/>
    <n v="0.42163702135578401"/>
    <n v="0.8"/>
    <n v="1.6865480854231401"/>
    <n v="35.586413906457203"/>
    <n v="5.9669882281102797"/>
    <n v="2.30844439963638E-2"/>
    <n v="4.91728454626921E-2"/>
    <n v="1.36215469681179E-2"/>
    <n v="2.8957701200656501E-2"/>
    <n v="-1"/>
    <n v="0"/>
    <x v="3"/>
    <x v="14"/>
    <x v="1"/>
  </r>
  <r>
    <n v="7275"/>
    <n v="6777"/>
    <s v=""/>
    <x v="1"/>
    <n v="11"/>
    <n v="1"/>
    <n v="0"/>
    <n v="4"/>
    <n v="0"/>
    <n v="36.161901777809597"/>
    <n v="6.4685425946220398"/>
    <n v="0.112410914884609"/>
    <n v="1.60116776698912E-2"/>
    <n v="0.15512706200474299"/>
    <n v="2.2096115108100198E-2"/>
    <n v="-1"/>
    <n v="0"/>
    <x v="10"/>
    <x v="14"/>
    <x v="1"/>
  </r>
  <r>
    <n v="5084"/>
    <n v="6643"/>
    <m/>
    <x v="2"/>
    <n v="0"/>
    <n v="0"/>
    <n v="-1"/>
    <n v="0"/>
    <n v="-1"/>
    <m/>
    <m/>
    <m/>
    <m/>
    <m/>
    <m/>
    <m/>
    <m/>
    <x v="12"/>
    <x v="5"/>
    <x v="0"/>
  </r>
  <r>
    <n v="5084"/>
    <n v="6639"/>
    <m/>
    <x v="1"/>
    <n v="0"/>
    <n v="0"/>
    <n v="-1"/>
    <n v="0"/>
    <n v="-1"/>
    <m/>
    <m/>
    <m/>
    <m/>
    <m/>
    <m/>
    <m/>
    <m/>
    <x v="12"/>
    <x v="1"/>
    <x v="0"/>
  </r>
  <r>
    <n v="5084"/>
    <n v="6643"/>
    <m/>
    <x v="1"/>
    <n v="0"/>
    <n v="0"/>
    <n v="-1"/>
    <n v="0"/>
    <n v="-1"/>
    <m/>
    <m/>
    <m/>
    <m/>
    <m/>
    <m/>
    <m/>
    <m/>
    <x v="12"/>
    <x v="5"/>
    <x v="0"/>
  </r>
  <r>
    <n v="5084"/>
    <n v="6644"/>
    <m/>
    <x v="1"/>
    <n v="0"/>
    <n v="0"/>
    <n v="-1"/>
    <n v="0"/>
    <n v="-1"/>
    <m/>
    <m/>
    <m/>
    <m/>
    <m/>
    <m/>
    <m/>
    <m/>
    <x v="12"/>
    <x v="19"/>
    <x v="0"/>
  </r>
  <r>
    <n v="5084"/>
    <n v="6646"/>
    <m/>
    <x v="1"/>
    <n v="0"/>
    <n v="0"/>
    <n v="-1"/>
    <n v="0"/>
    <n v="-1"/>
    <m/>
    <m/>
    <m/>
    <m/>
    <m/>
    <m/>
    <m/>
    <m/>
    <x v="12"/>
    <x v="18"/>
    <x v="0"/>
  </r>
  <r>
    <n v="5084"/>
    <n v="6647"/>
    <m/>
    <x v="1"/>
    <n v="0"/>
    <n v="0"/>
    <n v="-1"/>
    <n v="0"/>
    <n v="-1"/>
    <m/>
    <m/>
    <m/>
    <m/>
    <m/>
    <m/>
    <m/>
    <m/>
    <x v="12"/>
    <x v="17"/>
    <x v="0"/>
  </r>
  <r>
    <n v="5084"/>
    <n v="6762"/>
    <m/>
    <x v="1"/>
    <n v="0"/>
    <n v="0"/>
    <n v="-1"/>
    <n v="0"/>
    <n v="-1"/>
    <m/>
    <m/>
    <m/>
    <m/>
    <m/>
    <m/>
    <m/>
    <m/>
    <x v="12"/>
    <x v="6"/>
    <x v="0"/>
  </r>
  <r>
    <n v="5084"/>
    <n v="6764"/>
    <m/>
    <x v="1"/>
    <n v="0"/>
    <n v="0"/>
    <n v="-1"/>
    <n v="0"/>
    <n v="-1"/>
    <m/>
    <m/>
    <m/>
    <m/>
    <m/>
    <m/>
    <m/>
    <m/>
    <x v="12"/>
    <x v="8"/>
    <x v="0"/>
  </r>
  <r>
    <n v="5084"/>
    <n v="6776"/>
    <m/>
    <x v="1"/>
    <n v="0"/>
    <n v="0"/>
    <n v="-1"/>
    <n v="0"/>
    <n v="-1"/>
    <m/>
    <m/>
    <m/>
    <m/>
    <m/>
    <m/>
    <m/>
    <m/>
    <x v="12"/>
    <x v="13"/>
    <x v="0"/>
  </r>
  <r>
    <n v="5082"/>
    <n v="6643"/>
    <m/>
    <x v="3"/>
    <n v="0"/>
    <n v="0"/>
    <n v="-1"/>
    <n v="0"/>
    <n v="-1"/>
    <m/>
    <m/>
    <m/>
    <m/>
    <m/>
    <m/>
    <m/>
    <m/>
    <x v="12"/>
    <x v="5"/>
    <x v="0"/>
  </r>
  <r>
    <n v="5082"/>
    <n v="6643"/>
    <m/>
    <x v="2"/>
    <n v="0"/>
    <n v="0"/>
    <n v="-1"/>
    <n v="0"/>
    <n v="-1"/>
    <m/>
    <m/>
    <m/>
    <m/>
    <m/>
    <m/>
    <m/>
    <m/>
    <x v="12"/>
    <x v="5"/>
    <x v="0"/>
  </r>
  <r>
    <n v="5082"/>
    <n v="6639"/>
    <m/>
    <x v="1"/>
    <n v="0"/>
    <n v="0"/>
    <n v="-1"/>
    <n v="0"/>
    <n v="-1"/>
    <m/>
    <m/>
    <m/>
    <m/>
    <m/>
    <m/>
    <m/>
    <m/>
    <x v="12"/>
    <x v="1"/>
    <x v="0"/>
  </r>
  <r>
    <n v="5082"/>
    <n v="6643"/>
    <m/>
    <x v="1"/>
    <n v="0"/>
    <n v="0"/>
    <n v="-1"/>
    <n v="0"/>
    <n v="-1"/>
    <m/>
    <m/>
    <m/>
    <m/>
    <m/>
    <m/>
    <m/>
    <m/>
    <x v="12"/>
    <x v="5"/>
    <x v="0"/>
  </r>
  <r>
    <n v="5082"/>
    <n v="6644"/>
    <m/>
    <x v="1"/>
    <n v="0"/>
    <n v="0"/>
    <n v="-1"/>
    <n v="0"/>
    <n v="-1"/>
    <m/>
    <m/>
    <m/>
    <m/>
    <m/>
    <m/>
    <m/>
    <m/>
    <x v="12"/>
    <x v="19"/>
    <x v="0"/>
  </r>
  <r>
    <n v="5082"/>
    <n v="6646"/>
    <m/>
    <x v="1"/>
    <n v="0"/>
    <n v="0"/>
    <n v="-1"/>
    <n v="0"/>
    <n v="-1"/>
    <m/>
    <m/>
    <m/>
    <m/>
    <m/>
    <m/>
    <m/>
    <m/>
    <x v="12"/>
    <x v="18"/>
    <x v="0"/>
  </r>
  <r>
    <n v="5082"/>
    <n v="6647"/>
    <m/>
    <x v="1"/>
    <n v="0"/>
    <n v="0"/>
    <n v="-1"/>
    <n v="0"/>
    <n v="-1"/>
    <m/>
    <m/>
    <m/>
    <m/>
    <m/>
    <m/>
    <m/>
    <m/>
    <x v="12"/>
    <x v="17"/>
    <x v="0"/>
  </r>
  <r>
    <n v="5082"/>
    <n v="6762"/>
    <m/>
    <x v="1"/>
    <n v="0"/>
    <n v="0"/>
    <n v="-1"/>
    <n v="0"/>
    <n v="-1"/>
    <m/>
    <m/>
    <m/>
    <m/>
    <m/>
    <m/>
    <m/>
    <m/>
    <x v="12"/>
    <x v="6"/>
    <x v="0"/>
  </r>
  <r>
    <n v="5082"/>
    <n v="6764"/>
    <m/>
    <x v="1"/>
    <n v="0"/>
    <n v="0"/>
    <n v="-1"/>
    <n v="0"/>
    <n v="-1"/>
    <m/>
    <m/>
    <m/>
    <m/>
    <m/>
    <m/>
    <m/>
    <m/>
    <x v="12"/>
    <x v="8"/>
    <x v="0"/>
  </r>
  <r>
    <n v="5082"/>
    <n v="6776"/>
    <m/>
    <x v="1"/>
    <n v="0"/>
    <n v="0"/>
    <n v="-1"/>
    <n v="0"/>
    <n v="-1"/>
    <m/>
    <m/>
    <m/>
    <m/>
    <m/>
    <m/>
    <m/>
    <m/>
    <x v="12"/>
    <x v="13"/>
    <x v="0"/>
  </r>
  <r>
    <n v="5079"/>
    <n v="6643"/>
    <m/>
    <x v="3"/>
    <n v="0"/>
    <n v="0"/>
    <n v="-1"/>
    <n v="0"/>
    <n v="-1"/>
    <m/>
    <m/>
    <m/>
    <m/>
    <m/>
    <m/>
    <m/>
    <m/>
    <x v="12"/>
    <x v="5"/>
    <x v="0"/>
  </r>
  <r>
    <n v="5079"/>
    <n v="6643"/>
    <m/>
    <x v="2"/>
    <n v="0"/>
    <n v="0"/>
    <n v="-1"/>
    <n v="0"/>
    <n v="-1"/>
    <m/>
    <m/>
    <m/>
    <m/>
    <m/>
    <m/>
    <m/>
    <m/>
    <x v="12"/>
    <x v="5"/>
    <x v="0"/>
  </r>
  <r>
    <n v="5079"/>
    <n v="6639"/>
    <m/>
    <x v="1"/>
    <n v="0"/>
    <n v="0"/>
    <n v="-1"/>
    <n v="0"/>
    <n v="-1"/>
    <m/>
    <m/>
    <m/>
    <m/>
    <m/>
    <m/>
    <m/>
    <m/>
    <x v="12"/>
    <x v="1"/>
    <x v="0"/>
  </r>
  <r>
    <n v="5079"/>
    <n v="6643"/>
    <m/>
    <x v="1"/>
    <n v="0"/>
    <n v="0"/>
    <n v="-1"/>
    <n v="0"/>
    <n v="-1"/>
    <m/>
    <m/>
    <m/>
    <m/>
    <m/>
    <m/>
    <m/>
    <m/>
    <x v="12"/>
    <x v="5"/>
    <x v="0"/>
  </r>
  <r>
    <n v="5079"/>
    <n v="6644"/>
    <m/>
    <x v="1"/>
    <n v="0"/>
    <n v="0"/>
    <n v="-1"/>
    <n v="0"/>
    <n v="-1"/>
    <m/>
    <m/>
    <m/>
    <m/>
    <m/>
    <m/>
    <m/>
    <m/>
    <x v="12"/>
    <x v="19"/>
    <x v="0"/>
  </r>
  <r>
    <n v="5079"/>
    <n v="6646"/>
    <m/>
    <x v="1"/>
    <n v="0"/>
    <n v="0"/>
    <n v="-1"/>
    <n v="0"/>
    <n v="-1"/>
    <m/>
    <m/>
    <m/>
    <m/>
    <m/>
    <m/>
    <m/>
    <m/>
    <x v="12"/>
    <x v="18"/>
    <x v="0"/>
  </r>
  <r>
    <n v="5079"/>
    <n v="6647"/>
    <m/>
    <x v="1"/>
    <n v="0"/>
    <n v="0"/>
    <n v="-1"/>
    <n v="0"/>
    <n v="-1"/>
    <m/>
    <m/>
    <m/>
    <m/>
    <m/>
    <m/>
    <m/>
    <m/>
    <x v="12"/>
    <x v="17"/>
    <x v="0"/>
  </r>
  <r>
    <n v="5079"/>
    <n v="6762"/>
    <m/>
    <x v="1"/>
    <n v="0"/>
    <n v="0"/>
    <n v="-1"/>
    <n v="0"/>
    <n v="-1"/>
    <m/>
    <m/>
    <m/>
    <m/>
    <m/>
    <m/>
    <m/>
    <m/>
    <x v="12"/>
    <x v="6"/>
    <x v="0"/>
  </r>
  <r>
    <n v="5079"/>
    <n v="6764"/>
    <m/>
    <x v="1"/>
    <n v="0"/>
    <n v="0"/>
    <n v="-1"/>
    <n v="0"/>
    <n v="-1"/>
    <m/>
    <m/>
    <m/>
    <m/>
    <m/>
    <m/>
    <m/>
    <m/>
    <x v="12"/>
    <x v="8"/>
    <x v="0"/>
  </r>
  <r>
    <n v="5079"/>
    <n v="6776"/>
    <m/>
    <x v="1"/>
    <n v="0"/>
    <n v="0"/>
    <n v="-1"/>
    <n v="0"/>
    <n v="-1"/>
    <m/>
    <m/>
    <m/>
    <m/>
    <m/>
    <m/>
    <m/>
    <m/>
    <x v="12"/>
    <x v="13"/>
    <x v="0"/>
  </r>
  <r>
    <n v="5083"/>
    <n v="6643"/>
    <m/>
    <x v="3"/>
    <n v="0"/>
    <n v="0"/>
    <n v="-1"/>
    <n v="0"/>
    <n v="-1"/>
    <m/>
    <m/>
    <m/>
    <m/>
    <m/>
    <m/>
    <m/>
    <m/>
    <x v="12"/>
    <x v="5"/>
    <x v="0"/>
  </r>
  <r>
    <n v="5083"/>
    <n v="6643"/>
    <m/>
    <x v="2"/>
    <n v="0"/>
    <n v="0"/>
    <n v="-1"/>
    <n v="0"/>
    <n v="-1"/>
    <m/>
    <m/>
    <m/>
    <m/>
    <m/>
    <m/>
    <m/>
    <m/>
    <x v="12"/>
    <x v="5"/>
    <x v="0"/>
  </r>
  <r>
    <n v="5083"/>
    <n v="6639"/>
    <m/>
    <x v="1"/>
    <n v="0"/>
    <n v="0"/>
    <n v="-1"/>
    <n v="0"/>
    <n v="-1"/>
    <m/>
    <m/>
    <m/>
    <m/>
    <m/>
    <m/>
    <m/>
    <m/>
    <x v="12"/>
    <x v="1"/>
    <x v="0"/>
  </r>
  <r>
    <n v="5083"/>
    <n v="6643"/>
    <m/>
    <x v="1"/>
    <n v="0"/>
    <n v="0"/>
    <n v="-1"/>
    <n v="0"/>
    <n v="-1"/>
    <m/>
    <m/>
    <m/>
    <m/>
    <m/>
    <m/>
    <m/>
    <m/>
    <x v="12"/>
    <x v="5"/>
    <x v="0"/>
  </r>
  <r>
    <n v="5083"/>
    <n v="6644"/>
    <m/>
    <x v="1"/>
    <n v="0"/>
    <n v="0"/>
    <n v="-1"/>
    <n v="0"/>
    <n v="-1"/>
    <m/>
    <m/>
    <m/>
    <m/>
    <m/>
    <m/>
    <m/>
    <m/>
    <x v="12"/>
    <x v="19"/>
    <x v="0"/>
  </r>
  <r>
    <n v="5083"/>
    <n v="6646"/>
    <m/>
    <x v="1"/>
    <n v="0"/>
    <n v="0"/>
    <n v="-1"/>
    <n v="0"/>
    <n v="-1"/>
    <m/>
    <m/>
    <m/>
    <m/>
    <m/>
    <m/>
    <m/>
    <m/>
    <x v="12"/>
    <x v="18"/>
    <x v="0"/>
  </r>
  <r>
    <n v="5083"/>
    <n v="6647"/>
    <m/>
    <x v="1"/>
    <n v="0"/>
    <n v="0"/>
    <n v="-1"/>
    <n v="0"/>
    <n v="-1"/>
    <m/>
    <m/>
    <m/>
    <m/>
    <m/>
    <m/>
    <m/>
    <m/>
    <x v="12"/>
    <x v="17"/>
    <x v="0"/>
  </r>
  <r>
    <n v="5083"/>
    <n v="6762"/>
    <m/>
    <x v="1"/>
    <n v="0"/>
    <n v="0"/>
    <n v="-1"/>
    <n v="0"/>
    <n v="-1"/>
    <m/>
    <m/>
    <m/>
    <m/>
    <m/>
    <m/>
    <m/>
    <m/>
    <x v="12"/>
    <x v="6"/>
    <x v="0"/>
  </r>
  <r>
    <n v="5083"/>
    <n v="6764"/>
    <m/>
    <x v="1"/>
    <n v="0"/>
    <n v="0"/>
    <n v="-1"/>
    <n v="0"/>
    <n v="-1"/>
    <m/>
    <m/>
    <m/>
    <m/>
    <m/>
    <m/>
    <m/>
    <m/>
    <x v="12"/>
    <x v="8"/>
    <x v="0"/>
  </r>
  <r>
    <n v="5083"/>
    <n v="6776"/>
    <m/>
    <x v="1"/>
    <n v="0"/>
    <n v="0"/>
    <n v="-1"/>
    <n v="0"/>
    <n v="-1"/>
    <m/>
    <m/>
    <m/>
    <m/>
    <m/>
    <m/>
    <m/>
    <m/>
    <x v="12"/>
    <x v="13"/>
    <x v="0"/>
  </r>
  <r>
    <n v="5086"/>
    <n v="6643"/>
    <m/>
    <x v="3"/>
    <n v="0"/>
    <n v="0"/>
    <n v="-1"/>
    <n v="0"/>
    <n v="-1"/>
    <m/>
    <m/>
    <m/>
    <m/>
    <m/>
    <m/>
    <m/>
    <m/>
    <x v="12"/>
    <x v="5"/>
    <x v="0"/>
  </r>
  <r>
    <n v="5086"/>
    <n v="6643"/>
    <m/>
    <x v="2"/>
    <n v="0"/>
    <n v="0"/>
    <n v="-1"/>
    <n v="0"/>
    <n v="-1"/>
    <m/>
    <m/>
    <m/>
    <m/>
    <m/>
    <m/>
    <m/>
    <m/>
    <x v="12"/>
    <x v="5"/>
    <x v="0"/>
  </r>
  <r>
    <n v="5086"/>
    <n v="6639"/>
    <m/>
    <x v="1"/>
    <n v="0"/>
    <n v="0"/>
    <n v="-1"/>
    <n v="0"/>
    <n v="-1"/>
    <m/>
    <m/>
    <m/>
    <m/>
    <m/>
    <m/>
    <m/>
    <m/>
    <x v="12"/>
    <x v="1"/>
    <x v="0"/>
  </r>
  <r>
    <n v="5086"/>
    <n v="6643"/>
    <m/>
    <x v="1"/>
    <n v="0"/>
    <n v="0"/>
    <n v="-1"/>
    <n v="0"/>
    <n v="-1"/>
    <m/>
    <m/>
    <m/>
    <m/>
    <m/>
    <m/>
    <m/>
    <m/>
    <x v="12"/>
    <x v="5"/>
    <x v="0"/>
  </r>
  <r>
    <n v="5086"/>
    <n v="6644"/>
    <m/>
    <x v="1"/>
    <n v="0"/>
    <n v="0"/>
    <n v="-1"/>
    <n v="0"/>
    <n v="-1"/>
    <m/>
    <m/>
    <m/>
    <m/>
    <m/>
    <m/>
    <m/>
    <m/>
    <x v="12"/>
    <x v="19"/>
    <x v="0"/>
  </r>
  <r>
    <n v="5086"/>
    <n v="6646"/>
    <m/>
    <x v="1"/>
    <n v="0"/>
    <n v="0"/>
    <n v="-1"/>
    <n v="0"/>
    <n v="-1"/>
    <m/>
    <m/>
    <m/>
    <m/>
    <m/>
    <m/>
    <m/>
    <m/>
    <x v="12"/>
    <x v="18"/>
    <x v="0"/>
  </r>
  <r>
    <n v="5086"/>
    <n v="6647"/>
    <m/>
    <x v="1"/>
    <n v="0"/>
    <n v="0"/>
    <n v="-1"/>
    <n v="0"/>
    <n v="-1"/>
    <m/>
    <m/>
    <m/>
    <m/>
    <m/>
    <m/>
    <m/>
    <m/>
    <x v="12"/>
    <x v="17"/>
    <x v="0"/>
  </r>
  <r>
    <n v="5086"/>
    <n v="6762"/>
    <m/>
    <x v="1"/>
    <n v="0"/>
    <n v="0"/>
    <n v="-1"/>
    <n v="0"/>
    <n v="-1"/>
    <m/>
    <m/>
    <m/>
    <m/>
    <m/>
    <m/>
    <m/>
    <m/>
    <x v="12"/>
    <x v="6"/>
    <x v="0"/>
  </r>
  <r>
    <n v="5086"/>
    <n v="6764"/>
    <m/>
    <x v="1"/>
    <n v="0"/>
    <n v="0"/>
    <n v="-1"/>
    <n v="0"/>
    <n v="-1"/>
    <m/>
    <m/>
    <m/>
    <m/>
    <m/>
    <m/>
    <m/>
    <m/>
    <x v="12"/>
    <x v="8"/>
    <x v="0"/>
  </r>
  <r>
    <n v="5086"/>
    <n v="6776"/>
    <m/>
    <x v="1"/>
    <n v="0"/>
    <n v="0"/>
    <n v="-1"/>
    <n v="0"/>
    <n v="-1"/>
    <m/>
    <m/>
    <m/>
    <m/>
    <m/>
    <m/>
    <m/>
    <m/>
    <x v="12"/>
    <x v="13"/>
    <x v="0"/>
  </r>
  <r>
    <n v="5085"/>
    <n v="6643"/>
    <m/>
    <x v="3"/>
    <n v="0"/>
    <n v="0"/>
    <n v="-1"/>
    <n v="0"/>
    <n v="-1"/>
    <m/>
    <m/>
    <m/>
    <m/>
    <m/>
    <m/>
    <m/>
    <m/>
    <x v="12"/>
    <x v="5"/>
    <x v="0"/>
  </r>
  <r>
    <n v="5085"/>
    <n v="6643"/>
    <m/>
    <x v="2"/>
    <n v="0"/>
    <n v="0"/>
    <n v="-1"/>
    <n v="0"/>
    <n v="-1"/>
    <m/>
    <m/>
    <m/>
    <m/>
    <m/>
    <m/>
    <m/>
    <m/>
    <x v="12"/>
    <x v="5"/>
    <x v="0"/>
  </r>
  <r>
    <n v="5085"/>
    <n v="6639"/>
    <m/>
    <x v="1"/>
    <n v="0"/>
    <n v="0"/>
    <n v="-1"/>
    <n v="0"/>
    <n v="-1"/>
    <m/>
    <m/>
    <m/>
    <m/>
    <m/>
    <m/>
    <m/>
    <m/>
    <x v="12"/>
    <x v="1"/>
    <x v="0"/>
  </r>
  <r>
    <n v="5085"/>
    <n v="6643"/>
    <m/>
    <x v="1"/>
    <n v="0"/>
    <n v="0"/>
    <n v="-1"/>
    <n v="0"/>
    <n v="-1"/>
    <m/>
    <m/>
    <m/>
    <m/>
    <m/>
    <m/>
    <m/>
    <m/>
    <x v="12"/>
    <x v="5"/>
    <x v="0"/>
  </r>
  <r>
    <n v="5085"/>
    <n v="6644"/>
    <m/>
    <x v="1"/>
    <n v="0"/>
    <n v="0"/>
    <n v="-1"/>
    <n v="0"/>
    <n v="-1"/>
    <m/>
    <m/>
    <m/>
    <m/>
    <m/>
    <m/>
    <m/>
    <m/>
    <x v="12"/>
    <x v="19"/>
    <x v="0"/>
  </r>
  <r>
    <n v="5085"/>
    <n v="6646"/>
    <m/>
    <x v="1"/>
    <n v="0"/>
    <n v="0"/>
    <n v="-1"/>
    <n v="0"/>
    <n v="-1"/>
    <m/>
    <m/>
    <m/>
    <m/>
    <m/>
    <m/>
    <m/>
    <m/>
    <x v="12"/>
    <x v="18"/>
    <x v="0"/>
  </r>
  <r>
    <n v="5085"/>
    <n v="6647"/>
    <m/>
    <x v="1"/>
    <n v="0"/>
    <n v="0"/>
    <n v="-1"/>
    <n v="0"/>
    <n v="-1"/>
    <m/>
    <m/>
    <m/>
    <m/>
    <m/>
    <m/>
    <m/>
    <m/>
    <x v="12"/>
    <x v="17"/>
    <x v="0"/>
  </r>
  <r>
    <n v="5085"/>
    <n v="6762"/>
    <m/>
    <x v="1"/>
    <n v="0"/>
    <n v="0"/>
    <n v="-1"/>
    <n v="0"/>
    <n v="-1"/>
    <m/>
    <m/>
    <m/>
    <m/>
    <m/>
    <m/>
    <m/>
    <m/>
    <x v="12"/>
    <x v="6"/>
    <x v="0"/>
  </r>
  <r>
    <n v="5085"/>
    <n v="6764"/>
    <m/>
    <x v="1"/>
    <n v="0"/>
    <n v="0"/>
    <n v="-1"/>
    <n v="0"/>
    <n v="-1"/>
    <m/>
    <m/>
    <m/>
    <m/>
    <m/>
    <m/>
    <m/>
    <m/>
    <x v="12"/>
    <x v="8"/>
    <x v="0"/>
  </r>
  <r>
    <n v="5085"/>
    <n v="6776"/>
    <m/>
    <x v="1"/>
    <n v="0"/>
    <n v="0"/>
    <n v="-1"/>
    <n v="0"/>
    <n v="-1"/>
    <m/>
    <m/>
    <m/>
    <m/>
    <m/>
    <m/>
    <m/>
    <m/>
    <x v="12"/>
    <x v="13"/>
    <x v="0"/>
  </r>
  <r>
    <n v="5081"/>
    <n v="6643"/>
    <m/>
    <x v="3"/>
    <n v="0"/>
    <n v="0"/>
    <n v="-1"/>
    <n v="0"/>
    <n v="-1"/>
    <m/>
    <m/>
    <m/>
    <m/>
    <m/>
    <m/>
    <m/>
    <m/>
    <x v="12"/>
    <x v="5"/>
    <x v="0"/>
  </r>
  <r>
    <n v="5081"/>
    <n v="6643"/>
    <m/>
    <x v="2"/>
    <n v="0"/>
    <n v="0"/>
    <n v="-1"/>
    <n v="0"/>
    <n v="-1"/>
    <m/>
    <m/>
    <m/>
    <m/>
    <m/>
    <m/>
    <m/>
    <m/>
    <x v="12"/>
    <x v="5"/>
    <x v="0"/>
  </r>
  <r>
    <n v="5081"/>
    <n v="6639"/>
    <m/>
    <x v="1"/>
    <n v="0"/>
    <n v="0"/>
    <n v="-1"/>
    <n v="0"/>
    <n v="-1"/>
    <m/>
    <m/>
    <m/>
    <m/>
    <m/>
    <m/>
    <m/>
    <m/>
    <x v="12"/>
    <x v="1"/>
    <x v="0"/>
  </r>
  <r>
    <n v="5081"/>
    <n v="6643"/>
    <m/>
    <x v="1"/>
    <n v="0"/>
    <n v="0"/>
    <n v="-1"/>
    <n v="0"/>
    <n v="-1"/>
    <m/>
    <m/>
    <m/>
    <m/>
    <m/>
    <m/>
    <m/>
    <m/>
    <x v="12"/>
    <x v="5"/>
    <x v="0"/>
  </r>
  <r>
    <n v="5081"/>
    <n v="6644"/>
    <m/>
    <x v="1"/>
    <n v="0"/>
    <n v="0"/>
    <n v="-1"/>
    <n v="0"/>
    <n v="-1"/>
    <m/>
    <m/>
    <m/>
    <m/>
    <m/>
    <m/>
    <m/>
    <m/>
    <x v="12"/>
    <x v="19"/>
    <x v="0"/>
  </r>
  <r>
    <n v="5081"/>
    <n v="6646"/>
    <m/>
    <x v="1"/>
    <n v="0"/>
    <n v="0"/>
    <n v="-1"/>
    <n v="0"/>
    <n v="-1"/>
    <m/>
    <m/>
    <m/>
    <m/>
    <m/>
    <m/>
    <m/>
    <m/>
    <x v="12"/>
    <x v="18"/>
    <x v="0"/>
  </r>
  <r>
    <n v="5081"/>
    <n v="6647"/>
    <m/>
    <x v="1"/>
    <n v="0"/>
    <n v="0"/>
    <n v="-1"/>
    <n v="0"/>
    <n v="-1"/>
    <m/>
    <m/>
    <m/>
    <m/>
    <m/>
    <m/>
    <m/>
    <m/>
    <x v="12"/>
    <x v="17"/>
    <x v="0"/>
  </r>
  <r>
    <n v="5081"/>
    <n v="6762"/>
    <m/>
    <x v="1"/>
    <n v="0"/>
    <n v="0"/>
    <n v="-1"/>
    <n v="0"/>
    <n v="-1"/>
    <m/>
    <m/>
    <m/>
    <m/>
    <m/>
    <m/>
    <m/>
    <m/>
    <x v="12"/>
    <x v="6"/>
    <x v="0"/>
  </r>
  <r>
    <n v="5081"/>
    <n v="6764"/>
    <m/>
    <x v="1"/>
    <n v="0"/>
    <n v="0"/>
    <n v="-1"/>
    <n v="0"/>
    <n v="-1"/>
    <m/>
    <m/>
    <m/>
    <m/>
    <m/>
    <m/>
    <m/>
    <m/>
    <x v="12"/>
    <x v="8"/>
    <x v="0"/>
  </r>
  <r>
    <n v="5081"/>
    <n v="6776"/>
    <m/>
    <x v="1"/>
    <n v="0"/>
    <n v="0"/>
    <n v="-1"/>
    <n v="0"/>
    <n v="-1"/>
    <m/>
    <m/>
    <m/>
    <m/>
    <m/>
    <m/>
    <m/>
    <m/>
    <x v="12"/>
    <x v="13"/>
    <x v="0"/>
  </r>
  <r>
    <n v="5080"/>
    <n v="6643"/>
    <m/>
    <x v="3"/>
    <n v="0"/>
    <n v="0"/>
    <n v="-1"/>
    <n v="0"/>
    <n v="-1"/>
    <m/>
    <m/>
    <m/>
    <m/>
    <m/>
    <m/>
    <m/>
    <m/>
    <x v="12"/>
    <x v="5"/>
    <x v="0"/>
  </r>
  <r>
    <n v="5080"/>
    <n v="6643"/>
    <m/>
    <x v="2"/>
    <n v="0"/>
    <n v="0"/>
    <n v="-1"/>
    <n v="0"/>
    <n v="-1"/>
    <m/>
    <m/>
    <m/>
    <m/>
    <m/>
    <m/>
    <m/>
    <m/>
    <x v="12"/>
    <x v="5"/>
    <x v="0"/>
  </r>
  <r>
    <n v="5080"/>
    <n v="6639"/>
    <m/>
    <x v="1"/>
    <n v="0"/>
    <n v="0"/>
    <n v="-1"/>
    <n v="0"/>
    <n v="-1"/>
    <m/>
    <m/>
    <m/>
    <m/>
    <m/>
    <m/>
    <m/>
    <m/>
    <x v="12"/>
    <x v="1"/>
    <x v="0"/>
  </r>
  <r>
    <n v="5080"/>
    <n v="6643"/>
    <m/>
    <x v="1"/>
    <n v="0"/>
    <n v="0"/>
    <n v="-1"/>
    <n v="0"/>
    <n v="-1"/>
    <m/>
    <m/>
    <m/>
    <m/>
    <m/>
    <m/>
    <m/>
    <m/>
    <x v="12"/>
    <x v="5"/>
    <x v="0"/>
  </r>
  <r>
    <n v="5080"/>
    <n v="6644"/>
    <m/>
    <x v="1"/>
    <n v="0"/>
    <n v="0"/>
    <n v="-1"/>
    <n v="0"/>
    <n v="-1"/>
    <m/>
    <m/>
    <m/>
    <m/>
    <m/>
    <m/>
    <m/>
    <m/>
    <x v="12"/>
    <x v="19"/>
    <x v="0"/>
  </r>
  <r>
    <n v="5080"/>
    <n v="6646"/>
    <m/>
    <x v="1"/>
    <n v="0"/>
    <n v="0"/>
    <n v="-1"/>
    <n v="0"/>
    <n v="-1"/>
    <m/>
    <m/>
    <m/>
    <m/>
    <m/>
    <m/>
    <m/>
    <m/>
    <x v="12"/>
    <x v="18"/>
    <x v="0"/>
  </r>
  <r>
    <n v="5080"/>
    <n v="6647"/>
    <m/>
    <x v="1"/>
    <n v="0"/>
    <n v="0"/>
    <n v="-1"/>
    <n v="0"/>
    <n v="-1"/>
    <m/>
    <m/>
    <m/>
    <m/>
    <m/>
    <m/>
    <m/>
    <m/>
    <x v="12"/>
    <x v="17"/>
    <x v="0"/>
  </r>
  <r>
    <n v="5080"/>
    <n v="6762"/>
    <m/>
    <x v="1"/>
    <n v="0"/>
    <n v="0"/>
    <n v="-1"/>
    <n v="0"/>
    <n v="-1"/>
    <m/>
    <m/>
    <m/>
    <m/>
    <m/>
    <m/>
    <m/>
    <m/>
    <x v="12"/>
    <x v="6"/>
    <x v="0"/>
  </r>
  <r>
    <n v="5080"/>
    <n v="6764"/>
    <m/>
    <x v="1"/>
    <n v="0"/>
    <n v="0"/>
    <n v="-1"/>
    <n v="0"/>
    <n v="-1"/>
    <m/>
    <m/>
    <m/>
    <m/>
    <m/>
    <m/>
    <m/>
    <m/>
    <x v="12"/>
    <x v="8"/>
    <x v="0"/>
  </r>
  <r>
    <n v="5080"/>
    <n v="6776"/>
    <m/>
    <x v="1"/>
    <n v="0"/>
    <n v="0"/>
    <n v="-1"/>
    <n v="0"/>
    <n v="-1"/>
    <m/>
    <m/>
    <m/>
    <m/>
    <m/>
    <m/>
    <m/>
    <m/>
    <x v="12"/>
    <x v="13"/>
    <x v="0"/>
  </r>
  <r>
    <n v="5077"/>
    <n v="6643"/>
    <m/>
    <x v="2"/>
    <n v="0"/>
    <n v="0"/>
    <n v="-1"/>
    <n v="0"/>
    <n v="-1"/>
    <m/>
    <m/>
    <m/>
    <m/>
    <m/>
    <m/>
    <m/>
    <m/>
    <x v="12"/>
    <x v="5"/>
    <x v="0"/>
  </r>
  <r>
    <n v="5077"/>
    <n v="6639"/>
    <m/>
    <x v="1"/>
    <n v="0"/>
    <n v="0"/>
    <n v="-1"/>
    <n v="0"/>
    <n v="-1"/>
    <m/>
    <m/>
    <m/>
    <m/>
    <m/>
    <m/>
    <m/>
    <m/>
    <x v="12"/>
    <x v="1"/>
    <x v="0"/>
  </r>
  <r>
    <n v="5077"/>
    <n v="6643"/>
    <m/>
    <x v="1"/>
    <n v="0"/>
    <n v="0"/>
    <n v="-1"/>
    <n v="0"/>
    <n v="-1"/>
    <m/>
    <m/>
    <m/>
    <m/>
    <m/>
    <m/>
    <m/>
    <m/>
    <x v="12"/>
    <x v="5"/>
    <x v="0"/>
  </r>
  <r>
    <n v="5077"/>
    <n v="6644"/>
    <m/>
    <x v="1"/>
    <n v="0"/>
    <n v="0"/>
    <n v="-1"/>
    <n v="0"/>
    <n v="-1"/>
    <m/>
    <m/>
    <m/>
    <m/>
    <m/>
    <m/>
    <m/>
    <m/>
    <x v="12"/>
    <x v="19"/>
    <x v="0"/>
  </r>
  <r>
    <n v="5077"/>
    <n v="6646"/>
    <m/>
    <x v="1"/>
    <n v="0"/>
    <n v="0"/>
    <n v="-1"/>
    <n v="0"/>
    <n v="-1"/>
    <m/>
    <m/>
    <m/>
    <m/>
    <m/>
    <m/>
    <m/>
    <m/>
    <x v="12"/>
    <x v="18"/>
    <x v="0"/>
  </r>
  <r>
    <n v="5077"/>
    <n v="6647"/>
    <m/>
    <x v="1"/>
    <n v="0"/>
    <n v="0"/>
    <n v="-1"/>
    <n v="0"/>
    <n v="-1"/>
    <m/>
    <m/>
    <m/>
    <m/>
    <m/>
    <m/>
    <m/>
    <m/>
    <x v="12"/>
    <x v="17"/>
    <x v="0"/>
  </r>
  <r>
    <n v="5077"/>
    <n v="6762"/>
    <m/>
    <x v="1"/>
    <n v="0"/>
    <n v="0"/>
    <n v="-1"/>
    <n v="0"/>
    <n v="-1"/>
    <m/>
    <m/>
    <m/>
    <m/>
    <m/>
    <m/>
    <m/>
    <m/>
    <x v="12"/>
    <x v="6"/>
    <x v="0"/>
  </r>
  <r>
    <n v="5077"/>
    <n v="6764"/>
    <m/>
    <x v="1"/>
    <n v="0"/>
    <n v="0"/>
    <n v="-1"/>
    <n v="0"/>
    <n v="-1"/>
    <m/>
    <m/>
    <m/>
    <m/>
    <m/>
    <m/>
    <m/>
    <m/>
    <x v="12"/>
    <x v="8"/>
    <x v="0"/>
  </r>
  <r>
    <n v="5077"/>
    <n v="6776"/>
    <m/>
    <x v="1"/>
    <n v="0"/>
    <n v="0"/>
    <n v="-1"/>
    <n v="0"/>
    <n v="-1"/>
    <m/>
    <m/>
    <m/>
    <m/>
    <m/>
    <m/>
    <m/>
    <m/>
    <x v="12"/>
    <x v="13"/>
    <x v="0"/>
  </r>
  <r>
    <n v="5078"/>
    <n v="6643"/>
    <m/>
    <x v="3"/>
    <n v="0"/>
    <n v="0"/>
    <n v="-1"/>
    <n v="0"/>
    <n v="-1"/>
    <m/>
    <m/>
    <m/>
    <m/>
    <m/>
    <m/>
    <m/>
    <m/>
    <x v="12"/>
    <x v="5"/>
    <x v="0"/>
  </r>
  <r>
    <n v="5078"/>
    <n v="6643"/>
    <m/>
    <x v="2"/>
    <n v="0"/>
    <n v="0"/>
    <n v="-1"/>
    <n v="0"/>
    <n v="-1"/>
    <m/>
    <m/>
    <m/>
    <m/>
    <m/>
    <m/>
    <m/>
    <m/>
    <x v="12"/>
    <x v="5"/>
    <x v="0"/>
  </r>
  <r>
    <n v="5078"/>
    <n v="6639"/>
    <m/>
    <x v="1"/>
    <n v="0"/>
    <n v="0"/>
    <n v="-1"/>
    <n v="0"/>
    <n v="-1"/>
    <m/>
    <m/>
    <m/>
    <m/>
    <m/>
    <m/>
    <m/>
    <m/>
    <x v="12"/>
    <x v="1"/>
    <x v="0"/>
  </r>
  <r>
    <n v="5078"/>
    <n v="6643"/>
    <m/>
    <x v="1"/>
    <n v="0"/>
    <n v="0"/>
    <n v="-1"/>
    <n v="0"/>
    <n v="-1"/>
    <m/>
    <m/>
    <m/>
    <m/>
    <m/>
    <m/>
    <m/>
    <m/>
    <x v="12"/>
    <x v="5"/>
    <x v="0"/>
  </r>
  <r>
    <n v="5078"/>
    <n v="6644"/>
    <m/>
    <x v="1"/>
    <n v="0"/>
    <n v="0"/>
    <n v="-1"/>
    <n v="0"/>
    <n v="-1"/>
    <m/>
    <m/>
    <m/>
    <m/>
    <m/>
    <m/>
    <m/>
    <m/>
    <x v="12"/>
    <x v="19"/>
    <x v="0"/>
  </r>
  <r>
    <n v="5078"/>
    <n v="6646"/>
    <m/>
    <x v="1"/>
    <n v="0"/>
    <n v="0"/>
    <n v="-1"/>
    <n v="0"/>
    <n v="-1"/>
    <m/>
    <m/>
    <m/>
    <m/>
    <m/>
    <m/>
    <m/>
    <m/>
    <x v="12"/>
    <x v="18"/>
    <x v="0"/>
  </r>
  <r>
    <n v="5078"/>
    <n v="6647"/>
    <m/>
    <x v="1"/>
    <n v="0"/>
    <n v="0"/>
    <n v="-1"/>
    <n v="0"/>
    <n v="-1"/>
    <m/>
    <m/>
    <m/>
    <m/>
    <m/>
    <m/>
    <m/>
    <m/>
    <x v="12"/>
    <x v="17"/>
    <x v="0"/>
  </r>
  <r>
    <n v="5078"/>
    <n v="6762"/>
    <m/>
    <x v="1"/>
    <n v="0"/>
    <n v="0"/>
    <n v="-1"/>
    <n v="0"/>
    <n v="-1"/>
    <m/>
    <m/>
    <m/>
    <m/>
    <m/>
    <m/>
    <m/>
    <m/>
    <x v="12"/>
    <x v="6"/>
    <x v="0"/>
  </r>
  <r>
    <n v="5078"/>
    <n v="6764"/>
    <m/>
    <x v="1"/>
    <n v="0"/>
    <n v="0"/>
    <n v="-1"/>
    <n v="0"/>
    <n v="-1"/>
    <m/>
    <m/>
    <m/>
    <m/>
    <m/>
    <m/>
    <m/>
    <m/>
    <x v="12"/>
    <x v="8"/>
    <x v="0"/>
  </r>
  <r>
    <n v="5078"/>
    <n v="6776"/>
    <m/>
    <x v="1"/>
    <n v="0"/>
    <n v="0"/>
    <n v="-1"/>
    <n v="0"/>
    <n v="-1"/>
    <m/>
    <m/>
    <m/>
    <m/>
    <m/>
    <m/>
    <m/>
    <m/>
    <x v="12"/>
    <x v="13"/>
    <x v="0"/>
  </r>
  <r>
    <n v="5084"/>
    <n v="2959"/>
    <m/>
    <x v="0"/>
    <n v="0"/>
    <n v="0"/>
    <n v="-1"/>
    <n v="0"/>
    <n v="-1"/>
    <m/>
    <m/>
    <m/>
    <m/>
    <m/>
    <m/>
    <m/>
    <m/>
    <x v="12"/>
    <x v="0"/>
    <x v="0"/>
  </r>
  <r>
    <n v="5084"/>
    <n v="3659"/>
    <m/>
    <x v="0"/>
    <n v="0"/>
    <n v="0"/>
    <n v="-1"/>
    <n v="0"/>
    <n v="-1"/>
    <m/>
    <m/>
    <m/>
    <m/>
    <m/>
    <m/>
    <m/>
    <m/>
    <x v="12"/>
    <x v="0"/>
    <x v="0"/>
  </r>
  <r>
    <n v="5084"/>
    <n v="4524"/>
    <m/>
    <x v="0"/>
    <n v="0"/>
    <n v="0"/>
    <n v="-1"/>
    <n v="0"/>
    <n v="-1"/>
    <m/>
    <m/>
    <m/>
    <m/>
    <m/>
    <m/>
    <m/>
    <m/>
    <x v="12"/>
    <x v="0"/>
    <x v="0"/>
  </r>
  <r>
    <n v="5084"/>
    <n v="6357"/>
    <m/>
    <x v="0"/>
    <n v="0"/>
    <n v="0"/>
    <n v="-1"/>
    <n v="0"/>
    <n v="-1"/>
    <m/>
    <m/>
    <m/>
    <m/>
    <m/>
    <m/>
    <m/>
    <m/>
    <x v="12"/>
    <x v="0"/>
    <x v="0"/>
  </r>
  <r>
    <n v="5084"/>
    <n v="6368"/>
    <m/>
    <x v="0"/>
    <n v="0"/>
    <n v="0"/>
    <n v="-1"/>
    <n v="0"/>
    <n v="-1"/>
    <m/>
    <m/>
    <m/>
    <m/>
    <m/>
    <m/>
    <m/>
    <m/>
    <x v="12"/>
    <x v="0"/>
    <x v="0"/>
  </r>
  <r>
    <n v="5084"/>
    <n v="6639"/>
    <m/>
    <x v="0"/>
    <n v="0"/>
    <n v="0"/>
    <n v="-1"/>
    <n v="0"/>
    <n v="-1"/>
    <m/>
    <m/>
    <m/>
    <m/>
    <m/>
    <m/>
    <m/>
    <m/>
    <x v="12"/>
    <x v="1"/>
    <x v="0"/>
  </r>
  <r>
    <n v="5084"/>
    <n v="6640"/>
    <m/>
    <x v="0"/>
    <n v="0"/>
    <n v="0"/>
    <n v="-1"/>
    <n v="0"/>
    <n v="-1"/>
    <m/>
    <m/>
    <m/>
    <m/>
    <m/>
    <m/>
    <m/>
    <m/>
    <x v="12"/>
    <x v="2"/>
    <x v="0"/>
  </r>
  <r>
    <n v="5084"/>
    <n v="6642"/>
    <m/>
    <x v="0"/>
    <n v="0"/>
    <n v="0"/>
    <n v="-1"/>
    <n v="0"/>
    <n v="-1"/>
    <m/>
    <m/>
    <m/>
    <m/>
    <m/>
    <m/>
    <m/>
    <m/>
    <x v="12"/>
    <x v="4"/>
    <x v="0"/>
  </r>
  <r>
    <n v="5084"/>
    <n v="6762"/>
    <m/>
    <x v="0"/>
    <n v="0"/>
    <n v="0"/>
    <n v="-1"/>
    <n v="0"/>
    <n v="-1"/>
    <m/>
    <m/>
    <m/>
    <m/>
    <m/>
    <m/>
    <m/>
    <m/>
    <x v="12"/>
    <x v="6"/>
    <x v="0"/>
  </r>
  <r>
    <n v="5084"/>
    <n v="6763"/>
    <m/>
    <x v="0"/>
    <n v="0"/>
    <n v="0"/>
    <n v="-1"/>
    <n v="0"/>
    <n v="-1"/>
    <m/>
    <m/>
    <m/>
    <m/>
    <m/>
    <m/>
    <m/>
    <m/>
    <x v="12"/>
    <x v="7"/>
    <x v="0"/>
  </r>
  <r>
    <n v="5084"/>
    <n v="6764"/>
    <m/>
    <x v="0"/>
    <n v="0"/>
    <n v="0"/>
    <n v="-1"/>
    <n v="0"/>
    <n v="-1"/>
    <m/>
    <m/>
    <m/>
    <m/>
    <m/>
    <m/>
    <m/>
    <m/>
    <x v="12"/>
    <x v="8"/>
    <x v="0"/>
  </r>
  <r>
    <n v="5084"/>
    <n v="6765"/>
    <m/>
    <x v="0"/>
    <n v="0"/>
    <n v="0"/>
    <n v="-1"/>
    <n v="0"/>
    <n v="-1"/>
    <m/>
    <m/>
    <m/>
    <m/>
    <m/>
    <m/>
    <m/>
    <m/>
    <x v="12"/>
    <x v="9"/>
    <x v="0"/>
  </r>
  <r>
    <n v="5084"/>
    <n v="6776"/>
    <m/>
    <x v="0"/>
    <n v="0"/>
    <n v="0"/>
    <n v="-1"/>
    <n v="0"/>
    <n v="-1"/>
    <m/>
    <m/>
    <m/>
    <m/>
    <m/>
    <m/>
    <m/>
    <m/>
    <x v="12"/>
    <x v="13"/>
    <x v="0"/>
  </r>
  <r>
    <n v="5082"/>
    <n v="2959"/>
    <m/>
    <x v="0"/>
    <n v="0"/>
    <n v="0"/>
    <n v="-1"/>
    <n v="0"/>
    <n v="-1"/>
    <m/>
    <m/>
    <m/>
    <m/>
    <m/>
    <m/>
    <m/>
    <m/>
    <x v="12"/>
    <x v="0"/>
    <x v="0"/>
  </r>
  <r>
    <n v="5082"/>
    <n v="3659"/>
    <m/>
    <x v="0"/>
    <n v="0"/>
    <n v="0"/>
    <n v="-1"/>
    <n v="0"/>
    <n v="-1"/>
    <m/>
    <m/>
    <m/>
    <m/>
    <m/>
    <m/>
    <m/>
    <m/>
    <x v="12"/>
    <x v="0"/>
    <x v="0"/>
  </r>
  <r>
    <n v="5082"/>
    <n v="4524"/>
    <m/>
    <x v="0"/>
    <n v="0"/>
    <n v="0"/>
    <n v="-1"/>
    <n v="0"/>
    <n v="-1"/>
    <m/>
    <m/>
    <m/>
    <m/>
    <m/>
    <m/>
    <m/>
    <m/>
    <x v="12"/>
    <x v="0"/>
    <x v="0"/>
  </r>
  <r>
    <n v="5082"/>
    <n v="4954"/>
    <m/>
    <x v="0"/>
    <n v="0"/>
    <n v="0"/>
    <n v="-1"/>
    <n v="0"/>
    <n v="-1"/>
    <m/>
    <m/>
    <m/>
    <m/>
    <m/>
    <m/>
    <m/>
    <m/>
    <x v="12"/>
    <x v="0"/>
    <x v="0"/>
  </r>
  <r>
    <n v="5082"/>
    <n v="6357"/>
    <m/>
    <x v="0"/>
    <n v="0"/>
    <n v="0"/>
    <n v="-1"/>
    <n v="0"/>
    <n v="-1"/>
    <m/>
    <m/>
    <m/>
    <m/>
    <m/>
    <m/>
    <m/>
    <m/>
    <x v="12"/>
    <x v="0"/>
    <x v="0"/>
  </r>
  <r>
    <n v="5082"/>
    <n v="6368"/>
    <m/>
    <x v="0"/>
    <n v="0"/>
    <n v="0"/>
    <n v="-1"/>
    <n v="0"/>
    <n v="-1"/>
    <m/>
    <m/>
    <m/>
    <m/>
    <m/>
    <m/>
    <m/>
    <m/>
    <x v="12"/>
    <x v="0"/>
    <x v="0"/>
  </r>
  <r>
    <n v="5082"/>
    <n v="6639"/>
    <m/>
    <x v="0"/>
    <n v="0"/>
    <n v="0"/>
    <n v="-1"/>
    <n v="0"/>
    <n v="-1"/>
    <m/>
    <m/>
    <m/>
    <m/>
    <m/>
    <m/>
    <m/>
    <m/>
    <x v="12"/>
    <x v="1"/>
    <x v="0"/>
  </r>
  <r>
    <n v="5082"/>
    <n v="6640"/>
    <m/>
    <x v="0"/>
    <n v="0"/>
    <n v="0"/>
    <n v="-1"/>
    <n v="0"/>
    <n v="-1"/>
    <m/>
    <m/>
    <m/>
    <m/>
    <m/>
    <m/>
    <m/>
    <m/>
    <x v="12"/>
    <x v="2"/>
    <x v="0"/>
  </r>
  <r>
    <n v="5082"/>
    <n v="6641"/>
    <m/>
    <x v="0"/>
    <n v="0"/>
    <n v="0"/>
    <n v="-1"/>
    <n v="0"/>
    <n v="-1"/>
    <m/>
    <m/>
    <m/>
    <m/>
    <m/>
    <m/>
    <m/>
    <m/>
    <x v="12"/>
    <x v="3"/>
    <x v="0"/>
  </r>
  <r>
    <n v="5082"/>
    <n v="6642"/>
    <m/>
    <x v="0"/>
    <n v="0"/>
    <n v="0"/>
    <n v="-1"/>
    <n v="0"/>
    <n v="-1"/>
    <m/>
    <m/>
    <m/>
    <m/>
    <m/>
    <m/>
    <m/>
    <m/>
    <x v="12"/>
    <x v="4"/>
    <x v="0"/>
  </r>
  <r>
    <n v="5082"/>
    <n v="6643"/>
    <m/>
    <x v="0"/>
    <n v="0"/>
    <n v="0"/>
    <n v="-1"/>
    <n v="0"/>
    <n v="-1"/>
    <m/>
    <m/>
    <m/>
    <m/>
    <m/>
    <m/>
    <m/>
    <m/>
    <x v="12"/>
    <x v="5"/>
    <x v="0"/>
  </r>
  <r>
    <n v="5082"/>
    <n v="6762"/>
    <m/>
    <x v="0"/>
    <n v="0"/>
    <n v="0"/>
    <n v="-1"/>
    <n v="0"/>
    <n v="-1"/>
    <m/>
    <m/>
    <m/>
    <m/>
    <m/>
    <m/>
    <m/>
    <m/>
    <x v="12"/>
    <x v="6"/>
    <x v="0"/>
  </r>
  <r>
    <n v="5082"/>
    <n v="6763"/>
    <m/>
    <x v="0"/>
    <n v="0"/>
    <n v="0"/>
    <n v="-1"/>
    <n v="0"/>
    <n v="-1"/>
    <m/>
    <m/>
    <m/>
    <m/>
    <m/>
    <m/>
    <m/>
    <m/>
    <x v="12"/>
    <x v="7"/>
    <x v="0"/>
  </r>
  <r>
    <n v="5082"/>
    <n v="6764"/>
    <m/>
    <x v="0"/>
    <n v="0"/>
    <n v="0"/>
    <n v="-1"/>
    <n v="0"/>
    <n v="-1"/>
    <m/>
    <m/>
    <m/>
    <m/>
    <m/>
    <m/>
    <m/>
    <m/>
    <x v="12"/>
    <x v="8"/>
    <x v="0"/>
  </r>
  <r>
    <n v="5082"/>
    <n v="6767"/>
    <m/>
    <x v="0"/>
    <n v="0"/>
    <n v="0"/>
    <n v="-1"/>
    <n v="0"/>
    <n v="-1"/>
    <m/>
    <m/>
    <m/>
    <m/>
    <m/>
    <m/>
    <m/>
    <m/>
    <x v="12"/>
    <x v="10"/>
    <x v="0"/>
  </r>
  <r>
    <n v="5082"/>
    <n v="6775"/>
    <m/>
    <x v="0"/>
    <n v="0"/>
    <n v="0"/>
    <n v="-1"/>
    <n v="0"/>
    <n v="-1"/>
    <m/>
    <m/>
    <m/>
    <m/>
    <m/>
    <m/>
    <m/>
    <m/>
    <x v="12"/>
    <x v="12"/>
    <x v="0"/>
  </r>
  <r>
    <n v="5082"/>
    <n v="6776"/>
    <m/>
    <x v="0"/>
    <n v="0"/>
    <n v="0"/>
    <n v="-1"/>
    <n v="0"/>
    <n v="-1"/>
    <m/>
    <m/>
    <m/>
    <m/>
    <m/>
    <m/>
    <m/>
    <m/>
    <x v="12"/>
    <x v="13"/>
    <x v="0"/>
  </r>
  <r>
    <n v="5079"/>
    <n v="2959"/>
    <m/>
    <x v="0"/>
    <n v="0"/>
    <n v="0"/>
    <n v="-1"/>
    <n v="0"/>
    <n v="-1"/>
    <m/>
    <m/>
    <m/>
    <m/>
    <m/>
    <m/>
    <m/>
    <m/>
    <x v="12"/>
    <x v="0"/>
    <x v="0"/>
  </r>
  <r>
    <n v="5079"/>
    <n v="3659"/>
    <m/>
    <x v="0"/>
    <n v="0"/>
    <n v="0"/>
    <n v="-1"/>
    <n v="0"/>
    <n v="-1"/>
    <m/>
    <m/>
    <m/>
    <m/>
    <m/>
    <m/>
    <m/>
    <m/>
    <x v="12"/>
    <x v="0"/>
    <x v="0"/>
  </r>
  <r>
    <n v="5079"/>
    <n v="4524"/>
    <m/>
    <x v="0"/>
    <n v="0"/>
    <n v="0"/>
    <n v="-1"/>
    <n v="0"/>
    <n v="-1"/>
    <m/>
    <m/>
    <m/>
    <m/>
    <m/>
    <m/>
    <m/>
    <m/>
    <x v="12"/>
    <x v="0"/>
    <x v="0"/>
  </r>
  <r>
    <n v="5079"/>
    <n v="6368"/>
    <m/>
    <x v="0"/>
    <n v="0"/>
    <n v="0"/>
    <n v="-1"/>
    <n v="0"/>
    <n v="-1"/>
    <m/>
    <m/>
    <m/>
    <m/>
    <m/>
    <m/>
    <m/>
    <m/>
    <x v="12"/>
    <x v="0"/>
    <x v="0"/>
  </r>
  <r>
    <n v="5079"/>
    <n v="6639"/>
    <m/>
    <x v="0"/>
    <n v="0"/>
    <n v="0"/>
    <n v="-1"/>
    <n v="0"/>
    <n v="-1"/>
    <m/>
    <m/>
    <m/>
    <m/>
    <m/>
    <m/>
    <m/>
    <m/>
    <x v="12"/>
    <x v="1"/>
    <x v="0"/>
  </r>
  <r>
    <n v="5079"/>
    <n v="6642"/>
    <m/>
    <x v="0"/>
    <n v="0"/>
    <n v="0"/>
    <n v="-1"/>
    <n v="0"/>
    <n v="-1"/>
    <m/>
    <m/>
    <m/>
    <m/>
    <m/>
    <m/>
    <m/>
    <m/>
    <x v="12"/>
    <x v="4"/>
    <x v="0"/>
  </r>
  <r>
    <n v="5079"/>
    <n v="6643"/>
    <m/>
    <x v="0"/>
    <n v="0"/>
    <n v="0"/>
    <n v="-1"/>
    <n v="0"/>
    <n v="-1"/>
    <m/>
    <m/>
    <m/>
    <m/>
    <m/>
    <m/>
    <m/>
    <m/>
    <x v="12"/>
    <x v="5"/>
    <x v="0"/>
  </r>
  <r>
    <n v="5079"/>
    <n v="6762"/>
    <m/>
    <x v="0"/>
    <n v="0"/>
    <n v="0"/>
    <n v="-1"/>
    <n v="0"/>
    <n v="-1"/>
    <m/>
    <m/>
    <m/>
    <m/>
    <m/>
    <m/>
    <m/>
    <m/>
    <x v="12"/>
    <x v="6"/>
    <x v="0"/>
  </r>
  <r>
    <n v="5079"/>
    <n v="6763"/>
    <m/>
    <x v="0"/>
    <n v="0"/>
    <n v="0"/>
    <n v="-1"/>
    <n v="0"/>
    <n v="-1"/>
    <m/>
    <m/>
    <m/>
    <m/>
    <m/>
    <m/>
    <m/>
    <m/>
    <x v="12"/>
    <x v="7"/>
    <x v="0"/>
  </r>
  <r>
    <n v="5079"/>
    <n v="6764"/>
    <m/>
    <x v="0"/>
    <n v="0"/>
    <n v="0"/>
    <n v="-1"/>
    <n v="0"/>
    <n v="-1"/>
    <m/>
    <m/>
    <m/>
    <m/>
    <m/>
    <m/>
    <m/>
    <m/>
    <x v="12"/>
    <x v="8"/>
    <x v="0"/>
  </r>
  <r>
    <n v="5079"/>
    <n v="6765"/>
    <m/>
    <x v="0"/>
    <n v="0"/>
    <n v="0"/>
    <n v="-1"/>
    <n v="0"/>
    <n v="-1"/>
    <m/>
    <m/>
    <m/>
    <m/>
    <m/>
    <m/>
    <m/>
    <m/>
    <x v="12"/>
    <x v="9"/>
    <x v="0"/>
  </r>
  <r>
    <n v="5079"/>
    <n v="6775"/>
    <m/>
    <x v="0"/>
    <n v="0"/>
    <n v="0"/>
    <n v="-1"/>
    <n v="0"/>
    <n v="-1"/>
    <m/>
    <m/>
    <m/>
    <m/>
    <m/>
    <m/>
    <m/>
    <m/>
    <x v="12"/>
    <x v="12"/>
    <x v="0"/>
  </r>
  <r>
    <n v="5079"/>
    <n v="6776"/>
    <m/>
    <x v="0"/>
    <n v="0"/>
    <n v="0"/>
    <n v="-1"/>
    <n v="0"/>
    <n v="-1"/>
    <m/>
    <m/>
    <m/>
    <m/>
    <m/>
    <m/>
    <m/>
    <m/>
    <x v="12"/>
    <x v="13"/>
    <x v="0"/>
  </r>
  <r>
    <n v="5083"/>
    <n v="2959"/>
    <m/>
    <x v="0"/>
    <n v="0"/>
    <n v="0"/>
    <n v="-1"/>
    <n v="0"/>
    <n v="-1"/>
    <m/>
    <m/>
    <m/>
    <m/>
    <m/>
    <m/>
    <m/>
    <m/>
    <x v="12"/>
    <x v="0"/>
    <x v="0"/>
  </r>
  <r>
    <n v="5083"/>
    <n v="3659"/>
    <m/>
    <x v="0"/>
    <n v="0"/>
    <n v="0"/>
    <n v="-1"/>
    <n v="0"/>
    <n v="-1"/>
    <m/>
    <m/>
    <m/>
    <m/>
    <m/>
    <m/>
    <m/>
    <m/>
    <x v="12"/>
    <x v="0"/>
    <x v="0"/>
  </r>
  <r>
    <n v="5083"/>
    <n v="4524"/>
    <m/>
    <x v="0"/>
    <n v="0"/>
    <n v="0"/>
    <n v="-1"/>
    <n v="0"/>
    <n v="-1"/>
    <m/>
    <m/>
    <m/>
    <m/>
    <m/>
    <m/>
    <m/>
    <m/>
    <x v="12"/>
    <x v="0"/>
    <x v="0"/>
  </r>
  <r>
    <n v="5083"/>
    <n v="4954"/>
    <m/>
    <x v="0"/>
    <n v="0"/>
    <n v="0"/>
    <n v="-1"/>
    <n v="0"/>
    <n v="-1"/>
    <m/>
    <m/>
    <m/>
    <m/>
    <m/>
    <m/>
    <m/>
    <m/>
    <x v="12"/>
    <x v="0"/>
    <x v="0"/>
  </r>
  <r>
    <n v="5083"/>
    <n v="6357"/>
    <m/>
    <x v="0"/>
    <n v="0"/>
    <n v="0"/>
    <n v="-1"/>
    <n v="0"/>
    <n v="-1"/>
    <m/>
    <m/>
    <m/>
    <m/>
    <m/>
    <m/>
    <m/>
    <m/>
    <x v="12"/>
    <x v="0"/>
    <x v="0"/>
  </r>
  <r>
    <n v="5083"/>
    <n v="6368"/>
    <m/>
    <x v="0"/>
    <n v="0"/>
    <n v="0"/>
    <n v="-1"/>
    <n v="0"/>
    <n v="-1"/>
    <m/>
    <m/>
    <m/>
    <m/>
    <m/>
    <m/>
    <m/>
    <m/>
    <x v="12"/>
    <x v="0"/>
    <x v="0"/>
  </r>
  <r>
    <n v="5083"/>
    <n v="6639"/>
    <m/>
    <x v="0"/>
    <n v="0"/>
    <n v="0"/>
    <n v="-1"/>
    <n v="0"/>
    <n v="-1"/>
    <m/>
    <m/>
    <m/>
    <m/>
    <m/>
    <m/>
    <m/>
    <m/>
    <x v="12"/>
    <x v="1"/>
    <x v="0"/>
  </r>
  <r>
    <n v="5083"/>
    <n v="6640"/>
    <m/>
    <x v="0"/>
    <n v="0"/>
    <n v="0"/>
    <n v="-1"/>
    <n v="0"/>
    <n v="-1"/>
    <m/>
    <m/>
    <m/>
    <m/>
    <m/>
    <m/>
    <m/>
    <m/>
    <x v="12"/>
    <x v="2"/>
    <x v="0"/>
  </r>
  <r>
    <n v="5083"/>
    <n v="6641"/>
    <m/>
    <x v="0"/>
    <n v="0"/>
    <n v="0"/>
    <n v="-1"/>
    <n v="0"/>
    <n v="-1"/>
    <m/>
    <m/>
    <m/>
    <m/>
    <m/>
    <m/>
    <m/>
    <m/>
    <x v="12"/>
    <x v="3"/>
    <x v="0"/>
  </r>
  <r>
    <n v="5083"/>
    <n v="6642"/>
    <m/>
    <x v="0"/>
    <n v="0"/>
    <n v="0"/>
    <n v="-1"/>
    <n v="0"/>
    <n v="-1"/>
    <m/>
    <m/>
    <m/>
    <m/>
    <m/>
    <m/>
    <m/>
    <m/>
    <x v="12"/>
    <x v="4"/>
    <x v="0"/>
  </r>
  <r>
    <n v="5083"/>
    <n v="6643"/>
    <m/>
    <x v="0"/>
    <n v="0"/>
    <n v="0"/>
    <n v="-1"/>
    <n v="0"/>
    <n v="-1"/>
    <m/>
    <m/>
    <m/>
    <m/>
    <m/>
    <m/>
    <m/>
    <m/>
    <x v="12"/>
    <x v="5"/>
    <x v="0"/>
  </r>
  <r>
    <n v="5083"/>
    <n v="6762"/>
    <m/>
    <x v="0"/>
    <n v="0"/>
    <n v="0"/>
    <n v="-1"/>
    <n v="0"/>
    <n v="-1"/>
    <m/>
    <m/>
    <m/>
    <m/>
    <m/>
    <m/>
    <m/>
    <m/>
    <x v="12"/>
    <x v="6"/>
    <x v="0"/>
  </r>
  <r>
    <n v="5083"/>
    <n v="6763"/>
    <m/>
    <x v="0"/>
    <n v="0"/>
    <n v="0"/>
    <n v="-1"/>
    <n v="0"/>
    <n v="-1"/>
    <m/>
    <m/>
    <m/>
    <m/>
    <m/>
    <m/>
    <m/>
    <m/>
    <x v="12"/>
    <x v="7"/>
    <x v="0"/>
  </r>
  <r>
    <n v="5083"/>
    <n v="6764"/>
    <m/>
    <x v="0"/>
    <n v="0"/>
    <n v="0"/>
    <n v="-1"/>
    <n v="0"/>
    <n v="-1"/>
    <m/>
    <m/>
    <m/>
    <m/>
    <m/>
    <m/>
    <m/>
    <m/>
    <x v="12"/>
    <x v="8"/>
    <x v="0"/>
  </r>
  <r>
    <n v="5083"/>
    <n v="6765"/>
    <m/>
    <x v="0"/>
    <n v="0"/>
    <n v="0"/>
    <n v="-1"/>
    <n v="0"/>
    <n v="-1"/>
    <m/>
    <m/>
    <m/>
    <m/>
    <m/>
    <m/>
    <m/>
    <m/>
    <x v="12"/>
    <x v="9"/>
    <x v="0"/>
  </r>
  <r>
    <n v="5083"/>
    <n v="6767"/>
    <m/>
    <x v="0"/>
    <n v="0"/>
    <n v="0"/>
    <n v="-1"/>
    <n v="0"/>
    <n v="-1"/>
    <m/>
    <m/>
    <m/>
    <m/>
    <m/>
    <m/>
    <m/>
    <m/>
    <x v="12"/>
    <x v="10"/>
    <x v="0"/>
  </r>
  <r>
    <n v="5083"/>
    <n v="6775"/>
    <m/>
    <x v="0"/>
    <n v="0"/>
    <n v="0"/>
    <n v="-1"/>
    <n v="0"/>
    <n v="-1"/>
    <m/>
    <m/>
    <m/>
    <m/>
    <m/>
    <m/>
    <m/>
    <m/>
    <x v="12"/>
    <x v="12"/>
    <x v="0"/>
  </r>
  <r>
    <n v="5083"/>
    <n v="6776"/>
    <m/>
    <x v="0"/>
    <n v="0"/>
    <n v="0"/>
    <n v="-1"/>
    <n v="0"/>
    <n v="-1"/>
    <m/>
    <m/>
    <m/>
    <m/>
    <m/>
    <m/>
    <m/>
    <m/>
    <x v="12"/>
    <x v="13"/>
    <x v="0"/>
  </r>
  <r>
    <n v="5086"/>
    <n v="2959"/>
    <m/>
    <x v="0"/>
    <n v="0"/>
    <n v="0"/>
    <n v="-1"/>
    <n v="0"/>
    <n v="-1"/>
    <m/>
    <m/>
    <m/>
    <m/>
    <m/>
    <m/>
    <m/>
    <m/>
    <x v="12"/>
    <x v="0"/>
    <x v="0"/>
  </r>
  <r>
    <n v="5086"/>
    <n v="3659"/>
    <m/>
    <x v="0"/>
    <n v="0"/>
    <n v="0"/>
    <n v="-1"/>
    <n v="0"/>
    <n v="-1"/>
    <m/>
    <m/>
    <m/>
    <m/>
    <m/>
    <m/>
    <m/>
    <m/>
    <x v="12"/>
    <x v="0"/>
    <x v="0"/>
  </r>
  <r>
    <n v="5086"/>
    <n v="4524"/>
    <m/>
    <x v="0"/>
    <n v="0"/>
    <n v="0"/>
    <n v="-1"/>
    <n v="0"/>
    <n v="-1"/>
    <m/>
    <m/>
    <m/>
    <m/>
    <m/>
    <m/>
    <m/>
    <m/>
    <x v="12"/>
    <x v="0"/>
    <x v="0"/>
  </r>
  <r>
    <n v="5086"/>
    <n v="4954"/>
    <m/>
    <x v="0"/>
    <n v="0"/>
    <n v="0"/>
    <n v="-1"/>
    <n v="0"/>
    <n v="-1"/>
    <m/>
    <m/>
    <m/>
    <m/>
    <m/>
    <m/>
    <m/>
    <m/>
    <x v="12"/>
    <x v="0"/>
    <x v="0"/>
  </r>
  <r>
    <n v="5086"/>
    <n v="6357"/>
    <m/>
    <x v="0"/>
    <n v="0"/>
    <n v="0"/>
    <n v="-1"/>
    <n v="0"/>
    <n v="-1"/>
    <m/>
    <m/>
    <m/>
    <m/>
    <m/>
    <m/>
    <m/>
    <m/>
    <x v="12"/>
    <x v="0"/>
    <x v="0"/>
  </r>
  <r>
    <n v="5086"/>
    <n v="6368"/>
    <m/>
    <x v="0"/>
    <n v="0"/>
    <n v="0"/>
    <n v="-1"/>
    <n v="0"/>
    <n v="-1"/>
    <m/>
    <m/>
    <m/>
    <m/>
    <m/>
    <m/>
    <m/>
    <m/>
    <x v="12"/>
    <x v="0"/>
    <x v="0"/>
  </r>
  <r>
    <n v="5086"/>
    <n v="6639"/>
    <m/>
    <x v="0"/>
    <n v="0"/>
    <n v="0"/>
    <n v="-1"/>
    <n v="0"/>
    <n v="-1"/>
    <m/>
    <m/>
    <m/>
    <m/>
    <m/>
    <m/>
    <m/>
    <m/>
    <x v="12"/>
    <x v="1"/>
    <x v="0"/>
  </r>
  <r>
    <n v="5086"/>
    <n v="6640"/>
    <m/>
    <x v="0"/>
    <n v="0"/>
    <n v="0"/>
    <n v="-1"/>
    <n v="0"/>
    <n v="-1"/>
    <m/>
    <m/>
    <m/>
    <m/>
    <m/>
    <m/>
    <m/>
    <m/>
    <x v="12"/>
    <x v="2"/>
    <x v="0"/>
  </r>
  <r>
    <n v="5086"/>
    <n v="6641"/>
    <m/>
    <x v="0"/>
    <n v="0"/>
    <n v="0"/>
    <n v="-1"/>
    <n v="0"/>
    <n v="-1"/>
    <m/>
    <m/>
    <m/>
    <m/>
    <m/>
    <m/>
    <m/>
    <m/>
    <x v="12"/>
    <x v="3"/>
    <x v="0"/>
  </r>
  <r>
    <n v="5086"/>
    <n v="6642"/>
    <m/>
    <x v="0"/>
    <n v="0"/>
    <n v="0"/>
    <n v="-1"/>
    <n v="0"/>
    <n v="-1"/>
    <m/>
    <m/>
    <m/>
    <m/>
    <m/>
    <m/>
    <m/>
    <m/>
    <x v="12"/>
    <x v="4"/>
    <x v="0"/>
  </r>
  <r>
    <n v="5086"/>
    <n v="6643"/>
    <m/>
    <x v="0"/>
    <n v="0"/>
    <n v="0"/>
    <n v="-1"/>
    <n v="0"/>
    <n v="-1"/>
    <m/>
    <m/>
    <m/>
    <m/>
    <m/>
    <m/>
    <m/>
    <m/>
    <x v="12"/>
    <x v="5"/>
    <x v="0"/>
  </r>
  <r>
    <n v="5086"/>
    <n v="6762"/>
    <m/>
    <x v="0"/>
    <n v="0"/>
    <n v="0"/>
    <n v="-1"/>
    <n v="0"/>
    <n v="-1"/>
    <m/>
    <m/>
    <m/>
    <m/>
    <m/>
    <m/>
    <m/>
    <m/>
    <x v="12"/>
    <x v="6"/>
    <x v="0"/>
  </r>
  <r>
    <n v="5086"/>
    <n v="6763"/>
    <m/>
    <x v="0"/>
    <n v="0"/>
    <n v="0"/>
    <n v="-1"/>
    <n v="0"/>
    <n v="-1"/>
    <m/>
    <m/>
    <m/>
    <m/>
    <m/>
    <m/>
    <m/>
    <m/>
    <x v="12"/>
    <x v="7"/>
    <x v="0"/>
  </r>
  <r>
    <n v="5086"/>
    <n v="6764"/>
    <m/>
    <x v="0"/>
    <n v="0"/>
    <n v="0"/>
    <n v="-1"/>
    <n v="0"/>
    <n v="-1"/>
    <m/>
    <m/>
    <m/>
    <m/>
    <m/>
    <m/>
    <m/>
    <m/>
    <x v="12"/>
    <x v="8"/>
    <x v="0"/>
  </r>
  <r>
    <n v="5086"/>
    <n v="6765"/>
    <m/>
    <x v="0"/>
    <n v="0"/>
    <n v="0"/>
    <n v="-1"/>
    <n v="0"/>
    <n v="-1"/>
    <m/>
    <m/>
    <m/>
    <m/>
    <m/>
    <m/>
    <m/>
    <m/>
    <x v="12"/>
    <x v="9"/>
    <x v="0"/>
  </r>
  <r>
    <n v="5086"/>
    <n v="6767"/>
    <m/>
    <x v="0"/>
    <n v="0"/>
    <n v="0"/>
    <n v="-1"/>
    <n v="0"/>
    <n v="-1"/>
    <m/>
    <m/>
    <m/>
    <m/>
    <m/>
    <m/>
    <m/>
    <m/>
    <x v="12"/>
    <x v="10"/>
    <x v="0"/>
  </r>
  <r>
    <n v="5086"/>
    <n v="6775"/>
    <m/>
    <x v="0"/>
    <n v="0"/>
    <n v="0"/>
    <n v="-1"/>
    <n v="0"/>
    <n v="-1"/>
    <m/>
    <m/>
    <m/>
    <m/>
    <m/>
    <m/>
    <m/>
    <m/>
    <x v="12"/>
    <x v="12"/>
    <x v="0"/>
  </r>
  <r>
    <n v="5086"/>
    <n v="6776"/>
    <m/>
    <x v="0"/>
    <n v="0"/>
    <n v="0"/>
    <n v="-1"/>
    <n v="0"/>
    <n v="-1"/>
    <m/>
    <m/>
    <m/>
    <m/>
    <m/>
    <m/>
    <m/>
    <m/>
    <x v="12"/>
    <x v="13"/>
    <x v="0"/>
  </r>
  <r>
    <n v="5085"/>
    <n v="2959"/>
    <m/>
    <x v="0"/>
    <n v="0"/>
    <n v="0"/>
    <n v="-1"/>
    <n v="0"/>
    <n v="-1"/>
    <m/>
    <m/>
    <m/>
    <m/>
    <m/>
    <m/>
    <m/>
    <m/>
    <x v="12"/>
    <x v="0"/>
    <x v="0"/>
  </r>
  <r>
    <n v="5085"/>
    <n v="3659"/>
    <m/>
    <x v="0"/>
    <n v="0"/>
    <n v="0"/>
    <n v="-1"/>
    <n v="0"/>
    <n v="-1"/>
    <m/>
    <m/>
    <m/>
    <m/>
    <m/>
    <m/>
    <m/>
    <m/>
    <x v="12"/>
    <x v="0"/>
    <x v="0"/>
  </r>
  <r>
    <n v="5085"/>
    <n v="4524"/>
    <m/>
    <x v="0"/>
    <n v="0"/>
    <n v="0"/>
    <n v="-1"/>
    <n v="0"/>
    <n v="-1"/>
    <m/>
    <m/>
    <m/>
    <m/>
    <m/>
    <m/>
    <m/>
    <m/>
    <x v="12"/>
    <x v="0"/>
    <x v="0"/>
  </r>
  <r>
    <n v="5085"/>
    <n v="4954"/>
    <m/>
    <x v="0"/>
    <n v="0"/>
    <n v="0"/>
    <n v="-1"/>
    <n v="0"/>
    <n v="-1"/>
    <m/>
    <m/>
    <m/>
    <m/>
    <m/>
    <m/>
    <m/>
    <m/>
    <x v="12"/>
    <x v="0"/>
    <x v="0"/>
  </r>
  <r>
    <n v="5085"/>
    <n v="6357"/>
    <m/>
    <x v="0"/>
    <n v="0"/>
    <n v="0"/>
    <n v="-1"/>
    <n v="0"/>
    <n v="-1"/>
    <m/>
    <m/>
    <m/>
    <m/>
    <m/>
    <m/>
    <m/>
    <m/>
    <x v="12"/>
    <x v="0"/>
    <x v="0"/>
  </r>
  <r>
    <n v="5085"/>
    <n v="6368"/>
    <m/>
    <x v="0"/>
    <n v="0"/>
    <n v="0"/>
    <n v="-1"/>
    <n v="0"/>
    <n v="-1"/>
    <m/>
    <m/>
    <m/>
    <m/>
    <m/>
    <m/>
    <m/>
    <m/>
    <x v="12"/>
    <x v="0"/>
    <x v="0"/>
  </r>
  <r>
    <n v="5085"/>
    <n v="6639"/>
    <m/>
    <x v="0"/>
    <n v="0"/>
    <n v="0"/>
    <n v="-1"/>
    <n v="0"/>
    <n v="-1"/>
    <m/>
    <m/>
    <m/>
    <m/>
    <m/>
    <m/>
    <m/>
    <m/>
    <x v="12"/>
    <x v="1"/>
    <x v="0"/>
  </r>
  <r>
    <n v="5085"/>
    <n v="6640"/>
    <m/>
    <x v="0"/>
    <n v="0"/>
    <n v="0"/>
    <n v="-1"/>
    <n v="0"/>
    <n v="-1"/>
    <m/>
    <m/>
    <m/>
    <m/>
    <m/>
    <m/>
    <m/>
    <m/>
    <x v="12"/>
    <x v="2"/>
    <x v="0"/>
  </r>
  <r>
    <n v="5085"/>
    <n v="6641"/>
    <m/>
    <x v="0"/>
    <n v="0"/>
    <n v="0"/>
    <n v="-1"/>
    <n v="0"/>
    <n v="-1"/>
    <m/>
    <m/>
    <m/>
    <m/>
    <m/>
    <m/>
    <m/>
    <m/>
    <x v="12"/>
    <x v="3"/>
    <x v="0"/>
  </r>
  <r>
    <n v="5085"/>
    <n v="6642"/>
    <m/>
    <x v="0"/>
    <n v="0"/>
    <n v="0"/>
    <n v="-1"/>
    <n v="0"/>
    <n v="-1"/>
    <m/>
    <m/>
    <m/>
    <m/>
    <m/>
    <m/>
    <m/>
    <m/>
    <x v="12"/>
    <x v="4"/>
    <x v="0"/>
  </r>
  <r>
    <n v="5085"/>
    <n v="6643"/>
    <m/>
    <x v="0"/>
    <n v="0"/>
    <n v="0"/>
    <n v="-1"/>
    <n v="0"/>
    <n v="-1"/>
    <m/>
    <m/>
    <m/>
    <m/>
    <m/>
    <m/>
    <m/>
    <m/>
    <x v="12"/>
    <x v="5"/>
    <x v="0"/>
  </r>
  <r>
    <n v="5085"/>
    <n v="6762"/>
    <m/>
    <x v="0"/>
    <n v="0"/>
    <n v="0"/>
    <n v="-1"/>
    <n v="0"/>
    <n v="-1"/>
    <m/>
    <m/>
    <m/>
    <m/>
    <m/>
    <m/>
    <m/>
    <m/>
    <x v="12"/>
    <x v="6"/>
    <x v="0"/>
  </r>
  <r>
    <n v="5085"/>
    <n v="6763"/>
    <m/>
    <x v="0"/>
    <n v="0"/>
    <n v="0"/>
    <n v="-1"/>
    <n v="0"/>
    <n v="-1"/>
    <m/>
    <m/>
    <m/>
    <m/>
    <m/>
    <m/>
    <m/>
    <m/>
    <x v="12"/>
    <x v="7"/>
    <x v="0"/>
  </r>
  <r>
    <n v="5085"/>
    <n v="6764"/>
    <m/>
    <x v="0"/>
    <n v="0"/>
    <n v="0"/>
    <n v="-1"/>
    <n v="0"/>
    <n v="-1"/>
    <m/>
    <m/>
    <m/>
    <m/>
    <m/>
    <m/>
    <m/>
    <m/>
    <x v="12"/>
    <x v="8"/>
    <x v="0"/>
  </r>
  <r>
    <n v="5085"/>
    <n v="6765"/>
    <m/>
    <x v="0"/>
    <n v="0"/>
    <n v="0"/>
    <n v="-1"/>
    <n v="0"/>
    <n v="-1"/>
    <m/>
    <m/>
    <m/>
    <m/>
    <m/>
    <m/>
    <m/>
    <m/>
    <x v="12"/>
    <x v="9"/>
    <x v="0"/>
  </r>
  <r>
    <n v="5085"/>
    <n v="6767"/>
    <m/>
    <x v="0"/>
    <n v="0"/>
    <n v="0"/>
    <n v="-1"/>
    <n v="0"/>
    <n v="-1"/>
    <m/>
    <m/>
    <m/>
    <m/>
    <m/>
    <m/>
    <m/>
    <m/>
    <x v="12"/>
    <x v="10"/>
    <x v="0"/>
  </r>
  <r>
    <n v="5085"/>
    <n v="6775"/>
    <m/>
    <x v="0"/>
    <n v="0"/>
    <n v="0"/>
    <n v="-1"/>
    <n v="0"/>
    <n v="-1"/>
    <m/>
    <m/>
    <m/>
    <m/>
    <m/>
    <m/>
    <m/>
    <m/>
    <x v="12"/>
    <x v="12"/>
    <x v="0"/>
  </r>
  <r>
    <n v="5085"/>
    <n v="6776"/>
    <m/>
    <x v="0"/>
    <n v="0"/>
    <n v="0"/>
    <n v="-1"/>
    <n v="0"/>
    <n v="-1"/>
    <m/>
    <m/>
    <m/>
    <m/>
    <m/>
    <m/>
    <m/>
    <m/>
    <x v="12"/>
    <x v="13"/>
    <x v="0"/>
  </r>
  <r>
    <n v="5081"/>
    <n v="2959"/>
    <m/>
    <x v="0"/>
    <n v="0"/>
    <n v="0"/>
    <n v="-1"/>
    <n v="0"/>
    <n v="-1"/>
    <m/>
    <m/>
    <m/>
    <m/>
    <m/>
    <m/>
    <m/>
    <m/>
    <x v="12"/>
    <x v="0"/>
    <x v="0"/>
  </r>
  <r>
    <n v="5081"/>
    <n v="3659"/>
    <m/>
    <x v="0"/>
    <n v="0"/>
    <n v="0"/>
    <n v="-1"/>
    <n v="0"/>
    <n v="-1"/>
    <m/>
    <m/>
    <m/>
    <m/>
    <m/>
    <m/>
    <m/>
    <m/>
    <x v="12"/>
    <x v="0"/>
    <x v="0"/>
  </r>
  <r>
    <n v="5081"/>
    <n v="4524"/>
    <m/>
    <x v="0"/>
    <n v="0"/>
    <n v="0"/>
    <n v="-1"/>
    <n v="0"/>
    <n v="-1"/>
    <m/>
    <m/>
    <m/>
    <m/>
    <m/>
    <m/>
    <m/>
    <m/>
    <x v="12"/>
    <x v="0"/>
    <x v="0"/>
  </r>
  <r>
    <n v="5081"/>
    <n v="6368"/>
    <m/>
    <x v="0"/>
    <n v="0"/>
    <n v="0"/>
    <n v="-1"/>
    <n v="0"/>
    <n v="-1"/>
    <m/>
    <m/>
    <m/>
    <m/>
    <m/>
    <m/>
    <m/>
    <m/>
    <x v="12"/>
    <x v="0"/>
    <x v="0"/>
  </r>
  <r>
    <n v="5081"/>
    <n v="6639"/>
    <m/>
    <x v="0"/>
    <n v="0"/>
    <n v="0"/>
    <n v="-1"/>
    <n v="0"/>
    <n v="-1"/>
    <m/>
    <m/>
    <m/>
    <m/>
    <m/>
    <m/>
    <m/>
    <m/>
    <x v="12"/>
    <x v="1"/>
    <x v="0"/>
  </r>
  <r>
    <n v="5081"/>
    <n v="6640"/>
    <m/>
    <x v="0"/>
    <n v="0"/>
    <n v="0"/>
    <n v="-1"/>
    <n v="0"/>
    <n v="-1"/>
    <m/>
    <m/>
    <m/>
    <m/>
    <m/>
    <m/>
    <m/>
    <m/>
    <x v="12"/>
    <x v="2"/>
    <x v="0"/>
  </r>
  <r>
    <n v="5081"/>
    <n v="6642"/>
    <m/>
    <x v="0"/>
    <n v="0"/>
    <n v="0"/>
    <n v="-1"/>
    <n v="0"/>
    <n v="-1"/>
    <m/>
    <m/>
    <m/>
    <m/>
    <m/>
    <m/>
    <m/>
    <m/>
    <x v="12"/>
    <x v="4"/>
    <x v="0"/>
  </r>
  <r>
    <n v="5081"/>
    <n v="6643"/>
    <m/>
    <x v="0"/>
    <n v="0"/>
    <n v="0"/>
    <n v="-1"/>
    <n v="0"/>
    <n v="-1"/>
    <m/>
    <m/>
    <m/>
    <m/>
    <m/>
    <m/>
    <m/>
    <m/>
    <x v="12"/>
    <x v="5"/>
    <x v="0"/>
  </r>
  <r>
    <n v="5081"/>
    <n v="6762"/>
    <m/>
    <x v="0"/>
    <n v="0"/>
    <n v="0"/>
    <n v="-1"/>
    <n v="0"/>
    <n v="-1"/>
    <m/>
    <m/>
    <m/>
    <m/>
    <m/>
    <m/>
    <m/>
    <m/>
    <x v="12"/>
    <x v="6"/>
    <x v="0"/>
  </r>
  <r>
    <n v="5081"/>
    <n v="6763"/>
    <m/>
    <x v="0"/>
    <n v="0"/>
    <n v="0"/>
    <n v="-1"/>
    <n v="0"/>
    <n v="-1"/>
    <m/>
    <m/>
    <m/>
    <m/>
    <m/>
    <m/>
    <m/>
    <m/>
    <x v="12"/>
    <x v="7"/>
    <x v="0"/>
  </r>
  <r>
    <n v="5081"/>
    <n v="6764"/>
    <m/>
    <x v="0"/>
    <n v="0"/>
    <n v="0"/>
    <n v="-1"/>
    <n v="0"/>
    <n v="-1"/>
    <m/>
    <m/>
    <m/>
    <m/>
    <m/>
    <m/>
    <m/>
    <m/>
    <x v="12"/>
    <x v="8"/>
    <x v="0"/>
  </r>
  <r>
    <n v="5081"/>
    <n v="6775"/>
    <m/>
    <x v="0"/>
    <n v="0"/>
    <n v="0"/>
    <n v="-1"/>
    <n v="0"/>
    <n v="-1"/>
    <m/>
    <m/>
    <m/>
    <m/>
    <m/>
    <m/>
    <m/>
    <m/>
    <x v="12"/>
    <x v="12"/>
    <x v="0"/>
  </r>
  <r>
    <n v="5081"/>
    <n v="6776"/>
    <m/>
    <x v="0"/>
    <n v="0"/>
    <n v="0"/>
    <n v="-1"/>
    <n v="0"/>
    <n v="-1"/>
    <m/>
    <m/>
    <m/>
    <m/>
    <m/>
    <m/>
    <m/>
    <m/>
    <x v="12"/>
    <x v="13"/>
    <x v="0"/>
  </r>
  <r>
    <n v="5080"/>
    <n v="2959"/>
    <m/>
    <x v="0"/>
    <n v="0"/>
    <n v="0"/>
    <n v="-1"/>
    <n v="0"/>
    <n v="-1"/>
    <m/>
    <m/>
    <m/>
    <m/>
    <m/>
    <m/>
    <m/>
    <m/>
    <x v="12"/>
    <x v="0"/>
    <x v="0"/>
  </r>
  <r>
    <n v="5080"/>
    <n v="3659"/>
    <m/>
    <x v="0"/>
    <n v="0"/>
    <n v="0"/>
    <n v="-1"/>
    <n v="0"/>
    <n v="-1"/>
    <m/>
    <m/>
    <m/>
    <m/>
    <m/>
    <m/>
    <m/>
    <m/>
    <x v="12"/>
    <x v="0"/>
    <x v="0"/>
  </r>
  <r>
    <n v="5080"/>
    <n v="4524"/>
    <m/>
    <x v="0"/>
    <n v="0"/>
    <n v="0"/>
    <n v="-1"/>
    <n v="0"/>
    <n v="-1"/>
    <m/>
    <m/>
    <m/>
    <m/>
    <m/>
    <m/>
    <m/>
    <m/>
    <x v="12"/>
    <x v="0"/>
    <x v="0"/>
  </r>
  <r>
    <n v="5080"/>
    <n v="4954"/>
    <m/>
    <x v="0"/>
    <n v="0"/>
    <n v="0"/>
    <n v="-1"/>
    <n v="0"/>
    <n v="-1"/>
    <m/>
    <m/>
    <m/>
    <m/>
    <m/>
    <m/>
    <m/>
    <m/>
    <x v="12"/>
    <x v="0"/>
    <x v="0"/>
  </r>
  <r>
    <n v="5080"/>
    <n v="6357"/>
    <m/>
    <x v="0"/>
    <n v="0"/>
    <n v="0"/>
    <n v="-1"/>
    <n v="0"/>
    <n v="-1"/>
    <m/>
    <m/>
    <m/>
    <m/>
    <m/>
    <m/>
    <m/>
    <m/>
    <x v="12"/>
    <x v="0"/>
    <x v="0"/>
  </r>
  <r>
    <n v="5080"/>
    <n v="6368"/>
    <m/>
    <x v="0"/>
    <n v="0"/>
    <n v="0"/>
    <n v="-1"/>
    <n v="0"/>
    <n v="-1"/>
    <m/>
    <m/>
    <m/>
    <m/>
    <m/>
    <m/>
    <m/>
    <m/>
    <x v="12"/>
    <x v="0"/>
    <x v="0"/>
  </r>
  <r>
    <n v="5080"/>
    <n v="6639"/>
    <m/>
    <x v="0"/>
    <n v="0"/>
    <n v="0"/>
    <n v="-1"/>
    <n v="0"/>
    <n v="-1"/>
    <m/>
    <m/>
    <m/>
    <m/>
    <m/>
    <m/>
    <m/>
    <m/>
    <x v="12"/>
    <x v="1"/>
    <x v="0"/>
  </r>
  <r>
    <n v="5080"/>
    <n v="6640"/>
    <m/>
    <x v="0"/>
    <n v="0"/>
    <n v="0"/>
    <n v="-1"/>
    <n v="0"/>
    <n v="-1"/>
    <m/>
    <m/>
    <m/>
    <m/>
    <m/>
    <m/>
    <m/>
    <m/>
    <x v="12"/>
    <x v="2"/>
    <x v="0"/>
  </r>
  <r>
    <n v="5080"/>
    <n v="6641"/>
    <m/>
    <x v="0"/>
    <n v="0"/>
    <n v="0"/>
    <n v="-1"/>
    <n v="0"/>
    <n v="-1"/>
    <m/>
    <m/>
    <m/>
    <m/>
    <m/>
    <m/>
    <m/>
    <m/>
    <x v="12"/>
    <x v="3"/>
    <x v="0"/>
  </r>
  <r>
    <n v="5080"/>
    <n v="6642"/>
    <m/>
    <x v="0"/>
    <n v="0"/>
    <n v="0"/>
    <n v="-1"/>
    <n v="0"/>
    <n v="-1"/>
    <m/>
    <m/>
    <m/>
    <m/>
    <m/>
    <m/>
    <m/>
    <m/>
    <x v="12"/>
    <x v="4"/>
    <x v="0"/>
  </r>
  <r>
    <n v="5080"/>
    <n v="6643"/>
    <m/>
    <x v="0"/>
    <n v="0"/>
    <n v="0"/>
    <n v="-1"/>
    <n v="0"/>
    <n v="-1"/>
    <m/>
    <m/>
    <m/>
    <m/>
    <m/>
    <m/>
    <m/>
    <m/>
    <x v="12"/>
    <x v="5"/>
    <x v="0"/>
  </r>
  <r>
    <n v="5080"/>
    <n v="6762"/>
    <m/>
    <x v="0"/>
    <n v="0"/>
    <n v="0"/>
    <n v="-1"/>
    <n v="0"/>
    <n v="-1"/>
    <m/>
    <m/>
    <m/>
    <m/>
    <m/>
    <m/>
    <m/>
    <m/>
    <x v="12"/>
    <x v="6"/>
    <x v="0"/>
  </r>
  <r>
    <n v="5080"/>
    <n v="6763"/>
    <m/>
    <x v="0"/>
    <n v="0"/>
    <n v="0"/>
    <n v="-1"/>
    <n v="0"/>
    <n v="-1"/>
    <m/>
    <m/>
    <m/>
    <m/>
    <m/>
    <m/>
    <m/>
    <m/>
    <x v="12"/>
    <x v="7"/>
    <x v="0"/>
  </r>
  <r>
    <n v="5080"/>
    <n v="6767"/>
    <m/>
    <x v="0"/>
    <n v="0"/>
    <n v="0"/>
    <n v="-1"/>
    <n v="0"/>
    <n v="-1"/>
    <m/>
    <m/>
    <m/>
    <m/>
    <m/>
    <m/>
    <m/>
    <m/>
    <x v="12"/>
    <x v="10"/>
    <x v="0"/>
  </r>
  <r>
    <n v="5080"/>
    <n v="6775"/>
    <m/>
    <x v="0"/>
    <n v="0"/>
    <n v="0"/>
    <n v="-1"/>
    <n v="0"/>
    <n v="-1"/>
    <m/>
    <m/>
    <m/>
    <m/>
    <m/>
    <m/>
    <m/>
    <m/>
    <x v="12"/>
    <x v="12"/>
    <x v="0"/>
  </r>
  <r>
    <n v="5077"/>
    <n v="2959"/>
    <m/>
    <x v="0"/>
    <n v="0"/>
    <n v="0"/>
    <n v="-1"/>
    <n v="0"/>
    <n v="-1"/>
    <m/>
    <m/>
    <m/>
    <m/>
    <m/>
    <m/>
    <m/>
    <m/>
    <x v="12"/>
    <x v="0"/>
    <x v="0"/>
  </r>
  <r>
    <n v="5077"/>
    <n v="4524"/>
    <m/>
    <x v="0"/>
    <n v="0"/>
    <n v="0"/>
    <n v="-1"/>
    <n v="0"/>
    <n v="-1"/>
    <m/>
    <m/>
    <m/>
    <m/>
    <m/>
    <m/>
    <m/>
    <m/>
    <x v="12"/>
    <x v="0"/>
    <x v="0"/>
  </r>
  <r>
    <n v="5077"/>
    <n v="6368"/>
    <m/>
    <x v="0"/>
    <n v="0"/>
    <n v="0"/>
    <n v="-1"/>
    <n v="0"/>
    <n v="-1"/>
    <m/>
    <m/>
    <m/>
    <m/>
    <m/>
    <m/>
    <m/>
    <m/>
    <x v="12"/>
    <x v="0"/>
    <x v="0"/>
  </r>
  <r>
    <n v="5077"/>
    <n v="6639"/>
    <m/>
    <x v="0"/>
    <n v="0"/>
    <n v="0"/>
    <n v="-1"/>
    <n v="0"/>
    <n v="-1"/>
    <m/>
    <m/>
    <m/>
    <m/>
    <m/>
    <m/>
    <m/>
    <m/>
    <x v="12"/>
    <x v="1"/>
    <x v="0"/>
  </r>
  <r>
    <n v="5077"/>
    <n v="6762"/>
    <m/>
    <x v="0"/>
    <n v="0"/>
    <n v="0"/>
    <n v="-1"/>
    <n v="0"/>
    <n v="-1"/>
    <m/>
    <m/>
    <m/>
    <m/>
    <m/>
    <m/>
    <m/>
    <m/>
    <x v="12"/>
    <x v="6"/>
    <x v="0"/>
  </r>
  <r>
    <n v="5077"/>
    <n v="6764"/>
    <m/>
    <x v="0"/>
    <n v="0"/>
    <n v="0"/>
    <n v="-1"/>
    <n v="0"/>
    <n v="-1"/>
    <m/>
    <m/>
    <m/>
    <m/>
    <m/>
    <m/>
    <m/>
    <m/>
    <x v="12"/>
    <x v="8"/>
    <x v="0"/>
  </r>
  <r>
    <n v="5077"/>
    <n v="6775"/>
    <m/>
    <x v="0"/>
    <n v="0"/>
    <n v="0"/>
    <n v="-1"/>
    <n v="0"/>
    <n v="-1"/>
    <m/>
    <m/>
    <m/>
    <m/>
    <m/>
    <m/>
    <m/>
    <m/>
    <x v="12"/>
    <x v="12"/>
    <x v="0"/>
  </r>
  <r>
    <n v="5077"/>
    <n v="6776"/>
    <m/>
    <x v="0"/>
    <n v="0"/>
    <n v="0"/>
    <n v="-1"/>
    <n v="0"/>
    <n v="-1"/>
    <m/>
    <m/>
    <m/>
    <m/>
    <m/>
    <m/>
    <m/>
    <m/>
    <x v="12"/>
    <x v="13"/>
    <x v="0"/>
  </r>
  <r>
    <n v="5078"/>
    <n v="2959"/>
    <m/>
    <x v="0"/>
    <n v="0"/>
    <n v="0"/>
    <n v="-1"/>
    <n v="0"/>
    <n v="-1"/>
    <m/>
    <m/>
    <m/>
    <m/>
    <m/>
    <m/>
    <m/>
    <m/>
    <x v="12"/>
    <x v="0"/>
    <x v="0"/>
  </r>
  <r>
    <n v="5078"/>
    <n v="3659"/>
    <m/>
    <x v="0"/>
    <n v="0"/>
    <n v="0"/>
    <n v="-1"/>
    <n v="0"/>
    <n v="-1"/>
    <m/>
    <m/>
    <m/>
    <m/>
    <m/>
    <m/>
    <m/>
    <m/>
    <x v="12"/>
    <x v="0"/>
    <x v="0"/>
  </r>
  <r>
    <n v="5078"/>
    <n v="4524"/>
    <m/>
    <x v="0"/>
    <n v="0"/>
    <n v="0"/>
    <n v="-1"/>
    <n v="0"/>
    <n v="-1"/>
    <m/>
    <m/>
    <m/>
    <m/>
    <m/>
    <m/>
    <m/>
    <m/>
    <x v="12"/>
    <x v="0"/>
    <x v="0"/>
  </r>
  <r>
    <n v="5078"/>
    <n v="6639"/>
    <m/>
    <x v="0"/>
    <n v="0"/>
    <n v="0"/>
    <n v="-1"/>
    <n v="0"/>
    <n v="-1"/>
    <m/>
    <m/>
    <m/>
    <m/>
    <m/>
    <m/>
    <m/>
    <m/>
    <x v="12"/>
    <x v="1"/>
    <x v="0"/>
  </r>
  <r>
    <n v="5078"/>
    <n v="6643"/>
    <m/>
    <x v="0"/>
    <n v="0"/>
    <n v="0"/>
    <n v="-1"/>
    <n v="0"/>
    <n v="-1"/>
    <m/>
    <m/>
    <m/>
    <m/>
    <m/>
    <m/>
    <m/>
    <m/>
    <x v="12"/>
    <x v="5"/>
    <x v="0"/>
  </r>
  <r>
    <n v="5078"/>
    <n v="6762"/>
    <m/>
    <x v="0"/>
    <n v="0"/>
    <n v="0"/>
    <n v="-1"/>
    <n v="0"/>
    <n v="-1"/>
    <m/>
    <m/>
    <m/>
    <m/>
    <m/>
    <m/>
    <m/>
    <m/>
    <x v="12"/>
    <x v="6"/>
    <x v="0"/>
  </r>
  <r>
    <n v="5078"/>
    <n v="6763"/>
    <m/>
    <x v="0"/>
    <n v="0"/>
    <n v="0"/>
    <n v="-1"/>
    <n v="0"/>
    <n v="-1"/>
    <m/>
    <m/>
    <m/>
    <m/>
    <m/>
    <m/>
    <m/>
    <m/>
    <x v="12"/>
    <x v="7"/>
    <x v="0"/>
  </r>
  <r>
    <n v="7275"/>
    <n v="6639"/>
    <s v=""/>
    <x v="1"/>
    <n v="1"/>
    <n v="0"/>
    <n v="0"/>
    <n v="0"/>
    <n v="0"/>
    <n v="-1"/>
    <n v="0"/>
    <n v="0"/>
    <n v="0"/>
    <n v="0"/>
    <n v="0"/>
    <n v="-1"/>
    <n v="0"/>
    <x v="0"/>
    <x v="1"/>
    <x v="1"/>
  </r>
  <r>
    <n v="7275"/>
    <n v="6639"/>
    <s v=""/>
    <x v="1"/>
    <n v="10"/>
    <n v="0"/>
    <n v="0"/>
    <n v="0"/>
    <n v="0"/>
    <n v="-1"/>
    <n v="0"/>
    <n v="0"/>
    <n v="0"/>
    <n v="0"/>
    <n v="0"/>
    <n v="-1"/>
    <n v="0"/>
    <x v="9"/>
    <x v="1"/>
    <x v="1"/>
  </r>
  <r>
    <n v="7275"/>
    <n v="6639"/>
    <s v=""/>
    <x v="1"/>
    <n v="11"/>
    <n v="0"/>
    <n v="0"/>
    <n v="0"/>
    <n v="0"/>
    <n v="-1"/>
    <n v="0"/>
    <n v="0"/>
    <n v="0"/>
    <n v="0"/>
    <n v="0"/>
    <n v="-1"/>
    <n v="0"/>
    <x v="10"/>
    <x v="1"/>
    <x v="1"/>
  </r>
  <r>
    <n v="7275"/>
    <n v="6639"/>
    <s v=""/>
    <x v="1"/>
    <n v="12"/>
    <n v="0"/>
    <n v="0"/>
    <n v="0"/>
    <n v="0"/>
    <n v="-1"/>
    <n v="0"/>
    <n v="0"/>
    <n v="0"/>
    <n v="0"/>
    <n v="0"/>
    <n v="-1"/>
    <n v="0"/>
    <x v="11"/>
    <x v="1"/>
    <x v="1"/>
  </r>
  <r>
    <n v="7275"/>
    <n v="6639"/>
    <s v=""/>
    <x v="1"/>
    <n v="2"/>
    <n v="0"/>
    <n v="0"/>
    <n v="0"/>
    <n v="0"/>
    <n v="-1"/>
    <n v="0"/>
    <n v="0"/>
    <n v="0"/>
    <n v="0"/>
    <n v="0"/>
    <n v="-1"/>
    <n v="0"/>
    <x v="1"/>
    <x v="1"/>
    <x v="1"/>
  </r>
  <r>
    <n v="7275"/>
    <n v="6639"/>
    <s v=""/>
    <x v="1"/>
    <n v="3"/>
    <n v="0"/>
    <n v="0"/>
    <n v="0"/>
    <n v="0"/>
    <n v="-1"/>
    <n v="0"/>
    <n v="0"/>
    <n v="0"/>
    <n v="0"/>
    <n v="0"/>
    <n v="-1"/>
    <n v="0"/>
    <x v="2"/>
    <x v="1"/>
    <x v="1"/>
  </r>
  <r>
    <n v="7275"/>
    <n v="6639"/>
    <s v=""/>
    <x v="1"/>
    <n v="4"/>
    <n v="0"/>
    <n v="0"/>
    <n v="0"/>
    <n v="0"/>
    <n v="-1"/>
    <n v="0"/>
    <n v="0"/>
    <n v="0"/>
    <n v="0"/>
    <n v="0"/>
    <n v="-1"/>
    <n v="0"/>
    <x v="3"/>
    <x v="1"/>
    <x v="1"/>
  </r>
  <r>
    <n v="7275"/>
    <n v="6639"/>
    <s v=""/>
    <x v="1"/>
    <n v="5"/>
    <n v="0"/>
    <n v="0"/>
    <n v="0"/>
    <n v="0"/>
    <n v="-1"/>
    <n v="0"/>
    <n v="0"/>
    <n v="0"/>
    <n v="0"/>
    <n v="0"/>
    <n v="-1"/>
    <n v="0"/>
    <x v="4"/>
    <x v="1"/>
    <x v="1"/>
  </r>
  <r>
    <n v="7275"/>
    <n v="6639"/>
    <s v=""/>
    <x v="1"/>
    <n v="6"/>
    <n v="0"/>
    <n v="0"/>
    <n v="0"/>
    <n v="0"/>
    <n v="-1"/>
    <n v="0"/>
    <n v="0"/>
    <n v="0"/>
    <n v="0"/>
    <n v="0"/>
    <n v="-1"/>
    <n v="0"/>
    <x v="5"/>
    <x v="1"/>
    <x v="1"/>
  </r>
  <r>
    <n v="7275"/>
    <n v="6639"/>
    <s v=""/>
    <x v="1"/>
    <n v="7"/>
    <n v="0"/>
    <n v="0"/>
    <n v="0"/>
    <n v="0"/>
    <n v="-1"/>
    <n v="0"/>
    <n v="0"/>
    <n v="0"/>
    <n v="0"/>
    <n v="0"/>
    <n v="-1"/>
    <n v="0"/>
    <x v="6"/>
    <x v="1"/>
    <x v="1"/>
  </r>
  <r>
    <n v="7275"/>
    <n v="6639"/>
    <s v=""/>
    <x v="1"/>
    <n v="8"/>
    <n v="0"/>
    <n v="0"/>
    <n v="0"/>
    <n v="0"/>
    <n v="-1"/>
    <n v="0"/>
    <n v="0"/>
    <n v="0"/>
    <n v="0"/>
    <n v="0"/>
    <n v="-1"/>
    <n v="0"/>
    <x v="7"/>
    <x v="1"/>
    <x v="1"/>
  </r>
  <r>
    <n v="7275"/>
    <n v="6639"/>
    <s v=""/>
    <x v="1"/>
    <n v="9"/>
    <n v="0"/>
    <n v="0"/>
    <n v="0"/>
    <n v="0"/>
    <n v="-1"/>
    <n v="0"/>
    <n v="0"/>
    <n v="0"/>
    <n v="0"/>
    <n v="0"/>
    <n v="-1"/>
    <n v="0"/>
    <x v="8"/>
    <x v="1"/>
    <x v="1"/>
  </r>
  <r>
    <n v="7275"/>
    <n v="6643"/>
    <s v=""/>
    <x v="3"/>
    <n v="1"/>
    <n v="0"/>
    <n v="0"/>
    <n v="0"/>
    <n v="0"/>
    <n v="-1"/>
    <n v="0"/>
    <n v="0"/>
    <n v="0"/>
    <n v="0"/>
    <n v="0"/>
    <n v="-1"/>
    <n v="0"/>
    <x v="0"/>
    <x v="5"/>
    <x v="1"/>
  </r>
  <r>
    <n v="7275"/>
    <n v="6643"/>
    <s v=""/>
    <x v="3"/>
    <n v="10"/>
    <n v="0"/>
    <n v="0"/>
    <n v="0"/>
    <n v="0"/>
    <n v="-1"/>
    <n v="0"/>
    <n v="0"/>
    <n v="0"/>
    <n v="0"/>
    <n v="0"/>
    <n v="-1"/>
    <n v="0"/>
    <x v="9"/>
    <x v="5"/>
    <x v="1"/>
  </r>
  <r>
    <n v="7275"/>
    <n v="6643"/>
    <s v=""/>
    <x v="3"/>
    <n v="11"/>
    <n v="0"/>
    <n v="0"/>
    <n v="0"/>
    <n v="0"/>
    <n v="-1"/>
    <n v="0"/>
    <n v="0"/>
    <n v="0"/>
    <n v="0"/>
    <n v="0"/>
    <n v="-1"/>
    <n v="0"/>
    <x v="10"/>
    <x v="5"/>
    <x v="1"/>
  </r>
  <r>
    <n v="7275"/>
    <n v="6643"/>
    <s v=""/>
    <x v="3"/>
    <n v="12"/>
    <n v="0"/>
    <n v="0"/>
    <n v="0"/>
    <n v="0"/>
    <n v="-1"/>
    <n v="0"/>
    <n v="0"/>
    <n v="0"/>
    <n v="0"/>
    <n v="0"/>
    <n v="-1"/>
    <n v="0"/>
    <x v="11"/>
    <x v="5"/>
    <x v="1"/>
  </r>
  <r>
    <n v="7275"/>
    <n v="6643"/>
    <s v=""/>
    <x v="3"/>
    <n v="3"/>
    <n v="0"/>
    <n v="0"/>
    <n v="0"/>
    <n v="0"/>
    <n v="-1"/>
    <n v="0"/>
    <n v="0"/>
    <n v="0"/>
    <n v="0"/>
    <n v="0"/>
    <n v="-1"/>
    <n v="0"/>
    <x v="2"/>
    <x v="5"/>
    <x v="1"/>
  </r>
  <r>
    <n v="7275"/>
    <n v="6643"/>
    <s v=""/>
    <x v="3"/>
    <n v="4"/>
    <n v="0"/>
    <n v="0"/>
    <n v="0"/>
    <n v="0"/>
    <n v="-1"/>
    <n v="0"/>
    <n v="0"/>
    <n v="0"/>
    <n v="0"/>
    <n v="0"/>
    <n v="-1"/>
    <n v="0"/>
    <x v="3"/>
    <x v="5"/>
    <x v="1"/>
  </r>
  <r>
    <n v="7275"/>
    <n v="6643"/>
    <s v=""/>
    <x v="3"/>
    <n v="6"/>
    <n v="0"/>
    <n v="0"/>
    <n v="0"/>
    <n v="0"/>
    <n v="-1"/>
    <n v="0"/>
    <n v="0"/>
    <n v="0"/>
    <n v="0"/>
    <n v="0"/>
    <n v="-1"/>
    <n v="0"/>
    <x v="5"/>
    <x v="5"/>
    <x v="1"/>
  </r>
  <r>
    <n v="7275"/>
    <n v="6643"/>
    <s v=""/>
    <x v="3"/>
    <n v="7"/>
    <n v="0"/>
    <n v="0"/>
    <n v="0"/>
    <n v="0"/>
    <n v="-1"/>
    <n v="0"/>
    <n v="0"/>
    <n v="0"/>
    <n v="0"/>
    <n v="0"/>
    <n v="-1"/>
    <n v="0"/>
    <x v="6"/>
    <x v="5"/>
    <x v="1"/>
  </r>
  <r>
    <n v="7275"/>
    <n v="6643"/>
    <s v=""/>
    <x v="3"/>
    <n v="8"/>
    <n v="0"/>
    <n v="0"/>
    <n v="0"/>
    <n v="0"/>
    <n v="-1"/>
    <n v="0"/>
    <n v="0"/>
    <n v="0"/>
    <n v="0"/>
    <n v="0"/>
    <n v="-1"/>
    <n v="0"/>
    <x v="7"/>
    <x v="5"/>
    <x v="1"/>
  </r>
  <r>
    <n v="7275"/>
    <n v="6643"/>
    <s v=""/>
    <x v="3"/>
    <n v="9"/>
    <n v="0"/>
    <n v="0"/>
    <n v="0"/>
    <n v="0"/>
    <n v="-1"/>
    <n v="0"/>
    <n v="0"/>
    <n v="0"/>
    <n v="0"/>
    <n v="0"/>
    <n v="-1"/>
    <n v="0"/>
    <x v="8"/>
    <x v="5"/>
    <x v="1"/>
  </r>
  <r>
    <n v="7275"/>
    <n v="6643"/>
    <s v=""/>
    <x v="2"/>
    <n v="1"/>
    <n v="0"/>
    <n v="0"/>
    <n v="0"/>
    <n v="0"/>
    <n v="-1"/>
    <n v="0"/>
    <n v="0"/>
    <n v="0"/>
    <n v="0"/>
    <n v="0"/>
    <n v="-1"/>
    <n v="0"/>
    <x v="0"/>
    <x v="5"/>
    <x v="1"/>
  </r>
  <r>
    <n v="7275"/>
    <n v="6643"/>
    <s v=""/>
    <x v="2"/>
    <n v="10"/>
    <n v="0"/>
    <n v="0"/>
    <n v="0"/>
    <n v="0"/>
    <n v="-1"/>
    <n v="0"/>
    <n v="0"/>
    <n v="0"/>
    <n v="0"/>
    <n v="0"/>
    <n v="-1"/>
    <n v="0"/>
    <x v="9"/>
    <x v="5"/>
    <x v="1"/>
  </r>
  <r>
    <n v="7275"/>
    <n v="6643"/>
    <s v=""/>
    <x v="2"/>
    <n v="11"/>
    <n v="0"/>
    <n v="0"/>
    <n v="0"/>
    <n v="0"/>
    <n v="-1"/>
    <n v="0"/>
    <n v="0"/>
    <n v="0"/>
    <n v="0"/>
    <n v="0"/>
    <n v="-1"/>
    <n v="0"/>
    <x v="10"/>
    <x v="5"/>
    <x v="1"/>
  </r>
  <r>
    <n v="7275"/>
    <n v="6643"/>
    <s v=""/>
    <x v="2"/>
    <n v="12"/>
    <n v="0"/>
    <n v="0"/>
    <n v="0"/>
    <n v="0"/>
    <n v="-1"/>
    <n v="0"/>
    <n v="0"/>
    <n v="0"/>
    <n v="0"/>
    <n v="0"/>
    <n v="-1"/>
    <n v="0"/>
    <x v="11"/>
    <x v="5"/>
    <x v="1"/>
  </r>
  <r>
    <n v="7275"/>
    <n v="6643"/>
    <s v=""/>
    <x v="2"/>
    <n v="2"/>
    <n v="0"/>
    <n v="0"/>
    <n v="0"/>
    <n v="0"/>
    <n v="-1"/>
    <n v="0"/>
    <n v="0"/>
    <n v="0"/>
    <n v="0"/>
    <n v="0"/>
    <n v="-1"/>
    <n v="0"/>
    <x v="1"/>
    <x v="5"/>
    <x v="1"/>
  </r>
  <r>
    <n v="7275"/>
    <n v="6643"/>
    <s v=""/>
    <x v="2"/>
    <n v="3"/>
    <n v="0"/>
    <n v="0"/>
    <n v="0"/>
    <n v="0"/>
    <n v="-1"/>
    <n v="0"/>
    <n v="0"/>
    <n v="0"/>
    <n v="0"/>
    <n v="0"/>
    <n v="-1"/>
    <n v="0"/>
    <x v="2"/>
    <x v="5"/>
    <x v="1"/>
  </r>
  <r>
    <n v="7275"/>
    <n v="6643"/>
    <s v=""/>
    <x v="2"/>
    <n v="4"/>
    <n v="0"/>
    <n v="0"/>
    <n v="0"/>
    <n v="0"/>
    <n v="-1"/>
    <n v="0"/>
    <n v="0"/>
    <n v="0"/>
    <n v="0"/>
    <n v="0"/>
    <n v="-1"/>
    <n v="0"/>
    <x v="3"/>
    <x v="5"/>
    <x v="1"/>
  </r>
  <r>
    <n v="7275"/>
    <n v="6643"/>
    <s v=""/>
    <x v="2"/>
    <n v="5"/>
    <n v="0"/>
    <n v="0"/>
    <n v="0"/>
    <n v="0"/>
    <n v="-1"/>
    <n v="0"/>
    <n v="0"/>
    <n v="0"/>
    <n v="0"/>
    <n v="0"/>
    <n v="-1"/>
    <n v="0"/>
    <x v="4"/>
    <x v="5"/>
    <x v="1"/>
  </r>
  <r>
    <n v="7275"/>
    <n v="6643"/>
    <s v=""/>
    <x v="2"/>
    <n v="6"/>
    <n v="0"/>
    <n v="0"/>
    <n v="0"/>
    <n v="0"/>
    <n v="-1"/>
    <n v="0"/>
    <n v="0"/>
    <n v="0"/>
    <n v="0"/>
    <n v="0"/>
    <n v="-1"/>
    <n v="0"/>
    <x v="5"/>
    <x v="5"/>
    <x v="1"/>
  </r>
  <r>
    <n v="7275"/>
    <n v="6643"/>
    <s v=""/>
    <x v="2"/>
    <n v="7"/>
    <n v="0"/>
    <n v="0"/>
    <n v="0"/>
    <n v="0"/>
    <n v="-1"/>
    <n v="0"/>
    <n v="0"/>
    <n v="0"/>
    <n v="0"/>
    <n v="0"/>
    <n v="-1"/>
    <n v="0"/>
    <x v="6"/>
    <x v="5"/>
    <x v="1"/>
  </r>
  <r>
    <n v="7275"/>
    <n v="6643"/>
    <s v=""/>
    <x v="2"/>
    <n v="8"/>
    <n v="0"/>
    <n v="0"/>
    <n v="0"/>
    <n v="0"/>
    <n v="-1"/>
    <n v="0"/>
    <n v="0"/>
    <n v="0"/>
    <n v="0"/>
    <n v="0"/>
    <n v="-1"/>
    <n v="0"/>
    <x v="7"/>
    <x v="5"/>
    <x v="1"/>
  </r>
  <r>
    <n v="7275"/>
    <n v="6643"/>
    <s v=""/>
    <x v="2"/>
    <n v="9"/>
    <n v="0"/>
    <n v="0"/>
    <n v="0"/>
    <n v="0"/>
    <n v="-1"/>
    <n v="0"/>
    <n v="0"/>
    <n v="0"/>
    <n v="0"/>
    <n v="0"/>
    <n v="-1"/>
    <n v="0"/>
    <x v="8"/>
    <x v="5"/>
    <x v="1"/>
  </r>
  <r>
    <n v="7275"/>
    <n v="6643"/>
    <s v=""/>
    <x v="1"/>
    <n v="1"/>
    <n v="0"/>
    <n v="0"/>
    <n v="0"/>
    <n v="0"/>
    <n v="-1"/>
    <n v="0"/>
    <n v="0"/>
    <n v="0"/>
    <n v="0"/>
    <n v="0"/>
    <n v="-1"/>
    <n v="0"/>
    <x v="0"/>
    <x v="5"/>
    <x v="1"/>
  </r>
  <r>
    <n v="7275"/>
    <n v="6643"/>
    <s v=""/>
    <x v="1"/>
    <n v="10"/>
    <n v="0"/>
    <n v="0"/>
    <n v="0"/>
    <n v="0"/>
    <n v="-1"/>
    <n v="0"/>
    <n v="0"/>
    <n v="0"/>
    <n v="0"/>
    <n v="0"/>
    <n v="-1"/>
    <n v="0"/>
    <x v="9"/>
    <x v="5"/>
    <x v="1"/>
  </r>
  <r>
    <n v="7275"/>
    <n v="6643"/>
    <s v=""/>
    <x v="1"/>
    <n v="11"/>
    <n v="0"/>
    <n v="0"/>
    <n v="0"/>
    <n v="0"/>
    <n v="-1"/>
    <n v="0"/>
    <n v="0"/>
    <n v="0"/>
    <n v="0"/>
    <n v="0"/>
    <n v="-1"/>
    <n v="0"/>
    <x v="10"/>
    <x v="5"/>
    <x v="1"/>
  </r>
  <r>
    <n v="7275"/>
    <n v="6643"/>
    <s v=""/>
    <x v="1"/>
    <n v="12"/>
    <n v="0"/>
    <n v="0"/>
    <n v="0"/>
    <n v="0"/>
    <n v="-1"/>
    <n v="0"/>
    <n v="0"/>
    <n v="0"/>
    <n v="0"/>
    <n v="0"/>
    <n v="-1"/>
    <n v="0"/>
    <x v="11"/>
    <x v="5"/>
    <x v="1"/>
  </r>
  <r>
    <n v="7275"/>
    <n v="6643"/>
    <s v=""/>
    <x v="1"/>
    <n v="2"/>
    <n v="0"/>
    <n v="0"/>
    <n v="0"/>
    <n v="0"/>
    <n v="-1"/>
    <n v="0"/>
    <n v="0"/>
    <n v="0"/>
    <n v="0"/>
    <n v="0"/>
    <n v="-1"/>
    <n v="0"/>
    <x v="1"/>
    <x v="5"/>
    <x v="1"/>
  </r>
  <r>
    <n v="7275"/>
    <n v="6643"/>
    <s v=""/>
    <x v="1"/>
    <n v="3"/>
    <n v="0"/>
    <n v="0"/>
    <n v="0"/>
    <n v="0"/>
    <n v="-1"/>
    <n v="0"/>
    <n v="0"/>
    <n v="0"/>
    <n v="0"/>
    <n v="0"/>
    <n v="-1"/>
    <n v="0"/>
    <x v="2"/>
    <x v="5"/>
    <x v="1"/>
  </r>
  <r>
    <n v="7275"/>
    <n v="6643"/>
    <s v=""/>
    <x v="1"/>
    <n v="4"/>
    <n v="0"/>
    <n v="0"/>
    <n v="0"/>
    <n v="0"/>
    <n v="-1"/>
    <n v="0"/>
    <n v="0"/>
    <n v="0"/>
    <n v="0"/>
    <n v="0"/>
    <n v="-1"/>
    <n v="0"/>
    <x v="3"/>
    <x v="5"/>
    <x v="1"/>
  </r>
  <r>
    <n v="7275"/>
    <n v="6643"/>
    <s v=""/>
    <x v="1"/>
    <n v="5"/>
    <n v="0"/>
    <n v="0"/>
    <n v="0"/>
    <n v="0"/>
    <n v="-1"/>
    <n v="0"/>
    <n v="0"/>
    <n v="0"/>
    <n v="0"/>
    <n v="0"/>
    <n v="-1"/>
    <n v="0"/>
    <x v="4"/>
    <x v="5"/>
    <x v="1"/>
  </r>
  <r>
    <n v="7275"/>
    <n v="6643"/>
    <s v=""/>
    <x v="1"/>
    <n v="6"/>
    <n v="0"/>
    <n v="0"/>
    <n v="0"/>
    <n v="0"/>
    <n v="-1"/>
    <n v="0"/>
    <n v="0"/>
    <n v="0"/>
    <n v="0"/>
    <n v="0"/>
    <n v="-1"/>
    <n v="0"/>
    <x v="5"/>
    <x v="5"/>
    <x v="1"/>
  </r>
  <r>
    <n v="7275"/>
    <n v="6643"/>
    <s v=""/>
    <x v="1"/>
    <n v="7"/>
    <n v="0"/>
    <n v="0"/>
    <n v="0"/>
    <n v="0"/>
    <n v="-1"/>
    <n v="0"/>
    <n v="0"/>
    <n v="0"/>
    <n v="0"/>
    <n v="0"/>
    <n v="-1"/>
    <n v="0"/>
    <x v="6"/>
    <x v="5"/>
    <x v="1"/>
  </r>
  <r>
    <n v="7275"/>
    <n v="6643"/>
    <s v=""/>
    <x v="1"/>
    <n v="8"/>
    <n v="0"/>
    <n v="0"/>
    <n v="0"/>
    <n v="0"/>
    <n v="-1"/>
    <n v="0"/>
    <n v="0"/>
    <n v="0"/>
    <n v="0"/>
    <n v="0"/>
    <n v="-1"/>
    <n v="0"/>
    <x v="7"/>
    <x v="5"/>
    <x v="1"/>
  </r>
  <r>
    <n v="7275"/>
    <n v="6643"/>
    <s v=""/>
    <x v="1"/>
    <n v="9"/>
    <n v="0"/>
    <n v="0"/>
    <n v="0"/>
    <n v="0"/>
    <n v="-1"/>
    <n v="0"/>
    <n v="0"/>
    <n v="0"/>
    <n v="0"/>
    <n v="0"/>
    <n v="-1"/>
    <n v="0"/>
    <x v="8"/>
    <x v="5"/>
    <x v="1"/>
  </r>
  <r>
    <n v="7275"/>
    <n v="6644"/>
    <s v=""/>
    <x v="1"/>
    <n v="1"/>
    <n v="0"/>
    <n v="0"/>
    <n v="0"/>
    <n v="0"/>
    <n v="-1"/>
    <n v="0"/>
    <n v="0"/>
    <n v="0"/>
    <n v="0"/>
    <n v="0"/>
    <n v="-1"/>
    <n v="0"/>
    <x v="0"/>
    <x v="19"/>
    <x v="1"/>
  </r>
  <r>
    <n v="7275"/>
    <n v="6644"/>
    <s v=""/>
    <x v="1"/>
    <n v="10"/>
    <n v="0"/>
    <n v="0"/>
    <n v="0"/>
    <n v="0"/>
    <n v="-1"/>
    <n v="0"/>
    <n v="0"/>
    <n v="0"/>
    <n v="0"/>
    <n v="0"/>
    <n v="-1"/>
    <n v="0"/>
    <x v="9"/>
    <x v="19"/>
    <x v="1"/>
  </r>
  <r>
    <n v="7275"/>
    <n v="6644"/>
    <s v=""/>
    <x v="1"/>
    <n v="11"/>
    <n v="0"/>
    <n v="0"/>
    <n v="0"/>
    <n v="0"/>
    <n v="-1"/>
    <n v="0"/>
    <n v="0"/>
    <n v="0"/>
    <n v="0"/>
    <n v="0"/>
    <n v="-1"/>
    <n v="0"/>
    <x v="10"/>
    <x v="19"/>
    <x v="1"/>
  </r>
  <r>
    <n v="7275"/>
    <n v="6644"/>
    <s v=""/>
    <x v="1"/>
    <n v="12"/>
    <n v="0"/>
    <n v="0"/>
    <n v="0"/>
    <n v="0"/>
    <n v="-1"/>
    <n v="0"/>
    <n v="0"/>
    <n v="0"/>
    <n v="0"/>
    <n v="0"/>
    <n v="-1"/>
    <n v="0"/>
    <x v="11"/>
    <x v="19"/>
    <x v="1"/>
  </r>
  <r>
    <n v="7275"/>
    <n v="6644"/>
    <s v=""/>
    <x v="1"/>
    <n v="2"/>
    <n v="0"/>
    <n v="0"/>
    <n v="0"/>
    <n v="0"/>
    <n v="-1"/>
    <n v="0"/>
    <n v="0"/>
    <n v="0"/>
    <n v="0"/>
    <n v="0"/>
    <n v="-1"/>
    <n v="0"/>
    <x v="1"/>
    <x v="19"/>
    <x v="1"/>
  </r>
  <r>
    <n v="7275"/>
    <n v="6644"/>
    <s v=""/>
    <x v="1"/>
    <n v="3"/>
    <n v="0"/>
    <n v="0"/>
    <n v="0"/>
    <n v="0"/>
    <n v="-1"/>
    <n v="0"/>
    <n v="0"/>
    <n v="0"/>
    <n v="0"/>
    <n v="0"/>
    <n v="-1"/>
    <n v="0"/>
    <x v="2"/>
    <x v="19"/>
    <x v="1"/>
  </r>
  <r>
    <n v="7275"/>
    <n v="6644"/>
    <s v=""/>
    <x v="1"/>
    <n v="4"/>
    <n v="0"/>
    <n v="0"/>
    <n v="0"/>
    <n v="0"/>
    <n v="-1"/>
    <n v="0"/>
    <n v="0"/>
    <n v="0"/>
    <n v="0"/>
    <n v="0"/>
    <n v="-1"/>
    <n v="0"/>
    <x v="3"/>
    <x v="19"/>
    <x v="1"/>
  </r>
  <r>
    <n v="7275"/>
    <n v="6644"/>
    <s v=""/>
    <x v="1"/>
    <n v="5"/>
    <n v="0"/>
    <n v="0"/>
    <n v="0"/>
    <n v="0"/>
    <n v="-1"/>
    <n v="0"/>
    <n v="0"/>
    <n v="0"/>
    <n v="0"/>
    <n v="0"/>
    <n v="-1"/>
    <n v="0"/>
    <x v="4"/>
    <x v="19"/>
    <x v="1"/>
  </r>
  <r>
    <n v="7275"/>
    <n v="6644"/>
    <s v=""/>
    <x v="1"/>
    <n v="6"/>
    <n v="0"/>
    <n v="0"/>
    <n v="0"/>
    <n v="0"/>
    <n v="-1"/>
    <n v="0"/>
    <n v="0"/>
    <n v="0"/>
    <n v="0"/>
    <n v="0"/>
    <n v="-1"/>
    <n v="0"/>
    <x v="5"/>
    <x v="19"/>
    <x v="1"/>
  </r>
  <r>
    <n v="7275"/>
    <n v="6644"/>
    <s v=""/>
    <x v="1"/>
    <n v="7"/>
    <n v="0"/>
    <n v="0"/>
    <n v="0"/>
    <n v="0"/>
    <n v="-1"/>
    <n v="0"/>
    <n v="0"/>
    <n v="0"/>
    <n v="0"/>
    <n v="0"/>
    <n v="-1"/>
    <n v="0"/>
    <x v="6"/>
    <x v="19"/>
    <x v="1"/>
  </r>
  <r>
    <n v="7275"/>
    <n v="6644"/>
    <s v=""/>
    <x v="1"/>
    <n v="8"/>
    <n v="0"/>
    <n v="0"/>
    <n v="0"/>
    <n v="0"/>
    <n v="-1"/>
    <n v="0"/>
    <n v="0"/>
    <n v="0"/>
    <n v="0"/>
    <n v="0"/>
    <n v="-1"/>
    <n v="0"/>
    <x v="7"/>
    <x v="19"/>
    <x v="1"/>
  </r>
  <r>
    <n v="7275"/>
    <n v="6644"/>
    <s v=""/>
    <x v="1"/>
    <n v="9"/>
    <n v="0"/>
    <n v="0"/>
    <n v="0"/>
    <n v="0"/>
    <n v="-1"/>
    <n v="0"/>
    <n v="0"/>
    <n v="0"/>
    <n v="0"/>
    <n v="0"/>
    <n v="-1"/>
    <n v="0"/>
    <x v="8"/>
    <x v="19"/>
    <x v="1"/>
  </r>
  <r>
    <n v="7275"/>
    <n v="6646"/>
    <s v=""/>
    <x v="1"/>
    <n v="1"/>
    <n v="0"/>
    <n v="0"/>
    <n v="0"/>
    <n v="0"/>
    <n v="-1"/>
    <n v="0"/>
    <n v="0"/>
    <n v="0"/>
    <n v="0"/>
    <n v="0"/>
    <n v="-1"/>
    <n v="0"/>
    <x v="0"/>
    <x v="18"/>
    <x v="1"/>
  </r>
  <r>
    <n v="7275"/>
    <n v="6646"/>
    <s v=""/>
    <x v="1"/>
    <n v="10"/>
    <n v="0"/>
    <n v="0"/>
    <n v="0"/>
    <n v="0"/>
    <n v="-1"/>
    <n v="0"/>
    <n v="0"/>
    <n v="0"/>
    <n v="0"/>
    <n v="0"/>
    <n v="-1"/>
    <n v="0"/>
    <x v="9"/>
    <x v="18"/>
    <x v="1"/>
  </r>
  <r>
    <n v="7275"/>
    <n v="6646"/>
    <s v=""/>
    <x v="1"/>
    <n v="11"/>
    <n v="0"/>
    <n v="0"/>
    <n v="0"/>
    <n v="0"/>
    <n v="-1"/>
    <n v="0"/>
    <n v="0"/>
    <n v="0"/>
    <n v="0"/>
    <n v="0"/>
    <n v="-1"/>
    <n v="0"/>
    <x v="10"/>
    <x v="18"/>
    <x v="1"/>
  </r>
  <r>
    <n v="7275"/>
    <n v="6646"/>
    <s v=""/>
    <x v="1"/>
    <n v="12"/>
    <n v="0"/>
    <n v="0"/>
    <n v="0"/>
    <n v="0"/>
    <n v="-1"/>
    <n v="0"/>
    <n v="0"/>
    <n v="0"/>
    <n v="0"/>
    <n v="0"/>
    <n v="-1"/>
    <n v="0"/>
    <x v="11"/>
    <x v="18"/>
    <x v="1"/>
  </r>
  <r>
    <n v="7275"/>
    <n v="6646"/>
    <s v=""/>
    <x v="1"/>
    <n v="2"/>
    <n v="0"/>
    <n v="0"/>
    <n v="0"/>
    <n v="0"/>
    <n v="-1"/>
    <n v="0"/>
    <n v="0"/>
    <n v="0"/>
    <n v="0"/>
    <n v="0"/>
    <n v="-1"/>
    <n v="0"/>
    <x v="1"/>
    <x v="18"/>
    <x v="1"/>
  </r>
  <r>
    <n v="7275"/>
    <n v="6646"/>
    <s v=""/>
    <x v="1"/>
    <n v="3"/>
    <n v="0"/>
    <n v="0"/>
    <n v="0"/>
    <n v="0"/>
    <n v="-1"/>
    <n v="0"/>
    <n v="0"/>
    <n v="0"/>
    <n v="0"/>
    <n v="0"/>
    <n v="-1"/>
    <n v="0"/>
    <x v="2"/>
    <x v="18"/>
    <x v="1"/>
  </r>
  <r>
    <n v="7275"/>
    <n v="6646"/>
    <s v=""/>
    <x v="1"/>
    <n v="4"/>
    <n v="0"/>
    <n v="0"/>
    <n v="0"/>
    <n v="0"/>
    <n v="-1"/>
    <n v="0"/>
    <n v="0"/>
    <n v="0"/>
    <n v="0"/>
    <n v="0"/>
    <n v="-1"/>
    <n v="0"/>
    <x v="3"/>
    <x v="18"/>
    <x v="1"/>
  </r>
  <r>
    <n v="7275"/>
    <n v="6646"/>
    <s v=""/>
    <x v="1"/>
    <n v="5"/>
    <n v="0"/>
    <n v="0"/>
    <n v="0"/>
    <n v="0"/>
    <n v="-1"/>
    <n v="0"/>
    <n v="0"/>
    <n v="0"/>
    <n v="0"/>
    <n v="0"/>
    <n v="-1"/>
    <n v="0"/>
    <x v="4"/>
    <x v="18"/>
    <x v="1"/>
  </r>
  <r>
    <n v="7275"/>
    <n v="6646"/>
    <s v=""/>
    <x v="1"/>
    <n v="6"/>
    <n v="0"/>
    <n v="0"/>
    <n v="0"/>
    <n v="0"/>
    <n v="-1"/>
    <n v="0"/>
    <n v="0"/>
    <n v="0"/>
    <n v="0"/>
    <n v="0"/>
    <n v="-1"/>
    <n v="0"/>
    <x v="5"/>
    <x v="18"/>
    <x v="1"/>
  </r>
  <r>
    <n v="7275"/>
    <n v="6646"/>
    <s v=""/>
    <x v="1"/>
    <n v="7"/>
    <n v="0"/>
    <n v="0"/>
    <n v="0"/>
    <n v="0"/>
    <n v="-1"/>
    <n v="0"/>
    <n v="0"/>
    <n v="0"/>
    <n v="0"/>
    <n v="0"/>
    <n v="-1"/>
    <n v="0"/>
    <x v="6"/>
    <x v="18"/>
    <x v="1"/>
  </r>
  <r>
    <n v="7275"/>
    <n v="6646"/>
    <s v=""/>
    <x v="1"/>
    <n v="8"/>
    <n v="0"/>
    <n v="0"/>
    <n v="0"/>
    <n v="0"/>
    <n v="-1"/>
    <n v="0"/>
    <n v="0"/>
    <n v="0"/>
    <n v="0"/>
    <n v="0"/>
    <n v="-1"/>
    <n v="0"/>
    <x v="7"/>
    <x v="18"/>
    <x v="1"/>
  </r>
  <r>
    <n v="7275"/>
    <n v="6646"/>
    <s v=""/>
    <x v="1"/>
    <n v="9"/>
    <n v="0"/>
    <n v="0"/>
    <n v="0"/>
    <n v="0"/>
    <n v="-1"/>
    <n v="0"/>
    <n v="0"/>
    <n v="0"/>
    <n v="0"/>
    <n v="0"/>
    <n v="-1"/>
    <n v="0"/>
    <x v="8"/>
    <x v="18"/>
    <x v="1"/>
  </r>
  <r>
    <n v="7275"/>
    <n v="6647"/>
    <s v=""/>
    <x v="1"/>
    <n v="1"/>
    <n v="0"/>
    <n v="0"/>
    <n v="0"/>
    <n v="0"/>
    <n v="-1"/>
    <n v="0"/>
    <n v="0"/>
    <n v="0"/>
    <n v="0"/>
    <n v="0"/>
    <n v="-1"/>
    <n v="0"/>
    <x v="0"/>
    <x v="17"/>
    <x v="1"/>
  </r>
  <r>
    <n v="7275"/>
    <n v="6647"/>
    <s v=""/>
    <x v="1"/>
    <n v="10"/>
    <n v="0"/>
    <n v="0"/>
    <n v="0"/>
    <n v="0"/>
    <n v="-1"/>
    <n v="0"/>
    <n v="0"/>
    <n v="0"/>
    <n v="0"/>
    <n v="0"/>
    <n v="-1"/>
    <n v="0"/>
    <x v="9"/>
    <x v="17"/>
    <x v="1"/>
  </r>
  <r>
    <n v="7275"/>
    <n v="6647"/>
    <s v=""/>
    <x v="1"/>
    <n v="11"/>
    <n v="0"/>
    <n v="0"/>
    <n v="0"/>
    <n v="0"/>
    <n v="-1"/>
    <n v="0"/>
    <n v="0"/>
    <n v="0"/>
    <n v="0"/>
    <n v="0"/>
    <n v="-1"/>
    <n v="0"/>
    <x v="10"/>
    <x v="17"/>
    <x v="1"/>
  </r>
  <r>
    <n v="7275"/>
    <n v="6647"/>
    <s v=""/>
    <x v="1"/>
    <n v="12"/>
    <n v="0"/>
    <n v="0"/>
    <n v="0"/>
    <n v="0"/>
    <n v="-1"/>
    <n v="0"/>
    <n v="0"/>
    <n v="0"/>
    <n v="0"/>
    <n v="0"/>
    <n v="-1"/>
    <n v="0"/>
    <x v="11"/>
    <x v="17"/>
    <x v="1"/>
  </r>
  <r>
    <n v="7275"/>
    <n v="6647"/>
    <s v=""/>
    <x v="1"/>
    <n v="2"/>
    <n v="0"/>
    <n v="0"/>
    <n v="0"/>
    <n v="0"/>
    <n v="-1"/>
    <n v="0"/>
    <n v="0"/>
    <n v="0"/>
    <n v="0"/>
    <n v="0"/>
    <n v="-1"/>
    <n v="0"/>
    <x v="1"/>
    <x v="17"/>
    <x v="1"/>
  </r>
  <r>
    <n v="7275"/>
    <n v="6647"/>
    <s v=""/>
    <x v="1"/>
    <n v="3"/>
    <n v="0"/>
    <n v="0"/>
    <n v="0"/>
    <n v="0"/>
    <n v="-1"/>
    <n v="0"/>
    <n v="0"/>
    <n v="0"/>
    <n v="0"/>
    <n v="0"/>
    <n v="-1"/>
    <n v="0"/>
    <x v="2"/>
    <x v="17"/>
    <x v="1"/>
  </r>
  <r>
    <n v="7275"/>
    <n v="6647"/>
    <s v=""/>
    <x v="1"/>
    <n v="4"/>
    <n v="0"/>
    <n v="0"/>
    <n v="0"/>
    <n v="0"/>
    <n v="-1"/>
    <n v="0"/>
    <n v="0"/>
    <n v="0"/>
    <n v="0"/>
    <n v="0"/>
    <n v="-1"/>
    <n v="0"/>
    <x v="3"/>
    <x v="17"/>
    <x v="1"/>
  </r>
  <r>
    <n v="7275"/>
    <n v="6647"/>
    <s v=""/>
    <x v="1"/>
    <n v="5"/>
    <n v="0"/>
    <n v="0"/>
    <n v="0"/>
    <n v="0"/>
    <n v="-1"/>
    <n v="0"/>
    <n v="0"/>
    <n v="0"/>
    <n v="0"/>
    <n v="0"/>
    <n v="-1"/>
    <n v="0"/>
    <x v="4"/>
    <x v="17"/>
    <x v="1"/>
  </r>
  <r>
    <n v="7275"/>
    <n v="6647"/>
    <s v=""/>
    <x v="1"/>
    <n v="6"/>
    <n v="0"/>
    <n v="0"/>
    <n v="0"/>
    <n v="0"/>
    <n v="-1"/>
    <n v="0"/>
    <n v="0"/>
    <n v="0"/>
    <n v="0"/>
    <n v="0"/>
    <n v="-1"/>
    <n v="0"/>
    <x v="5"/>
    <x v="17"/>
    <x v="1"/>
  </r>
  <r>
    <n v="7275"/>
    <n v="6647"/>
    <s v=""/>
    <x v="1"/>
    <n v="7"/>
    <n v="0"/>
    <n v="0"/>
    <n v="0"/>
    <n v="0"/>
    <n v="-1"/>
    <n v="0"/>
    <n v="0"/>
    <n v="0"/>
    <n v="0"/>
    <n v="0"/>
    <n v="-1"/>
    <n v="0"/>
    <x v="6"/>
    <x v="17"/>
    <x v="1"/>
  </r>
  <r>
    <n v="7275"/>
    <n v="6647"/>
    <s v=""/>
    <x v="1"/>
    <n v="8"/>
    <n v="0"/>
    <n v="0"/>
    <n v="0"/>
    <n v="0"/>
    <n v="-1"/>
    <n v="0"/>
    <n v="0"/>
    <n v="0"/>
    <n v="0"/>
    <n v="0"/>
    <n v="-1"/>
    <n v="0"/>
    <x v="7"/>
    <x v="17"/>
    <x v="1"/>
  </r>
  <r>
    <n v="7275"/>
    <n v="6647"/>
    <s v=""/>
    <x v="1"/>
    <n v="9"/>
    <n v="0"/>
    <n v="0"/>
    <n v="0"/>
    <n v="0"/>
    <n v="-1"/>
    <n v="0"/>
    <n v="0"/>
    <n v="0"/>
    <n v="0"/>
    <n v="0"/>
    <n v="-1"/>
    <n v="0"/>
    <x v="8"/>
    <x v="17"/>
    <x v="1"/>
  </r>
  <r>
    <n v="7275"/>
    <n v="6762"/>
    <s v=""/>
    <x v="1"/>
    <n v="1"/>
    <n v="0"/>
    <n v="0"/>
    <n v="0"/>
    <n v="0"/>
    <n v="-1"/>
    <n v="0"/>
    <n v="0"/>
    <n v="0"/>
    <n v="0"/>
    <n v="0"/>
    <n v="-1"/>
    <n v="0"/>
    <x v="0"/>
    <x v="6"/>
    <x v="1"/>
  </r>
  <r>
    <n v="7275"/>
    <n v="6762"/>
    <s v=""/>
    <x v="1"/>
    <n v="10"/>
    <n v="0"/>
    <n v="0"/>
    <n v="0"/>
    <n v="0"/>
    <n v="-1"/>
    <n v="0"/>
    <n v="0"/>
    <n v="0"/>
    <n v="0"/>
    <n v="0"/>
    <n v="-1"/>
    <n v="0"/>
    <x v="9"/>
    <x v="6"/>
    <x v="1"/>
  </r>
  <r>
    <n v="7275"/>
    <n v="6762"/>
    <s v=""/>
    <x v="1"/>
    <n v="11"/>
    <n v="0"/>
    <n v="0"/>
    <n v="0"/>
    <n v="0"/>
    <n v="-1"/>
    <n v="0"/>
    <n v="0"/>
    <n v="0"/>
    <n v="0"/>
    <n v="0"/>
    <n v="-1"/>
    <n v="0"/>
    <x v="10"/>
    <x v="6"/>
    <x v="1"/>
  </r>
  <r>
    <n v="7275"/>
    <n v="6762"/>
    <s v=""/>
    <x v="1"/>
    <n v="12"/>
    <n v="0"/>
    <n v="0"/>
    <n v="0"/>
    <n v="0"/>
    <n v="-1"/>
    <n v="0"/>
    <n v="0"/>
    <n v="0"/>
    <n v="0"/>
    <n v="0"/>
    <n v="-1"/>
    <n v="0"/>
    <x v="11"/>
    <x v="6"/>
    <x v="1"/>
  </r>
  <r>
    <n v="7275"/>
    <n v="6762"/>
    <s v=""/>
    <x v="1"/>
    <n v="2"/>
    <n v="0"/>
    <n v="0"/>
    <n v="0"/>
    <n v="0"/>
    <n v="-1"/>
    <n v="0"/>
    <n v="0"/>
    <n v="0"/>
    <n v="0"/>
    <n v="0"/>
    <n v="-1"/>
    <n v="0"/>
    <x v="1"/>
    <x v="6"/>
    <x v="1"/>
  </r>
  <r>
    <n v="7275"/>
    <n v="6762"/>
    <s v=""/>
    <x v="1"/>
    <n v="3"/>
    <n v="0"/>
    <n v="0"/>
    <n v="0"/>
    <n v="0"/>
    <n v="-1"/>
    <n v="0"/>
    <n v="0"/>
    <n v="0"/>
    <n v="0"/>
    <n v="0"/>
    <n v="-1"/>
    <n v="0"/>
    <x v="2"/>
    <x v="6"/>
    <x v="1"/>
  </r>
  <r>
    <n v="7275"/>
    <n v="6762"/>
    <s v=""/>
    <x v="1"/>
    <n v="4"/>
    <n v="0"/>
    <n v="0"/>
    <n v="0"/>
    <n v="0"/>
    <n v="-1"/>
    <n v="0"/>
    <n v="0"/>
    <n v="0"/>
    <n v="0"/>
    <n v="0"/>
    <n v="-1"/>
    <n v="0"/>
    <x v="3"/>
    <x v="6"/>
    <x v="1"/>
  </r>
  <r>
    <n v="7275"/>
    <n v="6762"/>
    <s v=""/>
    <x v="1"/>
    <n v="5"/>
    <n v="0"/>
    <n v="0"/>
    <n v="0"/>
    <n v="0"/>
    <n v="-1"/>
    <n v="0"/>
    <n v="0"/>
    <n v="0"/>
    <n v="0"/>
    <n v="0"/>
    <n v="-1"/>
    <n v="0"/>
    <x v="4"/>
    <x v="6"/>
    <x v="1"/>
  </r>
  <r>
    <n v="7275"/>
    <n v="6762"/>
    <s v=""/>
    <x v="1"/>
    <n v="6"/>
    <n v="0"/>
    <n v="0"/>
    <n v="0"/>
    <n v="0"/>
    <n v="-1"/>
    <n v="0"/>
    <n v="0"/>
    <n v="0"/>
    <n v="0"/>
    <n v="0"/>
    <n v="-1"/>
    <n v="0"/>
    <x v="5"/>
    <x v="6"/>
    <x v="1"/>
  </r>
  <r>
    <n v="7275"/>
    <n v="6762"/>
    <s v=""/>
    <x v="1"/>
    <n v="7"/>
    <n v="0"/>
    <n v="0"/>
    <n v="0"/>
    <n v="0"/>
    <n v="-1"/>
    <n v="0"/>
    <n v="0"/>
    <n v="0"/>
    <n v="0"/>
    <n v="0"/>
    <n v="-1"/>
    <n v="0"/>
    <x v="6"/>
    <x v="6"/>
    <x v="1"/>
  </r>
  <r>
    <n v="7275"/>
    <n v="6762"/>
    <s v=""/>
    <x v="1"/>
    <n v="8"/>
    <n v="0"/>
    <n v="0"/>
    <n v="0"/>
    <n v="0"/>
    <n v="-1"/>
    <n v="0"/>
    <n v="0"/>
    <n v="0"/>
    <n v="0"/>
    <n v="0"/>
    <n v="-1"/>
    <n v="0"/>
    <x v="7"/>
    <x v="6"/>
    <x v="1"/>
  </r>
  <r>
    <n v="7275"/>
    <n v="6762"/>
    <s v=""/>
    <x v="1"/>
    <n v="9"/>
    <n v="0"/>
    <n v="0"/>
    <n v="0"/>
    <n v="0"/>
    <n v="-1"/>
    <n v="0"/>
    <n v="0"/>
    <n v="0"/>
    <n v="0"/>
    <n v="0"/>
    <n v="-1"/>
    <n v="0"/>
    <x v="8"/>
    <x v="6"/>
    <x v="1"/>
  </r>
  <r>
    <n v="7275"/>
    <n v="6764"/>
    <s v=""/>
    <x v="1"/>
    <n v="1"/>
    <n v="0"/>
    <n v="0"/>
    <n v="0"/>
    <n v="0"/>
    <n v="-1"/>
    <n v="0"/>
    <n v="0"/>
    <n v="0"/>
    <n v="0"/>
    <n v="0"/>
    <n v="-1"/>
    <n v="0"/>
    <x v="0"/>
    <x v="8"/>
    <x v="1"/>
  </r>
  <r>
    <n v="7275"/>
    <n v="6764"/>
    <s v=""/>
    <x v="1"/>
    <n v="10"/>
    <n v="0"/>
    <n v="0"/>
    <n v="0"/>
    <n v="0"/>
    <n v="-1"/>
    <n v="0"/>
    <n v="0"/>
    <n v="0"/>
    <n v="0"/>
    <n v="0"/>
    <n v="-1"/>
    <n v="0"/>
    <x v="9"/>
    <x v="8"/>
    <x v="1"/>
  </r>
  <r>
    <n v="7275"/>
    <n v="6764"/>
    <s v=""/>
    <x v="1"/>
    <n v="11"/>
    <n v="0"/>
    <n v="0"/>
    <n v="0"/>
    <n v="0"/>
    <n v="-1"/>
    <n v="0"/>
    <n v="0"/>
    <n v="0"/>
    <n v="0"/>
    <n v="0"/>
    <n v="-1"/>
    <n v="0"/>
    <x v="10"/>
    <x v="8"/>
    <x v="1"/>
  </r>
  <r>
    <n v="7275"/>
    <n v="6764"/>
    <s v=""/>
    <x v="1"/>
    <n v="12"/>
    <n v="0"/>
    <n v="0"/>
    <n v="0"/>
    <n v="0"/>
    <n v="-1"/>
    <n v="0"/>
    <n v="0"/>
    <n v="0"/>
    <n v="0"/>
    <n v="0"/>
    <n v="-1"/>
    <n v="0"/>
    <x v="11"/>
    <x v="8"/>
    <x v="1"/>
  </r>
  <r>
    <n v="7275"/>
    <n v="6764"/>
    <s v=""/>
    <x v="1"/>
    <n v="2"/>
    <n v="0"/>
    <n v="0"/>
    <n v="0"/>
    <n v="0"/>
    <n v="-1"/>
    <n v="0"/>
    <n v="0"/>
    <n v="0"/>
    <n v="0"/>
    <n v="0"/>
    <n v="-1"/>
    <n v="0"/>
    <x v="1"/>
    <x v="8"/>
    <x v="1"/>
  </r>
  <r>
    <n v="7275"/>
    <n v="6764"/>
    <s v=""/>
    <x v="1"/>
    <n v="3"/>
    <n v="0"/>
    <n v="0"/>
    <n v="0"/>
    <n v="0"/>
    <n v="-1"/>
    <n v="0"/>
    <n v="0"/>
    <n v="0"/>
    <n v="0"/>
    <n v="0"/>
    <n v="-1"/>
    <n v="0"/>
    <x v="2"/>
    <x v="8"/>
    <x v="1"/>
  </r>
  <r>
    <n v="7275"/>
    <n v="6764"/>
    <s v=""/>
    <x v="1"/>
    <n v="4"/>
    <n v="0"/>
    <n v="0"/>
    <n v="0"/>
    <n v="0"/>
    <n v="-1"/>
    <n v="0"/>
    <n v="0"/>
    <n v="0"/>
    <n v="0"/>
    <n v="0"/>
    <n v="-1"/>
    <n v="0"/>
    <x v="3"/>
    <x v="8"/>
    <x v="1"/>
  </r>
  <r>
    <n v="7275"/>
    <n v="6764"/>
    <s v=""/>
    <x v="1"/>
    <n v="5"/>
    <n v="0"/>
    <n v="0"/>
    <n v="0"/>
    <n v="0"/>
    <n v="-1"/>
    <n v="0"/>
    <n v="0"/>
    <n v="0"/>
    <n v="0"/>
    <n v="0"/>
    <n v="-1"/>
    <n v="0"/>
    <x v="4"/>
    <x v="8"/>
    <x v="1"/>
  </r>
  <r>
    <n v="7275"/>
    <n v="6764"/>
    <s v=""/>
    <x v="1"/>
    <n v="6"/>
    <n v="0"/>
    <n v="0"/>
    <n v="0"/>
    <n v="0"/>
    <n v="-1"/>
    <n v="0"/>
    <n v="0"/>
    <n v="0"/>
    <n v="0"/>
    <n v="0"/>
    <n v="-1"/>
    <n v="0"/>
    <x v="5"/>
    <x v="8"/>
    <x v="1"/>
  </r>
  <r>
    <n v="7275"/>
    <n v="6764"/>
    <s v=""/>
    <x v="1"/>
    <n v="7"/>
    <n v="0"/>
    <n v="0"/>
    <n v="0"/>
    <n v="0"/>
    <n v="-1"/>
    <n v="0"/>
    <n v="0"/>
    <n v="0"/>
    <n v="0"/>
    <n v="0"/>
    <n v="-1"/>
    <n v="0"/>
    <x v="6"/>
    <x v="8"/>
    <x v="1"/>
  </r>
  <r>
    <n v="7275"/>
    <n v="6764"/>
    <s v=""/>
    <x v="1"/>
    <n v="8"/>
    <n v="0"/>
    <n v="0"/>
    <n v="0"/>
    <n v="0"/>
    <n v="-1"/>
    <n v="0"/>
    <n v="0"/>
    <n v="0"/>
    <n v="0"/>
    <n v="0"/>
    <n v="-1"/>
    <n v="0"/>
    <x v="7"/>
    <x v="8"/>
    <x v="1"/>
  </r>
  <r>
    <n v="7275"/>
    <n v="6764"/>
    <s v=""/>
    <x v="1"/>
    <n v="9"/>
    <n v="0"/>
    <n v="0"/>
    <n v="0"/>
    <n v="0"/>
    <n v="-1"/>
    <n v="0"/>
    <n v="0"/>
    <n v="0"/>
    <n v="0"/>
    <n v="0"/>
    <n v="-1"/>
    <n v="0"/>
    <x v="8"/>
    <x v="8"/>
    <x v="1"/>
  </r>
  <r>
    <n v="7275"/>
    <n v="6775"/>
    <s v=""/>
    <x v="1"/>
    <n v="11"/>
    <n v="0"/>
    <n v="0"/>
    <n v="0"/>
    <n v="0"/>
    <n v="-1"/>
    <n v="0"/>
    <n v="0"/>
    <n v="0"/>
    <n v="0"/>
    <n v="0"/>
    <n v="-1"/>
    <n v="0"/>
    <x v="10"/>
    <x v="12"/>
    <x v="1"/>
  </r>
  <r>
    <n v="7275"/>
    <n v="6775"/>
    <s v=""/>
    <x v="1"/>
    <n v="8"/>
    <n v="0"/>
    <n v="0"/>
    <n v="0"/>
    <n v="0"/>
    <n v="-1"/>
    <n v="0"/>
    <n v="0"/>
    <n v="0"/>
    <n v="0"/>
    <n v="0"/>
    <n v="-1"/>
    <n v="0"/>
    <x v="7"/>
    <x v="12"/>
    <x v="1"/>
  </r>
  <r>
    <n v="7275"/>
    <n v="6776"/>
    <s v=""/>
    <x v="1"/>
    <n v="1"/>
    <n v="0"/>
    <n v="0"/>
    <n v="0"/>
    <n v="0"/>
    <n v="-1"/>
    <n v="0"/>
    <n v="0"/>
    <n v="0"/>
    <n v="0"/>
    <n v="0"/>
    <n v="-1"/>
    <n v="0"/>
    <x v="0"/>
    <x v="13"/>
    <x v="1"/>
  </r>
  <r>
    <n v="7275"/>
    <n v="6776"/>
    <s v=""/>
    <x v="1"/>
    <n v="10"/>
    <n v="0"/>
    <n v="0"/>
    <n v="0"/>
    <n v="0"/>
    <n v="-1"/>
    <n v="0"/>
    <n v="0"/>
    <n v="0"/>
    <n v="0"/>
    <n v="0"/>
    <n v="-1"/>
    <n v="0"/>
    <x v="9"/>
    <x v="13"/>
    <x v="1"/>
  </r>
  <r>
    <n v="7275"/>
    <n v="6776"/>
    <s v=""/>
    <x v="1"/>
    <n v="11"/>
    <n v="0"/>
    <n v="0"/>
    <n v="0"/>
    <n v="0"/>
    <n v="-1"/>
    <n v="0"/>
    <n v="0"/>
    <n v="0"/>
    <n v="0"/>
    <n v="0"/>
    <n v="-1"/>
    <n v="0"/>
    <x v="10"/>
    <x v="13"/>
    <x v="1"/>
  </r>
  <r>
    <n v="7275"/>
    <n v="6776"/>
    <s v=""/>
    <x v="1"/>
    <n v="12"/>
    <n v="0"/>
    <n v="0"/>
    <n v="0"/>
    <n v="0"/>
    <n v="-1"/>
    <n v="0"/>
    <n v="0"/>
    <n v="0"/>
    <n v="0"/>
    <n v="0"/>
    <n v="-1"/>
    <n v="0"/>
    <x v="11"/>
    <x v="13"/>
    <x v="1"/>
  </r>
  <r>
    <n v="7275"/>
    <n v="6776"/>
    <s v=""/>
    <x v="1"/>
    <n v="2"/>
    <n v="0"/>
    <n v="0"/>
    <n v="0"/>
    <n v="0"/>
    <n v="-1"/>
    <n v="0"/>
    <n v="0"/>
    <n v="0"/>
    <n v="0"/>
    <n v="0"/>
    <n v="-1"/>
    <n v="0"/>
    <x v="1"/>
    <x v="13"/>
    <x v="1"/>
  </r>
  <r>
    <n v="7275"/>
    <n v="6776"/>
    <s v=""/>
    <x v="1"/>
    <n v="3"/>
    <n v="0"/>
    <n v="0"/>
    <n v="0"/>
    <n v="0"/>
    <n v="-1"/>
    <n v="0"/>
    <n v="0"/>
    <n v="0"/>
    <n v="0"/>
    <n v="0"/>
    <n v="-1"/>
    <n v="0"/>
    <x v="2"/>
    <x v="13"/>
    <x v="1"/>
  </r>
  <r>
    <n v="7275"/>
    <n v="6776"/>
    <s v=""/>
    <x v="1"/>
    <n v="4"/>
    <n v="0"/>
    <n v="0"/>
    <n v="0"/>
    <n v="0"/>
    <n v="-1"/>
    <n v="0"/>
    <n v="0"/>
    <n v="0"/>
    <n v="0"/>
    <n v="0"/>
    <n v="-1"/>
    <n v="0"/>
    <x v="3"/>
    <x v="13"/>
    <x v="1"/>
  </r>
  <r>
    <n v="7275"/>
    <n v="6776"/>
    <s v=""/>
    <x v="1"/>
    <n v="5"/>
    <n v="0"/>
    <n v="0"/>
    <n v="0"/>
    <n v="0"/>
    <n v="-1"/>
    <n v="0"/>
    <n v="0"/>
    <n v="0"/>
    <n v="0"/>
    <n v="0"/>
    <n v="-1"/>
    <n v="0"/>
    <x v="4"/>
    <x v="13"/>
    <x v="1"/>
  </r>
  <r>
    <n v="7275"/>
    <n v="6776"/>
    <s v=""/>
    <x v="1"/>
    <n v="6"/>
    <n v="0"/>
    <n v="0"/>
    <n v="0"/>
    <n v="0"/>
    <n v="-1"/>
    <n v="0"/>
    <n v="0"/>
    <n v="0"/>
    <n v="0"/>
    <n v="0"/>
    <n v="-1"/>
    <n v="0"/>
    <x v="5"/>
    <x v="13"/>
    <x v="1"/>
  </r>
  <r>
    <n v="7275"/>
    <n v="6776"/>
    <s v=""/>
    <x v="1"/>
    <n v="7"/>
    <n v="0"/>
    <n v="0"/>
    <n v="0"/>
    <n v="0"/>
    <n v="-1"/>
    <n v="0"/>
    <n v="0"/>
    <n v="0"/>
    <n v="0"/>
    <n v="0"/>
    <n v="-1"/>
    <n v="0"/>
    <x v="6"/>
    <x v="13"/>
    <x v="1"/>
  </r>
  <r>
    <n v="7275"/>
    <n v="6776"/>
    <s v=""/>
    <x v="1"/>
    <n v="8"/>
    <n v="0"/>
    <n v="0"/>
    <n v="0"/>
    <n v="0"/>
    <n v="-1"/>
    <n v="0"/>
    <n v="0"/>
    <n v="0"/>
    <n v="0"/>
    <n v="0"/>
    <n v="-1"/>
    <n v="0"/>
    <x v="7"/>
    <x v="13"/>
    <x v="1"/>
  </r>
  <r>
    <n v="7275"/>
    <n v="6776"/>
    <s v=""/>
    <x v="1"/>
    <n v="9"/>
    <n v="0"/>
    <n v="0"/>
    <n v="0"/>
    <n v="0"/>
    <n v="-1"/>
    <n v="0"/>
    <n v="0"/>
    <n v="0"/>
    <n v="0"/>
    <n v="0"/>
    <n v="-1"/>
    <n v="0"/>
    <x v="8"/>
    <x v="13"/>
    <x v="1"/>
  </r>
  <r>
    <n v="7275"/>
    <n v="2959"/>
    <s v=""/>
    <x v="0"/>
    <n v="1"/>
    <n v="0"/>
    <n v="0"/>
    <n v="0"/>
    <n v="0"/>
    <n v="-1"/>
    <n v="0"/>
    <n v="0"/>
    <n v="0"/>
    <n v="0"/>
    <n v="0"/>
    <n v="-1"/>
    <n v="0"/>
    <x v="0"/>
    <x v="0"/>
    <x v="1"/>
  </r>
  <r>
    <n v="7275"/>
    <n v="2959"/>
    <s v=""/>
    <x v="0"/>
    <n v="10"/>
    <n v="0"/>
    <n v="0"/>
    <n v="0"/>
    <n v="0"/>
    <n v="-1"/>
    <n v="0"/>
    <n v="0"/>
    <n v="0"/>
    <n v="0"/>
    <n v="0"/>
    <n v="-1"/>
    <n v="0"/>
    <x v="9"/>
    <x v="0"/>
    <x v="1"/>
  </r>
  <r>
    <n v="7275"/>
    <n v="2959"/>
    <s v=""/>
    <x v="0"/>
    <n v="11"/>
    <n v="0"/>
    <n v="0"/>
    <n v="0"/>
    <n v="0"/>
    <n v="-1"/>
    <n v="0"/>
    <n v="0"/>
    <n v="0"/>
    <n v="0"/>
    <n v="0"/>
    <n v="-1"/>
    <n v="0"/>
    <x v="10"/>
    <x v="0"/>
    <x v="1"/>
  </r>
  <r>
    <n v="7275"/>
    <n v="2959"/>
    <s v=""/>
    <x v="0"/>
    <n v="12"/>
    <n v="0"/>
    <n v="0"/>
    <n v="0"/>
    <n v="0"/>
    <n v="-1"/>
    <n v="0"/>
    <n v="0"/>
    <n v="0"/>
    <n v="0"/>
    <n v="0"/>
    <n v="-1"/>
    <n v="0"/>
    <x v="11"/>
    <x v="0"/>
    <x v="1"/>
  </r>
  <r>
    <n v="7275"/>
    <n v="2959"/>
    <s v=""/>
    <x v="0"/>
    <n v="2"/>
    <n v="0"/>
    <n v="0"/>
    <n v="0"/>
    <n v="0"/>
    <n v="-1"/>
    <n v="0"/>
    <n v="0"/>
    <n v="0"/>
    <n v="0"/>
    <n v="0"/>
    <n v="-1"/>
    <n v="0"/>
    <x v="1"/>
    <x v="0"/>
    <x v="1"/>
  </r>
  <r>
    <n v="7275"/>
    <n v="2959"/>
    <s v=""/>
    <x v="0"/>
    <n v="3"/>
    <n v="0"/>
    <n v="0"/>
    <n v="0"/>
    <n v="0"/>
    <n v="-1"/>
    <n v="0"/>
    <n v="0"/>
    <n v="0"/>
    <n v="0"/>
    <n v="0"/>
    <n v="-1"/>
    <n v="0"/>
    <x v="2"/>
    <x v="0"/>
    <x v="1"/>
  </r>
  <r>
    <n v="7275"/>
    <n v="2959"/>
    <s v=""/>
    <x v="0"/>
    <n v="4"/>
    <n v="0"/>
    <n v="0"/>
    <n v="0"/>
    <n v="0"/>
    <n v="-1"/>
    <n v="0"/>
    <n v="0"/>
    <n v="0"/>
    <n v="0"/>
    <n v="0"/>
    <n v="-1"/>
    <n v="0"/>
    <x v="3"/>
    <x v="0"/>
    <x v="1"/>
  </r>
  <r>
    <n v="7275"/>
    <n v="2959"/>
    <s v=""/>
    <x v="0"/>
    <n v="5"/>
    <n v="0"/>
    <n v="0"/>
    <n v="0"/>
    <n v="0"/>
    <n v="-1"/>
    <n v="0"/>
    <n v="0"/>
    <n v="0"/>
    <n v="0"/>
    <n v="0"/>
    <n v="-1"/>
    <n v="0"/>
    <x v="4"/>
    <x v="0"/>
    <x v="1"/>
  </r>
  <r>
    <n v="7275"/>
    <n v="2959"/>
    <s v=""/>
    <x v="0"/>
    <n v="6"/>
    <n v="0"/>
    <n v="0"/>
    <n v="0"/>
    <n v="0"/>
    <n v="-1"/>
    <n v="0"/>
    <n v="0"/>
    <n v="0"/>
    <n v="0"/>
    <n v="0"/>
    <n v="-1"/>
    <n v="0"/>
    <x v="5"/>
    <x v="0"/>
    <x v="1"/>
  </r>
  <r>
    <n v="7275"/>
    <n v="2959"/>
    <s v=""/>
    <x v="0"/>
    <n v="7"/>
    <n v="0"/>
    <n v="0"/>
    <n v="0"/>
    <n v="0"/>
    <n v="-1"/>
    <n v="0"/>
    <n v="0"/>
    <n v="0"/>
    <n v="0"/>
    <n v="0"/>
    <n v="-1"/>
    <n v="0"/>
    <x v="6"/>
    <x v="0"/>
    <x v="1"/>
  </r>
  <r>
    <n v="7275"/>
    <n v="2959"/>
    <s v=""/>
    <x v="0"/>
    <n v="8"/>
    <n v="0"/>
    <n v="0"/>
    <n v="0"/>
    <n v="0"/>
    <n v="-1"/>
    <n v="0"/>
    <n v="0"/>
    <n v="0"/>
    <n v="0"/>
    <n v="0"/>
    <n v="-1"/>
    <n v="0"/>
    <x v="7"/>
    <x v="0"/>
    <x v="1"/>
  </r>
  <r>
    <n v="7275"/>
    <n v="2959"/>
    <s v=""/>
    <x v="0"/>
    <n v="9"/>
    <n v="0"/>
    <n v="0"/>
    <n v="0"/>
    <n v="0"/>
    <n v="-1"/>
    <n v="0"/>
    <n v="0"/>
    <n v="0"/>
    <n v="0"/>
    <n v="0"/>
    <n v="-1"/>
    <n v="0"/>
    <x v="8"/>
    <x v="0"/>
    <x v="1"/>
  </r>
  <r>
    <n v="7275"/>
    <n v="3659"/>
    <s v=""/>
    <x v="0"/>
    <n v="1"/>
    <n v="0"/>
    <n v="0"/>
    <n v="0"/>
    <n v="0"/>
    <n v="-1"/>
    <n v="0"/>
    <n v="0"/>
    <n v="0"/>
    <n v="0"/>
    <n v="0"/>
    <n v="-1"/>
    <n v="0"/>
    <x v="0"/>
    <x v="0"/>
    <x v="1"/>
  </r>
  <r>
    <n v="7275"/>
    <n v="3659"/>
    <s v=""/>
    <x v="0"/>
    <n v="10"/>
    <n v="0"/>
    <n v="0"/>
    <n v="0"/>
    <n v="0"/>
    <n v="-1"/>
    <n v="0"/>
    <n v="0"/>
    <n v="0"/>
    <n v="0"/>
    <n v="0"/>
    <n v="-1"/>
    <n v="0"/>
    <x v="9"/>
    <x v="0"/>
    <x v="1"/>
  </r>
  <r>
    <n v="7275"/>
    <n v="3659"/>
    <s v=""/>
    <x v="0"/>
    <n v="11"/>
    <n v="0"/>
    <n v="0"/>
    <n v="0"/>
    <n v="0"/>
    <n v="-1"/>
    <n v="0"/>
    <n v="0"/>
    <n v="0"/>
    <n v="0"/>
    <n v="0"/>
    <n v="-1"/>
    <n v="0"/>
    <x v="10"/>
    <x v="0"/>
    <x v="1"/>
  </r>
  <r>
    <n v="7275"/>
    <n v="3659"/>
    <s v=""/>
    <x v="0"/>
    <n v="12"/>
    <n v="0"/>
    <n v="0"/>
    <n v="0"/>
    <n v="0"/>
    <n v="-1"/>
    <n v="0"/>
    <n v="0"/>
    <n v="0"/>
    <n v="0"/>
    <n v="0"/>
    <n v="-1"/>
    <n v="0"/>
    <x v="11"/>
    <x v="0"/>
    <x v="1"/>
  </r>
  <r>
    <n v="7275"/>
    <n v="3659"/>
    <s v=""/>
    <x v="0"/>
    <n v="3"/>
    <n v="0"/>
    <n v="0"/>
    <n v="0"/>
    <n v="0"/>
    <n v="-1"/>
    <n v="0"/>
    <n v="0"/>
    <n v="0"/>
    <n v="0"/>
    <n v="0"/>
    <n v="-1"/>
    <n v="0"/>
    <x v="2"/>
    <x v="0"/>
    <x v="1"/>
  </r>
  <r>
    <n v="7275"/>
    <n v="3659"/>
    <s v=""/>
    <x v="0"/>
    <n v="4"/>
    <n v="0"/>
    <n v="0"/>
    <n v="0"/>
    <n v="0"/>
    <n v="-1"/>
    <n v="0"/>
    <n v="0"/>
    <n v="0"/>
    <n v="0"/>
    <n v="0"/>
    <n v="-1"/>
    <n v="0"/>
    <x v="3"/>
    <x v="0"/>
    <x v="1"/>
  </r>
  <r>
    <n v="7275"/>
    <n v="3659"/>
    <s v=""/>
    <x v="0"/>
    <n v="5"/>
    <n v="0"/>
    <n v="0"/>
    <n v="0"/>
    <n v="0"/>
    <n v="-1"/>
    <n v="0"/>
    <n v="0"/>
    <n v="0"/>
    <n v="0"/>
    <n v="0"/>
    <n v="-1"/>
    <n v="0"/>
    <x v="4"/>
    <x v="0"/>
    <x v="1"/>
  </r>
  <r>
    <n v="7275"/>
    <n v="3659"/>
    <s v=""/>
    <x v="0"/>
    <n v="6"/>
    <n v="0"/>
    <n v="0"/>
    <n v="0"/>
    <n v="0"/>
    <n v="-1"/>
    <n v="0"/>
    <n v="0"/>
    <n v="0"/>
    <n v="0"/>
    <n v="0"/>
    <n v="-1"/>
    <n v="0"/>
    <x v="5"/>
    <x v="0"/>
    <x v="1"/>
  </r>
  <r>
    <n v="7275"/>
    <n v="3659"/>
    <s v=""/>
    <x v="0"/>
    <n v="7"/>
    <n v="0"/>
    <n v="0"/>
    <n v="0"/>
    <n v="0"/>
    <n v="-1"/>
    <n v="0"/>
    <n v="0"/>
    <n v="0"/>
    <n v="0"/>
    <n v="0"/>
    <n v="-1"/>
    <n v="0"/>
    <x v="6"/>
    <x v="0"/>
    <x v="1"/>
  </r>
  <r>
    <n v="7275"/>
    <n v="3659"/>
    <s v=""/>
    <x v="0"/>
    <n v="8"/>
    <n v="0"/>
    <n v="0"/>
    <n v="0"/>
    <n v="0"/>
    <n v="-1"/>
    <n v="0"/>
    <n v="0"/>
    <n v="0"/>
    <n v="0"/>
    <n v="0"/>
    <n v="-1"/>
    <n v="0"/>
    <x v="7"/>
    <x v="0"/>
    <x v="1"/>
  </r>
  <r>
    <n v="7275"/>
    <n v="3659"/>
    <s v=""/>
    <x v="0"/>
    <n v="9"/>
    <n v="0"/>
    <n v="0"/>
    <n v="0"/>
    <n v="0"/>
    <n v="-1"/>
    <n v="0"/>
    <n v="0"/>
    <n v="0"/>
    <n v="0"/>
    <n v="0"/>
    <n v="-1"/>
    <n v="0"/>
    <x v="8"/>
    <x v="0"/>
    <x v="1"/>
  </r>
  <r>
    <n v="7275"/>
    <n v="4524"/>
    <s v=""/>
    <x v="0"/>
    <n v="1"/>
    <n v="0"/>
    <n v="0"/>
    <n v="0"/>
    <n v="0"/>
    <n v="-1"/>
    <n v="0"/>
    <n v="0"/>
    <n v="0"/>
    <n v="0"/>
    <n v="0"/>
    <n v="-1"/>
    <n v="0"/>
    <x v="0"/>
    <x v="0"/>
    <x v="1"/>
  </r>
  <r>
    <n v="7275"/>
    <n v="4524"/>
    <s v=""/>
    <x v="0"/>
    <n v="10"/>
    <n v="0"/>
    <n v="0"/>
    <n v="0"/>
    <n v="0"/>
    <n v="-1"/>
    <n v="0"/>
    <n v="0"/>
    <n v="0"/>
    <n v="0"/>
    <n v="0"/>
    <n v="-1"/>
    <n v="0"/>
    <x v="9"/>
    <x v="0"/>
    <x v="1"/>
  </r>
  <r>
    <n v="7275"/>
    <n v="4524"/>
    <s v=""/>
    <x v="0"/>
    <n v="11"/>
    <n v="0"/>
    <n v="0"/>
    <n v="0"/>
    <n v="0"/>
    <n v="-1"/>
    <n v="0"/>
    <n v="0"/>
    <n v="0"/>
    <n v="0"/>
    <n v="0"/>
    <n v="-1"/>
    <n v="0"/>
    <x v="10"/>
    <x v="0"/>
    <x v="1"/>
  </r>
  <r>
    <n v="7275"/>
    <n v="4524"/>
    <s v=""/>
    <x v="0"/>
    <n v="12"/>
    <n v="0"/>
    <n v="0"/>
    <n v="0"/>
    <n v="0"/>
    <n v="-1"/>
    <n v="0"/>
    <n v="0"/>
    <n v="0"/>
    <n v="0"/>
    <n v="0"/>
    <n v="-1"/>
    <n v="0"/>
    <x v="11"/>
    <x v="0"/>
    <x v="1"/>
  </r>
  <r>
    <n v="7275"/>
    <n v="4524"/>
    <s v=""/>
    <x v="0"/>
    <n v="2"/>
    <n v="0"/>
    <n v="0"/>
    <n v="0"/>
    <n v="0"/>
    <n v="-1"/>
    <n v="0"/>
    <n v="0"/>
    <n v="0"/>
    <n v="0"/>
    <n v="0"/>
    <n v="-1"/>
    <n v="0"/>
    <x v="1"/>
    <x v="0"/>
    <x v="1"/>
  </r>
  <r>
    <n v="7275"/>
    <n v="4524"/>
    <s v=""/>
    <x v="0"/>
    <n v="3"/>
    <n v="0"/>
    <n v="0"/>
    <n v="0"/>
    <n v="0"/>
    <n v="-1"/>
    <n v="0"/>
    <n v="0"/>
    <n v="0"/>
    <n v="0"/>
    <n v="0"/>
    <n v="-1"/>
    <n v="0"/>
    <x v="2"/>
    <x v="0"/>
    <x v="1"/>
  </r>
  <r>
    <n v="7275"/>
    <n v="4524"/>
    <s v=""/>
    <x v="0"/>
    <n v="4"/>
    <n v="0"/>
    <n v="0"/>
    <n v="0"/>
    <n v="0"/>
    <n v="-1"/>
    <n v="0"/>
    <n v="0"/>
    <n v="0"/>
    <n v="0"/>
    <n v="0"/>
    <n v="-1"/>
    <n v="0"/>
    <x v="3"/>
    <x v="0"/>
    <x v="1"/>
  </r>
  <r>
    <n v="7275"/>
    <n v="4524"/>
    <s v=""/>
    <x v="0"/>
    <n v="5"/>
    <n v="0"/>
    <n v="0"/>
    <n v="0"/>
    <n v="0"/>
    <n v="-1"/>
    <n v="0"/>
    <n v="0"/>
    <n v="0"/>
    <n v="0"/>
    <n v="0"/>
    <n v="-1"/>
    <n v="0"/>
    <x v="4"/>
    <x v="0"/>
    <x v="1"/>
  </r>
  <r>
    <n v="7275"/>
    <n v="4524"/>
    <s v=""/>
    <x v="0"/>
    <n v="6"/>
    <n v="0"/>
    <n v="0"/>
    <n v="0"/>
    <n v="0"/>
    <n v="-1"/>
    <n v="0"/>
    <n v="0"/>
    <n v="0"/>
    <n v="0"/>
    <n v="0"/>
    <n v="-1"/>
    <n v="0"/>
    <x v="5"/>
    <x v="0"/>
    <x v="1"/>
  </r>
  <r>
    <n v="7275"/>
    <n v="4524"/>
    <s v=""/>
    <x v="0"/>
    <n v="7"/>
    <n v="0"/>
    <n v="0"/>
    <n v="0"/>
    <n v="0"/>
    <n v="-1"/>
    <n v="0"/>
    <n v="0"/>
    <n v="0"/>
    <n v="0"/>
    <n v="0"/>
    <n v="-1"/>
    <n v="0"/>
    <x v="6"/>
    <x v="0"/>
    <x v="1"/>
  </r>
  <r>
    <n v="7275"/>
    <n v="4524"/>
    <s v=""/>
    <x v="0"/>
    <n v="8"/>
    <n v="0"/>
    <n v="0"/>
    <n v="0"/>
    <n v="0"/>
    <n v="-1"/>
    <n v="0"/>
    <n v="0"/>
    <n v="0"/>
    <n v="0"/>
    <n v="0"/>
    <n v="-1"/>
    <n v="0"/>
    <x v="7"/>
    <x v="0"/>
    <x v="1"/>
  </r>
  <r>
    <n v="7275"/>
    <n v="4524"/>
    <s v=""/>
    <x v="0"/>
    <n v="9"/>
    <n v="0"/>
    <n v="0"/>
    <n v="0"/>
    <n v="0"/>
    <n v="-1"/>
    <n v="0"/>
    <n v="0"/>
    <n v="0"/>
    <n v="0"/>
    <n v="0"/>
    <n v="-1"/>
    <n v="0"/>
    <x v="8"/>
    <x v="0"/>
    <x v="1"/>
  </r>
  <r>
    <n v="7275"/>
    <n v="4954"/>
    <s v=""/>
    <x v="0"/>
    <n v="11"/>
    <n v="0"/>
    <n v="0"/>
    <n v="0"/>
    <n v="0"/>
    <n v="-1"/>
    <n v="0"/>
    <n v="0"/>
    <n v="0"/>
    <n v="0"/>
    <n v="0"/>
    <n v="-1"/>
    <n v="0"/>
    <x v="10"/>
    <x v="0"/>
    <x v="1"/>
  </r>
  <r>
    <n v="7275"/>
    <n v="4954"/>
    <s v=""/>
    <x v="0"/>
    <n v="2"/>
    <n v="0"/>
    <n v="0"/>
    <n v="0"/>
    <n v="0"/>
    <n v="-1"/>
    <n v="0"/>
    <n v="0"/>
    <n v="0"/>
    <n v="0"/>
    <n v="0"/>
    <n v="-1"/>
    <n v="0"/>
    <x v="1"/>
    <x v="0"/>
    <x v="1"/>
  </r>
  <r>
    <n v="7275"/>
    <n v="4954"/>
    <s v=""/>
    <x v="0"/>
    <n v="3"/>
    <n v="0"/>
    <n v="0"/>
    <n v="0"/>
    <n v="0"/>
    <n v="-1"/>
    <n v="0"/>
    <n v="0"/>
    <n v="0"/>
    <n v="0"/>
    <n v="0"/>
    <n v="-1"/>
    <n v="0"/>
    <x v="2"/>
    <x v="0"/>
    <x v="1"/>
  </r>
  <r>
    <n v="7275"/>
    <n v="4954"/>
    <s v=""/>
    <x v="0"/>
    <n v="4"/>
    <n v="0"/>
    <n v="0"/>
    <n v="0"/>
    <n v="0"/>
    <n v="-1"/>
    <n v="0"/>
    <n v="0"/>
    <n v="0"/>
    <n v="0"/>
    <n v="0"/>
    <n v="-1"/>
    <n v="0"/>
    <x v="3"/>
    <x v="0"/>
    <x v="1"/>
  </r>
  <r>
    <n v="7275"/>
    <n v="4954"/>
    <s v=""/>
    <x v="0"/>
    <n v="6"/>
    <n v="0"/>
    <n v="0"/>
    <n v="0"/>
    <n v="0"/>
    <n v="-1"/>
    <n v="0"/>
    <n v="0"/>
    <n v="0"/>
    <n v="0"/>
    <n v="0"/>
    <n v="-1"/>
    <n v="0"/>
    <x v="5"/>
    <x v="0"/>
    <x v="1"/>
  </r>
  <r>
    <n v="7275"/>
    <n v="4954"/>
    <s v=""/>
    <x v="0"/>
    <n v="7"/>
    <n v="0"/>
    <n v="0"/>
    <n v="0"/>
    <n v="0"/>
    <n v="-1"/>
    <n v="0"/>
    <n v="0"/>
    <n v="0"/>
    <n v="0"/>
    <n v="0"/>
    <n v="-1"/>
    <n v="0"/>
    <x v="6"/>
    <x v="0"/>
    <x v="1"/>
  </r>
  <r>
    <n v="7275"/>
    <n v="4954"/>
    <s v=""/>
    <x v="0"/>
    <n v="9"/>
    <n v="0"/>
    <n v="0"/>
    <n v="0"/>
    <n v="0"/>
    <n v="-1"/>
    <n v="0"/>
    <n v="0"/>
    <n v="0"/>
    <n v="0"/>
    <n v="0"/>
    <n v="-1"/>
    <n v="0"/>
    <x v="8"/>
    <x v="0"/>
    <x v="1"/>
  </r>
  <r>
    <n v="7275"/>
    <n v="6357"/>
    <s v=""/>
    <x v="0"/>
    <n v="1"/>
    <n v="0"/>
    <n v="0"/>
    <n v="0"/>
    <n v="0"/>
    <n v="-1"/>
    <n v="0"/>
    <n v="0"/>
    <n v="0"/>
    <n v="0"/>
    <n v="0"/>
    <n v="-1"/>
    <n v="0"/>
    <x v="0"/>
    <x v="0"/>
    <x v="1"/>
  </r>
  <r>
    <n v="7275"/>
    <n v="6357"/>
    <s v=""/>
    <x v="0"/>
    <n v="11"/>
    <n v="0"/>
    <n v="0"/>
    <n v="0"/>
    <n v="0"/>
    <n v="-1"/>
    <n v="0"/>
    <n v="0"/>
    <n v="0"/>
    <n v="0"/>
    <n v="0"/>
    <n v="-1"/>
    <n v="0"/>
    <x v="10"/>
    <x v="0"/>
    <x v="1"/>
  </r>
  <r>
    <n v="7275"/>
    <n v="6357"/>
    <s v=""/>
    <x v="0"/>
    <n v="3"/>
    <n v="0"/>
    <n v="0"/>
    <n v="0"/>
    <n v="0"/>
    <n v="-1"/>
    <n v="0"/>
    <n v="0"/>
    <n v="0"/>
    <n v="0"/>
    <n v="0"/>
    <n v="-1"/>
    <n v="0"/>
    <x v="2"/>
    <x v="0"/>
    <x v="1"/>
  </r>
  <r>
    <n v="7275"/>
    <n v="6357"/>
    <s v=""/>
    <x v="0"/>
    <n v="4"/>
    <n v="0"/>
    <n v="0"/>
    <n v="0"/>
    <n v="0"/>
    <n v="-1"/>
    <n v="0"/>
    <n v="0"/>
    <n v="0"/>
    <n v="0"/>
    <n v="0"/>
    <n v="-1"/>
    <n v="0"/>
    <x v="3"/>
    <x v="0"/>
    <x v="1"/>
  </r>
  <r>
    <n v="7275"/>
    <n v="6357"/>
    <s v=""/>
    <x v="0"/>
    <n v="6"/>
    <n v="0"/>
    <n v="0"/>
    <n v="0"/>
    <n v="0"/>
    <n v="-1"/>
    <n v="0"/>
    <n v="0"/>
    <n v="0"/>
    <n v="0"/>
    <n v="0"/>
    <n v="-1"/>
    <n v="0"/>
    <x v="5"/>
    <x v="0"/>
    <x v="1"/>
  </r>
  <r>
    <n v="7275"/>
    <n v="6357"/>
    <s v=""/>
    <x v="0"/>
    <n v="7"/>
    <n v="0"/>
    <n v="0"/>
    <n v="0"/>
    <n v="0"/>
    <n v="-1"/>
    <n v="0"/>
    <n v="0"/>
    <n v="0"/>
    <n v="0"/>
    <n v="0"/>
    <n v="-1"/>
    <n v="0"/>
    <x v="6"/>
    <x v="0"/>
    <x v="1"/>
  </r>
  <r>
    <n v="7275"/>
    <n v="6357"/>
    <s v=""/>
    <x v="0"/>
    <n v="9"/>
    <n v="0"/>
    <n v="0"/>
    <n v="0"/>
    <n v="0"/>
    <n v="-1"/>
    <n v="0"/>
    <n v="0"/>
    <n v="0"/>
    <n v="0"/>
    <n v="0"/>
    <n v="-1"/>
    <n v="0"/>
    <x v="8"/>
    <x v="0"/>
    <x v="1"/>
  </r>
  <r>
    <n v="7275"/>
    <n v="6368"/>
    <s v=""/>
    <x v="0"/>
    <n v="1"/>
    <n v="0"/>
    <n v="0"/>
    <n v="0"/>
    <n v="0"/>
    <n v="-1"/>
    <n v="0"/>
    <n v="0"/>
    <n v="0"/>
    <n v="0"/>
    <n v="0"/>
    <n v="-1"/>
    <n v="0"/>
    <x v="0"/>
    <x v="0"/>
    <x v="1"/>
  </r>
  <r>
    <n v="7275"/>
    <n v="6368"/>
    <s v=""/>
    <x v="0"/>
    <n v="10"/>
    <n v="0"/>
    <n v="0"/>
    <n v="0"/>
    <n v="0"/>
    <n v="-1"/>
    <n v="0"/>
    <n v="0"/>
    <n v="0"/>
    <n v="0"/>
    <n v="0"/>
    <n v="-1"/>
    <n v="0"/>
    <x v="9"/>
    <x v="0"/>
    <x v="1"/>
  </r>
  <r>
    <n v="7275"/>
    <n v="6368"/>
    <s v=""/>
    <x v="0"/>
    <n v="11"/>
    <n v="0"/>
    <n v="0"/>
    <n v="0"/>
    <n v="0"/>
    <n v="-1"/>
    <n v="0"/>
    <n v="0"/>
    <n v="0"/>
    <n v="0"/>
    <n v="0"/>
    <n v="-1"/>
    <n v="0"/>
    <x v="10"/>
    <x v="0"/>
    <x v="1"/>
  </r>
  <r>
    <n v="7275"/>
    <n v="6368"/>
    <s v=""/>
    <x v="0"/>
    <n v="12"/>
    <n v="0"/>
    <n v="0"/>
    <n v="0"/>
    <n v="0"/>
    <n v="-1"/>
    <n v="0"/>
    <n v="0"/>
    <n v="0"/>
    <n v="0"/>
    <n v="0"/>
    <n v="-1"/>
    <n v="0"/>
    <x v="11"/>
    <x v="0"/>
    <x v="1"/>
  </r>
  <r>
    <n v="7275"/>
    <n v="6368"/>
    <s v=""/>
    <x v="0"/>
    <n v="3"/>
    <n v="0"/>
    <n v="0"/>
    <n v="0"/>
    <n v="0"/>
    <n v="-1"/>
    <n v="0"/>
    <n v="0"/>
    <n v="0"/>
    <n v="0"/>
    <n v="0"/>
    <n v="-1"/>
    <n v="0"/>
    <x v="2"/>
    <x v="0"/>
    <x v="1"/>
  </r>
  <r>
    <n v="7275"/>
    <n v="6368"/>
    <s v=""/>
    <x v="0"/>
    <n v="4"/>
    <n v="0"/>
    <n v="0"/>
    <n v="0"/>
    <n v="0"/>
    <n v="-1"/>
    <n v="0"/>
    <n v="0"/>
    <n v="0"/>
    <n v="0"/>
    <n v="0"/>
    <n v="-1"/>
    <n v="0"/>
    <x v="3"/>
    <x v="0"/>
    <x v="1"/>
  </r>
  <r>
    <n v="7275"/>
    <n v="6368"/>
    <s v=""/>
    <x v="0"/>
    <n v="5"/>
    <n v="0"/>
    <n v="0"/>
    <n v="0"/>
    <n v="0"/>
    <n v="-1"/>
    <n v="0"/>
    <n v="0"/>
    <n v="0"/>
    <n v="0"/>
    <n v="0"/>
    <n v="-1"/>
    <n v="0"/>
    <x v="4"/>
    <x v="0"/>
    <x v="1"/>
  </r>
  <r>
    <n v="7275"/>
    <n v="6368"/>
    <s v=""/>
    <x v="0"/>
    <n v="6"/>
    <n v="0"/>
    <n v="0"/>
    <n v="0"/>
    <n v="0"/>
    <n v="-1"/>
    <n v="0"/>
    <n v="0"/>
    <n v="0"/>
    <n v="0"/>
    <n v="0"/>
    <n v="-1"/>
    <n v="0"/>
    <x v="5"/>
    <x v="0"/>
    <x v="1"/>
  </r>
  <r>
    <n v="7275"/>
    <n v="6368"/>
    <s v=""/>
    <x v="0"/>
    <n v="7"/>
    <n v="0"/>
    <n v="0"/>
    <n v="0"/>
    <n v="0"/>
    <n v="-1"/>
    <n v="0"/>
    <n v="0"/>
    <n v="0"/>
    <n v="0"/>
    <n v="0"/>
    <n v="-1"/>
    <n v="0"/>
    <x v="6"/>
    <x v="0"/>
    <x v="1"/>
  </r>
  <r>
    <n v="7275"/>
    <n v="6368"/>
    <s v=""/>
    <x v="0"/>
    <n v="8"/>
    <n v="0"/>
    <n v="0"/>
    <n v="0"/>
    <n v="0"/>
    <n v="-1"/>
    <n v="0"/>
    <n v="0"/>
    <n v="0"/>
    <n v="0"/>
    <n v="0"/>
    <n v="-1"/>
    <n v="0"/>
    <x v="7"/>
    <x v="0"/>
    <x v="1"/>
  </r>
  <r>
    <n v="7275"/>
    <n v="6368"/>
    <s v=""/>
    <x v="0"/>
    <n v="9"/>
    <n v="0"/>
    <n v="0"/>
    <n v="0"/>
    <n v="0"/>
    <n v="-1"/>
    <n v="0"/>
    <n v="0"/>
    <n v="0"/>
    <n v="0"/>
    <n v="0"/>
    <n v="-1"/>
    <n v="0"/>
    <x v="8"/>
    <x v="0"/>
    <x v="1"/>
  </r>
  <r>
    <n v="7275"/>
    <n v="6639"/>
    <s v=""/>
    <x v="0"/>
    <n v="1"/>
    <n v="0"/>
    <n v="0"/>
    <n v="0"/>
    <n v="0"/>
    <n v="-1"/>
    <n v="0"/>
    <n v="0"/>
    <n v="0"/>
    <n v="0"/>
    <n v="0"/>
    <n v="-1"/>
    <n v="0"/>
    <x v="0"/>
    <x v="1"/>
    <x v="1"/>
  </r>
  <r>
    <n v="7275"/>
    <n v="6639"/>
    <s v=""/>
    <x v="0"/>
    <n v="10"/>
    <n v="0"/>
    <n v="0"/>
    <n v="0"/>
    <n v="0"/>
    <n v="-1"/>
    <n v="0"/>
    <n v="0"/>
    <n v="0"/>
    <n v="0"/>
    <n v="0"/>
    <n v="-1"/>
    <n v="0"/>
    <x v="9"/>
    <x v="1"/>
    <x v="1"/>
  </r>
  <r>
    <n v="7275"/>
    <n v="6639"/>
    <s v=""/>
    <x v="0"/>
    <n v="11"/>
    <n v="0"/>
    <n v="0"/>
    <n v="0"/>
    <n v="0"/>
    <n v="-1"/>
    <n v="0"/>
    <n v="0"/>
    <n v="0"/>
    <n v="0"/>
    <n v="0"/>
    <n v="-1"/>
    <n v="0"/>
    <x v="10"/>
    <x v="1"/>
    <x v="1"/>
  </r>
  <r>
    <n v="7275"/>
    <n v="6639"/>
    <s v=""/>
    <x v="0"/>
    <n v="12"/>
    <n v="0"/>
    <n v="0"/>
    <n v="0"/>
    <n v="0"/>
    <n v="-1"/>
    <n v="0"/>
    <n v="0"/>
    <n v="0"/>
    <n v="0"/>
    <n v="0"/>
    <n v="-1"/>
    <n v="0"/>
    <x v="11"/>
    <x v="1"/>
    <x v="1"/>
  </r>
  <r>
    <n v="7275"/>
    <n v="6639"/>
    <s v=""/>
    <x v="0"/>
    <n v="2"/>
    <n v="0"/>
    <n v="0"/>
    <n v="0"/>
    <n v="0"/>
    <n v="-1"/>
    <n v="0"/>
    <n v="0"/>
    <n v="0"/>
    <n v="0"/>
    <n v="0"/>
    <n v="-1"/>
    <n v="0"/>
    <x v="1"/>
    <x v="1"/>
    <x v="1"/>
  </r>
  <r>
    <n v="7275"/>
    <n v="6639"/>
    <s v=""/>
    <x v="0"/>
    <n v="3"/>
    <n v="0"/>
    <n v="0"/>
    <n v="0"/>
    <n v="0"/>
    <n v="-1"/>
    <n v="0"/>
    <n v="0"/>
    <n v="0"/>
    <n v="0"/>
    <n v="0"/>
    <n v="-1"/>
    <n v="0"/>
    <x v="2"/>
    <x v="1"/>
    <x v="1"/>
  </r>
  <r>
    <n v="7275"/>
    <n v="6639"/>
    <s v=""/>
    <x v="0"/>
    <n v="4"/>
    <n v="0"/>
    <n v="0"/>
    <n v="0"/>
    <n v="0"/>
    <n v="-1"/>
    <n v="0"/>
    <n v="0"/>
    <n v="0"/>
    <n v="0"/>
    <n v="0"/>
    <n v="-1"/>
    <n v="0"/>
    <x v="3"/>
    <x v="1"/>
    <x v="1"/>
  </r>
  <r>
    <n v="7275"/>
    <n v="6639"/>
    <s v=""/>
    <x v="0"/>
    <n v="5"/>
    <n v="0"/>
    <n v="0"/>
    <n v="0"/>
    <n v="0"/>
    <n v="-1"/>
    <n v="0"/>
    <n v="0"/>
    <n v="0"/>
    <n v="0"/>
    <n v="0"/>
    <n v="-1"/>
    <n v="0"/>
    <x v="4"/>
    <x v="1"/>
    <x v="1"/>
  </r>
  <r>
    <n v="7275"/>
    <n v="6639"/>
    <s v=""/>
    <x v="0"/>
    <n v="6"/>
    <n v="0"/>
    <n v="0"/>
    <n v="0"/>
    <n v="0"/>
    <n v="-1"/>
    <n v="0"/>
    <n v="0"/>
    <n v="0"/>
    <n v="0"/>
    <n v="0"/>
    <n v="-1"/>
    <n v="0"/>
    <x v="5"/>
    <x v="1"/>
    <x v="1"/>
  </r>
  <r>
    <n v="7275"/>
    <n v="6639"/>
    <s v=""/>
    <x v="0"/>
    <n v="7"/>
    <n v="0"/>
    <n v="0"/>
    <n v="0"/>
    <n v="0"/>
    <n v="-1"/>
    <n v="0"/>
    <n v="0"/>
    <n v="0"/>
    <n v="0"/>
    <n v="0"/>
    <n v="-1"/>
    <n v="0"/>
    <x v="6"/>
    <x v="1"/>
    <x v="1"/>
  </r>
  <r>
    <n v="7275"/>
    <n v="6639"/>
    <s v=""/>
    <x v="0"/>
    <n v="8"/>
    <n v="0"/>
    <n v="0"/>
    <n v="0"/>
    <n v="0"/>
    <n v="-1"/>
    <n v="0"/>
    <n v="0"/>
    <n v="0"/>
    <n v="0"/>
    <n v="0"/>
    <n v="-1"/>
    <n v="0"/>
    <x v="7"/>
    <x v="1"/>
    <x v="1"/>
  </r>
  <r>
    <n v="7275"/>
    <n v="6639"/>
    <s v=""/>
    <x v="0"/>
    <n v="9"/>
    <n v="0"/>
    <n v="0"/>
    <n v="0"/>
    <n v="0"/>
    <n v="-1"/>
    <n v="0"/>
    <n v="0"/>
    <n v="0"/>
    <n v="0"/>
    <n v="0"/>
    <n v="-1"/>
    <n v="0"/>
    <x v="8"/>
    <x v="1"/>
    <x v="1"/>
  </r>
  <r>
    <n v="7275"/>
    <n v="6640"/>
    <s v=""/>
    <x v="0"/>
    <n v="1"/>
    <n v="0"/>
    <n v="0"/>
    <n v="0"/>
    <n v="0"/>
    <n v="-1"/>
    <n v="0"/>
    <n v="0"/>
    <n v="0"/>
    <n v="0"/>
    <n v="0"/>
    <n v="-1"/>
    <n v="0"/>
    <x v="0"/>
    <x v="2"/>
    <x v="1"/>
  </r>
  <r>
    <n v="7275"/>
    <n v="6640"/>
    <s v=""/>
    <x v="0"/>
    <n v="10"/>
    <n v="0"/>
    <n v="0"/>
    <n v="0"/>
    <n v="0"/>
    <n v="-1"/>
    <n v="0"/>
    <n v="0"/>
    <n v="0"/>
    <n v="0"/>
    <n v="0"/>
    <n v="-1"/>
    <n v="0"/>
    <x v="9"/>
    <x v="2"/>
    <x v="1"/>
  </r>
  <r>
    <n v="7275"/>
    <n v="6640"/>
    <s v=""/>
    <x v="0"/>
    <n v="11"/>
    <n v="0"/>
    <n v="0"/>
    <n v="0"/>
    <n v="0"/>
    <n v="-1"/>
    <n v="0"/>
    <n v="0"/>
    <n v="0"/>
    <n v="0"/>
    <n v="0"/>
    <n v="-1"/>
    <n v="0"/>
    <x v="10"/>
    <x v="2"/>
    <x v="1"/>
  </r>
  <r>
    <n v="7275"/>
    <n v="6640"/>
    <s v=""/>
    <x v="0"/>
    <n v="3"/>
    <n v="0"/>
    <n v="0"/>
    <n v="0"/>
    <n v="0"/>
    <n v="-1"/>
    <n v="0"/>
    <n v="0"/>
    <n v="0"/>
    <n v="0"/>
    <n v="0"/>
    <n v="-1"/>
    <n v="0"/>
    <x v="2"/>
    <x v="2"/>
    <x v="1"/>
  </r>
  <r>
    <n v="7275"/>
    <n v="6640"/>
    <s v=""/>
    <x v="0"/>
    <n v="4"/>
    <n v="0"/>
    <n v="0"/>
    <n v="0"/>
    <n v="0"/>
    <n v="-1"/>
    <n v="0"/>
    <n v="0"/>
    <n v="0"/>
    <n v="0"/>
    <n v="0"/>
    <n v="-1"/>
    <n v="0"/>
    <x v="3"/>
    <x v="2"/>
    <x v="1"/>
  </r>
  <r>
    <n v="7275"/>
    <n v="6640"/>
    <s v=""/>
    <x v="0"/>
    <n v="6"/>
    <n v="0"/>
    <n v="0"/>
    <n v="0"/>
    <n v="0"/>
    <n v="-1"/>
    <n v="0"/>
    <n v="0"/>
    <n v="0"/>
    <n v="0"/>
    <n v="0"/>
    <n v="-1"/>
    <n v="0"/>
    <x v="5"/>
    <x v="2"/>
    <x v="1"/>
  </r>
  <r>
    <n v="7275"/>
    <n v="6640"/>
    <s v=""/>
    <x v="0"/>
    <n v="7"/>
    <n v="0"/>
    <n v="0"/>
    <n v="0"/>
    <n v="0"/>
    <n v="-1"/>
    <n v="0"/>
    <n v="0"/>
    <n v="0"/>
    <n v="0"/>
    <n v="0"/>
    <n v="-1"/>
    <n v="0"/>
    <x v="6"/>
    <x v="2"/>
    <x v="1"/>
  </r>
  <r>
    <n v="7275"/>
    <n v="6640"/>
    <s v=""/>
    <x v="0"/>
    <n v="9"/>
    <n v="0"/>
    <n v="0"/>
    <n v="0"/>
    <n v="0"/>
    <n v="-1"/>
    <n v="0"/>
    <n v="0"/>
    <n v="0"/>
    <n v="0"/>
    <n v="0"/>
    <n v="-1"/>
    <n v="0"/>
    <x v="8"/>
    <x v="2"/>
    <x v="1"/>
  </r>
  <r>
    <n v="7275"/>
    <n v="6641"/>
    <s v=""/>
    <x v="0"/>
    <n v="1"/>
    <n v="0"/>
    <n v="0"/>
    <n v="0"/>
    <n v="0"/>
    <n v="-1"/>
    <n v="0"/>
    <n v="0"/>
    <n v="0"/>
    <n v="0"/>
    <n v="0"/>
    <n v="-1"/>
    <n v="0"/>
    <x v="0"/>
    <x v="3"/>
    <x v="1"/>
  </r>
  <r>
    <n v="7275"/>
    <n v="6641"/>
    <s v=""/>
    <x v="0"/>
    <n v="11"/>
    <n v="0"/>
    <n v="0"/>
    <n v="0"/>
    <n v="0"/>
    <n v="-1"/>
    <n v="0"/>
    <n v="0"/>
    <n v="0"/>
    <n v="0"/>
    <n v="0"/>
    <n v="-1"/>
    <n v="0"/>
    <x v="10"/>
    <x v="3"/>
    <x v="1"/>
  </r>
  <r>
    <n v="7275"/>
    <n v="6641"/>
    <s v=""/>
    <x v="0"/>
    <n v="3"/>
    <n v="0"/>
    <n v="0"/>
    <n v="0"/>
    <n v="0"/>
    <n v="-1"/>
    <n v="0"/>
    <n v="0"/>
    <n v="0"/>
    <n v="0"/>
    <n v="0"/>
    <n v="-1"/>
    <n v="0"/>
    <x v="2"/>
    <x v="3"/>
    <x v="1"/>
  </r>
  <r>
    <n v="7275"/>
    <n v="6641"/>
    <s v=""/>
    <x v="0"/>
    <n v="4"/>
    <n v="0"/>
    <n v="0"/>
    <n v="0"/>
    <n v="0"/>
    <n v="-1"/>
    <n v="0"/>
    <n v="0"/>
    <n v="0"/>
    <n v="0"/>
    <n v="0"/>
    <n v="-1"/>
    <n v="0"/>
    <x v="3"/>
    <x v="3"/>
    <x v="1"/>
  </r>
  <r>
    <n v="7275"/>
    <n v="6641"/>
    <s v=""/>
    <x v="0"/>
    <n v="6"/>
    <n v="0"/>
    <n v="0"/>
    <n v="0"/>
    <n v="0"/>
    <n v="-1"/>
    <n v="0"/>
    <n v="0"/>
    <n v="0"/>
    <n v="0"/>
    <n v="0"/>
    <n v="-1"/>
    <n v="0"/>
    <x v="5"/>
    <x v="3"/>
    <x v="1"/>
  </r>
  <r>
    <n v="7275"/>
    <n v="6641"/>
    <s v=""/>
    <x v="0"/>
    <n v="7"/>
    <n v="0"/>
    <n v="0"/>
    <n v="0"/>
    <n v="0"/>
    <n v="-1"/>
    <n v="0"/>
    <n v="0"/>
    <n v="0"/>
    <n v="0"/>
    <n v="0"/>
    <n v="-1"/>
    <n v="0"/>
    <x v="6"/>
    <x v="3"/>
    <x v="1"/>
  </r>
  <r>
    <n v="7275"/>
    <n v="6641"/>
    <s v=""/>
    <x v="0"/>
    <n v="9"/>
    <n v="0"/>
    <n v="0"/>
    <n v="0"/>
    <n v="0"/>
    <n v="-1"/>
    <n v="0"/>
    <n v="0"/>
    <n v="0"/>
    <n v="0"/>
    <n v="0"/>
    <n v="-1"/>
    <n v="0"/>
    <x v="8"/>
    <x v="3"/>
    <x v="1"/>
  </r>
  <r>
    <n v="7275"/>
    <n v="6642"/>
    <s v=""/>
    <x v="0"/>
    <n v="1"/>
    <n v="0"/>
    <n v="0"/>
    <n v="0"/>
    <n v="0"/>
    <n v="-1"/>
    <n v="0"/>
    <n v="0"/>
    <n v="0"/>
    <n v="0"/>
    <n v="0"/>
    <n v="-1"/>
    <n v="0"/>
    <x v="0"/>
    <x v="4"/>
    <x v="1"/>
  </r>
  <r>
    <n v="7275"/>
    <n v="6642"/>
    <s v=""/>
    <x v="0"/>
    <n v="10"/>
    <n v="0"/>
    <n v="0"/>
    <n v="0"/>
    <n v="0"/>
    <n v="-1"/>
    <n v="0"/>
    <n v="0"/>
    <n v="0"/>
    <n v="0"/>
    <n v="0"/>
    <n v="-1"/>
    <n v="0"/>
    <x v="9"/>
    <x v="4"/>
    <x v="1"/>
  </r>
  <r>
    <n v="7275"/>
    <n v="6642"/>
    <s v=""/>
    <x v="0"/>
    <n v="11"/>
    <n v="0"/>
    <n v="0"/>
    <n v="0"/>
    <n v="0"/>
    <n v="-1"/>
    <n v="0"/>
    <n v="0"/>
    <n v="0"/>
    <n v="0"/>
    <n v="0"/>
    <n v="-1"/>
    <n v="0"/>
    <x v="10"/>
    <x v="4"/>
    <x v="1"/>
  </r>
  <r>
    <n v="7275"/>
    <n v="6642"/>
    <s v=""/>
    <x v="0"/>
    <n v="12"/>
    <n v="0"/>
    <n v="0"/>
    <n v="0"/>
    <n v="0"/>
    <n v="-1"/>
    <n v="0"/>
    <n v="0"/>
    <n v="0"/>
    <n v="0"/>
    <n v="0"/>
    <n v="-1"/>
    <n v="0"/>
    <x v="11"/>
    <x v="4"/>
    <x v="1"/>
  </r>
  <r>
    <n v="7275"/>
    <n v="6642"/>
    <s v=""/>
    <x v="0"/>
    <n v="3"/>
    <n v="0"/>
    <n v="0"/>
    <n v="0"/>
    <n v="0"/>
    <n v="-1"/>
    <n v="0"/>
    <n v="0"/>
    <n v="0"/>
    <n v="0"/>
    <n v="0"/>
    <n v="-1"/>
    <n v="0"/>
    <x v="2"/>
    <x v="4"/>
    <x v="1"/>
  </r>
  <r>
    <n v="7275"/>
    <n v="6642"/>
    <s v=""/>
    <x v="0"/>
    <n v="4"/>
    <n v="0"/>
    <n v="0"/>
    <n v="0"/>
    <n v="0"/>
    <n v="-1"/>
    <n v="0"/>
    <n v="0"/>
    <n v="0"/>
    <n v="0"/>
    <n v="0"/>
    <n v="-1"/>
    <n v="0"/>
    <x v="3"/>
    <x v="4"/>
    <x v="1"/>
  </r>
  <r>
    <n v="7275"/>
    <n v="6642"/>
    <s v=""/>
    <x v="0"/>
    <n v="5"/>
    <n v="0"/>
    <n v="0"/>
    <n v="0"/>
    <n v="0"/>
    <n v="-1"/>
    <n v="0"/>
    <n v="0"/>
    <n v="0"/>
    <n v="0"/>
    <n v="0"/>
    <n v="-1"/>
    <n v="0"/>
    <x v="4"/>
    <x v="4"/>
    <x v="1"/>
  </r>
  <r>
    <n v="7275"/>
    <n v="6642"/>
    <s v=""/>
    <x v="0"/>
    <n v="6"/>
    <n v="0"/>
    <n v="0"/>
    <n v="0"/>
    <n v="0"/>
    <n v="-1"/>
    <n v="0"/>
    <n v="0"/>
    <n v="0"/>
    <n v="0"/>
    <n v="0"/>
    <n v="-1"/>
    <n v="0"/>
    <x v="5"/>
    <x v="4"/>
    <x v="1"/>
  </r>
  <r>
    <n v="7275"/>
    <n v="6642"/>
    <s v=""/>
    <x v="0"/>
    <n v="7"/>
    <n v="0"/>
    <n v="0"/>
    <n v="0"/>
    <n v="0"/>
    <n v="-1"/>
    <n v="0"/>
    <n v="0"/>
    <n v="0"/>
    <n v="0"/>
    <n v="0"/>
    <n v="-1"/>
    <n v="0"/>
    <x v="6"/>
    <x v="4"/>
    <x v="1"/>
  </r>
  <r>
    <n v="7275"/>
    <n v="6642"/>
    <s v=""/>
    <x v="0"/>
    <n v="8"/>
    <n v="0"/>
    <n v="0"/>
    <n v="0"/>
    <n v="0"/>
    <n v="-1"/>
    <n v="0"/>
    <n v="0"/>
    <n v="0"/>
    <n v="0"/>
    <n v="0"/>
    <n v="-1"/>
    <n v="0"/>
    <x v="7"/>
    <x v="4"/>
    <x v="1"/>
  </r>
  <r>
    <n v="7275"/>
    <n v="6642"/>
    <s v=""/>
    <x v="0"/>
    <n v="9"/>
    <n v="0"/>
    <n v="0"/>
    <n v="0"/>
    <n v="0"/>
    <n v="-1"/>
    <n v="0"/>
    <n v="0"/>
    <n v="0"/>
    <n v="0"/>
    <n v="0"/>
    <n v="-1"/>
    <n v="0"/>
    <x v="8"/>
    <x v="4"/>
    <x v="1"/>
  </r>
  <r>
    <n v="7275"/>
    <n v="6643"/>
    <s v=""/>
    <x v="0"/>
    <n v="1"/>
    <n v="0"/>
    <n v="0"/>
    <n v="0"/>
    <n v="0"/>
    <n v="-1"/>
    <n v="0"/>
    <n v="0"/>
    <n v="0"/>
    <n v="0"/>
    <n v="0"/>
    <n v="-1"/>
    <n v="0"/>
    <x v="0"/>
    <x v="5"/>
    <x v="1"/>
  </r>
  <r>
    <n v="7275"/>
    <n v="6643"/>
    <s v=""/>
    <x v="0"/>
    <n v="10"/>
    <n v="0"/>
    <n v="0"/>
    <n v="0"/>
    <n v="0"/>
    <n v="-1"/>
    <n v="0"/>
    <n v="0"/>
    <n v="0"/>
    <n v="0"/>
    <n v="0"/>
    <n v="-1"/>
    <n v="0"/>
    <x v="9"/>
    <x v="5"/>
    <x v="1"/>
  </r>
  <r>
    <n v="7275"/>
    <n v="6643"/>
    <s v=""/>
    <x v="0"/>
    <n v="11"/>
    <n v="0"/>
    <n v="0"/>
    <n v="0"/>
    <n v="0"/>
    <n v="-1"/>
    <n v="0"/>
    <n v="0"/>
    <n v="0"/>
    <n v="0"/>
    <n v="0"/>
    <n v="-1"/>
    <n v="0"/>
    <x v="10"/>
    <x v="5"/>
    <x v="1"/>
  </r>
  <r>
    <n v="7275"/>
    <n v="6643"/>
    <s v=""/>
    <x v="0"/>
    <n v="12"/>
    <n v="0"/>
    <n v="0"/>
    <n v="0"/>
    <n v="0"/>
    <n v="-1"/>
    <n v="0"/>
    <n v="0"/>
    <n v="0"/>
    <n v="0"/>
    <n v="0"/>
    <n v="-1"/>
    <n v="0"/>
    <x v="11"/>
    <x v="5"/>
    <x v="1"/>
  </r>
  <r>
    <n v="7275"/>
    <n v="6643"/>
    <s v=""/>
    <x v="0"/>
    <n v="3"/>
    <n v="0"/>
    <n v="0"/>
    <n v="0"/>
    <n v="0"/>
    <n v="-1"/>
    <n v="0"/>
    <n v="0"/>
    <n v="0"/>
    <n v="0"/>
    <n v="0"/>
    <n v="-1"/>
    <n v="0"/>
    <x v="2"/>
    <x v="5"/>
    <x v="1"/>
  </r>
  <r>
    <n v="7275"/>
    <n v="6643"/>
    <s v=""/>
    <x v="0"/>
    <n v="4"/>
    <n v="0"/>
    <n v="0"/>
    <n v="0"/>
    <n v="0"/>
    <n v="-1"/>
    <n v="0"/>
    <n v="0"/>
    <n v="0"/>
    <n v="0"/>
    <n v="0"/>
    <n v="-1"/>
    <n v="0"/>
    <x v="3"/>
    <x v="5"/>
    <x v="1"/>
  </r>
  <r>
    <n v="7275"/>
    <n v="6643"/>
    <s v=""/>
    <x v="0"/>
    <n v="6"/>
    <n v="0"/>
    <n v="0"/>
    <n v="0"/>
    <n v="0"/>
    <n v="-1"/>
    <n v="0"/>
    <n v="0"/>
    <n v="0"/>
    <n v="0"/>
    <n v="0"/>
    <n v="-1"/>
    <n v="0"/>
    <x v="5"/>
    <x v="5"/>
    <x v="1"/>
  </r>
  <r>
    <n v="7275"/>
    <n v="6643"/>
    <s v=""/>
    <x v="0"/>
    <n v="7"/>
    <n v="0"/>
    <n v="0"/>
    <n v="0"/>
    <n v="0"/>
    <n v="-1"/>
    <n v="0"/>
    <n v="0"/>
    <n v="0"/>
    <n v="0"/>
    <n v="0"/>
    <n v="-1"/>
    <n v="0"/>
    <x v="6"/>
    <x v="5"/>
    <x v="1"/>
  </r>
  <r>
    <n v="7275"/>
    <n v="6643"/>
    <s v=""/>
    <x v="0"/>
    <n v="8"/>
    <n v="0"/>
    <n v="0"/>
    <n v="0"/>
    <n v="0"/>
    <n v="-1"/>
    <n v="0"/>
    <n v="0"/>
    <n v="0"/>
    <n v="0"/>
    <n v="0"/>
    <n v="-1"/>
    <n v="0"/>
    <x v="7"/>
    <x v="5"/>
    <x v="1"/>
  </r>
  <r>
    <n v="7275"/>
    <n v="6643"/>
    <s v=""/>
    <x v="0"/>
    <n v="9"/>
    <n v="0"/>
    <n v="0"/>
    <n v="0"/>
    <n v="0"/>
    <n v="-1"/>
    <n v="0"/>
    <n v="0"/>
    <n v="0"/>
    <n v="0"/>
    <n v="0"/>
    <n v="-1"/>
    <n v="0"/>
    <x v="8"/>
    <x v="5"/>
    <x v="1"/>
  </r>
  <r>
    <n v="7275"/>
    <n v="6762"/>
    <s v=""/>
    <x v="0"/>
    <n v="1"/>
    <n v="0"/>
    <n v="0"/>
    <n v="0"/>
    <n v="0"/>
    <n v="-1"/>
    <n v="0"/>
    <n v="0"/>
    <n v="0"/>
    <n v="0"/>
    <n v="0"/>
    <n v="-1"/>
    <n v="0"/>
    <x v="0"/>
    <x v="6"/>
    <x v="1"/>
  </r>
  <r>
    <n v="7275"/>
    <n v="6762"/>
    <s v=""/>
    <x v="0"/>
    <n v="10"/>
    <n v="0"/>
    <n v="0"/>
    <n v="0"/>
    <n v="0"/>
    <n v="-1"/>
    <n v="0"/>
    <n v="0"/>
    <n v="0"/>
    <n v="0"/>
    <n v="0"/>
    <n v="-1"/>
    <n v="0"/>
    <x v="9"/>
    <x v="6"/>
    <x v="1"/>
  </r>
  <r>
    <n v="7275"/>
    <n v="6762"/>
    <s v=""/>
    <x v="0"/>
    <n v="11"/>
    <n v="0"/>
    <n v="0"/>
    <n v="0"/>
    <n v="0"/>
    <n v="-1"/>
    <n v="0"/>
    <n v="0"/>
    <n v="0"/>
    <n v="0"/>
    <n v="0"/>
    <n v="-1"/>
    <n v="0"/>
    <x v="10"/>
    <x v="6"/>
    <x v="1"/>
  </r>
  <r>
    <n v="7275"/>
    <n v="6762"/>
    <s v=""/>
    <x v="0"/>
    <n v="12"/>
    <n v="0"/>
    <n v="0"/>
    <n v="0"/>
    <n v="0"/>
    <n v="-1"/>
    <n v="0"/>
    <n v="0"/>
    <n v="0"/>
    <n v="0"/>
    <n v="0"/>
    <n v="-1"/>
    <n v="0"/>
    <x v="11"/>
    <x v="6"/>
    <x v="1"/>
  </r>
  <r>
    <n v="7275"/>
    <n v="6762"/>
    <s v=""/>
    <x v="0"/>
    <n v="2"/>
    <n v="0"/>
    <n v="0"/>
    <n v="0"/>
    <n v="0"/>
    <n v="-1"/>
    <n v="0"/>
    <n v="0"/>
    <n v="0"/>
    <n v="0"/>
    <n v="0"/>
    <n v="-1"/>
    <n v="0"/>
    <x v="1"/>
    <x v="6"/>
    <x v="1"/>
  </r>
  <r>
    <n v="7275"/>
    <n v="6762"/>
    <s v=""/>
    <x v="0"/>
    <n v="3"/>
    <n v="0"/>
    <n v="0"/>
    <n v="0"/>
    <n v="0"/>
    <n v="-1"/>
    <n v="0"/>
    <n v="0"/>
    <n v="0"/>
    <n v="0"/>
    <n v="0"/>
    <n v="-1"/>
    <n v="0"/>
    <x v="2"/>
    <x v="6"/>
    <x v="1"/>
  </r>
  <r>
    <n v="7275"/>
    <n v="6762"/>
    <s v=""/>
    <x v="0"/>
    <n v="4"/>
    <n v="0"/>
    <n v="0"/>
    <n v="0"/>
    <n v="0"/>
    <n v="-1"/>
    <n v="0"/>
    <n v="0"/>
    <n v="0"/>
    <n v="0"/>
    <n v="0"/>
    <n v="-1"/>
    <n v="0"/>
    <x v="3"/>
    <x v="6"/>
    <x v="1"/>
  </r>
  <r>
    <n v="7275"/>
    <n v="6762"/>
    <s v=""/>
    <x v="0"/>
    <n v="5"/>
    <n v="0"/>
    <n v="0"/>
    <n v="0"/>
    <n v="0"/>
    <n v="-1"/>
    <n v="0"/>
    <n v="0"/>
    <n v="0"/>
    <n v="0"/>
    <n v="0"/>
    <n v="-1"/>
    <n v="0"/>
    <x v="4"/>
    <x v="6"/>
    <x v="1"/>
  </r>
  <r>
    <n v="7275"/>
    <n v="6762"/>
    <s v=""/>
    <x v="0"/>
    <n v="6"/>
    <n v="0"/>
    <n v="0"/>
    <n v="0"/>
    <n v="0"/>
    <n v="-1"/>
    <n v="0"/>
    <n v="0"/>
    <n v="0"/>
    <n v="0"/>
    <n v="0"/>
    <n v="-1"/>
    <n v="0"/>
    <x v="5"/>
    <x v="6"/>
    <x v="1"/>
  </r>
  <r>
    <n v="7275"/>
    <n v="6762"/>
    <s v=""/>
    <x v="0"/>
    <n v="7"/>
    <n v="0"/>
    <n v="0"/>
    <n v="0"/>
    <n v="0"/>
    <n v="-1"/>
    <n v="0"/>
    <n v="0"/>
    <n v="0"/>
    <n v="0"/>
    <n v="0"/>
    <n v="-1"/>
    <n v="0"/>
    <x v="6"/>
    <x v="6"/>
    <x v="1"/>
  </r>
  <r>
    <n v="7275"/>
    <n v="6762"/>
    <s v=""/>
    <x v="0"/>
    <n v="8"/>
    <n v="0"/>
    <n v="0"/>
    <n v="0"/>
    <n v="0"/>
    <n v="-1"/>
    <n v="0"/>
    <n v="0"/>
    <n v="0"/>
    <n v="0"/>
    <n v="0"/>
    <n v="-1"/>
    <n v="0"/>
    <x v="7"/>
    <x v="6"/>
    <x v="1"/>
  </r>
  <r>
    <n v="7275"/>
    <n v="6762"/>
    <s v=""/>
    <x v="0"/>
    <n v="9"/>
    <n v="0"/>
    <n v="0"/>
    <n v="0"/>
    <n v="0"/>
    <n v="-1"/>
    <n v="0"/>
    <n v="0"/>
    <n v="0"/>
    <n v="0"/>
    <n v="0"/>
    <n v="-1"/>
    <n v="0"/>
    <x v="8"/>
    <x v="6"/>
    <x v="1"/>
  </r>
  <r>
    <n v="7275"/>
    <n v="6763"/>
    <s v=""/>
    <x v="0"/>
    <n v="10"/>
    <n v="0"/>
    <n v="0"/>
    <n v="0"/>
    <n v="0"/>
    <n v="-1"/>
    <n v="0"/>
    <n v="0"/>
    <n v="0"/>
    <n v="0"/>
    <n v="0"/>
    <n v="-1"/>
    <n v="0"/>
    <x v="9"/>
    <x v="7"/>
    <x v="1"/>
  </r>
  <r>
    <n v="7275"/>
    <n v="6763"/>
    <s v=""/>
    <x v="0"/>
    <n v="11"/>
    <n v="0"/>
    <n v="0"/>
    <n v="0"/>
    <n v="0"/>
    <n v="-1"/>
    <n v="0"/>
    <n v="0"/>
    <n v="0"/>
    <n v="0"/>
    <n v="0"/>
    <n v="-1"/>
    <n v="0"/>
    <x v="10"/>
    <x v="7"/>
    <x v="1"/>
  </r>
  <r>
    <n v="7275"/>
    <n v="6763"/>
    <s v=""/>
    <x v="0"/>
    <n v="12"/>
    <n v="0"/>
    <n v="0"/>
    <n v="0"/>
    <n v="0"/>
    <n v="-1"/>
    <n v="0"/>
    <n v="0"/>
    <n v="0"/>
    <n v="0"/>
    <n v="0"/>
    <n v="-1"/>
    <n v="0"/>
    <x v="11"/>
    <x v="7"/>
    <x v="1"/>
  </r>
  <r>
    <n v="7275"/>
    <n v="6763"/>
    <s v=""/>
    <x v="0"/>
    <n v="3"/>
    <n v="0"/>
    <n v="0"/>
    <n v="0"/>
    <n v="0"/>
    <n v="-1"/>
    <n v="0"/>
    <n v="0"/>
    <n v="0"/>
    <n v="0"/>
    <n v="0"/>
    <n v="-1"/>
    <n v="0"/>
    <x v="2"/>
    <x v="7"/>
    <x v="1"/>
  </r>
  <r>
    <n v="7275"/>
    <n v="6763"/>
    <s v=""/>
    <x v="0"/>
    <n v="4"/>
    <n v="0"/>
    <n v="0"/>
    <n v="0"/>
    <n v="0"/>
    <n v="-1"/>
    <n v="0"/>
    <n v="0"/>
    <n v="0"/>
    <n v="0"/>
    <n v="0"/>
    <n v="-1"/>
    <n v="0"/>
    <x v="3"/>
    <x v="7"/>
    <x v="1"/>
  </r>
  <r>
    <n v="7275"/>
    <n v="6763"/>
    <s v=""/>
    <x v="0"/>
    <n v="5"/>
    <n v="0"/>
    <n v="0"/>
    <n v="0"/>
    <n v="0"/>
    <n v="-1"/>
    <n v="0"/>
    <n v="0"/>
    <n v="0"/>
    <n v="0"/>
    <n v="0"/>
    <n v="-1"/>
    <n v="0"/>
    <x v="4"/>
    <x v="7"/>
    <x v="1"/>
  </r>
  <r>
    <n v="7275"/>
    <n v="6763"/>
    <s v=""/>
    <x v="0"/>
    <n v="6"/>
    <n v="0"/>
    <n v="0"/>
    <n v="0"/>
    <n v="0"/>
    <n v="-1"/>
    <n v="0"/>
    <n v="0"/>
    <n v="0"/>
    <n v="0"/>
    <n v="0"/>
    <n v="-1"/>
    <n v="0"/>
    <x v="5"/>
    <x v="7"/>
    <x v="1"/>
  </r>
  <r>
    <n v="7275"/>
    <n v="6763"/>
    <s v=""/>
    <x v="0"/>
    <n v="7"/>
    <n v="0"/>
    <n v="0"/>
    <n v="0"/>
    <n v="0"/>
    <n v="-1"/>
    <n v="0"/>
    <n v="0"/>
    <n v="0"/>
    <n v="0"/>
    <n v="0"/>
    <n v="-1"/>
    <n v="0"/>
    <x v="6"/>
    <x v="7"/>
    <x v="1"/>
  </r>
  <r>
    <n v="7275"/>
    <n v="6763"/>
    <s v=""/>
    <x v="0"/>
    <n v="8"/>
    <n v="0"/>
    <n v="0"/>
    <n v="0"/>
    <n v="0"/>
    <n v="-1"/>
    <n v="0"/>
    <n v="0"/>
    <n v="0"/>
    <n v="0"/>
    <n v="0"/>
    <n v="-1"/>
    <n v="0"/>
    <x v="7"/>
    <x v="7"/>
    <x v="1"/>
  </r>
  <r>
    <n v="7275"/>
    <n v="6763"/>
    <s v=""/>
    <x v="0"/>
    <n v="9"/>
    <n v="0"/>
    <n v="0"/>
    <n v="0"/>
    <n v="0"/>
    <n v="-1"/>
    <n v="0"/>
    <n v="0"/>
    <n v="0"/>
    <n v="0"/>
    <n v="0"/>
    <n v="-1"/>
    <n v="0"/>
    <x v="8"/>
    <x v="7"/>
    <x v="1"/>
  </r>
  <r>
    <n v="7275"/>
    <n v="6764"/>
    <s v=""/>
    <x v="0"/>
    <n v="1"/>
    <n v="0"/>
    <n v="0"/>
    <n v="0"/>
    <n v="0"/>
    <n v="-1"/>
    <n v="0"/>
    <n v="0"/>
    <n v="0"/>
    <n v="0"/>
    <n v="0"/>
    <n v="-1"/>
    <n v="0"/>
    <x v="0"/>
    <x v="8"/>
    <x v="1"/>
  </r>
  <r>
    <n v="7275"/>
    <n v="6764"/>
    <s v=""/>
    <x v="0"/>
    <n v="10"/>
    <n v="0"/>
    <n v="0"/>
    <n v="0"/>
    <n v="0"/>
    <n v="-1"/>
    <n v="0"/>
    <n v="0"/>
    <n v="0"/>
    <n v="0"/>
    <n v="0"/>
    <n v="-1"/>
    <n v="0"/>
    <x v="9"/>
    <x v="8"/>
    <x v="1"/>
  </r>
  <r>
    <n v="7275"/>
    <n v="6764"/>
    <s v=""/>
    <x v="0"/>
    <n v="11"/>
    <n v="0"/>
    <n v="0"/>
    <n v="0"/>
    <n v="0"/>
    <n v="-1"/>
    <n v="0"/>
    <n v="0"/>
    <n v="0"/>
    <n v="0"/>
    <n v="0"/>
    <n v="-1"/>
    <n v="0"/>
    <x v="10"/>
    <x v="8"/>
    <x v="1"/>
  </r>
  <r>
    <n v="7275"/>
    <n v="6764"/>
    <s v=""/>
    <x v="0"/>
    <n v="12"/>
    <n v="0"/>
    <n v="0"/>
    <n v="0"/>
    <n v="0"/>
    <n v="-1"/>
    <n v="0"/>
    <n v="0"/>
    <n v="0"/>
    <n v="0"/>
    <n v="0"/>
    <n v="-1"/>
    <n v="0"/>
    <x v="11"/>
    <x v="8"/>
    <x v="1"/>
  </r>
  <r>
    <n v="7275"/>
    <n v="6764"/>
    <s v=""/>
    <x v="0"/>
    <n v="3"/>
    <n v="0"/>
    <n v="0"/>
    <n v="0"/>
    <n v="0"/>
    <n v="-1"/>
    <n v="0"/>
    <n v="0"/>
    <n v="0"/>
    <n v="0"/>
    <n v="0"/>
    <n v="-1"/>
    <n v="0"/>
    <x v="2"/>
    <x v="8"/>
    <x v="1"/>
  </r>
  <r>
    <n v="7275"/>
    <n v="6764"/>
    <s v=""/>
    <x v="0"/>
    <n v="4"/>
    <n v="0"/>
    <n v="0"/>
    <n v="0"/>
    <n v="0"/>
    <n v="-1"/>
    <n v="0"/>
    <n v="0"/>
    <n v="0"/>
    <n v="0"/>
    <n v="0"/>
    <n v="-1"/>
    <n v="0"/>
    <x v="3"/>
    <x v="8"/>
    <x v="1"/>
  </r>
  <r>
    <n v="7275"/>
    <n v="6764"/>
    <s v=""/>
    <x v="0"/>
    <n v="6"/>
    <n v="0"/>
    <n v="0"/>
    <n v="0"/>
    <n v="0"/>
    <n v="-1"/>
    <n v="0"/>
    <n v="0"/>
    <n v="0"/>
    <n v="0"/>
    <n v="0"/>
    <n v="-1"/>
    <n v="0"/>
    <x v="5"/>
    <x v="8"/>
    <x v="1"/>
  </r>
  <r>
    <n v="7275"/>
    <n v="6764"/>
    <s v=""/>
    <x v="0"/>
    <n v="7"/>
    <n v="0"/>
    <n v="0"/>
    <n v="0"/>
    <n v="0"/>
    <n v="-1"/>
    <n v="0"/>
    <n v="0"/>
    <n v="0"/>
    <n v="0"/>
    <n v="0"/>
    <n v="-1"/>
    <n v="0"/>
    <x v="6"/>
    <x v="8"/>
    <x v="1"/>
  </r>
  <r>
    <n v="7275"/>
    <n v="6764"/>
    <s v=""/>
    <x v="0"/>
    <n v="9"/>
    <n v="0"/>
    <n v="0"/>
    <n v="0"/>
    <n v="0"/>
    <n v="-1"/>
    <n v="0"/>
    <n v="0"/>
    <n v="0"/>
    <n v="0"/>
    <n v="0"/>
    <n v="-1"/>
    <n v="0"/>
    <x v="8"/>
    <x v="8"/>
    <x v="1"/>
  </r>
  <r>
    <n v="7275"/>
    <n v="6765"/>
    <s v=""/>
    <x v="0"/>
    <n v="11"/>
    <n v="0"/>
    <n v="0"/>
    <n v="0"/>
    <n v="0"/>
    <n v="-1"/>
    <n v="0"/>
    <n v="0"/>
    <n v="0"/>
    <n v="0"/>
    <n v="0"/>
    <n v="-1"/>
    <n v="0"/>
    <x v="10"/>
    <x v="9"/>
    <x v="1"/>
  </r>
  <r>
    <n v="7275"/>
    <n v="6765"/>
    <s v=""/>
    <x v="0"/>
    <n v="3"/>
    <n v="0"/>
    <n v="0"/>
    <n v="0"/>
    <n v="0"/>
    <n v="-1"/>
    <n v="0"/>
    <n v="0"/>
    <n v="0"/>
    <n v="0"/>
    <n v="0"/>
    <n v="-1"/>
    <n v="0"/>
    <x v="2"/>
    <x v="9"/>
    <x v="1"/>
  </r>
  <r>
    <n v="7275"/>
    <n v="6765"/>
    <s v=""/>
    <x v="0"/>
    <n v="4"/>
    <n v="0"/>
    <n v="0"/>
    <n v="0"/>
    <n v="0"/>
    <n v="-1"/>
    <n v="0"/>
    <n v="0"/>
    <n v="0"/>
    <n v="0"/>
    <n v="0"/>
    <n v="-1"/>
    <n v="0"/>
    <x v="3"/>
    <x v="9"/>
    <x v="1"/>
  </r>
  <r>
    <n v="7275"/>
    <n v="6765"/>
    <s v=""/>
    <x v="0"/>
    <n v="6"/>
    <n v="0"/>
    <n v="0"/>
    <n v="0"/>
    <n v="0"/>
    <n v="-1"/>
    <n v="0"/>
    <n v="0"/>
    <n v="0"/>
    <n v="0"/>
    <n v="0"/>
    <n v="-1"/>
    <n v="0"/>
    <x v="5"/>
    <x v="9"/>
    <x v="1"/>
  </r>
  <r>
    <n v="7275"/>
    <n v="6765"/>
    <s v=""/>
    <x v="0"/>
    <n v="7"/>
    <n v="0"/>
    <n v="0"/>
    <n v="0"/>
    <n v="0"/>
    <n v="-1"/>
    <n v="0"/>
    <n v="0"/>
    <n v="0"/>
    <n v="0"/>
    <n v="0"/>
    <n v="-1"/>
    <n v="0"/>
    <x v="6"/>
    <x v="9"/>
    <x v="1"/>
  </r>
  <r>
    <n v="7275"/>
    <n v="6765"/>
    <s v=""/>
    <x v="0"/>
    <n v="9"/>
    <n v="0"/>
    <n v="0"/>
    <n v="0"/>
    <n v="0"/>
    <n v="-1"/>
    <n v="0"/>
    <n v="0"/>
    <n v="0"/>
    <n v="0"/>
    <n v="0"/>
    <n v="-1"/>
    <n v="0"/>
    <x v="8"/>
    <x v="9"/>
    <x v="1"/>
  </r>
  <r>
    <n v="7275"/>
    <n v="6767"/>
    <s v=""/>
    <x v="0"/>
    <n v="11"/>
    <n v="0"/>
    <n v="0"/>
    <n v="0"/>
    <n v="0"/>
    <n v="-1"/>
    <n v="0"/>
    <n v="0"/>
    <n v="0"/>
    <n v="0"/>
    <n v="0"/>
    <n v="-1"/>
    <n v="0"/>
    <x v="10"/>
    <x v="10"/>
    <x v="1"/>
  </r>
  <r>
    <n v="7275"/>
    <n v="6767"/>
    <s v=""/>
    <x v="0"/>
    <n v="2"/>
    <n v="0"/>
    <n v="0"/>
    <n v="0"/>
    <n v="0"/>
    <n v="-1"/>
    <n v="0"/>
    <n v="0"/>
    <n v="0"/>
    <n v="0"/>
    <n v="0"/>
    <n v="-1"/>
    <n v="0"/>
    <x v="1"/>
    <x v="10"/>
    <x v="1"/>
  </r>
  <r>
    <n v="7275"/>
    <n v="6767"/>
    <s v=""/>
    <x v="0"/>
    <n v="3"/>
    <n v="0"/>
    <n v="0"/>
    <n v="0"/>
    <n v="0"/>
    <n v="-1"/>
    <n v="0"/>
    <n v="0"/>
    <n v="0"/>
    <n v="0"/>
    <n v="0"/>
    <n v="-1"/>
    <n v="0"/>
    <x v="2"/>
    <x v="10"/>
    <x v="1"/>
  </r>
  <r>
    <n v="7275"/>
    <n v="6767"/>
    <s v=""/>
    <x v="0"/>
    <n v="4"/>
    <n v="0"/>
    <n v="0"/>
    <n v="0"/>
    <n v="0"/>
    <n v="-1"/>
    <n v="0"/>
    <n v="0"/>
    <n v="0"/>
    <n v="0"/>
    <n v="0"/>
    <n v="-1"/>
    <n v="0"/>
    <x v="3"/>
    <x v="10"/>
    <x v="1"/>
  </r>
  <r>
    <n v="7275"/>
    <n v="6767"/>
    <s v=""/>
    <x v="0"/>
    <n v="6"/>
    <n v="0"/>
    <n v="0"/>
    <n v="0"/>
    <n v="0"/>
    <n v="-1"/>
    <n v="0"/>
    <n v="0"/>
    <n v="0"/>
    <n v="0"/>
    <n v="0"/>
    <n v="-1"/>
    <n v="0"/>
    <x v="5"/>
    <x v="10"/>
    <x v="1"/>
  </r>
  <r>
    <n v="7275"/>
    <n v="6767"/>
    <s v=""/>
    <x v="0"/>
    <n v="7"/>
    <n v="0"/>
    <n v="0"/>
    <n v="0"/>
    <n v="0"/>
    <n v="-1"/>
    <n v="0"/>
    <n v="0"/>
    <n v="0"/>
    <n v="0"/>
    <n v="0"/>
    <n v="-1"/>
    <n v="0"/>
    <x v="6"/>
    <x v="10"/>
    <x v="1"/>
  </r>
  <r>
    <n v="7275"/>
    <n v="6767"/>
    <s v=""/>
    <x v="0"/>
    <n v="9"/>
    <n v="0"/>
    <n v="0"/>
    <n v="0"/>
    <n v="0"/>
    <n v="-1"/>
    <n v="0"/>
    <n v="0"/>
    <n v="0"/>
    <n v="0"/>
    <n v="0"/>
    <n v="-1"/>
    <n v="0"/>
    <x v="8"/>
    <x v="10"/>
    <x v="1"/>
  </r>
  <r>
    <n v="7275"/>
    <n v="6775"/>
    <s v=""/>
    <x v="0"/>
    <n v="10"/>
    <n v="0"/>
    <n v="0"/>
    <n v="0"/>
    <n v="0"/>
    <n v="-1"/>
    <n v="0"/>
    <n v="0"/>
    <n v="0"/>
    <n v="0"/>
    <n v="0"/>
    <n v="-1"/>
    <n v="0"/>
    <x v="9"/>
    <x v="12"/>
    <x v="1"/>
  </r>
  <r>
    <n v="7275"/>
    <n v="6775"/>
    <s v=""/>
    <x v="0"/>
    <n v="11"/>
    <n v="0"/>
    <n v="0"/>
    <n v="0"/>
    <n v="0"/>
    <n v="-1"/>
    <n v="0"/>
    <n v="0"/>
    <n v="0"/>
    <n v="0"/>
    <n v="0"/>
    <n v="-1"/>
    <n v="0"/>
    <x v="10"/>
    <x v="12"/>
    <x v="1"/>
  </r>
  <r>
    <n v="7275"/>
    <n v="6775"/>
    <s v=""/>
    <x v="0"/>
    <n v="12"/>
    <n v="0"/>
    <n v="0"/>
    <n v="0"/>
    <n v="0"/>
    <n v="-1"/>
    <n v="0"/>
    <n v="0"/>
    <n v="0"/>
    <n v="0"/>
    <n v="0"/>
    <n v="-1"/>
    <n v="0"/>
    <x v="11"/>
    <x v="12"/>
    <x v="1"/>
  </r>
  <r>
    <n v="7275"/>
    <n v="6775"/>
    <s v=""/>
    <x v="0"/>
    <n v="2"/>
    <n v="0"/>
    <n v="0"/>
    <n v="0"/>
    <n v="0"/>
    <n v="-1"/>
    <n v="0"/>
    <n v="0"/>
    <n v="0"/>
    <n v="0"/>
    <n v="0"/>
    <n v="-1"/>
    <n v="0"/>
    <x v="1"/>
    <x v="12"/>
    <x v="1"/>
  </r>
  <r>
    <n v="7275"/>
    <n v="6775"/>
    <s v=""/>
    <x v="0"/>
    <n v="3"/>
    <n v="0"/>
    <n v="0"/>
    <n v="0"/>
    <n v="0"/>
    <n v="-1"/>
    <n v="0"/>
    <n v="0"/>
    <n v="0"/>
    <n v="0"/>
    <n v="0"/>
    <n v="-1"/>
    <n v="0"/>
    <x v="2"/>
    <x v="12"/>
    <x v="1"/>
  </r>
  <r>
    <n v="7275"/>
    <n v="6775"/>
    <s v=""/>
    <x v="0"/>
    <n v="4"/>
    <n v="0"/>
    <n v="0"/>
    <n v="0"/>
    <n v="0"/>
    <n v="-1"/>
    <n v="0"/>
    <n v="0"/>
    <n v="0"/>
    <n v="0"/>
    <n v="0"/>
    <n v="-1"/>
    <n v="0"/>
    <x v="3"/>
    <x v="12"/>
    <x v="1"/>
  </r>
  <r>
    <n v="7275"/>
    <n v="6775"/>
    <s v=""/>
    <x v="0"/>
    <n v="6"/>
    <n v="0"/>
    <n v="0"/>
    <n v="0"/>
    <n v="0"/>
    <n v="-1"/>
    <n v="0"/>
    <n v="0"/>
    <n v="0"/>
    <n v="0"/>
    <n v="0"/>
    <n v="-1"/>
    <n v="0"/>
    <x v="5"/>
    <x v="12"/>
    <x v="1"/>
  </r>
  <r>
    <n v="7275"/>
    <n v="6775"/>
    <s v=""/>
    <x v="0"/>
    <n v="7"/>
    <n v="0"/>
    <n v="0"/>
    <n v="0"/>
    <n v="0"/>
    <n v="-1"/>
    <n v="0"/>
    <n v="0"/>
    <n v="0"/>
    <n v="0"/>
    <n v="0"/>
    <n v="-1"/>
    <n v="0"/>
    <x v="6"/>
    <x v="12"/>
    <x v="1"/>
  </r>
  <r>
    <n v="7275"/>
    <n v="6775"/>
    <s v=""/>
    <x v="0"/>
    <n v="8"/>
    <n v="0"/>
    <n v="0"/>
    <n v="0"/>
    <n v="0"/>
    <n v="-1"/>
    <n v="0"/>
    <n v="0"/>
    <n v="0"/>
    <n v="0"/>
    <n v="0"/>
    <n v="-1"/>
    <n v="0"/>
    <x v="7"/>
    <x v="12"/>
    <x v="1"/>
  </r>
  <r>
    <n v="7275"/>
    <n v="6775"/>
    <s v=""/>
    <x v="0"/>
    <n v="9"/>
    <n v="0"/>
    <n v="0"/>
    <n v="0"/>
    <n v="0"/>
    <n v="-1"/>
    <n v="0"/>
    <n v="0"/>
    <n v="0"/>
    <n v="0"/>
    <n v="0"/>
    <n v="-1"/>
    <n v="0"/>
    <x v="8"/>
    <x v="12"/>
    <x v="1"/>
  </r>
  <r>
    <n v="7275"/>
    <n v="6776"/>
    <s v=""/>
    <x v="0"/>
    <n v="1"/>
    <n v="0"/>
    <n v="0"/>
    <n v="0"/>
    <n v="0"/>
    <n v="-1"/>
    <n v="0"/>
    <n v="0"/>
    <n v="0"/>
    <n v="0"/>
    <n v="0"/>
    <n v="-1"/>
    <n v="0"/>
    <x v="0"/>
    <x v="13"/>
    <x v="1"/>
  </r>
  <r>
    <n v="7275"/>
    <n v="6776"/>
    <s v=""/>
    <x v="0"/>
    <n v="10"/>
    <n v="0"/>
    <n v="0"/>
    <n v="0"/>
    <n v="0"/>
    <n v="-1"/>
    <n v="0"/>
    <n v="0"/>
    <n v="0"/>
    <n v="0"/>
    <n v="0"/>
    <n v="-1"/>
    <n v="0"/>
    <x v="9"/>
    <x v="13"/>
    <x v="1"/>
  </r>
  <r>
    <n v="7275"/>
    <n v="6776"/>
    <s v=""/>
    <x v="0"/>
    <n v="11"/>
    <n v="0"/>
    <n v="0"/>
    <n v="0"/>
    <n v="0"/>
    <n v="-1"/>
    <n v="0"/>
    <n v="0"/>
    <n v="0"/>
    <n v="0"/>
    <n v="0"/>
    <n v="-1"/>
    <n v="0"/>
    <x v="10"/>
    <x v="13"/>
    <x v="1"/>
  </r>
  <r>
    <n v="7275"/>
    <n v="6776"/>
    <s v=""/>
    <x v="0"/>
    <n v="12"/>
    <n v="0"/>
    <n v="0"/>
    <n v="0"/>
    <n v="0"/>
    <n v="-1"/>
    <n v="0"/>
    <n v="0"/>
    <n v="0"/>
    <n v="0"/>
    <n v="0"/>
    <n v="-1"/>
    <n v="0"/>
    <x v="11"/>
    <x v="13"/>
    <x v="1"/>
  </r>
  <r>
    <n v="7275"/>
    <n v="6776"/>
    <s v=""/>
    <x v="0"/>
    <n v="3"/>
    <n v="0"/>
    <n v="0"/>
    <n v="0"/>
    <n v="0"/>
    <n v="-1"/>
    <n v="0"/>
    <n v="0"/>
    <n v="0"/>
    <n v="0"/>
    <n v="0"/>
    <n v="-1"/>
    <n v="0"/>
    <x v="2"/>
    <x v="13"/>
    <x v="1"/>
  </r>
  <r>
    <n v="7275"/>
    <n v="6776"/>
    <s v=""/>
    <x v="0"/>
    <n v="4"/>
    <n v="0"/>
    <n v="0"/>
    <n v="0"/>
    <n v="0"/>
    <n v="-1"/>
    <n v="0"/>
    <n v="0"/>
    <n v="0"/>
    <n v="0"/>
    <n v="0"/>
    <n v="-1"/>
    <n v="0"/>
    <x v="3"/>
    <x v="13"/>
    <x v="1"/>
  </r>
  <r>
    <n v="7275"/>
    <n v="6776"/>
    <s v=""/>
    <x v="0"/>
    <n v="6"/>
    <n v="0"/>
    <n v="0"/>
    <n v="0"/>
    <n v="0"/>
    <n v="-1"/>
    <n v="0"/>
    <n v="0"/>
    <n v="0"/>
    <n v="0"/>
    <n v="0"/>
    <n v="-1"/>
    <n v="0"/>
    <x v="5"/>
    <x v="13"/>
    <x v="1"/>
  </r>
  <r>
    <n v="7275"/>
    <n v="6776"/>
    <s v=""/>
    <x v="0"/>
    <n v="7"/>
    <n v="0"/>
    <n v="0"/>
    <n v="0"/>
    <n v="0"/>
    <n v="-1"/>
    <n v="0"/>
    <n v="0"/>
    <n v="0"/>
    <n v="0"/>
    <n v="0"/>
    <n v="-1"/>
    <n v="0"/>
    <x v="6"/>
    <x v="13"/>
    <x v="1"/>
  </r>
  <r>
    <n v="7275"/>
    <n v="6776"/>
    <s v=""/>
    <x v="0"/>
    <n v="9"/>
    <n v="0"/>
    <n v="0"/>
    <n v="0"/>
    <n v="0"/>
    <n v="-1"/>
    <n v="0"/>
    <n v="0"/>
    <n v="0"/>
    <n v="0"/>
    <n v="0"/>
    <n v="-1"/>
    <n v="0"/>
    <x v="8"/>
    <x v="13"/>
    <x v="1"/>
  </r>
  <r>
    <n v="7275"/>
    <n v="6777"/>
    <s v=""/>
    <x v="0"/>
    <n v="1"/>
    <n v="0"/>
    <n v="0"/>
    <n v="0"/>
    <n v="0"/>
    <n v="-1"/>
    <n v="0"/>
    <n v="0"/>
    <n v="0"/>
    <n v="0"/>
    <n v="0"/>
    <n v="-1"/>
    <n v="0"/>
    <x v="0"/>
    <x v="14"/>
    <x v="1"/>
  </r>
  <r>
    <n v="7275"/>
    <n v="6777"/>
    <s v=""/>
    <x v="0"/>
    <n v="2"/>
    <n v="0"/>
    <n v="0"/>
    <n v="0"/>
    <n v="0"/>
    <n v="-1"/>
    <n v="0"/>
    <n v="0"/>
    <n v="0"/>
    <n v="0"/>
    <n v="0"/>
    <n v="-1"/>
    <n v="0"/>
    <x v="1"/>
    <x v="14"/>
    <x v="1"/>
  </r>
  <r>
    <n v="7275"/>
    <n v="6777"/>
    <s v=""/>
    <x v="0"/>
    <n v="5"/>
    <n v="0"/>
    <n v="0"/>
    <n v="0"/>
    <n v="0"/>
    <n v="-1"/>
    <n v="0"/>
    <n v="0"/>
    <n v="0"/>
    <n v="0"/>
    <n v="0"/>
    <n v="-1"/>
    <n v="0"/>
    <x v="4"/>
    <x v="14"/>
    <x v="1"/>
  </r>
  <r>
    <m/>
    <m/>
    <m/>
    <x v="4"/>
    <m/>
    <m/>
    <m/>
    <m/>
    <m/>
    <m/>
    <m/>
    <m/>
    <m/>
    <m/>
    <m/>
    <m/>
    <m/>
    <x v="13"/>
    <x v="22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:L18" firstHeaderRow="1" firstDataRow="2" firstDataCol="1" rowPageCount="1" colPageCount="1"/>
  <pivotFields count="12">
    <pivotField showAll="0"/>
    <pivotField showAll="0">
      <items count="24">
        <item x="12"/>
        <item x="11"/>
        <item x="9"/>
        <item x="10"/>
        <item x="18"/>
        <item x="6"/>
        <item x="7"/>
        <item x="8"/>
        <item x="5"/>
        <item x="20"/>
        <item x="21"/>
        <item x="14"/>
        <item x="15"/>
        <item x="17"/>
        <item x="2"/>
        <item x="16"/>
        <item x="1"/>
        <item x="3"/>
        <item x="4"/>
        <item x="13"/>
        <item x="0"/>
        <item x="19"/>
        <item x="22"/>
        <item t="default"/>
      </items>
    </pivotField>
    <pivotField axis="axisCol" showAll="0">
      <items count="17">
        <item x="2"/>
        <item x="3"/>
        <item x="1"/>
        <item x="0"/>
        <item x="4"/>
        <item x="6"/>
        <item x="7"/>
        <item x="5"/>
        <item x="13"/>
        <item x="14"/>
        <item x="12"/>
        <item x="11"/>
        <item x="8"/>
        <item x="9"/>
        <item x="10"/>
        <item x="15"/>
        <item t="default"/>
      </items>
    </pivotField>
    <pivotField axis="axisPage" multipleItemSelectionAllowed="1" showAll="0">
      <items count="4">
        <item x="1"/>
        <item h="1" x="0"/>
        <item h="1" x="2"/>
        <item t="default"/>
      </items>
    </pivotField>
    <pivotField showAll="0"/>
    <pivotField axis="axisRow" showAll="0">
      <items count="31">
        <item x="0"/>
        <item x="21"/>
        <item x="1"/>
        <item x="22"/>
        <item x="2"/>
        <item x="23"/>
        <item x="3"/>
        <item x="24"/>
        <item x="4"/>
        <item x="25"/>
        <item x="20"/>
        <item x="5"/>
        <item x="26"/>
        <item x="6"/>
        <item x="27"/>
        <item x="7"/>
        <item x="28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9"/>
        <item t="default"/>
      </items>
    </pivotField>
    <pivotField showAll="0"/>
    <pivotField showAll="0"/>
    <pivotField showAll="0"/>
    <pivotField dataField="1" showAll="0"/>
    <pivotField showAll="0"/>
    <pivotField showAll="0"/>
  </pivotFields>
  <rowFields count="1">
    <field x="5"/>
  </rowFields>
  <rowItems count="13"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oma de veic/eq" fld="9" baseField="5" baseItem="1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6:B20" firstHeaderRow="1" firstDataRow="1" firstDataCol="1" rowPageCount="2" colPageCount="1"/>
  <pivotFields count="12">
    <pivotField axis="axisRow" showAll="0">
      <items count="5">
        <item x="2"/>
        <item x="0"/>
        <item x="1"/>
        <item x="3"/>
        <item t="default"/>
      </items>
    </pivotField>
    <pivotField axis="axisPage" multipleItemSelectionAllowed="1" showAll="0">
      <items count="24">
        <item h="1" x="12"/>
        <item h="1" x="11"/>
        <item h="1" x="9"/>
        <item h="1" x="10"/>
        <item h="1" x="18"/>
        <item h="1" x="6"/>
        <item h="1" x="7"/>
        <item h="1" x="8"/>
        <item h="1" x="5"/>
        <item h="1" x="20"/>
        <item h="1" x="21"/>
        <item x="14"/>
        <item h="1" x="15"/>
        <item h="1" x="17"/>
        <item h="1" x="2"/>
        <item h="1" x="16"/>
        <item h="1" x="1"/>
        <item h="1" x="3"/>
        <item h="1" x="4"/>
        <item h="1" x="13"/>
        <item h="1" x="0"/>
        <item h="1" x="19"/>
        <item h="1" x="22"/>
        <item t="default"/>
      </items>
    </pivotField>
    <pivotField showAll="0"/>
    <pivotField axis="axisPage" multipleItemSelectionAllowed="1" showAll="0">
      <items count="4">
        <item x="1"/>
        <item h="1" x="0"/>
        <item h="1" x="2"/>
        <item t="default"/>
      </items>
    </pivotField>
    <pivotField showAll="0"/>
    <pivotField axis="axisRow" showAll="0" defaultSubtotal="0">
      <items count="30">
        <item x="0"/>
        <item x="21"/>
        <item x="1"/>
        <item x="22"/>
        <item x="2"/>
        <item x="23"/>
        <item x="3"/>
        <item x="24"/>
        <item x="4"/>
        <item x="25"/>
        <item x="20"/>
        <item x="5"/>
        <item x="26"/>
        <item x="6"/>
        <item x="27"/>
        <item x="7"/>
        <item x="28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9"/>
      </items>
    </pivotField>
    <pivotField showAll="0"/>
    <pivotField showAll="0"/>
    <pivotField showAll="0"/>
    <pivotField dataField="1" showAll="0">
      <items count="181">
        <item x="13"/>
        <item x="100"/>
        <item x="14"/>
        <item x="98"/>
        <item x="9"/>
        <item x="15"/>
        <item x="8"/>
        <item x="87"/>
        <item x="85"/>
        <item x="84"/>
        <item x="11"/>
        <item x="10"/>
        <item x="94"/>
        <item x="12"/>
        <item x="86"/>
        <item x="99"/>
        <item x="148"/>
        <item x="97"/>
        <item x="95"/>
        <item x="90"/>
        <item x="89"/>
        <item x="88"/>
        <item x="96"/>
        <item x="92"/>
        <item x="91"/>
        <item x="51"/>
        <item x="93"/>
        <item x="174"/>
        <item x="173"/>
        <item x="168"/>
        <item x="165"/>
        <item x="164"/>
        <item x="172"/>
        <item x="80"/>
        <item x="169"/>
        <item x="81"/>
        <item x="176"/>
        <item x="166"/>
        <item x="167"/>
        <item x="162"/>
        <item x="144"/>
        <item x="171"/>
        <item x="175"/>
        <item x="83"/>
        <item x="163"/>
        <item x="82"/>
        <item x="78"/>
        <item x="52"/>
        <item x="177"/>
        <item x="145"/>
        <item x="178"/>
        <item x="0"/>
        <item x="170"/>
        <item x="7"/>
        <item x="2"/>
        <item x="1"/>
        <item x="53"/>
        <item x="79"/>
        <item x="147"/>
        <item x="146"/>
        <item x="3"/>
        <item x="4"/>
        <item x="161"/>
        <item x="5"/>
        <item x="61"/>
        <item x="63"/>
        <item x="62"/>
        <item x="6"/>
        <item x="60"/>
        <item x="59"/>
        <item x="54"/>
        <item x="57"/>
        <item x="118"/>
        <item x="58"/>
        <item x="56"/>
        <item x="55"/>
        <item x="143"/>
        <item x="16"/>
        <item x="65"/>
        <item x="64"/>
        <item x="68"/>
        <item x="66"/>
        <item x="39"/>
        <item x="133"/>
        <item x="67"/>
        <item x="137"/>
        <item x="139"/>
        <item x="69"/>
        <item x="131"/>
        <item x="135"/>
        <item x="142"/>
        <item x="141"/>
        <item x="136"/>
        <item x="120"/>
        <item x="126"/>
        <item x="119"/>
        <item x="121"/>
        <item x="132"/>
        <item x="101"/>
        <item x="129"/>
        <item x="134"/>
        <item x="127"/>
        <item x="140"/>
        <item x="124"/>
        <item x="130"/>
        <item x="123"/>
        <item x="128"/>
        <item x="125"/>
        <item x="138"/>
        <item x="154"/>
        <item x="122"/>
        <item x="48"/>
        <item x="28"/>
        <item x="73"/>
        <item x="117"/>
        <item x="151"/>
        <item x="150"/>
        <item x="114"/>
        <item x="155"/>
        <item x="107"/>
        <item x="77"/>
        <item x="72"/>
        <item x="102"/>
        <item x="152"/>
        <item x="106"/>
        <item x="149"/>
        <item x="153"/>
        <item x="112"/>
        <item x="71"/>
        <item x="109"/>
        <item x="110"/>
        <item x="104"/>
        <item x="70"/>
        <item x="76"/>
        <item x="74"/>
        <item x="108"/>
        <item x="115"/>
        <item x="111"/>
        <item x="113"/>
        <item x="75"/>
        <item x="50"/>
        <item x="116"/>
        <item x="105"/>
        <item x="45"/>
        <item x="42"/>
        <item x="46"/>
        <item x="17"/>
        <item x="49"/>
        <item x="27"/>
        <item x="47"/>
        <item x="103"/>
        <item x="18"/>
        <item x="22"/>
        <item x="20"/>
        <item x="26"/>
        <item x="44"/>
        <item x="24"/>
        <item x="40"/>
        <item x="41"/>
        <item x="19"/>
        <item x="21"/>
        <item x="23"/>
        <item x="25"/>
        <item x="43"/>
        <item x="157"/>
        <item x="160"/>
        <item x="158"/>
        <item x="156"/>
        <item x="159"/>
        <item x="29"/>
        <item x="33"/>
        <item x="37"/>
        <item x="34"/>
        <item x="38"/>
        <item x="31"/>
        <item x="30"/>
        <item x="32"/>
        <item x="35"/>
        <item x="36"/>
        <item x="179"/>
        <item t="default"/>
      </items>
    </pivotField>
    <pivotField showAll="0"/>
    <pivotField showAll="0"/>
  </pivotFields>
  <rowFields count="2">
    <field x="0"/>
    <field x="5"/>
  </rowFields>
  <rowItems count="14">
    <i>
      <x v="2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t="grand">
      <x/>
    </i>
  </rowItems>
  <colItems count="1">
    <i/>
  </colItems>
  <pageFields count="2">
    <pageField fld="3" hier="-1"/>
    <pageField fld="1" hier="-1"/>
  </pageFields>
  <dataFields count="1">
    <dataField name="Soma de veic/eq" fld="9" baseField="0" baseItem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ela dinâmica6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4:M38" firstHeaderRow="1" firstDataRow="2" firstDataCol="1" rowPageCount="2" colPageCount="1"/>
  <pivotFields count="20">
    <pivotField showAll="0"/>
    <pivotField showAll="0"/>
    <pivotField showAll="0"/>
    <pivotField axis="axisPage" multipleItemSelectionAllowed="1" showAll="0">
      <items count="6">
        <item x="3"/>
        <item h="1" x="2"/>
        <item h="1" x="0"/>
        <item h="1" x="1"/>
        <item h="1" x="4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h="1" x="12"/>
        <item h="1" x="13"/>
        <item t="default"/>
      </items>
    </pivotField>
    <pivotField axis="axisCol" showAll="0">
      <items count="24">
        <item h="1" x="0"/>
        <item h="1" x="7"/>
        <item h="1" x="9"/>
        <item h="1" x="20"/>
        <item h="1" x="6"/>
        <item h="1" x="12"/>
        <item h="1" x="15"/>
        <item h="1" x="10"/>
        <item h="1" x="11"/>
        <item h="1" x="8"/>
        <item h="1" x="16"/>
        <item x="19"/>
        <item x="21"/>
        <item x="17"/>
        <item x="18"/>
        <item x="5"/>
        <item x="4"/>
        <item x="3"/>
        <item x="13"/>
        <item x="2"/>
        <item x="14"/>
        <item x="1"/>
        <item h="1" x="22"/>
        <item t="default"/>
      </items>
    </pivotField>
    <pivotField axis="axisPage" multipleItemSelectionAllowed="1" showAll="0">
      <items count="4">
        <item h="1" x="0"/>
        <item x="1"/>
        <item h="1" x="2"/>
        <item t="default"/>
      </items>
    </pivotField>
  </pivotFields>
  <rowFields count="1">
    <field x="17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18"/>
  </colFields>
  <colItems count="12"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pageFields count="2">
    <pageField fld="19" hier="-1"/>
    <pageField fld="3" hier="-1"/>
  </pageFields>
  <dataFields count="1">
    <dataField name="Soma de countveh" fld="5" baseField="1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17" firstHeaderRow="1" firstDataRow="2" firstDataCol="1" rowPageCount="1" colPageCount="1"/>
  <pivotFields count="12">
    <pivotField showAll="0"/>
    <pivotField showAll="0">
      <items count="24">
        <item x="12"/>
        <item x="11"/>
        <item x="9"/>
        <item x="10"/>
        <item x="18"/>
        <item x="6"/>
        <item x="7"/>
        <item x="8"/>
        <item x="5"/>
        <item x="20"/>
        <item x="21"/>
        <item x="14"/>
        <item x="15"/>
        <item x="17"/>
        <item x="2"/>
        <item x="16"/>
        <item x="1"/>
        <item x="3"/>
        <item x="4"/>
        <item x="13"/>
        <item x="0"/>
        <item x="19"/>
        <item x="22"/>
        <item t="default"/>
      </items>
    </pivotField>
    <pivotField axis="axisCol" showAll="0">
      <items count="17">
        <item x="2"/>
        <item x="3"/>
        <item h="1" x="1"/>
        <item h="1" x="0"/>
        <item h="1" x="4"/>
        <item h="1" x="6"/>
        <item h="1" x="7"/>
        <item h="1" x="5"/>
        <item h="1" x="13"/>
        <item h="1" x="14"/>
        <item h="1" x="12"/>
        <item h="1" x="11"/>
        <item h="1" x="8"/>
        <item h="1" x="9"/>
        <item h="1" x="10"/>
        <item h="1" x="15"/>
        <item t="default"/>
      </items>
    </pivotField>
    <pivotField axis="axisPage" multipleItemSelectionAllowed="1" showAll="0">
      <items count="4">
        <item x="1"/>
        <item h="1" x="0"/>
        <item h="1" x="2"/>
        <item t="default"/>
      </items>
    </pivotField>
    <pivotField showAll="0"/>
    <pivotField axis="axisRow" showAll="0">
      <items count="31">
        <item x="0"/>
        <item x="21"/>
        <item x="1"/>
        <item x="22"/>
        <item x="2"/>
        <item x="23"/>
        <item x="3"/>
        <item x="24"/>
        <item x="4"/>
        <item x="25"/>
        <item x="20"/>
        <item x="5"/>
        <item x="26"/>
        <item x="6"/>
        <item x="27"/>
        <item x="7"/>
        <item x="28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9"/>
        <item t="default"/>
      </items>
    </pivotField>
    <pivotField showAll="0"/>
    <pivotField showAll="0"/>
    <pivotField showAll="0"/>
    <pivotField dataField="1" showAll="0"/>
    <pivotField showAll="0"/>
    <pivotField showAll="0"/>
  </pivotFields>
  <rowFields count="1">
    <field x="5"/>
  </rowFields>
  <rowItems count="13"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2"/>
  </colFields>
  <colItems count="3">
    <i>
      <x/>
    </i>
    <i>
      <x v="1"/>
    </i>
    <i t="grand">
      <x/>
    </i>
  </colItems>
  <pageFields count="1">
    <pageField fld="3" hier="-1"/>
  </pageFields>
  <dataFields count="1">
    <dataField name="Soma de veic/eq" fld="9" baseField="5" baseItem="1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2:D36" firstHeaderRow="1" firstDataRow="2" firstDataCol="1" rowPageCount="1" colPageCount="1"/>
  <pivotFields count="12">
    <pivotField showAll="0"/>
    <pivotField showAll="0">
      <items count="24">
        <item x="12"/>
        <item x="11"/>
        <item x="9"/>
        <item x="10"/>
        <item x="18"/>
        <item x="6"/>
        <item x="7"/>
        <item x="8"/>
        <item x="5"/>
        <item x="20"/>
        <item x="21"/>
        <item x="14"/>
        <item x="15"/>
        <item x="17"/>
        <item x="2"/>
        <item x="16"/>
        <item x="1"/>
        <item x="3"/>
        <item x="4"/>
        <item x="13"/>
        <item x="0"/>
        <item x="19"/>
        <item x="22"/>
        <item t="default"/>
      </items>
    </pivotField>
    <pivotField axis="axisCol" showAll="0">
      <items count="17">
        <item h="1" x="2"/>
        <item h="1" x="3"/>
        <item h="1" x="1"/>
        <item h="1" x="0"/>
        <item h="1" x="4"/>
        <item h="1" x="6"/>
        <item h="1" x="7"/>
        <item x="5"/>
        <item x="13"/>
        <item h="1" x="14"/>
        <item h="1" x="12"/>
        <item h="1" x="11"/>
        <item h="1" x="8"/>
        <item h="1" x="9"/>
        <item h="1" x="10"/>
        <item h="1" x="15"/>
        <item t="default"/>
      </items>
    </pivotField>
    <pivotField axis="axisPage" multipleItemSelectionAllowed="1" showAll="0">
      <items count="4">
        <item x="1"/>
        <item h="1" x="0"/>
        <item h="1" x="2"/>
        <item t="default"/>
      </items>
    </pivotField>
    <pivotField showAll="0"/>
    <pivotField axis="axisRow" showAll="0">
      <items count="31">
        <item x="0"/>
        <item x="21"/>
        <item x="1"/>
        <item x="22"/>
        <item x="2"/>
        <item x="23"/>
        <item x="3"/>
        <item x="24"/>
        <item x="4"/>
        <item x="25"/>
        <item x="20"/>
        <item x="5"/>
        <item x="26"/>
        <item x="6"/>
        <item x="27"/>
        <item x="7"/>
        <item x="28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9"/>
        <item t="default"/>
      </items>
    </pivotField>
    <pivotField showAll="0"/>
    <pivotField showAll="0"/>
    <pivotField showAll="0"/>
    <pivotField dataField="1" showAll="0"/>
    <pivotField showAll="0"/>
    <pivotField showAll="0"/>
  </pivotFields>
  <rowFields count="1">
    <field x="5"/>
  </rowFields>
  <rowItems count="13"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2"/>
  </colFields>
  <colItems count="3">
    <i>
      <x v="7"/>
    </i>
    <i>
      <x v="8"/>
    </i>
    <i t="grand">
      <x/>
    </i>
  </colItems>
  <pageFields count="1">
    <pageField fld="3" hier="-1"/>
  </pageFields>
  <dataFields count="1">
    <dataField name="Soma de veic/eq" fld="9" baseField="5" baseItem="1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17" firstHeaderRow="1" firstDataRow="2" firstDataCol="1" rowPageCount="1" colPageCount="1"/>
  <pivotFields count="12">
    <pivotField showAll="0"/>
    <pivotField showAll="0">
      <items count="24">
        <item x="12"/>
        <item x="11"/>
        <item x="9"/>
        <item x="10"/>
        <item x="18"/>
        <item x="6"/>
        <item x="7"/>
        <item x="8"/>
        <item x="5"/>
        <item x="20"/>
        <item x="21"/>
        <item x="14"/>
        <item x="15"/>
        <item x="17"/>
        <item x="2"/>
        <item x="16"/>
        <item x="1"/>
        <item x="3"/>
        <item x="4"/>
        <item x="13"/>
        <item x="0"/>
        <item x="19"/>
        <item x="22"/>
        <item t="default"/>
      </items>
    </pivotField>
    <pivotField axis="axisCol" showAll="0">
      <items count="17">
        <item x="2"/>
        <item x="3"/>
        <item h="1" x="1"/>
        <item h="1" x="0"/>
        <item h="1" x="4"/>
        <item h="1" x="6"/>
        <item h="1" x="7"/>
        <item h="1" x="5"/>
        <item h="1" x="13"/>
        <item h="1" x="14"/>
        <item h="1" x="12"/>
        <item h="1" x="11"/>
        <item h="1" x="8"/>
        <item h="1" x="9"/>
        <item h="1" x="10"/>
        <item h="1" x="15"/>
        <item t="default"/>
      </items>
    </pivotField>
    <pivotField axis="axisPage" multipleItemSelectionAllowed="1" showAll="0">
      <items count="4">
        <item x="1"/>
        <item h="1" x="0"/>
        <item h="1" x="2"/>
        <item t="default"/>
      </items>
    </pivotField>
    <pivotField showAll="0"/>
    <pivotField axis="axisRow" showAll="0">
      <items count="31">
        <item x="0"/>
        <item x="21"/>
        <item x="1"/>
        <item x="22"/>
        <item x="2"/>
        <item x="23"/>
        <item x="3"/>
        <item x="24"/>
        <item x="4"/>
        <item x="25"/>
        <item x="20"/>
        <item x="5"/>
        <item x="26"/>
        <item x="6"/>
        <item x="27"/>
        <item x="7"/>
        <item x="28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9"/>
        <item t="default"/>
      </items>
    </pivotField>
    <pivotField showAll="0"/>
    <pivotField showAll="0"/>
    <pivotField showAll="0"/>
    <pivotField dataField="1" showAll="0"/>
    <pivotField showAll="0"/>
    <pivotField showAll="0"/>
  </pivotFields>
  <rowFields count="1">
    <field x="5"/>
  </rowFields>
  <rowItems count="13"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2"/>
  </colFields>
  <colItems count="3">
    <i>
      <x/>
    </i>
    <i>
      <x v="1"/>
    </i>
    <i t="grand">
      <x/>
    </i>
  </colItems>
  <pageFields count="1">
    <pageField fld="3" hier="-1"/>
  </pageFields>
  <dataFields count="1">
    <dataField name="Soma de veic/eq" fld="9" baseField="5" baseItem="1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2:D36" firstHeaderRow="1" firstDataRow="2" firstDataCol="1" rowPageCount="1" colPageCount="1"/>
  <pivotFields count="12">
    <pivotField showAll="0"/>
    <pivotField showAll="0">
      <items count="24">
        <item x="12"/>
        <item x="11"/>
        <item x="9"/>
        <item x="10"/>
        <item x="18"/>
        <item x="6"/>
        <item x="7"/>
        <item x="8"/>
        <item x="5"/>
        <item x="20"/>
        <item x="21"/>
        <item x="14"/>
        <item x="15"/>
        <item x="17"/>
        <item x="2"/>
        <item x="16"/>
        <item x="1"/>
        <item x="3"/>
        <item x="4"/>
        <item x="13"/>
        <item x="0"/>
        <item x="19"/>
        <item x="22"/>
        <item t="default"/>
      </items>
    </pivotField>
    <pivotField axis="axisCol" showAll="0">
      <items count="17">
        <item h="1" x="2"/>
        <item h="1" x="3"/>
        <item x="1"/>
        <item x="0"/>
        <item h="1" x="4"/>
        <item h="1" x="6"/>
        <item h="1" x="7"/>
        <item h="1" x="5"/>
        <item h="1" x="13"/>
        <item h="1" x="14"/>
        <item h="1" x="12"/>
        <item h="1" x="11"/>
        <item h="1" x="8"/>
        <item h="1" x="9"/>
        <item h="1" x="10"/>
        <item h="1" x="15"/>
        <item t="default"/>
      </items>
    </pivotField>
    <pivotField axis="axisPage" multipleItemSelectionAllowed="1" showAll="0">
      <items count="4">
        <item x="1"/>
        <item h="1" x="0"/>
        <item h="1" x="2"/>
        <item t="default"/>
      </items>
    </pivotField>
    <pivotField showAll="0"/>
    <pivotField axis="axisRow" showAll="0">
      <items count="31">
        <item x="0"/>
        <item x="21"/>
        <item x="1"/>
        <item x="22"/>
        <item x="2"/>
        <item x="23"/>
        <item x="3"/>
        <item x="24"/>
        <item x="4"/>
        <item x="25"/>
        <item x="20"/>
        <item x="5"/>
        <item x="26"/>
        <item x="6"/>
        <item x="27"/>
        <item x="7"/>
        <item x="28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9"/>
        <item t="default"/>
      </items>
    </pivotField>
    <pivotField showAll="0"/>
    <pivotField showAll="0"/>
    <pivotField showAll="0"/>
    <pivotField dataField="1" showAll="0"/>
    <pivotField showAll="0"/>
    <pivotField showAll="0"/>
  </pivotFields>
  <rowFields count="1">
    <field x="5"/>
  </rowFields>
  <rowItems count="13"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2"/>
  </colFields>
  <colItems count="3">
    <i>
      <x v="2"/>
    </i>
    <i>
      <x v="3"/>
    </i>
    <i t="grand">
      <x/>
    </i>
  </colItems>
  <pageFields count="1">
    <pageField fld="3" hier="-1"/>
  </pageFields>
  <dataFields count="1">
    <dataField name="Soma de veic/eq" fld="9" baseField="5" baseItem="1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7:B41" firstHeaderRow="1" firstDataRow="1" firstDataCol="1" rowPageCount="2" colPageCount="1"/>
  <pivotFields count="12">
    <pivotField axis="axisRow" showAll="0">
      <items count="5">
        <item x="2"/>
        <item x="0"/>
        <item x="1"/>
        <item x="3"/>
        <item t="default"/>
      </items>
    </pivotField>
    <pivotField axis="axisPage" multipleItemSelectionAllowed="1" showAll="0">
      <items count="24">
        <item h="1" x="12"/>
        <item h="1" x="11"/>
        <item h="1" x="9"/>
        <item h="1" x="10"/>
        <item h="1" x="18"/>
        <item h="1" x="6"/>
        <item h="1" x="7"/>
        <item h="1" x="8"/>
        <item h="1" x="5"/>
        <item h="1" x="20"/>
        <item h="1" x="21"/>
        <item x="14"/>
        <item h="1" x="15"/>
        <item h="1" x="17"/>
        <item h="1" x="2"/>
        <item h="1" x="16"/>
        <item h="1" x="1"/>
        <item h="1" x="3"/>
        <item h="1" x="4"/>
        <item h="1" x="13"/>
        <item h="1" x="0"/>
        <item h="1" x="19"/>
        <item h="1" x="22"/>
        <item t="default"/>
      </items>
    </pivotField>
    <pivotField showAll="0"/>
    <pivotField axis="axisPage" multipleItemSelectionAllowed="1" showAll="0">
      <items count="4">
        <item x="1"/>
        <item h="1" x="0"/>
        <item h="1" x="2"/>
        <item t="default"/>
      </items>
    </pivotField>
    <pivotField showAll="0"/>
    <pivotField axis="axisRow" showAll="0" defaultSubtotal="0">
      <items count="30">
        <item x="0"/>
        <item x="21"/>
        <item x="1"/>
        <item x="22"/>
        <item x="2"/>
        <item x="23"/>
        <item x="3"/>
        <item x="24"/>
        <item x="4"/>
        <item x="25"/>
        <item x="20"/>
        <item x="5"/>
        <item x="26"/>
        <item x="6"/>
        <item x="27"/>
        <item x="7"/>
        <item x="28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9"/>
      </items>
    </pivotField>
    <pivotField showAll="0"/>
    <pivotField showAll="0"/>
    <pivotField showAll="0"/>
    <pivotField dataField="1" showAll="0">
      <items count="181">
        <item x="13"/>
        <item x="100"/>
        <item x="14"/>
        <item x="98"/>
        <item x="9"/>
        <item x="15"/>
        <item x="8"/>
        <item x="87"/>
        <item x="85"/>
        <item x="84"/>
        <item x="11"/>
        <item x="10"/>
        <item x="94"/>
        <item x="12"/>
        <item x="86"/>
        <item x="99"/>
        <item x="148"/>
        <item x="97"/>
        <item x="95"/>
        <item x="90"/>
        <item x="89"/>
        <item x="88"/>
        <item x="96"/>
        <item x="92"/>
        <item x="91"/>
        <item x="51"/>
        <item x="93"/>
        <item x="174"/>
        <item x="173"/>
        <item x="168"/>
        <item x="165"/>
        <item x="164"/>
        <item x="172"/>
        <item x="80"/>
        <item x="169"/>
        <item x="81"/>
        <item x="176"/>
        <item x="166"/>
        <item x="167"/>
        <item x="162"/>
        <item x="144"/>
        <item x="171"/>
        <item x="175"/>
        <item x="83"/>
        <item x="163"/>
        <item x="82"/>
        <item x="78"/>
        <item x="52"/>
        <item x="177"/>
        <item x="145"/>
        <item x="178"/>
        <item x="0"/>
        <item x="170"/>
        <item x="7"/>
        <item x="2"/>
        <item x="1"/>
        <item x="53"/>
        <item x="79"/>
        <item x="147"/>
        <item x="146"/>
        <item x="3"/>
        <item x="4"/>
        <item x="161"/>
        <item x="5"/>
        <item x="61"/>
        <item x="63"/>
        <item x="62"/>
        <item x="6"/>
        <item x="60"/>
        <item x="59"/>
        <item x="54"/>
        <item x="57"/>
        <item x="118"/>
        <item x="58"/>
        <item x="56"/>
        <item x="55"/>
        <item x="143"/>
        <item x="16"/>
        <item x="65"/>
        <item x="64"/>
        <item x="68"/>
        <item x="66"/>
        <item x="39"/>
        <item x="133"/>
        <item x="67"/>
        <item x="137"/>
        <item x="139"/>
        <item x="69"/>
        <item x="131"/>
        <item x="135"/>
        <item x="142"/>
        <item x="141"/>
        <item x="136"/>
        <item x="120"/>
        <item x="126"/>
        <item x="119"/>
        <item x="121"/>
        <item x="132"/>
        <item x="101"/>
        <item x="129"/>
        <item x="134"/>
        <item x="127"/>
        <item x="140"/>
        <item x="124"/>
        <item x="130"/>
        <item x="123"/>
        <item x="128"/>
        <item x="125"/>
        <item x="138"/>
        <item x="154"/>
        <item x="122"/>
        <item x="48"/>
        <item x="28"/>
        <item x="73"/>
        <item x="117"/>
        <item x="151"/>
        <item x="150"/>
        <item x="114"/>
        <item x="155"/>
        <item x="107"/>
        <item x="77"/>
        <item x="72"/>
        <item x="102"/>
        <item x="152"/>
        <item x="106"/>
        <item x="149"/>
        <item x="153"/>
        <item x="112"/>
        <item x="71"/>
        <item x="109"/>
        <item x="110"/>
        <item x="104"/>
        <item x="70"/>
        <item x="76"/>
        <item x="74"/>
        <item x="108"/>
        <item x="115"/>
        <item x="111"/>
        <item x="113"/>
        <item x="75"/>
        <item x="50"/>
        <item x="116"/>
        <item x="105"/>
        <item x="45"/>
        <item x="42"/>
        <item x="46"/>
        <item x="17"/>
        <item x="49"/>
        <item x="27"/>
        <item x="47"/>
        <item x="103"/>
        <item x="18"/>
        <item x="22"/>
        <item x="20"/>
        <item x="26"/>
        <item x="44"/>
        <item x="24"/>
        <item x="40"/>
        <item x="41"/>
        <item x="19"/>
        <item x="21"/>
        <item x="23"/>
        <item x="25"/>
        <item x="43"/>
        <item x="157"/>
        <item x="160"/>
        <item x="158"/>
        <item x="156"/>
        <item x="159"/>
        <item x="29"/>
        <item x="33"/>
        <item x="37"/>
        <item x="34"/>
        <item x="38"/>
        <item x="31"/>
        <item x="30"/>
        <item x="32"/>
        <item x="35"/>
        <item x="36"/>
        <item x="179"/>
        <item t="default"/>
      </items>
    </pivotField>
    <pivotField showAll="0"/>
    <pivotField showAll="0"/>
  </pivotFields>
  <rowFields count="2">
    <field x="0"/>
    <field x="5"/>
  </rowFields>
  <rowItems count="14">
    <i>
      <x v="2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t="grand">
      <x/>
    </i>
  </rowItems>
  <colItems count="1">
    <i/>
  </colItems>
  <pageFields count="2">
    <pageField fld="3" hier="-1"/>
    <pageField fld="1" hier="-1"/>
  </pageFields>
  <dataFields count="1">
    <dataField name="Soma de veic/eq" fld="9" baseField="0" baseItem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ela dinâmica2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I27:L41" firstHeaderRow="1" firstDataRow="2" firstDataCol="1" rowPageCount="1" colPageCount="1"/>
  <pivotFields count="20">
    <pivotField axis="axisRow" showAll="0">
      <items count="67">
        <item h="1" x="0"/>
        <item h="1"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t="default"/>
      </items>
    </pivotField>
    <pivotField showAll="0"/>
    <pivotField axis="axisPage" multipleItemSelectionAllowed="1" showAll="0">
      <items count="5">
        <item x="0"/>
        <item h="1" x="2"/>
        <item h="1" x="1"/>
        <item h="1" x="3"/>
        <item t="default"/>
      </items>
    </pivotField>
    <pivotField showAll="0" defaultSubtotal="0"/>
    <pivotField axis="axisCol" multipleItemSelectionAllowed="1" showAll="0">
      <items count="11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4"/>
        <item h="1" x="32"/>
        <item h="1" x="33"/>
        <item h="1" x="37"/>
        <item h="1" x="35"/>
        <item h="1" x="36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4"/>
        <item h="1" x="92"/>
        <item h="1" x="93"/>
        <item h="1" x="97"/>
        <item h="1" x="95"/>
        <item h="1" x="96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 defaultSubtotal="0"/>
    <pivotField showAll="0"/>
  </pivotFields>
  <rowFields count="1">
    <field x="0"/>
  </rowFields>
  <rowItems count="13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4"/>
  </colFields>
  <colItems count="3">
    <i>
      <x v="22"/>
    </i>
    <i>
      <x v="70"/>
    </i>
    <i t="grand">
      <x/>
    </i>
  </colItems>
  <pageFields count="1">
    <pageField fld="2" hier="-1"/>
  </pageFields>
  <dataFields count="1">
    <dataField name="Soma de Veic/eq" fld="17" baseField="0" baseItem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ela dinâmica3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I6:L20" firstHeaderRow="1" firstDataRow="2" firstDataCol="1" rowPageCount="1" colPageCount="1"/>
  <pivotFields count="20">
    <pivotField axis="axisRow" showAll="0">
      <items count="67">
        <item h="1" x="0"/>
        <item h="1"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t="default"/>
      </items>
    </pivotField>
    <pivotField showAll="0"/>
    <pivotField axis="axisPage" multipleItemSelectionAllowed="1" showAll="0">
      <items count="5">
        <item x="0"/>
        <item h="1" x="2"/>
        <item h="1" x="1"/>
        <item h="1" x="3"/>
        <item t="default"/>
      </items>
    </pivotField>
    <pivotField showAll="0" defaultSubtotal="0"/>
    <pivotField axis="axisCol" multipleItemSelectionAllowed="1" showAll="0">
      <items count="11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4"/>
        <item h="1" x="32"/>
        <item h="1" x="33"/>
        <item h="1" x="37"/>
        <item h="1" x="35"/>
        <item h="1" x="36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4"/>
        <item h="1" x="92"/>
        <item h="1" x="93"/>
        <item h="1" x="97"/>
        <item h="1" x="95"/>
        <item h="1" x="96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 defaultSubtotal="0"/>
    <pivotField showAll="0"/>
  </pivotFields>
  <rowFields count="1">
    <field x="0"/>
  </rowFields>
  <rowItems count="13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4"/>
  </colFields>
  <colItems count="3">
    <i>
      <x v="22"/>
    </i>
    <i>
      <x v="70"/>
    </i>
    <i t="grand">
      <x/>
    </i>
  </colItems>
  <pageFields count="1">
    <pageField fld="2" hier="-1"/>
  </pageFields>
  <dataFields count="1">
    <dataField name="Soma de Veic/eq" fld="17" baseField="0" baseItem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9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5" Type="http://schemas.openxmlformats.org/officeDocument/2006/relationships/printerSettings" Target="../printerSettings/printerSettings4.bin"/><Relationship Id="rId4" Type="http://schemas.openxmlformats.org/officeDocument/2006/relationships/pivotTable" Target="../pivotTables/pivot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tabSelected="1" workbookViewId="0">
      <selection activeCell="B18" sqref="B18"/>
    </sheetView>
  </sheetViews>
  <sheetFormatPr defaultRowHeight="15" x14ac:dyDescent="0.25"/>
  <cols>
    <col min="2" max="2" width="84.85546875" bestFit="1" customWidth="1"/>
  </cols>
  <sheetData>
    <row r="1" spans="1:2" s="27" customFormat="1" x14ac:dyDescent="0.25">
      <c r="A1" s="27" t="s">
        <v>2</v>
      </c>
      <c r="B1" s="27" t="s">
        <v>4756</v>
      </c>
    </row>
    <row r="2" spans="1:2" x14ac:dyDescent="0.25">
      <c r="A2" s="27" t="s">
        <v>61</v>
      </c>
      <c r="B2" s="27" t="s">
        <v>33</v>
      </c>
    </row>
    <row r="3" spans="1:2" x14ac:dyDescent="0.25">
      <c r="A3" s="27" t="s">
        <v>62</v>
      </c>
      <c r="B3" s="27" t="s">
        <v>35</v>
      </c>
    </row>
    <row r="4" spans="1:2" x14ac:dyDescent="0.25">
      <c r="A4" s="27" t="s">
        <v>60</v>
      </c>
      <c r="B4" s="27" t="s">
        <v>18</v>
      </c>
    </row>
    <row r="5" spans="1:2" x14ac:dyDescent="0.25">
      <c r="A5" s="27" t="s">
        <v>65</v>
      </c>
      <c r="B5" s="27" t="s">
        <v>71</v>
      </c>
    </row>
    <row r="6" spans="1:2" x14ac:dyDescent="0.25">
      <c r="A6" s="27" t="s">
        <v>63</v>
      </c>
      <c r="B6" s="27" t="s">
        <v>37</v>
      </c>
    </row>
    <row r="7" spans="1:2" x14ac:dyDescent="0.25">
      <c r="A7" s="27" t="s">
        <v>66</v>
      </c>
      <c r="B7" s="27" t="s">
        <v>58</v>
      </c>
    </row>
    <row r="8" spans="1:2" x14ac:dyDescent="0.25">
      <c r="A8" s="27" t="s">
        <v>4745</v>
      </c>
      <c r="B8" s="27" t="s">
        <v>4743</v>
      </c>
    </row>
    <row r="9" spans="1:2" x14ac:dyDescent="0.25">
      <c r="A9" s="27" t="s">
        <v>4746</v>
      </c>
      <c r="B9" s="27" t="s">
        <v>4744</v>
      </c>
    </row>
    <row r="10" spans="1:2" x14ac:dyDescent="0.25">
      <c r="A10" s="27" t="s">
        <v>72</v>
      </c>
      <c r="B10" s="27" t="s">
        <v>89</v>
      </c>
    </row>
    <row r="11" spans="1:2" x14ac:dyDescent="0.25">
      <c r="A11" s="27" t="s">
        <v>77</v>
      </c>
      <c r="B11" s="27" t="s">
        <v>68</v>
      </c>
    </row>
    <row r="12" spans="1:2" x14ac:dyDescent="0.25">
      <c r="A12" s="27" t="s">
        <v>78</v>
      </c>
      <c r="B12" s="27" t="s">
        <v>68</v>
      </c>
    </row>
  </sheetData>
  <autoFilter ref="A1:B1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56"/>
  <sheetViews>
    <sheetView topLeftCell="D1" workbookViewId="0">
      <selection activeCell="J1" sqref="J1:L1048576"/>
    </sheetView>
  </sheetViews>
  <sheetFormatPr defaultRowHeight="15" x14ac:dyDescent="0.25"/>
  <cols>
    <col min="1" max="1" width="11.85546875" bestFit="1" customWidth="1"/>
    <col min="2" max="2" width="10.7109375" bestFit="1" customWidth="1"/>
    <col min="3" max="3" width="84.85546875" bestFit="1" customWidth="1"/>
    <col min="4" max="4" width="8.5703125" style="25" bestFit="1" customWidth="1"/>
    <col min="5" max="5" width="7.85546875" bestFit="1" customWidth="1"/>
    <col min="6" max="6" width="11.7109375" bestFit="1" customWidth="1"/>
    <col min="7" max="7" width="6.5703125" bestFit="1" customWidth="1"/>
    <col min="8" max="8" width="17.42578125" bestFit="1" customWidth="1"/>
    <col min="9" max="9" width="25.5703125" bestFit="1" customWidth="1"/>
  </cols>
  <sheetData>
    <row r="1" spans="1:9" x14ac:dyDescent="0.25">
      <c r="A1" s="6" t="s">
        <v>0</v>
      </c>
      <c r="B1" s="7" t="s">
        <v>1</v>
      </c>
      <c r="C1" s="7" t="s">
        <v>2</v>
      </c>
      <c r="D1" s="7" t="s">
        <v>2</v>
      </c>
      <c r="E1" s="7" t="s">
        <v>3</v>
      </c>
      <c r="F1" s="7" t="s">
        <v>4751</v>
      </c>
      <c r="G1" s="5" t="s">
        <v>14</v>
      </c>
      <c r="H1" s="5" t="s">
        <v>15</v>
      </c>
      <c r="I1" s="5" t="s">
        <v>16</v>
      </c>
    </row>
    <row r="2" spans="1:9" x14ac:dyDescent="0.25">
      <c r="A2" s="1" t="s">
        <v>4</v>
      </c>
      <c r="B2" s="2">
        <v>42662</v>
      </c>
      <c r="C2" s="1" t="s">
        <v>74</v>
      </c>
      <c r="D2" s="25" t="s">
        <v>65</v>
      </c>
      <c r="E2" s="3" t="s">
        <v>5</v>
      </c>
      <c r="F2" s="3" t="s">
        <v>6</v>
      </c>
      <c r="G2" s="9">
        <v>108</v>
      </c>
      <c r="H2" s="9">
        <v>0</v>
      </c>
      <c r="I2" s="9">
        <v>12</v>
      </c>
    </row>
    <row r="3" spans="1:9" x14ac:dyDescent="0.25">
      <c r="A3" s="1" t="s">
        <v>4</v>
      </c>
      <c r="B3" s="2">
        <v>42662</v>
      </c>
      <c r="C3" s="27" t="s">
        <v>74</v>
      </c>
      <c r="D3" s="27" t="s">
        <v>65</v>
      </c>
      <c r="E3" s="3" t="s">
        <v>5</v>
      </c>
      <c r="F3" s="3" t="s">
        <v>7</v>
      </c>
      <c r="G3" s="9">
        <v>145</v>
      </c>
      <c r="H3" s="9">
        <v>0</v>
      </c>
      <c r="I3" s="9">
        <v>6</v>
      </c>
    </row>
    <row r="4" spans="1:9" x14ac:dyDescent="0.25">
      <c r="A4" s="1" t="s">
        <v>4</v>
      </c>
      <c r="B4" s="2">
        <v>42662</v>
      </c>
      <c r="C4" s="27" t="s">
        <v>74</v>
      </c>
      <c r="D4" s="27" t="s">
        <v>65</v>
      </c>
      <c r="E4" s="3" t="s">
        <v>5</v>
      </c>
      <c r="F4" s="3" t="s">
        <v>8</v>
      </c>
      <c r="G4" s="9">
        <v>140</v>
      </c>
      <c r="H4" s="9">
        <v>0</v>
      </c>
      <c r="I4" s="9">
        <v>7</v>
      </c>
    </row>
    <row r="5" spans="1:9" x14ac:dyDescent="0.25">
      <c r="A5" s="1" t="s">
        <v>4</v>
      </c>
      <c r="B5" s="2">
        <v>42662</v>
      </c>
      <c r="C5" s="27" t="s">
        <v>74</v>
      </c>
      <c r="D5" s="27" t="s">
        <v>65</v>
      </c>
      <c r="E5" s="3" t="s">
        <v>5</v>
      </c>
      <c r="F5" s="3" t="s">
        <v>9</v>
      </c>
      <c r="G5" s="9">
        <v>152</v>
      </c>
      <c r="H5" s="9">
        <v>0</v>
      </c>
      <c r="I5" s="9">
        <v>7</v>
      </c>
    </row>
    <row r="6" spans="1:9" x14ac:dyDescent="0.25">
      <c r="A6" s="1" t="s">
        <v>4</v>
      </c>
      <c r="B6" s="2">
        <v>42662</v>
      </c>
      <c r="C6" s="27" t="s">
        <v>74</v>
      </c>
      <c r="D6" s="27" t="s">
        <v>65</v>
      </c>
      <c r="E6" s="3" t="s">
        <v>5</v>
      </c>
      <c r="F6" s="3" t="s">
        <v>10</v>
      </c>
      <c r="G6" s="9">
        <v>172</v>
      </c>
      <c r="H6" s="9">
        <v>0</v>
      </c>
      <c r="I6" s="9">
        <v>4</v>
      </c>
    </row>
    <row r="7" spans="1:9" x14ac:dyDescent="0.25">
      <c r="A7" s="1" t="s">
        <v>4</v>
      </c>
      <c r="B7" s="2">
        <v>42662</v>
      </c>
      <c r="C7" s="27" t="s">
        <v>74</v>
      </c>
      <c r="D7" s="27" t="s">
        <v>65</v>
      </c>
      <c r="E7" s="3" t="s">
        <v>5</v>
      </c>
      <c r="F7" s="3" t="s">
        <v>11</v>
      </c>
      <c r="G7" s="9">
        <v>177</v>
      </c>
      <c r="H7" s="9">
        <v>0</v>
      </c>
      <c r="I7" s="9">
        <v>4</v>
      </c>
    </row>
    <row r="8" spans="1:9" x14ac:dyDescent="0.25">
      <c r="A8" s="1" t="s">
        <v>4</v>
      </c>
      <c r="B8" s="2">
        <v>42662</v>
      </c>
      <c r="C8" s="27" t="s">
        <v>74</v>
      </c>
      <c r="D8" s="27" t="s">
        <v>65</v>
      </c>
      <c r="E8" s="3" t="s">
        <v>5</v>
      </c>
      <c r="F8" s="3" t="s">
        <v>12</v>
      </c>
      <c r="G8" s="9">
        <v>196</v>
      </c>
      <c r="H8" s="9">
        <v>0</v>
      </c>
      <c r="I8" s="9">
        <v>1</v>
      </c>
    </row>
    <row r="9" spans="1:9" x14ac:dyDescent="0.25">
      <c r="A9" s="1" t="s">
        <v>4</v>
      </c>
      <c r="B9" s="2">
        <v>42662</v>
      </c>
      <c r="C9" s="27" t="s">
        <v>74</v>
      </c>
      <c r="D9" s="27" t="s">
        <v>65</v>
      </c>
      <c r="E9" s="3" t="s">
        <v>5</v>
      </c>
      <c r="F9" s="3" t="s">
        <v>13</v>
      </c>
      <c r="G9" s="9">
        <v>150</v>
      </c>
      <c r="H9" s="9">
        <v>0</v>
      </c>
      <c r="I9" s="9">
        <v>0</v>
      </c>
    </row>
    <row r="10" spans="1:9" x14ac:dyDescent="0.25">
      <c r="A10" s="1" t="s">
        <v>4</v>
      </c>
      <c r="B10" s="2">
        <v>42662</v>
      </c>
      <c r="C10" s="27" t="s">
        <v>74</v>
      </c>
      <c r="D10" s="27" t="s">
        <v>65</v>
      </c>
      <c r="E10" s="4" t="s">
        <v>5</v>
      </c>
      <c r="F10" s="4" t="s">
        <v>6</v>
      </c>
      <c r="G10" s="10">
        <v>12</v>
      </c>
      <c r="H10" s="10">
        <v>4</v>
      </c>
      <c r="I10" s="10">
        <v>0</v>
      </c>
    </row>
    <row r="11" spans="1:9" x14ac:dyDescent="0.25">
      <c r="A11" s="1" t="s">
        <v>4</v>
      </c>
      <c r="B11" s="2">
        <v>42662</v>
      </c>
      <c r="C11" s="27" t="s">
        <v>74</v>
      </c>
      <c r="D11" s="27" t="s">
        <v>65</v>
      </c>
      <c r="E11" s="4" t="s">
        <v>5</v>
      </c>
      <c r="F11" s="4" t="s">
        <v>7</v>
      </c>
      <c r="G11" s="10">
        <v>10</v>
      </c>
      <c r="H11" s="10">
        <v>2</v>
      </c>
      <c r="I11" s="10">
        <v>0</v>
      </c>
    </row>
    <row r="12" spans="1:9" x14ac:dyDescent="0.25">
      <c r="A12" s="1" t="s">
        <v>4</v>
      </c>
      <c r="B12" s="2">
        <v>42662</v>
      </c>
      <c r="C12" s="27" t="s">
        <v>74</v>
      </c>
      <c r="D12" s="27" t="s">
        <v>65</v>
      </c>
      <c r="E12" s="4" t="s">
        <v>5</v>
      </c>
      <c r="F12" s="4" t="s">
        <v>8</v>
      </c>
      <c r="G12" s="10">
        <v>17</v>
      </c>
      <c r="H12" s="10">
        <v>3</v>
      </c>
      <c r="I12" s="10">
        <v>0</v>
      </c>
    </row>
    <row r="13" spans="1:9" x14ac:dyDescent="0.25">
      <c r="A13" s="1" t="s">
        <v>4</v>
      </c>
      <c r="B13" s="2">
        <v>42662</v>
      </c>
      <c r="C13" s="27" t="s">
        <v>74</v>
      </c>
      <c r="D13" s="27" t="s">
        <v>65</v>
      </c>
      <c r="E13" s="4" t="s">
        <v>5</v>
      </c>
      <c r="F13" s="4" t="s">
        <v>9</v>
      </c>
      <c r="G13" s="10">
        <v>13</v>
      </c>
      <c r="H13" s="10">
        <v>5</v>
      </c>
      <c r="I13" s="10">
        <v>1</v>
      </c>
    </row>
    <row r="14" spans="1:9" x14ac:dyDescent="0.25">
      <c r="A14" s="1" t="s">
        <v>4</v>
      </c>
      <c r="B14" s="2">
        <v>42662</v>
      </c>
      <c r="C14" s="27" t="s">
        <v>74</v>
      </c>
      <c r="D14" s="27" t="s">
        <v>65</v>
      </c>
      <c r="E14" s="4" t="s">
        <v>5</v>
      </c>
      <c r="F14" s="4" t="s">
        <v>10</v>
      </c>
      <c r="G14" s="10">
        <v>20</v>
      </c>
      <c r="H14" s="10">
        <v>4</v>
      </c>
      <c r="I14" s="10">
        <v>0</v>
      </c>
    </row>
    <row r="15" spans="1:9" x14ac:dyDescent="0.25">
      <c r="A15" s="1" t="s">
        <v>4</v>
      </c>
      <c r="B15" s="2">
        <v>42662</v>
      </c>
      <c r="C15" s="27" t="s">
        <v>74</v>
      </c>
      <c r="D15" s="27" t="s">
        <v>65</v>
      </c>
      <c r="E15" s="4" t="s">
        <v>5</v>
      </c>
      <c r="F15" s="4" t="s">
        <v>11</v>
      </c>
      <c r="G15" s="10">
        <v>4</v>
      </c>
      <c r="H15" s="10">
        <v>4</v>
      </c>
      <c r="I15" s="10">
        <v>0</v>
      </c>
    </row>
    <row r="16" spans="1:9" x14ac:dyDescent="0.25">
      <c r="A16" s="1" t="s">
        <v>4</v>
      </c>
      <c r="B16" s="2">
        <v>42662</v>
      </c>
      <c r="C16" s="27" t="s">
        <v>74</v>
      </c>
      <c r="D16" s="27" t="s">
        <v>65</v>
      </c>
      <c r="E16" s="4" t="s">
        <v>5</v>
      </c>
      <c r="F16" s="4" t="s">
        <v>12</v>
      </c>
      <c r="G16" s="10">
        <v>8</v>
      </c>
      <c r="H16" s="10">
        <v>2</v>
      </c>
      <c r="I16" s="10">
        <v>0</v>
      </c>
    </row>
    <row r="17" spans="1:9" x14ac:dyDescent="0.25">
      <c r="A17" s="1" t="s">
        <v>4</v>
      </c>
      <c r="B17" s="2">
        <v>42662</v>
      </c>
      <c r="C17" s="27" t="s">
        <v>74</v>
      </c>
      <c r="D17" s="27" t="s">
        <v>65</v>
      </c>
      <c r="E17" s="4" t="s">
        <v>5</v>
      </c>
      <c r="F17" s="4" t="s">
        <v>13</v>
      </c>
      <c r="G17" s="10">
        <v>11</v>
      </c>
      <c r="H17" s="10">
        <v>4</v>
      </c>
      <c r="I17" s="10">
        <v>0</v>
      </c>
    </row>
    <row r="18" spans="1:9" x14ac:dyDescent="0.25">
      <c r="A18" s="10" t="s">
        <v>17</v>
      </c>
      <c r="B18" s="11">
        <v>42663</v>
      </c>
      <c r="C18" s="10" t="s">
        <v>18</v>
      </c>
      <c r="D18" s="25" t="s">
        <v>60</v>
      </c>
      <c r="E18" s="10" t="s">
        <v>19</v>
      </c>
      <c r="F18" s="8" t="s">
        <v>20</v>
      </c>
      <c r="G18" s="8">
        <v>250</v>
      </c>
      <c r="H18" s="8">
        <v>5</v>
      </c>
      <c r="I18" s="8">
        <v>13</v>
      </c>
    </row>
    <row r="19" spans="1:9" x14ac:dyDescent="0.25">
      <c r="A19" s="10" t="s">
        <v>17</v>
      </c>
      <c r="B19" s="11">
        <v>42663</v>
      </c>
      <c r="C19" s="10" t="s">
        <v>18</v>
      </c>
      <c r="D19" s="26" t="s">
        <v>60</v>
      </c>
      <c r="E19" s="10" t="s">
        <v>19</v>
      </c>
      <c r="F19" s="10" t="s">
        <v>21</v>
      </c>
      <c r="G19" s="10">
        <v>550</v>
      </c>
      <c r="H19" s="10">
        <v>11</v>
      </c>
      <c r="I19" s="10">
        <v>35</v>
      </c>
    </row>
    <row r="20" spans="1:9" x14ac:dyDescent="0.25">
      <c r="A20" s="10" t="s">
        <v>17</v>
      </c>
      <c r="B20" s="11">
        <v>42663</v>
      </c>
      <c r="C20" s="10" t="s">
        <v>18</v>
      </c>
      <c r="D20" s="26" t="s">
        <v>60</v>
      </c>
      <c r="E20" s="10" t="s">
        <v>19</v>
      </c>
      <c r="F20" s="10" t="s">
        <v>22</v>
      </c>
      <c r="G20" s="10">
        <v>620</v>
      </c>
      <c r="H20" s="10">
        <v>15</v>
      </c>
      <c r="I20" s="10">
        <v>36</v>
      </c>
    </row>
    <row r="21" spans="1:9" x14ac:dyDescent="0.25">
      <c r="A21" s="10" t="s">
        <v>17</v>
      </c>
      <c r="B21" s="11">
        <v>42663</v>
      </c>
      <c r="C21" s="10" t="s">
        <v>18</v>
      </c>
      <c r="D21" s="26" t="s">
        <v>60</v>
      </c>
      <c r="E21" s="10" t="s">
        <v>19</v>
      </c>
      <c r="F21" s="10" t="s">
        <v>23</v>
      </c>
      <c r="G21" s="10">
        <v>652</v>
      </c>
      <c r="H21" s="10">
        <v>10</v>
      </c>
      <c r="I21" s="10">
        <v>45</v>
      </c>
    </row>
    <row r="22" spans="1:9" x14ac:dyDescent="0.25">
      <c r="A22" s="10" t="s">
        <v>17</v>
      </c>
      <c r="B22" s="11">
        <v>42663</v>
      </c>
      <c r="C22" s="10" t="s">
        <v>18</v>
      </c>
      <c r="D22" s="26" t="s">
        <v>60</v>
      </c>
      <c r="E22" s="10" t="s">
        <v>19</v>
      </c>
      <c r="F22" s="10" t="s">
        <v>24</v>
      </c>
      <c r="G22" s="10">
        <v>646</v>
      </c>
      <c r="H22" s="10">
        <v>10</v>
      </c>
      <c r="I22" s="10">
        <v>37</v>
      </c>
    </row>
    <row r="23" spans="1:9" x14ac:dyDescent="0.25">
      <c r="A23" s="10" t="s">
        <v>17</v>
      </c>
      <c r="B23" s="11">
        <v>42663</v>
      </c>
      <c r="C23" s="10" t="s">
        <v>18</v>
      </c>
      <c r="D23" s="26" t="s">
        <v>60</v>
      </c>
      <c r="E23" s="10" t="s">
        <v>19</v>
      </c>
      <c r="F23" s="10" t="s">
        <v>25</v>
      </c>
      <c r="G23" s="10">
        <v>700</v>
      </c>
      <c r="H23" s="10">
        <v>8</v>
      </c>
      <c r="I23" s="10">
        <v>27</v>
      </c>
    </row>
    <row r="24" spans="1:9" x14ac:dyDescent="0.25">
      <c r="A24" s="10" t="s">
        <v>17</v>
      </c>
      <c r="B24" s="11">
        <v>42663</v>
      </c>
      <c r="C24" s="10" t="s">
        <v>18</v>
      </c>
      <c r="D24" s="26" t="s">
        <v>60</v>
      </c>
      <c r="E24" s="10" t="s">
        <v>19</v>
      </c>
      <c r="F24" s="10" t="s">
        <v>26</v>
      </c>
      <c r="G24" s="10">
        <v>656</v>
      </c>
      <c r="H24" s="10">
        <v>7</v>
      </c>
      <c r="I24" s="10">
        <v>24</v>
      </c>
    </row>
    <row r="25" spans="1:9" x14ac:dyDescent="0.25">
      <c r="A25" s="10" t="s">
        <v>17</v>
      </c>
      <c r="B25" s="11">
        <v>42663</v>
      </c>
      <c r="C25" s="10" t="s">
        <v>18</v>
      </c>
      <c r="D25" s="26" t="s">
        <v>60</v>
      </c>
      <c r="E25" s="10" t="s">
        <v>19</v>
      </c>
      <c r="F25" s="10" t="s">
        <v>27</v>
      </c>
      <c r="G25" s="10">
        <v>665</v>
      </c>
      <c r="H25" s="10">
        <v>9</v>
      </c>
      <c r="I25" s="10">
        <v>45</v>
      </c>
    </row>
    <row r="26" spans="1:9" x14ac:dyDescent="0.25">
      <c r="A26" s="10" t="s">
        <v>17</v>
      </c>
      <c r="B26" s="11">
        <v>42663</v>
      </c>
      <c r="C26" s="10" t="s">
        <v>18</v>
      </c>
      <c r="D26" s="26" t="s">
        <v>60</v>
      </c>
      <c r="E26" s="10" t="s">
        <v>19</v>
      </c>
      <c r="F26" s="10" t="s">
        <v>28</v>
      </c>
      <c r="G26" s="10">
        <v>619</v>
      </c>
      <c r="H26" s="10">
        <v>7</v>
      </c>
      <c r="I26" s="10">
        <v>50</v>
      </c>
    </row>
    <row r="27" spans="1:9" x14ac:dyDescent="0.25">
      <c r="A27" s="10" t="s">
        <v>17</v>
      </c>
      <c r="B27" s="11">
        <v>42663</v>
      </c>
      <c r="C27" s="10" t="s">
        <v>18</v>
      </c>
      <c r="D27" s="26" t="s">
        <v>60</v>
      </c>
      <c r="E27" s="10" t="s">
        <v>19</v>
      </c>
      <c r="F27" s="10" t="s">
        <v>29</v>
      </c>
      <c r="G27" s="10">
        <v>666</v>
      </c>
      <c r="H27" s="10">
        <v>8</v>
      </c>
      <c r="I27" s="10">
        <v>49</v>
      </c>
    </row>
    <row r="28" spans="1:9" x14ac:dyDescent="0.25">
      <c r="A28" s="10" t="s">
        <v>17</v>
      </c>
      <c r="B28" s="11">
        <v>42663</v>
      </c>
      <c r="C28" s="10" t="s">
        <v>18</v>
      </c>
      <c r="D28" s="26" t="s">
        <v>60</v>
      </c>
      <c r="E28" s="10" t="s">
        <v>19</v>
      </c>
      <c r="F28" s="10" t="s">
        <v>30</v>
      </c>
      <c r="G28" s="10">
        <v>624</v>
      </c>
      <c r="H28" s="10">
        <v>6</v>
      </c>
      <c r="I28" s="10">
        <v>47</v>
      </c>
    </row>
    <row r="29" spans="1:9" x14ac:dyDescent="0.25">
      <c r="A29" s="10" t="s">
        <v>17</v>
      </c>
      <c r="B29" s="11">
        <v>42663</v>
      </c>
      <c r="C29" s="10" t="s">
        <v>18</v>
      </c>
      <c r="D29" s="26" t="s">
        <v>60</v>
      </c>
      <c r="E29" s="10" t="s">
        <v>19</v>
      </c>
      <c r="F29" s="10" t="s">
        <v>31</v>
      </c>
      <c r="G29" s="10">
        <v>507</v>
      </c>
      <c r="H29" s="10">
        <v>5</v>
      </c>
      <c r="I29" s="10">
        <v>58</v>
      </c>
    </row>
    <row r="30" spans="1:9" x14ac:dyDescent="0.25">
      <c r="A30" s="10" t="s">
        <v>32</v>
      </c>
      <c r="B30" s="11">
        <v>42663</v>
      </c>
      <c r="C30" s="10" t="s">
        <v>33</v>
      </c>
      <c r="D30" s="25" t="s">
        <v>61</v>
      </c>
      <c r="E30" s="10" t="s">
        <v>19</v>
      </c>
      <c r="F30" s="8" t="s">
        <v>20</v>
      </c>
      <c r="G30" s="8">
        <v>440</v>
      </c>
      <c r="H30" s="8">
        <v>0</v>
      </c>
      <c r="I30" s="8">
        <v>30</v>
      </c>
    </row>
    <row r="31" spans="1:9" x14ac:dyDescent="0.25">
      <c r="A31" s="10" t="s">
        <v>32</v>
      </c>
      <c r="B31" s="11">
        <v>42663</v>
      </c>
      <c r="C31" s="10" t="s">
        <v>33</v>
      </c>
      <c r="D31" s="25" t="s">
        <v>61</v>
      </c>
      <c r="E31" s="10" t="s">
        <v>19</v>
      </c>
      <c r="F31" s="10" t="s">
        <v>21</v>
      </c>
      <c r="G31" s="10">
        <v>860</v>
      </c>
      <c r="H31" s="10">
        <v>4</v>
      </c>
      <c r="I31" s="10">
        <v>55</v>
      </c>
    </row>
    <row r="32" spans="1:9" x14ac:dyDescent="0.25">
      <c r="A32" s="10" t="s">
        <v>32</v>
      </c>
      <c r="B32" s="11">
        <v>42663</v>
      </c>
      <c r="C32" s="10" t="s">
        <v>33</v>
      </c>
      <c r="D32" s="25" t="s">
        <v>61</v>
      </c>
      <c r="E32" s="10" t="s">
        <v>19</v>
      </c>
      <c r="F32" s="10" t="s">
        <v>22</v>
      </c>
      <c r="G32" s="10">
        <v>920</v>
      </c>
      <c r="H32" s="10">
        <v>6</v>
      </c>
      <c r="I32" s="10">
        <v>55</v>
      </c>
    </row>
    <row r="33" spans="1:9" x14ac:dyDescent="0.25">
      <c r="A33" s="10" t="s">
        <v>32</v>
      </c>
      <c r="B33" s="11">
        <v>42663</v>
      </c>
      <c r="C33" s="10" t="s">
        <v>33</v>
      </c>
      <c r="D33" s="25" t="s">
        <v>61</v>
      </c>
      <c r="E33" s="10" t="s">
        <v>19</v>
      </c>
      <c r="F33" s="10" t="s">
        <v>23</v>
      </c>
      <c r="G33" s="10">
        <v>920</v>
      </c>
      <c r="H33" s="10">
        <v>1</v>
      </c>
      <c r="I33" s="10">
        <v>51</v>
      </c>
    </row>
    <row r="34" spans="1:9" x14ac:dyDescent="0.25">
      <c r="A34" s="10" t="s">
        <v>32</v>
      </c>
      <c r="B34" s="11">
        <v>42663</v>
      </c>
      <c r="C34" s="10" t="s">
        <v>33</v>
      </c>
      <c r="D34" s="25" t="s">
        <v>61</v>
      </c>
      <c r="E34" s="10" t="s">
        <v>19</v>
      </c>
      <c r="F34" s="10" t="s">
        <v>24</v>
      </c>
      <c r="G34" s="10">
        <v>960</v>
      </c>
      <c r="H34" s="10">
        <v>2</v>
      </c>
      <c r="I34" s="10">
        <v>40</v>
      </c>
    </row>
    <row r="35" spans="1:9" x14ac:dyDescent="0.25">
      <c r="A35" s="10" t="s">
        <v>32</v>
      </c>
      <c r="B35" s="11">
        <v>42663</v>
      </c>
      <c r="C35" s="10" t="s">
        <v>33</v>
      </c>
      <c r="D35" s="25" t="s">
        <v>61</v>
      </c>
      <c r="E35" s="10" t="s">
        <v>19</v>
      </c>
      <c r="F35" s="10" t="s">
        <v>25</v>
      </c>
      <c r="G35" s="10">
        <v>900</v>
      </c>
      <c r="H35" s="10">
        <v>3</v>
      </c>
      <c r="I35" s="10">
        <v>42</v>
      </c>
    </row>
    <row r="36" spans="1:9" x14ac:dyDescent="0.25">
      <c r="A36" s="10" t="s">
        <v>32</v>
      </c>
      <c r="B36" s="11">
        <v>42663</v>
      </c>
      <c r="C36" s="10" t="s">
        <v>33</v>
      </c>
      <c r="D36" s="25" t="s">
        <v>61</v>
      </c>
      <c r="E36" s="10" t="s">
        <v>19</v>
      </c>
      <c r="F36" s="10" t="s">
        <v>26</v>
      </c>
      <c r="G36" s="10">
        <v>920</v>
      </c>
      <c r="H36" s="10">
        <v>4</v>
      </c>
      <c r="I36" s="10">
        <v>48</v>
      </c>
    </row>
    <row r="37" spans="1:9" x14ac:dyDescent="0.25">
      <c r="A37" s="10" t="s">
        <v>32</v>
      </c>
      <c r="B37" s="11">
        <v>42663</v>
      </c>
      <c r="C37" s="10" t="s">
        <v>33</v>
      </c>
      <c r="D37" s="25" t="s">
        <v>61</v>
      </c>
      <c r="E37" s="10" t="s">
        <v>19</v>
      </c>
      <c r="F37" s="10" t="s">
        <v>27</v>
      </c>
      <c r="G37" s="10">
        <v>960</v>
      </c>
      <c r="H37" s="10">
        <v>4</v>
      </c>
      <c r="I37" s="10">
        <v>51</v>
      </c>
    </row>
    <row r="38" spans="1:9" x14ac:dyDescent="0.25">
      <c r="A38" s="10" t="s">
        <v>32</v>
      </c>
      <c r="B38" s="11">
        <v>42663</v>
      </c>
      <c r="C38" s="10" t="s">
        <v>33</v>
      </c>
      <c r="D38" s="25" t="s">
        <v>61</v>
      </c>
      <c r="E38" s="10" t="s">
        <v>19</v>
      </c>
      <c r="F38" s="10" t="s">
        <v>28</v>
      </c>
      <c r="G38" s="10">
        <v>920</v>
      </c>
      <c r="H38" s="10">
        <v>6</v>
      </c>
      <c r="I38" s="10">
        <v>51</v>
      </c>
    </row>
    <row r="39" spans="1:9" x14ac:dyDescent="0.25">
      <c r="A39" s="10" t="s">
        <v>32</v>
      </c>
      <c r="B39" s="11">
        <v>42663</v>
      </c>
      <c r="C39" s="10" t="s">
        <v>33</v>
      </c>
      <c r="D39" s="25" t="s">
        <v>61</v>
      </c>
      <c r="E39" s="10" t="s">
        <v>19</v>
      </c>
      <c r="F39" s="10" t="s">
        <v>29</v>
      </c>
      <c r="G39" s="10">
        <v>920</v>
      </c>
      <c r="H39" s="10">
        <v>3</v>
      </c>
      <c r="I39" s="10">
        <v>74</v>
      </c>
    </row>
    <row r="40" spans="1:9" x14ac:dyDescent="0.25">
      <c r="A40" s="10" t="s">
        <v>32</v>
      </c>
      <c r="B40" s="11">
        <v>42663</v>
      </c>
      <c r="C40" s="10" t="s">
        <v>33</v>
      </c>
      <c r="D40" s="25" t="s">
        <v>61</v>
      </c>
      <c r="E40" s="10" t="s">
        <v>19</v>
      </c>
      <c r="F40" s="10" t="s">
        <v>30</v>
      </c>
      <c r="G40" s="10">
        <v>880</v>
      </c>
      <c r="H40" s="10">
        <v>1</v>
      </c>
      <c r="I40" s="10">
        <v>62</v>
      </c>
    </row>
    <row r="41" spans="1:9" x14ac:dyDescent="0.25">
      <c r="A41" s="10" t="s">
        <v>32</v>
      </c>
      <c r="B41" s="11">
        <v>42663</v>
      </c>
      <c r="C41" s="10" t="s">
        <v>33</v>
      </c>
      <c r="D41" s="25" t="s">
        <v>61</v>
      </c>
      <c r="E41" s="10" t="s">
        <v>19</v>
      </c>
      <c r="F41" s="10" t="s">
        <v>31</v>
      </c>
      <c r="G41" s="10">
        <v>867</v>
      </c>
      <c r="H41" s="10">
        <v>8</v>
      </c>
      <c r="I41" s="10">
        <v>71</v>
      </c>
    </row>
    <row r="42" spans="1:9" x14ac:dyDescent="0.25">
      <c r="A42" s="10" t="s">
        <v>34</v>
      </c>
      <c r="B42" s="11">
        <v>42663</v>
      </c>
      <c r="C42" s="10" t="s">
        <v>35</v>
      </c>
      <c r="D42" s="25" t="s">
        <v>62</v>
      </c>
      <c r="E42" s="10" t="s">
        <v>19</v>
      </c>
      <c r="F42" s="8" t="s">
        <v>20</v>
      </c>
      <c r="G42" s="8">
        <v>300</v>
      </c>
      <c r="H42" s="8">
        <v>20</v>
      </c>
      <c r="I42" s="8">
        <v>10</v>
      </c>
    </row>
    <row r="43" spans="1:9" x14ac:dyDescent="0.25">
      <c r="A43" s="10" t="s">
        <v>34</v>
      </c>
      <c r="B43" s="11">
        <v>42663</v>
      </c>
      <c r="C43" s="10" t="s">
        <v>35</v>
      </c>
      <c r="D43" s="25" t="s">
        <v>62</v>
      </c>
      <c r="E43" s="10" t="s">
        <v>19</v>
      </c>
      <c r="F43" s="10" t="s">
        <v>21</v>
      </c>
      <c r="G43" s="10">
        <f>7*5*20</f>
        <v>700</v>
      </c>
      <c r="H43" s="10">
        <v>47</v>
      </c>
      <c r="I43" s="10">
        <v>18</v>
      </c>
    </row>
    <row r="44" spans="1:9" x14ac:dyDescent="0.25">
      <c r="A44" s="10" t="s">
        <v>34</v>
      </c>
      <c r="B44" s="11">
        <v>42663</v>
      </c>
      <c r="C44" s="10" t="s">
        <v>35</v>
      </c>
      <c r="D44" s="25" t="s">
        <v>62</v>
      </c>
      <c r="E44" s="10" t="s">
        <v>19</v>
      </c>
      <c r="F44" s="10" t="s">
        <v>22</v>
      </c>
      <c r="G44" s="10">
        <v>720</v>
      </c>
      <c r="H44" s="10">
        <v>48</v>
      </c>
      <c r="I44" s="10">
        <v>15</v>
      </c>
    </row>
    <row r="45" spans="1:9" x14ac:dyDescent="0.25">
      <c r="A45" s="10" t="s">
        <v>34</v>
      </c>
      <c r="B45" s="11">
        <v>42663</v>
      </c>
      <c r="C45" s="10" t="s">
        <v>35</v>
      </c>
      <c r="D45" s="25" t="s">
        <v>62</v>
      </c>
      <c r="E45" s="10" t="s">
        <v>19</v>
      </c>
      <c r="F45" s="10" t="s">
        <v>23</v>
      </c>
      <c r="G45" s="10">
        <f>29*20</f>
        <v>580</v>
      </c>
      <c r="H45" s="10">
        <v>39</v>
      </c>
      <c r="I45" s="10">
        <v>18</v>
      </c>
    </row>
    <row r="46" spans="1:9" x14ac:dyDescent="0.25">
      <c r="A46" s="10" t="s">
        <v>34</v>
      </c>
      <c r="B46" s="11">
        <v>42663</v>
      </c>
      <c r="C46" s="10" t="s">
        <v>35</v>
      </c>
      <c r="D46" s="25" t="s">
        <v>62</v>
      </c>
      <c r="E46" s="10" t="s">
        <v>19</v>
      </c>
      <c r="F46" s="10" t="s">
        <v>24</v>
      </c>
      <c r="G46" s="10">
        <v>760</v>
      </c>
      <c r="H46" s="10">
        <v>61</v>
      </c>
      <c r="I46" s="10">
        <v>28</v>
      </c>
    </row>
    <row r="47" spans="1:9" x14ac:dyDescent="0.25">
      <c r="A47" s="10" t="s">
        <v>34</v>
      </c>
      <c r="B47" s="11">
        <v>42663</v>
      </c>
      <c r="C47" s="10" t="s">
        <v>35</v>
      </c>
      <c r="D47" s="25" t="s">
        <v>62</v>
      </c>
      <c r="E47" s="10" t="s">
        <v>19</v>
      </c>
      <c r="F47" s="10" t="s">
        <v>25</v>
      </c>
      <c r="G47" s="10">
        <v>700</v>
      </c>
      <c r="H47" s="10">
        <v>56</v>
      </c>
      <c r="I47" s="10">
        <v>17</v>
      </c>
    </row>
    <row r="48" spans="1:9" x14ac:dyDescent="0.25">
      <c r="A48" s="10" t="s">
        <v>34</v>
      </c>
      <c r="B48" s="11">
        <v>42663</v>
      </c>
      <c r="C48" s="10" t="s">
        <v>35</v>
      </c>
      <c r="D48" s="25" t="s">
        <v>62</v>
      </c>
      <c r="E48" s="10" t="s">
        <v>19</v>
      </c>
      <c r="F48" s="10" t="s">
        <v>26</v>
      </c>
      <c r="G48" s="10">
        <v>580</v>
      </c>
      <c r="H48" s="10">
        <v>53</v>
      </c>
      <c r="I48" s="10">
        <v>17</v>
      </c>
    </row>
    <row r="49" spans="1:9" x14ac:dyDescent="0.25">
      <c r="A49" s="10" t="s">
        <v>34</v>
      </c>
      <c r="B49" s="11">
        <v>42663</v>
      </c>
      <c r="C49" s="10" t="s">
        <v>35</v>
      </c>
      <c r="D49" s="25" t="s">
        <v>62</v>
      </c>
      <c r="E49" s="10" t="s">
        <v>19</v>
      </c>
      <c r="F49" s="10" t="s">
        <v>27</v>
      </c>
      <c r="G49" s="10">
        <v>560</v>
      </c>
      <c r="H49" s="10">
        <v>67</v>
      </c>
      <c r="I49" s="10">
        <v>29</v>
      </c>
    </row>
    <row r="50" spans="1:9" x14ac:dyDescent="0.25">
      <c r="A50" s="10" t="s">
        <v>34</v>
      </c>
      <c r="B50" s="11">
        <v>42663</v>
      </c>
      <c r="C50" s="10" t="s">
        <v>35</v>
      </c>
      <c r="D50" s="25" t="s">
        <v>62</v>
      </c>
      <c r="E50" s="10" t="s">
        <v>19</v>
      </c>
      <c r="F50" s="10" t="s">
        <v>28</v>
      </c>
      <c r="G50" s="10">
        <v>580</v>
      </c>
      <c r="H50" s="10">
        <v>57</v>
      </c>
      <c r="I50" s="10">
        <v>31</v>
      </c>
    </row>
    <row r="51" spans="1:9" x14ac:dyDescent="0.25">
      <c r="A51" s="10" t="s">
        <v>34</v>
      </c>
      <c r="B51" s="11">
        <v>42663</v>
      </c>
      <c r="C51" s="10" t="s">
        <v>35</v>
      </c>
      <c r="D51" s="25" t="s">
        <v>62</v>
      </c>
      <c r="E51" s="10" t="s">
        <v>19</v>
      </c>
      <c r="F51" s="10" t="s">
        <v>29</v>
      </c>
      <c r="G51" s="10">
        <v>460</v>
      </c>
      <c r="H51" s="10">
        <v>43</v>
      </c>
      <c r="I51" s="10">
        <v>17</v>
      </c>
    </row>
    <row r="52" spans="1:9" x14ac:dyDescent="0.25">
      <c r="A52" s="10" t="s">
        <v>34</v>
      </c>
      <c r="B52" s="11">
        <v>42663</v>
      </c>
      <c r="C52" s="10" t="s">
        <v>35</v>
      </c>
      <c r="D52" s="25" t="s">
        <v>62</v>
      </c>
      <c r="E52" s="10" t="s">
        <v>19</v>
      </c>
      <c r="F52" s="10" t="s">
        <v>30</v>
      </c>
      <c r="G52" s="10">
        <v>580</v>
      </c>
      <c r="H52" s="10">
        <v>48</v>
      </c>
      <c r="I52" s="10">
        <v>24</v>
      </c>
    </row>
    <row r="53" spans="1:9" x14ac:dyDescent="0.25">
      <c r="A53" s="10" t="s">
        <v>34</v>
      </c>
      <c r="B53" s="11">
        <v>42663</v>
      </c>
      <c r="C53" s="10" t="s">
        <v>35</v>
      </c>
      <c r="D53" s="25" t="s">
        <v>62</v>
      </c>
      <c r="E53" s="10" t="s">
        <v>19</v>
      </c>
      <c r="F53" s="10" t="s">
        <v>31</v>
      </c>
      <c r="G53" s="10">
        <v>520</v>
      </c>
      <c r="H53" s="10">
        <v>43</v>
      </c>
      <c r="I53" s="10">
        <v>33</v>
      </c>
    </row>
    <row r="54" spans="1:9" x14ac:dyDescent="0.25">
      <c r="A54" s="12" t="s">
        <v>36</v>
      </c>
      <c r="B54" s="13">
        <v>42663</v>
      </c>
      <c r="C54" s="12" t="s">
        <v>37</v>
      </c>
      <c r="D54" s="25" t="s">
        <v>63</v>
      </c>
      <c r="E54" s="12" t="s">
        <v>19</v>
      </c>
      <c r="F54" s="14" t="s">
        <v>20</v>
      </c>
      <c r="G54" s="14">
        <v>60</v>
      </c>
      <c r="H54" s="14">
        <v>26</v>
      </c>
      <c r="I54" s="14">
        <v>3</v>
      </c>
    </row>
    <row r="55" spans="1:9" x14ac:dyDescent="0.25">
      <c r="A55" s="12" t="s">
        <v>36</v>
      </c>
      <c r="B55" s="13">
        <v>42663</v>
      </c>
      <c r="C55" s="12" t="s">
        <v>37</v>
      </c>
      <c r="D55" s="25" t="s">
        <v>63</v>
      </c>
      <c r="E55" s="12" t="s">
        <v>19</v>
      </c>
      <c r="F55" s="12" t="s">
        <v>21</v>
      </c>
      <c r="G55" s="12">
        <v>124</v>
      </c>
      <c r="H55" s="12">
        <v>24</v>
      </c>
      <c r="I55" s="12">
        <v>3</v>
      </c>
    </row>
    <row r="56" spans="1:9" x14ac:dyDescent="0.25">
      <c r="A56" s="12" t="s">
        <v>36</v>
      </c>
      <c r="B56" s="13">
        <v>42663</v>
      </c>
      <c r="C56" s="12" t="s">
        <v>37</v>
      </c>
      <c r="D56" s="25" t="s">
        <v>63</v>
      </c>
      <c r="E56" s="12" t="s">
        <v>19</v>
      </c>
      <c r="F56" s="12" t="s">
        <v>22</v>
      </c>
      <c r="G56" s="12">
        <v>163</v>
      </c>
      <c r="H56" s="12">
        <v>28</v>
      </c>
      <c r="I56" s="12">
        <v>0</v>
      </c>
    </row>
    <row r="57" spans="1:9" x14ac:dyDescent="0.25">
      <c r="A57" s="12" t="s">
        <v>36</v>
      </c>
      <c r="B57" s="13">
        <v>42663</v>
      </c>
      <c r="C57" s="12" t="s">
        <v>37</v>
      </c>
      <c r="D57" s="25" t="s">
        <v>63</v>
      </c>
      <c r="E57" s="12" t="s">
        <v>19</v>
      </c>
      <c r="F57" s="12" t="s">
        <v>23</v>
      </c>
      <c r="G57" s="12">
        <v>217</v>
      </c>
      <c r="H57" s="12">
        <v>23</v>
      </c>
      <c r="I57" s="12">
        <v>1</v>
      </c>
    </row>
    <row r="58" spans="1:9" x14ac:dyDescent="0.25">
      <c r="A58" s="12" t="s">
        <v>36</v>
      </c>
      <c r="B58" s="13">
        <v>42663</v>
      </c>
      <c r="C58" s="12" t="s">
        <v>37</v>
      </c>
      <c r="D58" s="25" t="s">
        <v>63</v>
      </c>
      <c r="E58" s="12" t="s">
        <v>19</v>
      </c>
      <c r="F58" s="12" t="s">
        <v>24</v>
      </c>
      <c r="G58" s="12">
        <v>245</v>
      </c>
      <c r="H58" s="12">
        <v>30</v>
      </c>
      <c r="I58" s="12">
        <v>9</v>
      </c>
    </row>
    <row r="59" spans="1:9" x14ac:dyDescent="0.25">
      <c r="A59" s="12" t="s">
        <v>36</v>
      </c>
      <c r="B59" s="13">
        <v>42663</v>
      </c>
      <c r="C59" s="12" t="s">
        <v>37</v>
      </c>
      <c r="D59" s="25" t="s">
        <v>63</v>
      </c>
      <c r="E59" s="12" t="s">
        <v>19</v>
      </c>
      <c r="F59" s="12" t="s">
        <v>25</v>
      </c>
      <c r="G59" s="12">
        <v>251</v>
      </c>
      <c r="H59" s="12">
        <v>30</v>
      </c>
      <c r="I59" s="12">
        <v>6</v>
      </c>
    </row>
    <row r="60" spans="1:9" x14ac:dyDescent="0.25">
      <c r="A60" s="12" t="s">
        <v>36</v>
      </c>
      <c r="B60" s="13">
        <v>42663</v>
      </c>
      <c r="C60" s="12" t="s">
        <v>37</v>
      </c>
      <c r="D60" s="25" t="s">
        <v>63</v>
      </c>
      <c r="E60" s="12" t="s">
        <v>19</v>
      </c>
      <c r="F60" s="12" t="s">
        <v>26</v>
      </c>
      <c r="G60" s="12">
        <v>211</v>
      </c>
      <c r="H60" s="12">
        <v>27</v>
      </c>
      <c r="I60" s="12">
        <v>4</v>
      </c>
    </row>
    <row r="61" spans="1:9" x14ac:dyDescent="0.25">
      <c r="A61" s="12" t="s">
        <v>36</v>
      </c>
      <c r="B61" s="13">
        <v>42663</v>
      </c>
      <c r="C61" s="12" t="s">
        <v>37</v>
      </c>
      <c r="D61" s="25" t="s">
        <v>63</v>
      </c>
      <c r="E61" s="12" t="s">
        <v>19</v>
      </c>
      <c r="F61" s="12" t="s">
        <v>27</v>
      </c>
      <c r="G61" s="12">
        <v>217</v>
      </c>
      <c r="H61" s="12">
        <v>26</v>
      </c>
      <c r="I61" s="12">
        <v>10</v>
      </c>
    </row>
    <row r="62" spans="1:9" x14ac:dyDescent="0.25">
      <c r="A62" s="12" t="s">
        <v>36</v>
      </c>
      <c r="B62" s="13">
        <v>42663</v>
      </c>
      <c r="C62" s="12" t="s">
        <v>37</v>
      </c>
      <c r="D62" s="25" t="s">
        <v>63</v>
      </c>
      <c r="E62" s="12" t="s">
        <v>19</v>
      </c>
      <c r="F62" s="12" t="s">
        <v>28</v>
      </c>
      <c r="G62" s="12">
        <v>192</v>
      </c>
      <c r="H62" s="12">
        <v>31</v>
      </c>
      <c r="I62" s="12">
        <v>5</v>
      </c>
    </row>
    <row r="63" spans="1:9" x14ac:dyDescent="0.25">
      <c r="A63" s="12" t="s">
        <v>36</v>
      </c>
      <c r="B63" s="13">
        <v>42663</v>
      </c>
      <c r="C63" s="12" t="s">
        <v>37</v>
      </c>
      <c r="D63" s="25" t="s">
        <v>63</v>
      </c>
      <c r="E63" s="12" t="s">
        <v>19</v>
      </c>
      <c r="F63" s="12" t="s">
        <v>29</v>
      </c>
      <c r="G63" s="12">
        <v>176</v>
      </c>
      <c r="H63" s="12">
        <v>14</v>
      </c>
      <c r="I63" s="12">
        <v>10</v>
      </c>
    </row>
    <row r="64" spans="1:9" x14ac:dyDescent="0.25">
      <c r="A64" s="12" t="s">
        <v>36</v>
      </c>
      <c r="B64" s="13">
        <v>42663</v>
      </c>
      <c r="C64" s="12" t="s">
        <v>37</v>
      </c>
      <c r="D64" s="25" t="s">
        <v>63</v>
      </c>
      <c r="E64" s="12" t="s">
        <v>19</v>
      </c>
      <c r="F64" s="12" t="s">
        <v>30</v>
      </c>
      <c r="G64" s="12">
        <v>170</v>
      </c>
      <c r="H64" s="12">
        <v>33</v>
      </c>
      <c r="I64" s="12">
        <v>8</v>
      </c>
    </row>
    <row r="65" spans="1:9" x14ac:dyDescent="0.25">
      <c r="A65" s="12" t="s">
        <v>36</v>
      </c>
      <c r="B65" s="13">
        <v>42663</v>
      </c>
      <c r="C65" s="12" t="s">
        <v>37</v>
      </c>
      <c r="D65" s="25" t="s">
        <v>63</v>
      </c>
      <c r="E65" s="12" t="s">
        <v>19</v>
      </c>
      <c r="F65" s="12" t="s">
        <v>31</v>
      </c>
      <c r="G65" s="12">
        <v>173</v>
      </c>
      <c r="H65" s="12">
        <v>27</v>
      </c>
      <c r="I65" s="12">
        <v>10</v>
      </c>
    </row>
    <row r="66" spans="1:9" x14ac:dyDescent="0.25">
      <c r="A66" s="15" t="s">
        <v>36</v>
      </c>
      <c r="B66" s="16">
        <v>42661</v>
      </c>
      <c r="C66" s="15" t="s">
        <v>38</v>
      </c>
      <c r="D66" s="25" t="s">
        <v>66</v>
      </c>
      <c r="E66" s="15" t="s">
        <v>5</v>
      </c>
      <c r="F66" s="17" t="s">
        <v>6</v>
      </c>
      <c r="G66" s="17">
        <v>170</v>
      </c>
      <c r="H66" s="17">
        <v>0</v>
      </c>
      <c r="I66" s="17">
        <v>10</v>
      </c>
    </row>
    <row r="67" spans="1:9" x14ac:dyDescent="0.25">
      <c r="A67" s="15" t="s">
        <v>36</v>
      </c>
      <c r="B67" s="16">
        <v>42661</v>
      </c>
      <c r="C67" s="15" t="s">
        <v>38</v>
      </c>
      <c r="D67" s="27" t="s">
        <v>66</v>
      </c>
      <c r="E67" s="15" t="s">
        <v>5</v>
      </c>
      <c r="F67" s="15" t="s">
        <v>7</v>
      </c>
      <c r="G67" s="15">
        <v>287</v>
      </c>
      <c r="H67" s="17">
        <v>0</v>
      </c>
      <c r="I67" s="15">
        <v>8</v>
      </c>
    </row>
    <row r="68" spans="1:9" x14ac:dyDescent="0.25">
      <c r="A68" s="15" t="s">
        <v>36</v>
      </c>
      <c r="B68" s="16">
        <v>42661</v>
      </c>
      <c r="C68" s="15" t="s">
        <v>38</v>
      </c>
      <c r="D68" s="27" t="s">
        <v>66</v>
      </c>
      <c r="E68" s="15" t="s">
        <v>5</v>
      </c>
      <c r="F68" s="15" t="s">
        <v>8</v>
      </c>
      <c r="G68" s="15">
        <v>282</v>
      </c>
      <c r="H68" s="15">
        <v>1</v>
      </c>
      <c r="I68" s="15">
        <v>8</v>
      </c>
    </row>
    <row r="69" spans="1:9" x14ac:dyDescent="0.25">
      <c r="A69" s="15" t="s">
        <v>36</v>
      </c>
      <c r="B69" s="16">
        <v>42661</v>
      </c>
      <c r="C69" s="15" t="s">
        <v>38</v>
      </c>
      <c r="D69" s="27" t="s">
        <v>66</v>
      </c>
      <c r="E69" s="15" t="s">
        <v>5</v>
      </c>
      <c r="F69" s="15" t="s">
        <v>9</v>
      </c>
      <c r="G69" s="15">
        <v>304</v>
      </c>
      <c r="H69" s="15">
        <v>0</v>
      </c>
      <c r="I69" s="15">
        <v>8</v>
      </c>
    </row>
    <row r="70" spans="1:9" x14ac:dyDescent="0.25">
      <c r="A70" s="15" t="s">
        <v>36</v>
      </c>
      <c r="B70" s="16">
        <v>42661</v>
      </c>
      <c r="C70" s="15" t="s">
        <v>38</v>
      </c>
      <c r="D70" s="27" t="s">
        <v>66</v>
      </c>
      <c r="E70" s="15" t="s">
        <v>5</v>
      </c>
      <c r="F70" s="15" t="s">
        <v>10</v>
      </c>
      <c r="G70" s="15">
        <v>307</v>
      </c>
      <c r="H70" s="15">
        <v>4</v>
      </c>
      <c r="I70" s="15">
        <v>13</v>
      </c>
    </row>
    <row r="71" spans="1:9" x14ac:dyDescent="0.25">
      <c r="A71" s="15" t="s">
        <v>36</v>
      </c>
      <c r="B71" s="16">
        <v>42661</v>
      </c>
      <c r="C71" s="15" t="s">
        <v>38</v>
      </c>
      <c r="D71" s="27" t="s">
        <v>66</v>
      </c>
      <c r="E71" s="15" t="s">
        <v>5</v>
      </c>
      <c r="F71" s="15" t="s">
        <v>39</v>
      </c>
      <c r="G71" s="15">
        <v>285</v>
      </c>
      <c r="H71" s="15">
        <v>0</v>
      </c>
      <c r="I71" s="15">
        <v>12</v>
      </c>
    </row>
    <row r="72" spans="1:9" x14ac:dyDescent="0.25">
      <c r="A72" s="15" t="s">
        <v>36</v>
      </c>
      <c r="B72" s="16">
        <v>42661</v>
      </c>
      <c r="C72" s="15" t="s">
        <v>38</v>
      </c>
      <c r="D72" s="27" t="s">
        <v>66</v>
      </c>
      <c r="E72" s="15" t="s">
        <v>5</v>
      </c>
      <c r="F72" s="15" t="s">
        <v>12</v>
      </c>
      <c r="G72" s="15">
        <v>323</v>
      </c>
      <c r="H72" s="15">
        <v>2</v>
      </c>
      <c r="I72" s="15">
        <v>12</v>
      </c>
    </row>
    <row r="73" spans="1:9" x14ac:dyDescent="0.25">
      <c r="A73" s="19" t="s">
        <v>40</v>
      </c>
      <c r="B73" s="20">
        <v>42661</v>
      </c>
      <c r="C73" s="19" t="s">
        <v>41</v>
      </c>
      <c r="D73" s="25" t="s">
        <v>62</v>
      </c>
      <c r="E73" s="19" t="s">
        <v>5</v>
      </c>
      <c r="F73" s="21" t="s">
        <v>42</v>
      </c>
      <c r="G73" s="21">
        <v>487</v>
      </c>
      <c r="H73" s="21">
        <v>0</v>
      </c>
      <c r="I73" s="21">
        <v>39</v>
      </c>
    </row>
    <row r="74" spans="1:9" x14ac:dyDescent="0.25">
      <c r="A74" s="19" t="s">
        <v>40</v>
      </c>
      <c r="B74" s="20">
        <v>42661</v>
      </c>
      <c r="C74" s="19" t="s">
        <v>41</v>
      </c>
      <c r="D74" s="27" t="s">
        <v>62</v>
      </c>
      <c r="E74" s="19" t="s">
        <v>5</v>
      </c>
      <c r="F74" s="19" t="s">
        <v>43</v>
      </c>
      <c r="G74" s="19">
        <v>505</v>
      </c>
      <c r="H74" s="19">
        <v>0</v>
      </c>
      <c r="I74" s="19">
        <v>28</v>
      </c>
    </row>
    <row r="75" spans="1:9" x14ac:dyDescent="0.25">
      <c r="A75" s="19" t="s">
        <v>40</v>
      </c>
      <c r="B75" s="20">
        <v>42661</v>
      </c>
      <c r="C75" s="19" t="s">
        <v>41</v>
      </c>
      <c r="D75" s="27" t="s">
        <v>62</v>
      </c>
      <c r="E75" s="19" t="s">
        <v>5</v>
      </c>
      <c r="F75" s="19" t="s">
        <v>44</v>
      </c>
      <c r="G75" s="19">
        <v>497</v>
      </c>
      <c r="H75" s="19">
        <v>0</v>
      </c>
      <c r="I75" s="19">
        <v>22</v>
      </c>
    </row>
    <row r="76" spans="1:9" x14ac:dyDescent="0.25">
      <c r="A76" s="19" t="s">
        <v>40</v>
      </c>
      <c r="B76" s="20">
        <v>42661</v>
      </c>
      <c r="C76" s="19" t="s">
        <v>41</v>
      </c>
      <c r="D76" s="27" t="s">
        <v>62</v>
      </c>
      <c r="E76" s="19" t="s">
        <v>5</v>
      </c>
      <c r="F76" s="19" t="s">
        <v>45</v>
      </c>
      <c r="G76" s="19">
        <v>488</v>
      </c>
      <c r="H76" s="19">
        <v>0</v>
      </c>
      <c r="I76" s="19">
        <v>15</v>
      </c>
    </row>
    <row r="77" spans="1:9" x14ac:dyDescent="0.25">
      <c r="A77" s="19" t="s">
        <v>40</v>
      </c>
      <c r="B77" s="20">
        <v>42661</v>
      </c>
      <c r="C77" s="19" t="s">
        <v>41</v>
      </c>
      <c r="D77" s="27" t="s">
        <v>62</v>
      </c>
      <c r="E77" s="19" t="s">
        <v>5</v>
      </c>
      <c r="F77" s="19" t="s">
        <v>46</v>
      </c>
      <c r="G77" s="19">
        <v>519</v>
      </c>
      <c r="H77" s="19">
        <v>0</v>
      </c>
      <c r="I77" s="19">
        <v>28</v>
      </c>
    </row>
    <row r="78" spans="1:9" x14ac:dyDescent="0.25">
      <c r="A78" s="19" t="s">
        <v>40</v>
      </c>
      <c r="B78" s="20">
        <v>42661</v>
      </c>
      <c r="C78" s="19" t="s">
        <v>41</v>
      </c>
      <c r="D78" s="27" t="s">
        <v>62</v>
      </c>
      <c r="E78" s="19" t="s">
        <v>5</v>
      </c>
      <c r="F78" s="19" t="s">
        <v>47</v>
      </c>
      <c r="G78" s="19">
        <v>538</v>
      </c>
      <c r="H78" s="19">
        <v>0</v>
      </c>
      <c r="I78" s="19">
        <v>24</v>
      </c>
    </row>
    <row r="79" spans="1:9" x14ac:dyDescent="0.25">
      <c r="A79" s="19" t="s">
        <v>40</v>
      </c>
      <c r="B79" s="20">
        <v>42661</v>
      </c>
      <c r="C79" s="19" t="s">
        <v>41</v>
      </c>
      <c r="D79" s="27" t="s">
        <v>62</v>
      </c>
      <c r="E79" s="19" t="s">
        <v>5</v>
      </c>
      <c r="F79" s="19" t="s">
        <v>48</v>
      </c>
      <c r="G79" s="19">
        <v>533</v>
      </c>
      <c r="H79" s="19">
        <v>0</v>
      </c>
      <c r="I79" s="19">
        <v>22</v>
      </c>
    </row>
    <row r="80" spans="1:9" x14ac:dyDescent="0.25">
      <c r="A80" s="19" t="s">
        <v>40</v>
      </c>
      <c r="B80" s="20">
        <v>42661</v>
      </c>
      <c r="C80" s="19" t="s">
        <v>41</v>
      </c>
      <c r="D80" s="27" t="s">
        <v>62</v>
      </c>
      <c r="E80" s="19" t="s">
        <v>5</v>
      </c>
      <c r="F80" s="19" t="s">
        <v>49</v>
      </c>
      <c r="G80" s="19">
        <v>494</v>
      </c>
      <c r="H80" s="19">
        <v>0</v>
      </c>
      <c r="I80" s="19">
        <v>22</v>
      </c>
    </row>
    <row r="81" spans="1:9" x14ac:dyDescent="0.25">
      <c r="A81" s="22" t="s">
        <v>50</v>
      </c>
      <c r="B81" s="20">
        <v>42661</v>
      </c>
      <c r="C81" s="22" t="s">
        <v>51</v>
      </c>
      <c r="D81" s="25" t="s">
        <v>75</v>
      </c>
      <c r="E81" s="22" t="s">
        <v>5</v>
      </c>
      <c r="F81" s="22" t="s">
        <v>42</v>
      </c>
      <c r="G81" s="22">
        <v>120</v>
      </c>
      <c r="H81" s="22">
        <v>38</v>
      </c>
      <c r="I81" s="22">
        <v>4</v>
      </c>
    </row>
    <row r="82" spans="1:9" x14ac:dyDescent="0.25">
      <c r="A82" s="22" t="s">
        <v>50</v>
      </c>
      <c r="B82" s="20">
        <v>42661</v>
      </c>
      <c r="C82" s="22" t="s">
        <v>51</v>
      </c>
      <c r="D82" s="27" t="s">
        <v>75</v>
      </c>
      <c r="E82" s="22" t="s">
        <v>5</v>
      </c>
      <c r="F82" s="22" t="s">
        <v>43</v>
      </c>
      <c r="G82" s="22">
        <v>146</v>
      </c>
      <c r="H82" s="22">
        <v>32</v>
      </c>
      <c r="I82" s="22">
        <v>7</v>
      </c>
    </row>
    <row r="83" spans="1:9" x14ac:dyDescent="0.25">
      <c r="A83" s="22" t="s">
        <v>50</v>
      </c>
      <c r="B83" s="20">
        <v>42661</v>
      </c>
      <c r="C83" s="22" t="s">
        <v>51</v>
      </c>
      <c r="D83" s="27" t="s">
        <v>75</v>
      </c>
      <c r="E83" s="22" t="s">
        <v>5</v>
      </c>
      <c r="F83" s="22" t="s">
        <v>44</v>
      </c>
      <c r="G83" s="22">
        <v>96</v>
      </c>
      <c r="H83" s="22">
        <v>41</v>
      </c>
      <c r="I83" s="22">
        <v>2</v>
      </c>
    </row>
    <row r="84" spans="1:9" x14ac:dyDescent="0.25">
      <c r="A84" s="22" t="s">
        <v>50</v>
      </c>
      <c r="B84" s="20">
        <v>42661</v>
      </c>
      <c r="C84" s="22" t="s">
        <v>51</v>
      </c>
      <c r="D84" s="27" t="s">
        <v>75</v>
      </c>
      <c r="E84" s="22" t="s">
        <v>5</v>
      </c>
      <c r="F84" s="22" t="s">
        <v>45</v>
      </c>
      <c r="G84" s="22">
        <v>98</v>
      </c>
      <c r="H84" s="22">
        <v>43</v>
      </c>
      <c r="I84" s="22">
        <v>2</v>
      </c>
    </row>
    <row r="85" spans="1:9" x14ac:dyDescent="0.25">
      <c r="A85" s="22" t="s">
        <v>50</v>
      </c>
      <c r="B85" s="20">
        <v>42661</v>
      </c>
      <c r="C85" s="22" t="s">
        <v>51</v>
      </c>
      <c r="D85" s="27" t="s">
        <v>75</v>
      </c>
      <c r="E85" s="22" t="s">
        <v>5</v>
      </c>
      <c r="F85" s="22" t="s">
        <v>46</v>
      </c>
      <c r="G85" s="22">
        <v>115</v>
      </c>
      <c r="H85" s="22">
        <v>41</v>
      </c>
      <c r="I85" s="22">
        <v>5</v>
      </c>
    </row>
    <row r="86" spans="1:9" x14ac:dyDescent="0.25">
      <c r="A86" s="22" t="s">
        <v>50</v>
      </c>
      <c r="B86" s="20">
        <v>42661</v>
      </c>
      <c r="C86" s="22" t="s">
        <v>51</v>
      </c>
      <c r="D86" s="27" t="s">
        <v>75</v>
      </c>
      <c r="E86" s="22" t="s">
        <v>5</v>
      </c>
      <c r="F86" s="22" t="s">
        <v>47</v>
      </c>
      <c r="G86" s="22">
        <v>130</v>
      </c>
      <c r="H86" s="22">
        <v>23</v>
      </c>
      <c r="I86" s="22">
        <v>3</v>
      </c>
    </row>
    <row r="87" spans="1:9" x14ac:dyDescent="0.25">
      <c r="A87" s="22" t="s">
        <v>50</v>
      </c>
      <c r="B87" s="20">
        <v>42661</v>
      </c>
      <c r="C87" s="22" t="s">
        <v>51</v>
      </c>
      <c r="D87" s="27" t="s">
        <v>75</v>
      </c>
      <c r="E87" s="22" t="s">
        <v>5</v>
      </c>
      <c r="F87" s="22" t="s">
        <v>48</v>
      </c>
      <c r="G87" s="22">
        <v>113</v>
      </c>
      <c r="H87" s="22">
        <v>36</v>
      </c>
      <c r="I87" s="22">
        <v>3</v>
      </c>
    </row>
    <row r="88" spans="1:9" x14ac:dyDescent="0.25">
      <c r="A88" s="22" t="s">
        <v>50</v>
      </c>
      <c r="B88" s="20">
        <v>42661</v>
      </c>
      <c r="C88" s="22" t="s">
        <v>52</v>
      </c>
      <c r="D88" s="27" t="s">
        <v>76</v>
      </c>
      <c r="E88" s="22" t="s">
        <v>5</v>
      </c>
      <c r="F88" s="22" t="s">
        <v>42</v>
      </c>
      <c r="G88" s="22">
        <v>15</v>
      </c>
      <c r="H88" s="22">
        <v>0</v>
      </c>
      <c r="I88" s="22">
        <v>0</v>
      </c>
    </row>
    <row r="89" spans="1:9" x14ac:dyDescent="0.25">
      <c r="A89" s="22" t="s">
        <v>50</v>
      </c>
      <c r="B89" s="20">
        <v>42661</v>
      </c>
      <c r="C89" s="22" t="s">
        <v>52</v>
      </c>
      <c r="D89" s="27" t="s">
        <v>76</v>
      </c>
      <c r="E89" s="22" t="s">
        <v>5</v>
      </c>
      <c r="F89" s="22" t="s">
        <v>43</v>
      </c>
      <c r="G89" s="22">
        <v>20</v>
      </c>
      <c r="H89" s="22">
        <v>0</v>
      </c>
      <c r="I89" s="22">
        <v>0</v>
      </c>
    </row>
    <row r="90" spans="1:9" x14ac:dyDescent="0.25">
      <c r="A90" s="22" t="s">
        <v>50</v>
      </c>
      <c r="B90" s="20">
        <v>42661</v>
      </c>
      <c r="C90" s="22" t="s">
        <v>52</v>
      </c>
      <c r="D90" s="27" t="s">
        <v>76</v>
      </c>
      <c r="E90" s="22" t="s">
        <v>5</v>
      </c>
      <c r="F90" s="22" t="s">
        <v>44</v>
      </c>
      <c r="G90" s="22">
        <v>11</v>
      </c>
      <c r="H90" s="22">
        <v>0</v>
      </c>
      <c r="I90" s="22">
        <v>1</v>
      </c>
    </row>
    <row r="91" spans="1:9" x14ac:dyDescent="0.25">
      <c r="A91" s="22" t="s">
        <v>50</v>
      </c>
      <c r="B91" s="20">
        <v>42661</v>
      </c>
      <c r="C91" s="22" t="s">
        <v>52</v>
      </c>
      <c r="D91" s="27" t="s">
        <v>76</v>
      </c>
      <c r="E91" s="22" t="s">
        <v>5</v>
      </c>
      <c r="F91" s="22" t="s">
        <v>45</v>
      </c>
      <c r="G91" s="22">
        <v>18</v>
      </c>
      <c r="H91" s="22">
        <v>0</v>
      </c>
      <c r="I91" s="22">
        <v>1</v>
      </c>
    </row>
    <row r="92" spans="1:9" x14ac:dyDescent="0.25">
      <c r="A92" s="22" t="s">
        <v>50</v>
      </c>
      <c r="B92" s="20">
        <v>42661</v>
      </c>
      <c r="C92" s="22" t="s">
        <v>52</v>
      </c>
      <c r="D92" s="27" t="s">
        <v>76</v>
      </c>
      <c r="E92" s="22" t="s">
        <v>5</v>
      </c>
      <c r="F92" s="22" t="s">
        <v>46</v>
      </c>
      <c r="G92" s="22">
        <v>17</v>
      </c>
      <c r="H92" s="22">
        <v>0</v>
      </c>
      <c r="I92" s="22">
        <v>0</v>
      </c>
    </row>
    <row r="93" spans="1:9" x14ac:dyDescent="0.25">
      <c r="A93" s="22" t="s">
        <v>50</v>
      </c>
      <c r="B93" s="20">
        <v>42661</v>
      </c>
      <c r="C93" s="22" t="s">
        <v>52</v>
      </c>
      <c r="D93" s="27" t="s">
        <v>76</v>
      </c>
      <c r="E93" s="22" t="s">
        <v>5</v>
      </c>
      <c r="F93" s="22" t="s">
        <v>47</v>
      </c>
      <c r="G93" s="22">
        <v>15</v>
      </c>
      <c r="H93" s="22">
        <v>0</v>
      </c>
      <c r="I93" s="22">
        <v>0</v>
      </c>
    </row>
    <row r="94" spans="1:9" x14ac:dyDescent="0.25">
      <c r="A94" s="22" t="s">
        <v>50</v>
      </c>
      <c r="B94" s="20">
        <v>42661</v>
      </c>
      <c r="C94" s="22" t="s">
        <v>52</v>
      </c>
      <c r="D94" s="27" t="s">
        <v>76</v>
      </c>
      <c r="E94" s="22" t="s">
        <v>5</v>
      </c>
      <c r="F94" s="22" t="s">
        <v>48</v>
      </c>
      <c r="G94" s="22">
        <v>13</v>
      </c>
      <c r="H94" s="22">
        <v>0</v>
      </c>
      <c r="I94" s="22">
        <v>0</v>
      </c>
    </row>
    <row r="95" spans="1:9" x14ac:dyDescent="0.25">
      <c r="A95" s="22" t="s">
        <v>53</v>
      </c>
      <c r="B95" s="18">
        <v>42661</v>
      </c>
      <c r="C95" s="22" t="s">
        <v>54</v>
      </c>
      <c r="D95" s="25" t="s">
        <v>77</v>
      </c>
      <c r="E95" s="22" t="s">
        <v>5</v>
      </c>
      <c r="F95" s="23" t="s">
        <v>42</v>
      </c>
      <c r="G95" s="23">
        <v>44</v>
      </c>
      <c r="H95" s="22">
        <v>0</v>
      </c>
      <c r="I95" s="22">
        <v>0</v>
      </c>
    </row>
    <row r="96" spans="1:9" x14ac:dyDescent="0.25">
      <c r="A96" s="22" t="s">
        <v>53</v>
      </c>
      <c r="B96" s="18">
        <v>42661</v>
      </c>
      <c r="C96" s="22" t="s">
        <v>54</v>
      </c>
      <c r="D96" s="27" t="s">
        <v>77</v>
      </c>
      <c r="E96" s="22" t="s">
        <v>5</v>
      </c>
      <c r="F96" s="22" t="s">
        <v>43</v>
      </c>
      <c r="G96" s="22">
        <v>14</v>
      </c>
      <c r="H96" s="22">
        <v>0</v>
      </c>
      <c r="I96" s="22">
        <v>0</v>
      </c>
    </row>
    <row r="97" spans="1:9" x14ac:dyDescent="0.25">
      <c r="A97" s="22" t="s">
        <v>53</v>
      </c>
      <c r="B97" s="18">
        <v>42661</v>
      </c>
      <c r="C97" s="22" t="s">
        <v>54</v>
      </c>
      <c r="D97" s="27" t="s">
        <v>77</v>
      </c>
      <c r="E97" s="22" t="s">
        <v>5</v>
      </c>
      <c r="F97" s="22" t="s">
        <v>44</v>
      </c>
      <c r="G97" s="22">
        <v>21</v>
      </c>
      <c r="H97" s="22">
        <v>0</v>
      </c>
      <c r="I97" s="22">
        <v>0</v>
      </c>
    </row>
    <row r="98" spans="1:9" x14ac:dyDescent="0.25">
      <c r="A98" s="22" t="s">
        <v>53</v>
      </c>
      <c r="B98" s="18">
        <v>42661</v>
      </c>
      <c r="C98" s="22" t="s">
        <v>54</v>
      </c>
      <c r="D98" s="27" t="s">
        <v>77</v>
      </c>
      <c r="E98" s="22" t="s">
        <v>5</v>
      </c>
      <c r="F98" s="22" t="s">
        <v>45</v>
      </c>
      <c r="G98" s="22">
        <v>37</v>
      </c>
      <c r="H98" s="22">
        <v>0</v>
      </c>
      <c r="I98" s="22">
        <v>0</v>
      </c>
    </row>
    <row r="99" spans="1:9" x14ac:dyDescent="0.25">
      <c r="A99" s="22" t="s">
        <v>53</v>
      </c>
      <c r="B99" s="18">
        <v>42661</v>
      </c>
      <c r="C99" s="22" t="s">
        <v>54</v>
      </c>
      <c r="D99" s="27" t="s">
        <v>77</v>
      </c>
      <c r="E99" s="22" t="s">
        <v>5</v>
      </c>
      <c r="F99" s="22" t="s">
        <v>46</v>
      </c>
      <c r="G99" s="22">
        <v>33</v>
      </c>
      <c r="H99" s="22">
        <v>0</v>
      </c>
      <c r="I99" s="22">
        <v>0</v>
      </c>
    </row>
    <row r="100" spans="1:9" x14ac:dyDescent="0.25">
      <c r="A100" s="22" t="s">
        <v>53</v>
      </c>
      <c r="B100" s="18">
        <v>42661</v>
      </c>
      <c r="C100" s="22" t="s">
        <v>54</v>
      </c>
      <c r="D100" s="27" t="s">
        <v>77</v>
      </c>
      <c r="E100" s="22" t="s">
        <v>5</v>
      </c>
      <c r="F100" s="22" t="s">
        <v>47</v>
      </c>
      <c r="G100" s="22">
        <v>66</v>
      </c>
      <c r="H100" s="22">
        <v>0</v>
      </c>
      <c r="I100" s="22">
        <v>0</v>
      </c>
    </row>
    <row r="101" spans="1:9" x14ac:dyDescent="0.25">
      <c r="A101" s="22" t="s">
        <v>53</v>
      </c>
      <c r="B101" s="18">
        <v>42661</v>
      </c>
      <c r="C101" s="22" t="s">
        <v>54</v>
      </c>
      <c r="D101" s="27" t="s">
        <v>77</v>
      </c>
      <c r="E101" s="22" t="s">
        <v>5</v>
      </c>
      <c r="F101" s="22" t="s">
        <v>48</v>
      </c>
      <c r="G101" s="22">
        <v>60</v>
      </c>
      <c r="H101" s="22">
        <v>0</v>
      </c>
      <c r="I101" s="22">
        <v>0</v>
      </c>
    </row>
    <row r="102" spans="1:9" x14ac:dyDescent="0.25">
      <c r="A102" s="22" t="s">
        <v>53</v>
      </c>
      <c r="B102" s="18">
        <v>42661</v>
      </c>
      <c r="C102" s="22" t="s">
        <v>54</v>
      </c>
      <c r="D102" s="27" t="s">
        <v>77</v>
      </c>
      <c r="E102" s="22" t="s">
        <v>5</v>
      </c>
      <c r="F102" s="22" t="s">
        <v>49</v>
      </c>
      <c r="G102" s="22">
        <v>72</v>
      </c>
      <c r="H102" s="22">
        <v>0</v>
      </c>
      <c r="I102" s="22">
        <v>0</v>
      </c>
    </row>
    <row r="103" spans="1:9" x14ac:dyDescent="0.25">
      <c r="A103" s="22" t="s">
        <v>53</v>
      </c>
      <c r="B103" s="18">
        <v>42661</v>
      </c>
      <c r="C103" s="22" t="s">
        <v>55</v>
      </c>
      <c r="D103" s="27" t="s">
        <v>78</v>
      </c>
      <c r="E103" s="22" t="s">
        <v>5</v>
      </c>
      <c r="F103" s="23" t="s">
        <v>42</v>
      </c>
      <c r="G103" s="23">
        <v>18</v>
      </c>
      <c r="H103" s="23">
        <v>1</v>
      </c>
      <c r="I103" s="22">
        <v>0</v>
      </c>
    </row>
    <row r="104" spans="1:9" x14ac:dyDescent="0.25">
      <c r="A104" s="22" t="s">
        <v>53</v>
      </c>
      <c r="B104" s="18">
        <v>42661</v>
      </c>
      <c r="C104" s="22" t="s">
        <v>55</v>
      </c>
      <c r="D104" s="27" t="s">
        <v>78</v>
      </c>
      <c r="E104" s="22" t="s">
        <v>5</v>
      </c>
      <c r="F104" s="22" t="s">
        <v>43</v>
      </c>
      <c r="G104" s="22">
        <v>15</v>
      </c>
      <c r="H104" s="22">
        <v>0</v>
      </c>
      <c r="I104" s="22">
        <v>0</v>
      </c>
    </row>
    <row r="105" spans="1:9" x14ac:dyDescent="0.25">
      <c r="A105" s="22" t="s">
        <v>53</v>
      </c>
      <c r="B105" s="18">
        <v>42661</v>
      </c>
      <c r="C105" s="22" t="s">
        <v>55</v>
      </c>
      <c r="D105" s="27" t="s">
        <v>78</v>
      </c>
      <c r="E105" s="22" t="s">
        <v>5</v>
      </c>
      <c r="F105" s="22" t="s">
        <v>44</v>
      </c>
      <c r="G105" s="22">
        <v>21</v>
      </c>
      <c r="H105" s="22">
        <v>0</v>
      </c>
      <c r="I105" s="22">
        <v>0</v>
      </c>
    </row>
    <row r="106" spans="1:9" x14ac:dyDescent="0.25">
      <c r="A106" s="22" t="s">
        <v>53</v>
      </c>
      <c r="B106" s="18">
        <v>42661</v>
      </c>
      <c r="C106" s="22" t="s">
        <v>55</v>
      </c>
      <c r="D106" s="27" t="s">
        <v>78</v>
      </c>
      <c r="E106" s="22" t="s">
        <v>5</v>
      </c>
      <c r="F106" s="22" t="s">
        <v>45</v>
      </c>
      <c r="G106" s="22">
        <v>18</v>
      </c>
      <c r="H106" s="22">
        <v>0</v>
      </c>
      <c r="I106" s="22">
        <v>0</v>
      </c>
    </row>
    <row r="107" spans="1:9" x14ac:dyDescent="0.25">
      <c r="A107" s="22" t="s">
        <v>53</v>
      </c>
      <c r="B107" s="18">
        <v>42661</v>
      </c>
      <c r="C107" s="22" t="s">
        <v>55</v>
      </c>
      <c r="D107" s="27" t="s">
        <v>78</v>
      </c>
      <c r="E107" s="22" t="s">
        <v>5</v>
      </c>
      <c r="F107" s="22" t="s">
        <v>46</v>
      </c>
      <c r="G107" s="22">
        <v>18</v>
      </c>
      <c r="H107" s="22">
        <v>0</v>
      </c>
      <c r="I107" s="22">
        <v>0</v>
      </c>
    </row>
    <row r="108" spans="1:9" x14ac:dyDescent="0.25">
      <c r="A108" s="22" t="s">
        <v>53</v>
      </c>
      <c r="B108" s="18">
        <v>42661</v>
      </c>
      <c r="C108" s="22" t="s">
        <v>55</v>
      </c>
      <c r="D108" s="27" t="s">
        <v>78</v>
      </c>
      <c r="E108" s="22" t="s">
        <v>5</v>
      </c>
      <c r="F108" s="22" t="s">
        <v>47</v>
      </c>
      <c r="G108" s="22">
        <v>32</v>
      </c>
      <c r="H108" s="22">
        <v>0</v>
      </c>
      <c r="I108" s="22">
        <v>0</v>
      </c>
    </row>
    <row r="109" spans="1:9" x14ac:dyDescent="0.25">
      <c r="A109" s="22" t="s">
        <v>53</v>
      </c>
      <c r="B109" s="18">
        <v>42661</v>
      </c>
      <c r="C109" s="22" t="s">
        <v>55</v>
      </c>
      <c r="D109" s="27" t="s">
        <v>78</v>
      </c>
      <c r="E109" s="22" t="s">
        <v>5</v>
      </c>
      <c r="F109" s="22" t="s">
        <v>48</v>
      </c>
      <c r="G109" s="22">
        <v>54</v>
      </c>
      <c r="H109" s="22">
        <v>2</v>
      </c>
      <c r="I109" s="22">
        <v>0</v>
      </c>
    </row>
    <row r="110" spans="1:9" x14ac:dyDescent="0.25">
      <c r="A110" s="22" t="s">
        <v>53</v>
      </c>
      <c r="B110" s="18">
        <v>42661</v>
      </c>
      <c r="C110" s="22" t="s">
        <v>55</v>
      </c>
      <c r="D110" s="27" t="s">
        <v>78</v>
      </c>
      <c r="E110" s="22" t="s">
        <v>5</v>
      </c>
      <c r="F110" s="22" t="s">
        <v>49</v>
      </c>
      <c r="G110" s="22">
        <v>66</v>
      </c>
      <c r="H110" s="22">
        <v>0</v>
      </c>
      <c r="I110" s="22">
        <v>0</v>
      </c>
    </row>
    <row r="111" spans="1:9" x14ac:dyDescent="0.25">
      <c r="A111" s="22" t="s">
        <v>53</v>
      </c>
      <c r="B111" s="18">
        <v>42661</v>
      </c>
      <c r="C111" s="22" t="s">
        <v>56</v>
      </c>
      <c r="D111" s="27" t="s">
        <v>79</v>
      </c>
      <c r="E111" s="22" t="s">
        <v>5</v>
      </c>
      <c r="F111" s="23" t="s">
        <v>42</v>
      </c>
      <c r="G111" s="23">
        <v>31</v>
      </c>
      <c r="H111">
        <v>0</v>
      </c>
      <c r="I111" s="22">
        <v>0</v>
      </c>
    </row>
    <row r="112" spans="1:9" x14ac:dyDescent="0.25">
      <c r="A112" s="22" t="s">
        <v>53</v>
      </c>
      <c r="B112" s="18">
        <v>42661</v>
      </c>
      <c r="C112" s="22" t="s">
        <v>56</v>
      </c>
      <c r="D112" s="27" t="s">
        <v>79</v>
      </c>
      <c r="E112" s="22" t="s">
        <v>5</v>
      </c>
      <c r="F112" s="22" t="s">
        <v>43</v>
      </c>
      <c r="G112" s="22">
        <v>9</v>
      </c>
      <c r="H112">
        <v>0</v>
      </c>
      <c r="I112" s="22">
        <v>0</v>
      </c>
    </row>
    <row r="113" spans="1:9" x14ac:dyDescent="0.25">
      <c r="A113" s="22" t="s">
        <v>53</v>
      </c>
      <c r="B113" s="18">
        <v>42661</v>
      </c>
      <c r="C113" s="22" t="s">
        <v>56</v>
      </c>
      <c r="D113" s="27" t="s">
        <v>79</v>
      </c>
      <c r="E113" s="22" t="s">
        <v>5</v>
      </c>
      <c r="F113" s="22" t="s">
        <v>44</v>
      </c>
      <c r="G113" s="22">
        <v>14</v>
      </c>
      <c r="H113">
        <v>0</v>
      </c>
      <c r="I113" s="22">
        <v>0</v>
      </c>
    </row>
    <row r="114" spans="1:9" x14ac:dyDescent="0.25">
      <c r="A114" s="22" t="s">
        <v>53</v>
      </c>
      <c r="B114" s="18">
        <v>42661</v>
      </c>
      <c r="C114" s="22" t="s">
        <v>56</v>
      </c>
      <c r="D114" s="27" t="s">
        <v>79</v>
      </c>
      <c r="E114" s="22" t="s">
        <v>5</v>
      </c>
      <c r="F114" s="22" t="s">
        <v>45</v>
      </c>
      <c r="G114" s="22">
        <v>16</v>
      </c>
      <c r="H114">
        <v>0</v>
      </c>
      <c r="I114" s="22">
        <v>0</v>
      </c>
    </row>
    <row r="115" spans="1:9" x14ac:dyDescent="0.25">
      <c r="A115" s="22" t="s">
        <v>53</v>
      </c>
      <c r="B115" s="18">
        <v>42661</v>
      </c>
      <c r="C115" s="22" t="s">
        <v>56</v>
      </c>
      <c r="D115" s="27" t="s">
        <v>79</v>
      </c>
      <c r="E115" s="22" t="s">
        <v>5</v>
      </c>
      <c r="F115" s="22" t="s">
        <v>46</v>
      </c>
      <c r="G115" s="22">
        <v>15</v>
      </c>
      <c r="H115">
        <v>0</v>
      </c>
      <c r="I115" s="22">
        <v>0</v>
      </c>
    </row>
    <row r="116" spans="1:9" x14ac:dyDescent="0.25">
      <c r="A116" s="22" t="s">
        <v>53</v>
      </c>
      <c r="B116" s="18">
        <v>42661</v>
      </c>
      <c r="C116" s="22" t="s">
        <v>56</v>
      </c>
      <c r="D116" s="27" t="s">
        <v>79</v>
      </c>
      <c r="E116" s="22" t="s">
        <v>5</v>
      </c>
      <c r="F116" s="22" t="s">
        <v>47</v>
      </c>
      <c r="G116" s="22">
        <v>18</v>
      </c>
      <c r="H116">
        <v>0</v>
      </c>
      <c r="I116" s="22">
        <v>0</v>
      </c>
    </row>
    <row r="117" spans="1:9" x14ac:dyDescent="0.25">
      <c r="A117" s="22" t="s">
        <v>53</v>
      </c>
      <c r="B117" s="18">
        <v>42661</v>
      </c>
      <c r="C117" s="22" t="s">
        <v>56</v>
      </c>
      <c r="D117" s="27" t="s">
        <v>79</v>
      </c>
      <c r="E117" s="22" t="s">
        <v>5</v>
      </c>
      <c r="F117" s="22" t="s">
        <v>48</v>
      </c>
      <c r="G117" s="22">
        <v>24</v>
      </c>
      <c r="H117">
        <v>0</v>
      </c>
      <c r="I117" s="22">
        <v>0</v>
      </c>
    </row>
    <row r="118" spans="1:9" x14ac:dyDescent="0.25">
      <c r="A118" s="22" t="s">
        <v>53</v>
      </c>
      <c r="B118" s="18">
        <v>42661</v>
      </c>
      <c r="C118" s="22" t="s">
        <v>56</v>
      </c>
      <c r="D118" s="27" t="s">
        <v>79</v>
      </c>
      <c r="E118" s="22" t="s">
        <v>5</v>
      </c>
      <c r="F118" s="22" t="s">
        <v>49</v>
      </c>
      <c r="G118" s="22">
        <v>6</v>
      </c>
      <c r="H118">
        <v>0</v>
      </c>
      <c r="I118" s="22">
        <v>0</v>
      </c>
    </row>
    <row r="119" spans="1:9" x14ac:dyDescent="0.25">
      <c r="A119" t="s">
        <v>57</v>
      </c>
      <c r="B119" s="20">
        <v>42663</v>
      </c>
      <c r="C119" t="s">
        <v>58</v>
      </c>
      <c r="D119" s="25" t="s">
        <v>66</v>
      </c>
      <c r="E119" t="s">
        <v>19</v>
      </c>
      <c r="F119" s="24" t="s">
        <v>20</v>
      </c>
      <c r="G119" s="24">
        <v>396</v>
      </c>
      <c r="H119" s="24">
        <v>33</v>
      </c>
      <c r="I119" s="24">
        <v>11</v>
      </c>
    </row>
    <row r="120" spans="1:9" x14ac:dyDescent="0.25">
      <c r="A120" s="24" t="s">
        <v>57</v>
      </c>
      <c r="B120" s="20">
        <v>42663</v>
      </c>
      <c r="C120" s="24" t="s">
        <v>58</v>
      </c>
      <c r="D120" s="25" t="s">
        <v>66</v>
      </c>
      <c r="E120" s="24" t="s">
        <v>19</v>
      </c>
      <c r="F120" s="24" t="s">
        <v>21</v>
      </c>
      <c r="G120" s="24">
        <v>527</v>
      </c>
      <c r="H120" s="24">
        <v>42</v>
      </c>
      <c r="I120" s="24">
        <v>12</v>
      </c>
    </row>
    <row r="121" spans="1:9" x14ac:dyDescent="0.25">
      <c r="A121" s="24" t="s">
        <v>57</v>
      </c>
      <c r="B121" s="20">
        <v>42663</v>
      </c>
      <c r="C121" s="24" t="s">
        <v>58</v>
      </c>
      <c r="D121" s="25" t="s">
        <v>66</v>
      </c>
      <c r="E121" s="24" t="s">
        <v>19</v>
      </c>
      <c r="F121" s="24" t="s">
        <v>22</v>
      </c>
      <c r="G121" s="24">
        <v>650</v>
      </c>
      <c r="H121" s="24">
        <v>41</v>
      </c>
      <c r="I121" s="24">
        <v>15</v>
      </c>
    </row>
    <row r="122" spans="1:9" x14ac:dyDescent="0.25">
      <c r="A122" s="24" t="s">
        <v>57</v>
      </c>
      <c r="B122" s="20">
        <v>42663</v>
      </c>
      <c r="C122" s="24" t="s">
        <v>58</v>
      </c>
      <c r="D122" s="25" t="s">
        <v>66</v>
      </c>
      <c r="E122" s="24" t="s">
        <v>19</v>
      </c>
      <c r="F122" s="24" t="s">
        <v>23</v>
      </c>
      <c r="G122" s="24">
        <v>556</v>
      </c>
      <c r="H122" s="24">
        <v>32</v>
      </c>
      <c r="I122" s="24">
        <v>10</v>
      </c>
    </row>
    <row r="123" spans="1:9" x14ac:dyDescent="0.25">
      <c r="A123" s="24" t="s">
        <v>57</v>
      </c>
      <c r="B123" s="20">
        <v>42663</v>
      </c>
      <c r="C123" s="24" t="s">
        <v>58</v>
      </c>
      <c r="D123" s="25" t="s">
        <v>66</v>
      </c>
      <c r="E123" s="24" t="s">
        <v>19</v>
      </c>
      <c r="F123" s="24" t="s">
        <v>24</v>
      </c>
      <c r="G123" s="24">
        <v>577</v>
      </c>
      <c r="H123" s="24">
        <v>40</v>
      </c>
      <c r="I123" s="24">
        <v>14</v>
      </c>
    </row>
    <row r="124" spans="1:9" x14ac:dyDescent="0.25">
      <c r="A124" s="24" t="s">
        <v>57</v>
      </c>
      <c r="B124" s="20">
        <v>42663</v>
      </c>
      <c r="C124" s="24" t="s">
        <v>58</v>
      </c>
      <c r="D124" s="25" t="s">
        <v>66</v>
      </c>
      <c r="E124" s="24" t="s">
        <v>19</v>
      </c>
      <c r="F124" s="24" t="s">
        <v>25</v>
      </c>
      <c r="G124" s="24">
        <v>540</v>
      </c>
      <c r="H124" s="24">
        <v>39</v>
      </c>
      <c r="I124" s="24">
        <v>9</v>
      </c>
    </row>
    <row r="125" spans="1:9" x14ac:dyDescent="0.25">
      <c r="A125" s="24" t="s">
        <v>57</v>
      </c>
      <c r="B125" s="20">
        <v>42663</v>
      </c>
      <c r="C125" s="24" t="s">
        <v>58</v>
      </c>
      <c r="D125" s="25" t="s">
        <v>66</v>
      </c>
      <c r="E125" s="24" t="s">
        <v>19</v>
      </c>
      <c r="F125" s="24" t="s">
        <v>26</v>
      </c>
      <c r="G125" s="24">
        <v>505</v>
      </c>
      <c r="H125" s="24">
        <v>40</v>
      </c>
      <c r="I125" s="24">
        <v>16</v>
      </c>
    </row>
    <row r="126" spans="1:9" x14ac:dyDescent="0.25">
      <c r="A126" s="24" t="s">
        <v>57</v>
      </c>
      <c r="B126" s="20">
        <v>42663</v>
      </c>
      <c r="C126" s="24" t="s">
        <v>58</v>
      </c>
      <c r="D126" s="25" t="s">
        <v>66</v>
      </c>
      <c r="E126" s="24" t="s">
        <v>19</v>
      </c>
      <c r="F126" s="24" t="s">
        <v>27</v>
      </c>
      <c r="G126" s="24">
        <v>520</v>
      </c>
      <c r="H126" s="24">
        <v>42</v>
      </c>
      <c r="I126" s="24">
        <v>26</v>
      </c>
    </row>
    <row r="127" spans="1:9" x14ac:dyDescent="0.25">
      <c r="A127" s="24" t="s">
        <v>57</v>
      </c>
      <c r="B127" s="20">
        <v>42663</v>
      </c>
      <c r="C127" s="24" t="s">
        <v>58</v>
      </c>
      <c r="D127" s="25" t="s">
        <v>66</v>
      </c>
      <c r="E127" s="24" t="s">
        <v>19</v>
      </c>
      <c r="F127" s="24" t="s">
        <v>28</v>
      </c>
      <c r="G127" s="24">
        <v>517</v>
      </c>
      <c r="H127" s="24">
        <v>35</v>
      </c>
      <c r="I127" s="24">
        <v>29</v>
      </c>
    </row>
    <row r="128" spans="1:9" x14ac:dyDescent="0.25">
      <c r="A128" s="24" t="s">
        <v>57</v>
      </c>
      <c r="B128" s="20">
        <v>42663</v>
      </c>
      <c r="C128" s="24" t="s">
        <v>58</v>
      </c>
      <c r="D128" s="25" t="s">
        <v>66</v>
      </c>
      <c r="E128" s="24" t="s">
        <v>19</v>
      </c>
      <c r="F128" s="24" t="s">
        <v>29</v>
      </c>
      <c r="G128" s="24">
        <v>528</v>
      </c>
      <c r="H128" s="24">
        <v>35</v>
      </c>
      <c r="I128" s="24">
        <v>20</v>
      </c>
    </row>
    <row r="129" spans="1:9" x14ac:dyDescent="0.25">
      <c r="A129" s="24" t="s">
        <v>57</v>
      </c>
      <c r="B129" s="20">
        <v>42663</v>
      </c>
      <c r="C129" s="24" t="s">
        <v>58</v>
      </c>
      <c r="D129" s="25" t="s">
        <v>66</v>
      </c>
      <c r="E129" s="24" t="s">
        <v>19</v>
      </c>
      <c r="F129" s="24" t="s">
        <v>30</v>
      </c>
      <c r="G129" s="24">
        <v>492</v>
      </c>
      <c r="H129" s="24">
        <v>32</v>
      </c>
      <c r="I129" s="24">
        <v>35</v>
      </c>
    </row>
    <row r="130" spans="1:9" x14ac:dyDescent="0.25">
      <c r="A130" s="24" t="s">
        <v>57</v>
      </c>
      <c r="B130" s="20">
        <v>42663</v>
      </c>
      <c r="C130" s="24" t="s">
        <v>58</v>
      </c>
      <c r="D130" s="25" t="s">
        <v>66</v>
      </c>
      <c r="E130" s="24" t="s">
        <v>19</v>
      </c>
      <c r="F130" s="24" t="s">
        <v>31</v>
      </c>
      <c r="G130" s="24">
        <v>516</v>
      </c>
      <c r="H130" s="24">
        <v>21</v>
      </c>
      <c r="I130" s="24">
        <v>31</v>
      </c>
    </row>
    <row r="131" spans="1:9" x14ac:dyDescent="0.25">
      <c r="A131" t="s">
        <v>57</v>
      </c>
      <c r="B131" s="20">
        <v>42661</v>
      </c>
      <c r="C131" t="s">
        <v>59</v>
      </c>
      <c r="D131" s="25" t="s">
        <v>61</v>
      </c>
      <c r="E131" t="s">
        <v>5</v>
      </c>
      <c r="F131" s="25" t="s">
        <v>42</v>
      </c>
      <c r="G131" s="25">
        <v>491</v>
      </c>
      <c r="H131" s="25">
        <v>0</v>
      </c>
      <c r="I131" s="25">
        <v>30</v>
      </c>
    </row>
    <row r="132" spans="1:9" x14ac:dyDescent="0.25">
      <c r="A132" s="25" t="s">
        <v>57</v>
      </c>
      <c r="B132" s="20">
        <v>42661</v>
      </c>
      <c r="C132" s="25" t="s">
        <v>59</v>
      </c>
      <c r="D132" s="27" t="s">
        <v>61</v>
      </c>
      <c r="E132" s="25" t="s">
        <v>5</v>
      </c>
      <c r="F132" s="25" t="s">
        <v>43</v>
      </c>
      <c r="G132" s="25">
        <v>532</v>
      </c>
      <c r="H132" s="25">
        <v>0</v>
      </c>
      <c r="I132" s="25">
        <v>25</v>
      </c>
    </row>
    <row r="133" spans="1:9" x14ac:dyDescent="0.25">
      <c r="A133" s="25" t="s">
        <v>57</v>
      </c>
      <c r="B133" s="20">
        <v>42661</v>
      </c>
      <c r="C133" s="25" t="s">
        <v>59</v>
      </c>
      <c r="D133" s="27" t="s">
        <v>61</v>
      </c>
      <c r="E133" s="25" t="s">
        <v>5</v>
      </c>
      <c r="F133" s="25" t="s">
        <v>44</v>
      </c>
      <c r="G133" s="25">
        <v>487</v>
      </c>
      <c r="H133" s="25">
        <v>0</v>
      </c>
      <c r="I133" s="25">
        <v>23</v>
      </c>
    </row>
    <row r="134" spans="1:9" x14ac:dyDescent="0.25">
      <c r="A134" s="25" t="s">
        <v>57</v>
      </c>
      <c r="B134" s="20">
        <v>42661</v>
      </c>
      <c r="C134" s="25" t="s">
        <v>59</v>
      </c>
      <c r="D134" s="27" t="s">
        <v>61</v>
      </c>
      <c r="E134" s="25" t="s">
        <v>5</v>
      </c>
      <c r="F134" s="25" t="s">
        <v>45</v>
      </c>
      <c r="G134" s="25">
        <v>509</v>
      </c>
      <c r="H134" s="25">
        <v>0</v>
      </c>
      <c r="I134" s="25">
        <v>13</v>
      </c>
    </row>
    <row r="135" spans="1:9" x14ac:dyDescent="0.25">
      <c r="A135" s="25" t="s">
        <v>57</v>
      </c>
      <c r="B135" s="20">
        <v>42661</v>
      </c>
      <c r="C135" s="25" t="s">
        <v>59</v>
      </c>
      <c r="D135" s="27" t="s">
        <v>61</v>
      </c>
      <c r="E135" s="25" t="s">
        <v>5</v>
      </c>
      <c r="F135" s="25" t="s">
        <v>46</v>
      </c>
      <c r="G135" s="25">
        <v>542</v>
      </c>
      <c r="H135" s="25">
        <v>0</v>
      </c>
      <c r="I135" s="25">
        <v>20</v>
      </c>
    </row>
    <row r="136" spans="1:9" x14ac:dyDescent="0.25">
      <c r="A136" s="25" t="s">
        <v>57</v>
      </c>
      <c r="B136" s="20">
        <v>42661</v>
      </c>
      <c r="C136" s="25" t="s">
        <v>59</v>
      </c>
      <c r="D136" s="27" t="s">
        <v>61</v>
      </c>
      <c r="E136" s="25" t="s">
        <v>5</v>
      </c>
      <c r="F136" s="25" t="s">
        <v>47</v>
      </c>
      <c r="G136" s="25">
        <v>562</v>
      </c>
      <c r="H136" s="25">
        <v>0</v>
      </c>
      <c r="I136" s="25">
        <v>20</v>
      </c>
    </row>
    <row r="137" spans="1:9" x14ac:dyDescent="0.25">
      <c r="A137" s="25" t="s">
        <v>57</v>
      </c>
      <c r="B137" s="20">
        <v>42661</v>
      </c>
      <c r="C137" s="25" t="s">
        <v>59</v>
      </c>
      <c r="D137" s="27" t="s">
        <v>61</v>
      </c>
      <c r="E137" s="25" t="s">
        <v>5</v>
      </c>
      <c r="F137" s="25" t="s">
        <v>48</v>
      </c>
      <c r="G137" s="25">
        <v>549</v>
      </c>
      <c r="H137" s="25">
        <v>0</v>
      </c>
      <c r="I137" s="25">
        <v>24</v>
      </c>
    </row>
    <row r="138" spans="1:9" x14ac:dyDescent="0.25">
      <c r="A138" s="25" t="s">
        <v>57</v>
      </c>
      <c r="B138" s="20">
        <v>42661</v>
      </c>
      <c r="C138" s="25" t="s">
        <v>59</v>
      </c>
      <c r="D138" s="27" t="s">
        <v>61</v>
      </c>
      <c r="E138" s="25" t="s">
        <v>5</v>
      </c>
      <c r="F138" s="25" t="s">
        <v>49</v>
      </c>
      <c r="G138" s="25">
        <v>507</v>
      </c>
      <c r="H138" s="25">
        <v>0</v>
      </c>
      <c r="I138" s="25">
        <v>8</v>
      </c>
    </row>
    <row r="139" spans="1:9" x14ac:dyDescent="0.25">
      <c r="A139" s="25" t="s">
        <v>67</v>
      </c>
      <c r="B139" s="20">
        <v>42663</v>
      </c>
      <c r="C139" t="s">
        <v>68</v>
      </c>
      <c r="D139" s="25" t="s">
        <v>64</v>
      </c>
      <c r="E139" s="25" t="s">
        <v>19</v>
      </c>
      <c r="F139" s="21" t="s">
        <v>20</v>
      </c>
      <c r="G139" s="21">
        <v>226</v>
      </c>
      <c r="H139">
        <v>0</v>
      </c>
      <c r="I139">
        <v>0</v>
      </c>
    </row>
    <row r="140" spans="1:9" x14ac:dyDescent="0.25">
      <c r="A140" s="25" t="s">
        <v>67</v>
      </c>
      <c r="B140" s="20">
        <v>42663</v>
      </c>
      <c r="C140" s="25" t="s">
        <v>68</v>
      </c>
      <c r="D140" s="25" t="s">
        <v>64</v>
      </c>
      <c r="E140" s="25" t="s">
        <v>19</v>
      </c>
      <c r="F140" s="25" t="s">
        <v>21</v>
      </c>
      <c r="G140" s="25">
        <v>417</v>
      </c>
      <c r="H140" s="25">
        <v>0</v>
      </c>
      <c r="I140" s="25">
        <v>0</v>
      </c>
    </row>
    <row r="141" spans="1:9" x14ac:dyDescent="0.25">
      <c r="A141" s="25" t="s">
        <v>67</v>
      </c>
      <c r="B141" s="20">
        <v>42663</v>
      </c>
      <c r="C141" s="25" t="s">
        <v>68</v>
      </c>
      <c r="D141" s="25" t="s">
        <v>64</v>
      </c>
      <c r="E141" s="25" t="s">
        <v>19</v>
      </c>
      <c r="F141" s="25" t="s">
        <v>22</v>
      </c>
      <c r="G141" s="25">
        <v>401</v>
      </c>
      <c r="H141" s="25">
        <v>0</v>
      </c>
      <c r="I141" s="25">
        <v>0</v>
      </c>
    </row>
    <row r="142" spans="1:9" x14ac:dyDescent="0.25">
      <c r="A142" s="25" t="s">
        <v>67</v>
      </c>
      <c r="B142" s="20">
        <v>42663</v>
      </c>
      <c r="C142" s="25" t="s">
        <v>68</v>
      </c>
      <c r="D142" s="25" t="s">
        <v>64</v>
      </c>
      <c r="E142" s="25" t="s">
        <v>19</v>
      </c>
      <c r="F142" s="25" t="s">
        <v>23</v>
      </c>
      <c r="G142" s="25">
        <v>421</v>
      </c>
      <c r="H142" s="25">
        <v>0</v>
      </c>
      <c r="I142" s="25">
        <v>0</v>
      </c>
    </row>
    <row r="143" spans="1:9" x14ac:dyDescent="0.25">
      <c r="A143" s="25" t="s">
        <v>67</v>
      </c>
      <c r="B143" s="20">
        <v>42663</v>
      </c>
      <c r="C143" s="25" t="s">
        <v>68</v>
      </c>
      <c r="D143" s="25" t="s">
        <v>64</v>
      </c>
      <c r="E143" s="25" t="s">
        <v>19</v>
      </c>
      <c r="F143" s="25" t="s">
        <v>24</v>
      </c>
      <c r="G143" s="25">
        <v>500</v>
      </c>
      <c r="H143" s="25">
        <v>0</v>
      </c>
      <c r="I143" s="25">
        <v>0</v>
      </c>
    </row>
    <row r="144" spans="1:9" x14ac:dyDescent="0.25">
      <c r="A144" s="25" t="s">
        <v>67</v>
      </c>
      <c r="B144" s="20">
        <v>42663</v>
      </c>
      <c r="C144" s="25" t="s">
        <v>68</v>
      </c>
      <c r="D144" s="25" t="s">
        <v>64</v>
      </c>
      <c r="E144" s="25" t="s">
        <v>19</v>
      </c>
      <c r="F144" s="25" t="s">
        <v>25</v>
      </c>
      <c r="G144" s="25">
        <v>441</v>
      </c>
      <c r="H144" s="25">
        <v>0</v>
      </c>
      <c r="I144" s="25">
        <v>0</v>
      </c>
    </row>
    <row r="145" spans="1:9" x14ac:dyDescent="0.25">
      <c r="A145" s="25" t="s">
        <v>67</v>
      </c>
      <c r="B145" s="20">
        <v>42663</v>
      </c>
      <c r="C145" s="25" t="s">
        <v>68</v>
      </c>
      <c r="D145" s="25" t="s">
        <v>64</v>
      </c>
      <c r="E145" s="25" t="s">
        <v>19</v>
      </c>
      <c r="F145" s="25" t="s">
        <v>26</v>
      </c>
      <c r="G145" s="25">
        <v>434</v>
      </c>
      <c r="H145" s="25">
        <v>0</v>
      </c>
      <c r="I145" s="25">
        <v>0</v>
      </c>
    </row>
    <row r="146" spans="1:9" x14ac:dyDescent="0.25">
      <c r="A146" s="25" t="s">
        <v>67</v>
      </c>
      <c r="B146" s="20">
        <v>42663</v>
      </c>
      <c r="C146" s="25" t="s">
        <v>68</v>
      </c>
      <c r="D146" s="25" t="s">
        <v>64</v>
      </c>
      <c r="E146" s="25" t="s">
        <v>19</v>
      </c>
      <c r="F146" s="25" t="s">
        <v>27</v>
      </c>
      <c r="G146" s="25">
        <v>452</v>
      </c>
      <c r="H146" s="25">
        <v>0</v>
      </c>
      <c r="I146" s="25">
        <v>0</v>
      </c>
    </row>
    <row r="147" spans="1:9" x14ac:dyDescent="0.25">
      <c r="A147" s="25" t="s">
        <v>67</v>
      </c>
      <c r="B147" s="20">
        <v>42663</v>
      </c>
      <c r="C147" s="25" t="s">
        <v>68</v>
      </c>
      <c r="D147" s="25" t="s">
        <v>64</v>
      </c>
      <c r="E147" s="25" t="s">
        <v>19</v>
      </c>
      <c r="F147" s="25" t="s">
        <v>28</v>
      </c>
      <c r="G147" s="25">
        <v>412</v>
      </c>
      <c r="H147" s="25">
        <v>0</v>
      </c>
      <c r="I147" s="25">
        <v>0</v>
      </c>
    </row>
    <row r="148" spans="1:9" x14ac:dyDescent="0.25">
      <c r="A148" s="25" t="s">
        <v>67</v>
      </c>
      <c r="B148" s="20">
        <v>42663</v>
      </c>
      <c r="C148" s="25" t="s">
        <v>68</v>
      </c>
      <c r="D148" s="25" t="s">
        <v>64</v>
      </c>
      <c r="E148" s="25" t="s">
        <v>19</v>
      </c>
      <c r="F148" s="25" t="s">
        <v>29</v>
      </c>
      <c r="G148" s="25">
        <v>431</v>
      </c>
      <c r="H148" s="25">
        <v>0</v>
      </c>
      <c r="I148" s="25">
        <v>0</v>
      </c>
    </row>
    <row r="149" spans="1:9" x14ac:dyDescent="0.25">
      <c r="A149" s="25" t="s">
        <v>67</v>
      </c>
      <c r="B149" s="20">
        <v>42663</v>
      </c>
      <c r="C149" s="25" t="s">
        <v>68</v>
      </c>
      <c r="D149" s="25" t="s">
        <v>64</v>
      </c>
      <c r="E149" s="25" t="s">
        <v>19</v>
      </c>
      <c r="F149" s="25" t="s">
        <v>30</v>
      </c>
      <c r="G149" s="25">
        <v>444</v>
      </c>
      <c r="H149" s="25">
        <v>0</v>
      </c>
      <c r="I149" s="25">
        <v>0</v>
      </c>
    </row>
    <row r="150" spans="1:9" x14ac:dyDescent="0.25">
      <c r="A150" s="25" t="s">
        <v>67</v>
      </c>
      <c r="B150" s="20">
        <v>42663</v>
      </c>
      <c r="C150" s="25" t="s">
        <v>68</v>
      </c>
      <c r="D150" s="25" t="s">
        <v>64</v>
      </c>
      <c r="E150" s="25" t="s">
        <v>19</v>
      </c>
      <c r="F150" s="25" t="s">
        <v>31</v>
      </c>
      <c r="G150" s="25">
        <v>426</v>
      </c>
      <c r="H150" s="25">
        <v>0</v>
      </c>
      <c r="I150" s="25">
        <v>0</v>
      </c>
    </row>
    <row r="151" spans="1:9" x14ac:dyDescent="0.25">
      <c r="A151" s="25" t="s">
        <v>67</v>
      </c>
      <c r="B151" s="20">
        <v>42661</v>
      </c>
      <c r="C151" t="s">
        <v>69</v>
      </c>
      <c r="D151" s="25" t="s">
        <v>60</v>
      </c>
      <c r="E151" s="25" t="s">
        <v>5</v>
      </c>
      <c r="F151" s="21" t="s">
        <v>42</v>
      </c>
      <c r="G151" s="21">
        <v>394</v>
      </c>
      <c r="H151" s="21">
        <v>53</v>
      </c>
      <c r="I151" s="21">
        <v>17</v>
      </c>
    </row>
    <row r="152" spans="1:9" x14ac:dyDescent="0.25">
      <c r="A152" s="25" t="s">
        <v>67</v>
      </c>
      <c r="B152" s="20">
        <v>42661</v>
      </c>
      <c r="C152" s="25" t="s">
        <v>69</v>
      </c>
      <c r="D152" s="25" t="s">
        <v>60</v>
      </c>
      <c r="E152" s="25" t="s">
        <v>5</v>
      </c>
      <c r="F152" s="21" t="s">
        <v>43</v>
      </c>
      <c r="G152" s="25">
        <v>462</v>
      </c>
      <c r="H152" s="25">
        <v>39</v>
      </c>
      <c r="I152" s="25">
        <v>15</v>
      </c>
    </row>
    <row r="153" spans="1:9" x14ac:dyDescent="0.25">
      <c r="A153" s="25" t="s">
        <v>67</v>
      </c>
      <c r="B153" s="20">
        <v>42661</v>
      </c>
      <c r="C153" s="25" t="s">
        <v>69</v>
      </c>
      <c r="D153" s="25" t="s">
        <v>60</v>
      </c>
      <c r="E153" s="25" t="s">
        <v>5</v>
      </c>
      <c r="F153" s="25" t="s">
        <v>44</v>
      </c>
      <c r="G153" s="25">
        <v>342</v>
      </c>
      <c r="H153" s="25">
        <v>54</v>
      </c>
      <c r="I153" s="25">
        <v>11</v>
      </c>
    </row>
    <row r="154" spans="1:9" x14ac:dyDescent="0.25">
      <c r="A154" s="25" t="s">
        <v>67</v>
      </c>
      <c r="B154" s="20">
        <v>42661</v>
      </c>
      <c r="C154" s="25" t="s">
        <v>69</v>
      </c>
      <c r="D154" s="25" t="s">
        <v>60</v>
      </c>
      <c r="E154" s="25" t="s">
        <v>5</v>
      </c>
      <c r="F154" s="25" t="s">
        <v>45</v>
      </c>
      <c r="G154" s="25">
        <v>340</v>
      </c>
      <c r="H154" s="25">
        <v>42</v>
      </c>
      <c r="I154" s="25">
        <v>12</v>
      </c>
    </row>
    <row r="155" spans="1:9" x14ac:dyDescent="0.25">
      <c r="A155" s="25" t="s">
        <v>67</v>
      </c>
      <c r="B155" s="20">
        <v>42661</v>
      </c>
      <c r="C155" s="25" t="s">
        <v>69</v>
      </c>
      <c r="D155" s="25" t="s">
        <v>60</v>
      </c>
      <c r="E155" s="25" t="s">
        <v>5</v>
      </c>
      <c r="F155" s="25" t="s">
        <v>46</v>
      </c>
      <c r="G155" s="25">
        <v>391</v>
      </c>
      <c r="H155" s="25">
        <v>49</v>
      </c>
      <c r="I155" s="25">
        <v>12</v>
      </c>
    </row>
    <row r="156" spans="1:9" x14ac:dyDescent="0.25">
      <c r="A156" s="25" t="s">
        <v>67</v>
      </c>
      <c r="B156" s="20">
        <v>42661</v>
      </c>
      <c r="C156" s="25" t="s">
        <v>69</v>
      </c>
      <c r="D156" s="25" t="s">
        <v>60</v>
      </c>
      <c r="E156" s="25" t="s">
        <v>5</v>
      </c>
      <c r="F156" s="25" t="s">
        <v>47</v>
      </c>
      <c r="G156" s="25">
        <v>400</v>
      </c>
      <c r="H156" s="25">
        <v>40</v>
      </c>
      <c r="I156" s="25">
        <v>9</v>
      </c>
    </row>
    <row r="157" spans="1:9" x14ac:dyDescent="0.25">
      <c r="A157" s="25" t="s">
        <v>67</v>
      </c>
      <c r="B157" s="20">
        <v>42661</v>
      </c>
      <c r="C157" s="25" t="s">
        <v>69</v>
      </c>
      <c r="D157" s="25" t="s">
        <v>60</v>
      </c>
      <c r="E157" s="25" t="s">
        <v>5</v>
      </c>
      <c r="F157" s="25" t="s">
        <v>48</v>
      </c>
      <c r="G157" s="25">
        <v>374</v>
      </c>
      <c r="H157" s="25">
        <v>48</v>
      </c>
      <c r="I157" s="25">
        <v>20</v>
      </c>
    </row>
    <row r="158" spans="1:9" x14ac:dyDescent="0.25">
      <c r="A158" s="26" t="s">
        <v>70</v>
      </c>
      <c r="B158" s="20">
        <v>42663</v>
      </c>
      <c r="C158" s="26" t="s">
        <v>71</v>
      </c>
      <c r="D158" s="26" t="s">
        <v>65</v>
      </c>
      <c r="E158" s="26" t="s">
        <v>19</v>
      </c>
      <c r="F158" s="26" t="s">
        <v>20</v>
      </c>
      <c r="G158" s="26">
        <v>190</v>
      </c>
      <c r="H158" s="26">
        <v>0</v>
      </c>
      <c r="I158" s="26">
        <v>2</v>
      </c>
    </row>
    <row r="159" spans="1:9" x14ac:dyDescent="0.25">
      <c r="A159" s="26" t="s">
        <v>70</v>
      </c>
      <c r="B159" s="20">
        <v>42663</v>
      </c>
      <c r="C159" s="26" t="s">
        <v>71</v>
      </c>
      <c r="D159" s="26" t="s">
        <v>65</v>
      </c>
      <c r="E159" s="26" t="s">
        <v>19</v>
      </c>
      <c r="F159" s="26" t="s">
        <v>21</v>
      </c>
      <c r="G159" s="26">
        <v>310</v>
      </c>
      <c r="H159" s="26">
        <v>2</v>
      </c>
      <c r="I159" s="26">
        <v>7</v>
      </c>
    </row>
    <row r="160" spans="1:9" x14ac:dyDescent="0.25">
      <c r="A160" s="26" t="s">
        <v>70</v>
      </c>
      <c r="B160" s="20">
        <v>42663</v>
      </c>
      <c r="C160" s="26" t="s">
        <v>71</v>
      </c>
      <c r="D160" s="26" t="s">
        <v>65</v>
      </c>
      <c r="E160" s="26" t="s">
        <v>19</v>
      </c>
      <c r="F160" s="26" t="s">
        <v>22</v>
      </c>
      <c r="G160" s="26">
        <v>410</v>
      </c>
      <c r="H160" s="26">
        <v>2</v>
      </c>
      <c r="I160" s="26">
        <v>7</v>
      </c>
    </row>
    <row r="161" spans="1:9" x14ac:dyDescent="0.25">
      <c r="A161" s="26" t="s">
        <v>70</v>
      </c>
      <c r="B161" s="20">
        <v>42663</v>
      </c>
      <c r="C161" s="26" t="s">
        <v>71</v>
      </c>
      <c r="D161" s="26" t="s">
        <v>65</v>
      </c>
      <c r="E161" s="26" t="s">
        <v>19</v>
      </c>
      <c r="F161" s="26" t="s">
        <v>23</v>
      </c>
      <c r="G161" s="26">
        <v>360</v>
      </c>
      <c r="H161" s="26">
        <v>0</v>
      </c>
      <c r="I161" s="26">
        <v>6</v>
      </c>
    </row>
    <row r="162" spans="1:9" x14ac:dyDescent="0.25">
      <c r="A162" s="26" t="s">
        <v>70</v>
      </c>
      <c r="B162" s="20">
        <v>42663</v>
      </c>
      <c r="C162" s="26" t="s">
        <v>71</v>
      </c>
      <c r="D162" s="26" t="s">
        <v>65</v>
      </c>
      <c r="E162" s="26" t="s">
        <v>19</v>
      </c>
      <c r="F162" s="26" t="s">
        <v>24</v>
      </c>
      <c r="G162" s="26">
        <v>370</v>
      </c>
      <c r="H162" s="26">
        <v>1</v>
      </c>
      <c r="I162" s="26">
        <v>10</v>
      </c>
    </row>
    <row r="163" spans="1:9" x14ac:dyDescent="0.25">
      <c r="A163" s="26" t="s">
        <v>70</v>
      </c>
      <c r="B163" s="20">
        <v>42663</v>
      </c>
      <c r="C163" s="26" t="s">
        <v>71</v>
      </c>
      <c r="D163" s="26" t="s">
        <v>65</v>
      </c>
      <c r="E163" s="26" t="s">
        <v>19</v>
      </c>
      <c r="F163" s="26" t="s">
        <v>25</v>
      </c>
      <c r="G163" s="26">
        <v>330</v>
      </c>
      <c r="H163" s="26">
        <v>2</v>
      </c>
      <c r="I163" s="26">
        <v>5</v>
      </c>
    </row>
    <row r="164" spans="1:9" x14ac:dyDescent="0.25">
      <c r="A164" s="26" t="s">
        <v>70</v>
      </c>
      <c r="B164" s="20">
        <v>42663</v>
      </c>
      <c r="C164" s="26" t="s">
        <v>71</v>
      </c>
      <c r="D164" s="26" t="s">
        <v>65</v>
      </c>
      <c r="E164" s="26" t="s">
        <v>19</v>
      </c>
      <c r="F164" s="26" t="s">
        <v>26</v>
      </c>
      <c r="G164" s="26">
        <v>450</v>
      </c>
      <c r="H164" s="26">
        <v>1</v>
      </c>
      <c r="I164" s="26">
        <v>7</v>
      </c>
    </row>
    <row r="165" spans="1:9" x14ac:dyDescent="0.25">
      <c r="A165" s="26" t="s">
        <v>70</v>
      </c>
      <c r="B165" s="20">
        <v>42663</v>
      </c>
      <c r="C165" s="26" t="s">
        <v>71</v>
      </c>
      <c r="D165" s="26" t="s">
        <v>65</v>
      </c>
      <c r="E165" s="26" t="s">
        <v>19</v>
      </c>
      <c r="F165" s="26" t="s">
        <v>27</v>
      </c>
      <c r="G165" s="26">
        <v>340</v>
      </c>
      <c r="H165" s="26">
        <v>1</v>
      </c>
      <c r="I165" s="26">
        <v>3</v>
      </c>
    </row>
    <row r="166" spans="1:9" x14ac:dyDescent="0.25">
      <c r="A166" s="26" t="s">
        <v>70</v>
      </c>
      <c r="B166" s="20">
        <v>42663</v>
      </c>
      <c r="C166" s="26" t="s">
        <v>71</v>
      </c>
      <c r="D166" s="26" t="s">
        <v>65</v>
      </c>
      <c r="E166" s="26" t="s">
        <v>19</v>
      </c>
      <c r="F166" s="26" t="s">
        <v>28</v>
      </c>
      <c r="G166" s="26">
        <v>410</v>
      </c>
      <c r="H166" s="26">
        <v>4</v>
      </c>
      <c r="I166" s="26">
        <v>9</v>
      </c>
    </row>
    <row r="167" spans="1:9" x14ac:dyDescent="0.25">
      <c r="A167" s="26" t="s">
        <v>70</v>
      </c>
      <c r="B167" s="20">
        <v>42663</v>
      </c>
      <c r="C167" s="26" t="s">
        <v>71</v>
      </c>
      <c r="D167" s="26" t="s">
        <v>65</v>
      </c>
      <c r="E167" s="26" t="s">
        <v>19</v>
      </c>
      <c r="F167" s="26" t="s">
        <v>29</v>
      </c>
      <c r="G167" s="26">
        <v>340</v>
      </c>
      <c r="H167" s="26">
        <v>1</v>
      </c>
      <c r="I167" s="26">
        <v>20</v>
      </c>
    </row>
    <row r="168" spans="1:9" x14ac:dyDescent="0.25">
      <c r="A168" s="26" t="s">
        <v>70</v>
      </c>
      <c r="B168" s="20">
        <v>42663</v>
      </c>
      <c r="C168" s="26" t="s">
        <v>71</v>
      </c>
      <c r="D168" s="26" t="s">
        <v>65</v>
      </c>
      <c r="E168" s="26" t="s">
        <v>19</v>
      </c>
      <c r="F168" s="26" t="s">
        <v>30</v>
      </c>
      <c r="G168" s="26">
        <v>360</v>
      </c>
      <c r="H168" s="26">
        <v>1</v>
      </c>
      <c r="I168" s="26">
        <v>8</v>
      </c>
    </row>
    <row r="169" spans="1:9" x14ac:dyDescent="0.25">
      <c r="A169" s="26" t="s">
        <v>70</v>
      </c>
      <c r="B169" s="20">
        <v>42663</v>
      </c>
      <c r="C169" s="26" t="s">
        <v>71</v>
      </c>
      <c r="D169" s="26" t="s">
        <v>65</v>
      </c>
      <c r="E169" s="26" t="s">
        <v>19</v>
      </c>
      <c r="F169" s="26" t="s">
        <v>31</v>
      </c>
      <c r="G169" s="26">
        <v>150</v>
      </c>
      <c r="H169" s="26">
        <v>2</v>
      </c>
      <c r="I169" s="26">
        <v>8</v>
      </c>
    </row>
    <row r="170" spans="1:9" x14ac:dyDescent="0.25">
      <c r="A170" s="27" t="s">
        <v>70</v>
      </c>
      <c r="B170" s="28">
        <v>42661</v>
      </c>
      <c r="C170" s="27" t="s">
        <v>73</v>
      </c>
      <c r="D170" s="27" t="s">
        <v>72</v>
      </c>
      <c r="E170" s="27" t="s">
        <v>5</v>
      </c>
      <c r="F170" s="27" t="s">
        <v>42</v>
      </c>
      <c r="G170" s="27">
        <v>275</v>
      </c>
      <c r="H170" s="27">
        <v>0</v>
      </c>
      <c r="I170" s="27">
        <v>2</v>
      </c>
    </row>
    <row r="171" spans="1:9" x14ac:dyDescent="0.25">
      <c r="A171" s="27" t="s">
        <v>70</v>
      </c>
      <c r="B171" s="28">
        <v>42661</v>
      </c>
      <c r="C171" s="27" t="s">
        <v>73</v>
      </c>
      <c r="D171" s="27" t="s">
        <v>72</v>
      </c>
      <c r="E171" s="27" t="s">
        <v>5</v>
      </c>
      <c r="F171" s="27" t="s">
        <v>43</v>
      </c>
      <c r="G171" s="27">
        <v>108</v>
      </c>
      <c r="H171" s="27">
        <v>0</v>
      </c>
      <c r="I171" s="27">
        <v>2</v>
      </c>
    </row>
    <row r="172" spans="1:9" x14ac:dyDescent="0.25">
      <c r="A172" s="27" t="s">
        <v>70</v>
      </c>
      <c r="B172" s="28">
        <v>42661</v>
      </c>
      <c r="C172" s="27" t="s">
        <v>73</v>
      </c>
      <c r="D172" s="27" t="s">
        <v>72</v>
      </c>
      <c r="E172" s="27" t="s">
        <v>5</v>
      </c>
      <c r="F172" s="27" t="s">
        <v>44</v>
      </c>
      <c r="G172" s="27">
        <v>135</v>
      </c>
      <c r="H172" s="27">
        <v>0</v>
      </c>
      <c r="I172" s="27">
        <v>0</v>
      </c>
    </row>
    <row r="173" spans="1:9" x14ac:dyDescent="0.25">
      <c r="A173" s="27" t="s">
        <v>70</v>
      </c>
      <c r="B173" s="28">
        <v>42661</v>
      </c>
      <c r="C173" s="27" t="s">
        <v>73</v>
      </c>
      <c r="D173" s="27" t="s">
        <v>72</v>
      </c>
      <c r="E173" s="27" t="s">
        <v>5</v>
      </c>
      <c r="F173" s="27" t="s">
        <v>45</v>
      </c>
      <c r="G173" s="27">
        <v>168</v>
      </c>
      <c r="H173" s="27">
        <v>0</v>
      </c>
      <c r="I173" s="27">
        <v>0</v>
      </c>
    </row>
    <row r="174" spans="1:9" x14ac:dyDescent="0.25">
      <c r="A174" s="27" t="s">
        <v>70</v>
      </c>
      <c r="B174" s="28">
        <v>42661</v>
      </c>
      <c r="C174" s="27" t="s">
        <v>73</v>
      </c>
      <c r="D174" s="27" t="s">
        <v>72</v>
      </c>
      <c r="E174" s="27" t="s">
        <v>5</v>
      </c>
      <c r="F174" s="27" t="s">
        <v>46</v>
      </c>
      <c r="G174" s="27">
        <v>160</v>
      </c>
      <c r="H174" s="27">
        <v>0</v>
      </c>
      <c r="I174" s="27">
        <v>1</v>
      </c>
    </row>
    <row r="175" spans="1:9" x14ac:dyDescent="0.25">
      <c r="A175" s="27" t="s">
        <v>70</v>
      </c>
      <c r="B175" s="28">
        <v>42661</v>
      </c>
      <c r="C175" s="27" t="s">
        <v>73</v>
      </c>
      <c r="D175" s="27" t="s">
        <v>72</v>
      </c>
      <c r="E175" s="27" t="s">
        <v>5</v>
      </c>
      <c r="F175" s="27" t="s">
        <v>47</v>
      </c>
      <c r="G175" s="27">
        <v>162</v>
      </c>
      <c r="H175" s="27">
        <v>0</v>
      </c>
      <c r="I175" s="27">
        <v>1</v>
      </c>
    </row>
    <row r="176" spans="1:9" x14ac:dyDescent="0.25">
      <c r="A176" s="27" t="s">
        <v>70</v>
      </c>
      <c r="B176" s="28">
        <v>42661</v>
      </c>
      <c r="C176" s="27" t="s">
        <v>73</v>
      </c>
      <c r="D176" s="27" t="s">
        <v>72</v>
      </c>
      <c r="E176" s="27" t="s">
        <v>5</v>
      </c>
      <c r="F176" s="27" t="s">
        <v>48</v>
      </c>
      <c r="G176" s="27">
        <v>30</v>
      </c>
      <c r="H176" s="27">
        <v>0</v>
      </c>
      <c r="I176" s="27">
        <v>0</v>
      </c>
    </row>
    <row r="177" spans="1:9" x14ac:dyDescent="0.25">
      <c r="A177" s="27" t="s">
        <v>88</v>
      </c>
      <c r="B177" s="28">
        <v>42663</v>
      </c>
      <c r="C177" s="27" t="s">
        <v>89</v>
      </c>
      <c r="D177" s="25" t="s">
        <v>72</v>
      </c>
      <c r="E177" s="27" t="s">
        <v>19</v>
      </c>
      <c r="F177" s="21" t="s">
        <v>20</v>
      </c>
      <c r="G177" s="21">
        <v>524</v>
      </c>
      <c r="H177" s="21">
        <v>36</v>
      </c>
      <c r="I177" s="21">
        <v>16</v>
      </c>
    </row>
    <row r="178" spans="1:9" x14ac:dyDescent="0.25">
      <c r="A178" s="27" t="s">
        <v>88</v>
      </c>
      <c r="B178" s="28">
        <v>42663</v>
      </c>
      <c r="C178" s="27" t="s">
        <v>89</v>
      </c>
      <c r="D178" s="27" t="s">
        <v>72</v>
      </c>
      <c r="E178" s="27" t="s">
        <v>19</v>
      </c>
      <c r="F178" s="27" t="s">
        <v>21</v>
      </c>
      <c r="G178" s="27">
        <v>552</v>
      </c>
      <c r="H178" s="27">
        <v>37</v>
      </c>
      <c r="I178" s="27">
        <v>13</v>
      </c>
    </row>
    <row r="179" spans="1:9" x14ac:dyDescent="0.25">
      <c r="A179" s="27" t="s">
        <v>88</v>
      </c>
      <c r="B179" s="28">
        <v>42663</v>
      </c>
      <c r="C179" s="27" t="s">
        <v>89</v>
      </c>
      <c r="D179" s="27" t="s">
        <v>72</v>
      </c>
      <c r="E179" s="27" t="s">
        <v>19</v>
      </c>
      <c r="F179" s="27" t="s">
        <v>22</v>
      </c>
      <c r="G179" s="27">
        <v>485</v>
      </c>
      <c r="H179" s="27">
        <v>49</v>
      </c>
      <c r="I179" s="27">
        <v>19</v>
      </c>
    </row>
    <row r="180" spans="1:9" x14ac:dyDescent="0.25">
      <c r="A180" s="27" t="s">
        <v>88</v>
      </c>
      <c r="B180" s="28">
        <v>42663</v>
      </c>
      <c r="C180" s="27" t="s">
        <v>89</v>
      </c>
      <c r="D180" s="27" t="s">
        <v>72</v>
      </c>
      <c r="E180" s="27" t="s">
        <v>19</v>
      </c>
      <c r="F180" s="27" t="s">
        <v>23</v>
      </c>
      <c r="G180" s="27">
        <v>535</v>
      </c>
      <c r="H180" s="27">
        <v>34</v>
      </c>
      <c r="I180" s="27">
        <v>21</v>
      </c>
    </row>
    <row r="181" spans="1:9" x14ac:dyDescent="0.25">
      <c r="A181" s="27" t="s">
        <v>88</v>
      </c>
      <c r="B181" s="28">
        <v>42663</v>
      </c>
      <c r="C181" s="27" t="s">
        <v>89</v>
      </c>
      <c r="D181" s="27" t="s">
        <v>72</v>
      </c>
      <c r="E181" s="27" t="s">
        <v>19</v>
      </c>
      <c r="F181" s="27" t="s">
        <v>24</v>
      </c>
      <c r="G181" s="27">
        <v>489</v>
      </c>
      <c r="H181" s="27">
        <v>42</v>
      </c>
      <c r="I181" s="27">
        <v>17</v>
      </c>
    </row>
    <row r="182" spans="1:9" x14ac:dyDescent="0.25">
      <c r="A182" s="27" t="s">
        <v>88</v>
      </c>
      <c r="B182" s="28">
        <v>42663</v>
      </c>
      <c r="C182" s="27" t="s">
        <v>89</v>
      </c>
      <c r="D182" s="27" t="s">
        <v>72</v>
      </c>
      <c r="E182" s="27" t="s">
        <v>19</v>
      </c>
      <c r="F182" s="27" t="s">
        <v>25</v>
      </c>
      <c r="G182" s="27">
        <v>484</v>
      </c>
      <c r="H182" s="27">
        <v>44</v>
      </c>
      <c r="I182" s="27">
        <v>23</v>
      </c>
    </row>
    <row r="183" spans="1:9" x14ac:dyDescent="0.25">
      <c r="A183" s="27" t="s">
        <v>88</v>
      </c>
      <c r="B183" s="28">
        <v>42663</v>
      </c>
      <c r="C183" s="27" t="s">
        <v>89</v>
      </c>
      <c r="D183" s="27" t="s">
        <v>72</v>
      </c>
      <c r="E183" s="27" t="s">
        <v>19</v>
      </c>
      <c r="F183" s="27" t="s">
        <v>26</v>
      </c>
      <c r="G183" s="27">
        <v>445</v>
      </c>
      <c r="H183" s="27">
        <v>48</v>
      </c>
      <c r="I183" s="27">
        <v>23</v>
      </c>
    </row>
    <row r="184" spans="1:9" x14ac:dyDescent="0.25">
      <c r="A184" s="27" t="s">
        <v>88</v>
      </c>
      <c r="B184" s="28">
        <v>42663</v>
      </c>
      <c r="C184" s="27" t="s">
        <v>89</v>
      </c>
      <c r="D184" s="27" t="s">
        <v>72</v>
      </c>
      <c r="E184" s="27" t="s">
        <v>19</v>
      </c>
      <c r="F184" s="27" t="s">
        <v>27</v>
      </c>
      <c r="G184" s="27">
        <v>475</v>
      </c>
      <c r="H184" s="27">
        <v>49</v>
      </c>
      <c r="I184" s="27">
        <v>34</v>
      </c>
    </row>
    <row r="185" spans="1:9" x14ac:dyDescent="0.25">
      <c r="A185" s="27" t="s">
        <v>88</v>
      </c>
      <c r="B185" s="28">
        <v>42663</v>
      </c>
      <c r="C185" s="27" t="s">
        <v>89</v>
      </c>
      <c r="D185" s="27" t="s">
        <v>72</v>
      </c>
      <c r="E185" s="27" t="s">
        <v>19</v>
      </c>
      <c r="F185" s="27" t="s">
        <v>28</v>
      </c>
      <c r="G185" s="27">
        <v>445</v>
      </c>
      <c r="H185" s="27">
        <v>35</v>
      </c>
      <c r="I185" s="27">
        <v>48</v>
      </c>
    </row>
    <row r="186" spans="1:9" x14ac:dyDescent="0.25">
      <c r="A186" s="27" t="s">
        <v>88</v>
      </c>
      <c r="B186" s="28">
        <v>42663</v>
      </c>
      <c r="C186" s="27" t="s">
        <v>89</v>
      </c>
      <c r="D186" s="27" t="s">
        <v>72</v>
      </c>
      <c r="E186" s="27" t="s">
        <v>19</v>
      </c>
      <c r="F186" s="27" t="s">
        <v>29</v>
      </c>
      <c r="G186" s="27">
        <v>444</v>
      </c>
      <c r="H186" s="27">
        <v>40</v>
      </c>
      <c r="I186" s="27">
        <v>20</v>
      </c>
    </row>
    <row r="187" spans="1:9" x14ac:dyDescent="0.25">
      <c r="A187" s="27" t="s">
        <v>88</v>
      </c>
      <c r="B187" s="28">
        <v>42663</v>
      </c>
      <c r="C187" s="27" t="s">
        <v>89</v>
      </c>
      <c r="D187" s="27" t="s">
        <v>72</v>
      </c>
      <c r="E187" s="27" t="s">
        <v>19</v>
      </c>
      <c r="F187" s="27" t="s">
        <v>30</v>
      </c>
      <c r="G187" s="27">
        <v>435</v>
      </c>
      <c r="H187" s="27">
        <v>40</v>
      </c>
      <c r="I187" s="27">
        <v>43</v>
      </c>
    </row>
    <row r="188" spans="1:9" x14ac:dyDescent="0.25">
      <c r="A188" s="27" t="s">
        <v>88</v>
      </c>
      <c r="B188" s="28">
        <v>42663</v>
      </c>
      <c r="C188" s="27" t="s">
        <v>89</v>
      </c>
      <c r="D188" s="27" t="s">
        <v>72</v>
      </c>
      <c r="E188" s="27" t="s">
        <v>19</v>
      </c>
      <c r="F188" s="27" t="s">
        <v>31</v>
      </c>
      <c r="G188" s="27">
        <v>452</v>
      </c>
      <c r="H188" s="27">
        <v>38</v>
      </c>
      <c r="I188" s="27">
        <v>32</v>
      </c>
    </row>
    <row r="189" spans="1:9" x14ac:dyDescent="0.25">
      <c r="B189" s="28">
        <v>42661</v>
      </c>
      <c r="C189" s="27" t="s">
        <v>4742</v>
      </c>
      <c r="D189" s="27" t="s">
        <v>4745</v>
      </c>
      <c r="E189" s="27" t="s">
        <v>5</v>
      </c>
      <c r="F189" s="27" t="s">
        <v>42</v>
      </c>
      <c r="G189" s="21">
        <v>760</v>
      </c>
      <c r="H189" s="21">
        <v>7</v>
      </c>
      <c r="I189" s="21">
        <v>64</v>
      </c>
    </row>
    <row r="190" spans="1:9" x14ac:dyDescent="0.25">
      <c r="B190" s="28">
        <v>42661</v>
      </c>
      <c r="C190" s="27" t="s">
        <v>4742</v>
      </c>
      <c r="D190" s="27" t="s">
        <v>4745</v>
      </c>
      <c r="E190" s="27" t="s">
        <v>5</v>
      </c>
      <c r="F190" s="27" t="s">
        <v>43</v>
      </c>
      <c r="G190" s="27">
        <v>750</v>
      </c>
      <c r="H190" s="27">
        <v>7</v>
      </c>
      <c r="I190" s="27">
        <v>45</v>
      </c>
    </row>
    <row r="191" spans="1:9" x14ac:dyDescent="0.25">
      <c r="B191" s="28">
        <v>42661</v>
      </c>
      <c r="C191" s="27" t="s">
        <v>4742</v>
      </c>
      <c r="D191" s="27" t="s">
        <v>4745</v>
      </c>
      <c r="E191" s="27" t="s">
        <v>5</v>
      </c>
      <c r="F191" s="27" t="s">
        <v>44</v>
      </c>
      <c r="G191" s="27">
        <v>800</v>
      </c>
      <c r="H191" s="27">
        <v>3</v>
      </c>
      <c r="I191" s="27">
        <v>42</v>
      </c>
    </row>
    <row r="192" spans="1:9" x14ac:dyDescent="0.25">
      <c r="B192" s="28">
        <v>42661</v>
      </c>
      <c r="C192" s="27" t="s">
        <v>4742</v>
      </c>
      <c r="D192" s="27" t="s">
        <v>4745</v>
      </c>
      <c r="E192" s="27" t="s">
        <v>5</v>
      </c>
      <c r="F192" s="27" t="s">
        <v>45</v>
      </c>
      <c r="G192" s="27">
        <v>731</v>
      </c>
      <c r="H192" s="27">
        <v>7</v>
      </c>
      <c r="I192" s="27">
        <v>23</v>
      </c>
    </row>
    <row r="193" spans="2:9" x14ac:dyDescent="0.25">
      <c r="B193" s="28">
        <v>42661</v>
      </c>
      <c r="C193" s="27" t="s">
        <v>4742</v>
      </c>
      <c r="D193" s="27" t="s">
        <v>4745</v>
      </c>
      <c r="E193" s="27" t="s">
        <v>5</v>
      </c>
      <c r="F193" s="27" t="s">
        <v>46</v>
      </c>
      <c r="G193" s="27">
        <v>825</v>
      </c>
      <c r="H193" s="27">
        <v>7</v>
      </c>
      <c r="I193" s="27">
        <v>47</v>
      </c>
    </row>
    <row r="194" spans="2:9" x14ac:dyDescent="0.25">
      <c r="B194" s="28">
        <v>42661</v>
      </c>
      <c r="C194" s="27" t="s">
        <v>4742</v>
      </c>
      <c r="D194" s="27" t="s">
        <v>4745</v>
      </c>
      <c r="E194" s="27" t="s">
        <v>5</v>
      </c>
      <c r="F194" s="27" t="s">
        <v>47</v>
      </c>
      <c r="G194" s="27">
        <v>793</v>
      </c>
      <c r="H194" s="27">
        <v>8</v>
      </c>
      <c r="I194" s="27">
        <v>32</v>
      </c>
    </row>
    <row r="195" spans="2:9" x14ac:dyDescent="0.25">
      <c r="B195" s="28">
        <v>42663</v>
      </c>
      <c r="C195" s="27" t="s">
        <v>4743</v>
      </c>
      <c r="D195" s="25" t="s">
        <v>4745</v>
      </c>
      <c r="E195" s="27" t="s">
        <v>19</v>
      </c>
      <c r="F195" s="27" t="s">
        <v>20</v>
      </c>
      <c r="G195" s="27">
        <f>4+11+20+9+21+9+15+17+11+23+6+25</f>
        <v>171</v>
      </c>
      <c r="H195" s="27">
        <v>14</v>
      </c>
      <c r="I195" s="27">
        <v>5</v>
      </c>
    </row>
    <row r="196" spans="2:9" x14ac:dyDescent="0.25">
      <c r="B196" s="28">
        <v>42663</v>
      </c>
      <c r="C196" s="27" t="s">
        <v>4743</v>
      </c>
      <c r="D196" s="27" t="s">
        <v>4745</v>
      </c>
      <c r="E196" s="27" t="s">
        <v>19</v>
      </c>
      <c r="F196" s="27" t="s">
        <v>21</v>
      </c>
      <c r="G196" s="27">
        <f>5+16+16+17+8+22+7+13+10+15+7+5+7+13+6</f>
        <v>167</v>
      </c>
      <c r="H196" s="27">
        <v>11</v>
      </c>
      <c r="I196" s="27">
        <v>1</v>
      </c>
    </row>
    <row r="197" spans="2:9" x14ac:dyDescent="0.25">
      <c r="B197" s="28">
        <v>42663</v>
      </c>
      <c r="C197" s="27" t="s">
        <v>4743</v>
      </c>
      <c r="D197" s="27" t="s">
        <v>4745</v>
      </c>
      <c r="E197" s="27" t="s">
        <v>19</v>
      </c>
      <c r="F197" s="27" t="s">
        <v>22</v>
      </c>
      <c r="G197" s="27">
        <f>7+17+9+7+7+7+4+4+6+10+12+12</f>
        <v>102</v>
      </c>
      <c r="H197" s="27">
        <v>16</v>
      </c>
      <c r="I197" s="27">
        <v>4</v>
      </c>
    </row>
    <row r="198" spans="2:9" x14ac:dyDescent="0.25">
      <c r="B198" s="28">
        <v>42663</v>
      </c>
      <c r="C198" s="27" t="s">
        <v>4743</v>
      </c>
      <c r="D198" s="27" t="s">
        <v>4745</v>
      </c>
      <c r="E198" s="27" t="s">
        <v>19</v>
      </c>
      <c r="F198" s="27" t="s">
        <v>23</v>
      </c>
      <c r="G198" s="27">
        <f>7+9+11+9+8+10+4+9+7+16+20+9</f>
        <v>119</v>
      </c>
      <c r="H198" s="27">
        <v>13</v>
      </c>
      <c r="I198" s="27">
        <v>3</v>
      </c>
    </row>
    <row r="199" spans="2:9" x14ac:dyDescent="0.25">
      <c r="B199" s="28">
        <v>42663</v>
      </c>
      <c r="C199" s="27" t="s">
        <v>4743</v>
      </c>
      <c r="D199" s="27" t="s">
        <v>4745</v>
      </c>
      <c r="E199" s="27" t="s">
        <v>19</v>
      </c>
      <c r="F199" s="27" t="s">
        <v>24</v>
      </c>
      <c r="G199" s="27">
        <f>5+5+11+9+9+14+7+4+5+12+7</f>
        <v>88</v>
      </c>
      <c r="H199" s="27">
        <v>25</v>
      </c>
      <c r="I199" s="27">
        <v>5</v>
      </c>
    </row>
    <row r="200" spans="2:9" x14ac:dyDescent="0.25">
      <c r="B200" s="28">
        <v>42663</v>
      </c>
      <c r="C200" s="27" t="s">
        <v>4743</v>
      </c>
      <c r="D200" s="27" t="s">
        <v>4745</v>
      </c>
      <c r="E200" s="27" t="s">
        <v>19</v>
      </c>
      <c r="F200" s="27" t="s">
        <v>25</v>
      </c>
      <c r="G200" s="27">
        <f>6+6+4+3+10+7+6+5+14+6+10+12</f>
        <v>89</v>
      </c>
      <c r="H200" s="27">
        <v>26</v>
      </c>
      <c r="I200" s="27">
        <v>4</v>
      </c>
    </row>
    <row r="201" spans="2:9" x14ac:dyDescent="0.25">
      <c r="B201" s="28">
        <v>42663</v>
      </c>
      <c r="C201" s="27" t="s">
        <v>4743</v>
      </c>
      <c r="D201" s="27" t="s">
        <v>4745</v>
      </c>
      <c r="E201" s="27" t="s">
        <v>19</v>
      </c>
      <c r="F201" s="27" t="s">
        <v>26</v>
      </c>
      <c r="G201" s="27">
        <f>5+5+7+6+10+9+13+8+8+4+7+5</f>
        <v>87</v>
      </c>
      <c r="H201" s="27">
        <v>29</v>
      </c>
      <c r="I201" s="27">
        <v>2</v>
      </c>
    </row>
    <row r="202" spans="2:9" x14ac:dyDescent="0.25">
      <c r="B202" s="28">
        <v>42663</v>
      </c>
      <c r="C202" s="27" t="s">
        <v>4743</v>
      </c>
      <c r="D202" s="27" t="s">
        <v>4745</v>
      </c>
      <c r="E202" s="27" t="s">
        <v>19</v>
      </c>
      <c r="F202" s="27" t="s">
        <v>27</v>
      </c>
      <c r="G202" s="27">
        <f>7+6+12+4+6+10+12+8+14+10+5+2</f>
        <v>96</v>
      </c>
      <c r="H202" s="27">
        <v>16</v>
      </c>
      <c r="I202" s="27">
        <v>5</v>
      </c>
    </row>
    <row r="203" spans="2:9" x14ac:dyDescent="0.25">
      <c r="B203" s="28">
        <v>42663</v>
      </c>
      <c r="C203" s="27" t="s">
        <v>4743</v>
      </c>
      <c r="D203" s="27" t="s">
        <v>4745</v>
      </c>
      <c r="E203" s="27" t="s">
        <v>19</v>
      </c>
      <c r="F203" s="27" t="s">
        <v>28</v>
      </c>
      <c r="G203" s="27">
        <f>9+7+7+6+6+14+6+10+6+7+8+7+4</f>
        <v>97</v>
      </c>
      <c r="H203" s="27">
        <v>11</v>
      </c>
      <c r="I203" s="27">
        <v>5</v>
      </c>
    </row>
    <row r="204" spans="2:9" x14ac:dyDescent="0.25">
      <c r="B204" s="28">
        <v>42663</v>
      </c>
      <c r="C204" s="27" t="s">
        <v>4743</v>
      </c>
      <c r="D204" s="27" t="s">
        <v>4745</v>
      </c>
      <c r="E204" s="27" t="s">
        <v>19</v>
      </c>
      <c r="F204" s="27" t="s">
        <v>29</v>
      </c>
      <c r="G204" s="27">
        <f>9+5+7+8+6+5+4+6+4+5+5+7+7</f>
        <v>78</v>
      </c>
      <c r="H204" s="27">
        <v>16</v>
      </c>
      <c r="I204" s="27">
        <v>5</v>
      </c>
    </row>
    <row r="205" spans="2:9" x14ac:dyDescent="0.25">
      <c r="B205" s="28">
        <v>42663</v>
      </c>
      <c r="C205" s="27" t="s">
        <v>4743</v>
      </c>
      <c r="D205" s="27" t="s">
        <v>4745</v>
      </c>
      <c r="E205" s="27" t="s">
        <v>19</v>
      </c>
      <c r="F205" s="27" t="s">
        <v>30</v>
      </c>
      <c r="G205" s="27">
        <f>7+4+13+8+7+6+7+3+5+6+8+10+5</f>
        <v>89</v>
      </c>
      <c r="H205" s="27">
        <v>17</v>
      </c>
      <c r="I205" s="27">
        <v>5</v>
      </c>
    </row>
    <row r="206" spans="2:9" x14ac:dyDescent="0.25">
      <c r="B206" s="28">
        <v>42663</v>
      </c>
      <c r="C206" s="27" t="s">
        <v>4743</v>
      </c>
      <c r="D206" s="27" t="s">
        <v>4745</v>
      </c>
      <c r="E206" s="27" t="s">
        <v>19</v>
      </c>
      <c r="F206" s="27" t="s">
        <v>31</v>
      </c>
      <c r="G206" s="27">
        <f>8+9+9+9+11+11+13+7+13+11+11+7+5+6</f>
        <v>130</v>
      </c>
      <c r="H206" s="27">
        <v>20</v>
      </c>
      <c r="I206" s="27">
        <v>8</v>
      </c>
    </row>
    <row r="207" spans="2:9" x14ac:dyDescent="0.25">
      <c r="B207" s="28">
        <v>42663</v>
      </c>
      <c r="C207" s="27" t="s">
        <v>4744</v>
      </c>
      <c r="D207" s="27" t="s">
        <v>4746</v>
      </c>
      <c r="E207" s="27" t="s">
        <v>19</v>
      </c>
      <c r="F207" s="27" t="s">
        <v>20</v>
      </c>
      <c r="G207" s="27">
        <f>13+6+9+8+9+10+15+10+9+13+4+14+10</f>
        <v>130</v>
      </c>
      <c r="H207" s="27">
        <v>0</v>
      </c>
      <c r="I207" s="27">
        <v>3</v>
      </c>
    </row>
    <row r="208" spans="2:9" x14ac:dyDescent="0.25">
      <c r="B208" s="28">
        <v>42663</v>
      </c>
      <c r="C208" s="27" t="s">
        <v>4744</v>
      </c>
      <c r="D208" s="27" t="s">
        <v>4746</v>
      </c>
      <c r="E208" s="27" t="s">
        <v>19</v>
      </c>
      <c r="F208" s="27" t="s">
        <v>21</v>
      </c>
      <c r="G208" s="27">
        <f>12+17+9+8+10+7+11+13+10+3+8+5+5+6+6+9</f>
        <v>139</v>
      </c>
      <c r="H208" s="27">
        <v>1</v>
      </c>
      <c r="I208" s="27">
        <v>0</v>
      </c>
    </row>
    <row r="209" spans="1:9" x14ac:dyDescent="0.25">
      <c r="B209" s="28">
        <v>42663</v>
      </c>
      <c r="C209" s="27" t="s">
        <v>4744</v>
      </c>
      <c r="D209" s="27" t="s">
        <v>4746</v>
      </c>
      <c r="E209" s="27" t="s">
        <v>19</v>
      </c>
      <c r="F209" s="27" t="s">
        <v>22</v>
      </c>
      <c r="G209" s="27">
        <f>6+5+11+5+9+8+7+6+8+4+9+8+8</f>
        <v>94</v>
      </c>
      <c r="H209" s="27">
        <v>0</v>
      </c>
      <c r="I209" s="27">
        <v>9</v>
      </c>
    </row>
    <row r="210" spans="1:9" x14ac:dyDescent="0.25">
      <c r="B210" s="28">
        <v>42663</v>
      </c>
      <c r="C210" s="27" t="s">
        <v>4744</v>
      </c>
      <c r="D210" s="27" t="s">
        <v>4746</v>
      </c>
      <c r="E210" s="27" t="s">
        <v>19</v>
      </c>
      <c r="F210" s="27" t="s">
        <v>23</v>
      </c>
      <c r="G210" s="27">
        <f>8+7+8+5+9+6+9+10+12+10+8</f>
        <v>92</v>
      </c>
      <c r="H210" s="27">
        <v>0</v>
      </c>
      <c r="I210" s="27">
        <v>3</v>
      </c>
    </row>
    <row r="211" spans="1:9" x14ac:dyDescent="0.25">
      <c r="B211" s="28">
        <v>42663</v>
      </c>
      <c r="C211" s="27" t="s">
        <v>4744</v>
      </c>
      <c r="D211" s="27" t="s">
        <v>4746</v>
      </c>
      <c r="E211" s="27" t="s">
        <v>19</v>
      </c>
      <c r="F211" s="27" t="s">
        <v>24</v>
      </c>
      <c r="G211" s="27">
        <f>8+4+6+2+5+5+14+9+7+7+3+7</f>
        <v>77</v>
      </c>
      <c r="H211" s="27">
        <v>0</v>
      </c>
      <c r="I211" s="27">
        <v>2</v>
      </c>
    </row>
    <row r="212" spans="1:9" x14ac:dyDescent="0.25">
      <c r="B212" s="28">
        <v>42663</v>
      </c>
      <c r="C212" s="27" t="s">
        <v>4744</v>
      </c>
      <c r="D212" s="27" t="s">
        <v>4746</v>
      </c>
      <c r="E212" s="27" t="s">
        <v>19</v>
      </c>
      <c r="F212" s="27" t="s">
        <v>25</v>
      </c>
      <c r="G212" s="27">
        <f>5+5+4+13+3+9+14+7+11+7+5+7</f>
        <v>90</v>
      </c>
      <c r="H212" s="27">
        <v>0</v>
      </c>
      <c r="I212" s="27">
        <v>4</v>
      </c>
    </row>
    <row r="213" spans="1:9" x14ac:dyDescent="0.25">
      <c r="B213" s="28">
        <v>42663</v>
      </c>
      <c r="C213" s="27" t="s">
        <v>4744</v>
      </c>
      <c r="D213" s="27" t="s">
        <v>4746</v>
      </c>
      <c r="E213" s="27" t="s">
        <v>19</v>
      </c>
      <c r="F213" s="27" t="s">
        <v>26</v>
      </c>
      <c r="G213" s="27">
        <f>7+6+8+7+5+6+4+7+5+6+8+8</f>
        <v>77</v>
      </c>
      <c r="H213" s="27">
        <v>0</v>
      </c>
      <c r="I213" s="27">
        <v>0</v>
      </c>
    </row>
    <row r="214" spans="1:9" x14ac:dyDescent="0.25">
      <c r="B214" s="28">
        <v>42663</v>
      </c>
      <c r="C214" s="27" t="s">
        <v>4744</v>
      </c>
      <c r="D214" s="27" t="s">
        <v>4746</v>
      </c>
      <c r="E214" s="27" t="s">
        <v>19</v>
      </c>
      <c r="F214" s="27" t="s">
        <v>27</v>
      </c>
      <c r="G214" s="27">
        <f>8+6+4+7+4+12+5+11+8+5+4+10</f>
        <v>84</v>
      </c>
      <c r="H214" s="27">
        <v>0</v>
      </c>
      <c r="I214" s="27">
        <v>7</v>
      </c>
    </row>
    <row r="215" spans="1:9" x14ac:dyDescent="0.25">
      <c r="B215" s="28">
        <v>42663</v>
      </c>
      <c r="C215" s="27" t="s">
        <v>4744</v>
      </c>
      <c r="D215" s="27" t="s">
        <v>4746</v>
      </c>
      <c r="E215" s="27" t="s">
        <v>19</v>
      </c>
      <c r="F215" s="27" t="s">
        <v>28</v>
      </c>
      <c r="G215" s="27">
        <f>9+10+8+6+9+5+8+6+10+4+6+7+15</f>
        <v>103</v>
      </c>
      <c r="H215" s="27">
        <v>1</v>
      </c>
      <c r="I215" s="27">
        <v>6</v>
      </c>
    </row>
    <row r="216" spans="1:9" x14ac:dyDescent="0.25">
      <c r="B216" s="28">
        <v>42663</v>
      </c>
      <c r="C216" s="27" t="s">
        <v>4744</v>
      </c>
      <c r="D216" s="27" t="s">
        <v>4746</v>
      </c>
      <c r="E216" s="27" t="s">
        <v>19</v>
      </c>
      <c r="F216" s="27" t="s">
        <v>29</v>
      </c>
      <c r="G216" s="27">
        <f>11+6+11+9+8+4+12+10+6+7+8+6+2</f>
        <v>100</v>
      </c>
      <c r="H216" s="27">
        <v>0</v>
      </c>
      <c r="I216" s="27">
        <v>3</v>
      </c>
    </row>
    <row r="217" spans="1:9" x14ac:dyDescent="0.25">
      <c r="B217" s="28">
        <v>42663</v>
      </c>
      <c r="C217" s="27" t="s">
        <v>4744</v>
      </c>
      <c r="D217" s="27" t="s">
        <v>4746</v>
      </c>
      <c r="E217" s="27" t="s">
        <v>19</v>
      </c>
      <c r="F217" s="27" t="s">
        <v>30</v>
      </c>
      <c r="G217" s="27">
        <f>11+6+5+13+9+13+10+7+9+8+13+14</f>
        <v>118</v>
      </c>
      <c r="H217" s="27">
        <v>0</v>
      </c>
      <c r="I217" s="27">
        <v>6</v>
      </c>
    </row>
    <row r="218" spans="1:9" x14ac:dyDescent="0.25">
      <c r="B218" s="28">
        <v>42663</v>
      </c>
      <c r="C218" s="27" t="s">
        <v>4744</v>
      </c>
      <c r="D218" s="27" t="s">
        <v>4746</v>
      </c>
      <c r="E218" s="27" t="s">
        <v>19</v>
      </c>
      <c r="F218" s="27" t="s">
        <v>31</v>
      </c>
      <c r="G218" s="27">
        <f>12+6+14+6+5+10+11+10+10+8+10+13+12</f>
        <v>127</v>
      </c>
      <c r="H218" s="27">
        <v>0</v>
      </c>
      <c r="I218" s="27">
        <v>4</v>
      </c>
    </row>
    <row r="219" spans="1:9" x14ac:dyDescent="0.25">
      <c r="A219" s="27" t="s">
        <v>67</v>
      </c>
      <c r="B219" s="28">
        <v>42663</v>
      </c>
      <c r="C219" s="27" t="s">
        <v>68</v>
      </c>
      <c r="D219" s="27" t="s">
        <v>77</v>
      </c>
      <c r="E219" s="27" t="s">
        <v>19</v>
      </c>
      <c r="F219" s="21" t="s">
        <v>20</v>
      </c>
      <c r="G219" s="21">
        <f>ROUNDUP('Compara Pontos'!O8*Observatorio!G139,0)</f>
        <v>166</v>
      </c>
      <c r="H219" s="27">
        <v>0</v>
      </c>
      <c r="I219" s="27">
        <v>0</v>
      </c>
    </row>
    <row r="220" spans="1:9" x14ac:dyDescent="0.25">
      <c r="A220" s="27" t="s">
        <v>67</v>
      </c>
      <c r="B220" s="28">
        <v>42663</v>
      </c>
      <c r="C220" s="27" t="s">
        <v>68</v>
      </c>
      <c r="D220" s="27" t="s">
        <v>77</v>
      </c>
      <c r="E220" s="27" t="s">
        <v>19</v>
      </c>
      <c r="F220" s="27" t="s">
        <v>21</v>
      </c>
      <c r="G220" s="21">
        <f>ROUNDUP('Compara Pontos'!O9*Observatorio!G140,0)</f>
        <v>364</v>
      </c>
      <c r="H220" s="27">
        <v>0</v>
      </c>
      <c r="I220" s="27">
        <v>0</v>
      </c>
    </row>
    <row r="221" spans="1:9" x14ac:dyDescent="0.25">
      <c r="A221" s="27" t="s">
        <v>67</v>
      </c>
      <c r="B221" s="28">
        <v>42663</v>
      </c>
      <c r="C221" s="27" t="s">
        <v>68</v>
      </c>
      <c r="D221" s="27" t="s">
        <v>77</v>
      </c>
      <c r="E221" s="27" t="s">
        <v>19</v>
      </c>
      <c r="F221" s="27" t="s">
        <v>22</v>
      </c>
      <c r="G221" s="21">
        <f>ROUNDUP('Compara Pontos'!O10*Observatorio!G141,0)</f>
        <v>328</v>
      </c>
      <c r="H221" s="27">
        <v>0</v>
      </c>
      <c r="I221" s="27">
        <v>0</v>
      </c>
    </row>
    <row r="222" spans="1:9" x14ac:dyDescent="0.25">
      <c r="A222" s="27" t="s">
        <v>67</v>
      </c>
      <c r="B222" s="28">
        <v>42663</v>
      </c>
      <c r="C222" s="27" t="s">
        <v>68</v>
      </c>
      <c r="D222" s="27" t="s">
        <v>77</v>
      </c>
      <c r="E222" s="27" t="s">
        <v>19</v>
      </c>
      <c r="F222" s="27" t="s">
        <v>23</v>
      </c>
      <c r="G222" s="21">
        <f>ROUNDUP('Compara Pontos'!O11*Observatorio!G142,0)</f>
        <v>294</v>
      </c>
      <c r="H222" s="27">
        <v>0</v>
      </c>
      <c r="I222" s="27">
        <v>0</v>
      </c>
    </row>
    <row r="223" spans="1:9" x14ac:dyDescent="0.25">
      <c r="A223" s="27" t="s">
        <v>67</v>
      </c>
      <c r="B223" s="28">
        <v>42663</v>
      </c>
      <c r="C223" s="27" t="s">
        <v>68</v>
      </c>
      <c r="D223" s="27" t="s">
        <v>77</v>
      </c>
      <c r="E223" s="27" t="s">
        <v>19</v>
      </c>
      <c r="F223" s="27" t="s">
        <v>24</v>
      </c>
      <c r="G223" s="21">
        <f>ROUNDUP('Compara Pontos'!O12*Observatorio!G143,0)</f>
        <v>349</v>
      </c>
      <c r="H223" s="27">
        <v>0</v>
      </c>
      <c r="I223" s="27">
        <v>0</v>
      </c>
    </row>
    <row r="224" spans="1:9" x14ac:dyDescent="0.25">
      <c r="A224" s="27" t="s">
        <v>67</v>
      </c>
      <c r="B224" s="28">
        <v>42663</v>
      </c>
      <c r="C224" s="27" t="s">
        <v>68</v>
      </c>
      <c r="D224" s="27" t="s">
        <v>77</v>
      </c>
      <c r="E224" s="27" t="s">
        <v>19</v>
      </c>
      <c r="F224" s="27" t="s">
        <v>25</v>
      </c>
      <c r="G224" s="21">
        <f>ROUNDUP('Compara Pontos'!O13*Observatorio!G144,0)</f>
        <v>286</v>
      </c>
      <c r="H224" s="27">
        <v>0</v>
      </c>
      <c r="I224" s="27">
        <v>0</v>
      </c>
    </row>
    <row r="225" spans="1:9" x14ac:dyDescent="0.25">
      <c r="A225" s="27" t="s">
        <v>67</v>
      </c>
      <c r="B225" s="28">
        <v>42663</v>
      </c>
      <c r="C225" s="27" t="s">
        <v>68</v>
      </c>
      <c r="D225" s="27" t="s">
        <v>77</v>
      </c>
      <c r="E225" s="27" t="s">
        <v>19</v>
      </c>
      <c r="F225" s="27" t="s">
        <v>26</v>
      </c>
      <c r="G225" s="21">
        <f>ROUNDUP('Compara Pontos'!O14*Observatorio!G145,0)</f>
        <v>291</v>
      </c>
      <c r="H225" s="27">
        <v>0</v>
      </c>
      <c r="I225" s="27">
        <v>0</v>
      </c>
    </row>
    <row r="226" spans="1:9" x14ac:dyDescent="0.25">
      <c r="A226" s="27" t="s">
        <v>67</v>
      </c>
      <c r="B226" s="28">
        <v>42663</v>
      </c>
      <c r="C226" s="27" t="s">
        <v>68</v>
      </c>
      <c r="D226" s="27" t="s">
        <v>77</v>
      </c>
      <c r="E226" s="27" t="s">
        <v>19</v>
      </c>
      <c r="F226" s="27" t="s">
        <v>27</v>
      </c>
      <c r="G226" s="21">
        <f>ROUNDUP('Compara Pontos'!O15*Observatorio!G146,0)</f>
        <v>319</v>
      </c>
      <c r="H226" s="27">
        <v>0</v>
      </c>
      <c r="I226" s="27">
        <v>0</v>
      </c>
    </row>
    <row r="227" spans="1:9" x14ac:dyDescent="0.25">
      <c r="A227" s="27" t="s">
        <v>67</v>
      </c>
      <c r="B227" s="28">
        <v>42663</v>
      </c>
      <c r="C227" s="27" t="s">
        <v>68</v>
      </c>
      <c r="D227" s="27" t="s">
        <v>77</v>
      </c>
      <c r="E227" s="27" t="s">
        <v>19</v>
      </c>
      <c r="F227" s="27" t="s">
        <v>28</v>
      </c>
      <c r="G227" s="21">
        <f>ROUNDUP('Compara Pontos'!O16*Observatorio!G147,0)</f>
        <v>316</v>
      </c>
      <c r="H227" s="27">
        <v>0</v>
      </c>
      <c r="I227" s="27">
        <v>0</v>
      </c>
    </row>
    <row r="228" spans="1:9" x14ac:dyDescent="0.25">
      <c r="A228" s="27" t="s">
        <v>67</v>
      </c>
      <c r="B228" s="28">
        <v>42663</v>
      </c>
      <c r="C228" s="27" t="s">
        <v>68</v>
      </c>
      <c r="D228" s="27" t="s">
        <v>77</v>
      </c>
      <c r="E228" s="27" t="s">
        <v>19</v>
      </c>
      <c r="F228" s="27" t="s">
        <v>29</v>
      </c>
      <c r="G228" s="21">
        <f>ROUNDUP('Compara Pontos'!O17*Observatorio!G148,0)</f>
        <v>296</v>
      </c>
      <c r="H228" s="27">
        <v>0</v>
      </c>
      <c r="I228" s="27">
        <v>0</v>
      </c>
    </row>
    <row r="229" spans="1:9" x14ac:dyDescent="0.25">
      <c r="A229" s="27" t="s">
        <v>67</v>
      </c>
      <c r="B229" s="28">
        <v>42663</v>
      </c>
      <c r="C229" s="27" t="s">
        <v>68</v>
      </c>
      <c r="D229" s="27" t="s">
        <v>77</v>
      </c>
      <c r="E229" s="27" t="s">
        <v>19</v>
      </c>
      <c r="F229" s="27" t="s">
        <v>30</v>
      </c>
      <c r="G229" s="21">
        <f>ROUNDUP('Compara Pontos'!O18*Observatorio!G149,0)</f>
        <v>293</v>
      </c>
      <c r="H229" s="27">
        <v>0</v>
      </c>
      <c r="I229" s="27">
        <v>0</v>
      </c>
    </row>
    <row r="230" spans="1:9" x14ac:dyDescent="0.25">
      <c r="A230" s="27" t="s">
        <v>67</v>
      </c>
      <c r="B230" s="28">
        <v>42663</v>
      </c>
      <c r="C230" s="27" t="s">
        <v>68</v>
      </c>
      <c r="D230" s="27" t="s">
        <v>77</v>
      </c>
      <c r="E230" s="27" t="s">
        <v>19</v>
      </c>
      <c r="F230" s="27" t="s">
        <v>31</v>
      </c>
      <c r="G230" s="21">
        <f>ROUNDUP('Compara Pontos'!O19*Observatorio!G150,0)</f>
        <v>275</v>
      </c>
      <c r="H230" s="27">
        <v>0</v>
      </c>
      <c r="I230" s="27">
        <v>0</v>
      </c>
    </row>
    <row r="231" spans="1:9" x14ac:dyDescent="0.25">
      <c r="A231" s="27" t="s">
        <v>67</v>
      </c>
      <c r="B231" s="28">
        <v>42663</v>
      </c>
      <c r="C231" s="27" t="s">
        <v>68</v>
      </c>
      <c r="D231" s="27" t="s">
        <v>78</v>
      </c>
      <c r="E231" s="27" t="s">
        <v>19</v>
      </c>
      <c r="F231" s="21" t="s">
        <v>20</v>
      </c>
      <c r="G231" s="36">
        <f>ROUNDDOWN('Compara Pontos'!N8*G139,0)</f>
        <v>60</v>
      </c>
      <c r="H231" s="27">
        <v>0</v>
      </c>
      <c r="I231" s="27">
        <v>0</v>
      </c>
    </row>
    <row r="232" spans="1:9" x14ac:dyDescent="0.25">
      <c r="A232" s="27" t="s">
        <v>67</v>
      </c>
      <c r="B232" s="28">
        <v>42663</v>
      </c>
      <c r="C232" s="27" t="s">
        <v>68</v>
      </c>
      <c r="D232" s="27" t="s">
        <v>78</v>
      </c>
      <c r="E232" s="27" t="s">
        <v>19</v>
      </c>
      <c r="F232" s="27" t="s">
        <v>21</v>
      </c>
      <c r="G232" s="36">
        <f>ROUNDDOWN('Compara Pontos'!N9*G140,0)</f>
        <v>53</v>
      </c>
      <c r="H232" s="27">
        <v>0</v>
      </c>
      <c r="I232" s="27">
        <v>0</v>
      </c>
    </row>
    <row r="233" spans="1:9" x14ac:dyDescent="0.25">
      <c r="A233" s="27" t="s">
        <v>67</v>
      </c>
      <c r="B233" s="28">
        <v>42663</v>
      </c>
      <c r="C233" s="27" t="s">
        <v>68</v>
      </c>
      <c r="D233" s="27" t="s">
        <v>78</v>
      </c>
      <c r="E233" s="27" t="s">
        <v>19</v>
      </c>
      <c r="F233" s="27" t="s">
        <v>22</v>
      </c>
      <c r="G233" s="36">
        <f>ROUNDDOWN('Compara Pontos'!N10*G141,0)</f>
        <v>73</v>
      </c>
      <c r="H233" s="27">
        <v>0</v>
      </c>
      <c r="I233" s="27">
        <v>0</v>
      </c>
    </row>
    <row r="234" spans="1:9" x14ac:dyDescent="0.25">
      <c r="A234" s="27" t="s">
        <v>67</v>
      </c>
      <c r="B234" s="28">
        <v>42663</v>
      </c>
      <c r="C234" s="27" t="s">
        <v>68</v>
      </c>
      <c r="D234" s="27" t="s">
        <v>78</v>
      </c>
      <c r="E234" s="27" t="s">
        <v>19</v>
      </c>
      <c r="F234" s="27" t="s">
        <v>23</v>
      </c>
      <c r="G234" s="36">
        <f>ROUNDDOWN('Compara Pontos'!N11*G142,0)</f>
        <v>127</v>
      </c>
      <c r="H234" s="27">
        <v>0</v>
      </c>
      <c r="I234" s="27">
        <v>0</v>
      </c>
    </row>
    <row r="235" spans="1:9" x14ac:dyDescent="0.25">
      <c r="A235" s="27" t="s">
        <v>67</v>
      </c>
      <c r="B235" s="28">
        <v>42663</v>
      </c>
      <c r="C235" s="27" t="s">
        <v>68</v>
      </c>
      <c r="D235" s="27" t="s">
        <v>78</v>
      </c>
      <c r="E235" s="27" t="s">
        <v>19</v>
      </c>
      <c r="F235" s="27" t="s">
        <v>24</v>
      </c>
      <c r="G235" s="36">
        <f>ROUNDDOWN('Compara Pontos'!N12*G143,0)</f>
        <v>151</v>
      </c>
      <c r="H235" s="27">
        <v>0</v>
      </c>
      <c r="I235" s="27">
        <v>0</v>
      </c>
    </row>
    <row r="236" spans="1:9" x14ac:dyDescent="0.25">
      <c r="A236" s="27" t="s">
        <v>67</v>
      </c>
      <c r="B236" s="28">
        <v>42663</v>
      </c>
      <c r="C236" s="27" t="s">
        <v>68</v>
      </c>
      <c r="D236" s="27" t="s">
        <v>78</v>
      </c>
      <c r="E236" s="27" t="s">
        <v>19</v>
      </c>
      <c r="F236" s="27" t="s">
        <v>25</v>
      </c>
      <c r="G236" s="36">
        <f>ROUNDDOWN('Compara Pontos'!N13*G144,0)</f>
        <v>155</v>
      </c>
      <c r="H236" s="27">
        <v>0</v>
      </c>
      <c r="I236" s="27">
        <v>0</v>
      </c>
    </row>
    <row r="237" spans="1:9" x14ac:dyDescent="0.25">
      <c r="A237" s="27" t="s">
        <v>67</v>
      </c>
      <c r="B237" s="28">
        <v>42663</v>
      </c>
      <c r="C237" s="27" t="s">
        <v>68</v>
      </c>
      <c r="D237" s="27" t="s">
        <v>78</v>
      </c>
      <c r="E237" s="27" t="s">
        <v>19</v>
      </c>
      <c r="F237" s="27" t="s">
        <v>26</v>
      </c>
      <c r="G237" s="36">
        <f>ROUNDDOWN('Compara Pontos'!N14*G145,0)</f>
        <v>143</v>
      </c>
      <c r="H237" s="27">
        <v>0</v>
      </c>
      <c r="I237" s="27">
        <v>0</v>
      </c>
    </row>
    <row r="238" spans="1:9" x14ac:dyDescent="0.25">
      <c r="A238" s="27" t="s">
        <v>67</v>
      </c>
      <c r="B238" s="28">
        <v>42663</v>
      </c>
      <c r="C238" s="27" t="s">
        <v>68</v>
      </c>
      <c r="D238" s="27" t="s">
        <v>78</v>
      </c>
      <c r="E238" s="27" t="s">
        <v>19</v>
      </c>
      <c r="F238" s="27" t="s">
        <v>27</v>
      </c>
      <c r="G238" s="36">
        <f>ROUNDDOWN('Compara Pontos'!N15*G146,0)</f>
        <v>133</v>
      </c>
      <c r="H238" s="27">
        <v>0</v>
      </c>
      <c r="I238" s="27">
        <v>0</v>
      </c>
    </row>
    <row r="239" spans="1:9" x14ac:dyDescent="0.25">
      <c r="A239" s="27" t="s">
        <v>67</v>
      </c>
      <c r="B239" s="28">
        <v>42663</v>
      </c>
      <c r="C239" s="27" t="s">
        <v>68</v>
      </c>
      <c r="D239" s="27" t="s">
        <v>78</v>
      </c>
      <c r="E239" s="27" t="s">
        <v>19</v>
      </c>
      <c r="F239" s="27" t="s">
        <v>28</v>
      </c>
      <c r="G239" s="36">
        <f>ROUNDDOWN('Compara Pontos'!N16*G147,0)</f>
        <v>96</v>
      </c>
      <c r="H239" s="27">
        <v>0</v>
      </c>
      <c r="I239" s="27">
        <v>0</v>
      </c>
    </row>
    <row r="240" spans="1:9" x14ac:dyDescent="0.25">
      <c r="A240" s="27" t="s">
        <v>67</v>
      </c>
      <c r="B240" s="28">
        <v>42663</v>
      </c>
      <c r="C240" s="27" t="s">
        <v>68</v>
      </c>
      <c r="D240" s="27" t="s">
        <v>78</v>
      </c>
      <c r="E240" s="27" t="s">
        <v>19</v>
      </c>
      <c r="F240" s="27" t="s">
        <v>29</v>
      </c>
      <c r="G240" s="36">
        <f>ROUNDDOWN('Compara Pontos'!N17*G148,0)</f>
        <v>135</v>
      </c>
      <c r="H240" s="27">
        <v>0</v>
      </c>
      <c r="I240" s="27">
        <v>0</v>
      </c>
    </row>
    <row r="241" spans="1:9" x14ac:dyDescent="0.25">
      <c r="A241" s="27" t="s">
        <v>67</v>
      </c>
      <c r="B241" s="28">
        <v>42663</v>
      </c>
      <c r="C241" s="27" t="s">
        <v>68</v>
      </c>
      <c r="D241" s="27" t="s">
        <v>78</v>
      </c>
      <c r="E241" s="27" t="s">
        <v>19</v>
      </c>
      <c r="F241" s="27" t="s">
        <v>30</v>
      </c>
      <c r="G241" s="36">
        <f>ROUNDDOWN('Compara Pontos'!N18*G149,0)</f>
        <v>151</v>
      </c>
      <c r="H241" s="27">
        <v>0</v>
      </c>
      <c r="I241" s="27">
        <v>0</v>
      </c>
    </row>
    <row r="242" spans="1:9" x14ac:dyDescent="0.25">
      <c r="A242" s="27" t="s">
        <v>67</v>
      </c>
      <c r="B242" s="28">
        <v>42663</v>
      </c>
      <c r="C242" s="27" t="s">
        <v>68</v>
      </c>
      <c r="D242" s="27" t="s">
        <v>78</v>
      </c>
      <c r="E242" s="27" t="s">
        <v>19</v>
      </c>
      <c r="F242" s="27" t="s">
        <v>31</v>
      </c>
      <c r="G242" s="36">
        <f>ROUNDDOWN('Compara Pontos'!N19*G150,0)</f>
        <v>151</v>
      </c>
      <c r="H242" s="27">
        <v>0</v>
      </c>
      <c r="I242" s="27">
        <v>0</v>
      </c>
    </row>
    <row r="245" spans="1:9" x14ac:dyDescent="0.25">
      <c r="G245" s="27"/>
      <c r="H245" s="27"/>
    </row>
    <row r="246" spans="1:9" x14ac:dyDescent="0.25">
      <c r="G246" s="27"/>
      <c r="H246" s="27"/>
    </row>
    <row r="247" spans="1:9" x14ac:dyDescent="0.25">
      <c r="G247" s="27"/>
      <c r="H247" s="27"/>
    </row>
    <row r="248" spans="1:9" x14ac:dyDescent="0.25">
      <c r="G248" s="27"/>
      <c r="H248" s="27"/>
    </row>
    <row r="249" spans="1:9" x14ac:dyDescent="0.25">
      <c r="G249" s="27"/>
      <c r="H249" s="27"/>
    </row>
    <row r="250" spans="1:9" x14ac:dyDescent="0.25">
      <c r="G250" s="27"/>
      <c r="H250" s="27"/>
    </row>
    <row r="251" spans="1:9" x14ac:dyDescent="0.25">
      <c r="G251" s="27"/>
      <c r="H251" s="27"/>
    </row>
    <row r="252" spans="1:9" x14ac:dyDescent="0.25">
      <c r="G252" s="27"/>
      <c r="H252" s="27"/>
    </row>
    <row r="253" spans="1:9" x14ac:dyDescent="0.25">
      <c r="G253" s="27"/>
      <c r="H253" s="27"/>
    </row>
    <row r="254" spans="1:9" x14ac:dyDescent="0.25">
      <c r="G254" s="27"/>
      <c r="H254" s="27"/>
    </row>
    <row r="255" spans="1:9" x14ac:dyDescent="0.25">
      <c r="G255" s="27"/>
      <c r="H255" s="27"/>
    </row>
    <row r="256" spans="1:9" x14ac:dyDescent="0.25">
      <c r="G256" s="27"/>
    </row>
  </sheetData>
  <autoFilter ref="A1:I242"/>
  <pageMargins left="0.511811024" right="0.511811024" top="0.78740157499999996" bottom="0.78740157499999996" header="0.31496062000000002" footer="0.31496062000000002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8"/>
  <sheetViews>
    <sheetView zoomScale="70" zoomScaleNormal="70" workbookViewId="0">
      <selection activeCell="AM22" sqref="AM22"/>
    </sheetView>
  </sheetViews>
  <sheetFormatPr defaultRowHeight="15" x14ac:dyDescent="0.25"/>
  <cols>
    <col min="1" max="1" width="18" customWidth="1"/>
    <col min="2" max="2" width="19.5703125" customWidth="1"/>
    <col min="3" max="8" width="5" customWidth="1"/>
    <col min="9" max="9" width="7.28515625" bestFit="1" customWidth="1"/>
    <col min="10" max="11" width="5" customWidth="1"/>
    <col min="12" max="12" width="14.28515625" bestFit="1" customWidth="1"/>
    <col min="16" max="16" width="10.42578125" bestFit="1" customWidth="1"/>
    <col min="22" max="22" width="10.42578125" bestFit="1" customWidth="1"/>
    <col min="30" max="30" width="10.42578125" bestFit="1" customWidth="1"/>
    <col min="32" max="32" width="10.42578125" bestFit="1" customWidth="1"/>
    <col min="34" max="34" width="10.42578125" bestFit="1" customWidth="1"/>
  </cols>
  <sheetData>
    <row r="1" spans="1:35" x14ac:dyDescent="0.25">
      <c r="P1" s="41" t="s">
        <v>61</v>
      </c>
      <c r="Q1" s="41"/>
      <c r="R1" s="41" t="s">
        <v>62</v>
      </c>
      <c r="S1" s="41"/>
      <c r="T1" s="41" t="s">
        <v>60</v>
      </c>
      <c r="U1" s="41"/>
      <c r="V1" s="41" t="s">
        <v>65</v>
      </c>
      <c r="W1" s="41"/>
      <c r="X1" s="41" t="s">
        <v>63</v>
      </c>
      <c r="Y1" s="41"/>
      <c r="Z1" s="41" t="s">
        <v>66</v>
      </c>
      <c r="AA1" s="41"/>
      <c r="AB1" s="41" t="s">
        <v>4745</v>
      </c>
      <c r="AC1" s="41"/>
      <c r="AD1" s="41" t="s">
        <v>4746</v>
      </c>
      <c r="AE1" s="41"/>
      <c r="AF1" s="41" t="s">
        <v>72</v>
      </c>
      <c r="AG1" s="41"/>
      <c r="AH1" s="41" t="s">
        <v>64</v>
      </c>
      <c r="AI1" s="41"/>
    </row>
    <row r="2" spans="1:35" x14ac:dyDescent="0.25">
      <c r="A2" s="29" t="s">
        <v>3</v>
      </c>
      <c r="B2" s="27" t="s">
        <v>19</v>
      </c>
      <c r="P2" t="s">
        <v>4767</v>
      </c>
      <c r="Q2" t="s">
        <v>4768</v>
      </c>
      <c r="R2" s="27" t="s">
        <v>4767</v>
      </c>
      <c r="S2" s="27" t="s">
        <v>4768</v>
      </c>
      <c r="T2" s="27" t="s">
        <v>4767</v>
      </c>
      <c r="U2" s="27" t="s">
        <v>4768</v>
      </c>
      <c r="V2" s="27" t="s">
        <v>4767</v>
      </c>
      <c r="W2" s="27" t="s">
        <v>4768</v>
      </c>
      <c r="X2" s="27" t="s">
        <v>4767</v>
      </c>
      <c r="Y2" s="27" t="s">
        <v>4768</v>
      </c>
      <c r="Z2" s="27" t="s">
        <v>4767</v>
      </c>
      <c r="AA2" s="27" t="s">
        <v>4768</v>
      </c>
      <c r="AB2" s="27" t="s">
        <v>4767</v>
      </c>
      <c r="AC2" s="27" t="s">
        <v>4768</v>
      </c>
      <c r="AD2" s="27" t="s">
        <v>4767</v>
      </c>
      <c r="AE2" s="27" t="s">
        <v>4768</v>
      </c>
      <c r="AF2" s="27" t="s">
        <v>4767</v>
      </c>
      <c r="AG2" s="27" t="s">
        <v>4768</v>
      </c>
      <c r="AH2" s="27" t="s">
        <v>4767</v>
      </c>
      <c r="AI2" s="27" t="s">
        <v>4768</v>
      </c>
    </row>
    <row r="3" spans="1:35" x14ac:dyDescent="0.25">
      <c r="O3" s="31" t="s">
        <v>20</v>
      </c>
      <c r="P3">
        <f>B6</f>
        <v>515</v>
      </c>
      <c r="Q3">
        <f>B26</f>
        <v>835.7</v>
      </c>
      <c r="R3" s="27">
        <f>C6</f>
        <v>325</v>
      </c>
      <c r="S3" s="27">
        <f>C26</f>
        <v>482</v>
      </c>
      <c r="T3" s="27">
        <f>D6</f>
        <v>283</v>
      </c>
      <c r="U3" s="27">
        <f>D26</f>
        <v>238.8</v>
      </c>
      <c r="V3" s="27">
        <f>E6</f>
        <v>195</v>
      </c>
      <c r="W3" s="27">
        <f>E26</f>
        <v>583.20000000000005</v>
      </c>
      <c r="X3" s="27">
        <f>F6</f>
        <v>68</v>
      </c>
      <c r="Y3" s="27">
        <f>F26</f>
        <v>0</v>
      </c>
      <c r="Z3" s="27">
        <f>G6</f>
        <v>424</v>
      </c>
      <c r="AA3" s="27">
        <f>G26</f>
        <v>423.3</v>
      </c>
      <c r="AB3" s="27">
        <f>H6</f>
        <v>184</v>
      </c>
      <c r="AC3" s="27">
        <f>H26</f>
        <v>125.2</v>
      </c>
      <c r="AD3" s="27">
        <f t="shared" ref="AD3:AD14" si="0">I6</f>
        <v>138</v>
      </c>
      <c r="AE3" s="27">
        <f t="shared" ref="AE3:AE14" si="1">I26</f>
        <v>87.8</v>
      </c>
      <c r="AF3" s="27">
        <f>J6</f>
        <v>564</v>
      </c>
      <c r="AG3" s="27">
        <f>J26</f>
        <v>587</v>
      </c>
      <c r="AH3" s="27">
        <f>K6</f>
        <v>226</v>
      </c>
      <c r="AI3" s="27">
        <f>K26+L26</f>
        <v>168.2</v>
      </c>
    </row>
    <row r="4" spans="1:35" x14ac:dyDescent="0.25">
      <c r="A4" s="29" t="s">
        <v>4752</v>
      </c>
      <c r="B4" s="29" t="s">
        <v>4758</v>
      </c>
      <c r="O4" s="31" t="s">
        <v>21</v>
      </c>
      <c r="P4" s="27">
        <f t="shared" ref="P4:P14" si="2">B7</f>
        <v>998</v>
      </c>
      <c r="Q4" s="27">
        <f t="shared" ref="Q4:Q14" si="3">B27</f>
        <v>1049.7</v>
      </c>
      <c r="R4" s="27">
        <f t="shared" ref="R4:R14" si="4">C7</f>
        <v>745</v>
      </c>
      <c r="S4" s="27">
        <f t="shared" ref="S4:S14" si="5">C27</f>
        <v>702.8</v>
      </c>
      <c r="T4" s="27">
        <f t="shared" ref="T4:T14" si="6">D7</f>
        <v>638</v>
      </c>
      <c r="U4" s="27">
        <f t="shared" ref="U4:U14" si="7">D27</f>
        <v>348.9</v>
      </c>
      <c r="V4" s="27">
        <f t="shared" ref="V4:V14" si="8">E7</f>
        <v>328</v>
      </c>
      <c r="W4" s="27">
        <f t="shared" ref="W4:W14" si="9">E27</f>
        <v>699.2</v>
      </c>
      <c r="X4" s="27">
        <f t="shared" ref="X4:X14" si="10">F7</f>
        <v>132</v>
      </c>
      <c r="Y4" s="27">
        <f t="shared" ref="Y4:Y14" si="11">F27</f>
        <v>0.2</v>
      </c>
      <c r="Z4" s="27">
        <f t="shared" ref="Z4:Z14" si="12">G7</f>
        <v>557</v>
      </c>
      <c r="AA4" s="27">
        <f t="shared" ref="AA4:AA14" si="13">G27</f>
        <v>521.29999999999995</v>
      </c>
      <c r="AB4" s="27">
        <f t="shared" ref="AB4:AB14" si="14">H7</f>
        <v>170</v>
      </c>
      <c r="AC4" s="27">
        <f t="shared" ref="AC4:AC14" si="15">H27</f>
        <v>143.4</v>
      </c>
      <c r="AD4" s="27">
        <f t="shared" si="0"/>
        <v>139</v>
      </c>
      <c r="AE4" s="27">
        <f t="shared" si="1"/>
        <v>102.9</v>
      </c>
      <c r="AF4" s="27">
        <f t="shared" ref="AF4:AF14" si="16">J7</f>
        <v>585</v>
      </c>
      <c r="AG4" s="27">
        <f t="shared" ref="AG4:AG14" si="17">J27</f>
        <v>762.7</v>
      </c>
      <c r="AH4" s="27">
        <f t="shared" ref="AH4:AH14" si="18">K7</f>
        <v>417</v>
      </c>
      <c r="AI4" s="27">
        <f t="shared" ref="AI4:AI14" si="19">K27+L27</f>
        <v>300.89999999999998</v>
      </c>
    </row>
    <row r="5" spans="1:35" x14ac:dyDescent="0.25">
      <c r="A5" s="29" t="s">
        <v>4749</v>
      </c>
      <c r="B5" s="27" t="s">
        <v>61</v>
      </c>
      <c r="C5" s="27" t="s">
        <v>62</v>
      </c>
      <c r="D5" s="27" t="s">
        <v>60</v>
      </c>
      <c r="E5" s="27" t="s">
        <v>65</v>
      </c>
      <c r="F5" s="27" t="s">
        <v>63</v>
      </c>
      <c r="G5" s="27" t="s">
        <v>66</v>
      </c>
      <c r="H5" s="27" t="s">
        <v>4745</v>
      </c>
      <c r="I5" s="27" t="s">
        <v>4746</v>
      </c>
      <c r="J5" s="27" t="s">
        <v>72</v>
      </c>
      <c r="K5" s="27" t="s">
        <v>64</v>
      </c>
      <c r="L5" s="27" t="s">
        <v>4750</v>
      </c>
      <c r="O5" s="31" t="s">
        <v>22</v>
      </c>
      <c r="P5" s="27">
        <f t="shared" si="2"/>
        <v>1058</v>
      </c>
      <c r="Q5" s="27">
        <f t="shared" si="3"/>
        <v>1068.0999999999999</v>
      </c>
      <c r="R5" s="27">
        <f t="shared" si="4"/>
        <v>758</v>
      </c>
      <c r="S5" s="27">
        <f t="shared" si="5"/>
        <v>725.3</v>
      </c>
      <c r="T5" s="27">
        <f t="shared" si="6"/>
        <v>710</v>
      </c>
      <c r="U5" s="27">
        <f t="shared" si="7"/>
        <v>360.7</v>
      </c>
      <c r="V5" s="27">
        <f t="shared" si="8"/>
        <v>428</v>
      </c>
      <c r="W5" s="27">
        <f t="shared" si="9"/>
        <v>706.6</v>
      </c>
      <c r="X5" s="27">
        <f t="shared" si="10"/>
        <v>163</v>
      </c>
      <c r="Y5" s="27">
        <f t="shared" si="11"/>
        <v>0</v>
      </c>
      <c r="Z5" s="27">
        <f t="shared" si="12"/>
        <v>688</v>
      </c>
      <c r="AA5" s="27">
        <f t="shared" si="13"/>
        <v>529.6</v>
      </c>
      <c r="AB5" s="27">
        <f t="shared" si="14"/>
        <v>112</v>
      </c>
      <c r="AC5" s="27">
        <f t="shared" si="15"/>
        <v>143.30000000000001</v>
      </c>
      <c r="AD5" s="27">
        <f t="shared" si="0"/>
        <v>117</v>
      </c>
      <c r="AE5" s="27">
        <f t="shared" si="1"/>
        <v>104.3</v>
      </c>
      <c r="AF5" s="27">
        <f t="shared" si="16"/>
        <v>533</v>
      </c>
      <c r="AG5" s="27">
        <f t="shared" si="17"/>
        <v>768.6</v>
      </c>
      <c r="AH5" s="27">
        <f t="shared" si="18"/>
        <v>401</v>
      </c>
      <c r="AI5" s="27">
        <f t="shared" si="19"/>
        <v>349.59999999999997</v>
      </c>
    </row>
    <row r="6" spans="1:35" x14ac:dyDescent="0.25">
      <c r="A6" s="31" t="s">
        <v>20</v>
      </c>
      <c r="B6" s="33">
        <v>515</v>
      </c>
      <c r="C6" s="33">
        <v>325</v>
      </c>
      <c r="D6" s="33">
        <v>283</v>
      </c>
      <c r="E6" s="33">
        <v>195</v>
      </c>
      <c r="F6" s="33">
        <v>68</v>
      </c>
      <c r="G6" s="33">
        <v>424</v>
      </c>
      <c r="H6" s="33">
        <v>184</v>
      </c>
      <c r="I6" s="33">
        <v>138</v>
      </c>
      <c r="J6" s="33">
        <v>564</v>
      </c>
      <c r="K6" s="33">
        <v>226</v>
      </c>
      <c r="L6" s="33">
        <v>2922</v>
      </c>
      <c r="O6" s="31" t="s">
        <v>23</v>
      </c>
      <c r="P6" s="27">
        <f t="shared" si="2"/>
        <v>1048</v>
      </c>
      <c r="Q6" s="27">
        <f t="shared" si="3"/>
        <v>1071.9000000000001</v>
      </c>
      <c r="R6" s="27">
        <f t="shared" si="4"/>
        <v>625</v>
      </c>
      <c r="S6" s="27">
        <f t="shared" si="5"/>
        <v>708.8</v>
      </c>
      <c r="T6" s="27">
        <f t="shared" si="6"/>
        <v>765</v>
      </c>
      <c r="U6" s="27">
        <f t="shared" si="7"/>
        <v>361.5</v>
      </c>
      <c r="V6" s="27">
        <f t="shared" si="8"/>
        <v>375</v>
      </c>
      <c r="W6" s="27">
        <f t="shared" si="9"/>
        <v>710.9</v>
      </c>
      <c r="X6" s="27">
        <f t="shared" si="10"/>
        <v>220</v>
      </c>
      <c r="Y6" s="27">
        <f t="shared" si="11"/>
        <v>0</v>
      </c>
      <c r="Z6" s="27">
        <f t="shared" si="12"/>
        <v>581</v>
      </c>
      <c r="AA6" s="27">
        <f t="shared" si="13"/>
        <v>501.9</v>
      </c>
      <c r="AB6" s="27">
        <f t="shared" si="14"/>
        <v>127</v>
      </c>
      <c r="AC6" s="27">
        <f t="shared" si="15"/>
        <v>153</v>
      </c>
      <c r="AD6" s="27">
        <f t="shared" si="0"/>
        <v>100</v>
      </c>
      <c r="AE6" s="27">
        <f t="shared" si="1"/>
        <v>119.3</v>
      </c>
      <c r="AF6" s="27">
        <f t="shared" si="16"/>
        <v>588</v>
      </c>
      <c r="AG6" s="27">
        <f t="shared" si="17"/>
        <v>763.4</v>
      </c>
      <c r="AH6" s="27">
        <f t="shared" si="18"/>
        <v>421</v>
      </c>
      <c r="AI6" s="27">
        <f t="shared" si="19"/>
        <v>296.8</v>
      </c>
    </row>
    <row r="7" spans="1:35" x14ac:dyDescent="0.25">
      <c r="A7" s="31" t="s">
        <v>21</v>
      </c>
      <c r="B7" s="33">
        <v>998</v>
      </c>
      <c r="C7" s="33">
        <v>745</v>
      </c>
      <c r="D7" s="33">
        <v>638</v>
      </c>
      <c r="E7" s="33">
        <v>328</v>
      </c>
      <c r="F7" s="33">
        <v>132</v>
      </c>
      <c r="G7" s="33">
        <v>557</v>
      </c>
      <c r="H7" s="33">
        <v>170</v>
      </c>
      <c r="I7" s="33">
        <v>139</v>
      </c>
      <c r="J7" s="33">
        <v>585</v>
      </c>
      <c r="K7" s="33">
        <v>417</v>
      </c>
      <c r="L7" s="33">
        <v>4709</v>
      </c>
      <c r="O7" s="31" t="s">
        <v>24</v>
      </c>
      <c r="P7" s="27">
        <f t="shared" si="2"/>
        <v>1060</v>
      </c>
      <c r="Q7" s="27">
        <f t="shared" si="3"/>
        <v>1078.5</v>
      </c>
      <c r="R7" s="27">
        <f t="shared" si="4"/>
        <v>830</v>
      </c>
      <c r="S7" s="27">
        <f t="shared" si="5"/>
        <v>717.2</v>
      </c>
      <c r="T7" s="27">
        <f t="shared" si="6"/>
        <v>739</v>
      </c>
      <c r="U7" s="27">
        <f t="shared" si="7"/>
        <v>363.5</v>
      </c>
      <c r="V7" s="27">
        <f t="shared" si="8"/>
        <v>395</v>
      </c>
      <c r="W7" s="27">
        <f t="shared" si="9"/>
        <v>716.5</v>
      </c>
      <c r="X7" s="27">
        <f t="shared" si="10"/>
        <v>268</v>
      </c>
      <c r="Y7" s="27">
        <f t="shared" si="11"/>
        <v>0.1</v>
      </c>
      <c r="Z7" s="27">
        <f t="shared" si="12"/>
        <v>612</v>
      </c>
      <c r="AA7" s="27">
        <f t="shared" si="13"/>
        <v>537.5</v>
      </c>
      <c r="AB7" s="27">
        <f t="shared" si="14"/>
        <v>101</v>
      </c>
      <c r="AC7" s="27">
        <f t="shared" si="15"/>
        <v>122.8</v>
      </c>
      <c r="AD7" s="27">
        <f t="shared" si="0"/>
        <v>82</v>
      </c>
      <c r="AE7" s="27">
        <f t="shared" si="1"/>
        <v>93.6</v>
      </c>
      <c r="AF7" s="27">
        <f t="shared" si="16"/>
        <v>532</v>
      </c>
      <c r="AG7" s="27">
        <f t="shared" si="17"/>
        <v>755.8</v>
      </c>
      <c r="AH7" s="27">
        <f t="shared" si="18"/>
        <v>500</v>
      </c>
      <c r="AI7" s="27">
        <f t="shared" si="19"/>
        <v>384.1</v>
      </c>
    </row>
    <row r="8" spans="1:35" x14ac:dyDescent="0.25">
      <c r="A8" s="31" t="s">
        <v>22</v>
      </c>
      <c r="B8" s="33">
        <v>1058</v>
      </c>
      <c r="C8" s="33">
        <v>758</v>
      </c>
      <c r="D8" s="33">
        <v>710</v>
      </c>
      <c r="E8" s="33">
        <v>428</v>
      </c>
      <c r="F8" s="33">
        <v>163</v>
      </c>
      <c r="G8" s="33">
        <v>688</v>
      </c>
      <c r="H8" s="33">
        <v>112</v>
      </c>
      <c r="I8" s="33">
        <v>117</v>
      </c>
      <c r="J8" s="33">
        <v>533</v>
      </c>
      <c r="K8" s="33">
        <v>401</v>
      </c>
      <c r="L8" s="33">
        <v>4968</v>
      </c>
      <c r="O8" s="31" t="s">
        <v>25</v>
      </c>
      <c r="P8" s="27">
        <f t="shared" si="2"/>
        <v>1005</v>
      </c>
      <c r="Q8" s="27">
        <f t="shared" si="3"/>
        <v>1078.4000000000001</v>
      </c>
      <c r="R8" s="27">
        <f t="shared" si="4"/>
        <v>743</v>
      </c>
      <c r="S8" s="27">
        <f t="shared" si="5"/>
        <v>710</v>
      </c>
      <c r="T8" s="27">
        <f t="shared" si="6"/>
        <v>768</v>
      </c>
      <c r="U8" s="27">
        <f t="shared" si="7"/>
        <v>365.4</v>
      </c>
      <c r="V8" s="27">
        <f t="shared" si="8"/>
        <v>343</v>
      </c>
      <c r="W8" s="27">
        <f t="shared" si="9"/>
        <v>713.1</v>
      </c>
      <c r="X8" s="27">
        <f t="shared" si="10"/>
        <v>266</v>
      </c>
      <c r="Y8" s="27">
        <f t="shared" si="11"/>
        <v>0</v>
      </c>
      <c r="Z8" s="27">
        <f t="shared" si="12"/>
        <v>563</v>
      </c>
      <c r="AA8" s="27">
        <f t="shared" si="13"/>
        <v>567.6</v>
      </c>
      <c r="AB8" s="27">
        <f t="shared" si="14"/>
        <v>99</v>
      </c>
      <c r="AC8" s="27">
        <f t="shared" si="15"/>
        <v>105.2</v>
      </c>
      <c r="AD8" s="27">
        <f t="shared" si="0"/>
        <v>100</v>
      </c>
      <c r="AE8" s="27">
        <f t="shared" si="1"/>
        <v>85</v>
      </c>
      <c r="AF8" s="27">
        <f t="shared" si="16"/>
        <v>542</v>
      </c>
      <c r="AG8" s="27">
        <f t="shared" si="17"/>
        <v>720.4</v>
      </c>
      <c r="AH8" s="27">
        <f t="shared" si="18"/>
        <v>441</v>
      </c>
      <c r="AI8" s="27">
        <f t="shared" si="19"/>
        <v>414.4</v>
      </c>
    </row>
    <row r="9" spans="1:35" x14ac:dyDescent="0.25">
      <c r="A9" s="31" t="s">
        <v>23</v>
      </c>
      <c r="B9" s="33">
        <v>1048</v>
      </c>
      <c r="C9" s="33">
        <v>625</v>
      </c>
      <c r="D9" s="33">
        <v>765</v>
      </c>
      <c r="E9" s="33">
        <v>375</v>
      </c>
      <c r="F9" s="33">
        <v>220</v>
      </c>
      <c r="G9" s="33">
        <v>581</v>
      </c>
      <c r="H9" s="33">
        <v>127</v>
      </c>
      <c r="I9" s="33">
        <v>100</v>
      </c>
      <c r="J9" s="33">
        <v>588</v>
      </c>
      <c r="K9" s="33">
        <v>421</v>
      </c>
      <c r="L9" s="33">
        <v>4850</v>
      </c>
      <c r="O9" s="31" t="s">
        <v>26</v>
      </c>
      <c r="P9" s="27">
        <f t="shared" si="2"/>
        <v>1040</v>
      </c>
      <c r="Q9" s="27">
        <f t="shared" si="3"/>
        <v>1079.0999999999999</v>
      </c>
      <c r="R9" s="27">
        <f t="shared" si="4"/>
        <v>623</v>
      </c>
      <c r="S9" s="27">
        <f t="shared" si="5"/>
        <v>668.3</v>
      </c>
      <c r="T9" s="27">
        <f t="shared" si="6"/>
        <v>716</v>
      </c>
      <c r="U9" s="27">
        <f t="shared" si="7"/>
        <v>362.9</v>
      </c>
      <c r="V9" s="27">
        <f t="shared" si="8"/>
        <v>468</v>
      </c>
      <c r="W9" s="27">
        <f t="shared" si="9"/>
        <v>717.5</v>
      </c>
      <c r="X9" s="27">
        <f t="shared" si="10"/>
        <v>221</v>
      </c>
      <c r="Y9" s="27">
        <f t="shared" si="11"/>
        <v>0</v>
      </c>
      <c r="Z9" s="27">
        <f t="shared" si="12"/>
        <v>545</v>
      </c>
      <c r="AA9" s="27">
        <f t="shared" si="13"/>
        <v>552.20000000000005</v>
      </c>
      <c r="AB9" s="27">
        <f t="shared" si="14"/>
        <v>92</v>
      </c>
      <c r="AC9" s="27">
        <f t="shared" si="15"/>
        <v>102.8</v>
      </c>
      <c r="AD9" s="27">
        <f t="shared" si="0"/>
        <v>77</v>
      </c>
      <c r="AE9" s="27">
        <f t="shared" si="1"/>
        <v>83.6</v>
      </c>
      <c r="AF9" s="27">
        <f t="shared" si="16"/>
        <v>503</v>
      </c>
      <c r="AG9" s="27">
        <f t="shared" si="17"/>
        <v>708.2</v>
      </c>
      <c r="AH9" s="27">
        <f t="shared" si="18"/>
        <v>434</v>
      </c>
      <c r="AI9" s="27">
        <f t="shared" si="19"/>
        <v>376.4</v>
      </c>
    </row>
    <row r="10" spans="1:35" x14ac:dyDescent="0.25">
      <c r="A10" s="31" t="s">
        <v>24</v>
      </c>
      <c r="B10" s="33">
        <v>1060</v>
      </c>
      <c r="C10" s="33">
        <v>830</v>
      </c>
      <c r="D10" s="33">
        <v>739</v>
      </c>
      <c r="E10" s="33">
        <v>395</v>
      </c>
      <c r="F10" s="33">
        <v>268</v>
      </c>
      <c r="G10" s="33">
        <v>612</v>
      </c>
      <c r="H10" s="33">
        <v>101</v>
      </c>
      <c r="I10" s="33">
        <v>82</v>
      </c>
      <c r="J10" s="33">
        <v>532</v>
      </c>
      <c r="K10" s="33">
        <v>500</v>
      </c>
      <c r="L10" s="33">
        <v>5119</v>
      </c>
      <c r="O10" s="31" t="s">
        <v>27</v>
      </c>
      <c r="P10" s="27">
        <f t="shared" si="2"/>
        <v>1088</v>
      </c>
      <c r="Q10" s="27">
        <f t="shared" si="3"/>
        <v>1077.5999999999999</v>
      </c>
      <c r="R10" s="27">
        <f t="shared" si="4"/>
        <v>633</v>
      </c>
      <c r="S10" s="27">
        <f t="shared" si="5"/>
        <v>691.2</v>
      </c>
      <c r="T10" s="27">
        <f t="shared" si="6"/>
        <v>778</v>
      </c>
      <c r="U10" s="27">
        <f t="shared" si="7"/>
        <v>365.7</v>
      </c>
      <c r="V10" s="27">
        <f t="shared" si="8"/>
        <v>348</v>
      </c>
      <c r="W10" s="27">
        <f t="shared" si="9"/>
        <v>712.2</v>
      </c>
      <c r="X10" s="27">
        <f t="shared" si="10"/>
        <v>242</v>
      </c>
      <c r="Y10" s="27">
        <f t="shared" si="11"/>
        <v>0</v>
      </c>
      <c r="Z10" s="27">
        <f t="shared" si="12"/>
        <v>585</v>
      </c>
      <c r="AA10" s="27">
        <f t="shared" si="13"/>
        <v>535.9</v>
      </c>
      <c r="AB10" s="27">
        <f t="shared" si="14"/>
        <v>109</v>
      </c>
      <c r="AC10" s="27">
        <f t="shared" si="15"/>
        <v>99.6</v>
      </c>
      <c r="AD10" s="27">
        <f t="shared" si="0"/>
        <v>102</v>
      </c>
      <c r="AE10" s="27">
        <f t="shared" si="1"/>
        <v>82.6</v>
      </c>
      <c r="AF10" s="27">
        <f t="shared" si="16"/>
        <v>560</v>
      </c>
      <c r="AG10" s="27">
        <f t="shared" si="17"/>
        <v>696.3</v>
      </c>
      <c r="AH10" s="27">
        <f t="shared" si="18"/>
        <v>452</v>
      </c>
      <c r="AI10" s="27">
        <f t="shared" si="19"/>
        <v>368.70000000000005</v>
      </c>
    </row>
    <row r="11" spans="1:35" x14ac:dyDescent="0.25">
      <c r="A11" s="31" t="s">
        <v>25</v>
      </c>
      <c r="B11" s="33">
        <v>1005</v>
      </c>
      <c r="C11" s="33">
        <v>743</v>
      </c>
      <c r="D11" s="33">
        <v>768</v>
      </c>
      <c r="E11" s="33">
        <v>343</v>
      </c>
      <c r="F11" s="33">
        <v>266</v>
      </c>
      <c r="G11" s="33">
        <v>563</v>
      </c>
      <c r="H11" s="33">
        <v>99</v>
      </c>
      <c r="I11" s="33">
        <v>100</v>
      </c>
      <c r="J11" s="33">
        <v>542</v>
      </c>
      <c r="K11" s="33">
        <v>441</v>
      </c>
      <c r="L11" s="33">
        <v>4870</v>
      </c>
      <c r="O11" s="31" t="s">
        <v>28</v>
      </c>
      <c r="P11" s="27">
        <f t="shared" si="2"/>
        <v>1048</v>
      </c>
      <c r="Q11" s="27">
        <f t="shared" si="3"/>
        <v>1078.4000000000001</v>
      </c>
      <c r="R11" s="27">
        <f t="shared" si="4"/>
        <v>658</v>
      </c>
      <c r="S11" s="27">
        <f t="shared" si="5"/>
        <v>666.8</v>
      </c>
      <c r="T11" s="27">
        <f t="shared" si="6"/>
        <v>744</v>
      </c>
      <c r="U11" s="27">
        <f t="shared" si="7"/>
        <v>368</v>
      </c>
      <c r="V11" s="27">
        <f t="shared" si="8"/>
        <v>433</v>
      </c>
      <c r="W11" s="27">
        <f t="shared" si="9"/>
        <v>712.1</v>
      </c>
      <c r="X11" s="27">
        <f t="shared" si="10"/>
        <v>205</v>
      </c>
      <c r="Y11" s="27">
        <f t="shared" si="11"/>
        <v>0</v>
      </c>
      <c r="Z11" s="27">
        <f t="shared" si="12"/>
        <v>590</v>
      </c>
      <c r="AA11" s="27">
        <f t="shared" si="13"/>
        <v>536.9</v>
      </c>
      <c r="AB11" s="27">
        <f t="shared" si="14"/>
        <v>110</v>
      </c>
      <c r="AC11" s="27">
        <f t="shared" si="15"/>
        <v>101.7</v>
      </c>
      <c r="AD11" s="27">
        <f t="shared" si="0"/>
        <v>118</v>
      </c>
      <c r="AE11" s="27">
        <f t="shared" si="1"/>
        <v>96.9</v>
      </c>
      <c r="AF11" s="27">
        <f t="shared" si="16"/>
        <v>565</v>
      </c>
      <c r="AG11" s="27">
        <f t="shared" si="17"/>
        <v>704</v>
      </c>
      <c r="AH11" s="27">
        <f t="shared" si="18"/>
        <v>412</v>
      </c>
      <c r="AI11" s="27">
        <f t="shared" si="19"/>
        <v>361.7</v>
      </c>
    </row>
    <row r="12" spans="1:35" x14ac:dyDescent="0.25">
      <c r="A12" s="31" t="s">
        <v>26</v>
      </c>
      <c r="B12" s="33">
        <v>1040</v>
      </c>
      <c r="C12" s="33">
        <v>623</v>
      </c>
      <c r="D12" s="33">
        <v>716</v>
      </c>
      <c r="E12" s="33">
        <v>468</v>
      </c>
      <c r="F12" s="33">
        <v>221</v>
      </c>
      <c r="G12" s="33">
        <v>545</v>
      </c>
      <c r="H12" s="33">
        <v>92</v>
      </c>
      <c r="I12" s="33">
        <v>77</v>
      </c>
      <c r="J12" s="33">
        <v>503</v>
      </c>
      <c r="K12" s="33">
        <v>434</v>
      </c>
      <c r="L12" s="33">
        <v>4719</v>
      </c>
      <c r="O12" s="31" t="s">
        <v>29</v>
      </c>
      <c r="P12" s="27">
        <f t="shared" si="2"/>
        <v>1105</v>
      </c>
      <c r="Q12" s="27">
        <f t="shared" si="3"/>
        <v>1076.4000000000001</v>
      </c>
      <c r="R12" s="27">
        <f t="shared" si="4"/>
        <v>503</v>
      </c>
      <c r="S12" s="27">
        <f t="shared" si="5"/>
        <v>626.5</v>
      </c>
      <c r="T12" s="27">
        <f t="shared" si="6"/>
        <v>789</v>
      </c>
      <c r="U12" s="27">
        <f t="shared" si="7"/>
        <v>365.6</v>
      </c>
      <c r="V12" s="27">
        <f t="shared" si="8"/>
        <v>390</v>
      </c>
      <c r="W12" s="27">
        <f t="shared" si="9"/>
        <v>711.5</v>
      </c>
      <c r="X12" s="27">
        <f t="shared" si="10"/>
        <v>201</v>
      </c>
      <c r="Y12" s="27">
        <f t="shared" si="11"/>
        <v>0</v>
      </c>
      <c r="Z12" s="27">
        <f t="shared" si="12"/>
        <v>578</v>
      </c>
      <c r="AA12" s="27">
        <f t="shared" si="13"/>
        <v>517.4</v>
      </c>
      <c r="AB12" s="27">
        <f t="shared" si="14"/>
        <v>91</v>
      </c>
      <c r="AC12" s="27">
        <f t="shared" si="15"/>
        <v>89.5</v>
      </c>
      <c r="AD12" s="27">
        <f t="shared" si="0"/>
        <v>108</v>
      </c>
      <c r="AE12" s="27">
        <f t="shared" si="1"/>
        <v>125.2</v>
      </c>
      <c r="AF12" s="27">
        <f t="shared" si="16"/>
        <v>494</v>
      </c>
      <c r="AG12" s="27">
        <f t="shared" si="17"/>
        <v>704.8</v>
      </c>
      <c r="AH12" s="27">
        <f t="shared" si="18"/>
        <v>431</v>
      </c>
      <c r="AI12" s="27">
        <f t="shared" si="19"/>
        <v>345.5</v>
      </c>
    </row>
    <row r="13" spans="1:35" x14ac:dyDescent="0.25">
      <c r="A13" s="31" t="s">
        <v>27</v>
      </c>
      <c r="B13" s="33">
        <v>1088</v>
      </c>
      <c r="C13" s="33">
        <v>633</v>
      </c>
      <c r="D13" s="33">
        <v>778</v>
      </c>
      <c r="E13" s="33">
        <v>348</v>
      </c>
      <c r="F13" s="33">
        <v>242</v>
      </c>
      <c r="G13" s="33">
        <v>585</v>
      </c>
      <c r="H13" s="33">
        <v>109</v>
      </c>
      <c r="I13" s="33">
        <v>102</v>
      </c>
      <c r="J13" s="33">
        <v>560</v>
      </c>
      <c r="K13" s="33">
        <v>452</v>
      </c>
      <c r="L13" s="33">
        <v>4897</v>
      </c>
      <c r="O13" s="31" t="s">
        <v>30</v>
      </c>
      <c r="P13" s="27">
        <f t="shared" si="2"/>
        <v>1035</v>
      </c>
      <c r="Q13" s="27">
        <f t="shared" si="3"/>
        <v>1078.4000000000001</v>
      </c>
      <c r="R13" s="27">
        <f t="shared" si="4"/>
        <v>640</v>
      </c>
      <c r="S13" s="27">
        <f t="shared" si="5"/>
        <v>627.20000000000005</v>
      </c>
      <c r="T13" s="27">
        <f t="shared" si="6"/>
        <v>742</v>
      </c>
      <c r="U13" s="27">
        <f t="shared" si="7"/>
        <v>365.5</v>
      </c>
      <c r="V13" s="27">
        <f t="shared" si="8"/>
        <v>380</v>
      </c>
      <c r="W13" s="27">
        <f t="shared" si="9"/>
        <v>714.4</v>
      </c>
      <c r="X13" s="27">
        <f t="shared" si="10"/>
        <v>190</v>
      </c>
      <c r="Y13" s="27">
        <f t="shared" si="11"/>
        <v>0</v>
      </c>
      <c r="Z13" s="27">
        <f t="shared" si="12"/>
        <v>580</v>
      </c>
      <c r="AA13" s="27">
        <f t="shared" si="13"/>
        <v>503.9</v>
      </c>
      <c r="AB13" s="27">
        <f t="shared" si="14"/>
        <v>102</v>
      </c>
      <c r="AC13" s="27">
        <f t="shared" si="15"/>
        <v>96.2</v>
      </c>
      <c r="AD13" s="27">
        <f t="shared" si="0"/>
        <v>133</v>
      </c>
      <c r="AE13" s="27">
        <f t="shared" si="1"/>
        <v>115.3</v>
      </c>
      <c r="AF13" s="27">
        <f t="shared" si="16"/>
        <v>543</v>
      </c>
      <c r="AG13" s="27">
        <f t="shared" si="17"/>
        <v>694.9</v>
      </c>
      <c r="AH13" s="27">
        <f t="shared" si="18"/>
        <v>444</v>
      </c>
      <c r="AI13" s="27">
        <f t="shared" si="19"/>
        <v>301.8</v>
      </c>
    </row>
    <row r="14" spans="1:35" x14ac:dyDescent="0.25">
      <c r="A14" s="31" t="s">
        <v>28</v>
      </c>
      <c r="B14" s="33">
        <v>1048</v>
      </c>
      <c r="C14" s="33">
        <v>658</v>
      </c>
      <c r="D14" s="33">
        <v>744</v>
      </c>
      <c r="E14" s="33">
        <v>433</v>
      </c>
      <c r="F14" s="33">
        <v>205</v>
      </c>
      <c r="G14" s="33">
        <v>590</v>
      </c>
      <c r="H14" s="33">
        <v>110</v>
      </c>
      <c r="I14" s="33">
        <v>118</v>
      </c>
      <c r="J14" s="33">
        <v>565</v>
      </c>
      <c r="K14" s="33">
        <v>412</v>
      </c>
      <c r="L14" s="33">
        <v>4883</v>
      </c>
      <c r="O14" s="31" t="s">
        <v>31</v>
      </c>
      <c r="P14" s="27">
        <f t="shared" si="2"/>
        <v>1045</v>
      </c>
      <c r="Q14" s="27">
        <f t="shared" si="3"/>
        <v>1078.8</v>
      </c>
      <c r="R14" s="27">
        <f t="shared" si="4"/>
        <v>603</v>
      </c>
      <c r="S14" s="27">
        <f t="shared" si="5"/>
        <v>622.9</v>
      </c>
      <c r="T14" s="27">
        <f t="shared" si="6"/>
        <v>652</v>
      </c>
      <c r="U14" s="27">
        <f t="shared" si="7"/>
        <v>364.2</v>
      </c>
      <c r="V14" s="27">
        <f t="shared" si="8"/>
        <v>170</v>
      </c>
      <c r="W14" s="27">
        <f t="shared" si="9"/>
        <v>715</v>
      </c>
      <c r="X14" s="27">
        <f t="shared" si="10"/>
        <v>198</v>
      </c>
      <c r="Y14" s="27">
        <f t="shared" si="11"/>
        <v>0</v>
      </c>
      <c r="Z14" s="27">
        <f t="shared" si="12"/>
        <v>594</v>
      </c>
      <c r="AA14" s="27">
        <f t="shared" si="13"/>
        <v>517.29999999999995</v>
      </c>
      <c r="AB14" s="27">
        <f t="shared" si="14"/>
        <v>150</v>
      </c>
      <c r="AC14" s="27">
        <f t="shared" si="15"/>
        <v>90</v>
      </c>
      <c r="AD14" s="27">
        <f t="shared" si="0"/>
        <v>137</v>
      </c>
      <c r="AE14" s="27">
        <f t="shared" si="1"/>
        <v>131.6</v>
      </c>
      <c r="AF14" s="27">
        <f t="shared" si="16"/>
        <v>532</v>
      </c>
      <c r="AG14" s="27">
        <f t="shared" si="17"/>
        <v>699.6</v>
      </c>
      <c r="AH14" s="27">
        <f t="shared" si="18"/>
        <v>426</v>
      </c>
      <c r="AI14" s="27">
        <f t="shared" si="19"/>
        <v>353.9</v>
      </c>
    </row>
    <row r="15" spans="1:35" x14ac:dyDescent="0.25">
      <c r="A15" s="31" t="s">
        <v>29</v>
      </c>
      <c r="B15" s="33">
        <v>1105</v>
      </c>
      <c r="C15" s="33">
        <v>503</v>
      </c>
      <c r="D15" s="33">
        <v>789</v>
      </c>
      <c r="E15" s="33">
        <v>390</v>
      </c>
      <c r="F15" s="33">
        <v>201</v>
      </c>
      <c r="G15" s="33">
        <v>578</v>
      </c>
      <c r="H15" s="33">
        <v>91</v>
      </c>
      <c r="I15" s="33">
        <v>108</v>
      </c>
      <c r="J15" s="33">
        <v>494</v>
      </c>
      <c r="K15" s="33">
        <v>431</v>
      </c>
      <c r="L15" s="33">
        <v>4690</v>
      </c>
      <c r="O15" s="31" t="s">
        <v>4769</v>
      </c>
      <c r="P15">
        <f>SUM(P3:P14)</f>
        <v>12045</v>
      </c>
      <c r="Q15" s="27">
        <f t="shared" ref="Q15:AI15" si="20">SUM(Q3:Q14)</f>
        <v>12650.999999999998</v>
      </c>
      <c r="R15" s="27">
        <f t="shared" si="20"/>
        <v>7686</v>
      </c>
      <c r="S15" s="27">
        <f t="shared" si="20"/>
        <v>7948.9999999999991</v>
      </c>
      <c r="T15" s="27">
        <f t="shared" si="20"/>
        <v>8324</v>
      </c>
      <c r="U15" s="27">
        <f t="shared" si="20"/>
        <v>4230.7</v>
      </c>
      <c r="V15" s="27">
        <f t="shared" si="20"/>
        <v>4253</v>
      </c>
      <c r="W15" s="27">
        <f t="shared" si="20"/>
        <v>8412.2000000000007</v>
      </c>
      <c r="X15" s="27">
        <f t="shared" si="20"/>
        <v>2374</v>
      </c>
      <c r="Y15" s="27">
        <f t="shared" si="20"/>
        <v>0.30000000000000004</v>
      </c>
      <c r="Z15" s="27">
        <f t="shared" si="20"/>
        <v>6897</v>
      </c>
      <c r="AA15" s="27">
        <f t="shared" si="20"/>
        <v>6244.7999999999984</v>
      </c>
      <c r="AB15" s="27">
        <f t="shared" si="20"/>
        <v>1447</v>
      </c>
      <c r="AC15" s="27">
        <f t="shared" si="20"/>
        <v>1372.7</v>
      </c>
      <c r="AD15" s="27">
        <f t="shared" si="20"/>
        <v>1351</v>
      </c>
      <c r="AE15" s="27">
        <f t="shared" si="20"/>
        <v>1228.0999999999999</v>
      </c>
      <c r="AF15" s="27">
        <f t="shared" si="20"/>
        <v>6541</v>
      </c>
      <c r="AG15" s="27">
        <f t="shared" si="20"/>
        <v>8565.6999999999989</v>
      </c>
      <c r="AH15" s="27">
        <f t="shared" si="20"/>
        <v>5005</v>
      </c>
      <c r="AI15" s="27">
        <f t="shared" si="20"/>
        <v>4022.0000000000005</v>
      </c>
    </row>
    <row r="16" spans="1:35" x14ac:dyDescent="0.25">
      <c r="A16" s="31" t="s">
        <v>30</v>
      </c>
      <c r="B16" s="33">
        <v>1035</v>
      </c>
      <c r="C16" s="33">
        <v>640</v>
      </c>
      <c r="D16" s="33">
        <v>742</v>
      </c>
      <c r="E16" s="33">
        <v>380</v>
      </c>
      <c r="F16" s="33">
        <v>190</v>
      </c>
      <c r="G16" s="33">
        <v>580</v>
      </c>
      <c r="H16" s="33">
        <v>102</v>
      </c>
      <c r="I16" s="33">
        <v>133</v>
      </c>
      <c r="J16" s="33">
        <v>543</v>
      </c>
      <c r="K16" s="33">
        <v>444</v>
      </c>
      <c r="L16" s="33">
        <v>4789</v>
      </c>
    </row>
    <row r="17" spans="1:13" x14ac:dyDescent="0.25">
      <c r="A17" s="31" t="s">
        <v>31</v>
      </c>
      <c r="B17" s="33">
        <v>1045</v>
      </c>
      <c r="C17" s="33">
        <v>603</v>
      </c>
      <c r="D17" s="33">
        <v>652</v>
      </c>
      <c r="E17" s="33">
        <v>170</v>
      </c>
      <c r="F17" s="33">
        <v>198</v>
      </c>
      <c r="G17" s="33">
        <v>594</v>
      </c>
      <c r="H17" s="33">
        <v>150</v>
      </c>
      <c r="I17" s="33">
        <v>137</v>
      </c>
      <c r="J17" s="33">
        <v>532</v>
      </c>
      <c r="K17" s="33">
        <v>426</v>
      </c>
      <c r="L17" s="33">
        <v>4507</v>
      </c>
    </row>
    <row r="18" spans="1:13" x14ac:dyDescent="0.25">
      <c r="A18" s="31" t="s">
        <v>4750</v>
      </c>
      <c r="B18" s="33">
        <v>12045</v>
      </c>
      <c r="C18" s="33">
        <v>7686</v>
      </c>
      <c r="D18" s="33">
        <v>8324</v>
      </c>
      <c r="E18" s="33">
        <v>4253</v>
      </c>
      <c r="F18" s="33">
        <v>2374</v>
      </c>
      <c r="G18" s="33">
        <v>6897</v>
      </c>
      <c r="H18" s="33">
        <v>1447</v>
      </c>
      <c r="I18" s="33">
        <v>1351</v>
      </c>
      <c r="J18" s="33">
        <v>6541</v>
      </c>
      <c r="K18" s="33">
        <v>5005</v>
      </c>
      <c r="L18" s="33">
        <v>55923</v>
      </c>
    </row>
    <row r="21" spans="1:13" x14ac:dyDescent="0.25">
      <c r="A21" s="29" t="s">
        <v>4766</v>
      </c>
      <c r="B21" s="27" t="s">
        <v>4765</v>
      </c>
    </row>
    <row r="22" spans="1:13" x14ac:dyDescent="0.25">
      <c r="A22" s="29" t="s">
        <v>4763</v>
      </c>
      <c r="B22" s="31">
        <v>0</v>
      </c>
    </row>
    <row r="24" spans="1:13" x14ac:dyDescent="0.25">
      <c r="A24" s="29" t="s">
        <v>4764</v>
      </c>
      <c r="B24" s="29" t="s">
        <v>4758</v>
      </c>
    </row>
    <row r="25" spans="1:13" x14ac:dyDescent="0.25">
      <c r="A25" s="29" t="s">
        <v>4749</v>
      </c>
      <c r="B25" s="27" t="s">
        <v>86</v>
      </c>
      <c r="C25" s="27" t="s">
        <v>87</v>
      </c>
      <c r="D25" s="27" t="s">
        <v>81</v>
      </c>
      <c r="E25" s="27" t="s">
        <v>80</v>
      </c>
      <c r="F25" s="27" t="s">
        <v>85</v>
      </c>
      <c r="G25" s="27" t="s">
        <v>84</v>
      </c>
      <c r="H25" s="27" t="s">
        <v>83</v>
      </c>
      <c r="I25" s="27" t="s">
        <v>4747</v>
      </c>
      <c r="J25" s="27" t="s">
        <v>82</v>
      </c>
      <c r="K25" s="27" t="s">
        <v>4762</v>
      </c>
      <c r="L25" s="27" t="s">
        <v>4761</v>
      </c>
      <c r="M25" s="27" t="s">
        <v>4750</v>
      </c>
    </row>
    <row r="26" spans="1:13" x14ac:dyDescent="0.25">
      <c r="A26" s="31" t="s">
        <v>20</v>
      </c>
      <c r="B26" s="33">
        <v>835.7</v>
      </c>
      <c r="C26" s="33">
        <v>482</v>
      </c>
      <c r="D26" s="33">
        <v>238.8</v>
      </c>
      <c r="E26" s="33">
        <v>583.20000000000005</v>
      </c>
      <c r="F26" s="33">
        <v>0</v>
      </c>
      <c r="G26" s="33">
        <v>423.3</v>
      </c>
      <c r="H26" s="33">
        <v>125.2</v>
      </c>
      <c r="I26" s="33">
        <v>87.8</v>
      </c>
      <c r="J26" s="33">
        <v>587</v>
      </c>
      <c r="K26" s="33">
        <v>98.7</v>
      </c>
      <c r="L26" s="33">
        <v>69.5</v>
      </c>
      <c r="M26" s="33">
        <v>3531.2</v>
      </c>
    </row>
    <row r="27" spans="1:13" x14ac:dyDescent="0.25">
      <c r="A27" s="31" t="s">
        <v>21</v>
      </c>
      <c r="B27" s="33">
        <v>1049.7</v>
      </c>
      <c r="C27" s="33">
        <v>702.8</v>
      </c>
      <c r="D27" s="33">
        <v>348.9</v>
      </c>
      <c r="E27" s="33">
        <v>699.2</v>
      </c>
      <c r="F27" s="33">
        <v>0.2</v>
      </c>
      <c r="G27" s="33">
        <v>521.29999999999995</v>
      </c>
      <c r="H27" s="33">
        <v>143.4</v>
      </c>
      <c r="I27" s="33">
        <v>102.9</v>
      </c>
      <c r="J27" s="33">
        <v>762.7</v>
      </c>
      <c r="K27" s="33">
        <v>237.2</v>
      </c>
      <c r="L27" s="33">
        <v>63.7</v>
      </c>
      <c r="M27" s="33">
        <v>4632</v>
      </c>
    </row>
    <row r="28" spans="1:13" x14ac:dyDescent="0.25">
      <c r="A28" s="31" t="s">
        <v>22</v>
      </c>
      <c r="B28" s="33">
        <v>1068.0999999999999</v>
      </c>
      <c r="C28" s="33">
        <v>725.3</v>
      </c>
      <c r="D28" s="33">
        <v>360.7</v>
      </c>
      <c r="E28" s="33">
        <v>706.6</v>
      </c>
      <c r="F28" s="33">
        <v>0</v>
      </c>
      <c r="G28" s="33">
        <v>529.6</v>
      </c>
      <c r="H28" s="33">
        <v>143.30000000000001</v>
      </c>
      <c r="I28" s="33">
        <v>104.3</v>
      </c>
      <c r="J28" s="33">
        <v>768.6</v>
      </c>
      <c r="K28" s="33">
        <v>281.39999999999998</v>
      </c>
      <c r="L28" s="33">
        <v>68.2</v>
      </c>
      <c r="M28" s="33">
        <v>4756.0999999999995</v>
      </c>
    </row>
    <row r="29" spans="1:13" x14ac:dyDescent="0.25">
      <c r="A29" s="31" t="s">
        <v>23</v>
      </c>
      <c r="B29" s="33">
        <v>1071.9000000000001</v>
      </c>
      <c r="C29" s="33">
        <v>708.8</v>
      </c>
      <c r="D29" s="33">
        <v>361.5</v>
      </c>
      <c r="E29" s="33">
        <v>710.9</v>
      </c>
      <c r="F29" s="33">
        <v>0</v>
      </c>
      <c r="G29" s="33">
        <v>501.9</v>
      </c>
      <c r="H29" s="33">
        <v>153</v>
      </c>
      <c r="I29" s="33">
        <v>119.3</v>
      </c>
      <c r="J29" s="33">
        <v>763.4</v>
      </c>
      <c r="K29" s="33">
        <v>227.8</v>
      </c>
      <c r="L29" s="33">
        <v>69</v>
      </c>
      <c r="M29" s="33">
        <v>4687.5</v>
      </c>
    </row>
    <row r="30" spans="1:13" x14ac:dyDescent="0.25">
      <c r="A30" s="31" t="s">
        <v>24</v>
      </c>
      <c r="B30" s="33">
        <v>1078.5</v>
      </c>
      <c r="C30" s="33">
        <v>717.2</v>
      </c>
      <c r="D30" s="33">
        <v>363.5</v>
      </c>
      <c r="E30" s="33">
        <v>716.5</v>
      </c>
      <c r="F30" s="33">
        <v>0.1</v>
      </c>
      <c r="G30" s="33">
        <v>537.5</v>
      </c>
      <c r="H30" s="33">
        <v>122.8</v>
      </c>
      <c r="I30" s="33">
        <v>93.6</v>
      </c>
      <c r="J30" s="33">
        <v>755.8</v>
      </c>
      <c r="K30" s="33">
        <v>249.4</v>
      </c>
      <c r="L30" s="33">
        <v>134.69999999999999</v>
      </c>
      <c r="M30" s="33">
        <v>4769.5999999999995</v>
      </c>
    </row>
    <row r="31" spans="1:13" x14ac:dyDescent="0.25">
      <c r="A31" s="31" t="s">
        <v>25</v>
      </c>
      <c r="B31" s="33">
        <v>1078.4000000000001</v>
      </c>
      <c r="C31" s="33">
        <v>710</v>
      </c>
      <c r="D31" s="33">
        <v>365.4</v>
      </c>
      <c r="E31" s="33">
        <v>713.1</v>
      </c>
      <c r="F31" s="33">
        <v>0</v>
      </c>
      <c r="G31" s="33">
        <v>567.6</v>
      </c>
      <c r="H31" s="33">
        <v>105.2</v>
      </c>
      <c r="I31" s="33">
        <v>85</v>
      </c>
      <c r="J31" s="33">
        <v>720.4</v>
      </c>
      <c r="K31" s="33">
        <v>281.5</v>
      </c>
      <c r="L31" s="33">
        <v>132.9</v>
      </c>
      <c r="M31" s="33">
        <v>4759.4999999999991</v>
      </c>
    </row>
    <row r="32" spans="1:13" x14ac:dyDescent="0.25">
      <c r="A32" s="31" t="s">
        <v>26</v>
      </c>
      <c r="B32" s="33">
        <v>1079.0999999999999</v>
      </c>
      <c r="C32" s="33">
        <v>668.3</v>
      </c>
      <c r="D32" s="33">
        <v>362.9</v>
      </c>
      <c r="E32" s="33">
        <v>717.5</v>
      </c>
      <c r="F32" s="33">
        <v>0</v>
      </c>
      <c r="G32" s="33">
        <v>552.20000000000005</v>
      </c>
      <c r="H32" s="33">
        <v>102.8</v>
      </c>
      <c r="I32" s="33">
        <v>83.6</v>
      </c>
      <c r="J32" s="33">
        <v>708.2</v>
      </c>
      <c r="K32" s="33">
        <v>241</v>
      </c>
      <c r="L32" s="33">
        <v>135.4</v>
      </c>
      <c r="M32" s="33">
        <v>4651</v>
      </c>
    </row>
    <row r="33" spans="1:13" x14ac:dyDescent="0.25">
      <c r="A33" s="31" t="s">
        <v>27</v>
      </c>
      <c r="B33" s="33">
        <v>1077.5999999999999</v>
      </c>
      <c r="C33" s="33">
        <v>691.2</v>
      </c>
      <c r="D33" s="33">
        <v>365.7</v>
      </c>
      <c r="E33" s="33">
        <v>712.2</v>
      </c>
      <c r="F33" s="33">
        <v>0</v>
      </c>
      <c r="G33" s="33">
        <v>535.9</v>
      </c>
      <c r="H33" s="33">
        <v>99.6</v>
      </c>
      <c r="I33" s="33">
        <v>82.6</v>
      </c>
      <c r="J33" s="33">
        <v>696.3</v>
      </c>
      <c r="K33" s="33">
        <v>240.3</v>
      </c>
      <c r="L33" s="33">
        <v>128.4</v>
      </c>
      <c r="M33" s="33">
        <v>4629.7999999999993</v>
      </c>
    </row>
    <row r="34" spans="1:13" x14ac:dyDescent="0.25">
      <c r="A34" s="31" t="s">
        <v>28</v>
      </c>
      <c r="B34" s="33">
        <v>1078.4000000000001</v>
      </c>
      <c r="C34" s="33">
        <v>666.8</v>
      </c>
      <c r="D34" s="33">
        <v>368</v>
      </c>
      <c r="E34" s="33">
        <v>712.1</v>
      </c>
      <c r="F34" s="33">
        <v>0</v>
      </c>
      <c r="G34" s="33">
        <v>536.9</v>
      </c>
      <c r="H34" s="33">
        <v>101.7</v>
      </c>
      <c r="I34" s="33">
        <v>96.9</v>
      </c>
      <c r="J34" s="33">
        <v>704</v>
      </c>
      <c r="K34" s="33">
        <v>245.5</v>
      </c>
      <c r="L34" s="33">
        <v>116.2</v>
      </c>
      <c r="M34" s="33">
        <v>4626.4999999999991</v>
      </c>
    </row>
    <row r="35" spans="1:13" x14ac:dyDescent="0.25">
      <c r="A35" s="31" t="s">
        <v>29</v>
      </c>
      <c r="B35" s="33">
        <v>1076.4000000000001</v>
      </c>
      <c r="C35" s="33">
        <v>626.5</v>
      </c>
      <c r="D35" s="33">
        <v>365.6</v>
      </c>
      <c r="E35" s="33">
        <v>711.5</v>
      </c>
      <c r="F35" s="33">
        <v>0</v>
      </c>
      <c r="G35" s="33">
        <v>517.4</v>
      </c>
      <c r="H35" s="33">
        <v>89.5</v>
      </c>
      <c r="I35" s="33">
        <v>125.2</v>
      </c>
      <c r="J35" s="33">
        <v>704.8</v>
      </c>
      <c r="K35" s="33">
        <v>233.4</v>
      </c>
      <c r="L35" s="33">
        <v>112.1</v>
      </c>
      <c r="M35" s="33">
        <v>4562.3999999999996</v>
      </c>
    </row>
    <row r="36" spans="1:13" x14ac:dyDescent="0.25">
      <c r="A36" s="31" t="s">
        <v>30</v>
      </c>
      <c r="B36" s="33">
        <v>1078.4000000000001</v>
      </c>
      <c r="C36" s="33">
        <v>627.20000000000005</v>
      </c>
      <c r="D36" s="33">
        <v>365.5</v>
      </c>
      <c r="E36" s="33">
        <v>714.4</v>
      </c>
      <c r="F36" s="33">
        <v>0</v>
      </c>
      <c r="G36" s="33">
        <v>503.9</v>
      </c>
      <c r="H36" s="33">
        <v>96.2</v>
      </c>
      <c r="I36" s="33">
        <v>115.3</v>
      </c>
      <c r="J36" s="33">
        <v>694.9</v>
      </c>
      <c r="K36" s="33">
        <v>185.4</v>
      </c>
      <c r="L36" s="33">
        <v>116.4</v>
      </c>
      <c r="M36" s="33">
        <v>4497.5999999999995</v>
      </c>
    </row>
    <row r="37" spans="1:13" x14ac:dyDescent="0.25">
      <c r="A37" s="31" t="s">
        <v>31</v>
      </c>
      <c r="B37" s="33">
        <v>1078.8</v>
      </c>
      <c r="C37" s="33">
        <v>622.9</v>
      </c>
      <c r="D37" s="33">
        <v>364.2</v>
      </c>
      <c r="E37" s="33">
        <v>715</v>
      </c>
      <c r="F37" s="33">
        <v>0</v>
      </c>
      <c r="G37" s="33">
        <v>517.29999999999995</v>
      </c>
      <c r="H37" s="33">
        <v>90</v>
      </c>
      <c r="I37" s="33">
        <v>131.6</v>
      </c>
      <c r="J37" s="33">
        <v>699.6</v>
      </c>
      <c r="K37" s="33">
        <v>237.9</v>
      </c>
      <c r="L37" s="33">
        <v>116</v>
      </c>
      <c r="M37" s="33">
        <v>4573.2999999999993</v>
      </c>
    </row>
    <row r="38" spans="1:13" x14ac:dyDescent="0.25">
      <c r="A38" s="31" t="s">
        <v>4750</v>
      </c>
      <c r="B38" s="33">
        <v>12650.999999999998</v>
      </c>
      <c r="C38" s="33">
        <v>7948.9999999999991</v>
      </c>
      <c r="D38" s="33">
        <v>4230.7</v>
      </c>
      <c r="E38" s="33">
        <v>8412.2000000000007</v>
      </c>
      <c r="F38" s="33">
        <v>0.30000000000000004</v>
      </c>
      <c r="G38" s="33">
        <v>6244.7999999999984</v>
      </c>
      <c r="H38" s="33">
        <v>1372.7</v>
      </c>
      <c r="I38" s="33">
        <v>1228.0999999999999</v>
      </c>
      <c r="J38" s="33">
        <v>8565.6999999999989</v>
      </c>
      <c r="K38" s="33">
        <v>2759.5000000000005</v>
      </c>
      <c r="L38" s="33">
        <v>1262.5</v>
      </c>
      <c r="M38" s="33">
        <v>54676.5</v>
      </c>
    </row>
  </sheetData>
  <mergeCells count="10">
    <mergeCell ref="AB1:AC1"/>
    <mergeCell ref="AH1:AI1"/>
    <mergeCell ref="AD1:AE1"/>
    <mergeCell ref="AF1:AG1"/>
    <mergeCell ref="P1:Q1"/>
    <mergeCell ref="R1:S1"/>
    <mergeCell ref="T1:U1"/>
    <mergeCell ref="V1:W1"/>
    <mergeCell ref="X1:Y1"/>
    <mergeCell ref="Z1:AA1"/>
  </mergeCells>
  <pageMargins left="0.511811024" right="0.511811024" top="0.78740157499999996" bottom="0.78740157499999996" header="0.31496062000000002" footer="0.3149606200000000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workbookViewId="0">
      <selection activeCell="G3" sqref="G3"/>
    </sheetView>
  </sheetViews>
  <sheetFormatPr defaultRowHeight="15" x14ac:dyDescent="0.25"/>
  <cols>
    <col min="1" max="1" width="18" customWidth="1"/>
    <col min="2" max="2" width="19.5703125" customWidth="1"/>
    <col min="3" max="3" width="5" customWidth="1"/>
    <col min="4" max="4" width="10.7109375" bestFit="1" customWidth="1"/>
    <col min="5" max="5" width="40.42578125" bestFit="1" customWidth="1"/>
    <col min="6" max="16" width="19.5703125" customWidth="1"/>
    <col min="17" max="17" width="10.7109375" customWidth="1"/>
    <col min="18" max="18" width="9.5703125" bestFit="1" customWidth="1"/>
    <col min="19" max="20" width="42.42578125" bestFit="1" customWidth="1"/>
    <col min="21" max="21" width="8" customWidth="1"/>
    <col min="22" max="23" width="27" bestFit="1" customWidth="1"/>
    <col min="24" max="24" width="8" customWidth="1"/>
    <col min="25" max="25" width="35.5703125" bestFit="1" customWidth="1"/>
    <col min="26" max="26" width="9.5703125" bestFit="1" customWidth="1"/>
    <col min="27" max="28" width="74.28515625" bestFit="1" customWidth="1"/>
    <col min="29" max="29" width="8" customWidth="1"/>
    <col min="30" max="30" width="61.5703125" bestFit="1" customWidth="1"/>
    <col min="31" max="31" width="8" customWidth="1"/>
    <col min="32" max="32" width="29" bestFit="1" customWidth="1"/>
    <col min="33" max="33" width="9.5703125" bestFit="1" customWidth="1"/>
    <col min="34" max="34" width="26.28515625" bestFit="1" customWidth="1"/>
    <col min="35" max="35" width="9.5703125" bestFit="1" customWidth="1"/>
    <col min="36" max="36" width="30.140625" bestFit="1" customWidth="1"/>
    <col min="37" max="37" width="9.5703125" bestFit="1" customWidth="1"/>
    <col min="38" max="38" width="8.85546875" customWidth="1"/>
    <col min="39" max="39" width="11.85546875" bestFit="1" customWidth="1"/>
    <col min="40" max="40" width="10.7109375" bestFit="1" customWidth="1"/>
  </cols>
  <sheetData>
    <row r="1" spans="1:7" x14ac:dyDescent="0.25">
      <c r="A1" s="29" t="s">
        <v>3</v>
      </c>
      <c r="B1" s="27" t="s">
        <v>19</v>
      </c>
      <c r="G1" t="s">
        <v>4772</v>
      </c>
    </row>
    <row r="2" spans="1:7" x14ac:dyDescent="0.25">
      <c r="A2" t="s">
        <v>4770</v>
      </c>
      <c r="G2" s="35">
        <v>0.1</v>
      </c>
    </row>
    <row r="3" spans="1:7" x14ac:dyDescent="0.25">
      <c r="A3" s="29" t="s">
        <v>4752</v>
      </c>
      <c r="B3" s="29" t="s">
        <v>4758</v>
      </c>
    </row>
    <row r="4" spans="1:7" x14ac:dyDescent="0.25">
      <c r="A4" s="29" t="s">
        <v>4749</v>
      </c>
      <c r="B4" s="27" t="s">
        <v>61</v>
      </c>
      <c r="C4" s="27" t="s">
        <v>62</v>
      </c>
      <c r="D4" s="27" t="s">
        <v>4750</v>
      </c>
      <c r="E4" s="35" t="s">
        <v>4776</v>
      </c>
    </row>
    <row r="5" spans="1:7" x14ac:dyDescent="0.25">
      <c r="A5" s="31" t="s">
        <v>20</v>
      </c>
      <c r="B5" s="33">
        <v>515</v>
      </c>
      <c r="C5" s="33">
        <v>325</v>
      </c>
      <c r="D5" s="33">
        <v>840</v>
      </c>
      <c r="E5">
        <f>$G$2*D5</f>
        <v>84</v>
      </c>
    </row>
    <row r="6" spans="1:7" x14ac:dyDescent="0.25">
      <c r="A6" s="31" t="s">
        <v>21</v>
      </c>
      <c r="B6" s="33">
        <v>998</v>
      </c>
      <c r="C6" s="33">
        <v>745</v>
      </c>
      <c r="D6" s="33">
        <v>1743</v>
      </c>
      <c r="E6" s="27">
        <f t="shared" ref="E6:E16" si="0">$G$2*D6</f>
        <v>174.3</v>
      </c>
    </row>
    <row r="7" spans="1:7" x14ac:dyDescent="0.25">
      <c r="A7" s="31" t="s">
        <v>22</v>
      </c>
      <c r="B7" s="33">
        <v>1058</v>
      </c>
      <c r="C7" s="33">
        <v>758</v>
      </c>
      <c r="D7" s="33">
        <v>1816</v>
      </c>
      <c r="E7" s="27">
        <f t="shared" si="0"/>
        <v>181.60000000000002</v>
      </c>
    </row>
    <row r="8" spans="1:7" x14ac:dyDescent="0.25">
      <c r="A8" s="31" t="s">
        <v>23</v>
      </c>
      <c r="B8" s="33">
        <v>1048</v>
      </c>
      <c r="C8" s="33">
        <v>625</v>
      </c>
      <c r="D8" s="33">
        <v>1673</v>
      </c>
      <c r="E8" s="27">
        <f t="shared" si="0"/>
        <v>167.3</v>
      </c>
    </row>
    <row r="9" spans="1:7" x14ac:dyDescent="0.25">
      <c r="A9" s="31" t="s">
        <v>24</v>
      </c>
      <c r="B9" s="33">
        <v>1060</v>
      </c>
      <c r="C9" s="33">
        <v>830</v>
      </c>
      <c r="D9" s="33">
        <v>1890</v>
      </c>
      <c r="E9" s="27">
        <f t="shared" si="0"/>
        <v>189</v>
      </c>
    </row>
    <row r="10" spans="1:7" x14ac:dyDescent="0.25">
      <c r="A10" s="31" t="s">
        <v>25</v>
      </c>
      <c r="B10" s="33">
        <v>1005</v>
      </c>
      <c r="C10" s="33">
        <v>743</v>
      </c>
      <c r="D10" s="33">
        <v>1748</v>
      </c>
      <c r="E10" s="27">
        <f t="shared" si="0"/>
        <v>174.8</v>
      </c>
    </row>
    <row r="11" spans="1:7" x14ac:dyDescent="0.25">
      <c r="A11" s="31" t="s">
        <v>26</v>
      </c>
      <c r="B11" s="33">
        <v>1040</v>
      </c>
      <c r="C11" s="33">
        <v>623</v>
      </c>
      <c r="D11" s="33">
        <v>1663</v>
      </c>
      <c r="E11" s="27">
        <f t="shared" si="0"/>
        <v>166.3</v>
      </c>
    </row>
    <row r="12" spans="1:7" x14ac:dyDescent="0.25">
      <c r="A12" s="31" t="s">
        <v>27</v>
      </c>
      <c r="B12" s="33">
        <v>1088</v>
      </c>
      <c r="C12" s="33">
        <v>633</v>
      </c>
      <c r="D12" s="33">
        <v>1721</v>
      </c>
      <c r="E12" s="27">
        <f t="shared" si="0"/>
        <v>172.10000000000002</v>
      </c>
    </row>
    <row r="13" spans="1:7" x14ac:dyDescent="0.25">
      <c r="A13" s="31" t="s">
        <v>28</v>
      </c>
      <c r="B13" s="33">
        <v>1048</v>
      </c>
      <c r="C13" s="33">
        <v>658</v>
      </c>
      <c r="D13" s="33">
        <v>1706</v>
      </c>
      <c r="E13" s="27">
        <f t="shared" si="0"/>
        <v>170.60000000000002</v>
      </c>
    </row>
    <row r="14" spans="1:7" x14ac:dyDescent="0.25">
      <c r="A14" s="31" t="s">
        <v>29</v>
      </c>
      <c r="B14" s="33">
        <v>1105</v>
      </c>
      <c r="C14" s="33">
        <v>503</v>
      </c>
      <c r="D14" s="33">
        <v>1608</v>
      </c>
      <c r="E14" s="27">
        <f t="shared" si="0"/>
        <v>160.80000000000001</v>
      </c>
    </row>
    <row r="15" spans="1:7" x14ac:dyDescent="0.25">
      <c r="A15" s="31" t="s">
        <v>30</v>
      </c>
      <c r="B15" s="33">
        <v>1035</v>
      </c>
      <c r="C15" s="33">
        <v>640</v>
      </c>
      <c r="D15" s="33">
        <v>1675</v>
      </c>
      <c r="E15" s="27">
        <f t="shared" si="0"/>
        <v>167.5</v>
      </c>
    </row>
    <row r="16" spans="1:7" x14ac:dyDescent="0.25">
      <c r="A16" s="31" t="s">
        <v>31</v>
      </c>
      <c r="B16" s="33">
        <v>1045</v>
      </c>
      <c r="C16" s="33">
        <v>603</v>
      </c>
      <c r="D16" s="33">
        <v>1648</v>
      </c>
      <c r="E16" s="27">
        <f t="shared" si="0"/>
        <v>164.8</v>
      </c>
    </row>
    <row r="17" spans="1:10" x14ac:dyDescent="0.25">
      <c r="A17" s="31" t="s">
        <v>4750</v>
      </c>
      <c r="B17" s="33">
        <v>12045</v>
      </c>
      <c r="C17" s="33">
        <v>7686</v>
      </c>
      <c r="D17" s="33">
        <v>19731</v>
      </c>
      <c r="E17">
        <f>SUM(E5:E16)</f>
        <v>1973.1</v>
      </c>
    </row>
    <row r="20" spans="1:10" x14ac:dyDescent="0.25">
      <c r="A20" s="29" t="s">
        <v>3</v>
      </c>
      <c r="B20" s="27" t="s">
        <v>19</v>
      </c>
      <c r="C20" s="27"/>
      <c r="D20" s="27"/>
      <c r="E20" s="27"/>
    </row>
    <row r="21" spans="1:10" x14ac:dyDescent="0.25">
      <c r="A21" s="27" t="s">
        <v>4770</v>
      </c>
      <c r="B21" s="27"/>
      <c r="C21" s="27"/>
      <c r="D21" s="27"/>
      <c r="E21" s="27"/>
    </row>
    <row r="22" spans="1:10" x14ac:dyDescent="0.25">
      <c r="A22" s="29" t="s">
        <v>4752</v>
      </c>
      <c r="B22" s="29" t="s">
        <v>4758</v>
      </c>
      <c r="E22" s="27"/>
    </row>
    <row r="23" spans="1:10" x14ac:dyDescent="0.25">
      <c r="A23" s="29" t="s">
        <v>4749</v>
      </c>
      <c r="B23" s="27" t="s">
        <v>66</v>
      </c>
      <c r="C23" s="27" t="s">
        <v>4745</v>
      </c>
      <c r="D23" s="27" t="s">
        <v>4750</v>
      </c>
      <c r="E23" s="27"/>
      <c r="F23" t="s">
        <v>66</v>
      </c>
      <c r="G23" t="s">
        <v>4745</v>
      </c>
      <c r="H23" t="s">
        <v>4771</v>
      </c>
      <c r="J23" t="s">
        <v>4773</v>
      </c>
    </row>
    <row r="24" spans="1:10" x14ac:dyDescent="0.25">
      <c r="A24" s="31" t="s">
        <v>20</v>
      </c>
      <c r="B24" s="33">
        <v>424</v>
      </c>
      <c r="C24" s="33">
        <v>184</v>
      </c>
      <c r="D24" s="33">
        <v>608</v>
      </c>
      <c r="E24" s="38">
        <f>(E5*1/D24)</f>
        <v>0.13815789473684212</v>
      </c>
      <c r="F24" s="33">
        <f>E24*B24</f>
        <v>58.578947368421055</v>
      </c>
      <c r="G24" s="33">
        <f>E24*C24</f>
        <v>25.421052631578949</v>
      </c>
      <c r="H24">
        <f>SUM(F24:G24)</f>
        <v>84</v>
      </c>
      <c r="I24">
        <v>1</v>
      </c>
      <c r="J24" t="str">
        <f>CONCATENATE("[",ROUNDUP(E24*100,3),",")</f>
        <v>[13.816,</v>
      </c>
    </row>
    <row r="25" spans="1:10" x14ac:dyDescent="0.25">
      <c r="A25" s="31" t="s">
        <v>21</v>
      </c>
      <c r="B25" s="33">
        <v>557</v>
      </c>
      <c r="C25" s="33">
        <v>170</v>
      </c>
      <c r="D25" s="33">
        <v>727</v>
      </c>
      <c r="E25" s="37">
        <f t="shared" ref="E25:E35" si="1">(E6*1/D25)</f>
        <v>0.23975240715268228</v>
      </c>
      <c r="F25" s="33">
        <f t="shared" ref="F25:F35" si="2">E25*B25</f>
        <v>133.54209078404403</v>
      </c>
      <c r="G25" s="33">
        <f t="shared" ref="G25:G35" si="3">E25*C25</f>
        <v>40.757909215955991</v>
      </c>
      <c r="H25" s="27">
        <f t="shared" ref="H25:H35" si="4">SUM(F25:G25)</f>
        <v>174.3</v>
      </c>
      <c r="I25">
        <v>2</v>
      </c>
      <c r="J25" s="27" t="str">
        <f>CONCATENATE(ROUNDUP(E25*100,3),",")</f>
        <v>23.976,</v>
      </c>
    </row>
    <row r="26" spans="1:10" x14ac:dyDescent="0.25">
      <c r="A26" s="31" t="s">
        <v>22</v>
      </c>
      <c r="B26" s="33">
        <v>688</v>
      </c>
      <c r="C26" s="33">
        <v>112</v>
      </c>
      <c r="D26" s="33">
        <v>800</v>
      </c>
      <c r="E26" s="38">
        <f t="shared" si="1"/>
        <v>0.22700000000000004</v>
      </c>
      <c r="F26" s="33">
        <f t="shared" si="2"/>
        <v>156.17600000000002</v>
      </c>
      <c r="G26" s="33">
        <f t="shared" si="3"/>
        <v>25.424000000000003</v>
      </c>
      <c r="H26" s="27">
        <f t="shared" si="4"/>
        <v>181.60000000000002</v>
      </c>
      <c r="I26">
        <v>3</v>
      </c>
      <c r="J26" s="27" t="str">
        <f t="shared" ref="J26:J34" si="5">CONCATENATE(ROUNDUP(E26*100,3),",")</f>
        <v>22.7,</v>
      </c>
    </row>
    <row r="27" spans="1:10" x14ac:dyDescent="0.25">
      <c r="A27" s="31" t="s">
        <v>23</v>
      </c>
      <c r="B27" s="33">
        <v>581</v>
      </c>
      <c r="C27" s="33">
        <v>127</v>
      </c>
      <c r="D27" s="33">
        <v>708</v>
      </c>
      <c r="E27" s="38">
        <f t="shared" si="1"/>
        <v>0.2362994350282486</v>
      </c>
      <c r="F27" s="33">
        <f t="shared" si="2"/>
        <v>137.28997175141242</v>
      </c>
      <c r="G27" s="33">
        <f t="shared" si="3"/>
        <v>30.010028248587574</v>
      </c>
      <c r="H27" s="27">
        <f t="shared" si="4"/>
        <v>167.3</v>
      </c>
      <c r="I27">
        <v>4</v>
      </c>
      <c r="J27" s="27" t="str">
        <f t="shared" si="5"/>
        <v>23.63,</v>
      </c>
    </row>
    <row r="28" spans="1:10" x14ac:dyDescent="0.25">
      <c r="A28" s="31" t="s">
        <v>24</v>
      </c>
      <c r="B28" s="33">
        <v>612</v>
      </c>
      <c r="C28" s="33">
        <v>101</v>
      </c>
      <c r="D28" s="33">
        <v>713</v>
      </c>
      <c r="E28" s="38">
        <f t="shared" si="1"/>
        <v>0.26507713884992989</v>
      </c>
      <c r="F28" s="33">
        <f t="shared" si="2"/>
        <v>162.2272089761571</v>
      </c>
      <c r="G28" s="33">
        <f t="shared" si="3"/>
        <v>26.77279102384292</v>
      </c>
      <c r="H28" s="27">
        <f t="shared" si="4"/>
        <v>189.00000000000003</v>
      </c>
      <c r="I28">
        <v>5</v>
      </c>
      <c r="J28" s="27" t="str">
        <f t="shared" si="5"/>
        <v>26.508,</v>
      </c>
    </row>
    <row r="29" spans="1:10" x14ac:dyDescent="0.25">
      <c r="A29" s="31" t="s">
        <v>25</v>
      </c>
      <c r="B29" s="33">
        <v>563</v>
      </c>
      <c r="C29" s="33">
        <v>99</v>
      </c>
      <c r="D29" s="33">
        <v>662</v>
      </c>
      <c r="E29" s="38">
        <f t="shared" si="1"/>
        <v>0.2640483383685801</v>
      </c>
      <c r="F29" s="33">
        <f t="shared" si="2"/>
        <v>148.6592145015106</v>
      </c>
      <c r="G29" s="33">
        <f t="shared" si="3"/>
        <v>26.140785498489429</v>
      </c>
      <c r="H29" s="27">
        <f t="shared" si="4"/>
        <v>174.80000000000004</v>
      </c>
      <c r="I29">
        <v>6</v>
      </c>
      <c r="J29" s="27" t="str">
        <f t="shared" si="5"/>
        <v>26.405,</v>
      </c>
    </row>
    <row r="30" spans="1:10" x14ac:dyDescent="0.25">
      <c r="A30" s="31" t="s">
        <v>26</v>
      </c>
      <c r="B30" s="33">
        <v>545</v>
      </c>
      <c r="C30" s="33">
        <v>92</v>
      </c>
      <c r="D30" s="33">
        <v>637</v>
      </c>
      <c r="E30" s="38">
        <f t="shared" si="1"/>
        <v>0.26106750392464678</v>
      </c>
      <c r="F30" s="33">
        <f t="shared" si="2"/>
        <v>142.28178963893251</v>
      </c>
      <c r="G30" s="33">
        <f t="shared" si="3"/>
        <v>24.018210361067503</v>
      </c>
      <c r="H30" s="27">
        <f t="shared" si="4"/>
        <v>166.3</v>
      </c>
      <c r="I30">
        <v>7</v>
      </c>
      <c r="J30" s="27" t="str">
        <f t="shared" si="5"/>
        <v>26.107,</v>
      </c>
    </row>
    <row r="31" spans="1:10" x14ac:dyDescent="0.25">
      <c r="A31" s="31" t="s">
        <v>27</v>
      </c>
      <c r="B31" s="33">
        <v>585</v>
      </c>
      <c r="C31" s="33">
        <v>109</v>
      </c>
      <c r="D31" s="33">
        <v>694</v>
      </c>
      <c r="E31" s="38">
        <f t="shared" si="1"/>
        <v>0.2479827089337176</v>
      </c>
      <c r="F31" s="33">
        <f t="shared" si="2"/>
        <v>145.06988472622479</v>
      </c>
      <c r="G31" s="33">
        <f t="shared" si="3"/>
        <v>27.03011527377522</v>
      </c>
      <c r="H31" s="27">
        <f t="shared" si="4"/>
        <v>172.1</v>
      </c>
      <c r="I31">
        <v>8</v>
      </c>
      <c r="J31" s="27" t="str">
        <f t="shared" si="5"/>
        <v>24.799,</v>
      </c>
    </row>
    <row r="32" spans="1:10" x14ac:dyDescent="0.25">
      <c r="A32" s="31" t="s">
        <v>28</v>
      </c>
      <c r="B32" s="33">
        <v>590</v>
      </c>
      <c r="C32" s="33">
        <v>110</v>
      </c>
      <c r="D32" s="33">
        <v>700</v>
      </c>
      <c r="E32" s="38">
        <f t="shared" si="1"/>
        <v>0.24371428571428574</v>
      </c>
      <c r="F32" s="33">
        <f t="shared" si="2"/>
        <v>143.79142857142858</v>
      </c>
      <c r="G32" s="33">
        <f t="shared" si="3"/>
        <v>26.808571428571433</v>
      </c>
      <c r="H32" s="27">
        <f t="shared" si="4"/>
        <v>170.60000000000002</v>
      </c>
      <c r="I32">
        <v>9</v>
      </c>
      <c r="J32" s="27" t="str">
        <f t="shared" si="5"/>
        <v>24.372,</v>
      </c>
    </row>
    <row r="33" spans="1:10" x14ac:dyDescent="0.25">
      <c r="A33" s="31" t="s">
        <v>29</v>
      </c>
      <c r="B33" s="33">
        <v>578</v>
      </c>
      <c r="C33" s="33">
        <v>91</v>
      </c>
      <c r="D33" s="33">
        <v>669</v>
      </c>
      <c r="E33" s="38">
        <f t="shared" si="1"/>
        <v>0.24035874439461885</v>
      </c>
      <c r="F33" s="33">
        <f t="shared" si="2"/>
        <v>138.92735426008969</v>
      </c>
      <c r="G33" s="33">
        <f t="shared" si="3"/>
        <v>21.872645739910315</v>
      </c>
      <c r="H33" s="27">
        <f t="shared" si="4"/>
        <v>160.80000000000001</v>
      </c>
      <c r="I33">
        <v>10</v>
      </c>
      <c r="J33" s="27" t="str">
        <f t="shared" si="5"/>
        <v>24.036,</v>
      </c>
    </row>
    <row r="34" spans="1:10" x14ac:dyDescent="0.25">
      <c r="A34" s="31" t="s">
        <v>30</v>
      </c>
      <c r="B34" s="33">
        <v>580</v>
      </c>
      <c r="C34" s="33">
        <v>102</v>
      </c>
      <c r="D34" s="33">
        <v>682</v>
      </c>
      <c r="E34" s="38">
        <f t="shared" si="1"/>
        <v>0.24560117302052786</v>
      </c>
      <c r="F34" s="33">
        <f t="shared" si="2"/>
        <v>142.44868035190615</v>
      </c>
      <c r="G34" s="33">
        <f t="shared" si="3"/>
        <v>25.051319648093841</v>
      </c>
      <c r="H34" s="27">
        <f t="shared" si="4"/>
        <v>167.5</v>
      </c>
      <c r="I34">
        <v>11</v>
      </c>
      <c r="J34" s="27" t="str">
        <f t="shared" si="5"/>
        <v>24.561,</v>
      </c>
    </row>
    <row r="35" spans="1:10" x14ac:dyDescent="0.25">
      <c r="A35" s="31" t="s">
        <v>31</v>
      </c>
      <c r="B35" s="33">
        <v>594</v>
      </c>
      <c r="C35" s="33">
        <v>150</v>
      </c>
      <c r="D35" s="33">
        <v>744</v>
      </c>
      <c r="E35" s="38">
        <f t="shared" si="1"/>
        <v>0.22150537634408604</v>
      </c>
      <c r="F35" s="33">
        <f t="shared" si="2"/>
        <v>131.57419354838711</v>
      </c>
      <c r="G35" s="33">
        <f t="shared" si="3"/>
        <v>33.225806451612904</v>
      </c>
      <c r="H35" s="27">
        <f t="shared" si="4"/>
        <v>164.8</v>
      </c>
      <c r="I35">
        <v>12</v>
      </c>
      <c r="J35" s="27" t="str">
        <f>CONCATENATE(ROUNDUP(E35*100,3),"]")</f>
        <v>22.151]</v>
      </c>
    </row>
    <row r="36" spans="1:10" x14ac:dyDescent="0.25">
      <c r="A36" s="31" t="s">
        <v>4750</v>
      </c>
      <c r="B36" s="33">
        <v>6897</v>
      </c>
      <c r="C36" s="33">
        <v>1447</v>
      </c>
      <c r="D36" s="33">
        <v>8344</v>
      </c>
      <c r="E36" s="39"/>
      <c r="F36" s="33"/>
      <c r="G36" s="33"/>
      <c r="H36" s="27"/>
    </row>
  </sheetData>
  <pageMargins left="0.511811024" right="0.511811024" top="0.78740157499999996" bottom="0.78740157499999996" header="0.31496062000000002" footer="0.31496062000000002"/>
  <pageSetup paperSize="9" orientation="portrait" horizontalDpi="1200" verticalDpi="1200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topLeftCell="A10" workbookViewId="0">
      <selection activeCell="E27" sqref="E27"/>
    </sheetView>
  </sheetViews>
  <sheetFormatPr defaultRowHeight="15" x14ac:dyDescent="0.25"/>
  <cols>
    <col min="1" max="1" width="18" style="27" customWidth="1"/>
    <col min="2" max="2" width="19.5703125" style="27" customWidth="1"/>
    <col min="3" max="3" width="5.5703125" style="27" bestFit="1" customWidth="1"/>
    <col min="4" max="4" width="10.7109375" style="27" bestFit="1" customWidth="1"/>
    <col min="5" max="5" width="40.42578125" style="27" bestFit="1" customWidth="1"/>
    <col min="6" max="16" width="19.5703125" style="27" customWidth="1"/>
    <col min="17" max="17" width="10.7109375" style="27" customWidth="1"/>
    <col min="18" max="18" width="9.5703125" style="27" bestFit="1" customWidth="1"/>
    <col min="19" max="20" width="42.42578125" style="27" bestFit="1" customWidth="1"/>
    <col min="21" max="21" width="8" style="27" customWidth="1"/>
    <col min="22" max="23" width="27" style="27" bestFit="1" customWidth="1"/>
    <col min="24" max="24" width="8" style="27" customWidth="1"/>
    <col min="25" max="25" width="35.5703125" style="27" bestFit="1" customWidth="1"/>
    <col min="26" max="26" width="9.5703125" style="27" bestFit="1" customWidth="1"/>
    <col min="27" max="28" width="74.28515625" style="27" bestFit="1" customWidth="1"/>
    <col min="29" max="29" width="8" style="27" customWidth="1"/>
    <col min="30" max="30" width="61.5703125" style="27" bestFit="1" customWidth="1"/>
    <col min="31" max="31" width="8" style="27" customWidth="1"/>
    <col min="32" max="32" width="29" style="27" bestFit="1" customWidth="1"/>
    <col min="33" max="33" width="9.5703125" style="27" bestFit="1" customWidth="1"/>
    <col min="34" max="34" width="26.28515625" style="27" bestFit="1" customWidth="1"/>
    <col min="35" max="35" width="9.5703125" style="27" bestFit="1" customWidth="1"/>
    <col min="36" max="36" width="30.140625" style="27" bestFit="1" customWidth="1"/>
    <col min="37" max="37" width="9.5703125" style="27" bestFit="1" customWidth="1"/>
    <col min="38" max="38" width="8.85546875" style="27" customWidth="1"/>
    <col min="39" max="39" width="11.85546875" style="27" bestFit="1" customWidth="1"/>
    <col min="40" max="40" width="10.7109375" style="27" bestFit="1" customWidth="1"/>
    <col min="41" max="16384" width="9.140625" style="27"/>
  </cols>
  <sheetData>
    <row r="1" spans="1:7" x14ac:dyDescent="0.25">
      <c r="A1" s="27" t="s">
        <v>3</v>
      </c>
      <c r="B1" s="27" t="s">
        <v>19</v>
      </c>
      <c r="G1" s="27" t="s">
        <v>4772</v>
      </c>
    </row>
    <row r="2" spans="1:7" x14ac:dyDescent="0.25">
      <c r="A2" s="27" t="s">
        <v>4770</v>
      </c>
      <c r="G2" s="35">
        <v>0.17</v>
      </c>
    </row>
    <row r="3" spans="1:7" x14ac:dyDescent="0.25">
      <c r="A3" s="27" t="s">
        <v>4752</v>
      </c>
      <c r="B3" s="27" t="s">
        <v>4758</v>
      </c>
    </row>
    <row r="4" spans="1:7" x14ac:dyDescent="0.25">
      <c r="A4" s="27" t="s">
        <v>4749</v>
      </c>
      <c r="B4" s="27" t="s">
        <v>61</v>
      </c>
      <c r="C4" s="27" t="s">
        <v>62</v>
      </c>
      <c r="D4" s="27" t="s">
        <v>4750</v>
      </c>
      <c r="E4" s="35" t="str">
        <f>CONCATENATE(G2, " do volume da ponte")</f>
        <v>0.17 do volume da ponte</v>
      </c>
      <c r="F4" s="27" t="s">
        <v>4774</v>
      </c>
      <c r="G4" s="27" t="s">
        <v>4775</v>
      </c>
    </row>
    <row r="5" spans="1:7" x14ac:dyDescent="0.25">
      <c r="A5" s="31" t="s">
        <v>20</v>
      </c>
      <c r="B5" s="33">
        <v>515</v>
      </c>
      <c r="C5" s="33">
        <v>325</v>
      </c>
      <c r="D5" s="33">
        <v>840</v>
      </c>
      <c r="E5" s="27">
        <f>$G$2*D5</f>
        <v>142.80000000000001</v>
      </c>
      <c r="F5" s="27">
        <f>ROUNDUP(E5*1.2,0)</f>
        <v>172</v>
      </c>
      <c r="G5" s="27">
        <f>ROUNDUP(F5/50,0)</f>
        <v>4</v>
      </c>
    </row>
    <row r="6" spans="1:7" x14ac:dyDescent="0.25">
      <c r="A6" s="31" t="s">
        <v>21</v>
      </c>
      <c r="B6" s="33">
        <v>998</v>
      </c>
      <c r="C6" s="33">
        <v>745</v>
      </c>
      <c r="D6" s="33">
        <v>1743</v>
      </c>
      <c r="E6" s="27">
        <f t="shared" ref="E6:E16" si="0">$G$2*D6</f>
        <v>296.31</v>
      </c>
      <c r="F6" s="27">
        <f t="shared" ref="F6:F16" si="1">ROUNDUP(E6*1.2,0)</f>
        <v>356</v>
      </c>
      <c r="G6" s="27">
        <f t="shared" ref="G6:G16" si="2">ROUNDUP(F6/50,0)</f>
        <v>8</v>
      </c>
    </row>
    <row r="7" spans="1:7" x14ac:dyDescent="0.25">
      <c r="A7" s="31" t="s">
        <v>22</v>
      </c>
      <c r="B7" s="33">
        <v>1058</v>
      </c>
      <c r="C7" s="33">
        <v>758</v>
      </c>
      <c r="D7" s="33">
        <v>1816</v>
      </c>
      <c r="E7" s="27">
        <f t="shared" si="0"/>
        <v>308.72000000000003</v>
      </c>
      <c r="F7" s="27">
        <f t="shared" si="1"/>
        <v>371</v>
      </c>
      <c r="G7" s="27">
        <f t="shared" si="2"/>
        <v>8</v>
      </c>
    </row>
    <row r="8" spans="1:7" x14ac:dyDescent="0.25">
      <c r="A8" s="31" t="s">
        <v>23</v>
      </c>
      <c r="B8" s="33">
        <v>1048</v>
      </c>
      <c r="C8" s="33">
        <v>625</v>
      </c>
      <c r="D8" s="33">
        <v>1673</v>
      </c>
      <c r="E8" s="27">
        <f t="shared" si="0"/>
        <v>284.41000000000003</v>
      </c>
      <c r="F8" s="27">
        <f t="shared" si="1"/>
        <v>342</v>
      </c>
      <c r="G8" s="27">
        <f t="shared" si="2"/>
        <v>7</v>
      </c>
    </row>
    <row r="9" spans="1:7" x14ac:dyDescent="0.25">
      <c r="A9" s="31" t="s">
        <v>24</v>
      </c>
      <c r="B9" s="33">
        <v>1060</v>
      </c>
      <c r="C9" s="33">
        <v>830</v>
      </c>
      <c r="D9" s="33">
        <v>1890</v>
      </c>
      <c r="E9" s="27">
        <f t="shared" si="0"/>
        <v>321.3</v>
      </c>
      <c r="F9" s="27">
        <f t="shared" si="1"/>
        <v>386</v>
      </c>
      <c r="G9" s="27">
        <f t="shared" si="2"/>
        <v>8</v>
      </c>
    </row>
    <row r="10" spans="1:7" x14ac:dyDescent="0.25">
      <c r="A10" s="31" t="s">
        <v>25</v>
      </c>
      <c r="B10" s="33">
        <v>1005</v>
      </c>
      <c r="C10" s="33">
        <v>743</v>
      </c>
      <c r="D10" s="33">
        <v>1748</v>
      </c>
      <c r="E10" s="27">
        <f t="shared" si="0"/>
        <v>297.16000000000003</v>
      </c>
      <c r="F10" s="27">
        <f t="shared" si="1"/>
        <v>357</v>
      </c>
      <c r="G10" s="27">
        <f t="shared" si="2"/>
        <v>8</v>
      </c>
    </row>
    <row r="11" spans="1:7" x14ac:dyDescent="0.25">
      <c r="A11" s="31" t="s">
        <v>26</v>
      </c>
      <c r="B11" s="33">
        <v>1040</v>
      </c>
      <c r="C11" s="33">
        <v>623</v>
      </c>
      <c r="D11" s="33">
        <v>1663</v>
      </c>
      <c r="E11" s="27">
        <f t="shared" si="0"/>
        <v>282.71000000000004</v>
      </c>
      <c r="F11" s="27">
        <f t="shared" si="1"/>
        <v>340</v>
      </c>
      <c r="G11" s="27">
        <f t="shared" si="2"/>
        <v>7</v>
      </c>
    </row>
    <row r="12" spans="1:7" x14ac:dyDescent="0.25">
      <c r="A12" s="31" t="s">
        <v>27</v>
      </c>
      <c r="B12" s="33">
        <v>1088</v>
      </c>
      <c r="C12" s="33">
        <v>633</v>
      </c>
      <c r="D12" s="33">
        <v>1721</v>
      </c>
      <c r="E12" s="27">
        <f t="shared" si="0"/>
        <v>292.57</v>
      </c>
      <c r="F12" s="27">
        <f t="shared" si="1"/>
        <v>352</v>
      </c>
      <c r="G12" s="27">
        <f t="shared" si="2"/>
        <v>8</v>
      </c>
    </row>
    <row r="13" spans="1:7" x14ac:dyDescent="0.25">
      <c r="A13" s="31" t="s">
        <v>28</v>
      </c>
      <c r="B13" s="33">
        <v>1048</v>
      </c>
      <c r="C13" s="33">
        <v>658</v>
      </c>
      <c r="D13" s="33">
        <v>1706</v>
      </c>
      <c r="E13" s="27">
        <f t="shared" si="0"/>
        <v>290.02000000000004</v>
      </c>
      <c r="F13" s="27">
        <f t="shared" si="1"/>
        <v>349</v>
      </c>
      <c r="G13" s="27">
        <f t="shared" si="2"/>
        <v>7</v>
      </c>
    </row>
    <row r="14" spans="1:7" x14ac:dyDescent="0.25">
      <c r="A14" s="31" t="s">
        <v>29</v>
      </c>
      <c r="B14" s="33">
        <v>1105</v>
      </c>
      <c r="C14" s="33">
        <v>503</v>
      </c>
      <c r="D14" s="33">
        <v>1608</v>
      </c>
      <c r="E14" s="27">
        <f t="shared" si="0"/>
        <v>273.36</v>
      </c>
      <c r="F14" s="27">
        <f t="shared" si="1"/>
        <v>329</v>
      </c>
      <c r="G14" s="27">
        <f t="shared" si="2"/>
        <v>7</v>
      </c>
    </row>
    <row r="15" spans="1:7" x14ac:dyDescent="0.25">
      <c r="A15" s="31" t="s">
        <v>30</v>
      </c>
      <c r="B15" s="33">
        <v>1035</v>
      </c>
      <c r="C15" s="33">
        <v>640</v>
      </c>
      <c r="D15" s="33">
        <v>1675</v>
      </c>
      <c r="E15" s="27">
        <f t="shared" si="0"/>
        <v>284.75</v>
      </c>
      <c r="F15" s="27">
        <f t="shared" si="1"/>
        <v>342</v>
      </c>
      <c r="G15" s="27">
        <f t="shared" si="2"/>
        <v>7</v>
      </c>
    </row>
    <row r="16" spans="1:7" x14ac:dyDescent="0.25">
      <c r="A16" s="31" t="s">
        <v>31</v>
      </c>
      <c r="B16" s="33">
        <v>1045</v>
      </c>
      <c r="C16" s="33">
        <v>603</v>
      </c>
      <c r="D16" s="33">
        <v>1648</v>
      </c>
      <c r="E16" s="27">
        <f t="shared" si="0"/>
        <v>280.16000000000003</v>
      </c>
      <c r="F16" s="27">
        <f t="shared" si="1"/>
        <v>337</v>
      </c>
      <c r="G16" s="27">
        <f t="shared" si="2"/>
        <v>7</v>
      </c>
    </row>
    <row r="17" spans="1:10" x14ac:dyDescent="0.25">
      <c r="A17" s="31" t="s">
        <v>4750</v>
      </c>
      <c r="B17" s="33">
        <v>12045</v>
      </c>
      <c r="C17" s="33">
        <v>7686</v>
      </c>
      <c r="D17" s="33">
        <v>19731</v>
      </c>
      <c r="E17" s="27">
        <f>SUM(E5:E16)</f>
        <v>3354.27</v>
      </c>
      <c r="G17" s="27">
        <f>SUM(G5:G16)</f>
        <v>86</v>
      </c>
    </row>
    <row r="20" spans="1:10" x14ac:dyDescent="0.25">
      <c r="A20" s="29" t="s">
        <v>3</v>
      </c>
      <c r="B20" s="27" t="s">
        <v>19</v>
      </c>
    </row>
    <row r="21" spans="1:10" x14ac:dyDescent="0.25">
      <c r="A21" s="27" t="s">
        <v>4770</v>
      </c>
    </row>
    <row r="22" spans="1:10" x14ac:dyDescent="0.25">
      <c r="A22" s="29" t="s">
        <v>4752</v>
      </c>
      <c r="B22" s="29" t="s">
        <v>4758</v>
      </c>
      <c r="C22"/>
      <c r="D22"/>
    </row>
    <row r="23" spans="1:10" x14ac:dyDescent="0.25">
      <c r="A23" s="29" t="s">
        <v>4749</v>
      </c>
      <c r="B23" s="27" t="s">
        <v>60</v>
      </c>
      <c r="C23" s="27" t="s">
        <v>65</v>
      </c>
      <c r="D23" s="27" t="s">
        <v>4750</v>
      </c>
      <c r="F23" s="27" t="s">
        <v>66</v>
      </c>
      <c r="G23" s="27" t="s">
        <v>4745</v>
      </c>
      <c r="H23" s="27" t="s">
        <v>4771</v>
      </c>
      <c r="J23" s="27" t="s">
        <v>4773</v>
      </c>
    </row>
    <row r="24" spans="1:10" x14ac:dyDescent="0.25">
      <c r="A24" s="31" t="s">
        <v>20</v>
      </c>
      <c r="B24" s="33">
        <v>283</v>
      </c>
      <c r="C24" s="33">
        <v>195</v>
      </c>
      <c r="D24" s="33">
        <v>478</v>
      </c>
      <c r="E24" s="38">
        <f>(E5*1/D24)</f>
        <v>0.29874476987447701</v>
      </c>
      <c r="F24" s="33">
        <f>E24*B24</f>
        <v>84.544769874476998</v>
      </c>
      <c r="G24" s="33">
        <f>E24*C24</f>
        <v>58.25523012552302</v>
      </c>
      <c r="H24" s="27">
        <f>SUM(F24:G24)</f>
        <v>142.80000000000001</v>
      </c>
      <c r="I24" s="27">
        <v>1</v>
      </c>
      <c r="J24" s="27" t="str">
        <f>CONCATENATE("[",ROUNDUP(E24*100,3),",")</f>
        <v>[29.875,</v>
      </c>
    </row>
    <row r="25" spans="1:10" x14ac:dyDescent="0.25">
      <c r="A25" s="31" t="s">
        <v>21</v>
      </c>
      <c r="B25" s="33">
        <v>638</v>
      </c>
      <c r="C25" s="33">
        <v>328</v>
      </c>
      <c r="D25" s="33">
        <v>966</v>
      </c>
      <c r="E25" s="37">
        <f t="shared" ref="E25:E35" si="3">(E6*1/D25)</f>
        <v>0.30673913043478263</v>
      </c>
      <c r="F25" s="33">
        <f t="shared" ref="F25:F35" si="4">E25*B25</f>
        <v>195.69956521739132</v>
      </c>
      <c r="G25" s="33">
        <f t="shared" ref="G25:G35" si="5">E25*C25</f>
        <v>100.61043478260871</v>
      </c>
      <c r="H25" s="27">
        <f t="shared" ref="H25:H35" si="6">SUM(F25:G25)</f>
        <v>296.31000000000006</v>
      </c>
      <c r="I25" s="27">
        <v>2</v>
      </c>
      <c r="J25" s="27" t="str">
        <f>CONCATENATE(ROUNDUP(E25*100,3),",")</f>
        <v>30.674,</v>
      </c>
    </row>
    <row r="26" spans="1:10" x14ac:dyDescent="0.25">
      <c r="A26" s="31" t="s">
        <v>22</v>
      </c>
      <c r="B26" s="33">
        <v>710</v>
      </c>
      <c r="C26" s="33">
        <v>428</v>
      </c>
      <c r="D26" s="33">
        <v>1138</v>
      </c>
      <c r="E26" s="38">
        <f t="shared" si="3"/>
        <v>0.2712829525483304</v>
      </c>
      <c r="F26" s="33">
        <f t="shared" si="4"/>
        <v>192.6108963093146</v>
      </c>
      <c r="G26" s="33">
        <f t="shared" si="5"/>
        <v>116.10910369068542</v>
      </c>
      <c r="H26" s="27">
        <f t="shared" si="6"/>
        <v>308.72000000000003</v>
      </c>
      <c r="I26" s="27">
        <v>3</v>
      </c>
      <c r="J26" s="27" t="str">
        <f t="shared" ref="J26:J34" si="7">CONCATENATE(ROUNDUP(E26*100,3),",")</f>
        <v>27.129,</v>
      </c>
    </row>
    <row r="27" spans="1:10" x14ac:dyDescent="0.25">
      <c r="A27" s="31" t="s">
        <v>23</v>
      </c>
      <c r="B27" s="33">
        <v>765</v>
      </c>
      <c r="C27" s="33">
        <v>375</v>
      </c>
      <c r="D27" s="33">
        <v>1140</v>
      </c>
      <c r="E27" s="38">
        <f t="shared" si="3"/>
        <v>0.24948245614035089</v>
      </c>
      <c r="F27" s="33">
        <f t="shared" si="4"/>
        <v>190.85407894736844</v>
      </c>
      <c r="G27" s="33">
        <f t="shared" si="5"/>
        <v>93.555921052631589</v>
      </c>
      <c r="H27" s="27">
        <f t="shared" si="6"/>
        <v>284.41000000000003</v>
      </c>
      <c r="I27" s="27">
        <v>4</v>
      </c>
      <c r="J27" s="27" t="str">
        <f t="shared" si="7"/>
        <v>24.949,</v>
      </c>
    </row>
    <row r="28" spans="1:10" x14ac:dyDescent="0.25">
      <c r="A28" s="31" t="s">
        <v>24</v>
      </c>
      <c r="B28" s="33">
        <v>739</v>
      </c>
      <c r="C28" s="33">
        <v>395</v>
      </c>
      <c r="D28" s="33">
        <v>1134</v>
      </c>
      <c r="E28" s="38">
        <f t="shared" si="3"/>
        <v>0.28333333333333333</v>
      </c>
      <c r="F28" s="33">
        <f t="shared" si="4"/>
        <v>209.38333333333333</v>
      </c>
      <c r="G28" s="33">
        <f t="shared" si="5"/>
        <v>111.91666666666666</v>
      </c>
      <c r="H28" s="27">
        <f t="shared" si="6"/>
        <v>321.29999999999995</v>
      </c>
      <c r="I28" s="27">
        <v>5</v>
      </c>
      <c r="J28" s="27" t="str">
        <f t="shared" si="7"/>
        <v>28.334,</v>
      </c>
    </row>
    <row r="29" spans="1:10" x14ac:dyDescent="0.25">
      <c r="A29" s="31" t="s">
        <v>25</v>
      </c>
      <c r="B29" s="33">
        <v>768</v>
      </c>
      <c r="C29" s="33">
        <v>343</v>
      </c>
      <c r="D29" s="33">
        <v>1111</v>
      </c>
      <c r="E29" s="38">
        <f t="shared" si="3"/>
        <v>0.26747074707470747</v>
      </c>
      <c r="F29" s="33">
        <f t="shared" si="4"/>
        <v>205.41753375337532</v>
      </c>
      <c r="G29" s="33">
        <f t="shared" si="5"/>
        <v>91.742466246624659</v>
      </c>
      <c r="H29" s="27">
        <f t="shared" si="6"/>
        <v>297.15999999999997</v>
      </c>
      <c r="I29" s="27">
        <v>6</v>
      </c>
      <c r="J29" s="27" t="str">
        <f t="shared" si="7"/>
        <v>26.748,</v>
      </c>
    </row>
    <row r="30" spans="1:10" x14ac:dyDescent="0.25">
      <c r="A30" s="31" t="s">
        <v>26</v>
      </c>
      <c r="B30" s="33">
        <v>716</v>
      </c>
      <c r="C30" s="33">
        <v>468</v>
      </c>
      <c r="D30" s="33">
        <v>1184</v>
      </c>
      <c r="E30" s="38">
        <f t="shared" si="3"/>
        <v>0.23877533783783786</v>
      </c>
      <c r="F30" s="33">
        <f t="shared" si="4"/>
        <v>170.96314189189189</v>
      </c>
      <c r="G30" s="33">
        <f t="shared" si="5"/>
        <v>111.74685810810811</v>
      </c>
      <c r="H30" s="27">
        <f t="shared" si="6"/>
        <v>282.71000000000004</v>
      </c>
      <c r="I30" s="27">
        <v>7</v>
      </c>
      <c r="J30" s="27" t="str">
        <f t="shared" si="7"/>
        <v>23.878,</v>
      </c>
    </row>
    <row r="31" spans="1:10" x14ac:dyDescent="0.25">
      <c r="A31" s="31" t="s">
        <v>27</v>
      </c>
      <c r="B31" s="33">
        <v>778</v>
      </c>
      <c r="C31" s="33">
        <v>348</v>
      </c>
      <c r="D31" s="33">
        <v>1126</v>
      </c>
      <c r="E31" s="38">
        <f t="shared" si="3"/>
        <v>0.25983126110124333</v>
      </c>
      <c r="F31" s="33">
        <f t="shared" si="4"/>
        <v>202.14872113676731</v>
      </c>
      <c r="G31" s="33">
        <f t="shared" si="5"/>
        <v>90.421278863232672</v>
      </c>
      <c r="H31" s="27">
        <f t="shared" si="6"/>
        <v>292.57</v>
      </c>
      <c r="I31" s="27">
        <v>8</v>
      </c>
      <c r="J31" s="27" t="str">
        <f t="shared" si="7"/>
        <v>25.984,</v>
      </c>
    </row>
    <row r="32" spans="1:10" x14ac:dyDescent="0.25">
      <c r="A32" s="31" t="s">
        <v>28</v>
      </c>
      <c r="B32" s="33">
        <v>744</v>
      </c>
      <c r="C32" s="33">
        <v>433</v>
      </c>
      <c r="D32" s="33">
        <v>1177</v>
      </c>
      <c r="E32" s="38">
        <f t="shared" si="3"/>
        <v>0.24640611724723877</v>
      </c>
      <c r="F32" s="33">
        <f t="shared" si="4"/>
        <v>183.32615123194563</v>
      </c>
      <c r="G32" s="33">
        <f t="shared" si="5"/>
        <v>106.69384876805438</v>
      </c>
      <c r="H32" s="27">
        <f t="shared" si="6"/>
        <v>290.02</v>
      </c>
      <c r="I32" s="27">
        <v>9</v>
      </c>
      <c r="J32" s="27" t="str">
        <f t="shared" si="7"/>
        <v>24.641,</v>
      </c>
    </row>
    <row r="33" spans="1:10" x14ac:dyDescent="0.25">
      <c r="A33" s="31" t="s">
        <v>29</v>
      </c>
      <c r="B33" s="33">
        <v>789</v>
      </c>
      <c r="C33" s="33">
        <v>390</v>
      </c>
      <c r="D33" s="33">
        <v>1179</v>
      </c>
      <c r="E33" s="38">
        <f t="shared" si="3"/>
        <v>0.23185750636132316</v>
      </c>
      <c r="F33" s="33">
        <f t="shared" si="4"/>
        <v>182.93557251908396</v>
      </c>
      <c r="G33" s="33">
        <f t="shared" si="5"/>
        <v>90.424427480916037</v>
      </c>
      <c r="H33" s="27">
        <f t="shared" si="6"/>
        <v>273.36</v>
      </c>
      <c r="I33" s="27">
        <v>10</v>
      </c>
      <c r="J33" s="27" t="str">
        <f t="shared" si="7"/>
        <v>23.186,</v>
      </c>
    </row>
    <row r="34" spans="1:10" x14ac:dyDescent="0.25">
      <c r="A34" s="31" t="s">
        <v>30</v>
      </c>
      <c r="B34" s="33">
        <v>742</v>
      </c>
      <c r="C34" s="33">
        <v>380</v>
      </c>
      <c r="D34" s="33">
        <v>1122</v>
      </c>
      <c r="E34" s="38">
        <f t="shared" si="3"/>
        <v>0.25378787878787878</v>
      </c>
      <c r="F34" s="33">
        <f t="shared" si="4"/>
        <v>188.31060606060606</v>
      </c>
      <c r="G34" s="33">
        <f t="shared" si="5"/>
        <v>96.439393939393938</v>
      </c>
      <c r="H34" s="27">
        <f t="shared" si="6"/>
        <v>284.75</v>
      </c>
      <c r="I34" s="27">
        <v>11</v>
      </c>
      <c r="J34" s="27" t="str">
        <f t="shared" si="7"/>
        <v>25.379,</v>
      </c>
    </row>
    <row r="35" spans="1:10" x14ac:dyDescent="0.25">
      <c r="A35" s="31" t="s">
        <v>31</v>
      </c>
      <c r="B35" s="33">
        <v>652</v>
      </c>
      <c r="C35" s="33">
        <v>170</v>
      </c>
      <c r="D35" s="33">
        <v>822</v>
      </c>
      <c r="E35" s="38">
        <f t="shared" si="3"/>
        <v>0.34082725060827251</v>
      </c>
      <c r="F35" s="33">
        <f t="shared" si="4"/>
        <v>222.21936739659367</v>
      </c>
      <c r="G35" s="33">
        <f t="shared" si="5"/>
        <v>57.940632603406328</v>
      </c>
      <c r="H35" s="27">
        <f t="shared" si="6"/>
        <v>280.15999999999997</v>
      </c>
      <c r="I35" s="27">
        <v>12</v>
      </c>
      <c r="J35" s="27" t="str">
        <f>CONCATENATE(ROUNDUP(E35*100,3),"]")</f>
        <v>34.083]</v>
      </c>
    </row>
    <row r="36" spans="1:10" x14ac:dyDescent="0.25">
      <c r="A36" s="31" t="s">
        <v>4750</v>
      </c>
      <c r="B36" s="33">
        <v>8324</v>
      </c>
      <c r="C36" s="33">
        <v>4253</v>
      </c>
      <c r="D36" s="33">
        <v>12577</v>
      </c>
      <c r="E36" s="39"/>
      <c r="F36" s="33"/>
      <c r="G36" s="33"/>
    </row>
    <row r="39" spans="1:10" x14ac:dyDescent="0.25">
      <c r="B39" s="27">
        <f>B36/B17</f>
        <v>0.69107513491075134</v>
      </c>
      <c r="C39" s="40">
        <f>C36/B17</f>
        <v>0.35309256953092572</v>
      </c>
    </row>
  </sheetData>
  <pageMargins left="0.511811024" right="0.511811024" top="0.78740157499999996" bottom="0.78740157499999996" header="0.31496062000000002" footer="0.31496062000000002"/>
  <pageSetup paperSize="9" orientation="portrait" horizontalDpi="1200" verticalDpi="1200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4385"/>
  <sheetViews>
    <sheetView topLeftCell="E1" workbookViewId="0">
      <selection activeCell="I518" sqref="I518"/>
    </sheetView>
  </sheetViews>
  <sheetFormatPr defaultRowHeight="15" x14ac:dyDescent="0.25"/>
  <cols>
    <col min="1" max="1" width="10.85546875" bestFit="1" customWidth="1"/>
    <col min="2" max="2" width="7.42578125" bestFit="1" customWidth="1"/>
    <col min="3" max="3" width="7.42578125" style="27" customWidth="1"/>
    <col min="4" max="4" width="70.85546875" style="27" bestFit="1" customWidth="1"/>
    <col min="5" max="5" width="12" bestFit="1" customWidth="1"/>
    <col min="6" max="6" width="12" style="27" customWidth="1"/>
    <col min="7" max="7" width="8.5703125" bestFit="1" customWidth="1"/>
    <col min="8" max="8" width="7.28515625" bestFit="1" customWidth="1"/>
    <col min="9" max="9" width="17" bestFit="1" customWidth="1"/>
    <col min="11" max="11" width="20.42578125" bestFit="1" customWidth="1"/>
    <col min="12" max="12" width="21.42578125" bestFit="1" customWidth="1"/>
    <col min="19" max="19" width="20.28515625" style="27" bestFit="1" customWidth="1"/>
    <col min="21" max="21" width="20.7109375" bestFit="1" customWidth="1"/>
  </cols>
  <sheetData>
    <row r="1" spans="1:21" x14ac:dyDescent="0.25">
      <c r="A1" t="s">
        <v>3</v>
      </c>
      <c r="B1" t="s">
        <v>90</v>
      </c>
      <c r="C1" s="27" t="s">
        <v>4741</v>
      </c>
      <c r="D1" s="27" t="s">
        <v>4756</v>
      </c>
      <c r="E1" t="s">
        <v>2</v>
      </c>
      <c r="F1" s="27" t="s">
        <v>4738</v>
      </c>
      <c r="G1" t="s">
        <v>91</v>
      </c>
      <c r="H1" t="s">
        <v>92</v>
      </c>
      <c r="I1" t="s">
        <v>93</v>
      </c>
      <c r="J1" t="s">
        <v>94</v>
      </c>
      <c r="K1" t="s">
        <v>95</v>
      </c>
      <c r="L1" t="s">
        <v>96</v>
      </c>
      <c r="M1" t="s">
        <v>97</v>
      </c>
      <c r="N1" t="s">
        <v>98</v>
      </c>
      <c r="O1" t="s">
        <v>99</v>
      </c>
      <c r="P1" t="s">
        <v>100</v>
      </c>
      <c r="Q1" t="s">
        <v>101</v>
      </c>
      <c r="R1" t="s">
        <v>4737</v>
      </c>
      <c r="S1" s="27" t="s">
        <v>4757</v>
      </c>
      <c r="T1" t="s">
        <v>4739</v>
      </c>
      <c r="U1" t="s">
        <v>4740</v>
      </c>
    </row>
    <row r="2" spans="1:21" hidden="1" x14ac:dyDescent="0.25">
      <c r="A2" t="s">
        <v>102</v>
      </c>
      <c r="B2">
        <v>6</v>
      </c>
      <c r="C2" s="27" t="str">
        <f>IF(B2&lt;12,"M",IF(AND(B2&gt;=12,B2&lt;=18),"T","N"))</f>
        <v>M</v>
      </c>
      <c r="D2" s="27" t="str">
        <f>IFERROR(VLOOKUP(F2,#REF!,3),"")</f>
        <v/>
      </c>
      <c r="E2" t="s">
        <v>103</v>
      </c>
      <c r="F2" s="27" t="str">
        <f>CONCATENATE("CCV-",G2)</f>
        <v>CCV-102A</v>
      </c>
      <c r="G2" t="s">
        <v>104</v>
      </c>
      <c r="H2" t="s">
        <v>105</v>
      </c>
      <c r="I2" t="s">
        <v>106</v>
      </c>
      <c r="J2">
        <v>1</v>
      </c>
      <c r="K2">
        <v>5</v>
      </c>
      <c r="L2">
        <v>3</v>
      </c>
      <c r="M2">
        <v>126</v>
      </c>
      <c r="N2">
        <v>14</v>
      </c>
      <c r="O2">
        <v>1</v>
      </c>
      <c r="P2">
        <v>0</v>
      </c>
      <c r="Q2">
        <v>34</v>
      </c>
      <c r="R2">
        <f>ROUNDUP((M2+P2+Q2+(1/6)*N2+2*K2+2.5*L2)*1.3,0)</f>
        <v>234</v>
      </c>
      <c r="S2" s="27">
        <f>ROUNDUP(M2+P2+Q2+2.5*L2,0)</f>
        <v>168</v>
      </c>
      <c r="T2" t="str">
        <f>IFERROR(VLOOKUP(F2,#REF!,2,0),"")</f>
        <v/>
      </c>
      <c r="U2" t="str">
        <f>CONCATENATE(T2,",",CONCATENATE(LEFT(A2,5),":00"),",car,",R2)</f>
        <v>,06:00:00,car,234</v>
      </c>
    </row>
    <row r="3" spans="1:21" hidden="1" x14ac:dyDescent="0.25">
      <c r="A3" t="s">
        <v>107</v>
      </c>
      <c r="B3">
        <v>6</v>
      </c>
      <c r="C3" s="27" t="str">
        <f t="shared" ref="C3:C66" si="0">IF(B3&lt;12,"M",IF(AND(B3&gt;=12,B3&lt;=18),"T","N"))</f>
        <v>M</v>
      </c>
      <c r="D3" s="27" t="str">
        <f>IFERROR(VLOOKUP(F3,#REF!,3),"")</f>
        <v/>
      </c>
      <c r="E3" t="s">
        <v>103</v>
      </c>
      <c r="F3" s="27" t="str">
        <f t="shared" ref="F3:F66" si="1">CONCATENATE("CCV-",G3)</f>
        <v>CCV-102A</v>
      </c>
      <c r="G3" t="s">
        <v>104</v>
      </c>
      <c r="H3" t="s">
        <v>105</v>
      </c>
      <c r="I3" t="s">
        <v>108</v>
      </c>
      <c r="J3">
        <v>2</v>
      </c>
      <c r="K3">
        <v>3</v>
      </c>
      <c r="L3">
        <v>3</v>
      </c>
      <c r="M3">
        <v>178</v>
      </c>
      <c r="N3">
        <v>34</v>
      </c>
      <c r="O3">
        <v>10</v>
      </c>
      <c r="P3">
        <v>7</v>
      </c>
      <c r="Q3">
        <v>23</v>
      </c>
      <c r="R3" s="27">
        <f t="shared" ref="R3:R66" si="2">ROUNDUP((M3+P3+Q3+(1/6)*N3+2*K3+2.5*L3)*1.3,0)</f>
        <v>296</v>
      </c>
      <c r="S3" s="27">
        <f t="shared" ref="S3:S66" si="3">ROUNDUP(M3+P3+Q3+2.5*L3,0)</f>
        <v>216</v>
      </c>
      <c r="T3" s="27" t="str">
        <f>IFERROR(VLOOKUP(F3,#REF!,2,0),"")</f>
        <v/>
      </c>
      <c r="U3" s="27" t="str">
        <f t="shared" ref="U3:U66" si="4">CONCATENATE(T3,",",CONCATENATE(LEFT(A3,5),":00"),",car,",R3)</f>
        <v>,06:15:00,car,296</v>
      </c>
    </row>
    <row r="4" spans="1:21" hidden="1" x14ac:dyDescent="0.25">
      <c r="A4" t="s">
        <v>109</v>
      </c>
      <c r="B4">
        <v>6</v>
      </c>
      <c r="C4" s="27" t="str">
        <f t="shared" si="0"/>
        <v>M</v>
      </c>
      <c r="D4" s="27" t="str">
        <f>IFERROR(VLOOKUP(F4,#REF!,3),"")</f>
        <v/>
      </c>
      <c r="E4" t="s">
        <v>103</v>
      </c>
      <c r="F4" s="27" t="str">
        <f t="shared" si="1"/>
        <v>CCV-102A</v>
      </c>
      <c r="G4" t="s">
        <v>104</v>
      </c>
      <c r="H4" t="s">
        <v>105</v>
      </c>
      <c r="I4" t="s">
        <v>110</v>
      </c>
      <c r="J4">
        <v>5</v>
      </c>
      <c r="K4">
        <v>9</v>
      </c>
      <c r="L4">
        <v>0</v>
      </c>
      <c r="M4">
        <v>211</v>
      </c>
      <c r="N4">
        <v>65</v>
      </c>
      <c r="O4">
        <v>7</v>
      </c>
      <c r="P4">
        <v>4</v>
      </c>
      <c r="Q4">
        <v>23</v>
      </c>
      <c r="R4" s="27">
        <f t="shared" si="2"/>
        <v>347</v>
      </c>
      <c r="S4" s="27">
        <f t="shared" si="3"/>
        <v>238</v>
      </c>
      <c r="T4" s="27" t="str">
        <f>IFERROR(VLOOKUP(F4,#REF!,2,0),"")</f>
        <v/>
      </c>
      <c r="U4" s="27" t="str">
        <f t="shared" si="4"/>
        <v>,06:30:00,car,347</v>
      </c>
    </row>
    <row r="5" spans="1:21" hidden="1" x14ac:dyDescent="0.25">
      <c r="A5" t="s">
        <v>111</v>
      </c>
      <c r="B5">
        <v>6</v>
      </c>
      <c r="C5" s="27" t="str">
        <f t="shared" si="0"/>
        <v>M</v>
      </c>
      <c r="D5" s="27" t="str">
        <f>IFERROR(VLOOKUP(F5,#REF!,3),"")</f>
        <v/>
      </c>
      <c r="E5" t="s">
        <v>103</v>
      </c>
      <c r="F5" s="27" t="str">
        <f t="shared" si="1"/>
        <v>CCV-102A</v>
      </c>
      <c r="G5" t="s">
        <v>104</v>
      </c>
      <c r="H5" t="s">
        <v>105</v>
      </c>
      <c r="I5" t="s">
        <v>112</v>
      </c>
      <c r="J5">
        <v>4</v>
      </c>
      <c r="K5">
        <v>4</v>
      </c>
      <c r="L5">
        <v>1</v>
      </c>
      <c r="M5">
        <v>329</v>
      </c>
      <c r="N5">
        <v>70</v>
      </c>
      <c r="O5">
        <v>11</v>
      </c>
      <c r="P5">
        <v>6</v>
      </c>
      <c r="Q5">
        <v>29</v>
      </c>
      <c r="R5" s="27">
        <f t="shared" si="2"/>
        <v>503</v>
      </c>
      <c r="S5" s="27">
        <f t="shared" si="3"/>
        <v>367</v>
      </c>
      <c r="T5" s="27" t="str">
        <f>IFERROR(VLOOKUP(F5,#REF!,2,0),"")</f>
        <v/>
      </c>
      <c r="U5" s="27" t="str">
        <f t="shared" si="4"/>
        <v>,06:45:00,car,503</v>
      </c>
    </row>
    <row r="6" spans="1:21" hidden="1" x14ac:dyDescent="0.25">
      <c r="A6" t="s">
        <v>113</v>
      </c>
      <c r="B6">
        <v>7</v>
      </c>
      <c r="C6" s="27" t="str">
        <f t="shared" si="0"/>
        <v>M</v>
      </c>
      <c r="D6" s="27" t="str">
        <f>IFERROR(VLOOKUP(F6,#REF!,3),"")</f>
        <v/>
      </c>
      <c r="E6" t="s">
        <v>103</v>
      </c>
      <c r="F6" s="27" t="str">
        <f t="shared" si="1"/>
        <v>CCV-102A</v>
      </c>
      <c r="G6" t="s">
        <v>104</v>
      </c>
      <c r="H6" t="s">
        <v>105</v>
      </c>
      <c r="I6" t="s">
        <v>114</v>
      </c>
      <c r="J6">
        <v>7</v>
      </c>
      <c r="K6">
        <v>3</v>
      </c>
      <c r="L6">
        <v>3</v>
      </c>
      <c r="M6">
        <v>435</v>
      </c>
      <c r="N6">
        <v>41</v>
      </c>
      <c r="O6">
        <v>20</v>
      </c>
      <c r="P6">
        <v>8</v>
      </c>
      <c r="Q6">
        <v>13</v>
      </c>
      <c r="R6" s="27">
        <f t="shared" si="2"/>
        <v>620</v>
      </c>
      <c r="S6" s="27">
        <f t="shared" si="3"/>
        <v>464</v>
      </c>
      <c r="T6" s="27" t="str">
        <f>IFERROR(VLOOKUP(F6,#REF!,2,0),"")</f>
        <v/>
      </c>
      <c r="U6" s="27" t="str">
        <f t="shared" si="4"/>
        <v>,07:00:00,car,620</v>
      </c>
    </row>
    <row r="7" spans="1:21" hidden="1" x14ac:dyDescent="0.25">
      <c r="A7" t="s">
        <v>115</v>
      </c>
      <c r="B7">
        <v>7</v>
      </c>
      <c r="C7" s="27" t="str">
        <f t="shared" si="0"/>
        <v>M</v>
      </c>
      <c r="D7" s="27" t="str">
        <f>IFERROR(VLOOKUP(F7,#REF!,3),"")</f>
        <v/>
      </c>
      <c r="E7" t="s">
        <v>103</v>
      </c>
      <c r="F7" s="27" t="str">
        <f t="shared" si="1"/>
        <v>CCV-102A</v>
      </c>
      <c r="G7" t="s">
        <v>104</v>
      </c>
      <c r="H7" t="s">
        <v>105</v>
      </c>
      <c r="I7" t="s">
        <v>116</v>
      </c>
      <c r="J7">
        <v>1</v>
      </c>
      <c r="K7">
        <v>4</v>
      </c>
      <c r="L7">
        <v>0</v>
      </c>
      <c r="M7">
        <v>557</v>
      </c>
      <c r="N7">
        <v>43</v>
      </c>
      <c r="O7">
        <v>12</v>
      </c>
      <c r="P7">
        <v>9</v>
      </c>
      <c r="Q7">
        <v>15</v>
      </c>
      <c r="R7" s="27">
        <f t="shared" si="2"/>
        <v>776</v>
      </c>
      <c r="S7" s="27">
        <f t="shared" si="3"/>
        <v>581</v>
      </c>
      <c r="T7" s="27" t="str">
        <f>IFERROR(VLOOKUP(F7,#REF!,2,0),"")</f>
        <v/>
      </c>
      <c r="U7" s="27" t="str">
        <f t="shared" si="4"/>
        <v>,07:15:00,car,776</v>
      </c>
    </row>
    <row r="8" spans="1:21" hidden="1" x14ac:dyDescent="0.25">
      <c r="A8" t="s">
        <v>117</v>
      </c>
      <c r="B8">
        <v>7</v>
      </c>
      <c r="C8" s="27" t="str">
        <f t="shared" si="0"/>
        <v>M</v>
      </c>
      <c r="D8" s="27" t="str">
        <f>IFERROR(VLOOKUP(F8,#REF!,3),"")</f>
        <v/>
      </c>
      <c r="E8" t="s">
        <v>103</v>
      </c>
      <c r="F8" s="27" t="str">
        <f t="shared" si="1"/>
        <v>CCV-102A</v>
      </c>
      <c r="G8" t="s">
        <v>104</v>
      </c>
      <c r="H8" t="s">
        <v>105</v>
      </c>
      <c r="I8" t="s">
        <v>118</v>
      </c>
      <c r="J8">
        <v>2</v>
      </c>
      <c r="K8">
        <v>7</v>
      </c>
      <c r="L8">
        <v>1</v>
      </c>
      <c r="M8">
        <v>391</v>
      </c>
      <c r="N8">
        <v>49</v>
      </c>
      <c r="O8">
        <v>9</v>
      </c>
      <c r="P8">
        <v>5</v>
      </c>
      <c r="Q8">
        <v>12</v>
      </c>
      <c r="R8" s="27">
        <f t="shared" si="2"/>
        <v>563</v>
      </c>
      <c r="S8" s="27">
        <f t="shared" si="3"/>
        <v>411</v>
      </c>
      <c r="T8" s="27" t="str">
        <f>IFERROR(VLOOKUP(F8,#REF!,2,0),"")</f>
        <v/>
      </c>
      <c r="U8" s="27" t="str">
        <f t="shared" si="4"/>
        <v>,07:30:00,car,563</v>
      </c>
    </row>
    <row r="9" spans="1:21" hidden="1" x14ac:dyDescent="0.25">
      <c r="A9" t="s">
        <v>119</v>
      </c>
      <c r="B9">
        <v>7</v>
      </c>
      <c r="C9" s="27" t="str">
        <f t="shared" si="0"/>
        <v>M</v>
      </c>
      <c r="D9" s="27" t="str">
        <f>IFERROR(VLOOKUP(F9,#REF!,3),"")</f>
        <v/>
      </c>
      <c r="E9" t="s">
        <v>103</v>
      </c>
      <c r="F9" s="27" t="str">
        <f t="shared" si="1"/>
        <v>CCV-102A</v>
      </c>
      <c r="G9" t="s">
        <v>104</v>
      </c>
      <c r="H9" t="s">
        <v>105</v>
      </c>
      <c r="I9" t="s">
        <v>120</v>
      </c>
      <c r="J9">
        <v>6</v>
      </c>
      <c r="K9">
        <v>2</v>
      </c>
      <c r="L9">
        <v>3</v>
      </c>
      <c r="M9">
        <v>385</v>
      </c>
      <c r="N9">
        <v>73</v>
      </c>
      <c r="O9">
        <v>13</v>
      </c>
      <c r="P9">
        <v>12</v>
      </c>
      <c r="Q9">
        <v>12</v>
      </c>
      <c r="R9" s="27">
        <f t="shared" si="2"/>
        <v>563</v>
      </c>
      <c r="S9" s="27">
        <f t="shared" si="3"/>
        <v>417</v>
      </c>
      <c r="T9" s="27" t="str">
        <f>IFERROR(VLOOKUP(F9,#REF!,2,0),"")</f>
        <v/>
      </c>
      <c r="U9" s="27" t="str">
        <f t="shared" si="4"/>
        <v>,07:45:00,car,563</v>
      </c>
    </row>
    <row r="10" spans="1:21" hidden="1" x14ac:dyDescent="0.25">
      <c r="A10" t="s">
        <v>121</v>
      </c>
      <c r="B10">
        <v>8</v>
      </c>
      <c r="C10" s="27" t="str">
        <f t="shared" si="0"/>
        <v>M</v>
      </c>
      <c r="D10" s="27" t="str">
        <f>IFERROR(VLOOKUP(F10,#REF!,3),"")</f>
        <v/>
      </c>
      <c r="E10" t="s">
        <v>103</v>
      </c>
      <c r="F10" s="27" t="str">
        <f t="shared" si="1"/>
        <v>CCV-102A</v>
      </c>
      <c r="G10" t="s">
        <v>104</v>
      </c>
      <c r="H10" t="s">
        <v>105</v>
      </c>
      <c r="I10" t="s">
        <v>122</v>
      </c>
      <c r="J10">
        <v>7</v>
      </c>
      <c r="K10">
        <v>9</v>
      </c>
      <c r="L10">
        <v>1</v>
      </c>
      <c r="M10">
        <v>361</v>
      </c>
      <c r="N10">
        <v>50</v>
      </c>
      <c r="O10">
        <v>11</v>
      </c>
      <c r="P10">
        <v>9</v>
      </c>
      <c r="Q10">
        <v>10</v>
      </c>
      <c r="R10" s="27">
        <f t="shared" si="2"/>
        <v>532</v>
      </c>
      <c r="S10" s="27">
        <f t="shared" si="3"/>
        <v>383</v>
      </c>
      <c r="T10" s="27" t="str">
        <f>IFERROR(VLOOKUP(F10,#REF!,2,0),"")</f>
        <v/>
      </c>
      <c r="U10" s="27" t="str">
        <f t="shared" si="4"/>
        <v>,08:00:00,car,532</v>
      </c>
    </row>
    <row r="11" spans="1:21" hidden="1" x14ac:dyDescent="0.25">
      <c r="A11" t="s">
        <v>123</v>
      </c>
      <c r="B11">
        <v>8</v>
      </c>
      <c r="C11" s="27" t="str">
        <f t="shared" si="0"/>
        <v>M</v>
      </c>
      <c r="D11" s="27" t="str">
        <f>IFERROR(VLOOKUP(F11,#REF!,3),"")</f>
        <v/>
      </c>
      <c r="E11" t="s">
        <v>103</v>
      </c>
      <c r="F11" s="27" t="str">
        <f t="shared" si="1"/>
        <v>CCV-102A</v>
      </c>
      <c r="G11" t="s">
        <v>104</v>
      </c>
      <c r="H11" t="s">
        <v>105</v>
      </c>
      <c r="I11" t="s">
        <v>124</v>
      </c>
      <c r="J11">
        <v>15</v>
      </c>
      <c r="K11">
        <v>5</v>
      </c>
      <c r="L11">
        <v>1</v>
      </c>
      <c r="M11">
        <v>354</v>
      </c>
      <c r="N11">
        <v>35</v>
      </c>
      <c r="O11">
        <v>14</v>
      </c>
      <c r="P11">
        <v>14</v>
      </c>
      <c r="Q11">
        <v>18</v>
      </c>
      <c r="R11" s="27">
        <f t="shared" si="2"/>
        <v>526</v>
      </c>
      <c r="S11" s="27">
        <f t="shared" si="3"/>
        <v>389</v>
      </c>
      <c r="T11" s="27" t="str">
        <f>IFERROR(VLOOKUP(F11,#REF!,2,0),"")</f>
        <v/>
      </c>
      <c r="U11" s="27" t="str">
        <f t="shared" si="4"/>
        <v>,08:15:00,car,526</v>
      </c>
    </row>
    <row r="12" spans="1:21" hidden="1" x14ac:dyDescent="0.25">
      <c r="A12" t="s">
        <v>125</v>
      </c>
      <c r="B12">
        <v>8</v>
      </c>
      <c r="C12" s="27" t="str">
        <f t="shared" si="0"/>
        <v>M</v>
      </c>
      <c r="D12" s="27" t="str">
        <f>IFERROR(VLOOKUP(F12,#REF!,3),"")</f>
        <v/>
      </c>
      <c r="E12" t="s">
        <v>103</v>
      </c>
      <c r="F12" s="27" t="str">
        <f t="shared" si="1"/>
        <v>CCV-102A</v>
      </c>
      <c r="G12" t="s">
        <v>104</v>
      </c>
      <c r="H12" t="s">
        <v>105</v>
      </c>
      <c r="I12" t="s">
        <v>126</v>
      </c>
      <c r="J12">
        <v>6</v>
      </c>
      <c r="K12">
        <v>14</v>
      </c>
      <c r="L12">
        <v>7</v>
      </c>
      <c r="M12">
        <v>383</v>
      </c>
      <c r="N12">
        <v>53</v>
      </c>
      <c r="O12">
        <v>9</v>
      </c>
      <c r="P12">
        <v>18</v>
      </c>
      <c r="Q12">
        <v>20</v>
      </c>
      <c r="R12" s="27">
        <f t="shared" si="2"/>
        <v>618</v>
      </c>
      <c r="S12" s="27">
        <f t="shared" si="3"/>
        <v>439</v>
      </c>
      <c r="T12" s="27" t="str">
        <f>IFERROR(VLOOKUP(F12,#REF!,2,0),"")</f>
        <v/>
      </c>
      <c r="U12" s="27" t="str">
        <f t="shared" si="4"/>
        <v>,08:30:00,car,618</v>
      </c>
    </row>
    <row r="13" spans="1:21" hidden="1" x14ac:dyDescent="0.25">
      <c r="A13" t="s">
        <v>127</v>
      </c>
      <c r="B13">
        <v>8</v>
      </c>
      <c r="C13" s="27" t="str">
        <f t="shared" si="0"/>
        <v>M</v>
      </c>
      <c r="D13" s="27" t="str">
        <f>IFERROR(VLOOKUP(F13,#REF!,3),"")</f>
        <v/>
      </c>
      <c r="E13" t="s">
        <v>103</v>
      </c>
      <c r="F13" s="27" t="str">
        <f t="shared" si="1"/>
        <v>CCV-102A</v>
      </c>
      <c r="G13" t="s">
        <v>104</v>
      </c>
      <c r="H13" t="s">
        <v>105</v>
      </c>
      <c r="I13" t="s">
        <v>128</v>
      </c>
      <c r="J13">
        <v>3</v>
      </c>
      <c r="K13">
        <v>9</v>
      </c>
      <c r="L13">
        <v>4</v>
      </c>
      <c r="M13">
        <v>392</v>
      </c>
      <c r="N13">
        <v>51</v>
      </c>
      <c r="O13">
        <v>11</v>
      </c>
      <c r="P13">
        <v>15</v>
      </c>
      <c r="Q13">
        <v>33</v>
      </c>
      <c r="R13" s="27">
        <f t="shared" si="2"/>
        <v>620</v>
      </c>
      <c r="S13" s="27">
        <f t="shared" si="3"/>
        <v>450</v>
      </c>
      <c r="T13" s="27" t="str">
        <f>IFERROR(VLOOKUP(F13,#REF!,2,0),"")</f>
        <v/>
      </c>
      <c r="U13" s="27" t="str">
        <f t="shared" si="4"/>
        <v>,08:45:00,car,620</v>
      </c>
    </row>
    <row r="14" spans="1:21" hidden="1" x14ac:dyDescent="0.25">
      <c r="A14" t="s">
        <v>129</v>
      </c>
      <c r="B14">
        <v>9</v>
      </c>
      <c r="C14" s="27" t="str">
        <f t="shared" si="0"/>
        <v>M</v>
      </c>
      <c r="D14" s="27" t="str">
        <f>IFERROR(VLOOKUP(F14,#REF!,3),"")</f>
        <v/>
      </c>
      <c r="E14" t="s">
        <v>103</v>
      </c>
      <c r="F14" s="27" t="str">
        <f t="shared" si="1"/>
        <v>CCV-102A</v>
      </c>
      <c r="G14" t="s">
        <v>104</v>
      </c>
      <c r="H14" t="s">
        <v>105</v>
      </c>
      <c r="I14" t="s">
        <v>130</v>
      </c>
      <c r="J14">
        <v>6</v>
      </c>
      <c r="K14">
        <v>7</v>
      </c>
      <c r="L14">
        <v>0</v>
      </c>
      <c r="M14">
        <v>399</v>
      </c>
      <c r="N14">
        <v>40</v>
      </c>
      <c r="O14">
        <v>7</v>
      </c>
      <c r="P14">
        <v>12</v>
      </c>
      <c r="Q14">
        <v>17</v>
      </c>
      <c r="R14" s="27">
        <f t="shared" si="2"/>
        <v>584</v>
      </c>
      <c r="S14" s="27">
        <f t="shared" si="3"/>
        <v>428</v>
      </c>
      <c r="T14" s="27" t="str">
        <f>IFERROR(VLOOKUP(F14,#REF!,2,0),"")</f>
        <v/>
      </c>
      <c r="U14" s="27" t="str">
        <f t="shared" si="4"/>
        <v>,09:00:00,car,584</v>
      </c>
    </row>
    <row r="15" spans="1:21" hidden="1" x14ac:dyDescent="0.25">
      <c r="A15" t="s">
        <v>131</v>
      </c>
      <c r="B15">
        <v>9</v>
      </c>
      <c r="C15" s="27" t="str">
        <f t="shared" si="0"/>
        <v>M</v>
      </c>
      <c r="D15" s="27" t="str">
        <f>IFERROR(VLOOKUP(F15,#REF!,3),"")</f>
        <v/>
      </c>
      <c r="E15" t="s">
        <v>103</v>
      </c>
      <c r="F15" s="27" t="str">
        <f t="shared" si="1"/>
        <v>CCV-102A</v>
      </c>
      <c r="G15" t="s">
        <v>104</v>
      </c>
      <c r="H15" t="s">
        <v>105</v>
      </c>
      <c r="I15" t="s">
        <v>132</v>
      </c>
      <c r="J15">
        <v>5</v>
      </c>
      <c r="K15">
        <v>11</v>
      </c>
      <c r="L15">
        <v>0</v>
      </c>
      <c r="M15">
        <v>366</v>
      </c>
      <c r="N15">
        <v>43</v>
      </c>
      <c r="O15">
        <v>10</v>
      </c>
      <c r="P15">
        <v>11</v>
      </c>
      <c r="Q15">
        <v>17</v>
      </c>
      <c r="R15" s="27">
        <f t="shared" si="2"/>
        <v>551</v>
      </c>
      <c r="S15" s="27">
        <f t="shared" si="3"/>
        <v>394</v>
      </c>
      <c r="T15" s="27" t="str">
        <f>IFERROR(VLOOKUP(F15,#REF!,2,0),"")</f>
        <v/>
      </c>
      <c r="U15" s="27" t="str">
        <f t="shared" si="4"/>
        <v>,09:15:00,car,551</v>
      </c>
    </row>
    <row r="16" spans="1:21" hidden="1" x14ac:dyDescent="0.25">
      <c r="A16" t="s">
        <v>133</v>
      </c>
      <c r="B16">
        <v>9</v>
      </c>
      <c r="C16" s="27" t="str">
        <f t="shared" si="0"/>
        <v>M</v>
      </c>
      <c r="D16" s="27" t="str">
        <f>IFERROR(VLOOKUP(F16,#REF!,3),"")</f>
        <v/>
      </c>
      <c r="E16" t="s">
        <v>103</v>
      </c>
      <c r="F16" s="27" t="str">
        <f t="shared" si="1"/>
        <v>CCV-102A</v>
      </c>
      <c r="G16" t="s">
        <v>104</v>
      </c>
      <c r="H16" t="s">
        <v>105</v>
      </c>
      <c r="I16" t="s">
        <v>134</v>
      </c>
      <c r="J16">
        <v>5</v>
      </c>
      <c r="K16">
        <v>4</v>
      </c>
      <c r="L16">
        <v>3</v>
      </c>
      <c r="M16">
        <v>346</v>
      </c>
      <c r="N16">
        <v>44</v>
      </c>
      <c r="O16">
        <v>7</v>
      </c>
      <c r="P16">
        <v>21</v>
      </c>
      <c r="Q16">
        <v>24</v>
      </c>
      <c r="R16" s="27">
        <f t="shared" si="2"/>
        <v>538</v>
      </c>
      <c r="S16" s="27">
        <f t="shared" si="3"/>
        <v>399</v>
      </c>
      <c r="T16" s="27" t="str">
        <f>IFERROR(VLOOKUP(F16,#REF!,2,0),"")</f>
        <v/>
      </c>
      <c r="U16" s="27" t="str">
        <f t="shared" si="4"/>
        <v>,09:30:00,car,538</v>
      </c>
    </row>
    <row r="17" spans="1:21" hidden="1" x14ac:dyDescent="0.25">
      <c r="A17" t="s">
        <v>135</v>
      </c>
      <c r="B17">
        <v>9</v>
      </c>
      <c r="C17" s="27" t="str">
        <f t="shared" si="0"/>
        <v>M</v>
      </c>
      <c r="D17" s="27" t="str">
        <f>IFERROR(VLOOKUP(F17,#REF!,3),"")</f>
        <v/>
      </c>
      <c r="E17" t="s">
        <v>103</v>
      </c>
      <c r="F17" s="27" t="str">
        <f t="shared" si="1"/>
        <v>CCV-102A</v>
      </c>
      <c r="G17" t="s">
        <v>104</v>
      </c>
      <c r="H17" t="s">
        <v>105</v>
      </c>
      <c r="I17" t="s">
        <v>136</v>
      </c>
      <c r="J17">
        <v>5</v>
      </c>
      <c r="K17">
        <v>10</v>
      </c>
      <c r="L17">
        <v>2</v>
      </c>
      <c r="M17">
        <v>418</v>
      </c>
      <c r="N17">
        <v>47</v>
      </c>
      <c r="O17">
        <v>5</v>
      </c>
      <c r="P17">
        <v>16</v>
      </c>
      <c r="Q17">
        <v>21</v>
      </c>
      <c r="R17" s="27">
        <f t="shared" si="2"/>
        <v>635</v>
      </c>
      <c r="S17" s="27">
        <f t="shared" si="3"/>
        <v>460</v>
      </c>
      <c r="T17" s="27" t="str">
        <f>IFERROR(VLOOKUP(F17,#REF!,2,0),"")</f>
        <v/>
      </c>
      <c r="U17" s="27" t="str">
        <f t="shared" si="4"/>
        <v>,09:45:00,car,635</v>
      </c>
    </row>
    <row r="18" spans="1:21" hidden="1" x14ac:dyDescent="0.25">
      <c r="A18" t="s">
        <v>137</v>
      </c>
      <c r="B18">
        <v>10</v>
      </c>
      <c r="C18" s="27" t="str">
        <f t="shared" si="0"/>
        <v>M</v>
      </c>
      <c r="D18" s="27" t="str">
        <f>IFERROR(VLOOKUP(F18,#REF!,3),"")</f>
        <v/>
      </c>
      <c r="E18" t="s">
        <v>103</v>
      </c>
      <c r="F18" s="27" t="str">
        <f t="shared" si="1"/>
        <v>CCV-102A</v>
      </c>
      <c r="G18" t="s">
        <v>104</v>
      </c>
      <c r="H18" t="s">
        <v>105</v>
      </c>
      <c r="I18" t="s">
        <v>138</v>
      </c>
      <c r="J18">
        <v>14</v>
      </c>
      <c r="K18">
        <v>9</v>
      </c>
      <c r="L18">
        <v>3</v>
      </c>
      <c r="M18">
        <v>401</v>
      </c>
      <c r="N18">
        <v>23</v>
      </c>
      <c r="O18">
        <v>8</v>
      </c>
      <c r="P18">
        <v>25</v>
      </c>
      <c r="Q18">
        <v>34</v>
      </c>
      <c r="R18" s="27">
        <f t="shared" si="2"/>
        <v>637</v>
      </c>
      <c r="S18" s="27">
        <f t="shared" si="3"/>
        <v>468</v>
      </c>
      <c r="T18" s="27" t="str">
        <f>IFERROR(VLOOKUP(F18,#REF!,2,0),"")</f>
        <v/>
      </c>
      <c r="U18" s="27" t="str">
        <f t="shared" si="4"/>
        <v>,10:00:00,car,637</v>
      </c>
    </row>
    <row r="19" spans="1:21" hidden="1" x14ac:dyDescent="0.25">
      <c r="A19" t="s">
        <v>139</v>
      </c>
      <c r="B19">
        <v>10</v>
      </c>
      <c r="C19" s="27" t="str">
        <f t="shared" si="0"/>
        <v>M</v>
      </c>
      <c r="D19" s="27" t="str">
        <f>IFERROR(VLOOKUP(F19,#REF!,3),"")</f>
        <v/>
      </c>
      <c r="E19" t="s">
        <v>103</v>
      </c>
      <c r="F19" s="27" t="str">
        <f t="shared" si="1"/>
        <v>CCV-102A</v>
      </c>
      <c r="G19" t="s">
        <v>104</v>
      </c>
      <c r="H19" t="s">
        <v>105</v>
      </c>
      <c r="I19" t="s">
        <v>140</v>
      </c>
      <c r="J19">
        <v>12</v>
      </c>
      <c r="K19">
        <v>13</v>
      </c>
      <c r="L19">
        <v>1</v>
      </c>
      <c r="M19">
        <v>371</v>
      </c>
      <c r="N19">
        <v>24</v>
      </c>
      <c r="O19">
        <v>9</v>
      </c>
      <c r="P19">
        <v>21</v>
      </c>
      <c r="Q19">
        <v>40</v>
      </c>
      <c r="R19" s="27">
        <f t="shared" si="2"/>
        <v>604</v>
      </c>
      <c r="S19" s="27">
        <f t="shared" si="3"/>
        <v>435</v>
      </c>
      <c r="T19" s="27" t="str">
        <f>IFERROR(VLOOKUP(F19,#REF!,2,0),"")</f>
        <v/>
      </c>
      <c r="U19" s="27" t="str">
        <f t="shared" si="4"/>
        <v>,10:15:00,car,604</v>
      </c>
    </row>
    <row r="20" spans="1:21" hidden="1" x14ac:dyDescent="0.25">
      <c r="A20" t="s">
        <v>141</v>
      </c>
      <c r="B20">
        <v>10</v>
      </c>
      <c r="C20" s="27" t="str">
        <f t="shared" si="0"/>
        <v>M</v>
      </c>
      <c r="D20" s="27" t="str">
        <f>IFERROR(VLOOKUP(F20,#REF!,3),"")</f>
        <v/>
      </c>
      <c r="E20" t="s">
        <v>103</v>
      </c>
      <c r="F20" s="27" t="str">
        <f t="shared" si="1"/>
        <v>CCV-102A</v>
      </c>
      <c r="G20" t="s">
        <v>104</v>
      </c>
      <c r="H20" t="s">
        <v>105</v>
      </c>
      <c r="I20" t="s">
        <v>142</v>
      </c>
      <c r="J20">
        <v>6</v>
      </c>
      <c r="K20">
        <v>11</v>
      </c>
      <c r="L20">
        <v>1</v>
      </c>
      <c r="M20">
        <v>394</v>
      </c>
      <c r="N20">
        <v>31</v>
      </c>
      <c r="O20">
        <v>6</v>
      </c>
      <c r="P20">
        <v>23</v>
      </c>
      <c r="Q20">
        <v>31</v>
      </c>
      <c r="R20" s="27">
        <f t="shared" si="2"/>
        <v>621</v>
      </c>
      <c r="S20" s="27">
        <f t="shared" si="3"/>
        <v>451</v>
      </c>
      <c r="T20" s="27" t="str">
        <f>IFERROR(VLOOKUP(F20,#REF!,2,0),"")</f>
        <v/>
      </c>
      <c r="U20" s="27" t="str">
        <f t="shared" si="4"/>
        <v>,10:30:00,car,621</v>
      </c>
    </row>
    <row r="21" spans="1:21" hidden="1" x14ac:dyDescent="0.25">
      <c r="A21" t="s">
        <v>143</v>
      </c>
      <c r="B21">
        <v>10</v>
      </c>
      <c r="C21" s="27" t="str">
        <f t="shared" si="0"/>
        <v>M</v>
      </c>
      <c r="D21" s="27" t="str">
        <f>IFERROR(VLOOKUP(F21,#REF!,3),"")</f>
        <v/>
      </c>
      <c r="E21" t="s">
        <v>103</v>
      </c>
      <c r="F21" s="27" t="str">
        <f t="shared" si="1"/>
        <v>CCV-102A</v>
      </c>
      <c r="G21" t="s">
        <v>104</v>
      </c>
      <c r="H21" t="s">
        <v>105</v>
      </c>
      <c r="I21" t="s">
        <v>144</v>
      </c>
      <c r="J21">
        <v>11</v>
      </c>
      <c r="K21">
        <v>7</v>
      </c>
      <c r="L21">
        <v>2</v>
      </c>
      <c r="M21">
        <v>399</v>
      </c>
      <c r="N21">
        <v>20</v>
      </c>
      <c r="O21">
        <v>5</v>
      </c>
      <c r="P21">
        <v>18</v>
      </c>
      <c r="Q21">
        <v>33</v>
      </c>
      <c r="R21" s="27">
        <f t="shared" si="2"/>
        <v>615</v>
      </c>
      <c r="S21" s="27">
        <f t="shared" si="3"/>
        <v>455</v>
      </c>
      <c r="T21" s="27" t="str">
        <f>IFERROR(VLOOKUP(F21,#REF!,2,0),"")</f>
        <v/>
      </c>
      <c r="U21" s="27" t="str">
        <f t="shared" si="4"/>
        <v>,10:45:00,car,615</v>
      </c>
    </row>
    <row r="22" spans="1:21" hidden="1" x14ac:dyDescent="0.25">
      <c r="A22" t="s">
        <v>145</v>
      </c>
      <c r="B22">
        <v>11</v>
      </c>
      <c r="C22" s="27" t="str">
        <f t="shared" si="0"/>
        <v>M</v>
      </c>
      <c r="D22" s="27" t="str">
        <f>IFERROR(VLOOKUP(F22,#REF!,3),"")</f>
        <v/>
      </c>
      <c r="E22" t="s">
        <v>103</v>
      </c>
      <c r="F22" s="27" t="str">
        <f t="shared" si="1"/>
        <v>CCV-102A</v>
      </c>
      <c r="G22" t="s">
        <v>104</v>
      </c>
      <c r="H22" t="s">
        <v>105</v>
      </c>
      <c r="I22" t="s">
        <v>146</v>
      </c>
      <c r="J22">
        <v>8</v>
      </c>
      <c r="K22">
        <v>2</v>
      </c>
      <c r="L22">
        <v>1</v>
      </c>
      <c r="M22">
        <v>389</v>
      </c>
      <c r="N22">
        <v>41</v>
      </c>
      <c r="O22">
        <v>9</v>
      </c>
      <c r="P22">
        <v>21</v>
      </c>
      <c r="Q22">
        <v>32</v>
      </c>
      <c r="R22" s="27">
        <f t="shared" si="2"/>
        <v>592</v>
      </c>
      <c r="S22" s="27">
        <f t="shared" si="3"/>
        <v>445</v>
      </c>
      <c r="T22" s="27" t="str">
        <f>IFERROR(VLOOKUP(F22,#REF!,2,0),"")</f>
        <v/>
      </c>
      <c r="U22" s="27" t="str">
        <f t="shared" si="4"/>
        <v>,11:00:00,car,592</v>
      </c>
    </row>
    <row r="23" spans="1:21" hidden="1" x14ac:dyDescent="0.25">
      <c r="A23" t="s">
        <v>147</v>
      </c>
      <c r="B23">
        <v>11</v>
      </c>
      <c r="C23" s="27" t="str">
        <f t="shared" si="0"/>
        <v>M</v>
      </c>
      <c r="D23" s="27" t="str">
        <f>IFERROR(VLOOKUP(F23,#REF!,3),"")</f>
        <v/>
      </c>
      <c r="E23" t="s">
        <v>103</v>
      </c>
      <c r="F23" s="27" t="str">
        <f t="shared" si="1"/>
        <v>CCV-102A</v>
      </c>
      <c r="G23" t="s">
        <v>104</v>
      </c>
      <c r="H23" t="s">
        <v>105</v>
      </c>
      <c r="I23" t="s">
        <v>148</v>
      </c>
      <c r="J23">
        <v>13</v>
      </c>
      <c r="K23">
        <v>5</v>
      </c>
      <c r="L23">
        <v>2</v>
      </c>
      <c r="M23">
        <v>371</v>
      </c>
      <c r="N23">
        <v>28</v>
      </c>
      <c r="O23">
        <v>6</v>
      </c>
      <c r="P23">
        <v>19</v>
      </c>
      <c r="Q23">
        <v>25</v>
      </c>
      <c r="R23" s="27">
        <f t="shared" si="2"/>
        <v>566</v>
      </c>
      <c r="S23" s="27">
        <f t="shared" si="3"/>
        <v>420</v>
      </c>
      <c r="T23" s="27" t="str">
        <f>IFERROR(VLOOKUP(F23,#REF!,2,0),"")</f>
        <v/>
      </c>
      <c r="U23" s="27" t="str">
        <f t="shared" si="4"/>
        <v>,11:15:00,car,566</v>
      </c>
    </row>
    <row r="24" spans="1:21" hidden="1" x14ac:dyDescent="0.25">
      <c r="A24" t="s">
        <v>149</v>
      </c>
      <c r="B24">
        <v>11</v>
      </c>
      <c r="C24" s="27" t="str">
        <f t="shared" si="0"/>
        <v>M</v>
      </c>
      <c r="D24" s="27" t="str">
        <f>IFERROR(VLOOKUP(F24,#REF!,3),"")</f>
        <v/>
      </c>
      <c r="E24" t="s">
        <v>103</v>
      </c>
      <c r="F24" s="27" t="str">
        <f t="shared" si="1"/>
        <v>CCV-102A</v>
      </c>
      <c r="G24" t="s">
        <v>104</v>
      </c>
      <c r="H24" t="s">
        <v>105</v>
      </c>
      <c r="I24" t="s">
        <v>150</v>
      </c>
      <c r="J24">
        <v>4</v>
      </c>
      <c r="K24">
        <v>3</v>
      </c>
      <c r="L24">
        <v>0</v>
      </c>
      <c r="M24">
        <v>398</v>
      </c>
      <c r="N24">
        <v>28</v>
      </c>
      <c r="O24">
        <v>8</v>
      </c>
      <c r="P24">
        <v>23</v>
      </c>
      <c r="Q24">
        <v>32</v>
      </c>
      <c r="R24" s="27">
        <f t="shared" si="2"/>
        <v>603</v>
      </c>
      <c r="S24" s="27">
        <f t="shared" si="3"/>
        <v>453</v>
      </c>
      <c r="T24" s="27" t="str">
        <f>IFERROR(VLOOKUP(F24,#REF!,2,0),"")</f>
        <v/>
      </c>
      <c r="U24" s="27" t="str">
        <f t="shared" si="4"/>
        <v>,11:30:00,car,603</v>
      </c>
    </row>
    <row r="25" spans="1:21" hidden="1" x14ac:dyDescent="0.25">
      <c r="A25" t="s">
        <v>151</v>
      </c>
      <c r="B25">
        <v>11</v>
      </c>
      <c r="C25" s="27" t="str">
        <f t="shared" si="0"/>
        <v>M</v>
      </c>
      <c r="D25" s="27" t="str">
        <f>IFERROR(VLOOKUP(F25,#REF!,3),"")</f>
        <v/>
      </c>
      <c r="E25" t="s">
        <v>103</v>
      </c>
      <c r="F25" s="27" t="str">
        <f t="shared" si="1"/>
        <v>CCV-102A</v>
      </c>
      <c r="G25" t="s">
        <v>104</v>
      </c>
      <c r="H25" t="s">
        <v>105</v>
      </c>
      <c r="I25" t="s">
        <v>152</v>
      </c>
      <c r="J25">
        <v>3</v>
      </c>
      <c r="K25">
        <v>2</v>
      </c>
      <c r="L25">
        <v>3</v>
      </c>
      <c r="M25">
        <v>442</v>
      </c>
      <c r="N25">
        <v>28</v>
      </c>
      <c r="O25">
        <v>9</v>
      </c>
      <c r="P25">
        <v>20</v>
      </c>
      <c r="Q25">
        <v>25</v>
      </c>
      <c r="R25" s="27">
        <f t="shared" si="2"/>
        <v>655</v>
      </c>
      <c r="S25" s="27">
        <f t="shared" si="3"/>
        <v>495</v>
      </c>
      <c r="T25" s="27" t="str">
        <f>IFERROR(VLOOKUP(F25,#REF!,2,0),"")</f>
        <v/>
      </c>
      <c r="U25" s="27" t="str">
        <f t="shared" si="4"/>
        <v>,11:45:00,car,655</v>
      </c>
    </row>
    <row r="26" spans="1:21" hidden="1" x14ac:dyDescent="0.25">
      <c r="A26" t="s">
        <v>153</v>
      </c>
      <c r="B26">
        <v>12</v>
      </c>
      <c r="C26" s="27" t="str">
        <f t="shared" si="0"/>
        <v>T</v>
      </c>
      <c r="D26" s="27" t="str">
        <f>IFERROR(VLOOKUP(F26,#REF!,3),"")</f>
        <v/>
      </c>
      <c r="E26" t="s">
        <v>103</v>
      </c>
      <c r="F26" s="27" t="str">
        <f t="shared" si="1"/>
        <v>CCV-102A</v>
      </c>
      <c r="G26" t="s">
        <v>104</v>
      </c>
      <c r="H26" t="s">
        <v>105</v>
      </c>
      <c r="I26" t="s">
        <v>154</v>
      </c>
      <c r="J26">
        <v>0</v>
      </c>
      <c r="K26">
        <v>2</v>
      </c>
      <c r="L26">
        <v>3</v>
      </c>
      <c r="M26">
        <v>482</v>
      </c>
      <c r="N26">
        <v>38</v>
      </c>
      <c r="O26">
        <v>10</v>
      </c>
      <c r="P26">
        <v>9</v>
      </c>
      <c r="Q26">
        <v>15</v>
      </c>
      <c r="R26" s="27">
        <f t="shared" si="2"/>
        <v>681</v>
      </c>
      <c r="S26" s="27">
        <f t="shared" si="3"/>
        <v>514</v>
      </c>
      <c r="T26" s="27" t="str">
        <f>IFERROR(VLOOKUP(F26,#REF!,2,0),"")</f>
        <v/>
      </c>
      <c r="U26" s="27" t="str">
        <f t="shared" si="4"/>
        <v>,12:00:00,car,681</v>
      </c>
    </row>
    <row r="27" spans="1:21" hidden="1" x14ac:dyDescent="0.25">
      <c r="A27" t="s">
        <v>155</v>
      </c>
      <c r="B27">
        <v>12</v>
      </c>
      <c r="C27" s="27" t="str">
        <f t="shared" si="0"/>
        <v>T</v>
      </c>
      <c r="D27" s="27" t="str">
        <f>IFERROR(VLOOKUP(F27,#REF!,3),"")</f>
        <v/>
      </c>
      <c r="E27" t="s">
        <v>103</v>
      </c>
      <c r="F27" s="27" t="str">
        <f t="shared" si="1"/>
        <v>CCV-102A</v>
      </c>
      <c r="G27" t="s">
        <v>104</v>
      </c>
      <c r="H27" t="s">
        <v>105</v>
      </c>
      <c r="I27" t="s">
        <v>156</v>
      </c>
      <c r="J27">
        <v>0</v>
      </c>
      <c r="K27">
        <v>2</v>
      </c>
      <c r="L27">
        <v>1</v>
      </c>
      <c r="M27">
        <v>429</v>
      </c>
      <c r="N27">
        <v>28</v>
      </c>
      <c r="O27">
        <v>6</v>
      </c>
      <c r="P27">
        <v>18</v>
      </c>
      <c r="Q27">
        <v>7</v>
      </c>
      <c r="R27" s="27">
        <f t="shared" si="2"/>
        <v>605</v>
      </c>
      <c r="S27" s="27">
        <f t="shared" si="3"/>
        <v>457</v>
      </c>
      <c r="T27" s="27" t="str">
        <f>IFERROR(VLOOKUP(F27,#REF!,2,0),"")</f>
        <v/>
      </c>
      <c r="U27" s="27" t="str">
        <f t="shared" si="4"/>
        <v>,12:15:00,car,605</v>
      </c>
    </row>
    <row r="28" spans="1:21" hidden="1" x14ac:dyDescent="0.25">
      <c r="A28" t="s">
        <v>157</v>
      </c>
      <c r="B28">
        <v>12</v>
      </c>
      <c r="C28" s="27" t="str">
        <f t="shared" si="0"/>
        <v>T</v>
      </c>
      <c r="D28" s="27" t="str">
        <f>IFERROR(VLOOKUP(F28,#REF!,3),"")</f>
        <v/>
      </c>
      <c r="E28" t="s">
        <v>103</v>
      </c>
      <c r="F28" s="27" t="str">
        <f t="shared" si="1"/>
        <v>CCV-102A</v>
      </c>
      <c r="G28" t="s">
        <v>104</v>
      </c>
      <c r="H28" t="s">
        <v>105</v>
      </c>
      <c r="I28" t="s">
        <v>158</v>
      </c>
      <c r="J28">
        <v>4</v>
      </c>
      <c r="K28">
        <v>8</v>
      </c>
      <c r="L28">
        <v>1</v>
      </c>
      <c r="M28">
        <v>452</v>
      </c>
      <c r="N28">
        <v>30</v>
      </c>
      <c r="O28">
        <v>11</v>
      </c>
      <c r="P28">
        <v>13</v>
      </c>
      <c r="Q28">
        <v>22</v>
      </c>
      <c r="R28" s="27">
        <f t="shared" si="2"/>
        <v>664</v>
      </c>
      <c r="S28" s="27">
        <f t="shared" si="3"/>
        <v>490</v>
      </c>
      <c r="T28" s="27" t="str">
        <f>IFERROR(VLOOKUP(F28,#REF!,2,0),"")</f>
        <v/>
      </c>
      <c r="U28" s="27" t="str">
        <f t="shared" si="4"/>
        <v>,12:30:00,car,664</v>
      </c>
    </row>
    <row r="29" spans="1:21" hidden="1" x14ac:dyDescent="0.25">
      <c r="A29" t="s">
        <v>159</v>
      </c>
      <c r="B29">
        <v>12</v>
      </c>
      <c r="C29" s="27" t="str">
        <f t="shared" si="0"/>
        <v>T</v>
      </c>
      <c r="D29" s="27" t="str">
        <f>IFERROR(VLOOKUP(F29,#REF!,3),"")</f>
        <v/>
      </c>
      <c r="E29" t="s">
        <v>103</v>
      </c>
      <c r="F29" s="27" t="str">
        <f t="shared" si="1"/>
        <v>CCV-102A</v>
      </c>
      <c r="G29" t="s">
        <v>104</v>
      </c>
      <c r="H29" t="s">
        <v>105</v>
      </c>
      <c r="I29" t="s">
        <v>160</v>
      </c>
      <c r="J29">
        <v>1</v>
      </c>
      <c r="K29">
        <v>2</v>
      </c>
      <c r="L29">
        <v>2</v>
      </c>
      <c r="M29">
        <v>596</v>
      </c>
      <c r="N29">
        <v>26</v>
      </c>
      <c r="O29">
        <v>9</v>
      </c>
      <c r="P29">
        <v>14</v>
      </c>
      <c r="Q29">
        <v>21</v>
      </c>
      <c r="R29" s="27">
        <f t="shared" si="2"/>
        <v>838</v>
      </c>
      <c r="S29" s="27">
        <f t="shared" si="3"/>
        <v>636</v>
      </c>
      <c r="T29" s="27" t="str">
        <f>IFERROR(VLOOKUP(F29,#REF!,2,0),"")</f>
        <v/>
      </c>
      <c r="U29" s="27" t="str">
        <f t="shared" si="4"/>
        <v>,12:45:00,car,838</v>
      </c>
    </row>
    <row r="30" spans="1:21" hidden="1" x14ac:dyDescent="0.25">
      <c r="A30" t="s">
        <v>161</v>
      </c>
      <c r="B30">
        <v>13</v>
      </c>
      <c r="C30" s="27" t="str">
        <f t="shared" si="0"/>
        <v>T</v>
      </c>
      <c r="D30" s="27" t="str">
        <f>IFERROR(VLOOKUP(F30,#REF!,3),"")</f>
        <v/>
      </c>
      <c r="E30" t="s">
        <v>103</v>
      </c>
      <c r="F30" s="27" t="str">
        <f t="shared" si="1"/>
        <v>CCV-102A</v>
      </c>
      <c r="G30" t="s">
        <v>104</v>
      </c>
      <c r="H30" t="s">
        <v>105</v>
      </c>
      <c r="I30" t="s">
        <v>162</v>
      </c>
      <c r="J30">
        <v>2</v>
      </c>
      <c r="K30">
        <v>4</v>
      </c>
      <c r="L30">
        <v>1</v>
      </c>
      <c r="M30">
        <v>517</v>
      </c>
      <c r="N30">
        <v>24</v>
      </c>
      <c r="O30">
        <v>15</v>
      </c>
      <c r="P30">
        <v>25</v>
      </c>
      <c r="Q30">
        <v>24</v>
      </c>
      <c r="R30" s="27">
        <f t="shared" si="2"/>
        <v>755</v>
      </c>
      <c r="S30" s="27">
        <f t="shared" si="3"/>
        <v>569</v>
      </c>
      <c r="T30" s="27" t="str">
        <f>IFERROR(VLOOKUP(F30,#REF!,2,0),"")</f>
        <v/>
      </c>
      <c r="U30" s="27" t="str">
        <f t="shared" si="4"/>
        <v>,13:00:00,car,755</v>
      </c>
    </row>
    <row r="31" spans="1:21" hidden="1" x14ac:dyDescent="0.25">
      <c r="A31" t="s">
        <v>163</v>
      </c>
      <c r="B31">
        <v>13</v>
      </c>
      <c r="C31" s="27" t="str">
        <f t="shared" si="0"/>
        <v>T</v>
      </c>
      <c r="D31" s="27" t="str">
        <f>IFERROR(VLOOKUP(F31,#REF!,3),"")</f>
        <v/>
      </c>
      <c r="E31" t="s">
        <v>103</v>
      </c>
      <c r="F31" s="27" t="str">
        <f t="shared" si="1"/>
        <v>CCV-102A</v>
      </c>
      <c r="G31" t="s">
        <v>104</v>
      </c>
      <c r="H31" t="s">
        <v>105</v>
      </c>
      <c r="I31" t="s">
        <v>164</v>
      </c>
      <c r="J31">
        <v>5</v>
      </c>
      <c r="K31">
        <v>2</v>
      </c>
      <c r="L31">
        <v>1</v>
      </c>
      <c r="M31">
        <v>443</v>
      </c>
      <c r="N31">
        <v>29</v>
      </c>
      <c r="O31">
        <v>9</v>
      </c>
      <c r="P31">
        <v>16</v>
      </c>
      <c r="Q31">
        <v>34</v>
      </c>
      <c r="R31" s="27">
        <f t="shared" si="2"/>
        <v>656</v>
      </c>
      <c r="S31" s="27">
        <f t="shared" si="3"/>
        <v>496</v>
      </c>
      <c r="T31" s="27" t="str">
        <f>IFERROR(VLOOKUP(F31,#REF!,2,0),"")</f>
        <v/>
      </c>
      <c r="U31" s="27" t="str">
        <f t="shared" si="4"/>
        <v>,13:15:00,car,656</v>
      </c>
    </row>
    <row r="32" spans="1:21" hidden="1" x14ac:dyDescent="0.25">
      <c r="A32" t="s">
        <v>165</v>
      </c>
      <c r="B32">
        <v>13</v>
      </c>
      <c r="C32" s="27" t="str">
        <f t="shared" si="0"/>
        <v>T</v>
      </c>
      <c r="D32" s="27" t="str">
        <f>IFERROR(VLOOKUP(F32,#REF!,3),"")</f>
        <v/>
      </c>
      <c r="E32" t="s">
        <v>103</v>
      </c>
      <c r="F32" s="27" t="str">
        <f t="shared" si="1"/>
        <v>CCV-102A</v>
      </c>
      <c r="G32" t="s">
        <v>104</v>
      </c>
      <c r="H32" t="s">
        <v>105</v>
      </c>
      <c r="I32" t="s">
        <v>166</v>
      </c>
      <c r="J32">
        <v>2</v>
      </c>
      <c r="K32">
        <v>3</v>
      </c>
      <c r="L32">
        <v>1</v>
      </c>
      <c r="M32">
        <v>455</v>
      </c>
      <c r="N32">
        <v>38</v>
      </c>
      <c r="O32">
        <v>8</v>
      </c>
      <c r="P32">
        <v>20</v>
      </c>
      <c r="Q32">
        <v>13</v>
      </c>
      <c r="R32" s="27">
        <f t="shared" si="2"/>
        <v>654</v>
      </c>
      <c r="S32" s="27">
        <f t="shared" si="3"/>
        <v>491</v>
      </c>
      <c r="T32" s="27" t="str">
        <f>IFERROR(VLOOKUP(F32,#REF!,2,0),"")</f>
        <v/>
      </c>
      <c r="U32" s="27" t="str">
        <f t="shared" si="4"/>
        <v>,13:30:00,car,654</v>
      </c>
    </row>
    <row r="33" spans="1:21" hidden="1" x14ac:dyDescent="0.25">
      <c r="A33" t="s">
        <v>167</v>
      </c>
      <c r="B33">
        <v>13</v>
      </c>
      <c r="C33" s="27" t="str">
        <f t="shared" si="0"/>
        <v>T</v>
      </c>
      <c r="D33" s="27" t="str">
        <f>IFERROR(VLOOKUP(F33,#REF!,3),"")</f>
        <v/>
      </c>
      <c r="E33" t="s">
        <v>103</v>
      </c>
      <c r="F33" s="27" t="str">
        <f t="shared" si="1"/>
        <v>CCV-102A</v>
      </c>
      <c r="G33" t="s">
        <v>104</v>
      </c>
      <c r="H33" t="s">
        <v>105</v>
      </c>
      <c r="I33" t="s">
        <v>168</v>
      </c>
      <c r="J33">
        <v>1</v>
      </c>
      <c r="K33">
        <v>3</v>
      </c>
      <c r="L33">
        <v>1</v>
      </c>
      <c r="M33">
        <v>455</v>
      </c>
      <c r="N33">
        <v>42</v>
      </c>
      <c r="O33">
        <v>7</v>
      </c>
      <c r="P33">
        <v>24</v>
      </c>
      <c r="Q33">
        <v>20</v>
      </c>
      <c r="R33" s="27">
        <f t="shared" si="2"/>
        <v>669</v>
      </c>
      <c r="S33" s="27">
        <f t="shared" si="3"/>
        <v>502</v>
      </c>
      <c r="T33" s="27" t="str">
        <f>IFERROR(VLOOKUP(F33,#REF!,2,0),"")</f>
        <v/>
      </c>
      <c r="U33" s="27" t="str">
        <f t="shared" si="4"/>
        <v>,13:45:00,car,669</v>
      </c>
    </row>
    <row r="34" spans="1:21" hidden="1" x14ac:dyDescent="0.25">
      <c r="A34" t="s">
        <v>169</v>
      </c>
      <c r="B34">
        <v>14</v>
      </c>
      <c r="C34" s="27" t="str">
        <f t="shared" si="0"/>
        <v>T</v>
      </c>
      <c r="D34" s="27" t="str">
        <f>IFERROR(VLOOKUP(F34,#REF!,3),"")</f>
        <v/>
      </c>
      <c r="E34" t="s">
        <v>103</v>
      </c>
      <c r="F34" s="27" t="str">
        <f t="shared" si="1"/>
        <v>CCV-102A</v>
      </c>
      <c r="G34" t="s">
        <v>104</v>
      </c>
      <c r="H34" t="s">
        <v>105</v>
      </c>
      <c r="I34" t="s">
        <v>170</v>
      </c>
      <c r="J34">
        <v>1</v>
      </c>
      <c r="K34">
        <v>6</v>
      </c>
      <c r="L34">
        <v>2</v>
      </c>
      <c r="M34">
        <v>410</v>
      </c>
      <c r="N34">
        <v>33</v>
      </c>
      <c r="O34">
        <v>13</v>
      </c>
      <c r="P34">
        <v>15</v>
      </c>
      <c r="Q34">
        <v>28</v>
      </c>
      <c r="R34" s="27">
        <f t="shared" si="2"/>
        <v>619</v>
      </c>
      <c r="S34" s="27">
        <f t="shared" si="3"/>
        <v>458</v>
      </c>
      <c r="T34" s="27" t="str">
        <f>IFERROR(VLOOKUP(F34,#REF!,2,0),"")</f>
        <v/>
      </c>
      <c r="U34" s="27" t="str">
        <f t="shared" si="4"/>
        <v>,14:00:00,car,619</v>
      </c>
    </row>
    <row r="35" spans="1:21" hidden="1" x14ac:dyDescent="0.25">
      <c r="A35" t="s">
        <v>171</v>
      </c>
      <c r="B35">
        <v>14</v>
      </c>
      <c r="C35" s="27" t="str">
        <f t="shared" si="0"/>
        <v>T</v>
      </c>
      <c r="D35" s="27" t="str">
        <f>IFERROR(VLOOKUP(F35,#REF!,3),"")</f>
        <v/>
      </c>
      <c r="E35" t="s">
        <v>103</v>
      </c>
      <c r="F35" s="27" t="str">
        <f t="shared" si="1"/>
        <v>CCV-102A</v>
      </c>
      <c r="G35" t="s">
        <v>104</v>
      </c>
      <c r="H35" t="s">
        <v>105</v>
      </c>
      <c r="I35" t="s">
        <v>172</v>
      </c>
      <c r="J35">
        <v>8</v>
      </c>
      <c r="K35">
        <v>4</v>
      </c>
      <c r="L35">
        <v>1</v>
      </c>
      <c r="M35">
        <v>358</v>
      </c>
      <c r="N35">
        <v>26</v>
      </c>
      <c r="O35">
        <v>6</v>
      </c>
      <c r="P35">
        <v>26</v>
      </c>
      <c r="Q35">
        <v>20</v>
      </c>
      <c r="R35" s="27">
        <f t="shared" si="2"/>
        <v>545</v>
      </c>
      <c r="S35" s="27">
        <f t="shared" si="3"/>
        <v>407</v>
      </c>
      <c r="T35" s="27" t="str">
        <f>IFERROR(VLOOKUP(F35,#REF!,2,0),"")</f>
        <v/>
      </c>
      <c r="U35" s="27" t="str">
        <f t="shared" si="4"/>
        <v>,14:15:00,car,545</v>
      </c>
    </row>
    <row r="36" spans="1:21" hidden="1" x14ac:dyDescent="0.25">
      <c r="A36" t="s">
        <v>173</v>
      </c>
      <c r="B36">
        <v>14</v>
      </c>
      <c r="C36" s="27" t="str">
        <f t="shared" si="0"/>
        <v>T</v>
      </c>
      <c r="D36" s="27" t="str">
        <f>IFERROR(VLOOKUP(F36,#REF!,3),"")</f>
        <v/>
      </c>
      <c r="E36" t="s">
        <v>103</v>
      </c>
      <c r="F36" s="27" t="str">
        <f t="shared" si="1"/>
        <v>CCV-102A</v>
      </c>
      <c r="G36" t="s">
        <v>104</v>
      </c>
      <c r="H36" t="s">
        <v>105</v>
      </c>
      <c r="I36" t="s">
        <v>174</v>
      </c>
      <c r="J36">
        <v>2</v>
      </c>
      <c r="K36">
        <v>6</v>
      </c>
      <c r="L36">
        <v>0</v>
      </c>
      <c r="M36">
        <v>392</v>
      </c>
      <c r="N36">
        <v>39</v>
      </c>
      <c r="O36">
        <v>7</v>
      </c>
      <c r="P36">
        <v>24</v>
      </c>
      <c r="Q36">
        <v>34</v>
      </c>
      <c r="R36" s="27">
        <f t="shared" si="2"/>
        <v>610</v>
      </c>
      <c r="S36" s="27">
        <f t="shared" si="3"/>
        <v>450</v>
      </c>
      <c r="T36" s="27" t="str">
        <f>IFERROR(VLOOKUP(F36,#REF!,2,0),"")</f>
        <v/>
      </c>
      <c r="U36" s="27" t="str">
        <f t="shared" si="4"/>
        <v>,14:30:00,car,610</v>
      </c>
    </row>
    <row r="37" spans="1:21" hidden="1" x14ac:dyDescent="0.25">
      <c r="A37" t="s">
        <v>175</v>
      </c>
      <c r="B37">
        <v>14</v>
      </c>
      <c r="C37" s="27" t="str">
        <f t="shared" si="0"/>
        <v>T</v>
      </c>
      <c r="D37" s="27" t="str">
        <f>IFERROR(VLOOKUP(F37,#REF!,3),"")</f>
        <v/>
      </c>
      <c r="E37" t="s">
        <v>103</v>
      </c>
      <c r="F37" s="27" t="str">
        <f t="shared" si="1"/>
        <v>CCV-102A</v>
      </c>
      <c r="G37" t="s">
        <v>104</v>
      </c>
      <c r="H37" t="s">
        <v>105</v>
      </c>
      <c r="I37" t="s">
        <v>176</v>
      </c>
      <c r="J37">
        <v>1</v>
      </c>
      <c r="K37">
        <v>2</v>
      </c>
      <c r="L37">
        <v>0</v>
      </c>
      <c r="M37">
        <v>360</v>
      </c>
      <c r="N37">
        <v>34</v>
      </c>
      <c r="O37">
        <v>6</v>
      </c>
      <c r="P37">
        <v>28</v>
      </c>
      <c r="Q37">
        <v>25</v>
      </c>
      <c r="R37" s="27">
        <f t="shared" si="2"/>
        <v>550</v>
      </c>
      <c r="S37" s="27">
        <f t="shared" si="3"/>
        <v>413</v>
      </c>
      <c r="T37" s="27" t="str">
        <f>IFERROR(VLOOKUP(F37,#REF!,2,0),"")</f>
        <v/>
      </c>
      <c r="U37" s="27" t="str">
        <f t="shared" si="4"/>
        <v>,14:45:00,car,550</v>
      </c>
    </row>
    <row r="38" spans="1:21" hidden="1" x14ac:dyDescent="0.25">
      <c r="A38" t="s">
        <v>177</v>
      </c>
      <c r="B38">
        <v>15</v>
      </c>
      <c r="C38" s="27" t="str">
        <f t="shared" si="0"/>
        <v>T</v>
      </c>
      <c r="D38" s="27" t="str">
        <f>IFERROR(VLOOKUP(F38,#REF!,3),"")</f>
        <v/>
      </c>
      <c r="E38" t="s">
        <v>103</v>
      </c>
      <c r="F38" s="27" t="str">
        <f t="shared" si="1"/>
        <v>CCV-102A</v>
      </c>
      <c r="G38" t="s">
        <v>104</v>
      </c>
      <c r="H38" t="s">
        <v>105</v>
      </c>
      <c r="I38" t="s">
        <v>178</v>
      </c>
      <c r="J38">
        <v>0</v>
      </c>
      <c r="K38">
        <v>8</v>
      </c>
      <c r="L38">
        <v>2</v>
      </c>
      <c r="M38">
        <v>321</v>
      </c>
      <c r="N38">
        <v>37</v>
      </c>
      <c r="O38">
        <v>10</v>
      </c>
      <c r="P38">
        <v>17</v>
      </c>
      <c r="Q38">
        <v>20</v>
      </c>
      <c r="R38" s="27">
        <f t="shared" si="2"/>
        <v>501</v>
      </c>
      <c r="S38" s="27">
        <f t="shared" si="3"/>
        <v>363</v>
      </c>
      <c r="T38" s="27" t="str">
        <f>IFERROR(VLOOKUP(F38,#REF!,2,0),"")</f>
        <v/>
      </c>
      <c r="U38" s="27" t="str">
        <f t="shared" si="4"/>
        <v>,15:00:00,car,501</v>
      </c>
    </row>
    <row r="39" spans="1:21" hidden="1" x14ac:dyDescent="0.25">
      <c r="A39" t="s">
        <v>179</v>
      </c>
      <c r="B39">
        <v>15</v>
      </c>
      <c r="C39" s="27" t="str">
        <f t="shared" si="0"/>
        <v>T</v>
      </c>
      <c r="D39" s="27" t="str">
        <f>IFERROR(VLOOKUP(F39,#REF!,3),"")</f>
        <v/>
      </c>
      <c r="E39" t="s">
        <v>103</v>
      </c>
      <c r="F39" s="27" t="str">
        <f t="shared" si="1"/>
        <v>CCV-102A</v>
      </c>
      <c r="G39" t="s">
        <v>104</v>
      </c>
      <c r="H39" t="s">
        <v>105</v>
      </c>
      <c r="I39" t="s">
        <v>180</v>
      </c>
      <c r="J39">
        <v>2</v>
      </c>
      <c r="K39">
        <v>5</v>
      </c>
      <c r="L39">
        <v>4</v>
      </c>
      <c r="M39">
        <v>341</v>
      </c>
      <c r="N39">
        <v>28</v>
      </c>
      <c r="O39">
        <v>6</v>
      </c>
      <c r="P39">
        <v>23</v>
      </c>
      <c r="Q39">
        <v>23</v>
      </c>
      <c r="R39" s="27">
        <f t="shared" si="2"/>
        <v>536</v>
      </c>
      <c r="S39" s="27">
        <f t="shared" si="3"/>
        <v>397</v>
      </c>
      <c r="T39" s="27" t="str">
        <f>IFERROR(VLOOKUP(F39,#REF!,2,0),"")</f>
        <v/>
      </c>
      <c r="U39" s="27" t="str">
        <f t="shared" si="4"/>
        <v>,15:15:00,car,536</v>
      </c>
    </row>
    <row r="40" spans="1:21" hidden="1" x14ac:dyDescent="0.25">
      <c r="A40" t="s">
        <v>181</v>
      </c>
      <c r="B40">
        <v>15</v>
      </c>
      <c r="C40" s="27" t="str">
        <f t="shared" si="0"/>
        <v>T</v>
      </c>
      <c r="D40" s="27" t="str">
        <f>IFERROR(VLOOKUP(F40,#REF!,3),"")</f>
        <v/>
      </c>
      <c r="E40" t="s">
        <v>103</v>
      </c>
      <c r="F40" s="27" t="str">
        <f t="shared" si="1"/>
        <v>CCV-102A</v>
      </c>
      <c r="G40" t="s">
        <v>104</v>
      </c>
      <c r="H40" t="s">
        <v>105</v>
      </c>
      <c r="I40" t="s">
        <v>182</v>
      </c>
      <c r="J40">
        <v>3</v>
      </c>
      <c r="K40">
        <v>3</v>
      </c>
      <c r="L40">
        <v>1</v>
      </c>
      <c r="M40">
        <v>329</v>
      </c>
      <c r="N40">
        <v>30</v>
      </c>
      <c r="O40">
        <v>5</v>
      </c>
      <c r="P40">
        <v>29</v>
      </c>
      <c r="Q40">
        <v>17</v>
      </c>
      <c r="R40" s="27">
        <f t="shared" si="2"/>
        <v>506</v>
      </c>
      <c r="S40" s="27">
        <f t="shared" si="3"/>
        <v>378</v>
      </c>
      <c r="T40" s="27" t="str">
        <f>IFERROR(VLOOKUP(F40,#REF!,2,0),"")</f>
        <v/>
      </c>
      <c r="U40" s="27" t="str">
        <f t="shared" si="4"/>
        <v>,15:30:00,car,506</v>
      </c>
    </row>
    <row r="41" spans="1:21" hidden="1" x14ac:dyDescent="0.25">
      <c r="A41" t="s">
        <v>183</v>
      </c>
      <c r="B41">
        <v>15</v>
      </c>
      <c r="C41" s="27" t="str">
        <f t="shared" si="0"/>
        <v>T</v>
      </c>
      <c r="D41" s="27" t="str">
        <f>IFERROR(VLOOKUP(F41,#REF!,3),"")</f>
        <v/>
      </c>
      <c r="E41" t="s">
        <v>103</v>
      </c>
      <c r="F41" s="27" t="str">
        <f t="shared" si="1"/>
        <v>CCV-102A</v>
      </c>
      <c r="G41" t="s">
        <v>104</v>
      </c>
      <c r="H41" t="s">
        <v>105</v>
      </c>
      <c r="I41" t="s">
        <v>184</v>
      </c>
      <c r="J41">
        <v>0</v>
      </c>
      <c r="K41">
        <v>2</v>
      </c>
      <c r="L41">
        <v>0</v>
      </c>
      <c r="M41">
        <v>324</v>
      </c>
      <c r="N41">
        <v>30</v>
      </c>
      <c r="O41">
        <v>4</v>
      </c>
      <c r="P41">
        <v>24</v>
      </c>
      <c r="Q41">
        <v>19</v>
      </c>
      <c r="R41" s="27">
        <f t="shared" si="2"/>
        <v>489</v>
      </c>
      <c r="S41" s="27">
        <f t="shared" si="3"/>
        <v>367</v>
      </c>
      <c r="T41" s="27" t="str">
        <f>IFERROR(VLOOKUP(F41,#REF!,2,0),"")</f>
        <v/>
      </c>
      <c r="U41" s="27" t="str">
        <f t="shared" si="4"/>
        <v>,15:45:00,car,489</v>
      </c>
    </row>
    <row r="42" spans="1:21" hidden="1" x14ac:dyDescent="0.25">
      <c r="A42" t="s">
        <v>185</v>
      </c>
      <c r="B42">
        <v>16</v>
      </c>
      <c r="C42" s="27" t="str">
        <f t="shared" si="0"/>
        <v>T</v>
      </c>
      <c r="D42" s="27" t="str">
        <f>IFERROR(VLOOKUP(F42,#REF!,3),"")</f>
        <v/>
      </c>
      <c r="E42" t="s">
        <v>103</v>
      </c>
      <c r="F42" s="27" t="str">
        <f t="shared" si="1"/>
        <v>CCV-102A</v>
      </c>
      <c r="G42" t="s">
        <v>104</v>
      </c>
      <c r="H42" t="s">
        <v>105</v>
      </c>
      <c r="I42" t="s">
        <v>186</v>
      </c>
      <c r="J42">
        <v>2</v>
      </c>
      <c r="K42">
        <v>2</v>
      </c>
      <c r="L42">
        <v>0</v>
      </c>
      <c r="M42">
        <v>358</v>
      </c>
      <c r="N42">
        <v>19</v>
      </c>
      <c r="O42">
        <v>11</v>
      </c>
      <c r="P42">
        <v>30</v>
      </c>
      <c r="Q42">
        <v>15</v>
      </c>
      <c r="R42" s="27">
        <f t="shared" si="2"/>
        <v>534</v>
      </c>
      <c r="S42" s="27">
        <f t="shared" si="3"/>
        <v>403</v>
      </c>
      <c r="T42" s="27" t="str">
        <f>IFERROR(VLOOKUP(F42,#REF!,2,0),"")</f>
        <v/>
      </c>
      <c r="U42" s="27" t="str">
        <f t="shared" si="4"/>
        <v>,16:00:00,car,534</v>
      </c>
    </row>
    <row r="43" spans="1:21" hidden="1" x14ac:dyDescent="0.25">
      <c r="A43" t="s">
        <v>187</v>
      </c>
      <c r="B43">
        <v>16</v>
      </c>
      <c r="C43" s="27" t="str">
        <f t="shared" si="0"/>
        <v>T</v>
      </c>
      <c r="D43" s="27" t="str">
        <f>IFERROR(VLOOKUP(F43,#REF!,3),"")</f>
        <v/>
      </c>
      <c r="E43" t="s">
        <v>103</v>
      </c>
      <c r="F43" s="27" t="str">
        <f t="shared" si="1"/>
        <v>CCV-102A</v>
      </c>
      <c r="G43" t="s">
        <v>104</v>
      </c>
      <c r="H43" t="s">
        <v>105</v>
      </c>
      <c r="I43" t="s">
        <v>188</v>
      </c>
      <c r="J43">
        <v>0</v>
      </c>
      <c r="K43">
        <v>2</v>
      </c>
      <c r="L43">
        <v>0</v>
      </c>
      <c r="M43">
        <v>386</v>
      </c>
      <c r="N43">
        <v>21</v>
      </c>
      <c r="O43">
        <v>5</v>
      </c>
      <c r="P43">
        <v>25</v>
      </c>
      <c r="Q43">
        <v>16</v>
      </c>
      <c r="R43" s="27">
        <f t="shared" si="2"/>
        <v>565</v>
      </c>
      <c r="S43" s="27">
        <f t="shared" si="3"/>
        <v>427</v>
      </c>
      <c r="T43" s="27" t="str">
        <f>IFERROR(VLOOKUP(F43,#REF!,2,0),"")</f>
        <v/>
      </c>
      <c r="U43" s="27" t="str">
        <f t="shared" si="4"/>
        <v>,16:15:00,car,565</v>
      </c>
    </row>
    <row r="44" spans="1:21" hidden="1" x14ac:dyDescent="0.25">
      <c r="A44" t="s">
        <v>42</v>
      </c>
      <c r="B44">
        <v>16</v>
      </c>
      <c r="C44" s="27" t="str">
        <f t="shared" si="0"/>
        <v>T</v>
      </c>
      <c r="D44" s="27" t="str">
        <f>IFERROR(VLOOKUP(F44,#REF!,3),"")</f>
        <v/>
      </c>
      <c r="E44" t="s">
        <v>103</v>
      </c>
      <c r="F44" s="27" t="str">
        <f t="shared" si="1"/>
        <v>CCV-102A</v>
      </c>
      <c r="G44" t="s">
        <v>104</v>
      </c>
      <c r="H44" t="s">
        <v>105</v>
      </c>
      <c r="I44" t="s">
        <v>189</v>
      </c>
      <c r="J44">
        <v>5</v>
      </c>
      <c r="K44">
        <v>3</v>
      </c>
      <c r="L44">
        <v>0</v>
      </c>
      <c r="M44">
        <v>407</v>
      </c>
      <c r="N44">
        <v>24</v>
      </c>
      <c r="O44">
        <v>8</v>
      </c>
      <c r="P44">
        <v>15</v>
      </c>
      <c r="Q44">
        <v>14</v>
      </c>
      <c r="R44" s="27">
        <f t="shared" si="2"/>
        <v>580</v>
      </c>
      <c r="S44" s="27">
        <f t="shared" si="3"/>
        <v>436</v>
      </c>
      <c r="T44" s="27" t="str">
        <f>IFERROR(VLOOKUP(F44,#REF!,2,0),"")</f>
        <v/>
      </c>
      <c r="U44" s="27" t="str">
        <f t="shared" si="4"/>
        <v>,16:30:00,car,580</v>
      </c>
    </row>
    <row r="45" spans="1:21" hidden="1" x14ac:dyDescent="0.25">
      <c r="A45" t="s">
        <v>43</v>
      </c>
      <c r="B45">
        <v>16</v>
      </c>
      <c r="C45" s="27" t="str">
        <f t="shared" si="0"/>
        <v>T</v>
      </c>
      <c r="D45" s="27" t="str">
        <f>IFERROR(VLOOKUP(F45,#REF!,3),"")</f>
        <v/>
      </c>
      <c r="E45" t="s">
        <v>103</v>
      </c>
      <c r="F45" s="27" t="str">
        <f t="shared" si="1"/>
        <v>CCV-102A</v>
      </c>
      <c r="G45" t="s">
        <v>104</v>
      </c>
      <c r="H45" t="s">
        <v>105</v>
      </c>
      <c r="I45" t="s">
        <v>190</v>
      </c>
      <c r="J45">
        <v>7</v>
      </c>
      <c r="K45">
        <v>1</v>
      </c>
      <c r="L45">
        <v>0</v>
      </c>
      <c r="M45">
        <v>535</v>
      </c>
      <c r="N45">
        <v>23</v>
      </c>
      <c r="O45">
        <v>15</v>
      </c>
      <c r="P45">
        <v>17</v>
      </c>
      <c r="Q45">
        <v>16</v>
      </c>
      <c r="R45" s="27">
        <f t="shared" si="2"/>
        <v>746</v>
      </c>
      <c r="S45" s="27">
        <f t="shared" si="3"/>
        <v>568</v>
      </c>
      <c r="T45" s="27" t="str">
        <f>IFERROR(VLOOKUP(F45,#REF!,2,0),"")</f>
        <v/>
      </c>
      <c r="U45" s="27" t="str">
        <f t="shared" si="4"/>
        <v>,16:45:00,car,746</v>
      </c>
    </row>
    <row r="46" spans="1:21" hidden="1" x14ac:dyDescent="0.25">
      <c r="A46" t="s">
        <v>44</v>
      </c>
      <c r="B46">
        <v>17</v>
      </c>
      <c r="C46" s="27" t="str">
        <f t="shared" si="0"/>
        <v>T</v>
      </c>
      <c r="D46" s="27" t="str">
        <f>IFERROR(VLOOKUP(F46,#REF!,3),"")</f>
        <v/>
      </c>
      <c r="E46" t="s">
        <v>103</v>
      </c>
      <c r="F46" s="27" t="str">
        <f t="shared" si="1"/>
        <v>CCV-102A</v>
      </c>
      <c r="G46" t="s">
        <v>104</v>
      </c>
      <c r="H46" t="s">
        <v>105</v>
      </c>
      <c r="I46" t="s">
        <v>191</v>
      </c>
      <c r="J46">
        <v>9</v>
      </c>
      <c r="K46">
        <v>3</v>
      </c>
      <c r="L46">
        <v>1</v>
      </c>
      <c r="M46">
        <v>524</v>
      </c>
      <c r="N46">
        <v>36</v>
      </c>
      <c r="O46">
        <v>5</v>
      </c>
      <c r="P46">
        <v>16</v>
      </c>
      <c r="Q46">
        <v>11</v>
      </c>
      <c r="R46" s="27">
        <f t="shared" si="2"/>
        <v>736</v>
      </c>
      <c r="S46" s="27">
        <f t="shared" si="3"/>
        <v>554</v>
      </c>
      <c r="T46" s="27" t="str">
        <f>IFERROR(VLOOKUP(F46,#REF!,2,0),"")</f>
        <v/>
      </c>
      <c r="U46" s="27" t="str">
        <f t="shared" si="4"/>
        <v>,17:00:00,car,736</v>
      </c>
    </row>
    <row r="47" spans="1:21" hidden="1" x14ac:dyDescent="0.25">
      <c r="A47" t="s">
        <v>45</v>
      </c>
      <c r="B47">
        <v>17</v>
      </c>
      <c r="C47" s="27" t="str">
        <f t="shared" si="0"/>
        <v>T</v>
      </c>
      <c r="D47" s="27" t="str">
        <f>IFERROR(VLOOKUP(F47,#REF!,3),"")</f>
        <v/>
      </c>
      <c r="E47" t="s">
        <v>103</v>
      </c>
      <c r="F47" s="27" t="str">
        <f t="shared" si="1"/>
        <v>CCV-102A</v>
      </c>
      <c r="G47" t="s">
        <v>104</v>
      </c>
      <c r="H47" t="s">
        <v>105</v>
      </c>
      <c r="I47" t="s">
        <v>192</v>
      </c>
      <c r="J47">
        <v>9</v>
      </c>
      <c r="K47">
        <v>1</v>
      </c>
      <c r="L47">
        <v>1</v>
      </c>
      <c r="M47">
        <v>583</v>
      </c>
      <c r="N47">
        <v>27</v>
      </c>
      <c r="O47">
        <v>9</v>
      </c>
      <c r="P47">
        <v>18</v>
      </c>
      <c r="Q47">
        <v>17</v>
      </c>
      <c r="R47" s="27">
        <f t="shared" si="2"/>
        <v>816</v>
      </c>
      <c r="S47" s="27">
        <f t="shared" si="3"/>
        <v>621</v>
      </c>
      <c r="T47" s="27" t="str">
        <f>IFERROR(VLOOKUP(F47,#REF!,2,0),"")</f>
        <v/>
      </c>
      <c r="U47" s="27" t="str">
        <f t="shared" si="4"/>
        <v>,17:15:00,car,816</v>
      </c>
    </row>
    <row r="48" spans="1:21" hidden="1" x14ac:dyDescent="0.25">
      <c r="A48" t="s">
        <v>46</v>
      </c>
      <c r="B48">
        <v>17</v>
      </c>
      <c r="C48" s="27" t="str">
        <f t="shared" si="0"/>
        <v>T</v>
      </c>
      <c r="D48" s="27" t="str">
        <f>IFERROR(VLOOKUP(F48,#REF!,3),"")</f>
        <v/>
      </c>
      <c r="E48" t="s">
        <v>103</v>
      </c>
      <c r="F48" s="27" t="str">
        <f t="shared" si="1"/>
        <v>CCV-102A</v>
      </c>
      <c r="G48" t="s">
        <v>104</v>
      </c>
      <c r="H48" t="s">
        <v>105</v>
      </c>
      <c r="I48" t="s">
        <v>193</v>
      </c>
      <c r="J48">
        <v>7</v>
      </c>
      <c r="K48">
        <v>2</v>
      </c>
      <c r="L48">
        <v>1</v>
      </c>
      <c r="M48">
        <v>891</v>
      </c>
      <c r="N48">
        <v>33</v>
      </c>
      <c r="O48">
        <v>4</v>
      </c>
      <c r="P48">
        <v>22</v>
      </c>
      <c r="Q48">
        <v>9</v>
      </c>
      <c r="R48" s="27">
        <f t="shared" si="2"/>
        <v>1215</v>
      </c>
      <c r="S48" s="27">
        <f t="shared" si="3"/>
        <v>925</v>
      </c>
      <c r="T48" s="27" t="str">
        <f>IFERROR(VLOOKUP(F48,#REF!,2,0),"")</f>
        <v/>
      </c>
      <c r="U48" s="27" t="str">
        <f t="shared" si="4"/>
        <v>,17:30:00,car,1215</v>
      </c>
    </row>
    <row r="49" spans="1:21" hidden="1" x14ac:dyDescent="0.25">
      <c r="A49" t="s">
        <v>47</v>
      </c>
      <c r="B49">
        <v>17</v>
      </c>
      <c r="C49" s="27" t="str">
        <f t="shared" si="0"/>
        <v>T</v>
      </c>
      <c r="D49" s="27" t="str">
        <f>IFERROR(VLOOKUP(F49,#REF!,3),"")</f>
        <v/>
      </c>
      <c r="E49" t="s">
        <v>103</v>
      </c>
      <c r="F49" s="27" t="str">
        <f t="shared" si="1"/>
        <v>CCV-102A</v>
      </c>
      <c r="G49" t="s">
        <v>104</v>
      </c>
      <c r="H49" t="s">
        <v>105</v>
      </c>
      <c r="I49" t="s">
        <v>194</v>
      </c>
      <c r="J49">
        <v>9</v>
      </c>
      <c r="K49">
        <v>1</v>
      </c>
      <c r="L49">
        <v>2</v>
      </c>
      <c r="M49">
        <v>735</v>
      </c>
      <c r="N49">
        <v>23</v>
      </c>
      <c r="O49">
        <v>10</v>
      </c>
      <c r="P49">
        <v>19</v>
      </c>
      <c r="Q49">
        <v>13</v>
      </c>
      <c r="R49" s="27">
        <f t="shared" si="2"/>
        <v>1012</v>
      </c>
      <c r="S49" s="27">
        <f t="shared" si="3"/>
        <v>772</v>
      </c>
      <c r="T49" s="27" t="str">
        <f>IFERROR(VLOOKUP(F49,#REF!,2,0),"")</f>
        <v/>
      </c>
      <c r="U49" s="27" t="str">
        <f t="shared" si="4"/>
        <v>,17:45:00,car,1012</v>
      </c>
    </row>
    <row r="50" spans="1:21" hidden="1" x14ac:dyDescent="0.25">
      <c r="A50" t="s">
        <v>48</v>
      </c>
      <c r="B50">
        <v>18</v>
      </c>
      <c r="C50" s="27" t="str">
        <f t="shared" si="0"/>
        <v>T</v>
      </c>
      <c r="D50" s="27" t="str">
        <f>IFERROR(VLOOKUP(F50,#REF!,3),"")</f>
        <v/>
      </c>
      <c r="E50" t="s">
        <v>103</v>
      </c>
      <c r="F50" s="27" t="str">
        <f t="shared" si="1"/>
        <v>CCV-102A</v>
      </c>
      <c r="G50" t="s">
        <v>104</v>
      </c>
      <c r="H50" t="s">
        <v>105</v>
      </c>
      <c r="I50" t="s">
        <v>195</v>
      </c>
      <c r="J50">
        <v>5</v>
      </c>
      <c r="K50">
        <v>2</v>
      </c>
      <c r="L50">
        <v>1</v>
      </c>
      <c r="M50">
        <v>492</v>
      </c>
      <c r="N50">
        <v>29</v>
      </c>
      <c r="O50">
        <v>9</v>
      </c>
      <c r="P50">
        <v>12</v>
      </c>
      <c r="Q50">
        <v>12</v>
      </c>
      <c r="R50" s="27">
        <f t="shared" si="2"/>
        <v>686</v>
      </c>
      <c r="S50" s="27">
        <f t="shared" si="3"/>
        <v>519</v>
      </c>
      <c r="T50" s="27" t="str">
        <f>IFERROR(VLOOKUP(F50,#REF!,2,0),"")</f>
        <v/>
      </c>
      <c r="U50" s="27" t="str">
        <f t="shared" si="4"/>
        <v>,18:00:00,car,686</v>
      </c>
    </row>
    <row r="51" spans="1:21" hidden="1" x14ac:dyDescent="0.25">
      <c r="A51" t="s">
        <v>49</v>
      </c>
      <c r="B51">
        <v>18</v>
      </c>
      <c r="C51" s="27" t="str">
        <f t="shared" si="0"/>
        <v>T</v>
      </c>
      <c r="D51" s="27" t="str">
        <f>IFERROR(VLOOKUP(F51,#REF!,3),"")</f>
        <v/>
      </c>
      <c r="E51" t="s">
        <v>103</v>
      </c>
      <c r="F51" s="27" t="str">
        <f t="shared" si="1"/>
        <v>CCV-102A</v>
      </c>
      <c r="G51" t="s">
        <v>104</v>
      </c>
      <c r="H51" t="s">
        <v>105</v>
      </c>
      <c r="I51" t="s">
        <v>196</v>
      </c>
      <c r="J51">
        <v>8</v>
      </c>
      <c r="K51">
        <v>2</v>
      </c>
      <c r="L51">
        <v>0</v>
      </c>
      <c r="M51">
        <v>547</v>
      </c>
      <c r="N51">
        <v>38</v>
      </c>
      <c r="O51">
        <v>11</v>
      </c>
      <c r="P51">
        <v>18</v>
      </c>
      <c r="Q51">
        <v>2</v>
      </c>
      <c r="R51" s="27">
        <f t="shared" si="2"/>
        <v>751</v>
      </c>
      <c r="S51" s="27">
        <f t="shared" si="3"/>
        <v>567</v>
      </c>
      <c r="T51" s="27" t="str">
        <f>IFERROR(VLOOKUP(F51,#REF!,2,0),"")</f>
        <v/>
      </c>
      <c r="U51" s="27" t="str">
        <f t="shared" si="4"/>
        <v>,18:15:00,car,751</v>
      </c>
    </row>
    <row r="52" spans="1:21" hidden="1" x14ac:dyDescent="0.25">
      <c r="A52" t="s">
        <v>197</v>
      </c>
      <c r="B52">
        <v>18</v>
      </c>
      <c r="C52" s="27" t="str">
        <f t="shared" si="0"/>
        <v>T</v>
      </c>
      <c r="D52" s="27" t="str">
        <f>IFERROR(VLOOKUP(F52,#REF!,3),"")</f>
        <v/>
      </c>
      <c r="E52" t="s">
        <v>103</v>
      </c>
      <c r="F52" s="27" t="str">
        <f t="shared" si="1"/>
        <v>CCV-102A</v>
      </c>
      <c r="G52" t="s">
        <v>104</v>
      </c>
      <c r="H52" t="s">
        <v>105</v>
      </c>
      <c r="I52" t="s">
        <v>198</v>
      </c>
      <c r="J52">
        <v>8</v>
      </c>
      <c r="K52">
        <v>0</v>
      </c>
      <c r="L52">
        <v>2</v>
      </c>
      <c r="M52">
        <v>482</v>
      </c>
      <c r="N52">
        <v>27</v>
      </c>
      <c r="O52">
        <v>9</v>
      </c>
      <c r="P52">
        <v>14</v>
      </c>
      <c r="Q52">
        <v>10</v>
      </c>
      <c r="R52" s="27">
        <f t="shared" si="2"/>
        <v>671</v>
      </c>
      <c r="S52" s="27">
        <f t="shared" si="3"/>
        <v>511</v>
      </c>
      <c r="T52" s="27" t="str">
        <f>IFERROR(VLOOKUP(F52,#REF!,2,0),"")</f>
        <v/>
      </c>
      <c r="U52" s="27" t="str">
        <f t="shared" si="4"/>
        <v>,18:30:00,car,671</v>
      </c>
    </row>
    <row r="53" spans="1:21" hidden="1" x14ac:dyDescent="0.25">
      <c r="A53" t="s">
        <v>199</v>
      </c>
      <c r="B53">
        <v>18</v>
      </c>
      <c r="C53" s="27" t="str">
        <f t="shared" si="0"/>
        <v>T</v>
      </c>
      <c r="D53" s="27" t="str">
        <f>IFERROR(VLOOKUP(F53,#REF!,3),"")</f>
        <v/>
      </c>
      <c r="E53" t="s">
        <v>103</v>
      </c>
      <c r="F53" s="27" t="str">
        <f t="shared" si="1"/>
        <v>CCV-102A</v>
      </c>
      <c r="G53" t="s">
        <v>104</v>
      </c>
      <c r="H53" t="s">
        <v>105</v>
      </c>
      <c r="I53" t="s">
        <v>200</v>
      </c>
      <c r="J53">
        <v>25</v>
      </c>
      <c r="K53">
        <v>0</v>
      </c>
      <c r="L53">
        <v>0</v>
      </c>
      <c r="M53">
        <v>453</v>
      </c>
      <c r="N53">
        <v>27</v>
      </c>
      <c r="O53">
        <v>12</v>
      </c>
      <c r="P53">
        <v>15</v>
      </c>
      <c r="Q53">
        <v>12</v>
      </c>
      <c r="R53" s="27">
        <f t="shared" si="2"/>
        <v>630</v>
      </c>
      <c r="S53" s="27">
        <f t="shared" si="3"/>
        <v>480</v>
      </c>
      <c r="T53" s="27" t="str">
        <f>IFERROR(VLOOKUP(F53,#REF!,2,0),"")</f>
        <v/>
      </c>
      <c r="U53" s="27" t="str">
        <f t="shared" si="4"/>
        <v>,18:45:00,car,630</v>
      </c>
    </row>
    <row r="54" spans="1:21" hidden="1" x14ac:dyDescent="0.25">
      <c r="A54" t="s">
        <v>201</v>
      </c>
      <c r="B54">
        <v>19</v>
      </c>
      <c r="C54" s="27" t="str">
        <f t="shared" si="0"/>
        <v>N</v>
      </c>
      <c r="D54" s="27" t="str">
        <f>IFERROR(VLOOKUP(F54,#REF!,3),"")</f>
        <v/>
      </c>
      <c r="E54" t="s">
        <v>103</v>
      </c>
      <c r="F54" s="27" t="str">
        <f t="shared" si="1"/>
        <v>CCV-102A</v>
      </c>
      <c r="G54" t="s">
        <v>104</v>
      </c>
      <c r="H54" t="s">
        <v>105</v>
      </c>
      <c r="I54" t="s">
        <v>202</v>
      </c>
      <c r="J54">
        <v>26</v>
      </c>
      <c r="K54">
        <v>1</v>
      </c>
      <c r="L54">
        <v>0</v>
      </c>
      <c r="M54">
        <v>479</v>
      </c>
      <c r="N54">
        <v>30</v>
      </c>
      <c r="O54">
        <v>10</v>
      </c>
      <c r="P54">
        <v>13</v>
      </c>
      <c r="Q54">
        <v>2</v>
      </c>
      <c r="R54" s="27">
        <f t="shared" si="2"/>
        <v>652</v>
      </c>
      <c r="S54" s="27">
        <f t="shared" si="3"/>
        <v>494</v>
      </c>
      <c r="T54" s="27" t="str">
        <f>IFERROR(VLOOKUP(F54,#REF!,2,0),"")</f>
        <v/>
      </c>
      <c r="U54" s="27" t="str">
        <f t="shared" si="4"/>
        <v>,19:00:00,car,652</v>
      </c>
    </row>
    <row r="55" spans="1:21" hidden="1" x14ac:dyDescent="0.25">
      <c r="A55" t="s">
        <v>203</v>
      </c>
      <c r="B55">
        <v>19</v>
      </c>
      <c r="C55" s="27" t="str">
        <f t="shared" si="0"/>
        <v>N</v>
      </c>
      <c r="D55" s="27" t="str">
        <f>IFERROR(VLOOKUP(F55,#REF!,3),"")</f>
        <v/>
      </c>
      <c r="E55" t="s">
        <v>103</v>
      </c>
      <c r="F55" s="27" t="str">
        <f t="shared" si="1"/>
        <v>CCV-102A</v>
      </c>
      <c r="G55" t="s">
        <v>104</v>
      </c>
      <c r="H55" t="s">
        <v>105</v>
      </c>
      <c r="I55" t="s">
        <v>204</v>
      </c>
      <c r="J55">
        <v>23</v>
      </c>
      <c r="K55">
        <v>0</v>
      </c>
      <c r="L55">
        <v>0</v>
      </c>
      <c r="M55">
        <v>439</v>
      </c>
      <c r="N55">
        <v>21</v>
      </c>
      <c r="O55">
        <v>7</v>
      </c>
      <c r="P55">
        <v>15</v>
      </c>
      <c r="Q55">
        <v>8</v>
      </c>
      <c r="R55" s="27">
        <f t="shared" si="2"/>
        <v>606</v>
      </c>
      <c r="S55" s="27">
        <f t="shared" si="3"/>
        <v>462</v>
      </c>
      <c r="T55" s="27" t="str">
        <f>IFERROR(VLOOKUP(F55,#REF!,2,0),"")</f>
        <v/>
      </c>
      <c r="U55" s="27" t="str">
        <f t="shared" si="4"/>
        <v>,19:15:00,car,606</v>
      </c>
    </row>
    <row r="56" spans="1:21" hidden="1" x14ac:dyDescent="0.25">
      <c r="A56" t="s">
        <v>205</v>
      </c>
      <c r="B56">
        <v>19</v>
      </c>
      <c r="C56" s="27" t="str">
        <f t="shared" si="0"/>
        <v>N</v>
      </c>
      <c r="D56" s="27" t="str">
        <f>IFERROR(VLOOKUP(F56,#REF!,3),"")</f>
        <v/>
      </c>
      <c r="E56" t="s">
        <v>103</v>
      </c>
      <c r="F56" s="27" t="str">
        <f t="shared" si="1"/>
        <v>CCV-102A</v>
      </c>
      <c r="G56" t="s">
        <v>104</v>
      </c>
      <c r="H56" t="s">
        <v>105</v>
      </c>
      <c r="I56" t="s">
        <v>206</v>
      </c>
      <c r="J56">
        <v>20</v>
      </c>
      <c r="K56">
        <v>1</v>
      </c>
      <c r="L56">
        <v>0</v>
      </c>
      <c r="M56">
        <v>398</v>
      </c>
      <c r="N56">
        <v>22</v>
      </c>
      <c r="O56">
        <v>8</v>
      </c>
      <c r="P56">
        <v>17</v>
      </c>
      <c r="Q56">
        <v>3</v>
      </c>
      <c r="R56" s="27">
        <f t="shared" si="2"/>
        <v>551</v>
      </c>
      <c r="S56" s="27">
        <f t="shared" si="3"/>
        <v>418</v>
      </c>
      <c r="T56" s="27" t="str">
        <f>IFERROR(VLOOKUP(F56,#REF!,2,0),"")</f>
        <v/>
      </c>
      <c r="U56" s="27" t="str">
        <f t="shared" si="4"/>
        <v>,19:30:00,car,551</v>
      </c>
    </row>
    <row r="57" spans="1:21" hidden="1" x14ac:dyDescent="0.25">
      <c r="A57" t="s">
        <v>207</v>
      </c>
      <c r="B57">
        <v>19</v>
      </c>
      <c r="C57" s="27" t="str">
        <f t="shared" si="0"/>
        <v>N</v>
      </c>
      <c r="D57" s="27" t="str">
        <f>IFERROR(VLOOKUP(F57,#REF!,3),"")</f>
        <v/>
      </c>
      <c r="E57" t="s">
        <v>103</v>
      </c>
      <c r="F57" s="27" t="str">
        <f t="shared" si="1"/>
        <v>CCV-102A</v>
      </c>
      <c r="G57" t="s">
        <v>104</v>
      </c>
      <c r="H57" t="s">
        <v>105</v>
      </c>
      <c r="I57" t="s">
        <v>208</v>
      </c>
      <c r="J57">
        <v>15</v>
      </c>
      <c r="K57">
        <v>0</v>
      </c>
      <c r="L57">
        <v>0</v>
      </c>
      <c r="M57">
        <v>341</v>
      </c>
      <c r="N57">
        <v>16</v>
      </c>
      <c r="O57">
        <v>6</v>
      </c>
      <c r="P57">
        <v>17</v>
      </c>
      <c r="Q57">
        <v>0</v>
      </c>
      <c r="R57" s="27">
        <f t="shared" si="2"/>
        <v>469</v>
      </c>
      <c r="S57" s="27">
        <f t="shared" si="3"/>
        <v>358</v>
      </c>
      <c r="T57" s="27" t="str">
        <f>IFERROR(VLOOKUP(F57,#REF!,2,0),"")</f>
        <v/>
      </c>
      <c r="U57" s="27" t="str">
        <f t="shared" si="4"/>
        <v>,19:45:00,car,469</v>
      </c>
    </row>
    <row r="58" spans="1:21" hidden="1" x14ac:dyDescent="0.25">
      <c r="A58" t="s">
        <v>209</v>
      </c>
      <c r="B58">
        <v>20</v>
      </c>
      <c r="C58" s="27" t="str">
        <f t="shared" si="0"/>
        <v>N</v>
      </c>
      <c r="D58" s="27" t="str">
        <f>IFERROR(VLOOKUP(F58,#REF!,3),"")</f>
        <v/>
      </c>
      <c r="E58" t="s">
        <v>103</v>
      </c>
      <c r="F58" s="27" t="str">
        <f t="shared" si="1"/>
        <v>CCV-102A</v>
      </c>
      <c r="G58" t="s">
        <v>104</v>
      </c>
      <c r="H58" t="s">
        <v>105</v>
      </c>
      <c r="I58" t="s">
        <v>210</v>
      </c>
      <c r="J58">
        <v>24</v>
      </c>
      <c r="K58">
        <v>2</v>
      </c>
      <c r="L58">
        <v>0</v>
      </c>
      <c r="M58">
        <v>354</v>
      </c>
      <c r="N58">
        <v>14</v>
      </c>
      <c r="O58">
        <v>8</v>
      </c>
      <c r="P58">
        <v>13</v>
      </c>
      <c r="Q58">
        <v>2</v>
      </c>
      <c r="R58" s="27">
        <f t="shared" si="2"/>
        <v>488</v>
      </c>
      <c r="S58" s="27">
        <f t="shared" si="3"/>
        <v>369</v>
      </c>
      <c r="T58" s="27" t="str">
        <f>IFERROR(VLOOKUP(F58,#REF!,2,0),"")</f>
        <v/>
      </c>
      <c r="U58" s="27" t="str">
        <f t="shared" si="4"/>
        <v>,20:00:00,car,488</v>
      </c>
    </row>
    <row r="59" spans="1:21" hidden="1" x14ac:dyDescent="0.25">
      <c r="A59" t="s">
        <v>211</v>
      </c>
      <c r="B59">
        <v>20</v>
      </c>
      <c r="C59" s="27" t="str">
        <f t="shared" si="0"/>
        <v>N</v>
      </c>
      <c r="D59" s="27" t="str">
        <f>IFERROR(VLOOKUP(F59,#REF!,3),"")</f>
        <v/>
      </c>
      <c r="E59" t="s">
        <v>103</v>
      </c>
      <c r="F59" s="27" t="str">
        <f t="shared" si="1"/>
        <v>CCV-102A</v>
      </c>
      <c r="G59" t="s">
        <v>104</v>
      </c>
      <c r="H59" t="s">
        <v>105</v>
      </c>
      <c r="I59" t="s">
        <v>212</v>
      </c>
      <c r="J59">
        <v>13</v>
      </c>
      <c r="K59">
        <v>0</v>
      </c>
      <c r="L59">
        <v>0</v>
      </c>
      <c r="M59">
        <v>343</v>
      </c>
      <c r="N59">
        <v>14</v>
      </c>
      <c r="O59">
        <v>2</v>
      </c>
      <c r="P59">
        <v>13</v>
      </c>
      <c r="Q59">
        <v>1</v>
      </c>
      <c r="R59" s="27">
        <f t="shared" si="2"/>
        <v>468</v>
      </c>
      <c r="S59" s="27">
        <f t="shared" si="3"/>
        <v>357</v>
      </c>
      <c r="T59" s="27" t="str">
        <f>IFERROR(VLOOKUP(F59,#REF!,2,0),"")</f>
        <v/>
      </c>
      <c r="U59" s="27" t="str">
        <f t="shared" si="4"/>
        <v>,20:15:00,car,468</v>
      </c>
    </row>
    <row r="60" spans="1:21" hidden="1" x14ac:dyDescent="0.25">
      <c r="A60" t="s">
        <v>213</v>
      </c>
      <c r="B60">
        <v>20</v>
      </c>
      <c r="C60" s="27" t="str">
        <f t="shared" si="0"/>
        <v>N</v>
      </c>
      <c r="D60" s="27" t="str">
        <f>IFERROR(VLOOKUP(F60,#REF!,3),"")</f>
        <v/>
      </c>
      <c r="E60" t="s">
        <v>103</v>
      </c>
      <c r="F60" s="27" t="str">
        <f t="shared" si="1"/>
        <v>CCV-102A</v>
      </c>
      <c r="G60" t="s">
        <v>104</v>
      </c>
      <c r="H60" t="s">
        <v>105</v>
      </c>
      <c r="I60" t="s">
        <v>214</v>
      </c>
      <c r="J60">
        <v>8</v>
      </c>
      <c r="K60">
        <v>2</v>
      </c>
      <c r="L60">
        <v>0</v>
      </c>
      <c r="M60">
        <v>302</v>
      </c>
      <c r="N60">
        <v>8</v>
      </c>
      <c r="O60">
        <v>5</v>
      </c>
      <c r="P60">
        <v>12</v>
      </c>
      <c r="Q60">
        <v>0</v>
      </c>
      <c r="R60" s="27">
        <f t="shared" si="2"/>
        <v>416</v>
      </c>
      <c r="S60" s="27">
        <f t="shared" si="3"/>
        <v>314</v>
      </c>
      <c r="T60" s="27" t="str">
        <f>IFERROR(VLOOKUP(F60,#REF!,2,0),"")</f>
        <v/>
      </c>
      <c r="U60" s="27" t="str">
        <f t="shared" si="4"/>
        <v>,20:30:00,car,416</v>
      </c>
    </row>
    <row r="61" spans="1:21" hidden="1" x14ac:dyDescent="0.25">
      <c r="A61" t="s">
        <v>215</v>
      </c>
      <c r="B61">
        <v>20</v>
      </c>
      <c r="C61" s="27" t="str">
        <f t="shared" si="0"/>
        <v>N</v>
      </c>
      <c r="D61" s="27" t="str">
        <f>IFERROR(VLOOKUP(F61,#REF!,3),"")</f>
        <v/>
      </c>
      <c r="E61" t="s">
        <v>103</v>
      </c>
      <c r="F61" s="27" t="str">
        <f t="shared" si="1"/>
        <v>CCV-102A</v>
      </c>
      <c r="G61" t="s">
        <v>104</v>
      </c>
      <c r="H61" t="s">
        <v>105</v>
      </c>
      <c r="I61" t="s">
        <v>216</v>
      </c>
      <c r="J61">
        <v>11</v>
      </c>
      <c r="K61">
        <v>2</v>
      </c>
      <c r="L61">
        <v>0</v>
      </c>
      <c r="M61">
        <v>248</v>
      </c>
      <c r="N61">
        <v>14</v>
      </c>
      <c r="O61">
        <v>3</v>
      </c>
      <c r="P61">
        <v>15</v>
      </c>
      <c r="Q61">
        <v>4</v>
      </c>
      <c r="R61" s="27">
        <f t="shared" si="2"/>
        <v>356</v>
      </c>
      <c r="S61" s="27">
        <f t="shared" si="3"/>
        <v>267</v>
      </c>
      <c r="T61" s="27" t="str">
        <f>IFERROR(VLOOKUP(F61,#REF!,2,0),"")</f>
        <v/>
      </c>
      <c r="U61" s="27" t="str">
        <f t="shared" si="4"/>
        <v>,20:45:00,car,356</v>
      </c>
    </row>
    <row r="62" spans="1:21" hidden="1" x14ac:dyDescent="0.25">
      <c r="A62" t="s">
        <v>217</v>
      </c>
      <c r="B62">
        <v>21</v>
      </c>
      <c r="C62" s="27" t="str">
        <f t="shared" si="0"/>
        <v>N</v>
      </c>
      <c r="D62" s="27" t="str">
        <f>IFERROR(VLOOKUP(F62,#REF!,3),"")</f>
        <v/>
      </c>
      <c r="E62" t="s">
        <v>103</v>
      </c>
      <c r="F62" s="27" t="str">
        <f t="shared" si="1"/>
        <v>CCV-102A</v>
      </c>
      <c r="G62" t="s">
        <v>104</v>
      </c>
      <c r="H62" t="s">
        <v>105</v>
      </c>
      <c r="I62" t="s">
        <v>218</v>
      </c>
      <c r="J62">
        <v>4</v>
      </c>
      <c r="K62">
        <v>1</v>
      </c>
      <c r="L62">
        <v>0</v>
      </c>
      <c r="M62">
        <v>214</v>
      </c>
      <c r="N62">
        <v>14</v>
      </c>
      <c r="O62">
        <v>3</v>
      </c>
      <c r="P62">
        <v>12</v>
      </c>
      <c r="Q62">
        <v>1</v>
      </c>
      <c r="R62" s="27">
        <f t="shared" si="2"/>
        <v>301</v>
      </c>
      <c r="S62" s="27">
        <f t="shared" si="3"/>
        <v>227</v>
      </c>
      <c r="T62" s="27" t="str">
        <f>IFERROR(VLOOKUP(F62,#REF!,2,0),"")</f>
        <v/>
      </c>
      <c r="U62" s="27" t="str">
        <f t="shared" si="4"/>
        <v>,21:00:00,car,301</v>
      </c>
    </row>
    <row r="63" spans="1:21" hidden="1" x14ac:dyDescent="0.25">
      <c r="A63" t="s">
        <v>219</v>
      </c>
      <c r="B63">
        <v>21</v>
      </c>
      <c r="C63" s="27" t="str">
        <f t="shared" si="0"/>
        <v>N</v>
      </c>
      <c r="D63" s="27" t="str">
        <f>IFERROR(VLOOKUP(F63,#REF!,3),"")</f>
        <v/>
      </c>
      <c r="E63" t="s">
        <v>103</v>
      </c>
      <c r="F63" s="27" t="str">
        <f t="shared" si="1"/>
        <v>CCV-102A</v>
      </c>
      <c r="G63" t="s">
        <v>104</v>
      </c>
      <c r="H63" t="s">
        <v>105</v>
      </c>
      <c r="I63" t="s">
        <v>220</v>
      </c>
      <c r="J63">
        <v>7</v>
      </c>
      <c r="K63">
        <v>0</v>
      </c>
      <c r="L63">
        <v>0</v>
      </c>
      <c r="M63">
        <v>199</v>
      </c>
      <c r="N63">
        <v>10</v>
      </c>
      <c r="O63">
        <v>2</v>
      </c>
      <c r="P63">
        <v>11</v>
      </c>
      <c r="Q63">
        <v>2</v>
      </c>
      <c r="R63" s="27">
        <f t="shared" si="2"/>
        <v>278</v>
      </c>
      <c r="S63" s="27">
        <f t="shared" si="3"/>
        <v>212</v>
      </c>
      <c r="T63" s="27" t="str">
        <f>IFERROR(VLOOKUP(F63,#REF!,2,0),"")</f>
        <v/>
      </c>
      <c r="U63" s="27" t="str">
        <f t="shared" si="4"/>
        <v>,21:15:00,car,278</v>
      </c>
    </row>
    <row r="64" spans="1:21" hidden="1" x14ac:dyDescent="0.25">
      <c r="A64" t="s">
        <v>221</v>
      </c>
      <c r="B64">
        <v>21</v>
      </c>
      <c r="C64" s="27" t="str">
        <f t="shared" si="0"/>
        <v>N</v>
      </c>
      <c r="D64" s="27" t="str">
        <f>IFERROR(VLOOKUP(F64,#REF!,3),"")</f>
        <v/>
      </c>
      <c r="E64" t="s">
        <v>103</v>
      </c>
      <c r="F64" s="27" t="str">
        <f t="shared" si="1"/>
        <v>CCV-102A</v>
      </c>
      <c r="G64" t="s">
        <v>104</v>
      </c>
      <c r="H64" t="s">
        <v>105</v>
      </c>
      <c r="I64" t="s">
        <v>222</v>
      </c>
      <c r="J64">
        <v>7</v>
      </c>
      <c r="K64">
        <v>2</v>
      </c>
      <c r="L64">
        <v>0</v>
      </c>
      <c r="M64">
        <v>178</v>
      </c>
      <c r="N64">
        <v>16</v>
      </c>
      <c r="O64">
        <v>4</v>
      </c>
      <c r="P64">
        <v>11</v>
      </c>
      <c r="Q64">
        <v>0</v>
      </c>
      <c r="R64" s="27">
        <f t="shared" si="2"/>
        <v>255</v>
      </c>
      <c r="S64" s="27">
        <f t="shared" si="3"/>
        <v>189</v>
      </c>
      <c r="T64" s="27" t="str">
        <f>IFERROR(VLOOKUP(F64,#REF!,2,0),"")</f>
        <v/>
      </c>
      <c r="U64" s="27" t="str">
        <f t="shared" si="4"/>
        <v>,21:30:00,car,255</v>
      </c>
    </row>
    <row r="65" spans="1:21" hidden="1" x14ac:dyDescent="0.25">
      <c r="A65" t="s">
        <v>223</v>
      </c>
      <c r="B65">
        <v>21</v>
      </c>
      <c r="C65" s="27" t="str">
        <f t="shared" si="0"/>
        <v>N</v>
      </c>
      <c r="D65" s="27" t="str">
        <f>IFERROR(VLOOKUP(F65,#REF!,3),"")</f>
        <v/>
      </c>
      <c r="E65" t="s">
        <v>103</v>
      </c>
      <c r="F65" s="27" t="str">
        <f t="shared" si="1"/>
        <v>CCV-102A</v>
      </c>
      <c r="G65" t="s">
        <v>104</v>
      </c>
      <c r="H65" t="s">
        <v>105</v>
      </c>
      <c r="I65" t="s">
        <v>224</v>
      </c>
      <c r="J65">
        <v>8</v>
      </c>
      <c r="K65">
        <v>3</v>
      </c>
      <c r="L65">
        <v>0</v>
      </c>
      <c r="M65">
        <v>222</v>
      </c>
      <c r="N65">
        <v>21</v>
      </c>
      <c r="O65">
        <v>4</v>
      </c>
      <c r="P65">
        <v>18</v>
      </c>
      <c r="Q65">
        <v>6</v>
      </c>
      <c r="R65" s="27">
        <f t="shared" si="2"/>
        <v>333</v>
      </c>
      <c r="S65" s="27">
        <f t="shared" si="3"/>
        <v>246</v>
      </c>
      <c r="T65" s="27" t="str">
        <f>IFERROR(VLOOKUP(F65,#REF!,2,0),"")</f>
        <v/>
      </c>
      <c r="U65" s="27" t="str">
        <f t="shared" si="4"/>
        <v>,21:45:00,car,333</v>
      </c>
    </row>
    <row r="66" spans="1:21" hidden="1" x14ac:dyDescent="0.25">
      <c r="A66" t="s">
        <v>225</v>
      </c>
      <c r="B66">
        <v>22</v>
      </c>
      <c r="C66" s="27" t="str">
        <f t="shared" si="0"/>
        <v>N</v>
      </c>
      <c r="D66" s="27" t="str">
        <f>IFERROR(VLOOKUP(F66,#REF!,3),"")</f>
        <v/>
      </c>
      <c r="E66" t="s">
        <v>103</v>
      </c>
      <c r="F66" s="27" t="str">
        <f t="shared" si="1"/>
        <v>CCV-102A</v>
      </c>
      <c r="G66" t="s">
        <v>104</v>
      </c>
      <c r="H66" t="s">
        <v>105</v>
      </c>
      <c r="I66" t="s">
        <v>226</v>
      </c>
      <c r="J66">
        <v>0</v>
      </c>
      <c r="K66">
        <v>0</v>
      </c>
      <c r="L66">
        <v>0</v>
      </c>
      <c r="M66">
        <v>27</v>
      </c>
      <c r="N66">
        <v>1</v>
      </c>
      <c r="O66">
        <v>0</v>
      </c>
      <c r="P66">
        <v>0</v>
      </c>
      <c r="Q66">
        <v>0</v>
      </c>
      <c r="R66" s="27">
        <f t="shared" si="2"/>
        <v>36</v>
      </c>
      <c r="S66" s="27">
        <f t="shared" si="3"/>
        <v>27</v>
      </c>
      <c r="T66" s="27" t="str">
        <f>IFERROR(VLOOKUP(F66,#REF!,2,0),"")</f>
        <v/>
      </c>
      <c r="U66" s="27" t="str">
        <f t="shared" si="4"/>
        <v>,22:00:00,car,36</v>
      </c>
    </row>
    <row r="67" spans="1:21" hidden="1" x14ac:dyDescent="0.25">
      <c r="A67" t="s">
        <v>102</v>
      </c>
      <c r="B67">
        <v>6</v>
      </c>
      <c r="C67" s="27" t="str">
        <f t="shared" ref="C67:C130" si="5">IF(B67&lt;12,"M",IF(AND(B67&gt;=12,B67&lt;=18),"T","N"))</f>
        <v>M</v>
      </c>
      <c r="D67" s="27" t="str">
        <f>IFERROR(VLOOKUP(F67,#REF!,3),"")</f>
        <v/>
      </c>
      <c r="E67" t="s">
        <v>227</v>
      </c>
      <c r="F67" s="27" t="str">
        <f t="shared" ref="F67:F130" si="6">CONCATENATE("CCV-",G67)</f>
        <v>CCV-102B</v>
      </c>
      <c r="G67" t="s">
        <v>228</v>
      </c>
      <c r="H67" t="s">
        <v>105</v>
      </c>
      <c r="I67" t="s">
        <v>229</v>
      </c>
      <c r="J67">
        <v>0</v>
      </c>
      <c r="K67">
        <v>23</v>
      </c>
      <c r="L67">
        <v>26</v>
      </c>
      <c r="M67">
        <v>152</v>
      </c>
      <c r="N67">
        <v>39</v>
      </c>
      <c r="O67">
        <v>5</v>
      </c>
      <c r="P67">
        <v>1</v>
      </c>
      <c r="Q67">
        <v>25</v>
      </c>
      <c r="R67" s="27">
        <f t="shared" ref="R67:R130" si="7">ROUNDUP((M67+P67+Q67+(1/6)*N67+2*K67+2.5*L67)*1.3,0)</f>
        <v>385</v>
      </c>
      <c r="S67" s="27">
        <f t="shared" ref="S67:S130" si="8">ROUNDUP(M67+P67+Q67+2.5*L67,0)</f>
        <v>243</v>
      </c>
      <c r="T67" s="27" t="str">
        <f>IFERROR(VLOOKUP(F67,#REF!,2,0),"")</f>
        <v/>
      </c>
      <c r="U67" s="27" t="str">
        <f t="shared" ref="U67:U130" si="9">CONCATENATE(T67,",",CONCATENATE(LEFT(A67,5),":00"),",car,",R67)</f>
        <v>,06:00:00,car,385</v>
      </c>
    </row>
    <row r="68" spans="1:21" hidden="1" x14ac:dyDescent="0.25">
      <c r="A68" t="s">
        <v>107</v>
      </c>
      <c r="B68">
        <v>6</v>
      </c>
      <c r="C68" s="27" t="str">
        <f t="shared" si="5"/>
        <v>M</v>
      </c>
      <c r="D68" s="27" t="str">
        <f>IFERROR(VLOOKUP(F68,#REF!,3),"")</f>
        <v/>
      </c>
      <c r="E68" t="s">
        <v>227</v>
      </c>
      <c r="F68" s="27" t="str">
        <f t="shared" si="6"/>
        <v>CCV-102B</v>
      </c>
      <c r="G68" t="s">
        <v>228</v>
      </c>
      <c r="H68" t="s">
        <v>105</v>
      </c>
      <c r="I68" t="s">
        <v>230</v>
      </c>
      <c r="J68">
        <v>0</v>
      </c>
      <c r="K68">
        <v>25</v>
      </c>
      <c r="L68">
        <v>17</v>
      </c>
      <c r="M68">
        <v>290</v>
      </c>
      <c r="N68">
        <v>65</v>
      </c>
      <c r="O68">
        <v>3</v>
      </c>
      <c r="P68">
        <v>6</v>
      </c>
      <c r="Q68">
        <v>46</v>
      </c>
      <c r="R68" s="27">
        <f t="shared" si="7"/>
        <v>579</v>
      </c>
      <c r="S68" s="27">
        <f t="shared" si="8"/>
        <v>385</v>
      </c>
      <c r="T68" s="27" t="str">
        <f>IFERROR(VLOOKUP(F68,#REF!,2,0),"")</f>
        <v/>
      </c>
      <c r="U68" s="27" t="str">
        <f t="shared" si="9"/>
        <v>,06:15:00,car,579</v>
      </c>
    </row>
    <row r="69" spans="1:21" hidden="1" x14ac:dyDescent="0.25">
      <c r="A69" t="s">
        <v>109</v>
      </c>
      <c r="B69">
        <v>6</v>
      </c>
      <c r="C69" s="27" t="str">
        <f t="shared" si="5"/>
        <v>M</v>
      </c>
      <c r="D69" s="27" t="str">
        <f>IFERROR(VLOOKUP(F69,#REF!,3),"")</f>
        <v/>
      </c>
      <c r="E69" t="s">
        <v>227</v>
      </c>
      <c r="F69" s="27" t="str">
        <f t="shared" si="6"/>
        <v>CCV-102B</v>
      </c>
      <c r="G69" t="s">
        <v>228</v>
      </c>
      <c r="H69" t="s">
        <v>105</v>
      </c>
      <c r="I69" t="s">
        <v>231</v>
      </c>
      <c r="J69">
        <v>0</v>
      </c>
      <c r="K69">
        <v>34</v>
      </c>
      <c r="L69">
        <v>9</v>
      </c>
      <c r="M69">
        <v>317</v>
      </c>
      <c r="N69">
        <v>128</v>
      </c>
      <c r="O69">
        <v>2</v>
      </c>
      <c r="P69">
        <v>1</v>
      </c>
      <c r="Q69">
        <v>34</v>
      </c>
      <c r="R69" s="27">
        <f t="shared" si="7"/>
        <v>603</v>
      </c>
      <c r="S69" s="27">
        <f t="shared" si="8"/>
        <v>375</v>
      </c>
      <c r="T69" s="27" t="str">
        <f>IFERROR(VLOOKUP(F69,#REF!,2,0),"")</f>
        <v/>
      </c>
      <c r="U69" s="27" t="str">
        <f t="shared" si="9"/>
        <v>,06:30:00,car,603</v>
      </c>
    </row>
    <row r="70" spans="1:21" hidden="1" x14ac:dyDescent="0.25">
      <c r="A70" t="s">
        <v>111</v>
      </c>
      <c r="B70">
        <v>6</v>
      </c>
      <c r="C70" s="27" t="str">
        <f t="shared" si="5"/>
        <v>M</v>
      </c>
      <c r="D70" s="27" t="str">
        <f>IFERROR(VLOOKUP(F70,#REF!,3),"")</f>
        <v/>
      </c>
      <c r="E70" t="s">
        <v>227</v>
      </c>
      <c r="F70" s="27" t="str">
        <f t="shared" si="6"/>
        <v>CCV-102B</v>
      </c>
      <c r="G70" t="s">
        <v>228</v>
      </c>
      <c r="H70" t="s">
        <v>105</v>
      </c>
      <c r="I70" t="s">
        <v>232</v>
      </c>
      <c r="J70">
        <v>0</v>
      </c>
      <c r="K70">
        <v>34</v>
      </c>
      <c r="L70">
        <v>4</v>
      </c>
      <c r="M70">
        <v>409</v>
      </c>
      <c r="N70">
        <v>158</v>
      </c>
      <c r="O70">
        <v>4</v>
      </c>
      <c r="P70">
        <v>1</v>
      </c>
      <c r="Q70">
        <v>29</v>
      </c>
      <c r="R70" s="27">
        <f t="shared" si="7"/>
        <v>707</v>
      </c>
      <c r="S70" s="27">
        <f t="shared" si="8"/>
        <v>449</v>
      </c>
      <c r="T70" s="27" t="str">
        <f>IFERROR(VLOOKUP(F70,#REF!,2,0),"")</f>
        <v/>
      </c>
      <c r="U70" s="27" t="str">
        <f t="shared" si="9"/>
        <v>,06:45:00,car,707</v>
      </c>
    </row>
    <row r="71" spans="1:21" hidden="1" x14ac:dyDescent="0.25">
      <c r="A71" t="s">
        <v>113</v>
      </c>
      <c r="B71">
        <v>7</v>
      </c>
      <c r="C71" s="27" t="str">
        <f t="shared" si="5"/>
        <v>M</v>
      </c>
      <c r="D71" s="27" t="str">
        <f>IFERROR(VLOOKUP(F71,#REF!,3),"")</f>
        <v/>
      </c>
      <c r="E71" t="s">
        <v>227</v>
      </c>
      <c r="F71" s="27" t="str">
        <f t="shared" si="6"/>
        <v>CCV-102B</v>
      </c>
      <c r="G71" t="s">
        <v>228</v>
      </c>
      <c r="H71" t="s">
        <v>105</v>
      </c>
      <c r="I71" t="s">
        <v>233</v>
      </c>
      <c r="J71">
        <v>0</v>
      </c>
      <c r="K71">
        <v>33</v>
      </c>
      <c r="L71">
        <v>15</v>
      </c>
      <c r="M71">
        <v>517</v>
      </c>
      <c r="N71">
        <v>112</v>
      </c>
      <c r="O71">
        <v>7</v>
      </c>
      <c r="P71">
        <v>5</v>
      </c>
      <c r="Q71">
        <v>34</v>
      </c>
      <c r="R71" s="27">
        <f t="shared" si="7"/>
        <v>882</v>
      </c>
      <c r="S71" s="27">
        <f t="shared" si="8"/>
        <v>594</v>
      </c>
      <c r="T71" s="27" t="str">
        <f>IFERROR(VLOOKUP(F71,#REF!,2,0),"")</f>
        <v/>
      </c>
      <c r="U71" s="27" t="str">
        <f t="shared" si="9"/>
        <v>,07:00:00,car,882</v>
      </c>
    </row>
    <row r="72" spans="1:21" hidden="1" x14ac:dyDescent="0.25">
      <c r="A72" t="s">
        <v>115</v>
      </c>
      <c r="B72">
        <v>7</v>
      </c>
      <c r="C72" s="27" t="str">
        <f t="shared" si="5"/>
        <v>M</v>
      </c>
      <c r="D72" s="27" t="str">
        <f>IFERROR(VLOOKUP(F72,#REF!,3),"")</f>
        <v/>
      </c>
      <c r="E72" t="s">
        <v>227</v>
      </c>
      <c r="F72" s="27" t="str">
        <f t="shared" si="6"/>
        <v>CCV-102B</v>
      </c>
      <c r="G72" t="s">
        <v>228</v>
      </c>
      <c r="H72" t="s">
        <v>105</v>
      </c>
      <c r="I72" t="s">
        <v>234</v>
      </c>
      <c r="J72">
        <v>0</v>
      </c>
      <c r="K72">
        <v>39</v>
      </c>
      <c r="L72">
        <v>13</v>
      </c>
      <c r="M72">
        <v>535</v>
      </c>
      <c r="N72">
        <v>148</v>
      </c>
      <c r="O72">
        <v>8</v>
      </c>
      <c r="P72">
        <v>4</v>
      </c>
      <c r="Q72">
        <v>26</v>
      </c>
      <c r="R72" s="27">
        <f t="shared" si="7"/>
        <v>911</v>
      </c>
      <c r="S72" s="27">
        <f t="shared" si="8"/>
        <v>598</v>
      </c>
      <c r="T72" s="27" t="str">
        <f>IFERROR(VLOOKUP(F72,#REF!,2,0),"")</f>
        <v/>
      </c>
      <c r="U72" s="27" t="str">
        <f t="shared" si="9"/>
        <v>,07:15:00,car,911</v>
      </c>
    </row>
    <row r="73" spans="1:21" hidden="1" x14ac:dyDescent="0.25">
      <c r="A73" t="s">
        <v>117</v>
      </c>
      <c r="B73">
        <v>7</v>
      </c>
      <c r="C73" s="27" t="str">
        <f t="shared" si="5"/>
        <v>M</v>
      </c>
      <c r="D73" s="27" t="str">
        <f>IFERROR(VLOOKUP(F73,#REF!,3),"")</f>
        <v/>
      </c>
      <c r="E73" t="s">
        <v>227</v>
      </c>
      <c r="F73" s="27" t="str">
        <f t="shared" si="6"/>
        <v>CCV-102B</v>
      </c>
      <c r="G73" t="s">
        <v>228</v>
      </c>
      <c r="H73" t="s">
        <v>105</v>
      </c>
      <c r="I73" t="s">
        <v>235</v>
      </c>
      <c r="J73">
        <v>0</v>
      </c>
      <c r="K73">
        <v>28</v>
      </c>
      <c r="L73">
        <v>9</v>
      </c>
      <c r="M73">
        <v>574</v>
      </c>
      <c r="N73">
        <v>213</v>
      </c>
      <c r="O73">
        <v>9</v>
      </c>
      <c r="P73">
        <v>8</v>
      </c>
      <c r="Q73">
        <v>18</v>
      </c>
      <c r="R73" s="27">
        <f t="shared" si="7"/>
        <v>929</v>
      </c>
      <c r="S73" s="27">
        <f t="shared" si="8"/>
        <v>623</v>
      </c>
      <c r="T73" s="27" t="str">
        <f>IFERROR(VLOOKUP(F73,#REF!,2,0),"")</f>
        <v/>
      </c>
      <c r="U73" s="27" t="str">
        <f t="shared" si="9"/>
        <v>,07:30:00,car,929</v>
      </c>
    </row>
    <row r="74" spans="1:21" hidden="1" x14ac:dyDescent="0.25">
      <c r="A74" t="s">
        <v>119</v>
      </c>
      <c r="B74">
        <v>7</v>
      </c>
      <c r="C74" s="27" t="str">
        <f t="shared" si="5"/>
        <v>M</v>
      </c>
      <c r="D74" s="27" t="str">
        <f>IFERROR(VLOOKUP(F74,#REF!,3),"")</f>
        <v/>
      </c>
      <c r="E74" t="s">
        <v>227</v>
      </c>
      <c r="F74" s="27" t="str">
        <f t="shared" si="6"/>
        <v>CCV-102B</v>
      </c>
      <c r="G74" t="s">
        <v>228</v>
      </c>
      <c r="H74" t="s">
        <v>105</v>
      </c>
      <c r="I74" t="s">
        <v>236</v>
      </c>
      <c r="J74">
        <v>0</v>
      </c>
      <c r="K74">
        <v>9</v>
      </c>
      <c r="L74">
        <v>2</v>
      </c>
      <c r="M74">
        <v>466</v>
      </c>
      <c r="N74">
        <v>217</v>
      </c>
      <c r="O74">
        <v>6</v>
      </c>
      <c r="P74">
        <v>2</v>
      </c>
      <c r="Q74">
        <v>9</v>
      </c>
      <c r="R74" s="27">
        <f t="shared" si="7"/>
        <v>698</v>
      </c>
      <c r="S74" s="27">
        <f t="shared" si="8"/>
        <v>482</v>
      </c>
      <c r="T74" s="27" t="str">
        <f>IFERROR(VLOOKUP(F74,#REF!,2,0),"")</f>
        <v/>
      </c>
      <c r="U74" s="27" t="str">
        <f t="shared" si="9"/>
        <v>,07:45:00,car,698</v>
      </c>
    </row>
    <row r="75" spans="1:21" hidden="1" x14ac:dyDescent="0.25">
      <c r="A75" t="s">
        <v>121</v>
      </c>
      <c r="B75">
        <v>8</v>
      </c>
      <c r="C75" s="27" t="str">
        <f t="shared" si="5"/>
        <v>M</v>
      </c>
      <c r="D75" s="27" t="str">
        <f>IFERROR(VLOOKUP(F75,#REF!,3),"")</f>
        <v/>
      </c>
      <c r="E75" t="s">
        <v>227</v>
      </c>
      <c r="F75" s="27" t="str">
        <f t="shared" si="6"/>
        <v>CCV-102B</v>
      </c>
      <c r="G75" t="s">
        <v>228</v>
      </c>
      <c r="H75" t="s">
        <v>105</v>
      </c>
      <c r="I75" t="s">
        <v>237</v>
      </c>
      <c r="J75">
        <v>0</v>
      </c>
      <c r="K75">
        <v>9</v>
      </c>
      <c r="L75">
        <v>6</v>
      </c>
      <c r="M75">
        <v>508</v>
      </c>
      <c r="N75">
        <v>131</v>
      </c>
      <c r="O75">
        <v>7</v>
      </c>
      <c r="P75">
        <v>10</v>
      </c>
      <c r="Q75">
        <v>13</v>
      </c>
      <c r="R75" s="27">
        <f t="shared" si="7"/>
        <v>762</v>
      </c>
      <c r="S75" s="27">
        <f t="shared" si="8"/>
        <v>546</v>
      </c>
      <c r="T75" s="27" t="str">
        <f>IFERROR(VLOOKUP(F75,#REF!,2,0),"")</f>
        <v/>
      </c>
      <c r="U75" s="27" t="str">
        <f t="shared" si="9"/>
        <v>,08:00:00,car,762</v>
      </c>
    </row>
    <row r="76" spans="1:21" hidden="1" x14ac:dyDescent="0.25">
      <c r="A76" t="s">
        <v>123</v>
      </c>
      <c r="B76">
        <v>8</v>
      </c>
      <c r="C76" s="27" t="str">
        <f t="shared" si="5"/>
        <v>M</v>
      </c>
      <c r="D76" s="27" t="str">
        <f>IFERROR(VLOOKUP(F76,#REF!,3),"")</f>
        <v/>
      </c>
      <c r="E76" t="s">
        <v>227</v>
      </c>
      <c r="F76" s="27" t="str">
        <f t="shared" si="6"/>
        <v>CCV-102B</v>
      </c>
      <c r="G76" t="s">
        <v>228</v>
      </c>
      <c r="H76" t="s">
        <v>105</v>
      </c>
      <c r="I76" t="s">
        <v>238</v>
      </c>
      <c r="J76">
        <v>0</v>
      </c>
      <c r="K76">
        <v>15</v>
      </c>
      <c r="L76">
        <v>7</v>
      </c>
      <c r="M76">
        <v>541</v>
      </c>
      <c r="N76">
        <v>102</v>
      </c>
      <c r="O76">
        <v>6</v>
      </c>
      <c r="P76">
        <v>1</v>
      </c>
      <c r="Q76">
        <v>22</v>
      </c>
      <c r="R76" s="27">
        <f t="shared" si="7"/>
        <v>818</v>
      </c>
      <c r="S76" s="27">
        <f t="shared" si="8"/>
        <v>582</v>
      </c>
      <c r="T76" s="27" t="str">
        <f>IFERROR(VLOOKUP(F76,#REF!,2,0),"")</f>
        <v/>
      </c>
      <c r="U76" s="27" t="str">
        <f t="shared" si="9"/>
        <v>,08:15:00,car,818</v>
      </c>
    </row>
    <row r="77" spans="1:21" hidden="1" x14ac:dyDescent="0.25">
      <c r="A77" t="s">
        <v>125</v>
      </c>
      <c r="B77">
        <v>8</v>
      </c>
      <c r="C77" s="27" t="str">
        <f t="shared" si="5"/>
        <v>M</v>
      </c>
      <c r="D77" s="27" t="str">
        <f>IFERROR(VLOOKUP(F77,#REF!,3),"")</f>
        <v/>
      </c>
      <c r="E77" t="s">
        <v>227</v>
      </c>
      <c r="F77" s="27" t="str">
        <f t="shared" si="6"/>
        <v>CCV-102B</v>
      </c>
      <c r="G77" t="s">
        <v>228</v>
      </c>
      <c r="H77" t="s">
        <v>105</v>
      </c>
      <c r="I77" t="s">
        <v>239</v>
      </c>
      <c r="J77">
        <v>0</v>
      </c>
      <c r="K77">
        <v>19</v>
      </c>
      <c r="L77">
        <v>9</v>
      </c>
      <c r="M77">
        <v>585</v>
      </c>
      <c r="N77">
        <v>82</v>
      </c>
      <c r="O77">
        <v>7</v>
      </c>
      <c r="P77">
        <v>2</v>
      </c>
      <c r="Q77">
        <v>44</v>
      </c>
      <c r="R77" s="27">
        <f t="shared" si="7"/>
        <v>917</v>
      </c>
      <c r="S77" s="27">
        <f t="shared" si="8"/>
        <v>654</v>
      </c>
      <c r="T77" s="27" t="str">
        <f>IFERROR(VLOOKUP(F77,#REF!,2,0),"")</f>
        <v/>
      </c>
      <c r="U77" s="27" t="str">
        <f t="shared" si="9"/>
        <v>,08:30:00,car,917</v>
      </c>
    </row>
    <row r="78" spans="1:21" hidden="1" x14ac:dyDescent="0.25">
      <c r="A78" t="s">
        <v>127</v>
      </c>
      <c r="B78">
        <v>8</v>
      </c>
      <c r="C78" s="27" t="str">
        <f t="shared" si="5"/>
        <v>M</v>
      </c>
      <c r="D78" s="27" t="str">
        <f>IFERROR(VLOOKUP(F78,#REF!,3),"")</f>
        <v/>
      </c>
      <c r="E78" t="s">
        <v>227</v>
      </c>
      <c r="F78" s="27" t="str">
        <f t="shared" si="6"/>
        <v>CCV-102B</v>
      </c>
      <c r="G78" t="s">
        <v>228</v>
      </c>
      <c r="H78" t="s">
        <v>105</v>
      </c>
      <c r="I78" t="s">
        <v>240</v>
      </c>
      <c r="J78">
        <v>0</v>
      </c>
      <c r="K78">
        <v>20</v>
      </c>
      <c r="L78">
        <v>14</v>
      </c>
      <c r="M78">
        <v>563</v>
      </c>
      <c r="N78">
        <v>102</v>
      </c>
      <c r="O78">
        <v>4</v>
      </c>
      <c r="P78">
        <v>7</v>
      </c>
      <c r="Q78">
        <v>53</v>
      </c>
      <c r="R78" s="27">
        <f t="shared" si="7"/>
        <v>930</v>
      </c>
      <c r="S78" s="27">
        <f t="shared" si="8"/>
        <v>658</v>
      </c>
      <c r="T78" s="27" t="str">
        <f>IFERROR(VLOOKUP(F78,#REF!,2,0),"")</f>
        <v/>
      </c>
      <c r="U78" s="27" t="str">
        <f t="shared" si="9"/>
        <v>,08:45:00,car,930</v>
      </c>
    </row>
    <row r="79" spans="1:21" hidden="1" x14ac:dyDescent="0.25">
      <c r="A79" t="s">
        <v>129</v>
      </c>
      <c r="B79">
        <v>9</v>
      </c>
      <c r="C79" s="27" t="str">
        <f t="shared" si="5"/>
        <v>M</v>
      </c>
      <c r="D79" s="27" t="str">
        <f>IFERROR(VLOOKUP(F79,#REF!,3),"")</f>
        <v/>
      </c>
      <c r="E79" t="s">
        <v>227</v>
      </c>
      <c r="F79" s="27" t="str">
        <f t="shared" si="6"/>
        <v>CCV-102B</v>
      </c>
      <c r="G79" t="s">
        <v>228</v>
      </c>
      <c r="H79" t="s">
        <v>105</v>
      </c>
      <c r="I79" t="s">
        <v>241</v>
      </c>
      <c r="J79">
        <v>0</v>
      </c>
      <c r="K79">
        <v>10</v>
      </c>
      <c r="L79">
        <v>11</v>
      </c>
      <c r="M79">
        <v>511</v>
      </c>
      <c r="N79">
        <v>87</v>
      </c>
      <c r="O79">
        <v>2</v>
      </c>
      <c r="P79">
        <v>6</v>
      </c>
      <c r="Q79">
        <v>28</v>
      </c>
      <c r="R79" s="27">
        <f t="shared" si="7"/>
        <v>790</v>
      </c>
      <c r="S79" s="27">
        <f t="shared" si="8"/>
        <v>573</v>
      </c>
      <c r="T79" s="27" t="str">
        <f>IFERROR(VLOOKUP(F79,#REF!,2,0),"")</f>
        <v/>
      </c>
      <c r="U79" s="27" t="str">
        <f t="shared" si="9"/>
        <v>,09:00:00,car,790</v>
      </c>
    </row>
    <row r="80" spans="1:21" hidden="1" x14ac:dyDescent="0.25">
      <c r="A80" t="s">
        <v>131</v>
      </c>
      <c r="B80">
        <v>9</v>
      </c>
      <c r="C80" s="27" t="str">
        <f t="shared" si="5"/>
        <v>M</v>
      </c>
      <c r="D80" s="27" t="str">
        <f>IFERROR(VLOOKUP(F80,#REF!,3),"")</f>
        <v/>
      </c>
      <c r="E80" t="s">
        <v>227</v>
      </c>
      <c r="F80" s="27" t="str">
        <f t="shared" si="6"/>
        <v>CCV-102B</v>
      </c>
      <c r="G80" t="s">
        <v>228</v>
      </c>
      <c r="H80" t="s">
        <v>105</v>
      </c>
      <c r="I80" t="s">
        <v>242</v>
      </c>
      <c r="J80">
        <v>0</v>
      </c>
      <c r="K80">
        <v>20</v>
      </c>
      <c r="L80">
        <v>17</v>
      </c>
      <c r="M80">
        <v>468</v>
      </c>
      <c r="N80">
        <v>54</v>
      </c>
      <c r="O80">
        <v>4</v>
      </c>
      <c r="P80">
        <v>15</v>
      </c>
      <c r="Q80">
        <v>32</v>
      </c>
      <c r="R80" s="27">
        <f t="shared" si="7"/>
        <v>789</v>
      </c>
      <c r="S80" s="27">
        <f t="shared" si="8"/>
        <v>558</v>
      </c>
      <c r="T80" s="27" t="str">
        <f>IFERROR(VLOOKUP(F80,#REF!,2,0),"")</f>
        <v/>
      </c>
      <c r="U80" s="27" t="str">
        <f t="shared" si="9"/>
        <v>,09:15:00,car,789</v>
      </c>
    </row>
    <row r="81" spans="1:21" hidden="1" x14ac:dyDescent="0.25">
      <c r="A81" t="s">
        <v>133</v>
      </c>
      <c r="B81">
        <v>9</v>
      </c>
      <c r="C81" s="27" t="str">
        <f t="shared" si="5"/>
        <v>M</v>
      </c>
      <c r="D81" s="27" t="str">
        <f>IFERROR(VLOOKUP(F81,#REF!,3),"")</f>
        <v/>
      </c>
      <c r="E81" t="s">
        <v>227</v>
      </c>
      <c r="F81" s="27" t="str">
        <f t="shared" si="6"/>
        <v>CCV-102B</v>
      </c>
      <c r="G81" t="s">
        <v>228</v>
      </c>
      <c r="H81" t="s">
        <v>105</v>
      </c>
      <c r="I81" t="s">
        <v>243</v>
      </c>
      <c r="J81">
        <v>0</v>
      </c>
      <c r="K81">
        <v>22</v>
      </c>
      <c r="L81">
        <v>14</v>
      </c>
      <c r="M81">
        <v>534</v>
      </c>
      <c r="N81">
        <v>68</v>
      </c>
      <c r="O81">
        <v>2</v>
      </c>
      <c r="P81">
        <v>6</v>
      </c>
      <c r="Q81">
        <v>40</v>
      </c>
      <c r="R81" s="27">
        <f t="shared" si="7"/>
        <v>872</v>
      </c>
      <c r="S81" s="27">
        <f t="shared" si="8"/>
        <v>615</v>
      </c>
      <c r="T81" s="27" t="str">
        <f>IFERROR(VLOOKUP(F81,#REF!,2,0),"")</f>
        <v/>
      </c>
      <c r="U81" s="27" t="str">
        <f t="shared" si="9"/>
        <v>,09:30:00,car,872</v>
      </c>
    </row>
    <row r="82" spans="1:21" hidden="1" x14ac:dyDescent="0.25">
      <c r="A82" t="s">
        <v>135</v>
      </c>
      <c r="B82">
        <v>9</v>
      </c>
      <c r="C82" s="27" t="str">
        <f t="shared" si="5"/>
        <v>M</v>
      </c>
      <c r="D82" s="27" t="str">
        <f>IFERROR(VLOOKUP(F82,#REF!,3),"")</f>
        <v/>
      </c>
      <c r="E82" t="s">
        <v>227</v>
      </c>
      <c r="F82" s="27" t="str">
        <f t="shared" si="6"/>
        <v>CCV-102B</v>
      </c>
      <c r="G82" t="s">
        <v>228</v>
      </c>
      <c r="H82" t="s">
        <v>105</v>
      </c>
      <c r="I82" t="s">
        <v>244</v>
      </c>
      <c r="J82">
        <v>0</v>
      </c>
      <c r="K82">
        <v>22</v>
      </c>
      <c r="L82">
        <v>9</v>
      </c>
      <c r="M82">
        <v>527</v>
      </c>
      <c r="N82">
        <v>52</v>
      </c>
      <c r="O82">
        <v>2</v>
      </c>
      <c r="P82">
        <v>20</v>
      </c>
      <c r="Q82">
        <v>38</v>
      </c>
      <c r="R82" s="27">
        <f t="shared" si="7"/>
        <v>859</v>
      </c>
      <c r="S82" s="27">
        <f t="shared" si="8"/>
        <v>608</v>
      </c>
      <c r="T82" s="27" t="str">
        <f>IFERROR(VLOOKUP(F82,#REF!,2,0),"")</f>
        <v/>
      </c>
      <c r="U82" s="27" t="str">
        <f t="shared" si="9"/>
        <v>,09:45:00,car,859</v>
      </c>
    </row>
    <row r="83" spans="1:21" hidden="1" x14ac:dyDescent="0.25">
      <c r="A83" t="s">
        <v>137</v>
      </c>
      <c r="B83">
        <v>10</v>
      </c>
      <c r="C83" s="27" t="str">
        <f t="shared" si="5"/>
        <v>M</v>
      </c>
      <c r="D83" s="27" t="str">
        <f>IFERROR(VLOOKUP(F83,#REF!,3),"")</f>
        <v/>
      </c>
      <c r="E83" t="s">
        <v>227</v>
      </c>
      <c r="F83" s="27" t="str">
        <f t="shared" si="6"/>
        <v>CCV-102B</v>
      </c>
      <c r="G83" t="s">
        <v>228</v>
      </c>
      <c r="H83" t="s">
        <v>105</v>
      </c>
      <c r="I83" t="s">
        <v>245</v>
      </c>
      <c r="J83">
        <v>0</v>
      </c>
      <c r="K83">
        <v>28</v>
      </c>
      <c r="L83">
        <v>8</v>
      </c>
      <c r="M83">
        <v>626</v>
      </c>
      <c r="N83">
        <v>53</v>
      </c>
      <c r="O83">
        <v>3</v>
      </c>
      <c r="P83">
        <v>10</v>
      </c>
      <c r="Q83">
        <v>66</v>
      </c>
      <c r="R83" s="27">
        <f t="shared" si="7"/>
        <v>1023</v>
      </c>
      <c r="S83" s="27">
        <f t="shared" si="8"/>
        <v>722</v>
      </c>
      <c r="T83" s="27" t="str">
        <f>IFERROR(VLOOKUP(F83,#REF!,2,0),"")</f>
        <v/>
      </c>
      <c r="U83" s="27" t="str">
        <f t="shared" si="9"/>
        <v>,10:00:00,car,1023</v>
      </c>
    </row>
    <row r="84" spans="1:21" hidden="1" x14ac:dyDescent="0.25">
      <c r="A84" t="s">
        <v>139</v>
      </c>
      <c r="B84">
        <v>10</v>
      </c>
      <c r="C84" s="27" t="str">
        <f t="shared" si="5"/>
        <v>M</v>
      </c>
      <c r="D84" s="27" t="str">
        <f>IFERROR(VLOOKUP(F84,#REF!,3),"")</f>
        <v/>
      </c>
      <c r="E84" t="s">
        <v>227</v>
      </c>
      <c r="F84" s="27" t="str">
        <f t="shared" si="6"/>
        <v>CCV-102B</v>
      </c>
      <c r="G84" t="s">
        <v>228</v>
      </c>
      <c r="H84" t="s">
        <v>105</v>
      </c>
      <c r="I84" t="s">
        <v>246</v>
      </c>
      <c r="J84">
        <v>0</v>
      </c>
      <c r="K84">
        <v>22</v>
      </c>
      <c r="L84">
        <v>13</v>
      </c>
      <c r="M84">
        <v>495</v>
      </c>
      <c r="N84">
        <v>57</v>
      </c>
      <c r="O84">
        <v>2</v>
      </c>
      <c r="P84">
        <v>11</v>
      </c>
      <c r="Q84">
        <v>65</v>
      </c>
      <c r="R84" s="27">
        <f t="shared" si="7"/>
        <v>855</v>
      </c>
      <c r="S84" s="27">
        <f t="shared" si="8"/>
        <v>604</v>
      </c>
      <c r="T84" s="27" t="str">
        <f>IFERROR(VLOOKUP(F84,#REF!,2,0),"")</f>
        <v/>
      </c>
      <c r="U84" s="27" t="str">
        <f t="shared" si="9"/>
        <v>,10:15:00,car,855</v>
      </c>
    </row>
    <row r="85" spans="1:21" hidden="1" x14ac:dyDescent="0.25">
      <c r="A85" t="s">
        <v>141</v>
      </c>
      <c r="B85">
        <v>10</v>
      </c>
      <c r="C85" s="27" t="str">
        <f t="shared" si="5"/>
        <v>M</v>
      </c>
      <c r="D85" s="27" t="str">
        <f>IFERROR(VLOOKUP(F85,#REF!,3),"")</f>
        <v/>
      </c>
      <c r="E85" t="s">
        <v>227</v>
      </c>
      <c r="F85" s="27" t="str">
        <f t="shared" si="6"/>
        <v>CCV-102B</v>
      </c>
      <c r="G85" t="s">
        <v>228</v>
      </c>
      <c r="H85" t="s">
        <v>105</v>
      </c>
      <c r="I85" t="s">
        <v>247</v>
      </c>
      <c r="J85">
        <v>0</v>
      </c>
      <c r="K85">
        <v>25</v>
      </c>
      <c r="L85">
        <v>19</v>
      </c>
      <c r="M85">
        <v>476</v>
      </c>
      <c r="N85">
        <v>46</v>
      </c>
      <c r="O85">
        <v>2</v>
      </c>
      <c r="P85">
        <v>9</v>
      </c>
      <c r="Q85">
        <v>50</v>
      </c>
      <c r="R85" s="27">
        <f t="shared" si="7"/>
        <v>833</v>
      </c>
      <c r="S85" s="27">
        <f t="shared" si="8"/>
        <v>583</v>
      </c>
      <c r="T85" s="27" t="str">
        <f>IFERROR(VLOOKUP(F85,#REF!,2,0),"")</f>
        <v/>
      </c>
      <c r="U85" s="27" t="str">
        <f t="shared" si="9"/>
        <v>,10:30:00,car,833</v>
      </c>
    </row>
    <row r="86" spans="1:21" hidden="1" x14ac:dyDescent="0.25">
      <c r="A86" t="s">
        <v>143</v>
      </c>
      <c r="B86">
        <v>10</v>
      </c>
      <c r="C86" s="27" t="str">
        <f t="shared" si="5"/>
        <v>M</v>
      </c>
      <c r="D86" s="27" t="str">
        <f>IFERROR(VLOOKUP(F86,#REF!,3),"")</f>
        <v/>
      </c>
      <c r="E86" t="s">
        <v>227</v>
      </c>
      <c r="F86" s="27" t="str">
        <f t="shared" si="6"/>
        <v>CCV-102B</v>
      </c>
      <c r="G86" t="s">
        <v>228</v>
      </c>
      <c r="H86" t="s">
        <v>105</v>
      </c>
      <c r="I86" t="s">
        <v>248</v>
      </c>
      <c r="J86">
        <v>0</v>
      </c>
      <c r="K86">
        <v>21</v>
      </c>
      <c r="L86">
        <v>12</v>
      </c>
      <c r="M86">
        <v>498</v>
      </c>
      <c r="N86">
        <v>46</v>
      </c>
      <c r="O86">
        <v>2</v>
      </c>
      <c r="P86">
        <v>4</v>
      </c>
      <c r="Q86">
        <v>49</v>
      </c>
      <c r="R86" s="27">
        <f t="shared" si="7"/>
        <v>820</v>
      </c>
      <c r="S86" s="27">
        <f t="shared" si="8"/>
        <v>581</v>
      </c>
      <c r="T86" s="27" t="str">
        <f>IFERROR(VLOOKUP(F86,#REF!,2,0),"")</f>
        <v/>
      </c>
      <c r="U86" s="27" t="str">
        <f t="shared" si="9"/>
        <v>,10:45:00,car,820</v>
      </c>
    </row>
    <row r="87" spans="1:21" hidden="1" x14ac:dyDescent="0.25">
      <c r="A87" t="s">
        <v>145</v>
      </c>
      <c r="B87">
        <v>11</v>
      </c>
      <c r="C87" s="27" t="str">
        <f t="shared" si="5"/>
        <v>M</v>
      </c>
      <c r="D87" s="27" t="str">
        <f>IFERROR(VLOOKUP(F87,#REF!,3),"")</f>
        <v/>
      </c>
      <c r="E87" t="s">
        <v>227</v>
      </c>
      <c r="F87" s="27" t="str">
        <f t="shared" si="6"/>
        <v>CCV-102B</v>
      </c>
      <c r="G87" t="s">
        <v>228</v>
      </c>
      <c r="H87" t="s">
        <v>105</v>
      </c>
      <c r="I87" t="s">
        <v>249</v>
      </c>
      <c r="J87">
        <v>0</v>
      </c>
      <c r="K87">
        <v>13</v>
      </c>
      <c r="L87">
        <v>14</v>
      </c>
      <c r="M87">
        <v>448</v>
      </c>
      <c r="N87">
        <v>42</v>
      </c>
      <c r="O87">
        <v>2</v>
      </c>
      <c r="P87">
        <v>11</v>
      </c>
      <c r="Q87">
        <v>44</v>
      </c>
      <c r="R87" s="27">
        <f t="shared" si="7"/>
        <v>743</v>
      </c>
      <c r="S87" s="27">
        <f t="shared" si="8"/>
        <v>538</v>
      </c>
      <c r="T87" s="27" t="str">
        <f>IFERROR(VLOOKUP(F87,#REF!,2,0),"")</f>
        <v/>
      </c>
      <c r="U87" s="27" t="str">
        <f t="shared" si="9"/>
        <v>,11:00:00,car,743</v>
      </c>
    </row>
    <row r="88" spans="1:21" hidden="1" x14ac:dyDescent="0.25">
      <c r="A88" t="s">
        <v>147</v>
      </c>
      <c r="B88">
        <v>11</v>
      </c>
      <c r="C88" s="27" t="str">
        <f t="shared" si="5"/>
        <v>M</v>
      </c>
      <c r="D88" s="27" t="str">
        <f>IFERROR(VLOOKUP(F88,#REF!,3),"")</f>
        <v/>
      </c>
      <c r="E88" t="s">
        <v>227</v>
      </c>
      <c r="F88" s="27" t="str">
        <f t="shared" si="6"/>
        <v>CCV-102B</v>
      </c>
      <c r="G88" t="s">
        <v>228</v>
      </c>
      <c r="H88" t="s">
        <v>105</v>
      </c>
      <c r="I88" t="s">
        <v>250</v>
      </c>
      <c r="J88">
        <v>0</v>
      </c>
      <c r="K88">
        <v>11</v>
      </c>
      <c r="L88">
        <v>14</v>
      </c>
      <c r="M88">
        <v>371</v>
      </c>
      <c r="N88">
        <v>38</v>
      </c>
      <c r="O88">
        <v>2</v>
      </c>
      <c r="P88">
        <v>3</v>
      </c>
      <c r="Q88">
        <v>48</v>
      </c>
      <c r="R88" s="27">
        <f t="shared" si="7"/>
        <v>631</v>
      </c>
      <c r="S88" s="27">
        <f t="shared" si="8"/>
        <v>457</v>
      </c>
      <c r="T88" s="27" t="str">
        <f>IFERROR(VLOOKUP(F88,#REF!,2,0),"")</f>
        <v/>
      </c>
      <c r="U88" s="27" t="str">
        <f t="shared" si="9"/>
        <v>,11:15:00,car,631</v>
      </c>
    </row>
    <row r="89" spans="1:21" hidden="1" x14ac:dyDescent="0.25">
      <c r="A89" t="s">
        <v>149</v>
      </c>
      <c r="B89">
        <v>11</v>
      </c>
      <c r="C89" s="27" t="str">
        <f t="shared" si="5"/>
        <v>M</v>
      </c>
      <c r="D89" s="27" t="str">
        <f>IFERROR(VLOOKUP(F89,#REF!,3),"")</f>
        <v/>
      </c>
      <c r="E89" t="s">
        <v>227</v>
      </c>
      <c r="F89" s="27" t="str">
        <f t="shared" si="6"/>
        <v>CCV-102B</v>
      </c>
      <c r="G89" t="s">
        <v>228</v>
      </c>
      <c r="H89" t="s">
        <v>105</v>
      </c>
      <c r="I89" t="s">
        <v>251</v>
      </c>
      <c r="J89">
        <v>1</v>
      </c>
      <c r="K89">
        <v>17</v>
      </c>
      <c r="L89">
        <v>13</v>
      </c>
      <c r="M89">
        <v>406</v>
      </c>
      <c r="N89">
        <v>52</v>
      </c>
      <c r="O89">
        <v>4</v>
      </c>
      <c r="P89">
        <v>6</v>
      </c>
      <c r="Q89">
        <v>34</v>
      </c>
      <c r="R89" s="27">
        <f t="shared" si="7"/>
        <v>678</v>
      </c>
      <c r="S89" s="27">
        <f t="shared" si="8"/>
        <v>479</v>
      </c>
      <c r="T89" s="27" t="str">
        <f>IFERROR(VLOOKUP(F89,#REF!,2,0),"")</f>
        <v/>
      </c>
      <c r="U89" s="27" t="str">
        <f t="shared" si="9"/>
        <v>,11:30:00,car,678</v>
      </c>
    </row>
    <row r="90" spans="1:21" hidden="1" x14ac:dyDescent="0.25">
      <c r="A90" t="s">
        <v>151</v>
      </c>
      <c r="B90">
        <v>11</v>
      </c>
      <c r="C90" s="27" t="str">
        <f t="shared" si="5"/>
        <v>M</v>
      </c>
      <c r="D90" s="27" t="str">
        <f>IFERROR(VLOOKUP(F90,#REF!,3),"")</f>
        <v/>
      </c>
      <c r="E90" t="s">
        <v>227</v>
      </c>
      <c r="F90" s="27" t="str">
        <f t="shared" si="6"/>
        <v>CCV-102B</v>
      </c>
      <c r="G90" t="s">
        <v>228</v>
      </c>
      <c r="H90" t="s">
        <v>105</v>
      </c>
      <c r="I90" t="s">
        <v>252</v>
      </c>
      <c r="J90">
        <v>0</v>
      </c>
      <c r="K90">
        <v>8</v>
      </c>
      <c r="L90">
        <v>5</v>
      </c>
      <c r="M90">
        <v>460</v>
      </c>
      <c r="N90">
        <v>60</v>
      </c>
      <c r="O90">
        <v>4</v>
      </c>
      <c r="P90">
        <v>2</v>
      </c>
      <c r="Q90">
        <v>20</v>
      </c>
      <c r="R90" s="27">
        <f t="shared" si="7"/>
        <v>677</v>
      </c>
      <c r="S90" s="27">
        <f t="shared" si="8"/>
        <v>495</v>
      </c>
      <c r="T90" s="27" t="str">
        <f>IFERROR(VLOOKUP(F90,#REF!,2,0),"")</f>
        <v/>
      </c>
      <c r="U90" s="27" t="str">
        <f t="shared" si="9"/>
        <v>,11:45:00,car,677</v>
      </c>
    </row>
    <row r="91" spans="1:21" hidden="1" x14ac:dyDescent="0.25">
      <c r="A91" t="s">
        <v>153</v>
      </c>
      <c r="B91">
        <v>12</v>
      </c>
      <c r="C91" s="27" t="str">
        <f t="shared" si="5"/>
        <v>T</v>
      </c>
      <c r="D91" s="27" t="str">
        <f>IFERROR(VLOOKUP(F91,#REF!,3),"")</f>
        <v/>
      </c>
      <c r="E91" t="s">
        <v>227</v>
      </c>
      <c r="F91" s="27" t="str">
        <f t="shared" si="6"/>
        <v>CCV-102B</v>
      </c>
      <c r="G91" t="s">
        <v>228</v>
      </c>
      <c r="H91" t="s">
        <v>105</v>
      </c>
      <c r="I91" t="s">
        <v>253</v>
      </c>
      <c r="J91">
        <v>0</v>
      </c>
      <c r="K91">
        <v>7</v>
      </c>
      <c r="L91">
        <v>7</v>
      </c>
      <c r="M91">
        <v>443</v>
      </c>
      <c r="N91">
        <v>82</v>
      </c>
      <c r="O91">
        <v>1</v>
      </c>
      <c r="P91">
        <v>5</v>
      </c>
      <c r="Q91">
        <v>33</v>
      </c>
      <c r="R91" s="27">
        <f t="shared" si="7"/>
        <v>685</v>
      </c>
      <c r="S91" s="27">
        <f t="shared" si="8"/>
        <v>499</v>
      </c>
      <c r="T91" s="27" t="str">
        <f>IFERROR(VLOOKUP(F91,#REF!,2,0),"")</f>
        <v/>
      </c>
      <c r="U91" s="27" t="str">
        <f t="shared" si="9"/>
        <v>,12:00:00,car,685</v>
      </c>
    </row>
    <row r="92" spans="1:21" hidden="1" x14ac:dyDescent="0.25">
      <c r="A92" t="s">
        <v>155</v>
      </c>
      <c r="B92">
        <v>12</v>
      </c>
      <c r="C92" s="27" t="str">
        <f t="shared" si="5"/>
        <v>T</v>
      </c>
      <c r="D92" s="27" t="str">
        <f>IFERROR(VLOOKUP(F92,#REF!,3),"")</f>
        <v/>
      </c>
      <c r="E92" t="s">
        <v>227</v>
      </c>
      <c r="F92" s="27" t="str">
        <f t="shared" si="6"/>
        <v>CCV-102B</v>
      </c>
      <c r="G92" t="s">
        <v>228</v>
      </c>
      <c r="H92" t="s">
        <v>105</v>
      </c>
      <c r="I92" t="s">
        <v>254</v>
      </c>
      <c r="J92">
        <v>0</v>
      </c>
      <c r="K92">
        <v>8</v>
      </c>
      <c r="L92">
        <v>9</v>
      </c>
      <c r="M92">
        <v>528</v>
      </c>
      <c r="N92">
        <v>42</v>
      </c>
      <c r="O92">
        <v>4</v>
      </c>
      <c r="P92">
        <v>11</v>
      </c>
      <c r="Q92">
        <v>33</v>
      </c>
      <c r="R92" s="27">
        <f t="shared" si="7"/>
        <v>803</v>
      </c>
      <c r="S92" s="27">
        <f t="shared" si="8"/>
        <v>595</v>
      </c>
      <c r="T92" s="27" t="str">
        <f>IFERROR(VLOOKUP(F92,#REF!,2,0),"")</f>
        <v/>
      </c>
      <c r="U92" s="27" t="str">
        <f t="shared" si="9"/>
        <v>,12:15:00,car,803</v>
      </c>
    </row>
    <row r="93" spans="1:21" hidden="1" x14ac:dyDescent="0.25">
      <c r="A93" t="s">
        <v>157</v>
      </c>
      <c r="B93">
        <v>12</v>
      </c>
      <c r="C93" s="27" t="str">
        <f t="shared" si="5"/>
        <v>T</v>
      </c>
      <c r="D93" s="27" t="str">
        <f>IFERROR(VLOOKUP(F93,#REF!,3),"")</f>
        <v/>
      </c>
      <c r="E93" t="s">
        <v>227</v>
      </c>
      <c r="F93" s="27" t="str">
        <f t="shared" si="6"/>
        <v>CCV-102B</v>
      </c>
      <c r="G93" t="s">
        <v>228</v>
      </c>
      <c r="H93" t="s">
        <v>105</v>
      </c>
      <c r="I93" t="s">
        <v>255</v>
      </c>
      <c r="J93">
        <v>0</v>
      </c>
      <c r="K93">
        <v>10</v>
      </c>
      <c r="L93">
        <v>3</v>
      </c>
      <c r="M93">
        <v>496</v>
      </c>
      <c r="N93">
        <v>62</v>
      </c>
      <c r="O93">
        <v>3</v>
      </c>
      <c r="P93">
        <v>3</v>
      </c>
      <c r="Q93">
        <v>20</v>
      </c>
      <c r="R93" s="27">
        <f t="shared" si="7"/>
        <v>724</v>
      </c>
      <c r="S93" s="27">
        <f t="shared" si="8"/>
        <v>527</v>
      </c>
      <c r="T93" s="27" t="str">
        <f>IFERROR(VLOOKUP(F93,#REF!,2,0),"")</f>
        <v/>
      </c>
      <c r="U93" s="27" t="str">
        <f t="shared" si="9"/>
        <v>,12:30:00,car,724</v>
      </c>
    </row>
    <row r="94" spans="1:21" hidden="1" x14ac:dyDescent="0.25">
      <c r="A94" t="s">
        <v>159</v>
      </c>
      <c r="B94">
        <v>12</v>
      </c>
      <c r="C94" s="27" t="str">
        <f t="shared" si="5"/>
        <v>T</v>
      </c>
      <c r="D94" s="27" t="str">
        <f>IFERROR(VLOOKUP(F94,#REF!,3),"")</f>
        <v/>
      </c>
      <c r="E94" t="s">
        <v>227</v>
      </c>
      <c r="F94" s="27" t="str">
        <f t="shared" si="6"/>
        <v>CCV-102B</v>
      </c>
      <c r="G94" t="s">
        <v>228</v>
      </c>
      <c r="H94" t="s">
        <v>105</v>
      </c>
      <c r="I94" t="s">
        <v>256</v>
      </c>
      <c r="J94">
        <v>1</v>
      </c>
      <c r="K94">
        <v>13</v>
      </c>
      <c r="L94">
        <v>15</v>
      </c>
      <c r="M94">
        <v>425</v>
      </c>
      <c r="N94">
        <v>68</v>
      </c>
      <c r="O94">
        <v>3</v>
      </c>
      <c r="P94">
        <v>4</v>
      </c>
      <c r="Q94">
        <v>18</v>
      </c>
      <c r="R94" s="27">
        <f t="shared" si="7"/>
        <v>679</v>
      </c>
      <c r="S94" s="27">
        <f t="shared" si="8"/>
        <v>485</v>
      </c>
      <c r="T94" s="27" t="str">
        <f>IFERROR(VLOOKUP(F94,#REF!,2,0),"")</f>
        <v/>
      </c>
      <c r="U94" s="27" t="str">
        <f t="shared" si="9"/>
        <v>,12:45:00,car,679</v>
      </c>
    </row>
    <row r="95" spans="1:21" hidden="1" x14ac:dyDescent="0.25">
      <c r="A95" t="s">
        <v>161</v>
      </c>
      <c r="B95">
        <v>13</v>
      </c>
      <c r="C95" s="27" t="str">
        <f t="shared" si="5"/>
        <v>T</v>
      </c>
      <c r="D95" s="27" t="str">
        <f>IFERROR(VLOOKUP(F95,#REF!,3),"")</f>
        <v/>
      </c>
      <c r="E95" t="s">
        <v>227</v>
      </c>
      <c r="F95" s="27" t="str">
        <f t="shared" si="6"/>
        <v>CCV-102B</v>
      </c>
      <c r="G95" t="s">
        <v>228</v>
      </c>
      <c r="H95" t="s">
        <v>105</v>
      </c>
      <c r="I95" t="s">
        <v>257</v>
      </c>
      <c r="J95">
        <v>0</v>
      </c>
      <c r="K95">
        <v>8</v>
      </c>
      <c r="L95">
        <v>11</v>
      </c>
      <c r="M95">
        <v>439</v>
      </c>
      <c r="N95">
        <v>63</v>
      </c>
      <c r="O95">
        <v>6</v>
      </c>
      <c r="P95">
        <v>6</v>
      </c>
      <c r="Q95">
        <v>14</v>
      </c>
      <c r="R95" s="27">
        <f t="shared" si="7"/>
        <v>667</v>
      </c>
      <c r="S95" s="27">
        <f t="shared" si="8"/>
        <v>487</v>
      </c>
      <c r="T95" s="27" t="str">
        <f>IFERROR(VLOOKUP(F95,#REF!,2,0),"")</f>
        <v/>
      </c>
      <c r="U95" s="27" t="str">
        <f t="shared" si="9"/>
        <v>,13:00:00,car,667</v>
      </c>
    </row>
    <row r="96" spans="1:21" hidden="1" x14ac:dyDescent="0.25">
      <c r="A96" t="s">
        <v>163</v>
      </c>
      <c r="B96">
        <v>13</v>
      </c>
      <c r="C96" s="27" t="str">
        <f t="shared" si="5"/>
        <v>T</v>
      </c>
      <c r="D96" s="27" t="str">
        <f>IFERROR(VLOOKUP(F96,#REF!,3),"")</f>
        <v/>
      </c>
      <c r="E96" t="s">
        <v>227</v>
      </c>
      <c r="F96" s="27" t="str">
        <f t="shared" si="6"/>
        <v>CCV-102B</v>
      </c>
      <c r="G96" t="s">
        <v>228</v>
      </c>
      <c r="H96" t="s">
        <v>105</v>
      </c>
      <c r="I96" t="s">
        <v>258</v>
      </c>
      <c r="J96">
        <v>0</v>
      </c>
      <c r="K96">
        <v>10</v>
      </c>
      <c r="L96">
        <v>6</v>
      </c>
      <c r="M96">
        <v>422</v>
      </c>
      <c r="N96">
        <v>61</v>
      </c>
      <c r="O96">
        <v>6</v>
      </c>
      <c r="P96">
        <v>3</v>
      </c>
      <c r="Q96">
        <v>13</v>
      </c>
      <c r="R96" s="27">
        <f t="shared" si="7"/>
        <v>629</v>
      </c>
      <c r="S96" s="27">
        <f t="shared" si="8"/>
        <v>453</v>
      </c>
      <c r="T96" s="27" t="str">
        <f>IFERROR(VLOOKUP(F96,#REF!,2,0),"")</f>
        <v/>
      </c>
      <c r="U96" s="27" t="str">
        <f t="shared" si="9"/>
        <v>,13:15:00,car,629</v>
      </c>
    </row>
    <row r="97" spans="1:21" hidden="1" x14ac:dyDescent="0.25">
      <c r="A97" t="s">
        <v>165</v>
      </c>
      <c r="B97">
        <v>13</v>
      </c>
      <c r="C97" s="27" t="str">
        <f t="shared" si="5"/>
        <v>T</v>
      </c>
      <c r="D97" s="27" t="str">
        <f>IFERROR(VLOOKUP(F97,#REF!,3),"")</f>
        <v/>
      </c>
      <c r="E97" t="s">
        <v>227</v>
      </c>
      <c r="F97" s="27" t="str">
        <f t="shared" si="6"/>
        <v>CCV-102B</v>
      </c>
      <c r="G97" t="s">
        <v>228</v>
      </c>
      <c r="H97" t="s">
        <v>105</v>
      </c>
      <c r="I97" t="s">
        <v>259</v>
      </c>
      <c r="J97">
        <v>0</v>
      </c>
      <c r="K97">
        <v>12</v>
      </c>
      <c r="L97">
        <v>2</v>
      </c>
      <c r="M97">
        <v>367</v>
      </c>
      <c r="N97">
        <v>63</v>
      </c>
      <c r="O97">
        <v>4</v>
      </c>
      <c r="P97">
        <v>3</v>
      </c>
      <c r="Q97">
        <v>8</v>
      </c>
      <c r="R97" s="27">
        <f t="shared" si="7"/>
        <v>543</v>
      </c>
      <c r="S97" s="27">
        <f t="shared" si="8"/>
        <v>383</v>
      </c>
      <c r="T97" s="27" t="str">
        <f>IFERROR(VLOOKUP(F97,#REF!,2,0),"")</f>
        <v/>
      </c>
      <c r="U97" s="27" t="str">
        <f t="shared" si="9"/>
        <v>,13:30:00,car,543</v>
      </c>
    </row>
    <row r="98" spans="1:21" hidden="1" x14ac:dyDescent="0.25">
      <c r="A98" t="s">
        <v>167</v>
      </c>
      <c r="B98">
        <v>13</v>
      </c>
      <c r="C98" s="27" t="str">
        <f t="shared" si="5"/>
        <v>T</v>
      </c>
      <c r="D98" s="27" t="str">
        <f>IFERROR(VLOOKUP(F98,#REF!,3),"")</f>
        <v/>
      </c>
      <c r="E98" t="s">
        <v>227</v>
      </c>
      <c r="F98" s="27" t="str">
        <f t="shared" si="6"/>
        <v>CCV-102B</v>
      </c>
      <c r="G98" t="s">
        <v>228</v>
      </c>
      <c r="H98" t="s">
        <v>105</v>
      </c>
      <c r="I98" t="s">
        <v>260</v>
      </c>
      <c r="J98">
        <v>0</v>
      </c>
      <c r="K98">
        <v>13</v>
      </c>
      <c r="L98">
        <v>10</v>
      </c>
      <c r="M98">
        <v>441</v>
      </c>
      <c r="N98">
        <v>97</v>
      </c>
      <c r="O98">
        <v>4</v>
      </c>
      <c r="P98">
        <v>3</v>
      </c>
      <c r="Q98">
        <v>24</v>
      </c>
      <c r="R98" s="27">
        <f t="shared" si="7"/>
        <v>696</v>
      </c>
      <c r="S98" s="27">
        <f t="shared" si="8"/>
        <v>493</v>
      </c>
      <c r="T98" s="27" t="str">
        <f>IFERROR(VLOOKUP(F98,#REF!,2,0),"")</f>
        <v/>
      </c>
      <c r="U98" s="27" t="str">
        <f t="shared" si="9"/>
        <v>,13:45:00,car,696</v>
      </c>
    </row>
    <row r="99" spans="1:21" hidden="1" x14ac:dyDescent="0.25">
      <c r="A99" t="s">
        <v>169</v>
      </c>
      <c r="B99">
        <v>14</v>
      </c>
      <c r="C99" s="27" t="str">
        <f t="shared" si="5"/>
        <v>T</v>
      </c>
      <c r="D99" s="27" t="str">
        <f>IFERROR(VLOOKUP(F99,#REF!,3),"")</f>
        <v/>
      </c>
      <c r="E99" t="s">
        <v>227</v>
      </c>
      <c r="F99" s="27" t="str">
        <f t="shared" si="6"/>
        <v>CCV-102B</v>
      </c>
      <c r="G99" t="s">
        <v>228</v>
      </c>
      <c r="H99" t="s">
        <v>105</v>
      </c>
      <c r="I99" t="s">
        <v>261</v>
      </c>
      <c r="J99">
        <v>0</v>
      </c>
      <c r="K99">
        <v>23</v>
      </c>
      <c r="L99">
        <v>3</v>
      </c>
      <c r="M99">
        <v>425</v>
      </c>
      <c r="N99">
        <v>79</v>
      </c>
      <c r="O99">
        <v>4</v>
      </c>
      <c r="P99">
        <v>5</v>
      </c>
      <c r="Q99">
        <v>24</v>
      </c>
      <c r="R99" s="27">
        <f t="shared" si="7"/>
        <v>677</v>
      </c>
      <c r="S99" s="27">
        <f t="shared" si="8"/>
        <v>462</v>
      </c>
      <c r="T99" s="27" t="str">
        <f>IFERROR(VLOOKUP(F99,#REF!,2,0),"")</f>
        <v/>
      </c>
      <c r="U99" s="27" t="str">
        <f t="shared" si="9"/>
        <v>,14:00:00,car,677</v>
      </c>
    </row>
    <row r="100" spans="1:21" hidden="1" x14ac:dyDescent="0.25">
      <c r="A100" t="s">
        <v>171</v>
      </c>
      <c r="B100">
        <v>14</v>
      </c>
      <c r="C100" s="27" t="str">
        <f t="shared" si="5"/>
        <v>T</v>
      </c>
      <c r="D100" s="27" t="str">
        <f>IFERROR(VLOOKUP(F100,#REF!,3),"")</f>
        <v/>
      </c>
      <c r="E100" t="s">
        <v>227</v>
      </c>
      <c r="F100" s="27" t="str">
        <f t="shared" si="6"/>
        <v>CCV-102B</v>
      </c>
      <c r="G100" t="s">
        <v>228</v>
      </c>
      <c r="H100" t="s">
        <v>105</v>
      </c>
      <c r="I100" t="s">
        <v>262</v>
      </c>
      <c r="J100">
        <v>0</v>
      </c>
      <c r="K100">
        <v>24</v>
      </c>
      <c r="L100">
        <v>5</v>
      </c>
      <c r="M100">
        <v>477</v>
      </c>
      <c r="N100">
        <v>113</v>
      </c>
      <c r="O100">
        <v>1</v>
      </c>
      <c r="P100">
        <v>10</v>
      </c>
      <c r="Q100">
        <v>30</v>
      </c>
      <c r="R100" s="27">
        <f t="shared" si="7"/>
        <v>776</v>
      </c>
      <c r="S100" s="27">
        <f t="shared" si="8"/>
        <v>530</v>
      </c>
      <c r="T100" s="27" t="str">
        <f>IFERROR(VLOOKUP(F100,#REF!,2,0),"")</f>
        <v/>
      </c>
      <c r="U100" s="27" t="str">
        <f t="shared" si="9"/>
        <v>,14:15:00,car,776</v>
      </c>
    </row>
    <row r="101" spans="1:21" hidden="1" x14ac:dyDescent="0.25">
      <c r="A101" t="s">
        <v>173</v>
      </c>
      <c r="B101">
        <v>14</v>
      </c>
      <c r="C101" s="27" t="str">
        <f t="shared" si="5"/>
        <v>T</v>
      </c>
      <c r="D101" s="27" t="str">
        <f>IFERROR(VLOOKUP(F101,#REF!,3),"")</f>
        <v/>
      </c>
      <c r="E101" t="s">
        <v>227</v>
      </c>
      <c r="F101" s="27" t="str">
        <f t="shared" si="6"/>
        <v>CCV-102B</v>
      </c>
      <c r="G101" t="s">
        <v>228</v>
      </c>
      <c r="H101" t="s">
        <v>105</v>
      </c>
      <c r="I101" t="s">
        <v>263</v>
      </c>
      <c r="J101">
        <v>3</v>
      </c>
      <c r="K101">
        <v>25</v>
      </c>
      <c r="L101">
        <v>0</v>
      </c>
      <c r="M101">
        <v>434</v>
      </c>
      <c r="N101">
        <v>82</v>
      </c>
      <c r="O101">
        <v>3</v>
      </c>
      <c r="P101">
        <v>7</v>
      </c>
      <c r="Q101">
        <v>33</v>
      </c>
      <c r="R101" s="27">
        <f t="shared" si="7"/>
        <v>699</v>
      </c>
      <c r="S101" s="27">
        <f t="shared" si="8"/>
        <v>474</v>
      </c>
      <c r="T101" s="27" t="str">
        <f>IFERROR(VLOOKUP(F101,#REF!,2,0),"")</f>
        <v/>
      </c>
      <c r="U101" s="27" t="str">
        <f t="shared" si="9"/>
        <v>,14:30:00,car,699</v>
      </c>
    </row>
    <row r="102" spans="1:21" hidden="1" x14ac:dyDescent="0.25">
      <c r="A102" t="s">
        <v>175</v>
      </c>
      <c r="B102">
        <v>14</v>
      </c>
      <c r="C102" s="27" t="str">
        <f t="shared" si="5"/>
        <v>T</v>
      </c>
      <c r="D102" s="27" t="str">
        <f>IFERROR(VLOOKUP(F102,#REF!,3),"")</f>
        <v/>
      </c>
      <c r="E102" t="s">
        <v>227</v>
      </c>
      <c r="F102" s="27" t="str">
        <f t="shared" si="6"/>
        <v>CCV-102B</v>
      </c>
      <c r="G102" t="s">
        <v>228</v>
      </c>
      <c r="H102" t="s">
        <v>105</v>
      </c>
      <c r="I102" t="s">
        <v>264</v>
      </c>
      <c r="J102">
        <v>0</v>
      </c>
      <c r="K102">
        <v>18</v>
      </c>
      <c r="L102">
        <v>11</v>
      </c>
      <c r="M102">
        <v>409</v>
      </c>
      <c r="N102">
        <v>147</v>
      </c>
      <c r="O102">
        <v>3</v>
      </c>
      <c r="P102">
        <v>9</v>
      </c>
      <c r="Q102">
        <v>42</v>
      </c>
      <c r="R102" s="27">
        <f t="shared" si="7"/>
        <v>713</v>
      </c>
      <c r="S102" s="27">
        <f t="shared" si="8"/>
        <v>488</v>
      </c>
      <c r="T102" s="27" t="str">
        <f>IFERROR(VLOOKUP(F102,#REF!,2,0),"")</f>
        <v/>
      </c>
      <c r="U102" s="27" t="str">
        <f t="shared" si="9"/>
        <v>,14:45:00,car,713</v>
      </c>
    </row>
    <row r="103" spans="1:21" hidden="1" x14ac:dyDescent="0.25">
      <c r="A103" t="s">
        <v>177</v>
      </c>
      <c r="B103">
        <v>15</v>
      </c>
      <c r="C103" s="27" t="str">
        <f t="shared" si="5"/>
        <v>T</v>
      </c>
      <c r="D103" s="27" t="str">
        <f>IFERROR(VLOOKUP(F103,#REF!,3),"")</f>
        <v/>
      </c>
      <c r="E103" t="s">
        <v>227</v>
      </c>
      <c r="F103" s="27" t="str">
        <f t="shared" si="6"/>
        <v>CCV-102B</v>
      </c>
      <c r="G103" t="s">
        <v>228</v>
      </c>
      <c r="H103" t="s">
        <v>105</v>
      </c>
      <c r="I103" t="s">
        <v>265</v>
      </c>
      <c r="J103">
        <v>0</v>
      </c>
      <c r="K103">
        <v>22</v>
      </c>
      <c r="L103">
        <v>8</v>
      </c>
      <c r="M103">
        <v>370</v>
      </c>
      <c r="N103">
        <v>123</v>
      </c>
      <c r="O103">
        <v>5</v>
      </c>
      <c r="P103">
        <v>9</v>
      </c>
      <c r="Q103">
        <v>40</v>
      </c>
      <c r="R103" s="27">
        <f t="shared" si="7"/>
        <v>655</v>
      </c>
      <c r="S103" s="27">
        <f t="shared" si="8"/>
        <v>439</v>
      </c>
      <c r="T103" s="27" t="str">
        <f>IFERROR(VLOOKUP(F103,#REF!,2,0),"")</f>
        <v/>
      </c>
      <c r="U103" s="27" t="str">
        <f t="shared" si="9"/>
        <v>,15:00:00,car,655</v>
      </c>
    </row>
    <row r="104" spans="1:21" hidden="1" x14ac:dyDescent="0.25">
      <c r="A104" t="s">
        <v>179</v>
      </c>
      <c r="B104">
        <v>15</v>
      </c>
      <c r="C104" s="27" t="str">
        <f t="shared" si="5"/>
        <v>T</v>
      </c>
      <c r="D104" s="27" t="str">
        <f>IFERROR(VLOOKUP(F104,#REF!,3),"")</f>
        <v/>
      </c>
      <c r="E104" t="s">
        <v>227</v>
      </c>
      <c r="F104" s="27" t="str">
        <f t="shared" si="6"/>
        <v>CCV-102B</v>
      </c>
      <c r="G104" t="s">
        <v>228</v>
      </c>
      <c r="H104" t="s">
        <v>105</v>
      </c>
      <c r="I104" t="s">
        <v>266</v>
      </c>
      <c r="J104">
        <v>0</v>
      </c>
      <c r="K104">
        <v>16</v>
      </c>
      <c r="L104">
        <v>11</v>
      </c>
      <c r="M104">
        <v>441</v>
      </c>
      <c r="N104">
        <v>141</v>
      </c>
      <c r="O104">
        <v>2</v>
      </c>
      <c r="P104">
        <v>36</v>
      </c>
      <c r="Q104">
        <v>23</v>
      </c>
      <c r="R104" s="27">
        <f t="shared" si="7"/>
        <v>758</v>
      </c>
      <c r="S104" s="27">
        <f t="shared" si="8"/>
        <v>528</v>
      </c>
      <c r="T104" s="27" t="str">
        <f>IFERROR(VLOOKUP(F104,#REF!,2,0),"")</f>
        <v/>
      </c>
      <c r="U104" s="27" t="str">
        <f t="shared" si="9"/>
        <v>,15:15:00,car,758</v>
      </c>
    </row>
    <row r="105" spans="1:21" hidden="1" x14ac:dyDescent="0.25">
      <c r="A105" t="s">
        <v>181</v>
      </c>
      <c r="B105">
        <v>15</v>
      </c>
      <c r="C105" s="27" t="str">
        <f t="shared" si="5"/>
        <v>T</v>
      </c>
      <c r="D105" s="27" t="str">
        <f>IFERROR(VLOOKUP(F105,#REF!,3),"")</f>
        <v/>
      </c>
      <c r="E105" t="s">
        <v>227</v>
      </c>
      <c r="F105" s="27" t="str">
        <f t="shared" si="6"/>
        <v>CCV-102B</v>
      </c>
      <c r="G105" t="s">
        <v>228</v>
      </c>
      <c r="H105" t="s">
        <v>105</v>
      </c>
      <c r="I105" t="s">
        <v>267</v>
      </c>
      <c r="J105">
        <v>0</v>
      </c>
      <c r="K105">
        <v>16</v>
      </c>
      <c r="L105">
        <v>6</v>
      </c>
      <c r="M105">
        <v>424</v>
      </c>
      <c r="N105">
        <v>158</v>
      </c>
      <c r="O105">
        <v>3</v>
      </c>
      <c r="P105">
        <v>10</v>
      </c>
      <c r="Q105">
        <v>23</v>
      </c>
      <c r="R105" s="27">
        <f t="shared" si="7"/>
        <v>690</v>
      </c>
      <c r="S105" s="27">
        <f t="shared" si="8"/>
        <v>472</v>
      </c>
      <c r="T105" s="27" t="str">
        <f>IFERROR(VLOOKUP(F105,#REF!,2,0),"")</f>
        <v/>
      </c>
      <c r="U105" s="27" t="str">
        <f t="shared" si="9"/>
        <v>,15:30:00,car,690</v>
      </c>
    </row>
    <row r="106" spans="1:21" hidden="1" x14ac:dyDescent="0.25">
      <c r="A106" t="s">
        <v>183</v>
      </c>
      <c r="B106">
        <v>15</v>
      </c>
      <c r="C106" s="27" t="str">
        <f t="shared" si="5"/>
        <v>T</v>
      </c>
      <c r="D106" s="27" t="str">
        <f>IFERROR(VLOOKUP(F106,#REF!,3),"")</f>
        <v/>
      </c>
      <c r="E106" t="s">
        <v>227</v>
      </c>
      <c r="F106" s="27" t="str">
        <f t="shared" si="6"/>
        <v>CCV-102B</v>
      </c>
      <c r="G106" t="s">
        <v>228</v>
      </c>
      <c r="H106" t="s">
        <v>105</v>
      </c>
      <c r="I106" t="s">
        <v>268</v>
      </c>
      <c r="J106">
        <v>3</v>
      </c>
      <c r="K106">
        <v>7</v>
      </c>
      <c r="L106">
        <v>4</v>
      </c>
      <c r="M106">
        <v>396</v>
      </c>
      <c r="N106">
        <v>79</v>
      </c>
      <c r="O106">
        <v>3</v>
      </c>
      <c r="P106">
        <v>13</v>
      </c>
      <c r="Q106">
        <v>33</v>
      </c>
      <c r="R106" s="27">
        <f t="shared" si="7"/>
        <v>623</v>
      </c>
      <c r="S106" s="27">
        <f t="shared" si="8"/>
        <v>452</v>
      </c>
      <c r="T106" s="27" t="str">
        <f>IFERROR(VLOOKUP(F106,#REF!,2,0),"")</f>
        <v/>
      </c>
      <c r="U106" s="27" t="str">
        <f t="shared" si="9"/>
        <v>,15:45:00,car,623</v>
      </c>
    </row>
    <row r="107" spans="1:21" hidden="1" x14ac:dyDescent="0.25">
      <c r="A107" t="s">
        <v>185</v>
      </c>
      <c r="B107">
        <v>16</v>
      </c>
      <c r="C107" s="27" t="str">
        <f t="shared" si="5"/>
        <v>T</v>
      </c>
      <c r="D107" s="27" t="str">
        <f>IFERROR(VLOOKUP(F107,#REF!,3),"")</f>
        <v/>
      </c>
      <c r="E107" t="s">
        <v>227</v>
      </c>
      <c r="F107" s="27" t="str">
        <f t="shared" si="6"/>
        <v>CCV-102B</v>
      </c>
      <c r="G107" t="s">
        <v>228</v>
      </c>
      <c r="H107" t="s">
        <v>105</v>
      </c>
      <c r="I107" t="s">
        <v>269</v>
      </c>
      <c r="J107">
        <v>0</v>
      </c>
      <c r="K107">
        <v>19</v>
      </c>
      <c r="L107">
        <v>6</v>
      </c>
      <c r="M107">
        <v>443</v>
      </c>
      <c r="N107">
        <v>121</v>
      </c>
      <c r="O107">
        <v>4</v>
      </c>
      <c r="P107">
        <v>10</v>
      </c>
      <c r="Q107">
        <v>23</v>
      </c>
      <c r="R107" s="27">
        <f t="shared" si="7"/>
        <v>714</v>
      </c>
      <c r="S107" s="27">
        <f t="shared" si="8"/>
        <v>491</v>
      </c>
      <c r="T107" s="27" t="str">
        <f>IFERROR(VLOOKUP(F107,#REF!,2,0),"")</f>
        <v/>
      </c>
      <c r="U107" s="27" t="str">
        <f t="shared" si="9"/>
        <v>,16:00:00,car,714</v>
      </c>
    </row>
    <row r="108" spans="1:21" hidden="1" x14ac:dyDescent="0.25">
      <c r="A108" t="s">
        <v>187</v>
      </c>
      <c r="B108">
        <v>16</v>
      </c>
      <c r="C108" s="27" t="str">
        <f t="shared" si="5"/>
        <v>T</v>
      </c>
      <c r="D108" s="27" t="str">
        <f>IFERROR(VLOOKUP(F108,#REF!,3),"")</f>
        <v/>
      </c>
      <c r="E108" t="s">
        <v>227</v>
      </c>
      <c r="F108" s="27" t="str">
        <f t="shared" si="6"/>
        <v>CCV-102B</v>
      </c>
      <c r="G108" t="s">
        <v>228</v>
      </c>
      <c r="H108" t="s">
        <v>105</v>
      </c>
      <c r="I108" t="s">
        <v>270</v>
      </c>
      <c r="J108">
        <v>1</v>
      </c>
      <c r="K108">
        <v>7</v>
      </c>
      <c r="L108">
        <v>2</v>
      </c>
      <c r="M108">
        <v>480</v>
      </c>
      <c r="N108">
        <v>122</v>
      </c>
      <c r="O108">
        <v>5</v>
      </c>
      <c r="P108">
        <v>4</v>
      </c>
      <c r="Q108">
        <v>20</v>
      </c>
      <c r="R108" s="27">
        <f t="shared" si="7"/>
        <v>707</v>
      </c>
      <c r="S108" s="27">
        <f t="shared" si="8"/>
        <v>509</v>
      </c>
      <c r="T108" s="27" t="str">
        <f>IFERROR(VLOOKUP(F108,#REF!,2,0),"")</f>
        <v/>
      </c>
      <c r="U108" s="27" t="str">
        <f t="shared" si="9"/>
        <v>,16:15:00,car,707</v>
      </c>
    </row>
    <row r="109" spans="1:21" hidden="1" x14ac:dyDescent="0.25">
      <c r="A109" t="s">
        <v>42</v>
      </c>
      <c r="B109">
        <v>16</v>
      </c>
      <c r="C109" s="27" t="str">
        <f t="shared" si="5"/>
        <v>T</v>
      </c>
      <c r="D109" s="27" t="str">
        <f>IFERROR(VLOOKUP(F109,#REF!,3),"")</f>
        <v/>
      </c>
      <c r="E109" t="s">
        <v>227</v>
      </c>
      <c r="F109" s="27" t="str">
        <f t="shared" si="6"/>
        <v>CCV-102B</v>
      </c>
      <c r="G109" t="s">
        <v>228</v>
      </c>
      <c r="H109" t="s">
        <v>105</v>
      </c>
      <c r="I109" t="s">
        <v>271</v>
      </c>
      <c r="J109">
        <v>0</v>
      </c>
      <c r="K109">
        <v>12</v>
      </c>
      <c r="L109">
        <v>24</v>
      </c>
      <c r="M109">
        <v>362</v>
      </c>
      <c r="N109">
        <v>57</v>
      </c>
      <c r="O109">
        <v>3</v>
      </c>
      <c r="P109">
        <v>9</v>
      </c>
      <c r="Q109">
        <v>16</v>
      </c>
      <c r="R109" s="27">
        <f t="shared" si="7"/>
        <v>625</v>
      </c>
      <c r="S109" s="27">
        <f t="shared" si="8"/>
        <v>447</v>
      </c>
      <c r="T109" s="27" t="str">
        <f>IFERROR(VLOOKUP(F109,#REF!,2,0),"")</f>
        <v/>
      </c>
      <c r="U109" s="27" t="str">
        <f t="shared" si="9"/>
        <v>,16:30:00,car,625</v>
      </c>
    </row>
    <row r="110" spans="1:21" hidden="1" x14ac:dyDescent="0.25">
      <c r="A110" t="s">
        <v>43</v>
      </c>
      <c r="B110">
        <v>16</v>
      </c>
      <c r="C110" s="27" t="str">
        <f t="shared" si="5"/>
        <v>T</v>
      </c>
      <c r="D110" s="27" t="str">
        <f>IFERROR(VLOOKUP(F110,#REF!,3),"")</f>
        <v/>
      </c>
      <c r="E110" t="s">
        <v>227</v>
      </c>
      <c r="F110" s="27" t="str">
        <f t="shared" si="6"/>
        <v>CCV-102B</v>
      </c>
      <c r="G110" t="s">
        <v>228</v>
      </c>
      <c r="H110" t="s">
        <v>105</v>
      </c>
      <c r="I110" t="s">
        <v>272</v>
      </c>
      <c r="J110">
        <v>0</v>
      </c>
      <c r="K110">
        <v>14</v>
      </c>
      <c r="L110">
        <v>3</v>
      </c>
      <c r="M110">
        <v>562</v>
      </c>
      <c r="N110">
        <v>66</v>
      </c>
      <c r="O110">
        <v>6</v>
      </c>
      <c r="P110">
        <v>7</v>
      </c>
      <c r="Q110">
        <v>17</v>
      </c>
      <c r="R110" s="27">
        <f t="shared" si="7"/>
        <v>823</v>
      </c>
      <c r="S110" s="27">
        <f t="shared" si="8"/>
        <v>594</v>
      </c>
      <c r="T110" s="27" t="str">
        <f>IFERROR(VLOOKUP(F110,#REF!,2,0),"")</f>
        <v/>
      </c>
      <c r="U110" s="27" t="str">
        <f t="shared" si="9"/>
        <v>,16:45:00,car,823</v>
      </c>
    </row>
    <row r="111" spans="1:21" hidden="1" x14ac:dyDescent="0.25">
      <c r="A111" t="s">
        <v>44</v>
      </c>
      <c r="B111">
        <v>17</v>
      </c>
      <c r="C111" s="27" t="str">
        <f t="shared" si="5"/>
        <v>T</v>
      </c>
      <c r="D111" s="27" t="str">
        <f>IFERROR(VLOOKUP(F111,#REF!,3),"")</f>
        <v/>
      </c>
      <c r="E111" t="s">
        <v>227</v>
      </c>
      <c r="F111" s="27" t="str">
        <f t="shared" si="6"/>
        <v>CCV-102B</v>
      </c>
      <c r="G111" t="s">
        <v>228</v>
      </c>
      <c r="H111" t="s">
        <v>105</v>
      </c>
      <c r="I111" t="s">
        <v>273</v>
      </c>
      <c r="J111">
        <v>0</v>
      </c>
      <c r="K111">
        <v>7</v>
      </c>
      <c r="L111">
        <v>1</v>
      </c>
      <c r="M111">
        <v>663</v>
      </c>
      <c r="N111">
        <v>79</v>
      </c>
      <c r="O111">
        <v>5</v>
      </c>
      <c r="P111">
        <v>6</v>
      </c>
      <c r="Q111">
        <v>22</v>
      </c>
      <c r="R111" s="27">
        <f t="shared" si="7"/>
        <v>937</v>
      </c>
      <c r="S111" s="27">
        <f t="shared" si="8"/>
        <v>694</v>
      </c>
      <c r="T111" s="27" t="str">
        <f>IFERROR(VLOOKUP(F111,#REF!,2,0),"")</f>
        <v/>
      </c>
      <c r="U111" s="27" t="str">
        <f t="shared" si="9"/>
        <v>,17:00:00,car,937</v>
      </c>
    </row>
    <row r="112" spans="1:21" hidden="1" x14ac:dyDescent="0.25">
      <c r="A112" t="s">
        <v>45</v>
      </c>
      <c r="B112">
        <v>17</v>
      </c>
      <c r="C112" s="27" t="str">
        <f t="shared" si="5"/>
        <v>T</v>
      </c>
      <c r="D112" s="27" t="str">
        <f>IFERROR(VLOOKUP(F112,#REF!,3),"")</f>
        <v/>
      </c>
      <c r="E112" t="s">
        <v>227</v>
      </c>
      <c r="F112" s="27" t="str">
        <f t="shared" si="6"/>
        <v>CCV-102B</v>
      </c>
      <c r="G112" t="s">
        <v>228</v>
      </c>
      <c r="H112" t="s">
        <v>105</v>
      </c>
      <c r="I112" t="s">
        <v>274</v>
      </c>
      <c r="J112">
        <v>0</v>
      </c>
      <c r="K112">
        <v>6</v>
      </c>
      <c r="L112">
        <v>42</v>
      </c>
      <c r="M112">
        <v>562</v>
      </c>
      <c r="N112">
        <v>60</v>
      </c>
      <c r="O112">
        <v>3</v>
      </c>
      <c r="P112">
        <v>3</v>
      </c>
      <c r="Q112">
        <v>17</v>
      </c>
      <c r="R112" s="27">
        <f t="shared" si="7"/>
        <v>922</v>
      </c>
      <c r="S112" s="27">
        <f t="shared" si="8"/>
        <v>687</v>
      </c>
      <c r="T112" s="27" t="str">
        <f>IFERROR(VLOOKUP(F112,#REF!,2,0),"")</f>
        <v/>
      </c>
      <c r="U112" s="27" t="str">
        <f t="shared" si="9"/>
        <v>,17:15:00,car,922</v>
      </c>
    </row>
    <row r="113" spans="1:21" hidden="1" x14ac:dyDescent="0.25">
      <c r="A113" t="s">
        <v>46</v>
      </c>
      <c r="B113">
        <v>17</v>
      </c>
      <c r="C113" s="27" t="str">
        <f t="shared" si="5"/>
        <v>T</v>
      </c>
      <c r="D113" s="27" t="str">
        <f>IFERROR(VLOOKUP(F113,#REF!,3),"")</f>
        <v/>
      </c>
      <c r="E113" t="s">
        <v>227</v>
      </c>
      <c r="F113" s="27" t="str">
        <f t="shared" si="6"/>
        <v>CCV-102B</v>
      </c>
      <c r="G113" t="s">
        <v>228</v>
      </c>
      <c r="H113" t="s">
        <v>105</v>
      </c>
      <c r="I113" t="s">
        <v>275</v>
      </c>
      <c r="J113">
        <v>0</v>
      </c>
      <c r="K113">
        <v>7</v>
      </c>
      <c r="L113">
        <v>9</v>
      </c>
      <c r="M113">
        <v>750</v>
      </c>
      <c r="N113">
        <v>49</v>
      </c>
      <c r="O113">
        <v>7</v>
      </c>
      <c r="P113">
        <v>3</v>
      </c>
      <c r="Q113">
        <v>13</v>
      </c>
      <c r="R113" s="27">
        <f t="shared" si="7"/>
        <v>1054</v>
      </c>
      <c r="S113" s="27">
        <f t="shared" si="8"/>
        <v>789</v>
      </c>
      <c r="T113" s="27" t="str">
        <f>IFERROR(VLOOKUP(F113,#REF!,2,0),"")</f>
        <v/>
      </c>
      <c r="U113" s="27" t="str">
        <f t="shared" si="9"/>
        <v>,17:30:00,car,1054</v>
      </c>
    </row>
    <row r="114" spans="1:21" hidden="1" x14ac:dyDescent="0.25">
      <c r="A114" t="s">
        <v>47</v>
      </c>
      <c r="B114">
        <v>17</v>
      </c>
      <c r="C114" s="27" t="str">
        <f t="shared" si="5"/>
        <v>T</v>
      </c>
      <c r="D114" s="27" t="str">
        <f>IFERROR(VLOOKUP(F114,#REF!,3),"")</f>
        <v/>
      </c>
      <c r="E114" t="s">
        <v>227</v>
      </c>
      <c r="F114" s="27" t="str">
        <f t="shared" si="6"/>
        <v>CCV-102B</v>
      </c>
      <c r="G114" t="s">
        <v>228</v>
      </c>
      <c r="H114" t="s">
        <v>105</v>
      </c>
      <c r="I114" t="s">
        <v>276</v>
      </c>
      <c r="J114">
        <v>0</v>
      </c>
      <c r="K114">
        <v>5</v>
      </c>
      <c r="L114">
        <v>2</v>
      </c>
      <c r="M114">
        <v>811</v>
      </c>
      <c r="N114">
        <v>66</v>
      </c>
      <c r="O114">
        <v>3</v>
      </c>
      <c r="P114">
        <v>4</v>
      </c>
      <c r="Q114">
        <v>19</v>
      </c>
      <c r="R114" s="27">
        <f t="shared" si="7"/>
        <v>1118</v>
      </c>
      <c r="S114" s="27">
        <f t="shared" si="8"/>
        <v>839</v>
      </c>
      <c r="T114" s="27" t="str">
        <f>IFERROR(VLOOKUP(F114,#REF!,2,0),"")</f>
        <v/>
      </c>
      <c r="U114" s="27" t="str">
        <f t="shared" si="9"/>
        <v>,17:45:00,car,1118</v>
      </c>
    </row>
    <row r="115" spans="1:21" hidden="1" x14ac:dyDescent="0.25">
      <c r="A115" t="s">
        <v>48</v>
      </c>
      <c r="B115">
        <v>18</v>
      </c>
      <c r="C115" s="27" t="str">
        <f t="shared" si="5"/>
        <v>T</v>
      </c>
      <c r="D115" s="27" t="str">
        <f>IFERROR(VLOOKUP(F115,#REF!,3),"")</f>
        <v/>
      </c>
      <c r="E115" t="s">
        <v>227</v>
      </c>
      <c r="F115" s="27" t="str">
        <f t="shared" si="6"/>
        <v>CCV-102B</v>
      </c>
      <c r="G115" t="s">
        <v>228</v>
      </c>
      <c r="H115" t="s">
        <v>105</v>
      </c>
      <c r="I115" t="s">
        <v>277</v>
      </c>
      <c r="J115">
        <v>0</v>
      </c>
      <c r="K115">
        <v>8</v>
      </c>
      <c r="L115">
        <v>4</v>
      </c>
      <c r="M115">
        <v>612</v>
      </c>
      <c r="N115">
        <v>83</v>
      </c>
      <c r="O115">
        <v>7</v>
      </c>
      <c r="P115">
        <v>11</v>
      </c>
      <c r="Q115">
        <v>25</v>
      </c>
      <c r="R115" s="27">
        <f t="shared" si="7"/>
        <v>895</v>
      </c>
      <c r="S115" s="27">
        <f t="shared" si="8"/>
        <v>658</v>
      </c>
      <c r="T115" s="27" t="str">
        <f>IFERROR(VLOOKUP(F115,#REF!,2,0),"")</f>
        <v/>
      </c>
      <c r="U115" s="27" t="str">
        <f t="shared" si="9"/>
        <v>,18:00:00,car,895</v>
      </c>
    </row>
    <row r="116" spans="1:21" hidden="1" x14ac:dyDescent="0.25">
      <c r="A116" t="s">
        <v>49</v>
      </c>
      <c r="B116">
        <v>18</v>
      </c>
      <c r="C116" s="27" t="str">
        <f t="shared" si="5"/>
        <v>T</v>
      </c>
      <c r="D116" s="27" t="str">
        <f>IFERROR(VLOOKUP(F116,#REF!,3),"")</f>
        <v/>
      </c>
      <c r="E116" t="s">
        <v>227</v>
      </c>
      <c r="F116" s="27" t="str">
        <f t="shared" si="6"/>
        <v>CCV-102B</v>
      </c>
      <c r="G116" t="s">
        <v>228</v>
      </c>
      <c r="H116" t="s">
        <v>105</v>
      </c>
      <c r="I116" t="s">
        <v>278</v>
      </c>
      <c r="J116">
        <v>0</v>
      </c>
      <c r="K116">
        <v>5</v>
      </c>
      <c r="L116">
        <v>2</v>
      </c>
      <c r="M116">
        <v>636</v>
      </c>
      <c r="N116">
        <v>104</v>
      </c>
      <c r="O116">
        <v>6</v>
      </c>
      <c r="P116">
        <v>4</v>
      </c>
      <c r="Q116">
        <v>24</v>
      </c>
      <c r="R116" s="27">
        <f t="shared" si="7"/>
        <v>906</v>
      </c>
      <c r="S116" s="27">
        <f t="shared" si="8"/>
        <v>669</v>
      </c>
      <c r="T116" s="27" t="str">
        <f>IFERROR(VLOOKUP(F116,#REF!,2,0),"")</f>
        <v/>
      </c>
      <c r="U116" s="27" t="str">
        <f t="shared" si="9"/>
        <v>,18:15:00,car,906</v>
      </c>
    </row>
    <row r="117" spans="1:21" hidden="1" x14ac:dyDescent="0.25">
      <c r="A117" t="s">
        <v>197</v>
      </c>
      <c r="B117">
        <v>18</v>
      </c>
      <c r="C117" s="27" t="str">
        <f t="shared" si="5"/>
        <v>T</v>
      </c>
      <c r="D117" s="27" t="str">
        <f>IFERROR(VLOOKUP(F117,#REF!,3),"")</f>
        <v/>
      </c>
      <c r="E117" t="s">
        <v>227</v>
      </c>
      <c r="F117" s="27" t="str">
        <f t="shared" si="6"/>
        <v>CCV-102B</v>
      </c>
      <c r="G117" t="s">
        <v>228</v>
      </c>
      <c r="H117" t="s">
        <v>105</v>
      </c>
      <c r="I117" t="s">
        <v>279</v>
      </c>
      <c r="J117">
        <v>0</v>
      </c>
      <c r="K117">
        <v>4</v>
      </c>
      <c r="L117">
        <v>0</v>
      </c>
      <c r="M117">
        <v>577</v>
      </c>
      <c r="N117">
        <v>96</v>
      </c>
      <c r="O117">
        <v>4</v>
      </c>
      <c r="P117">
        <v>7</v>
      </c>
      <c r="Q117">
        <v>13</v>
      </c>
      <c r="R117" s="27">
        <f t="shared" si="7"/>
        <v>808</v>
      </c>
      <c r="S117" s="27">
        <f t="shared" si="8"/>
        <v>597</v>
      </c>
      <c r="T117" s="27" t="str">
        <f>IFERROR(VLOOKUP(F117,#REF!,2,0),"")</f>
        <v/>
      </c>
      <c r="U117" s="27" t="str">
        <f t="shared" si="9"/>
        <v>,18:30:00,car,808</v>
      </c>
    </row>
    <row r="118" spans="1:21" hidden="1" x14ac:dyDescent="0.25">
      <c r="A118" t="s">
        <v>199</v>
      </c>
      <c r="B118">
        <v>18</v>
      </c>
      <c r="C118" s="27" t="str">
        <f t="shared" si="5"/>
        <v>T</v>
      </c>
      <c r="D118" s="27" t="str">
        <f>IFERROR(VLOOKUP(F118,#REF!,3),"")</f>
        <v/>
      </c>
      <c r="E118" t="s">
        <v>227</v>
      </c>
      <c r="F118" s="27" t="str">
        <f t="shared" si="6"/>
        <v>CCV-102B</v>
      </c>
      <c r="G118" t="s">
        <v>228</v>
      </c>
      <c r="H118" t="s">
        <v>105</v>
      </c>
      <c r="I118" t="s">
        <v>280</v>
      </c>
      <c r="J118">
        <v>0</v>
      </c>
      <c r="K118">
        <v>4</v>
      </c>
      <c r="L118">
        <v>1</v>
      </c>
      <c r="M118">
        <v>534</v>
      </c>
      <c r="N118">
        <v>73</v>
      </c>
      <c r="O118">
        <v>6</v>
      </c>
      <c r="P118">
        <v>2</v>
      </c>
      <c r="Q118">
        <v>19</v>
      </c>
      <c r="R118" s="27">
        <f t="shared" si="7"/>
        <v>751</v>
      </c>
      <c r="S118" s="27">
        <f t="shared" si="8"/>
        <v>558</v>
      </c>
      <c r="T118" s="27" t="str">
        <f>IFERROR(VLOOKUP(F118,#REF!,2,0),"")</f>
        <v/>
      </c>
      <c r="U118" s="27" t="str">
        <f t="shared" si="9"/>
        <v>,18:45:00,car,751</v>
      </c>
    </row>
    <row r="119" spans="1:21" hidden="1" x14ac:dyDescent="0.25">
      <c r="A119" t="s">
        <v>201</v>
      </c>
      <c r="B119">
        <v>19</v>
      </c>
      <c r="C119" s="27" t="str">
        <f t="shared" si="5"/>
        <v>N</v>
      </c>
      <c r="D119" s="27" t="str">
        <f>IFERROR(VLOOKUP(F119,#REF!,3),"")</f>
        <v/>
      </c>
      <c r="E119" t="s">
        <v>227</v>
      </c>
      <c r="F119" s="27" t="str">
        <f t="shared" si="6"/>
        <v>CCV-102B</v>
      </c>
      <c r="G119" t="s">
        <v>228</v>
      </c>
      <c r="H119" t="s">
        <v>105</v>
      </c>
      <c r="I119" t="s">
        <v>281</v>
      </c>
      <c r="J119">
        <v>0</v>
      </c>
      <c r="K119">
        <v>3</v>
      </c>
      <c r="L119">
        <v>3</v>
      </c>
      <c r="M119">
        <v>622</v>
      </c>
      <c r="N119">
        <v>49</v>
      </c>
      <c r="O119">
        <v>4</v>
      </c>
      <c r="P119">
        <v>8</v>
      </c>
      <c r="Q119">
        <v>11</v>
      </c>
      <c r="R119" s="27">
        <f t="shared" si="7"/>
        <v>862</v>
      </c>
      <c r="S119" s="27">
        <f t="shared" si="8"/>
        <v>649</v>
      </c>
      <c r="T119" s="27" t="str">
        <f>IFERROR(VLOOKUP(F119,#REF!,2,0),"")</f>
        <v/>
      </c>
      <c r="U119" s="27" t="str">
        <f t="shared" si="9"/>
        <v>,19:00:00,car,862</v>
      </c>
    </row>
    <row r="120" spans="1:21" hidden="1" x14ac:dyDescent="0.25">
      <c r="A120" t="s">
        <v>203</v>
      </c>
      <c r="B120">
        <v>19</v>
      </c>
      <c r="C120" s="27" t="str">
        <f t="shared" si="5"/>
        <v>N</v>
      </c>
      <c r="D120" s="27" t="str">
        <f>IFERROR(VLOOKUP(F120,#REF!,3),"")</f>
        <v/>
      </c>
      <c r="E120" t="s">
        <v>227</v>
      </c>
      <c r="F120" s="27" t="str">
        <f t="shared" si="6"/>
        <v>CCV-102B</v>
      </c>
      <c r="G120" t="s">
        <v>228</v>
      </c>
      <c r="H120" t="s">
        <v>105</v>
      </c>
      <c r="I120" t="s">
        <v>282</v>
      </c>
      <c r="J120">
        <v>0</v>
      </c>
      <c r="K120">
        <v>2</v>
      </c>
      <c r="L120">
        <v>1</v>
      </c>
      <c r="M120">
        <v>535</v>
      </c>
      <c r="N120">
        <v>44</v>
      </c>
      <c r="O120">
        <v>11</v>
      </c>
      <c r="P120">
        <v>7</v>
      </c>
      <c r="Q120">
        <v>13</v>
      </c>
      <c r="R120" s="27">
        <f t="shared" si="7"/>
        <v>740</v>
      </c>
      <c r="S120" s="27">
        <f t="shared" si="8"/>
        <v>558</v>
      </c>
      <c r="T120" s="27" t="str">
        <f>IFERROR(VLOOKUP(F120,#REF!,2,0),"")</f>
        <v/>
      </c>
      <c r="U120" s="27" t="str">
        <f t="shared" si="9"/>
        <v>,19:15:00,car,740</v>
      </c>
    </row>
    <row r="121" spans="1:21" hidden="1" x14ac:dyDescent="0.25">
      <c r="A121" t="s">
        <v>205</v>
      </c>
      <c r="B121">
        <v>19</v>
      </c>
      <c r="C121" s="27" t="str">
        <f t="shared" si="5"/>
        <v>N</v>
      </c>
      <c r="D121" s="27" t="str">
        <f>IFERROR(VLOOKUP(F121,#REF!,3),"")</f>
        <v/>
      </c>
      <c r="E121" t="s">
        <v>227</v>
      </c>
      <c r="F121" s="27" t="str">
        <f t="shared" si="6"/>
        <v>CCV-102B</v>
      </c>
      <c r="G121" t="s">
        <v>228</v>
      </c>
      <c r="H121" t="s">
        <v>105</v>
      </c>
      <c r="I121" t="s">
        <v>283</v>
      </c>
      <c r="J121">
        <v>0</v>
      </c>
      <c r="K121">
        <v>4</v>
      </c>
      <c r="L121">
        <v>1</v>
      </c>
      <c r="M121">
        <v>539</v>
      </c>
      <c r="N121">
        <v>34</v>
      </c>
      <c r="O121">
        <v>7</v>
      </c>
      <c r="P121">
        <v>7</v>
      </c>
      <c r="Q121">
        <v>9</v>
      </c>
      <c r="R121" s="27">
        <f t="shared" si="7"/>
        <v>743</v>
      </c>
      <c r="S121" s="27">
        <f t="shared" si="8"/>
        <v>558</v>
      </c>
      <c r="T121" s="27" t="str">
        <f>IFERROR(VLOOKUP(F121,#REF!,2,0),"")</f>
        <v/>
      </c>
      <c r="U121" s="27" t="str">
        <f t="shared" si="9"/>
        <v>,19:30:00,car,743</v>
      </c>
    </row>
    <row r="122" spans="1:21" hidden="1" x14ac:dyDescent="0.25">
      <c r="A122" t="s">
        <v>207</v>
      </c>
      <c r="B122">
        <v>19</v>
      </c>
      <c r="C122" s="27" t="str">
        <f t="shared" si="5"/>
        <v>N</v>
      </c>
      <c r="D122" s="27" t="str">
        <f>IFERROR(VLOOKUP(F122,#REF!,3),"")</f>
        <v/>
      </c>
      <c r="E122" t="s">
        <v>227</v>
      </c>
      <c r="F122" s="27" t="str">
        <f t="shared" si="6"/>
        <v>CCV-102B</v>
      </c>
      <c r="G122" t="s">
        <v>228</v>
      </c>
      <c r="H122" t="s">
        <v>105</v>
      </c>
      <c r="I122" t="s">
        <v>284</v>
      </c>
      <c r="J122">
        <v>0</v>
      </c>
      <c r="K122">
        <v>4</v>
      </c>
      <c r="L122">
        <v>0</v>
      </c>
      <c r="M122">
        <v>528</v>
      </c>
      <c r="N122">
        <v>40</v>
      </c>
      <c r="O122">
        <v>7</v>
      </c>
      <c r="P122">
        <v>7</v>
      </c>
      <c r="Q122">
        <v>18</v>
      </c>
      <c r="R122" s="27">
        <f t="shared" si="7"/>
        <v>738</v>
      </c>
      <c r="S122" s="27">
        <f t="shared" si="8"/>
        <v>553</v>
      </c>
      <c r="T122" s="27" t="str">
        <f>IFERROR(VLOOKUP(F122,#REF!,2,0),"")</f>
        <v/>
      </c>
      <c r="U122" s="27" t="str">
        <f t="shared" si="9"/>
        <v>,19:45:00,car,738</v>
      </c>
    </row>
    <row r="123" spans="1:21" hidden="1" x14ac:dyDescent="0.25">
      <c r="A123" t="s">
        <v>209</v>
      </c>
      <c r="B123">
        <v>20</v>
      </c>
      <c r="C123" s="27" t="str">
        <f t="shared" si="5"/>
        <v>N</v>
      </c>
      <c r="D123" s="27" t="str">
        <f>IFERROR(VLOOKUP(F123,#REF!,3),"")</f>
        <v/>
      </c>
      <c r="E123" t="s">
        <v>227</v>
      </c>
      <c r="F123" s="27" t="str">
        <f t="shared" si="6"/>
        <v>CCV-102B</v>
      </c>
      <c r="G123" t="s">
        <v>228</v>
      </c>
      <c r="H123" t="s">
        <v>105</v>
      </c>
      <c r="I123" t="s">
        <v>285</v>
      </c>
      <c r="J123">
        <v>0</v>
      </c>
      <c r="K123">
        <v>3</v>
      </c>
      <c r="L123">
        <v>3</v>
      </c>
      <c r="M123">
        <v>502</v>
      </c>
      <c r="N123">
        <v>38</v>
      </c>
      <c r="O123">
        <v>7</v>
      </c>
      <c r="P123">
        <v>3</v>
      </c>
      <c r="Q123">
        <v>11</v>
      </c>
      <c r="R123" s="27">
        <f t="shared" si="7"/>
        <v>697</v>
      </c>
      <c r="S123" s="27">
        <f t="shared" si="8"/>
        <v>524</v>
      </c>
      <c r="T123" s="27" t="str">
        <f>IFERROR(VLOOKUP(F123,#REF!,2,0),"")</f>
        <v/>
      </c>
      <c r="U123" s="27" t="str">
        <f t="shared" si="9"/>
        <v>,20:00:00,car,697</v>
      </c>
    </row>
    <row r="124" spans="1:21" hidden="1" x14ac:dyDescent="0.25">
      <c r="A124" t="s">
        <v>211</v>
      </c>
      <c r="B124">
        <v>20</v>
      </c>
      <c r="C124" s="27" t="str">
        <f t="shared" si="5"/>
        <v>N</v>
      </c>
      <c r="D124" s="27" t="str">
        <f>IFERROR(VLOOKUP(F124,#REF!,3),"")</f>
        <v/>
      </c>
      <c r="E124" t="s">
        <v>227</v>
      </c>
      <c r="F124" s="27" t="str">
        <f t="shared" si="6"/>
        <v>CCV-102B</v>
      </c>
      <c r="G124" t="s">
        <v>228</v>
      </c>
      <c r="H124" t="s">
        <v>105</v>
      </c>
      <c r="I124" t="s">
        <v>286</v>
      </c>
      <c r="J124">
        <v>0</v>
      </c>
      <c r="K124">
        <v>5</v>
      </c>
      <c r="L124">
        <v>0</v>
      </c>
      <c r="M124">
        <v>480</v>
      </c>
      <c r="N124">
        <v>36</v>
      </c>
      <c r="O124">
        <v>9</v>
      </c>
      <c r="P124">
        <v>3</v>
      </c>
      <c r="Q124">
        <v>12</v>
      </c>
      <c r="R124" s="27">
        <f t="shared" si="7"/>
        <v>665</v>
      </c>
      <c r="S124" s="27">
        <f t="shared" si="8"/>
        <v>495</v>
      </c>
      <c r="T124" s="27" t="str">
        <f>IFERROR(VLOOKUP(F124,#REF!,2,0),"")</f>
        <v/>
      </c>
      <c r="U124" s="27" t="str">
        <f t="shared" si="9"/>
        <v>,20:15:00,car,665</v>
      </c>
    </row>
    <row r="125" spans="1:21" hidden="1" x14ac:dyDescent="0.25">
      <c r="A125" t="s">
        <v>213</v>
      </c>
      <c r="B125">
        <v>20</v>
      </c>
      <c r="C125" s="27" t="str">
        <f t="shared" si="5"/>
        <v>N</v>
      </c>
      <c r="D125" s="27" t="str">
        <f>IFERROR(VLOOKUP(F125,#REF!,3),"")</f>
        <v/>
      </c>
      <c r="E125" t="s">
        <v>227</v>
      </c>
      <c r="F125" s="27" t="str">
        <f t="shared" si="6"/>
        <v>CCV-102B</v>
      </c>
      <c r="G125" t="s">
        <v>228</v>
      </c>
      <c r="H125" t="s">
        <v>105</v>
      </c>
      <c r="I125" t="s">
        <v>287</v>
      </c>
      <c r="J125">
        <v>0</v>
      </c>
      <c r="K125">
        <v>3</v>
      </c>
      <c r="L125">
        <v>0</v>
      </c>
      <c r="M125">
        <v>365</v>
      </c>
      <c r="N125">
        <v>37</v>
      </c>
      <c r="O125">
        <v>2</v>
      </c>
      <c r="P125">
        <v>4</v>
      </c>
      <c r="Q125">
        <v>10</v>
      </c>
      <c r="R125" s="27">
        <f t="shared" si="7"/>
        <v>509</v>
      </c>
      <c r="S125" s="27">
        <f t="shared" si="8"/>
        <v>379</v>
      </c>
      <c r="T125" s="27" t="str">
        <f>IFERROR(VLOOKUP(F125,#REF!,2,0),"")</f>
        <v/>
      </c>
      <c r="U125" s="27" t="str">
        <f t="shared" si="9"/>
        <v>,20:30:00,car,509</v>
      </c>
    </row>
    <row r="126" spans="1:21" hidden="1" x14ac:dyDescent="0.25">
      <c r="A126" t="s">
        <v>215</v>
      </c>
      <c r="B126">
        <v>20</v>
      </c>
      <c r="C126" s="27" t="str">
        <f t="shared" si="5"/>
        <v>N</v>
      </c>
      <c r="D126" s="27" t="str">
        <f>IFERROR(VLOOKUP(F126,#REF!,3),"")</f>
        <v/>
      </c>
      <c r="E126" t="s">
        <v>227</v>
      </c>
      <c r="F126" s="27" t="str">
        <f t="shared" si="6"/>
        <v>CCV-102B</v>
      </c>
      <c r="G126" t="s">
        <v>228</v>
      </c>
      <c r="H126" t="s">
        <v>105</v>
      </c>
      <c r="I126" t="s">
        <v>288</v>
      </c>
      <c r="J126">
        <v>0</v>
      </c>
      <c r="K126">
        <v>5</v>
      </c>
      <c r="L126">
        <v>1</v>
      </c>
      <c r="M126">
        <v>293</v>
      </c>
      <c r="N126">
        <v>49</v>
      </c>
      <c r="O126">
        <v>6</v>
      </c>
      <c r="P126">
        <v>2</v>
      </c>
      <c r="Q126">
        <v>5</v>
      </c>
      <c r="R126" s="27">
        <f t="shared" si="7"/>
        <v>417</v>
      </c>
      <c r="S126" s="27">
        <f t="shared" si="8"/>
        <v>303</v>
      </c>
      <c r="T126" s="27" t="str">
        <f>IFERROR(VLOOKUP(F126,#REF!,2,0),"")</f>
        <v/>
      </c>
      <c r="U126" s="27" t="str">
        <f t="shared" si="9"/>
        <v>,20:45:00,car,417</v>
      </c>
    </row>
    <row r="127" spans="1:21" hidden="1" x14ac:dyDescent="0.25">
      <c r="A127" t="s">
        <v>217</v>
      </c>
      <c r="B127">
        <v>21</v>
      </c>
      <c r="C127" s="27" t="str">
        <f t="shared" si="5"/>
        <v>N</v>
      </c>
      <c r="D127" s="27" t="str">
        <f>IFERROR(VLOOKUP(F127,#REF!,3),"")</f>
        <v/>
      </c>
      <c r="E127" t="s">
        <v>227</v>
      </c>
      <c r="F127" s="27" t="str">
        <f t="shared" si="6"/>
        <v>CCV-102B</v>
      </c>
      <c r="G127" t="s">
        <v>228</v>
      </c>
      <c r="H127" t="s">
        <v>105</v>
      </c>
      <c r="I127" t="s">
        <v>289</v>
      </c>
      <c r="J127">
        <v>0</v>
      </c>
      <c r="K127">
        <v>1</v>
      </c>
      <c r="L127">
        <v>1</v>
      </c>
      <c r="M127">
        <v>258</v>
      </c>
      <c r="N127">
        <v>22</v>
      </c>
      <c r="O127">
        <v>5</v>
      </c>
      <c r="P127">
        <v>6</v>
      </c>
      <c r="Q127">
        <v>8</v>
      </c>
      <c r="R127" s="27">
        <f t="shared" si="7"/>
        <v>365</v>
      </c>
      <c r="S127" s="27">
        <f t="shared" si="8"/>
        <v>275</v>
      </c>
      <c r="T127" s="27" t="str">
        <f>IFERROR(VLOOKUP(F127,#REF!,2,0),"")</f>
        <v/>
      </c>
      <c r="U127" s="27" t="str">
        <f t="shared" si="9"/>
        <v>,21:00:00,car,365</v>
      </c>
    </row>
    <row r="128" spans="1:21" hidden="1" x14ac:dyDescent="0.25">
      <c r="A128" t="s">
        <v>219</v>
      </c>
      <c r="B128">
        <v>21</v>
      </c>
      <c r="C128" s="27" t="str">
        <f t="shared" si="5"/>
        <v>N</v>
      </c>
      <c r="D128" s="27" t="str">
        <f>IFERROR(VLOOKUP(F128,#REF!,3),"")</f>
        <v/>
      </c>
      <c r="E128" t="s">
        <v>227</v>
      </c>
      <c r="F128" s="27" t="str">
        <f t="shared" si="6"/>
        <v>CCV-102B</v>
      </c>
      <c r="G128" t="s">
        <v>228</v>
      </c>
      <c r="H128" t="s">
        <v>105</v>
      </c>
      <c r="I128" t="s">
        <v>290</v>
      </c>
      <c r="J128">
        <v>0</v>
      </c>
      <c r="K128">
        <v>2</v>
      </c>
      <c r="L128">
        <v>1</v>
      </c>
      <c r="M128">
        <v>243</v>
      </c>
      <c r="N128">
        <v>32</v>
      </c>
      <c r="O128">
        <v>14</v>
      </c>
      <c r="P128">
        <v>3</v>
      </c>
      <c r="Q128">
        <v>10</v>
      </c>
      <c r="R128" s="27">
        <f t="shared" si="7"/>
        <v>349</v>
      </c>
      <c r="S128" s="27">
        <f t="shared" si="8"/>
        <v>259</v>
      </c>
      <c r="T128" s="27" t="str">
        <f>IFERROR(VLOOKUP(F128,#REF!,2,0),"")</f>
        <v/>
      </c>
      <c r="U128" s="27" t="str">
        <f t="shared" si="9"/>
        <v>,21:15:00,car,349</v>
      </c>
    </row>
    <row r="129" spans="1:21" hidden="1" x14ac:dyDescent="0.25">
      <c r="A129" t="s">
        <v>221</v>
      </c>
      <c r="B129">
        <v>21</v>
      </c>
      <c r="C129" s="27" t="str">
        <f t="shared" si="5"/>
        <v>N</v>
      </c>
      <c r="D129" s="27" t="str">
        <f>IFERROR(VLOOKUP(F129,#REF!,3),"")</f>
        <v/>
      </c>
      <c r="E129" t="s">
        <v>227</v>
      </c>
      <c r="F129" s="27" t="str">
        <f t="shared" si="6"/>
        <v>CCV-102B</v>
      </c>
      <c r="G129" t="s">
        <v>228</v>
      </c>
      <c r="H129" t="s">
        <v>105</v>
      </c>
      <c r="I129" t="s">
        <v>291</v>
      </c>
      <c r="J129">
        <v>0</v>
      </c>
      <c r="K129">
        <v>7</v>
      </c>
      <c r="L129">
        <v>1</v>
      </c>
      <c r="M129">
        <v>245</v>
      </c>
      <c r="N129">
        <v>28</v>
      </c>
      <c r="O129">
        <v>6</v>
      </c>
      <c r="P129">
        <v>1</v>
      </c>
      <c r="Q129">
        <v>8</v>
      </c>
      <c r="R129" s="27">
        <f t="shared" si="7"/>
        <v>358</v>
      </c>
      <c r="S129" s="27">
        <f t="shared" si="8"/>
        <v>257</v>
      </c>
      <c r="T129" s="27" t="str">
        <f>IFERROR(VLOOKUP(F129,#REF!,2,0),"")</f>
        <v/>
      </c>
      <c r="U129" s="27" t="str">
        <f t="shared" si="9"/>
        <v>,21:30:00,car,358</v>
      </c>
    </row>
    <row r="130" spans="1:21" hidden="1" x14ac:dyDescent="0.25">
      <c r="A130" t="s">
        <v>223</v>
      </c>
      <c r="B130">
        <v>21</v>
      </c>
      <c r="C130" s="27" t="str">
        <f t="shared" si="5"/>
        <v>N</v>
      </c>
      <c r="D130" s="27" t="str">
        <f>IFERROR(VLOOKUP(F130,#REF!,3),"")</f>
        <v/>
      </c>
      <c r="E130" t="s">
        <v>227</v>
      </c>
      <c r="F130" s="27" t="str">
        <f t="shared" si="6"/>
        <v>CCV-102B</v>
      </c>
      <c r="G130" t="s">
        <v>228</v>
      </c>
      <c r="H130" t="s">
        <v>105</v>
      </c>
      <c r="I130" t="s">
        <v>292</v>
      </c>
      <c r="J130">
        <v>0</v>
      </c>
      <c r="K130">
        <v>2</v>
      </c>
      <c r="L130">
        <v>3</v>
      </c>
      <c r="M130">
        <v>238</v>
      </c>
      <c r="N130">
        <v>41</v>
      </c>
      <c r="O130">
        <v>3</v>
      </c>
      <c r="P130">
        <v>3</v>
      </c>
      <c r="Q130">
        <v>3</v>
      </c>
      <c r="R130" s="27">
        <f t="shared" si="7"/>
        <v>342</v>
      </c>
      <c r="S130" s="27">
        <f t="shared" si="8"/>
        <v>252</v>
      </c>
      <c r="T130" s="27" t="str">
        <f>IFERROR(VLOOKUP(F130,#REF!,2,0),"")</f>
        <v/>
      </c>
      <c r="U130" s="27" t="str">
        <f t="shared" si="9"/>
        <v>,21:45:00,car,342</v>
      </c>
    </row>
    <row r="131" spans="1:21" hidden="1" x14ac:dyDescent="0.25">
      <c r="A131" t="s">
        <v>225</v>
      </c>
      <c r="B131">
        <v>22</v>
      </c>
      <c r="C131" s="27" t="str">
        <f t="shared" ref="C131:C194" si="10">IF(B131&lt;12,"M",IF(AND(B131&gt;=12,B131&lt;=18),"T","N"))</f>
        <v>N</v>
      </c>
      <c r="D131" s="27" t="str">
        <f>IFERROR(VLOOKUP(F131,#REF!,3),"")</f>
        <v/>
      </c>
      <c r="E131" t="s">
        <v>227</v>
      </c>
      <c r="F131" s="27" t="str">
        <f t="shared" ref="F131:F194" si="11">CONCATENATE("CCV-",G131)</f>
        <v>CCV-102B</v>
      </c>
      <c r="G131" t="s">
        <v>228</v>
      </c>
      <c r="H131" t="s">
        <v>105</v>
      </c>
      <c r="I131" t="s">
        <v>293</v>
      </c>
      <c r="J131">
        <v>0</v>
      </c>
      <c r="K131">
        <v>1</v>
      </c>
      <c r="L131">
        <v>0</v>
      </c>
      <c r="M131">
        <v>34</v>
      </c>
      <c r="N131">
        <v>9</v>
      </c>
      <c r="O131">
        <v>0</v>
      </c>
      <c r="P131">
        <v>2</v>
      </c>
      <c r="Q131">
        <v>3</v>
      </c>
      <c r="R131" s="27">
        <f t="shared" ref="R131:R194" si="12">ROUNDUP((M131+P131+Q131+(1/6)*N131+2*K131+2.5*L131)*1.3,0)</f>
        <v>56</v>
      </c>
      <c r="S131" s="27">
        <f t="shared" ref="S131:S194" si="13">ROUNDUP(M131+P131+Q131+2.5*L131,0)</f>
        <v>39</v>
      </c>
      <c r="T131" s="27" t="str">
        <f>IFERROR(VLOOKUP(F131,#REF!,2,0),"")</f>
        <v/>
      </c>
      <c r="U131" s="27" t="str">
        <f t="shared" ref="U131:U194" si="14">CONCATENATE(T131,",",CONCATENATE(LEFT(A131,5),":00"),",car,",R131)</f>
        <v>,22:00:00,car,56</v>
      </c>
    </row>
    <row r="132" spans="1:21" hidden="1" x14ac:dyDescent="0.25">
      <c r="A132" t="s">
        <v>102</v>
      </c>
      <c r="B132">
        <v>6</v>
      </c>
      <c r="C132" s="27" t="str">
        <f t="shared" si="10"/>
        <v>M</v>
      </c>
      <c r="D132" s="27" t="str">
        <f>IFERROR(VLOOKUP(F132,#REF!,3),"")</f>
        <v/>
      </c>
      <c r="E132" t="s">
        <v>294</v>
      </c>
      <c r="F132" s="27" t="str">
        <f t="shared" si="11"/>
        <v>CCV-102C</v>
      </c>
      <c r="G132" t="s">
        <v>295</v>
      </c>
      <c r="H132" t="s">
        <v>105</v>
      </c>
      <c r="I132" t="s">
        <v>296</v>
      </c>
      <c r="J132">
        <v>0</v>
      </c>
      <c r="K132">
        <v>3</v>
      </c>
      <c r="L132">
        <v>1</v>
      </c>
      <c r="M132">
        <v>81</v>
      </c>
      <c r="N132">
        <v>4</v>
      </c>
      <c r="O132">
        <v>9</v>
      </c>
      <c r="P132">
        <v>5</v>
      </c>
      <c r="Q132">
        <v>8</v>
      </c>
      <c r="R132" s="27">
        <f t="shared" si="12"/>
        <v>135</v>
      </c>
      <c r="S132" s="27">
        <f t="shared" si="13"/>
        <v>97</v>
      </c>
      <c r="T132" s="27" t="str">
        <f>IFERROR(VLOOKUP(F132,#REF!,2,0),"")</f>
        <v/>
      </c>
      <c r="U132" s="27" t="str">
        <f t="shared" si="14"/>
        <v>,06:00:00,car,135</v>
      </c>
    </row>
    <row r="133" spans="1:21" hidden="1" x14ac:dyDescent="0.25">
      <c r="A133" t="s">
        <v>107</v>
      </c>
      <c r="B133">
        <v>6</v>
      </c>
      <c r="C133" s="27" t="str">
        <f t="shared" si="10"/>
        <v>M</v>
      </c>
      <c r="D133" s="27" t="str">
        <f>IFERROR(VLOOKUP(F133,#REF!,3),"")</f>
        <v/>
      </c>
      <c r="E133" t="s">
        <v>294</v>
      </c>
      <c r="F133" s="27" t="str">
        <f t="shared" si="11"/>
        <v>CCV-102C</v>
      </c>
      <c r="G133" t="s">
        <v>295</v>
      </c>
      <c r="H133" t="s">
        <v>105</v>
      </c>
      <c r="I133" t="s">
        <v>297</v>
      </c>
      <c r="J133">
        <v>2</v>
      </c>
      <c r="K133">
        <v>3</v>
      </c>
      <c r="L133">
        <v>0</v>
      </c>
      <c r="M133">
        <v>137</v>
      </c>
      <c r="N133">
        <v>25</v>
      </c>
      <c r="O133">
        <v>14</v>
      </c>
      <c r="P133">
        <v>4</v>
      </c>
      <c r="Q133">
        <v>10</v>
      </c>
      <c r="R133" s="27">
        <f t="shared" si="12"/>
        <v>210</v>
      </c>
      <c r="S133" s="27">
        <f t="shared" si="13"/>
        <v>151</v>
      </c>
      <c r="T133" s="27" t="str">
        <f>IFERROR(VLOOKUP(F133,#REF!,2,0),"")</f>
        <v/>
      </c>
      <c r="U133" s="27" t="str">
        <f t="shared" si="14"/>
        <v>,06:15:00,car,210</v>
      </c>
    </row>
    <row r="134" spans="1:21" hidden="1" x14ac:dyDescent="0.25">
      <c r="A134" t="s">
        <v>109</v>
      </c>
      <c r="B134">
        <v>6</v>
      </c>
      <c r="C134" s="27" t="str">
        <f t="shared" si="10"/>
        <v>M</v>
      </c>
      <c r="D134" s="27" t="str">
        <f>IFERROR(VLOOKUP(F134,#REF!,3),"")</f>
        <v/>
      </c>
      <c r="E134" t="s">
        <v>294</v>
      </c>
      <c r="F134" s="27" t="str">
        <f t="shared" si="11"/>
        <v>CCV-102C</v>
      </c>
      <c r="G134" t="s">
        <v>295</v>
      </c>
      <c r="H134" t="s">
        <v>105</v>
      </c>
      <c r="I134" t="s">
        <v>298</v>
      </c>
      <c r="J134">
        <v>3</v>
      </c>
      <c r="K134">
        <v>7</v>
      </c>
      <c r="L134">
        <v>1</v>
      </c>
      <c r="M134">
        <v>260</v>
      </c>
      <c r="N134">
        <v>46</v>
      </c>
      <c r="O134">
        <v>19</v>
      </c>
      <c r="P134">
        <v>3</v>
      </c>
      <c r="Q134">
        <v>13</v>
      </c>
      <c r="R134" s="27">
        <f t="shared" si="12"/>
        <v>391</v>
      </c>
      <c r="S134" s="27">
        <f t="shared" si="13"/>
        <v>279</v>
      </c>
      <c r="T134" s="27" t="str">
        <f>IFERROR(VLOOKUP(F134,#REF!,2,0),"")</f>
        <v/>
      </c>
      <c r="U134" s="27" t="str">
        <f t="shared" si="14"/>
        <v>,06:30:00,car,391</v>
      </c>
    </row>
    <row r="135" spans="1:21" hidden="1" x14ac:dyDescent="0.25">
      <c r="A135" t="s">
        <v>111</v>
      </c>
      <c r="B135">
        <v>6</v>
      </c>
      <c r="C135" s="27" t="str">
        <f t="shared" si="10"/>
        <v>M</v>
      </c>
      <c r="D135" s="27" t="str">
        <f>IFERROR(VLOOKUP(F135,#REF!,3),"")</f>
        <v/>
      </c>
      <c r="E135" t="s">
        <v>294</v>
      </c>
      <c r="F135" s="27" t="str">
        <f t="shared" si="11"/>
        <v>CCV-102C</v>
      </c>
      <c r="G135" t="s">
        <v>295</v>
      </c>
      <c r="H135" t="s">
        <v>105</v>
      </c>
      <c r="I135" t="s">
        <v>299</v>
      </c>
      <c r="J135">
        <v>4</v>
      </c>
      <c r="K135">
        <v>5</v>
      </c>
      <c r="L135">
        <v>1</v>
      </c>
      <c r="M135">
        <v>343</v>
      </c>
      <c r="N135">
        <v>70</v>
      </c>
      <c r="O135">
        <v>13</v>
      </c>
      <c r="P135">
        <v>3</v>
      </c>
      <c r="Q135">
        <v>12</v>
      </c>
      <c r="R135" s="27">
        <f t="shared" si="12"/>
        <v>497</v>
      </c>
      <c r="S135" s="27">
        <f t="shared" si="13"/>
        <v>361</v>
      </c>
      <c r="T135" s="27" t="str">
        <f>IFERROR(VLOOKUP(F135,#REF!,2,0),"")</f>
        <v/>
      </c>
      <c r="U135" s="27" t="str">
        <f t="shared" si="14"/>
        <v>,06:45:00,car,497</v>
      </c>
    </row>
    <row r="136" spans="1:21" hidden="1" x14ac:dyDescent="0.25">
      <c r="A136" t="s">
        <v>113</v>
      </c>
      <c r="B136">
        <v>7</v>
      </c>
      <c r="C136" s="27" t="str">
        <f t="shared" si="10"/>
        <v>M</v>
      </c>
      <c r="D136" s="27" t="str">
        <f>IFERROR(VLOOKUP(F136,#REF!,3),"")</f>
        <v/>
      </c>
      <c r="E136" t="s">
        <v>294</v>
      </c>
      <c r="F136" s="27" t="str">
        <f t="shared" si="11"/>
        <v>CCV-102C</v>
      </c>
      <c r="G136" t="s">
        <v>295</v>
      </c>
      <c r="H136" t="s">
        <v>105</v>
      </c>
      <c r="I136" t="s">
        <v>300</v>
      </c>
      <c r="J136">
        <v>1</v>
      </c>
      <c r="K136">
        <v>7</v>
      </c>
      <c r="L136">
        <v>5</v>
      </c>
      <c r="M136">
        <v>466</v>
      </c>
      <c r="N136">
        <v>78</v>
      </c>
      <c r="O136">
        <v>12</v>
      </c>
      <c r="P136">
        <v>3</v>
      </c>
      <c r="Q136">
        <v>23</v>
      </c>
      <c r="R136" s="27">
        <f t="shared" si="12"/>
        <v>691</v>
      </c>
      <c r="S136" s="27">
        <f t="shared" si="13"/>
        <v>505</v>
      </c>
      <c r="T136" s="27" t="str">
        <f>IFERROR(VLOOKUP(F136,#REF!,2,0),"")</f>
        <v/>
      </c>
      <c r="U136" s="27" t="str">
        <f t="shared" si="14"/>
        <v>,07:00:00,car,691</v>
      </c>
    </row>
    <row r="137" spans="1:21" hidden="1" x14ac:dyDescent="0.25">
      <c r="A137" t="s">
        <v>115</v>
      </c>
      <c r="B137">
        <v>7</v>
      </c>
      <c r="C137" s="27" t="str">
        <f t="shared" si="10"/>
        <v>M</v>
      </c>
      <c r="D137" s="27" t="str">
        <f>IFERROR(VLOOKUP(F137,#REF!,3),"")</f>
        <v/>
      </c>
      <c r="E137" t="s">
        <v>294</v>
      </c>
      <c r="F137" s="27" t="str">
        <f t="shared" si="11"/>
        <v>CCV-102C</v>
      </c>
      <c r="G137" t="s">
        <v>295</v>
      </c>
      <c r="H137" t="s">
        <v>105</v>
      </c>
      <c r="I137" t="s">
        <v>301</v>
      </c>
      <c r="J137">
        <v>3</v>
      </c>
      <c r="K137">
        <v>11</v>
      </c>
      <c r="L137">
        <v>6</v>
      </c>
      <c r="M137">
        <v>622</v>
      </c>
      <c r="N137">
        <v>64</v>
      </c>
      <c r="O137">
        <v>13</v>
      </c>
      <c r="P137">
        <v>5</v>
      </c>
      <c r="Q137">
        <v>23</v>
      </c>
      <c r="R137" s="27">
        <f t="shared" si="12"/>
        <v>907</v>
      </c>
      <c r="S137" s="27">
        <f t="shared" si="13"/>
        <v>665</v>
      </c>
      <c r="T137" s="27" t="str">
        <f>IFERROR(VLOOKUP(F137,#REF!,2,0),"")</f>
        <v/>
      </c>
      <c r="U137" s="27" t="str">
        <f t="shared" si="14"/>
        <v>,07:15:00,car,907</v>
      </c>
    </row>
    <row r="138" spans="1:21" hidden="1" x14ac:dyDescent="0.25">
      <c r="A138" t="s">
        <v>117</v>
      </c>
      <c r="B138">
        <v>7</v>
      </c>
      <c r="C138" s="27" t="str">
        <f t="shared" si="10"/>
        <v>M</v>
      </c>
      <c r="D138" s="27" t="str">
        <f>IFERROR(VLOOKUP(F138,#REF!,3),"")</f>
        <v/>
      </c>
      <c r="E138" t="s">
        <v>294</v>
      </c>
      <c r="F138" s="27" t="str">
        <f t="shared" si="11"/>
        <v>CCV-102C</v>
      </c>
      <c r="G138" t="s">
        <v>295</v>
      </c>
      <c r="H138" t="s">
        <v>105</v>
      </c>
      <c r="I138" t="s">
        <v>302</v>
      </c>
      <c r="J138">
        <v>5</v>
      </c>
      <c r="K138">
        <v>6</v>
      </c>
      <c r="L138">
        <v>9</v>
      </c>
      <c r="M138">
        <v>643</v>
      </c>
      <c r="N138">
        <v>101</v>
      </c>
      <c r="O138">
        <v>5</v>
      </c>
      <c r="P138">
        <v>3</v>
      </c>
      <c r="Q138">
        <v>17</v>
      </c>
      <c r="R138" s="27">
        <f t="shared" si="12"/>
        <v>929</v>
      </c>
      <c r="S138" s="27">
        <f t="shared" si="13"/>
        <v>686</v>
      </c>
      <c r="T138" s="27" t="str">
        <f>IFERROR(VLOOKUP(F138,#REF!,2,0),"")</f>
        <v/>
      </c>
      <c r="U138" s="27" t="str">
        <f t="shared" si="14"/>
        <v>,07:30:00,car,929</v>
      </c>
    </row>
    <row r="139" spans="1:21" hidden="1" x14ac:dyDescent="0.25">
      <c r="A139" t="s">
        <v>119</v>
      </c>
      <c r="B139">
        <v>7</v>
      </c>
      <c r="C139" s="27" t="str">
        <f t="shared" si="10"/>
        <v>M</v>
      </c>
      <c r="D139" s="27" t="str">
        <f>IFERROR(VLOOKUP(F139,#REF!,3),"")</f>
        <v/>
      </c>
      <c r="E139" t="s">
        <v>294</v>
      </c>
      <c r="F139" s="27" t="str">
        <f t="shared" si="11"/>
        <v>CCV-102C</v>
      </c>
      <c r="G139" t="s">
        <v>295</v>
      </c>
      <c r="H139" t="s">
        <v>105</v>
      </c>
      <c r="I139" t="s">
        <v>303</v>
      </c>
      <c r="J139">
        <v>6</v>
      </c>
      <c r="K139">
        <v>12</v>
      </c>
      <c r="L139">
        <v>5</v>
      </c>
      <c r="M139">
        <v>724</v>
      </c>
      <c r="N139">
        <v>148</v>
      </c>
      <c r="O139">
        <v>14</v>
      </c>
      <c r="P139">
        <v>5</v>
      </c>
      <c r="Q139">
        <v>18</v>
      </c>
      <c r="R139" s="27">
        <f t="shared" si="12"/>
        <v>1051</v>
      </c>
      <c r="S139" s="27">
        <f t="shared" si="13"/>
        <v>760</v>
      </c>
      <c r="T139" s="27" t="str">
        <f>IFERROR(VLOOKUP(F139,#REF!,2,0),"")</f>
        <v/>
      </c>
      <c r="U139" s="27" t="str">
        <f t="shared" si="14"/>
        <v>,07:45:00,car,1051</v>
      </c>
    </row>
    <row r="140" spans="1:21" hidden="1" x14ac:dyDescent="0.25">
      <c r="A140" t="s">
        <v>121</v>
      </c>
      <c r="B140">
        <v>8</v>
      </c>
      <c r="C140" s="27" t="str">
        <f t="shared" si="10"/>
        <v>M</v>
      </c>
      <c r="D140" s="27" t="str">
        <f>IFERROR(VLOOKUP(F140,#REF!,3),"")</f>
        <v/>
      </c>
      <c r="E140" t="s">
        <v>294</v>
      </c>
      <c r="F140" s="27" t="str">
        <f t="shared" si="11"/>
        <v>CCV-102C</v>
      </c>
      <c r="G140" t="s">
        <v>295</v>
      </c>
      <c r="H140" t="s">
        <v>105</v>
      </c>
      <c r="I140" t="s">
        <v>304</v>
      </c>
      <c r="J140">
        <v>4</v>
      </c>
      <c r="K140">
        <v>25</v>
      </c>
      <c r="L140">
        <v>12</v>
      </c>
      <c r="M140">
        <v>852</v>
      </c>
      <c r="N140">
        <v>73</v>
      </c>
      <c r="O140">
        <v>14</v>
      </c>
      <c r="P140">
        <v>7</v>
      </c>
      <c r="Q140">
        <v>8</v>
      </c>
      <c r="R140" s="27">
        <f t="shared" si="12"/>
        <v>1247</v>
      </c>
      <c r="S140" s="27">
        <f t="shared" si="13"/>
        <v>897</v>
      </c>
      <c r="T140" s="27" t="str">
        <f>IFERROR(VLOOKUP(F140,#REF!,2,0),"")</f>
        <v/>
      </c>
      <c r="U140" s="27" t="str">
        <f t="shared" si="14"/>
        <v>,08:00:00,car,1247</v>
      </c>
    </row>
    <row r="141" spans="1:21" hidden="1" x14ac:dyDescent="0.25">
      <c r="A141" t="s">
        <v>123</v>
      </c>
      <c r="B141">
        <v>8</v>
      </c>
      <c r="C141" s="27" t="str">
        <f t="shared" si="10"/>
        <v>M</v>
      </c>
      <c r="D141" s="27" t="str">
        <f>IFERROR(VLOOKUP(F141,#REF!,3),"")</f>
        <v/>
      </c>
      <c r="E141" t="s">
        <v>294</v>
      </c>
      <c r="F141" s="27" t="str">
        <f t="shared" si="11"/>
        <v>CCV-102C</v>
      </c>
      <c r="G141" t="s">
        <v>295</v>
      </c>
      <c r="H141" t="s">
        <v>105</v>
      </c>
      <c r="I141" t="s">
        <v>305</v>
      </c>
      <c r="J141">
        <v>9</v>
      </c>
      <c r="K141">
        <v>27</v>
      </c>
      <c r="L141">
        <v>6</v>
      </c>
      <c r="M141">
        <v>738</v>
      </c>
      <c r="N141">
        <v>61</v>
      </c>
      <c r="O141">
        <v>12</v>
      </c>
      <c r="P141">
        <v>7</v>
      </c>
      <c r="Q141">
        <v>18</v>
      </c>
      <c r="R141" s="27">
        <f t="shared" si="12"/>
        <v>1095</v>
      </c>
      <c r="S141" s="27">
        <f t="shared" si="13"/>
        <v>778</v>
      </c>
      <c r="T141" s="27" t="str">
        <f>IFERROR(VLOOKUP(F141,#REF!,2,0),"")</f>
        <v/>
      </c>
      <c r="U141" s="27" t="str">
        <f t="shared" si="14"/>
        <v>,08:15:00,car,1095</v>
      </c>
    </row>
    <row r="142" spans="1:21" hidden="1" x14ac:dyDescent="0.25">
      <c r="A142" t="s">
        <v>125</v>
      </c>
      <c r="B142">
        <v>8</v>
      </c>
      <c r="C142" s="27" t="str">
        <f t="shared" si="10"/>
        <v>M</v>
      </c>
      <c r="D142" s="27" t="str">
        <f>IFERROR(VLOOKUP(F142,#REF!,3),"")</f>
        <v/>
      </c>
      <c r="E142" t="s">
        <v>294</v>
      </c>
      <c r="F142" s="27" t="str">
        <f t="shared" si="11"/>
        <v>CCV-102C</v>
      </c>
      <c r="G142" t="s">
        <v>295</v>
      </c>
      <c r="H142" t="s">
        <v>105</v>
      </c>
      <c r="I142" t="s">
        <v>306</v>
      </c>
      <c r="J142">
        <v>4</v>
      </c>
      <c r="K142">
        <v>27</v>
      </c>
      <c r="L142">
        <v>10</v>
      </c>
      <c r="M142">
        <v>595</v>
      </c>
      <c r="N142">
        <v>62</v>
      </c>
      <c r="O142">
        <v>9</v>
      </c>
      <c r="P142">
        <v>7</v>
      </c>
      <c r="Q142">
        <v>21</v>
      </c>
      <c r="R142" s="27">
        <f t="shared" si="12"/>
        <v>927</v>
      </c>
      <c r="S142" s="27">
        <f t="shared" si="13"/>
        <v>648</v>
      </c>
      <c r="T142" s="27" t="str">
        <f>IFERROR(VLOOKUP(F142,#REF!,2,0),"")</f>
        <v/>
      </c>
      <c r="U142" s="27" t="str">
        <f t="shared" si="14"/>
        <v>,08:30:00,car,927</v>
      </c>
    </row>
    <row r="143" spans="1:21" hidden="1" x14ac:dyDescent="0.25">
      <c r="A143" t="s">
        <v>127</v>
      </c>
      <c r="B143">
        <v>8</v>
      </c>
      <c r="C143" s="27" t="str">
        <f t="shared" si="10"/>
        <v>M</v>
      </c>
      <c r="D143" s="27" t="str">
        <f>IFERROR(VLOOKUP(F143,#REF!,3),"")</f>
        <v/>
      </c>
      <c r="E143" t="s">
        <v>294</v>
      </c>
      <c r="F143" s="27" t="str">
        <f t="shared" si="11"/>
        <v>CCV-102C</v>
      </c>
      <c r="G143" t="s">
        <v>295</v>
      </c>
      <c r="H143" t="s">
        <v>105</v>
      </c>
      <c r="I143" t="s">
        <v>307</v>
      </c>
      <c r="J143">
        <v>3</v>
      </c>
      <c r="K143">
        <v>20</v>
      </c>
      <c r="L143">
        <v>4</v>
      </c>
      <c r="M143">
        <v>944</v>
      </c>
      <c r="N143">
        <v>66</v>
      </c>
      <c r="O143">
        <v>11</v>
      </c>
      <c r="P143">
        <v>8</v>
      </c>
      <c r="Q143">
        <v>17</v>
      </c>
      <c r="R143" s="27">
        <f t="shared" si="12"/>
        <v>1339</v>
      </c>
      <c r="S143" s="27">
        <f t="shared" si="13"/>
        <v>979</v>
      </c>
      <c r="T143" s="27" t="str">
        <f>IFERROR(VLOOKUP(F143,#REF!,2,0),"")</f>
        <v/>
      </c>
      <c r="U143" s="27" t="str">
        <f t="shared" si="14"/>
        <v>,08:45:00,car,1339</v>
      </c>
    </row>
    <row r="144" spans="1:21" hidden="1" x14ac:dyDescent="0.25">
      <c r="A144" t="s">
        <v>129</v>
      </c>
      <c r="B144">
        <v>9</v>
      </c>
      <c r="C144" s="27" t="str">
        <f t="shared" si="10"/>
        <v>M</v>
      </c>
      <c r="D144" s="27" t="str">
        <f>IFERROR(VLOOKUP(F144,#REF!,3),"")</f>
        <v/>
      </c>
      <c r="E144" t="s">
        <v>294</v>
      </c>
      <c r="F144" s="27" t="str">
        <f t="shared" si="11"/>
        <v>CCV-102C</v>
      </c>
      <c r="G144" t="s">
        <v>295</v>
      </c>
      <c r="H144" t="s">
        <v>105</v>
      </c>
      <c r="I144" t="s">
        <v>308</v>
      </c>
      <c r="J144">
        <v>10</v>
      </c>
      <c r="K144">
        <v>27</v>
      </c>
      <c r="L144">
        <v>2</v>
      </c>
      <c r="M144">
        <v>886</v>
      </c>
      <c r="N144">
        <v>59</v>
      </c>
      <c r="O144">
        <v>7</v>
      </c>
      <c r="P144">
        <v>8</v>
      </c>
      <c r="Q144">
        <v>21</v>
      </c>
      <c r="R144" s="27">
        <f t="shared" si="12"/>
        <v>1279</v>
      </c>
      <c r="S144" s="27">
        <f t="shared" si="13"/>
        <v>920</v>
      </c>
      <c r="T144" s="27" t="str">
        <f>IFERROR(VLOOKUP(F144,#REF!,2,0),"")</f>
        <v/>
      </c>
      <c r="U144" s="27" t="str">
        <f t="shared" si="14"/>
        <v>,09:00:00,car,1279</v>
      </c>
    </row>
    <row r="145" spans="1:21" hidden="1" x14ac:dyDescent="0.25">
      <c r="A145" t="s">
        <v>131</v>
      </c>
      <c r="B145">
        <v>9</v>
      </c>
      <c r="C145" s="27" t="str">
        <f t="shared" si="10"/>
        <v>M</v>
      </c>
      <c r="D145" s="27" t="str">
        <f>IFERROR(VLOOKUP(F145,#REF!,3),"")</f>
        <v/>
      </c>
      <c r="E145" t="s">
        <v>294</v>
      </c>
      <c r="F145" s="27" t="str">
        <f t="shared" si="11"/>
        <v>CCV-102C</v>
      </c>
      <c r="G145" t="s">
        <v>295</v>
      </c>
      <c r="H145" t="s">
        <v>105</v>
      </c>
      <c r="I145" t="s">
        <v>309</v>
      </c>
      <c r="J145">
        <v>21</v>
      </c>
      <c r="K145">
        <v>27</v>
      </c>
      <c r="L145">
        <v>10</v>
      </c>
      <c r="M145">
        <v>625</v>
      </c>
      <c r="N145">
        <v>67</v>
      </c>
      <c r="O145">
        <v>7</v>
      </c>
      <c r="P145">
        <v>7</v>
      </c>
      <c r="Q145">
        <v>27</v>
      </c>
      <c r="R145" s="27">
        <f t="shared" si="12"/>
        <v>974</v>
      </c>
      <c r="S145" s="27">
        <f t="shared" si="13"/>
        <v>684</v>
      </c>
      <c r="T145" s="27" t="str">
        <f>IFERROR(VLOOKUP(F145,#REF!,2,0),"")</f>
        <v/>
      </c>
      <c r="U145" s="27" t="str">
        <f t="shared" si="14"/>
        <v>,09:15:00,car,974</v>
      </c>
    </row>
    <row r="146" spans="1:21" hidden="1" x14ac:dyDescent="0.25">
      <c r="A146" t="s">
        <v>133</v>
      </c>
      <c r="B146">
        <v>9</v>
      </c>
      <c r="C146" s="27" t="str">
        <f t="shared" si="10"/>
        <v>M</v>
      </c>
      <c r="D146" s="27" t="str">
        <f>IFERROR(VLOOKUP(F146,#REF!,3),"")</f>
        <v/>
      </c>
      <c r="E146" t="s">
        <v>294</v>
      </c>
      <c r="F146" s="27" t="str">
        <f t="shared" si="11"/>
        <v>CCV-102C</v>
      </c>
      <c r="G146" t="s">
        <v>295</v>
      </c>
      <c r="H146" t="s">
        <v>105</v>
      </c>
      <c r="I146" t="s">
        <v>310</v>
      </c>
      <c r="J146">
        <v>5</v>
      </c>
      <c r="K146">
        <v>1</v>
      </c>
      <c r="L146">
        <v>6</v>
      </c>
      <c r="M146">
        <v>487</v>
      </c>
      <c r="N146">
        <v>55</v>
      </c>
      <c r="O146">
        <v>4</v>
      </c>
      <c r="P146">
        <v>15</v>
      </c>
      <c r="Q146">
        <v>38</v>
      </c>
      <c r="R146" s="27">
        <f t="shared" si="12"/>
        <v>737</v>
      </c>
      <c r="S146" s="27">
        <f t="shared" si="13"/>
        <v>555</v>
      </c>
      <c r="T146" s="27" t="str">
        <f>IFERROR(VLOOKUP(F146,#REF!,2,0),"")</f>
        <v/>
      </c>
      <c r="U146" s="27" t="str">
        <f t="shared" si="14"/>
        <v>,09:30:00,car,737</v>
      </c>
    </row>
    <row r="147" spans="1:21" hidden="1" x14ac:dyDescent="0.25">
      <c r="A147" t="s">
        <v>135</v>
      </c>
      <c r="B147">
        <v>9</v>
      </c>
      <c r="C147" s="27" t="str">
        <f t="shared" si="10"/>
        <v>M</v>
      </c>
      <c r="D147" s="27" t="str">
        <f>IFERROR(VLOOKUP(F147,#REF!,3),"")</f>
        <v/>
      </c>
      <c r="E147" t="s">
        <v>294</v>
      </c>
      <c r="F147" s="27" t="str">
        <f t="shared" si="11"/>
        <v>CCV-102C</v>
      </c>
      <c r="G147" t="s">
        <v>295</v>
      </c>
      <c r="H147" t="s">
        <v>105</v>
      </c>
      <c r="I147" t="s">
        <v>311</v>
      </c>
      <c r="J147">
        <v>9</v>
      </c>
      <c r="K147">
        <v>22</v>
      </c>
      <c r="L147">
        <v>10</v>
      </c>
      <c r="M147">
        <v>504</v>
      </c>
      <c r="N147">
        <v>39</v>
      </c>
      <c r="O147">
        <v>10</v>
      </c>
      <c r="P147">
        <v>6</v>
      </c>
      <c r="Q147">
        <v>35</v>
      </c>
      <c r="R147" s="27">
        <f t="shared" si="12"/>
        <v>807</v>
      </c>
      <c r="S147" s="27">
        <f t="shared" si="13"/>
        <v>570</v>
      </c>
      <c r="T147" s="27" t="str">
        <f>IFERROR(VLOOKUP(F147,#REF!,2,0),"")</f>
        <v/>
      </c>
      <c r="U147" s="27" t="str">
        <f t="shared" si="14"/>
        <v>,09:45:00,car,807</v>
      </c>
    </row>
    <row r="148" spans="1:21" hidden="1" x14ac:dyDescent="0.25">
      <c r="A148" t="s">
        <v>137</v>
      </c>
      <c r="B148">
        <v>10</v>
      </c>
      <c r="C148" s="27" t="str">
        <f t="shared" si="10"/>
        <v>M</v>
      </c>
      <c r="D148" s="27" t="str">
        <f>IFERROR(VLOOKUP(F148,#REF!,3),"")</f>
        <v/>
      </c>
      <c r="E148" t="s">
        <v>294</v>
      </c>
      <c r="F148" s="27" t="str">
        <f t="shared" si="11"/>
        <v>CCV-102C</v>
      </c>
      <c r="G148" t="s">
        <v>295</v>
      </c>
      <c r="H148" t="s">
        <v>105</v>
      </c>
      <c r="I148" t="s">
        <v>312</v>
      </c>
      <c r="J148">
        <v>10</v>
      </c>
      <c r="K148">
        <v>31</v>
      </c>
      <c r="L148">
        <v>17</v>
      </c>
      <c r="M148">
        <v>499</v>
      </c>
      <c r="N148">
        <v>49</v>
      </c>
      <c r="O148">
        <v>3</v>
      </c>
      <c r="P148">
        <v>9</v>
      </c>
      <c r="Q148">
        <v>25</v>
      </c>
      <c r="R148" s="27">
        <f t="shared" si="12"/>
        <v>840</v>
      </c>
      <c r="S148" s="27">
        <f t="shared" si="13"/>
        <v>576</v>
      </c>
      <c r="T148" s="27" t="str">
        <f>IFERROR(VLOOKUP(F148,#REF!,2,0),"")</f>
        <v/>
      </c>
      <c r="U148" s="27" t="str">
        <f t="shared" si="14"/>
        <v>,10:00:00,car,840</v>
      </c>
    </row>
    <row r="149" spans="1:21" hidden="1" x14ac:dyDescent="0.25">
      <c r="A149" t="s">
        <v>139</v>
      </c>
      <c r="B149">
        <v>10</v>
      </c>
      <c r="C149" s="27" t="str">
        <f t="shared" si="10"/>
        <v>M</v>
      </c>
      <c r="D149" s="27" t="str">
        <f>IFERROR(VLOOKUP(F149,#REF!,3),"")</f>
        <v/>
      </c>
      <c r="E149" t="s">
        <v>294</v>
      </c>
      <c r="F149" s="27" t="str">
        <f t="shared" si="11"/>
        <v>CCV-102C</v>
      </c>
      <c r="G149" t="s">
        <v>295</v>
      </c>
      <c r="H149" t="s">
        <v>105</v>
      </c>
      <c r="I149" t="s">
        <v>313</v>
      </c>
      <c r="J149">
        <v>13</v>
      </c>
      <c r="K149">
        <v>19</v>
      </c>
      <c r="L149">
        <v>8</v>
      </c>
      <c r="M149">
        <v>531</v>
      </c>
      <c r="N149">
        <v>53</v>
      </c>
      <c r="O149">
        <v>4</v>
      </c>
      <c r="P149">
        <v>10</v>
      </c>
      <c r="Q149">
        <v>30</v>
      </c>
      <c r="R149" s="27">
        <f t="shared" si="12"/>
        <v>830</v>
      </c>
      <c r="S149" s="27">
        <f t="shared" si="13"/>
        <v>591</v>
      </c>
      <c r="T149" s="27" t="str">
        <f>IFERROR(VLOOKUP(F149,#REF!,2,0),"")</f>
        <v/>
      </c>
      <c r="U149" s="27" t="str">
        <f t="shared" si="14"/>
        <v>,10:15:00,car,830</v>
      </c>
    </row>
    <row r="150" spans="1:21" hidden="1" x14ac:dyDescent="0.25">
      <c r="A150" t="s">
        <v>141</v>
      </c>
      <c r="B150">
        <v>10</v>
      </c>
      <c r="C150" s="27" t="str">
        <f t="shared" si="10"/>
        <v>M</v>
      </c>
      <c r="D150" s="27" t="str">
        <f>IFERROR(VLOOKUP(F150,#REF!,3),"")</f>
        <v/>
      </c>
      <c r="E150" t="s">
        <v>294</v>
      </c>
      <c r="F150" s="27" t="str">
        <f t="shared" si="11"/>
        <v>CCV-102C</v>
      </c>
      <c r="G150" t="s">
        <v>295</v>
      </c>
      <c r="H150" t="s">
        <v>105</v>
      </c>
      <c r="I150" t="s">
        <v>314</v>
      </c>
      <c r="J150">
        <v>2</v>
      </c>
      <c r="K150">
        <v>27</v>
      </c>
      <c r="L150">
        <v>11</v>
      </c>
      <c r="M150">
        <v>458</v>
      </c>
      <c r="N150">
        <v>65</v>
      </c>
      <c r="O150">
        <v>1</v>
      </c>
      <c r="P150">
        <v>12</v>
      </c>
      <c r="Q150">
        <v>37</v>
      </c>
      <c r="R150" s="27">
        <f t="shared" si="12"/>
        <v>780</v>
      </c>
      <c r="S150" s="27">
        <f t="shared" si="13"/>
        <v>535</v>
      </c>
      <c r="T150" s="27" t="str">
        <f>IFERROR(VLOOKUP(F150,#REF!,2,0),"")</f>
        <v/>
      </c>
      <c r="U150" s="27" t="str">
        <f t="shared" si="14"/>
        <v>,10:30:00,car,780</v>
      </c>
    </row>
    <row r="151" spans="1:21" hidden="1" x14ac:dyDescent="0.25">
      <c r="A151" t="s">
        <v>143</v>
      </c>
      <c r="B151">
        <v>10</v>
      </c>
      <c r="C151" s="27" t="str">
        <f t="shared" si="10"/>
        <v>M</v>
      </c>
      <c r="D151" s="27" t="str">
        <f>IFERROR(VLOOKUP(F151,#REF!,3),"")</f>
        <v/>
      </c>
      <c r="E151" t="s">
        <v>294</v>
      </c>
      <c r="F151" s="27" t="str">
        <f t="shared" si="11"/>
        <v>CCV-102C</v>
      </c>
      <c r="G151" t="s">
        <v>295</v>
      </c>
      <c r="H151" t="s">
        <v>105</v>
      </c>
      <c r="I151" t="s">
        <v>315</v>
      </c>
      <c r="J151">
        <v>2</v>
      </c>
      <c r="K151">
        <v>29</v>
      </c>
      <c r="L151">
        <v>7</v>
      </c>
      <c r="M151">
        <v>516</v>
      </c>
      <c r="N151">
        <v>46</v>
      </c>
      <c r="O151">
        <v>6</v>
      </c>
      <c r="P151">
        <v>13</v>
      </c>
      <c r="Q151">
        <v>49</v>
      </c>
      <c r="R151" s="27">
        <f t="shared" si="12"/>
        <v>860</v>
      </c>
      <c r="S151" s="27">
        <f t="shared" si="13"/>
        <v>596</v>
      </c>
      <c r="T151" s="27" t="str">
        <f>IFERROR(VLOOKUP(F151,#REF!,2,0),"")</f>
        <v/>
      </c>
      <c r="U151" s="27" t="str">
        <f t="shared" si="14"/>
        <v>,10:45:00,car,860</v>
      </c>
    </row>
    <row r="152" spans="1:21" hidden="1" x14ac:dyDescent="0.25">
      <c r="A152" t="s">
        <v>145</v>
      </c>
      <c r="B152">
        <v>11</v>
      </c>
      <c r="C152" s="27" t="str">
        <f t="shared" si="10"/>
        <v>M</v>
      </c>
      <c r="D152" s="27" t="str">
        <f>IFERROR(VLOOKUP(F152,#REF!,3),"")</f>
        <v/>
      </c>
      <c r="E152" t="s">
        <v>294</v>
      </c>
      <c r="F152" s="27" t="str">
        <f t="shared" si="11"/>
        <v>CCV-102C</v>
      </c>
      <c r="G152" t="s">
        <v>295</v>
      </c>
      <c r="H152" t="s">
        <v>105</v>
      </c>
      <c r="I152" t="s">
        <v>316</v>
      </c>
      <c r="J152">
        <v>5</v>
      </c>
      <c r="K152">
        <v>38</v>
      </c>
      <c r="L152">
        <v>8</v>
      </c>
      <c r="M152">
        <v>511</v>
      </c>
      <c r="N152">
        <v>55</v>
      </c>
      <c r="O152">
        <v>6</v>
      </c>
      <c r="P152">
        <v>7</v>
      </c>
      <c r="Q152">
        <v>39</v>
      </c>
      <c r="R152" s="27">
        <f t="shared" si="12"/>
        <v>861</v>
      </c>
      <c r="S152" s="27">
        <f t="shared" si="13"/>
        <v>577</v>
      </c>
      <c r="T152" s="27" t="str">
        <f>IFERROR(VLOOKUP(F152,#REF!,2,0),"")</f>
        <v/>
      </c>
      <c r="U152" s="27" t="str">
        <f t="shared" si="14"/>
        <v>,11:00:00,car,861</v>
      </c>
    </row>
    <row r="153" spans="1:21" hidden="1" x14ac:dyDescent="0.25">
      <c r="A153" t="s">
        <v>147</v>
      </c>
      <c r="B153">
        <v>11</v>
      </c>
      <c r="C153" s="27" t="str">
        <f t="shared" si="10"/>
        <v>M</v>
      </c>
      <c r="D153" s="27" t="str">
        <f>IFERROR(VLOOKUP(F153,#REF!,3),"")</f>
        <v/>
      </c>
      <c r="E153" t="s">
        <v>294</v>
      </c>
      <c r="F153" s="27" t="str">
        <f t="shared" si="11"/>
        <v>CCV-102C</v>
      </c>
      <c r="G153" t="s">
        <v>295</v>
      </c>
      <c r="H153" t="s">
        <v>105</v>
      </c>
      <c r="I153" t="s">
        <v>317</v>
      </c>
      <c r="J153">
        <v>14</v>
      </c>
      <c r="K153">
        <v>37</v>
      </c>
      <c r="L153">
        <v>17</v>
      </c>
      <c r="M153">
        <v>481</v>
      </c>
      <c r="N153">
        <v>59</v>
      </c>
      <c r="O153">
        <v>4</v>
      </c>
      <c r="P153">
        <v>7</v>
      </c>
      <c r="Q153">
        <v>38</v>
      </c>
      <c r="R153" s="27">
        <f t="shared" si="12"/>
        <v>849</v>
      </c>
      <c r="S153" s="27">
        <f t="shared" si="13"/>
        <v>569</v>
      </c>
      <c r="T153" s="27" t="str">
        <f>IFERROR(VLOOKUP(F153,#REF!,2,0),"")</f>
        <v/>
      </c>
      <c r="U153" s="27" t="str">
        <f t="shared" si="14"/>
        <v>,11:15:00,car,849</v>
      </c>
    </row>
    <row r="154" spans="1:21" hidden="1" x14ac:dyDescent="0.25">
      <c r="A154" t="s">
        <v>149</v>
      </c>
      <c r="B154">
        <v>11</v>
      </c>
      <c r="C154" s="27" t="str">
        <f t="shared" si="10"/>
        <v>M</v>
      </c>
      <c r="D154" s="27" t="str">
        <f>IFERROR(VLOOKUP(F154,#REF!,3),"")</f>
        <v/>
      </c>
      <c r="E154" t="s">
        <v>294</v>
      </c>
      <c r="F154" s="27" t="str">
        <f t="shared" si="11"/>
        <v>CCV-102C</v>
      </c>
      <c r="G154" t="s">
        <v>295</v>
      </c>
      <c r="H154" t="s">
        <v>105</v>
      </c>
      <c r="I154" t="s">
        <v>318</v>
      </c>
      <c r="J154">
        <v>7</v>
      </c>
      <c r="K154">
        <v>29</v>
      </c>
      <c r="L154">
        <v>6</v>
      </c>
      <c r="M154">
        <v>557</v>
      </c>
      <c r="N154">
        <v>77</v>
      </c>
      <c r="O154">
        <v>3</v>
      </c>
      <c r="P154">
        <v>14</v>
      </c>
      <c r="Q154">
        <v>61</v>
      </c>
      <c r="R154" s="27">
        <f t="shared" si="12"/>
        <v>934</v>
      </c>
      <c r="S154" s="27">
        <f t="shared" si="13"/>
        <v>647</v>
      </c>
      <c r="T154" s="27" t="str">
        <f>IFERROR(VLOOKUP(F154,#REF!,2,0),"")</f>
        <v/>
      </c>
      <c r="U154" s="27" t="str">
        <f t="shared" si="14"/>
        <v>,11:30:00,car,934</v>
      </c>
    </row>
    <row r="155" spans="1:21" hidden="1" x14ac:dyDescent="0.25">
      <c r="A155" t="s">
        <v>151</v>
      </c>
      <c r="B155">
        <v>11</v>
      </c>
      <c r="C155" s="27" t="str">
        <f t="shared" si="10"/>
        <v>M</v>
      </c>
      <c r="D155" s="27" t="str">
        <f>IFERROR(VLOOKUP(F155,#REF!,3),"")</f>
        <v/>
      </c>
      <c r="E155" t="s">
        <v>294</v>
      </c>
      <c r="F155" s="27" t="str">
        <f t="shared" si="11"/>
        <v>CCV-102C</v>
      </c>
      <c r="G155" t="s">
        <v>295</v>
      </c>
      <c r="H155" t="s">
        <v>105</v>
      </c>
      <c r="I155" t="s">
        <v>319</v>
      </c>
      <c r="J155">
        <v>4</v>
      </c>
      <c r="K155">
        <v>27</v>
      </c>
      <c r="L155">
        <v>18</v>
      </c>
      <c r="M155">
        <v>574</v>
      </c>
      <c r="N155">
        <v>79</v>
      </c>
      <c r="O155">
        <v>6</v>
      </c>
      <c r="P155">
        <v>13</v>
      </c>
      <c r="Q155">
        <v>47</v>
      </c>
      <c r="R155" s="27">
        <f t="shared" si="12"/>
        <v>971</v>
      </c>
      <c r="S155" s="27">
        <f t="shared" si="13"/>
        <v>679</v>
      </c>
      <c r="T155" s="27" t="str">
        <f>IFERROR(VLOOKUP(F155,#REF!,2,0),"")</f>
        <v/>
      </c>
      <c r="U155" s="27" t="str">
        <f t="shared" si="14"/>
        <v>,11:45:00,car,971</v>
      </c>
    </row>
    <row r="156" spans="1:21" hidden="1" x14ac:dyDescent="0.25">
      <c r="A156" t="s">
        <v>153</v>
      </c>
      <c r="B156">
        <v>12</v>
      </c>
      <c r="C156" s="27" t="str">
        <f t="shared" si="10"/>
        <v>T</v>
      </c>
      <c r="D156" s="27" t="str">
        <f>IFERROR(VLOOKUP(F156,#REF!,3),"")</f>
        <v/>
      </c>
      <c r="E156" t="s">
        <v>294</v>
      </c>
      <c r="F156" s="27" t="str">
        <f t="shared" si="11"/>
        <v>CCV-102C</v>
      </c>
      <c r="G156" t="s">
        <v>295</v>
      </c>
      <c r="H156" t="s">
        <v>105</v>
      </c>
      <c r="I156" t="s">
        <v>320</v>
      </c>
      <c r="J156">
        <v>1</v>
      </c>
      <c r="K156">
        <v>24</v>
      </c>
      <c r="L156">
        <v>15</v>
      </c>
      <c r="M156">
        <v>559</v>
      </c>
      <c r="N156">
        <v>80</v>
      </c>
      <c r="O156">
        <v>6</v>
      </c>
      <c r="P156">
        <v>13</v>
      </c>
      <c r="Q156">
        <v>40</v>
      </c>
      <c r="R156" s="27">
        <f t="shared" si="12"/>
        <v>925</v>
      </c>
      <c r="S156" s="27">
        <f t="shared" si="13"/>
        <v>650</v>
      </c>
      <c r="T156" s="27" t="str">
        <f>IFERROR(VLOOKUP(F156,#REF!,2,0),"")</f>
        <v/>
      </c>
      <c r="U156" s="27" t="str">
        <f t="shared" si="14"/>
        <v>,12:00:00,car,925</v>
      </c>
    </row>
    <row r="157" spans="1:21" hidden="1" x14ac:dyDescent="0.25">
      <c r="A157" t="s">
        <v>155</v>
      </c>
      <c r="B157">
        <v>12</v>
      </c>
      <c r="C157" s="27" t="str">
        <f t="shared" si="10"/>
        <v>T</v>
      </c>
      <c r="D157" s="27" t="str">
        <f>IFERROR(VLOOKUP(F157,#REF!,3),"")</f>
        <v/>
      </c>
      <c r="E157" t="s">
        <v>294</v>
      </c>
      <c r="F157" s="27" t="str">
        <f t="shared" si="11"/>
        <v>CCV-102C</v>
      </c>
      <c r="G157" t="s">
        <v>295</v>
      </c>
      <c r="H157" t="s">
        <v>105</v>
      </c>
      <c r="I157" t="s">
        <v>321</v>
      </c>
      <c r="J157">
        <v>2</v>
      </c>
      <c r="K157">
        <v>33</v>
      </c>
      <c r="L157">
        <v>10</v>
      </c>
      <c r="M157">
        <v>591</v>
      </c>
      <c r="N157">
        <v>72</v>
      </c>
      <c r="O157">
        <v>12</v>
      </c>
      <c r="P157">
        <v>9</v>
      </c>
      <c r="Q157">
        <v>32</v>
      </c>
      <c r="R157" s="27">
        <f t="shared" si="12"/>
        <v>956</v>
      </c>
      <c r="S157" s="27">
        <f t="shared" si="13"/>
        <v>657</v>
      </c>
      <c r="T157" s="27" t="str">
        <f>IFERROR(VLOOKUP(F157,#REF!,2,0),"")</f>
        <v/>
      </c>
      <c r="U157" s="27" t="str">
        <f t="shared" si="14"/>
        <v>,12:15:00,car,956</v>
      </c>
    </row>
    <row r="158" spans="1:21" hidden="1" x14ac:dyDescent="0.25">
      <c r="A158" t="s">
        <v>157</v>
      </c>
      <c r="B158">
        <v>12</v>
      </c>
      <c r="C158" s="27" t="str">
        <f t="shared" si="10"/>
        <v>T</v>
      </c>
      <c r="D158" s="27" t="str">
        <f>IFERROR(VLOOKUP(F158,#REF!,3),"")</f>
        <v/>
      </c>
      <c r="E158" t="s">
        <v>294</v>
      </c>
      <c r="F158" s="27" t="str">
        <f t="shared" si="11"/>
        <v>CCV-102C</v>
      </c>
      <c r="G158" t="s">
        <v>295</v>
      </c>
      <c r="H158" t="s">
        <v>105</v>
      </c>
      <c r="I158" t="s">
        <v>322</v>
      </c>
      <c r="J158">
        <v>2</v>
      </c>
      <c r="K158">
        <v>24</v>
      </c>
      <c r="L158">
        <v>3</v>
      </c>
      <c r="M158">
        <v>594</v>
      </c>
      <c r="N158">
        <v>55</v>
      </c>
      <c r="O158">
        <v>7</v>
      </c>
      <c r="P158">
        <v>8</v>
      </c>
      <c r="Q158">
        <v>33</v>
      </c>
      <c r="R158" s="27">
        <f t="shared" si="12"/>
        <v>910</v>
      </c>
      <c r="S158" s="27">
        <f t="shared" si="13"/>
        <v>643</v>
      </c>
      <c r="T158" s="27" t="str">
        <f>IFERROR(VLOOKUP(F158,#REF!,2,0),"")</f>
        <v/>
      </c>
      <c r="U158" s="27" t="str">
        <f t="shared" si="14"/>
        <v>,12:30:00,car,910</v>
      </c>
    </row>
    <row r="159" spans="1:21" hidden="1" x14ac:dyDescent="0.25">
      <c r="A159" t="s">
        <v>159</v>
      </c>
      <c r="B159">
        <v>12</v>
      </c>
      <c r="C159" s="27" t="str">
        <f t="shared" si="10"/>
        <v>T</v>
      </c>
      <c r="D159" s="27" t="str">
        <f>IFERROR(VLOOKUP(F159,#REF!,3),"")</f>
        <v/>
      </c>
      <c r="E159" t="s">
        <v>294</v>
      </c>
      <c r="F159" s="27" t="str">
        <f t="shared" si="11"/>
        <v>CCV-102C</v>
      </c>
      <c r="G159" t="s">
        <v>295</v>
      </c>
      <c r="H159" t="s">
        <v>105</v>
      </c>
      <c r="I159" t="s">
        <v>323</v>
      </c>
      <c r="J159">
        <v>1</v>
      </c>
      <c r="K159">
        <v>21</v>
      </c>
      <c r="L159">
        <v>7</v>
      </c>
      <c r="M159">
        <v>547</v>
      </c>
      <c r="N159">
        <v>49</v>
      </c>
      <c r="O159">
        <v>5</v>
      </c>
      <c r="P159">
        <v>4</v>
      </c>
      <c r="Q159">
        <v>21</v>
      </c>
      <c r="R159" s="27">
        <f t="shared" si="12"/>
        <v>832</v>
      </c>
      <c r="S159" s="27">
        <f t="shared" si="13"/>
        <v>590</v>
      </c>
      <c r="T159" s="27" t="str">
        <f>IFERROR(VLOOKUP(F159,#REF!,2,0),"")</f>
        <v/>
      </c>
      <c r="U159" s="27" t="str">
        <f t="shared" si="14"/>
        <v>,12:45:00,car,832</v>
      </c>
    </row>
    <row r="160" spans="1:21" hidden="1" x14ac:dyDescent="0.25">
      <c r="A160" t="s">
        <v>161</v>
      </c>
      <c r="B160">
        <v>13</v>
      </c>
      <c r="C160" s="27" t="str">
        <f t="shared" si="10"/>
        <v>T</v>
      </c>
      <c r="D160" s="27" t="str">
        <f>IFERROR(VLOOKUP(F160,#REF!,3),"")</f>
        <v/>
      </c>
      <c r="E160" t="s">
        <v>294</v>
      </c>
      <c r="F160" s="27" t="str">
        <f t="shared" si="11"/>
        <v>CCV-102C</v>
      </c>
      <c r="G160" t="s">
        <v>295</v>
      </c>
      <c r="H160" t="s">
        <v>105</v>
      </c>
      <c r="I160" t="s">
        <v>324</v>
      </c>
      <c r="J160">
        <v>7</v>
      </c>
      <c r="K160">
        <v>29</v>
      </c>
      <c r="L160">
        <v>10</v>
      </c>
      <c r="M160">
        <v>569</v>
      </c>
      <c r="N160">
        <v>81</v>
      </c>
      <c r="O160">
        <v>12</v>
      </c>
      <c r="P160">
        <v>10</v>
      </c>
      <c r="Q160">
        <v>30</v>
      </c>
      <c r="R160" s="27">
        <f t="shared" si="12"/>
        <v>918</v>
      </c>
      <c r="S160" s="27">
        <f t="shared" si="13"/>
        <v>634</v>
      </c>
      <c r="T160" s="27" t="str">
        <f>IFERROR(VLOOKUP(F160,#REF!,2,0),"")</f>
        <v/>
      </c>
      <c r="U160" s="27" t="str">
        <f t="shared" si="14"/>
        <v>,13:00:00,car,918</v>
      </c>
    </row>
    <row r="161" spans="1:21" hidden="1" x14ac:dyDescent="0.25">
      <c r="A161" t="s">
        <v>163</v>
      </c>
      <c r="B161">
        <v>13</v>
      </c>
      <c r="C161" s="27" t="str">
        <f t="shared" si="10"/>
        <v>T</v>
      </c>
      <c r="D161" s="27" t="str">
        <f>IFERROR(VLOOKUP(F161,#REF!,3),"")</f>
        <v/>
      </c>
      <c r="E161" t="s">
        <v>294</v>
      </c>
      <c r="F161" s="27" t="str">
        <f t="shared" si="11"/>
        <v>CCV-102C</v>
      </c>
      <c r="G161" t="s">
        <v>295</v>
      </c>
      <c r="H161" t="s">
        <v>105</v>
      </c>
      <c r="I161" t="s">
        <v>325</v>
      </c>
      <c r="J161">
        <v>2</v>
      </c>
      <c r="K161">
        <v>26</v>
      </c>
      <c r="L161">
        <v>12</v>
      </c>
      <c r="M161">
        <v>644</v>
      </c>
      <c r="N161">
        <v>75</v>
      </c>
      <c r="O161">
        <v>8</v>
      </c>
      <c r="P161">
        <v>9</v>
      </c>
      <c r="Q161">
        <v>30</v>
      </c>
      <c r="R161" s="27">
        <f t="shared" si="12"/>
        <v>1011</v>
      </c>
      <c r="S161" s="27">
        <f t="shared" si="13"/>
        <v>713</v>
      </c>
      <c r="T161" s="27" t="str">
        <f>IFERROR(VLOOKUP(F161,#REF!,2,0),"")</f>
        <v/>
      </c>
      <c r="U161" s="27" t="str">
        <f t="shared" si="14"/>
        <v>,13:15:00,car,1011</v>
      </c>
    </row>
    <row r="162" spans="1:21" hidden="1" x14ac:dyDescent="0.25">
      <c r="A162" t="s">
        <v>165</v>
      </c>
      <c r="B162">
        <v>13</v>
      </c>
      <c r="C162" s="27" t="str">
        <f t="shared" si="10"/>
        <v>T</v>
      </c>
      <c r="D162" s="27" t="str">
        <f>IFERROR(VLOOKUP(F162,#REF!,3),"")</f>
        <v/>
      </c>
      <c r="E162" t="s">
        <v>294</v>
      </c>
      <c r="F162" s="27" t="str">
        <f t="shared" si="11"/>
        <v>CCV-102C</v>
      </c>
      <c r="G162" t="s">
        <v>295</v>
      </c>
      <c r="H162" t="s">
        <v>105</v>
      </c>
      <c r="I162" t="s">
        <v>326</v>
      </c>
      <c r="J162">
        <v>4</v>
      </c>
      <c r="K162">
        <v>25</v>
      </c>
      <c r="L162">
        <v>14</v>
      </c>
      <c r="M162">
        <v>579</v>
      </c>
      <c r="N162">
        <v>88</v>
      </c>
      <c r="O162">
        <v>11</v>
      </c>
      <c r="P162">
        <v>5</v>
      </c>
      <c r="Q162">
        <v>22</v>
      </c>
      <c r="R162" s="27">
        <f t="shared" si="12"/>
        <v>918</v>
      </c>
      <c r="S162" s="27">
        <f t="shared" si="13"/>
        <v>641</v>
      </c>
      <c r="T162" s="27" t="str">
        <f>IFERROR(VLOOKUP(F162,#REF!,2,0),"")</f>
        <v/>
      </c>
      <c r="U162" s="27" t="str">
        <f t="shared" si="14"/>
        <v>,13:30:00,car,918</v>
      </c>
    </row>
    <row r="163" spans="1:21" hidden="1" x14ac:dyDescent="0.25">
      <c r="A163" t="s">
        <v>167</v>
      </c>
      <c r="B163">
        <v>13</v>
      </c>
      <c r="C163" s="27" t="str">
        <f t="shared" si="10"/>
        <v>T</v>
      </c>
      <c r="D163" s="27" t="str">
        <f>IFERROR(VLOOKUP(F163,#REF!,3),"")</f>
        <v/>
      </c>
      <c r="E163" t="s">
        <v>294</v>
      </c>
      <c r="F163" s="27" t="str">
        <f t="shared" si="11"/>
        <v>CCV-102C</v>
      </c>
      <c r="G163" t="s">
        <v>295</v>
      </c>
      <c r="H163" t="s">
        <v>105</v>
      </c>
      <c r="I163" t="s">
        <v>327</v>
      </c>
      <c r="J163">
        <v>10</v>
      </c>
      <c r="K163">
        <v>25</v>
      </c>
      <c r="L163">
        <v>10</v>
      </c>
      <c r="M163">
        <v>699</v>
      </c>
      <c r="N163">
        <v>77</v>
      </c>
      <c r="O163">
        <v>10</v>
      </c>
      <c r="P163">
        <v>14</v>
      </c>
      <c r="Q163">
        <v>30</v>
      </c>
      <c r="R163" s="27">
        <f t="shared" si="12"/>
        <v>1081</v>
      </c>
      <c r="S163" s="27">
        <f t="shared" si="13"/>
        <v>768</v>
      </c>
      <c r="T163" s="27" t="str">
        <f>IFERROR(VLOOKUP(F163,#REF!,2,0),"")</f>
        <v/>
      </c>
      <c r="U163" s="27" t="str">
        <f t="shared" si="14"/>
        <v>,13:45:00,car,1081</v>
      </c>
    </row>
    <row r="164" spans="1:21" hidden="1" x14ac:dyDescent="0.25">
      <c r="A164" t="s">
        <v>169</v>
      </c>
      <c r="B164">
        <v>14</v>
      </c>
      <c r="C164" s="27" t="str">
        <f t="shared" si="10"/>
        <v>T</v>
      </c>
      <c r="D164" s="27" t="str">
        <f>IFERROR(VLOOKUP(F164,#REF!,3),"")</f>
        <v/>
      </c>
      <c r="E164" t="s">
        <v>294</v>
      </c>
      <c r="F164" s="27" t="str">
        <f t="shared" si="11"/>
        <v>CCV-102C</v>
      </c>
      <c r="G164" t="s">
        <v>295</v>
      </c>
      <c r="H164" t="s">
        <v>105</v>
      </c>
      <c r="I164" t="s">
        <v>328</v>
      </c>
      <c r="J164">
        <v>3</v>
      </c>
      <c r="K164">
        <v>22</v>
      </c>
      <c r="L164">
        <v>8</v>
      </c>
      <c r="M164">
        <v>755</v>
      </c>
      <c r="N164">
        <v>65</v>
      </c>
      <c r="O164">
        <v>8</v>
      </c>
      <c r="P164">
        <v>11</v>
      </c>
      <c r="Q164">
        <v>36</v>
      </c>
      <c r="R164" s="27">
        <f t="shared" si="12"/>
        <v>1140</v>
      </c>
      <c r="S164" s="27">
        <f t="shared" si="13"/>
        <v>822</v>
      </c>
      <c r="T164" s="27" t="str">
        <f>IFERROR(VLOOKUP(F164,#REF!,2,0),"")</f>
        <v/>
      </c>
      <c r="U164" s="27" t="str">
        <f t="shared" si="14"/>
        <v>,14:00:00,car,1140</v>
      </c>
    </row>
    <row r="165" spans="1:21" hidden="1" x14ac:dyDescent="0.25">
      <c r="A165" t="s">
        <v>171</v>
      </c>
      <c r="B165">
        <v>14</v>
      </c>
      <c r="C165" s="27" t="str">
        <f t="shared" si="10"/>
        <v>T</v>
      </c>
      <c r="D165" s="27" t="str">
        <f>IFERROR(VLOOKUP(F165,#REF!,3),"")</f>
        <v/>
      </c>
      <c r="E165" t="s">
        <v>294</v>
      </c>
      <c r="F165" s="27" t="str">
        <f t="shared" si="11"/>
        <v>CCV-102C</v>
      </c>
      <c r="G165" t="s">
        <v>295</v>
      </c>
      <c r="H165" t="s">
        <v>105</v>
      </c>
      <c r="I165" t="s">
        <v>329</v>
      </c>
      <c r="J165">
        <v>6</v>
      </c>
      <c r="K165">
        <v>32</v>
      </c>
      <c r="L165">
        <v>4</v>
      </c>
      <c r="M165">
        <v>990</v>
      </c>
      <c r="N165">
        <v>67</v>
      </c>
      <c r="O165">
        <v>8</v>
      </c>
      <c r="P165">
        <v>10</v>
      </c>
      <c r="Q165">
        <v>20</v>
      </c>
      <c r="R165" s="27">
        <f t="shared" si="12"/>
        <v>1437</v>
      </c>
      <c r="S165" s="27">
        <f t="shared" si="13"/>
        <v>1030</v>
      </c>
      <c r="T165" s="27" t="str">
        <f>IFERROR(VLOOKUP(F165,#REF!,2,0),"")</f>
        <v/>
      </c>
      <c r="U165" s="27" t="str">
        <f t="shared" si="14"/>
        <v>,14:15:00,car,1437</v>
      </c>
    </row>
    <row r="166" spans="1:21" hidden="1" x14ac:dyDescent="0.25">
      <c r="A166" t="s">
        <v>173</v>
      </c>
      <c r="B166">
        <v>14</v>
      </c>
      <c r="C166" s="27" t="str">
        <f t="shared" si="10"/>
        <v>T</v>
      </c>
      <c r="D166" s="27" t="str">
        <f>IFERROR(VLOOKUP(F166,#REF!,3),"")</f>
        <v/>
      </c>
      <c r="E166" t="s">
        <v>294</v>
      </c>
      <c r="F166" s="27" t="str">
        <f t="shared" si="11"/>
        <v>CCV-102C</v>
      </c>
      <c r="G166" t="s">
        <v>295</v>
      </c>
      <c r="H166" t="s">
        <v>105</v>
      </c>
      <c r="I166" t="s">
        <v>330</v>
      </c>
      <c r="J166">
        <v>3</v>
      </c>
      <c r="K166">
        <v>56</v>
      </c>
      <c r="L166">
        <v>5</v>
      </c>
      <c r="M166">
        <v>708</v>
      </c>
      <c r="N166">
        <v>81</v>
      </c>
      <c r="O166">
        <v>6</v>
      </c>
      <c r="P166">
        <v>8</v>
      </c>
      <c r="Q166">
        <v>33</v>
      </c>
      <c r="R166" s="27">
        <f t="shared" si="12"/>
        <v>1154</v>
      </c>
      <c r="S166" s="27">
        <f t="shared" si="13"/>
        <v>762</v>
      </c>
      <c r="T166" s="27" t="str">
        <f>IFERROR(VLOOKUP(F166,#REF!,2,0),"")</f>
        <v/>
      </c>
      <c r="U166" s="27" t="str">
        <f t="shared" si="14"/>
        <v>,14:30:00,car,1154</v>
      </c>
    </row>
    <row r="167" spans="1:21" hidden="1" x14ac:dyDescent="0.25">
      <c r="A167" t="s">
        <v>175</v>
      </c>
      <c r="B167">
        <v>14</v>
      </c>
      <c r="C167" s="27" t="str">
        <f t="shared" si="10"/>
        <v>T</v>
      </c>
      <c r="D167" s="27" t="str">
        <f>IFERROR(VLOOKUP(F167,#REF!,3),"")</f>
        <v/>
      </c>
      <c r="E167" t="s">
        <v>294</v>
      </c>
      <c r="F167" s="27" t="str">
        <f t="shared" si="11"/>
        <v>CCV-102C</v>
      </c>
      <c r="G167" t="s">
        <v>295</v>
      </c>
      <c r="H167" t="s">
        <v>105</v>
      </c>
      <c r="I167" t="s">
        <v>331</v>
      </c>
      <c r="J167">
        <v>2</v>
      </c>
      <c r="K167">
        <v>38</v>
      </c>
      <c r="L167">
        <v>4</v>
      </c>
      <c r="M167">
        <v>710</v>
      </c>
      <c r="N167">
        <v>61</v>
      </c>
      <c r="O167">
        <v>8</v>
      </c>
      <c r="P167">
        <v>14</v>
      </c>
      <c r="Q167">
        <v>37</v>
      </c>
      <c r="R167" s="27">
        <f t="shared" si="12"/>
        <v>1115</v>
      </c>
      <c r="S167" s="27">
        <f t="shared" si="13"/>
        <v>771</v>
      </c>
      <c r="T167" s="27" t="str">
        <f>IFERROR(VLOOKUP(F167,#REF!,2,0),"")</f>
        <v/>
      </c>
      <c r="U167" s="27" t="str">
        <f t="shared" si="14"/>
        <v>,14:45:00,car,1115</v>
      </c>
    </row>
    <row r="168" spans="1:21" hidden="1" x14ac:dyDescent="0.25">
      <c r="A168" t="s">
        <v>177</v>
      </c>
      <c r="B168">
        <v>15</v>
      </c>
      <c r="C168" s="27" t="str">
        <f t="shared" si="10"/>
        <v>T</v>
      </c>
      <c r="D168" s="27" t="str">
        <f>IFERROR(VLOOKUP(F168,#REF!,3),"")</f>
        <v/>
      </c>
      <c r="E168" t="s">
        <v>294</v>
      </c>
      <c r="F168" s="27" t="str">
        <f t="shared" si="11"/>
        <v>CCV-102C</v>
      </c>
      <c r="G168" t="s">
        <v>295</v>
      </c>
      <c r="H168" t="s">
        <v>105</v>
      </c>
      <c r="I168" t="s">
        <v>332</v>
      </c>
      <c r="J168">
        <v>8</v>
      </c>
      <c r="K168">
        <v>42</v>
      </c>
      <c r="L168">
        <v>2</v>
      </c>
      <c r="M168">
        <v>646</v>
      </c>
      <c r="N168">
        <v>69</v>
      </c>
      <c r="O168">
        <v>5</v>
      </c>
      <c r="P168">
        <v>15</v>
      </c>
      <c r="Q168">
        <v>54</v>
      </c>
      <c r="R168" s="27">
        <f t="shared" si="12"/>
        <v>1061</v>
      </c>
      <c r="S168" s="27">
        <f t="shared" si="13"/>
        <v>720</v>
      </c>
      <c r="T168" s="27" t="str">
        <f>IFERROR(VLOOKUP(F168,#REF!,2,0),"")</f>
        <v/>
      </c>
      <c r="U168" s="27" t="str">
        <f t="shared" si="14"/>
        <v>,15:00:00,car,1061</v>
      </c>
    </row>
    <row r="169" spans="1:21" hidden="1" x14ac:dyDescent="0.25">
      <c r="A169" t="s">
        <v>179</v>
      </c>
      <c r="B169">
        <v>15</v>
      </c>
      <c r="C169" s="27" t="str">
        <f t="shared" si="10"/>
        <v>T</v>
      </c>
      <c r="D169" s="27" t="str">
        <f>IFERROR(VLOOKUP(F169,#REF!,3),"")</f>
        <v/>
      </c>
      <c r="E169" t="s">
        <v>294</v>
      </c>
      <c r="F169" s="27" t="str">
        <f t="shared" si="11"/>
        <v>CCV-102C</v>
      </c>
      <c r="G169" t="s">
        <v>295</v>
      </c>
      <c r="H169" t="s">
        <v>105</v>
      </c>
      <c r="I169" t="s">
        <v>333</v>
      </c>
      <c r="J169">
        <v>0</v>
      </c>
      <c r="K169">
        <v>43</v>
      </c>
      <c r="L169">
        <v>114</v>
      </c>
      <c r="M169">
        <v>563</v>
      </c>
      <c r="N169">
        <v>85</v>
      </c>
      <c r="O169">
        <v>7</v>
      </c>
      <c r="P169">
        <v>14</v>
      </c>
      <c r="Q169">
        <v>36</v>
      </c>
      <c r="R169" s="27">
        <f t="shared" si="12"/>
        <v>1298</v>
      </c>
      <c r="S169" s="27">
        <f t="shared" si="13"/>
        <v>898</v>
      </c>
      <c r="T169" s="27" t="str">
        <f>IFERROR(VLOOKUP(F169,#REF!,2,0),"")</f>
        <v/>
      </c>
      <c r="U169" s="27" t="str">
        <f t="shared" si="14"/>
        <v>,15:15:00,car,1298</v>
      </c>
    </row>
    <row r="170" spans="1:21" hidden="1" x14ac:dyDescent="0.25">
      <c r="A170" t="s">
        <v>181</v>
      </c>
      <c r="B170">
        <v>15</v>
      </c>
      <c r="C170" s="27" t="str">
        <f t="shared" si="10"/>
        <v>T</v>
      </c>
      <c r="D170" s="27" t="str">
        <f>IFERROR(VLOOKUP(F170,#REF!,3),"")</f>
        <v/>
      </c>
      <c r="E170" t="s">
        <v>294</v>
      </c>
      <c r="F170" s="27" t="str">
        <f t="shared" si="11"/>
        <v>CCV-102C</v>
      </c>
      <c r="G170" t="s">
        <v>295</v>
      </c>
      <c r="H170" t="s">
        <v>105</v>
      </c>
      <c r="I170" t="s">
        <v>334</v>
      </c>
      <c r="J170">
        <v>5</v>
      </c>
      <c r="K170">
        <v>22</v>
      </c>
      <c r="L170">
        <v>3</v>
      </c>
      <c r="M170">
        <v>863</v>
      </c>
      <c r="N170">
        <v>86</v>
      </c>
      <c r="O170">
        <v>2</v>
      </c>
      <c r="P170">
        <v>10</v>
      </c>
      <c r="Q170">
        <v>36</v>
      </c>
      <c r="R170" s="27">
        <f t="shared" si="12"/>
        <v>1268</v>
      </c>
      <c r="S170" s="27">
        <f t="shared" si="13"/>
        <v>917</v>
      </c>
      <c r="T170" s="27" t="str">
        <f>IFERROR(VLOOKUP(F170,#REF!,2,0),"")</f>
        <v/>
      </c>
      <c r="U170" s="27" t="str">
        <f t="shared" si="14"/>
        <v>,15:30:00,car,1268</v>
      </c>
    </row>
    <row r="171" spans="1:21" hidden="1" x14ac:dyDescent="0.25">
      <c r="A171" t="s">
        <v>183</v>
      </c>
      <c r="B171">
        <v>15</v>
      </c>
      <c r="C171" s="27" t="str">
        <f t="shared" si="10"/>
        <v>T</v>
      </c>
      <c r="D171" s="27" t="str">
        <f>IFERROR(VLOOKUP(F171,#REF!,3),"")</f>
        <v/>
      </c>
      <c r="E171" t="s">
        <v>294</v>
      </c>
      <c r="F171" s="27" t="str">
        <f t="shared" si="11"/>
        <v>CCV-102C</v>
      </c>
      <c r="G171" t="s">
        <v>295</v>
      </c>
      <c r="H171" t="s">
        <v>105</v>
      </c>
      <c r="I171" t="s">
        <v>335</v>
      </c>
      <c r="J171">
        <v>2</v>
      </c>
      <c r="K171">
        <v>32</v>
      </c>
      <c r="L171">
        <v>11</v>
      </c>
      <c r="M171">
        <v>589</v>
      </c>
      <c r="N171">
        <v>64</v>
      </c>
      <c r="O171">
        <v>10</v>
      </c>
      <c r="P171">
        <v>9</v>
      </c>
      <c r="Q171">
        <v>48</v>
      </c>
      <c r="R171" s="27">
        <f t="shared" si="12"/>
        <v>973</v>
      </c>
      <c r="S171" s="27">
        <f t="shared" si="13"/>
        <v>674</v>
      </c>
      <c r="T171" s="27" t="str">
        <f>IFERROR(VLOOKUP(F171,#REF!,2,0),"")</f>
        <v/>
      </c>
      <c r="U171" s="27" t="str">
        <f t="shared" si="14"/>
        <v>,15:45:00,car,973</v>
      </c>
    </row>
    <row r="172" spans="1:21" hidden="1" x14ac:dyDescent="0.25">
      <c r="A172" t="s">
        <v>185</v>
      </c>
      <c r="B172">
        <v>16</v>
      </c>
      <c r="C172" s="27" t="str">
        <f t="shared" si="10"/>
        <v>T</v>
      </c>
      <c r="D172" s="27" t="str">
        <f>IFERROR(VLOOKUP(F172,#REF!,3),"")</f>
        <v/>
      </c>
      <c r="E172" t="s">
        <v>294</v>
      </c>
      <c r="F172" s="27" t="str">
        <f t="shared" si="11"/>
        <v>CCV-102C</v>
      </c>
      <c r="G172" t="s">
        <v>295</v>
      </c>
      <c r="H172" t="s">
        <v>105</v>
      </c>
      <c r="I172" t="s">
        <v>336</v>
      </c>
      <c r="J172">
        <v>1</v>
      </c>
      <c r="K172">
        <v>43</v>
      </c>
      <c r="L172">
        <v>5</v>
      </c>
      <c r="M172">
        <v>578</v>
      </c>
      <c r="N172">
        <v>85</v>
      </c>
      <c r="O172">
        <v>9</v>
      </c>
      <c r="P172">
        <v>12</v>
      </c>
      <c r="Q172">
        <v>48</v>
      </c>
      <c r="R172" s="27">
        <f t="shared" si="12"/>
        <v>976</v>
      </c>
      <c r="S172" s="27">
        <f t="shared" si="13"/>
        <v>651</v>
      </c>
      <c r="T172" s="27" t="str">
        <f>IFERROR(VLOOKUP(F172,#REF!,2,0),"")</f>
        <v/>
      </c>
      <c r="U172" s="27" t="str">
        <f t="shared" si="14"/>
        <v>,16:00:00,car,976</v>
      </c>
    </row>
    <row r="173" spans="1:21" hidden="1" x14ac:dyDescent="0.25">
      <c r="A173" t="s">
        <v>187</v>
      </c>
      <c r="B173">
        <v>16</v>
      </c>
      <c r="C173" s="27" t="str">
        <f t="shared" si="10"/>
        <v>T</v>
      </c>
      <c r="D173" s="27" t="str">
        <f>IFERROR(VLOOKUP(F173,#REF!,3),"")</f>
        <v/>
      </c>
      <c r="E173" t="s">
        <v>294</v>
      </c>
      <c r="F173" s="27" t="str">
        <f t="shared" si="11"/>
        <v>CCV-102C</v>
      </c>
      <c r="G173" t="s">
        <v>295</v>
      </c>
      <c r="H173" t="s">
        <v>105</v>
      </c>
      <c r="I173" t="s">
        <v>337</v>
      </c>
      <c r="J173">
        <v>6</v>
      </c>
      <c r="K173">
        <v>22</v>
      </c>
      <c r="L173">
        <v>6</v>
      </c>
      <c r="M173">
        <v>631</v>
      </c>
      <c r="N173">
        <v>96</v>
      </c>
      <c r="O173">
        <v>10</v>
      </c>
      <c r="P173">
        <v>5</v>
      </c>
      <c r="Q173">
        <v>58</v>
      </c>
      <c r="R173" s="27">
        <f t="shared" si="12"/>
        <v>1000</v>
      </c>
      <c r="S173" s="27">
        <f t="shared" si="13"/>
        <v>709</v>
      </c>
      <c r="T173" s="27" t="str">
        <f>IFERROR(VLOOKUP(F173,#REF!,2,0),"")</f>
        <v/>
      </c>
      <c r="U173" s="27" t="str">
        <f t="shared" si="14"/>
        <v>,16:15:00,car,1000</v>
      </c>
    </row>
    <row r="174" spans="1:21" hidden="1" x14ac:dyDescent="0.25">
      <c r="A174" t="s">
        <v>42</v>
      </c>
      <c r="B174">
        <v>16</v>
      </c>
      <c r="C174" s="27" t="str">
        <f t="shared" si="10"/>
        <v>T</v>
      </c>
      <c r="D174" s="27" t="str">
        <f>IFERROR(VLOOKUP(F174,#REF!,3),"")</f>
        <v/>
      </c>
      <c r="E174" t="s">
        <v>294</v>
      </c>
      <c r="F174" s="27" t="str">
        <f t="shared" si="11"/>
        <v>CCV-102C</v>
      </c>
      <c r="G174" t="s">
        <v>295</v>
      </c>
      <c r="H174" t="s">
        <v>105</v>
      </c>
      <c r="I174" t="s">
        <v>338</v>
      </c>
      <c r="J174">
        <v>10</v>
      </c>
      <c r="K174">
        <v>20</v>
      </c>
      <c r="L174">
        <v>7</v>
      </c>
      <c r="M174">
        <v>627</v>
      </c>
      <c r="N174">
        <v>107</v>
      </c>
      <c r="O174">
        <v>11</v>
      </c>
      <c r="P174">
        <v>15</v>
      </c>
      <c r="Q174">
        <v>54</v>
      </c>
      <c r="R174" s="27">
        <f t="shared" si="12"/>
        <v>1003</v>
      </c>
      <c r="S174" s="27">
        <f t="shared" si="13"/>
        <v>714</v>
      </c>
      <c r="T174" s="27" t="str">
        <f>IFERROR(VLOOKUP(F174,#REF!,2,0),"")</f>
        <v/>
      </c>
      <c r="U174" s="27" t="str">
        <f t="shared" si="14"/>
        <v>,16:30:00,car,1003</v>
      </c>
    </row>
    <row r="175" spans="1:21" hidden="1" x14ac:dyDescent="0.25">
      <c r="A175" t="s">
        <v>43</v>
      </c>
      <c r="B175">
        <v>16</v>
      </c>
      <c r="C175" s="27" t="str">
        <f t="shared" si="10"/>
        <v>T</v>
      </c>
      <c r="D175" s="27" t="str">
        <f>IFERROR(VLOOKUP(F175,#REF!,3),"")</f>
        <v/>
      </c>
      <c r="E175" t="s">
        <v>294</v>
      </c>
      <c r="F175" s="27" t="str">
        <f t="shared" si="11"/>
        <v>CCV-102C</v>
      </c>
      <c r="G175" t="s">
        <v>295</v>
      </c>
      <c r="H175" t="s">
        <v>105</v>
      </c>
      <c r="I175" t="s">
        <v>339</v>
      </c>
      <c r="J175">
        <v>10</v>
      </c>
      <c r="K175">
        <v>22</v>
      </c>
      <c r="L175">
        <v>7</v>
      </c>
      <c r="M175">
        <v>662</v>
      </c>
      <c r="N175">
        <v>142</v>
      </c>
      <c r="O175">
        <v>10</v>
      </c>
      <c r="P175">
        <v>12</v>
      </c>
      <c r="Q175">
        <v>50</v>
      </c>
      <c r="R175" s="27">
        <f t="shared" si="12"/>
        <v>1052</v>
      </c>
      <c r="S175" s="27">
        <f t="shared" si="13"/>
        <v>742</v>
      </c>
      <c r="T175" s="27" t="str">
        <f>IFERROR(VLOOKUP(F175,#REF!,2,0),"")</f>
        <v/>
      </c>
      <c r="U175" s="27" t="str">
        <f t="shared" si="14"/>
        <v>,16:45:00,car,1052</v>
      </c>
    </row>
    <row r="176" spans="1:21" hidden="1" x14ac:dyDescent="0.25">
      <c r="A176" t="s">
        <v>44</v>
      </c>
      <c r="B176">
        <v>17</v>
      </c>
      <c r="C176" s="27" t="str">
        <f t="shared" si="10"/>
        <v>T</v>
      </c>
      <c r="D176" s="27" t="str">
        <f>IFERROR(VLOOKUP(F176,#REF!,3),"")</f>
        <v/>
      </c>
      <c r="E176" t="s">
        <v>294</v>
      </c>
      <c r="F176" s="27" t="str">
        <f t="shared" si="11"/>
        <v>CCV-102C</v>
      </c>
      <c r="G176" t="s">
        <v>295</v>
      </c>
      <c r="H176" t="s">
        <v>105</v>
      </c>
      <c r="I176" t="s">
        <v>340</v>
      </c>
      <c r="J176">
        <v>6</v>
      </c>
      <c r="K176">
        <v>32</v>
      </c>
      <c r="L176">
        <v>1</v>
      </c>
      <c r="M176">
        <v>753</v>
      </c>
      <c r="N176">
        <v>233</v>
      </c>
      <c r="O176">
        <v>9</v>
      </c>
      <c r="P176">
        <v>8</v>
      </c>
      <c r="Q176">
        <v>46</v>
      </c>
      <c r="R176" s="27">
        <f t="shared" si="12"/>
        <v>1187</v>
      </c>
      <c r="S176" s="27">
        <f t="shared" si="13"/>
        <v>810</v>
      </c>
      <c r="T176" s="27" t="str">
        <f>IFERROR(VLOOKUP(F176,#REF!,2,0),"")</f>
        <v/>
      </c>
      <c r="U176" s="27" t="str">
        <f t="shared" si="14"/>
        <v>,17:00:00,car,1187</v>
      </c>
    </row>
    <row r="177" spans="1:21" hidden="1" x14ac:dyDescent="0.25">
      <c r="A177" t="s">
        <v>45</v>
      </c>
      <c r="B177">
        <v>17</v>
      </c>
      <c r="C177" s="27" t="str">
        <f t="shared" si="10"/>
        <v>T</v>
      </c>
      <c r="D177" s="27" t="str">
        <f>IFERROR(VLOOKUP(F177,#REF!,3),"")</f>
        <v/>
      </c>
      <c r="E177" t="s">
        <v>294</v>
      </c>
      <c r="F177" s="27" t="str">
        <f t="shared" si="11"/>
        <v>CCV-102C</v>
      </c>
      <c r="G177" t="s">
        <v>295</v>
      </c>
      <c r="H177" t="s">
        <v>105</v>
      </c>
      <c r="I177" t="s">
        <v>341</v>
      </c>
      <c r="J177">
        <v>13</v>
      </c>
      <c r="K177">
        <v>42</v>
      </c>
      <c r="L177">
        <v>4</v>
      </c>
      <c r="M177">
        <v>797</v>
      </c>
      <c r="N177">
        <v>174</v>
      </c>
      <c r="O177">
        <v>8</v>
      </c>
      <c r="P177">
        <v>6</v>
      </c>
      <c r="Q177">
        <v>38</v>
      </c>
      <c r="R177" s="27">
        <f t="shared" si="12"/>
        <v>1254</v>
      </c>
      <c r="S177" s="27">
        <f t="shared" si="13"/>
        <v>851</v>
      </c>
      <c r="T177" s="27" t="str">
        <f>IFERROR(VLOOKUP(F177,#REF!,2,0),"")</f>
        <v/>
      </c>
      <c r="U177" s="27" t="str">
        <f t="shared" si="14"/>
        <v>,17:15:00,car,1254</v>
      </c>
    </row>
    <row r="178" spans="1:21" hidden="1" x14ac:dyDescent="0.25">
      <c r="A178" t="s">
        <v>46</v>
      </c>
      <c r="B178">
        <v>17</v>
      </c>
      <c r="C178" s="27" t="str">
        <f t="shared" si="10"/>
        <v>T</v>
      </c>
      <c r="D178" s="27" t="str">
        <f>IFERROR(VLOOKUP(F178,#REF!,3),"")</f>
        <v/>
      </c>
      <c r="E178" t="s">
        <v>294</v>
      </c>
      <c r="F178" s="27" t="str">
        <f t="shared" si="11"/>
        <v>CCV-102C</v>
      </c>
      <c r="G178" t="s">
        <v>295</v>
      </c>
      <c r="H178" t="s">
        <v>105</v>
      </c>
      <c r="I178" t="s">
        <v>342</v>
      </c>
      <c r="J178">
        <v>5</v>
      </c>
      <c r="K178">
        <v>15</v>
      </c>
      <c r="L178">
        <v>2</v>
      </c>
      <c r="M178">
        <v>660</v>
      </c>
      <c r="N178">
        <v>189</v>
      </c>
      <c r="O178">
        <v>13</v>
      </c>
      <c r="P178">
        <v>7</v>
      </c>
      <c r="Q178">
        <v>49</v>
      </c>
      <c r="R178" s="27">
        <f t="shared" si="12"/>
        <v>1018</v>
      </c>
      <c r="S178" s="27">
        <f t="shared" si="13"/>
        <v>721</v>
      </c>
      <c r="T178" s="27" t="str">
        <f>IFERROR(VLOOKUP(F178,#REF!,2,0),"")</f>
        <v/>
      </c>
      <c r="U178" s="27" t="str">
        <f t="shared" si="14"/>
        <v>,17:30:00,car,1018</v>
      </c>
    </row>
    <row r="179" spans="1:21" hidden="1" x14ac:dyDescent="0.25">
      <c r="A179" t="s">
        <v>47</v>
      </c>
      <c r="B179">
        <v>17</v>
      </c>
      <c r="C179" s="27" t="str">
        <f t="shared" si="10"/>
        <v>T</v>
      </c>
      <c r="D179" s="27" t="str">
        <f>IFERROR(VLOOKUP(F179,#REF!,3),"")</f>
        <v/>
      </c>
      <c r="E179" t="s">
        <v>294</v>
      </c>
      <c r="F179" s="27" t="str">
        <f t="shared" si="11"/>
        <v>CCV-102C</v>
      </c>
      <c r="G179" t="s">
        <v>295</v>
      </c>
      <c r="H179" t="s">
        <v>105</v>
      </c>
      <c r="I179" t="s">
        <v>343</v>
      </c>
      <c r="J179">
        <v>7</v>
      </c>
      <c r="K179">
        <v>12</v>
      </c>
      <c r="L179">
        <v>5</v>
      </c>
      <c r="M179">
        <v>563</v>
      </c>
      <c r="N179">
        <v>152</v>
      </c>
      <c r="O179">
        <v>14</v>
      </c>
      <c r="P179">
        <v>4</v>
      </c>
      <c r="Q179">
        <v>37</v>
      </c>
      <c r="R179" s="27">
        <f t="shared" si="12"/>
        <v>866</v>
      </c>
      <c r="S179" s="27">
        <f t="shared" si="13"/>
        <v>617</v>
      </c>
      <c r="T179" s="27" t="str">
        <f>IFERROR(VLOOKUP(F179,#REF!,2,0),"")</f>
        <v/>
      </c>
      <c r="U179" s="27" t="str">
        <f t="shared" si="14"/>
        <v>,17:45:00,car,866</v>
      </c>
    </row>
    <row r="180" spans="1:21" hidden="1" x14ac:dyDescent="0.25">
      <c r="A180" t="s">
        <v>48</v>
      </c>
      <c r="B180">
        <v>18</v>
      </c>
      <c r="C180" s="27" t="str">
        <f t="shared" si="10"/>
        <v>T</v>
      </c>
      <c r="D180" s="27" t="str">
        <f>IFERROR(VLOOKUP(F180,#REF!,3),"")</f>
        <v/>
      </c>
      <c r="E180" t="s">
        <v>294</v>
      </c>
      <c r="F180" s="27" t="str">
        <f t="shared" si="11"/>
        <v>CCV-102C</v>
      </c>
      <c r="G180" t="s">
        <v>295</v>
      </c>
      <c r="H180" t="s">
        <v>105</v>
      </c>
      <c r="I180" t="s">
        <v>344</v>
      </c>
      <c r="J180">
        <v>28</v>
      </c>
      <c r="K180">
        <v>17</v>
      </c>
      <c r="L180">
        <v>2</v>
      </c>
      <c r="M180">
        <v>581</v>
      </c>
      <c r="N180">
        <v>158</v>
      </c>
      <c r="O180">
        <v>11</v>
      </c>
      <c r="P180">
        <v>9</v>
      </c>
      <c r="Q180">
        <v>27</v>
      </c>
      <c r="R180" s="27">
        <f t="shared" si="12"/>
        <v>888</v>
      </c>
      <c r="S180" s="27">
        <f t="shared" si="13"/>
        <v>622</v>
      </c>
      <c r="T180" s="27" t="str">
        <f>IFERROR(VLOOKUP(F180,#REF!,2,0),"")</f>
        <v/>
      </c>
      <c r="U180" s="27" t="str">
        <f t="shared" si="14"/>
        <v>,18:00:00,car,888</v>
      </c>
    </row>
    <row r="181" spans="1:21" hidden="1" x14ac:dyDescent="0.25">
      <c r="A181" t="s">
        <v>49</v>
      </c>
      <c r="B181">
        <v>18</v>
      </c>
      <c r="C181" s="27" t="str">
        <f t="shared" si="10"/>
        <v>T</v>
      </c>
      <c r="D181" s="27" t="str">
        <f>IFERROR(VLOOKUP(F181,#REF!,3),"")</f>
        <v/>
      </c>
      <c r="E181" t="s">
        <v>294</v>
      </c>
      <c r="F181" s="27" t="str">
        <f t="shared" si="11"/>
        <v>CCV-102C</v>
      </c>
      <c r="G181" t="s">
        <v>295</v>
      </c>
      <c r="H181" t="s">
        <v>105</v>
      </c>
      <c r="I181" t="s">
        <v>345</v>
      </c>
      <c r="J181">
        <v>9</v>
      </c>
      <c r="K181">
        <v>20</v>
      </c>
      <c r="L181">
        <v>2</v>
      </c>
      <c r="M181">
        <v>629</v>
      </c>
      <c r="N181">
        <v>151</v>
      </c>
      <c r="O181">
        <v>11</v>
      </c>
      <c r="P181">
        <v>7</v>
      </c>
      <c r="Q181">
        <v>22</v>
      </c>
      <c r="R181" s="27">
        <f t="shared" si="12"/>
        <v>947</v>
      </c>
      <c r="S181" s="27">
        <f t="shared" si="13"/>
        <v>663</v>
      </c>
      <c r="T181" s="27" t="str">
        <f>IFERROR(VLOOKUP(F181,#REF!,2,0),"")</f>
        <v/>
      </c>
      <c r="U181" s="27" t="str">
        <f t="shared" si="14"/>
        <v>,18:15:00,car,947</v>
      </c>
    </row>
    <row r="182" spans="1:21" hidden="1" x14ac:dyDescent="0.25">
      <c r="A182" t="s">
        <v>197</v>
      </c>
      <c r="B182">
        <v>18</v>
      </c>
      <c r="C182" s="27" t="str">
        <f t="shared" si="10"/>
        <v>T</v>
      </c>
      <c r="D182" s="27" t="str">
        <f>IFERROR(VLOOKUP(F182,#REF!,3),"")</f>
        <v/>
      </c>
      <c r="E182" t="s">
        <v>294</v>
      </c>
      <c r="F182" s="27" t="str">
        <f t="shared" si="11"/>
        <v>CCV-102C</v>
      </c>
      <c r="G182" t="s">
        <v>295</v>
      </c>
      <c r="H182" t="s">
        <v>105</v>
      </c>
      <c r="I182" t="s">
        <v>346</v>
      </c>
      <c r="J182">
        <v>31</v>
      </c>
      <c r="K182">
        <v>12</v>
      </c>
      <c r="L182">
        <v>5</v>
      </c>
      <c r="M182">
        <v>543</v>
      </c>
      <c r="N182">
        <v>139</v>
      </c>
      <c r="O182">
        <v>10</v>
      </c>
      <c r="P182">
        <v>0</v>
      </c>
      <c r="Q182">
        <v>17</v>
      </c>
      <c r="R182" s="27">
        <f t="shared" si="12"/>
        <v>806</v>
      </c>
      <c r="S182" s="27">
        <f t="shared" si="13"/>
        <v>573</v>
      </c>
      <c r="T182" s="27" t="str">
        <f>IFERROR(VLOOKUP(F182,#REF!,2,0),"")</f>
        <v/>
      </c>
      <c r="U182" s="27" t="str">
        <f t="shared" si="14"/>
        <v>,18:30:00,car,806</v>
      </c>
    </row>
    <row r="183" spans="1:21" hidden="1" x14ac:dyDescent="0.25">
      <c r="A183" t="s">
        <v>199</v>
      </c>
      <c r="B183">
        <v>18</v>
      </c>
      <c r="C183" s="27" t="str">
        <f t="shared" si="10"/>
        <v>T</v>
      </c>
      <c r="D183" s="27" t="str">
        <f>IFERROR(VLOOKUP(F183,#REF!,3),"")</f>
        <v/>
      </c>
      <c r="E183" t="s">
        <v>294</v>
      </c>
      <c r="F183" s="27" t="str">
        <f t="shared" si="11"/>
        <v>CCV-102C</v>
      </c>
      <c r="G183" t="s">
        <v>295</v>
      </c>
      <c r="H183" t="s">
        <v>105</v>
      </c>
      <c r="I183" t="s">
        <v>347</v>
      </c>
      <c r="J183">
        <v>38</v>
      </c>
      <c r="K183">
        <v>7</v>
      </c>
      <c r="L183">
        <v>3</v>
      </c>
      <c r="M183">
        <v>459</v>
      </c>
      <c r="N183">
        <v>97</v>
      </c>
      <c r="O183">
        <v>10</v>
      </c>
      <c r="P183">
        <v>7</v>
      </c>
      <c r="Q183">
        <v>17</v>
      </c>
      <c r="R183" s="27">
        <f t="shared" si="12"/>
        <v>677</v>
      </c>
      <c r="S183" s="27">
        <f t="shared" si="13"/>
        <v>491</v>
      </c>
      <c r="T183" s="27" t="str">
        <f>IFERROR(VLOOKUP(F183,#REF!,2,0),"")</f>
        <v/>
      </c>
      <c r="U183" s="27" t="str">
        <f t="shared" si="14"/>
        <v>,18:45:00,car,677</v>
      </c>
    </row>
    <row r="184" spans="1:21" hidden="1" x14ac:dyDescent="0.25">
      <c r="A184" t="s">
        <v>201</v>
      </c>
      <c r="B184">
        <v>19</v>
      </c>
      <c r="C184" s="27" t="str">
        <f t="shared" si="10"/>
        <v>N</v>
      </c>
      <c r="D184" s="27" t="str">
        <f>IFERROR(VLOOKUP(F184,#REF!,3),"")</f>
        <v/>
      </c>
      <c r="E184" t="s">
        <v>294</v>
      </c>
      <c r="F184" s="27" t="str">
        <f t="shared" si="11"/>
        <v>CCV-102C</v>
      </c>
      <c r="G184" t="s">
        <v>295</v>
      </c>
      <c r="H184" t="s">
        <v>105</v>
      </c>
      <c r="I184" t="s">
        <v>348</v>
      </c>
      <c r="J184">
        <v>39</v>
      </c>
      <c r="K184">
        <v>6</v>
      </c>
      <c r="L184">
        <v>2</v>
      </c>
      <c r="M184">
        <v>608</v>
      </c>
      <c r="N184">
        <v>130</v>
      </c>
      <c r="O184">
        <v>7</v>
      </c>
      <c r="P184">
        <v>7</v>
      </c>
      <c r="Q184">
        <v>18</v>
      </c>
      <c r="R184" s="27">
        <f t="shared" si="12"/>
        <v>874</v>
      </c>
      <c r="S184" s="27">
        <f t="shared" si="13"/>
        <v>638</v>
      </c>
      <c r="T184" s="27" t="str">
        <f>IFERROR(VLOOKUP(F184,#REF!,2,0),"")</f>
        <v/>
      </c>
      <c r="U184" s="27" t="str">
        <f t="shared" si="14"/>
        <v>,19:00:00,car,874</v>
      </c>
    </row>
    <row r="185" spans="1:21" hidden="1" x14ac:dyDescent="0.25">
      <c r="A185" t="s">
        <v>203</v>
      </c>
      <c r="B185">
        <v>19</v>
      </c>
      <c r="C185" s="27" t="str">
        <f t="shared" si="10"/>
        <v>N</v>
      </c>
      <c r="D185" s="27" t="str">
        <f>IFERROR(VLOOKUP(F185,#REF!,3),"")</f>
        <v/>
      </c>
      <c r="E185" t="s">
        <v>294</v>
      </c>
      <c r="F185" s="27" t="str">
        <f t="shared" si="11"/>
        <v>CCV-102C</v>
      </c>
      <c r="G185" t="s">
        <v>295</v>
      </c>
      <c r="H185" t="s">
        <v>105</v>
      </c>
      <c r="I185" t="s">
        <v>349</v>
      </c>
      <c r="J185">
        <v>30</v>
      </c>
      <c r="K185">
        <v>9</v>
      </c>
      <c r="L185">
        <v>4</v>
      </c>
      <c r="M185">
        <v>669</v>
      </c>
      <c r="N185">
        <v>101</v>
      </c>
      <c r="O185">
        <v>8</v>
      </c>
      <c r="P185">
        <v>4</v>
      </c>
      <c r="Q185">
        <v>13</v>
      </c>
      <c r="R185" s="27">
        <f t="shared" si="12"/>
        <v>951</v>
      </c>
      <c r="S185" s="27">
        <f t="shared" si="13"/>
        <v>696</v>
      </c>
      <c r="T185" s="27" t="str">
        <f>IFERROR(VLOOKUP(F185,#REF!,2,0),"")</f>
        <v/>
      </c>
      <c r="U185" s="27" t="str">
        <f t="shared" si="14"/>
        <v>,19:15:00,car,951</v>
      </c>
    </row>
    <row r="186" spans="1:21" hidden="1" x14ac:dyDescent="0.25">
      <c r="A186" t="s">
        <v>205</v>
      </c>
      <c r="B186">
        <v>19</v>
      </c>
      <c r="C186" s="27" t="str">
        <f t="shared" si="10"/>
        <v>N</v>
      </c>
      <c r="D186" s="27" t="str">
        <f>IFERROR(VLOOKUP(F186,#REF!,3),"")</f>
        <v/>
      </c>
      <c r="E186" t="s">
        <v>294</v>
      </c>
      <c r="F186" s="27" t="str">
        <f t="shared" si="11"/>
        <v>CCV-102C</v>
      </c>
      <c r="G186" t="s">
        <v>295</v>
      </c>
      <c r="H186" t="s">
        <v>105</v>
      </c>
      <c r="I186" t="s">
        <v>350</v>
      </c>
      <c r="J186">
        <v>14</v>
      </c>
      <c r="K186">
        <v>7</v>
      </c>
      <c r="L186">
        <v>1</v>
      </c>
      <c r="M186">
        <v>570</v>
      </c>
      <c r="N186">
        <v>60</v>
      </c>
      <c r="O186">
        <v>4</v>
      </c>
      <c r="P186">
        <v>7</v>
      </c>
      <c r="Q186">
        <v>10</v>
      </c>
      <c r="R186" s="27">
        <f t="shared" si="12"/>
        <v>798</v>
      </c>
      <c r="S186" s="27">
        <f t="shared" si="13"/>
        <v>590</v>
      </c>
      <c r="T186" s="27" t="str">
        <f>IFERROR(VLOOKUP(F186,#REF!,2,0),"")</f>
        <v/>
      </c>
      <c r="U186" s="27" t="str">
        <f t="shared" si="14"/>
        <v>,19:30:00,car,798</v>
      </c>
    </row>
    <row r="187" spans="1:21" hidden="1" x14ac:dyDescent="0.25">
      <c r="A187" t="s">
        <v>207</v>
      </c>
      <c r="B187">
        <v>19</v>
      </c>
      <c r="C187" s="27" t="str">
        <f t="shared" si="10"/>
        <v>N</v>
      </c>
      <c r="D187" s="27" t="str">
        <f>IFERROR(VLOOKUP(F187,#REF!,3),"")</f>
        <v/>
      </c>
      <c r="E187" t="s">
        <v>294</v>
      </c>
      <c r="F187" s="27" t="str">
        <f t="shared" si="11"/>
        <v>CCV-102C</v>
      </c>
      <c r="G187" t="s">
        <v>295</v>
      </c>
      <c r="H187" t="s">
        <v>105</v>
      </c>
      <c r="I187" t="s">
        <v>351</v>
      </c>
      <c r="J187">
        <v>12</v>
      </c>
      <c r="K187">
        <v>6</v>
      </c>
      <c r="L187">
        <v>3</v>
      </c>
      <c r="M187">
        <v>538</v>
      </c>
      <c r="N187">
        <v>65</v>
      </c>
      <c r="O187">
        <v>5</v>
      </c>
      <c r="P187">
        <v>5</v>
      </c>
      <c r="Q187">
        <v>13</v>
      </c>
      <c r="R187" s="27">
        <f t="shared" si="12"/>
        <v>763</v>
      </c>
      <c r="S187" s="27">
        <f t="shared" si="13"/>
        <v>564</v>
      </c>
      <c r="T187" s="27" t="str">
        <f>IFERROR(VLOOKUP(F187,#REF!,2,0),"")</f>
        <v/>
      </c>
      <c r="U187" s="27" t="str">
        <f t="shared" si="14"/>
        <v>,19:45:00,car,763</v>
      </c>
    </row>
    <row r="188" spans="1:21" hidden="1" x14ac:dyDescent="0.25">
      <c r="A188" t="s">
        <v>209</v>
      </c>
      <c r="B188">
        <v>20</v>
      </c>
      <c r="C188" s="27" t="str">
        <f t="shared" si="10"/>
        <v>N</v>
      </c>
      <c r="D188" s="27" t="str">
        <f>IFERROR(VLOOKUP(F188,#REF!,3),"")</f>
        <v/>
      </c>
      <c r="E188" t="s">
        <v>294</v>
      </c>
      <c r="F188" s="27" t="str">
        <f t="shared" si="11"/>
        <v>CCV-102C</v>
      </c>
      <c r="G188" t="s">
        <v>295</v>
      </c>
      <c r="H188" t="s">
        <v>105</v>
      </c>
      <c r="I188" t="s">
        <v>352</v>
      </c>
      <c r="J188">
        <v>16</v>
      </c>
      <c r="K188">
        <v>3</v>
      </c>
      <c r="L188">
        <v>2</v>
      </c>
      <c r="M188">
        <v>583</v>
      </c>
      <c r="N188">
        <v>54</v>
      </c>
      <c r="O188">
        <v>4</v>
      </c>
      <c r="P188">
        <v>1</v>
      </c>
      <c r="Q188">
        <v>15</v>
      </c>
      <c r="R188" s="27">
        <f t="shared" si="12"/>
        <v>805</v>
      </c>
      <c r="S188" s="27">
        <f t="shared" si="13"/>
        <v>604</v>
      </c>
      <c r="T188" s="27" t="str">
        <f>IFERROR(VLOOKUP(F188,#REF!,2,0),"")</f>
        <v/>
      </c>
      <c r="U188" s="27" t="str">
        <f t="shared" si="14"/>
        <v>,20:00:00,car,805</v>
      </c>
    </row>
    <row r="189" spans="1:21" hidden="1" x14ac:dyDescent="0.25">
      <c r="A189" t="s">
        <v>211</v>
      </c>
      <c r="B189">
        <v>20</v>
      </c>
      <c r="C189" s="27" t="str">
        <f t="shared" si="10"/>
        <v>N</v>
      </c>
      <c r="D189" s="27" t="str">
        <f>IFERROR(VLOOKUP(F189,#REF!,3),"")</f>
        <v/>
      </c>
      <c r="E189" t="s">
        <v>294</v>
      </c>
      <c r="F189" s="27" t="str">
        <f t="shared" si="11"/>
        <v>CCV-102C</v>
      </c>
      <c r="G189" t="s">
        <v>295</v>
      </c>
      <c r="H189" t="s">
        <v>105</v>
      </c>
      <c r="I189" t="s">
        <v>353</v>
      </c>
      <c r="J189">
        <v>20</v>
      </c>
      <c r="K189">
        <v>1</v>
      </c>
      <c r="L189">
        <v>0</v>
      </c>
      <c r="M189">
        <v>540</v>
      </c>
      <c r="N189">
        <v>58</v>
      </c>
      <c r="O189">
        <v>3</v>
      </c>
      <c r="P189">
        <v>2</v>
      </c>
      <c r="Q189">
        <v>5</v>
      </c>
      <c r="R189" s="27">
        <f t="shared" si="12"/>
        <v>727</v>
      </c>
      <c r="S189" s="27">
        <f t="shared" si="13"/>
        <v>547</v>
      </c>
      <c r="T189" s="27" t="str">
        <f>IFERROR(VLOOKUP(F189,#REF!,2,0),"")</f>
        <v/>
      </c>
      <c r="U189" s="27" t="str">
        <f t="shared" si="14"/>
        <v>,20:15:00,car,727</v>
      </c>
    </row>
    <row r="190" spans="1:21" hidden="1" x14ac:dyDescent="0.25">
      <c r="A190" t="s">
        <v>213</v>
      </c>
      <c r="B190">
        <v>20</v>
      </c>
      <c r="C190" s="27" t="str">
        <f t="shared" si="10"/>
        <v>N</v>
      </c>
      <c r="D190" s="27" t="str">
        <f>IFERROR(VLOOKUP(F190,#REF!,3),"")</f>
        <v/>
      </c>
      <c r="E190" t="s">
        <v>294</v>
      </c>
      <c r="F190" s="27" t="str">
        <f t="shared" si="11"/>
        <v>CCV-102C</v>
      </c>
      <c r="G190" t="s">
        <v>295</v>
      </c>
      <c r="H190" t="s">
        <v>105</v>
      </c>
      <c r="I190" t="s">
        <v>354</v>
      </c>
      <c r="J190">
        <v>15</v>
      </c>
      <c r="K190">
        <v>5</v>
      </c>
      <c r="L190">
        <v>0</v>
      </c>
      <c r="M190">
        <v>450</v>
      </c>
      <c r="N190">
        <v>46</v>
      </c>
      <c r="O190">
        <v>5</v>
      </c>
      <c r="P190">
        <v>11</v>
      </c>
      <c r="Q190">
        <v>11</v>
      </c>
      <c r="R190" s="27">
        <f t="shared" si="12"/>
        <v>637</v>
      </c>
      <c r="S190" s="27">
        <f t="shared" si="13"/>
        <v>472</v>
      </c>
      <c r="T190" s="27" t="str">
        <f>IFERROR(VLOOKUP(F190,#REF!,2,0),"")</f>
        <v/>
      </c>
      <c r="U190" s="27" t="str">
        <f t="shared" si="14"/>
        <v>,20:30:00,car,637</v>
      </c>
    </row>
    <row r="191" spans="1:21" hidden="1" x14ac:dyDescent="0.25">
      <c r="A191" t="s">
        <v>215</v>
      </c>
      <c r="B191">
        <v>20</v>
      </c>
      <c r="C191" s="27" t="str">
        <f t="shared" si="10"/>
        <v>N</v>
      </c>
      <c r="D191" s="27" t="str">
        <f>IFERROR(VLOOKUP(F191,#REF!,3),"")</f>
        <v/>
      </c>
      <c r="E191" t="s">
        <v>294</v>
      </c>
      <c r="F191" s="27" t="str">
        <f t="shared" si="11"/>
        <v>CCV-102C</v>
      </c>
      <c r="G191" t="s">
        <v>295</v>
      </c>
      <c r="H191" t="s">
        <v>105</v>
      </c>
      <c r="I191" t="s">
        <v>355</v>
      </c>
      <c r="J191">
        <v>17</v>
      </c>
      <c r="K191">
        <v>3</v>
      </c>
      <c r="L191">
        <v>0</v>
      </c>
      <c r="M191">
        <v>469</v>
      </c>
      <c r="N191">
        <v>41</v>
      </c>
      <c r="O191">
        <v>11</v>
      </c>
      <c r="P191">
        <v>4</v>
      </c>
      <c r="Q191">
        <v>8</v>
      </c>
      <c r="R191" s="27">
        <f t="shared" si="12"/>
        <v>642</v>
      </c>
      <c r="S191" s="27">
        <f t="shared" si="13"/>
        <v>481</v>
      </c>
      <c r="T191" s="27" t="str">
        <f>IFERROR(VLOOKUP(F191,#REF!,2,0),"")</f>
        <v/>
      </c>
      <c r="U191" s="27" t="str">
        <f t="shared" si="14"/>
        <v>,20:45:00,car,642</v>
      </c>
    </row>
    <row r="192" spans="1:21" hidden="1" x14ac:dyDescent="0.25">
      <c r="A192" t="s">
        <v>217</v>
      </c>
      <c r="B192">
        <v>21</v>
      </c>
      <c r="C192" s="27" t="str">
        <f t="shared" si="10"/>
        <v>N</v>
      </c>
      <c r="D192" s="27" t="str">
        <f>IFERROR(VLOOKUP(F192,#REF!,3),"")</f>
        <v/>
      </c>
      <c r="E192" t="s">
        <v>294</v>
      </c>
      <c r="F192" s="27" t="str">
        <f t="shared" si="11"/>
        <v>CCV-102C</v>
      </c>
      <c r="G192" t="s">
        <v>295</v>
      </c>
      <c r="H192" t="s">
        <v>105</v>
      </c>
      <c r="I192" t="s">
        <v>356</v>
      </c>
      <c r="J192">
        <v>9</v>
      </c>
      <c r="K192">
        <v>4</v>
      </c>
      <c r="L192">
        <v>6</v>
      </c>
      <c r="M192">
        <v>469</v>
      </c>
      <c r="N192">
        <v>41</v>
      </c>
      <c r="O192">
        <v>8</v>
      </c>
      <c r="P192">
        <v>5</v>
      </c>
      <c r="Q192">
        <v>4</v>
      </c>
      <c r="R192" s="27">
        <f t="shared" si="12"/>
        <v>661</v>
      </c>
      <c r="S192" s="27">
        <f t="shared" si="13"/>
        <v>493</v>
      </c>
      <c r="T192" s="27" t="str">
        <f>IFERROR(VLOOKUP(F192,#REF!,2,0),"")</f>
        <v/>
      </c>
      <c r="U192" s="27" t="str">
        <f t="shared" si="14"/>
        <v>,21:00:00,car,661</v>
      </c>
    </row>
    <row r="193" spans="1:21" hidden="1" x14ac:dyDescent="0.25">
      <c r="A193" t="s">
        <v>219</v>
      </c>
      <c r="B193">
        <v>21</v>
      </c>
      <c r="C193" s="27" t="str">
        <f t="shared" si="10"/>
        <v>N</v>
      </c>
      <c r="D193" s="27" t="str">
        <f>IFERROR(VLOOKUP(F193,#REF!,3),"")</f>
        <v/>
      </c>
      <c r="E193" t="s">
        <v>294</v>
      </c>
      <c r="F193" s="27" t="str">
        <f t="shared" si="11"/>
        <v>CCV-102C</v>
      </c>
      <c r="G193" t="s">
        <v>295</v>
      </c>
      <c r="H193" t="s">
        <v>105</v>
      </c>
      <c r="I193" t="s">
        <v>357</v>
      </c>
      <c r="J193">
        <v>12</v>
      </c>
      <c r="K193">
        <v>6</v>
      </c>
      <c r="L193">
        <v>1</v>
      </c>
      <c r="M193">
        <v>429</v>
      </c>
      <c r="N193">
        <v>44</v>
      </c>
      <c r="O193">
        <v>6</v>
      </c>
      <c r="P193">
        <v>6</v>
      </c>
      <c r="Q193">
        <v>9</v>
      </c>
      <c r="R193" s="27">
        <f t="shared" si="12"/>
        <v>606</v>
      </c>
      <c r="S193" s="27">
        <f t="shared" si="13"/>
        <v>447</v>
      </c>
      <c r="T193" s="27" t="str">
        <f>IFERROR(VLOOKUP(F193,#REF!,2,0),"")</f>
        <v/>
      </c>
      <c r="U193" s="27" t="str">
        <f t="shared" si="14"/>
        <v>,21:15:00,car,606</v>
      </c>
    </row>
    <row r="194" spans="1:21" hidden="1" x14ac:dyDescent="0.25">
      <c r="A194" t="s">
        <v>221</v>
      </c>
      <c r="B194">
        <v>21</v>
      </c>
      <c r="C194" s="27" t="str">
        <f t="shared" si="10"/>
        <v>N</v>
      </c>
      <c r="D194" s="27" t="str">
        <f>IFERROR(VLOOKUP(F194,#REF!,3),"")</f>
        <v/>
      </c>
      <c r="E194" t="s">
        <v>294</v>
      </c>
      <c r="F194" s="27" t="str">
        <f t="shared" si="11"/>
        <v>CCV-102C</v>
      </c>
      <c r="G194" t="s">
        <v>295</v>
      </c>
      <c r="H194" t="s">
        <v>105</v>
      </c>
      <c r="I194" t="s">
        <v>358</v>
      </c>
      <c r="J194">
        <v>7</v>
      </c>
      <c r="K194">
        <v>5</v>
      </c>
      <c r="L194">
        <v>0</v>
      </c>
      <c r="M194">
        <v>389</v>
      </c>
      <c r="N194">
        <v>34</v>
      </c>
      <c r="O194">
        <v>6</v>
      </c>
      <c r="P194">
        <v>8</v>
      </c>
      <c r="Q194">
        <v>2</v>
      </c>
      <c r="R194" s="27">
        <f t="shared" si="12"/>
        <v>540</v>
      </c>
      <c r="S194" s="27">
        <f t="shared" si="13"/>
        <v>399</v>
      </c>
      <c r="T194" s="27" t="str">
        <f>IFERROR(VLOOKUP(F194,#REF!,2,0),"")</f>
        <v/>
      </c>
      <c r="U194" s="27" t="str">
        <f t="shared" si="14"/>
        <v>,21:30:00,car,540</v>
      </c>
    </row>
    <row r="195" spans="1:21" hidden="1" x14ac:dyDescent="0.25">
      <c r="A195" t="s">
        <v>223</v>
      </c>
      <c r="B195">
        <v>21</v>
      </c>
      <c r="C195" s="27" t="str">
        <f t="shared" ref="C195:C258" si="15">IF(B195&lt;12,"M",IF(AND(B195&gt;=12,B195&lt;=18),"T","N"))</f>
        <v>N</v>
      </c>
      <c r="D195" s="27" t="str">
        <f>IFERROR(VLOOKUP(F195,#REF!,3),"")</f>
        <v/>
      </c>
      <c r="E195" t="s">
        <v>294</v>
      </c>
      <c r="F195" s="27" t="str">
        <f t="shared" ref="F195:F258" si="16">CONCATENATE("CCV-",G195)</f>
        <v>CCV-102C</v>
      </c>
      <c r="G195" t="s">
        <v>295</v>
      </c>
      <c r="H195" t="s">
        <v>105</v>
      </c>
      <c r="I195" t="s">
        <v>359</v>
      </c>
      <c r="J195">
        <v>3</v>
      </c>
      <c r="K195">
        <v>9</v>
      </c>
      <c r="L195">
        <v>1</v>
      </c>
      <c r="M195">
        <v>492</v>
      </c>
      <c r="N195">
        <v>27</v>
      </c>
      <c r="O195">
        <v>5</v>
      </c>
      <c r="P195">
        <v>2</v>
      </c>
      <c r="Q195">
        <v>5</v>
      </c>
      <c r="R195" s="27">
        <f t="shared" ref="R195:R258" si="17">ROUNDUP((M195+P195+Q195+(1/6)*N195+2*K195+2.5*L195)*1.3,0)</f>
        <v>682</v>
      </c>
      <c r="S195" s="27">
        <f t="shared" ref="S195:S258" si="18">ROUNDUP(M195+P195+Q195+2.5*L195,0)</f>
        <v>502</v>
      </c>
      <c r="T195" s="27" t="str">
        <f>IFERROR(VLOOKUP(F195,#REF!,2,0),"")</f>
        <v/>
      </c>
      <c r="U195" s="27" t="str">
        <f t="shared" ref="U195:U258" si="19">CONCATENATE(T195,",",CONCATENATE(LEFT(A195,5),":00"),",car,",R195)</f>
        <v>,21:45:00,car,682</v>
      </c>
    </row>
    <row r="196" spans="1:21" hidden="1" x14ac:dyDescent="0.25">
      <c r="A196" t="s">
        <v>225</v>
      </c>
      <c r="B196">
        <v>22</v>
      </c>
      <c r="C196" s="27" t="str">
        <f t="shared" si="15"/>
        <v>N</v>
      </c>
      <c r="D196" s="27" t="str">
        <f>IFERROR(VLOOKUP(F196,#REF!,3),"")</f>
        <v/>
      </c>
      <c r="E196" t="s">
        <v>294</v>
      </c>
      <c r="F196" s="27" t="str">
        <f t="shared" si="16"/>
        <v>CCV-102C</v>
      </c>
      <c r="G196" t="s">
        <v>295</v>
      </c>
      <c r="H196" t="s">
        <v>105</v>
      </c>
      <c r="I196" t="s">
        <v>360</v>
      </c>
      <c r="J196">
        <v>0</v>
      </c>
      <c r="K196">
        <v>0</v>
      </c>
      <c r="L196">
        <v>0</v>
      </c>
      <c r="M196">
        <v>70</v>
      </c>
      <c r="N196">
        <v>1</v>
      </c>
      <c r="O196">
        <v>4</v>
      </c>
      <c r="P196">
        <v>1</v>
      </c>
      <c r="Q196">
        <v>1</v>
      </c>
      <c r="R196" s="27">
        <f t="shared" si="17"/>
        <v>94</v>
      </c>
      <c r="S196" s="27">
        <f t="shared" si="18"/>
        <v>72</v>
      </c>
      <c r="T196" s="27" t="str">
        <f>IFERROR(VLOOKUP(F196,#REF!,2,0),"")</f>
        <v/>
      </c>
      <c r="U196" s="27" t="str">
        <f t="shared" si="19"/>
        <v>,22:00:00,car,94</v>
      </c>
    </row>
    <row r="197" spans="1:21" hidden="1" x14ac:dyDescent="0.25">
      <c r="A197" t="s">
        <v>107</v>
      </c>
      <c r="B197">
        <v>6</v>
      </c>
      <c r="C197" s="27" t="str">
        <f t="shared" si="15"/>
        <v>M</v>
      </c>
      <c r="D197" s="27" t="str">
        <f>IFERROR(VLOOKUP(F197,#REF!,3),"")</f>
        <v/>
      </c>
      <c r="E197" t="s">
        <v>361</v>
      </c>
      <c r="F197" s="27" t="str">
        <f t="shared" si="16"/>
        <v>CCV-105A</v>
      </c>
      <c r="G197" t="s">
        <v>362</v>
      </c>
      <c r="I197" t="s">
        <v>363</v>
      </c>
      <c r="J197">
        <v>0</v>
      </c>
      <c r="K197">
        <v>0</v>
      </c>
      <c r="L197">
        <v>0</v>
      </c>
      <c r="M197">
        <v>18</v>
      </c>
      <c r="N197">
        <v>1</v>
      </c>
      <c r="O197">
        <v>0</v>
      </c>
      <c r="P197">
        <v>0</v>
      </c>
      <c r="Q197">
        <v>0</v>
      </c>
      <c r="R197" s="27">
        <f t="shared" si="17"/>
        <v>24</v>
      </c>
      <c r="S197" s="27">
        <f t="shared" si="18"/>
        <v>18</v>
      </c>
      <c r="T197" s="27" t="str">
        <f>IFERROR(VLOOKUP(F197,#REF!,2,0),"")</f>
        <v/>
      </c>
      <c r="U197" s="27" t="str">
        <f t="shared" si="19"/>
        <v>,06:15:00,car,24</v>
      </c>
    </row>
    <row r="198" spans="1:21" hidden="1" x14ac:dyDescent="0.25">
      <c r="A198" t="s">
        <v>109</v>
      </c>
      <c r="B198">
        <v>6</v>
      </c>
      <c r="C198" s="27" t="str">
        <f t="shared" si="15"/>
        <v>M</v>
      </c>
      <c r="D198" s="27" t="str">
        <f>IFERROR(VLOOKUP(F198,#REF!,3),"")</f>
        <v/>
      </c>
      <c r="E198" t="s">
        <v>361</v>
      </c>
      <c r="F198" s="27" t="str">
        <f t="shared" si="16"/>
        <v>CCV-105A</v>
      </c>
      <c r="G198" t="s">
        <v>362</v>
      </c>
      <c r="I198" t="s">
        <v>364</v>
      </c>
      <c r="J198">
        <v>0</v>
      </c>
      <c r="K198">
        <v>2</v>
      </c>
      <c r="L198">
        <v>0</v>
      </c>
      <c r="M198">
        <v>126</v>
      </c>
      <c r="N198">
        <v>23</v>
      </c>
      <c r="O198">
        <v>4</v>
      </c>
      <c r="P198">
        <v>1</v>
      </c>
      <c r="Q198">
        <v>5</v>
      </c>
      <c r="R198" s="27">
        <f t="shared" si="17"/>
        <v>182</v>
      </c>
      <c r="S198" s="27">
        <f t="shared" si="18"/>
        <v>132</v>
      </c>
      <c r="T198" s="27" t="str">
        <f>IFERROR(VLOOKUP(F198,#REF!,2,0),"")</f>
        <v/>
      </c>
      <c r="U198" s="27" t="str">
        <f t="shared" si="19"/>
        <v>,06:30:00,car,182</v>
      </c>
    </row>
    <row r="199" spans="1:21" hidden="1" x14ac:dyDescent="0.25">
      <c r="A199" t="s">
        <v>111</v>
      </c>
      <c r="B199">
        <v>6</v>
      </c>
      <c r="C199" s="27" t="str">
        <f t="shared" si="15"/>
        <v>M</v>
      </c>
      <c r="D199" s="27" t="str">
        <f>IFERROR(VLOOKUP(F199,#REF!,3),"")</f>
        <v/>
      </c>
      <c r="E199" t="s">
        <v>361</v>
      </c>
      <c r="F199" s="27" t="str">
        <f t="shared" si="16"/>
        <v>CCV-105A</v>
      </c>
      <c r="G199" t="s">
        <v>362</v>
      </c>
      <c r="I199" t="s">
        <v>365</v>
      </c>
      <c r="J199">
        <v>0</v>
      </c>
      <c r="K199">
        <v>1</v>
      </c>
      <c r="L199">
        <v>0</v>
      </c>
      <c r="M199">
        <v>294</v>
      </c>
      <c r="N199">
        <v>31</v>
      </c>
      <c r="O199">
        <v>6</v>
      </c>
      <c r="P199">
        <v>2</v>
      </c>
      <c r="Q199">
        <v>5</v>
      </c>
      <c r="R199" s="27">
        <f t="shared" si="17"/>
        <v>401</v>
      </c>
      <c r="S199" s="27">
        <f t="shared" si="18"/>
        <v>301</v>
      </c>
      <c r="T199" s="27" t="str">
        <f>IFERROR(VLOOKUP(F199,#REF!,2,0),"")</f>
        <v/>
      </c>
      <c r="U199" s="27" t="str">
        <f t="shared" si="19"/>
        <v>,06:45:00,car,401</v>
      </c>
    </row>
    <row r="200" spans="1:21" hidden="1" x14ac:dyDescent="0.25">
      <c r="A200" t="s">
        <v>113</v>
      </c>
      <c r="B200">
        <v>7</v>
      </c>
      <c r="C200" s="27" t="str">
        <f t="shared" si="15"/>
        <v>M</v>
      </c>
      <c r="D200" s="27" t="str">
        <f>IFERROR(VLOOKUP(F200,#REF!,3),"")</f>
        <v/>
      </c>
      <c r="E200" t="s">
        <v>361</v>
      </c>
      <c r="F200" s="27" t="str">
        <f t="shared" si="16"/>
        <v>CCV-105A</v>
      </c>
      <c r="G200" t="s">
        <v>362</v>
      </c>
      <c r="I200" t="s">
        <v>366</v>
      </c>
      <c r="J200">
        <v>0</v>
      </c>
      <c r="K200">
        <v>0</v>
      </c>
      <c r="L200">
        <v>0</v>
      </c>
      <c r="M200">
        <v>309</v>
      </c>
      <c r="N200">
        <v>31</v>
      </c>
      <c r="O200">
        <v>5</v>
      </c>
      <c r="P200">
        <v>2</v>
      </c>
      <c r="Q200">
        <v>8</v>
      </c>
      <c r="R200" s="27">
        <f t="shared" si="17"/>
        <v>422</v>
      </c>
      <c r="S200" s="27">
        <f t="shared" si="18"/>
        <v>319</v>
      </c>
      <c r="T200" s="27" t="str">
        <f>IFERROR(VLOOKUP(F200,#REF!,2,0),"")</f>
        <v/>
      </c>
      <c r="U200" s="27" t="str">
        <f t="shared" si="19"/>
        <v>,07:00:00,car,422</v>
      </c>
    </row>
    <row r="201" spans="1:21" hidden="1" x14ac:dyDescent="0.25">
      <c r="A201" t="s">
        <v>115</v>
      </c>
      <c r="B201">
        <v>7</v>
      </c>
      <c r="C201" s="27" t="str">
        <f t="shared" si="15"/>
        <v>M</v>
      </c>
      <c r="D201" s="27" t="str">
        <f>IFERROR(VLOOKUP(F201,#REF!,3),"")</f>
        <v/>
      </c>
      <c r="E201" t="s">
        <v>361</v>
      </c>
      <c r="F201" s="27" t="str">
        <f t="shared" si="16"/>
        <v>CCV-105A</v>
      </c>
      <c r="G201" t="s">
        <v>362</v>
      </c>
      <c r="I201" t="s">
        <v>367</v>
      </c>
      <c r="J201">
        <v>0</v>
      </c>
      <c r="K201">
        <v>1</v>
      </c>
      <c r="L201">
        <v>1</v>
      </c>
      <c r="M201">
        <v>231</v>
      </c>
      <c r="N201">
        <v>47</v>
      </c>
      <c r="O201">
        <v>4</v>
      </c>
      <c r="P201">
        <v>3</v>
      </c>
      <c r="Q201">
        <v>5</v>
      </c>
      <c r="R201" s="27">
        <f t="shared" si="17"/>
        <v>327</v>
      </c>
      <c r="S201" s="27">
        <f t="shared" si="18"/>
        <v>242</v>
      </c>
      <c r="T201" s="27" t="str">
        <f>IFERROR(VLOOKUP(F201,#REF!,2,0),"")</f>
        <v/>
      </c>
      <c r="U201" s="27" t="str">
        <f t="shared" si="19"/>
        <v>,07:15:00,car,327</v>
      </c>
    </row>
    <row r="202" spans="1:21" hidden="1" x14ac:dyDescent="0.25">
      <c r="A202" t="s">
        <v>117</v>
      </c>
      <c r="B202">
        <v>7</v>
      </c>
      <c r="C202" s="27" t="str">
        <f t="shared" si="15"/>
        <v>M</v>
      </c>
      <c r="D202" s="27" t="str">
        <f>IFERROR(VLOOKUP(F202,#REF!,3),"")</f>
        <v/>
      </c>
      <c r="E202" t="s">
        <v>361</v>
      </c>
      <c r="F202" s="27" t="str">
        <f t="shared" si="16"/>
        <v>CCV-105A</v>
      </c>
      <c r="G202" t="s">
        <v>362</v>
      </c>
      <c r="I202" t="s">
        <v>368</v>
      </c>
      <c r="J202">
        <v>1</v>
      </c>
      <c r="K202">
        <v>2</v>
      </c>
      <c r="L202">
        <v>0</v>
      </c>
      <c r="M202">
        <v>163</v>
      </c>
      <c r="N202">
        <v>51</v>
      </c>
      <c r="O202">
        <v>4</v>
      </c>
      <c r="P202">
        <v>4</v>
      </c>
      <c r="Q202">
        <v>1</v>
      </c>
      <c r="R202" s="27">
        <f t="shared" si="17"/>
        <v>235</v>
      </c>
      <c r="S202" s="27">
        <f t="shared" si="18"/>
        <v>168</v>
      </c>
      <c r="T202" s="27" t="str">
        <f>IFERROR(VLOOKUP(F202,#REF!,2,0),"")</f>
        <v/>
      </c>
      <c r="U202" s="27" t="str">
        <f t="shared" si="19"/>
        <v>,07:30:00,car,235</v>
      </c>
    </row>
    <row r="203" spans="1:21" hidden="1" x14ac:dyDescent="0.25">
      <c r="A203" t="s">
        <v>119</v>
      </c>
      <c r="B203">
        <v>7</v>
      </c>
      <c r="C203" s="27" t="str">
        <f t="shared" si="15"/>
        <v>M</v>
      </c>
      <c r="D203" s="27" t="str">
        <f>IFERROR(VLOOKUP(F203,#REF!,3),"")</f>
        <v/>
      </c>
      <c r="E203" t="s">
        <v>361</v>
      </c>
      <c r="F203" s="27" t="str">
        <f t="shared" si="16"/>
        <v>CCV-105A</v>
      </c>
      <c r="G203" t="s">
        <v>362</v>
      </c>
      <c r="I203" t="s">
        <v>369</v>
      </c>
      <c r="J203">
        <v>1</v>
      </c>
      <c r="K203">
        <v>2</v>
      </c>
      <c r="L203">
        <v>0</v>
      </c>
      <c r="M203">
        <v>228</v>
      </c>
      <c r="N203">
        <v>52</v>
      </c>
      <c r="O203">
        <v>2</v>
      </c>
      <c r="P203">
        <v>3</v>
      </c>
      <c r="Q203">
        <v>3</v>
      </c>
      <c r="R203" s="27">
        <f t="shared" si="17"/>
        <v>321</v>
      </c>
      <c r="S203" s="27">
        <f t="shared" si="18"/>
        <v>234</v>
      </c>
      <c r="T203" s="27" t="str">
        <f>IFERROR(VLOOKUP(F203,#REF!,2,0),"")</f>
        <v/>
      </c>
      <c r="U203" s="27" t="str">
        <f t="shared" si="19"/>
        <v>,07:45:00,car,321</v>
      </c>
    </row>
    <row r="204" spans="1:21" hidden="1" x14ac:dyDescent="0.25">
      <c r="A204" t="s">
        <v>121</v>
      </c>
      <c r="B204">
        <v>8</v>
      </c>
      <c r="C204" s="27" t="str">
        <f t="shared" si="15"/>
        <v>M</v>
      </c>
      <c r="D204" s="27" t="str">
        <f>IFERROR(VLOOKUP(F204,#REF!,3),"")</f>
        <v/>
      </c>
      <c r="E204" t="s">
        <v>361</v>
      </c>
      <c r="F204" s="27" t="str">
        <f t="shared" si="16"/>
        <v>CCV-105A</v>
      </c>
      <c r="G204" t="s">
        <v>362</v>
      </c>
      <c r="I204" t="s">
        <v>370</v>
      </c>
      <c r="J204">
        <v>1</v>
      </c>
      <c r="K204">
        <v>1</v>
      </c>
      <c r="L204">
        <v>0</v>
      </c>
      <c r="M204">
        <v>205</v>
      </c>
      <c r="N204">
        <v>29</v>
      </c>
      <c r="O204">
        <v>2</v>
      </c>
      <c r="P204">
        <v>1</v>
      </c>
      <c r="Q204">
        <v>1</v>
      </c>
      <c r="R204" s="27">
        <f t="shared" si="17"/>
        <v>278</v>
      </c>
      <c r="S204" s="27">
        <f t="shared" si="18"/>
        <v>207</v>
      </c>
      <c r="T204" s="27" t="str">
        <f>IFERROR(VLOOKUP(F204,#REF!,2,0),"")</f>
        <v/>
      </c>
      <c r="U204" s="27" t="str">
        <f t="shared" si="19"/>
        <v>,08:00:00,car,278</v>
      </c>
    </row>
    <row r="205" spans="1:21" hidden="1" x14ac:dyDescent="0.25">
      <c r="A205" t="s">
        <v>123</v>
      </c>
      <c r="B205">
        <v>8</v>
      </c>
      <c r="C205" s="27" t="str">
        <f t="shared" si="15"/>
        <v>M</v>
      </c>
      <c r="D205" s="27" t="str">
        <f>IFERROR(VLOOKUP(F205,#REF!,3),"")</f>
        <v/>
      </c>
      <c r="E205" t="s">
        <v>361</v>
      </c>
      <c r="F205" s="27" t="str">
        <f t="shared" si="16"/>
        <v>CCV-105A</v>
      </c>
      <c r="G205" t="s">
        <v>362</v>
      </c>
      <c r="I205" t="s">
        <v>371</v>
      </c>
      <c r="J205">
        <v>1</v>
      </c>
      <c r="K205">
        <v>3</v>
      </c>
      <c r="L205">
        <v>5</v>
      </c>
      <c r="M205">
        <v>231</v>
      </c>
      <c r="N205">
        <v>39</v>
      </c>
      <c r="O205">
        <v>6</v>
      </c>
      <c r="P205">
        <v>4</v>
      </c>
      <c r="Q205">
        <v>3</v>
      </c>
      <c r="R205" s="27">
        <f t="shared" si="17"/>
        <v>342</v>
      </c>
      <c r="S205" s="27">
        <f t="shared" si="18"/>
        <v>251</v>
      </c>
      <c r="T205" s="27" t="str">
        <f>IFERROR(VLOOKUP(F205,#REF!,2,0),"")</f>
        <v/>
      </c>
      <c r="U205" s="27" t="str">
        <f t="shared" si="19"/>
        <v>,08:15:00,car,342</v>
      </c>
    </row>
    <row r="206" spans="1:21" hidden="1" x14ac:dyDescent="0.25">
      <c r="A206" t="s">
        <v>125</v>
      </c>
      <c r="B206">
        <v>8</v>
      </c>
      <c r="C206" s="27" t="str">
        <f t="shared" si="15"/>
        <v>M</v>
      </c>
      <c r="D206" s="27" t="str">
        <f>IFERROR(VLOOKUP(F206,#REF!,3),"")</f>
        <v/>
      </c>
      <c r="E206" t="s">
        <v>361</v>
      </c>
      <c r="F206" s="27" t="str">
        <f t="shared" si="16"/>
        <v>CCV-105A</v>
      </c>
      <c r="G206" t="s">
        <v>362</v>
      </c>
      <c r="I206" t="s">
        <v>372</v>
      </c>
      <c r="J206">
        <v>0</v>
      </c>
      <c r="K206">
        <v>5</v>
      </c>
      <c r="L206">
        <v>1</v>
      </c>
      <c r="M206">
        <v>233</v>
      </c>
      <c r="N206">
        <v>31</v>
      </c>
      <c r="O206">
        <v>2</v>
      </c>
      <c r="P206">
        <v>6</v>
      </c>
      <c r="Q206">
        <v>2</v>
      </c>
      <c r="R206" s="27">
        <f t="shared" si="17"/>
        <v>337</v>
      </c>
      <c r="S206" s="27">
        <f t="shared" si="18"/>
        <v>244</v>
      </c>
      <c r="T206" s="27" t="str">
        <f>IFERROR(VLOOKUP(F206,#REF!,2,0),"")</f>
        <v/>
      </c>
      <c r="U206" s="27" t="str">
        <f t="shared" si="19"/>
        <v>,08:30:00,car,337</v>
      </c>
    </row>
    <row r="207" spans="1:21" hidden="1" x14ac:dyDescent="0.25">
      <c r="A207" t="s">
        <v>127</v>
      </c>
      <c r="B207">
        <v>8</v>
      </c>
      <c r="C207" s="27" t="str">
        <f t="shared" si="15"/>
        <v>M</v>
      </c>
      <c r="D207" s="27" t="str">
        <f>IFERROR(VLOOKUP(F207,#REF!,3),"")</f>
        <v/>
      </c>
      <c r="E207" t="s">
        <v>361</v>
      </c>
      <c r="F207" s="27" t="str">
        <f t="shared" si="16"/>
        <v>CCV-105A</v>
      </c>
      <c r="G207" t="s">
        <v>362</v>
      </c>
      <c r="I207" t="s">
        <v>373</v>
      </c>
      <c r="J207">
        <v>0</v>
      </c>
      <c r="K207">
        <v>2</v>
      </c>
      <c r="L207">
        <v>0</v>
      </c>
      <c r="M207">
        <v>231</v>
      </c>
      <c r="N207">
        <v>30</v>
      </c>
      <c r="O207">
        <v>2</v>
      </c>
      <c r="P207">
        <v>3</v>
      </c>
      <c r="Q207">
        <v>7</v>
      </c>
      <c r="R207" s="27">
        <f t="shared" si="17"/>
        <v>325</v>
      </c>
      <c r="S207" s="27">
        <f t="shared" si="18"/>
        <v>241</v>
      </c>
      <c r="T207" s="27" t="str">
        <f>IFERROR(VLOOKUP(F207,#REF!,2,0),"")</f>
        <v/>
      </c>
      <c r="U207" s="27" t="str">
        <f t="shared" si="19"/>
        <v>,08:45:00,car,325</v>
      </c>
    </row>
    <row r="208" spans="1:21" hidden="1" x14ac:dyDescent="0.25">
      <c r="A208" t="s">
        <v>129</v>
      </c>
      <c r="B208">
        <v>9</v>
      </c>
      <c r="C208" s="27" t="str">
        <f t="shared" si="15"/>
        <v>M</v>
      </c>
      <c r="D208" s="27" t="str">
        <f>IFERROR(VLOOKUP(F208,#REF!,3),"")</f>
        <v/>
      </c>
      <c r="E208" t="s">
        <v>361</v>
      </c>
      <c r="F208" s="27" t="str">
        <f t="shared" si="16"/>
        <v>CCV-105A</v>
      </c>
      <c r="G208" t="s">
        <v>362</v>
      </c>
      <c r="I208" t="s">
        <v>374</v>
      </c>
      <c r="J208">
        <v>1</v>
      </c>
      <c r="K208">
        <v>2</v>
      </c>
      <c r="L208">
        <v>1</v>
      </c>
      <c r="M208">
        <v>174</v>
      </c>
      <c r="N208">
        <v>23</v>
      </c>
      <c r="O208">
        <v>1</v>
      </c>
      <c r="P208">
        <v>1</v>
      </c>
      <c r="Q208">
        <v>4</v>
      </c>
      <c r="R208" s="27">
        <f t="shared" si="17"/>
        <v>247</v>
      </c>
      <c r="S208" s="27">
        <f t="shared" si="18"/>
        <v>182</v>
      </c>
      <c r="T208" s="27" t="str">
        <f>IFERROR(VLOOKUP(F208,#REF!,2,0),"")</f>
        <v/>
      </c>
      <c r="U208" s="27" t="str">
        <f t="shared" si="19"/>
        <v>,09:00:00,car,247</v>
      </c>
    </row>
    <row r="209" spans="1:21" hidden="1" x14ac:dyDescent="0.25">
      <c r="A209" t="s">
        <v>131</v>
      </c>
      <c r="B209">
        <v>9</v>
      </c>
      <c r="C209" s="27" t="str">
        <f t="shared" si="15"/>
        <v>M</v>
      </c>
      <c r="D209" s="27" t="str">
        <f>IFERROR(VLOOKUP(F209,#REF!,3),"")</f>
        <v/>
      </c>
      <c r="E209" t="s">
        <v>361</v>
      </c>
      <c r="F209" s="27" t="str">
        <f t="shared" si="16"/>
        <v>CCV-105A</v>
      </c>
      <c r="G209" t="s">
        <v>362</v>
      </c>
      <c r="I209" t="s">
        <v>375</v>
      </c>
      <c r="J209">
        <v>2</v>
      </c>
      <c r="K209">
        <v>2</v>
      </c>
      <c r="L209">
        <v>0</v>
      </c>
      <c r="M209">
        <v>190</v>
      </c>
      <c r="N209">
        <v>19</v>
      </c>
      <c r="O209">
        <v>2</v>
      </c>
      <c r="P209">
        <v>1</v>
      </c>
      <c r="Q209">
        <v>9</v>
      </c>
      <c r="R209" s="27">
        <f t="shared" si="17"/>
        <v>270</v>
      </c>
      <c r="S209" s="27">
        <f t="shared" si="18"/>
        <v>200</v>
      </c>
      <c r="T209" s="27" t="str">
        <f>IFERROR(VLOOKUP(F209,#REF!,2,0),"")</f>
        <v/>
      </c>
      <c r="U209" s="27" t="str">
        <f t="shared" si="19"/>
        <v>,09:15:00,car,270</v>
      </c>
    </row>
    <row r="210" spans="1:21" hidden="1" x14ac:dyDescent="0.25">
      <c r="A210" t="s">
        <v>133</v>
      </c>
      <c r="B210">
        <v>9</v>
      </c>
      <c r="C210" s="27" t="str">
        <f t="shared" si="15"/>
        <v>M</v>
      </c>
      <c r="D210" s="27" t="str">
        <f>IFERROR(VLOOKUP(F210,#REF!,3),"")</f>
        <v/>
      </c>
      <c r="E210" t="s">
        <v>361</v>
      </c>
      <c r="F210" s="27" t="str">
        <f t="shared" si="16"/>
        <v>CCV-105A</v>
      </c>
      <c r="G210" t="s">
        <v>362</v>
      </c>
      <c r="I210" t="s">
        <v>376</v>
      </c>
      <c r="J210">
        <v>2</v>
      </c>
      <c r="K210">
        <v>5</v>
      </c>
      <c r="L210">
        <v>0</v>
      </c>
      <c r="M210">
        <v>173</v>
      </c>
      <c r="N210">
        <v>21</v>
      </c>
      <c r="O210">
        <v>1</v>
      </c>
      <c r="P210">
        <v>3</v>
      </c>
      <c r="Q210">
        <v>5</v>
      </c>
      <c r="R210" s="27">
        <f t="shared" si="17"/>
        <v>253</v>
      </c>
      <c r="S210" s="27">
        <f t="shared" si="18"/>
        <v>181</v>
      </c>
      <c r="T210" s="27" t="str">
        <f>IFERROR(VLOOKUP(F210,#REF!,2,0),"")</f>
        <v/>
      </c>
      <c r="U210" s="27" t="str">
        <f t="shared" si="19"/>
        <v>,09:30:00,car,253</v>
      </c>
    </row>
    <row r="211" spans="1:21" hidden="1" x14ac:dyDescent="0.25">
      <c r="A211" t="s">
        <v>135</v>
      </c>
      <c r="B211">
        <v>9</v>
      </c>
      <c r="C211" s="27" t="str">
        <f t="shared" si="15"/>
        <v>M</v>
      </c>
      <c r="D211" s="27" t="str">
        <f>IFERROR(VLOOKUP(F211,#REF!,3),"")</f>
        <v/>
      </c>
      <c r="E211" t="s">
        <v>361</v>
      </c>
      <c r="F211" s="27" t="str">
        <f t="shared" si="16"/>
        <v>CCV-105A</v>
      </c>
      <c r="G211" t="s">
        <v>362</v>
      </c>
      <c r="I211" t="s">
        <v>377</v>
      </c>
      <c r="J211">
        <v>0</v>
      </c>
      <c r="K211">
        <v>0</v>
      </c>
      <c r="L211">
        <v>0</v>
      </c>
      <c r="M211">
        <v>144</v>
      </c>
      <c r="N211">
        <v>20</v>
      </c>
      <c r="O211">
        <v>5</v>
      </c>
      <c r="P211">
        <v>3</v>
      </c>
      <c r="Q211">
        <v>3</v>
      </c>
      <c r="R211" s="27">
        <f t="shared" si="17"/>
        <v>200</v>
      </c>
      <c r="S211" s="27">
        <f t="shared" si="18"/>
        <v>150</v>
      </c>
      <c r="T211" s="27" t="str">
        <f>IFERROR(VLOOKUP(F211,#REF!,2,0),"")</f>
        <v/>
      </c>
      <c r="U211" s="27" t="str">
        <f t="shared" si="19"/>
        <v>,09:45:00,car,200</v>
      </c>
    </row>
    <row r="212" spans="1:21" hidden="1" x14ac:dyDescent="0.25">
      <c r="A212" t="s">
        <v>137</v>
      </c>
      <c r="B212">
        <v>10</v>
      </c>
      <c r="C212" s="27" t="str">
        <f t="shared" si="15"/>
        <v>M</v>
      </c>
      <c r="D212" s="27" t="str">
        <f>IFERROR(VLOOKUP(F212,#REF!,3),"")</f>
        <v/>
      </c>
      <c r="E212" t="s">
        <v>361</v>
      </c>
      <c r="F212" s="27" t="str">
        <f t="shared" si="16"/>
        <v>CCV-105A</v>
      </c>
      <c r="G212" t="s">
        <v>362</v>
      </c>
      <c r="I212" t="s">
        <v>378</v>
      </c>
      <c r="J212">
        <v>0</v>
      </c>
      <c r="K212">
        <v>0</v>
      </c>
      <c r="L212">
        <v>0</v>
      </c>
      <c r="M212">
        <v>16</v>
      </c>
      <c r="N212">
        <v>1</v>
      </c>
      <c r="O212">
        <v>0</v>
      </c>
      <c r="P212">
        <v>0</v>
      </c>
      <c r="Q212">
        <v>0</v>
      </c>
      <c r="R212" s="27">
        <f t="shared" si="17"/>
        <v>22</v>
      </c>
      <c r="S212" s="27">
        <f t="shared" si="18"/>
        <v>16</v>
      </c>
      <c r="T212" s="27" t="str">
        <f>IFERROR(VLOOKUP(F212,#REF!,2,0),"")</f>
        <v/>
      </c>
      <c r="U212" s="27" t="str">
        <f t="shared" si="19"/>
        <v>,10:00:00,car,22</v>
      </c>
    </row>
    <row r="213" spans="1:21" hidden="1" x14ac:dyDescent="0.25">
      <c r="A213" t="s">
        <v>185</v>
      </c>
      <c r="B213">
        <v>16</v>
      </c>
      <c r="C213" s="27" t="str">
        <f t="shared" si="15"/>
        <v>T</v>
      </c>
      <c r="D213" s="27" t="str">
        <f>IFERROR(VLOOKUP(F213,#REF!,3),"")</f>
        <v/>
      </c>
      <c r="E213" t="s">
        <v>361</v>
      </c>
      <c r="F213" s="27" t="str">
        <f t="shared" si="16"/>
        <v>CCV-105A</v>
      </c>
      <c r="G213" t="s">
        <v>362</v>
      </c>
      <c r="I213" t="s">
        <v>379</v>
      </c>
      <c r="J213">
        <v>2</v>
      </c>
      <c r="K213">
        <v>5</v>
      </c>
      <c r="L213">
        <v>0</v>
      </c>
      <c r="M213">
        <v>124</v>
      </c>
      <c r="N213">
        <v>24</v>
      </c>
      <c r="O213">
        <v>1</v>
      </c>
      <c r="P213">
        <v>1</v>
      </c>
      <c r="Q213">
        <v>8</v>
      </c>
      <c r="R213" s="27">
        <f t="shared" si="17"/>
        <v>192</v>
      </c>
      <c r="S213" s="27">
        <f t="shared" si="18"/>
        <v>133</v>
      </c>
      <c r="T213" s="27" t="str">
        <f>IFERROR(VLOOKUP(F213,#REF!,2,0),"")</f>
        <v/>
      </c>
      <c r="U213" s="27" t="str">
        <f t="shared" si="19"/>
        <v>,16:00:00,car,192</v>
      </c>
    </row>
    <row r="214" spans="1:21" hidden="1" x14ac:dyDescent="0.25">
      <c r="A214" t="s">
        <v>187</v>
      </c>
      <c r="B214">
        <v>16</v>
      </c>
      <c r="C214" s="27" t="str">
        <f t="shared" si="15"/>
        <v>T</v>
      </c>
      <c r="D214" s="27" t="str">
        <f>IFERROR(VLOOKUP(F214,#REF!,3),"")</f>
        <v/>
      </c>
      <c r="E214" t="s">
        <v>361</v>
      </c>
      <c r="F214" s="27" t="str">
        <f t="shared" si="16"/>
        <v>CCV-105A</v>
      </c>
      <c r="G214" t="s">
        <v>362</v>
      </c>
      <c r="I214" t="s">
        <v>380</v>
      </c>
      <c r="J214">
        <v>0</v>
      </c>
      <c r="K214">
        <v>4</v>
      </c>
      <c r="L214">
        <v>2</v>
      </c>
      <c r="M214">
        <v>124</v>
      </c>
      <c r="N214">
        <v>24</v>
      </c>
      <c r="O214">
        <v>3</v>
      </c>
      <c r="P214">
        <v>0</v>
      </c>
      <c r="Q214">
        <v>14</v>
      </c>
      <c r="R214" s="27">
        <f t="shared" si="17"/>
        <v>202</v>
      </c>
      <c r="S214" s="27">
        <f t="shared" si="18"/>
        <v>143</v>
      </c>
      <c r="T214" s="27" t="str">
        <f>IFERROR(VLOOKUP(F214,#REF!,2,0),"")</f>
        <v/>
      </c>
      <c r="U214" s="27" t="str">
        <f t="shared" si="19"/>
        <v>,16:15:00,car,202</v>
      </c>
    </row>
    <row r="215" spans="1:21" hidden="1" x14ac:dyDescent="0.25">
      <c r="A215" t="s">
        <v>42</v>
      </c>
      <c r="B215">
        <v>16</v>
      </c>
      <c r="C215" s="27" t="str">
        <f t="shared" si="15"/>
        <v>T</v>
      </c>
      <c r="D215" s="27" t="str">
        <f>IFERROR(VLOOKUP(F215,#REF!,3),"")</f>
        <v/>
      </c>
      <c r="E215" t="s">
        <v>361</v>
      </c>
      <c r="F215" s="27" t="str">
        <f t="shared" si="16"/>
        <v>CCV-105A</v>
      </c>
      <c r="G215" t="s">
        <v>362</v>
      </c>
      <c r="I215" t="s">
        <v>381</v>
      </c>
      <c r="J215">
        <v>1</v>
      </c>
      <c r="K215">
        <v>2</v>
      </c>
      <c r="L215">
        <v>0</v>
      </c>
      <c r="M215">
        <v>142</v>
      </c>
      <c r="N215">
        <v>20</v>
      </c>
      <c r="O215">
        <v>1</v>
      </c>
      <c r="P215">
        <v>9</v>
      </c>
      <c r="Q215">
        <v>11</v>
      </c>
      <c r="R215" s="27">
        <f t="shared" si="17"/>
        <v>221</v>
      </c>
      <c r="S215" s="27">
        <f t="shared" si="18"/>
        <v>162</v>
      </c>
      <c r="T215" s="27" t="str">
        <f>IFERROR(VLOOKUP(F215,#REF!,2,0),"")</f>
        <v/>
      </c>
      <c r="U215" s="27" t="str">
        <f t="shared" si="19"/>
        <v>,16:30:00,car,221</v>
      </c>
    </row>
    <row r="216" spans="1:21" hidden="1" x14ac:dyDescent="0.25">
      <c r="A216" t="s">
        <v>43</v>
      </c>
      <c r="B216">
        <v>16</v>
      </c>
      <c r="C216" s="27" t="str">
        <f t="shared" si="15"/>
        <v>T</v>
      </c>
      <c r="D216" s="27" t="str">
        <f>IFERROR(VLOOKUP(F216,#REF!,3),"")</f>
        <v/>
      </c>
      <c r="E216" t="s">
        <v>361</v>
      </c>
      <c r="F216" s="27" t="str">
        <f t="shared" si="16"/>
        <v>CCV-105A</v>
      </c>
      <c r="G216" t="s">
        <v>362</v>
      </c>
      <c r="I216" t="s">
        <v>382</v>
      </c>
      <c r="J216">
        <v>0</v>
      </c>
      <c r="K216">
        <v>7</v>
      </c>
      <c r="L216">
        <v>0</v>
      </c>
      <c r="M216">
        <v>158</v>
      </c>
      <c r="N216">
        <v>26</v>
      </c>
      <c r="O216">
        <v>4</v>
      </c>
      <c r="P216">
        <v>5</v>
      </c>
      <c r="Q216">
        <v>10</v>
      </c>
      <c r="R216" s="27">
        <f t="shared" si="17"/>
        <v>249</v>
      </c>
      <c r="S216" s="27">
        <f t="shared" si="18"/>
        <v>173</v>
      </c>
      <c r="T216" s="27" t="str">
        <f>IFERROR(VLOOKUP(F216,#REF!,2,0),"")</f>
        <v/>
      </c>
      <c r="U216" s="27" t="str">
        <f t="shared" si="19"/>
        <v>,16:45:00,car,249</v>
      </c>
    </row>
    <row r="217" spans="1:21" hidden="1" x14ac:dyDescent="0.25">
      <c r="A217" t="s">
        <v>44</v>
      </c>
      <c r="B217">
        <v>17</v>
      </c>
      <c r="C217" s="27" t="str">
        <f t="shared" si="15"/>
        <v>T</v>
      </c>
      <c r="D217" s="27" t="str">
        <f>IFERROR(VLOOKUP(F217,#REF!,3),"")</f>
        <v/>
      </c>
      <c r="E217" t="s">
        <v>361</v>
      </c>
      <c r="F217" s="27" t="str">
        <f t="shared" si="16"/>
        <v>CCV-105A</v>
      </c>
      <c r="G217" t="s">
        <v>362</v>
      </c>
      <c r="I217" t="s">
        <v>383</v>
      </c>
      <c r="J217">
        <v>1</v>
      </c>
      <c r="K217">
        <v>0</v>
      </c>
      <c r="L217">
        <v>2</v>
      </c>
      <c r="M217">
        <v>154</v>
      </c>
      <c r="N217">
        <v>30</v>
      </c>
      <c r="O217">
        <v>2</v>
      </c>
      <c r="P217">
        <v>1</v>
      </c>
      <c r="Q217">
        <v>8</v>
      </c>
      <c r="R217" s="27">
        <f t="shared" si="17"/>
        <v>225</v>
      </c>
      <c r="S217" s="27">
        <f t="shared" si="18"/>
        <v>168</v>
      </c>
      <c r="T217" s="27" t="str">
        <f>IFERROR(VLOOKUP(F217,#REF!,2,0),"")</f>
        <v/>
      </c>
      <c r="U217" s="27" t="str">
        <f t="shared" si="19"/>
        <v>,17:00:00,car,225</v>
      </c>
    </row>
    <row r="218" spans="1:21" hidden="1" x14ac:dyDescent="0.25">
      <c r="A218" t="s">
        <v>45</v>
      </c>
      <c r="B218">
        <v>17</v>
      </c>
      <c r="C218" s="27" t="str">
        <f t="shared" si="15"/>
        <v>T</v>
      </c>
      <c r="D218" s="27" t="str">
        <f>IFERROR(VLOOKUP(F218,#REF!,3),"")</f>
        <v/>
      </c>
      <c r="E218" t="s">
        <v>361</v>
      </c>
      <c r="F218" s="27" t="str">
        <f t="shared" si="16"/>
        <v>CCV-105A</v>
      </c>
      <c r="G218" t="s">
        <v>362</v>
      </c>
      <c r="I218" t="s">
        <v>384</v>
      </c>
      <c r="J218">
        <v>0</v>
      </c>
      <c r="K218">
        <v>0</v>
      </c>
      <c r="L218">
        <v>0</v>
      </c>
      <c r="M218">
        <v>153</v>
      </c>
      <c r="N218">
        <v>20</v>
      </c>
      <c r="O218">
        <v>2</v>
      </c>
      <c r="P218">
        <v>3</v>
      </c>
      <c r="Q218">
        <v>3</v>
      </c>
      <c r="R218" s="27">
        <f t="shared" si="17"/>
        <v>212</v>
      </c>
      <c r="S218" s="27">
        <f t="shared" si="18"/>
        <v>159</v>
      </c>
      <c r="T218" s="27" t="str">
        <f>IFERROR(VLOOKUP(F218,#REF!,2,0),"")</f>
        <v/>
      </c>
      <c r="U218" s="27" t="str">
        <f t="shared" si="19"/>
        <v>,17:15:00,car,212</v>
      </c>
    </row>
    <row r="219" spans="1:21" hidden="1" x14ac:dyDescent="0.25">
      <c r="A219" t="s">
        <v>46</v>
      </c>
      <c r="B219">
        <v>17</v>
      </c>
      <c r="C219" s="27" t="str">
        <f t="shared" si="15"/>
        <v>T</v>
      </c>
      <c r="D219" s="27" t="str">
        <f>IFERROR(VLOOKUP(F219,#REF!,3),"")</f>
        <v/>
      </c>
      <c r="E219" t="s">
        <v>361</v>
      </c>
      <c r="F219" s="27" t="str">
        <f t="shared" si="16"/>
        <v>CCV-105A</v>
      </c>
      <c r="G219" t="s">
        <v>362</v>
      </c>
      <c r="I219" t="s">
        <v>385</v>
      </c>
      <c r="J219">
        <v>0</v>
      </c>
      <c r="K219">
        <v>3</v>
      </c>
      <c r="L219">
        <v>0</v>
      </c>
      <c r="M219">
        <v>147</v>
      </c>
      <c r="N219">
        <v>27</v>
      </c>
      <c r="O219">
        <v>3</v>
      </c>
      <c r="P219">
        <v>3</v>
      </c>
      <c r="Q219">
        <v>4</v>
      </c>
      <c r="R219" s="27">
        <f t="shared" si="17"/>
        <v>214</v>
      </c>
      <c r="S219" s="27">
        <f t="shared" si="18"/>
        <v>154</v>
      </c>
      <c r="T219" s="27" t="str">
        <f>IFERROR(VLOOKUP(F219,#REF!,2,0),"")</f>
        <v/>
      </c>
      <c r="U219" s="27" t="str">
        <f t="shared" si="19"/>
        <v>,17:30:00,car,214</v>
      </c>
    </row>
    <row r="220" spans="1:21" hidden="1" x14ac:dyDescent="0.25">
      <c r="A220" t="s">
        <v>47</v>
      </c>
      <c r="B220">
        <v>17</v>
      </c>
      <c r="C220" s="27" t="str">
        <f t="shared" si="15"/>
        <v>T</v>
      </c>
      <c r="D220" s="27" t="str">
        <f>IFERROR(VLOOKUP(F220,#REF!,3),"")</f>
        <v/>
      </c>
      <c r="E220" t="s">
        <v>361</v>
      </c>
      <c r="F220" s="27" t="str">
        <f t="shared" si="16"/>
        <v>CCV-105A</v>
      </c>
      <c r="G220" t="s">
        <v>362</v>
      </c>
      <c r="I220" t="s">
        <v>386</v>
      </c>
      <c r="J220">
        <v>0</v>
      </c>
      <c r="K220">
        <v>1</v>
      </c>
      <c r="L220">
        <v>0</v>
      </c>
      <c r="M220">
        <v>164</v>
      </c>
      <c r="N220">
        <v>22</v>
      </c>
      <c r="O220">
        <v>2</v>
      </c>
      <c r="P220">
        <v>5</v>
      </c>
      <c r="Q220">
        <v>6</v>
      </c>
      <c r="R220" s="27">
        <f t="shared" si="17"/>
        <v>235</v>
      </c>
      <c r="S220" s="27">
        <f t="shared" si="18"/>
        <v>175</v>
      </c>
      <c r="T220" s="27" t="str">
        <f>IFERROR(VLOOKUP(F220,#REF!,2,0),"")</f>
        <v/>
      </c>
      <c r="U220" s="27" t="str">
        <f t="shared" si="19"/>
        <v>,17:45:00,car,235</v>
      </c>
    </row>
    <row r="221" spans="1:21" hidden="1" x14ac:dyDescent="0.25">
      <c r="A221" t="s">
        <v>48</v>
      </c>
      <c r="B221">
        <v>18</v>
      </c>
      <c r="C221" s="27" t="str">
        <f t="shared" si="15"/>
        <v>T</v>
      </c>
      <c r="D221" s="27" t="str">
        <f>IFERROR(VLOOKUP(F221,#REF!,3),"")</f>
        <v/>
      </c>
      <c r="E221" t="s">
        <v>361</v>
      </c>
      <c r="F221" s="27" t="str">
        <f t="shared" si="16"/>
        <v>CCV-105A</v>
      </c>
      <c r="G221" t="s">
        <v>362</v>
      </c>
      <c r="I221" t="s">
        <v>387</v>
      </c>
      <c r="J221">
        <v>0</v>
      </c>
      <c r="K221">
        <v>2</v>
      </c>
      <c r="L221">
        <v>0</v>
      </c>
      <c r="M221">
        <v>185</v>
      </c>
      <c r="N221">
        <v>21</v>
      </c>
      <c r="O221">
        <v>4</v>
      </c>
      <c r="P221">
        <v>3</v>
      </c>
      <c r="Q221">
        <v>4</v>
      </c>
      <c r="R221" s="27">
        <f t="shared" si="17"/>
        <v>260</v>
      </c>
      <c r="S221" s="27">
        <f t="shared" si="18"/>
        <v>192</v>
      </c>
      <c r="T221" s="27" t="str">
        <f>IFERROR(VLOOKUP(F221,#REF!,2,0),"")</f>
        <v/>
      </c>
      <c r="U221" s="27" t="str">
        <f t="shared" si="19"/>
        <v>,18:00:00,car,260</v>
      </c>
    </row>
    <row r="222" spans="1:21" hidden="1" x14ac:dyDescent="0.25">
      <c r="A222" t="s">
        <v>49</v>
      </c>
      <c r="B222">
        <v>18</v>
      </c>
      <c r="C222" s="27" t="str">
        <f t="shared" si="15"/>
        <v>T</v>
      </c>
      <c r="D222" s="27" t="str">
        <f>IFERROR(VLOOKUP(F222,#REF!,3),"")</f>
        <v/>
      </c>
      <c r="E222" t="s">
        <v>361</v>
      </c>
      <c r="F222" s="27" t="str">
        <f t="shared" si="16"/>
        <v>CCV-105A</v>
      </c>
      <c r="G222" t="s">
        <v>362</v>
      </c>
      <c r="I222" t="s">
        <v>388</v>
      </c>
      <c r="J222">
        <v>0</v>
      </c>
      <c r="K222">
        <v>1</v>
      </c>
      <c r="L222">
        <v>0</v>
      </c>
      <c r="M222">
        <v>170</v>
      </c>
      <c r="N222">
        <v>26</v>
      </c>
      <c r="O222">
        <v>4</v>
      </c>
      <c r="P222">
        <v>2</v>
      </c>
      <c r="Q222">
        <v>2</v>
      </c>
      <c r="R222" s="27">
        <f t="shared" si="17"/>
        <v>235</v>
      </c>
      <c r="S222" s="27">
        <f t="shared" si="18"/>
        <v>174</v>
      </c>
      <c r="T222" s="27" t="str">
        <f>IFERROR(VLOOKUP(F222,#REF!,2,0),"")</f>
        <v/>
      </c>
      <c r="U222" s="27" t="str">
        <f t="shared" si="19"/>
        <v>,18:15:00,car,235</v>
      </c>
    </row>
    <row r="223" spans="1:21" hidden="1" x14ac:dyDescent="0.25">
      <c r="A223" t="s">
        <v>197</v>
      </c>
      <c r="B223">
        <v>18</v>
      </c>
      <c r="C223" s="27" t="str">
        <f t="shared" si="15"/>
        <v>T</v>
      </c>
      <c r="D223" s="27" t="str">
        <f>IFERROR(VLOOKUP(F223,#REF!,3),"")</f>
        <v/>
      </c>
      <c r="E223" t="s">
        <v>361</v>
      </c>
      <c r="F223" s="27" t="str">
        <f t="shared" si="16"/>
        <v>CCV-105A</v>
      </c>
      <c r="G223" t="s">
        <v>362</v>
      </c>
      <c r="I223" t="s">
        <v>389</v>
      </c>
      <c r="J223">
        <v>1</v>
      </c>
      <c r="K223">
        <v>1</v>
      </c>
      <c r="L223">
        <v>0</v>
      </c>
      <c r="M223">
        <v>158</v>
      </c>
      <c r="N223">
        <v>21</v>
      </c>
      <c r="O223">
        <v>5</v>
      </c>
      <c r="P223">
        <v>2</v>
      </c>
      <c r="Q223">
        <v>3</v>
      </c>
      <c r="R223" s="27">
        <f t="shared" si="17"/>
        <v>220</v>
      </c>
      <c r="S223" s="27">
        <f t="shared" si="18"/>
        <v>163</v>
      </c>
      <c r="T223" s="27" t="str">
        <f>IFERROR(VLOOKUP(F223,#REF!,2,0),"")</f>
        <v/>
      </c>
      <c r="U223" s="27" t="str">
        <f t="shared" si="19"/>
        <v>,18:30:00,car,220</v>
      </c>
    </row>
    <row r="224" spans="1:21" hidden="1" x14ac:dyDescent="0.25">
      <c r="A224" t="s">
        <v>199</v>
      </c>
      <c r="B224">
        <v>18</v>
      </c>
      <c r="C224" s="27" t="str">
        <f t="shared" si="15"/>
        <v>T</v>
      </c>
      <c r="D224" s="27" t="str">
        <f>IFERROR(VLOOKUP(F224,#REF!,3),"")</f>
        <v/>
      </c>
      <c r="E224" t="s">
        <v>361</v>
      </c>
      <c r="F224" s="27" t="str">
        <f t="shared" si="16"/>
        <v>CCV-105A</v>
      </c>
      <c r="G224" t="s">
        <v>362</v>
      </c>
      <c r="I224" t="s">
        <v>390</v>
      </c>
      <c r="J224">
        <v>0</v>
      </c>
      <c r="K224">
        <v>2</v>
      </c>
      <c r="L224">
        <v>0</v>
      </c>
      <c r="M224">
        <v>132</v>
      </c>
      <c r="N224">
        <v>12</v>
      </c>
      <c r="O224">
        <v>1</v>
      </c>
      <c r="P224">
        <v>1</v>
      </c>
      <c r="Q224">
        <v>3</v>
      </c>
      <c r="R224" s="27">
        <f t="shared" si="17"/>
        <v>185</v>
      </c>
      <c r="S224" s="27">
        <f t="shared" si="18"/>
        <v>136</v>
      </c>
      <c r="T224" s="27" t="str">
        <f>IFERROR(VLOOKUP(F224,#REF!,2,0),"")</f>
        <v/>
      </c>
      <c r="U224" s="27" t="str">
        <f t="shared" si="19"/>
        <v>,18:45:00,car,185</v>
      </c>
    </row>
    <row r="225" spans="1:21" hidden="1" x14ac:dyDescent="0.25">
      <c r="A225" t="s">
        <v>201</v>
      </c>
      <c r="B225">
        <v>19</v>
      </c>
      <c r="C225" s="27" t="str">
        <f t="shared" si="15"/>
        <v>N</v>
      </c>
      <c r="D225" s="27" t="str">
        <f>IFERROR(VLOOKUP(F225,#REF!,3),"")</f>
        <v/>
      </c>
      <c r="E225" t="s">
        <v>361</v>
      </c>
      <c r="F225" s="27" t="str">
        <f t="shared" si="16"/>
        <v>CCV-105A</v>
      </c>
      <c r="G225" t="s">
        <v>362</v>
      </c>
      <c r="I225" t="s">
        <v>391</v>
      </c>
      <c r="J225">
        <v>1</v>
      </c>
      <c r="K225">
        <v>3</v>
      </c>
      <c r="L225">
        <v>0</v>
      </c>
      <c r="M225">
        <v>120</v>
      </c>
      <c r="N225">
        <v>9</v>
      </c>
      <c r="O225">
        <v>2</v>
      </c>
      <c r="P225">
        <v>1</v>
      </c>
      <c r="Q225">
        <v>2</v>
      </c>
      <c r="R225" s="27">
        <f t="shared" si="17"/>
        <v>170</v>
      </c>
      <c r="S225" s="27">
        <f t="shared" si="18"/>
        <v>123</v>
      </c>
      <c r="T225" s="27" t="str">
        <f>IFERROR(VLOOKUP(F225,#REF!,2,0),"")</f>
        <v/>
      </c>
      <c r="U225" s="27" t="str">
        <f t="shared" si="19"/>
        <v>,19:00:00,car,170</v>
      </c>
    </row>
    <row r="226" spans="1:21" hidden="1" x14ac:dyDescent="0.25">
      <c r="A226" t="s">
        <v>203</v>
      </c>
      <c r="B226">
        <v>19</v>
      </c>
      <c r="C226" s="27" t="str">
        <f t="shared" si="15"/>
        <v>N</v>
      </c>
      <c r="D226" s="27" t="str">
        <f>IFERROR(VLOOKUP(F226,#REF!,3),"")</f>
        <v/>
      </c>
      <c r="E226" t="s">
        <v>361</v>
      </c>
      <c r="F226" s="27" t="str">
        <f t="shared" si="16"/>
        <v>CCV-105A</v>
      </c>
      <c r="G226" t="s">
        <v>362</v>
      </c>
      <c r="I226" t="s">
        <v>392</v>
      </c>
      <c r="J226">
        <v>0</v>
      </c>
      <c r="K226">
        <v>1</v>
      </c>
      <c r="L226">
        <v>0</v>
      </c>
      <c r="M226">
        <v>117</v>
      </c>
      <c r="N226">
        <v>12</v>
      </c>
      <c r="O226">
        <v>5</v>
      </c>
      <c r="P226">
        <v>5</v>
      </c>
      <c r="Q226">
        <v>1</v>
      </c>
      <c r="R226" s="27">
        <f t="shared" si="17"/>
        <v>166</v>
      </c>
      <c r="S226" s="27">
        <f t="shared" si="18"/>
        <v>123</v>
      </c>
      <c r="T226" s="27" t="str">
        <f>IFERROR(VLOOKUP(F226,#REF!,2,0),"")</f>
        <v/>
      </c>
      <c r="U226" s="27" t="str">
        <f t="shared" si="19"/>
        <v>,19:15:00,car,166</v>
      </c>
    </row>
    <row r="227" spans="1:21" hidden="1" x14ac:dyDescent="0.25">
      <c r="A227" t="s">
        <v>205</v>
      </c>
      <c r="B227">
        <v>19</v>
      </c>
      <c r="C227" s="27" t="str">
        <f t="shared" si="15"/>
        <v>N</v>
      </c>
      <c r="D227" s="27" t="str">
        <f>IFERROR(VLOOKUP(F227,#REF!,3),"")</f>
        <v/>
      </c>
      <c r="E227" t="s">
        <v>361</v>
      </c>
      <c r="F227" s="27" t="str">
        <f t="shared" si="16"/>
        <v>CCV-105A</v>
      </c>
      <c r="G227" t="s">
        <v>362</v>
      </c>
      <c r="I227" t="s">
        <v>393</v>
      </c>
      <c r="J227">
        <v>0</v>
      </c>
      <c r="K227">
        <v>0</v>
      </c>
      <c r="L227">
        <v>0</v>
      </c>
      <c r="M227">
        <v>13</v>
      </c>
      <c r="N227">
        <v>2</v>
      </c>
      <c r="O227">
        <v>0</v>
      </c>
      <c r="P227">
        <v>0</v>
      </c>
      <c r="Q227">
        <v>0</v>
      </c>
      <c r="R227" s="27">
        <f t="shared" si="17"/>
        <v>18</v>
      </c>
      <c r="S227" s="27">
        <f t="shared" si="18"/>
        <v>13</v>
      </c>
      <c r="T227" s="27" t="str">
        <f>IFERROR(VLOOKUP(F227,#REF!,2,0),"")</f>
        <v/>
      </c>
      <c r="U227" s="27" t="str">
        <f t="shared" si="19"/>
        <v>,19:30:00,car,18</v>
      </c>
    </row>
    <row r="228" spans="1:21" hidden="1" x14ac:dyDescent="0.25">
      <c r="A228" t="s">
        <v>107</v>
      </c>
      <c r="B228">
        <v>6</v>
      </c>
      <c r="C228" s="27" t="str">
        <f t="shared" si="15"/>
        <v>M</v>
      </c>
      <c r="D228" s="27" t="str">
        <f>IFERROR(VLOOKUP(F228,#REF!,3),"")</f>
        <v/>
      </c>
      <c r="E228" t="s">
        <v>394</v>
      </c>
      <c r="F228" s="27" t="str">
        <f t="shared" si="16"/>
        <v>CCV-105B</v>
      </c>
      <c r="G228" t="s">
        <v>395</v>
      </c>
      <c r="I228" t="s">
        <v>396</v>
      </c>
      <c r="J228">
        <v>0</v>
      </c>
      <c r="K228">
        <v>0</v>
      </c>
      <c r="L228">
        <v>0</v>
      </c>
      <c r="M228">
        <v>2</v>
      </c>
      <c r="N228">
        <v>3</v>
      </c>
      <c r="O228">
        <v>1</v>
      </c>
      <c r="P228">
        <v>0</v>
      </c>
      <c r="Q228">
        <v>0</v>
      </c>
      <c r="R228" s="27">
        <f t="shared" si="17"/>
        <v>4</v>
      </c>
      <c r="S228" s="27">
        <f t="shared" si="18"/>
        <v>2</v>
      </c>
      <c r="T228" s="27" t="str">
        <f>IFERROR(VLOOKUP(F228,#REF!,2,0),"")</f>
        <v/>
      </c>
      <c r="U228" s="27" t="str">
        <f t="shared" si="19"/>
        <v>,06:15:00,car,4</v>
      </c>
    </row>
    <row r="229" spans="1:21" hidden="1" x14ac:dyDescent="0.25">
      <c r="A229" t="s">
        <v>109</v>
      </c>
      <c r="B229">
        <v>6</v>
      </c>
      <c r="C229" s="27" t="str">
        <f t="shared" si="15"/>
        <v>M</v>
      </c>
      <c r="D229" s="27" t="str">
        <f>IFERROR(VLOOKUP(F229,#REF!,3),"")</f>
        <v/>
      </c>
      <c r="E229" t="s">
        <v>394</v>
      </c>
      <c r="F229" s="27" t="str">
        <f t="shared" si="16"/>
        <v>CCV-105B</v>
      </c>
      <c r="G229" t="s">
        <v>395</v>
      </c>
      <c r="I229" t="s">
        <v>397</v>
      </c>
      <c r="J229">
        <v>0</v>
      </c>
      <c r="K229">
        <v>1</v>
      </c>
      <c r="L229">
        <v>0</v>
      </c>
      <c r="M229">
        <v>30</v>
      </c>
      <c r="N229">
        <v>14</v>
      </c>
      <c r="O229">
        <v>6</v>
      </c>
      <c r="P229">
        <v>0</v>
      </c>
      <c r="Q229">
        <v>9</v>
      </c>
      <c r="R229" s="27">
        <f t="shared" si="17"/>
        <v>57</v>
      </c>
      <c r="S229" s="27">
        <f t="shared" si="18"/>
        <v>39</v>
      </c>
      <c r="T229" s="27" t="str">
        <f>IFERROR(VLOOKUP(F229,#REF!,2,0),"")</f>
        <v/>
      </c>
      <c r="U229" s="27" t="str">
        <f t="shared" si="19"/>
        <v>,06:30:00,car,57</v>
      </c>
    </row>
    <row r="230" spans="1:21" hidden="1" x14ac:dyDescent="0.25">
      <c r="A230" t="s">
        <v>111</v>
      </c>
      <c r="B230">
        <v>6</v>
      </c>
      <c r="C230" s="27" t="str">
        <f t="shared" si="15"/>
        <v>M</v>
      </c>
      <c r="D230" s="27" t="str">
        <f>IFERROR(VLOOKUP(F230,#REF!,3),"")</f>
        <v/>
      </c>
      <c r="E230" t="s">
        <v>394</v>
      </c>
      <c r="F230" s="27" t="str">
        <f t="shared" si="16"/>
        <v>CCV-105B</v>
      </c>
      <c r="G230" t="s">
        <v>395</v>
      </c>
      <c r="I230" t="s">
        <v>398</v>
      </c>
      <c r="J230">
        <v>0</v>
      </c>
      <c r="K230">
        <v>0</v>
      </c>
      <c r="L230">
        <v>0</v>
      </c>
      <c r="M230">
        <v>41</v>
      </c>
      <c r="N230">
        <v>12</v>
      </c>
      <c r="O230">
        <v>6</v>
      </c>
      <c r="P230">
        <v>1</v>
      </c>
      <c r="Q230">
        <v>3</v>
      </c>
      <c r="R230" s="27">
        <f t="shared" si="17"/>
        <v>62</v>
      </c>
      <c r="S230" s="27">
        <f t="shared" si="18"/>
        <v>45</v>
      </c>
      <c r="T230" s="27" t="str">
        <f>IFERROR(VLOOKUP(F230,#REF!,2,0),"")</f>
        <v/>
      </c>
      <c r="U230" s="27" t="str">
        <f t="shared" si="19"/>
        <v>,06:45:00,car,62</v>
      </c>
    </row>
    <row r="231" spans="1:21" hidden="1" x14ac:dyDescent="0.25">
      <c r="A231" t="s">
        <v>113</v>
      </c>
      <c r="B231">
        <v>7</v>
      </c>
      <c r="C231" s="27" t="str">
        <f t="shared" si="15"/>
        <v>M</v>
      </c>
      <c r="D231" s="27" t="str">
        <f>IFERROR(VLOOKUP(F231,#REF!,3),"")</f>
        <v/>
      </c>
      <c r="E231" t="s">
        <v>394</v>
      </c>
      <c r="F231" s="27" t="str">
        <f t="shared" si="16"/>
        <v>CCV-105B</v>
      </c>
      <c r="G231" t="s">
        <v>395</v>
      </c>
      <c r="I231" t="s">
        <v>399</v>
      </c>
      <c r="J231">
        <v>0</v>
      </c>
      <c r="K231">
        <v>3</v>
      </c>
      <c r="L231">
        <v>2</v>
      </c>
      <c r="M231">
        <v>104</v>
      </c>
      <c r="N231">
        <v>12</v>
      </c>
      <c r="O231">
        <v>3</v>
      </c>
      <c r="P231">
        <v>2</v>
      </c>
      <c r="Q231">
        <v>7</v>
      </c>
      <c r="R231" s="27">
        <f t="shared" si="17"/>
        <v>164</v>
      </c>
      <c r="S231" s="27">
        <f t="shared" si="18"/>
        <v>118</v>
      </c>
      <c r="T231" s="27" t="str">
        <f>IFERROR(VLOOKUP(F231,#REF!,2,0),"")</f>
        <v/>
      </c>
      <c r="U231" s="27" t="str">
        <f t="shared" si="19"/>
        <v>,07:00:00,car,164</v>
      </c>
    </row>
    <row r="232" spans="1:21" hidden="1" x14ac:dyDescent="0.25">
      <c r="A232" t="s">
        <v>115</v>
      </c>
      <c r="B232">
        <v>7</v>
      </c>
      <c r="C232" s="27" t="str">
        <f t="shared" si="15"/>
        <v>M</v>
      </c>
      <c r="D232" s="27" t="str">
        <f>IFERROR(VLOOKUP(F232,#REF!,3),"")</f>
        <v/>
      </c>
      <c r="E232" t="s">
        <v>394</v>
      </c>
      <c r="F232" s="27" t="str">
        <f t="shared" si="16"/>
        <v>CCV-105B</v>
      </c>
      <c r="G232" t="s">
        <v>395</v>
      </c>
      <c r="I232" t="s">
        <v>400</v>
      </c>
      <c r="J232">
        <v>0</v>
      </c>
      <c r="K232">
        <v>6</v>
      </c>
      <c r="L232">
        <v>1</v>
      </c>
      <c r="M232">
        <v>136</v>
      </c>
      <c r="N232">
        <v>17</v>
      </c>
      <c r="O232">
        <v>4</v>
      </c>
      <c r="P232">
        <v>3</v>
      </c>
      <c r="Q232">
        <v>4</v>
      </c>
      <c r="R232" s="27">
        <f t="shared" si="17"/>
        <v>209</v>
      </c>
      <c r="S232" s="27">
        <f t="shared" si="18"/>
        <v>146</v>
      </c>
      <c r="T232" s="27" t="str">
        <f>IFERROR(VLOOKUP(F232,#REF!,2,0),"")</f>
        <v/>
      </c>
      <c r="U232" s="27" t="str">
        <f t="shared" si="19"/>
        <v>,07:15:00,car,209</v>
      </c>
    </row>
    <row r="233" spans="1:21" hidden="1" x14ac:dyDescent="0.25">
      <c r="A233" t="s">
        <v>117</v>
      </c>
      <c r="B233">
        <v>7</v>
      </c>
      <c r="C233" s="27" t="str">
        <f t="shared" si="15"/>
        <v>M</v>
      </c>
      <c r="D233" s="27" t="str">
        <f>IFERROR(VLOOKUP(F233,#REF!,3),"")</f>
        <v/>
      </c>
      <c r="E233" t="s">
        <v>394</v>
      </c>
      <c r="F233" s="27" t="str">
        <f t="shared" si="16"/>
        <v>CCV-105B</v>
      </c>
      <c r="G233" t="s">
        <v>395</v>
      </c>
      <c r="I233" t="s">
        <v>401</v>
      </c>
      <c r="J233">
        <v>0</v>
      </c>
      <c r="K233">
        <v>5</v>
      </c>
      <c r="L233">
        <v>0</v>
      </c>
      <c r="M233">
        <v>113</v>
      </c>
      <c r="N233">
        <v>24</v>
      </c>
      <c r="O233">
        <v>3</v>
      </c>
      <c r="P233">
        <v>5</v>
      </c>
      <c r="Q233">
        <v>7</v>
      </c>
      <c r="R233" s="27">
        <f t="shared" si="17"/>
        <v>181</v>
      </c>
      <c r="S233" s="27">
        <f t="shared" si="18"/>
        <v>125</v>
      </c>
      <c r="T233" s="27" t="str">
        <f>IFERROR(VLOOKUP(F233,#REF!,2,0),"")</f>
        <v/>
      </c>
      <c r="U233" s="27" t="str">
        <f t="shared" si="19"/>
        <v>,07:30:00,car,181</v>
      </c>
    </row>
    <row r="234" spans="1:21" hidden="1" x14ac:dyDescent="0.25">
      <c r="A234" t="s">
        <v>119</v>
      </c>
      <c r="B234">
        <v>7</v>
      </c>
      <c r="C234" s="27" t="str">
        <f t="shared" si="15"/>
        <v>M</v>
      </c>
      <c r="D234" s="27" t="str">
        <f>IFERROR(VLOOKUP(F234,#REF!,3),"")</f>
        <v/>
      </c>
      <c r="E234" t="s">
        <v>394</v>
      </c>
      <c r="F234" s="27" t="str">
        <f t="shared" si="16"/>
        <v>CCV-105B</v>
      </c>
      <c r="G234" t="s">
        <v>395</v>
      </c>
      <c r="I234" t="s">
        <v>402</v>
      </c>
      <c r="J234">
        <v>0</v>
      </c>
      <c r="K234">
        <v>7</v>
      </c>
      <c r="L234">
        <v>1</v>
      </c>
      <c r="M234">
        <v>147</v>
      </c>
      <c r="N234">
        <v>24</v>
      </c>
      <c r="O234">
        <v>6</v>
      </c>
      <c r="P234">
        <v>1</v>
      </c>
      <c r="Q234">
        <v>4</v>
      </c>
      <c r="R234" s="27">
        <f t="shared" si="17"/>
        <v>225</v>
      </c>
      <c r="S234" s="27">
        <f t="shared" si="18"/>
        <v>155</v>
      </c>
      <c r="T234" s="27" t="str">
        <f>IFERROR(VLOOKUP(F234,#REF!,2,0),"")</f>
        <v/>
      </c>
      <c r="U234" s="27" t="str">
        <f t="shared" si="19"/>
        <v>,07:45:00,car,225</v>
      </c>
    </row>
    <row r="235" spans="1:21" hidden="1" x14ac:dyDescent="0.25">
      <c r="A235" t="s">
        <v>121</v>
      </c>
      <c r="B235">
        <v>8</v>
      </c>
      <c r="C235" s="27" t="str">
        <f t="shared" si="15"/>
        <v>M</v>
      </c>
      <c r="D235" s="27" t="str">
        <f>IFERROR(VLOOKUP(F235,#REF!,3),"")</f>
        <v/>
      </c>
      <c r="E235" t="s">
        <v>394</v>
      </c>
      <c r="F235" s="27" t="str">
        <f t="shared" si="16"/>
        <v>CCV-105B</v>
      </c>
      <c r="G235" t="s">
        <v>395</v>
      </c>
      <c r="I235" t="s">
        <v>403</v>
      </c>
      <c r="J235">
        <v>0</v>
      </c>
      <c r="K235">
        <v>10</v>
      </c>
      <c r="L235">
        <v>1</v>
      </c>
      <c r="M235">
        <v>131</v>
      </c>
      <c r="N235">
        <v>19</v>
      </c>
      <c r="O235">
        <v>3</v>
      </c>
      <c r="P235">
        <v>1</v>
      </c>
      <c r="Q235">
        <v>12</v>
      </c>
      <c r="R235" s="27">
        <f t="shared" si="17"/>
        <v>221</v>
      </c>
      <c r="S235" s="27">
        <f t="shared" si="18"/>
        <v>147</v>
      </c>
      <c r="T235" s="27" t="str">
        <f>IFERROR(VLOOKUP(F235,#REF!,2,0),"")</f>
        <v/>
      </c>
      <c r="U235" s="27" t="str">
        <f t="shared" si="19"/>
        <v>,08:00:00,car,221</v>
      </c>
    </row>
    <row r="236" spans="1:21" hidden="1" x14ac:dyDescent="0.25">
      <c r="A236" t="s">
        <v>123</v>
      </c>
      <c r="B236">
        <v>8</v>
      </c>
      <c r="C236" s="27" t="str">
        <f t="shared" si="15"/>
        <v>M</v>
      </c>
      <c r="D236" s="27" t="str">
        <f>IFERROR(VLOOKUP(F236,#REF!,3),"")</f>
        <v/>
      </c>
      <c r="E236" t="s">
        <v>394</v>
      </c>
      <c r="F236" s="27" t="str">
        <f t="shared" si="16"/>
        <v>CCV-105B</v>
      </c>
      <c r="G236" t="s">
        <v>395</v>
      </c>
      <c r="I236" t="s">
        <v>404</v>
      </c>
      <c r="J236">
        <v>0</v>
      </c>
      <c r="K236">
        <v>3</v>
      </c>
      <c r="L236">
        <v>0</v>
      </c>
      <c r="M236">
        <v>115</v>
      </c>
      <c r="N236">
        <v>11</v>
      </c>
      <c r="O236">
        <v>2</v>
      </c>
      <c r="P236">
        <v>3</v>
      </c>
      <c r="Q236">
        <v>6</v>
      </c>
      <c r="R236" s="27">
        <f t="shared" si="17"/>
        <v>172</v>
      </c>
      <c r="S236" s="27">
        <f t="shared" si="18"/>
        <v>124</v>
      </c>
      <c r="T236" s="27" t="str">
        <f>IFERROR(VLOOKUP(F236,#REF!,2,0),"")</f>
        <v/>
      </c>
      <c r="U236" s="27" t="str">
        <f t="shared" si="19"/>
        <v>,08:15:00,car,172</v>
      </c>
    </row>
    <row r="237" spans="1:21" hidden="1" x14ac:dyDescent="0.25">
      <c r="A237" t="s">
        <v>125</v>
      </c>
      <c r="B237">
        <v>8</v>
      </c>
      <c r="C237" s="27" t="str">
        <f t="shared" si="15"/>
        <v>M</v>
      </c>
      <c r="D237" s="27" t="str">
        <f>IFERROR(VLOOKUP(F237,#REF!,3),"")</f>
        <v/>
      </c>
      <c r="E237" t="s">
        <v>394</v>
      </c>
      <c r="F237" s="27" t="str">
        <f t="shared" si="16"/>
        <v>CCV-105B</v>
      </c>
      <c r="G237" t="s">
        <v>395</v>
      </c>
      <c r="I237" t="s">
        <v>405</v>
      </c>
      <c r="J237">
        <v>0</v>
      </c>
      <c r="K237">
        <v>6</v>
      </c>
      <c r="L237">
        <v>0</v>
      </c>
      <c r="M237">
        <v>96</v>
      </c>
      <c r="N237">
        <v>19</v>
      </c>
      <c r="O237">
        <v>2</v>
      </c>
      <c r="P237">
        <v>2</v>
      </c>
      <c r="Q237">
        <v>3</v>
      </c>
      <c r="R237" s="27">
        <f t="shared" si="17"/>
        <v>152</v>
      </c>
      <c r="S237" s="27">
        <f t="shared" si="18"/>
        <v>101</v>
      </c>
      <c r="T237" s="27" t="str">
        <f>IFERROR(VLOOKUP(F237,#REF!,2,0),"")</f>
        <v/>
      </c>
      <c r="U237" s="27" t="str">
        <f t="shared" si="19"/>
        <v>,08:30:00,car,152</v>
      </c>
    </row>
    <row r="238" spans="1:21" hidden="1" x14ac:dyDescent="0.25">
      <c r="A238" t="s">
        <v>127</v>
      </c>
      <c r="B238">
        <v>8</v>
      </c>
      <c r="C238" s="27" t="str">
        <f t="shared" si="15"/>
        <v>M</v>
      </c>
      <c r="D238" s="27" t="str">
        <f>IFERROR(VLOOKUP(F238,#REF!,3),"")</f>
        <v/>
      </c>
      <c r="E238" t="s">
        <v>394</v>
      </c>
      <c r="F238" s="27" t="str">
        <f t="shared" si="16"/>
        <v>CCV-105B</v>
      </c>
      <c r="G238" t="s">
        <v>395</v>
      </c>
      <c r="I238" t="s">
        <v>406</v>
      </c>
      <c r="J238">
        <v>1</v>
      </c>
      <c r="K238">
        <v>7</v>
      </c>
      <c r="L238">
        <v>0</v>
      </c>
      <c r="M238">
        <v>105</v>
      </c>
      <c r="N238">
        <v>22</v>
      </c>
      <c r="O238">
        <v>2</v>
      </c>
      <c r="P238">
        <v>4</v>
      </c>
      <c r="Q238">
        <v>11</v>
      </c>
      <c r="R238" s="27">
        <f t="shared" si="17"/>
        <v>179</v>
      </c>
      <c r="S238" s="27">
        <f t="shared" si="18"/>
        <v>120</v>
      </c>
      <c r="T238" s="27" t="str">
        <f>IFERROR(VLOOKUP(F238,#REF!,2,0),"")</f>
        <v/>
      </c>
      <c r="U238" s="27" t="str">
        <f t="shared" si="19"/>
        <v>,08:45:00,car,179</v>
      </c>
    </row>
    <row r="239" spans="1:21" hidden="1" x14ac:dyDescent="0.25">
      <c r="A239" t="s">
        <v>129</v>
      </c>
      <c r="B239">
        <v>9</v>
      </c>
      <c r="C239" s="27" t="str">
        <f t="shared" si="15"/>
        <v>M</v>
      </c>
      <c r="D239" s="27" t="str">
        <f>IFERROR(VLOOKUP(F239,#REF!,3),"")</f>
        <v/>
      </c>
      <c r="E239" t="s">
        <v>394</v>
      </c>
      <c r="F239" s="27" t="str">
        <f t="shared" si="16"/>
        <v>CCV-105B</v>
      </c>
      <c r="G239" t="s">
        <v>395</v>
      </c>
      <c r="I239" t="s">
        <v>407</v>
      </c>
      <c r="J239">
        <v>1</v>
      </c>
      <c r="K239">
        <v>4</v>
      </c>
      <c r="L239">
        <v>2</v>
      </c>
      <c r="M239">
        <v>118</v>
      </c>
      <c r="N239">
        <v>18</v>
      </c>
      <c r="O239">
        <v>3</v>
      </c>
      <c r="P239">
        <v>5</v>
      </c>
      <c r="Q239">
        <v>10</v>
      </c>
      <c r="R239" s="27">
        <f t="shared" si="17"/>
        <v>194</v>
      </c>
      <c r="S239" s="27">
        <f t="shared" si="18"/>
        <v>138</v>
      </c>
      <c r="T239" s="27" t="str">
        <f>IFERROR(VLOOKUP(F239,#REF!,2,0),"")</f>
        <v/>
      </c>
      <c r="U239" s="27" t="str">
        <f t="shared" si="19"/>
        <v>,09:00:00,car,194</v>
      </c>
    </row>
    <row r="240" spans="1:21" hidden="1" x14ac:dyDescent="0.25">
      <c r="A240" t="s">
        <v>131</v>
      </c>
      <c r="B240">
        <v>9</v>
      </c>
      <c r="C240" s="27" t="str">
        <f t="shared" si="15"/>
        <v>M</v>
      </c>
      <c r="D240" s="27" t="str">
        <f>IFERROR(VLOOKUP(F240,#REF!,3),"")</f>
        <v/>
      </c>
      <c r="E240" t="s">
        <v>394</v>
      </c>
      <c r="F240" s="27" t="str">
        <f t="shared" si="16"/>
        <v>CCV-105B</v>
      </c>
      <c r="G240" t="s">
        <v>395</v>
      </c>
      <c r="I240" t="s">
        <v>408</v>
      </c>
      <c r="J240">
        <v>1</v>
      </c>
      <c r="K240">
        <v>3</v>
      </c>
      <c r="L240">
        <v>0</v>
      </c>
      <c r="M240">
        <v>109</v>
      </c>
      <c r="N240">
        <v>22</v>
      </c>
      <c r="O240">
        <v>3</v>
      </c>
      <c r="P240">
        <v>5</v>
      </c>
      <c r="Q240">
        <v>7</v>
      </c>
      <c r="R240" s="27">
        <f t="shared" si="17"/>
        <v>170</v>
      </c>
      <c r="S240" s="27">
        <f t="shared" si="18"/>
        <v>121</v>
      </c>
      <c r="T240" s="27" t="str">
        <f>IFERROR(VLOOKUP(F240,#REF!,2,0),"")</f>
        <v/>
      </c>
      <c r="U240" s="27" t="str">
        <f t="shared" si="19"/>
        <v>,09:15:00,car,170</v>
      </c>
    </row>
    <row r="241" spans="1:21" hidden="1" x14ac:dyDescent="0.25">
      <c r="A241" t="s">
        <v>133</v>
      </c>
      <c r="B241">
        <v>9</v>
      </c>
      <c r="C241" s="27" t="str">
        <f t="shared" si="15"/>
        <v>M</v>
      </c>
      <c r="D241" s="27" t="str">
        <f>IFERROR(VLOOKUP(F241,#REF!,3),"")</f>
        <v/>
      </c>
      <c r="E241" t="s">
        <v>394</v>
      </c>
      <c r="F241" s="27" t="str">
        <f t="shared" si="16"/>
        <v>CCV-105B</v>
      </c>
      <c r="G241" t="s">
        <v>395</v>
      </c>
      <c r="I241" t="s">
        <v>409</v>
      </c>
      <c r="J241">
        <v>0</v>
      </c>
      <c r="K241">
        <v>9</v>
      </c>
      <c r="L241">
        <v>1</v>
      </c>
      <c r="M241">
        <v>103</v>
      </c>
      <c r="N241">
        <v>14</v>
      </c>
      <c r="O241">
        <v>4</v>
      </c>
      <c r="P241">
        <v>2</v>
      </c>
      <c r="Q241">
        <v>8</v>
      </c>
      <c r="R241" s="27">
        <f t="shared" si="17"/>
        <v>177</v>
      </c>
      <c r="S241" s="27">
        <f t="shared" si="18"/>
        <v>116</v>
      </c>
      <c r="T241" s="27" t="str">
        <f>IFERROR(VLOOKUP(F241,#REF!,2,0),"")</f>
        <v/>
      </c>
      <c r="U241" s="27" t="str">
        <f t="shared" si="19"/>
        <v>,09:30:00,car,177</v>
      </c>
    </row>
    <row r="242" spans="1:21" hidden="1" x14ac:dyDescent="0.25">
      <c r="A242" t="s">
        <v>135</v>
      </c>
      <c r="B242">
        <v>9</v>
      </c>
      <c r="C242" s="27" t="str">
        <f t="shared" si="15"/>
        <v>M</v>
      </c>
      <c r="D242" s="27" t="str">
        <f>IFERROR(VLOOKUP(F242,#REF!,3),"")</f>
        <v/>
      </c>
      <c r="E242" t="s">
        <v>394</v>
      </c>
      <c r="F242" s="27" t="str">
        <f t="shared" si="16"/>
        <v>CCV-105B</v>
      </c>
      <c r="G242" t="s">
        <v>395</v>
      </c>
      <c r="I242" t="s">
        <v>410</v>
      </c>
      <c r="J242">
        <v>0</v>
      </c>
      <c r="K242">
        <v>8</v>
      </c>
      <c r="L242">
        <v>0</v>
      </c>
      <c r="M242">
        <v>137</v>
      </c>
      <c r="N242">
        <v>17</v>
      </c>
      <c r="O242">
        <v>1</v>
      </c>
      <c r="P242">
        <v>3</v>
      </c>
      <c r="Q242">
        <v>14</v>
      </c>
      <c r="R242" s="27">
        <f t="shared" si="17"/>
        <v>225</v>
      </c>
      <c r="S242" s="27">
        <f t="shared" si="18"/>
        <v>154</v>
      </c>
      <c r="T242" s="27" t="str">
        <f>IFERROR(VLOOKUP(F242,#REF!,2,0),"")</f>
        <v/>
      </c>
      <c r="U242" s="27" t="str">
        <f t="shared" si="19"/>
        <v>,09:45:00,car,225</v>
      </c>
    </row>
    <row r="243" spans="1:21" hidden="1" x14ac:dyDescent="0.25">
      <c r="A243" t="s">
        <v>137</v>
      </c>
      <c r="B243">
        <v>10</v>
      </c>
      <c r="C243" s="27" t="str">
        <f t="shared" si="15"/>
        <v>M</v>
      </c>
      <c r="D243" s="27" t="str">
        <f>IFERROR(VLOOKUP(F243,#REF!,3),"")</f>
        <v/>
      </c>
      <c r="E243" t="s">
        <v>394</v>
      </c>
      <c r="F243" s="27" t="str">
        <f t="shared" si="16"/>
        <v>CCV-105B</v>
      </c>
      <c r="G243" t="s">
        <v>395</v>
      </c>
      <c r="I243" t="s">
        <v>411</v>
      </c>
      <c r="J243">
        <v>1</v>
      </c>
      <c r="K243">
        <v>0</v>
      </c>
      <c r="L243">
        <v>0</v>
      </c>
      <c r="M243">
        <v>26</v>
      </c>
      <c r="N243">
        <v>3</v>
      </c>
      <c r="O243">
        <v>0</v>
      </c>
      <c r="P243">
        <v>0</v>
      </c>
      <c r="Q243">
        <v>0</v>
      </c>
      <c r="R243" s="27">
        <f t="shared" si="17"/>
        <v>35</v>
      </c>
      <c r="S243" s="27">
        <f t="shared" si="18"/>
        <v>26</v>
      </c>
      <c r="T243" s="27" t="str">
        <f>IFERROR(VLOOKUP(F243,#REF!,2,0),"")</f>
        <v/>
      </c>
      <c r="U243" s="27" t="str">
        <f t="shared" si="19"/>
        <v>,10:00:00,car,35</v>
      </c>
    </row>
    <row r="244" spans="1:21" hidden="1" x14ac:dyDescent="0.25">
      <c r="A244" t="s">
        <v>185</v>
      </c>
      <c r="B244">
        <v>16</v>
      </c>
      <c r="C244" s="27" t="str">
        <f t="shared" si="15"/>
        <v>T</v>
      </c>
      <c r="D244" s="27" t="str">
        <f>IFERROR(VLOOKUP(F244,#REF!,3),"")</f>
        <v/>
      </c>
      <c r="E244" t="s">
        <v>394</v>
      </c>
      <c r="F244" s="27" t="str">
        <f t="shared" si="16"/>
        <v>CCV-105B</v>
      </c>
      <c r="G244" t="s">
        <v>395</v>
      </c>
      <c r="I244" t="s">
        <v>412</v>
      </c>
      <c r="J244">
        <v>0</v>
      </c>
      <c r="K244">
        <v>6</v>
      </c>
      <c r="L244">
        <v>1</v>
      </c>
      <c r="M244">
        <v>179</v>
      </c>
      <c r="N244">
        <v>19</v>
      </c>
      <c r="O244">
        <v>3</v>
      </c>
      <c r="P244">
        <v>1</v>
      </c>
      <c r="Q244">
        <v>12</v>
      </c>
      <c r="R244" s="27">
        <f t="shared" si="17"/>
        <v>273</v>
      </c>
      <c r="S244" s="27">
        <f t="shared" si="18"/>
        <v>195</v>
      </c>
      <c r="T244" s="27" t="str">
        <f>IFERROR(VLOOKUP(F244,#REF!,2,0),"")</f>
        <v/>
      </c>
      <c r="U244" s="27" t="str">
        <f t="shared" si="19"/>
        <v>,16:00:00,car,273</v>
      </c>
    </row>
    <row r="245" spans="1:21" hidden="1" x14ac:dyDescent="0.25">
      <c r="A245" t="s">
        <v>187</v>
      </c>
      <c r="B245">
        <v>16</v>
      </c>
      <c r="C245" s="27" t="str">
        <f t="shared" si="15"/>
        <v>T</v>
      </c>
      <c r="D245" s="27" t="str">
        <f>IFERROR(VLOOKUP(F245,#REF!,3),"")</f>
        <v/>
      </c>
      <c r="E245" t="s">
        <v>394</v>
      </c>
      <c r="F245" s="27" t="str">
        <f t="shared" si="16"/>
        <v>CCV-105B</v>
      </c>
      <c r="G245" t="s">
        <v>395</v>
      </c>
      <c r="I245" t="s">
        <v>413</v>
      </c>
      <c r="J245">
        <v>0</v>
      </c>
      <c r="K245">
        <v>0</v>
      </c>
      <c r="L245">
        <v>0</v>
      </c>
      <c r="M245">
        <v>198</v>
      </c>
      <c r="N245">
        <v>35</v>
      </c>
      <c r="O245">
        <v>2</v>
      </c>
      <c r="P245">
        <v>9</v>
      </c>
      <c r="Q245">
        <v>11</v>
      </c>
      <c r="R245" s="27">
        <f t="shared" si="17"/>
        <v>291</v>
      </c>
      <c r="S245" s="27">
        <f t="shared" si="18"/>
        <v>218</v>
      </c>
      <c r="T245" s="27" t="str">
        <f>IFERROR(VLOOKUP(F245,#REF!,2,0),"")</f>
        <v/>
      </c>
      <c r="U245" s="27" t="str">
        <f t="shared" si="19"/>
        <v>,16:15:00,car,291</v>
      </c>
    </row>
    <row r="246" spans="1:21" hidden="1" x14ac:dyDescent="0.25">
      <c r="A246" t="s">
        <v>42</v>
      </c>
      <c r="B246">
        <v>16</v>
      </c>
      <c r="C246" s="27" t="str">
        <f t="shared" si="15"/>
        <v>T</v>
      </c>
      <c r="D246" s="27" t="str">
        <f>IFERROR(VLOOKUP(F246,#REF!,3),"")</f>
        <v/>
      </c>
      <c r="E246" t="s">
        <v>394</v>
      </c>
      <c r="F246" s="27" t="str">
        <f t="shared" si="16"/>
        <v>CCV-105B</v>
      </c>
      <c r="G246" t="s">
        <v>395</v>
      </c>
      <c r="I246" t="s">
        <v>414</v>
      </c>
      <c r="J246">
        <v>0</v>
      </c>
      <c r="K246">
        <v>3</v>
      </c>
      <c r="L246">
        <v>0</v>
      </c>
      <c r="M246">
        <v>204</v>
      </c>
      <c r="N246">
        <v>26</v>
      </c>
      <c r="O246">
        <v>4</v>
      </c>
      <c r="P246">
        <v>3</v>
      </c>
      <c r="Q246">
        <v>5</v>
      </c>
      <c r="R246" s="27">
        <f t="shared" si="17"/>
        <v>290</v>
      </c>
      <c r="S246" s="27">
        <f t="shared" si="18"/>
        <v>212</v>
      </c>
      <c r="T246" s="27" t="str">
        <f>IFERROR(VLOOKUP(F246,#REF!,2,0),"")</f>
        <v/>
      </c>
      <c r="U246" s="27" t="str">
        <f t="shared" si="19"/>
        <v>,16:30:00,car,290</v>
      </c>
    </row>
    <row r="247" spans="1:21" hidden="1" x14ac:dyDescent="0.25">
      <c r="A247" t="s">
        <v>43</v>
      </c>
      <c r="B247">
        <v>16</v>
      </c>
      <c r="C247" s="27" t="str">
        <f t="shared" si="15"/>
        <v>T</v>
      </c>
      <c r="D247" s="27" t="str">
        <f>IFERROR(VLOOKUP(F247,#REF!,3),"")</f>
        <v/>
      </c>
      <c r="E247" t="s">
        <v>394</v>
      </c>
      <c r="F247" s="27" t="str">
        <f t="shared" si="16"/>
        <v>CCV-105B</v>
      </c>
      <c r="G247" t="s">
        <v>395</v>
      </c>
      <c r="I247" t="s">
        <v>415</v>
      </c>
      <c r="J247">
        <v>1</v>
      </c>
      <c r="K247">
        <v>2</v>
      </c>
      <c r="L247">
        <v>0</v>
      </c>
      <c r="M247">
        <v>247</v>
      </c>
      <c r="N247">
        <v>25</v>
      </c>
      <c r="O247">
        <v>1</v>
      </c>
      <c r="P247">
        <v>2</v>
      </c>
      <c r="Q247">
        <v>4</v>
      </c>
      <c r="R247" s="27">
        <f t="shared" si="17"/>
        <v>340</v>
      </c>
      <c r="S247" s="27">
        <f t="shared" si="18"/>
        <v>253</v>
      </c>
      <c r="T247" s="27" t="str">
        <f>IFERROR(VLOOKUP(F247,#REF!,2,0),"")</f>
        <v/>
      </c>
      <c r="U247" s="27" t="str">
        <f t="shared" si="19"/>
        <v>,16:45:00,car,340</v>
      </c>
    </row>
    <row r="248" spans="1:21" hidden="1" x14ac:dyDescent="0.25">
      <c r="A248" t="s">
        <v>44</v>
      </c>
      <c r="B248">
        <v>17</v>
      </c>
      <c r="C248" s="27" t="str">
        <f t="shared" si="15"/>
        <v>T</v>
      </c>
      <c r="D248" s="27" t="str">
        <f>IFERROR(VLOOKUP(F248,#REF!,3),"")</f>
        <v/>
      </c>
      <c r="E248" t="s">
        <v>394</v>
      </c>
      <c r="F248" s="27" t="str">
        <f t="shared" si="16"/>
        <v>CCV-105B</v>
      </c>
      <c r="G248" t="s">
        <v>395</v>
      </c>
      <c r="I248" t="s">
        <v>416</v>
      </c>
      <c r="J248">
        <v>1</v>
      </c>
      <c r="K248">
        <v>0</v>
      </c>
      <c r="L248">
        <v>0</v>
      </c>
      <c r="M248">
        <v>227</v>
      </c>
      <c r="N248">
        <v>21</v>
      </c>
      <c r="O248">
        <v>6</v>
      </c>
      <c r="P248">
        <v>2</v>
      </c>
      <c r="Q248">
        <v>9</v>
      </c>
      <c r="R248" s="27">
        <f t="shared" si="17"/>
        <v>314</v>
      </c>
      <c r="S248" s="27">
        <f t="shared" si="18"/>
        <v>238</v>
      </c>
      <c r="T248" s="27" t="str">
        <f>IFERROR(VLOOKUP(F248,#REF!,2,0),"")</f>
        <v/>
      </c>
      <c r="U248" s="27" t="str">
        <f t="shared" si="19"/>
        <v>,17:00:00,car,314</v>
      </c>
    </row>
    <row r="249" spans="1:21" hidden="1" x14ac:dyDescent="0.25">
      <c r="A249" t="s">
        <v>45</v>
      </c>
      <c r="B249">
        <v>17</v>
      </c>
      <c r="C249" s="27" t="str">
        <f t="shared" si="15"/>
        <v>T</v>
      </c>
      <c r="D249" s="27" t="str">
        <f>IFERROR(VLOOKUP(F249,#REF!,3),"")</f>
        <v/>
      </c>
      <c r="E249" t="s">
        <v>394</v>
      </c>
      <c r="F249" s="27" t="str">
        <f t="shared" si="16"/>
        <v>CCV-105B</v>
      </c>
      <c r="G249" t="s">
        <v>395</v>
      </c>
      <c r="I249" t="s">
        <v>417</v>
      </c>
      <c r="J249">
        <v>0</v>
      </c>
      <c r="K249">
        <v>0</v>
      </c>
      <c r="L249">
        <v>0</v>
      </c>
      <c r="M249">
        <v>293</v>
      </c>
      <c r="N249">
        <v>39</v>
      </c>
      <c r="O249">
        <v>4</v>
      </c>
      <c r="P249">
        <v>0</v>
      </c>
      <c r="Q249">
        <v>4</v>
      </c>
      <c r="R249" s="27">
        <f t="shared" si="17"/>
        <v>395</v>
      </c>
      <c r="S249" s="27">
        <f t="shared" si="18"/>
        <v>297</v>
      </c>
      <c r="T249" s="27" t="str">
        <f>IFERROR(VLOOKUP(F249,#REF!,2,0),"")</f>
        <v/>
      </c>
      <c r="U249" s="27" t="str">
        <f t="shared" si="19"/>
        <v>,17:15:00,car,395</v>
      </c>
    </row>
    <row r="250" spans="1:21" hidden="1" x14ac:dyDescent="0.25">
      <c r="A250" t="s">
        <v>46</v>
      </c>
      <c r="B250">
        <v>17</v>
      </c>
      <c r="C250" s="27" t="str">
        <f t="shared" si="15"/>
        <v>T</v>
      </c>
      <c r="D250" s="27" t="str">
        <f>IFERROR(VLOOKUP(F250,#REF!,3),"")</f>
        <v/>
      </c>
      <c r="E250" t="s">
        <v>394</v>
      </c>
      <c r="F250" s="27" t="str">
        <f t="shared" si="16"/>
        <v>CCV-105B</v>
      </c>
      <c r="G250" t="s">
        <v>395</v>
      </c>
      <c r="I250" t="s">
        <v>418</v>
      </c>
      <c r="J250">
        <v>2</v>
      </c>
      <c r="K250">
        <v>0</v>
      </c>
      <c r="L250">
        <v>0</v>
      </c>
      <c r="M250">
        <v>338</v>
      </c>
      <c r="N250">
        <v>43</v>
      </c>
      <c r="O250">
        <v>3</v>
      </c>
      <c r="P250">
        <v>6</v>
      </c>
      <c r="Q250">
        <v>1</v>
      </c>
      <c r="R250" s="27">
        <f t="shared" si="17"/>
        <v>458</v>
      </c>
      <c r="S250" s="27">
        <f t="shared" si="18"/>
        <v>345</v>
      </c>
      <c r="T250" s="27" t="str">
        <f>IFERROR(VLOOKUP(F250,#REF!,2,0),"")</f>
        <v/>
      </c>
      <c r="U250" s="27" t="str">
        <f t="shared" si="19"/>
        <v>,17:30:00,car,458</v>
      </c>
    </row>
    <row r="251" spans="1:21" hidden="1" x14ac:dyDescent="0.25">
      <c r="A251" t="s">
        <v>47</v>
      </c>
      <c r="B251">
        <v>17</v>
      </c>
      <c r="C251" s="27" t="str">
        <f t="shared" si="15"/>
        <v>T</v>
      </c>
      <c r="D251" s="27" t="str">
        <f>IFERROR(VLOOKUP(F251,#REF!,3),"")</f>
        <v/>
      </c>
      <c r="E251" t="s">
        <v>394</v>
      </c>
      <c r="F251" s="27" t="str">
        <f t="shared" si="16"/>
        <v>CCV-105B</v>
      </c>
      <c r="G251" t="s">
        <v>395</v>
      </c>
      <c r="I251" t="s">
        <v>419</v>
      </c>
      <c r="J251">
        <v>7</v>
      </c>
      <c r="K251">
        <v>3</v>
      </c>
      <c r="L251">
        <v>0</v>
      </c>
      <c r="M251">
        <v>302</v>
      </c>
      <c r="N251">
        <v>32</v>
      </c>
      <c r="O251">
        <v>1</v>
      </c>
      <c r="P251">
        <v>2</v>
      </c>
      <c r="Q251">
        <v>2</v>
      </c>
      <c r="R251" s="27">
        <f t="shared" si="17"/>
        <v>413</v>
      </c>
      <c r="S251" s="27">
        <f t="shared" si="18"/>
        <v>306</v>
      </c>
      <c r="T251" s="27" t="str">
        <f>IFERROR(VLOOKUP(F251,#REF!,2,0),"")</f>
        <v/>
      </c>
      <c r="U251" s="27" t="str">
        <f t="shared" si="19"/>
        <v>,17:45:00,car,413</v>
      </c>
    </row>
    <row r="252" spans="1:21" hidden="1" x14ac:dyDescent="0.25">
      <c r="A252" t="s">
        <v>48</v>
      </c>
      <c r="B252">
        <v>18</v>
      </c>
      <c r="C252" s="27" t="str">
        <f t="shared" si="15"/>
        <v>T</v>
      </c>
      <c r="D252" s="27" t="str">
        <f>IFERROR(VLOOKUP(F252,#REF!,3),"")</f>
        <v/>
      </c>
      <c r="E252" t="s">
        <v>394</v>
      </c>
      <c r="F252" s="27" t="str">
        <f t="shared" si="16"/>
        <v>CCV-105B</v>
      </c>
      <c r="G252" t="s">
        <v>395</v>
      </c>
      <c r="I252" t="s">
        <v>420</v>
      </c>
      <c r="J252">
        <v>1</v>
      </c>
      <c r="K252">
        <v>1</v>
      </c>
      <c r="L252">
        <v>0</v>
      </c>
      <c r="M252">
        <v>265</v>
      </c>
      <c r="N252">
        <v>37</v>
      </c>
      <c r="O252">
        <v>7</v>
      </c>
      <c r="P252">
        <v>3</v>
      </c>
      <c r="Q252">
        <v>8</v>
      </c>
      <c r="R252" s="27">
        <f t="shared" si="17"/>
        <v>370</v>
      </c>
      <c r="S252" s="27">
        <f t="shared" si="18"/>
        <v>276</v>
      </c>
      <c r="T252" s="27" t="str">
        <f>IFERROR(VLOOKUP(F252,#REF!,2,0),"")</f>
        <v/>
      </c>
      <c r="U252" s="27" t="str">
        <f t="shared" si="19"/>
        <v>,18:00:00,car,370</v>
      </c>
    </row>
    <row r="253" spans="1:21" hidden="1" x14ac:dyDescent="0.25">
      <c r="A253" t="s">
        <v>49</v>
      </c>
      <c r="B253">
        <v>18</v>
      </c>
      <c r="C253" s="27" t="str">
        <f t="shared" si="15"/>
        <v>T</v>
      </c>
      <c r="D253" s="27" t="str">
        <f>IFERROR(VLOOKUP(F253,#REF!,3),"")</f>
        <v/>
      </c>
      <c r="E253" t="s">
        <v>394</v>
      </c>
      <c r="F253" s="27" t="str">
        <f t="shared" si="16"/>
        <v>CCV-105B</v>
      </c>
      <c r="G253" t="s">
        <v>395</v>
      </c>
      <c r="I253" t="s">
        <v>421</v>
      </c>
      <c r="J253">
        <v>3</v>
      </c>
      <c r="K253">
        <v>1</v>
      </c>
      <c r="L253">
        <v>0</v>
      </c>
      <c r="M253">
        <v>278</v>
      </c>
      <c r="N253">
        <v>30</v>
      </c>
      <c r="O253">
        <v>1</v>
      </c>
      <c r="P253">
        <v>3</v>
      </c>
      <c r="Q253">
        <v>8</v>
      </c>
      <c r="R253" s="27">
        <f t="shared" si="17"/>
        <v>385</v>
      </c>
      <c r="S253" s="27">
        <f t="shared" si="18"/>
        <v>289</v>
      </c>
      <c r="T253" s="27" t="str">
        <f>IFERROR(VLOOKUP(F253,#REF!,2,0),"")</f>
        <v/>
      </c>
      <c r="U253" s="27" t="str">
        <f t="shared" si="19"/>
        <v>,18:15:00,car,385</v>
      </c>
    </row>
    <row r="254" spans="1:21" hidden="1" x14ac:dyDescent="0.25">
      <c r="A254" t="s">
        <v>197</v>
      </c>
      <c r="B254">
        <v>18</v>
      </c>
      <c r="C254" s="27" t="str">
        <f t="shared" si="15"/>
        <v>T</v>
      </c>
      <c r="D254" s="27" t="str">
        <f>IFERROR(VLOOKUP(F254,#REF!,3),"")</f>
        <v/>
      </c>
      <c r="E254" t="s">
        <v>394</v>
      </c>
      <c r="F254" s="27" t="str">
        <f t="shared" si="16"/>
        <v>CCV-105B</v>
      </c>
      <c r="G254" t="s">
        <v>395</v>
      </c>
      <c r="I254" t="s">
        <v>422</v>
      </c>
      <c r="J254">
        <v>1</v>
      </c>
      <c r="K254">
        <v>1</v>
      </c>
      <c r="L254">
        <v>0</v>
      </c>
      <c r="M254">
        <v>264</v>
      </c>
      <c r="N254">
        <v>37</v>
      </c>
      <c r="O254">
        <v>3</v>
      </c>
      <c r="P254">
        <v>1</v>
      </c>
      <c r="Q254">
        <v>6</v>
      </c>
      <c r="R254" s="27">
        <f t="shared" si="17"/>
        <v>363</v>
      </c>
      <c r="S254" s="27">
        <f t="shared" si="18"/>
        <v>271</v>
      </c>
      <c r="T254" s="27" t="str">
        <f>IFERROR(VLOOKUP(F254,#REF!,2,0),"")</f>
        <v/>
      </c>
      <c r="U254" s="27" t="str">
        <f t="shared" si="19"/>
        <v>,18:30:00,car,363</v>
      </c>
    </row>
    <row r="255" spans="1:21" hidden="1" x14ac:dyDescent="0.25">
      <c r="A255" t="s">
        <v>199</v>
      </c>
      <c r="B255">
        <v>18</v>
      </c>
      <c r="C255" s="27" t="str">
        <f t="shared" si="15"/>
        <v>T</v>
      </c>
      <c r="D255" s="27" t="str">
        <f>IFERROR(VLOOKUP(F255,#REF!,3),"")</f>
        <v/>
      </c>
      <c r="E255" t="s">
        <v>394</v>
      </c>
      <c r="F255" s="27" t="str">
        <f t="shared" si="16"/>
        <v>CCV-105B</v>
      </c>
      <c r="G255" t="s">
        <v>395</v>
      </c>
      <c r="I255" t="s">
        <v>423</v>
      </c>
      <c r="J255">
        <v>0</v>
      </c>
      <c r="K255">
        <v>0</v>
      </c>
      <c r="L255">
        <v>0</v>
      </c>
      <c r="M255">
        <v>314</v>
      </c>
      <c r="N255">
        <v>30</v>
      </c>
      <c r="O255">
        <v>5</v>
      </c>
      <c r="P255">
        <v>4</v>
      </c>
      <c r="Q255">
        <v>9</v>
      </c>
      <c r="R255" s="27">
        <f t="shared" si="17"/>
        <v>432</v>
      </c>
      <c r="S255" s="27">
        <f t="shared" si="18"/>
        <v>327</v>
      </c>
      <c r="T255" s="27" t="str">
        <f>IFERROR(VLOOKUP(F255,#REF!,2,0),"")</f>
        <v/>
      </c>
      <c r="U255" s="27" t="str">
        <f t="shared" si="19"/>
        <v>,18:45:00,car,432</v>
      </c>
    </row>
    <row r="256" spans="1:21" hidden="1" x14ac:dyDescent="0.25">
      <c r="A256" t="s">
        <v>201</v>
      </c>
      <c r="B256">
        <v>19</v>
      </c>
      <c r="C256" s="27" t="str">
        <f t="shared" si="15"/>
        <v>N</v>
      </c>
      <c r="D256" s="27" t="str">
        <f>IFERROR(VLOOKUP(F256,#REF!,3),"")</f>
        <v/>
      </c>
      <c r="E256" t="s">
        <v>394</v>
      </c>
      <c r="F256" s="27" t="str">
        <f t="shared" si="16"/>
        <v>CCV-105B</v>
      </c>
      <c r="G256" t="s">
        <v>395</v>
      </c>
      <c r="I256" t="s">
        <v>424</v>
      </c>
      <c r="J256">
        <v>5</v>
      </c>
      <c r="K256">
        <v>0</v>
      </c>
      <c r="L256">
        <v>0</v>
      </c>
      <c r="M256">
        <v>340</v>
      </c>
      <c r="N256">
        <v>31</v>
      </c>
      <c r="O256">
        <v>5</v>
      </c>
      <c r="P256">
        <v>2</v>
      </c>
      <c r="Q256">
        <v>2</v>
      </c>
      <c r="R256" s="27">
        <f t="shared" si="17"/>
        <v>454</v>
      </c>
      <c r="S256" s="27">
        <f t="shared" si="18"/>
        <v>344</v>
      </c>
      <c r="T256" s="27" t="str">
        <f>IFERROR(VLOOKUP(F256,#REF!,2,0),"")</f>
        <v/>
      </c>
      <c r="U256" s="27" t="str">
        <f t="shared" si="19"/>
        <v>,19:00:00,car,454</v>
      </c>
    </row>
    <row r="257" spans="1:21" hidden="1" x14ac:dyDescent="0.25">
      <c r="A257" t="s">
        <v>203</v>
      </c>
      <c r="B257">
        <v>19</v>
      </c>
      <c r="C257" s="27" t="str">
        <f t="shared" si="15"/>
        <v>N</v>
      </c>
      <c r="D257" s="27" t="str">
        <f>IFERROR(VLOOKUP(F257,#REF!,3),"")</f>
        <v/>
      </c>
      <c r="E257" t="s">
        <v>394</v>
      </c>
      <c r="F257" s="27" t="str">
        <f t="shared" si="16"/>
        <v>CCV-105B</v>
      </c>
      <c r="G257" t="s">
        <v>395</v>
      </c>
      <c r="I257" t="s">
        <v>425</v>
      </c>
      <c r="J257">
        <v>0</v>
      </c>
      <c r="K257">
        <v>1</v>
      </c>
      <c r="L257">
        <v>0</v>
      </c>
      <c r="M257">
        <v>346</v>
      </c>
      <c r="N257">
        <v>31</v>
      </c>
      <c r="O257">
        <v>3</v>
      </c>
      <c r="P257">
        <v>4</v>
      </c>
      <c r="Q257">
        <v>1</v>
      </c>
      <c r="R257" s="27">
        <f t="shared" si="17"/>
        <v>466</v>
      </c>
      <c r="S257" s="27">
        <f t="shared" si="18"/>
        <v>351</v>
      </c>
      <c r="T257" s="27" t="str">
        <f>IFERROR(VLOOKUP(F257,#REF!,2,0),"")</f>
        <v/>
      </c>
      <c r="U257" s="27" t="str">
        <f t="shared" si="19"/>
        <v>,19:15:00,car,466</v>
      </c>
    </row>
    <row r="258" spans="1:21" hidden="1" x14ac:dyDescent="0.25">
      <c r="A258" t="s">
        <v>205</v>
      </c>
      <c r="B258">
        <v>19</v>
      </c>
      <c r="C258" s="27" t="str">
        <f t="shared" si="15"/>
        <v>N</v>
      </c>
      <c r="D258" s="27" t="str">
        <f>IFERROR(VLOOKUP(F258,#REF!,3),"")</f>
        <v/>
      </c>
      <c r="E258" t="s">
        <v>394</v>
      </c>
      <c r="F258" s="27" t="str">
        <f t="shared" si="16"/>
        <v>CCV-105B</v>
      </c>
      <c r="G258" t="s">
        <v>395</v>
      </c>
      <c r="I258" t="s">
        <v>426</v>
      </c>
      <c r="J258">
        <v>0</v>
      </c>
      <c r="K258">
        <v>0</v>
      </c>
      <c r="L258">
        <v>0</v>
      </c>
      <c r="M258">
        <v>15</v>
      </c>
      <c r="N258">
        <v>1</v>
      </c>
      <c r="O258">
        <v>1</v>
      </c>
      <c r="P258">
        <v>0</v>
      </c>
      <c r="Q258">
        <v>0</v>
      </c>
      <c r="R258" s="27">
        <f t="shared" si="17"/>
        <v>20</v>
      </c>
      <c r="S258" s="27">
        <f t="shared" si="18"/>
        <v>15</v>
      </c>
      <c r="T258" s="27" t="str">
        <f>IFERROR(VLOOKUP(F258,#REF!,2,0),"")</f>
        <v/>
      </c>
      <c r="U258" s="27" t="str">
        <f t="shared" si="19"/>
        <v>,19:30:00,car,20</v>
      </c>
    </row>
    <row r="259" spans="1:21" hidden="1" x14ac:dyDescent="0.25">
      <c r="A259" t="s">
        <v>109</v>
      </c>
      <c r="B259">
        <v>6</v>
      </c>
      <c r="C259" s="27" t="str">
        <f t="shared" ref="C259:C322" si="20">IF(B259&lt;12,"M",IF(AND(B259&gt;=12,B259&lt;=18),"T","N"))</f>
        <v>M</v>
      </c>
      <c r="D259" s="27" t="str">
        <f>IFERROR(VLOOKUP(F259,#REF!,3),"")</f>
        <v/>
      </c>
      <c r="E259" t="s">
        <v>427</v>
      </c>
      <c r="F259" s="27" t="str">
        <f t="shared" ref="F259:F322" si="21">CONCATENATE("CCV-",G259)</f>
        <v>CCV-107A</v>
      </c>
      <c r="G259" t="s">
        <v>428</v>
      </c>
      <c r="I259" t="s">
        <v>429</v>
      </c>
      <c r="J259">
        <v>0</v>
      </c>
      <c r="K259">
        <v>0</v>
      </c>
      <c r="L259">
        <v>0</v>
      </c>
      <c r="M259">
        <v>38</v>
      </c>
      <c r="N259">
        <v>3</v>
      </c>
      <c r="O259">
        <v>1</v>
      </c>
      <c r="P259">
        <v>0</v>
      </c>
      <c r="Q259">
        <v>0</v>
      </c>
      <c r="R259" s="27">
        <f t="shared" ref="R259:R322" si="22">ROUNDUP((M259+P259+Q259+(1/6)*N259+2*K259+2.5*L259)*1.3,0)</f>
        <v>51</v>
      </c>
      <c r="S259" s="27">
        <f t="shared" ref="S259:S322" si="23">ROUNDUP(M259+P259+Q259+2.5*L259,0)</f>
        <v>38</v>
      </c>
      <c r="T259" s="27" t="str">
        <f>IFERROR(VLOOKUP(F259,#REF!,2,0),"")</f>
        <v/>
      </c>
      <c r="U259" s="27" t="str">
        <f t="shared" ref="U259:U322" si="24">CONCATENATE(T259,",",CONCATENATE(LEFT(A259,5),":00"),",car,",R259)</f>
        <v>,06:30:00,car,51</v>
      </c>
    </row>
    <row r="260" spans="1:21" hidden="1" x14ac:dyDescent="0.25">
      <c r="A260" t="s">
        <v>111</v>
      </c>
      <c r="B260">
        <v>6</v>
      </c>
      <c r="C260" s="27" t="str">
        <f t="shared" si="20"/>
        <v>M</v>
      </c>
      <c r="D260" s="27" t="str">
        <f>IFERROR(VLOOKUP(F260,#REF!,3),"")</f>
        <v/>
      </c>
      <c r="E260" t="s">
        <v>427</v>
      </c>
      <c r="F260" s="27" t="str">
        <f t="shared" si="21"/>
        <v>CCV-107A</v>
      </c>
      <c r="G260" t="s">
        <v>428</v>
      </c>
      <c r="I260" t="s">
        <v>430</v>
      </c>
      <c r="J260">
        <v>3</v>
      </c>
      <c r="K260">
        <v>0</v>
      </c>
      <c r="L260">
        <v>0</v>
      </c>
      <c r="M260">
        <v>113</v>
      </c>
      <c r="N260">
        <v>12</v>
      </c>
      <c r="O260">
        <v>5</v>
      </c>
      <c r="P260">
        <v>2</v>
      </c>
      <c r="Q260">
        <v>2</v>
      </c>
      <c r="R260" s="27">
        <f t="shared" si="22"/>
        <v>155</v>
      </c>
      <c r="S260" s="27">
        <f t="shared" si="23"/>
        <v>117</v>
      </c>
      <c r="T260" s="27" t="str">
        <f>IFERROR(VLOOKUP(F260,#REF!,2,0),"")</f>
        <v/>
      </c>
      <c r="U260" s="27" t="str">
        <f t="shared" si="24"/>
        <v>,06:45:00,car,155</v>
      </c>
    </row>
    <row r="261" spans="1:21" hidden="1" x14ac:dyDescent="0.25">
      <c r="A261" t="s">
        <v>113</v>
      </c>
      <c r="B261">
        <v>7</v>
      </c>
      <c r="C261" s="27" t="str">
        <f t="shared" si="20"/>
        <v>M</v>
      </c>
      <c r="D261" s="27" t="str">
        <f>IFERROR(VLOOKUP(F261,#REF!,3),"")</f>
        <v/>
      </c>
      <c r="E261" t="s">
        <v>427</v>
      </c>
      <c r="F261" s="27" t="str">
        <f t="shared" si="21"/>
        <v>CCV-107A</v>
      </c>
      <c r="G261" t="s">
        <v>428</v>
      </c>
      <c r="I261" t="s">
        <v>431</v>
      </c>
      <c r="J261">
        <v>3</v>
      </c>
      <c r="K261">
        <v>1</v>
      </c>
      <c r="L261">
        <v>0</v>
      </c>
      <c r="M261">
        <v>190</v>
      </c>
      <c r="N261">
        <v>10</v>
      </c>
      <c r="O261">
        <v>3</v>
      </c>
      <c r="P261">
        <v>1</v>
      </c>
      <c r="Q261">
        <v>7</v>
      </c>
      <c r="R261" s="27">
        <f t="shared" si="22"/>
        <v>263</v>
      </c>
      <c r="S261" s="27">
        <f t="shared" si="23"/>
        <v>198</v>
      </c>
      <c r="T261" s="27" t="str">
        <f>IFERROR(VLOOKUP(F261,#REF!,2,0),"")</f>
        <v/>
      </c>
      <c r="U261" s="27" t="str">
        <f t="shared" si="24"/>
        <v>,07:00:00,car,263</v>
      </c>
    </row>
    <row r="262" spans="1:21" hidden="1" x14ac:dyDescent="0.25">
      <c r="A262" t="s">
        <v>115</v>
      </c>
      <c r="B262">
        <v>7</v>
      </c>
      <c r="C262" s="27" t="str">
        <f t="shared" si="20"/>
        <v>M</v>
      </c>
      <c r="D262" s="27" t="str">
        <f>IFERROR(VLOOKUP(F262,#REF!,3),"")</f>
        <v/>
      </c>
      <c r="E262" t="s">
        <v>427</v>
      </c>
      <c r="F262" s="27" t="str">
        <f t="shared" si="21"/>
        <v>CCV-107A</v>
      </c>
      <c r="G262" t="s">
        <v>428</v>
      </c>
      <c r="I262" t="s">
        <v>432</v>
      </c>
      <c r="J262">
        <v>3</v>
      </c>
      <c r="K262">
        <v>0</v>
      </c>
      <c r="L262">
        <v>0</v>
      </c>
      <c r="M262">
        <v>256</v>
      </c>
      <c r="N262">
        <v>12</v>
      </c>
      <c r="O262">
        <v>4</v>
      </c>
      <c r="P262">
        <v>1</v>
      </c>
      <c r="Q262">
        <v>0</v>
      </c>
      <c r="R262" s="27">
        <f t="shared" si="22"/>
        <v>337</v>
      </c>
      <c r="S262" s="27">
        <f t="shared" si="23"/>
        <v>257</v>
      </c>
      <c r="T262" s="27" t="str">
        <f>IFERROR(VLOOKUP(F262,#REF!,2,0),"")</f>
        <v/>
      </c>
      <c r="U262" s="27" t="str">
        <f t="shared" si="24"/>
        <v>,07:15:00,car,337</v>
      </c>
    </row>
    <row r="263" spans="1:21" hidden="1" x14ac:dyDescent="0.25">
      <c r="A263" t="s">
        <v>117</v>
      </c>
      <c r="B263">
        <v>7</v>
      </c>
      <c r="C263" s="27" t="str">
        <f t="shared" si="20"/>
        <v>M</v>
      </c>
      <c r="D263" s="27" t="str">
        <f>IFERROR(VLOOKUP(F263,#REF!,3),"")</f>
        <v/>
      </c>
      <c r="E263" t="s">
        <v>427</v>
      </c>
      <c r="F263" s="27" t="str">
        <f t="shared" si="21"/>
        <v>CCV-107A</v>
      </c>
      <c r="G263" t="s">
        <v>428</v>
      </c>
      <c r="I263" t="s">
        <v>433</v>
      </c>
      <c r="J263">
        <v>4</v>
      </c>
      <c r="K263">
        <v>1</v>
      </c>
      <c r="L263">
        <v>0</v>
      </c>
      <c r="M263">
        <v>256</v>
      </c>
      <c r="N263">
        <v>16</v>
      </c>
      <c r="O263">
        <v>4</v>
      </c>
      <c r="P263">
        <v>4</v>
      </c>
      <c r="Q263">
        <v>2</v>
      </c>
      <c r="R263" s="27">
        <f t="shared" si="22"/>
        <v>347</v>
      </c>
      <c r="S263" s="27">
        <f t="shared" si="23"/>
        <v>262</v>
      </c>
      <c r="T263" s="27" t="str">
        <f>IFERROR(VLOOKUP(F263,#REF!,2,0),"")</f>
        <v/>
      </c>
      <c r="U263" s="27" t="str">
        <f t="shared" si="24"/>
        <v>,07:30:00,car,347</v>
      </c>
    </row>
    <row r="264" spans="1:21" hidden="1" x14ac:dyDescent="0.25">
      <c r="A264" t="s">
        <v>119</v>
      </c>
      <c r="B264">
        <v>7</v>
      </c>
      <c r="C264" s="27" t="str">
        <f t="shared" si="20"/>
        <v>M</v>
      </c>
      <c r="D264" s="27" t="str">
        <f>IFERROR(VLOOKUP(F264,#REF!,3),"")</f>
        <v/>
      </c>
      <c r="E264" t="s">
        <v>427</v>
      </c>
      <c r="F264" s="27" t="str">
        <f t="shared" si="21"/>
        <v>CCV-107A</v>
      </c>
      <c r="G264" t="s">
        <v>428</v>
      </c>
      <c r="I264" t="s">
        <v>434</v>
      </c>
      <c r="J264">
        <v>4</v>
      </c>
      <c r="K264">
        <v>2</v>
      </c>
      <c r="L264">
        <v>0</v>
      </c>
      <c r="M264">
        <v>335</v>
      </c>
      <c r="N264">
        <v>13</v>
      </c>
      <c r="O264">
        <v>2</v>
      </c>
      <c r="P264">
        <v>1</v>
      </c>
      <c r="Q264">
        <v>3</v>
      </c>
      <c r="R264" s="27">
        <f t="shared" si="22"/>
        <v>449</v>
      </c>
      <c r="S264" s="27">
        <f t="shared" si="23"/>
        <v>339</v>
      </c>
      <c r="T264" s="27" t="str">
        <f>IFERROR(VLOOKUP(F264,#REF!,2,0),"")</f>
        <v/>
      </c>
      <c r="U264" s="27" t="str">
        <f t="shared" si="24"/>
        <v>,07:45:00,car,449</v>
      </c>
    </row>
    <row r="265" spans="1:21" hidden="1" x14ac:dyDescent="0.25">
      <c r="A265" t="s">
        <v>121</v>
      </c>
      <c r="B265">
        <v>8</v>
      </c>
      <c r="C265" s="27" t="str">
        <f t="shared" si="20"/>
        <v>M</v>
      </c>
      <c r="D265" s="27" t="str">
        <f>IFERROR(VLOOKUP(F265,#REF!,3),"")</f>
        <v/>
      </c>
      <c r="E265" t="s">
        <v>427</v>
      </c>
      <c r="F265" s="27" t="str">
        <f t="shared" si="21"/>
        <v>CCV-107A</v>
      </c>
      <c r="G265" t="s">
        <v>428</v>
      </c>
      <c r="I265" t="s">
        <v>435</v>
      </c>
      <c r="J265">
        <v>4</v>
      </c>
      <c r="K265">
        <v>2</v>
      </c>
      <c r="L265">
        <v>0</v>
      </c>
      <c r="M265">
        <v>332</v>
      </c>
      <c r="N265">
        <v>18</v>
      </c>
      <c r="O265">
        <v>6</v>
      </c>
      <c r="P265">
        <v>2</v>
      </c>
      <c r="Q265">
        <v>1</v>
      </c>
      <c r="R265" s="27">
        <f t="shared" si="22"/>
        <v>445</v>
      </c>
      <c r="S265" s="27">
        <f t="shared" si="23"/>
        <v>335</v>
      </c>
      <c r="T265" s="27" t="str">
        <f>IFERROR(VLOOKUP(F265,#REF!,2,0),"")</f>
        <v/>
      </c>
      <c r="U265" s="27" t="str">
        <f t="shared" si="24"/>
        <v>,08:00:00,car,445</v>
      </c>
    </row>
    <row r="266" spans="1:21" hidden="1" x14ac:dyDescent="0.25">
      <c r="A266" t="s">
        <v>123</v>
      </c>
      <c r="B266">
        <v>8</v>
      </c>
      <c r="C266" s="27" t="str">
        <f t="shared" si="20"/>
        <v>M</v>
      </c>
      <c r="D266" s="27" t="str">
        <f>IFERROR(VLOOKUP(F266,#REF!,3),"")</f>
        <v/>
      </c>
      <c r="E266" t="s">
        <v>427</v>
      </c>
      <c r="F266" s="27" t="str">
        <f t="shared" si="21"/>
        <v>CCV-107A</v>
      </c>
      <c r="G266" t="s">
        <v>428</v>
      </c>
      <c r="I266" t="s">
        <v>436</v>
      </c>
      <c r="J266">
        <v>5</v>
      </c>
      <c r="K266">
        <v>2</v>
      </c>
      <c r="L266">
        <v>2</v>
      </c>
      <c r="M266">
        <v>300</v>
      </c>
      <c r="N266">
        <v>17</v>
      </c>
      <c r="O266">
        <v>6</v>
      </c>
      <c r="P266">
        <v>7</v>
      </c>
      <c r="Q266">
        <v>2</v>
      </c>
      <c r="R266" s="27">
        <f t="shared" si="22"/>
        <v>418</v>
      </c>
      <c r="S266" s="27">
        <f t="shared" si="23"/>
        <v>314</v>
      </c>
      <c r="T266" s="27" t="str">
        <f>IFERROR(VLOOKUP(F266,#REF!,2,0),"")</f>
        <v/>
      </c>
      <c r="U266" s="27" t="str">
        <f t="shared" si="24"/>
        <v>,08:15:00,car,418</v>
      </c>
    </row>
    <row r="267" spans="1:21" hidden="1" x14ac:dyDescent="0.25">
      <c r="A267" t="s">
        <v>125</v>
      </c>
      <c r="B267">
        <v>8</v>
      </c>
      <c r="C267" s="27" t="str">
        <f t="shared" si="20"/>
        <v>M</v>
      </c>
      <c r="D267" s="27" t="str">
        <f>IFERROR(VLOOKUP(F267,#REF!,3),"")</f>
        <v/>
      </c>
      <c r="E267" t="s">
        <v>427</v>
      </c>
      <c r="F267" s="27" t="str">
        <f t="shared" si="21"/>
        <v>CCV-107A</v>
      </c>
      <c r="G267" t="s">
        <v>428</v>
      </c>
      <c r="I267" t="s">
        <v>437</v>
      </c>
      <c r="J267">
        <v>3</v>
      </c>
      <c r="K267">
        <v>2</v>
      </c>
      <c r="L267">
        <v>0</v>
      </c>
      <c r="M267">
        <v>317</v>
      </c>
      <c r="N267">
        <v>20</v>
      </c>
      <c r="O267">
        <v>4</v>
      </c>
      <c r="P267">
        <v>2</v>
      </c>
      <c r="Q267">
        <v>4</v>
      </c>
      <c r="R267" s="27">
        <f t="shared" si="22"/>
        <v>430</v>
      </c>
      <c r="S267" s="27">
        <f t="shared" si="23"/>
        <v>323</v>
      </c>
      <c r="T267" s="27" t="str">
        <f>IFERROR(VLOOKUP(F267,#REF!,2,0),"")</f>
        <v/>
      </c>
      <c r="U267" s="27" t="str">
        <f t="shared" si="24"/>
        <v>,08:30:00,car,430</v>
      </c>
    </row>
    <row r="268" spans="1:21" hidden="1" x14ac:dyDescent="0.25">
      <c r="A268" t="s">
        <v>127</v>
      </c>
      <c r="B268">
        <v>8</v>
      </c>
      <c r="C268" s="27" t="str">
        <f t="shared" si="20"/>
        <v>M</v>
      </c>
      <c r="D268" s="27" t="str">
        <f>IFERROR(VLOOKUP(F268,#REF!,3),"")</f>
        <v/>
      </c>
      <c r="E268" t="s">
        <v>427</v>
      </c>
      <c r="F268" s="27" t="str">
        <f t="shared" si="21"/>
        <v>CCV-107A</v>
      </c>
      <c r="G268" t="s">
        <v>428</v>
      </c>
      <c r="I268" t="s">
        <v>438</v>
      </c>
      <c r="J268">
        <v>1</v>
      </c>
      <c r="K268">
        <v>2</v>
      </c>
      <c r="L268">
        <v>0</v>
      </c>
      <c r="M268">
        <v>337</v>
      </c>
      <c r="N268">
        <v>17</v>
      </c>
      <c r="O268">
        <v>2</v>
      </c>
      <c r="P268">
        <v>4</v>
      </c>
      <c r="Q268">
        <v>3</v>
      </c>
      <c r="R268" s="27">
        <f t="shared" si="22"/>
        <v>457</v>
      </c>
      <c r="S268" s="27">
        <f t="shared" si="23"/>
        <v>344</v>
      </c>
      <c r="T268" s="27" t="str">
        <f>IFERROR(VLOOKUP(F268,#REF!,2,0),"")</f>
        <v/>
      </c>
      <c r="U268" s="27" t="str">
        <f t="shared" si="24"/>
        <v>,08:45:00,car,457</v>
      </c>
    </row>
    <row r="269" spans="1:21" hidden="1" x14ac:dyDescent="0.25">
      <c r="A269" t="s">
        <v>129</v>
      </c>
      <c r="B269">
        <v>9</v>
      </c>
      <c r="C269" s="27" t="str">
        <f t="shared" si="20"/>
        <v>M</v>
      </c>
      <c r="D269" s="27" t="str">
        <f>IFERROR(VLOOKUP(F269,#REF!,3),"")</f>
        <v/>
      </c>
      <c r="E269" t="s">
        <v>427</v>
      </c>
      <c r="F269" s="27" t="str">
        <f t="shared" si="21"/>
        <v>CCV-107A</v>
      </c>
      <c r="G269" t="s">
        <v>428</v>
      </c>
      <c r="I269" t="s">
        <v>439</v>
      </c>
      <c r="J269">
        <v>2</v>
      </c>
      <c r="K269">
        <v>2</v>
      </c>
      <c r="L269">
        <v>1</v>
      </c>
      <c r="M269">
        <v>338</v>
      </c>
      <c r="N269">
        <v>19</v>
      </c>
      <c r="O269">
        <v>4</v>
      </c>
      <c r="P269">
        <v>7</v>
      </c>
      <c r="Q269">
        <v>7</v>
      </c>
      <c r="R269" s="27">
        <f t="shared" si="22"/>
        <v>471</v>
      </c>
      <c r="S269" s="27">
        <f t="shared" si="23"/>
        <v>355</v>
      </c>
      <c r="T269" s="27" t="str">
        <f>IFERROR(VLOOKUP(F269,#REF!,2,0),"")</f>
        <v/>
      </c>
      <c r="U269" s="27" t="str">
        <f t="shared" si="24"/>
        <v>,09:00:00,car,471</v>
      </c>
    </row>
    <row r="270" spans="1:21" hidden="1" x14ac:dyDescent="0.25">
      <c r="A270" t="s">
        <v>131</v>
      </c>
      <c r="B270">
        <v>9</v>
      </c>
      <c r="C270" s="27" t="str">
        <f t="shared" si="20"/>
        <v>M</v>
      </c>
      <c r="D270" s="27" t="str">
        <f>IFERROR(VLOOKUP(F270,#REF!,3),"")</f>
        <v/>
      </c>
      <c r="E270" t="s">
        <v>427</v>
      </c>
      <c r="F270" s="27" t="str">
        <f t="shared" si="21"/>
        <v>CCV-107A</v>
      </c>
      <c r="G270" t="s">
        <v>428</v>
      </c>
      <c r="I270" t="s">
        <v>440</v>
      </c>
      <c r="J270">
        <v>4</v>
      </c>
      <c r="K270">
        <v>1</v>
      </c>
      <c r="L270">
        <v>0</v>
      </c>
      <c r="M270">
        <v>193</v>
      </c>
      <c r="N270">
        <v>6</v>
      </c>
      <c r="O270">
        <v>3</v>
      </c>
      <c r="P270">
        <v>5</v>
      </c>
      <c r="Q270">
        <v>3</v>
      </c>
      <c r="R270" s="27">
        <f t="shared" si="22"/>
        <v>266</v>
      </c>
      <c r="S270" s="27">
        <f t="shared" si="23"/>
        <v>201</v>
      </c>
      <c r="T270" s="27" t="str">
        <f>IFERROR(VLOOKUP(F270,#REF!,2,0),"")</f>
        <v/>
      </c>
      <c r="U270" s="27" t="str">
        <f t="shared" si="24"/>
        <v>,09:15:00,car,266</v>
      </c>
    </row>
    <row r="271" spans="1:21" hidden="1" x14ac:dyDescent="0.25">
      <c r="A271" t="s">
        <v>133</v>
      </c>
      <c r="B271">
        <v>9</v>
      </c>
      <c r="C271" s="27" t="str">
        <f t="shared" si="20"/>
        <v>M</v>
      </c>
      <c r="D271" s="27" t="str">
        <f>IFERROR(VLOOKUP(F271,#REF!,3),"")</f>
        <v/>
      </c>
      <c r="E271" t="s">
        <v>427</v>
      </c>
      <c r="F271" s="27" t="str">
        <f t="shared" si="21"/>
        <v>CCV-107A</v>
      </c>
      <c r="G271" t="s">
        <v>428</v>
      </c>
      <c r="I271" t="s">
        <v>441</v>
      </c>
      <c r="J271">
        <v>4</v>
      </c>
      <c r="K271">
        <v>0</v>
      </c>
      <c r="L271">
        <v>0</v>
      </c>
      <c r="M271">
        <v>187</v>
      </c>
      <c r="N271">
        <v>9</v>
      </c>
      <c r="O271">
        <v>2</v>
      </c>
      <c r="P271">
        <v>4</v>
      </c>
      <c r="Q271">
        <v>2</v>
      </c>
      <c r="R271" s="27">
        <f t="shared" si="22"/>
        <v>253</v>
      </c>
      <c r="S271" s="27">
        <f t="shared" si="23"/>
        <v>193</v>
      </c>
      <c r="T271" s="27" t="str">
        <f>IFERROR(VLOOKUP(F271,#REF!,2,0),"")</f>
        <v/>
      </c>
      <c r="U271" s="27" t="str">
        <f t="shared" si="24"/>
        <v>,09:30:00,car,253</v>
      </c>
    </row>
    <row r="272" spans="1:21" hidden="1" x14ac:dyDescent="0.25">
      <c r="A272" t="s">
        <v>135</v>
      </c>
      <c r="B272">
        <v>9</v>
      </c>
      <c r="C272" s="27" t="str">
        <f t="shared" si="20"/>
        <v>M</v>
      </c>
      <c r="D272" s="27" t="str">
        <f>IFERROR(VLOOKUP(F272,#REF!,3),"")</f>
        <v/>
      </c>
      <c r="E272" t="s">
        <v>427</v>
      </c>
      <c r="F272" s="27" t="str">
        <f t="shared" si="21"/>
        <v>CCV-107A</v>
      </c>
      <c r="G272" t="s">
        <v>428</v>
      </c>
      <c r="I272" t="s">
        <v>442</v>
      </c>
      <c r="J272">
        <v>3</v>
      </c>
      <c r="K272">
        <v>1</v>
      </c>
      <c r="L272">
        <v>1</v>
      </c>
      <c r="M272">
        <v>216</v>
      </c>
      <c r="N272">
        <v>18</v>
      </c>
      <c r="O272">
        <v>0</v>
      </c>
      <c r="P272">
        <v>5</v>
      </c>
      <c r="Q272">
        <v>5</v>
      </c>
      <c r="R272" s="27">
        <f t="shared" si="22"/>
        <v>304</v>
      </c>
      <c r="S272" s="27">
        <f t="shared" si="23"/>
        <v>229</v>
      </c>
      <c r="T272" s="27" t="str">
        <f>IFERROR(VLOOKUP(F272,#REF!,2,0),"")</f>
        <v/>
      </c>
      <c r="U272" s="27" t="str">
        <f t="shared" si="24"/>
        <v>,09:45:00,car,304</v>
      </c>
    </row>
    <row r="273" spans="1:21" hidden="1" x14ac:dyDescent="0.25">
      <c r="A273" t="s">
        <v>137</v>
      </c>
      <c r="B273">
        <v>10</v>
      </c>
      <c r="C273" s="27" t="str">
        <f t="shared" si="20"/>
        <v>M</v>
      </c>
      <c r="D273" s="27" t="str">
        <f>IFERROR(VLOOKUP(F273,#REF!,3),"")</f>
        <v/>
      </c>
      <c r="E273" t="s">
        <v>427</v>
      </c>
      <c r="F273" s="27" t="str">
        <f t="shared" si="21"/>
        <v>CCV-107A</v>
      </c>
      <c r="G273" t="s">
        <v>428</v>
      </c>
      <c r="I273" t="s">
        <v>443</v>
      </c>
      <c r="J273">
        <v>0</v>
      </c>
      <c r="K273">
        <v>0</v>
      </c>
      <c r="L273">
        <v>0</v>
      </c>
      <c r="M273">
        <v>5</v>
      </c>
      <c r="N273">
        <v>0</v>
      </c>
      <c r="O273">
        <v>0</v>
      </c>
      <c r="P273">
        <v>0</v>
      </c>
      <c r="Q273">
        <v>0</v>
      </c>
      <c r="R273" s="27">
        <f t="shared" si="22"/>
        <v>7</v>
      </c>
      <c r="S273" s="27">
        <f t="shared" si="23"/>
        <v>5</v>
      </c>
      <c r="T273" s="27" t="str">
        <f>IFERROR(VLOOKUP(F273,#REF!,2,0),"")</f>
        <v/>
      </c>
      <c r="U273" s="27" t="str">
        <f t="shared" si="24"/>
        <v>,10:00:00,car,7</v>
      </c>
    </row>
    <row r="274" spans="1:21" hidden="1" x14ac:dyDescent="0.25">
      <c r="A274" t="s">
        <v>183</v>
      </c>
      <c r="B274">
        <v>15</v>
      </c>
      <c r="C274" s="27" t="str">
        <f t="shared" si="20"/>
        <v>T</v>
      </c>
      <c r="D274" s="27" t="str">
        <f>IFERROR(VLOOKUP(F274,#REF!,3),"")</f>
        <v/>
      </c>
      <c r="E274" t="s">
        <v>427</v>
      </c>
      <c r="F274" s="27" t="str">
        <f t="shared" si="21"/>
        <v>CCV-107A</v>
      </c>
      <c r="G274" t="s">
        <v>428</v>
      </c>
      <c r="I274" t="s">
        <v>444</v>
      </c>
      <c r="J274">
        <v>0</v>
      </c>
      <c r="K274">
        <v>0</v>
      </c>
      <c r="L274">
        <v>0</v>
      </c>
      <c r="M274">
        <v>18</v>
      </c>
      <c r="N274">
        <v>2</v>
      </c>
      <c r="O274">
        <v>0</v>
      </c>
      <c r="P274">
        <v>0</v>
      </c>
      <c r="Q274">
        <v>0</v>
      </c>
      <c r="R274" s="27">
        <f t="shared" si="22"/>
        <v>24</v>
      </c>
      <c r="S274" s="27">
        <f t="shared" si="23"/>
        <v>18</v>
      </c>
      <c r="T274" s="27" t="str">
        <f>IFERROR(VLOOKUP(F274,#REF!,2,0),"")</f>
        <v/>
      </c>
      <c r="U274" s="27" t="str">
        <f t="shared" si="24"/>
        <v>,15:45:00,car,24</v>
      </c>
    </row>
    <row r="275" spans="1:21" hidden="1" x14ac:dyDescent="0.25">
      <c r="A275" t="s">
        <v>185</v>
      </c>
      <c r="B275">
        <v>16</v>
      </c>
      <c r="C275" s="27" t="str">
        <f t="shared" si="20"/>
        <v>T</v>
      </c>
      <c r="D275" s="27" t="str">
        <f>IFERROR(VLOOKUP(F275,#REF!,3),"")</f>
        <v/>
      </c>
      <c r="E275" t="s">
        <v>427</v>
      </c>
      <c r="F275" s="27" t="str">
        <f t="shared" si="21"/>
        <v>CCV-107A</v>
      </c>
      <c r="G275" t="s">
        <v>428</v>
      </c>
      <c r="I275" t="s">
        <v>445</v>
      </c>
      <c r="J275">
        <v>2</v>
      </c>
      <c r="K275">
        <v>1</v>
      </c>
      <c r="L275">
        <v>0</v>
      </c>
      <c r="M275">
        <v>182</v>
      </c>
      <c r="N275">
        <v>24</v>
      </c>
      <c r="O275">
        <v>4</v>
      </c>
      <c r="P275">
        <v>6</v>
      </c>
      <c r="Q275">
        <v>8</v>
      </c>
      <c r="R275" s="27">
        <f t="shared" si="22"/>
        <v>263</v>
      </c>
      <c r="S275" s="27">
        <f t="shared" si="23"/>
        <v>196</v>
      </c>
      <c r="T275" s="27" t="str">
        <f>IFERROR(VLOOKUP(F275,#REF!,2,0),"")</f>
        <v/>
      </c>
      <c r="U275" s="27" t="str">
        <f t="shared" si="24"/>
        <v>,16:00:00,car,263</v>
      </c>
    </row>
    <row r="276" spans="1:21" hidden="1" x14ac:dyDescent="0.25">
      <c r="A276" t="s">
        <v>187</v>
      </c>
      <c r="B276">
        <v>16</v>
      </c>
      <c r="C276" s="27" t="str">
        <f t="shared" si="20"/>
        <v>T</v>
      </c>
      <c r="D276" s="27" t="str">
        <f>IFERROR(VLOOKUP(F276,#REF!,3),"")</f>
        <v/>
      </c>
      <c r="E276" t="s">
        <v>427</v>
      </c>
      <c r="F276" s="27" t="str">
        <f t="shared" si="21"/>
        <v>CCV-107A</v>
      </c>
      <c r="G276" t="s">
        <v>428</v>
      </c>
      <c r="I276" t="s">
        <v>446</v>
      </c>
      <c r="J276">
        <v>2</v>
      </c>
      <c r="K276">
        <v>2</v>
      </c>
      <c r="L276">
        <v>0</v>
      </c>
      <c r="M276">
        <v>164</v>
      </c>
      <c r="N276">
        <v>20</v>
      </c>
      <c r="O276">
        <v>2</v>
      </c>
      <c r="P276">
        <v>5</v>
      </c>
      <c r="Q276">
        <v>5</v>
      </c>
      <c r="R276" s="27">
        <f t="shared" si="22"/>
        <v>236</v>
      </c>
      <c r="S276" s="27">
        <f t="shared" si="23"/>
        <v>174</v>
      </c>
      <c r="T276" s="27" t="str">
        <f>IFERROR(VLOOKUP(F276,#REF!,2,0),"")</f>
        <v/>
      </c>
      <c r="U276" s="27" t="str">
        <f t="shared" si="24"/>
        <v>,16:15:00,car,236</v>
      </c>
    </row>
    <row r="277" spans="1:21" hidden="1" x14ac:dyDescent="0.25">
      <c r="A277" t="s">
        <v>42</v>
      </c>
      <c r="B277">
        <v>16</v>
      </c>
      <c r="C277" s="27" t="str">
        <f t="shared" si="20"/>
        <v>T</v>
      </c>
      <c r="D277" s="27" t="str">
        <f>IFERROR(VLOOKUP(F277,#REF!,3),"")</f>
        <v/>
      </c>
      <c r="E277" t="s">
        <v>427</v>
      </c>
      <c r="F277" s="27" t="str">
        <f t="shared" si="21"/>
        <v>CCV-107A</v>
      </c>
      <c r="G277" t="s">
        <v>428</v>
      </c>
      <c r="I277" t="s">
        <v>447</v>
      </c>
      <c r="J277">
        <v>5</v>
      </c>
      <c r="K277">
        <v>1</v>
      </c>
      <c r="L277">
        <v>0</v>
      </c>
      <c r="M277">
        <v>163</v>
      </c>
      <c r="N277">
        <v>10</v>
      </c>
      <c r="O277">
        <v>2</v>
      </c>
      <c r="P277">
        <v>10</v>
      </c>
      <c r="Q277">
        <v>5</v>
      </c>
      <c r="R277" s="27">
        <f t="shared" si="22"/>
        <v>237</v>
      </c>
      <c r="S277" s="27">
        <f t="shared" si="23"/>
        <v>178</v>
      </c>
      <c r="T277" s="27" t="str">
        <f>IFERROR(VLOOKUP(F277,#REF!,2,0),"")</f>
        <v/>
      </c>
      <c r="U277" s="27" t="str">
        <f t="shared" si="24"/>
        <v>,16:30:00,car,237</v>
      </c>
    </row>
    <row r="278" spans="1:21" hidden="1" x14ac:dyDescent="0.25">
      <c r="A278" t="s">
        <v>43</v>
      </c>
      <c r="B278">
        <v>16</v>
      </c>
      <c r="C278" s="27" t="str">
        <f t="shared" si="20"/>
        <v>T</v>
      </c>
      <c r="D278" s="27" t="str">
        <f>IFERROR(VLOOKUP(F278,#REF!,3),"")</f>
        <v/>
      </c>
      <c r="E278" t="s">
        <v>427</v>
      </c>
      <c r="F278" s="27" t="str">
        <f t="shared" si="21"/>
        <v>CCV-107A</v>
      </c>
      <c r="G278" t="s">
        <v>428</v>
      </c>
      <c r="I278" t="s">
        <v>448</v>
      </c>
      <c r="J278">
        <v>8</v>
      </c>
      <c r="K278">
        <v>0</v>
      </c>
      <c r="L278">
        <v>1</v>
      </c>
      <c r="M278">
        <v>203</v>
      </c>
      <c r="N278">
        <v>23</v>
      </c>
      <c r="O278">
        <v>6</v>
      </c>
      <c r="P278">
        <v>1</v>
      </c>
      <c r="Q278">
        <v>9</v>
      </c>
      <c r="R278" s="27">
        <f t="shared" si="22"/>
        <v>286</v>
      </c>
      <c r="S278" s="27">
        <f t="shared" si="23"/>
        <v>216</v>
      </c>
      <c r="T278" s="27" t="str">
        <f>IFERROR(VLOOKUP(F278,#REF!,2,0),"")</f>
        <v/>
      </c>
      <c r="U278" s="27" t="str">
        <f t="shared" si="24"/>
        <v>,16:45:00,car,286</v>
      </c>
    </row>
    <row r="279" spans="1:21" hidden="1" x14ac:dyDescent="0.25">
      <c r="A279" t="s">
        <v>44</v>
      </c>
      <c r="B279">
        <v>17</v>
      </c>
      <c r="C279" s="27" t="str">
        <f t="shared" si="20"/>
        <v>T</v>
      </c>
      <c r="D279" s="27" t="str">
        <f>IFERROR(VLOOKUP(F279,#REF!,3),"")</f>
        <v/>
      </c>
      <c r="E279" t="s">
        <v>427</v>
      </c>
      <c r="F279" s="27" t="str">
        <f t="shared" si="21"/>
        <v>CCV-107A</v>
      </c>
      <c r="G279" t="s">
        <v>428</v>
      </c>
      <c r="I279" t="s">
        <v>449</v>
      </c>
      <c r="J279">
        <v>4</v>
      </c>
      <c r="K279">
        <v>1</v>
      </c>
      <c r="L279">
        <v>0</v>
      </c>
      <c r="M279">
        <v>330</v>
      </c>
      <c r="N279">
        <v>40</v>
      </c>
      <c r="O279">
        <v>1</v>
      </c>
      <c r="P279">
        <v>4</v>
      </c>
      <c r="Q279">
        <v>5</v>
      </c>
      <c r="R279" s="27">
        <f t="shared" si="22"/>
        <v>452</v>
      </c>
      <c r="S279" s="27">
        <f t="shared" si="23"/>
        <v>339</v>
      </c>
      <c r="T279" s="27" t="str">
        <f>IFERROR(VLOOKUP(F279,#REF!,2,0),"")</f>
        <v/>
      </c>
      <c r="U279" s="27" t="str">
        <f t="shared" si="24"/>
        <v>,17:00:00,car,452</v>
      </c>
    </row>
    <row r="280" spans="1:21" hidden="1" x14ac:dyDescent="0.25">
      <c r="A280" t="s">
        <v>45</v>
      </c>
      <c r="B280">
        <v>17</v>
      </c>
      <c r="C280" s="27" t="str">
        <f t="shared" si="20"/>
        <v>T</v>
      </c>
      <c r="D280" s="27" t="str">
        <f>IFERROR(VLOOKUP(F280,#REF!,3),"")</f>
        <v/>
      </c>
      <c r="E280" t="s">
        <v>427</v>
      </c>
      <c r="F280" s="27" t="str">
        <f t="shared" si="21"/>
        <v>CCV-107A</v>
      </c>
      <c r="G280" t="s">
        <v>428</v>
      </c>
      <c r="I280" t="s">
        <v>450</v>
      </c>
      <c r="J280">
        <v>7</v>
      </c>
      <c r="K280">
        <v>2</v>
      </c>
      <c r="L280">
        <v>0</v>
      </c>
      <c r="M280">
        <v>285</v>
      </c>
      <c r="N280">
        <v>19</v>
      </c>
      <c r="O280">
        <v>4</v>
      </c>
      <c r="P280">
        <v>4</v>
      </c>
      <c r="Q280">
        <v>7</v>
      </c>
      <c r="R280" s="27">
        <f t="shared" si="22"/>
        <v>395</v>
      </c>
      <c r="S280" s="27">
        <f t="shared" si="23"/>
        <v>296</v>
      </c>
      <c r="T280" s="27" t="str">
        <f>IFERROR(VLOOKUP(F280,#REF!,2,0),"")</f>
        <v/>
      </c>
      <c r="U280" s="27" t="str">
        <f t="shared" si="24"/>
        <v>,17:15:00,car,395</v>
      </c>
    </row>
    <row r="281" spans="1:21" hidden="1" x14ac:dyDescent="0.25">
      <c r="A281" t="s">
        <v>46</v>
      </c>
      <c r="B281">
        <v>17</v>
      </c>
      <c r="C281" s="27" t="str">
        <f t="shared" si="20"/>
        <v>T</v>
      </c>
      <c r="D281" s="27" t="str">
        <f>IFERROR(VLOOKUP(F281,#REF!,3),"")</f>
        <v/>
      </c>
      <c r="E281" t="s">
        <v>427</v>
      </c>
      <c r="F281" s="27" t="str">
        <f t="shared" si="21"/>
        <v>CCV-107A</v>
      </c>
      <c r="G281" t="s">
        <v>428</v>
      </c>
      <c r="I281" t="s">
        <v>451</v>
      </c>
      <c r="J281">
        <v>8</v>
      </c>
      <c r="K281">
        <v>1</v>
      </c>
      <c r="L281">
        <v>0</v>
      </c>
      <c r="M281">
        <v>375</v>
      </c>
      <c r="N281">
        <v>35</v>
      </c>
      <c r="O281">
        <v>4</v>
      </c>
      <c r="P281">
        <v>6</v>
      </c>
      <c r="Q281">
        <v>5</v>
      </c>
      <c r="R281" s="27">
        <f t="shared" si="22"/>
        <v>512</v>
      </c>
      <c r="S281" s="27">
        <f t="shared" si="23"/>
        <v>386</v>
      </c>
      <c r="T281" s="27" t="str">
        <f>IFERROR(VLOOKUP(F281,#REF!,2,0),"")</f>
        <v/>
      </c>
      <c r="U281" s="27" t="str">
        <f t="shared" si="24"/>
        <v>,17:30:00,car,512</v>
      </c>
    </row>
    <row r="282" spans="1:21" hidden="1" x14ac:dyDescent="0.25">
      <c r="A282" t="s">
        <v>47</v>
      </c>
      <c r="B282">
        <v>17</v>
      </c>
      <c r="C282" s="27" t="str">
        <f t="shared" si="20"/>
        <v>T</v>
      </c>
      <c r="D282" s="27" t="str">
        <f>IFERROR(VLOOKUP(F282,#REF!,3),"")</f>
        <v/>
      </c>
      <c r="E282" t="s">
        <v>427</v>
      </c>
      <c r="F282" s="27" t="str">
        <f t="shared" si="21"/>
        <v>CCV-107A</v>
      </c>
      <c r="G282" t="s">
        <v>428</v>
      </c>
      <c r="I282" t="s">
        <v>452</v>
      </c>
      <c r="J282">
        <v>6</v>
      </c>
      <c r="K282">
        <v>2</v>
      </c>
      <c r="L282">
        <v>0</v>
      </c>
      <c r="M282">
        <v>305</v>
      </c>
      <c r="N282">
        <v>28</v>
      </c>
      <c r="O282">
        <v>6</v>
      </c>
      <c r="P282">
        <v>5</v>
      </c>
      <c r="Q282">
        <v>1</v>
      </c>
      <c r="R282" s="27">
        <f t="shared" si="22"/>
        <v>416</v>
      </c>
      <c r="S282" s="27">
        <f t="shared" si="23"/>
        <v>311</v>
      </c>
      <c r="T282" s="27" t="str">
        <f>IFERROR(VLOOKUP(F282,#REF!,2,0),"")</f>
        <v/>
      </c>
      <c r="U282" s="27" t="str">
        <f t="shared" si="24"/>
        <v>,17:45:00,car,416</v>
      </c>
    </row>
    <row r="283" spans="1:21" hidden="1" x14ac:dyDescent="0.25">
      <c r="A283" t="s">
        <v>48</v>
      </c>
      <c r="B283">
        <v>18</v>
      </c>
      <c r="C283" s="27" t="str">
        <f t="shared" si="20"/>
        <v>T</v>
      </c>
      <c r="D283" s="27" t="str">
        <f>IFERROR(VLOOKUP(F283,#REF!,3),"")</f>
        <v/>
      </c>
      <c r="E283" t="s">
        <v>427</v>
      </c>
      <c r="F283" s="27" t="str">
        <f t="shared" si="21"/>
        <v>CCV-107A</v>
      </c>
      <c r="G283" t="s">
        <v>428</v>
      </c>
      <c r="I283" t="s">
        <v>453</v>
      </c>
      <c r="J283">
        <v>10</v>
      </c>
      <c r="K283">
        <v>0</v>
      </c>
      <c r="L283">
        <v>0</v>
      </c>
      <c r="M283">
        <v>282</v>
      </c>
      <c r="N283">
        <v>48</v>
      </c>
      <c r="O283">
        <v>1</v>
      </c>
      <c r="P283">
        <v>3</v>
      </c>
      <c r="Q283">
        <v>1</v>
      </c>
      <c r="R283" s="27">
        <f t="shared" si="22"/>
        <v>383</v>
      </c>
      <c r="S283" s="27">
        <f t="shared" si="23"/>
        <v>286</v>
      </c>
      <c r="T283" s="27" t="str">
        <f>IFERROR(VLOOKUP(F283,#REF!,2,0),"")</f>
        <v/>
      </c>
      <c r="U283" s="27" t="str">
        <f t="shared" si="24"/>
        <v>,18:00:00,car,383</v>
      </c>
    </row>
    <row r="284" spans="1:21" hidden="1" x14ac:dyDescent="0.25">
      <c r="A284" t="s">
        <v>49</v>
      </c>
      <c r="B284">
        <v>18</v>
      </c>
      <c r="C284" s="27" t="str">
        <f t="shared" si="20"/>
        <v>T</v>
      </c>
      <c r="D284" s="27" t="str">
        <f>IFERROR(VLOOKUP(F284,#REF!,3),"")</f>
        <v/>
      </c>
      <c r="E284" t="s">
        <v>427</v>
      </c>
      <c r="F284" s="27" t="str">
        <f t="shared" si="21"/>
        <v>CCV-107A</v>
      </c>
      <c r="G284" t="s">
        <v>428</v>
      </c>
      <c r="I284" t="s">
        <v>454</v>
      </c>
      <c r="J284">
        <v>14</v>
      </c>
      <c r="K284">
        <v>0</v>
      </c>
      <c r="L284">
        <v>0</v>
      </c>
      <c r="M284">
        <v>279</v>
      </c>
      <c r="N284">
        <v>26</v>
      </c>
      <c r="O284">
        <v>7</v>
      </c>
      <c r="P284">
        <v>4</v>
      </c>
      <c r="Q284">
        <v>9</v>
      </c>
      <c r="R284" s="27">
        <f t="shared" si="22"/>
        <v>386</v>
      </c>
      <c r="S284" s="27">
        <f t="shared" si="23"/>
        <v>292</v>
      </c>
      <c r="T284" s="27" t="str">
        <f>IFERROR(VLOOKUP(F284,#REF!,2,0),"")</f>
        <v/>
      </c>
      <c r="U284" s="27" t="str">
        <f t="shared" si="24"/>
        <v>,18:15:00,car,386</v>
      </c>
    </row>
    <row r="285" spans="1:21" hidden="1" x14ac:dyDescent="0.25">
      <c r="A285" t="s">
        <v>197</v>
      </c>
      <c r="B285">
        <v>18</v>
      </c>
      <c r="C285" s="27" t="str">
        <f t="shared" si="20"/>
        <v>T</v>
      </c>
      <c r="D285" s="27" t="str">
        <f>IFERROR(VLOOKUP(F285,#REF!,3),"")</f>
        <v/>
      </c>
      <c r="E285" t="s">
        <v>427</v>
      </c>
      <c r="F285" s="27" t="str">
        <f t="shared" si="21"/>
        <v>CCV-107A</v>
      </c>
      <c r="G285" t="s">
        <v>428</v>
      </c>
      <c r="I285" t="s">
        <v>455</v>
      </c>
      <c r="J285">
        <v>8</v>
      </c>
      <c r="K285">
        <v>1</v>
      </c>
      <c r="L285">
        <v>0</v>
      </c>
      <c r="M285">
        <v>254</v>
      </c>
      <c r="N285">
        <v>24</v>
      </c>
      <c r="O285">
        <v>6</v>
      </c>
      <c r="P285">
        <v>2</v>
      </c>
      <c r="Q285">
        <v>4</v>
      </c>
      <c r="R285" s="27">
        <f t="shared" si="22"/>
        <v>346</v>
      </c>
      <c r="S285" s="27">
        <f t="shared" si="23"/>
        <v>260</v>
      </c>
      <c r="T285" s="27" t="str">
        <f>IFERROR(VLOOKUP(F285,#REF!,2,0),"")</f>
        <v/>
      </c>
      <c r="U285" s="27" t="str">
        <f t="shared" si="24"/>
        <v>,18:30:00,car,346</v>
      </c>
    </row>
    <row r="286" spans="1:21" hidden="1" x14ac:dyDescent="0.25">
      <c r="A286" t="s">
        <v>199</v>
      </c>
      <c r="B286">
        <v>18</v>
      </c>
      <c r="C286" s="27" t="str">
        <f t="shared" si="20"/>
        <v>T</v>
      </c>
      <c r="D286" s="27" t="str">
        <f>IFERROR(VLOOKUP(F286,#REF!,3),"")</f>
        <v/>
      </c>
      <c r="E286" t="s">
        <v>427</v>
      </c>
      <c r="F286" s="27" t="str">
        <f t="shared" si="21"/>
        <v>CCV-107A</v>
      </c>
      <c r="G286" t="s">
        <v>428</v>
      </c>
      <c r="I286" t="s">
        <v>456</v>
      </c>
      <c r="J286">
        <v>2</v>
      </c>
      <c r="K286">
        <v>1</v>
      </c>
      <c r="L286">
        <v>0</v>
      </c>
      <c r="M286">
        <v>219</v>
      </c>
      <c r="N286">
        <v>14</v>
      </c>
      <c r="O286">
        <v>0</v>
      </c>
      <c r="P286">
        <v>4</v>
      </c>
      <c r="Q286">
        <v>1</v>
      </c>
      <c r="R286" s="27">
        <f t="shared" si="22"/>
        <v>297</v>
      </c>
      <c r="S286" s="27">
        <f t="shared" si="23"/>
        <v>224</v>
      </c>
      <c r="T286" s="27" t="str">
        <f>IFERROR(VLOOKUP(F286,#REF!,2,0),"")</f>
        <v/>
      </c>
      <c r="U286" s="27" t="str">
        <f t="shared" si="24"/>
        <v>,18:45:00,car,297</v>
      </c>
    </row>
    <row r="287" spans="1:21" hidden="1" x14ac:dyDescent="0.25">
      <c r="A287" t="s">
        <v>201</v>
      </c>
      <c r="B287">
        <v>19</v>
      </c>
      <c r="C287" s="27" t="str">
        <f t="shared" si="20"/>
        <v>N</v>
      </c>
      <c r="D287" s="27" t="str">
        <f>IFERROR(VLOOKUP(F287,#REF!,3),"")</f>
        <v/>
      </c>
      <c r="E287" t="s">
        <v>427</v>
      </c>
      <c r="F287" s="27" t="str">
        <f t="shared" si="21"/>
        <v>CCV-107A</v>
      </c>
      <c r="G287" t="s">
        <v>428</v>
      </c>
      <c r="I287" t="s">
        <v>457</v>
      </c>
      <c r="J287">
        <v>4</v>
      </c>
      <c r="K287">
        <v>0</v>
      </c>
      <c r="L287">
        <v>0</v>
      </c>
      <c r="M287">
        <v>273</v>
      </c>
      <c r="N287">
        <v>16</v>
      </c>
      <c r="O287">
        <v>3</v>
      </c>
      <c r="P287">
        <v>1</v>
      </c>
      <c r="Q287">
        <v>1</v>
      </c>
      <c r="R287" s="27">
        <f t="shared" si="22"/>
        <v>361</v>
      </c>
      <c r="S287" s="27">
        <f t="shared" si="23"/>
        <v>275</v>
      </c>
      <c r="T287" s="27" t="str">
        <f>IFERROR(VLOOKUP(F287,#REF!,2,0),"")</f>
        <v/>
      </c>
      <c r="U287" s="27" t="str">
        <f t="shared" si="24"/>
        <v>,19:00:00,car,361</v>
      </c>
    </row>
    <row r="288" spans="1:21" hidden="1" x14ac:dyDescent="0.25">
      <c r="A288" t="s">
        <v>203</v>
      </c>
      <c r="B288">
        <v>19</v>
      </c>
      <c r="C288" s="27" t="str">
        <f t="shared" si="20"/>
        <v>N</v>
      </c>
      <c r="D288" s="27" t="str">
        <f>IFERROR(VLOOKUP(F288,#REF!,3),"")</f>
        <v/>
      </c>
      <c r="E288" t="s">
        <v>427</v>
      </c>
      <c r="F288" s="27" t="str">
        <f t="shared" si="21"/>
        <v>CCV-107A</v>
      </c>
      <c r="G288" t="s">
        <v>428</v>
      </c>
      <c r="I288" t="s">
        <v>458</v>
      </c>
      <c r="J288">
        <v>4</v>
      </c>
      <c r="K288">
        <v>0</v>
      </c>
      <c r="L288">
        <v>0</v>
      </c>
      <c r="M288">
        <v>241</v>
      </c>
      <c r="N288">
        <v>18</v>
      </c>
      <c r="O288">
        <v>4</v>
      </c>
      <c r="P288">
        <v>2</v>
      </c>
      <c r="Q288">
        <v>1</v>
      </c>
      <c r="R288" s="27">
        <f t="shared" si="22"/>
        <v>322</v>
      </c>
      <c r="S288" s="27">
        <f t="shared" si="23"/>
        <v>244</v>
      </c>
      <c r="T288" s="27" t="str">
        <f>IFERROR(VLOOKUP(F288,#REF!,2,0),"")</f>
        <v/>
      </c>
      <c r="U288" s="27" t="str">
        <f t="shared" si="24"/>
        <v>,19:15:00,car,322</v>
      </c>
    </row>
    <row r="289" spans="1:21" hidden="1" x14ac:dyDescent="0.25">
      <c r="A289" t="s">
        <v>205</v>
      </c>
      <c r="B289">
        <v>19</v>
      </c>
      <c r="C289" s="27" t="str">
        <f t="shared" si="20"/>
        <v>N</v>
      </c>
      <c r="D289" s="27" t="str">
        <f>IFERROR(VLOOKUP(F289,#REF!,3),"")</f>
        <v/>
      </c>
      <c r="E289" t="s">
        <v>427</v>
      </c>
      <c r="F289" s="27" t="str">
        <f t="shared" si="21"/>
        <v>CCV-107A</v>
      </c>
      <c r="G289" t="s">
        <v>428</v>
      </c>
      <c r="I289" t="s">
        <v>459</v>
      </c>
      <c r="J289">
        <v>1</v>
      </c>
      <c r="K289">
        <v>0</v>
      </c>
      <c r="L289">
        <v>0</v>
      </c>
      <c r="M289">
        <v>11</v>
      </c>
      <c r="N289">
        <v>1</v>
      </c>
      <c r="O289">
        <v>0</v>
      </c>
      <c r="P289">
        <v>0</v>
      </c>
      <c r="Q289">
        <v>0</v>
      </c>
      <c r="R289" s="27">
        <f t="shared" si="22"/>
        <v>15</v>
      </c>
      <c r="S289" s="27">
        <f t="shared" si="23"/>
        <v>11</v>
      </c>
      <c r="T289" s="27" t="str">
        <f>IFERROR(VLOOKUP(F289,#REF!,2,0),"")</f>
        <v/>
      </c>
      <c r="U289" s="27" t="str">
        <f t="shared" si="24"/>
        <v>,19:30:00,car,15</v>
      </c>
    </row>
    <row r="290" spans="1:21" hidden="1" x14ac:dyDescent="0.25">
      <c r="A290" t="s">
        <v>109</v>
      </c>
      <c r="B290">
        <v>6</v>
      </c>
      <c r="C290" s="27" t="str">
        <f t="shared" si="20"/>
        <v>M</v>
      </c>
      <c r="D290" s="27" t="str">
        <f>IFERROR(VLOOKUP(F290,#REF!,3),"")</f>
        <v/>
      </c>
      <c r="E290" t="s">
        <v>460</v>
      </c>
      <c r="F290" s="27" t="str">
        <f t="shared" si="21"/>
        <v>CCV-107B</v>
      </c>
      <c r="G290" t="s">
        <v>461</v>
      </c>
      <c r="I290" t="s">
        <v>462</v>
      </c>
      <c r="J290">
        <v>0</v>
      </c>
      <c r="K290">
        <v>1</v>
      </c>
      <c r="L290">
        <v>0</v>
      </c>
      <c r="M290">
        <v>23</v>
      </c>
      <c r="N290">
        <v>1</v>
      </c>
      <c r="O290">
        <v>1</v>
      </c>
      <c r="P290">
        <v>2</v>
      </c>
      <c r="Q290">
        <v>1</v>
      </c>
      <c r="R290" s="27">
        <f t="shared" si="22"/>
        <v>37</v>
      </c>
      <c r="S290" s="27">
        <f t="shared" si="23"/>
        <v>26</v>
      </c>
      <c r="T290" s="27" t="str">
        <f>IFERROR(VLOOKUP(F290,#REF!,2,0),"")</f>
        <v/>
      </c>
      <c r="U290" s="27" t="str">
        <f t="shared" si="24"/>
        <v>,06:30:00,car,37</v>
      </c>
    </row>
    <row r="291" spans="1:21" hidden="1" x14ac:dyDescent="0.25">
      <c r="A291" t="s">
        <v>111</v>
      </c>
      <c r="B291">
        <v>6</v>
      </c>
      <c r="C291" s="27" t="str">
        <f t="shared" si="20"/>
        <v>M</v>
      </c>
      <c r="D291" s="27" t="str">
        <f>IFERROR(VLOOKUP(F291,#REF!,3),"")</f>
        <v/>
      </c>
      <c r="E291" t="s">
        <v>460</v>
      </c>
      <c r="F291" s="27" t="str">
        <f t="shared" si="21"/>
        <v>CCV-107B</v>
      </c>
      <c r="G291" t="s">
        <v>461</v>
      </c>
      <c r="I291" t="s">
        <v>463</v>
      </c>
      <c r="J291">
        <v>1</v>
      </c>
      <c r="K291">
        <v>0</v>
      </c>
      <c r="L291">
        <v>0</v>
      </c>
      <c r="M291">
        <v>67</v>
      </c>
      <c r="N291">
        <v>15</v>
      </c>
      <c r="O291">
        <v>8</v>
      </c>
      <c r="P291">
        <v>1</v>
      </c>
      <c r="Q291">
        <v>4</v>
      </c>
      <c r="R291" s="27">
        <f t="shared" si="22"/>
        <v>97</v>
      </c>
      <c r="S291" s="27">
        <f t="shared" si="23"/>
        <v>72</v>
      </c>
      <c r="T291" s="27" t="str">
        <f>IFERROR(VLOOKUP(F291,#REF!,2,0),"")</f>
        <v/>
      </c>
      <c r="U291" s="27" t="str">
        <f t="shared" si="24"/>
        <v>,06:45:00,car,97</v>
      </c>
    </row>
    <row r="292" spans="1:21" hidden="1" x14ac:dyDescent="0.25">
      <c r="A292" t="s">
        <v>113</v>
      </c>
      <c r="B292">
        <v>7</v>
      </c>
      <c r="C292" s="27" t="str">
        <f t="shared" si="20"/>
        <v>M</v>
      </c>
      <c r="D292" s="27" t="str">
        <f>IFERROR(VLOOKUP(F292,#REF!,3),"")</f>
        <v/>
      </c>
      <c r="E292" t="s">
        <v>460</v>
      </c>
      <c r="F292" s="27" t="str">
        <f t="shared" si="21"/>
        <v>CCV-107B</v>
      </c>
      <c r="G292" t="s">
        <v>461</v>
      </c>
      <c r="I292" t="s">
        <v>464</v>
      </c>
      <c r="J292">
        <v>5</v>
      </c>
      <c r="K292">
        <v>1</v>
      </c>
      <c r="L292">
        <v>0</v>
      </c>
      <c r="M292">
        <v>99</v>
      </c>
      <c r="N292">
        <v>9</v>
      </c>
      <c r="O292">
        <v>3</v>
      </c>
      <c r="P292">
        <v>0</v>
      </c>
      <c r="Q292">
        <v>3</v>
      </c>
      <c r="R292" s="27">
        <f t="shared" si="22"/>
        <v>138</v>
      </c>
      <c r="S292" s="27">
        <f t="shared" si="23"/>
        <v>102</v>
      </c>
      <c r="T292" s="27" t="str">
        <f>IFERROR(VLOOKUP(F292,#REF!,2,0),"")</f>
        <v/>
      </c>
      <c r="U292" s="27" t="str">
        <f t="shared" si="24"/>
        <v>,07:00:00,car,138</v>
      </c>
    </row>
    <row r="293" spans="1:21" hidden="1" x14ac:dyDescent="0.25">
      <c r="A293" t="s">
        <v>115</v>
      </c>
      <c r="B293">
        <v>7</v>
      </c>
      <c r="C293" s="27" t="str">
        <f t="shared" si="20"/>
        <v>M</v>
      </c>
      <c r="D293" s="27" t="str">
        <f>IFERROR(VLOOKUP(F293,#REF!,3),"")</f>
        <v/>
      </c>
      <c r="E293" t="s">
        <v>460</v>
      </c>
      <c r="F293" s="27" t="str">
        <f t="shared" si="21"/>
        <v>CCV-107B</v>
      </c>
      <c r="G293" t="s">
        <v>461</v>
      </c>
      <c r="I293" t="s">
        <v>465</v>
      </c>
      <c r="J293">
        <v>4</v>
      </c>
      <c r="K293">
        <v>4</v>
      </c>
      <c r="L293">
        <v>1</v>
      </c>
      <c r="M293">
        <v>177</v>
      </c>
      <c r="N293">
        <v>16</v>
      </c>
      <c r="O293">
        <v>8</v>
      </c>
      <c r="P293">
        <v>1</v>
      </c>
      <c r="Q293">
        <v>4</v>
      </c>
      <c r="R293" s="27">
        <f t="shared" si="22"/>
        <v>254</v>
      </c>
      <c r="S293" s="27">
        <f t="shared" si="23"/>
        <v>185</v>
      </c>
      <c r="T293" s="27" t="str">
        <f>IFERROR(VLOOKUP(F293,#REF!,2,0),"")</f>
        <v/>
      </c>
      <c r="U293" s="27" t="str">
        <f t="shared" si="24"/>
        <v>,07:15:00,car,254</v>
      </c>
    </row>
    <row r="294" spans="1:21" hidden="1" x14ac:dyDescent="0.25">
      <c r="A294" t="s">
        <v>117</v>
      </c>
      <c r="B294">
        <v>7</v>
      </c>
      <c r="C294" s="27" t="str">
        <f t="shared" si="20"/>
        <v>M</v>
      </c>
      <c r="D294" s="27" t="str">
        <f>IFERROR(VLOOKUP(F294,#REF!,3),"")</f>
        <v/>
      </c>
      <c r="E294" t="s">
        <v>460</v>
      </c>
      <c r="F294" s="27" t="str">
        <f t="shared" si="21"/>
        <v>CCV-107B</v>
      </c>
      <c r="G294" t="s">
        <v>461</v>
      </c>
      <c r="I294" t="s">
        <v>466</v>
      </c>
      <c r="J294">
        <v>0</v>
      </c>
      <c r="K294">
        <v>3</v>
      </c>
      <c r="L294">
        <v>0</v>
      </c>
      <c r="M294">
        <v>264</v>
      </c>
      <c r="N294">
        <v>27</v>
      </c>
      <c r="O294">
        <v>5</v>
      </c>
      <c r="P294">
        <v>3</v>
      </c>
      <c r="Q294">
        <v>1</v>
      </c>
      <c r="R294" s="27">
        <f t="shared" si="22"/>
        <v>363</v>
      </c>
      <c r="S294" s="27">
        <f t="shared" si="23"/>
        <v>268</v>
      </c>
      <c r="T294" s="27" t="str">
        <f>IFERROR(VLOOKUP(F294,#REF!,2,0),"")</f>
        <v/>
      </c>
      <c r="U294" s="27" t="str">
        <f t="shared" si="24"/>
        <v>,07:30:00,car,363</v>
      </c>
    </row>
    <row r="295" spans="1:21" hidden="1" x14ac:dyDescent="0.25">
      <c r="A295" t="s">
        <v>119</v>
      </c>
      <c r="B295">
        <v>7</v>
      </c>
      <c r="C295" s="27" t="str">
        <f t="shared" si="20"/>
        <v>M</v>
      </c>
      <c r="D295" s="27" t="str">
        <f>IFERROR(VLOOKUP(F295,#REF!,3),"")</f>
        <v/>
      </c>
      <c r="E295" t="s">
        <v>460</v>
      </c>
      <c r="F295" s="27" t="str">
        <f t="shared" si="21"/>
        <v>CCV-107B</v>
      </c>
      <c r="G295" t="s">
        <v>461</v>
      </c>
      <c r="I295" t="s">
        <v>467</v>
      </c>
      <c r="J295">
        <v>4</v>
      </c>
      <c r="K295">
        <v>0</v>
      </c>
      <c r="L295">
        <v>8</v>
      </c>
      <c r="M295">
        <v>260</v>
      </c>
      <c r="N295">
        <v>45</v>
      </c>
      <c r="O295">
        <v>5</v>
      </c>
      <c r="P295">
        <v>2</v>
      </c>
      <c r="Q295">
        <v>3</v>
      </c>
      <c r="R295" s="27">
        <f t="shared" si="22"/>
        <v>381</v>
      </c>
      <c r="S295" s="27">
        <f t="shared" si="23"/>
        <v>285</v>
      </c>
      <c r="T295" s="27" t="str">
        <f>IFERROR(VLOOKUP(F295,#REF!,2,0),"")</f>
        <v/>
      </c>
      <c r="U295" s="27" t="str">
        <f t="shared" si="24"/>
        <v>,07:45:00,car,381</v>
      </c>
    </row>
    <row r="296" spans="1:21" hidden="1" x14ac:dyDescent="0.25">
      <c r="A296" t="s">
        <v>121</v>
      </c>
      <c r="B296">
        <v>8</v>
      </c>
      <c r="C296" s="27" t="str">
        <f t="shared" si="20"/>
        <v>M</v>
      </c>
      <c r="D296" s="27" t="str">
        <f>IFERROR(VLOOKUP(F296,#REF!,3),"")</f>
        <v/>
      </c>
      <c r="E296" t="s">
        <v>460</v>
      </c>
      <c r="F296" s="27" t="str">
        <f t="shared" si="21"/>
        <v>CCV-107B</v>
      </c>
      <c r="G296" t="s">
        <v>461</v>
      </c>
      <c r="I296" t="s">
        <v>468</v>
      </c>
      <c r="J296">
        <v>1</v>
      </c>
      <c r="K296">
        <v>4</v>
      </c>
      <c r="L296">
        <v>2</v>
      </c>
      <c r="M296">
        <v>315</v>
      </c>
      <c r="N296">
        <v>33</v>
      </c>
      <c r="O296">
        <v>7</v>
      </c>
      <c r="P296">
        <v>1</v>
      </c>
      <c r="Q296">
        <v>3</v>
      </c>
      <c r="R296" s="27">
        <f t="shared" si="22"/>
        <v>439</v>
      </c>
      <c r="S296" s="27">
        <f t="shared" si="23"/>
        <v>324</v>
      </c>
      <c r="T296" s="27" t="str">
        <f>IFERROR(VLOOKUP(F296,#REF!,2,0),"")</f>
        <v/>
      </c>
      <c r="U296" s="27" t="str">
        <f t="shared" si="24"/>
        <v>,08:00:00,car,439</v>
      </c>
    </row>
    <row r="297" spans="1:21" hidden="1" x14ac:dyDescent="0.25">
      <c r="A297" t="s">
        <v>123</v>
      </c>
      <c r="B297">
        <v>8</v>
      </c>
      <c r="C297" s="27" t="str">
        <f t="shared" si="20"/>
        <v>M</v>
      </c>
      <c r="D297" s="27" t="str">
        <f>IFERROR(VLOOKUP(F297,#REF!,3),"")</f>
        <v/>
      </c>
      <c r="E297" t="s">
        <v>460</v>
      </c>
      <c r="F297" s="27" t="str">
        <f t="shared" si="21"/>
        <v>CCV-107B</v>
      </c>
      <c r="G297" t="s">
        <v>461</v>
      </c>
      <c r="I297" t="s">
        <v>469</v>
      </c>
      <c r="J297">
        <v>8</v>
      </c>
      <c r="K297">
        <v>1</v>
      </c>
      <c r="L297">
        <v>1</v>
      </c>
      <c r="M297">
        <v>289</v>
      </c>
      <c r="N297">
        <v>17</v>
      </c>
      <c r="O297">
        <v>5</v>
      </c>
      <c r="P297">
        <v>3</v>
      </c>
      <c r="Q297">
        <v>3</v>
      </c>
      <c r="R297" s="27">
        <f t="shared" si="22"/>
        <v>394</v>
      </c>
      <c r="S297" s="27">
        <f t="shared" si="23"/>
        <v>298</v>
      </c>
      <c r="T297" s="27" t="str">
        <f>IFERROR(VLOOKUP(F297,#REF!,2,0),"")</f>
        <v/>
      </c>
      <c r="U297" s="27" t="str">
        <f t="shared" si="24"/>
        <v>,08:15:00,car,394</v>
      </c>
    </row>
    <row r="298" spans="1:21" hidden="1" x14ac:dyDescent="0.25">
      <c r="A298" t="s">
        <v>125</v>
      </c>
      <c r="B298">
        <v>8</v>
      </c>
      <c r="C298" s="27" t="str">
        <f t="shared" si="20"/>
        <v>M</v>
      </c>
      <c r="D298" s="27" t="str">
        <f>IFERROR(VLOOKUP(F298,#REF!,3),"")</f>
        <v/>
      </c>
      <c r="E298" t="s">
        <v>460</v>
      </c>
      <c r="F298" s="27" t="str">
        <f t="shared" si="21"/>
        <v>CCV-107B</v>
      </c>
      <c r="G298" t="s">
        <v>461</v>
      </c>
      <c r="I298" t="s">
        <v>470</v>
      </c>
      <c r="J298">
        <v>6</v>
      </c>
      <c r="K298">
        <v>3</v>
      </c>
      <c r="L298">
        <v>0</v>
      </c>
      <c r="M298">
        <v>191</v>
      </c>
      <c r="N298">
        <v>12</v>
      </c>
      <c r="O298">
        <v>6</v>
      </c>
      <c r="P298">
        <v>2</v>
      </c>
      <c r="Q298">
        <v>7</v>
      </c>
      <c r="R298" s="27">
        <f t="shared" si="22"/>
        <v>271</v>
      </c>
      <c r="S298" s="27">
        <f t="shared" si="23"/>
        <v>200</v>
      </c>
      <c r="T298" s="27" t="str">
        <f>IFERROR(VLOOKUP(F298,#REF!,2,0),"")</f>
        <v/>
      </c>
      <c r="U298" s="27" t="str">
        <f t="shared" si="24"/>
        <v>,08:30:00,car,271</v>
      </c>
    </row>
    <row r="299" spans="1:21" hidden="1" x14ac:dyDescent="0.25">
      <c r="A299" t="s">
        <v>127</v>
      </c>
      <c r="B299">
        <v>8</v>
      </c>
      <c r="C299" s="27" t="str">
        <f t="shared" si="20"/>
        <v>M</v>
      </c>
      <c r="D299" s="27" t="str">
        <f>IFERROR(VLOOKUP(F299,#REF!,3),"")</f>
        <v/>
      </c>
      <c r="E299" t="s">
        <v>460</v>
      </c>
      <c r="F299" s="27" t="str">
        <f t="shared" si="21"/>
        <v>CCV-107B</v>
      </c>
      <c r="G299" t="s">
        <v>461</v>
      </c>
      <c r="I299" t="s">
        <v>471</v>
      </c>
      <c r="J299">
        <v>1</v>
      </c>
      <c r="K299">
        <v>5</v>
      </c>
      <c r="L299">
        <v>0</v>
      </c>
      <c r="M299">
        <v>182</v>
      </c>
      <c r="N299">
        <v>14</v>
      </c>
      <c r="O299">
        <v>5</v>
      </c>
      <c r="P299">
        <v>5</v>
      </c>
      <c r="Q299">
        <v>7</v>
      </c>
      <c r="R299" s="27">
        <f t="shared" si="22"/>
        <v>269</v>
      </c>
      <c r="S299" s="27">
        <f t="shared" si="23"/>
        <v>194</v>
      </c>
      <c r="T299" s="27" t="str">
        <f>IFERROR(VLOOKUP(F299,#REF!,2,0),"")</f>
        <v/>
      </c>
      <c r="U299" s="27" t="str">
        <f t="shared" si="24"/>
        <v>,08:45:00,car,269</v>
      </c>
    </row>
    <row r="300" spans="1:21" hidden="1" x14ac:dyDescent="0.25">
      <c r="A300" t="s">
        <v>129</v>
      </c>
      <c r="B300">
        <v>9</v>
      </c>
      <c r="C300" s="27" t="str">
        <f t="shared" si="20"/>
        <v>M</v>
      </c>
      <c r="D300" s="27" t="str">
        <f>IFERROR(VLOOKUP(F300,#REF!,3),"")</f>
        <v/>
      </c>
      <c r="E300" t="s">
        <v>460</v>
      </c>
      <c r="F300" s="27" t="str">
        <f t="shared" si="21"/>
        <v>CCV-107B</v>
      </c>
      <c r="G300" t="s">
        <v>461</v>
      </c>
      <c r="I300" t="s">
        <v>472</v>
      </c>
      <c r="J300">
        <v>0</v>
      </c>
      <c r="K300">
        <v>3</v>
      </c>
      <c r="L300">
        <v>0</v>
      </c>
      <c r="M300">
        <v>168</v>
      </c>
      <c r="N300">
        <v>16</v>
      </c>
      <c r="O300">
        <v>3</v>
      </c>
      <c r="P300">
        <v>9</v>
      </c>
      <c r="Q300">
        <v>2</v>
      </c>
      <c r="R300" s="27">
        <f t="shared" si="22"/>
        <v>244</v>
      </c>
      <c r="S300" s="27">
        <f t="shared" si="23"/>
        <v>179</v>
      </c>
      <c r="T300" s="27" t="str">
        <f>IFERROR(VLOOKUP(F300,#REF!,2,0),"")</f>
        <v/>
      </c>
      <c r="U300" s="27" t="str">
        <f t="shared" si="24"/>
        <v>,09:00:00,car,244</v>
      </c>
    </row>
    <row r="301" spans="1:21" hidden="1" x14ac:dyDescent="0.25">
      <c r="A301" t="s">
        <v>131</v>
      </c>
      <c r="B301">
        <v>9</v>
      </c>
      <c r="C301" s="27" t="str">
        <f t="shared" si="20"/>
        <v>M</v>
      </c>
      <c r="D301" s="27" t="str">
        <f>IFERROR(VLOOKUP(F301,#REF!,3),"")</f>
        <v/>
      </c>
      <c r="E301" t="s">
        <v>460</v>
      </c>
      <c r="F301" s="27" t="str">
        <f t="shared" si="21"/>
        <v>CCV-107B</v>
      </c>
      <c r="G301" t="s">
        <v>461</v>
      </c>
      <c r="I301" t="s">
        <v>473</v>
      </c>
      <c r="J301">
        <v>0</v>
      </c>
      <c r="K301">
        <v>4</v>
      </c>
      <c r="L301">
        <v>0</v>
      </c>
      <c r="M301">
        <v>150</v>
      </c>
      <c r="N301">
        <v>21</v>
      </c>
      <c r="O301">
        <v>3</v>
      </c>
      <c r="P301">
        <v>5</v>
      </c>
      <c r="Q301">
        <v>3</v>
      </c>
      <c r="R301" s="27">
        <f t="shared" si="22"/>
        <v>221</v>
      </c>
      <c r="S301" s="27">
        <f t="shared" si="23"/>
        <v>158</v>
      </c>
      <c r="T301" s="27" t="str">
        <f>IFERROR(VLOOKUP(F301,#REF!,2,0),"")</f>
        <v/>
      </c>
      <c r="U301" s="27" t="str">
        <f t="shared" si="24"/>
        <v>,09:15:00,car,221</v>
      </c>
    </row>
    <row r="302" spans="1:21" hidden="1" x14ac:dyDescent="0.25">
      <c r="A302" t="s">
        <v>133</v>
      </c>
      <c r="B302">
        <v>9</v>
      </c>
      <c r="C302" s="27" t="str">
        <f t="shared" si="20"/>
        <v>M</v>
      </c>
      <c r="D302" s="27" t="str">
        <f>IFERROR(VLOOKUP(F302,#REF!,3),"")</f>
        <v/>
      </c>
      <c r="E302" t="s">
        <v>460</v>
      </c>
      <c r="F302" s="27" t="str">
        <f t="shared" si="21"/>
        <v>CCV-107B</v>
      </c>
      <c r="G302" t="s">
        <v>461</v>
      </c>
      <c r="I302" t="s">
        <v>474</v>
      </c>
      <c r="J302">
        <v>1</v>
      </c>
      <c r="K302">
        <v>2</v>
      </c>
      <c r="L302">
        <v>0</v>
      </c>
      <c r="M302">
        <v>120</v>
      </c>
      <c r="N302">
        <v>11</v>
      </c>
      <c r="O302">
        <v>3</v>
      </c>
      <c r="P302">
        <v>1</v>
      </c>
      <c r="Q302">
        <v>4</v>
      </c>
      <c r="R302" s="27">
        <f t="shared" si="22"/>
        <v>171</v>
      </c>
      <c r="S302" s="27">
        <f t="shared" si="23"/>
        <v>125</v>
      </c>
      <c r="T302" s="27" t="str">
        <f>IFERROR(VLOOKUP(F302,#REF!,2,0),"")</f>
        <v/>
      </c>
      <c r="U302" s="27" t="str">
        <f t="shared" si="24"/>
        <v>,09:30:00,car,171</v>
      </c>
    </row>
    <row r="303" spans="1:21" hidden="1" x14ac:dyDescent="0.25">
      <c r="A303" t="s">
        <v>135</v>
      </c>
      <c r="B303">
        <v>9</v>
      </c>
      <c r="C303" s="27" t="str">
        <f t="shared" si="20"/>
        <v>M</v>
      </c>
      <c r="D303" s="27" t="str">
        <f>IFERROR(VLOOKUP(F303,#REF!,3),"")</f>
        <v/>
      </c>
      <c r="E303" t="s">
        <v>460</v>
      </c>
      <c r="F303" s="27" t="str">
        <f t="shared" si="21"/>
        <v>CCV-107B</v>
      </c>
      <c r="G303" t="s">
        <v>461</v>
      </c>
      <c r="I303" t="s">
        <v>475</v>
      </c>
      <c r="J303">
        <v>0</v>
      </c>
      <c r="K303">
        <v>2</v>
      </c>
      <c r="L303">
        <v>0</v>
      </c>
      <c r="M303">
        <v>146</v>
      </c>
      <c r="N303">
        <v>23</v>
      </c>
      <c r="O303">
        <v>3</v>
      </c>
      <c r="P303">
        <v>7</v>
      </c>
      <c r="Q303">
        <v>11</v>
      </c>
      <c r="R303" s="27">
        <f t="shared" si="22"/>
        <v>224</v>
      </c>
      <c r="S303" s="27">
        <f t="shared" si="23"/>
        <v>164</v>
      </c>
      <c r="T303" s="27" t="str">
        <f>IFERROR(VLOOKUP(F303,#REF!,2,0),"")</f>
        <v/>
      </c>
      <c r="U303" s="27" t="str">
        <f t="shared" si="24"/>
        <v>,09:45:00,car,224</v>
      </c>
    </row>
    <row r="304" spans="1:21" hidden="1" x14ac:dyDescent="0.25">
      <c r="A304" t="s">
        <v>137</v>
      </c>
      <c r="B304">
        <v>10</v>
      </c>
      <c r="C304" s="27" t="str">
        <f t="shared" si="20"/>
        <v>M</v>
      </c>
      <c r="D304" s="27" t="str">
        <f>IFERROR(VLOOKUP(F304,#REF!,3),"")</f>
        <v/>
      </c>
      <c r="E304" t="s">
        <v>460</v>
      </c>
      <c r="F304" s="27" t="str">
        <f t="shared" si="21"/>
        <v>CCV-107B</v>
      </c>
      <c r="G304" t="s">
        <v>461</v>
      </c>
      <c r="I304" t="s">
        <v>476</v>
      </c>
      <c r="J304">
        <v>0</v>
      </c>
      <c r="K304">
        <v>0</v>
      </c>
      <c r="L304">
        <v>0</v>
      </c>
      <c r="M304">
        <v>6</v>
      </c>
      <c r="N304">
        <v>3</v>
      </c>
      <c r="O304">
        <v>0</v>
      </c>
      <c r="P304">
        <v>0</v>
      </c>
      <c r="Q304">
        <v>0</v>
      </c>
      <c r="R304" s="27">
        <f t="shared" si="22"/>
        <v>9</v>
      </c>
      <c r="S304" s="27">
        <f t="shared" si="23"/>
        <v>6</v>
      </c>
      <c r="T304" s="27" t="str">
        <f>IFERROR(VLOOKUP(F304,#REF!,2,0),"")</f>
        <v/>
      </c>
      <c r="U304" s="27" t="str">
        <f t="shared" si="24"/>
        <v>,10:00:00,car,9</v>
      </c>
    </row>
    <row r="305" spans="1:21" hidden="1" x14ac:dyDescent="0.25">
      <c r="A305" t="s">
        <v>183</v>
      </c>
      <c r="B305">
        <v>15</v>
      </c>
      <c r="C305" s="27" t="str">
        <f t="shared" si="20"/>
        <v>T</v>
      </c>
      <c r="D305" s="27" t="str">
        <f>IFERROR(VLOOKUP(F305,#REF!,3),"")</f>
        <v/>
      </c>
      <c r="E305" t="s">
        <v>460</v>
      </c>
      <c r="F305" s="27" t="str">
        <f t="shared" si="21"/>
        <v>CCV-107B</v>
      </c>
      <c r="G305" t="s">
        <v>461</v>
      </c>
      <c r="I305" t="s">
        <v>477</v>
      </c>
      <c r="J305">
        <v>4</v>
      </c>
      <c r="K305">
        <v>2</v>
      </c>
      <c r="L305">
        <v>0</v>
      </c>
      <c r="M305">
        <v>155</v>
      </c>
      <c r="N305">
        <v>17</v>
      </c>
      <c r="O305">
        <v>4</v>
      </c>
      <c r="P305">
        <v>2</v>
      </c>
      <c r="Q305">
        <v>5</v>
      </c>
      <c r="R305" s="27">
        <f t="shared" si="22"/>
        <v>220</v>
      </c>
      <c r="S305" s="27">
        <f t="shared" si="23"/>
        <v>162</v>
      </c>
      <c r="T305" s="27" t="str">
        <f>IFERROR(VLOOKUP(F305,#REF!,2,0),"")</f>
        <v/>
      </c>
      <c r="U305" s="27" t="str">
        <f t="shared" si="24"/>
        <v>,15:45:00,car,220</v>
      </c>
    </row>
    <row r="306" spans="1:21" hidden="1" x14ac:dyDescent="0.25">
      <c r="A306" t="s">
        <v>185</v>
      </c>
      <c r="B306">
        <v>16</v>
      </c>
      <c r="C306" s="27" t="str">
        <f t="shared" si="20"/>
        <v>T</v>
      </c>
      <c r="D306" s="27" t="str">
        <f>IFERROR(VLOOKUP(F306,#REF!,3),"")</f>
        <v/>
      </c>
      <c r="E306" t="s">
        <v>460</v>
      </c>
      <c r="F306" s="27" t="str">
        <f t="shared" si="21"/>
        <v>CCV-107B</v>
      </c>
      <c r="G306" t="s">
        <v>461</v>
      </c>
      <c r="I306" t="s">
        <v>478</v>
      </c>
      <c r="J306">
        <v>4</v>
      </c>
      <c r="K306">
        <v>2</v>
      </c>
      <c r="L306">
        <v>1</v>
      </c>
      <c r="M306">
        <v>202</v>
      </c>
      <c r="N306">
        <v>22</v>
      </c>
      <c r="O306">
        <v>3</v>
      </c>
      <c r="P306">
        <v>7</v>
      </c>
      <c r="Q306">
        <v>8</v>
      </c>
      <c r="R306" s="27">
        <f t="shared" si="22"/>
        <v>296</v>
      </c>
      <c r="S306" s="27">
        <f t="shared" si="23"/>
        <v>220</v>
      </c>
      <c r="T306" s="27" t="str">
        <f>IFERROR(VLOOKUP(F306,#REF!,2,0),"")</f>
        <v/>
      </c>
      <c r="U306" s="27" t="str">
        <f t="shared" si="24"/>
        <v>,16:00:00,car,296</v>
      </c>
    </row>
    <row r="307" spans="1:21" hidden="1" x14ac:dyDescent="0.25">
      <c r="A307" t="s">
        <v>187</v>
      </c>
      <c r="B307">
        <v>16</v>
      </c>
      <c r="C307" s="27" t="str">
        <f t="shared" si="20"/>
        <v>T</v>
      </c>
      <c r="D307" s="27" t="str">
        <f>IFERROR(VLOOKUP(F307,#REF!,3),"")</f>
        <v/>
      </c>
      <c r="E307" t="s">
        <v>460</v>
      </c>
      <c r="F307" s="27" t="str">
        <f t="shared" si="21"/>
        <v>CCV-107B</v>
      </c>
      <c r="G307" t="s">
        <v>461</v>
      </c>
      <c r="I307" t="s">
        <v>479</v>
      </c>
      <c r="J307">
        <v>2</v>
      </c>
      <c r="K307">
        <v>0</v>
      </c>
      <c r="L307">
        <v>1</v>
      </c>
      <c r="M307">
        <v>199</v>
      </c>
      <c r="N307">
        <v>16</v>
      </c>
      <c r="O307">
        <v>8</v>
      </c>
      <c r="P307">
        <v>7</v>
      </c>
      <c r="Q307">
        <v>7</v>
      </c>
      <c r="R307" s="27">
        <f t="shared" si="22"/>
        <v>284</v>
      </c>
      <c r="S307" s="27">
        <f t="shared" si="23"/>
        <v>216</v>
      </c>
      <c r="T307" s="27" t="str">
        <f>IFERROR(VLOOKUP(F307,#REF!,2,0),"")</f>
        <v/>
      </c>
      <c r="U307" s="27" t="str">
        <f t="shared" si="24"/>
        <v>,16:15:00,car,284</v>
      </c>
    </row>
    <row r="308" spans="1:21" hidden="1" x14ac:dyDescent="0.25">
      <c r="A308" t="s">
        <v>42</v>
      </c>
      <c r="B308">
        <v>16</v>
      </c>
      <c r="C308" s="27" t="str">
        <f t="shared" si="20"/>
        <v>T</v>
      </c>
      <c r="D308" s="27" t="str">
        <f>IFERROR(VLOOKUP(F308,#REF!,3),"")</f>
        <v/>
      </c>
      <c r="E308" t="s">
        <v>460</v>
      </c>
      <c r="F308" s="27" t="str">
        <f t="shared" si="21"/>
        <v>CCV-107B</v>
      </c>
      <c r="G308" t="s">
        <v>461</v>
      </c>
      <c r="I308" t="s">
        <v>480</v>
      </c>
      <c r="J308">
        <v>2</v>
      </c>
      <c r="K308">
        <v>2</v>
      </c>
      <c r="L308">
        <v>0</v>
      </c>
      <c r="M308">
        <v>208</v>
      </c>
      <c r="N308">
        <v>17</v>
      </c>
      <c r="O308">
        <v>5</v>
      </c>
      <c r="P308">
        <v>4</v>
      </c>
      <c r="Q308">
        <v>4</v>
      </c>
      <c r="R308" s="27">
        <f t="shared" si="22"/>
        <v>290</v>
      </c>
      <c r="S308" s="27">
        <f t="shared" si="23"/>
        <v>216</v>
      </c>
      <c r="T308" s="27" t="str">
        <f>IFERROR(VLOOKUP(F308,#REF!,2,0),"")</f>
        <v/>
      </c>
      <c r="U308" s="27" t="str">
        <f t="shared" si="24"/>
        <v>,16:30:00,car,290</v>
      </c>
    </row>
    <row r="309" spans="1:21" hidden="1" x14ac:dyDescent="0.25">
      <c r="A309" t="s">
        <v>43</v>
      </c>
      <c r="B309">
        <v>16</v>
      </c>
      <c r="C309" s="27" t="str">
        <f t="shared" si="20"/>
        <v>T</v>
      </c>
      <c r="D309" s="27" t="str">
        <f>IFERROR(VLOOKUP(F309,#REF!,3),"")</f>
        <v/>
      </c>
      <c r="E309" t="s">
        <v>460</v>
      </c>
      <c r="F309" s="27" t="str">
        <f t="shared" si="21"/>
        <v>CCV-107B</v>
      </c>
      <c r="G309" t="s">
        <v>461</v>
      </c>
      <c r="I309" t="s">
        <v>481</v>
      </c>
      <c r="J309">
        <v>5</v>
      </c>
      <c r="K309">
        <v>2</v>
      </c>
      <c r="L309">
        <v>0</v>
      </c>
      <c r="M309">
        <v>214</v>
      </c>
      <c r="N309">
        <v>8</v>
      </c>
      <c r="O309">
        <v>4</v>
      </c>
      <c r="P309">
        <v>5</v>
      </c>
      <c r="Q309">
        <v>6</v>
      </c>
      <c r="R309" s="27">
        <f t="shared" si="22"/>
        <v>300</v>
      </c>
      <c r="S309" s="27">
        <f t="shared" si="23"/>
        <v>225</v>
      </c>
      <c r="T309" s="27" t="str">
        <f>IFERROR(VLOOKUP(F309,#REF!,2,0),"")</f>
        <v/>
      </c>
      <c r="U309" s="27" t="str">
        <f t="shared" si="24"/>
        <v>,16:45:00,car,300</v>
      </c>
    </row>
    <row r="310" spans="1:21" hidden="1" x14ac:dyDescent="0.25">
      <c r="A310" t="s">
        <v>44</v>
      </c>
      <c r="B310">
        <v>17</v>
      </c>
      <c r="C310" s="27" t="str">
        <f t="shared" si="20"/>
        <v>T</v>
      </c>
      <c r="D310" s="27" t="str">
        <f>IFERROR(VLOOKUP(F310,#REF!,3),"")</f>
        <v/>
      </c>
      <c r="E310" t="s">
        <v>460</v>
      </c>
      <c r="F310" s="27" t="str">
        <f t="shared" si="21"/>
        <v>CCV-107B</v>
      </c>
      <c r="G310" t="s">
        <v>461</v>
      </c>
      <c r="I310" t="s">
        <v>482</v>
      </c>
      <c r="J310">
        <v>3</v>
      </c>
      <c r="K310">
        <v>1</v>
      </c>
      <c r="L310">
        <v>0</v>
      </c>
      <c r="M310">
        <v>247</v>
      </c>
      <c r="N310">
        <v>21</v>
      </c>
      <c r="O310">
        <v>6</v>
      </c>
      <c r="P310">
        <v>5</v>
      </c>
      <c r="Q310">
        <v>3</v>
      </c>
      <c r="R310" s="27">
        <f t="shared" si="22"/>
        <v>339</v>
      </c>
      <c r="S310" s="27">
        <f t="shared" si="23"/>
        <v>255</v>
      </c>
      <c r="T310" s="27" t="str">
        <f>IFERROR(VLOOKUP(F310,#REF!,2,0),"")</f>
        <v/>
      </c>
      <c r="U310" s="27" t="str">
        <f t="shared" si="24"/>
        <v>,17:00:00,car,339</v>
      </c>
    </row>
    <row r="311" spans="1:21" hidden="1" x14ac:dyDescent="0.25">
      <c r="A311" t="s">
        <v>45</v>
      </c>
      <c r="B311">
        <v>17</v>
      </c>
      <c r="C311" s="27" t="str">
        <f t="shared" si="20"/>
        <v>T</v>
      </c>
      <c r="D311" s="27" t="str">
        <f>IFERROR(VLOOKUP(F311,#REF!,3),"")</f>
        <v/>
      </c>
      <c r="E311" t="s">
        <v>460</v>
      </c>
      <c r="F311" s="27" t="str">
        <f t="shared" si="21"/>
        <v>CCV-107B</v>
      </c>
      <c r="G311" t="s">
        <v>461</v>
      </c>
      <c r="I311" t="s">
        <v>483</v>
      </c>
      <c r="J311">
        <v>4</v>
      </c>
      <c r="K311">
        <v>1</v>
      </c>
      <c r="L311">
        <v>0</v>
      </c>
      <c r="M311">
        <v>277</v>
      </c>
      <c r="N311">
        <v>18</v>
      </c>
      <c r="O311">
        <v>7</v>
      </c>
      <c r="P311">
        <v>5</v>
      </c>
      <c r="Q311">
        <v>4</v>
      </c>
      <c r="R311" s="27">
        <f t="shared" si="22"/>
        <v>379</v>
      </c>
      <c r="S311" s="27">
        <f t="shared" si="23"/>
        <v>286</v>
      </c>
      <c r="T311" s="27" t="str">
        <f>IFERROR(VLOOKUP(F311,#REF!,2,0),"")</f>
        <v/>
      </c>
      <c r="U311" s="27" t="str">
        <f t="shared" si="24"/>
        <v>,17:15:00,car,379</v>
      </c>
    </row>
    <row r="312" spans="1:21" hidden="1" x14ac:dyDescent="0.25">
      <c r="A312" t="s">
        <v>46</v>
      </c>
      <c r="B312">
        <v>17</v>
      </c>
      <c r="C312" s="27" t="str">
        <f t="shared" si="20"/>
        <v>T</v>
      </c>
      <c r="D312" s="27" t="str">
        <f>IFERROR(VLOOKUP(F312,#REF!,3),"")</f>
        <v/>
      </c>
      <c r="E312" t="s">
        <v>460</v>
      </c>
      <c r="F312" s="27" t="str">
        <f t="shared" si="21"/>
        <v>CCV-107B</v>
      </c>
      <c r="G312" t="s">
        <v>461</v>
      </c>
      <c r="I312" t="s">
        <v>484</v>
      </c>
      <c r="J312">
        <v>9</v>
      </c>
      <c r="K312">
        <v>0</v>
      </c>
      <c r="L312">
        <v>0</v>
      </c>
      <c r="M312">
        <v>309</v>
      </c>
      <c r="N312">
        <v>23</v>
      </c>
      <c r="O312">
        <v>4</v>
      </c>
      <c r="P312">
        <v>2</v>
      </c>
      <c r="Q312">
        <v>6</v>
      </c>
      <c r="R312" s="27">
        <f t="shared" si="22"/>
        <v>418</v>
      </c>
      <c r="S312" s="27">
        <f t="shared" si="23"/>
        <v>317</v>
      </c>
      <c r="T312" s="27" t="str">
        <f>IFERROR(VLOOKUP(F312,#REF!,2,0),"")</f>
        <v/>
      </c>
      <c r="U312" s="27" t="str">
        <f t="shared" si="24"/>
        <v>,17:30:00,car,418</v>
      </c>
    </row>
    <row r="313" spans="1:21" hidden="1" x14ac:dyDescent="0.25">
      <c r="A313" t="s">
        <v>47</v>
      </c>
      <c r="B313">
        <v>17</v>
      </c>
      <c r="C313" s="27" t="str">
        <f t="shared" si="20"/>
        <v>T</v>
      </c>
      <c r="D313" s="27" t="str">
        <f>IFERROR(VLOOKUP(F313,#REF!,3),"")</f>
        <v/>
      </c>
      <c r="E313" t="s">
        <v>460</v>
      </c>
      <c r="F313" s="27" t="str">
        <f t="shared" si="21"/>
        <v>CCV-107B</v>
      </c>
      <c r="G313" t="s">
        <v>461</v>
      </c>
      <c r="I313" t="s">
        <v>485</v>
      </c>
      <c r="J313">
        <v>8</v>
      </c>
      <c r="K313">
        <v>0</v>
      </c>
      <c r="L313">
        <v>0</v>
      </c>
      <c r="M313">
        <v>334</v>
      </c>
      <c r="N313">
        <v>29</v>
      </c>
      <c r="O313">
        <v>2</v>
      </c>
      <c r="P313">
        <v>4</v>
      </c>
      <c r="Q313">
        <v>2</v>
      </c>
      <c r="R313" s="27">
        <f t="shared" si="22"/>
        <v>449</v>
      </c>
      <c r="S313" s="27">
        <f t="shared" si="23"/>
        <v>340</v>
      </c>
      <c r="T313" s="27" t="str">
        <f>IFERROR(VLOOKUP(F313,#REF!,2,0),"")</f>
        <v/>
      </c>
      <c r="U313" s="27" t="str">
        <f t="shared" si="24"/>
        <v>,17:45:00,car,449</v>
      </c>
    </row>
    <row r="314" spans="1:21" hidden="1" x14ac:dyDescent="0.25">
      <c r="A314" t="s">
        <v>48</v>
      </c>
      <c r="B314">
        <v>18</v>
      </c>
      <c r="C314" s="27" t="str">
        <f t="shared" si="20"/>
        <v>T</v>
      </c>
      <c r="D314" s="27" t="str">
        <f>IFERROR(VLOOKUP(F314,#REF!,3),"")</f>
        <v/>
      </c>
      <c r="E314" t="s">
        <v>460</v>
      </c>
      <c r="F314" s="27" t="str">
        <f t="shared" si="21"/>
        <v>CCV-107B</v>
      </c>
      <c r="G314" t="s">
        <v>461</v>
      </c>
      <c r="I314" t="s">
        <v>486</v>
      </c>
      <c r="J314">
        <v>6</v>
      </c>
      <c r="K314">
        <v>0</v>
      </c>
      <c r="L314">
        <v>0</v>
      </c>
      <c r="M314">
        <v>356</v>
      </c>
      <c r="N314">
        <v>37</v>
      </c>
      <c r="O314">
        <v>3</v>
      </c>
      <c r="P314">
        <v>5</v>
      </c>
      <c r="Q314">
        <v>2</v>
      </c>
      <c r="R314" s="27">
        <f t="shared" si="22"/>
        <v>480</v>
      </c>
      <c r="S314" s="27">
        <f t="shared" si="23"/>
        <v>363</v>
      </c>
      <c r="T314" s="27" t="str">
        <f>IFERROR(VLOOKUP(F314,#REF!,2,0),"")</f>
        <v/>
      </c>
      <c r="U314" s="27" t="str">
        <f t="shared" si="24"/>
        <v>,18:00:00,car,480</v>
      </c>
    </row>
    <row r="315" spans="1:21" hidden="1" x14ac:dyDescent="0.25">
      <c r="A315" t="s">
        <v>49</v>
      </c>
      <c r="B315">
        <v>18</v>
      </c>
      <c r="C315" s="27" t="str">
        <f t="shared" si="20"/>
        <v>T</v>
      </c>
      <c r="D315" s="27" t="str">
        <f>IFERROR(VLOOKUP(F315,#REF!,3),"")</f>
        <v/>
      </c>
      <c r="E315" t="s">
        <v>460</v>
      </c>
      <c r="F315" s="27" t="str">
        <f t="shared" si="21"/>
        <v>CCV-107B</v>
      </c>
      <c r="G315" t="s">
        <v>461</v>
      </c>
      <c r="I315" t="s">
        <v>487</v>
      </c>
      <c r="J315">
        <v>4</v>
      </c>
      <c r="K315">
        <v>1</v>
      </c>
      <c r="L315">
        <v>0</v>
      </c>
      <c r="M315">
        <v>371</v>
      </c>
      <c r="N315">
        <v>24</v>
      </c>
      <c r="O315">
        <v>9</v>
      </c>
      <c r="P315">
        <v>3</v>
      </c>
      <c r="Q315">
        <v>6</v>
      </c>
      <c r="R315" s="27">
        <f t="shared" si="22"/>
        <v>502</v>
      </c>
      <c r="S315" s="27">
        <f t="shared" si="23"/>
        <v>380</v>
      </c>
      <c r="T315" s="27" t="str">
        <f>IFERROR(VLOOKUP(F315,#REF!,2,0),"")</f>
        <v/>
      </c>
      <c r="U315" s="27" t="str">
        <f t="shared" si="24"/>
        <v>,18:15:00,car,502</v>
      </c>
    </row>
    <row r="316" spans="1:21" hidden="1" x14ac:dyDescent="0.25">
      <c r="A316" t="s">
        <v>197</v>
      </c>
      <c r="B316">
        <v>18</v>
      </c>
      <c r="C316" s="27" t="str">
        <f t="shared" si="20"/>
        <v>T</v>
      </c>
      <c r="D316" s="27" t="str">
        <f>IFERROR(VLOOKUP(F316,#REF!,3),"")</f>
        <v/>
      </c>
      <c r="E316" t="s">
        <v>460</v>
      </c>
      <c r="F316" s="27" t="str">
        <f t="shared" si="21"/>
        <v>CCV-107B</v>
      </c>
      <c r="G316" t="s">
        <v>461</v>
      </c>
      <c r="I316" t="s">
        <v>488</v>
      </c>
      <c r="J316">
        <v>1</v>
      </c>
      <c r="K316">
        <v>1</v>
      </c>
      <c r="L316">
        <v>0</v>
      </c>
      <c r="M316">
        <v>400</v>
      </c>
      <c r="N316">
        <v>21</v>
      </c>
      <c r="O316">
        <v>3</v>
      </c>
      <c r="P316">
        <v>3</v>
      </c>
      <c r="Q316">
        <v>2</v>
      </c>
      <c r="R316" s="27">
        <f t="shared" si="22"/>
        <v>534</v>
      </c>
      <c r="S316" s="27">
        <f t="shared" si="23"/>
        <v>405</v>
      </c>
      <c r="T316" s="27" t="str">
        <f>IFERROR(VLOOKUP(F316,#REF!,2,0),"")</f>
        <v/>
      </c>
      <c r="U316" s="27" t="str">
        <f t="shared" si="24"/>
        <v>,18:30:00,car,534</v>
      </c>
    </row>
    <row r="317" spans="1:21" hidden="1" x14ac:dyDescent="0.25">
      <c r="A317" t="s">
        <v>199</v>
      </c>
      <c r="B317">
        <v>18</v>
      </c>
      <c r="C317" s="27" t="str">
        <f t="shared" si="20"/>
        <v>T</v>
      </c>
      <c r="D317" s="27" t="str">
        <f>IFERROR(VLOOKUP(F317,#REF!,3),"")</f>
        <v/>
      </c>
      <c r="E317" t="s">
        <v>460</v>
      </c>
      <c r="F317" s="27" t="str">
        <f t="shared" si="21"/>
        <v>CCV-107B</v>
      </c>
      <c r="G317" t="s">
        <v>461</v>
      </c>
      <c r="I317" t="s">
        <v>489</v>
      </c>
      <c r="J317">
        <v>6</v>
      </c>
      <c r="K317">
        <v>0</v>
      </c>
      <c r="L317">
        <v>0</v>
      </c>
      <c r="M317">
        <v>375</v>
      </c>
      <c r="N317">
        <v>18</v>
      </c>
      <c r="O317">
        <v>14</v>
      </c>
      <c r="P317">
        <v>6</v>
      </c>
      <c r="Q317">
        <v>4</v>
      </c>
      <c r="R317" s="27">
        <f t="shared" si="22"/>
        <v>505</v>
      </c>
      <c r="S317" s="27">
        <f t="shared" si="23"/>
        <v>385</v>
      </c>
      <c r="T317" s="27" t="str">
        <f>IFERROR(VLOOKUP(F317,#REF!,2,0),"")</f>
        <v/>
      </c>
      <c r="U317" s="27" t="str">
        <f t="shared" si="24"/>
        <v>,18:45:00,car,505</v>
      </c>
    </row>
    <row r="318" spans="1:21" hidden="1" x14ac:dyDescent="0.25">
      <c r="A318" t="s">
        <v>201</v>
      </c>
      <c r="B318">
        <v>19</v>
      </c>
      <c r="C318" s="27" t="str">
        <f t="shared" si="20"/>
        <v>N</v>
      </c>
      <c r="D318" s="27" t="str">
        <f>IFERROR(VLOOKUP(F318,#REF!,3),"")</f>
        <v/>
      </c>
      <c r="E318" t="s">
        <v>460</v>
      </c>
      <c r="F318" s="27" t="str">
        <f t="shared" si="21"/>
        <v>CCV-107B</v>
      </c>
      <c r="G318" t="s">
        <v>461</v>
      </c>
      <c r="I318" t="s">
        <v>490</v>
      </c>
      <c r="J318">
        <v>2</v>
      </c>
      <c r="K318">
        <v>1</v>
      </c>
      <c r="L318">
        <v>0</v>
      </c>
      <c r="M318">
        <v>398</v>
      </c>
      <c r="N318">
        <v>24</v>
      </c>
      <c r="O318">
        <v>6</v>
      </c>
      <c r="P318">
        <v>2</v>
      </c>
      <c r="Q318">
        <v>5</v>
      </c>
      <c r="R318" s="27">
        <f t="shared" si="22"/>
        <v>535</v>
      </c>
      <c r="S318" s="27">
        <f t="shared" si="23"/>
        <v>405</v>
      </c>
      <c r="T318" s="27" t="str">
        <f>IFERROR(VLOOKUP(F318,#REF!,2,0),"")</f>
        <v/>
      </c>
      <c r="U318" s="27" t="str">
        <f t="shared" si="24"/>
        <v>,19:00:00,car,535</v>
      </c>
    </row>
    <row r="319" spans="1:21" hidden="1" x14ac:dyDescent="0.25">
      <c r="A319" t="s">
        <v>203</v>
      </c>
      <c r="B319">
        <v>19</v>
      </c>
      <c r="C319" s="27" t="str">
        <f t="shared" si="20"/>
        <v>N</v>
      </c>
      <c r="D319" s="27" t="str">
        <f>IFERROR(VLOOKUP(F319,#REF!,3),"")</f>
        <v/>
      </c>
      <c r="E319" t="s">
        <v>460</v>
      </c>
      <c r="F319" s="27" t="str">
        <f t="shared" si="21"/>
        <v>CCV-107B</v>
      </c>
      <c r="G319" t="s">
        <v>461</v>
      </c>
      <c r="I319" t="s">
        <v>491</v>
      </c>
      <c r="J319">
        <v>2</v>
      </c>
      <c r="K319">
        <v>0</v>
      </c>
      <c r="L319">
        <v>0</v>
      </c>
      <c r="M319">
        <v>433</v>
      </c>
      <c r="N319">
        <v>26</v>
      </c>
      <c r="O319">
        <v>4</v>
      </c>
      <c r="P319">
        <v>7</v>
      </c>
      <c r="Q319">
        <v>3</v>
      </c>
      <c r="R319" s="27">
        <f t="shared" si="22"/>
        <v>582</v>
      </c>
      <c r="S319" s="27">
        <f t="shared" si="23"/>
        <v>443</v>
      </c>
      <c r="T319" s="27" t="str">
        <f>IFERROR(VLOOKUP(F319,#REF!,2,0),"")</f>
        <v/>
      </c>
      <c r="U319" s="27" t="str">
        <f t="shared" si="24"/>
        <v>,19:15:00,car,582</v>
      </c>
    </row>
    <row r="320" spans="1:21" hidden="1" x14ac:dyDescent="0.25">
      <c r="A320" t="s">
        <v>205</v>
      </c>
      <c r="B320">
        <v>19</v>
      </c>
      <c r="C320" s="27" t="str">
        <f t="shared" si="20"/>
        <v>N</v>
      </c>
      <c r="D320" s="27" t="str">
        <f>IFERROR(VLOOKUP(F320,#REF!,3),"")</f>
        <v/>
      </c>
      <c r="E320" t="s">
        <v>460</v>
      </c>
      <c r="F320" s="27" t="str">
        <f t="shared" si="21"/>
        <v>CCV-107B</v>
      </c>
      <c r="G320" t="s">
        <v>461</v>
      </c>
      <c r="I320" t="s">
        <v>492</v>
      </c>
      <c r="J320">
        <v>1</v>
      </c>
      <c r="K320">
        <v>0</v>
      </c>
      <c r="L320">
        <v>0</v>
      </c>
      <c r="M320">
        <v>2</v>
      </c>
      <c r="N320">
        <v>1</v>
      </c>
      <c r="O320">
        <v>0</v>
      </c>
      <c r="P320">
        <v>0</v>
      </c>
      <c r="Q320">
        <v>0</v>
      </c>
      <c r="R320" s="27">
        <f t="shared" si="22"/>
        <v>3</v>
      </c>
      <c r="S320" s="27">
        <f t="shared" si="23"/>
        <v>2</v>
      </c>
      <c r="T320" s="27" t="str">
        <f>IFERROR(VLOOKUP(F320,#REF!,2,0),"")</f>
        <v/>
      </c>
      <c r="U320" s="27" t="str">
        <f t="shared" si="24"/>
        <v>,19:30:00,car,3</v>
      </c>
    </row>
    <row r="321" spans="1:21" hidden="1" x14ac:dyDescent="0.25">
      <c r="A321" t="s">
        <v>107</v>
      </c>
      <c r="B321">
        <v>6</v>
      </c>
      <c r="C321" s="27" t="str">
        <f t="shared" si="20"/>
        <v>M</v>
      </c>
      <c r="D321" s="27" t="str">
        <f>IFERROR(VLOOKUP(F321,#REF!,3),"")</f>
        <v/>
      </c>
      <c r="E321" t="s">
        <v>493</v>
      </c>
      <c r="F321" s="27" t="str">
        <f t="shared" si="21"/>
        <v>CCV-108A</v>
      </c>
      <c r="G321" t="s">
        <v>494</v>
      </c>
      <c r="I321" t="s">
        <v>495</v>
      </c>
      <c r="J321">
        <v>0</v>
      </c>
      <c r="K321">
        <v>1</v>
      </c>
      <c r="L321">
        <v>0</v>
      </c>
      <c r="M321">
        <v>16</v>
      </c>
      <c r="N321">
        <v>12</v>
      </c>
      <c r="O321">
        <v>0</v>
      </c>
      <c r="P321">
        <v>2</v>
      </c>
      <c r="Q321">
        <v>0</v>
      </c>
      <c r="R321" s="27">
        <f t="shared" si="22"/>
        <v>29</v>
      </c>
      <c r="S321" s="27">
        <f t="shared" si="23"/>
        <v>18</v>
      </c>
      <c r="T321" s="27" t="str">
        <f>IFERROR(VLOOKUP(F321,#REF!,2,0),"")</f>
        <v/>
      </c>
      <c r="U321" s="27" t="str">
        <f t="shared" si="24"/>
        <v>,06:15:00,car,29</v>
      </c>
    </row>
    <row r="322" spans="1:21" hidden="1" x14ac:dyDescent="0.25">
      <c r="A322" t="s">
        <v>109</v>
      </c>
      <c r="B322">
        <v>6</v>
      </c>
      <c r="C322" s="27" t="str">
        <f t="shared" si="20"/>
        <v>M</v>
      </c>
      <c r="D322" s="27" t="str">
        <f>IFERROR(VLOOKUP(F322,#REF!,3),"")</f>
        <v/>
      </c>
      <c r="E322" t="s">
        <v>493</v>
      </c>
      <c r="F322" s="27" t="str">
        <f t="shared" si="21"/>
        <v>CCV-108A</v>
      </c>
      <c r="G322" t="s">
        <v>494</v>
      </c>
      <c r="I322" t="s">
        <v>496</v>
      </c>
      <c r="J322">
        <v>1</v>
      </c>
      <c r="K322">
        <v>3</v>
      </c>
      <c r="L322">
        <v>0</v>
      </c>
      <c r="M322">
        <v>204</v>
      </c>
      <c r="N322">
        <v>48</v>
      </c>
      <c r="O322">
        <v>5</v>
      </c>
      <c r="P322">
        <v>1</v>
      </c>
      <c r="Q322">
        <v>14</v>
      </c>
      <c r="R322" s="27">
        <f t="shared" si="22"/>
        <v>303</v>
      </c>
      <c r="S322" s="27">
        <f t="shared" si="23"/>
        <v>219</v>
      </c>
      <c r="T322" s="27" t="str">
        <f>IFERROR(VLOOKUP(F322,#REF!,2,0),"")</f>
        <v/>
      </c>
      <c r="U322" s="27" t="str">
        <f t="shared" si="24"/>
        <v>,06:30:00,car,303</v>
      </c>
    </row>
    <row r="323" spans="1:21" hidden="1" x14ac:dyDescent="0.25">
      <c r="A323" t="s">
        <v>111</v>
      </c>
      <c r="B323">
        <v>6</v>
      </c>
      <c r="C323" s="27" t="str">
        <f t="shared" ref="C323:C386" si="25">IF(B323&lt;12,"M",IF(AND(B323&gt;=12,B323&lt;=18),"T","N"))</f>
        <v>M</v>
      </c>
      <c r="D323" s="27" t="str">
        <f>IFERROR(VLOOKUP(F323,#REF!,3),"")</f>
        <v/>
      </c>
      <c r="E323" t="s">
        <v>493</v>
      </c>
      <c r="F323" s="27" t="str">
        <f t="shared" ref="F323:F386" si="26">CONCATENATE("CCV-",G323)</f>
        <v>CCV-108A</v>
      </c>
      <c r="G323" t="s">
        <v>494</v>
      </c>
      <c r="I323" t="s">
        <v>497</v>
      </c>
      <c r="J323">
        <v>3</v>
      </c>
      <c r="K323">
        <v>3</v>
      </c>
      <c r="L323">
        <v>3</v>
      </c>
      <c r="M323">
        <v>197</v>
      </c>
      <c r="N323">
        <v>64</v>
      </c>
      <c r="O323">
        <v>6</v>
      </c>
      <c r="P323">
        <v>2</v>
      </c>
      <c r="Q323">
        <v>11</v>
      </c>
      <c r="R323" s="27">
        <f t="shared" ref="R323:R386" si="27">ROUNDUP((M323+P323+Q323+(1/6)*N323+2*K323+2.5*L323)*1.3,0)</f>
        <v>305</v>
      </c>
      <c r="S323" s="27">
        <f t="shared" ref="S323:S386" si="28">ROUNDUP(M323+P323+Q323+2.5*L323,0)</f>
        <v>218</v>
      </c>
      <c r="T323" s="27" t="str">
        <f>IFERROR(VLOOKUP(F323,#REF!,2,0),"")</f>
        <v/>
      </c>
      <c r="U323" s="27" t="str">
        <f t="shared" ref="U323:U386" si="29">CONCATENATE(T323,",",CONCATENATE(LEFT(A323,5),":00"),",car,",R323)</f>
        <v>,06:45:00,car,305</v>
      </c>
    </row>
    <row r="324" spans="1:21" hidden="1" x14ac:dyDescent="0.25">
      <c r="A324" t="s">
        <v>113</v>
      </c>
      <c r="B324">
        <v>7</v>
      </c>
      <c r="C324" s="27" t="str">
        <f t="shared" si="25"/>
        <v>M</v>
      </c>
      <c r="D324" s="27" t="str">
        <f>IFERROR(VLOOKUP(F324,#REF!,3),"")</f>
        <v/>
      </c>
      <c r="E324" t="s">
        <v>493</v>
      </c>
      <c r="F324" s="27" t="str">
        <f t="shared" si="26"/>
        <v>CCV-108A</v>
      </c>
      <c r="G324" t="s">
        <v>494</v>
      </c>
      <c r="I324" t="s">
        <v>498</v>
      </c>
      <c r="J324">
        <v>2</v>
      </c>
      <c r="K324">
        <v>3</v>
      </c>
      <c r="L324">
        <v>0</v>
      </c>
      <c r="M324">
        <v>217</v>
      </c>
      <c r="N324">
        <v>64</v>
      </c>
      <c r="O324">
        <v>5</v>
      </c>
      <c r="P324">
        <v>3</v>
      </c>
      <c r="Q324">
        <v>6</v>
      </c>
      <c r="R324" s="27">
        <f t="shared" si="27"/>
        <v>316</v>
      </c>
      <c r="S324" s="27">
        <f t="shared" si="28"/>
        <v>226</v>
      </c>
      <c r="T324" s="27" t="str">
        <f>IFERROR(VLOOKUP(F324,#REF!,2,0),"")</f>
        <v/>
      </c>
      <c r="U324" s="27" t="str">
        <f t="shared" si="29"/>
        <v>,07:00:00,car,316</v>
      </c>
    </row>
    <row r="325" spans="1:21" hidden="1" x14ac:dyDescent="0.25">
      <c r="A325" t="s">
        <v>115</v>
      </c>
      <c r="B325">
        <v>7</v>
      </c>
      <c r="C325" s="27" t="str">
        <f t="shared" si="25"/>
        <v>M</v>
      </c>
      <c r="D325" s="27" t="str">
        <f>IFERROR(VLOOKUP(F325,#REF!,3),"")</f>
        <v/>
      </c>
      <c r="E325" t="s">
        <v>493</v>
      </c>
      <c r="F325" s="27" t="str">
        <f t="shared" si="26"/>
        <v>CCV-108A</v>
      </c>
      <c r="G325" t="s">
        <v>494</v>
      </c>
      <c r="I325" t="s">
        <v>499</v>
      </c>
      <c r="J325">
        <v>4</v>
      </c>
      <c r="K325">
        <v>2</v>
      </c>
      <c r="L325">
        <v>0</v>
      </c>
      <c r="M325">
        <v>147</v>
      </c>
      <c r="N325">
        <v>52</v>
      </c>
      <c r="O325">
        <v>2</v>
      </c>
      <c r="P325">
        <v>7</v>
      </c>
      <c r="Q325">
        <v>6</v>
      </c>
      <c r="R325" s="27">
        <f t="shared" si="27"/>
        <v>225</v>
      </c>
      <c r="S325" s="27">
        <f t="shared" si="28"/>
        <v>160</v>
      </c>
      <c r="T325" s="27" t="str">
        <f>IFERROR(VLOOKUP(F325,#REF!,2,0),"")</f>
        <v/>
      </c>
      <c r="U325" s="27" t="str">
        <f t="shared" si="29"/>
        <v>,07:15:00,car,225</v>
      </c>
    </row>
    <row r="326" spans="1:21" hidden="1" x14ac:dyDescent="0.25">
      <c r="A326" t="s">
        <v>117</v>
      </c>
      <c r="B326">
        <v>7</v>
      </c>
      <c r="C326" s="27" t="str">
        <f t="shared" si="25"/>
        <v>M</v>
      </c>
      <c r="D326" s="27" t="str">
        <f>IFERROR(VLOOKUP(F326,#REF!,3),"")</f>
        <v/>
      </c>
      <c r="E326" t="s">
        <v>493</v>
      </c>
      <c r="F326" s="27" t="str">
        <f t="shared" si="26"/>
        <v>CCV-108A</v>
      </c>
      <c r="G326" t="s">
        <v>494</v>
      </c>
      <c r="I326" t="s">
        <v>500</v>
      </c>
      <c r="J326">
        <v>5</v>
      </c>
      <c r="K326">
        <v>2</v>
      </c>
      <c r="L326">
        <v>1</v>
      </c>
      <c r="M326">
        <v>159</v>
      </c>
      <c r="N326">
        <v>66</v>
      </c>
      <c r="O326">
        <v>2</v>
      </c>
      <c r="P326">
        <v>2</v>
      </c>
      <c r="Q326">
        <v>9</v>
      </c>
      <c r="R326" s="27">
        <f t="shared" si="27"/>
        <v>244</v>
      </c>
      <c r="S326" s="27">
        <f t="shared" si="28"/>
        <v>173</v>
      </c>
      <c r="T326" s="27" t="str">
        <f>IFERROR(VLOOKUP(F326,#REF!,2,0),"")</f>
        <v/>
      </c>
      <c r="U326" s="27" t="str">
        <f t="shared" si="29"/>
        <v>,07:30:00,car,244</v>
      </c>
    </row>
    <row r="327" spans="1:21" hidden="1" x14ac:dyDescent="0.25">
      <c r="A327" t="s">
        <v>119</v>
      </c>
      <c r="B327">
        <v>7</v>
      </c>
      <c r="C327" s="27" t="str">
        <f t="shared" si="25"/>
        <v>M</v>
      </c>
      <c r="D327" s="27" t="str">
        <f>IFERROR(VLOOKUP(F327,#REF!,3),"")</f>
        <v/>
      </c>
      <c r="E327" t="s">
        <v>493</v>
      </c>
      <c r="F327" s="27" t="str">
        <f t="shared" si="26"/>
        <v>CCV-108A</v>
      </c>
      <c r="G327" t="s">
        <v>494</v>
      </c>
      <c r="I327" t="s">
        <v>501</v>
      </c>
      <c r="J327">
        <v>1</v>
      </c>
      <c r="K327">
        <v>4</v>
      </c>
      <c r="L327">
        <v>1</v>
      </c>
      <c r="M327">
        <v>135</v>
      </c>
      <c r="N327">
        <v>82</v>
      </c>
      <c r="O327">
        <v>2</v>
      </c>
      <c r="P327">
        <v>3</v>
      </c>
      <c r="Q327">
        <v>0</v>
      </c>
      <c r="R327" s="27">
        <f t="shared" si="27"/>
        <v>211</v>
      </c>
      <c r="S327" s="27">
        <f t="shared" si="28"/>
        <v>141</v>
      </c>
      <c r="T327" s="27" t="str">
        <f>IFERROR(VLOOKUP(F327,#REF!,2,0),"")</f>
        <v/>
      </c>
      <c r="U327" s="27" t="str">
        <f t="shared" si="29"/>
        <v>,07:45:00,car,211</v>
      </c>
    </row>
    <row r="328" spans="1:21" hidden="1" x14ac:dyDescent="0.25">
      <c r="A328" t="s">
        <v>121</v>
      </c>
      <c r="B328">
        <v>8</v>
      </c>
      <c r="C328" s="27" t="str">
        <f t="shared" si="25"/>
        <v>M</v>
      </c>
      <c r="D328" s="27" t="str">
        <f>IFERROR(VLOOKUP(F328,#REF!,3),"")</f>
        <v/>
      </c>
      <c r="E328" t="s">
        <v>493</v>
      </c>
      <c r="F328" s="27" t="str">
        <f t="shared" si="26"/>
        <v>CCV-108A</v>
      </c>
      <c r="G328" t="s">
        <v>494</v>
      </c>
      <c r="I328" t="s">
        <v>502</v>
      </c>
      <c r="J328">
        <v>13</v>
      </c>
      <c r="K328">
        <v>8</v>
      </c>
      <c r="L328">
        <v>1</v>
      </c>
      <c r="M328">
        <v>175</v>
      </c>
      <c r="N328">
        <v>75</v>
      </c>
      <c r="O328">
        <v>3</v>
      </c>
      <c r="P328">
        <v>2</v>
      </c>
      <c r="Q328">
        <v>4</v>
      </c>
      <c r="R328" s="27">
        <f t="shared" si="27"/>
        <v>276</v>
      </c>
      <c r="S328" s="27">
        <f t="shared" si="28"/>
        <v>184</v>
      </c>
      <c r="T328" s="27" t="str">
        <f>IFERROR(VLOOKUP(F328,#REF!,2,0),"")</f>
        <v/>
      </c>
      <c r="U328" s="27" t="str">
        <f t="shared" si="29"/>
        <v>,08:00:00,car,276</v>
      </c>
    </row>
    <row r="329" spans="1:21" hidden="1" x14ac:dyDescent="0.25">
      <c r="A329" t="s">
        <v>123</v>
      </c>
      <c r="B329">
        <v>8</v>
      </c>
      <c r="C329" s="27" t="str">
        <f t="shared" si="25"/>
        <v>M</v>
      </c>
      <c r="D329" s="27" t="str">
        <f>IFERROR(VLOOKUP(F329,#REF!,3),"")</f>
        <v/>
      </c>
      <c r="E329" t="s">
        <v>493</v>
      </c>
      <c r="F329" s="27" t="str">
        <f t="shared" si="26"/>
        <v>CCV-108A</v>
      </c>
      <c r="G329" t="s">
        <v>494</v>
      </c>
      <c r="I329" t="s">
        <v>503</v>
      </c>
      <c r="J329">
        <v>3</v>
      </c>
      <c r="K329">
        <v>3</v>
      </c>
      <c r="L329">
        <v>0</v>
      </c>
      <c r="M329">
        <v>174</v>
      </c>
      <c r="N329">
        <v>59</v>
      </c>
      <c r="O329">
        <v>2</v>
      </c>
      <c r="P329">
        <v>2</v>
      </c>
      <c r="Q329">
        <v>6</v>
      </c>
      <c r="R329" s="27">
        <f t="shared" si="27"/>
        <v>258</v>
      </c>
      <c r="S329" s="27">
        <f t="shared" si="28"/>
        <v>182</v>
      </c>
      <c r="T329" s="27" t="str">
        <f>IFERROR(VLOOKUP(F329,#REF!,2,0),"")</f>
        <v/>
      </c>
      <c r="U329" s="27" t="str">
        <f t="shared" si="29"/>
        <v>,08:15:00,car,258</v>
      </c>
    </row>
    <row r="330" spans="1:21" hidden="1" x14ac:dyDescent="0.25">
      <c r="A330" t="s">
        <v>125</v>
      </c>
      <c r="B330">
        <v>8</v>
      </c>
      <c r="C330" s="27" t="str">
        <f t="shared" si="25"/>
        <v>M</v>
      </c>
      <c r="D330" s="27" t="str">
        <f>IFERROR(VLOOKUP(F330,#REF!,3),"")</f>
        <v/>
      </c>
      <c r="E330" t="s">
        <v>493</v>
      </c>
      <c r="F330" s="27" t="str">
        <f t="shared" si="26"/>
        <v>CCV-108A</v>
      </c>
      <c r="G330" t="s">
        <v>494</v>
      </c>
      <c r="I330" t="s">
        <v>504</v>
      </c>
      <c r="J330">
        <v>3</v>
      </c>
      <c r="K330">
        <v>1</v>
      </c>
      <c r="L330">
        <v>1</v>
      </c>
      <c r="M330">
        <v>167</v>
      </c>
      <c r="N330">
        <v>50</v>
      </c>
      <c r="O330">
        <v>4</v>
      </c>
      <c r="P330">
        <v>11</v>
      </c>
      <c r="Q330">
        <v>11</v>
      </c>
      <c r="R330" s="27">
        <f t="shared" si="27"/>
        <v>263</v>
      </c>
      <c r="S330" s="27">
        <f t="shared" si="28"/>
        <v>192</v>
      </c>
      <c r="T330" s="27" t="str">
        <f>IFERROR(VLOOKUP(F330,#REF!,2,0),"")</f>
        <v/>
      </c>
      <c r="U330" s="27" t="str">
        <f t="shared" si="29"/>
        <v>,08:30:00,car,263</v>
      </c>
    </row>
    <row r="331" spans="1:21" hidden="1" x14ac:dyDescent="0.25">
      <c r="A331" t="s">
        <v>127</v>
      </c>
      <c r="B331">
        <v>8</v>
      </c>
      <c r="C331" s="27" t="str">
        <f t="shared" si="25"/>
        <v>M</v>
      </c>
      <c r="D331" s="27" t="str">
        <f>IFERROR(VLOOKUP(F331,#REF!,3),"")</f>
        <v/>
      </c>
      <c r="E331" t="s">
        <v>493</v>
      </c>
      <c r="F331" s="27" t="str">
        <f t="shared" si="26"/>
        <v>CCV-108A</v>
      </c>
      <c r="G331" t="s">
        <v>494</v>
      </c>
      <c r="I331" t="s">
        <v>505</v>
      </c>
      <c r="J331">
        <v>3</v>
      </c>
      <c r="K331">
        <v>4</v>
      </c>
      <c r="L331">
        <v>1</v>
      </c>
      <c r="M331">
        <v>163</v>
      </c>
      <c r="N331">
        <v>49</v>
      </c>
      <c r="O331">
        <v>1</v>
      </c>
      <c r="P331">
        <v>3</v>
      </c>
      <c r="Q331">
        <v>13</v>
      </c>
      <c r="R331" s="27">
        <f t="shared" si="27"/>
        <v>257</v>
      </c>
      <c r="S331" s="27">
        <f t="shared" si="28"/>
        <v>182</v>
      </c>
      <c r="T331" s="27" t="str">
        <f>IFERROR(VLOOKUP(F331,#REF!,2,0),"")</f>
        <v/>
      </c>
      <c r="U331" s="27" t="str">
        <f t="shared" si="29"/>
        <v>,08:45:00,car,257</v>
      </c>
    </row>
    <row r="332" spans="1:21" hidden="1" x14ac:dyDescent="0.25">
      <c r="A332" t="s">
        <v>129</v>
      </c>
      <c r="B332">
        <v>9</v>
      </c>
      <c r="C332" s="27" t="str">
        <f t="shared" si="25"/>
        <v>M</v>
      </c>
      <c r="D332" s="27" t="str">
        <f>IFERROR(VLOOKUP(F332,#REF!,3),"")</f>
        <v/>
      </c>
      <c r="E332" t="s">
        <v>493</v>
      </c>
      <c r="F332" s="27" t="str">
        <f t="shared" si="26"/>
        <v>CCV-108A</v>
      </c>
      <c r="G332" t="s">
        <v>494</v>
      </c>
      <c r="I332" t="s">
        <v>506</v>
      </c>
      <c r="J332">
        <v>1</v>
      </c>
      <c r="K332">
        <v>5</v>
      </c>
      <c r="L332">
        <v>1</v>
      </c>
      <c r="M332">
        <v>140</v>
      </c>
      <c r="N332">
        <v>48</v>
      </c>
      <c r="O332">
        <v>2</v>
      </c>
      <c r="P332">
        <v>4</v>
      </c>
      <c r="Q332">
        <v>11</v>
      </c>
      <c r="R332" s="27">
        <f t="shared" si="27"/>
        <v>229</v>
      </c>
      <c r="S332" s="27">
        <f t="shared" si="28"/>
        <v>158</v>
      </c>
      <c r="T332" s="27" t="str">
        <f>IFERROR(VLOOKUP(F332,#REF!,2,0),"")</f>
        <v/>
      </c>
      <c r="U332" s="27" t="str">
        <f t="shared" si="29"/>
        <v>,09:00:00,car,229</v>
      </c>
    </row>
    <row r="333" spans="1:21" hidden="1" x14ac:dyDescent="0.25">
      <c r="A333" t="s">
        <v>131</v>
      </c>
      <c r="B333">
        <v>9</v>
      </c>
      <c r="C333" s="27" t="str">
        <f t="shared" si="25"/>
        <v>M</v>
      </c>
      <c r="D333" s="27" t="str">
        <f>IFERROR(VLOOKUP(F333,#REF!,3),"")</f>
        <v/>
      </c>
      <c r="E333" t="s">
        <v>493</v>
      </c>
      <c r="F333" s="27" t="str">
        <f t="shared" si="26"/>
        <v>CCV-108A</v>
      </c>
      <c r="G333" t="s">
        <v>494</v>
      </c>
      <c r="I333" t="s">
        <v>507</v>
      </c>
      <c r="J333">
        <v>4</v>
      </c>
      <c r="K333">
        <v>1</v>
      </c>
      <c r="L333">
        <v>2</v>
      </c>
      <c r="M333">
        <v>166</v>
      </c>
      <c r="N333">
        <v>32</v>
      </c>
      <c r="O333">
        <v>2</v>
      </c>
      <c r="P333">
        <v>7</v>
      </c>
      <c r="Q333">
        <v>13</v>
      </c>
      <c r="R333" s="27">
        <f t="shared" si="27"/>
        <v>258</v>
      </c>
      <c r="S333" s="27">
        <f t="shared" si="28"/>
        <v>191</v>
      </c>
      <c r="T333" s="27" t="str">
        <f>IFERROR(VLOOKUP(F333,#REF!,2,0),"")</f>
        <v/>
      </c>
      <c r="U333" s="27" t="str">
        <f t="shared" si="29"/>
        <v>,09:15:00,car,258</v>
      </c>
    </row>
    <row r="334" spans="1:21" hidden="1" x14ac:dyDescent="0.25">
      <c r="A334" t="s">
        <v>133</v>
      </c>
      <c r="B334">
        <v>9</v>
      </c>
      <c r="C334" s="27" t="str">
        <f t="shared" si="25"/>
        <v>M</v>
      </c>
      <c r="D334" s="27" t="str">
        <f>IFERROR(VLOOKUP(F334,#REF!,3),"")</f>
        <v/>
      </c>
      <c r="E334" t="s">
        <v>493</v>
      </c>
      <c r="F334" s="27" t="str">
        <f t="shared" si="26"/>
        <v>CCV-108A</v>
      </c>
      <c r="G334" t="s">
        <v>494</v>
      </c>
      <c r="I334" t="s">
        <v>508</v>
      </c>
      <c r="J334">
        <v>1</v>
      </c>
      <c r="K334">
        <v>5</v>
      </c>
      <c r="L334">
        <v>3</v>
      </c>
      <c r="M334">
        <v>166</v>
      </c>
      <c r="N334">
        <v>28</v>
      </c>
      <c r="O334">
        <v>2</v>
      </c>
      <c r="P334">
        <v>11</v>
      </c>
      <c r="Q334">
        <v>14</v>
      </c>
      <c r="R334" s="27">
        <f t="shared" si="27"/>
        <v>278</v>
      </c>
      <c r="S334" s="27">
        <f t="shared" si="28"/>
        <v>199</v>
      </c>
      <c r="T334" s="27" t="str">
        <f>IFERROR(VLOOKUP(F334,#REF!,2,0),"")</f>
        <v/>
      </c>
      <c r="U334" s="27" t="str">
        <f t="shared" si="29"/>
        <v>,09:30:00,car,278</v>
      </c>
    </row>
    <row r="335" spans="1:21" hidden="1" x14ac:dyDescent="0.25">
      <c r="A335" t="s">
        <v>135</v>
      </c>
      <c r="B335">
        <v>9</v>
      </c>
      <c r="C335" s="27" t="str">
        <f t="shared" si="25"/>
        <v>M</v>
      </c>
      <c r="D335" s="27" t="str">
        <f>IFERROR(VLOOKUP(F335,#REF!,3),"")</f>
        <v/>
      </c>
      <c r="E335" t="s">
        <v>493</v>
      </c>
      <c r="F335" s="27" t="str">
        <f t="shared" si="26"/>
        <v>CCV-108A</v>
      </c>
      <c r="G335" t="s">
        <v>494</v>
      </c>
      <c r="I335" t="s">
        <v>509</v>
      </c>
      <c r="J335">
        <v>3</v>
      </c>
      <c r="K335">
        <v>8</v>
      </c>
      <c r="L335">
        <v>1</v>
      </c>
      <c r="M335">
        <v>187</v>
      </c>
      <c r="N335">
        <v>30</v>
      </c>
      <c r="O335">
        <v>1</v>
      </c>
      <c r="P335">
        <v>11</v>
      </c>
      <c r="Q335">
        <v>16</v>
      </c>
      <c r="R335" s="27">
        <f t="shared" si="27"/>
        <v>309</v>
      </c>
      <c r="S335" s="27">
        <f t="shared" si="28"/>
        <v>217</v>
      </c>
      <c r="T335" s="27" t="str">
        <f>IFERROR(VLOOKUP(F335,#REF!,2,0),"")</f>
        <v/>
      </c>
      <c r="U335" s="27" t="str">
        <f t="shared" si="29"/>
        <v>,09:45:00,car,309</v>
      </c>
    </row>
    <row r="336" spans="1:21" hidden="1" x14ac:dyDescent="0.25">
      <c r="A336" t="s">
        <v>137</v>
      </c>
      <c r="B336">
        <v>10</v>
      </c>
      <c r="C336" s="27" t="str">
        <f t="shared" si="25"/>
        <v>M</v>
      </c>
      <c r="D336" s="27" t="str">
        <f>IFERROR(VLOOKUP(F336,#REF!,3),"")</f>
        <v/>
      </c>
      <c r="E336" t="s">
        <v>493</v>
      </c>
      <c r="F336" s="27" t="str">
        <f t="shared" si="26"/>
        <v>CCV-108A</v>
      </c>
      <c r="G336" t="s">
        <v>494</v>
      </c>
      <c r="I336" t="s">
        <v>510</v>
      </c>
      <c r="J336">
        <v>0</v>
      </c>
      <c r="K336">
        <v>0</v>
      </c>
      <c r="L336">
        <v>0</v>
      </c>
      <c r="M336">
        <v>21</v>
      </c>
      <c r="N336">
        <v>3</v>
      </c>
      <c r="O336">
        <v>1</v>
      </c>
      <c r="P336">
        <v>0</v>
      </c>
      <c r="Q336">
        <v>1</v>
      </c>
      <c r="R336" s="27">
        <f t="shared" si="27"/>
        <v>30</v>
      </c>
      <c r="S336" s="27">
        <f t="shared" si="28"/>
        <v>22</v>
      </c>
      <c r="T336" s="27" t="str">
        <f>IFERROR(VLOOKUP(F336,#REF!,2,0),"")</f>
        <v/>
      </c>
      <c r="U336" s="27" t="str">
        <f t="shared" si="29"/>
        <v>,10:00:00,car,30</v>
      </c>
    </row>
    <row r="337" spans="1:21" hidden="1" x14ac:dyDescent="0.25">
      <c r="A337" t="s">
        <v>185</v>
      </c>
      <c r="B337">
        <v>16</v>
      </c>
      <c r="C337" s="27" t="str">
        <f t="shared" si="25"/>
        <v>T</v>
      </c>
      <c r="D337" s="27" t="str">
        <f>IFERROR(VLOOKUP(F337,#REF!,3),"")</f>
        <v/>
      </c>
      <c r="E337" t="s">
        <v>493</v>
      </c>
      <c r="F337" s="27" t="str">
        <f t="shared" si="26"/>
        <v>CCV-108A</v>
      </c>
      <c r="G337" t="s">
        <v>494</v>
      </c>
      <c r="I337" t="s">
        <v>511</v>
      </c>
      <c r="J337">
        <v>0</v>
      </c>
      <c r="K337">
        <v>1</v>
      </c>
      <c r="L337">
        <v>0</v>
      </c>
      <c r="M337">
        <v>31</v>
      </c>
      <c r="N337">
        <v>10</v>
      </c>
      <c r="O337">
        <v>0</v>
      </c>
      <c r="P337">
        <v>0</v>
      </c>
      <c r="Q337">
        <v>4</v>
      </c>
      <c r="R337" s="27">
        <f t="shared" si="27"/>
        <v>51</v>
      </c>
      <c r="S337" s="27">
        <f t="shared" si="28"/>
        <v>35</v>
      </c>
      <c r="T337" s="27" t="str">
        <f>IFERROR(VLOOKUP(F337,#REF!,2,0),"")</f>
        <v/>
      </c>
      <c r="U337" s="27" t="str">
        <f t="shared" si="29"/>
        <v>,16:00:00,car,51</v>
      </c>
    </row>
    <row r="338" spans="1:21" hidden="1" x14ac:dyDescent="0.25">
      <c r="A338" t="s">
        <v>187</v>
      </c>
      <c r="B338">
        <v>16</v>
      </c>
      <c r="C338" s="27" t="str">
        <f t="shared" si="25"/>
        <v>T</v>
      </c>
      <c r="D338" s="27" t="str">
        <f>IFERROR(VLOOKUP(F338,#REF!,3),"")</f>
        <v/>
      </c>
      <c r="E338" t="s">
        <v>493</v>
      </c>
      <c r="F338" s="27" t="str">
        <f t="shared" si="26"/>
        <v>CCV-108A</v>
      </c>
      <c r="G338" t="s">
        <v>494</v>
      </c>
      <c r="I338" t="s">
        <v>512</v>
      </c>
      <c r="J338">
        <v>3</v>
      </c>
      <c r="K338">
        <v>3</v>
      </c>
      <c r="L338">
        <v>1</v>
      </c>
      <c r="M338">
        <v>155</v>
      </c>
      <c r="N338">
        <v>31</v>
      </c>
      <c r="O338">
        <v>2</v>
      </c>
      <c r="P338">
        <v>4</v>
      </c>
      <c r="Q338">
        <v>9</v>
      </c>
      <c r="R338" s="27">
        <f t="shared" si="27"/>
        <v>237</v>
      </c>
      <c r="S338" s="27">
        <f t="shared" si="28"/>
        <v>171</v>
      </c>
      <c r="T338" s="27" t="str">
        <f>IFERROR(VLOOKUP(F338,#REF!,2,0),"")</f>
        <v/>
      </c>
      <c r="U338" s="27" t="str">
        <f t="shared" si="29"/>
        <v>,16:15:00,car,237</v>
      </c>
    </row>
    <row r="339" spans="1:21" hidden="1" x14ac:dyDescent="0.25">
      <c r="A339" t="s">
        <v>42</v>
      </c>
      <c r="B339">
        <v>16</v>
      </c>
      <c r="C339" s="27" t="str">
        <f t="shared" si="25"/>
        <v>T</v>
      </c>
      <c r="D339" s="27" t="str">
        <f>IFERROR(VLOOKUP(F339,#REF!,3),"")</f>
        <v/>
      </c>
      <c r="E339" t="s">
        <v>493</v>
      </c>
      <c r="F339" s="27" t="str">
        <f t="shared" si="26"/>
        <v>CCV-108A</v>
      </c>
      <c r="G339" t="s">
        <v>494</v>
      </c>
      <c r="I339" t="s">
        <v>513</v>
      </c>
      <c r="J339">
        <v>3</v>
      </c>
      <c r="K339">
        <v>3</v>
      </c>
      <c r="L339">
        <v>0</v>
      </c>
      <c r="M339">
        <v>145</v>
      </c>
      <c r="N339">
        <v>29</v>
      </c>
      <c r="O339">
        <v>2</v>
      </c>
      <c r="P339">
        <v>4</v>
      </c>
      <c r="Q339">
        <v>3</v>
      </c>
      <c r="R339" s="27">
        <f t="shared" si="27"/>
        <v>212</v>
      </c>
      <c r="S339" s="27">
        <f t="shared" si="28"/>
        <v>152</v>
      </c>
      <c r="T339" s="27" t="str">
        <f>IFERROR(VLOOKUP(F339,#REF!,2,0),"")</f>
        <v/>
      </c>
      <c r="U339" s="27" t="str">
        <f t="shared" si="29"/>
        <v>,16:30:00,car,212</v>
      </c>
    </row>
    <row r="340" spans="1:21" hidden="1" x14ac:dyDescent="0.25">
      <c r="A340" t="s">
        <v>43</v>
      </c>
      <c r="B340">
        <v>16</v>
      </c>
      <c r="C340" s="27" t="str">
        <f t="shared" si="25"/>
        <v>T</v>
      </c>
      <c r="D340" s="27" t="str">
        <f>IFERROR(VLOOKUP(F340,#REF!,3),"")</f>
        <v/>
      </c>
      <c r="E340" t="s">
        <v>493</v>
      </c>
      <c r="F340" s="27" t="str">
        <f t="shared" si="26"/>
        <v>CCV-108A</v>
      </c>
      <c r="G340" t="s">
        <v>494</v>
      </c>
      <c r="I340" t="s">
        <v>514</v>
      </c>
      <c r="J340">
        <v>0</v>
      </c>
      <c r="K340">
        <v>5</v>
      </c>
      <c r="L340">
        <v>1</v>
      </c>
      <c r="M340">
        <v>149</v>
      </c>
      <c r="N340">
        <v>28</v>
      </c>
      <c r="O340">
        <v>0</v>
      </c>
      <c r="P340">
        <v>8</v>
      </c>
      <c r="Q340">
        <v>5</v>
      </c>
      <c r="R340" s="27">
        <f t="shared" si="27"/>
        <v>233</v>
      </c>
      <c r="S340" s="27">
        <f t="shared" si="28"/>
        <v>165</v>
      </c>
      <c r="T340" s="27" t="str">
        <f>IFERROR(VLOOKUP(F340,#REF!,2,0),"")</f>
        <v/>
      </c>
      <c r="U340" s="27" t="str">
        <f t="shared" si="29"/>
        <v>,16:45:00,car,233</v>
      </c>
    </row>
    <row r="341" spans="1:21" hidden="1" x14ac:dyDescent="0.25">
      <c r="A341" t="s">
        <v>44</v>
      </c>
      <c r="B341">
        <v>17</v>
      </c>
      <c r="C341" s="27" t="str">
        <f t="shared" si="25"/>
        <v>T</v>
      </c>
      <c r="D341" s="27" t="str">
        <f>IFERROR(VLOOKUP(F341,#REF!,3),"")</f>
        <v/>
      </c>
      <c r="E341" t="s">
        <v>493</v>
      </c>
      <c r="F341" s="27" t="str">
        <f t="shared" si="26"/>
        <v>CCV-108A</v>
      </c>
      <c r="G341" t="s">
        <v>494</v>
      </c>
      <c r="I341" t="s">
        <v>515</v>
      </c>
      <c r="J341">
        <v>1</v>
      </c>
      <c r="K341">
        <v>4</v>
      </c>
      <c r="L341">
        <v>5</v>
      </c>
      <c r="M341">
        <v>160</v>
      </c>
      <c r="N341">
        <v>46</v>
      </c>
      <c r="O341">
        <v>3</v>
      </c>
      <c r="P341">
        <v>3</v>
      </c>
      <c r="Q341">
        <v>3</v>
      </c>
      <c r="R341" s="27">
        <f t="shared" si="27"/>
        <v>253</v>
      </c>
      <c r="S341" s="27">
        <f t="shared" si="28"/>
        <v>179</v>
      </c>
      <c r="T341" s="27" t="str">
        <f>IFERROR(VLOOKUP(F341,#REF!,2,0),"")</f>
        <v/>
      </c>
      <c r="U341" s="27" t="str">
        <f t="shared" si="29"/>
        <v>,17:00:00,car,253</v>
      </c>
    </row>
    <row r="342" spans="1:21" hidden="1" x14ac:dyDescent="0.25">
      <c r="A342" t="s">
        <v>45</v>
      </c>
      <c r="B342">
        <v>17</v>
      </c>
      <c r="C342" s="27" t="str">
        <f t="shared" si="25"/>
        <v>T</v>
      </c>
      <c r="D342" s="27" t="str">
        <f>IFERROR(VLOOKUP(F342,#REF!,3),"")</f>
        <v/>
      </c>
      <c r="E342" t="s">
        <v>493</v>
      </c>
      <c r="F342" s="27" t="str">
        <f t="shared" si="26"/>
        <v>CCV-108A</v>
      </c>
      <c r="G342" t="s">
        <v>494</v>
      </c>
      <c r="I342" t="s">
        <v>516</v>
      </c>
      <c r="J342">
        <v>4</v>
      </c>
      <c r="K342">
        <v>4</v>
      </c>
      <c r="L342">
        <v>2</v>
      </c>
      <c r="M342">
        <v>192</v>
      </c>
      <c r="N342">
        <v>44</v>
      </c>
      <c r="O342">
        <v>4</v>
      </c>
      <c r="P342">
        <v>5</v>
      </c>
      <c r="Q342">
        <v>5</v>
      </c>
      <c r="R342" s="27">
        <f t="shared" si="27"/>
        <v>290</v>
      </c>
      <c r="S342" s="27">
        <f t="shared" si="28"/>
        <v>207</v>
      </c>
      <c r="T342" s="27" t="str">
        <f>IFERROR(VLOOKUP(F342,#REF!,2,0),"")</f>
        <v/>
      </c>
      <c r="U342" s="27" t="str">
        <f t="shared" si="29"/>
        <v>,17:15:00,car,290</v>
      </c>
    </row>
    <row r="343" spans="1:21" hidden="1" x14ac:dyDescent="0.25">
      <c r="A343" t="s">
        <v>46</v>
      </c>
      <c r="B343">
        <v>17</v>
      </c>
      <c r="C343" s="27" t="str">
        <f t="shared" si="25"/>
        <v>T</v>
      </c>
      <c r="D343" s="27" t="str">
        <f>IFERROR(VLOOKUP(F343,#REF!,3),"")</f>
        <v/>
      </c>
      <c r="E343" t="s">
        <v>493</v>
      </c>
      <c r="F343" s="27" t="str">
        <f t="shared" si="26"/>
        <v>CCV-108A</v>
      </c>
      <c r="G343" t="s">
        <v>494</v>
      </c>
      <c r="I343" t="s">
        <v>517</v>
      </c>
      <c r="J343">
        <v>2</v>
      </c>
      <c r="K343">
        <v>2</v>
      </c>
      <c r="L343">
        <v>0</v>
      </c>
      <c r="M343">
        <v>141</v>
      </c>
      <c r="N343">
        <v>21</v>
      </c>
      <c r="O343">
        <v>3</v>
      </c>
      <c r="P343">
        <v>6</v>
      </c>
      <c r="Q343">
        <v>4</v>
      </c>
      <c r="R343" s="27">
        <f t="shared" si="27"/>
        <v>207</v>
      </c>
      <c r="S343" s="27">
        <f t="shared" si="28"/>
        <v>151</v>
      </c>
      <c r="T343" s="27" t="str">
        <f>IFERROR(VLOOKUP(F343,#REF!,2,0),"")</f>
        <v/>
      </c>
      <c r="U343" s="27" t="str">
        <f t="shared" si="29"/>
        <v>,17:30:00,car,207</v>
      </c>
    </row>
    <row r="344" spans="1:21" hidden="1" x14ac:dyDescent="0.25">
      <c r="A344" t="s">
        <v>47</v>
      </c>
      <c r="B344">
        <v>17</v>
      </c>
      <c r="C344" s="27" t="str">
        <f t="shared" si="25"/>
        <v>T</v>
      </c>
      <c r="D344" s="27" t="str">
        <f>IFERROR(VLOOKUP(F344,#REF!,3),"")</f>
        <v/>
      </c>
      <c r="E344" t="s">
        <v>493</v>
      </c>
      <c r="F344" s="27" t="str">
        <f t="shared" si="26"/>
        <v>CCV-108A</v>
      </c>
      <c r="G344" t="s">
        <v>494</v>
      </c>
      <c r="I344" t="s">
        <v>518</v>
      </c>
      <c r="J344">
        <v>1</v>
      </c>
      <c r="K344">
        <v>3</v>
      </c>
      <c r="L344">
        <v>0</v>
      </c>
      <c r="M344">
        <v>175</v>
      </c>
      <c r="N344">
        <v>48</v>
      </c>
      <c r="O344">
        <v>4</v>
      </c>
      <c r="P344">
        <v>6</v>
      </c>
      <c r="Q344">
        <v>0</v>
      </c>
      <c r="R344" s="27">
        <f t="shared" si="27"/>
        <v>254</v>
      </c>
      <c r="S344" s="27">
        <f t="shared" si="28"/>
        <v>181</v>
      </c>
      <c r="T344" s="27" t="str">
        <f>IFERROR(VLOOKUP(F344,#REF!,2,0),"")</f>
        <v/>
      </c>
      <c r="U344" s="27" t="str">
        <f t="shared" si="29"/>
        <v>,17:45:00,car,254</v>
      </c>
    </row>
    <row r="345" spans="1:21" hidden="1" x14ac:dyDescent="0.25">
      <c r="A345" t="s">
        <v>48</v>
      </c>
      <c r="B345">
        <v>18</v>
      </c>
      <c r="C345" s="27" t="str">
        <f t="shared" si="25"/>
        <v>T</v>
      </c>
      <c r="D345" s="27" t="str">
        <f>IFERROR(VLOOKUP(F345,#REF!,3),"")</f>
        <v/>
      </c>
      <c r="E345" t="s">
        <v>493</v>
      </c>
      <c r="F345" s="27" t="str">
        <f t="shared" si="26"/>
        <v>CCV-108A</v>
      </c>
      <c r="G345" t="s">
        <v>494</v>
      </c>
      <c r="I345" t="s">
        <v>519</v>
      </c>
      <c r="J345">
        <v>0</v>
      </c>
      <c r="K345">
        <v>1</v>
      </c>
      <c r="L345">
        <v>0</v>
      </c>
      <c r="M345">
        <v>196</v>
      </c>
      <c r="N345">
        <v>57</v>
      </c>
      <c r="O345">
        <v>4</v>
      </c>
      <c r="P345">
        <v>5</v>
      </c>
      <c r="Q345">
        <v>3</v>
      </c>
      <c r="R345" s="27">
        <f t="shared" si="27"/>
        <v>281</v>
      </c>
      <c r="S345" s="27">
        <f t="shared" si="28"/>
        <v>204</v>
      </c>
      <c r="T345" s="27" t="str">
        <f>IFERROR(VLOOKUP(F345,#REF!,2,0),"")</f>
        <v/>
      </c>
      <c r="U345" s="27" t="str">
        <f t="shared" si="29"/>
        <v>,18:00:00,car,281</v>
      </c>
    </row>
    <row r="346" spans="1:21" hidden="1" x14ac:dyDescent="0.25">
      <c r="A346" t="s">
        <v>49</v>
      </c>
      <c r="B346">
        <v>18</v>
      </c>
      <c r="C346" s="27" t="str">
        <f t="shared" si="25"/>
        <v>T</v>
      </c>
      <c r="D346" s="27" t="str">
        <f>IFERROR(VLOOKUP(F346,#REF!,3),"")</f>
        <v/>
      </c>
      <c r="E346" t="s">
        <v>493</v>
      </c>
      <c r="F346" s="27" t="str">
        <f t="shared" si="26"/>
        <v>CCV-108A</v>
      </c>
      <c r="G346" t="s">
        <v>494</v>
      </c>
      <c r="I346" t="s">
        <v>520</v>
      </c>
      <c r="J346">
        <v>1</v>
      </c>
      <c r="K346">
        <v>1</v>
      </c>
      <c r="L346">
        <v>0</v>
      </c>
      <c r="M346">
        <v>142</v>
      </c>
      <c r="N346">
        <v>45</v>
      </c>
      <c r="O346">
        <v>3</v>
      </c>
      <c r="P346">
        <v>0</v>
      </c>
      <c r="Q346">
        <v>1</v>
      </c>
      <c r="R346" s="27">
        <f t="shared" si="27"/>
        <v>199</v>
      </c>
      <c r="S346" s="27">
        <f t="shared" si="28"/>
        <v>143</v>
      </c>
      <c r="T346" s="27" t="str">
        <f>IFERROR(VLOOKUP(F346,#REF!,2,0),"")</f>
        <v/>
      </c>
      <c r="U346" s="27" t="str">
        <f t="shared" si="29"/>
        <v>,18:15:00,car,199</v>
      </c>
    </row>
    <row r="347" spans="1:21" hidden="1" x14ac:dyDescent="0.25">
      <c r="A347" t="s">
        <v>197</v>
      </c>
      <c r="B347">
        <v>18</v>
      </c>
      <c r="C347" s="27" t="str">
        <f t="shared" si="25"/>
        <v>T</v>
      </c>
      <c r="D347" s="27" t="str">
        <f>IFERROR(VLOOKUP(F347,#REF!,3),"")</f>
        <v/>
      </c>
      <c r="E347" t="s">
        <v>493</v>
      </c>
      <c r="F347" s="27" t="str">
        <f t="shared" si="26"/>
        <v>CCV-108A</v>
      </c>
      <c r="G347" t="s">
        <v>494</v>
      </c>
      <c r="I347" t="s">
        <v>521</v>
      </c>
      <c r="J347">
        <v>5</v>
      </c>
      <c r="K347">
        <v>0</v>
      </c>
      <c r="L347">
        <v>0</v>
      </c>
      <c r="M347">
        <v>161</v>
      </c>
      <c r="N347">
        <v>37</v>
      </c>
      <c r="O347">
        <v>1</v>
      </c>
      <c r="P347">
        <v>2</v>
      </c>
      <c r="Q347">
        <v>0</v>
      </c>
      <c r="R347" s="27">
        <f t="shared" si="27"/>
        <v>220</v>
      </c>
      <c r="S347" s="27">
        <f t="shared" si="28"/>
        <v>163</v>
      </c>
      <c r="T347" s="27" t="str">
        <f>IFERROR(VLOOKUP(F347,#REF!,2,0),"")</f>
        <v/>
      </c>
      <c r="U347" s="27" t="str">
        <f t="shared" si="29"/>
        <v>,18:30:00,car,220</v>
      </c>
    </row>
    <row r="348" spans="1:21" hidden="1" x14ac:dyDescent="0.25">
      <c r="A348" t="s">
        <v>199</v>
      </c>
      <c r="B348">
        <v>18</v>
      </c>
      <c r="C348" s="27" t="str">
        <f t="shared" si="25"/>
        <v>T</v>
      </c>
      <c r="D348" s="27" t="str">
        <f>IFERROR(VLOOKUP(F348,#REF!,3),"")</f>
        <v/>
      </c>
      <c r="E348" t="s">
        <v>493</v>
      </c>
      <c r="F348" s="27" t="str">
        <f t="shared" si="26"/>
        <v>CCV-108A</v>
      </c>
      <c r="G348" t="s">
        <v>494</v>
      </c>
      <c r="I348" t="s">
        <v>522</v>
      </c>
      <c r="J348">
        <v>3</v>
      </c>
      <c r="K348">
        <v>2</v>
      </c>
      <c r="L348">
        <v>0</v>
      </c>
      <c r="M348">
        <v>216</v>
      </c>
      <c r="N348">
        <v>35</v>
      </c>
      <c r="O348">
        <v>5</v>
      </c>
      <c r="P348">
        <v>3</v>
      </c>
      <c r="Q348">
        <v>3</v>
      </c>
      <c r="R348" s="27">
        <f t="shared" si="27"/>
        <v>302</v>
      </c>
      <c r="S348" s="27">
        <f t="shared" si="28"/>
        <v>222</v>
      </c>
      <c r="T348" s="27" t="str">
        <f>IFERROR(VLOOKUP(F348,#REF!,2,0),"")</f>
        <v/>
      </c>
      <c r="U348" s="27" t="str">
        <f t="shared" si="29"/>
        <v>,18:45:00,car,302</v>
      </c>
    </row>
    <row r="349" spans="1:21" hidden="1" x14ac:dyDescent="0.25">
      <c r="A349" t="s">
        <v>201</v>
      </c>
      <c r="B349">
        <v>19</v>
      </c>
      <c r="C349" s="27" t="str">
        <f t="shared" si="25"/>
        <v>N</v>
      </c>
      <c r="D349" s="27" t="str">
        <f>IFERROR(VLOOKUP(F349,#REF!,3),"")</f>
        <v/>
      </c>
      <c r="E349" t="s">
        <v>493</v>
      </c>
      <c r="F349" s="27" t="str">
        <f t="shared" si="26"/>
        <v>CCV-108A</v>
      </c>
      <c r="G349" t="s">
        <v>494</v>
      </c>
      <c r="I349" t="s">
        <v>523</v>
      </c>
      <c r="J349">
        <v>2</v>
      </c>
      <c r="K349">
        <v>0</v>
      </c>
      <c r="L349">
        <v>0</v>
      </c>
      <c r="M349">
        <v>182</v>
      </c>
      <c r="N349">
        <v>24</v>
      </c>
      <c r="O349">
        <v>2</v>
      </c>
      <c r="P349">
        <v>3</v>
      </c>
      <c r="Q349">
        <v>4</v>
      </c>
      <c r="R349" s="27">
        <f t="shared" si="27"/>
        <v>251</v>
      </c>
      <c r="S349" s="27">
        <f t="shared" si="28"/>
        <v>189</v>
      </c>
      <c r="T349" s="27" t="str">
        <f>IFERROR(VLOOKUP(F349,#REF!,2,0),"")</f>
        <v/>
      </c>
      <c r="U349" s="27" t="str">
        <f t="shared" si="29"/>
        <v>,19:00:00,car,251</v>
      </c>
    </row>
    <row r="350" spans="1:21" hidden="1" x14ac:dyDescent="0.25">
      <c r="A350" t="s">
        <v>203</v>
      </c>
      <c r="B350">
        <v>19</v>
      </c>
      <c r="C350" s="27" t="str">
        <f t="shared" si="25"/>
        <v>N</v>
      </c>
      <c r="D350" s="27" t="str">
        <f>IFERROR(VLOOKUP(F350,#REF!,3),"")</f>
        <v/>
      </c>
      <c r="E350" t="s">
        <v>493</v>
      </c>
      <c r="F350" s="27" t="str">
        <f t="shared" si="26"/>
        <v>CCV-108A</v>
      </c>
      <c r="G350" t="s">
        <v>494</v>
      </c>
      <c r="I350" t="s">
        <v>524</v>
      </c>
      <c r="J350">
        <v>1</v>
      </c>
      <c r="K350">
        <v>0</v>
      </c>
      <c r="L350">
        <v>0</v>
      </c>
      <c r="M350">
        <v>194</v>
      </c>
      <c r="N350">
        <v>27</v>
      </c>
      <c r="O350">
        <v>4</v>
      </c>
      <c r="P350">
        <v>5</v>
      </c>
      <c r="Q350">
        <v>2</v>
      </c>
      <c r="R350" s="27">
        <f t="shared" si="27"/>
        <v>268</v>
      </c>
      <c r="S350" s="27">
        <f t="shared" si="28"/>
        <v>201</v>
      </c>
      <c r="T350" s="27" t="str">
        <f>IFERROR(VLOOKUP(F350,#REF!,2,0),"")</f>
        <v/>
      </c>
      <c r="U350" s="27" t="str">
        <f t="shared" si="29"/>
        <v>,19:15:00,car,268</v>
      </c>
    </row>
    <row r="351" spans="1:21" hidden="1" x14ac:dyDescent="0.25">
      <c r="A351" t="s">
        <v>205</v>
      </c>
      <c r="B351">
        <v>19</v>
      </c>
      <c r="C351" s="27" t="str">
        <f t="shared" si="25"/>
        <v>N</v>
      </c>
      <c r="D351" s="27" t="str">
        <f>IFERROR(VLOOKUP(F351,#REF!,3),"")</f>
        <v/>
      </c>
      <c r="E351" t="s">
        <v>493</v>
      </c>
      <c r="F351" s="27" t="str">
        <f t="shared" si="26"/>
        <v>CCV-108A</v>
      </c>
      <c r="G351" t="s">
        <v>494</v>
      </c>
      <c r="I351" t="s">
        <v>525</v>
      </c>
      <c r="J351">
        <v>0</v>
      </c>
      <c r="K351">
        <v>0</v>
      </c>
      <c r="L351">
        <v>0</v>
      </c>
      <c r="M351">
        <v>14</v>
      </c>
      <c r="N351">
        <v>1</v>
      </c>
      <c r="O351">
        <v>0</v>
      </c>
      <c r="P351">
        <v>1</v>
      </c>
      <c r="Q351">
        <v>0</v>
      </c>
      <c r="R351" s="27">
        <f t="shared" si="27"/>
        <v>20</v>
      </c>
      <c r="S351" s="27">
        <f t="shared" si="28"/>
        <v>15</v>
      </c>
      <c r="T351" s="27" t="str">
        <f>IFERROR(VLOOKUP(F351,#REF!,2,0),"")</f>
        <v/>
      </c>
      <c r="U351" s="27" t="str">
        <f t="shared" si="29"/>
        <v>,19:30:00,car,20</v>
      </c>
    </row>
    <row r="352" spans="1:21" hidden="1" x14ac:dyDescent="0.25">
      <c r="A352" t="s">
        <v>107</v>
      </c>
      <c r="B352">
        <v>6</v>
      </c>
      <c r="C352" s="27" t="str">
        <f t="shared" si="25"/>
        <v>M</v>
      </c>
      <c r="D352" s="27" t="str">
        <f>IFERROR(VLOOKUP(F352,#REF!,3),"")</f>
        <v/>
      </c>
      <c r="E352" t="s">
        <v>526</v>
      </c>
      <c r="F352" s="27" t="str">
        <f t="shared" si="26"/>
        <v>CCV-108B</v>
      </c>
      <c r="G352" t="s">
        <v>527</v>
      </c>
      <c r="I352" t="s">
        <v>528</v>
      </c>
      <c r="J352">
        <v>0</v>
      </c>
      <c r="K352">
        <v>0</v>
      </c>
      <c r="L352">
        <v>0</v>
      </c>
      <c r="M352">
        <v>21</v>
      </c>
      <c r="N352">
        <v>4</v>
      </c>
      <c r="O352">
        <v>1</v>
      </c>
      <c r="P352">
        <v>4</v>
      </c>
      <c r="Q352">
        <v>2</v>
      </c>
      <c r="R352" s="27">
        <f t="shared" si="27"/>
        <v>36</v>
      </c>
      <c r="S352" s="27">
        <f t="shared" si="28"/>
        <v>27</v>
      </c>
      <c r="T352" s="27" t="str">
        <f>IFERROR(VLOOKUP(F352,#REF!,2,0),"")</f>
        <v/>
      </c>
      <c r="U352" s="27" t="str">
        <f t="shared" si="29"/>
        <v>,06:15:00,car,36</v>
      </c>
    </row>
    <row r="353" spans="1:21" hidden="1" x14ac:dyDescent="0.25">
      <c r="A353" t="s">
        <v>109</v>
      </c>
      <c r="B353">
        <v>6</v>
      </c>
      <c r="C353" s="27" t="str">
        <f t="shared" si="25"/>
        <v>M</v>
      </c>
      <c r="D353" s="27" t="str">
        <f>IFERROR(VLOOKUP(F353,#REF!,3),"")</f>
        <v/>
      </c>
      <c r="E353" t="s">
        <v>526</v>
      </c>
      <c r="F353" s="27" t="str">
        <f t="shared" si="26"/>
        <v>CCV-108B</v>
      </c>
      <c r="G353" t="s">
        <v>527</v>
      </c>
      <c r="I353" t="s">
        <v>529</v>
      </c>
      <c r="J353">
        <v>2</v>
      </c>
      <c r="K353">
        <v>1</v>
      </c>
      <c r="L353">
        <v>0</v>
      </c>
      <c r="M353">
        <v>107</v>
      </c>
      <c r="N353">
        <v>10</v>
      </c>
      <c r="O353">
        <v>2</v>
      </c>
      <c r="P353">
        <v>5</v>
      </c>
      <c r="Q353">
        <v>6</v>
      </c>
      <c r="R353" s="27">
        <f t="shared" si="27"/>
        <v>159</v>
      </c>
      <c r="S353" s="27">
        <f t="shared" si="28"/>
        <v>118</v>
      </c>
      <c r="T353" s="27" t="str">
        <f>IFERROR(VLOOKUP(F353,#REF!,2,0),"")</f>
        <v/>
      </c>
      <c r="U353" s="27" t="str">
        <f t="shared" si="29"/>
        <v>,06:30:00,car,159</v>
      </c>
    </row>
    <row r="354" spans="1:21" hidden="1" x14ac:dyDescent="0.25">
      <c r="A354" t="s">
        <v>111</v>
      </c>
      <c r="B354">
        <v>6</v>
      </c>
      <c r="C354" s="27" t="str">
        <f t="shared" si="25"/>
        <v>M</v>
      </c>
      <c r="D354" s="27" t="str">
        <f>IFERROR(VLOOKUP(F354,#REF!,3),"")</f>
        <v/>
      </c>
      <c r="E354" t="s">
        <v>526</v>
      </c>
      <c r="F354" s="27" t="str">
        <f t="shared" si="26"/>
        <v>CCV-108B</v>
      </c>
      <c r="G354" t="s">
        <v>527</v>
      </c>
      <c r="I354" t="s">
        <v>530</v>
      </c>
      <c r="J354">
        <v>1</v>
      </c>
      <c r="K354">
        <v>1</v>
      </c>
      <c r="L354">
        <v>0</v>
      </c>
      <c r="M354">
        <v>140</v>
      </c>
      <c r="N354">
        <v>33</v>
      </c>
      <c r="O354">
        <v>2</v>
      </c>
      <c r="P354">
        <v>4</v>
      </c>
      <c r="Q354">
        <v>6</v>
      </c>
      <c r="R354" s="27">
        <f t="shared" si="27"/>
        <v>205</v>
      </c>
      <c r="S354" s="27">
        <f t="shared" si="28"/>
        <v>150</v>
      </c>
      <c r="T354" s="27" t="str">
        <f>IFERROR(VLOOKUP(F354,#REF!,2,0),"")</f>
        <v/>
      </c>
      <c r="U354" s="27" t="str">
        <f t="shared" si="29"/>
        <v>,06:45:00,car,205</v>
      </c>
    </row>
    <row r="355" spans="1:21" hidden="1" x14ac:dyDescent="0.25">
      <c r="A355" t="s">
        <v>113</v>
      </c>
      <c r="B355">
        <v>7</v>
      </c>
      <c r="C355" s="27" t="str">
        <f t="shared" si="25"/>
        <v>M</v>
      </c>
      <c r="D355" s="27" t="str">
        <f>IFERROR(VLOOKUP(F355,#REF!,3),"")</f>
        <v/>
      </c>
      <c r="E355" t="s">
        <v>526</v>
      </c>
      <c r="F355" s="27" t="str">
        <f t="shared" si="26"/>
        <v>CCV-108B</v>
      </c>
      <c r="G355" t="s">
        <v>527</v>
      </c>
      <c r="I355" t="s">
        <v>531</v>
      </c>
      <c r="J355">
        <v>2</v>
      </c>
      <c r="K355">
        <v>3</v>
      </c>
      <c r="L355">
        <v>0</v>
      </c>
      <c r="M355">
        <v>169</v>
      </c>
      <c r="N355">
        <v>24</v>
      </c>
      <c r="O355">
        <v>3</v>
      </c>
      <c r="P355">
        <v>1</v>
      </c>
      <c r="Q355">
        <v>2</v>
      </c>
      <c r="R355" s="27">
        <f t="shared" si="27"/>
        <v>237</v>
      </c>
      <c r="S355" s="27">
        <f t="shared" si="28"/>
        <v>172</v>
      </c>
      <c r="T355" s="27" t="str">
        <f>IFERROR(VLOOKUP(F355,#REF!,2,0),"")</f>
        <v/>
      </c>
      <c r="U355" s="27" t="str">
        <f t="shared" si="29"/>
        <v>,07:00:00,car,237</v>
      </c>
    </row>
    <row r="356" spans="1:21" hidden="1" x14ac:dyDescent="0.25">
      <c r="A356" t="s">
        <v>115</v>
      </c>
      <c r="B356">
        <v>7</v>
      </c>
      <c r="C356" s="27" t="str">
        <f t="shared" si="25"/>
        <v>M</v>
      </c>
      <c r="D356" s="27" t="str">
        <f>IFERROR(VLOOKUP(F356,#REF!,3),"")</f>
        <v/>
      </c>
      <c r="E356" t="s">
        <v>526</v>
      </c>
      <c r="F356" s="27" t="str">
        <f t="shared" si="26"/>
        <v>CCV-108B</v>
      </c>
      <c r="G356" t="s">
        <v>527</v>
      </c>
      <c r="I356" t="s">
        <v>532</v>
      </c>
      <c r="J356">
        <v>1</v>
      </c>
      <c r="K356">
        <v>2</v>
      </c>
      <c r="L356">
        <v>1</v>
      </c>
      <c r="M356">
        <v>182</v>
      </c>
      <c r="N356">
        <v>28</v>
      </c>
      <c r="O356">
        <v>3</v>
      </c>
      <c r="P356">
        <v>2</v>
      </c>
      <c r="Q356">
        <v>4</v>
      </c>
      <c r="R356" s="27">
        <f t="shared" si="27"/>
        <v>259</v>
      </c>
      <c r="S356" s="27">
        <f t="shared" si="28"/>
        <v>191</v>
      </c>
      <c r="T356" s="27" t="str">
        <f>IFERROR(VLOOKUP(F356,#REF!,2,0),"")</f>
        <v/>
      </c>
      <c r="U356" s="27" t="str">
        <f t="shared" si="29"/>
        <v>,07:15:00,car,259</v>
      </c>
    </row>
    <row r="357" spans="1:21" hidden="1" x14ac:dyDescent="0.25">
      <c r="A357" t="s">
        <v>117</v>
      </c>
      <c r="B357">
        <v>7</v>
      </c>
      <c r="C357" s="27" t="str">
        <f t="shared" si="25"/>
        <v>M</v>
      </c>
      <c r="D357" s="27" t="str">
        <f>IFERROR(VLOOKUP(F357,#REF!,3),"")</f>
        <v/>
      </c>
      <c r="E357" t="s">
        <v>526</v>
      </c>
      <c r="F357" s="27" t="str">
        <f t="shared" si="26"/>
        <v>CCV-108B</v>
      </c>
      <c r="G357" t="s">
        <v>527</v>
      </c>
      <c r="I357" t="s">
        <v>533</v>
      </c>
      <c r="J357">
        <v>0</v>
      </c>
      <c r="K357">
        <v>0</v>
      </c>
      <c r="L357">
        <v>0</v>
      </c>
      <c r="M357">
        <v>166</v>
      </c>
      <c r="N357">
        <v>24</v>
      </c>
      <c r="O357">
        <v>5</v>
      </c>
      <c r="P357">
        <v>2</v>
      </c>
      <c r="Q357">
        <v>2</v>
      </c>
      <c r="R357" s="27">
        <f t="shared" si="27"/>
        <v>227</v>
      </c>
      <c r="S357" s="27">
        <f t="shared" si="28"/>
        <v>170</v>
      </c>
      <c r="T357" s="27" t="str">
        <f>IFERROR(VLOOKUP(F357,#REF!,2,0),"")</f>
        <v/>
      </c>
      <c r="U357" s="27" t="str">
        <f t="shared" si="29"/>
        <v>,07:30:00,car,227</v>
      </c>
    </row>
    <row r="358" spans="1:21" hidden="1" x14ac:dyDescent="0.25">
      <c r="A358" t="s">
        <v>119</v>
      </c>
      <c r="B358">
        <v>7</v>
      </c>
      <c r="C358" s="27" t="str">
        <f t="shared" si="25"/>
        <v>M</v>
      </c>
      <c r="D358" s="27" t="str">
        <f>IFERROR(VLOOKUP(F358,#REF!,3),"")</f>
        <v/>
      </c>
      <c r="E358" t="s">
        <v>526</v>
      </c>
      <c r="F358" s="27" t="str">
        <f t="shared" si="26"/>
        <v>CCV-108B</v>
      </c>
      <c r="G358" t="s">
        <v>527</v>
      </c>
      <c r="I358" t="s">
        <v>534</v>
      </c>
      <c r="J358">
        <v>0</v>
      </c>
      <c r="K358">
        <v>0</v>
      </c>
      <c r="L358">
        <v>0</v>
      </c>
      <c r="M358">
        <v>161</v>
      </c>
      <c r="N358">
        <v>29</v>
      </c>
      <c r="O358">
        <v>7</v>
      </c>
      <c r="P358">
        <v>4</v>
      </c>
      <c r="Q358">
        <v>5</v>
      </c>
      <c r="R358" s="27">
        <f t="shared" si="27"/>
        <v>228</v>
      </c>
      <c r="S358" s="27">
        <f t="shared" si="28"/>
        <v>170</v>
      </c>
      <c r="T358" s="27" t="str">
        <f>IFERROR(VLOOKUP(F358,#REF!,2,0),"")</f>
        <v/>
      </c>
      <c r="U358" s="27" t="str">
        <f t="shared" si="29"/>
        <v>,07:45:00,car,228</v>
      </c>
    </row>
    <row r="359" spans="1:21" hidden="1" x14ac:dyDescent="0.25">
      <c r="A359" t="s">
        <v>121</v>
      </c>
      <c r="B359">
        <v>8</v>
      </c>
      <c r="C359" s="27" t="str">
        <f t="shared" si="25"/>
        <v>M</v>
      </c>
      <c r="D359" s="27" t="str">
        <f>IFERROR(VLOOKUP(F359,#REF!,3),"")</f>
        <v/>
      </c>
      <c r="E359" t="s">
        <v>526</v>
      </c>
      <c r="F359" s="27" t="str">
        <f t="shared" si="26"/>
        <v>CCV-108B</v>
      </c>
      <c r="G359" t="s">
        <v>527</v>
      </c>
      <c r="I359" t="s">
        <v>535</v>
      </c>
      <c r="J359">
        <v>2</v>
      </c>
      <c r="K359">
        <v>3</v>
      </c>
      <c r="L359">
        <v>2</v>
      </c>
      <c r="M359">
        <v>196</v>
      </c>
      <c r="N359">
        <v>24</v>
      </c>
      <c r="O359">
        <v>3</v>
      </c>
      <c r="P359">
        <v>8</v>
      </c>
      <c r="Q359">
        <v>8</v>
      </c>
      <c r="R359" s="27">
        <f t="shared" si="27"/>
        <v>296</v>
      </c>
      <c r="S359" s="27">
        <f t="shared" si="28"/>
        <v>217</v>
      </c>
      <c r="T359" s="27" t="str">
        <f>IFERROR(VLOOKUP(F359,#REF!,2,0),"")</f>
        <v/>
      </c>
      <c r="U359" s="27" t="str">
        <f t="shared" si="29"/>
        <v>,08:00:00,car,296</v>
      </c>
    </row>
    <row r="360" spans="1:21" hidden="1" x14ac:dyDescent="0.25">
      <c r="A360" t="s">
        <v>123</v>
      </c>
      <c r="B360">
        <v>8</v>
      </c>
      <c r="C360" s="27" t="str">
        <f t="shared" si="25"/>
        <v>M</v>
      </c>
      <c r="D360" s="27" t="str">
        <f>IFERROR(VLOOKUP(F360,#REF!,3),"")</f>
        <v/>
      </c>
      <c r="E360" t="s">
        <v>526</v>
      </c>
      <c r="F360" s="27" t="str">
        <f t="shared" si="26"/>
        <v>CCV-108B</v>
      </c>
      <c r="G360" t="s">
        <v>527</v>
      </c>
      <c r="I360" t="s">
        <v>536</v>
      </c>
      <c r="J360">
        <v>2</v>
      </c>
      <c r="K360">
        <v>4</v>
      </c>
      <c r="L360">
        <v>0</v>
      </c>
      <c r="M360">
        <v>141</v>
      </c>
      <c r="N360">
        <v>34</v>
      </c>
      <c r="O360">
        <v>6</v>
      </c>
      <c r="P360">
        <v>2</v>
      </c>
      <c r="Q360">
        <v>9</v>
      </c>
      <c r="R360" s="27">
        <f t="shared" si="27"/>
        <v>216</v>
      </c>
      <c r="S360" s="27">
        <f t="shared" si="28"/>
        <v>152</v>
      </c>
      <c r="T360" s="27" t="str">
        <f>IFERROR(VLOOKUP(F360,#REF!,2,0),"")</f>
        <v/>
      </c>
      <c r="U360" s="27" t="str">
        <f t="shared" si="29"/>
        <v>,08:15:00,car,216</v>
      </c>
    </row>
    <row r="361" spans="1:21" hidden="1" x14ac:dyDescent="0.25">
      <c r="A361" t="s">
        <v>125</v>
      </c>
      <c r="B361">
        <v>8</v>
      </c>
      <c r="C361" s="27" t="str">
        <f t="shared" si="25"/>
        <v>M</v>
      </c>
      <c r="D361" s="27" t="str">
        <f>IFERROR(VLOOKUP(F361,#REF!,3),"")</f>
        <v/>
      </c>
      <c r="E361" t="s">
        <v>526</v>
      </c>
      <c r="F361" s="27" t="str">
        <f t="shared" si="26"/>
        <v>CCV-108B</v>
      </c>
      <c r="G361" t="s">
        <v>527</v>
      </c>
      <c r="I361" t="s">
        <v>537</v>
      </c>
      <c r="J361">
        <v>1</v>
      </c>
      <c r="K361">
        <v>3</v>
      </c>
      <c r="L361">
        <v>2</v>
      </c>
      <c r="M361">
        <v>207</v>
      </c>
      <c r="N361">
        <v>20</v>
      </c>
      <c r="O361">
        <v>5</v>
      </c>
      <c r="P361">
        <v>6</v>
      </c>
      <c r="Q361">
        <v>4</v>
      </c>
      <c r="R361" s="27">
        <f t="shared" si="27"/>
        <v>301</v>
      </c>
      <c r="S361" s="27">
        <f t="shared" si="28"/>
        <v>222</v>
      </c>
      <c r="T361" s="27" t="str">
        <f>IFERROR(VLOOKUP(F361,#REF!,2,0),"")</f>
        <v/>
      </c>
      <c r="U361" s="27" t="str">
        <f t="shared" si="29"/>
        <v>,08:30:00,car,301</v>
      </c>
    </row>
    <row r="362" spans="1:21" hidden="1" x14ac:dyDescent="0.25">
      <c r="A362" t="s">
        <v>127</v>
      </c>
      <c r="B362">
        <v>8</v>
      </c>
      <c r="C362" s="27" t="str">
        <f t="shared" si="25"/>
        <v>M</v>
      </c>
      <c r="D362" s="27" t="str">
        <f>IFERROR(VLOOKUP(F362,#REF!,3),"")</f>
        <v/>
      </c>
      <c r="E362" t="s">
        <v>526</v>
      </c>
      <c r="F362" s="27" t="str">
        <f t="shared" si="26"/>
        <v>CCV-108B</v>
      </c>
      <c r="G362" t="s">
        <v>527</v>
      </c>
      <c r="I362" t="s">
        <v>538</v>
      </c>
      <c r="J362">
        <v>1</v>
      </c>
      <c r="K362">
        <v>8</v>
      </c>
      <c r="L362">
        <v>3</v>
      </c>
      <c r="M362">
        <v>170</v>
      </c>
      <c r="N362">
        <v>17</v>
      </c>
      <c r="O362">
        <v>9</v>
      </c>
      <c r="P362">
        <v>8</v>
      </c>
      <c r="Q362">
        <v>8</v>
      </c>
      <c r="R362" s="27">
        <f t="shared" si="27"/>
        <v>277</v>
      </c>
      <c r="S362" s="27">
        <f t="shared" si="28"/>
        <v>194</v>
      </c>
      <c r="T362" s="27" t="str">
        <f>IFERROR(VLOOKUP(F362,#REF!,2,0),"")</f>
        <v/>
      </c>
      <c r="U362" s="27" t="str">
        <f t="shared" si="29"/>
        <v>,08:45:00,car,277</v>
      </c>
    </row>
    <row r="363" spans="1:21" hidden="1" x14ac:dyDescent="0.25">
      <c r="A363" t="s">
        <v>129</v>
      </c>
      <c r="B363">
        <v>9</v>
      </c>
      <c r="C363" s="27" t="str">
        <f t="shared" si="25"/>
        <v>M</v>
      </c>
      <c r="D363" s="27" t="str">
        <f>IFERROR(VLOOKUP(F363,#REF!,3),"")</f>
        <v/>
      </c>
      <c r="E363" t="s">
        <v>526</v>
      </c>
      <c r="F363" s="27" t="str">
        <f t="shared" si="26"/>
        <v>CCV-108B</v>
      </c>
      <c r="G363" t="s">
        <v>527</v>
      </c>
      <c r="I363" t="s">
        <v>539</v>
      </c>
      <c r="J363">
        <v>0</v>
      </c>
      <c r="K363">
        <v>5</v>
      </c>
      <c r="L363">
        <v>2</v>
      </c>
      <c r="M363">
        <v>161</v>
      </c>
      <c r="N363">
        <v>25</v>
      </c>
      <c r="O363">
        <v>3</v>
      </c>
      <c r="P363">
        <v>4</v>
      </c>
      <c r="Q363">
        <v>8</v>
      </c>
      <c r="R363" s="27">
        <f t="shared" si="27"/>
        <v>250</v>
      </c>
      <c r="S363" s="27">
        <f t="shared" si="28"/>
        <v>178</v>
      </c>
      <c r="T363" s="27" t="str">
        <f>IFERROR(VLOOKUP(F363,#REF!,2,0),"")</f>
        <v/>
      </c>
      <c r="U363" s="27" t="str">
        <f t="shared" si="29"/>
        <v>,09:00:00,car,250</v>
      </c>
    </row>
    <row r="364" spans="1:21" hidden="1" x14ac:dyDescent="0.25">
      <c r="A364" t="s">
        <v>131</v>
      </c>
      <c r="B364">
        <v>9</v>
      </c>
      <c r="C364" s="27" t="str">
        <f t="shared" si="25"/>
        <v>M</v>
      </c>
      <c r="D364" s="27" t="str">
        <f>IFERROR(VLOOKUP(F364,#REF!,3),"")</f>
        <v/>
      </c>
      <c r="E364" t="s">
        <v>526</v>
      </c>
      <c r="F364" s="27" t="str">
        <f t="shared" si="26"/>
        <v>CCV-108B</v>
      </c>
      <c r="G364" t="s">
        <v>527</v>
      </c>
      <c r="I364" t="s">
        <v>540</v>
      </c>
      <c r="J364">
        <v>3</v>
      </c>
      <c r="K364">
        <v>9</v>
      </c>
      <c r="L364">
        <v>8</v>
      </c>
      <c r="M364">
        <v>146</v>
      </c>
      <c r="N364">
        <v>15</v>
      </c>
      <c r="O364">
        <v>10</v>
      </c>
      <c r="P364">
        <v>9</v>
      </c>
      <c r="Q364">
        <v>12</v>
      </c>
      <c r="R364" s="27">
        <f t="shared" si="27"/>
        <v>270</v>
      </c>
      <c r="S364" s="27">
        <f t="shared" si="28"/>
        <v>187</v>
      </c>
      <c r="T364" s="27" t="str">
        <f>IFERROR(VLOOKUP(F364,#REF!,2,0),"")</f>
        <v/>
      </c>
      <c r="U364" s="27" t="str">
        <f t="shared" si="29"/>
        <v>,09:15:00,car,270</v>
      </c>
    </row>
    <row r="365" spans="1:21" hidden="1" x14ac:dyDescent="0.25">
      <c r="A365" t="s">
        <v>133</v>
      </c>
      <c r="B365">
        <v>9</v>
      </c>
      <c r="C365" s="27" t="str">
        <f t="shared" si="25"/>
        <v>M</v>
      </c>
      <c r="D365" s="27" t="str">
        <f>IFERROR(VLOOKUP(F365,#REF!,3),"")</f>
        <v/>
      </c>
      <c r="E365" t="s">
        <v>526</v>
      </c>
      <c r="F365" s="27" t="str">
        <f t="shared" si="26"/>
        <v>CCV-108B</v>
      </c>
      <c r="G365" t="s">
        <v>527</v>
      </c>
      <c r="I365" t="s">
        <v>541</v>
      </c>
      <c r="J365">
        <v>3</v>
      </c>
      <c r="K365">
        <v>5</v>
      </c>
      <c r="L365">
        <v>2</v>
      </c>
      <c r="M365">
        <v>177</v>
      </c>
      <c r="N365">
        <v>20</v>
      </c>
      <c r="O365">
        <v>6</v>
      </c>
      <c r="P365">
        <v>8</v>
      </c>
      <c r="Q365">
        <v>4</v>
      </c>
      <c r="R365" s="27">
        <f t="shared" si="27"/>
        <v>270</v>
      </c>
      <c r="S365" s="27">
        <f t="shared" si="28"/>
        <v>194</v>
      </c>
      <c r="T365" s="27" t="str">
        <f>IFERROR(VLOOKUP(F365,#REF!,2,0),"")</f>
        <v/>
      </c>
      <c r="U365" s="27" t="str">
        <f t="shared" si="29"/>
        <v>,09:30:00,car,270</v>
      </c>
    </row>
    <row r="366" spans="1:21" hidden="1" x14ac:dyDescent="0.25">
      <c r="A366" t="s">
        <v>135</v>
      </c>
      <c r="B366">
        <v>9</v>
      </c>
      <c r="C366" s="27" t="str">
        <f t="shared" si="25"/>
        <v>M</v>
      </c>
      <c r="D366" s="27" t="str">
        <f>IFERROR(VLOOKUP(F366,#REF!,3),"")</f>
        <v/>
      </c>
      <c r="E366" t="s">
        <v>526</v>
      </c>
      <c r="F366" s="27" t="str">
        <f t="shared" si="26"/>
        <v>CCV-108B</v>
      </c>
      <c r="G366" t="s">
        <v>527</v>
      </c>
      <c r="I366" t="s">
        <v>542</v>
      </c>
      <c r="J366">
        <v>2</v>
      </c>
      <c r="K366">
        <v>5</v>
      </c>
      <c r="L366">
        <v>2</v>
      </c>
      <c r="M366">
        <v>198</v>
      </c>
      <c r="N366">
        <v>24</v>
      </c>
      <c r="O366">
        <v>3</v>
      </c>
      <c r="P366">
        <v>10</v>
      </c>
      <c r="Q366">
        <v>9</v>
      </c>
      <c r="R366" s="27">
        <f t="shared" si="27"/>
        <v>307</v>
      </c>
      <c r="S366" s="27">
        <f t="shared" si="28"/>
        <v>222</v>
      </c>
      <c r="T366" s="27" t="str">
        <f>IFERROR(VLOOKUP(F366,#REF!,2,0),"")</f>
        <v/>
      </c>
      <c r="U366" s="27" t="str">
        <f t="shared" si="29"/>
        <v>,09:45:00,car,307</v>
      </c>
    </row>
    <row r="367" spans="1:21" hidden="1" x14ac:dyDescent="0.25">
      <c r="A367" t="s">
        <v>137</v>
      </c>
      <c r="B367">
        <v>10</v>
      </c>
      <c r="C367" s="27" t="str">
        <f t="shared" si="25"/>
        <v>M</v>
      </c>
      <c r="D367" s="27" t="str">
        <f>IFERROR(VLOOKUP(F367,#REF!,3),"")</f>
        <v/>
      </c>
      <c r="E367" t="s">
        <v>526</v>
      </c>
      <c r="F367" s="27" t="str">
        <f t="shared" si="26"/>
        <v>CCV-108B</v>
      </c>
      <c r="G367" t="s">
        <v>527</v>
      </c>
      <c r="I367" t="s">
        <v>543</v>
      </c>
      <c r="J367">
        <v>0</v>
      </c>
      <c r="K367">
        <v>1</v>
      </c>
      <c r="L367">
        <v>0</v>
      </c>
      <c r="M367">
        <v>34</v>
      </c>
      <c r="N367">
        <v>4</v>
      </c>
      <c r="O367">
        <v>0</v>
      </c>
      <c r="P367">
        <v>1</v>
      </c>
      <c r="Q367">
        <v>2</v>
      </c>
      <c r="R367" s="27">
        <f t="shared" si="27"/>
        <v>52</v>
      </c>
      <c r="S367" s="27">
        <f t="shared" si="28"/>
        <v>37</v>
      </c>
      <c r="T367" s="27" t="str">
        <f>IFERROR(VLOOKUP(F367,#REF!,2,0),"")</f>
        <v/>
      </c>
      <c r="U367" s="27" t="str">
        <f t="shared" si="29"/>
        <v>,10:00:00,car,52</v>
      </c>
    </row>
    <row r="368" spans="1:21" hidden="1" x14ac:dyDescent="0.25">
      <c r="A368" t="s">
        <v>185</v>
      </c>
      <c r="B368">
        <v>16</v>
      </c>
      <c r="C368" s="27" t="str">
        <f t="shared" si="25"/>
        <v>T</v>
      </c>
      <c r="D368" s="27" t="str">
        <f>IFERROR(VLOOKUP(F368,#REF!,3),"")</f>
        <v/>
      </c>
      <c r="E368" t="s">
        <v>526</v>
      </c>
      <c r="F368" s="27" t="str">
        <f t="shared" si="26"/>
        <v>CCV-108B</v>
      </c>
      <c r="G368" t="s">
        <v>527</v>
      </c>
      <c r="I368" t="s">
        <v>544</v>
      </c>
      <c r="J368">
        <v>0</v>
      </c>
      <c r="K368">
        <v>1</v>
      </c>
      <c r="L368">
        <v>0</v>
      </c>
      <c r="M368">
        <v>57</v>
      </c>
      <c r="N368">
        <v>11</v>
      </c>
      <c r="O368">
        <v>0</v>
      </c>
      <c r="P368">
        <v>2</v>
      </c>
      <c r="Q368">
        <v>5</v>
      </c>
      <c r="R368" s="27">
        <f t="shared" si="27"/>
        <v>89</v>
      </c>
      <c r="S368" s="27">
        <f t="shared" si="28"/>
        <v>64</v>
      </c>
      <c r="T368" s="27" t="str">
        <f>IFERROR(VLOOKUP(F368,#REF!,2,0),"")</f>
        <v/>
      </c>
      <c r="U368" s="27" t="str">
        <f t="shared" si="29"/>
        <v>,16:00:00,car,89</v>
      </c>
    </row>
    <row r="369" spans="1:21" hidden="1" x14ac:dyDescent="0.25">
      <c r="A369" t="s">
        <v>187</v>
      </c>
      <c r="B369">
        <v>16</v>
      </c>
      <c r="C369" s="27" t="str">
        <f t="shared" si="25"/>
        <v>T</v>
      </c>
      <c r="D369" s="27" t="str">
        <f>IFERROR(VLOOKUP(F369,#REF!,3),"")</f>
        <v/>
      </c>
      <c r="E369" t="s">
        <v>526</v>
      </c>
      <c r="F369" s="27" t="str">
        <f t="shared" si="26"/>
        <v>CCV-108B</v>
      </c>
      <c r="G369" t="s">
        <v>527</v>
      </c>
      <c r="I369" t="s">
        <v>545</v>
      </c>
      <c r="J369">
        <v>0</v>
      </c>
      <c r="K369">
        <v>4</v>
      </c>
      <c r="L369">
        <v>3</v>
      </c>
      <c r="M369">
        <v>152</v>
      </c>
      <c r="N369">
        <v>35</v>
      </c>
      <c r="O369">
        <v>4</v>
      </c>
      <c r="P369">
        <v>9</v>
      </c>
      <c r="Q369">
        <v>12</v>
      </c>
      <c r="R369" s="27">
        <f t="shared" si="27"/>
        <v>253</v>
      </c>
      <c r="S369" s="27">
        <f t="shared" si="28"/>
        <v>181</v>
      </c>
      <c r="T369" s="27" t="str">
        <f>IFERROR(VLOOKUP(F369,#REF!,2,0),"")</f>
        <v/>
      </c>
      <c r="U369" s="27" t="str">
        <f t="shared" si="29"/>
        <v>,16:15:00,car,253</v>
      </c>
    </row>
    <row r="370" spans="1:21" hidden="1" x14ac:dyDescent="0.25">
      <c r="A370" t="s">
        <v>42</v>
      </c>
      <c r="B370">
        <v>16</v>
      </c>
      <c r="C370" s="27" t="str">
        <f t="shared" si="25"/>
        <v>T</v>
      </c>
      <c r="D370" s="27" t="str">
        <f>IFERROR(VLOOKUP(F370,#REF!,3),"")</f>
        <v/>
      </c>
      <c r="E370" t="s">
        <v>526</v>
      </c>
      <c r="F370" s="27" t="str">
        <f t="shared" si="26"/>
        <v>CCV-108B</v>
      </c>
      <c r="G370" t="s">
        <v>527</v>
      </c>
      <c r="I370" t="s">
        <v>546</v>
      </c>
      <c r="J370">
        <v>4</v>
      </c>
      <c r="K370">
        <v>8</v>
      </c>
      <c r="L370">
        <v>1</v>
      </c>
      <c r="M370">
        <v>155</v>
      </c>
      <c r="N370">
        <v>48</v>
      </c>
      <c r="O370">
        <v>4</v>
      </c>
      <c r="P370">
        <v>9</v>
      </c>
      <c r="Q370">
        <v>5</v>
      </c>
      <c r="R370" s="27">
        <f t="shared" si="27"/>
        <v>255</v>
      </c>
      <c r="S370" s="27">
        <f t="shared" si="28"/>
        <v>172</v>
      </c>
      <c r="T370" s="27" t="str">
        <f>IFERROR(VLOOKUP(F370,#REF!,2,0),"")</f>
        <v/>
      </c>
      <c r="U370" s="27" t="str">
        <f t="shared" si="29"/>
        <v>,16:30:00,car,255</v>
      </c>
    </row>
    <row r="371" spans="1:21" hidden="1" x14ac:dyDescent="0.25">
      <c r="A371" t="s">
        <v>43</v>
      </c>
      <c r="B371">
        <v>16</v>
      </c>
      <c r="C371" s="27" t="str">
        <f t="shared" si="25"/>
        <v>T</v>
      </c>
      <c r="D371" s="27" t="str">
        <f>IFERROR(VLOOKUP(F371,#REF!,3),"")</f>
        <v/>
      </c>
      <c r="E371" t="s">
        <v>526</v>
      </c>
      <c r="F371" s="27" t="str">
        <f t="shared" si="26"/>
        <v>CCV-108B</v>
      </c>
      <c r="G371" t="s">
        <v>527</v>
      </c>
      <c r="I371" t="s">
        <v>547</v>
      </c>
      <c r="J371">
        <v>3</v>
      </c>
      <c r="K371">
        <v>5</v>
      </c>
      <c r="L371">
        <v>0</v>
      </c>
      <c r="M371">
        <v>171</v>
      </c>
      <c r="N371">
        <v>50</v>
      </c>
      <c r="O371">
        <v>3</v>
      </c>
      <c r="P371">
        <v>6</v>
      </c>
      <c r="Q371">
        <v>6</v>
      </c>
      <c r="R371" s="27">
        <f t="shared" si="27"/>
        <v>262</v>
      </c>
      <c r="S371" s="27">
        <f t="shared" si="28"/>
        <v>183</v>
      </c>
      <c r="T371" s="27" t="str">
        <f>IFERROR(VLOOKUP(F371,#REF!,2,0),"")</f>
        <v/>
      </c>
      <c r="U371" s="27" t="str">
        <f t="shared" si="29"/>
        <v>,16:45:00,car,262</v>
      </c>
    </row>
    <row r="372" spans="1:21" hidden="1" x14ac:dyDescent="0.25">
      <c r="A372" t="s">
        <v>44</v>
      </c>
      <c r="B372">
        <v>17</v>
      </c>
      <c r="C372" s="27" t="str">
        <f t="shared" si="25"/>
        <v>T</v>
      </c>
      <c r="D372" s="27" t="str">
        <f>IFERROR(VLOOKUP(F372,#REF!,3),"")</f>
        <v/>
      </c>
      <c r="E372" t="s">
        <v>526</v>
      </c>
      <c r="F372" s="27" t="str">
        <f t="shared" si="26"/>
        <v>CCV-108B</v>
      </c>
      <c r="G372" t="s">
        <v>527</v>
      </c>
      <c r="I372" t="s">
        <v>548</v>
      </c>
      <c r="J372">
        <v>8</v>
      </c>
      <c r="K372">
        <v>3</v>
      </c>
      <c r="L372">
        <v>0</v>
      </c>
      <c r="M372">
        <v>162</v>
      </c>
      <c r="N372">
        <v>70</v>
      </c>
      <c r="O372">
        <v>3</v>
      </c>
      <c r="P372">
        <v>2</v>
      </c>
      <c r="Q372">
        <v>9</v>
      </c>
      <c r="R372" s="27">
        <f t="shared" si="27"/>
        <v>248</v>
      </c>
      <c r="S372" s="27">
        <f t="shared" si="28"/>
        <v>173</v>
      </c>
      <c r="T372" s="27" t="str">
        <f>IFERROR(VLOOKUP(F372,#REF!,2,0),"")</f>
        <v/>
      </c>
      <c r="U372" s="27" t="str">
        <f t="shared" si="29"/>
        <v>,17:00:00,car,248</v>
      </c>
    </row>
    <row r="373" spans="1:21" hidden="1" x14ac:dyDescent="0.25">
      <c r="A373" t="s">
        <v>45</v>
      </c>
      <c r="B373">
        <v>17</v>
      </c>
      <c r="C373" s="27" t="str">
        <f t="shared" si="25"/>
        <v>T</v>
      </c>
      <c r="D373" s="27" t="str">
        <f>IFERROR(VLOOKUP(F373,#REF!,3),"")</f>
        <v/>
      </c>
      <c r="E373" t="s">
        <v>526</v>
      </c>
      <c r="F373" s="27" t="str">
        <f t="shared" si="26"/>
        <v>CCV-108B</v>
      </c>
      <c r="G373" t="s">
        <v>527</v>
      </c>
      <c r="I373" t="s">
        <v>549</v>
      </c>
      <c r="J373">
        <v>1</v>
      </c>
      <c r="K373">
        <v>4</v>
      </c>
      <c r="L373">
        <v>0</v>
      </c>
      <c r="M373">
        <v>129</v>
      </c>
      <c r="N373">
        <v>61</v>
      </c>
      <c r="O373">
        <v>2</v>
      </c>
      <c r="P373">
        <v>3</v>
      </c>
      <c r="Q373">
        <v>8</v>
      </c>
      <c r="R373" s="27">
        <f t="shared" si="27"/>
        <v>206</v>
      </c>
      <c r="S373" s="27">
        <f t="shared" si="28"/>
        <v>140</v>
      </c>
      <c r="T373" s="27" t="str">
        <f>IFERROR(VLOOKUP(F373,#REF!,2,0),"")</f>
        <v/>
      </c>
      <c r="U373" s="27" t="str">
        <f t="shared" si="29"/>
        <v>,17:15:00,car,206</v>
      </c>
    </row>
    <row r="374" spans="1:21" hidden="1" x14ac:dyDescent="0.25">
      <c r="A374" t="s">
        <v>46</v>
      </c>
      <c r="B374">
        <v>17</v>
      </c>
      <c r="C374" s="27" t="str">
        <f t="shared" si="25"/>
        <v>T</v>
      </c>
      <c r="D374" s="27" t="str">
        <f>IFERROR(VLOOKUP(F374,#REF!,3),"")</f>
        <v/>
      </c>
      <c r="E374" t="s">
        <v>526</v>
      </c>
      <c r="F374" s="27" t="str">
        <f t="shared" si="26"/>
        <v>CCV-108B</v>
      </c>
      <c r="G374" t="s">
        <v>527</v>
      </c>
      <c r="I374" t="s">
        <v>550</v>
      </c>
      <c r="J374">
        <v>6</v>
      </c>
      <c r="K374">
        <v>0</v>
      </c>
      <c r="L374">
        <v>1</v>
      </c>
      <c r="M374">
        <v>153</v>
      </c>
      <c r="N374">
        <v>57</v>
      </c>
      <c r="O374">
        <v>4</v>
      </c>
      <c r="P374">
        <v>3</v>
      </c>
      <c r="Q374">
        <v>6</v>
      </c>
      <c r="R374" s="27">
        <f t="shared" si="27"/>
        <v>227</v>
      </c>
      <c r="S374" s="27">
        <f t="shared" si="28"/>
        <v>165</v>
      </c>
      <c r="T374" s="27" t="str">
        <f>IFERROR(VLOOKUP(F374,#REF!,2,0),"")</f>
        <v/>
      </c>
      <c r="U374" s="27" t="str">
        <f t="shared" si="29"/>
        <v>,17:30:00,car,227</v>
      </c>
    </row>
    <row r="375" spans="1:21" hidden="1" x14ac:dyDescent="0.25">
      <c r="A375" t="s">
        <v>47</v>
      </c>
      <c r="B375">
        <v>17</v>
      </c>
      <c r="C375" s="27" t="str">
        <f t="shared" si="25"/>
        <v>T</v>
      </c>
      <c r="D375" s="27" t="str">
        <f>IFERROR(VLOOKUP(F375,#REF!,3),"")</f>
        <v/>
      </c>
      <c r="E375" t="s">
        <v>526</v>
      </c>
      <c r="F375" s="27" t="str">
        <f t="shared" si="26"/>
        <v>CCV-108B</v>
      </c>
      <c r="G375" t="s">
        <v>527</v>
      </c>
      <c r="I375" t="s">
        <v>551</v>
      </c>
      <c r="J375">
        <v>3</v>
      </c>
      <c r="K375">
        <v>3</v>
      </c>
      <c r="L375">
        <v>1</v>
      </c>
      <c r="M375">
        <v>154</v>
      </c>
      <c r="N375">
        <v>51</v>
      </c>
      <c r="O375">
        <v>3</v>
      </c>
      <c r="P375">
        <v>8</v>
      </c>
      <c r="Q375">
        <v>4</v>
      </c>
      <c r="R375" s="27">
        <f t="shared" si="27"/>
        <v>238</v>
      </c>
      <c r="S375" s="27">
        <f t="shared" si="28"/>
        <v>169</v>
      </c>
      <c r="T375" s="27" t="str">
        <f>IFERROR(VLOOKUP(F375,#REF!,2,0),"")</f>
        <v/>
      </c>
      <c r="U375" s="27" t="str">
        <f t="shared" si="29"/>
        <v>,17:45:00,car,238</v>
      </c>
    </row>
    <row r="376" spans="1:21" hidden="1" x14ac:dyDescent="0.25">
      <c r="A376" t="s">
        <v>48</v>
      </c>
      <c r="B376">
        <v>18</v>
      </c>
      <c r="C376" s="27" t="str">
        <f t="shared" si="25"/>
        <v>T</v>
      </c>
      <c r="D376" s="27" t="str">
        <f>IFERROR(VLOOKUP(F376,#REF!,3),"")</f>
        <v/>
      </c>
      <c r="E376" t="s">
        <v>526</v>
      </c>
      <c r="F376" s="27" t="str">
        <f t="shared" si="26"/>
        <v>CCV-108B</v>
      </c>
      <c r="G376" t="s">
        <v>527</v>
      </c>
      <c r="I376" t="s">
        <v>552</v>
      </c>
      <c r="J376">
        <v>8</v>
      </c>
      <c r="K376">
        <v>2</v>
      </c>
      <c r="L376">
        <v>0</v>
      </c>
      <c r="M376">
        <v>151</v>
      </c>
      <c r="N376">
        <v>61</v>
      </c>
      <c r="O376">
        <v>5</v>
      </c>
      <c r="P376">
        <v>8</v>
      </c>
      <c r="Q376">
        <v>6</v>
      </c>
      <c r="R376" s="27">
        <f t="shared" si="27"/>
        <v>233</v>
      </c>
      <c r="S376" s="27">
        <f t="shared" si="28"/>
        <v>165</v>
      </c>
      <c r="T376" s="27" t="str">
        <f>IFERROR(VLOOKUP(F376,#REF!,2,0),"")</f>
        <v/>
      </c>
      <c r="U376" s="27" t="str">
        <f t="shared" si="29"/>
        <v>,18:00:00,car,233</v>
      </c>
    </row>
    <row r="377" spans="1:21" hidden="1" x14ac:dyDescent="0.25">
      <c r="A377" t="s">
        <v>49</v>
      </c>
      <c r="B377">
        <v>18</v>
      </c>
      <c r="C377" s="27" t="str">
        <f t="shared" si="25"/>
        <v>T</v>
      </c>
      <c r="D377" s="27" t="str">
        <f>IFERROR(VLOOKUP(F377,#REF!,3),"")</f>
        <v/>
      </c>
      <c r="E377" t="s">
        <v>526</v>
      </c>
      <c r="F377" s="27" t="str">
        <f t="shared" si="26"/>
        <v>CCV-108B</v>
      </c>
      <c r="G377" t="s">
        <v>527</v>
      </c>
      <c r="I377" t="s">
        <v>553</v>
      </c>
      <c r="J377">
        <v>5</v>
      </c>
      <c r="K377">
        <v>1</v>
      </c>
      <c r="L377">
        <v>0</v>
      </c>
      <c r="M377">
        <v>146</v>
      </c>
      <c r="N377">
        <v>59</v>
      </c>
      <c r="O377">
        <v>3</v>
      </c>
      <c r="P377">
        <v>0</v>
      </c>
      <c r="Q377">
        <v>7</v>
      </c>
      <c r="R377" s="27">
        <f t="shared" si="27"/>
        <v>215</v>
      </c>
      <c r="S377" s="27">
        <f t="shared" si="28"/>
        <v>153</v>
      </c>
      <c r="T377" s="27" t="str">
        <f>IFERROR(VLOOKUP(F377,#REF!,2,0),"")</f>
        <v/>
      </c>
      <c r="U377" s="27" t="str">
        <f t="shared" si="29"/>
        <v>,18:15:00,car,215</v>
      </c>
    </row>
    <row r="378" spans="1:21" hidden="1" x14ac:dyDescent="0.25">
      <c r="A378" t="s">
        <v>197</v>
      </c>
      <c r="B378">
        <v>18</v>
      </c>
      <c r="C378" s="27" t="str">
        <f t="shared" si="25"/>
        <v>T</v>
      </c>
      <c r="D378" s="27" t="str">
        <f>IFERROR(VLOOKUP(F378,#REF!,3),"")</f>
        <v/>
      </c>
      <c r="E378" t="s">
        <v>526</v>
      </c>
      <c r="F378" s="27" t="str">
        <f t="shared" si="26"/>
        <v>CCV-108B</v>
      </c>
      <c r="G378" t="s">
        <v>527</v>
      </c>
      <c r="I378" t="s">
        <v>554</v>
      </c>
      <c r="J378">
        <v>4</v>
      </c>
      <c r="K378">
        <v>0</v>
      </c>
      <c r="L378">
        <v>0</v>
      </c>
      <c r="M378">
        <v>173</v>
      </c>
      <c r="N378">
        <v>54</v>
      </c>
      <c r="O378">
        <v>6</v>
      </c>
      <c r="P378">
        <v>1</v>
      </c>
      <c r="Q378">
        <v>5</v>
      </c>
      <c r="R378" s="27">
        <f t="shared" si="27"/>
        <v>245</v>
      </c>
      <c r="S378" s="27">
        <f t="shared" si="28"/>
        <v>179</v>
      </c>
      <c r="T378" s="27" t="str">
        <f>IFERROR(VLOOKUP(F378,#REF!,2,0),"")</f>
        <v/>
      </c>
      <c r="U378" s="27" t="str">
        <f t="shared" si="29"/>
        <v>,18:30:00,car,245</v>
      </c>
    </row>
    <row r="379" spans="1:21" hidden="1" x14ac:dyDescent="0.25">
      <c r="A379" t="s">
        <v>199</v>
      </c>
      <c r="B379">
        <v>18</v>
      </c>
      <c r="C379" s="27" t="str">
        <f t="shared" si="25"/>
        <v>T</v>
      </c>
      <c r="D379" s="27" t="str">
        <f>IFERROR(VLOOKUP(F379,#REF!,3),"")</f>
        <v/>
      </c>
      <c r="E379" t="s">
        <v>526</v>
      </c>
      <c r="F379" s="27" t="str">
        <f t="shared" si="26"/>
        <v>CCV-108B</v>
      </c>
      <c r="G379" t="s">
        <v>527</v>
      </c>
      <c r="I379" t="s">
        <v>555</v>
      </c>
      <c r="J379">
        <v>1</v>
      </c>
      <c r="K379">
        <v>2</v>
      </c>
      <c r="L379">
        <v>1</v>
      </c>
      <c r="M379">
        <v>169</v>
      </c>
      <c r="N379">
        <v>35</v>
      </c>
      <c r="O379">
        <v>9</v>
      </c>
      <c r="P379">
        <v>3</v>
      </c>
      <c r="Q379">
        <v>2</v>
      </c>
      <c r="R379" s="27">
        <f t="shared" si="27"/>
        <v>243</v>
      </c>
      <c r="S379" s="27">
        <f t="shared" si="28"/>
        <v>177</v>
      </c>
      <c r="T379" s="27" t="str">
        <f>IFERROR(VLOOKUP(F379,#REF!,2,0),"")</f>
        <v/>
      </c>
      <c r="U379" s="27" t="str">
        <f t="shared" si="29"/>
        <v>,18:45:00,car,243</v>
      </c>
    </row>
    <row r="380" spans="1:21" hidden="1" x14ac:dyDescent="0.25">
      <c r="A380" t="s">
        <v>201</v>
      </c>
      <c r="B380">
        <v>19</v>
      </c>
      <c r="C380" s="27" t="str">
        <f t="shared" si="25"/>
        <v>N</v>
      </c>
      <c r="D380" s="27" t="str">
        <f>IFERROR(VLOOKUP(F380,#REF!,3),"")</f>
        <v/>
      </c>
      <c r="E380" t="s">
        <v>526</v>
      </c>
      <c r="F380" s="27" t="str">
        <f t="shared" si="26"/>
        <v>CCV-108B</v>
      </c>
      <c r="G380" t="s">
        <v>527</v>
      </c>
      <c r="I380" t="s">
        <v>556</v>
      </c>
      <c r="J380">
        <v>7</v>
      </c>
      <c r="K380">
        <v>1</v>
      </c>
      <c r="L380">
        <v>0</v>
      </c>
      <c r="M380">
        <v>177</v>
      </c>
      <c r="N380">
        <v>50</v>
      </c>
      <c r="O380">
        <v>6</v>
      </c>
      <c r="P380">
        <v>3</v>
      </c>
      <c r="Q380">
        <v>7</v>
      </c>
      <c r="R380" s="27">
        <f t="shared" si="27"/>
        <v>257</v>
      </c>
      <c r="S380" s="27">
        <f t="shared" si="28"/>
        <v>187</v>
      </c>
      <c r="T380" s="27" t="str">
        <f>IFERROR(VLOOKUP(F380,#REF!,2,0),"")</f>
        <v/>
      </c>
      <c r="U380" s="27" t="str">
        <f t="shared" si="29"/>
        <v>,19:00:00,car,257</v>
      </c>
    </row>
    <row r="381" spans="1:21" hidden="1" x14ac:dyDescent="0.25">
      <c r="A381" t="s">
        <v>203</v>
      </c>
      <c r="B381">
        <v>19</v>
      </c>
      <c r="C381" s="27" t="str">
        <f t="shared" si="25"/>
        <v>N</v>
      </c>
      <c r="D381" s="27" t="str">
        <f>IFERROR(VLOOKUP(F381,#REF!,3),"")</f>
        <v/>
      </c>
      <c r="E381" t="s">
        <v>526</v>
      </c>
      <c r="F381" s="27" t="str">
        <f t="shared" si="26"/>
        <v>CCV-108B</v>
      </c>
      <c r="G381" t="s">
        <v>527</v>
      </c>
      <c r="I381" t="s">
        <v>557</v>
      </c>
      <c r="J381">
        <v>0</v>
      </c>
      <c r="K381">
        <v>0</v>
      </c>
      <c r="L381">
        <v>0</v>
      </c>
      <c r="M381">
        <v>174</v>
      </c>
      <c r="N381">
        <v>50</v>
      </c>
      <c r="O381">
        <v>4</v>
      </c>
      <c r="P381">
        <v>1</v>
      </c>
      <c r="Q381">
        <v>4</v>
      </c>
      <c r="R381" s="27">
        <f t="shared" si="27"/>
        <v>244</v>
      </c>
      <c r="S381" s="27">
        <f t="shared" si="28"/>
        <v>179</v>
      </c>
      <c r="T381" s="27" t="str">
        <f>IFERROR(VLOOKUP(F381,#REF!,2,0),"")</f>
        <v/>
      </c>
      <c r="U381" s="27" t="str">
        <f t="shared" si="29"/>
        <v>,19:15:00,car,244</v>
      </c>
    </row>
    <row r="382" spans="1:21" hidden="1" x14ac:dyDescent="0.25">
      <c r="A382" t="s">
        <v>205</v>
      </c>
      <c r="B382">
        <v>19</v>
      </c>
      <c r="C382" s="27" t="str">
        <f t="shared" si="25"/>
        <v>N</v>
      </c>
      <c r="D382" s="27" t="str">
        <f>IFERROR(VLOOKUP(F382,#REF!,3),"")</f>
        <v/>
      </c>
      <c r="E382" t="s">
        <v>526</v>
      </c>
      <c r="F382" s="27" t="str">
        <f t="shared" si="26"/>
        <v>CCV-108B</v>
      </c>
      <c r="G382" t="s">
        <v>527</v>
      </c>
      <c r="I382" t="s">
        <v>558</v>
      </c>
      <c r="J382">
        <v>1</v>
      </c>
      <c r="K382">
        <v>0</v>
      </c>
      <c r="L382">
        <v>0</v>
      </c>
      <c r="M382">
        <v>22</v>
      </c>
      <c r="N382">
        <v>0</v>
      </c>
      <c r="O382">
        <v>0</v>
      </c>
      <c r="P382">
        <v>1</v>
      </c>
      <c r="Q382">
        <v>0</v>
      </c>
      <c r="R382" s="27">
        <f t="shared" si="27"/>
        <v>30</v>
      </c>
      <c r="S382" s="27">
        <f t="shared" si="28"/>
        <v>23</v>
      </c>
      <c r="T382" s="27" t="str">
        <f>IFERROR(VLOOKUP(F382,#REF!,2,0),"")</f>
        <v/>
      </c>
      <c r="U382" s="27" t="str">
        <f t="shared" si="29"/>
        <v>,19:30:00,car,30</v>
      </c>
    </row>
    <row r="383" spans="1:21" hidden="1" x14ac:dyDescent="0.25">
      <c r="A383" t="s">
        <v>107</v>
      </c>
      <c r="B383">
        <v>6</v>
      </c>
      <c r="C383" s="27" t="str">
        <f t="shared" si="25"/>
        <v>M</v>
      </c>
      <c r="D383" s="27" t="str">
        <f>IFERROR(VLOOKUP(F383,#REF!,3),"")</f>
        <v/>
      </c>
      <c r="E383" t="s">
        <v>559</v>
      </c>
      <c r="F383" s="27" t="str">
        <f t="shared" si="26"/>
        <v>CCV-110A</v>
      </c>
      <c r="G383" t="s">
        <v>560</v>
      </c>
      <c r="I383" t="s">
        <v>561</v>
      </c>
      <c r="J383">
        <v>0</v>
      </c>
      <c r="K383">
        <v>0</v>
      </c>
      <c r="L383">
        <v>1</v>
      </c>
      <c r="M383">
        <v>44</v>
      </c>
      <c r="N383">
        <v>5</v>
      </c>
      <c r="O383">
        <v>1</v>
      </c>
      <c r="P383">
        <v>2</v>
      </c>
      <c r="Q383">
        <v>6</v>
      </c>
      <c r="R383" s="27">
        <f t="shared" si="27"/>
        <v>72</v>
      </c>
      <c r="S383" s="27">
        <f t="shared" si="28"/>
        <v>55</v>
      </c>
      <c r="T383" s="27" t="str">
        <f>IFERROR(VLOOKUP(F383,#REF!,2,0),"")</f>
        <v/>
      </c>
      <c r="U383" s="27" t="str">
        <f t="shared" si="29"/>
        <v>,06:15:00,car,72</v>
      </c>
    </row>
    <row r="384" spans="1:21" hidden="1" x14ac:dyDescent="0.25">
      <c r="A384" t="s">
        <v>109</v>
      </c>
      <c r="B384">
        <v>6</v>
      </c>
      <c r="C384" s="27" t="str">
        <f t="shared" si="25"/>
        <v>M</v>
      </c>
      <c r="D384" s="27" t="str">
        <f>IFERROR(VLOOKUP(F384,#REF!,3),"")</f>
        <v/>
      </c>
      <c r="E384" t="s">
        <v>559</v>
      </c>
      <c r="F384" s="27" t="str">
        <f t="shared" si="26"/>
        <v>CCV-110A</v>
      </c>
      <c r="G384" t="s">
        <v>560</v>
      </c>
      <c r="I384" t="s">
        <v>562</v>
      </c>
      <c r="J384">
        <v>0</v>
      </c>
      <c r="K384">
        <v>5</v>
      </c>
      <c r="L384">
        <v>1</v>
      </c>
      <c r="M384">
        <v>176</v>
      </c>
      <c r="N384">
        <v>32</v>
      </c>
      <c r="O384">
        <v>4</v>
      </c>
      <c r="P384">
        <v>1</v>
      </c>
      <c r="Q384">
        <v>18</v>
      </c>
      <c r="R384" s="27">
        <f t="shared" si="27"/>
        <v>277</v>
      </c>
      <c r="S384" s="27">
        <f t="shared" si="28"/>
        <v>198</v>
      </c>
      <c r="T384" s="27" t="str">
        <f>IFERROR(VLOOKUP(F384,#REF!,2,0),"")</f>
        <v/>
      </c>
      <c r="U384" s="27" t="str">
        <f t="shared" si="29"/>
        <v>,06:30:00,car,277</v>
      </c>
    </row>
    <row r="385" spans="1:21" hidden="1" x14ac:dyDescent="0.25">
      <c r="A385" t="s">
        <v>111</v>
      </c>
      <c r="B385">
        <v>6</v>
      </c>
      <c r="C385" s="27" t="str">
        <f t="shared" si="25"/>
        <v>M</v>
      </c>
      <c r="D385" s="27" t="str">
        <f>IFERROR(VLOOKUP(F385,#REF!,3),"")</f>
        <v/>
      </c>
      <c r="E385" t="s">
        <v>559</v>
      </c>
      <c r="F385" s="27" t="str">
        <f t="shared" si="26"/>
        <v>CCV-110A</v>
      </c>
      <c r="G385" t="s">
        <v>560</v>
      </c>
      <c r="I385" t="s">
        <v>563</v>
      </c>
      <c r="J385">
        <v>0</v>
      </c>
      <c r="K385">
        <v>3</v>
      </c>
      <c r="L385">
        <v>2</v>
      </c>
      <c r="M385">
        <v>257</v>
      </c>
      <c r="N385">
        <v>36</v>
      </c>
      <c r="O385">
        <v>7</v>
      </c>
      <c r="P385">
        <v>2</v>
      </c>
      <c r="Q385">
        <v>15</v>
      </c>
      <c r="R385" s="27">
        <f t="shared" si="27"/>
        <v>379</v>
      </c>
      <c r="S385" s="27">
        <f t="shared" si="28"/>
        <v>279</v>
      </c>
      <c r="T385" s="27" t="str">
        <f>IFERROR(VLOOKUP(F385,#REF!,2,0),"")</f>
        <v/>
      </c>
      <c r="U385" s="27" t="str">
        <f t="shared" si="29"/>
        <v>,06:45:00,car,379</v>
      </c>
    </row>
    <row r="386" spans="1:21" hidden="1" x14ac:dyDescent="0.25">
      <c r="A386" t="s">
        <v>113</v>
      </c>
      <c r="B386">
        <v>7</v>
      </c>
      <c r="C386" s="27" t="str">
        <f t="shared" si="25"/>
        <v>M</v>
      </c>
      <c r="D386" s="27" t="str">
        <f>IFERROR(VLOOKUP(F386,#REF!,3),"")</f>
        <v/>
      </c>
      <c r="E386" t="s">
        <v>559</v>
      </c>
      <c r="F386" s="27" t="str">
        <f t="shared" si="26"/>
        <v>CCV-110A</v>
      </c>
      <c r="G386" t="s">
        <v>560</v>
      </c>
      <c r="I386" t="s">
        <v>564</v>
      </c>
      <c r="J386">
        <v>0</v>
      </c>
      <c r="K386">
        <v>3</v>
      </c>
      <c r="L386">
        <v>2</v>
      </c>
      <c r="M386">
        <v>384</v>
      </c>
      <c r="N386">
        <v>59</v>
      </c>
      <c r="O386">
        <v>7</v>
      </c>
      <c r="P386">
        <v>9</v>
      </c>
      <c r="Q386">
        <v>13</v>
      </c>
      <c r="R386" s="27">
        <f t="shared" si="27"/>
        <v>555</v>
      </c>
      <c r="S386" s="27">
        <f t="shared" si="28"/>
        <v>411</v>
      </c>
      <c r="T386" s="27" t="str">
        <f>IFERROR(VLOOKUP(F386,#REF!,2,0),"")</f>
        <v/>
      </c>
      <c r="U386" s="27" t="str">
        <f t="shared" si="29"/>
        <v>,07:00:00,car,555</v>
      </c>
    </row>
    <row r="387" spans="1:21" hidden="1" x14ac:dyDescent="0.25">
      <c r="A387" t="s">
        <v>115</v>
      </c>
      <c r="B387">
        <v>7</v>
      </c>
      <c r="C387" s="27" t="str">
        <f t="shared" ref="C387:C450" si="30">IF(B387&lt;12,"M",IF(AND(B387&gt;=12,B387&lt;=18),"T","N"))</f>
        <v>M</v>
      </c>
      <c r="D387" s="27" t="str">
        <f>IFERROR(VLOOKUP(F387,#REF!,3),"")</f>
        <v/>
      </c>
      <c r="E387" t="s">
        <v>559</v>
      </c>
      <c r="F387" s="27" t="str">
        <f t="shared" ref="F387:F450" si="31">CONCATENATE("CCV-",G387)</f>
        <v>CCV-110A</v>
      </c>
      <c r="G387" t="s">
        <v>560</v>
      </c>
      <c r="I387" t="s">
        <v>565</v>
      </c>
      <c r="J387">
        <v>0</v>
      </c>
      <c r="K387">
        <v>9</v>
      </c>
      <c r="L387">
        <v>1</v>
      </c>
      <c r="M387">
        <v>541</v>
      </c>
      <c r="N387">
        <v>30</v>
      </c>
      <c r="O387">
        <v>9</v>
      </c>
      <c r="P387">
        <v>4</v>
      </c>
      <c r="Q387">
        <v>13</v>
      </c>
      <c r="R387" s="27">
        <f t="shared" ref="R387:R450" si="32">ROUNDUP((M387+P387+Q387+(1/6)*N387+2*K387+2.5*L387)*1.3,0)</f>
        <v>759</v>
      </c>
      <c r="S387" s="27">
        <f t="shared" ref="S387:S450" si="33">ROUNDUP(M387+P387+Q387+2.5*L387,0)</f>
        <v>561</v>
      </c>
      <c r="T387" s="27" t="str">
        <f>IFERROR(VLOOKUP(F387,#REF!,2,0),"")</f>
        <v/>
      </c>
      <c r="U387" s="27" t="str">
        <f t="shared" ref="U387:U450" si="34">CONCATENATE(T387,",",CONCATENATE(LEFT(A387,5),":00"),",car,",R387)</f>
        <v>,07:15:00,car,759</v>
      </c>
    </row>
    <row r="388" spans="1:21" hidden="1" x14ac:dyDescent="0.25">
      <c r="A388" t="s">
        <v>117</v>
      </c>
      <c r="B388">
        <v>7</v>
      </c>
      <c r="C388" s="27" t="str">
        <f t="shared" si="30"/>
        <v>M</v>
      </c>
      <c r="D388" s="27" t="str">
        <f>IFERROR(VLOOKUP(F388,#REF!,3),"")</f>
        <v/>
      </c>
      <c r="E388" t="s">
        <v>559</v>
      </c>
      <c r="F388" s="27" t="str">
        <f t="shared" si="31"/>
        <v>CCV-110A</v>
      </c>
      <c r="G388" t="s">
        <v>560</v>
      </c>
      <c r="I388" t="s">
        <v>566</v>
      </c>
      <c r="J388">
        <v>0</v>
      </c>
      <c r="K388">
        <v>12</v>
      </c>
      <c r="L388">
        <v>0</v>
      </c>
      <c r="M388">
        <v>630</v>
      </c>
      <c r="N388">
        <v>44</v>
      </c>
      <c r="O388">
        <v>6</v>
      </c>
      <c r="P388">
        <v>7</v>
      </c>
      <c r="Q388">
        <v>14</v>
      </c>
      <c r="R388" s="27">
        <f t="shared" si="32"/>
        <v>888</v>
      </c>
      <c r="S388" s="27">
        <f t="shared" si="33"/>
        <v>651</v>
      </c>
      <c r="T388" s="27" t="str">
        <f>IFERROR(VLOOKUP(F388,#REF!,2,0),"")</f>
        <v/>
      </c>
      <c r="U388" s="27" t="str">
        <f t="shared" si="34"/>
        <v>,07:30:00,car,888</v>
      </c>
    </row>
    <row r="389" spans="1:21" hidden="1" x14ac:dyDescent="0.25">
      <c r="A389" t="s">
        <v>119</v>
      </c>
      <c r="B389">
        <v>7</v>
      </c>
      <c r="C389" s="27" t="str">
        <f t="shared" si="30"/>
        <v>M</v>
      </c>
      <c r="D389" s="27" t="str">
        <f>IFERROR(VLOOKUP(F389,#REF!,3),"")</f>
        <v/>
      </c>
      <c r="E389" t="s">
        <v>559</v>
      </c>
      <c r="F389" s="27" t="str">
        <f t="shared" si="31"/>
        <v>CCV-110A</v>
      </c>
      <c r="G389" t="s">
        <v>560</v>
      </c>
      <c r="I389" t="s">
        <v>567</v>
      </c>
      <c r="J389">
        <v>0</v>
      </c>
      <c r="K389">
        <v>8</v>
      </c>
      <c r="L389">
        <v>4</v>
      </c>
      <c r="M389">
        <v>683</v>
      </c>
      <c r="N389">
        <v>80</v>
      </c>
      <c r="O389">
        <v>7</v>
      </c>
      <c r="P389">
        <v>6</v>
      </c>
      <c r="Q389">
        <v>14</v>
      </c>
      <c r="R389" s="27">
        <f t="shared" si="32"/>
        <v>966</v>
      </c>
      <c r="S389" s="27">
        <f t="shared" si="33"/>
        <v>713</v>
      </c>
      <c r="T389" s="27" t="str">
        <f>IFERROR(VLOOKUP(F389,#REF!,2,0),"")</f>
        <v/>
      </c>
      <c r="U389" s="27" t="str">
        <f t="shared" si="34"/>
        <v>,07:45:00,car,966</v>
      </c>
    </row>
    <row r="390" spans="1:21" hidden="1" x14ac:dyDescent="0.25">
      <c r="A390" t="s">
        <v>121</v>
      </c>
      <c r="B390">
        <v>8</v>
      </c>
      <c r="C390" s="27" t="str">
        <f t="shared" si="30"/>
        <v>M</v>
      </c>
      <c r="D390" s="27" t="str">
        <f>IFERROR(VLOOKUP(F390,#REF!,3),"")</f>
        <v/>
      </c>
      <c r="E390" t="s">
        <v>559</v>
      </c>
      <c r="F390" s="27" t="str">
        <f t="shared" si="31"/>
        <v>CCV-110A</v>
      </c>
      <c r="G390" t="s">
        <v>560</v>
      </c>
      <c r="I390" t="s">
        <v>568</v>
      </c>
      <c r="J390">
        <v>0</v>
      </c>
      <c r="K390">
        <v>10</v>
      </c>
      <c r="L390">
        <v>4</v>
      </c>
      <c r="M390">
        <v>566</v>
      </c>
      <c r="N390">
        <v>50</v>
      </c>
      <c r="O390">
        <v>5</v>
      </c>
      <c r="P390">
        <v>6</v>
      </c>
      <c r="Q390">
        <v>12</v>
      </c>
      <c r="R390" s="27">
        <f t="shared" si="32"/>
        <v>810</v>
      </c>
      <c r="S390" s="27">
        <f t="shared" si="33"/>
        <v>594</v>
      </c>
      <c r="T390" s="27" t="str">
        <f>IFERROR(VLOOKUP(F390,#REF!,2,0),"")</f>
        <v/>
      </c>
      <c r="U390" s="27" t="str">
        <f t="shared" si="34"/>
        <v>,08:00:00,car,810</v>
      </c>
    </row>
    <row r="391" spans="1:21" hidden="1" x14ac:dyDescent="0.25">
      <c r="A391" t="s">
        <v>123</v>
      </c>
      <c r="B391">
        <v>8</v>
      </c>
      <c r="C391" s="27" t="str">
        <f t="shared" si="30"/>
        <v>M</v>
      </c>
      <c r="D391" s="27" t="str">
        <f>IFERROR(VLOOKUP(F391,#REF!,3),"")</f>
        <v/>
      </c>
      <c r="E391" t="s">
        <v>559</v>
      </c>
      <c r="F391" s="27" t="str">
        <f t="shared" si="31"/>
        <v>CCV-110A</v>
      </c>
      <c r="G391" t="s">
        <v>560</v>
      </c>
      <c r="I391" t="s">
        <v>569</v>
      </c>
      <c r="J391">
        <v>0</v>
      </c>
      <c r="K391">
        <v>16</v>
      </c>
      <c r="L391">
        <v>0</v>
      </c>
      <c r="M391">
        <v>449</v>
      </c>
      <c r="N391">
        <v>34</v>
      </c>
      <c r="O391">
        <v>5</v>
      </c>
      <c r="P391">
        <v>14</v>
      </c>
      <c r="Q391">
        <v>12</v>
      </c>
      <c r="R391" s="27">
        <f t="shared" si="32"/>
        <v>667</v>
      </c>
      <c r="S391" s="27">
        <f t="shared" si="33"/>
        <v>475</v>
      </c>
      <c r="T391" s="27" t="str">
        <f>IFERROR(VLOOKUP(F391,#REF!,2,0),"")</f>
        <v/>
      </c>
      <c r="U391" s="27" t="str">
        <f t="shared" si="34"/>
        <v>,08:15:00,car,667</v>
      </c>
    </row>
    <row r="392" spans="1:21" hidden="1" x14ac:dyDescent="0.25">
      <c r="A392" t="s">
        <v>125</v>
      </c>
      <c r="B392">
        <v>8</v>
      </c>
      <c r="C392" s="27" t="str">
        <f t="shared" si="30"/>
        <v>M</v>
      </c>
      <c r="D392" s="27" t="str">
        <f>IFERROR(VLOOKUP(F392,#REF!,3),"")</f>
        <v/>
      </c>
      <c r="E392" t="s">
        <v>559</v>
      </c>
      <c r="F392" s="27" t="str">
        <f t="shared" si="31"/>
        <v>CCV-110A</v>
      </c>
      <c r="G392" t="s">
        <v>560</v>
      </c>
      <c r="I392" t="s">
        <v>570</v>
      </c>
      <c r="J392">
        <v>0</v>
      </c>
      <c r="K392">
        <v>12</v>
      </c>
      <c r="L392">
        <v>3</v>
      </c>
      <c r="M392">
        <v>368</v>
      </c>
      <c r="N392">
        <v>44</v>
      </c>
      <c r="O392">
        <v>4</v>
      </c>
      <c r="P392">
        <v>5</v>
      </c>
      <c r="Q392">
        <v>20</v>
      </c>
      <c r="R392" s="27">
        <f t="shared" si="32"/>
        <v>562</v>
      </c>
      <c r="S392" s="27">
        <f t="shared" si="33"/>
        <v>401</v>
      </c>
      <c r="T392" s="27" t="str">
        <f>IFERROR(VLOOKUP(F392,#REF!,2,0),"")</f>
        <v/>
      </c>
      <c r="U392" s="27" t="str">
        <f t="shared" si="34"/>
        <v>,08:30:00,car,562</v>
      </c>
    </row>
    <row r="393" spans="1:21" hidden="1" x14ac:dyDescent="0.25">
      <c r="A393" t="s">
        <v>127</v>
      </c>
      <c r="B393">
        <v>8</v>
      </c>
      <c r="C393" s="27" t="str">
        <f t="shared" si="30"/>
        <v>M</v>
      </c>
      <c r="D393" s="27" t="str">
        <f>IFERROR(VLOOKUP(F393,#REF!,3),"")</f>
        <v/>
      </c>
      <c r="E393" t="s">
        <v>559</v>
      </c>
      <c r="F393" s="27" t="str">
        <f t="shared" si="31"/>
        <v>CCV-110A</v>
      </c>
      <c r="G393" t="s">
        <v>560</v>
      </c>
      <c r="I393" t="s">
        <v>571</v>
      </c>
      <c r="J393">
        <v>0</v>
      </c>
      <c r="K393">
        <v>17</v>
      </c>
      <c r="L393">
        <v>3</v>
      </c>
      <c r="M393">
        <v>381</v>
      </c>
      <c r="N393">
        <v>43</v>
      </c>
      <c r="O393">
        <v>9</v>
      </c>
      <c r="P393">
        <v>8</v>
      </c>
      <c r="Q393">
        <v>18</v>
      </c>
      <c r="R393" s="27">
        <f t="shared" si="32"/>
        <v>593</v>
      </c>
      <c r="S393" s="27">
        <f t="shared" si="33"/>
        <v>415</v>
      </c>
      <c r="T393" s="27" t="str">
        <f>IFERROR(VLOOKUP(F393,#REF!,2,0),"")</f>
        <v/>
      </c>
      <c r="U393" s="27" t="str">
        <f t="shared" si="34"/>
        <v>,08:45:00,car,593</v>
      </c>
    </row>
    <row r="394" spans="1:21" hidden="1" x14ac:dyDescent="0.25">
      <c r="A394" t="s">
        <v>129</v>
      </c>
      <c r="B394">
        <v>9</v>
      </c>
      <c r="C394" s="27" t="str">
        <f t="shared" si="30"/>
        <v>M</v>
      </c>
      <c r="D394" s="27" t="str">
        <f>IFERROR(VLOOKUP(F394,#REF!,3),"")</f>
        <v/>
      </c>
      <c r="E394" t="s">
        <v>559</v>
      </c>
      <c r="F394" s="27" t="str">
        <f t="shared" si="31"/>
        <v>CCV-110A</v>
      </c>
      <c r="G394" t="s">
        <v>560</v>
      </c>
      <c r="I394" t="s">
        <v>572</v>
      </c>
      <c r="J394">
        <v>0</v>
      </c>
      <c r="K394">
        <v>18</v>
      </c>
      <c r="L394">
        <v>3</v>
      </c>
      <c r="M394">
        <v>357</v>
      </c>
      <c r="N394">
        <v>43</v>
      </c>
      <c r="O394">
        <v>2</v>
      </c>
      <c r="P394">
        <v>7</v>
      </c>
      <c r="Q394">
        <v>24</v>
      </c>
      <c r="R394" s="27">
        <f t="shared" si="32"/>
        <v>571</v>
      </c>
      <c r="S394" s="27">
        <f t="shared" si="33"/>
        <v>396</v>
      </c>
      <c r="T394" s="27" t="str">
        <f>IFERROR(VLOOKUP(F394,#REF!,2,0),"")</f>
        <v/>
      </c>
      <c r="U394" s="27" t="str">
        <f t="shared" si="34"/>
        <v>,09:00:00,car,571</v>
      </c>
    </row>
    <row r="395" spans="1:21" hidden="1" x14ac:dyDescent="0.25">
      <c r="A395" t="s">
        <v>131</v>
      </c>
      <c r="B395">
        <v>9</v>
      </c>
      <c r="C395" s="27" t="str">
        <f t="shared" si="30"/>
        <v>M</v>
      </c>
      <c r="D395" s="27" t="str">
        <f>IFERROR(VLOOKUP(F395,#REF!,3),"")</f>
        <v/>
      </c>
      <c r="E395" t="s">
        <v>559</v>
      </c>
      <c r="F395" s="27" t="str">
        <f t="shared" si="31"/>
        <v>CCV-110A</v>
      </c>
      <c r="G395" t="s">
        <v>560</v>
      </c>
      <c r="I395" t="s">
        <v>573</v>
      </c>
      <c r="J395">
        <v>0</v>
      </c>
      <c r="K395">
        <v>17</v>
      </c>
      <c r="L395">
        <v>3</v>
      </c>
      <c r="M395">
        <v>349</v>
      </c>
      <c r="N395">
        <v>34</v>
      </c>
      <c r="O395">
        <v>3</v>
      </c>
      <c r="P395">
        <v>9</v>
      </c>
      <c r="Q395">
        <v>33</v>
      </c>
      <c r="R395" s="27">
        <f t="shared" si="32"/>
        <v>570</v>
      </c>
      <c r="S395" s="27">
        <f t="shared" si="33"/>
        <v>399</v>
      </c>
      <c r="T395" s="27" t="str">
        <f>IFERROR(VLOOKUP(F395,#REF!,2,0),"")</f>
        <v/>
      </c>
      <c r="U395" s="27" t="str">
        <f t="shared" si="34"/>
        <v>,09:15:00,car,570</v>
      </c>
    </row>
    <row r="396" spans="1:21" hidden="1" x14ac:dyDescent="0.25">
      <c r="A396" t="s">
        <v>133</v>
      </c>
      <c r="B396">
        <v>9</v>
      </c>
      <c r="C396" s="27" t="str">
        <f t="shared" si="30"/>
        <v>M</v>
      </c>
      <c r="D396" s="27" t="str">
        <f>IFERROR(VLOOKUP(F396,#REF!,3),"")</f>
        <v/>
      </c>
      <c r="E396" t="s">
        <v>559</v>
      </c>
      <c r="F396" s="27" t="str">
        <f t="shared" si="31"/>
        <v>CCV-110A</v>
      </c>
      <c r="G396" t="s">
        <v>560</v>
      </c>
      <c r="I396" t="s">
        <v>574</v>
      </c>
      <c r="J396">
        <v>0</v>
      </c>
      <c r="K396">
        <v>13</v>
      </c>
      <c r="L396">
        <v>1</v>
      </c>
      <c r="M396">
        <v>352</v>
      </c>
      <c r="N396">
        <v>30</v>
      </c>
      <c r="O396">
        <v>2</v>
      </c>
      <c r="P396">
        <v>7</v>
      </c>
      <c r="Q396">
        <v>19</v>
      </c>
      <c r="R396" s="27">
        <f t="shared" si="32"/>
        <v>535</v>
      </c>
      <c r="S396" s="27">
        <f t="shared" si="33"/>
        <v>381</v>
      </c>
      <c r="T396" s="27" t="str">
        <f>IFERROR(VLOOKUP(F396,#REF!,2,0),"")</f>
        <v/>
      </c>
      <c r="U396" s="27" t="str">
        <f t="shared" si="34"/>
        <v>,09:30:00,car,535</v>
      </c>
    </row>
    <row r="397" spans="1:21" hidden="1" x14ac:dyDescent="0.25">
      <c r="A397" t="s">
        <v>135</v>
      </c>
      <c r="B397">
        <v>9</v>
      </c>
      <c r="C397" s="27" t="str">
        <f t="shared" si="30"/>
        <v>M</v>
      </c>
      <c r="D397" s="27" t="str">
        <f>IFERROR(VLOOKUP(F397,#REF!,3),"")</f>
        <v/>
      </c>
      <c r="E397" t="s">
        <v>559</v>
      </c>
      <c r="F397" s="27" t="str">
        <f t="shared" si="31"/>
        <v>CCV-110A</v>
      </c>
      <c r="G397" t="s">
        <v>560</v>
      </c>
      <c r="I397" t="s">
        <v>575</v>
      </c>
      <c r="J397">
        <v>1</v>
      </c>
      <c r="K397">
        <v>13</v>
      </c>
      <c r="L397">
        <v>2</v>
      </c>
      <c r="M397">
        <v>406</v>
      </c>
      <c r="N397">
        <v>49</v>
      </c>
      <c r="O397">
        <v>3</v>
      </c>
      <c r="P397">
        <v>11</v>
      </c>
      <c r="Q397">
        <v>24</v>
      </c>
      <c r="R397" s="27">
        <f t="shared" si="32"/>
        <v>625</v>
      </c>
      <c r="S397" s="27">
        <f t="shared" si="33"/>
        <v>446</v>
      </c>
      <c r="T397" s="27" t="str">
        <f>IFERROR(VLOOKUP(F397,#REF!,2,0),"")</f>
        <v/>
      </c>
      <c r="U397" s="27" t="str">
        <f t="shared" si="34"/>
        <v>,09:45:00,car,625</v>
      </c>
    </row>
    <row r="398" spans="1:21" hidden="1" x14ac:dyDescent="0.25">
      <c r="A398" t="s">
        <v>137</v>
      </c>
      <c r="B398">
        <v>10</v>
      </c>
      <c r="C398" s="27" t="str">
        <f t="shared" si="30"/>
        <v>M</v>
      </c>
      <c r="D398" s="27" t="str">
        <f>IFERROR(VLOOKUP(F398,#REF!,3),"")</f>
        <v/>
      </c>
      <c r="E398" t="s">
        <v>559</v>
      </c>
      <c r="F398" s="27" t="str">
        <f t="shared" si="31"/>
        <v>CCV-110A</v>
      </c>
      <c r="G398" t="s">
        <v>560</v>
      </c>
      <c r="I398" t="s">
        <v>576</v>
      </c>
      <c r="J398">
        <v>0</v>
      </c>
      <c r="K398">
        <v>2</v>
      </c>
      <c r="L398">
        <v>0</v>
      </c>
      <c r="M398">
        <v>58</v>
      </c>
      <c r="N398">
        <v>5</v>
      </c>
      <c r="O398">
        <v>0</v>
      </c>
      <c r="P398">
        <v>2</v>
      </c>
      <c r="Q398">
        <v>2</v>
      </c>
      <c r="R398" s="27">
        <f t="shared" si="32"/>
        <v>87</v>
      </c>
      <c r="S398" s="27">
        <f t="shared" si="33"/>
        <v>62</v>
      </c>
      <c r="T398" s="27" t="str">
        <f>IFERROR(VLOOKUP(F398,#REF!,2,0),"")</f>
        <v/>
      </c>
      <c r="U398" s="27" t="str">
        <f t="shared" si="34"/>
        <v>,10:00:00,car,87</v>
      </c>
    </row>
    <row r="399" spans="1:21" hidden="1" x14ac:dyDescent="0.25">
      <c r="A399" t="s">
        <v>183</v>
      </c>
      <c r="B399">
        <v>15</v>
      </c>
      <c r="C399" s="27" t="str">
        <f t="shared" si="30"/>
        <v>T</v>
      </c>
      <c r="D399" s="27" t="str">
        <f>IFERROR(VLOOKUP(F399,#REF!,3),"")</f>
        <v/>
      </c>
      <c r="E399" t="s">
        <v>559</v>
      </c>
      <c r="F399" s="27" t="str">
        <f t="shared" si="31"/>
        <v>CCV-110A</v>
      </c>
      <c r="G399" t="s">
        <v>560</v>
      </c>
      <c r="I399" t="s">
        <v>577</v>
      </c>
      <c r="J399">
        <v>1</v>
      </c>
      <c r="K399">
        <v>5</v>
      </c>
      <c r="L399">
        <v>0</v>
      </c>
      <c r="M399">
        <v>625</v>
      </c>
      <c r="N399">
        <v>33</v>
      </c>
      <c r="O399">
        <v>0</v>
      </c>
      <c r="P399">
        <v>14</v>
      </c>
      <c r="Q399">
        <v>15</v>
      </c>
      <c r="R399" s="27">
        <f t="shared" si="32"/>
        <v>871</v>
      </c>
      <c r="S399" s="27">
        <f t="shared" si="33"/>
        <v>654</v>
      </c>
      <c r="T399" s="27" t="str">
        <f>IFERROR(VLOOKUP(F399,#REF!,2,0),"")</f>
        <v/>
      </c>
      <c r="U399" s="27" t="str">
        <f t="shared" si="34"/>
        <v>,15:45:00,car,871</v>
      </c>
    </row>
    <row r="400" spans="1:21" hidden="1" x14ac:dyDescent="0.25">
      <c r="A400" t="s">
        <v>185</v>
      </c>
      <c r="B400">
        <v>16</v>
      </c>
      <c r="C400" s="27" t="str">
        <f t="shared" si="30"/>
        <v>T</v>
      </c>
      <c r="D400" s="27" t="str">
        <f>IFERROR(VLOOKUP(F400,#REF!,3),"")</f>
        <v/>
      </c>
      <c r="E400" t="s">
        <v>559</v>
      </c>
      <c r="F400" s="27" t="str">
        <f t="shared" si="31"/>
        <v>CCV-110A</v>
      </c>
      <c r="G400" t="s">
        <v>560</v>
      </c>
      <c r="I400" t="s">
        <v>578</v>
      </c>
      <c r="J400">
        <v>8</v>
      </c>
      <c r="K400">
        <v>10</v>
      </c>
      <c r="L400">
        <v>2</v>
      </c>
      <c r="M400">
        <v>491</v>
      </c>
      <c r="N400">
        <v>33</v>
      </c>
      <c r="O400">
        <v>6</v>
      </c>
      <c r="P400">
        <v>7</v>
      </c>
      <c r="Q400">
        <v>9</v>
      </c>
      <c r="R400" s="27">
        <f t="shared" si="32"/>
        <v>699</v>
      </c>
      <c r="S400" s="27">
        <f t="shared" si="33"/>
        <v>512</v>
      </c>
      <c r="T400" s="27" t="str">
        <f>IFERROR(VLOOKUP(F400,#REF!,2,0),"")</f>
        <v/>
      </c>
      <c r="U400" s="27" t="str">
        <f t="shared" si="34"/>
        <v>,16:00:00,car,699</v>
      </c>
    </row>
    <row r="401" spans="1:21" hidden="1" x14ac:dyDescent="0.25">
      <c r="A401" t="s">
        <v>187</v>
      </c>
      <c r="B401">
        <v>16</v>
      </c>
      <c r="C401" s="27" t="str">
        <f t="shared" si="30"/>
        <v>T</v>
      </c>
      <c r="D401" s="27" t="str">
        <f>IFERROR(VLOOKUP(F401,#REF!,3),"")</f>
        <v/>
      </c>
      <c r="E401" t="s">
        <v>559</v>
      </c>
      <c r="F401" s="27" t="str">
        <f t="shared" si="31"/>
        <v>CCV-110A</v>
      </c>
      <c r="G401" t="s">
        <v>560</v>
      </c>
      <c r="I401" t="s">
        <v>579</v>
      </c>
      <c r="J401">
        <v>3</v>
      </c>
      <c r="K401">
        <v>4</v>
      </c>
      <c r="L401">
        <v>0</v>
      </c>
      <c r="M401">
        <v>494</v>
      </c>
      <c r="N401">
        <v>35</v>
      </c>
      <c r="O401">
        <v>3</v>
      </c>
      <c r="P401">
        <v>7</v>
      </c>
      <c r="Q401">
        <v>6</v>
      </c>
      <c r="R401" s="27">
        <f t="shared" si="32"/>
        <v>678</v>
      </c>
      <c r="S401" s="27">
        <f t="shared" si="33"/>
        <v>507</v>
      </c>
      <c r="T401" s="27" t="str">
        <f>IFERROR(VLOOKUP(F401,#REF!,2,0),"")</f>
        <v/>
      </c>
      <c r="U401" s="27" t="str">
        <f t="shared" si="34"/>
        <v>,16:15:00,car,678</v>
      </c>
    </row>
    <row r="402" spans="1:21" hidden="1" x14ac:dyDescent="0.25">
      <c r="A402" t="s">
        <v>42</v>
      </c>
      <c r="B402">
        <v>16</v>
      </c>
      <c r="C402" s="27" t="str">
        <f t="shared" si="30"/>
        <v>T</v>
      </c>
      <c r="D402" s="27" t="str">
        <f>IFERROR(VLOOKUP(F402,#REF!,3),"")</f>
        <v/>
      </c>
      <c r="E402" t="s">
        <v>559</v>
      </c>
      <c r="F402" s="27" t="str">
        <f t="shared" si="31"/>
        <v>CCV-110A</v>
      </c>
      <c r="G402" t="s">
        <v>560</v>
      </c>
      <c r="I402" t="s">
        <v>580</v>
      </c>
      <c r="J402">
        <v>0</v>
      </c>
      <c r="K402">
        <v>2</v>
      </c>
      <c r="L402">
        <v>0</v>
      </c>
      <c r="M402">
        <v>556</v>
      </c>
      <c r="N402">
        <v>36</v>
      </c>
      <c r="O402">
        <v>5</v>
      </c>
      <c r="P402">
        <v>8</v>
      </c>
      <c r="Q402">
        <v>11</v>
      </c>
      <c r="R402" s="27">
        <f t="shared" si="32"/>
        <v>761</v>
      </c>
      <c r="S402" s="27">
        <f t="shared" si="33"/>
        <v>575</v>
      </c>
      <c r="T402" s="27" t="str">
        <f>IFERROR(VLOOKUP(F402,#REF!,2,0),"")</f>
        <v/>
      </c>
      <c r="U402" s="27" t="str">
        <f t="shared" si="34"/>
        <v>,16:30:00,car,761</v>
      </c>
    </row>
    <row r="403" spans="1:21" hidden="1" x14ac:dyDescent="0.25">
      <c r="A403" t="s">
        <v>43</v>
      </c>
      <c r="B403">
        <v>16</v>
      </c>
      <c r="C403" s="27" t="str">
        <f t="shared" si="30"/>
        <v>T</v>
      </c>
      <c r="D403" s="27" t="str">
        <f>IFERROR(VLOOKUP(F403,#REF!,3),"")</f>
        <v/>
      </c>
      <c r="E403" t="s">
        <v>559</v>
      </c>
      <c r="F403" s="27" t="str">
        <f t="shared" si="31"/>
        <v>CCV-110A</v>
      </c>
      <c r="G403" t="s">
        <v>560</v>
      </c>
      <c r="I403" t="s">
        <v>581</v>
      </c>
      <c r="J403">
        <v>0</v>
      </c>
      <c r="K403">
        <v>6</v>
      </c>
      <c r="L403">
        <v>0</v>
      </c>
      <c r="M403">
        <v>435</v>
      </c>
      <c r="N403">
        <v>47</v>
      </c>
      <c r="O403">
        <v>4</v>
      </c>
      <c r="P403">
        <v>10</v>
      </c>
      <c r="Q403">
        <v>13</v>
      </c>
      <c r="R403" s="27">
        <f t="shared" si="32"/>
        <v>622</v>
      </c>
      <c r="S403" s="27">
        <f t="shared" si="33"/>
        <v>458</v>
      </c>
      <c r="T403" s="27" t="str">
        <f>IFERROR(VLOOKUP(F403,#REF!,2,0),"")</f>
        <v/>
      </c>
      <c r="U403" s="27" t="str">
        <f t="shared" si="34"/>
        <v>,16:45:00,car,622</v>
      </c>
    </row>
    <row r="404" spans="1:21" hidden="1" x14ac:dyDescent="0.25">
      <c r="A404" t="s">
        <v>44</v>
      </c>
      <c r="B404">
        <v>17</v>
      </c>
      <c r="C404" s="27" t="str">
        <f t="shared" si="30"/>
        <v>T</v>
      </c>
      <c r="D404" s="27" t="str">
        <f>IFERROR(VLOOKUP(F404,#REF!,3),"")</f>
        <v/>
      </c>
      <c r="E404" t="s">
        <v>559</v>
      </c>
      <c r="F404" s="27" t="str">
        <f t="shared" si="31"/>
        <v>CCV-110A</v>
      </c>
      <c r="G404" t="s">
        <v>560</v>
      </c>
      <c r="I404" t="s">
        <v>582</v>
      </c>
      <c r="J404">
        <v>13</v>
      </c>
      <c r="K404">
        <v>6</v>
      </c>
      <c r="L404">
        <v>0</v>
      </c>
      <c r="M404">
        <v>491</v>
      </c>
      <c r="N404">
        <v>52</v>
      </c>
      <c r="O404">
        <v>5</v>
      </c>
      <c r="P404">
        <v>8</v>
      </c>
      <c r="Q404">
        <v>12</v>
      </c>
      <c r="R404" s="27">
        <f t="shared" si="32"/>
        <v>692</v>
      </c>
      <c r="S404" s="27">
        <f t="shared" si="33"/>
        <v>511</v>
      </c>
      <c r="T404" s="27" t="str">
        <f>IFERROR(VLOOKUP(F404,#REF!,2,0),"")</f>
        <v/>
      </c>
      <c r="U404" s="27" t="str">
        <f t="shared" si="34"/>
        <v>,17:00:00,car,692</v>
      </c>
    </row>
    <row r="405" spans="1:21" hidden="1" x14ac:dyDescent="0.25">
      <c r="A405" t="s">
        <v>45</v>
      </c>
      <c r="B405">
        <v>17</v>
      </c>
      <c r="C405" s="27" t="str">
        <f t="shared" si="30"/>
        <v>T</v>
      </c>
      <c r="D405" s="27" t="str">
        <f>IFERROR(VLOOKUP(F405,#REF!,3),"")</f>
        <v/>
      </c>
      <c r="E405" t="s">
        <v>559</v>
      </c>
      <c r="F405" s="27" t="str">
        <f t="shared" si="31"/>
        <v>CCV-110A</v>
      </c>
      <c r="G405" t="s">
        <v>560</v>
      </c>
      <c r="I405" t="s">
        <v>583</v>
      </c>
      <c r="J405">
        <v>4</v>
      </c>
      <c r="K405">
        <v>2</v>
      </c>
      <c r="L405">
        <v>0</v>
      </c>
      <c r="M405">
        <v>745</v>
      </c>
      <c r="N405">
        <v>55</v>
      </c>
      <c r="O405">
        <v>8</v>
      </c>
      <c r="P405">
        <v>11</v>
      </c>
      <c r="Q405">
        <v>9</v>
      </c>
      <c r="R405" s="27">
        <f t="shared" si="32"/>
        <v>1012</v>
      </c>
      <c r="S405" s="27">
        <f t="shared" si="33"/>
        <v>765</v>
      </c>
      <c r="T405" s="27" t="str">
        <f>IFERROR(VLOOKUP(F405,#REF!,2,0),"")</f>
        <v/>
      </c>
      <c r="U405" s="27" t="str">
        <f t="shared" si="34"/>
        <v>,17:15:00,car,1012</v>
      </c>
    </row>
    <row r="406" spans="1:21" hidden="1" x14ac:dyDescent="0.25">
      <c r="A406" t="s">
        <v>46</v>
      </c>
      <c r="B406">
        <v>17</v>
      </c>
      <c r="C406" s="27" t="str">
        <f t="shared" si="30"/>
        <v>T</v>
      </c>
      <c r="D406" s="27" t="str">
        <f>IFERROR(VLOOKUP(F406,#REF!,3),"")</f>
        <v/>
      </c>
      <c r="E406" t="s">
        <v>559</v>
      </c>
      <c r="F406" s="27" t="str">
        <f t="shared" si="31"/>
        <v>CCV-110A</v>
      </c>
      <c r="G406" t="s">
        <v>560</v>
      </c>
      <c r="I406" t="s">
        <v>584</v>
      </c>
      <c r="J406">
        <v>10</v>
      </c>
      <c r="K406">
        <v>1</v>
      </c>
      <c r="L406">
        <v>0</v>
      </c>
      <c r="M406">
        <v>738</v>
      </c>
      <c r="N406">
        <v>71</v>
      </c>
      <c r="O406">
        <v>5</v>
      </c>
      <c r="P406">
        <v>14</v>
      </c>
      <c r="Q406">
        <v>14</v>
      </c>
      <c r="R406" s="27">
        <f t="shared" si="32"/>
        <v>1014</v>
      </c>
      <c r="S406" s="27">
        <f t="shared" si="33"/>
        <v>766</v>
      </c>
      <c r="T406" s="27" t="str">
        <f>IFERROR(VLOOKUP(F406,#REF!,2,0),"")</f>
        <v/>
      </c>
      <c r="U406" s="27" t="str">
        <f t="shared" si="34"/>
        <v>,17:30:00,car,1014</v>
      </c>
    </row>
    <row r="407" spans="1:21" hidden="1" x14ac:dyDescent="0.25">
      <c r="A407" t="s">
        <v>47</v>
      </c>
      <c r="B407">
        <v>17</v>
      </c>
      <c r="C407" s="27" t="str">
        <f t="shared" si="30"/>
        <v>T</v>
      </c>
      <c r="D407" s="27" t="str">
        <f>IFERROR(VLOOKUP(F407,#REF!,3),"")</f>
        <v/>
      </c>
      <c r="E407" t="s">
        <v>559</v>
      </c>
      <c r="F407" s="27" t="str">
        <f t="shared" si="31"/>
        <v>CCV-110A</v>
      </c>
      <c r="G407" t="s">
        <v>560</v>
      </c>
      <c r="I407" t="s">
        <v>585</v>
      </c>
      <c r="J407">
        <v>12</v>
      </c>
      <c r="K407">
        <v>2</v>
      </c>
      <c r="L407">
        <v>0</v>
      </c>
      <c r="M407">
        <v>769</v>
      </c>
      <c r="N407">
        <v>54</v>
      </c>
      <c r="O407">
        <v>5</v>
      </c>
      <c r="P407">
        <v>13</v>
      </c>
      <c r="Q407">
        <v>8</v>
      </c>
      <c r="R407" s="27">
        <f t="shared" si="32"/>
        <v>1044</v>
      </c>
      <c r="S407" s="27">
        <f t="shared" si="33"/>
        <v>790</v>
      </c>
      <c r="T407" s="27" t="str">
        <f>IFERROR(VLOOKUP(F407,#REF!,2,0),"")</f>
        <v/>
      </c>
      <c r="U407" s="27" t="str">
        <f t="shared" si="34"/>
        <v>,17:45:00,car,1044</v>
      </c>
    </row>
    <row r="408" spans="1:21" hidden="1" x14ac:dyDescent="0.25">
      <c r="A408" t="s">
        <v>48</v>
      </c>
      <c r="B408">
        <v>18</v>
      </c>
      <c r="C408" s="27" t="str">
        <f t="shared" si="30"/>
        <v>T</v>
      </c>
      <c r="D408" s="27" t="str">
        <f>IFERROR(VLOOKUP(F408,#REF!,3),"")</f>
        <v/>
      </c>
      <c r="E408" t="s">
        <v>559</v>
      </c>
      <c r="F408" s="27" t="str">
        <f t="shared" si="31"/>
        <v>CCV-110A</v>
      </c>
      <c r="G408" t="s">
        <v>560</v>
      </c>
      <c r="I408" t="s">
        <v>586</v>
      </c>
      <c r="J408">
        <v>10</v>
      </c>
      <c r="K408">
        <v>4</v>
      </c>
      <c r="L408">
        <v>0</v>
      </c>
      <c r="M408">
        <v>764</v>
      </c>
      <c r="N408">
        <v>70</v>
      </c>
      <c r="O408">
        <v>10</v>
      </c>
      <c r="P408">
        <v>9</v>
      </c>
      <c r="Q408">
        <v>14</v>
      </c>
      <c r="R408" s="27">
        <f t="shared" si="32"/>
        <v>1049</v>
      </c>
      <c r="S408" s="27">
        <f t="shared" si="33"/>
        <v>787</v>
      </c>
      <c r="T408" s="27" t="str">
        <f>IFERROR(VLOOKUP(F408,#REF!,2,0),"")</f>
        <v/>
      </c>
      <c r="U408" s="27" t="str">
        <f t="shared" si="34"/>
        <v>,18:00:00,car,1049</v>
      </c>
    </row>
    <row r="409" spans="1:21" hidden="1" x14ac:dyDescent="0.25">
      <c r="A409" t="s">
        <v>49</v>
      </c>
      <c r="B409">
        <v>18</v>
      </c>
      <c r="C409" s="27" t="str">
        <f t="shared" si="30"/>
        <v>T</v>
      </c>
      <c r="D409" s="27" t="str">
        <f>IFERROR(VLOOKUP(F409,#REF!,3),"")</f>
        <v/>
      </c>
      <c r="E409" t="s">
        <v>559</v>
      </c>
      <c r="F409" s="27" t="str">
        <f t="shared" si="31"/>
        <v>CCV-110A</v>
      </c>
      <c r="G409" t="s">
        <v>560</v>
      </c>
      <c r="I409" t="s">
        <v>587</v>
      </c>
      <c r="J409">
        <v>18</v>
      </c>
      <c r="K409">
        <v>1</v>
      </c>
      <c r="L409">
        <v>0</v>
      </c>
      <c r="M409">
        <v>757</v>
      </c>
      <c r="N409">
        <v>82</v>
      </c>
      <c r="O409">
        <v>3</v>
      </c>
      <c r="P409">
        <v>9</v>
      </c>
      <c r="Q409">
        <v>3</v>
      </c>
      <c r="R409" s="27">
        <f t="shared" si="32"/>
        <v>1021</v>
      </c>
      <c r="S409" s="27">
        <f t="shared" si="33"/>
        <v>769</v>
      </c>
      <c r="T409" s="27" t="str">
        <f>IFERROR(VLOOKUP(F409,#REF!,2,0),"")</f>
        <v/>
      </c>
      <c r="U409" s="27" t="str">
        <f t="shared" si="34"/>
        <v>,18:15:00,car,1021</v>
      </c>
    </row>
    <row r="410" spans="1:21" hidden="1" x14ac:dyDescent="0.25">
      <c r="A410" t="s">
        <v>197</v>
      </c>
      <c r="B410">
        <v>18</v>
      </c>
      <c r="C410" s="27" t="str">
        <f t="shared" si="30"/>
        <v>T</v>
      </c>
      <c r="D410" s="27" t="str">
        <f>IFERROR(VLOOKUP(F410,#REF!,3),"")</f>
        <v/>
      </c>
      <c r="E410" t="s">
        <v>559</v>
      </c>
      <c r="F410" s="27" t="str">
        <f t="shared" si="31"/>
        <v>CCV-110A</v>
      </c>
      <c r="G410" t="s">
        <v>560</v>
      </c>
      <c r="I410" t="s">
        <v>588</v>
      </c>
      <c r="J410">
        <v>14</v>
      </c>
      <c r="K410">
        <v>1</v>
      </c>
      <c r="L410">
        <v>0</v>
      </c>
      <c r="M410">
        <v>668</v>
      </c>
      <c r="N410">
        <v>46</v>
      </c>
      <c r="O410">
        <v>5</v>
      </c>
      <c r="P410">
        <v>4</v>
      </c>
      <c r="Q410">
        <v>5</v>
      </c>
      <c r="R410" s="27">
        <f t="shared" si="32"/>
        <v>893</v>
      </c>
      <c r="S410" s="27">
        <f t="shared" si="33"/>
        <v>677</v>
      </c>
      <c r="T410" s="27" t="str">
        <f>IFERROR(VLOOKUP(F410,#REF!,2,0),"")</f>
        <v/>
      </c>
      <c r="U410" s="27" t="str">
        <f t="shared" si="34"/>
        <v>,18:30:00,car,893</v>
      </c>
    </row>
    <row r="411" spans="1:21" hidden="1" x14ac:dyDescent="0.25">
      <c r="A411" t="s">
        <v>199</v>
      </c>
      <c r="B411">
        <v>18</v>
      </c>
      <c r="C411" s="27" t="str">
        <f t="shared" si="30"/>
        <v>T</v>
      </c>
      <c r="D411" s="27" t="str">
        <f>IFERROR(VLOOKUP(F411,#REF!,3),"")</f>
        <v/>
      </c>
      <c r="E411" t="s">
        <v>559</v>
      </c>
      <c r="F411" s="27" t="str">
        <f t="shared" si="31"/>
        <v>CCV-110A</v>
      </c>
      <c r="G411" t="s">
        <v>560</v>
      </c>
      <c r="I411" t="s">
        <v>589</v>
      </c>
      <c r="J411">
        <v>9</v>
      </c>
      <c r="K411">
        <v>1</v>
      </c>
      <c r="L411">
        <v>0</v>
      </c>
      <c r="M411">
        <v>745</v>
      </c>
      <c r="N411">
        <v>51</v>
      </c>
      <c r="O411">
        <v>5</v>
      </c>
      <c r="P411">
        <v>8</v>
      </c>
      <c r="Q411">
        <v>1</v>
      </c>
      <c r="R411" s="27">
        <f t="shared" si="32"/>
        <v>994</v>
      </c>
      <c r="S411" s="27">
        <f t="shared" si="33"/>
        <v>754</v>
      </c>
      <c r="T411" s="27" t="str">
        <f>IFERROR(VLOOKUP(F411,#REF!,2,0),"")</f>
        <v/>
      </c>
      <c r="U411" s="27" t="str">
        <f t="shared" si="34"/>
        <v>,18:45:00,car,994</v>
      </c>
    </row>
    <row r="412" spans="1:21" hidden="1" x14ac:dyDescent="0.25">
      <c r="A412" t="s">
        <v>201</v>
      </c>
      <c r="B412">
        <v>19</v>
      </c>
      <c r="C412" s="27" t="str">
        <f t="shared" si="30"/>
        <v>N</v>
      </c>
      <c r="D412" s="27" t="str">
        <f>IFERROR(VLOOKUP(F412,#REF!,3),"")</f>
        <v/>
      </c>
      <c r="E412" t="s">
        <v>559</v>
      </c>
      <c r="F412" s="27" t="str">
        <f t="shared" si="31"/>
        <v>CCV-110A</v>
      </c>
      <c r="G412" t="s">
        <v>560</v>
      </c>
      <c r="I412" t="s">
        <v>590</v>
      </c>
      <c r="J412">
        <v>11</v>
      </c>
      <c r="K412">
        <v>1</v>
      </c>
      <c r="L412">
        <v>0</v>
      </c>
      <c r="M412">
        <v>686</v>
      </c>
      <c r="N412">
        <v>42</v>
      </c>
      <c r="O412">
        <v>4</v>
      </c>
      <c r="P412">
        <v>12</v>
      </c>
      <c r="Q412">
        <v>2</v>
      </c>
      <c r="R412" s="27">
        <f t="shared" si="32"/>
        <v>922</v>
      </c>
      <c r="S412" s="27">
        <f t="shared" si="33"/>
        <v>700</v>
      </c>
      <c r="T412" s="27" t="str">
        <f>IFERROR(VLOOKUP(F412,#REF!,2,0),"")</f>
        <v/>
      </c>
      <c r="U412" s="27" t="str">
        <f t="shared" si="34"/>
        <v>,19:00:00,car,922</v>
      </c>
    </row>
    <row r="413" spans="1:21" hidden="1" x14ac:dyDescent="0.25">
      <c r="A413" t="s">
        <v>203</v>
      </c>
      <c r="B413">
        <v>19</v>
      </c>
      <c r="C413" s="27" t="str">
        <f t="shared" si="30"/>
        <v>N</v>
      </c>
      <c r="D413" s="27" t="str">
        <f>IFERROR(VLOOKUP(F413,#REF!,3),"")</f>
        <v/>
      </c>
      <c r="E413" t="s">
        <v>559</v>
      </c>
      <c r="F413" s="27" t="str">
        <f t="shared" si="31"/>
        <v>CCV-110A</v>
      </c>
      <c r="G413" t="s">
        <v>560</v>
      </c>
      <c r="I413" t="s">
        <v>591</v>
      </c>
      <c r="J413">
        <v>8</v>
      </c>
      <c r="K413">
        <v>0</v>
      </c>
      <c r="L413">
        <v>0</v>
      </c>
      <c r="M413">
        <v>809</v>
      </c>
      <c r="N413">
        <v>40</v>
      </c>
      <c r="O413">
        <v>1</v>
      </c>
      <c r="P413">
        <v>10</v>
      </c>
      <c r="Q413">
        <v>2</v>
      </c>
      <c r="R413" s="27">
        <f t="shared" si="32"/>
        <v>1076</v>
      </c>
      <c r="S413" s="27">
        <f t="shared" si="33"/>
        <v>821</v>
      </c>
      <c r="T413" s="27" t="str">
        <f>IFERROR(VLOOKUP(F413,#REF!,2,0),"")</f>
        <v/>
      </c>
      <c r="U413" s="27" t="str">
        <f t="shared" si="34"/>
        <v>,19:15:00,car,1076</v>
      </c>
    </row>
    <row r="414" spans="1:21" hidden="1" x14ac:dyDescent="0.25">
      <c r="A414" t="s">
        <v>205</v>
      </c>
      <c r="B414">
        <v>19</v>
      </c>
      <c r="C414" s="27" t="str">
        <f t="shared" si="30"/>
        <v>N</v>
      </c>
      <c r="D414" s="27" t="str">
        <f>IFERROR(VLOOKUP(F414,#REF!,3),"")</f>
        <v/>
      </c>
      <c r="E414" t="s">
        <v>559</v>
      </c>
      <c r="F414" s="27" t="str">
        <f t="shared" si="31"/>
        <v>CCV-110A</v>
      </c>
      <c r="G414" t="s">
        <v>560</v>
      </c>
      <c r="I414" t="s">
        <v>592</v>
      </c>
      <c r="J414">
        <v>1</v>
      </c>
      <c r="K414">
        <v>2</v>
      </c>
      <c r="L414">
        <v>1</v>
      </c>
      <c r="M414">
        <v>64</v>
      </c>
      <c r="N414">
        <v>3</v>
      </c>
      <c r="O414">
        <v>1</v>
      </c>
      <c r="P414">
        <v>0</v>
      </c>
      <c r="Q414">
        <v>0</v>
      </c>
      <c r="R414" s="27">
        <f t="shared" si="32"/>
        <v>93</v>
      </c>
      <c r="S414" s="27">
        <f t="shared" si="33"/>
        <v>67</v>
      </c>
      <c r="T414" s="27" t="str">
        <f>IFERROR(VLOOKUP(F414,#REF!,2,0),"")</f>
        <v/>
      </c>
      <c r="U414" s="27" t="str">
        <f t="shared" si="34"/>
        <v>,19:30:00,car,93</v>
      </c>
    </row>
    <row r="415" spans="1:21" hidden="1" x14ac:dyDescent="0.25">
      <c r="A415" t="s">
        <v>107</v>
      </c>
      <c r="B415">
        <v>6</v>
      </c>
      <c r="C415" s="27" t="str">
        <f t="shared" si="30"/>
        <v>M</v>
      </c>
      <c r="D415" s="27" t="str">
        <f>IFERROR(VLOOKUP(F415,#REF!,3),"")</f>
        <v/>
      </c>
      <c r="E415" t="s">
        <v>593</v>
      </c>
      <c r="F415" s="27" t="str">
        <f t="shared" si="31"/>
        <v>CCV-110B</v>
      </c>
      <c r="G415" t="s">
        <v>594</v>
      </c>
      <c r="I415" t="s">
        <v>595</v>
      </c>
      <c r="J415">
        <v>0</v>
      </c>
      <c r="K415">
        <v>0</v>
      </c>
      <c r="L415">
        <v>0</v>
      </c>
      <c r="M415">
        <v>14</v>
      </c>
      <c r="N415">
        <v>1</v>
      </c>
      <c r="O415">
        <v>6</v>
      </c>
      <c r="P415">
        <v>0</v>
      </c>
      <c r="Q415">
        <v>4</v>
      </c>
      <c r="R415" s="27">
        <f t="shared" si="32"/>
        <v>24</v>
      </c>
      <c r="S415" s="27">
        <f t="shared" si="33"/>
        <v>18</v>
      </c>
      <c r="T415" s="27" t="str">
        <f>IFERROR(VLOOKUP(F415,#REF!,2,0),"")</f>
        <v/>
      </c>
      <c r="U415" s="27" t="str">
        <f t="shared" si="34"/>
        <v>,06:15:00,car,24</v>
      </c>
    </row>
    <row r="416" spans="1:21" hidden="1" x14ac:dyDescent="0.25">
      <c r="A416" t="s">
        <v>109</v>
      </c>
      <c r="B416">
        <v>6</v>
      </c>
      <c r="C416" s="27" t="str">
        <f t="shared" si="30"/>
        <v>M</v>
      </c>
      <c r="D416" s="27" t="str">
        <f>IFERROR(VLOOKUP(F416,#REF!,3),"")</f>
        <v/>
      </c>
      <c r="E416" t="s">
        <v>593</v>
      </c>
      <c r="F416" s="27" t="str">
        <f t="shared" si="31"/>
        <v>CCV-110B</v>
      </c>
      <c r="G416" t="s">
        <v>594</v>
      </c>
      <c r="I416" t="s">
        <v>596</v>
      </c>
      <c r="J416">
        <v>6</v>
      </c>
      <c r="K416">
        <v>5</v>
      </c>
      <c r="L416">
        <v>3</v>
      </c>
      <c r="M416">
        <v>111</v>
      </c>
      <c r="N416">
        <v>29</v>
      </c>
      <c r="O416">
        <v>4</v>
      </c>
      <c r="P416">
        <v>0</v>
      </c>
      <c r="Q416">
        <v>14</v>
      </c>
      <c r="R416" s="27">
        <f t="shared" si="32"/>
        <v>192</v>
      </c>
      <c r="S416" s="27">
        <f t="shared" si="33"/>
        <v>133</v>
      </c>
      <c r="T416" s="27" t="str">
        <f>IFERROR(VLOOKUP(F416,#REF!,2,0),"")</f>
        <v/>
      </c>
      <c r="U416" s="27" t="str">
        <f t="shared" si="34"/>
        <v>,06:30:00,car,192</v>
      </c>
    </row>
    <row r="417" spans="1:21" hidden="1" x14ac:dyDescent="0.25">
      <c r="A417" t="s">
        <v>111</v>
      </c>
      <c r="B417">
        <v>6</v>
      </c>
      <c r="C417" s="27" t="str">
        <f t="shared" si="30"/>
        <v>M</v>
      </c>
      <c r="D417" s="27" t="str">
        <f>IFERROR(VLOOKUP(F417,#REF!,3),"")</f>
        <v/>
      </c>
      <c r="E417" t="s">
        <v>593</v>
      </c>
      <c r="F417" s="27" t="str">
        <f t="shared" si="31"/>
        <v>CCV-110B</v>
      </c>
      <c r="G417" t="s">
        <v>594</v>
      </c>
      <c r="I417" t="s">
        <v>597</v>
      </c>
      <c r="J417">
        <v>11</v>
      </c>
      <c r="K417">
        <v>6</v>
      </c>
      <c r="L417">
        <v>0</v>
      </c>
      <c r="M417">
        <v>252</v>
      </c>
      <c r="N417">
        <v>47</v>
      </c>
      <c r="O417">
        <v>7</v>
      </c>
      <c r="P417">
        <v>4</v>
      </c>
      <c r="Q417">
        <v>10</v>
      </c>
      <c r="R417" s="27">
        <f t="shared" si="32"/>
        <v>372</v>
      </c>
      <c r="S417" s="27">
        <f t="shared" si="33"/>
        <v>266</v>
      </c>
      <c r="T417" s="27" t="str">
        <f>IFERROR(VLOOKUP(F417,#REF!,2,0),"")</f>
        <v/>
      </c>
      <c r="U417" s="27" t="str">
        <f t="shared" si="34"/>
        <v>,06:45:00,car,372</v>
      </c>
    </row>
    <row r="418" spans="1:21" hidden="1" x14ac:dyDescent="0.25">
      <c r="A418" t="s">
        <v>113</v>
      </c>
      <c r="B418">
        <v>7</v>
      </c>
      <c r="C418" s="27" t="str">
        <f t="shared" si="30"/>
        <v>M</v>
      </c>
      <c r="D418" s="27" t="str">
        <f>IFERROR(VLOOKUP(F418,#REF!,3),"")</f>
        <v/>
      </c>
      <c r="E418" t="s">
        <v>593</v>
      </c>
      <c r="F418" s="27" t="str">
        <f t="shared" si="31"/>
        <v>CCV-110B</v>
      </c>
      <c r="G418" t="s">
        <v>594</v>
      </c>
      <c r="I418" t="s">
        <v>598</v>
      </c>
      <c r="J418">
        <v>12</v>
      </c>
      <c r="K418">
        <v>4</v>
      </c>
      <c r="L418">
        <v>0</v>
      </c>
      <c r="M418">
        <v>439</v>
      </c>
      <c r="N418">
        <v>27</v>
      </c>
      <c r="O418">
        <v>15</v>
      </c>
      <c r="P418">
        <v>6</v>
      </c>
      <c r="Q418">
        <v>5</v>
      </c>
      <c r="R418" s="27">
        <f t="shared" si="32"/>
        <v>602</v>
      </c>
      <c r="S418" s="27">
        <f t="shared" si="33"/>
        <v>450</v>
      </c>
      <c r="T418" s="27" t="str">
        <f>IFERROR(VLOOKUP(F418,#REF!,2,0),"")</f>
        <v/>
      </c>
      <c r="U418" s="27" t="str">
        <f t="shared" si="34"/>
        <v>,07:00:00,car,602</v>
      </c>
    </row>
    <row r="419" spans="1:21" hidden="1" x14ac:dyDescent="0.25">
      <c r="A419" t="s">
        <v>115</v>
      </c>
      <c r="B419">
        <v>7</v>
      </c>
      <c r="C419" s="27" t="str">
        <f t="shared" si="30"/>
        <v>M</v>
      </c>
      <c r="D419" s="27" t="str">
        <f>IFERROR(VLOOKUP(F419,#REF!,3),"")</f>
        <v/>
      </c>
      <c r="E419" t="s">
        <v>593</v>
      </c>
      <c r="F419" s="27" t="str">
        <f t="shared" si="31"/>
        <v>CCV-110B</v>
      </c>
      <c r="G419" t="s">
        <v>594</v>
      </c>
      <c r="I419" t="s">
        <v>599</v>
      </c>
      <c r="J419">
        <v>17</v>
      </c>
      <c r="K419">
        <v>2</v>
      </c>
      <c r="L419">
        <v>3</v>
      </c>
      <c r="M419">
        <v>493</v>
      </c>
      <c r="N419">
        <v>48</v>
      </c>
      <c r="O419">
        <v>14</v>
      </c>
      <c r="P419">
        <v>4</v>
      </c>
      <c r="Q419">
        <v>10</v>
      </c>
      <c r="R419" s="27">
        <f t="shared" si="32"/>
        <v>685</v>
      </c>
      <c r="S419" s="27">
        <f t="shared" si="33"/>
        <v>515</v>
      </c>
      <c r="T419" s="27" t="str">
        <f>IFERROR(VLOOKUP(F419,#REF!,2,0),"")</f>
        <v/>
      </c>
      <c r="U419" s="27" t="str">
        <f t="shared" si="34"/>
        <v>,07:15:00,car,685</v>
      </c>
    </row>
    <row r="420" spans="1:21" hidden="1" x14ac:dyDescent="0.25">
      <c r="A420" t="s">
        <v>117</v>
      </c>
      <c r="B420">
        <v>7</v>
      </c>
      <c r="C420" s="27" t="str">
        <f t="shared" si="30"/>
        <v>M</v>
      </c>
      <c r="D420" s="27" t="str">
        <f>IFERROR(VLOOKUP(F420,#REF!,3),"")</f>
        <v/>
      </c>
      <c r="E420" t="s">
        <v>593</v>
      </c>
      <c r="F420" s="27" t="str">
        <f t="shared" si="31"/>
        <v>CCV-110B</v>
      </c>
      <c r="G420" t="s">
        <v>594</v>
      </c>
      <c r="I420" t="s">
        <v>600</v>
      </c>
      <c r="J420">
        <v>18</v>
      </c>
      <c r="K420">
        <v>7</v>
      </c>
      <c r="L420">
        <v>2</v>
      </c>
      <c r="M420">
        <v>781</v>
      </c>
      <c r="N420">
        <v>49</v>
      </c>
      <c r="O420">
        <v>10</v>
      </c>
      <c r="P420">
        <v>7</v>
      </c>
      <c r="Q420">
        <v>4</v>
      </c>
      <c r="R420" s="27">
        <f t="shared" si="32"/>
        <v>1065</v>
      </c>
      <c r="S420" s="27">
        <f t="shared" si="33"/>
        <v>797</v>
      </c>
      <c r="T420" s="27" t="str">
        <f>IFERROR(VLOOKUP(F420,#REF!,2,0),"")</f>
        <v/>
      </c>
      <c r="U420" s="27" t="str">
        <f t="shared" si="34"/>
        <v>,07:30:00,car,1065</v>
      </c>
    </row>
    <row r="421" spans="1:21" hidden="1" x14ac:dyDescent="0.25">
      <c r="A421" t="s">
        <v>119</v>
      </c>
      <c r="B421">
        <v>7</v>
      </c>
      <c r="C421" s="27" t="str">
        <f t="shared" si="30"/>
        <v>M</v>
      </c>
      <c r="D421" s="27" t="str">
        <f>IFERROR(VLOOKUP(F421,#REF!,3),"")</f>
        <v/>
      </c>
      <c r="E421" t="s">
        <v>593</v>
      </c>
      <c r="F421" s="27" t="str">
        <f t="shared" si="31"/>
        <v>CCV-110B</v>
      </c>
      <c r="G421" t="s">
        <v>594</v>
      </c>
      <c r="I421" t="s">
        <v>601</v>
      </c>
      <c r="J421">
        <v>25</v>
      </c>
      <c r="K421">
        <v>1</v>
      </c>
      <c r="L421">
        <v>0</v>
      </c>
      <c r="M421">
        <v>877</v>
      </c>
      <c r="N421">
        <v>55</v>
      </c>
      <c r="O421">
        <v>7</v>
      </c>
      <c r="P421">
        <v>6</v>
      </c>
      <c r="Q421">
        <v>9</v>
      </c>
      <c r="R421" s="27">
        <f t="shared" si="32"/>
        <v>1175</v>
      </c>
      <c r="S421" s="27">
        <f t="shared" si="33"/>
        <v>892</v>
      </c>
      <c r="T421" s="27" t="str">
        <f>IFERROR(VLOOKUP(F421,#REF!,2,0),"")</f>
        <v/>
      </c>
      <c r="U421" s="27" t="str">
        <f t="shared" si="34"/>
        <v>,07:45:00,car,1175</v>
      </c>
    </row>
    <row r="422" spans="1:21" hidden="1" x14ac:dyDescent="0.25">
      <c r="A422" t="s">
        <v>121</v>
      </c>
      <c r="B422">
        <v>8</v>
      </c>
      <c r="C422" s="27" t="str">
        <f t="shared" si="30"/>
        <v>M</v>
      </c>
      <c r="D422" s="27" t="str">
        <f>IFERROR(VLOOKUP(F422,#REF!,3),"")</f>
        <v/>
      </c>
      <c r="E422" t="s">
        <v>593</v>
      </c>
      <c r="F422" s="27" t="str">
        <f t="shared" si="31"/>
        <v>CCV-110B</v>
      </c>
      <c r="G422" t="s">
        <v>594</v>
      </c>
      <c r="I422" t="s">
        <v>602</v>
      </c>
      <c r="J422">
        <v>17</v>
      </c>
      <c r="K422">
        <v>9</v>
      </c>
      <c r="L422">
        <v>0</v>
      </c>
      <c r="M422">
        <v>902</v>
      </c>
      <c r="N422">
        <v>49</v>
      </c>
      <c r="O422">
        <v>11</v>
      </c>
      <c r="P422">
        <v>5</v>
      </c>
      <c r="Q422">
        <v>11</v>
      </c>
      <c r="R422" s="27">
        <f t="shared" si="32"/>
        <v>1228</v>
      </c>
      <c r="S422" s="27">
        <f t="shared" si="33"/>
        <v>918</v>
      </c>
      <c r="T422" s="27" t="str">
        <f>IFERROR(VLOOKUP(F422,#REF!,2,0),"")</f>
        <v/>
      </c>
      <c r="U422" s="27" t="str">
        <f t="shared" si="34"/>
        <v>,08:00:00,car,1228</v>
      </c>
    </row>
    <row r="423" spans="1:21" hidden="1" x14ac:dyDescent="0.25">
      <c r="A423" t="s">
        <v>123</v>
      </c>
      <c r="B423">
        <v>8</v>
      </c>
      <c r="C423" s="27" t="str">
        <f t="shared" si="30"/>
        <v>M</v>
      </c>
      <c r="D423" s="27" t="str">
        <f>IFERROR(VLOOKUP(F423,#REF!,3),"")</f>
        <v/>
      </c>
      <c r="E423" t="s">
        <v>593</v>
      </c>
      <c r="F423" s="27" t="str">
        <f t="shared" si="31"/>
        <v>CCV-110B</v>
      </c>
      <c r="G423" t="s">
        <v>594</v>
      </c>
      <c r="I423" t="s">
        <v>603</v>
      </c>
      <c r="J423">
        <v>16</v>
      </c>
      <c r="K423">
        <v>9</v>
      </c>
      <c r="L423">
        <v>2</v>
      </c>
      <c r="M423">
        <v>800</v>
      </c>
      <c r="N423">
        <v>34</v>
      </c>
      <c r="O423">
        <v>6</v>
      </c>
      <c r="P423">
        <v>3</v>
      </c>
      <c r="Q423">
        <v>11</v>
      </c>
      <c r="R423" s="27">
        <f t="shared" si="32"/>
        <v>1096</v>
      </c>
      <c r="S423" s="27">
        <f t="shared" si="33"/>
        <v>819</v>
      </c>
      <c r="T423" s="27" t="str">
        <f>IFERROR(VLOOKUP(F423,#REF!,2,0),"")</f>
        <v/>
      </c>
      <c r="U423" s="27" t="str">
        <f t="shared" si="34"/>
        <v>,08:15:00,car,1096</v>
      </c>
    </row>
    <row r="424" spans="1:21" hidden="1" x14ac:dyDescent="0.25">
      <c r="A424" t="s">
        <v>125</v>
      </c>
      <c r="B424">
        <v>8</v>
      </c>
      <c r="C424" s="27" t="str">
        <f t="shared" si="30"/>
        <v>M</v>
      </c>
      <c r="D424" s="27" t="str">
        <f>IFERROR(VLOOKUP(F424,#REF!,3),"")</f>
        <v/>
      </c>
      <c r="E424" t="s">
        <v>593</v>
      </c>
      <c r="F424" s="27" t="str">
        <f t="shared" si="31"/>
        <v>CCV-110B</v>
      </c>
      <c r="G424" t="s">
        <v>594</v>
      </c>
      <c r="I424" t="s">
        <v>604</v>
      </c>
      <c r="J424">
        <v>24</v>
      </c>
      <c r="K424">
        <v>9</v>
      </c>
      <c r="L424">
        <v>1</v>
      </c>
      <c r="M424">
        <v>853</v>
      </c>
      <c r="N424">
        <v>32</v>
      </c>
      <c r="O424">
        <v>1</v>
      </c>
      <c r="P424">
        <v>10</v>
      </c>
      <c r="Q424">
        <v>9</v>
      </c>
      <c r="R424" s="27">
        <f t="shared" si="32"/>
        <v>1168</v>
      </c>
      <c r="S424" s="27">
        <f t="shared" si="33"/>
        <v>875</v>
      </c>
      <c r="T424" s="27" t="str">
        <f>IFERROR(VLOOKUP(F424,#REF!,2,0),"")</f>
        <v/>
      </c>
      <c r="U424" s="27" t="str">
        <f t="shared" si="34"/>
        <v>,08:30:00,car,1168</v>
      </c>
    </row>
    <row r="425" spans="1:21" hidden="1" x14ac:dyDescent="0.25">
      <c r="A425" t="s">
        <v>127</v>
      </c>
      <c r="B425">
        <v>8</v>
      </c>
      <c r="C425" s="27" t="str">
        <f t="shared" si="30"/>
        <v>M</v>
      </c>
      <c r="D425" s="27" t="str">
        <f>IFERROR(VLOOKUP(F425,#REF!,3),"")</f>
        <v/>
      </c>
      <c r="E425" t="s">
        <v>593</v>
      </c>
      <c r="F425" s="27" t="str">
        <f t="shared" si="31"/>
        <v>CCV-110B</v>
      </c>
      <c r="G425" t="s">
        <v>594</v>
      </c>
      <c r="I425" t="s">
        <v>605</v>
      </c>
      <c r="J425">
        <v>24</v>
      </c>
      <c r="K425">
        <v>4</v>
      </c>
      <c r="L425">
        <v>5</v>
      </c>
      <c r="M425">
        <v>949</v>
      </c>
      <c r="N425">
        <v>56</v>
      </c>
      <c r="O425">
        <v>4</v>
      </c>
      <c r="P425">
        <v>11</v>
      </c>
      <c r="Q425">
        <v>17</v>
      </c>
      <c r="R425" s="27">
        <f t="shared" si="32"/>
        <v>1309</v>
      </c>
      <c r="S425" s="27">
        <f t="shared" si="33"/>
        <v>990</v>
      </c>
      <c r="T425" s="27" t="str">
        <f>IFERROR(VLOOKUP(F425,#REF!,2,0),"")</f>
        <v/>
      </c>
      <c r="U425" s="27" t="str">
        <f t="shared" si="34"/>
        <v>,08:45:00,car,1309</v>
      </c>
    </row>
    <row r="426" spans="1:21" hidden="1" x14ac:dyDescent="0.25">
      <c r="A426" t="s">
        <v>129</v>
      </c>
      <c r="B426">
        <v>9</v>
      </c>
      <c r="C426" s="27" t="str">
        <f t="shared" si="30"/>
        <v>M</v>
      </c>
      <c r="D426" s="27" t="str">
        <f>IFERROR(VLOOKUP(F426,#REF!,3),"")</f>
        <v/>
      </c>
      <c r="E426" t="s">
        <v>593</v>
      </c>
      <c r="F426" s="27" t="str">
        <f t="shared" si="31"/>
        <v>CCV-110B</v>
      </c>
      <c r="G426" t="s">
        <v>594</v>
      </c>
      <c r="I426" t="s">
        <v>606</v>
      </c>
      <c r="J426">
        <v>17</v>
      </c>
      <c r="K426">
        <v>10</v>
      </c>
      <c r="L426">
        <v>2</v>
      </c>
      <c r="M426">
        <v>729</v>
      </c>
      <c r="N426">
        <v>39</v>
      </c>
      <c r="O426">
        <v>6</v>
      </c>
      <c r="P426">
        <v>10</v>
      </c>
      <c r="Q426">
        <v>17</v>
      </c>
      <c r="R426" s="27">
        <f t="shared" si="32"/>
        <v>1024</v>
      </c>
      <c r="S426" s="27">
        <f t="shared" si="33"/>
        <v>761</v>
      </c>
      <c r="T426" s="27" t="str">
        <f>IFERROR(VLOOKUP(F426,#REF!,2,0),"")</f>
        <v/>
      </c>
      <c r="U426" s="27" t="str">
        <f t="shared" si="34"/>
        <v>,09:00:00,car,1024</v>
      </c>
    </row>
    <row r="427" spans="1:21" hidden="1" x14ac:dyDescent="0.25">
      <c r="A427" t="s">
        <v>131</v>
      </c>
      <c r="B427">
        <v>9</v>
      </c>
      <c r="C427" s="27" t="str">
        <f t="shared" si="30"/>
        <v>M</v>
      </c>
      <c r="D427" s="27" t="str">
        <f>IFERROR(VLOOKUP(F427,#REF!,3),"")</f>
        <v/>
      </c>
      <c r="E427" t="s">
        <v>593</v>
      </c>
      <c r="F427" s="27" t="str">
        <f t="shared" si="31"/>
        <v>CCV-110B</v>
      </c>
      <c r="G427" t="s">
        <v>594</v>
      </c>
      <c r="I427" t="s">
        <v>607</v>
      </c>
      <c r="J427">
        <v>18</v>
      </c>
      <c r="K427">
        <v>5</v>
      </c>
      <c r="L427">
        <v>5</v>
      </c>
      <c r="M427">
        <v>643</v>
      </c>
      <c r="N427">
        <v>39</v>
      </c>
      <c r="O427">
        <v>2</v>
      </c>
      <c r="P427">
        <v>10</v>
      </c>
      <c r="Q427">
        <v>21</v>
      </c>
      <c r="R427" s="27">
        <f t="shared" si="32"/>
        <v>914</v>
      </c>
      <c r="S427" s="27">
        <f t="shared" si="33"/>
        <v>687</v>
      </c>
      <c r="T427" s="27" t="str">
        <f>IFERROR(VLOOKUP(F427,#REF!,2,0),"")</f>
        <v/>
      </c>
      <c r="U427" s="27" t="str">
        <f t="shared" si="34"/>
        <v>,09:15:00,car,914</v>
      </c>
    </row>
    <row r="428" spans="1:21" hidden="1" x14ac:dyDescent="0.25">
      <c r="A428" t="s">
        <v>133</v>
      </c>
      <c r="B428">
        <v>9</v>
      </c>
      <c r="C428" s="27" t="str">
        <f t="shared" si="30"/>
        <v>M</v>
      </c>
      <c r="D428" s="27" t="str">
        <f>IFERROR(VLOOKUP(F428,#REF!,3),"")</f>
        <v/>
      </c>
      <c r="E428" t="s">
        <v>593</v>
      </c>
      <c r="F428" s="27" t="str">
        <f t="shared" si="31"/>
        <v>CCV-110B</v>
      </c>
      <c r="G428" t="s">
        <v>594</v>
      </c>
      <c r="I428" t="s">
        <v>608</v>
      </c>
      <c r="J428">
        <v>11</v>
      </c>
      <c r="K428">
        <v>7</v>
      </c>
      <c r="L428">
        <v>4</v>
      </c>
      <c r="M428">
        <v>518</v>
      </c>
      <c r="N428">
        <v>41</v>
      </c>
      <c r="O428">
        <v>0</v>
      </c>
      <c r="P428">
        <v>8</v>
      </c>
      <c r="Q428">
        <v>22</v>
      </c>
      <c r="R428" s="27">
        <f t="shared" si="32"/>
        <v>753</v>
      </c>
      <c r="S428" s="27">
        <f t="shared" si="33"/>
        <v>558</v>
      </c>
      <c r="T428" s="27" t="str">
        <f>IFERROR(VLOOKUP(F428,#REF!,2,0),"")</f>
        <v/>
      </c>
      <c r="U428" s="27" t="str">
        <f t="shared" si="34"/>
        <v>,09:30:00,car,753</v>
      </c>
    </row>
    <row r="429" spans="1:21" hidden="1" x14ac:dyDescent="0.25">
      <c r="A429" t="s">
        <v>135</v>
      </c>
      <c r="B429">
        <v>9</v>
      </c>
      <c r="C429" s="27" t="str">
        <f t="shared" si="30"/>
        <v>M</v>
      </c>
      <c r="D429" s="27" t="str">
        <f>IFERROR(VLOOKUP(F429,#REF!,3),"")</f>
        <v/>
      </c>
      <c r="E429" t="s">
        <v>593</v>
      </c>
      <c r="F429" s="27" t="str">
        <f t="shared" si="31"/>
        <v>CCV-110B</v>
      </c>
      <c r="G429" t="s">
        <v>594</v>
      </c>
      <c r="I429" t="s">
        <v>609</v>
      </c>
      <c r="J429">
        <v>26</v>
      </c>
      <c r="K429">
        <v>13</v>
      </c>
      <c r="L429">
        <v>2</v>
      </c>
      <c r="M429">
        <v>621</v>
      </c>
      <c r="N429">
        <v>39</v>
      </c>
      <c r="O429">
        <v>2</v>
      </c>
      <c r="P429">
        <v>12</v>
      </c>
      <c r="Q429">
        <v>19</v>
      </c>
      <c r="R429" s="27">
        <f t="shared" si="32"/>
        <v>897</v>
      </c>
      <c r="S429" s="27">
        <f t="shared" si="33"/>
        <v>657</v>
      </c>
      <c r="T429" s="27" t="str">
        <f>IFERROR(VLOOKUP(F429,#REF!,2,0),"")</f>
        <v/>
      </c>
      <c r="U429" s="27" t="str">
        <f t="shared" si="34"/>
        <v>,09:45:00,car,897</v>
      </c>
    </row>
    <row r="430" spans="1:21" hidden="1" x14ac:dyDescent="0.25">
      <c r="A430" t="s">
        <v>137</v>
      </c>
      <c r="B430">
        <v>10</v>
      </c>
      <c r="C430" s="27" t="str">
        <f t="shared" si="30"/>
        <v>M</v>
      </c>
      <c r="D430" s="27" t="str">
        <f>IFERROR(VLOOKUP(F430,#REF!,3),"")</f>
        <v/>
      </c>
      <c r="E430" t="s">
        <v>593</v>
      </c>
      <c r="F430" s="27" t="str">
        <f t="shared" si="31"/>
        <v>CCV-110B</v>
      </c>
      <c r="G430" t="s">
        <v>594</v>
      </c>
      <c r="I430" t="s">
        <v>610</v>
      </c>
      <c r="J430">
        <v>0</v>
      </c>
      <c r="K430">
        <v>0</v>
      </c>
      <c r="L430">
        <v>0</v>
      </c>
      <c r="M430">
        <v>58</v>
      </c>
      <c r="N430">
        <v>5</v>
      </c>
      <c r="O430">
        <v>0</v>
      </c>
      <c r="P430">
        <v>0</v>
      </c>
      <c r="Q430">
        <v>6</v>
      </c>
      <c r="R430" s="27">
        <f t="shared" si="32"/>
        <v>85</v>
      </c>
      <c r="S430" s="27">
        <f t="shared" si="33"/>
        <v>64</v>
      </c>
      <c r="T430" s="27" t="str">
        <f>IFERROR(VLOOKUP(F430,#REF!,2,0),"")</f>
        <v/>
      </c>
      <c r="U430" s="27" t="str">
        <f t="shared" si="34"/>
        <v>,10:00:00,car,85</v>
      </c>
    </row>
    <row r="431" spans="1:21" hidden="1" x14ac:dyDescent="0.25">
      <c r="A431" t="s">
        <v>183</v>
      </c>
      <c r="B431">
        <v>15</v>
      </c>
      <c r="C431" s="27" t="str">
        <f t="shared" si="30"/>
        <v>T</v>
      </c>
      <c r="D431" s="27" t="str">
        <f>IFERROR(VLOOKUP(F431,#REF!,3),"")</f>
        <v/>
      </c>
      <c r="E431" t="s">
        <v>593</v>
      </c>
      <c r="F431" s="27" t="str">
        <f t="shared" si="31"/>
        <v>CCV-110B</v>
      </c>
      <c r="G431" t="s">
        <v>594</v>
      </c>
      <c r="I431" t="s">
        <v>611</v>
      </c>
      <c r="J431">
        <v>1</v>
      </c>
      <c r="K431">
        <v>0</v>
      </c>
      <c r="L431">
        <v>0</v>
      </c>
      <c r="M431">
        <v>19</v>
      </c>
      <c r="N431">
        <v>3</v>
      </c>
      <c r="O431">
        <v>0</v>
      </c>
      <c r="P431">
        <v>0</v>
      </c>
      <c r="Q431">
        <v>0</v>
      </c>
      <c r="R431" s="27">
        <f t="shared" si="32"/>
        <v>26</v>
      </c>
      <c r="S431" s="27">
        <f t="shared" si="33"/>
        <v>19</v>
      </c>
      <c r="T431" s="27" t="str">
        <f>IFERROR(VLOOKUP(F431,#REF!,2,0),"")</f>
        <v/>
      </c>
      <c r="U431" s="27" t="str">
        <f t="shared" si="34"/>
        <v>,15:45:00,car,26</v>
      </c>
    </row>
    <row r="432" spans="1:21" hidden="1" x14ac:dyDescent="0.25">
      <c r="A432" t="s">
        <v>185</v>
      </c>
      <c r="B432">
        <v>16</v>
      </c>
      <c r="C432" s="27" t="str">
        <f t="shared" si="30"/>
        <v>T</v>
      </c>
      <c r="D432" s="27" t="str">
        <f>IFERROR(VLOOKUP(F432,#REF!,3),"")</f>
        <v/>
      </c>
      <c r="E432" t="s">
        <v>593</v>
      </c>
      <c r="F432" s="27" t="str">
        <f t="shared" si="31"/>
        <v>CCV-110B</v>
      </c>
      <c r="G432" t="s">
        <v>594</v>
      </c>
      <c r="I432" t="s">
        <v>612</v>
      </c>
      <c r="J432">
        <v>1</v>
      </c>
      <c r="K432">
        <v>8</v>
      </c>
      <c r="L432">
        <v>2</v>
      </c>
      <c r="M432">
        <v>453</v>
      </c>
      <c r="N432">
        <v>51</v>
      </c>
      <c r="O432">
        <v>4</v>
      </c>
      <c r="P432">
        <v>15</v>
      </c>
      <c r="Q432">
        <v>22</v>
      </c>
      <c r="R432" s="27">
        <f t="shared" si="32"/>
        <v>676</v>
      </c>
      <c r="S432" s="27">
        <f t="shared" si="33"/>
        <v>495</v>
      </c>
      <c r="T432" s="27" t="str">
        <f>IFERROR(VLOOKUP(F432,#REF!,2,0),"")</f>
        <v/>
      </c>
      <c r="U432" s="27" t="str">
        <f t="shared" si="34"/>
        <v>,16:00:00,car,676</v>
      </c>
    </row>
    <row r="433" spans="1:21" hidden="1" x14ac:dyDescent="0.25">
      <c r="A433" t="s">
        <v>187</v>
      </c>
      <c r="B433">
        <v>16</v>
      </c>
      <c r="C433" s="27" t="str">
        <f t="shared" si="30"/>
        <v>T</v>
      </c>
      <c r="D433" s="27" t="str">
        <f>IFERROR(VLOOKUP(F433,#REF!,3),"")</f>
        <v/>
      </c>
      <c r="E433" t="s">
        <v>593</v>
      </c>
      <c r="F433" s="27" t="str">
        <f t="shared" si="31"/>
        <v>CCV-110B</v>
      </c>
      <c r="G433" t="s">
        <v>594</v>
      </c>
      <c r="I433" t="s">
        <v>613</v>
      </c>
      <c r="J433">
        <v>7</v>
      </c>
      <c r="K433">
        <v>8</v>
      </c>
      <c r="L433">
        <v>2</v>
      </c>
      <c r="M433">
        <v>551</v>
      </c>
      <c r="N433">
        <v>56</v>
      </c>
      <c r="O433">
        <v>7</v>
      </c>
      <c r="P433">
        <v>7</v>
      </c>
      <c r="Q433">
        <v>27</v>
      </c>
      <c r="R433" s="27">
        <f t="shared" si="32"/>
        <v>800</v>
      </c>
      <c r="S433" s="27">
        <f t="shared" si="33"/>
        <v>590</v>
      </c>
      <c r="T433" s="27" t="str">
        <f>IFERROR(VLOOKUP(F433,#REF!,2,0),"")</f>
        <v/>
      </c>
      <c r="U433" s="27" t="str">
        <f t="shared" si="34"/>
        <v>,16:15:00,car,800</v>
      </c>
    </row>
    <row r="434" spans="1:21" hidden="1" x14ac:dyDescent="0.25">
      <c r="A434" t="s">
        <v>42</v>
      </c>
      <c r="B434">
        <v>16</v>
      </c>
      <c r="C434" s="27" t="str">
        <f t="shared" si="30"/>
        <v>T</v>
      </c>
      <c r="D434" s="27" t="str">
        <f>IFERROR(VLOOKUP(F434,#REF!,3),"")</f>
        <v/>
      </c>
      <c r="E434" t="s">
        <v>593</v>
      </c>
      <c r="F434" s="27" t="str">
        <f t="shared" si="31"/>
        <v>CCV-110B</v>
      </c>
      <c r="G434" t="s">
        <v>594</v>
      </c>
      <c r="I434" t="s">
        <v>614</v>
      </c>
      <c r="J434">
        <v>7</v>
      </c>
      <c r="K434">
        <v>6</v>
      </c>
      <c r="L434">
        <v>2</v>
      </c>
      <c r="M434">
        <v>480</v>
      </c>
      <c r="N434">
        <v>42</v>
      </c>
      <c r="O434">
        <v>9</v>
      </c>
      <c r="P434">
        <v>11</v>
      </c>
      <c r="Q434">
        <v>21</v>
      </c>
      <c r="R434" s="27">
        <f t="shared" si="32"/>
        <v>697</v>
      </c>
      <c r="S434" s="27">
        <f t="shared" si="33"/>
        <v>517</v>
      </c>
      <c r="T434" s="27" t="str">
        <f>IFERROR(VLOOKUP(F434,#REF!,2,0),"")</f>
        <v/>
      </c>
      <c r="U434" s="27" t="str">
        <f t="shared" si="34"/>
        <v>,16:30:00,car,697</v>
      </c>
    </row>
    <row r="435" spans="1:21" hidden="1" x14ac:dyDescent="0.25">
      <c r="A435" t="s">
        <v>43</v>
      </c>
      <c r="B435">
        <v>16</v>
      </c>
      <c r="C435" s="27" t="str">
        <f t="shared" si="30"/>
        <v>T</v>
      </c>
      <c r="D435" s="27" t="str">
        <f>IFERROR(VLOOKUP(F435,#REF!,3),"")</f>
        <v/>
      </c>
      <c r="E435" t="s">
        <v>593</v>
      </c>
      <c r="F435" s="27" t="str">
        <f t="shared" si="31"/>
        <v>CCV-110B</v>
      </c>
      <c r="G435" t="s">
        <v>594</v>
      </c>
      <c r="I435" t="s">
        <v>615</v>
      </c>
      <c r="J435">
        <v>4</v>
      </c>
      <c r="K435">
        <v>8</v>
      </c>
      <c r="L435">
        <v>5</v>
      </c>
      <c r="M435">
        <v>638</v>
      </c>
      <c r="N435">
        <v>55</v>
      </c>
      <c r="O435">
        <v>9</v>
      </c>
      <c r="P435">
        <v>9</v>
      </c>
      <c r="Q435">
        <v>16</v>
      </c>
      <c r="R435" s="27">
        <f t="shared" si="32"/>
        <v>911</v>
      </c>
      <c r="S435" s="27">
        <f t="shared" si="33"/>
        <v>676</v>
      </c>
      <c r="T435" s="27" t="str">
        <f>IFERROR(VLOOKUP(F435,#REF!,2,0),"")</f>
        <v/>
      </c>
      <c r="U435" s="27" t="str">
        <f t="shared" si="34"/>
        <v>,16:45:00,car,911</v>
      </c>
    </row>
    <row r="436" spans="1:21" hidden="1" x14ac:dyDescent="0.25">
      <c r="A436" t="s">
        <v>44</v>
      </c>
      <c r="B436">
        <v>17</v>
      </c>
      <c r="C436" s="27" t="str">
        <f t="shared" si="30"/>
        <v>T</v>
      </c>
      <c r="D436" s="27" t="str">
        <f>IFERROR(VLOOKUP(F436,#REF!,3),"")</f>
        <v/>
      </c>
      <c r="E436" t="s">
        <v>593</v>
      </c>
      <c r="F436" s="27" t="str">
        <f t="shared" si="31"/>
        <v>CCV-110B</v>
      </c>
      <c r="G436" t="s">
        <v>594</v>
      </c>
      <c r="I436" t="s">
        <v>616</v>
      </c>
      <c r="J436">
        <v>10</v>
      </c>
      <c r="K436">
        <v>6</v>
      </c>
      <c r="L436">
        <v>3</v>
      </c>
      <c r="M436">
        <v>714</v>
      </c>
      <c r="N436">
        <v>63</v>
      </c>
      <c r="O436">
        <v>13</v>
      </c>
      <c r="P436">
        <v>12</v>
      </c>
      <c r="Q436">
        <v>11</v>
      </c>
      <c r="R436" s="27">
        <f t="shared" si="32"/>
        <v>998</v>
      </c>
      <c r="S436" s="27">
        <f t="shared" si="33"/>
        <v>745</v>
      </c>
      <c r="T436" s="27" t="str">
        <f>IFERROR(VLOOKUP(F436,#REF!,2,0),"")</f>
        <v/>
      </c>
      <c r="U436" s="27" t="str">
        <f t="shared" si="34"/>
        <v>,17:00:00,car,998</v>
      </c>
    </row>
    <row r="437" spans="1:21" hidden="1" x14ac:dyDescent="0.25">
      <c r="A437" t="s">
        <v>45</v>
      </c>
      <c r="B437">
        <v>17</v>
      </c>
      <c r="C437" s="27" t="str">
        <f t="shared" si="30"/>
        <v>T</v>
      </c>
      <c r="D437" s="27" t="str">
        <f>IFERROR(VLOOKUP(F437,#REF!,3),"")</f>
        <v/>
      </c>
      <c r="E437" t="s">
        <v>593</v>
      </c>
      <c r="F437" s="27" t="str">
        <f t="shared" si="31"/>
        <v>CCV-110B</v>
      </c>
      <c r="G437" t="s">
        <v>594</v>
      </c>
      <c r="I437" t="s">
        <v>617</v>
      </c>
      <c r="J437">
        <v>5</v>
      </c>
      <c r="K437">
        <v>5</v>
      </c>
      <c r="L437">
        <v>3</v>
      </c>
      <c r="M437">
        <v>768</v>
      </c>
      <c r="N437">
        <v>60</v>
      </c>
      <c r="O437">
        <v>5</v>
      </c>
      <c r="P437">
        <v>6</v>
      </c>
      <c r="Q437">
        <v>19</v>
      </c>
      <c r="R437" s="27">
        <f t="shared" si="32"/>
        <v>1067</v>
      </c>
      <c r="S437" s="27">
        <f t="shared" si="33"/>
        <v>801</v>
      </c>
      <c r="T437" s="27" t="str">
        <f>IFERROR(VLOOKUP(F437,#REF!,2,0),"")</f>
        <v/>
      </c>
      <c r="U437" s="27" t="str">
        <f t="shared" si="34"/>
        <v>,17:15:00,car,1067</v>
      </c>
    </row>
    <row r="438" spans="1:21" hidden="1" x14ac:dyDescent="0.25">
      <c r="A438" t="s">
        <v>46</v>
      </c>
      <c r="B438">
        <v>17</v>
      </c>
      <c r="C438" s="27" t="str">
        <f t="shared" si="30"/>
        <v>T</v>
      </c>
      <c r="D438" s="27" t="str">
        <f>IFERROR(VLOOKUP(F438,#REF!,3),"")</f>
        <v/>
      </c>
      <c r="E438" t="s">
        <v>593</v>
      </c>
      <c r="F438" s="27" t="str">
        <f t="shared" si="31"/>
        <v>CCV-110B</v>
      </c>
      <c r="G438" t="s">
        <v>594</v>
      </c>
      <c r="I438" t="s">
        <v>618</v>
      </c>
      <c r="J438">
        <v>16</v>
      </c>
      <c r="K438">
        <v>1</v>
      </c>
      <c r="L438">
        <v>1</v>
      </c>
      <c r="M438">
        <v>784</v>
      </c>
      <c r="N438">
        <v>58</v>
      </c>
      <c r="O438">
        <v>9</v>
      </c>
      <c r="P438">
        <v>7</v>
      </c>
      <c r="Q438">
        <v>20</v>
      </c>
      <c r="R438" s="27">
        <f t="shared" si="32"/>
        <v>1073</v>
      </c>
      <c r="S438" s="27">
        <f t="shared" si="33"/>
        <v>814</v>
      </c>
      <c r="T438" s="27" t="str">
        <f>IFERROR(VLOOKUP(F438,#REF!,2,0),"")</f>
        <v/>
      </c>
      <c r="U438" s="27" t="str">
        <f t="shared" si="34"/>
        <v>,17:30:00,car,1073</v>
      </c>
    </row>
    <row r="439" spans="1:21" hidden="1" x14ac:dyDescent="0.25">
      <c r="A439" t="s">
        <v>47</v>
      </c>
      <c r="B439">
        <v>17</v>
      </c>
      <c r="C439" s="27" t="str">
        <f t="shared" si="30"/>
        <v>T</v>
      </c>
      <c r="D439" s="27" t="str">
        <f>IFERROR(VLOOKUP(F439,#REF!,3),"")</f>
        <v/>
      </c>
      <c r="E439" t="s">
        <v>593</v>
      </c>
      <c r="F439" s="27" t="str">
        <f t="shared" si="31"/>
        <v>CCV-110B</v>
      </c>
      <c r="G439" t="s">
        <v>594</v>
      </c>
      <c r="I439" t="s">
        <v>619</v>
      </c>
      <c r="J439">
        <v>15</v>
      </c>
      <c r="K439">
        <v>5</v>
      </c>
      <c r="L439">
        <v>1</v>
      </c>
      <c r="M439">
        <v>694</v>
      </c>
      <c r="N439">
        <v>76</v>
      </c>
      <c r="O439">
        <v>8</v>
      </c>
      <c r="P439">
        <v>10</v>
      </c>
      <c r="Q439">
        <v>19</v>
      </c>
      <c r="R439" s="27">
        <f t="shared" si="32"/>
        <v>973</v>
      </c>
      <c r="S439" s="27">
        <f t="shared" si="33"/>
        <v>726</v>
      </c>
      <c r="T439" s="27" t="str">
        <f>IFERROR(VLOOKUP(F439,#REF!,2,0),"")</f>
        <v/>
      </c>
      <c r="U439" s="27" t="str">
        <f t="shared" si="34"/>
        <v>,17:45:00,car,973</v>
      </c>
    </row>
    <row r="440" spans="1:21" hidden="1" x14ac:dyDescent="0.25">
      <c r="A440" t="s">
        <v>48</v>
      </c>
      <c r="B440">
        <v>18</v>
      </c>
      <c r="C440" s="27" t="str">
        <f t="shared" si="30"/>
        <v>T</v>
      </c>
      <c r="D440" s="27" t="str">
        <f>IFERROR(VLOOKUP(F440,#REF!,3),"")</f>
        <v/>
      </c>
      <c r="E440" t="s">
        <v>593</v>
      </c>
      <c r="F440" s="27" t="str">
        <f t="shared" si="31"/>
        <v>CCV-110B</v>
      </c>
      <c r="G440" t="s">
        <v>594</v>
      </c>
      <c r="I440" t="s">
        <v>620</v>
      </c>
      <c r="J440">
        <v>8</v>
      </c>
      <c r="K440">
        <v>2</v>
      </c>
      <c r="L440">
        <v>2</v>
      </c>
      <c r="M440">
        <v>766</v>
      </c>
      <c r="N440">
        <v>96</v>
      </c>
      <c r="O440">
        <v>5</v>
      </c>
      <c r="P440">
        <v>14</v>
      </c>
      <c r="Q440">
        <v>15</v>
      </c>
      <c r="R440" s="27">
        <f t="shared" si="32"/>
        <v>1066</v>
      </c>
      <c r="S440" s="27">
        <f t="shared" si="33"/>
        <v>800</v>
      </c>
      <c r="T440" s="27" t="str">
        <f>IFERROR(VLOOKUP(F440,#REF!,2,0),"")</f>
        <v/>
      </c>
      <c r="U440" s="27" t="str">
        <f t="shared" si="34"/>
        <v>,18:00:00,car,1066</v>
      </c>
    </row>
    <row r="441" spans="1:21" hidden="1" x14ac:dyDescent="0.25">
      <c r="A441" t="s">
        <v>49</v>
      </c>
      <c r="B441">
        <v>18</v>
      </c>
      <c r="C441" s="27" t="str">
        <f t="shared" si="30"/>
        <v>T</v>
      </c>
      <c r="D441" s="27" t="str">
        <f>IFERROR(VLOOKUP(F441,#REF!,3),"")</f>
        <v/>
      </c>
      <c r="E441" t="s">
        <v>593</v>
      </c>
      <c r="F441" s="27" t="str">
        <f t="shared" si="31"/>
        <v>CCV-110B</v>
      </c>
      <c r="G441" t="s">
        <v>594</v>
      </c>
      <c r="I441" t="s">
        <v>621</v>
      </c>
      <c r="J441">
        <v>17</v>
      </c>
      <c r="K441">
        <v>2</v>
      </c>
      <c r="L441">
        <v>1</v>
      </c>
      <c r="M441">
        <v>1126</v>
      </c>
      <c r="N441">
        <v>67</v>
      </c>
      <c r="O441">
        <v>12</v>
      </c>
      <c r="P441">
        <v>9</v>
      </c>
      <c r="Q441">
        <v>17</v>
      </c>
      <c r="R441" s="27">
        <f t="shared" si="32"/>
        <v>1521</v>
      </c>
      <c r="S441" s="27">
        <f t="shared" si="33"/>
        <v>1155</v>
      </c>
      <c r="T441" s="27" t="str">
        <f>IFERROR(VLOOKUP(F441,#REF!,2,0),"")</f>
        <v/>
      </c>
      <c r="U441" s="27" t="str">
        <f t="shared" si="34"/>
        <v>,18:15:00,car,1521</v>
      </c>
    </row>
    <row r="442" spans="1:21" hidden="1" x14ac:dyDescent="0.25">
      <c r="A442" t="s">
        <v>197</v>
      </c>
      <c r="B442">
        <v>18</v>
      </c>
      <c r="C442" s="27" t="str">
        <f t="shared" si="30"/>
        <v>T</v>
      </c>
      <c r="D442" s="27" t="str">
        <f>IFERROR(VLOOKUP(F442,#REF!,3),"")</f>
        <v/>
      </c>
      <c r="E442" t="s">
        <v>593</v>
      </c>
      <c r="F442" s="27" t="str">
        <f t="shared" si="31"/>
        <v>CCV-110B</v>
      </c>
      <c r="G442" t="s">
        <v>594</v>
      </c>
      <c r="I442" t="s">
        <v>622</v>
      </c>
      <c r="J442">
        <v>9</v>
      </c>
      <c r="K442">
        <v>1</v>
      </c>
      <c r="L442">
        <v>1</v>
      </c>
      <c r="M442">
        <v>803</v>
      </c>
      <c r="N442">
        <v>74</v>
      </c>
      <c r="O442">
        <v>19</v>
      </c>
      <c r="P442">
        <v>10</v>
      </c>
      <c r="Q442">
        <v>11</v>
      </c>
      <c r="R442" s="27">
        <f t="shared" si="32"/>
        <v>1094</v>
      </c>
      <c r="S442" s="27">
        <f t="shared" si="33"/>
        <v>827</v>
      </c>
      <c r="T442" s="27" t="str">
        <f>IFERROR(VLOOKUP(F442,#REF!,2,0),"")</f>
        <v/>
      </c>
      <c r="U442" s="27" t="str">
        <f t="shared" si="34"/>
        <v>,18:30:00,car,1094</v>
      </c>
    </row>
    <row r="443" spans="1:21" hidden="1" x14ac:dyDescent="0.25">
      <c r="A443" t="s">
        <v>199</v>
      </c>
      <c r="B443">
        <v>18</v>
      </c>
      <c r="C443" s="27" t="str">
        <f t="shared" si="30"/>
        <v>T</v>
      </c>
      <c r="D443" s="27" t="str">
        <f>IFERROR(VLOOKUP(F443,#REF!,3),"")</f>
        <v/>
      </c>
      <c r="E443" t="s">
        <v>593</v>
      </c>
      <c r="F443" s="27" t="str">
        <f t="shared" si="31"/>
        <v>CCV-110B</v>
      </c>
      <c r="G443" t="s">
        <v>594</v>
      </c>
      <c r="I443" t="s">
        <v>623</v>
      </c>
      <c r="J443">
        <v>15</v>
      </c>
      <c r="K443">
        <v>1</v>
      </c>
      <c r="L443">
        <v>2</v>
      </c>
      <c r="M443">
        <v>936</v>
      </c>
      <c r="N443">
        <v>66</v>
      </c>
      <c r="O443">
        <v>12</v>
      </c>
      <c r="P443">
        <v>8</v>
      </c>
      <c r="Q443">
        <v>16</v>
      </c>
      <c r="R443" s="27">
        <f t="shared" si="32"/>
        <v>1272</v>
      </c>
      <c r="S443" s="27">
        <f t="shared" si="33"/>
        <v>965</v>
      </c>
      <c r="T443" s="27" t="str">
        <f>IFERROR(VLOOKUP(F443,#REF!,2,0),"")</f>
        <v/>
      </c>
      <c r="U443" s="27" t="str">
        <f t="shared" si="34"/>
        <v>,18:45:00,car,1272</v>
      </c>
    </row>
    <row r="444" spans="1:21" hidden="1" x14ac:dyDescent="0.25">
      <c r="A444" t="s">
        <v>201</v>
      </c>
      <c r="B444">
        <v>19</v>
      </c>
      <c r="C444" s="27" t="str">
        <f t="shared" si="30"/>
        <v>N</v>
      </c>
      <c r="D444" s="27" t="str">
        <f>IFERROR(VLOOKUP(F444,#REF!,3),"")</f>
        <v/>
      </c>
      <c r="E444" t="s">
        <v>593</v>
      </c>
      <c r="F444" s="27" t="str">
        <f t="shared" si="31"/>
        <v>CCV-110B</v>
      </c>
      <c r="G444" t="s">
        <v>594</v>
      </c>
      <c r="I444" t="s">
        <v>624</v>
      </c>
      <c r="J444">
        <v>22</v>
      </c>
      <c r="K444">
        <v>4</v>
      </c>
      <c r="L444">
        <v>2</v>
      </c>
      <c r="M444">
        <v>759</v>
      </c>
      <c r="N444">
        <v>46</v>
      </c>
      <c r="O444">
        <v>9</v>
      </c>
      <c r="P444">
        <v>9</v>
      </c>
      <c r="Q444">
        <v>5</v>
      </c>
      <c r="R444" s="27">
        <f t="shared" si="32"/>
        <v>1032</v>
      </c>
      <c r="S444" s="27">
        <f t="shared" si="33"/>
        <v>778</v>
      </c>
      <c r="T444" s="27" t="str">
        <f>IFERROR(VLOOKUP(F444,#REF!,2,0),"")</f>
        <v/>
      </c>
      <c r="U444" s="27" t="str">
        <f t="shared" si="34"/>
        <v>,19:00:00,car,1032</v>
      </c>
    </row>
    <row r="445" spans="1:21" hidden="1" x14ac:dyDescent="0.25">
      <c r="A445" t="s">
        <v>203</v>
      </c>
      <c r="B445">
        <v>19</v>
      </c>
      <c r="C445" s="27" t="str">
        <f t="shared" si="30"/>
        <v>N</v>
      </c>
      <c r="D445" s="27" t="str">
        <f>IFERROR(VLOOKUP(F445,#REF!,3),"")</f>
        <v/>
      </c>
      <c r="E445" t="s">
        <v>593</v>
      </c>
      <c r="F445" s="27" t="str">
        <f t="shared" si="31"/>
        <v>CCV-110B</v>
      </c>
      <c r="G445" t="s">
        <v>594</v>
      </c>
      <c r="I445" t="s">
        <v>625</v>
      </c>
      <c r="J445">
        <v>22</v>
      </c>
      <c r="K445">
        <v>2</v>
      </c>
      <c r="L445">
        <v>4</v>
      </c>
      <c r="M445">
        <v>614</v>
      </c>
      <c r="N445">
        <v>38</v>
      </c>
      <c r="O445">
        <v>34</v>
      </c>
      <c r="P445">
        <v>19</v>
      </c>
      <c r="Q445">
        <v>12</v>
      </c>
      <c r="R445" s="27">
        <f t="shared" si="32"/>
        <v>865</v>
      </c>
      <c r="S445" s="27">
        <f t="shared" si="33"/>
        <v>655</v>
      </c>
      <c r="T445" s="27" t="str">
        <f>IFERROR(VLOOKUP(F445,#REF!,2,0),"")</f>
        <v/>
      </c>
      <c r="U445" s="27" t="str">
        <f t="shared" si="34"/>
        <v>,19:15:00,car,865</v>
      </c>
    </row>
    <row r="446" spans="1:21" hidden="1" x14ac:dyDescent="0.25">
      <c r="A446" t="s">
        <v>205</v>
      </c>
      <c r="B446">
        <v>19</v>
      </c>
      <c r="C446" s="27" t="str">
        <f t="shared" si="30"/>
        <v>N</v>
      </c>
      <c r="D446" s="27" t="str">
        <f>IFERROR(VLOOKUP(F446,#REF!,3),"")</f>
        <v/>
      </c>
      <c r="E446" t="s">
        <v>593</v>
      </c>
      <c r="F446" s="27" t="str">
        <f t="shared" si="31"/>
        <v>CCV-110B</v>
      </c>
      <c r="G446" t="s">
        <v>594</v>
      </c>
      <c r="I446" t="s">
        <v>626</v>
      </c>
      <c r="J446">
        <v>1</v>
      </c>
      <c r="K446">
        <v>0</v>
      </c>
      <c r="L446">
        <v>1</v>
      </c>
      <c r="M446">
        <v>40</v>
      </c>
      <c r="N446">
        <v>1</v>
      </c>
      <c r="O446">
        <v>8</v>
      </c>
      <c r="P446">
        <v>6</v>
      </c>
      <c r="Q446">
        <v>0</v>
      </c>
      <c r="R446" s="27">
        <f t="shared" si="32"/>
        <v>64</v>
      </c>
      <c r="S446" s="27">
        <f t="shared" si="33"/>
        <v>49</v>
      </c>
      <c r="T446" s="27" t="str">
        <f>IFERROR(VLOOKUP(F446,#REF!,2,0),"")</f>
        <v/>
      </c>
      <c r="U446" s="27" t="str">
        <f t="shared" si="34"/>
        <v>,19:30:00,car,64</v>
      </c>
    </row>
    <row r="447" spans="1:21" hidden="1" x14ac:dyDescent="0.25">
      <c r="A447" t="s">
        <v>109</v>
      </c>
      <c r="B447">
        <v>6</v>
      </c>
      <c r="C447" s="27" t="str">
        <f t="shared" si="30"/>
        <v>M</v>
      </c>
      <c r="D447" s="27" t="str">
        <f>IFERROR(VLOOKUP(F447,#REF!,3),"")</f>
        <v/>
      </c>
      <c r="E447" t="s">
        <v>627</v>
      </c>
      <c r="F447" s="27" t="str">
        <f t="shared" si="31"/>
        <v>CCV-11A</v>
      </c>
      <c r="G447" t="s">
        <v>628</v>
      </c>
      <c r="I447" t="s">
        <v>629</v>
      </c>
      <c r="J447">
        <v>7</v>
      </c>
      <c r="K447">
        <v>2</v>
      </c>
      <c r="L447">
        <v>0</v>
      </c>
      <c r="M447">
        <v>24</v>
      </c>
      <c r="N447">
        <v>12</v>
      </c>
      <c r="O447">
        <v>2</v>
      </c>
      <c r="P447">
        <v>0</v>
      </c>
      <c r="Q447">
        <v>1</v>
      </c>
      <c r="R447" s="27">
        <f t="shared" si="32"/>
        <v>41</v>
      </c>
      <c r="S447" s="27">
        <f t="shared" si="33"/>
        <v>25</v>
      </c>
      <c r="T447" s="27" t="str">
        <f>IFERROR(VLOOKUP(F447,#REF!,2,0),"")</f>
        <v/>
      </c>
      <c r="U447" s="27" t="str">
        <f t="shared" si="34"/>
        <v>,06:30:00,car,41</v>
      </c>
    </row>
    <row r="448" spans="1:21" hidden="1" x14ac:dyDescent="0.25">
      <c r="A448" t="s">
        <v>111</v>
      </c>
      <c r="B448">
        <v>6</v>
      </c>
      <c r="C448" s="27" t="str">
        <f t="shared" si="30"/>
        <v>M</v>
      </c>
      <c r="D448" s="27" t="str">
        <f>IFERROR(VLOOKUP(F448,#REF!,3),"")</f>
        <v/>
      </c>
      <c r="E448" t="s">
        <v>627</v>
      </c>
      <c r="F448" s="27" t="str">
        <f t="shared" si="31"/>
        <v>CCV-11A</v>
      </c>
      <c r="G448" t="s">
        <v>628</v>
      </c>
      <c r="I448" t="s">
        <v>630</v>
      </c>
      <c r="J448">
        <v>5</v>
      </c>
      <c r="K448">
        <v>0</v>
      </c>
      <c r="L448">
        <v>0</v>
      </c>
      <c r="M448">
        <v>56</v>
      </c>
      <c r="N448">
        <v>12</v>
      </c>
      <c r="O448">
        <v>3</v>
      </c>
      <c r="P448">
        <v>0</v>
      </c>
      <c r="Q448">
        <v>4</v>
      </c>
      <c r="R448" s="27">
        <f t="shared" si="32"/>
        <v>81</v>
      </c>
      <c r="S448" s="27">
        <f t="shared" si="33"/>
        <v>60</v>
      </c>
      <c r="T448" s="27" t="str">
        <f>IFERROR(VLOOKUP(F448,#REF!,2,0),"")</f>
        <v/>
      </c>
      <c r="U448" s="27" t="str">
        <f t="shared" si="34"/>
        <v>,06:45:00,car,81</v>
      </c>
    </row>
    <row r="449" spans="1:21" hidden="1" x14ac:dyDescent="0.25">
      <c r="A449" t="s">
        <v>113</v>
      </c>
      <c r="B449">
        <v>7</v>
      </c>
      <c r="C449" s="27" t="str">
        <f t="shared" si="30"/>
        <v>M</v>
      </c>
      <c r="D449" s="27" t="str">
        <f>IFERROR(VLOOKUP(F449,#REF!,3),"")</f>
        <v/>
      </c>
      <c r="E449" t="s">
        <v>627</v>
      </c>
      <c r="F449" s="27" t="str">
        <f t="shared" si="31"/>
        <v>CCV-11A</v>
      </c>
      <c r="G449" t="s">
        <v>628</v>
      </c>
      <c r="I449" t="s">
        <v>631</v>
      </c>
      <c r="J449">
        <v>3</v>
      </c>
      <c r="K449">
        <v>5</v>
      </c>
      <c r="L449">
        <v>3</v>
      </c>
      <c r="M449">
        <v>48</v>
      </c>
      <c r="N449">
        <v>18</v>
      </c>
      <c r="O449">
        <v>4</v>
      </c>
      <c r="P449">
        <v>0</v>
      </c>
      <c r="Q449">
        <v>2</v>
      </c>
      <c r="R449" s="27">
        <f t="shared" si="32"/>
        <v>92</v>
      </c>
      <c r="S449" s="27">
        <f t="shared" si="33"/>
        <v>58</v>
      </c>
      <c r="T449" s="27" t="str">
        <f>IFERROR(VLOOKUP(F449,#REF!,2,0),"")</f>
        <v/>
      </c>
      <c r="U449" s="27" t="str">
        <f t="shared" si="34"/>
        <v>,07:00:00,car,92</v>
      </c>
    </row>
    <row r="450" spans="1:21" hidden="1" x14ac:dyDescent="0.25">
      <c r="A450" t="s">
        <v>115</v>
      </c>
      <c r="B450">
        <v>7</v>
      </c>
      <c r="C450" s="27" t="str">
        <f t="shared" si="30"/>
        <v>M</v>
      </c>
      <c r="D450" s="27" t="str">
        <f>IFERROR(VLOOKUP(F450,#REF!,3),"")</f>
        <v/>
      </c>
      <c r="E450" t="s">
        <v>627</v>
      </c>
      <c r="F450" s="27" t="str">
        <f t="shared" si="31"/>
        <v>CCV-11A</v>
      </c>
      <c r="G450" t="s">
        <v>628</v>
      </c>
      <c r="I450" t="s">
        <v>632</v>
      </c>
      <c r="J450">
        <v>4</v>
      </c>
      <c r="K450">
        <v>1</v>
      </c>
      <c r="L450">
        <v>0</v>
      </c>
      <c r="M450">
        <v>24</v>
      </c>
      <c r="N450">
        <v>5</v>
      </c>
      <c r="O450">
        <v>1</v>
      </c>
      <c r="P450">
        <v>0</v>
      </c>
      <c r="Q450">
        <v>0</v>
      </c>
      <c r="R450" s="27">
        <f t="shared" si="32"/>
        <v>35</v>
      </c>
      <c r="S450" s="27">
        <f t="shared" si="33"/>
        <v>24</v>
      </c>
      <c r="T450" s="27" t="str">
        <f>IFERROR(VLOOKUP(F450,#REF!,2,0),"")</f>
        <v/>
      </c>
      <c r="U450" s="27" t="str">
        <f t="shared" si="34"/>
        <v>,07:15:00,car,35</v>
      </c>
    </row>
    <row r="451" spans="1:21" hidden="1" x14ac:dyDescent="0.25">
      <c r="A451" t="s">
        <v>117</v>
      </c>
      <c r="B451">
        <v>7</v>
      </c>
      <c r="C451" s="27" t="str">
        <f t="shared" ref="C451:C514" si="35">IF(B451&lt;12,"M",IF(AND(B451&gt;=12,B451&lt;=18),"T","N"))</f>
        <v>M</v>
      </c>
      <c r="D451" s="27" t="str">
        <f>IFERROR(VLOOKUP(F451,#REF!,3),"")</f>
        <v/>
      </c>
      <c r="E451" t="s">
        <v>627</v>
      </c>
      <c r="F451" s="27" t="str">
        <f t="shared" ref="F451:F514" si="36">CONCATENATE("CCV-",G451)</f>
        <v>CCV-11A</v>
      </c>
      <c r="G451" t="s">
        <v>628</v>
      </c>
      <c r="I451" t="s">
        <v>633</v>
      </c>
      <c r="J451">
        <v>5</v>
      </c>
      <c r="K451">
        <v>0</v>
      </c>
      <c r="L451">
        <v>0</v>
      </c>
      <c r="M451">
        <v>30</v>
      </c>
      <c r="N451">
        <v>4</v>
      </c>
      <c r="O451">
        <v>0</v>
      </c>
      <c r="P451">
        <v>0</v>
      </c>
      <c r="Q451">
        <v>2</v>
      </c>
      <c r="R451" s="27">
        <f t="shared" ref="R451:R507" si="37">ROUNDUP((M451+P451+Q451+(1/6)*N451+2*K451+2.5*L451)*1.3,0)</f>
        <v>43</v>
      </c>
      <c r="S451" s="27">
        <f t="shared" ref="S451:S514" si="38">ROUNDUP(M451+P451+Q451+2.5*L451,0)</f>
        <v>32</v>
      </c>
      <c r="T451" s="27" t="str">
        <f>IFERROR(VLOOKUP(F451,#REF!,2,0),"")</f>
        <v/>
      </c>
      <c r="U451" s="27" t="str">
        <f t="shared" ref="U451:U514" si="39">CONCATENATE(T451,",",CONCATENATE(LEFT(A451,5),":00"),",car,",R451)</f>
        <v>,07:30:00,car,43</v>
      </c>
    </row>
    <row r="452" spans="1:21" hidden="1" x14ac:dyDescent="0.25">
      <c r="A452" t="s">
        <v>119</v>
      </c>
      <c r="B452">
        <v>7</v>
      </c>
      <c r="C452" s="27" t="str">
        <f t="shared" si="35"/>
        <v>M</v>
      </c>
      <c r="D452" s="27" t="str">
        <f>IFERROR(VLOOKUP(F452,#REF!,3),"")</f>
        <v/>
      </c>
      <c r="E452" t="s">
        <v>627</v>
      </c>
      <c r="F452" s="27" t="str">
        <f t="shared" si="36"/>
        <v>CCV-11A</v>
      </c>
      <c r="G452" t="s">
        <v>628</v>
      </c>
      <c r="I452" t="s">
        <v>634</v>
      </c>
      <c r="J452">
        <v>5</v>
      </c>
      <c r="K452">
        <v>1</v>
      </c>
      <c r="L452">
        <v>0</v>
      </c>
      <c r="M452">
        <v>44</v>
      </c>
      <c r="N452">
        <v>15</v>
      </c>
      <c r="O452">
        <v>2</v>
      </c>
      <c r="P452">
        <v>1</v>
      </c>
      <c r="Q452">
        <v>2</v>
      </c>
      <c r="R452" s="27">
        <f t="shared" si="37"/>
        <v>67</v>
      </c>
      <c r="S452" s="27">
        <f t="shared" si="38"/>
        <v>47</v>
      </c>
      <c r="T452" s="27" t="str">
        <f>IFERROR(VLOOKUP(F452,#REF!,2,0),"")</f>
        <v/>
      </c>
      <c r="U452" s="27" t="str">
        <f t="shared" si="39"/>
        <v>,07:45:00,car,67</v>
      </c>
    </row>
    <row r="453" spans="1:21" hidden="1" x14ac:dyDescent="0.25">
      <c r="A453" t="s">
        <v>121</v>
      </c>
      <c r="B453">
        <v>8</v>
      </c>
      <c r="C453" s="27" t="str">
        <f t="shared" si="35"/>
        <v>M</v>
      </c>
      <c r="D453" s="27" t="str">
        <f>IFERROR(VLOOKUP(F453,#REF!,3),"")</f>
        <v/>
      </c>
      <c r="E453" t="s">
        <v>627</v>
      </c>
      <c r="F453" s="27" t="str">
        <f t="shared" si="36"/>
        <v>CCV-11A</v>
      </c>
      <c r="G453" t="s">
        <v>628</v>
      </c>
      <c r="I453" t="s">
        <v>635</v>
      </c>
      <c r="J453">
        <v>6</v>
      </c>
      <c r="K453">
        <v>4</v>
      </c>
      <c r="L453">
        <v>0</v>
      </c>
      <c r="M453">
        <v>71</v>
      </c>
      <c r="N453">
        <v>11</v>
      </c>
      <c r="O453">
        <v>4</v>
      </c>
      <c r="P453">
        <v>1</v>
      </c>
      <c r="Q453">
        <v>3</v>
      </c>
      <c r="R453" s="27">
        <f t="shared" si="37"/>
        <v>111</v>
      </c>
      <c r="S453" s="27">
        <f t="shared" si="38"/>
        <v>75</v>
      </c>
      <c r="T453" s="27" t="str">
        <f>IFERROR(VLOOKUP(F453,#REF!,2,0),"")</f>
        <v/>
      </c>
      <c r="U453" s="27" t="str">
        <f t="shared" si="39"/>
        <v>,08:00:00,car,111</v>
      </c>
    </row>
    <row r="454" spans="1:21" hidden="1" x14ac:dyDescent="0.25">
      <c r="A454" t="s">
        <v>123</v>
      </c>
      <c r="B454">
        <v>8</v>
      </c>
      <c r="C454" s="27" t="str">
        <f t="shared" si="35"/>
        <v>M</v>
      </c>
      <c r="D454" s="27" t="str">
        <f>IFERROR(VLOOKUP(F454,#REF!,3),"")</f>
        <v/>
      </c>
      <c r="E454" t="s">
        <v>627</v>
      </c>
      <c r="F454" s="27" t="str">
        <f t="shared" si="36"/>
        <v>CCV-11A</v>
      </c>
      <c r="G454" t="s">
        <v>628</v>
      </c>
      <c r="I454" t="s">
        <v>636</v>
      </c>
      <c r="J454">
        <v>6</v>
      </c>
      <c r="K454">
        <v>6</v>
      </c>
      <c r="L454">
        <v>0</v>
      </c>
      <c r="M454">
        <v>49</v>
      </c>
      <c r="N454">
        <v>10</v>
      </c>
      <c r="O454">
        <v>4</v>
      </c>
      <c r="P454">
        <v>1</v>
      </c>
      <c r="Q454">
        <v>4</v>
      </c>
      <c r="R454" s="27">
        <f t="shared" si="37"/>
        <v>88</v>
      </c>
      <c r="S454" s="27">
        <f t="shared" si="38"/>
        <v>54</v>
      </c>
      <c r="T454" s="27" t="str">
        <f>IFERROR(VLOOKUP(F454,#REF!,2,0),"")</f>
        <v/>
      </c>
      <c r="U454" s="27" t="str">
        <f t="shared" si="39"/>
        <v>,08:15:00,car,88</v>
      </c>
    </row>
    <row r="455" spans="1:21" hidden="1" x14ac:dyDescent="0.25">
      <c r="A455" t="s">
        <v>125</v>
      </c>
      <c r="B455">
        <v>8</v>
      </c>
      <c r="C455" s="27" t="str">
        <f t="shared" si="35"/>
        <v>M</v>
      </c>
      <c r="D455" s="27" t="str">
        <f>IFERROR(VLOOKUP(F455,#REF!,3),"")</f>
        <v/>
      </c>
      <c r="E455" t="s">
        <v>627</v>
      </c>
      <c r="F455" s="27" t="str">
        <f t="shared" si="36"/>
        <v>CCV-11A</v>
      </c>
      <c r="G455" t="s">
        <v>628</v>
      </c>
      <c r="I455" t="s">
        <v>637</v>
      </c>
      <c r="J455">
        <v>4</v>
      </c>
      <c r="K455">
        <v>5</v>
      </c>
      <c r="L455">
        <v>0</v>
      </c>
      <c r="M455">
        <v>50</v>
      </c>
      <c r="N455">
        <v>16</v>
      </c>
      <c r="O455">
        <v>2</v>
      </c>
      <c r="P455">
        <v>1</v>
      </c>
      <c r="Q455">
        <v>4</v>
      </c>
      <c r="R455" s="27">
        <f t="shared" si="37"/>
        <v>88</v>
      </c>
      <c r="S455" s="27">
        <f t="shared" si="38"/>
        <v>55</v>
      </c>
      <c r="T455" s="27" t="str">
        <f>IFERROR(VLOOKUP(F455,#REF!,2,0),"")</f>
        <v/>
      </c>
      <c r="U455" s="27" t="str">
        <f t="shared" si="39"/>
        <v>,08:30:00,car,88</v>
      </c>
    </row>
    <row r="456" spans="1:21" hidden="1" x14ac:dyDescent="0.25">
      <c r="A456" t="s">
        <v>127</v>
      </c>
      <c r="B456">
        <v>8</v>
      </c>
      <c r="C456" s="27" t="str">
        <f t="shared" si="35"/>
        <v>M</v>
      </c>
      <c r="D456" s="27" t="str">
        <f>IFERROR(VLOOKUP(F456,#REF!,3),"")</f>
        <v/>
      </c>
      <c r="E456" t="s">
        <v>627</v>
      </c>
      <c r="F456" s="27" t="str">
        <f t="shared" si="36"/>
        <v>CCV-11A</v>
      </c>
      <c r="G456" t="s">
        <v>628</v>
      </c>
      <c r="I456" t="s">
        <v>638</v>
      </c>
      <c r="J456">
        <v>7</v>
      </c>
      <c r="K456">
        <v>4</v>
      </c>
      <c r="L456">
        <v>4</v>
      </c>
      <c r="M456">
        <v>76</v>
      </c>
      <c r="N456">
        <v>16</v>
      </c>
      <c r="O456">
        <v>1</v>
      </c>
      <c r="P456">
        <v>2</v>
      </c>
      <c r="Q456">
        <v>2</v>
      </c>
      <c r="R456" s="27">
        <f t="shared" si="37"/>
        <v>131</v>
      </c>
      <c r="S456" s="27">
        <f t="shared" si="38"/>
        <v>90</v>
      </c>
      <c r="T456" s="27" t="str">
        <f>IFERROR(VLOOKUP(F456,#REF!,2,0),"")</f>
        <v/>
      </c>
      <c r="U456" s="27" t="str">
        <f t="shared" si="39"/>
        <v>,08:45:00,car,131</v>
      </c>
    </row>
    <row r="457" spans="1:21" hidden="1" x14ac:dyDescent="0.25">
      <c r="A457" t="s">
        <v>129</v>
      </c>
      <c r="B457">
        <v>9</v>
      </c>
      <c r="C457" s="27" t="str">
        <f t="shared" si="35"/>
        <v>M</v>
      </c>
      <c r="D457" s="27" t="str">
        <f>IFERROR(VLOOKUP(F457,#REF!,3),"")</f>
        <v/>
      </c>
      <c r="E457" t="s">
        <v>627</v>
      </c>
      <c r="F457" s="27" t="str">
        <f t="shared" si="36"/>
        <v>CCV-11A</v>
      </c>
      <c r="G457" t="s">
        <v>628</v>
      </c>
      <c r="I457" t="s">
        <v>639</v>
      </c>
      <c r="J457">
        <v>2</v>
      </c>
      <c r="K457">
        <v>9</v>
      </c>
      <c r="L457">
        <v>0</v>
      </c>
      <c r="M457">
        <v>60</v>
      </c>
      <c r="N457">
        <v>10</v>
      </c>
      <c r="O457">
        <v>2</v>
      </c>
      <c r="P457">
        <v>0</v>
      </c>
      <c r="Q457">
        <v>5</v>
      </c>
      <c r="R457" s="27">
        <f t="shared" si="37"/>
        <v>111</v>
      </c>
      <c r="S457" s="27">
        <f t="shared" si="38"/>
        <v>65</v>
      </c>
      <c r="T457" s="27" t="str">
        <f>IFERROR(VLOOKUP(F457,#REF!,2,0),"")</f>
        <v/>
      </c>
      <c r="U457" s="27" t="str">
        <f t="shared" si="39"/>
        <v>,09:00:00,car,111</v>
      </c>
    </row>
    <row r="458" spans="1:21" hidden="1" x14ac:dyDescent="0.25">
      <c r="A458" t="s">
        <v>131</v>
      </c>
      <c r="B458">
        <v>9</v>
      </c>
      <c r="C458" s="27" t="str">
        <f t="shared" si="35"/>
        <v>M</v>
      </c>
      <c r="D458" s="27" t="str">
        <f>IFERROR(VLOOKUP(F458,#REF!,3),"")</f>
        <v/>
      </c>
      <c r="E458" t="s">
        <v>627</v>
      </c>
      <c r="F458" s="27" t="str">
        <f t="shared" si="36"/>
        <v>CCV-11A</v>
      </c>
      <c r="G458" t="s">
        <v>628</v>
      </c>
      <c r="I458" t="s">
        <v>640</v>
      </c>
      <c r="J458">
        <v>4</v>
      </c>
      <c r="K458">
        <v>7</v>
      </c>
      <c r="L458">
        <v>1</v>
      </c>
      <c r="M458">
        <v>64</v>
      </c>
      <c r="N458">
        <v>11</v>
      </c>
      <c r="O458">
        <v>0</v>
      </c>
      <c r="P458">
        <v>0</v>
      </c>
      <c r="Q458">
        <v>5</v>
      </c>
      <c r="R458" s="27">
        <f t="shared" si="37"/>
        <v>114</v>
      </c>
      <c r="S458" s="27">
        <f t="shared" si="38"/>
        <v>72</v>
      </c>
      <c r="T458" s="27" t="str">
        <f>IFERROR(VLOOKUP(F458,#REF!,2,0),"")</f>
        <v/>
      </c>
      <c r="U458" s="27" t="str">
        <f t="shared" si="39"/>
        <v>,09:15:00,car,114</v>
      </c>
    </row>
    <row r="459" spans="1:21" hidden="1" x14ac:dyDescent="0.25">
      <c r="A459" t="s">
        <v>133</v>
      </c>
      <c r="B459">
        <v>9</v>
      </c>
      <c r="C459" s="27" t="str">
        <f t="shared" si="35"/>
        <v>M</v>
      </c>
      <c r="D459" s="27" t="str">
        <f>IFERROR(VLOOKUP(F459,#REF!,3),"")</f>
        <v/>
      </c>
      <c r="E459" t="s">
        <v>627</v>
      </c>
      <c r="F459" s="27" t="str">
        <f t="shared" si="36"/>
        <v>CCV-11A</v>
      </c>
      <c r="G459" t="s">
        <v>628</v>
      </c>
      <c r="I459" t="s">
        <v>641</v>
      </c>
      <c r="J459">
        <v>2</v>
      </c>
      <c r="K459">
        <v>5</v>
      </c>
      <c r="L459">
        <v>3</v>
      </c>
      <c r="M459">
        <v>64</v>
      </c>
      <c r="N459">
        <v>14</v>
      </c>
      <c r="O459">
        <v>2</v>
      </c>
      <c r="P459">
        <v>2</v>
      </c>
      <c r="Q459">
        <v>2</v>
      </c>
      <c r="R459" s="27">
        <f t="shared" si="37"/>
        <v>115</v>
      </c>
      <c r="S459" s="27">
        <f t="shared" si="38"/>
        <v>76</v>
      </c>
      <c r="T459" s="27" t="str">
        <f>IFERROR(VLOOKUP(F459,#REF!,2,0),"")</f>
        <v/>
      </c>
      <c r="U459" s="27" t="str">
        <f t="shared" si="39"/>
        <v>,09:30:00,car,115</v>
      </c>
    </row>
    <row r="460" spans="1:21" hidden="1" x14ac:dyDescent="0.25">
      <c r="A460" t="s">
        <v>135</v>
      </c>
      <c r="B460">
        <v>9</v>
      </c>
      <c r="C460" s="27" t="str">
        <f t="shared" si="35"/>
        <v>M</v>
      </c>
      <c r="D460" s="27" t="str">
        <f>IFERROR(VLOOKUP(F460,#REF!,3),"")</f>
        <v/>
      </c>
      <c r="E460" t="s">
        <v>627</v>
      </c>
      <c r="F460" s="27" t="str">
        <f t="shared" si="36"/>
        <v>CCV-11A</v>
      </c>
      <c r="G460" t="s">
        <v>628</v>
      </c>
      <c r="I460" t="s">
        <v>642</v>
      </c>
      <c r="J460">
        <v>4</v>
      </c>
      <c r="K460">
        <v>8</v>
      </c>
      <c r="L460">
        <v>1</v>
      </c>
      <c r="M460">
        <v>82</v>
      </c>
      <c r="N460">
        <v>10</v>
      </c>
      <c r="O460">
        <v>0</v>
      </c>
      <c r="P460">
        <v>0</v>
      </c>
      <c r="Q460">
        <v>5</v>
      </c>
      <c r="R460" s="27">
        <f t="shared" si="37"/>
        <v>140</v>
      </c>
      <c r="S460" s="27">
        <f t="shared" si="38"/>
        <v>90</v>
      </c>
      <c r="T460" s="27" t="str">
        <f>IFERROR(VLOOKUP(F460,#REF!,2,0),"")</f>
        <v/>
      </c>
      <c r="U460" s="27" t="str">
        <f t="shared" si="39"/>
        <v>,09:45:00,car,140</v>
      </c>
    </row>
    <row r="461" spans="1:21" hidden="1" x14ac:dyDescent="0.25">
      <c r="A461" t="s">
        <v>137</v>
      </c>
      <c r="B461">
        <v>10</v>
      </c>
      <c r="C461" s="27" t="str">
        <f t="shared" si="35"/>
        <v>M</v>
      </c>
      <c r="D461" s="27" t="str">
        <f>IFERROR(VLOOKUP(F461,#REF!,3),"")</f>
        <v/>
      </c>
      <c r="E461" t="s">
        <v>627</v>
      </c>
      <c r="F461" s="27" t="str">
        <f t="shared" si="36"/>
        <v>CCV-11A</v>
      </c>
      <c r="G461" t="s">
        <v>628</v>
      </c>
      <c r="I461" t="s">
        <v>643</v>
      </c>
      <c r="J461">
        <v>0</v>
      </c>
      <c r="K461">
        <v>4</v>
      </c>
      <c r="L461">
        <v>0</v>
      </c>
      <c r="M461">
        <v>6</v>
      </c>
      <c r="N461">
        <v>0</v>
      </c>
      <c r="O461">
        <v>0</v>
      </c>
      <c r="P461">
        <v>0</v>
      </c>
      <c r="Q461">
        <v>0</v>
      </c>
      <c r="R461" s="27">
        <f t="shared" si="37"/>
        <v>19</v>
      </c>
      <c r="S461" s="27">
        <f t="shared" si="38"/>
        <v>6</v>
      </c>
      <c r="T461" s="27" t="str">
        <f>IFERROR(VLOOKUP(F461,#REF!,2,0),"")</f>
        <v/>
      </c>
      <c r="U461" s="27" t="str">
        <f t="shared" si="39"/>
        <v>,10:00:00,car,19</v>
      </c>
    </row>
    <row r="462" spans="1:21" hidden="1" x14ac:dyDescent="0.25">
      <c r="A462" t="s">
        <v>185</v>
      </c>
      <c r="B462">
        <v>16</v>
      </c>
      <c r="C462" s="27" t="str">
        <f t="shared" si="35"/>
        <v>T</v>
      </c>
      <c r="D462" s="27" t="str">
        <f>IFERROR(VLOOKUP(F462,#REF!,3),"")</f>
        <v/>
      </c>
      <c r="E462" t="s">
        <v>627</v>
      </c>
      <c r="F462" s="27" t="str">
        <f t="shared" si="36"/>
        <v>CCV-11A</v>
      </c>
      <c r="G462" t="s">
        <v>628</v>
      </c>
      <c r="I462" t="s">
        <v>644</v>
      </c>
      <c r="J462">
        <v>7</v>
      </c>
      <c r="K462">
        <v>7</v>
      </c>
      <c r="L462">
        <v>1</v>
      </c>
      <c r="M462">
        <v>67</v>
      </c>
      <c r="N462">
        <v>18</v>
      </c>
      <c r="O462">
        <v>1</v>
      </c>
      <c r="P462">
        <v>0</v>
      </c>
      <c r="Q462">
        <v>3</v>
      </c>
      <c r="R462" s="27">
        <f t="shared" si="37"/>
        <v>117</v>
      </c>
      <c r="S462" s="27">
        <f t="shared" si="38"/>
        <v>73</v>
      </c>
      <c r="T462" s="27" t="str">
        <f>IFERROR(VLOOKUP(F462,#REF!,2,0),"")</f>
        <v/>
      </c>
      <c r="U462" s="27" t="str">
        <f t="shared" si="39"/>
        <v>,16:00:00,car,117</v>
      </c>
    </row>
    <row r="463" spans="1:21" hidden="1" x14ac:dyDescent="0.25">
      <c r="A463" t="s">
        <v>187</v>
      </c>
      <c r="B463">
        <v>16</v>
      </c>
      <c r="C463" s="27" t="str">
        <f t="shared" si="35"/>
        <v>T</v>
      </c>
      <c r="D463" s="27" t="str">
        <f>IFERROR(VLOOKUP(F463,#REF!,3),"")</f>
        <v/>
      </c>
      <c r="E463" t="s">
        <v>627</v>
      </c>
      <c r="F463" s="27" t="str">
        <f t="shared" si="36"/>
        <v>CCV-11A</v>
      </c>
      <c r="G463" t="s">
        <v>628</v>
      </c>
      <c r="I463" t="s">
        <v>645</v>
      </c>
      <c r="J463">
        <v>9</v>
      </c>
      <c r="K463">
        <v>5</v>
      </c>
      <c r="L463">
        <v>1</v>
      </c>
      <c r="M463">
        <v>111</v>
      </c>
      <c r="N463">
        <v>20</v>
      </c>
      <c r="O463">
        <v>1</v>
      </c>
      <c r="P463">
        <v>1</v>
      </c>
      <c r="Q463">
        <v>3</v>
      </c>
      <c r="R463" s="27">
        <f t="shared" si="37"/>
        <v>171</v>
      </c>
      <c r="S463" s="27">
        <f t="shared" si="38"/>
        <v>118</v>
      </c>
      <c r="T463" s="27" t="str">
        <f>IFERROR(VLOOKUP(F463,#REF!,2,0),"")</f>
        <v/>
      </c>
      <c r="U463" s="27" t="str">
        <f t="shared" si="39"/>
        <v>,16:15:00,car,171</v>
      </c>
    </row>
    <row r="464" spans="1:21" hidden="1" x14ac:dyDescent="0.25">
      <c r="A464" t="s">
        <v>42</v>
      </c>
      <c r="B464">
        <v>16</v>
      </c>
      <c r="C464" s="27" t="str">
        <f t="shared" si="35"/>
        <v>T</v>
      </c>
      <c r="D464" s="27" t="str">
        <f>IFERROR(VLOOKUP(F464,#REF!,3),"")</f>
        <v/>
      </c>
      <c r="E464" t="s">
        <v>627</v>
      </c>
      <c r="F464" s="27" t="str">
        <f t="shared" si="36"/>
        <v>CCV-11A</v>
      </c>
      <c r="G464" t="s">
        <v>628</v>
      </c>
      <c r="I464" t="s">
        <v>646</v>
      </c>
      <c r="J464">
        <v>3</v>
      </c>
      <c r="K464">
        <v>2</v>
      </c>
      <c r="L464">
        <v>0</v>
      </c>
      <c r="M464">
        <v>126</v>
      </c>
      <c r="N464">
        <v>29</v>
      </c>
      <c r="O464">
        <v>1</v>
      </c>
      <c r="P464">
        <v>1</v>
      </c>
      <c r="Q464">
        <v>6</v>
      </c>
      <c r="R464" s="27">
        <f t="shared" si="37"/>
        <v>185</v>
      </c>
      <c r="S464" s="27">
        <f t="shared" si="38"/>
        <v>133</v>
      </c>
      <c r="T464" s="27" t="str">
        <f>IFERROR(VLOOKUP(F464,#REF!,2,0),"")</f>
        <v/>
      </c>
      <c r="U464" s="27" t="str">
        <f t="shared" si="39"/>
        <v>,16:30:00,car,185</v>
      </c>
    </row>
    <row r="465" spans="1:21" hidden="1" x14ac:dyDescent="0.25">
      <c r="A465" t="s">
        <v>43</v>
      </c>
      <c r="B465">
        <v>16</v>
      </c>
      <c r="C465" s="27" t="str">
        <f t="shared" si="35"/>
        <v>T</v>
      </c>
      <c r="D465" s="27" t="str">
        <f>IFERROR(VLOOKUP(F465,#REF!,3),"")</f>
        <v/>
      </c>
      <c r="E465" t="s">
        <v>627</v>
      </c>
      <c r="F465" s="27" t="str">
        <f t="shared" si="36"/>
        <v>CCV-11A</v>
      </c>
      <c r="G465" t="s">
        <v>628</v>
      </c>
      <c r="I465" t="s">
        <v>647</v>
      </c>
      <c r="J465">
        <v>4</v>
      </c>
      <c r="K465">
        <v>3</v>
      </c>
      <c r="L465">
        <v>0</v>
      </c>
      <c r="M465">
        <v>100</v>
      </c>
      <c r="N465">
        <v>23</v>
      </c>
      <c r="O465">
        <v>1</v>
      </c>
      <c r="P465">
        <v>0</v>
      </c>
      <c r="Q465">
        <v>1</v>
      </c>
      <c r="R465" s="27">
        <f t="shared" si="37"/>
        <v>145</v>
      </c>
      <c r="S465" s="27">
        <f t="shared" si="38"/>
        <v>101</v>
      </c>
      <c r="T465" s="27" t="str">
        <f>IFERROR(VLOOKUP(F465,#REF!,2,0),"")</f>
        <v/>
      </c>
      <c r="U465" s="27" t="str">
        <f t="shared" si="39"/>
        <v>,16:45:00,car,145</v>
      </c>
    </row>
    <row r="466" spans="1:21" hidden="1" x14ac:dyDescent="0.25">
      <c r="A466" t="s">
        <v>44</v>
      </c>
      <c r="B466">
        <v>17</v>
      </c>
      <c r="C466" s="27" t="str">
        <f t="shared" si="35"/>
        <v>T</v>
      </c>
      <c r="D466" s="27" t="str">
        <f>IFERROR(VLOOKUP(F466,#REF!,3),"")</f>
        <v/>
      </c>
      <c r="E466" t="s">
        <v>627</v>
      </c>
      <c r="F466" s="27" t="str">
        <f t="shared" si="36"/>
        <v>CCV-11A</v>
      </c>
      <c r="G466" t="s">
        <v>628</v>
      </c>
      <c r="I466" t="s">
        <v>648</v>
      </c>
      <c r="J466">
        <v>6</v>
      </c>
      <c r="K466">
        <v>3</v>
      </c>
      <c r="L466">
        <v>0</v>
      </c>
      <c r="M466">
        <v>127</v>
      </c>
      <c r="N466">
        <v>16</v>
      </c>
      <c r="O466">
        <v>3</v>
      </c>
      <c r="P466">
        <v>3</v>
      </c>
      <c r="Q466">
        <v>2</v>
      </c>
      <c r="R466" s="27">
        <f t="shared" si="37"/>
        <v>183</v>
      </c>
      <c r="S466" s="27">
        <f t="shared" si="38"/>
        <v>132</v>
      </c>
      <c r="T466" s="27" t="str">
        <f>IFERROR(VLOOKUP(F466,#REF!,2,0),"")</f>
        <v/>
      </c>
      <c r="U466" s="27" t="str">
        <f t="shared" si="39"/>
        <v>,17:00:00,car,183</v>
      </c>
    </row>
    <row r="467" spans="1:21" hidden="1" x14ac:dyDescent="0.25">
      <c r="A467" t="s">
        <v>45</v>
      </c>
      <c r="B467">
        <v>17</v>
      </c>
      <c r="C467" s="27" t="str">
        <f t="shared" si="35"/>
        <v>T</v>
      </c>
      <c r="D467" s="27" t="str">
        <f>IFERROR(VLOOKUP(F467,#REF!,3),"")</f>
        <v/>
      </c>
      <c r="E467" t="s">
        <v>627</v>
      </c>
      <c r="F467" s="27" t="str">
        <f t="shared" si="36"/>
        <v>CCV-11A</v>
      </c>
      <c r="G467" t="s">
        <v>628</v>
      </c>
      <c r="I467" t="s">
        <v>649</v>
      </c>
      <c r="J467">
        <v>6</v>
      </c>
      <c r="K467">
        <v>0</v>
      </c>
      <c r="L467">
        <v>0</v>
      </c>
      <c r="M467">
        <v>130</v>
      </c>
      <c r="N467">
        <v>26</v>
      </c>
      <c r="O467">
        <v>2</v>
      </c>
      <c r="P467">
        <v>1</v>
      </c>
      <c r="Q467">
        <v>4</v>
      </c>
      <c r="R467" s="27">
        <f t="shared" si="37"/>
        <v>182</v>
      </c>
      <c r="S467" s="27">
        <f t="shared" si="38"/>
        <v>135</v>
      </c>
      <c r="T467" s="27" t="str">
        <f>IFERROR(VLOOKUP(F467,#REF!,2,0),"")</f>
        <v/>
      </c>
      <c r="U467" s="27" t="str">
        <f t="shared" si="39"/>
        <v>,17:15:00,car,182</v>
      </c>
    </row>
    <row r="468" spans="1:21" hidden="1" x14ac:dyDescent="0.25">
      <c r="A468" t="s">
        <v>46</v>
      </c>
      <c r="B468">
        <v>17</v>
      </c>
      <c r="C468" s="27" t="str">
        <f t="shared" si="35"/>
        <v>T</v>
      </c>
      <c r="D468" s="27" t="str">
        <f>IFERROR(VLOOKUP(F468,#REF!,3),"")</f>
        <v/>
      </c>
      <c r="E468" t="s">
        <v>627</v>
      </c>
      <c r="F468" s="27" t="str">
        <f t="shared" si="36"/>
        <v>CCV-11A</v>
      </c>
      <c r="G468" t="s">
        <v>628</v>
      </c>
      <c r="I468" t="s">
        <v>650</v>
      </c>
      <c r="J468">
        <v>1</v>
      </c>
      <c r="K468">
        <v>4</v>
      </c>
      <c r="L468">
        <v>0</v>
      </c>
      <c r="M468">
        <v>147</v>
      </c>
      <c r="N468">
        <v>28</v>
      </c>
      <c r="O468">
        <v>4</v>
      </c>
      <c r="P468">
        <v>0</v>
      </c>
      <c r="Q468">
        <v>3</v>
      </c>
      <c r="R468" s="27">
        <f t="shared" si="37"/>
        <v>212</v>
      </c>
      <c r="S468" s="27">
        <f t="shared" si="38"/>
        <v>150</v>
      </c>
      <c r="T468" s="27" t="str">
        <f>IFERROR(VLOOKUP(F468,#REF!,2,0),"")</f>
        <v/>
      </c>
      <c r="U468" s="27" t="str">
        <f t="shared" si="39"/>
        <v>,17:30:00,car,212</v>
      </c>
    </row>
    <row r="469" spans="1:21" hidden="1" x14ac:dyDescent="0.25">
      <c r="A469" t="s">
        <v>47</v>
      </c>
      <c r="B469">
        <v>17</v>
      </c>
      <c r="C469" s="27" t="str">
        <f t="shared" si="35"/>
        <v>T</v>
      </c>
      <c r="D469" s="27" t="str">
        <f>IFERROR(VLOOKUP(F469,#REF!,3),"")</f>
        <v/>
      </c>
      <c r="E469" t="s">
        <v>627</v>
      </c>
      <c r="F469" s="27" t="str">
        <f t="shared" si="36"/>
        <v>CCV-11A</v>
      </c>
      <c r="G469" t="s">
        <v>628</v>
      </c>
      <c r="I469" t="s">
        <v>651</v>
      </c>
      <c r="J469">
        <v>11</v>
      </c>
      <c r="K469">
        <v>2</v>
      </c>
      <c r="L469">
        <v>0</v>
      </c>
      <c r="M469">
        <v>120</v>
      </c>
      <c r="N469">
        <v>27</v>
      </c>
      <c r="O469">
        <v>2</v>
      </c>
      <c r="P469">
        <v>0</v>
      </c>
      <c r="Q469">
        <v>6</v>
      </c>
      <c r="R469" s="27">
        <f t="shared" si="37"/>
        <v>175</v>
      </c>
      <c r="S469" s="27">
        <f t="shared" si="38"/>
        <v>126</v>
      </c>
      <c r="T469" s="27" t="str">
        <f>IFERROR(VLOOKUP(F469,#REF!,2,0),"")</f>
        <v/>
      </c>
      <c r="U469" s="27" t="str">
        <f t="shared" si="39"/>
        <v>,17:45:00,car,175</v>
      </c>
    </row>
    <row r="470" spans="1:21" hidden="1" x14ac:dyDescent="0.25">
      <c r="A470" t="s">
        <v>48</v>
      </c>
      <c r="B470">
        <v>18</v>
      </c>
      <c r="C470" s="27" t="str">
        <f t="shared" si="35"/>
        <v>T</v>
      </c>
      <c r="D470" s="27" t="str">
        <f>IFERROR(VLOOKUP(F470,#REF!,3),"")</f>
        <v/>
      </c>
      <c r="E470" t="s">
        <v>627</v>
      </c>
      <c r="F470" s="27" t="str">
        <f t="shared" si="36"/>
        <v>CCV-11A</v>
      </c>
      <c r="G470" t="s">
        <v>628</v>
      </c>
      <c r="I470" t="s">
        <v>652</v>
      </c>
      <c r="J470">
        <v>4</v>
      </c>
      <c r="K470">
        <v>1</v>
      </c>
      <c r="L470">
        <v>0</v>
      </c>
      <c r="M470">
        <v>135</v>
      </c>
      <c r="N470">
        <v>23</v>
      </c>
      <c r="O470">
        <v>2</v>
      </c>
      <c r="P470">
        <v>1</v>
      </c>
      <c r="Q470">
        <v>2</v>
      </c>
      <c r="R470" s="27">
        <f t="shared" si="37"/>
        <v>187</v>
      </c>
      <c r="S470" s="27">
        <f t="shared" si="38"/>
        <v>138</v>
      </c>
      <c r="T470" s="27" t="str">
        <f>IFERROR(VLOOKUP(F470,#REF!,2,0),"")</f>
        <v/>
      </c>
      <c r="U470" s="27" t="str">
        <f t="shared" si="39"/>
        <v>,18:00:00,car,187</v>
      </c>
    </row>
    <row r="471" spans="1:21" hidden="1" x14ac:dyDescent="0.25">
      <c r="A471" t="s">
        <v>49</v>
      </c>
      <c r="B471">
        <v>18</v>
      </c>
      <c r="C471" s="27" t="str">
        <f t="shared" si="35"/>
        <v>T</v>
      </c>
      <c r="D471" s="27" t="str">
        <f>IFERROR(VLOOKUP(F471,#REF!,3),"")</f>
        <v/>
      </c>
      <c r="E471" t="s">
        <v>627</v>
      </c>
      <c r="F471" s="27" t="str">
        <f t="shared" si="36"/>
        <v>CCV-11A</v>
      </c>
      <c r="G471" t="s">
        <v>628</v>
      </c>
      <c r="I471" t="s">
        <v>653</v>
      </c>
      <c r="J471">
        <v>3</v>
      </c>
      <c r="K471">
        <v>0</v>
      </c>
      <c r="L471">
        <v>0</v>
      </c>
      <c r="M471">
        <v>130</v>
      </c>
      <c r="N471">
        <v>32</v>
      </c>
      <c r="O471">
        <v>3</v>
      </c>
      <c r="P471">
        <v>1</v>
      </c>
      <c r="Q471">
        <v>7</v>
      </c>
      <c r="R471" s="27">
        <f t="shared" si="37"/>
        <v>187</v>
      </c>
      <c r="S471" s="27">
        <f t="shared" si="38"/>
        <v>138</v>
      </c>
      <c r="T471" s="27" t="str">
        <f>IFERROR(VLOOKUP(F471,#REF!,2,0),"")</f>
        <v/>
      </c>
      <c r="U471" s="27" t="str">
        <f t="shared" si="39"/>
        <v>,18:15:00,car,187</v>
      </c>
    </row>
    <row r="472" spans="1:21" hidden="1" x14ac:dyDescent="0.25">
      <c r="A472" t="s">
        <v>197</v>
      </c>
      <c r="B472">
        <v>18</v>
      </c>
      <c r="C472" s="27" t="str">
        <f t="shared" si="35"/>
        <v>T</v>
      </c>
      <c r="D472" s="27" t="str">
        <f>IFERROR(VLOOKUP(F472,#REF!,3),"")</f>
        <v/>
      </c>
      <c r="E472" t="s">
        <v>627</v>
      </c>
      <c r="F472" s="27" t="str">
        <f t="shared" si="36"/>
        <v>CCV-11A</v>
      </c>
      <c r="G472" t="s">
        <v>628</v>
      </c>
      <c r="I472" t="s">
        <v>654</v>
      </c>
      <c r="J472">
        <v>8</v>
      </c>
      <c r="K472">
        <v>1</v>
      </c>
      <c r="L472">
        <v>0</v>
      </c>
      <c r="M472">
        <v>137</v>
      </c>
      <c r="N472">
        <v>27</v>
      </c>
      <c r="O472">
        <v>3</v>
      </c>
      <c r="P472">
        <v>0</v>
      </c>
      <c r="Q472">
        <v>2</v>
      </c>
      <c r="R472" s="27">
        <f t="shared" si="37"/>
        <v>190</v>
      </c>
      <c r="S472" s="27">
        <f t="shared" si="38"/>
        <v>139</v>
      </c>
      <c r="T472" s="27" t="str">
        <f>IFERROR(VLOOKUP(F472,#REF!,2,0),"")</f>
        <v/>
      </c>
      <c r="U472" s="27" t="str">
        <f t="shared" si="39"/>
        <v>,18:30:00,car,190</v>
      </c>
    </row>
    <row r="473" spans="1:21" hidden="1" x14ac:dyDescent="0.25">
      <c r="A473" t="s">
        <v>199</v>
      </c>
      <c r="B473">
        <v>18</v>
      </c>
      <c r="C473" s="27" t="str">
        <f t="shared" si="35"/>
        <v>T</v>
      </c>
      <c r="D473" s="27" t="str">
        <f>IFERROR(VLOOKUP(F473,#REF!,3),"")</f>
        <v/>
      </c>
      <c r="E473" t="s">
        <v>627</v>
      </c>
      <c r="F473" s="27" t="str">
        <f t="shared" si="36"/>
        <v>CCV-11A</v>
      </c>
      <c r="G473" t="s">
        <v>628</v>
      </c>
      <c r="I473" t="s">
        <v>655</v>
      </c>
      <c r="J473">
        <v>7</v>
      </c>
      <c r="K473">
        <v>1</v>
      </c>
      <c r="L473">
        <v>0</v>
      </c>
      <c r="M473">
        <v>133</v>
      </c>
      <c r="N473">
        <v>28</v>
      </c>
      <c r="O473">
        <v>2</v>
      </c>
      <c r="P473">
        <v>0</v>
      </c>
      <c r="Q473">
        <v>2</v>
      </c>
      <c r="R473" s="27">
        <f t="shared" si="37"/>
        <v>185</v>
      </c>
      <c r="S473" s="27">
        <f t="shared" si="38"/>
        <v>135</v>
      </c>
      <c r="T473" s="27" t="str">
        <f>IFERROR(VLOOKUP(F473,#REF!,2,0),"")</f>
        <v/>
      </c>
      <c r="U473" s="27" t="str">
        <f t="shared" si="39"/>
        <v>,18:45:00,car,185</v>
      </c>
    </row>
    <row r="474" spans="1:21" hidden="1" x14ac:dyDescent="0.25">
      <c r="A474" t="s">
        <v>201</v>
      </c>
      <c r="B474">
        <v>19</v>
      </c>
      <c r="C474" s="27" t="str">
        <f t="shared" si="35"/>
        <v>N</v>
      </c>
      <c r="D474" s="27" t="str">
        <f>IFERROR(VLOOKUP(F474,#REF!,3),"")</f>
        <v/>
      </c>
      <c r="E474" t="s">
        <v>627</v>
      </c>
      <c r="F474" s="27" t="str">
        <f t="shared" si="36"/>
        <v>CCV-11A</v>
      </c>
      <c r="G474" t="s">
        <v>628</v>
      </c>
      <c r="I474" t="s">
        <v>656</v>
      </c>
      <c r="J474">
        <v>2</v>
      </c>
      <c r="K474">
        <v>1</v>
      </c>
      <c r="L474">
        <v>0</v>
      </c>
      <c r="M474">
        <v>125</v>
      </c>
      <c r="N474">
        <v>29</v>
      </c>
      <c r="O474">
        <v>3</v>
      </c>
      <c r="P474">
        <v>0</v>
      </c>
      <c r="Q474">
        <v>6</v>
      </c>
      <c r="R474" s="27">
        <f t="shared" si="37"/>
        <v>180</v>
      </c>
      <c r="S474" s="27">
        <f t="shared" si="38"/>
        <v>131</v>
      </c>
      <c r="T474" s="27" t="str">
        <f>IFERROR(VLOOKUP(F474,#REF!,2,0),"")</f>
        <v/>
      </c>
      <c r="U474" s="27" t="str">
        <f t="shared" si="39"/>
        <v>,19:00:00,car,180</v>
      </c>
    </row>
    <row r="475" spans="1:21" hidden="1" x14ac:dyDescent="0.25">
      <c r="A475" t="s">
        <v>203</v>
      </c>
      <c r="B475">
        <v>19</v>
      </c>
      <c r="C475" s="27" t="str">
        <f t="shared" si="35"/>
        <v>N</v>
      </c>
      <c r="D475" s="27" t="str">
        <f>IFERROR(VLOOKUP(F475,#REF!,3),"")</f>
        <v/>
      </c>
      <c r="E475" t="s">
        <v>627</v>
      </c>
      <c r="F475" s="27" t="str">
        <f t="shared" si="36"/>
        <v>CCV-11A</v>
      </c>
      <c r="G475" t="s">
        <v>628</v>
      </c>
      <c r="I475" t="s">
        <v>657</v>
      </c>
      <c r="J475">
        <v>2</v>
      </c>
      <c r="K475">
        <v>0</v>
      </c>
      <c r="L475">
        <v>0</v>
      </c>
      <c r="M475">
        <v>129</v>
      </c>
      <c r="N475">
        <v>25</v>
      </c>
      <c r="O475">
        <v>3</v>
      </c>
      <c r="P475">
        <v>1</v>
      </c>
      <c r="Q475">
        <v>4</v>
      </c>
      <c r="R475" s="27">
        <f t="shared" si="37"/>
        <v>180</v>
      </c>
      <c r="S475" s="27">
        <f t="shared" si="38"/>
        <v>134</v>
      </c>
      <c r="T475" s="27" t="str">
        <f>IFERROR(VLOOKUP(F475,#REF!,2,0),"")</f>
        <v/>
      </c>
      <c r="U475" s="27" t="str">
        <f t="shared" si="39"/>
        <v>,19:15:00,car,180</v>
      </c>
    </row>
    <row r="476" spans="1:21" hidden="1" x14ac:dyDescent="0.25">
      <c r="A476" t="s">
        <v>205</v>
      </c>
      <c r="B476">
        <v>19</v>
      </c>
      <c r="C476" s="27" t="str">
        <f t="shared" si="35"/>
        <v>N</v>
      </c>
      <c r="D476" s="27" t="str">
        <f>IFERROR(VLOOKUP(F476,#REF!,3),"")</f>
        <v/>
      </c>
      <c r="E476" t="s">
        <v>627</v>
      </c>
      <c r="F476" s="27" t="str">
        <f t="shared" si="36"/>
        <v>CCV-11A</v>
      </c>
      <c r="G476" t="s">
        <v>628</v>
      </c>
      <c r="I476" t="s">
        <v>658</v>
      </c>
      <c r="J476">
        <v>1</v>
      </c>
      <c r="K476">
        <v>0</v>
      </c>
      <c r="L476">
        <v>0</v>
      </c>
      <c r="M476">
        <v>7</v>
      </c>
      <c r="N476">
        <v>3</v>
      </c>
      <c r="O476">
        <v>0</v>
      </c>
      <c r="P476">
        <v>0</v>
      </c>
      <c r="Q476">
        <v>0</v>
      </c>
      <c r="R476" s="27">
        <f t="shared" si="37"/>
        <v>10</v>
      </c>
      <c r="S476" s="27">
        <f t="shared" si="38"/>
        <v>7</v>
      </c>
      <c r="T476" s="27" t="str">
        <f>IFERROR(VLOOKUP(F476,#REF!,2,0),"")</f>
        <v/>
      </c>
      <c r="U476" s="27" t="str">
        <f t="shared" si="39"/>
        <v>,19:30:00,car,10</v>
      </c>
    </row>
    <row r="477" spans="1:21" hidden="1" x14ac:dyDescent="0.25">
      <c r="A477" t="s">
        <v>107</v>
      </c>
      <c r="B477">
        <v>6</v>
      </c>
      <c r="C477" s="27" t="str">
        <f t="shared" si="35"/>
        <v>M</v>
      </c>
      <c r="D477" s="27" t="str">
        <f>IFERROR(VLOOKUP(F477,#REF!,3),"")</f>
        <v/>
      </c>
      <c r="E477" t="s">
        <v>659</v>
      </c>
      <c r="F477" s="27" t="str">
        <f t="shared" si="36"/>
        <v>CCV-11B</v>
      </c>
      <c r="G477" t="s">
        <v>660</v>
      </c>
      <c r="I477" t="s">
        <v>661</v>
      </c>
      <c r="J477">
        <v>0</v>
      </c>
      <c r="K477">
        <v>0</v>
      </c>
      <c r="L477">
        <v>0</v>
      </c>
      <c r="M477">
        <v>7</v>
      </c>
      <c r="N477">
        <v>6</v>
      </c>
      <c r="O477">
        <v>0</v>
      </c>
      <c r="P477">
        <v>0</v>
      </c>
      <c r="Q477">
        <v>2</v>
      </c>
      <c r="R477" s="27">
        <f t="shared" si="37"/>
        <v>13</v>
      </c>
      <c r="S477" s="27">
        <f t="shared" si="38"/>
        <v>9</v>
      </c>
      <c r="T477" s="27" t="str">
        <f>IFERROR(VLOOKUP(F477,#REF!,2,0),"")</f>
        <v/>
      </c>
      <c r="U477" s="27" t="str">
        <f t="shared" si="39"/>
        <v>,06:15:00,car,13</v>
      </c>
    </row>
    <row r="478" spans="1:21" hidden="1" x14ac:dyDescent="0.25">
      <c r="A478" t="s">
        <v>109</v>
      </c>
      <c r="B478">
        <v>6</v>
      </c>
      <c r="C478" s="27" t="str">
        <f t="shared" si="35"/>
        <v>M</v>
      </c>
      <c r="D478" s="27" t="str">
        <f>IFERROR(VLOOKUP(F478,#REF!,3),"")</f>
        <v/>
      </c>
      <c r="E478" t="s">
        <v>659</v>
      </c>
      <c r="F478" s="27" t="str">
        <f t="shared" si="36"/>
        <v>CCV-11B</v>
      </c>
      <c r="G478" t="s">
        <v>660</v>
      </c>
      <c r="I478" t="s">
        <v>662</v>
      </c>
      <c r="J478">
        <v>3</v>
      </c>
      <c r="K478">
        <v>1</v>
      </c>
      <c r="L478">
        <v>0</v>
      </c>
      <c r="M478">
        <v>139</v>
      </c>
      <c r="N478">
        <v>25</v>
      </c>
      <c r="O478">
        <v>2</v>
      </c>
      <c r="P478">
        <v>0</v>
      </c>
      <c r="Q478">
        <v>1</v>
      </c>
      <c r="R478" s="27">
        <f t="shared" si="37"/>
        <v>191</v>
      </c>
      <c r="S478" s="27">
        <f t="shared" si="38"/>
        <v>140</v>
      </c>
      <c r="T478" s="27" t="str">
        <f>IFERROR(VLOOKUP(F478,#REF!,2,0),"")</f>
        <v/>
      </c>
      <c r="U478" s="27" t="str">
        <f t="shared" si="39"/>
        <v>,06:30:00,car,191</v>
      </c>
    </row>
    <row r="479" spans="1:21" hidden="1" x14ac:dyDescent="0.25">
      <c r="A479" t="s">
        <v>111</v>
      </c>
      <c r="B479">
        <v>6</v>
      </c>
      <c r="C479" s="27" t="str">
        <f t="shared" si="35"/>
        <v>M</v>
      </c>
      <c r="D479" s="27" t="str">
        <f>IFERROR(VLOOKUP(F479,#REF!,3),"")</f>
        <v/>
      </c>
      <c r="E479" t="s">
        <v>659</v>
      </c>
      <c r="F479" s="27" t="str">
        <f t="shared" si="36"/>
        <v>CCV-11B</v>
      </c>
      <c r="G479" t="s">
        <v>660</v>
      </c>
      <c r="I479" t="s">
        <v>663</v>
      </c>
      <c r="J479">
        <v>4</v>
      </c>
      <c r="K479">
        <v>2</v>
      </c>
      <c r="L479">
        <v>0</v>
      </c>
      <c r="M479">
        <v>136</v>
      </c>
      <c r="N479">
        <v>11</v>
      </c>
      <c r="O479">
        <v>2</v>
      </c>
      <c r="P479">
        <v>0</v>
      </c>
      <c r="Q479">
        <v>2</v>
      </c>
      <c r="R479" s="27">
        <f t="shared" si="37"/>
        <v>187</v>
      </c>
      <c r="S479" s="27">
        <f t="shared" si="38"/>
        <v>138</v>
      </c>
      <c r="T479" s="27" t="str">
        <f>IFERROR(VLOOKUP(F479,#REF!,2,0),"")</f>
        <v/>
      </c>
      <c r="U479" s="27" t="str">
        <f t="shared" si="39"/>
        <v>,06:45:00,car,187</v>
      </c>
    </row>
    <row r="480" spans="1:21" hidden="1" x14ac:dyDescent="0.25">
      <c r="A480" t="s">
        <v>113</v>
      </c>
      <c r="B480">
        <v>7</v>
      </c>
      <c r="C480" s="27" t="str">
        <f t="shared" si="35"/>
        <v>M</v>
      </c>
      <c r="D480" s="27" t="str">
        <f>IFERROR(VLOOKUP(F480,#REF!,3),"")</f>
        <v/>
      </c>
      <c r="E480" t="s">
        <v>659</v>
      </c>
      <c r="F480" s="27" t="str">
        <f t="shared" si="36"/>
        <v>CCV-11B</v>
      </c>
      <c r="G480" t="s">
        <v>660</v>
      </c>
      <c r="I480" t="s">
        <v>664</v>
      </c>
      <c r="J480">
        <v>5</v>
      </c>
      <c r="K480">
        <v>3</v>
      </c>
      <c r="L480">
        <v>0</v>
      </c>
      <c r="M480">
        <v>139</v>
      </c>
      <c r="N480">
        <v>18</v>
      </c>
      <c r="O480">
        <v>5</v>
      </c>
      <c r="P480">
        <v>2</v>
      </c>
      <c r="Q480">
        <v>2</v>
      </c>
      <c r="R480" s="27">
        <f t="shared" si="37"/>
        <v>198</v>
      </c>
      <c r="S480" s="27">
        <f t="shared" si="38"/>
        <v>143</v>
      </c>
      <c r="T480" s="27" t="str">
        <f>IFERROR(VLOOKUP(F480,#REF!,2,0),"")</f>
        <v/>
      </c>
      <c r="U480" s="27" t="str">
        <f t="shared" si="39"/>
        <v>,07:00:00,car,198</v>
      </c>
    </row>
    <row r="481" spans="1:21" hidden="1" x14ac:dyDescent="0.25">
      <c r="A481" t="s">
        <v>115</v>
      </c>
      <c r="B481">
        <v>7</v>
      </c>
      <c r="C481" s="27" t="str">
        <f t="shared" si="35"/>
        <v>M</v>
      </c>
      <c r="D481" s="27" t="str">
        <f>IFERROR(VLOOKUP(F481,#REF!,3),"")</f>
        <v/>
      </c>
      <c r="E481" t="s">
        <v>659</v>
      </c>
      <c r="F481" s="27" t="str">
        <f t="shared" si="36"/>
        <v>CCV-11B</v>
      </c>
      <c r="G481" t="s">
        <v>660</v>
      </c>
      <c r="I481" t="s">
        <v>665</v>
      </c>
      <c r="J481">
        <v>1</v>
      </c>
      <c r="K481">
        <v>1</v>
      </c>
      <c r="L481">
        <v>1</v>
      </c>
      <c r="M481">
        <v>131</v>
      </c>
      <c r="N481">
        <v>25</v>
      </c>
      <c r="O481">
        <v>3</v>
      </c>
      <c r="P481">
        <v>0</v>
      </c>
      <c r="Q481">
        <v>1</v>
      </c>
      <c r="R481" s="27">
        <f t="shared" si="37"/>
        <v>183</v>
      </c>
      <c r="S481" s="27">
        <f t="shared" si="38"/>
        <v>135</v>
      </c>
      <c r="T481" s="27" t="str">
        <f>IFERROR(VLOOKUP(F481,#REF!,2,0),"")</f>
        <v/>
      </c>
      <c r="U481" s="27" t="str">
        <f t="shared" si="39"/>
        <v>,07:15:00,car,183</v>
      </c>
    </row>
    <row r="482" spans="1:21" hidden="1" x14ac:dyDescent="0.25">
      <c r="A482" t="s">
        <v>117</v>
      </c>
      <c r="B482">
        <v>7</v>
      </c>
      <c r="C482" s="27" t="str">
        <f t="shared" si="35"/>
        <v>M</v>
      </c>
      <c r="D482" s="27" t="str">
        <f>IFERROR(VLOOKUP(F482,#REF!,3),"")</f>
        <v/>
      </c>
      <c r="E482" t="s">
        <v>659</v>
      </c>
      <c r="F482" s="27" t="str">
        <f t="shared" si="36"/>
        <v>CCV-11B</v>
      </c>
      <c r="G482" t="s">
        <v>660</v>
      </c>
      <c r="I482" t="s">
        <v>666</v>
      </c>
      <c r="J482">
        <v>5</v>
      </c>
      <c r="K482">
        <v>2</v>
      </c>
      <c r="L482">
        <v>0</v>
      </c>
      <c r="M482">
        <v>138</v>
      </c>
      <c r="N482">
        <v>38</v>
      </c>
      <c r="O482">
        <v>4</v>
      </c>
      <c r="P482">
        <v>0</v>
      </c>
      <c r="Q482">
        <v>2</v>
      </c>
      <c r="R482" s="27">
        <f t="shared" si="37"/>
        <v>196</v>
      </c>
      <c r="S482" s="27">
        <f t="shared" si="38"/>
        <v>140</v>
      </c>
      <c r="T482" s="27" t="str">
        <f>IFERROR(VLOOKUP(F482,#REF!,2,0),"")</f>
        <v/>
      </c>
      <c r="U482" s="27" t="str">
        <f t="shared" si="39"/>
        <v>,07:30:00,car,196</v>
      </c>
    </row>
    <row r="483" spans="1:21" hidden="1" x14ac:dyDescent="0.25">
      <c r="A483" t="s">
        <v>119</v>
      </c>
      <c r="B483">
        <v>7</v>
      </c>
      <c r="C483" s="27" t="str">
        <f t="shared" si="35"/>
        <v>M</v>
      </c>
      <c r="D483" s="27" t="str">
        <f>IFERROR(VLOOKUP(F483,#REF!,3),"")</f>
        <v/>
      </c>
      <c r="E483" t="s">
        <v>659</v>
      </c>
      <c r="F483" s="27" t="str">
        <f t="shared" si="36"/>
        <v>CCV-11B</v>
      </c>
      <c r="G483" t="s">
        <v>660</v>
      </c>
      <c r="I483" t="s">
        <v>667</v>
      </c>
      <c r="J483">
        <v>2</v>
      </c>
      <c r="K483">
        <v>1</v>
      </c>
      <c r="L483">
        <v>0</v>
      </c>
      <c r="M483">
        <v>122</v>
      </c>
      <c r="N483">
        <v>22</v>
      </c>
      <c r="O483">
        <v>4</v>
      </c>
      <c r="P483">
        <v>0</v>
      </c>
      <c r="Q483">
        <v>0</v>
      </c>
      <c r="R483" s="27">
        <f t="shared" si="37"/>
        <v>166</v>
      </c>
      <c r="S483" s="27">
        <f t="shared" si="38"/>
        <v>122</v>
      </c>
      <c r="T483" s="27" t="str">
        <f>IFERROR(VLOOKUP(F483,#REF!,2,0),"")</f>
        <v/>
      </c>
      <c r="U483" s="27" t="str">
        <f t="shared" si="39"/>
        <v>,07:45:00,car,166</v>
      </c>
    </row>
    <row r="484" spans="1:21" hidden="1" x14ac:dyDescent="0.25">
      <c r="A484" t="s">
        <v>121</v>
      </c>
      <c r="B484">
        <v>8</v>
      </c>
      <c r="C484" s="27" t="str">
        <f t="shared" si="35"/>
        <v>M</v>
      </c>
      <c r="D484" s="27" t="str">
        <f>IFERROR(VLOOKUP(F484,#REF!,3),"")</f>
        <v/>
      </c>
      <c r="E484" t="s">
        <v>659</v>
      </c>
      <c r="F484" s="27" t="str">
        <f t="shared" si="36"/>
        <v>CCV-11B</v>
      </c>
      <c r="G484" t="s">
        <v>660</v>
      </c>
      <c r="I484" t="s">
        <v>668</v>
      </c>
      <c r="J484">
        <v>5</v>
      </c>
      <c r="K484">
        <v>1</v>
      </c>
      <c r="L484">
        <v>0</v>
      </c>
      <c r="M484">
        <v>126</v>
      </c>
      <c r="N484">
        <v>22</v>
      </c>
      <c r="O484">
        <v>3</v>
      </c>
      <c r="P484">
        <v>1</v>
      </c>
      <c r="Q484">
        <v>4</v>
      </c>
      <c r="R484" s="27">
        <f t="shared" si="37"/>
        <v>178</v>
      </c>
      <c r="S484" s="27">
        <f t="shared" si="38"/>
        <v>131</v>
      </c>
      <c r="T484" s="27" t="str">
        <f>IFERROR(VLOOKUP(F484,#REF!,2,0),"")</f>
        <v/>
      </c>
      <c r="U484" s="27" t="str">
        <f t="shared" si="39"/>
        <v>,08:00:00,car,178</v>
      </c>
    </row>
    <row r="485" spans="1:21" hidden="1" x14ac:dyDescent="0.25">
      <c r="A485" t="s">
        <v>123</v>
      </c>
      <c r="B485">
        <v>8</v>
      </c>
      <c r="C485" s="27" t="str">
        <f t="shared" si="35"/>
        <v>M</v>
      </c>
      <c r="D485" s="27" t="str">
        <f>IFERROR(VLOOKUP(F485,#REF!,3),"")</f>
        <v/>
      </c>
      <c r="E485" t="s">
        <v>659</v>
      </c>
      <c r="F485" s="27" t="str">
        <f t="shared" si="36"/>
        <v>CCV-11B</v>
      </c>
      <c r="G485" t="s">
        <v>660</v>
      </c>
      <c r="I485" t="s">
        <v>669</v>
      </c>
      <c r="J485">
        <v>4</v>
      </c>
      <c r="K485">
        <v>0</v>
      </c>
      <c r="L485">
        <v>0</v>
      </c>
      <c r="M485">
        <v>124</v>
      </c>
      <c r="N485">
        <v>20</v>
      </c>
      <c r="O485">
        <v>3</v>
      </c>
      <c r="P485">
        <v>1</v>
      </c>
      <c r="Q485">
        <v>2</v>
      </c>
      <c r="R485" s="27">
        <f t="shared" si="37"/>
        <v>170</v>
      </c>
      <c r="S485" s="27">
        <f t="shared" si="38"/>
        <v>127</v>
      </c>
      <c r="T485" s="27" t="str">
        <f>IFERROR(VLOOKUP(F485,#REF!,2,0),"")</f>
        <v/>
      </c>
      <c r="U485" s="27" t="str">
        <f t="shared" si="39"/>
        <v>,08:15:00,car,170</v>
      </c>
    </row>
    <row r="486" spans="1:21" hidden="1" x14ac:dyDescent="0.25">
      <c r="A486" t="s">
        <v>125</v>
      </c>
      <c r="B486">
        <v>8</v>
      </c>
      <c r="C486" s="27" t="str">
        <f t="shared" si="35"/>
        <v>M</v>
      </c>
      <c r="D486" s="27" t="str">
        <f>IFERROR(VLOOKUP(F486,#REF!,3),"")</f>
        <v/>
      </c>
      <c r="E486" t="s">
        <v>659</v>
      </c>
      <c r="F486" s="27" t="str">
        <f t="shared" si="36"/>
        <v>CCV-11B</v>
      </c>
      <c r="G486" t="s">
        <v>660</v>
      </c>
      <c r="I486" t="s">
        <v>670</v>
      </c>
      <c r="J486">
        <v>8</v>
      </c>
      <c r="K486">
        <v>4</v>
      </c>
      <c r="L486">
        <v>1</v>
      </c>
      <c r="M486">
        <v>114</v>
      </c>
      <c r="N486">
        <v>30</v>
      </c>
      <c r="O486">
        <v>2</v>
      </c>
      <c r="P486">
        <v>1</v>
      </c>
      <c r="Q486">
        <v>0</v>
      </c>
      <c r="R486" s="27">
        <f t="shared" si="37"/>
        <v>170</v>
      </c>
      <c r="S486" s="27">
        <f t="shared" si="38"/>
        <v>118</v>
      </c>
      <c r="T486" s="27" t="str">
        <f>IFERROR(VLOOKUP(F486,#REF!,2,0),"")</f>
        <v/>
      </c>
      <c r="U486" s="27" t="str">
        <f t="shared" si="39"/>
        <v>,08:30:00,car,170</v>
      </c>
    </row>
    <row r="487" spans="1:21" hidden="1" x14ac:dyDescent="0.25">
      <c r="A487" t="s">
        <v>127</v>
      </c>
      <c r="B487">
        <v>8</v>
      </c>
      <c r="C487" s="27" t="str">
        <f t="shared" si="35"/>
        <v>M</v>
      </c>
      <c r="D487" s="27" t="str">
        <f>IFERROR(VLOOKUP(F487,#REF!,3),"")</f>
        <v/>
      </c>
      <c r="E487" t="s">
        <v>659</v>
      </c>
      <c r="F487" s="27" t="str">
        <f t="shared" si="36"/>
        <v>CCV-11B</v>
      </c>
      <c r="G487" t="s">
        <v>660</v>
      </c>
      <c r="I487" t="s">
        <v>671</v>
      </c>
      <c r="J487">
        <v>3</v>
      </c>
      <c r="K487">
        <v>7</v>
      </c>
      <c r="L487">
        <v>0</v>
      </c>
      <c r="M487">
        <v>119</v>
      </c>
      <c r="N487">
        <v>31</v>
      </c>
      <c r="O487">
        <v>2</v>
      </c>
      <c r="P487">
        <v>2</v>
      </c>
      <c r="Q487">
        <v>3</v>
      </c>
      <c r="R487" s="27">
        <f t="shared" si="37"/>
        <v>187</v>
      </c>
      <c r="S487" s="27">
        <f t="shared" si="38"/>
        <v>124</v>
      </c>
      <c r="T487" s="27" t="str">
        <f>IFERROR(VLOOKUP(F487,#REF!,2,0),"")</f>
        <v/>
      </c>
      <c r="U487" s="27" t="str">
        <f t="shared" si="39"/>
        <v>,08:45:00,car,187</v>
      </c>
    </row>
    <row r="488" spans="1:21" hidden="1" x14ac:dyDescent="0.25">
      <c r="A488" t="s">
        <v>129</v>
      </c>
      <c r="B488">
        <v>9</v>
      </c>
      <c r="C488" s="27" t="str">
        <f t="shared" si="35"/>
        <v>M</v>
      </c>
      <c r="D488" s="27" t="str">
        <f>IFERROR(VLOOKUP(F488,#REF!,3),"")</f>
        <v/>
      </c>
      <c r="E488" t="s">
        <v>659</v>
      </c>
      <c r="F488" s="27" t="str">
        <f t="shared" si="36"/>
        <v>CCV-11B</v>
      </c>
      <c r="G488" t="s">
        <v>660</v>
      </c>
      <c r="I488" t="s">
        <v>672</v>
      </c>
      <c r="J488">
        <v>2</v>
      </c>
      <c r="K488">
        <v>5</v>
      </c>
      <c r="L488">
        <v>1</v>
      </c>
      <c r="M488">
        <v>134</v>
      </c>
      <c r="N488">
        <v>10</v>
      </c>
      <c r="O488">
        <v>2</v>
      </c>
      <c r="P488">
        <v>1</v>
      </c>
      <c r="Q488">
        <v>1</v>
      </c>
      <c r="R488" s="27">
        <f t="shared" si="37"/>
        <v>196</v>
      </c>
      <c r="S488" s="27">
        <f t="shared" si="38"/>
        <v>139</v>
      </c>
      <c r="T488" s="27" t="str">
        <f>IFERROR(VLOOKUP(F488,#REF!,2,0),"")</f>
        <v/>
      </c>
      <c r="U488" s="27" t="str">
        <f t="shared" si="39"/>
        <v>,09:00:00,car,196</v>
      </c>
    </row>
    <row r="489" spans="1:21" hidden="1" x14ac:dyDescent="0.25">
      <c r="A489" t="s">
        <v>131</v>
      </c>
      <c r="B489">
        <v>9</v>
      </c>
      <c r="C489" s="27" t="str">
        <f t="shared" si="35"/>
        <v>M</v>
      </c>
      <c r="D489" s="27" t="str">
        <f>IFERROR(VLOOKUP(F489,#REF!,3),"")</f>
        <v/>
      </c>
      <c r="E489" t="s">
        <v>659</v>
      </c>
      <c r="F489" s="27" t="str">
        <f t="shared" si="36"/>
        <v>CCV-11B</v>
      </c>
      <c r="G489" t="s">
        <v>660</v>
      </c>
      <c r="I489" t="s">
        <v>673</v>
      </c>
      <c r="J489">
        <v>2</v>
      </c>
      <c r="K489">
        <v>1</v>
      </c>
      <c r="L489">
        <v>1</v>
      </c>
      <c r="M489">
        <v>130</v>
      </c>
      <c r="N489">
        <v>21</v>
      </c>
      <c r="O489">
        <v>3</v>
      </c>
      <c r="P489">
        <v>0</v>
      </c>
      <c r="Q489">
        <v>5</v>
      </c>
      <c r="R489" s="27">
        <f t="shared" si="37"/>
        <v>186</v>
      </c>
      <c r="S489" s="27">
        <f t="shared" si="38"/>
        <v>138</v>
      </c>
      <c r="T489" s="27" t="str">
        <f>IFERROR(VLOOKUP(F489,#REF!,2,0),"")</f>
        <v/>
      </c>
      <c r="U489" s="27" t="str">
        <f t="shared" si="39"/>
        <v>,09:15:00,car,186</v>
      </c>
    </row>
    <row r="490" spans="1:21" hidden="1" x14ac:dyDescent="0.25">
      <c r="A490" t="s">
        <v>133</v>
      </c>
      <c r="B490">
        <v>9</v>
      </c>
      <c r="C490" s="27" t="str">
        <f t="shared" si="35"/>
        <v>M</v>
      </c>
      <c r="D490" s="27" t="str">
        <f>IFERROR(VLOOKUP(F490,#REF!,3),"")</f>
        <v/>
      </c>
      <c r="E490" t="s">
        <v>659</v>
      </c>
      <c r="F490" s="27" t="str">
        <f t="shared" si="36"/>
        <v>CCV-11B</v>
      </c>
      <c r="G490" t="s">
        <v>660</v>
      </c>
      <c r="I490" t="s">
        <v>674</v>
      </c>
      <c r="J490">
        <v>6</v>
      </c>
      <c r="K490">
        <v>3</v>
      </c>
      <c r="L490">
        <v>0</v>
      </c>
      <c r="M490">
        <v>109</v>
      </c>
      <c r="N490">
        <v>18</v>
      </c>
      <c r="O490">
        <v>1</v>
      </c>
      <c r="P490">
        <v>0</v>
      </c>
      <c r="Q490">
        <v>3</v>
      </c>
      <c r="R490" s="27">
        <f t="shared" si="37"/>
        <v>158</v>
      </c>
      <c r="S490" s="27">
        <f t="shared" si="38"/>
        <v>112</v>
      </c>
      <c r="T490" s="27" t="str">
        <f>IFERROR(VLOOKUP(F490,#REF!,2,0),"")</f>
        <v/>
      </c>
      <c r="U490" s="27" t="str">
        <f t="shared" si="39"/>
        <v>,09:30:00,car,158</v>
      </c>
    </row>
    <row r="491" spans="1:21" hidden="1" x14ac:dyDescent="0.25">
      <c r="A491" t="s">
        <v>135</v>
      </c>
      <c r="B491">
        <v>9</v>
      </c>
      <c r="C491" s="27" t="str">
        <f t="shared" si="35"/>
        <v>M</v>
      </c>
      <c r="D491" s="27" t="str">
        <f>IFERROR(VLOOKUP(F491,#REF!,3),"")</f>
        <v/>
      </c>
      <c r="E491" t="s">
        <v>659</v>
      </c>
      <c r="F491" s="27" t="str">
        <f t="shared" si="36"/>
        <v>CCV-11B</v>
      </c>
      <c r="G491" t="s">
        <v>660</v>
      </c>
      <c r="I491" t="s">
        <v>675</v>
      </c>
      <c r="J491">
        <v>4</v>
      </c>
      <c r="K491">
        <v>8</v>
      </c>
      <c r="L491">
        <v>3</v>
      </c>
      <c r="M491">
        <v>124</v>
      </c>
      <c r="N491">
        <v>20</v>
      </c>
      <c r="O491">
        <v>1</v>
      </c>
      <c r="P491">
        <v>2</v>
      </c>
      <c r="Q491">
        <v>1</v>
      </c>
      <c r="R491" s="27">
        <f t="shared" si="37"/>
        <v>200</v>
      </c>
      <c r="S491" s="27">
        <f t="shared" si="38"/>
        <v>135</v>
      </c>
      <c r="T491" s="27" t="str">
        <f>IFERROR(VLOOKUP(F491,#REF!,2,0),"")</f>
        <v/>
      </c>
      <c r="U491" s="27" t="str">
        <f t="shared" si="39"/>
        <v>,09:45:00,car,200</v>
      </c>
    </row>
    <row r="492" spans="1:21" hidden="1" x14ac:dyDescent="0.25">
      <c r="A492" t="s">
        <v>137</v>
      </c>
      <c r="B492">
        <v>10</v>
      </c>
      <c r="C492" s="27" t="str">
        <f t="shared" si="35"/>
        <v>M</v>
      </c>
      <c r="D492" s="27" t="str">
        <f>IFERROR(VLOOKUP(F492,#REF!,3),"")</f>
        <v/>
      </c>
      <c r="E492" t="s">
        <v>659</v>
      </c>
      <c r="F492" s="27" t="str">
        <f t="shared" si="36"/>
        <v>CCV-11B</v>
      </c>
      <c r="G492" t="s">
        <v>660</v>
      </c>
      <c r="I492" t="s">
        <v>676</v>
      </c>
      <c r="J492">
        <v>1</v>
      </c>
      <c r="K492">
        <v>0</v>
      </c>
      <c r="L492">
        <v>0</v>
      </c>
      <c r="M492">
        <v>13</v>
      </c>
      <c r="N492">
        <v>4</v>
      </c>
      <c r="O492">
        <v>0</v>
      </c>
      <c r="P492">
        <v>0</v>
      </c>
      <c r="Q492">
        <v>0</v>
      </c>
      <c r="R492" s="27">
        <f t="shared" si="37"/>
        <v>18</v>
      </c>
      <c r="S492" s="27">
        <f t="shared" si="38"/>
        <v>13</v>
      </c>
      <c r="T492" s="27" t="str">
        <f>IFERROR(VLOOKUP(F492,#REF!,2,0),"")</f>
        <v/>
      </c>
      <c r="U492" s="27" t="str">
        <f t="shared" si="39"/>
        <v>,10:00:00,car,18</v>
      </c>
    </row>
    <row r="493" spans="1:21" hidden="1" x14ac:dyDescent="0.25">
      <c r="A493" t="s">
        <v>185</v>
      </c>
      <c r="B493">
        <v>16</v>
      </c>
      <c r="C493" s="27" t="str">
        <f t="shared" si="35"/>
        <v>T</v>
      </c>
      <c r="D493" s="27" t="str">
        <f>IFERROR(VLOOKUP(F493,#REF!,3),"")</f>
        <v/>
      </c>
      <c r="E493" t="s">
        <v>659</v>
      </c>
      <c r="F493" s="27" t="str">
        <f t="shared" si="36"/>
        <v>CCV-11B</v>
      </c>
      <c r="G493" t="s">
        <v>660</v>
      </c>
      <c r="I493" t="s">
        <v>677</v>
      </c>
      <c r="J493">
        <v>7</v>
      </c>
      <c r="K493">
        <v>6</v>
      </c>
      <c r="L493">
        <v>0</v>
      </c>
      <c r="M493">
        <v>81</v>
      </c>
      <c r="N493">
        <v>21</v>
      </c>
      <c r="O493">
        <v>1</v>
      </c>
      <c r="P493">
        <v>0</v>
      </c>
      <c r="Q493">
        <v>0</v>
      </c>
      <c r="R493" s="27">
        <f t="shared" si="37"/>
        <v>126</v>
      </c>
      <c r="S493" s="27">
        <f t="shared" si="38"/>
        <v>81</v>
      </c>
      <c r="T493" s="27" t="str">
        <f>IFERROR(VLOOKUP(F493,#REF!,2,0),"")</f>
        <v/>
      </c>
      <c r="U493" s="27" t="str">
        <f t="shared" si="39"/>
        <v>,16:00:00,car,126</v>
      </c>
    </row>
    <row r="494" spans="1:21" hidden="1" x14ac:dyDescent="0.25">
      <c r="A494" t="s">
        <v>187</v>
      </c>
      <c r="B494">
        <v>16</v>
      </c>
      <c r="C494" s="27" t="str">
        <f t="shared" si="35"/>
        <v>T</v>
      </c>
      <c r="D494" s="27" t="str">
        <f>IFERROR(VLOOKUP(F494,#REF!,3),"")</f>
        <v/>
      </c>
      <c r="E494" t="s">
        <v>659</v>
      </c>
      <c r="F494" s="27" t="str">
        <f t="shared" si="36"/>
        <v>CCV-11B</v>
      </c>
      <c r="G494" t="s">
        <v>660</v>
      </c>
      <c r="I494" t="s">
        <v>678</v>
      </c>
      <c r="J494">
        <v>4</v>
      </c>
      <c r="K494">
        <v>3</v>
      </c>
      <c r="L494">
        <v>1</v>
      </c>
      <c r="M494">
        <v>80</v>
      </c>
      <c r="N494">
        <v>25</v>
      </c>
      <c r="O494">
        <v>1</v>
      </c>
      <c r="P494">
        <v>0</v>
      </c>
      <c r="Q494">
        <v>5</v>
      </c>
      <c r="R494" s="27">
        <f t="shared" si="37"/>
        <v>127</v>
      </c>
      <c r="S494" s="27">
        <f t="shared" si="38"/>
        <v>88</v>
      </c>
      <c r="T494" s="27" t="str">
        <f>IFERROR(VLOOKUP(F494,#REF!,2,0),"")</f>
        <v/>
      </c>
      <c r="U494" s="27" t="str">
        <f t="shared" si="39"/>
        <v>,16:15:00,car,127</v>
      </c>
    </row>
    <row r="495" spans="1:21" hidden="1" x14ac:dyDescent="0.25">
      <c r="A495" t="s">
        <v>42</v>
      </c>
      <c r="B495">
        <v>16</v>
      </c>
      <c r="C495" s="27" t="str">
        <f t="shared" si="35"/>
        <v>T</v>
      </c>
      <c r="D495" s="27" t="str">
        <f>IFERROR(VLOOKUP(F495,#REF!,3),"")</f>
        <v/>
      </c>
      <c r="E495" t="s">
        <v>659</v>
      </c>
      <c r="F495" s="27" t="str">
        <f t="shared" si="36"/>
        <v>CCV-11B</v>
      </c>
      <c r="G495" t="s">
        <v>660</v>
      </c>
      <c r="I495" t="s">
        <v>679</v>
      </c>
      <c r="J495">
        <v>5</v>
      </c>
      <c r="K495">
        <v>6</v>
      </c>
      <c r="L495">
        <v>0</v>
      </c>
      <c r="M495">
        <v>82</v>
      </c>
      <c r="N495">
        <v>26</v>
      </c>
      <c r="O495">
        <v>1</v>
      </c>
      <c r="P495">
        <v>1</v>
      </c>
      <c r="Q495">
        <v>6</v>
      </c>
      <c r="R495" s="27">
        <f t="shared" si="37"/>
        <v>137</v>
      </c>
      <c r="S495" s="27">
        <f t="shared" si="38"/>
        <v>89</v>
      </c>
      <c r="T495" s="27" t="str">
        <f>IFERROR(VLOOKUP(F495,#REF!,2,0),"")</f>
        <v/>
      </c>
      <c r="U495" s="27" t="str">
        <f t="shared" si="39"/>
        <v>,16:30:00,car,137</v>
      </c>
    </row>
    <row r="496" spans="1:21" hidden="1" x14ac:dyDescent="0.25">
      <c r="A496" t="s">
        <v>43</v>
      </c>
      <c r="B496">
        <v>16</v>
      </c>
      <c r="C496" s="27" t="str">
        <f t="shared" si="35"/>
        <v>T</v>
      </c>
      <c r="D496" s="27" t="str">
        <f>IFERROR(VLOOKUP(F496,#REF!,3),"")</f>
        <v/>
      </c>
      <c r="E496" t="s">
        <v>659</v>
      </c>
      <c r="F496" s="27" t="str">
        <f t="shared" si="36"/>
        <v>CCV-11B</v>
      </c>
      <c r="G496" t="s">
        <v>660</v>
      </c>
      <c r="I496" t="s">
        <v>680</v>
      </c>
      <c r="J496">
        <v>14</v>
      </c>
      <c r="K496">
        <v>3</v>
      </c>
      <c r="L496">
        <v>0</v>
      </c>
      <c r="M496">
        <v>98</v>
      </c>
      <c r="N496">
        <v>19</v>
      </c>
      <c r="O496">
        <v>2</v>
      </c>
      <c r="P496">
        <v>2</v>
      </c>
      <c r="Q496">
        <v>6</v>
      </c>
      <c r="R496" s="27">
        <f t="shared" si="37"/>
        <v>150</v>
      </c>
      <c r="S496" s="27">
        <f t="shared" si="38"/>
        <v>106</v>
      </c>
      <c r="T496" s="27" t="str">
        <f>IFERROR(VLOOKUP(F496,#REF!,2,0),"")</f>
        <v/>
      </c>
      <c r="U496" s="27" t="str">
        <f t="shared" si="39"/>
        <v>,16:45:00,car,150</v>
      </c>
    </row>
    <row r="497" spans="1:21" hidden="1" x14ac:dyDescent="0.25">
      <c r="A497" t="s">
        <v>44</v>
      </c>
      <c r="B497">
        <v>17</v>
      </c>
      <c r="C497" s="27" t="str">
        <f t="shared" si="35"/>
        <v>T</v>
      </c>
      <c r="D497" s="27" t="str">
        <f>IFERROR(VLOOKUP(F497,#REF!,3),"")</f>
        <v/>
      </c>
      <c r="E497" t="s">
        <v>659</v>
      </c>
      <c r="F497" s="27" t="str">
        <f t="shared" si="36"/>
        <v>CCV-11B</v>
      </c>
      <c r="G497" t="s">
        <v>660</v>
      </c>
      <c r="I497" t="s">
        <v>681</v>
      </c>
      <c r="J497">
        <v>7</v>
      </c>
      <c r="K497">
        <v>4</v>
      </c>
      <c r="L497">
        <v>0</v>
      </c>
      <c r="M497">
        <v>82</v>
      </c>
      <c r="N497">
        <v>14</v>
      </c>
      <c r="O497">
        <v>0</v>
      </c>
      <c r="P497">
        <v>0</v>
      </c>
      <c r="Q497">
        <v>3</v>
      </c>
      <c r="R497" s="27">
        <f t="shared" si="37"/>
        <v>124</v>
      </c>
      <c r="S497" s="27">
        <f t="shared" si="38"/>
        <v>85</v>
      </c>
      <c r="T497" s="27" t="str">
        <f>IFERROR(VLOOKUP(F497,#REF!,2,0),"")</f>
        <v/>
      </c>
      <c r="U497" s="27" t="str">
        <f t="shared" si="39"/>
        <v>,17:00:00,car,124</v>
      </c>
    </row>
    <row r="498" spans="1:21" hidden="1" x14ac:dyDescent="0.25">
      <c r="A498" t="s">
        <v>45</v>
      </c>
      <c r="B498">
        <v>17</v>
      </c>
      <c r="C498" s="27" t="str">
        <f t="shared" si="35"/>
        <v>T</v>
      </c>
      <c r="D498" s="27" t="str">
        <f>IFERROR(VLOOKUP(F498,#REF!,3),"")</f>
        <v/>
      </c>
      <c r="E498" t="s">
        <v>659</v>
      </c>
      <c r="F498" s="27" t="str">
        <f t="shared" si="36"/>
        <v>CCV-11B</v>
      </c>
      <c r="G498" t="s">
        <v>660</v>
      </c>
      <c r="I498" t="s">
        <v>682</v>
      </c>
      <c r="J498">
        <v>3</v>
      </c>
      <c r="K498">
        <v>2</v>
      </c>
      <c r="L498">
        <v>0</v>
      </c>
      <c r="M498">
        <v>102</v>
      </c>
      <c r="N498">
        <v>13</v>
      </c>
      <c r="O498">
        <v>1</v>
      </c>
      <c r="P498">
        <v>1</v>
      </c>
      <c r="Q498">
        <v>5</v>
      </c>
      <c r="R498" s="27">
        <f t="shared" si="37"/>
        <v>149</v>
      </c>
      <c r="S498" s="27">
        <f t="shared" si="38"/>
        <v>108</v>
      </c>
      <c r="T498" s="27" t="str">
        <f>IFERROR(VLOOKUP(F498,#REF!,2,0),"")</f>
        <v/>
      </c>
      <c r="U498" s="27" t="str">
        <f t="shared" si="39"/>
        <v>,17:15:00,car,149</v>
      </c>
    </row>
    <row r="499" spans="1:21" hidden="1" x14ac:dyDescent="0.25">
      <c r="A499" t="s">
        <v>46</v>
      </c>
      <c r="B499">
        <v>17</v>
      </c>
      <c r="C499" s="27" t="str">
        <f t="shared" si="35"/>
        <v>T</v>
      </c>
      <c r="D499" s="27" t="str">
        <f>IFERROR(VLOOKUP(F499,#REF!,3),"")</f>
        <v/>
      </c>
      <c r="E499" t="s">
        <v>659</v>
      </c>
      <c r="F499" s="27" t="str">
        <f t="shared" si="36"/>
        <v>CCV-11B</v>
      </c>
      <c r="G499" t="s">
        <v>660</v>
      </c>
      <c r="I499" t="s">
        <v>683</v>
      </c>
      <c r="J499">
        <v>9</v>
      </c>
      <c r="K499">
        <v>3</v>
      </c>
      <c r="L499">
        <v>0</v>
      </c>
      <c r="M499">
        <v>91</v>
      </c>
      <c r="N499">
        <v>16</v>
      </c>
      <c r="O499">
        <v>3</v>
      </c>
      <c r="P499">
        <v>2</v>
      </c>
      <c r="Q499">
        <v>3</v>
      </c>
      <c r="R499" s="27">
        <f t="shared" si="37"/>
        <v>137</v>
      </c>
      <c r="S499" s="27">
        <f t="shared" si="38"/>
        <v>96</v>
      </c>
      <c r="T499" s="27" t="str">
        <f>IFERROR(VLOOKUP(F499,#REF!,2,0),"")</f>
        <v/>
      </c>
      <c r="U499" s="27" t="str">
        <f t="shared" si="39"/>
        <v>,17:30:00,car,137</v>
      </c>
    </row>
    <row r="500" spans="1:21" hidden="1" x14ac:dyDescent="0.25">
      <c r="A500" t="s">
        <v>47</v>
      </c>
      <c r="B500">
        <v>17</v>
      </c>
      <c r="C500" s="27" t="str">
        <f t="shared" si="35"/>
        <v>T</v>
      </c>
      <c r="D500" s="27" t="str">
        <f>IFERROR(VLOOKUP(F500,#REF!,3),"")</f>
        <v/>
      </c>
      <c r="E500" t="s">
        <v>659</v>
      </c>
      <c r="F500" s="27" t="str">
        <f t="shared" si="36"/>
        <v>CCV-11B</v>
      </c>
      <c r="G500" t="s">
        <v>660</v>
      </c>
      <c r="I500" t="s">
        <v>684</v>
      </c>
      <c r="J500">
        <v>5</v>
      </c>
      <c r="K500">
        <v>4</v>
      </c>
      <c r="L500">
        <v>0</v>
      </c>
      <c r="M500">
        <v>82</v>
      </c>
      <c r="N500">
        <v>20</v>
      </c>
      <c r="O500">
        <v>1</v>
      </c>
      <c r="P500">
        <v>0</v>
      </c>
      <c r="Q500">
        <v>8</v>
      </c>
      <c r="R500" s="27">
        <f t="shared" si="37"/>
        <v>132</v>
      </c>
      <c r="S500" s="27">
        <f t="shared" si="38"/>
        <v>90</v>
      </c>
      <c r="T500" s="27" t="str">
        <f>IFERROR(VLOOKUP(F500,#REF!,2,0),"")</f>
        <v/>
      </c>
      <c r="U500" s="27" t="str">
        <f t="shared" si="39"/>
        <v>,17:45:00,car,132</v>
      </c>
    </row>
    <row r="501" spans="1:21" hidden="1" x14ac:dyDescent="0.25">
      <c r="A501" t="s">
        <v>48</v>
      </c>
      <c r="B501">
        <v>18</v>
      </c>
      <c r="C501" s="27" t="str">
        <f t="shared" si="35"/>
        <v>T</v>
      </c>
      <c r="D501" s="27" t="str">
        <f>IFERROR(VLOOKUP(F501,#REF!,3),"")</f>
        <v/>
      </c>
      <c r="E501" t="s">
        <v>659</v>
      </c>
      <c r="F501" s="27" t="str">
        <f t="shared" si="36"/>
        <v>CCV-11B</v>
      </c>
      <c r="G501" t="s">
        <v>660</v>
      </c>
      <c r="I501" t="s">
        <v>685</v>
      </c>
      <c r="J501">
        <v>6</v>
      </c>
      <c r="K501">
        <v>4</v>
      </c>
      <c r="L501">
        <v>0</v>
      </c>
      <c r="M501">
        <v>91</v>
      </c>
      <c r="N501">
        <v>16</v>
      </c>
      <c r="O501">
        <v>2</v>
      </c>
      <c r="P501">
        <v>0</v>
      </c>
      <c r="Q501">
        <v>0</v>
      </c>
      <c r="R501" s="27">
        <f t="shared" si="37"/>
        <v>133</v>
      </c>
      <c r="S501" s="27">
        <f t="shared" si="38"/>
        <v>91</v>
      </c>
      <c r="T501" s="27" t="str">
        <f>IFERROR(VLOOKUP(F501,#REF!,2,0),"")</f>
        <v/>
      </c>
      <c r="U501" s="27" t="str">
        <f t="shared" si="39"/>
        <v>,18:00:00,car,133</v>
      </c>
    </row>
    <row r="502" spans="1:21" hidden="1" x14ac:dyDescent="0.25">
      <c r="A502" t="s">
        <v>49</v>
      </c>
      <c r="B502">
        <v>18</v>
      </c>
      <c r="C502" s="27" t="str">
        <f t="shared" si="35"/>
        <v>T</v>
      </c>
      <c r="D502" s="27" t="str">
        <f>IFERROR(VLOOKUP(F502,#REF!,3),"")</f>
        <v/>
      </c>
      <c r="E502" t="s">
        <v>659</v>
      </c>
      <c r="F502" s="27" t="str">
        <f t="shared" si="36"/>
        <v>CCV-11B</v>
      </c>
      <c r="G502" t="s">
        <v>660</v>
      </c>
      <c r="I502" t="s">
        <v>686</v>
      </c>
      <c r="J502">
        <v>6</v>
      </c>
      <c r="K502">
        <v>2</v>
      </c>
      <c r="L502">
        <v>1</v>
      </c>
      <c r="M502">
        <v>89</v>
      </c>
      <c r="N502">
        <v>18</v>
      </c>
      <c r="O502">
        <v>1</v>
      </c>
      <c r="P502">
        <v>2</v>
      </c>
      <c r="Q502">
        <v>2</v>
      </c>
      <c r="R502" s="27">
        <f t="shared" si="37"/>
        <v>134</v>
      </c>
      <c r="S502" s="27">
        <f t="shared" si="38"/>
        <v>96</v>
      </c>
      <c r="T502" s="27" t="str">
        <f>IFERROR(VLOOKUP(F502,#REF!,2,0),"")</f>
        <v/>
      </c>
      <c r="U502" s="27" t="str">
        <f t="shared" si="39"/>
        <v>,18:15:00,car,134</v>
      </c>
    </row>
    <row r="503" spans="1:21" hidden="1" x14ac:dyDescent="0.25">
      <c r="A503" t="s">
        <v>197</v>
      </c>
      <c r="B503">
        <v>18</v>
      </c>
      <c r="C503" s="27" t="str">
        <f t="shared" si="35"/>
        <v>T</v>
      </c>
      <c r="D503" s="27" t="str">
        <f>IFERROR(VLOOKUP(F503,#REF!,3),"")</f>
        <v/>
      </c>
      <c r="E503" t="s">
        <v>659</v>
      </c>
      <c r="F503" s="27" t="str">
        <f t="shared" si="36"/>
        <v>CCV-11B</v>
      </c>
      <c r="G503" t="s">
        <v>660</v>
      </c>
      <c r="I503" t="s">
        <v>687</v>
      </c>
      <c r="J503">
        <v>4</v>
      </c>
      <c r="K503">
        <v>2</v>
      </c>
      <c r="L503">
        <v>0</v>
      </c>
      <c r="M503">
        <v>113</v>
      </c>
      <c r="N503">
        <v>19</v>
      </c>
      <c r="O503">
        <v>7</v>
      </c>
      <c r="P503">
        <v>0</v>
      </c>
      <c r="Q503">
        <v>3</v>
      </c>
      <c r="R503" s="27">
        <f t="shared" si="37"/>
        <v>161</v>
      </c>
      <c r="S503" s="27">
        <f t="shared" si="38"/>
        <v>116</v>
      </c>
      <c r="T503" s="27" t="str">
        <f>IFERROR(VLOOKUP(F503,#REF!,2,0),"")</f>
        <v/>
      </c>
      <c r="U503" s="27" t="str">
        <f t="shared" si="39"/>
        <v>,18:30:00,car,161</v>
      </c>
    </row>
    <row r="504" spans="1:21" hidden="1" x14ac:dyDescent="0.25">
      <c r="A504" t="s">
        <v>199</v>
      </c>
      <c r="B504">
        <v>18</v>
      </c>
      <c r="C504" s="27" t="str">
        <f t="shared" si="35"/>
        <v>T</v>
      </c>
      <c r="D504" s="27" t="str">
        <f>IFERROR(VLOOKUP(F504,#REF!,3),"")</f>
        <v/>
      </c>
      <c r="E504" t="s">
        <v>659</v>
      </c>
      <c r="F504" s="27" t="str">
        <f t="shared" si="36"/>
        <v>CCV-11B</v>
      </c>
      <c r="G504" t="s">
        <v>660</v>
      </c>
      <c r="I504" t="s">
        <v>688</v>
      </c>
      <c r="J504">
        <v>3</v>
      </c>
      <c r="K504">
        <v>1</v>
      </c>
      <c r="L504">
        <v>0</v>
      </c>
      <c r="M504">
        <v>104</v>
      </c>
      <c r="N504">
        <v>19</v>
      </c>
      <c r="O504">
        <v>3</v>
      </c>
      <c r="P504">
        <v>0</v>
      </c>
      <c r="Q504">
        <v>1</v>
      </c>
      <c r="R504" s="27">
        <f t="shared" si="37"/>
        <v>144</v>
      </c>
      <c r="S504" s="27">
        <f t="shared" si="38"/>
        <v>105</v>
      </c>
      <c r="T504" s="27" t="str">
        <f>IFERROR(VLOOKUP(F504,#REF!,2,0),"")</f>
        <v/>
      </c>
      <c r="U504" s="27" t="str">
        <f t="shared" si="39"/>
        <v>,18:45:00,car,144</v>
      </c>
    </row>
    <row r="505" spans="1:21" hidden="1" x14ac:dyDescent="0.25">
      <c r="A505" t="s">
        <v>201</v>
      </c>
      <c r="B505">
        <v>19</v>
      </c>
      <c r="C505" s="27" t="str">
        <f t="shared" si="35"/>
        <v>N</v>
      </c>
      <c r="D505" s="27" t="str">
        <f>IFERROR(VLOOKUP(F505,#REF!,3),"")</f>
        <v/>
      </c>
      <c r="E505" t="s">
        <v>659</v>
      </c>
      <c r="F505" s="27" t="str">
        <f t="shared" si="36"/>
        <v>CCV-11B</v>
      </c>
      <c r="G505" t="s">
        <v>660</v>
      </c>
      <c r="I505" t="s">
        <v>689</v>
      </c>
      <c r="J505">
        <v>4</v>
      </c>
      <c r="K505">
        <v>1</v>
      </c>
      <c r="L505">
        <v>0</v>
      </c>
      <c r="M505">
        <v>91</v>
      </c>
      <c r="N505">
        <v>18</v>
      </c>
      <c r="O505">
        <v>2</v>
      </c>
      <c r="P505">
        <v>0</v>
      </c>
      <c r="Q505">
        <v>1</v>
      </c>
      <c r="R505" s="27">
        <f t="shared" si="37"/>
        <v>127</v>
      </c>
      <c r="S505" s="27">
        <f t="shared" si="38"/>
        <v>92</v>
      </c>
      <c r="T505" s="27" t="str">
        <f>IFERROR(VLOOKUP(F505,#REF!,2,0),"")</f>
        <v/>
      </c>
      <c r="U505" s="27" t="str">
        <f t="shared" si="39"/>
        <v>,19:00:00,car,127</v>
      </c>
    </row>
    <row r="506" spans="1:21" hidden="1" x14ac:dyDescent="0.25">
      <c r="A506" t="s">
        <v>203</v>
      </c>
      <c r="B506">
        <v>19</v>
      </c>
      <c r="C506" s="27" t="str">
        <f t="shared" si="35"/>
        <v>N</v>
      </c>
      <c r="D506" s="27" t="str">
        <f>IFERROR(VLOOKUP(F506,#REF!,3),"")</f>
        <v/>
      </c>
      <c r="E506" t="s">
        <v>659</v>
      </c>
      <c r="F506" s="27" t="str">
        <f t="shared" si="36"/>
        <v>CCV-11B</v>
      </c>
      <c r="G506" t="s">
        <v>660</v>
      </c>
      <c r="I506" t="s">
        <v>690</v>
      </c>
      <c r="J506">
        <v>1</v>
      </c>
      <c r="K506">
        <v>0</v>
      </c>
      <c r="L506">
        <v>0</v>
      </c>
      <c r="M506">
        <v>81</v>
      </c>
      <c r="N506">
        <v>2</v>
      </c>
      <c r="O506">
        <v>2</v>
      </c>
      <c r="P506">
        <v>0</v>
      </c>
      <c r="Q506">
        <v>0</v>
      </c>
      <c r="R506" s="27">
        <f t="shared" si="37"/>
        <v>106</v>
      </c>
      <c r="S506" s="27">
        <f t="shared" si="38"/>
        <v>81</v>
      </c>
      <c r="T506" s="27" t="str">
        <f>IFERROR(VLOOKUP(F506,#REF!,2,0),"")</f>
        <v/>
      </c>
      <c r="U506" s="27" t="str">
        <f t="shared" si="39"/>
        <v>,19:15:00,car,106</v>
      </c>
    </row>
    <row r="507" spans="1:21" hidden="1" x14ac:dyDescent="0.25">
      <c r="A507" t="s">
        <v>205</v>
      </c>
      <c r="B507">
        <v>19</v>
      </c>
      <c r="C507" s="27" t="str">
        <f t="shared" si="35"/>
        <v>N</v>
      </c>
      <c r="D507" s="27" t="str">
        <f>IFERROR(VLOOKUP(F507,#REF!,3),"")</f>
        <v/>
      </c>
      <c r="E507" t="s">
        <v>659</v>
      </c>
      <c r="F507" s="27" t="str">
        <f t="shared" si="36"/>
        <v>CCV-11B</v>
      </c>
      <c r="G507" t="s">
        <v>660</v>
      </c>
      <c r="I507" t="s">
        <v>691</v>
      </c>
      <c r="J507">
        <v>0</v>
      </c>
      <c r="K507">
        <v>0</v>
      </c>
      <c r="L507">
        <v>0</v>
      </c>
      <c r="M507">
        <v>7</v>
      </c>
      <c r="N507">
        <v>0</v>
      </c>
      <c r="O507">
        <v>1</v>
      </c>
      <c r="P507">
        <v>0</v>
      </c>
      <c r="Q507">
        <v>0</v>
      </c>
      <c r="R507" s="27">
        <f t="shared" si="37"/>
        <v>10</v>
      </c>
      <c r="S507" s="27">
        <f t="shared" si="38"/>
        <v>7</v>
      </c>
      <c r="T507" s="27" t="str">
        <f>IFERROR(VLOOKUP(F507,#REF!,2,0),"")</f>
        <v/>
      </c>
      <c r="U507" s="27" t="str">
        <f t="shared" si="39"/>
        <v>,19:30:00,car,10</v>
      </c>
    </row>
    <row r="508" spans="1:21" x14ac:dyDescent="0.25">
      <c r="A508" t="s">
        <v>107</v>
      </c>
      <c r="B508">
        <v>6</v>
      </c>
      <c r="C508" s="27" t="str">
        <f t="shared" si="35"/>
        <v>M</v>
      </c>
      <c r="D508" s="27" t="str">
        <f>IFERROR(VLOOKUP(F508,#REF!,3),"")</f>
        <v/>
      </c>
      <c r="E508" t="s">
        <v>692</v>
      </c>
      <c r="F508" s="27" t="str">
        <f t="shared" si="36"/>
        <v>CCV-121A</v>
      </c>
      <c r="G508" t="s">
        <v>693</v>
      </c>
      <c r="I508" t="s">
        <v>694</v>
      </c>
      <c r="J508">
        <v>1</v>
      </c>
      <c r="K508">
        <v>0</v>
      </c>
      <c r="L508">
        <v>1</v>
      </c>
      <c r="M508">
        <v>27</v>
      </c>
      <c r="N508">
        <v>5</v>
      </c>
      <c r="O508">
        <v>1</v>
      </c>
      <c r="P508">
        <v>1</v>
      </c>
      <c r="Q508">
        <v>1</v>
      </c>
      <c r="R508" s="27">
        <f>ROUNDUP((M508+P508+Q508+(1/6)*N508+2*K508+2.5*L508)*1,0)</f>
        <v>33</v>
      </c>
      <c r="S508" s="27">
        <f t="shared" si="38"/>
        <v>32</v>
      </c>
      <c r="T508" s="27" t="str">
        <f>IFERROR(VLOOKUP(F508,#REF!,2,0),"")</f>
        <v/>
      </c>
      <c r="U508" s="27" t="str">
        <f t="shared" si="39"/>
        <v>,06:15:00,car,33</v>
      </c>
    </row>
    <row r="509" spans="1:21" x14ac:dyDescent="0.25">
      <c r="A509" t="s">
        <v>109</v>
      </c>
      <c r="B509">
        <v>6</v>
      </c>
      <c r="C509" s="27" t="str">
        <f t="shared" si="35"/>
        <v>M</v>
      </c>
      <c r="D509" s="27" t="str">
        <f>IFERROR(VLOOKUP(F509,#REF!,3),"")</f>
        <v/>
      </c>
      <c r="E509" t="s">
        <v>692</v>
      </c>
      <c r="F509" s="27" t="str">
        <f t="shared" si="36"/>
        <v>CCV-121A</v>
      </c>
      <c r="G509" t="s">
        <v>693</v>
      </c>
      <c r="I509" t="s">
        <v>695</v>
      </c>
      <c r="J509">
        <v>4</v>
      </c>
      <c r="K509">
        <v>5</v>
      </c>
      <c r="L509">
        <v>0</v>
      </c>
      <c r="M509">
        <v>375</v>
      </c>
      <c r="N509">
        <v>27</v>
      </c>
      <c r="O509">
        <v>28</v>
      </c>
      <c r="P509">
        <v>10</v>
      </c>
      <c r="Q509">
        <v>17</v>
      </c>
      <c r="R509" s="27">
        <f t="shared" ref="R509:R538" si="40">ROUNDUP((M509+P509+Q509+(1/6)*N509+2*K509+2.5*L509)*1,0)</f>
        <v>417</v>
      </c>
      <c r="S509" s="27">
        <f t="shared" si="38"/>
        <v>402</v>
      </c>
      <c r="T509" s="27" t="str">
        <f>IFERROR(VLOOKUP(F509,#REF!,2,0),"")</f>
        <v/>
      </c>
      <c r="U509" s="27" t="str">
        <f t="shared" si="39"/>
        <v>,06:30:00,car,417</v>
      </c>
    </row>
    <row r="510" spans="1:21" x14ac:dyDescent="0.25">
      <c r="A510" t="s">
        <v>111</v>
      </c>
      <c r="B510">
        <v>6</v>
      </c>
      <c r="C510" s="27" t="str">
        <f t="shared" si="35"/>
        <v>M</v>
      </c>
      <c r="D510" s="27" t="str">
        <f>IFERROR(VLOOKUP(F510,#REF!,3),"")</f>
        <v/>
      </c>
      <c r="E510" t="s">
        <v>692</v>
      </c>
      <c r="F510" s="27" t="str">
        <f t="shared" si="36"/>
        <v>CCV-121A</v>
      </c>
      <c r="G510" t="s">
        <v>693</v>
      </c>
      <c r="I510" t="s">
        <v>696</v>
      </c>
      <c r="J510">
        <v>3</v>
      </c>
      <c r="K510">
        <v>7</v>
      </c>
      <c r="L510">
        <v>3</v>
      </c>
      <c r="M510">
        <v>553</v>
      </c>
      <c r="N510">
        <v>34</v>
      </c>
      <c r="O510">
        <v>33</v>
      </c>
      <c r="P510">
        <v>8</v>
      </c>
      <c r="Q510">
        <v>29</v>
      </c>
      <c r="R510" s="27">
        <f t="shared" si="40"/>
        <v>618</v>
      </c>
      <c r="S510" s="27">
        <f t="shared" si="38"/>
        <v>598</v>
      </c>
      <c r="T510" s="27" t="str">
        <f>IFERROR(VLOOKUP(F510,#REF!,2,0),"")</f>
        <v/>
      </c>
      <c r="U510" s="27" t="str">
        <f t="shared" si="39"/>
        <v>,06:45:00,car,618</v>
      </c>
    </row>
    <row r="511" spans="1:21" x14ac:dyDescent="0.25">
      <c r="A511" t="s">
        <v>113</v>
      </c>
      <c r="B511">
        <v>7</v>
      </c>
      <c r="C511" s="27" t="str">
        <f t="shared" si="35"/>
        <v>M</v>
      </c>
      <c r="D511" s="27" t="str">
        <f>IFERROR(VLOOKUP(F511,#REF!,3),"")</f>
        <v/>
      </c>
      <c r="E511" t="s">
        <v>692</v>
      </c>
      <c r="F511" s="27" t="str">
        <f t="shared" si="36"/>
        <v>CCV-121A</v>
      </c>
      <c r="G511" t="s">
        <v>693</v>
      </c>
      <c r="I511" t="s">
        <v>697</v>
      </c>
      <c r="J511">
        <v>4</v>
      </c>
      <c r="K511">
        <v>8</v>
      </c>
      <c r="L511">
        <v>2</v>
      </c>
      <c r="M511">
        <v>646</v>
      </c>
      <c r="N511">
        <v>46</v>
      </c>
      <c r="O511">
        <v>28</v>
      </c>
      <c r="P511">
        <v>13</v>
      </c>
      <c r="Q511">
        <v>32</v>
      </c>
      <c r="R511" s="27">
        <f t="shared" si="40"/>
        <v>720</v>
      </c>
      <c r="S511" s="27">
        <f t="shared" si="38"/>
        <v>696</v>
      </c>
      <c r="T511" s="27" t="str">
        <f>IFERROR(VLOOKUP(F511,#REF!,2,0),"")</f>
        <v/>
      </c>
      <c r="U511" s="27" t="str">
        <f t="shared" si="39"/>
        <v>,07:00:00,car,720</v>
      </c>
    </row>
    <row r="512" spans="1:21" x14ac:dyDescent="0.25">
      <c r="A512" t="s">
        <v>115</v>
      </c>
      <c r="B512">
        <v>7</v>
      </c>
      <c r="C512" s="27" t="str">
        <f t="shared" si="35"/>
        <v>M</v>
      </c>
      <c r="D512" s="27" t="str">
        <f>IFERROR(VLOOKUP(F512,#REF!,3),"")</f>
        <v/>
      </c>
      <c r="E512" t="s">
        <v>692</v>
      </c>
      <c r="F512" s="27" t="str">
        <f t="shared" si="36"/>
        <v>CCV-121A</v>
      </c>
      <c r="G512" t="s">
        <v>693</v>
      </c>
      <c r="I512" t="s">
        <v>698</v>
      </c>
      <c r="J512">
        <v>0</v>
      </c>
      <c r="K512">
        <v>11</v>
      </c>
      <c r="L512">
        <v>0</v>
      </c>
      <c r="M512">
        <v>701</v>
      </c>
      <c r="N512">
        <v>43</v>
      </c>
      <c r="O512">
        <v>27</v>
      </c>
      <c r="P512">
        <v>10</v>
      </c>
      <c r="Q512">
        <v>28</v>
      </c>
      <c r="R512" s="27">
        <f t="shared" si="40"/>
        <v>769</v>
      </c>
      <c r="S512" s="27">
        <f t="shared" si="38"/>
        <v>739</v>
      </c>
      <c r="T512" s="27" t="str">
        <f>IFERROR(VLOOKUP(F512,#REF!,2,0),"")</f>
        <v/>
      </c>
      <c r="U512" s="27" t="str">
        <f t="shared" si="39"/>
        <v>,07:15:00,car,769</v>
      </c>
    </row>
    <row r="513" spans="1:21" x14ac:dyDescent="0.25">
      <c r="A513" t="s">
        <v>117</v>
      </c>
      <c r="B513">
        <v>7</v>
      </c>
      <c r="C513" s="27" t="str">
        <f t="shared" si="35"/>
        <v>M</v>
      </c>
      <c r="D513" s="27" t="str">
        <f>IFERROR(VLOOKUP(F513,#REF!,3),"")</f>
        <v/>
      </c>
      <c r="E513" t="s">
        <v>692</v>
      </c>
      <c r="F513" s="27" t="str">
        <f t="shared" si="36"/>
        <v>CCV-121A</v>
      </c>
      <c r="G513" t="s">
        <v>693</v>
      </c>
      <c r="I513" t="s">
        <v>699</v>
      </c>
      <c r="J513">
        <v>0</v>
      </c>
      <c r="K513">
        <v>7</v>
      </c>
      <c r="L513">
        <v>3</v>
      </c>
      <c r="M513">
        <v>676</v>
      </c>
      <c r="N513">
        <v>61</v>
      </c>
      <c r="O513">
        <v>34</v>
      </c>
      <c r="P513">
        <v>9</v>
      </c>
      <c r="Q513">
        <v>24</v>
      </c>
      <c r="R513" s="27">
        <f t="shared" si="40"/>
        <v>741</v>
      </c>
      <c r="S513" s="27">
        <f t="shared" si="38"/>
        <v>717</v>
      </c>
      <c r="T513" s="27" t="str">
        <f>IFERROR(VLOOKUP(F513,#REF!,2,0),"")</f>
        <v/>
      </c>
      <c r="U513" s="27" t="str">
        <f t="shared" si="39"/>
        <v>,07:30:00,car,741</v>
      </c>
    </row>
    <row r="514" spans="1:21" x14ac:dyDescent="0.25">
      <c r="A514" t="s">
        <v>119</v>
      </c>
      <c r="B514">
        <v>7</v>
      </c>
      <c r="C514" s="27" t="str">
        <f t="shared" si="35"/>
        <v>M</v>
      </c>
      <c r="D514" s="27" t="str">
        <f>IFERROR(VLOOKUP(F514,#REF!,3),"")</f>
        <v/>
      </c>
      <c r="E514" t="s">
        <v>692</v>
      </c>
      <c r="F514" s="27" t="str">
        <f t="shared" si="36"/>
        <v>CCV-121A</v>
      </c>
      <c r="G514" t="s">
        <v>693</v>
      </c>
      <c r="I514" t="s">
        <v>700</v>
      </c>
      <c r="J514">
        <v>2</v>
      </c>
      <c r="K514">
        <v>8</v>
      </c>
      <c r="L514">
        <v>7</v>
      </c>
      <c r="M514">
        <v>675</v>
      </c>
      <c r="N514">
        <v>75</v>
      </c>
      <c r="O514">
        <v>33</v>
      </c>
      <c r="P514">
        <v>4</v>
      </c>
      <c r="Q514">
        <v>31</v>
      </c>
      <c r="R514" s="27">
        <f t="shared" si="40"/>
        <v>756</v>
      </c>
      <c r="S514" s="27">
        <f t="shared" si="38"/>
        <v>728</v>
      </c>
      <c r="T514" s="27" t="str">
        <f>IFERROR(VLOOKUP(F514,#REF!,2,0),"")</f>
        <v/>
      </c>
      <c r="U514" s="27" t="str">
        <f t="shared" si="39"/>
        <v>,07:45:00,car,756</v>
      </c>
    </row>
    <row r="515" spans="1:21" x14ac:dyDescent="0.25">
      <c r="A515" t="s">
        <v>121</v>
      </c>
      <c r="B515">
        <v>8</v>
      </c>
      <c r="C515" s="27" t="str">
        <f t="shared" ref="C515:C578" si="41">IF(B515&lt;12,"M",IF(AND(B515&gt;=12,B515&lt;=18),"T","N"))</f>
        <v>M</v>
      </c>
      <c r="D515" s="27" t="str">
        <f>IFERROR(VLOOKUP(F515,#REF!,3),"")</f>
        <v/>
      </c>
      <c r="E515" t="s">
        <v>692</v>
      </c>
      <c r="F515" s="27" t="str">
        <f t="shared" ref="F515:F578" si="42">CONCATENATE("CCV-",G515)</f>
        <v>CCV-121A</v>
      </c>
      <c r="G515" t="s">
        <v>693</v>
      </c>
      <c r="I515" t="s">
        <v>701</v>
      </c>
      <c r="J515">
        <v>2</v>
      </c>
      <c r="K515">
        <v>13</v>
      </c>
      <c r="L515">
        <v>2</v>
      </c>
      <c r="M515">
        <v>560</v>
      </c>
      <c r="N515">
        <v>88</v>
      </c>
      <c r="O515">
        <v>31</v>
      </c>
      <c r="P515">
        <v>8</v>
      </c>
      <c r="Q515">
        <v>40</v>
      </c>
      <c r="R515" s="27">
        <f t="shared" si="40"/>
        <v>654</v>
      </c>
      <c r="S515" s="27">
        <f t="shared" ref="S515:S578" si="43">ROUNDUP(M515+P515+Q515+2.5*L515,0)</f>
        <v>613</v>
      </c>
      <c r="T515" s="27" t="str">
        <f>IFERROR(VLOOKUP(F515,#REF!,2,0),"")</f>
        <v/>
      </c>
      <c r="U515" s="27" t="str">
        <f t="shared" ref="U515:U578" si="44">CONCATENATE(T515,",",CONCATENATE(LEFT(A515,5),":00"),",car,",R515)</f>
        <v>,08:00:00,car,654</v>
      </c>
    </row>
    <row r="516" spans="1:21" x14ac:dyDescent="0.25">
      <c r="A516" t="s">
        <v>123</v>
      </c>
      <c r="B516">
        <v>8</v>
      </c>
      <c r="C516" s="27" t="str">
        <f t="shared" si="41"/>
        <v>M</v>
      </c>
      <c r="D516" s="27" t="str">
        <f>IFERROR(VLOOKUP(F516,#REF!,3),"")</f>
        <v/>
      </c>
      <c r="E516" t="s">
        <v>692</v>
      </c>
      <c r="F516" s="27" t="str">
        <f t="shared" si="42"/>
        <v>CCV-121A</v>
      </c>
      <c r="G516" t="s">
        <v>693</v>
      </c>
      <c r="I516" t="s">
        <v>702</v>
      </c>
      <c r="J516">
        <v>1</v>
      </c>
      <c r="K516">
        <v>14</v>
      </c>
      <c r="L516">
        <v>6</v>
      </c>
      <c r="M516">
        <v>584</v>
      </c>
      <c r="N516">
        <v>65</v>
      </c>
      <c r="O516">
        <v>35</v>
      </c>
      <c r="P516">
        <v>8</v>
      </c>
      <c r="Q516">
        <v>42</v>
      </c>
      <c r="R516" s="27">
        <f t="shared" si="40"/>
        <v>688</v>
      </c>
      <c r="S516" s="27">
        <f t="shared" si="43"/>
        <v>649</v>
      </c>
      <c r="T516" s="27" t="str">
        <f>IFERROR(VLOOKUP(F516,#REF!,2,0),"")</f>
        <v/>
      </c>
      <c r="U516" s="27" t="str">
        <f t="shared" si="44"/>
        <v>,08:15:00,car,688</v>
      </c>
    </row>
    <row r="517" spans="1:21" x14ac:dyDescent="0.25">
      <c r="A517" t="s">
        <v>125</v>
      </c>
      <c r="B517">
        <v>8</v>
      </c>
      <c r="C517" s="27" t="str">
        <f t="shared" si="41"/>
        <v>M</v>
      </c>
      <c r="D517" s="27" t="str">
        <f>IFERROR(VLOOKUP(F517,#REF!,3),"")</f>
        <v/>
      </c>
      <c r="E517" t="s">
        <v>692</v>
      </c>
      <c r="F517" s="27" t="str">
        <f t="shared" si="42"/>
        <v>CCV-121A</v>
      </c>
      <c r="G517" t="s">
        <v>693</v>
      </c>
      <c r="I517" t="s">
        <v>703</v>
      </c>
      <c r="J517">
        <v>0</v>
      </c>
      <c r="K517">
        <v>19</v>
      </c>
      <c r="L517">
        <v>3</v>
      </c>
      <c r="M517">
        <v>584</v>
      </c>
      <c r="N517">
        <v>62</v>
      </c>
      <c r="O517">
        <v>26</v>
      </c>
      <c r="P517">
        <v>17</v>
      </c>
      <c r="Q517">
        <v>45</v>
      </c>
      <c r="R517" s="27">
        <f t="shared" si="40"/>
        <v>702</v>
      </c>
      <c r="S517" s="27">
        <f t="shared" si="43"/>
        <v>654</v>
      </c>
      <c r="T517" s="27" t="str">
        <f>IFERROR(VLOOKUP(F517,#REF!,2,0),"")</f>
        <v/>
      </c>
      <c r="U517" s="27" t="str">
        <f t="shared" si="44"/>
        <v>,08:30:00,car,702</v>
      </c>
    </row>
    <row r="518" spans="1:21" x14ac:dyDescent="0.25">
      <c r="A518" t="s">
        <v>127</v>
      </c>
      <c r="B518">
        <v>8</v>
      </c>
      <c r="C518" s="27" t="str">
        <f t="shared" si="41"/>
        <v>M</v>
      </c>
      <c r="D518" s="27" t="str">
        <f>IFERROR(VLOOKUP(F518,#REF!,3),"")</f>
        <v/>
      </c>
      <c r="E518" t="s">
        <v>692</v>
      </c>
      <c r="F518" s="27" t="str">
        <f t="shared" si="42"/>
        <v>CCV-121A</v>
      </c>
      <c r="G518" t="s">
        <v>693</v>
      </c>
      <c r="I518" t="s">
        <v>704</v>
      </c>
      <c r="J518">
        <v>0</v>
      </c>
      <c r="K518">
        <v>18</v>
      </c>
      <c r="L518">
        <v>1</v>
      </c>
      <c r="M518">
        <v>583</v>
      </c>
      <c r="N518">
        <v>67</v>
      </c>
      <c r="O518">
        <v>33</v>
      </c>
      <c r="P518">
        <v>15</v>
      </c>
      <c r="Q518">
        <v>32</v>
      </c>
      <c r="R518" s="27">
        <f t="shared" si="40"/>
        <v>680</v>
      </c>
      <c r="S518" s="27">
        <f t="shared" si="43"/>
        <v>633</v>
      </c>
      <c r="T518" s="27" t="str">
        <f>IFERROR(VLOOKUP(F518,#REF!,2,0),"")</f>
        <v/>
      </c>
      <c r="U518" s="27" t="str">
        <f t="shared" si="44"/>
        <v>,08:45:00,car,680</v>
      </c>
    </row>
    <row r="519" spans="1:21" x14ac:dyDescent="0.25">
      <c r="A519" t="s">
        <v>129</v>
      </c>
      <c r="B519">
        <v>9</v>
      </c>
      <c r="C519" s="27" t="str">
        <f t="shared" si="41"/>
        <v>M</v>
      </c>
      <c r="D519" s="27" t="str">
        <f>IFERROR(VLOOKUP(F519,#REF!,3),"")</f>
        <v/>
      </c>
      <c r="E519" t="s">
        <v>692</v>
      </c>
      <c r="F519" s="27" t="str">
        <f t="shared" si="42"/>
        <v>CCV-121A</v>
      </c>
      <c r="G519" t="s">
        <v>693</v>
      </c>
      <c r="I519" t="s">
        <v>705</v>
      </c>
      <c r="J519">
        <v>1</v>
      </c>
      <c r="K519">
        <v>21</v>
      </c>
      <c r="L519">
        <v>0</v>
      </c>
      <c r="M519">
        <v>501</v>
      </c>
      <c r="N519">
        <v>42</v>
      </c>
      <c r="O519">
        <v>19</v>
      </c>
      <c r="P519">
        <v>7</v>
      </c>
      <c r="Q519">
        <v>45</v>
      </c>
      <c r="R519" s="27">
        <f t="shared" si="40"/>
        <v>602</v>
      </c>
      <c r="S519" s="27">
        <f t="shared" si="43"/>
        <v>553</v>
      </c>
      <c r="T519" s="27" t="str">
        <f>IFERROR(VLOOKUP(F519,#REF!,2,0),"")</f>
        <v/>
      </c>
      <c r="U519" s="27" t="str">
        <f t="shared" si="44"/>
        <v>,09:00:00,car,602</v>
      </c>
    </row>
    <row r="520" spans="1:21" x14ac:dyDescent="0.25">
      <c r="A520" t="s">
        <v>131</v>
      </c>
      <c r="B520">
        <v>9</v>
      </c>
      <c r="C520" s="27" t="str">
        <f t="shared" si="41"/>
        <v>M</v>
      </c>
      <c r="D520" s="27" t="str">
        <f>IFERROR(VLOOKUP(F520,#REF!,3),"")</f>
        <v/>
      </c>
      <c r="E520" t="s">
        <v>692</v>
      </c>
      <c r="F520" s="27" t="str">
        <f t="shared" si="42"/>
        <v>CCV-121A</v>
      </c>
      <c r="G520" t="s">
        <v>693</v>
      </c>
      <c r="I520" t="s">
        <v>706</v>
      </c>
      <c r="J520">
        <v>1</v>
      </c>
      <c r="K520">
        <v>10</v>
      </c>
      <c r="L520">
        <v>0</v>
      </c>
      <c r="M520">
        <v>463</v>
      </c>
      <c r="N520">
        <v>58</v>
      </c>
      <c r="O520">
        <v>18</v>
      </c>
      <c r="P520">
        <v>6</v>
      </c>
      <c r="Q520">
        <v>23</v>
      </c>
      <c r="R520" s="27">
        <f t="shared" si="40"/>
        <v>522</v>
      </c>
      <c r="S520" s="27">
        <f t="shared" si="43"/>
        <v>492</v>
      </c>
      <c r="T520" s="27" t="str">
        <f>IFERROR(VLOOKUP(F520,#REF!,2,0),"")</f>
        <v/>
      </c>
      <c r="U520" s="27" t="str">
        <f t="shared" si="44"/>
        <v>,09:15:00,car,522</v>
      </c>
    </row>
    <row r="521" spans="1:21" x14ac:dyDescent="0.25">
      <c r="A521" t="s">
        <v>133</v>
      </c>
      <c r="B521">
        <v>9</v>
      </c>
      <c r="C521" s="27" t="str">
        <f t="shared" si="41"/>
        <v>M</v>
      </c>
      <c r="D521" s="27" t="str">
        <f>IFERROR(VLOOKUP(F521,#REF!,3),"")</f>
        <v/>
      </c>
      <c r="E521" t="s">
        <v>692</v>
      </c>
      <c r="F521" s="27" t="str">
        <f t="shared" si="42"/>
        <v>CCV-121A</v>
      </c>
      <c r="G521" t="s">
        <v>693</v>
      </c>
      <c r="I521" t="s">
        <v>707</v>
      </c>
      <c r="J521">
        <v>1</v>
      </c>
      <c r="K521">
        <v>8</v>
      </c>
      <c r="L521">
        <v>0</v>
      </c>
      <c r="M521">
        <v>467</v>
      </c>
      <c r="N521">
        <v>42</v>
      </c>
      <c r="O521">
        <v>9</v>
      </c>
      <c r="P521">
        <v>9</v>
      </c>
      <c r="Q521">
        <v>26</v>
      </c>
      <c r="R521" s="27">
        <f t="shared" si="40"/>
        <v>525</v>
      </c>
      <c r="S521" s="27">
        <f t="shared" si="43"/>
        <v>502</v>
      </c>
      <c r="T521" s="27" t="str">
        <f>IFERROR(VLOOKUP(F521,#REF!,2,0),"")</f>
        <v/>
      </c>
      <c r="U521" s="27" t="str">
        <f t="shared" si="44"/>
        <v>,09:30:00,car,525</v>
      </c>
    </row>
    <row r="522" spans="1:21" x14ac:dyDescent="0.25">
      <c r="A522" t="s">
        <v>135</v>
      </c>
      <c r="B522">
        <v>9</v>
      </c>
      <c r="C522" s="27" t="str">
        <f t="shared" si="41"/>
        <v>M</v>
      </c>
      <c r="D522" s="27" t="str">
        <f>IFERROR(VLOOKUP(F522,#REF!,3),"")</f>
        <v/>
      </c>
      <c r="E522" t="s">
        <v>692</v>
      </c>
      <c r="F522" s="27" t="str">
        <f t="shared" si="42"/>
        <v>CCV-121A</v>
      </c>
      <c r="G522" t="s">
        <v>693</v>
      </c>
      <c r="I522" t="s">
        <v>708</v>
      </c>
      <c r="J522">
        <v>0</v>
      </c>
      <c r="K522">
        <v>14</v>
      </c>
      <c r="L522">
        <v>3</v>
      </c>
      <c r="M522">
        <v>436</v>
      </c>
      <c r="N522">
        <v>60</v>
      </c>
      <c r="O522">
        <v>9</v>
      </c>
      <c r="P522">
        <v>13</v>
      </c>
      <c r="Q522">
        <v>29</v>
      </c>
      <c r="R522" s="27">
        <f t="shared" si="40"/>
        <v>524</v>
      </c>
      <c r="S522" s="27">
        <f t="shared" si="43"/>
        <v>486</v>
      </c>
      <c r="T522" s="27" t="str">
        <f>IFERROR(VLOOKUP(F522,#REF!,2,0),"")</f>
        <v/>
      </c>
      <c r="U522" s="27" t="str">
        <f t="shared" si="44"/>
        <v>,09:45:00,car,524</v>
      </c>
    </row>
    <row r="523" spans="1:21" x14ac:dyDescent="0.25">
      <c r="A523" t="s">
        <v>137</v>
      </c>
      <c r="B523">
        <v>10</v>
      </c>
      <c r="C523" s="27" t="str">
        <f t="shared" si="41"/>
        <v>M</v>
      </c>
      <c r="D523" s="27" t="str">
        <f>IFERROR(VLOOKUP(F523,#REF!,3),"")</f>
        <v/>
      </c>
      <c r="E523" t="s">
        <v>692</v>
      </c>
      <c r="F523" s="27" t="str">
        <f t="shared" si="42"/>
        <v>CCV-121A</v>
      </c>
      <c r="G523" t="s">
        <v>693</v>
      </c>
      <c r="I523" t="s">
        <v>709</v>
      </c>
      <c r="J523">
        <v>0</v>
      </c>
      <c r="K523">
        <v>1</v>
      </c>
      <c r="L523">
        <v>0</v>
      </c>
      <c r="M523">
        <v>48</v>
      </c>
      <c r="N523">
        <v>5</v>
      </c>
      <c r="O523">
        <v>1</v>
      </c>
      <c r="P523">
        <v>2</v>
      </c>
      <c r="Q523">
        <v>5</v>
      </c>
      <c r="R523" s="27">
        <f t="shared" si="40"/>
        <v>58</v>
      </c>
      <c r="S523" s="27">
        <f t="shared" si="43"/>
        <v>55</v>
      </c>
      <c r="T523" s="27" t="str">
        <f>IFERROR(VLOOKUP(F523,#REF!,2,0),"")</f>
        <v/>
      </c>
      <c r="U523" s="27" t="str">
        <f t="shared" si="44"/>
        <v>,10:00:00,car,58</v>
      </c>
    </row>
    <row r="524" spans="1:21" x14ac:dyDescent="0.25">
      <c r="A524" t="s">
        <v>185</v>
      </c>
      <c r="B524">
        <v>16</v>
      </c>
      <c r="C524" s="27" t="str">
        <f t="shared" si="41"/>
        <v>T</v>
      </c>
      <c r="D524" s="27" t="str">
        <f>IFERROR(VLOOKUP(F524,#REF!,3),"")</f>
        <v/>
      </c>
      <c r="E524" t="s">
        <v>692</v>
      </c>
      <c r="F524" s="27" t="str">
        <f t="shared" si="42"/>
        <v>CCV-121A</v>
      </c>
      <c r="G524" t="s">
        <v>693</v>
      </c>
      <c r="I524" t="s">
        <v>710</v>
      </c>
      <c r="J524">
        <v>0</v>
      </c>
      <c r="K524">
        <v>10</v>
      </c>
      <c r="L524">
        <v>0</v>
      </c>
      <c r="M524">
        <v>270</v>
      </c>
      <c r="N524">
        <v>32</v>
      </c>
      <c r="O524">
        <v>13</v>
      </c>
      <c r="P524">
        <v>11</v>
      </c>
      <c r="Q524">
        <v>21</v>
      </c>
      <c r="R524" s="27">
        <f t="shared" si="40"/>
        <v>328</v>
      </c>
      <c r="S524" s="27">
        <f t="shared" si="43"/>
        <v>302</v>
      </c>
      <c r="T524" s="27" t="str">
        <f>IFERROR(VLOOKUP(F524,#REF!,2,0),"")</f>
        <v/>
      </c>
      <c r="U524" s="27" t="str">
        <f t="shared" si="44"/>
        <v>,16:00:00,car,328</v>
      </c>
    </row>
    <row r="525" spans="1:21" x14ac:dyDescent="0.25">
      <c r="A525" t="s">
        <v>187</v>
      </c>
      <c r="B525">
        <v>16</v>
      </c>
      <c r="C525" s="27" t="str">
        <f t="shared" si="41"/>
        <v>T</v>
      </c>
      <c r="D525" s="27" t="str">
        <f>IFERROR(VLOOKUP(F525,#REF!,3),"")</f>
        <v/>
      </c>
      <c r="E525" t="s">
        <v>692</v>
      </c>
      <c r="F525" s="27" t="str">
        <f t="shared" si="42"/>
        <v>CCV-121A</v>
      </c>
      <c r="G525" t="s">
        <v>693</v>
      </c>
      <c r="I525" t="s">
        <v>711</v>
      </c>
      <c r="J525">
        <v>1</v>
      </c>
      <c r="K525">
        <v>9</v>
      </c>
      <c r="L525">
        <v>3</v>
      </c>
      <c r="M525">
        <v>414</v>
      </c>
      <c r="N525">
        <v>42</v>
      </c>
      <c r="O525">
        <v>17</v>
      </c>
      <c r="P525">
        <v>20</v>
      </c>
      <c r="Q525">
        <v>23</v>
      </c>
      <c r="R525" s="27">
        <f t="shared" si="40"/>
        <v>490</v>
      </c>
      <c r="S525" s="27">
        <f t="shared" si="43"/>
        <v>465</v>
      </c>
      <c r="T525" s="27" t="str">
        <f>IFERROR(VLOOKUP(F525,#REF!,2,0),"")</f>
        <v/>
      </c>
      <c r="U525" s="27" t="str">
        <f t="shared" si="44"/>
        <v>,16:15:00,car,490</v>
      </c>
    </row>
    <row r="526" spans="1:21" x14ac:dyDescent="0.25">
      <c r="A526" t="s">
        <v>42</v>
      </c>
      <c r="B526">
        <v>16</v>
      </c>
      <c r="C526" s="27" t="str">
        <f t="shared" si="41"/>
        <v>T</v>
      </c>
      <c r="D526" s="27" t="str">
        <f>IFERROR(VLOOKUP(F526,#REF!,3),"")</f>
        <v/>
      </c>
      <c r="E526" t="s">
        <v>692</v>
      </c>
      <c r="F526" s="27" t="str">
        <f t="shared" si="42"/>
        <v>CCV-121A</v>
      </c>
      <c r="G526" t="s">
        <v>693</v>
      </c>
      <c r="I526" t="s">
        <v>712</v>
      </c>
      <c r="J526">
        <v>1</v>
      </c>
      <c r="K526">
        <v>6</v>
      </c>
      <c r="L526">
        <v>3</v>
      </c>
      <c r="M526">
        <v>391</v>
      </c>
      <c r="N526">
        <v>38</v>
      </c>
      <c r="O526">
        <v>16</v>
      </c>
      <c r="P526">
        <v>11</v>
      </c>
      <c r="Q526">
        <v>23</v>
      </c>
      <c r="R526" s="27">
        <f t="shared" si="40"/>
        <v>451</v>
      </c>
      <c r="S526" s="27">
        <f t="shared" si="43"/>
        <v>433</v>
      </c>
      <c r="T526" s="27" t="str">
        <f>IFERROR(VLOOKUP(F526,#REF!,2,0),"")</f>
        <v/>
      </c>
      <c r="U526" s="27" t="str">
        <f t="shared" si="44"/>
        <v>,16:30:00,car,451</v>
      </c>
    </row>
    <row r="527" spans="1:21" x14ac:dyDescent="0.25">
      <c r="A527" t="s">
        <v>43</v>
      </c>
      <c r="B527">
        <v>16</v>
      </c>
      <c r="C527" s="27" t="str">
        <f t="shared" si="41"/>
        <v>T</v>
      </c>
      <c r="D527" s="27" t="str">
        <f>IFERROR(VLOOKUP(F527,#REF!,3),"")</f>
        <v/>
      </c>
      <c r="E527" t="s">
        <v>692</v>
      </c>
      <c r="F527" s="27" t="str">
        <f t="shared" si="42"/>
        <v>CCV-121A</v>
      </c>
      <c r="G527" t="s">
        <v>693</v>
      </c>
      <c r="I527" t="s">
        <v>713</v>
      </c>
      <c r="J527">
        <v>1</v>
      </c>
      <c r="K527">
        <v>6</v>
      </c>
      <c r="L527">
        <v>1</v>
      </c>
      <c r="M527">
        <v>376</v>
      </c>
      <c r="N527">
        <v>52</v>
      </c>
      <c r="O527">
        <v>27</v>
      </c>
      <c r="P527">
        <v>16</v>
      </c>
      <c r="Q527">
        <v>13</v>
      </c>
      <c r="R527" s="27">
        <f t="shared" si="40"/>
        <v>429</v>
      </c>
      <c r="S527" s="27">
        <f t="shared" si="43"/>
        <v>408</v>
      </c>
      <c r="T527" s="27" t="str">
        <f>IFERROR(VLOOKUP(F527,#REF!,2,0),"")</f>
        <v/>
      </c>
      <c r="U527" s="27" t="str">
        <f t="shared" si="44"/>
        <v>,16:45:00,car,429</v>
      </c>
    </row>
    <row r="528" spans="1:21" x14ac:dyDescent="0.25">
      <c r="A528" t="s">
        <v>44</v>
      </c>
      <c r="B528">
        <v>17</v>
      </c>
      <c r="C528" s="27" t="str">
        <f t="shared" si="41"/>
        <v>T</v>
      </c>
      <c r="D528" s="27" t="str">
        <f>IFERROR(VLOOKUP(F528,#REF!,3),"")</f>
        <v/>
      </c>
      <c r="E528" t="s">
        <v>692</v>
      </c>
      <c r="F528" s="27" t="str">
        <f t="shared" si="42"/>
        <v>CCV-121A</v>
      </c>
      <c r="G528" t="s">
        <v>693</v>
      </c>
      <c r="I528" t="s">
        <v>714</v>
      </c>
      <c r="J528">
        <v>1</v>
      </c>
      <c r="K528">
        <v>6</v>
      </c>
      <c r="L528">
        <v>3</v>
      </c>
      <c r="M528">
        <v>387</v>
      </c>
      <c r="N528">
        <v>67</v>
      </c>
      <c r="O528">
        <v>16</v>
      </c>
      <c r="P528">
        <v>7</v>
      </c>
      <c r="Q528">
        <v>27</v>
      </c>
      <c r="R528" s="27">
        <f t="shared" si="40"/>
        <v>452</v>
      </c>
      <c r="S528" s="27">
        <f t="shared" si="43"/>
        <v>429</v>
      </c>
      <c r="T528" s="27" t="str">
        <f>IFERROR(VLOOKUP(F528,#REF!,2,0),"")</f>
        <v/>
      </c>
      <c r="U528" s="27" t="str">
        <f t="shared" si="44"/>
        <v>,17:00:00,car,452</v>
      </c>
    </row>
    <row r="529" spans="1:21" x14ac:dyDescent="0.25">
      <c r="A529" t="s">
        <v>45</v>
      </c>
      <c r="B529">
        <v>17</v>
      </c>
      <c r="C529" s="27" t="str">
        <f t="shared" si="41"/>
        <v>T</v>
      </c>
      <c r="D529" s="27" t="str">
        <f>IFERROR(VLOOKUP(F529,#REF!,3),"")</f>
        <v/>
      </c>
      <c r="E529" t="s">
        <v>692</v>
      </c>
      <c r="F529" s="27" t="str">
        <f t="shared" si="42"/>
        <v>CCV-121A</v>
      </c>
      <c r="G529" t="s">
        <v>693</v>
      </c>
      <c r="I529" t="s">
        <v>715</v>
      </c>
      <c r="J529">
        <v>0</v>
      </c>
      <c r="K529">
        <v>3</v>
      </c>
      <c r="L529">
        <v>1</v>
      </c>
      <c r="M529">
        <v>407</v>
      </c>
      <c r="N529">
        <v>58</v>
      </c>
      <c r="O529">
        <v>13</v>
      </c>
      <c r="P529">
        <v>10</v>
      </c>
      <c r="Q529">
        <v>17</v>
      </c>
      <c r="R529" s="27">
        <f t="shared" si="40"/>
        <v>453</v>
      </c>
      <c r="S529" s="27">
        <f t="shared" si="43"/>
        <v>437</v>
      </c>
      <c r="T529" s="27" t="str">
        <f>IFERROR(VLOOKUP(F529,#REF!,2,0),"")</f>
        <v/>
      </c>
      <c r="U529" s="27" t="str">
        <f t="shared" si="44"/>
        <v>,17:15:00,car,453</v>
      </c>
    </row>
    <row r="530" spans="1:21" x14ac:dyDescent="0.25">
      <c r="A530" t="s">
        <v>46</v>
      </c>
      <c r="B530">
        <v>17</v>
      </c>
      <c r="C530" s="27" t="str">
        <f t="shared" si="41"/>
        <v>T</v>
      </c>
      <c r="D530" s="27" t="str">
        <f>IFERROR(VLOOKUP(F530,#REF!,3),"")</f>
        <v/>
      </c>
      <c r="E530" t="s">
        <v>692</v>
      </c>
      <c r="F530" s="27" t="str">
        <f t="shared" si="42"/>
        <v>CCV-121A</v>
      </c>
      <c r="G530" t="s">
        <v>693</v>
      </c>
      <c r="I530" t="s">
        <v>716</v>
      </c>
      <c r="J530">
        <v>0</v>
      </c>
      <c r="K530">
        <v>2</v>
      </c>
      <c r="L530">
        <v>0</v>
      </c>
      <c r="M530">
        <v>401</v>
      </c>
      <c r="N530">
        <v>56</v>
      </c>
      <c r="O530">
        <v>18</v>
      </c>
      <c r="P530">
        <v>8</v>
      </c>
      <c r="Q530">
        <v>16</v>
      </c>
      <c r="R530" s="27">
        <f t="shared" si="40"/>
        <v>439</v>
      </c>
      <c r="S530" s="27">
        <f t="shared" si="43"/>
        <v>425</v>
      </c>
      <c r="T530" s="27" t="str">
        <f>IFERROR(VLOOKUP(F530,#REF!,2,0),"")</f>
        <v/>
      </c>
      <c r="U530" s="27" t="str">
        <f t="shared" si="44"/>
        <v>,17:30:00,car,439</v>
      </c>
    </row>
    <row r="531" spans="1:21" x14ac:dyDescent="0.25">
      <c r="A531" t="s">
        <v>47</v>
      </c>
      <c r="B531">
        <v>17</v>
      </c>
      <c r="C531" s="27" t="str">
        <f t="shared" si="41"/>
        <v>T</v>
      </c>
      <c r="D531" s="27" t="str">
        <f>IFERROR(VLOOKUP(F531,#REF!,3),"")</f>
        <v/>
      </c>
      <c r="E531" t="s">
        <v>692</v>
      </c>
      <c r="F531" s="27" t="str">
        <f t="shared" si="42"/>
        <v>CCV-121A</v>
      </c>
      <c r="G531" t="s">
        <v>693</v>
      </c>
      <c r="I531" t="s">
        <v>717</v>
      </c>
      <c r="J531">
        <v>0</v>
      </c>
      <c r="K531">
        <v>4</v>
      </c>
      <c r="L531">
        <v>0</v>
      </c>
      <c r="M531">
        <v>413</v>
      </c>
      <c r="N531">
        <v>57</v>
      </c>
      <c r="O531">
        <v>23</v>
      </c>
      <c r="P531">
        <v>8</v>
      </c>
      <c r="Q531">
        <v>13</v>
      </c>
      <c r="R531" s="27">
        <f t="shared" si="40"/>
        <v>452</v>
      </c>
      <c r="S531" s="27">
        <f t="shared" si="43"/>
        <v>434</v>
      </c>
      <c r="T531" s="27" t="str">
        <f>IFERROR(VLOOKUP(F531,#REF!,2,0),"")</f>
        <v/>
      </c>
      <c r="U531" s="27" t="str">
        <f t="shared" si="44"/>
        <v>,17:45:00,car,452</v>
      </c>
    </row>
    <row r="532" spans="1:21" x14ac:dyDescent="0.25">
      <c r="A532" t="s">
        <v>48</v>
      </c>
      <c r="B532">
        <v>18</v>
      </c>
      <c r="C532" s="27" t="str">
        <f t="shared" si="41"/>
        <v>T</v>
      </c>
      <c r="D532" s="27" t="str">
        <f>IFERROR(VLOOKUP(F532,#REF!,3),"")</f>
        <v/>
      </c>
      <c r="E532" t="s">
        <v>692</v>
      </c>
      <c r="F532" s="27" t="str">
        <f t="shared" si="42"/>
        <v>CCV-121A</v>
      </c>
      <c r="G532" t="s">
        <v>693</v>
      </c>
      <c r="I532" t="s">
        <v>718</v>
      </c>
      <c r="J532">
        <v>0</v>
      </c>
      <c r="K532">
        <v>5</v>
      </c>
      <c r="L532">
        <v>0</v>
      </c>
      <c r="M532">
        <v>443</v>
      </c>
      <c r="N532">
        <v>77</v>
      </c>
      <c r="O532">
        <v>15</v>
      </c>
      <c r="P532">
        <v>8</v>
      </c>
      <c r="Q532">
        <v>13</v>
      </c>
      <c r="R532" s="27">
        <f t="shared" si="40"/>
        <v>487</v>
      </c>
      <c r="S532" s="27">
        <f t="shared" si="43"/>
        <v>464</v>
      </c>
      <c r="T532" s="27" t="str">
        <f>IFERROR(VLOOKUP(F532,#REF!,2,0),"")</f>
        <v/>
      </c>
      <c r="U532" s="27" t="str">
        <f t="shared" si="44"/>
        <v>,18:00:00,car,487</v>
      </c>
    </row>
    <row r="533" spans="1:21" x14ac:dyDescent="0.25">
      <c r="A533" t="s">
        <v>49</v>
      </c>
      <c r="B533">
        <v>18</v>
      </c>
      <c r="C533" s="27" t="str">
        <f t="shared" si="41"/>
        <v>T</v>
      </c>
      <c r="D533" s="27" t="str">
        <f>IFERROR(VLOOKUP(F533,#REF!,3),"")</f>
        <v/>
      </c>
      <c r="E533" t="s">
        <v>692</v>
      </c>
      <c r="F533" s="27" t="str">
        <f t="shared" si="42"/>
        <v>CCV-121A</v>
      </c>
      <c r="G533" t="s">
        <v>693</v>
      </c>
      <c r="I533" t="s">
        <v>719</v>
      </c>
      <c r="J533">
        <v>1</v>
      </c>
      <c r="K533">
        <v>1</v>
      </c>
      <c r="L533">
        <v>1</v>
      </c>
      <c r="M533">
        <v>476</v>
      </c>
      <c r="N533">
        <v>61</v>
      </c>
      <c r="O533">
        <v>23</v>
      </c>
      <c r="P533">
        <v>10</v>
      </c>
      <c r="Q533">
        <v>10</v>
      </c>
      <c r="R533" s="27">
        <f t="shared" si="40"/>
        <v>511</v>
      </c>
      <c r="S533" s="27">
        <f t="shared" si="43"/>
        <v>499</v>
      </c>
      <c r="T533" s="27" t="str">
        <f>IFERROR(VLOOKUP(F533,#REF!,2,0),"")</f>
        <v/>
      </c>
      <c r="U533" s="27" t="str">
        <f t="shared" si="44"/>
        <v>,18:15:00,car,511</v>
      </c>
    </row>
    <row r="534" spans="1:21" x14ac:dyDescent="0.25">
      <c r="A534" t="s">
        <v>197</v>
      </c>
      <c r="B534">
        <v>18</v>
      </c>
      <c r="C534" s="27" t="str">
        <f t="shared" si="41"/>
        <v>T</v>
      </c>
      <c r="D534" s="27" t="str">
        <f>IFERROR(VLOOKUP(F534,#REF!,3),"")</f>
        <v/>
      </c>
      <c r="E534" t="s">
        <v>692</v>
      </c>
      <c r="F534" s="27" t="str">
        <f t="shared" si="42"/>
        <v>CCV-121A</v>
      </c>
      <c r="G534" t="s">
        <v>693</v>
      </c>
      <c r="I534" t="s">
        <v>720</v>
      </c>
      <c r="J534">
        <v>1</v>
      </c>
      <c r="K534">
        <v>3</v>
      </c>
      <c r="L534">
        <v>0</v>
      </c>
      <c r="M534">
        <v>424</v>
      </c>
      <c r="N534">
        <v>54</v>
      </c>
      <c r="O534">
        <v>18</v>
      </c>
      <c r="P534">
        <v>12</v>
      </c>
      <c r="Q534">
        <v>12</v>
      </c>
      <c r="R534" s="27">
        <f t="shared" si="40"/>
        <v>463</v>
      </c>
      <c r="S534" s="27">
        <f t="shared" si="43"/>
        <v>448</v>
      </c>
      <c r="T534" s="27" t="str">
        <f>IFERROR(VLOOKUP(F534,#REF!,2,0),"")</f>
        <v/>
      </c>
      <c r="U534" s="27" t="str">
        <f t="shared" si="44"/>
        <v>,18:30:00,car,463</v>
      </c>
    </row>
    <row r="535" spans="1:21" x14ac:dyDescent="0.25">
      <c r="A535" t="s">
        <v>199</v>
      </c>
      <c r="B535">
        <v>18</v>
      </c>
      <c r="C535" s="27" t="str">
        <f t="shared" si="41"/>
        <v>T</v>
      </c>
      <c r="D535" s="27" t="str">
        <f>IFERROR(VLOOKUP(F535,#REF!,3),"")</f>
        <v/>
      </c>
      <c r="E535" t="s">
        <v>692</v>
      </c>
      <c r="F535" s="27" t="str">
        <f t="shared" si="42"/>
        <v>CCV-121A</v>
      </c>
      <c r="G535" t="s">
        <v>693</v>
      </c>
      <c r="I535" t="s">
        <v>721</v>
      </c>
      <c r="J535">
        <v>0</v>
      </c>
      <c r="K535">
        <v>3</v>
      </c>
      <c r="L535">
        <v>3</v>
      </c>
      <c r="M535">
        <v>388</v>
      </c>
      <c r="N535">
        <v>63</v>
      </c>
      <c r="O535">
        <v>20</v>
      </c>
      <c r="P535">
        <v>2</v>
      </c>
      <c r="Q535">
        <v>9</v>
      </c>
      <c r="R535" s="27">
        <f t="shared" si="40"/>
        <v>423</v>
      </c>
      <c r="S535" s="27">
        <f t="shared" si="43"/>
        <v>407</v>
      </c>
      <c r="T535" s="27" t="str">
        <f>IFERROR(VLOOKUP(F535,#REF!,2,0),"")</f>
        <v/>
      </c>
      <c r="U535" s="27" t="str">
        <f t="shared" si="44"/>
        <v>,18:45:00,car,423</v>
      </c>
    </row>
    <row r="536" spans="1:21" x14ac:dyDescent="0.25">
      <c r="A536" t="s">
        <v>201</v>
      </c>
      <c r="B536">
        <v>19</v>
      </c>
      <c r="C536" s="27" t="str">
        <f t="shared" si="41"/>
        <v>N</v>
      </c>
      <c r="D536" s="27" t="str">
        <f>IFERROR(VLOOKUP(F536,#REF!,3),"")</f>
        <v/>
      </c>
      <c r="E536" t="s">
        <v>692</v>
      </c>
      <c r="F536" s="27" t="str">
        <f t="shared" si="42"/>
        <v>CCV-121A</v>
      </c>
      <c r="G536" t="s">
        <v>693</v>
      </c>
      <c r="I536" t="s">
        <v>722</v>
      </c>
      <c r="J536">
        <v>1</v>
      </c>
      <c r="K536">
        <v>3</v>
      </c>
      <c r="L536">
        <v>0</v>
      </c>
      <c r="M536">
        <v>341</v>
      </c>
      <c r="N536">
        <v>38</v>
      </c>
      <c r="O536">
        <v>26</v>
      </c>
      <c r="P536">
        <v>6</v>
      </c>
      <c r="Q536">
        <v>12</v>
      </c>
      <c r="R536" s="27">
        <f t="shared" si="40"/>
        <v>372</v>
      </c>
      <c r="S536" s="27">
        <f t="shared" si="43"/>
        <v>359</v>
      </c>
      <c r="T536" s="27" t="str">
        <f>IFERROR(VLOOKUP(F536,#REF!,2,0),"")</f>
        <v/>
      </c>
      <c r="U536" s="27" t="str">
        <f t="shared" si="44"/>
        <v>,19:00:00,car,372</v>
      </c>
    </row>
    <row r="537" spans="1:21" x14ac:dyDescent="0.25">
      <c r="A537" t="s">
        <v>203</v>
      </c>
      <c r="B537">
        <v>19</v>
      </c>
      <c r="C537" s="27" t="str">
        <f t="shared" si="41"/>
        <v>N</v>
      </c>
      <c r="D537" s="27" t="str">
        <f>IFERROR(VLOOKUP(F537,#REF!,3),"")</f>
        <v/>
      </c>
      <c r="E537" t="s">
        <v>692</v>
      </c>
      <c r="F537" s="27" t="str">
        <f t="shared" si="42"/>
        <v>CCV-121A</v>
      </c>
      <c r="G537" t="s">
        <v>693</v>
      </c>
      <c r="I537" t="s">
        <v>723</v>
      </c>
      <c r="J537">
        <v>2</v>
      </c>
      <c r="K537">
        <v>1</v>
      </c>
      <c r="L537">
        <v>0</v>
      </c>
      <c r="M537">
        <v>322</v>
      </c>
      <c r="N537">
        <v>30</v>
      </c>
      <c r="O537">
        <v>15</v>
      </c>
      <c r="P537">
        <v>6</v>
      </c>
      <c r="Q537">
        <v>12</v>
      </c>
      <c r="R537" s="27">
        <f t="shared" si="40"/>
        <v>347</v>
      </c>
      <c r="S537" s="27">
        <f t="shared" si="43"/>
        <v>340</v>
      </c>
      <c r="T537" s="27" t="str">
        <f>IFERROR(VLOOKUP(F537,#REF!,2,0),"")</f>
        <v/>
      </c>
      <c r="U537" s="27" t="str">
        <f t="shared" si="44"/>
        <v>,19:15:00,car,347</v>
      </c>
    </row>
    <row r="538" spans="1:21" x14ac:dyDescent="0.25">
      <c r="A538" t="s">
        <v>205</v>
      </c>
      <c r="B538">
        <v>19</v>
      </c>
      <c r="C538" s="27" t="str">
        <f t="shared" si="41"/>
        <v>N</v>
      </c>
      <c r="D538" s="27" t="str">
        <f>IFERROR(VLOOKUP(F538,#REF!,3),"")</f>
        <v/>
      </c>
      <c r="E538" t="s">
        <v>692</v>
      </c>
      <c r="F538" s="27" t="str">
        <f t="shared" si="42"/>
        <v>CCV-121A</v>
      </c>
      <c r="G538" t="s">
        <v>693</v>
      </c>
      <c r="I538" t="s">
        <v>724</v>
      </c>
      <c r="J538">
        <v>0</v>
      </c>
      <c r="K538">
        <v>0</v>
      </c>
      <c r="L538">
        <v>0</v>
      </c>
      <c r="M538">
        <v>24</v>
      </c>
      <c r="N538">
        <v>3</v>
      </c>
      <c r="O538">
        <v>2</v>
      </c>
      <c r="P538">
        <v>0</v>
      </c>
      <c r="Q538">
        <v>2</v>
      </c>
      <c r="R538" s="27">
        <f t="shared" si="40"/>
        <v>27</v>
      </c>
      <c r="S538" s="27">
        <f t="shared" si="43"/>
        <v>26</v>
      </c>
      <c r="T538" s="27" t="str">
        <f>IFERROR(VLOOKUP(F538,#REF!,2,0),"")</f>
        <v/>
      </c>
      <c r="U538" s="27" t="str">
        <f t="shared" si="44"/>
        <v>,19:30:00,car,27</v>
      </c>
    </row>
    <row r="539" spans="1:21" hidden="1" x14ac:dyDescent="0.25">
      <c r="A539" t="s">
        <v>109</v>
      </c>
      <c r="B539">
        <v>6</v>
      </c>
      <c r="C539" s="27" t="str">
        <f t="shared" si="41"/>
        <v>M</v>
      </c>
      <c r="E539" t="s">
        <v>725</v>
      </c>
      <c r="F539" s="27" t="str">
        <f t="shared" si="42"/>
        <v>CCV-123A</v>
      </c>
      <c r="G539" t="s">
        <v>726</v>
      </c>
      <c r="I539" t="s">
        <v>727</v>
      </c>
      <c r="J539">
        <v>0</v>
      </c>
      <c r="K539">
        <v>0</v>
      </c>
      <c r="L539">
        <v>0</v>
      </c>
      <c r="M539">
        <v>31</v>
      </c>
      <c r="N539">
        <v>0</v>
      </c>
      <c r="O539">
        <v>1</v>
      </c>
      <c r="P539">
        <v>0</v>
      </c>
      <c r="Q539">
        <v>3</v>
      </c>
      <c r="R539" s="27">
        <f t="shared" ref="R539:R568" si="45">ROUNDUP((M539+P539+Q539+(1/6)*N539+2*K539+2.5*L539)*1.3,0)</f>
        <v>45</v>
      </c>
      <c r="S539" s="27">
        <f t="shared" si="43"/>
        <v>34</v>
      </c>
      <c r="T539" s="27" t="str">
        <f>IFERROR(VLOOKUP(F539,#REF!,2,0),"")</f>
        <v/>
      </c>
      <c r="U539" s="27" t="str">
        <f t="shared" si="44"/>
        <v>,06:30:00,car,45</v>
      </c>
    </row>
    <row r="540" spans="1:21" hidden="1" x14ac:dyDescent="0.25">
      <c r="A540" t="s">
        <v>111</v>
      </c>
      <c r="B540">
        <v>6</v>
      </c>
      <c r="C540" s="27" t="str">
        <f t="shared" si="41"/>
        <v>M</v>
      </c>
      <c r="E540" t="s">
        <v>725</v>
      </c>
      <c r="F540" s="27" t="str">
        <f t="shared" si="42"/>
        <v>CCV-123A</v>
      </c>
      <c r="G540" t="s">
        <v>726</v>
      </c>
      <c r="I540" t="s">
        <v>728</v>
      </c>
      <c r="J540">
        <v>0</v>
      </c>
      <c r="K540">
        <v>0</v>
      </c>
      <c r="L540">
        <v>0</v>
      </c>
      <c r="M540">
        <v>22</v>
      </c>
      <c r="N540">
        <v>2</v>
      </c>
      <c r="O540">
        <v>3</v>
      </c>
      <c r="P540">
        <v>0</v>
      </c>
      <c r="Q540">
        <v>3</v>
      </c>
      <c r="R540" s="27">
        <f t="shared" si="45"/>
        <v>33</v>
      </c>
      <c r="S540" s="27">
        <f t="shared" si="43"/>
        <v>25</v>
      </c>
      <c r="T540" s="27" t="str">
        <f>IFERROR(VLOOKUP(F540,#REF!,2,0),"")</f>
        <v/>
      </c>
      <c r="U540" s="27" t="str">
        <f t="shared" si="44"/>
        <v>,06:45:00,car,33</v>
      </c>
    </row>
    <row r="541" spans="1:21" hidden="1" x14ac:dyDescent="0.25">
      <c r="A541" t="s">
        <v>113</v>
      </c>
      <c r="B541">
        <v>7</v>
      </c>
      <c r="C541" s="27" t="str">
        <f t="shared" si="41"/>
        <v>M</v>
      </c>
      <c r="E541" t="s">
        <v>725</v>
      </c>
      <c r="F541" s="27" t="str">
        <f t="shared" si="42"/>
        <v>CCV-123A</v>
      </c>
      <c r="G541" t="s">
        <v>726</v>
      </c>
      <c r="I541" t="s">
        <v>729</v>
      </c>
      <c r="J541">
        <v>0</v>
      </c>
      <c r="K541">
        <v>2</v>
      </c>
      <c r="L541">
        <v>0</v>
      </c>
      <c r="M541">
        <v>20</v>
      </c>
      <c r="N541">
        <v>5</v>
      </c>
      <c r="O541">
        <v>2</v>
      </c>
      <c r="P541">
        <v>2</v>
      </c>
      <c r="Q541">
        <v>6</v>
      </c>
      <c r="R541" s="27">
        <f t="shared" si="45"/>
        <v>43</v>
      </c>
      <c r="S541" s="27">
        <f t="shared" si="43"/>
        <v>28</v>
      </c>
      <c r="T541" s="27" t="str">
        <f>IFERROR(VLOOKUP(F541,#REF!,2,0),"")</f>
        <v/>
      </c>
      <c r="U541" s="27" t="str">
        <f t="shared" si="44"/>
        <v>,07:00:00,car,43</v>
      </c>
    </row>
    <row r="542" spans="1:21" hidden="1" x14ac:dyDescent="0.25">
      <c r="A542" t="s">
        <v>115</v>
      </c>
      <c r="B542">
        <v>7</v>
      </c>
      <c r="C542" s="27" t="str">
        <f t="shared" si="41"/>
        <v>M</v>
      </c>
      <c r="E542" t="s">
        <v>725</v>
      </c>
      <c r="F542" s="27" t="str">
        <f t="shared" si="42"/>
        <v>CCV-123A</v>
      </c>
      <c r="G542" t="s">
        <v>726</v>
      </c>
      <c r="I542" t="s">
        <v>730</v>
      </c>
      <c r="J542">
        <v>0</v>
      </c>
      <c r="K542">
        <v>0</v>
      </c>
      <c r="L542">
        <v>0</v>
      </c>
      <c r="M542">
        <v>45</v>
      </c>
      <c r="N542">
        <v>2</v>
      </c>
      <c r="O542">
        <v>3</v>
      </c>
      <c r="P542">
        <v>0</v>
      </c>
      <c r="Q542">
        <v>1</v>
      </c>
      <c r="R542" s="27">
        <f t="shared" si="45"/>
        <v>61</v>
      </c>
      <c r="S542" s="27">
        <f t="shared" si="43"/>
        <v>46</v>
      </c>
      <c r="T542" s="27" t="str">
        <f>IFERROR(VLOOKUP(F542,#REF!,2,0),"")</f>
        <v/>
      </c>
      <c r="U542" s="27" t="str">
        <f t="shared" si="44"/>
        <v>,07:15:00,car,61</v>
      </c>
    </row>
    <row r="543" spans="1:21" hidden="1" x14ac:dyDescent="0.25">
      <c r="A543" t="s">
        <v>117</v>
      </c>
      <c r="B543">
        <v>7</v>
      </c>
      <c r="C543" s="27" t="str">
        <f t="shared" si="41"/>
        <v>M</v>
      </c>
      <c r="E543" t="s">
        <v>725</v>
      </c>
      <c r="F543" s="27" t="str">
        <f t="shared" si="42"/>
        <v>CCV-123A</v>
      </c>
      <c r="G543" t="s">
        <v>726</v>
      </c>
      <c r="I543" t="s">
        <v>731</v>
      </c>
      <c r="J543">
        <v>0</v>
      </c>
      <c r="K543">
        <v>1</v>
      </c>
      <c r="L543">
        <v>0</v>
      </c>
      <c r="M543">
        <v>60</v>
      </c>
      <c r="N543">
        <v>4</v>
      </c>
      <c r="O543">
        <v>2</v>
      </c>
      <c r="P543">
        <v>1</v>
      </c>
      <c r="Q543">
        <v>2</v>
      </c>
      <c r="R543" s="27">
        <f t="shared" si="45"/>
        <v>86</v>
      </c>
      <c r="S543" s="27">
        <f t="shared" si="43"/>
        <v>63</v>
      </c>
      <c r="T543" s="27" t="str">
        <f>IFERROR(VLOOKUP(F543,#REF!,2,0),"")</f>
        <v/>
      </c>
      <c r="U543" s="27" t="str">
        <f t="shared" si="44"/>
        <v>,07:30:00,car,86</v>
      </c>
    </row>
    <row r="544" spans="1:21" hidden="1" x14ac:dyDescent="0.25">
      <c r="A544" t="s">
        <v>119</v>
      </c>
      <c r="B544">
        <v>7</v>
      </c>
      <c r="C544" s="27" t="str">
        <f t="shared" si="41"/>
        <v>M</v>
      </c>
      <c r="E544" t="s">
        <v>725</v>
      </c>
      <c r="F544" s="27" t="str">
        <f t="shared" si="42"/>
        <v>CCV-123A</v>
      </c>
      <c r="G544" t="s">
        <v>726</v>
      </c>
      <c r="I544" t="s">
        <v>732</v>
      </c>
      <c r="J544">
        <v>0</v>
      </c>
      <c r="K544">
        <v>2</v>
      </c>
      <c r="L544">
        <v>0</v>
      </c>
      <c r="M544">
        <v>121</v>
      </c>
      <c r="N544">
        <v>14</v>
      </c>
      <c r="O544">
        <v>3</v>
      </c>
      <c r="P544">
        <v>1</v>
      </c>
      <c r="Q544">
        <v>5</v>
      </c>
      <c r="R544" s="27">
        <f t="shared" si="45"/>
        <v>174</v>
      </c>
      <c r="S544" s="27">
        <f t="shared" si="43"/>
        <v>127</v>
      </c>
      <c r="T544" s="27" t="str">
        <f>IFERROR(VLOOKUP(F544,#REF!,2,0),"")</f>
        <v/>
      </c>
      <c r="U544" s="27" t="str">
        <f t="shared" si="44"/>
        <v>,07:45:00,car,174</v>
      </c>
    </row>
    <row r="545" spans="1:21" hidden="1" x14ac:dyDescent="0.25">
      <c r="A545" t="s">
        <v>121</v>
      </c>
      <c r="B545">
        <v>8</v>
      </c>
      <c r="C545" s="27" t="str">
        <f t="shared" si="41"/>
        <v>M</v>
      </c>
      <c r="E545" t="s">
        <v>725</v>
      </c>
      <c r="F545" s="27" t="str">
        <f t="shared" si="42"/>
        <v>CCV-123A</v>
      </c>
      <c r="G545" t="s">
        <v>726</v>
      </c>
      <c r="I545" t="s">
        <v>733</v>
      </c>
      <c r="J545">
        <v>0</v>
      </c>
      <c r="K545">
        <v>2</v>
      </c>
      <c r="L545">
        <v>0</v>
      </c>
      <c r="M545">
        <v>70</v>
      </c>
      <c r="N545">
        <v>8</v>
      </c>
      <c r="O545">
        <v>3</v>
      </c>
      <c r="P545">
        <v>1</v>
      </c>
      <c r="Q545">
        <v>4</v>
      </c>
      <c r="R545" s="27">
        <f t="shared" si="45"/>
        <v>105</v>
      </c>
      <c r="S545" s="27">
        <f t="shared" si="43"/>
        <v>75</v>
      </c>
      <c r="T545" s="27" t="str">
        <f>IFERROR(VLOOKUP(F545,#REF!,2,0),"")</f>
        <v/>
      </c>
      <c r="U545" s="27" t="str">
        <f t="shared" si="44"/>
        <v>,08:00:00,car,105</v>
      </c>
    </row>
    <row r="546" spans="1:21" hidden="1" x14ac:dyDescent="0.25">
      <c r="A546" t="s">
        <v>123</v>
      </c>
      <c r="B546">
        <v>8</v>
      </c>
      <c r="C546" s="27" t="str">
        <f t="shared" si="41"/>
        <v>M</v>
      </c>
      <c r="E546" t="s">
        <v>725</v>
      </c>
      <c r="F546" s="27" t="str">
        <f t="shared" si="42"/>
        <v>CCV-123A</v>
      </c>
      <c r="G546" t="s">
        <v>726</v>
      </c>
      <c r="I546" t="s">
        <v>734</v>
      </c>
      <c r="J546">
        <v>0</v>
      </c>
      <c r="K546">
        <v>0</v>
      </c>
      <c r="L546">
        <v>0</v>
      </c>
      <c r="M546">
        <v>80</v>
      </c>
      <c r="N546">
        <v>3</v>
      </c>
      <c r="O546">
        <v>3</v>
      </c>
      <c r="P546">
        <v>2</v>
      </c>
      <c r="Q546">
        <v>3</v>
      </c>
      <c r="R546" s="27">
        <f t="shared" si="45"/>
        <v>112</v>
      </c>
      <c r="S546" s="27">
        <f t="shared" si="43"/>
        <v>85</v>
      </c>
      <c r="T546" s="27" t="str">
        <f>IFERROR(VLOOKUP(F546,#REF!,2,0),"")</f>
        <v/>
      </c>
      <c r="U546" s="27" t="str">
        <f t="shared" si="44"/>
        <v>,08:15:00,car,112</v>
      </c>
    </row>
    <row r="547" spans="1:21" hidden="1" x14ac:dyDescent="0.25">
      <c r="A547" t="s">
        <v>125</v>
      </c>
      <c r="B547">
        <v>8</v>
      </c>
      <c r="C547" s="27" t="str">
        <f t="shared" si="41"/>
        <v>M</v>
      </c>
      <c r="E547" t="s">
        <v>725</v>
      </c>
      <c r="F547" s="27" t="str">
        <f t="shared" si="42"/>
        <v>CCV-123A</v>
      </c>
      <c r="G547" t="s">
        <v>726</v>
      </c>
      <c r="I547" t="s">
        <v>735</v>
      </c>
      <c r="J547">
        <v>0</v>
      </c>
      <c r="K547">
        <v>1</v>
      </c>
      <c r="L547">
        <v>1</v>
      </c>
      <c r="M547">
        <v>185</v>
      </c>
      <c r="N547">
        <v>8</v>
      </c>
      <c r="O547">
        <v>3</v>
      </c>
      <c r="P547">
        <v>3</v>
      </c>
      <c r="Q547">
        <v>2</v>
      </c>
      <c r="R547" s="27">
        <f t="shared" si="45"/>
        <v>255</v>
      </c>
      <c r="S547" s="27">
        <f t="shared" si="43"/>
        <v>193</v>
      </c>
      <c r="T547" s="27" t="str">
        <f>IFERROR(VLOOKUP(F547,#REF!,2,0),"")</f>
        <v/>
      </c>
      <c r="U547" s="27" t="str">
        <f t="shared" si="44"/>
        <v>,08:30:00,car,255</v>
      </c>
    </row>
    <row r="548" spans="1:21" hidden="1" x14ac:dyDescent="0.25">
      <c r="A548" t="s">
        <v>127</v>
      </c>
      <c r="B548">
        <v>8</v>
      </c>
      <c r="C548" s="27" t="str">
        <f t="shared" si="41"/>
        <v>M</v>
      </c>
      <c r="E548" t="s">
        <v>725</v>
      </c>
      <c r="F548" s="27" t="str">
        <f t="shared" si="42"/>
        <v>CCV-123A</v>
      </c>
      <c r="G548" t="s">
        <v>726</v>
      </c>
      <c r="I548" t="s">
        <v>736</v>
      </c>
      <c r="J548">
        <v>0</v>
      </c>
      <c r="K548">
        <v>3</v>
      </c>
      <c r="L548">
        <v>0</v>
      </c>
      <c r="M548">
        <v>88</v>
      </c>
      <c r="N548">
        <v>12</v>
      </c>
      <c r="O548">
        <v>2</v>
      </c>
      <c r="P548">
        <v>3</v>
      </c>
      <c r="Q548">
        <v>3</v>
      </c>
      <c r="R548" s="27">
        <f t="shared" si="45"/>
        <v>133</v>
      </c>
      <c r="S548" s="27">
        <f t="shared" si="43"/>
        <v>94</v>
      </c>
      <c r="T548" s="27" t="str">
        <f>IFERROR(VLOOKUP(F548,#REF!,2,0),"")</f>
        <v/>
      </c>
      <c r="U548" s="27" t="str">
        <f t="shared" si="44"/>
        <v>,08:45:00,car,133</v>
      </c>
    </row>
    <row r="549" spans="1:21" hidden="1" x14ac:dyDescent="0.25">
      <c r="A549" t="s">
        <v>129</v>
      </c>
      <c r="B549">
        <v>9</v>
      </c>
      <c r="C549" s="27" t="str">
        <f t="shared" si="41"/>
        <v>M</v>
      </c>
      <c r="E549" t="s">
        <v>725</v>
      </c>
      <c r="F549" s="27" t="str">
        <f t="shared" si="42"/>
        <v>CCV-123A</v>
      </c>
      <c r="G549" t="s">
        <v>726</v>
      </c>
      <c r="I549" t="s">
        <v>737</v>
      </c>
      <c r="J549">
        <v>0</v>
      </c>
      <c r="K549">
        <v>2</v>
      </c>
      <c r="L549">
        <v>0</v>
      </c>
      <c r="M549">
        <v>57</v>
      </c>
      <c r="N549">
        <v>11</v>
      </c>
      <c r="O549">
        <v>1</v>
      </c>
      <c r="P549">
        <v>1</v>
      </c>
      <c r="Q549">
        <v>5</v>
      </c>
      <c r="R549" s="27">
        <f t="shared" si="45"/>
        <v>90</v>
      </c>
      <c r="S549" s="27">
        <f t="shared" si="43"/>
        <v>63</v>
      </c>
      <c r="T549" s="27" t="str">
        <f>IFERROR(VLOOKUP(F549,#REF!,2,0),"")</f>
        <v/>
      </c>
      <c r="U549" s="27" t="str">
        <f t="shared" si="44"/>
        <v>,09:00:00,car,90</v>
      </c>
    </row>
    <row r="550" spans="1:21" hidden="1" x14ac:dyDescent="0.25">
      <c r="A550" t="s">
        <v>131</v>
      </c>
      <c r="B550">
        <v>9</v>
      </c>
      <c r="C550" s="27" t="str">
        <f t="shared" si="41"/>
        <v>M</v>
      </c>
      <c r="E550" t="s">
        <v>725</v>
      </c>
      <c r="F550" s="27" t="str">
        <f t="shared" si="42"/>
        <v>CCV-123A</v>
      </c>
      <c r="G550" t="s">
        <v>726</v>
      </c>
      <c r="I550" t="s">
        <v>738</v>
      </c>
      <c r="J550">
        <v>0</v>
      </c>
      <c r="K550">
        <v>2</v>
      </c>
      <c r="L550">
        <v>0</v>
      </c>
      <c r="M550">
        <v>111</v>
      </c>
      <c r="N550">
        <v>9</v>
      </c>
      <c r="O550">
        <v>5</v>
      </c>
      <c r="P550">
        <v>1</v>
      </c>
      <c r="Q550">
        <v>3</v>
      </c>
      <c r="R550" s="27">
        <f t="shared" si="45"/>
        <v>157</v>
      </c>
      <c r="S550" s="27">
        <f t="shared" si="43"/>
        <v>115</v>
      </c>
      <c r="T550" s="27" t="str">
        <f>IFERROR(VLOOKUP(F550,#REF!,2,0),"")</f>
        <v/>
      </c>
      <c r="U550" s="27" t="str">
        <f t="shared" si="44"/>
        <v>,09:15:00,car,157</v>
      </c>
    </row>
    <row r="551" spans="1:21" hidden="1" x14ac:dyDescent="0.25">
      <c r="A551" t="s">
        <v>133</v>
      </c>
      <c r="B551">
        <v>9</v>
      </c>
      <c r="C551" s="27" t="str">
        <f t="shared" si="41"/>
        <v>M</v>
      </c>
      <c r="E551" t="s">
        <v>725</v>
      </c>
      <c r="F551" s="27" t="str">
        <f t="shared" si="42"/>
        <v>CCV-123A</v>
      </c>
      <c r="G551" t="s">
        <v>726</v>
      </c>
      <c r="I551" t="s">
        <v>739</v>
      </c>
      <c r="J551">
        <v>0</v>
      </c>
      <c r="K551">
        <v>3</v>
      </c>
      <c r="L551">
        <v>1</v>
      </c>
      <c r="M551">
        <v>77</v>
      </c>
      <c r="N551">
        <v>14</v>
      </c>
      <c r="O551">
        <v>1</v>
      </c>
      <c r="P551">
        <v>2</v>
      </c>
      <c r="Q551">
        <v>2</v>
      </c>
      <c r="R551" s="27">
        <f t="shared" si="45"/>
        <v>120</v>
      </c>
      <c r="S551" s="27">
        <f t="shared" si="43"/>
        <v>84</v>
      </c>
      <c r="T551" s="27" t="str">
        <f>IFERROR(VLOOKUP(F551,#REF!,2,0),"")</f>
        <v/>
      </c>
      <c r="U551" s="27" t="str">
        <f t="shared" si="44"/>
        <v>,09:30:00,car,120</v>
      </c>
    </row>
    <row r="552" spans="1:21" hidden="1" x14ac:dyDescent="0.25">
      <c r="A552" t="s">
        <v>135</v>
      </c>
      <c r="B552">
        <v>9</v>
      </c>
      <c r="C552" s="27" t="str">
        <f t="shared" si="41"/>
        <v>M</v>
      </c>
      <c r="E552" t="s">
        <v>725</v>
      </c>
      <c r="F552" s="27" t="str">
        <f t="shared" si="42"/>
        <v>CCV-123A</v>
      </c>
      <c r="G552" t="s">
        <v>726</v>
      </c>
      <c r="I552" t="s">
        <v>740</v>
      </c>
      <c r="J552">
        <v>0</v>
      </c>
      <c r="K552">
        <v>3</v>
      </c>
      <c r="L552">
        <v>0</v>
      </c>
      <c r="M552">
        <v>69</v>
      </c>
      <c r="N552">
        <v>11</v>
      </c>
      <c r="O552">
        <v>2</v>
      </c>
      <c r="P552">
        <v>0</v>
      </c>
      <c r="Q552">
        <v>4</v>
      </c>
      <c r="R552" s="27">
        <f t="shared" si="45"/>
        <v>106</v>
      </c>
      <c r="S552" s="27">
        <f t="shared" si="43"/>
        <v>73</v>
      </c>
      <c r="T552" s="27" t="str">
        <f>IFERROR(VLOOKUP(F552,#REF!,2,0),"")</f>
        <v/>
      </c>
      <c r="U552" s="27" t="str">
        <f t="shared" si="44"/>
        <v>,09:45:00,car,106</v>
      </c>
    </row>
    <row r="553" spans="1:21" hidden="1" x14ac:dyDescent="0.25">
      <c r="A553" t="s">
        <v>137</v>
      </c>
      <c r="B553">
        <v>10</v>
      </c>
      <c r="C553" s="27" t="str">
        <f t="shared" si="41"/>
        <v>M</v>
      </c>
      <c r="E553" t="s">
        <v>725</v>
      </c>
      <c r="F553" s="27" t="str">
        <f t="shared" si="42"/>
        <v>CCV-123A</v>
      </c>
      <c r="G553" t="s">
        <v>726</v>
      </c>
      <c r="I553" t="s">
        <v>741</v>
      </c>
      <c r="J553">
        <v>0</v>
      </c>
      <c r="K553">
        <v>0</v>
      </c>
      <c r="L553">
        <v>0</v>
      </c>
      <c r="M553">
        <v>11</v>
      </c>
      <c r="N553">
        <v>4</v>
      </c>
      <c r="O553">
        <v>0</v>
      </c>
      <c r="P553">
        <v>1</v>
      </c>
      <c r="Q553">
        <v>0</v>
      </c>
      <c r="R553" s="27">
        <f t="shared" si="45"/>
        <v>17</v>
      </c>
      <c r="S553" s="27">
        <f t="shared" si="43"/>
        <v>12</v>
      </c>
      <c r="T553" s="27" t="str">
        <f>IFERROR(VLOOKUP(F553,#REF!,2,0),"")</f>
        <v/>
      </c>
      <c r="U553" s="27" t="str">
        <f t="shared" si="44"/>
        <v>,10:00:00,car,17</v>
      </c>
    </row>
    <row r="554" spans="1:21" hidden="1" x14ac:dyDescent="0.25">
      <c r="A554" t="s">
        <v>185</v>
      </c>
      <c r="B554">
        <v>16</v>
      </c>
      <c r="C554" s="27" t="str">
        <f t="shared" si="41"/>
        <v>T</v>
      </c>
      <c r="E554" t="s">
        <v>725</v>
      </c>
      <c r="F554" s="27" t="str">
        <f t="shared" si="42"/>
        <v>CCV-123A</v>
      </c>
      <c r="G554" t="s">
        <v>726</v>
      </c>
      <c r="I554" t="s">
        <v>742</v>
      </c>
      <c r="J554">
        <v>0</v>
      </c>
      <c r="K554">
        <v>0</v>
      </c>
      <c r="L554">
        <v>1</v>
      </c>
      <c r="M554">
        <v>97</v>
      </c>
      <c r="N554">
        <v>0</v>
      </c>
      <c r="O554">
        <v>0</v>
      </c>
      <c r="P554">
        <v>0</v>
      </c>
      <c r="Q554">
        <v>4</v>
      </c>
      <c r="R554" s="27">
        <f t="shared" si="45"/>
        <v>135</v>
      </c>
      <c r="S554" s="27">
        <f t="shared" si="43"/>
        <v>104</v>
      </c>
      <c r="T554" s="27" t="str">
        <f>IFERROR(VLOOKUP(F554,#REF!,2,0),"")</f>
        <v/>
      </c>
      <c r="U554" s="27" t="str">
        <f t="shared" si="44"/>
        <v>,16:00:00,car,135</v>
      </c>
    </row>
    <row r="555" spans="1:21" hidden="1" x14ac:dyDescent="0.25">
      <c r="A555" t="s">
        <v>187</v>
      </c>
      <c r="B555">
        <v>16</v>
      </c>
      <c r="C555" s="27" t="str">
        <f t="shared" si="41"/>
        <v>T</v>
      </c>
      <c r="E555" t="s">
        <v>725</v>
      </c>
      <c r="F555" s="27" t="str">
        <f t="shared" si="42"/>
        <v>CCV-123A</v>
      </c>
      <c r="G555" t="s">
        <v>726</v>
      </c>
      <c r="I555" t="s">
        <v>743</v>
      </c>
      <c r="J555">
        <v>0</v>
      </c>
      <c r="K555">
        <v>1</v>
      </c>
      <c r="L555">
        <v>0</v>
      </c>
      <c r="M555">
        <v>161</v>
      </c>
      <c r="N555">
        <v>10</v>
      </c>
      <c r="O555">
        <v>3</v>
      </c>
      <c r="P555">
        <v>0</v>
      </c>
      <c r="Q555">
        <v>5</v>
      </c>
      <c r="R555" s="27">
        <f t="shared" si="45"/>
        <v>221</v>
      </c>
      <c r="S555" s="27">
        <f t="shared" si="43"/>
        <v>166</v>
      </c>
      <c r="T555" s="27" t="str">
        <f>IFERROR(VLOOKUP(F555,#REF!,2,0),"")</f>
        <v/>
      </c>
      <c r="U555" s="27" t="str">
        <f t="shared" si="44"/>
        <v>,16:15:00,car,221</v>
      </c>
    </row>
    <row r="556" spans="1:21" hidden="1" x14ac:dyDescent="0.25">
      <c r="A556" t="s">
        <v>42</v>
      </c>
      <c r="B556">
        <v>16</v>
      </c>
      <c r="C556" s="27" t="str">
        <f t="shared" si="41"/>
        <v>T</v>
      </c>
      <c r="E556" t="s">
        <v>725</v>
      </c>
      <c r="F556" s="27" t="str">
        <f t="shared" si="42"/>
        <v>CCV-123A</v>
      </c>
      <c r="G556" t="s">
        <v>726</v>
      </c>
      <c r="I556" t="s">
        <v>744</v>
      </c>
      <c r="J556">
        <v>1</v>
      </c>
      <c r="K556">
        <v>0</v>
      </c>
      <c r="L556">
        <v>1</v>
      </c>
      <c r="M556">
        <v>199</v>
      </c>
      <c r="N556">
        <v>14</v>
      </c>
      <c r="O556">
        <v>4</v>
      </c>
      <c r="P556">
        <v>1</v>
      </c>
      <c r="Q556">
        <v>7</v>
      </c>
      <c r="R556" s="27">
        <f t="shared" si="45"/>
        <v>276</v>
      </c>
      <c r="S556" s="27">
        <f t="shared" si="43"/>
        <v>210</v>
      </c>
      <c r="T556" s="27" t="str">
        <f>IFERROR(VLOOKUP(F556,#REF!,2,0),"")</f>
        <v/>
      </c>
      <c r="U556" s="27" t="str">
        <f t="shared" si="44"/>
        <v>,16:30:00,car,276</v>
      </c>
    </row>
    <row r="557" spans="1:21" hidden="1" x14ac:dyDescent="0.25">
      <c r="A557" t="s">
        <v>43</v>
      </c>
      <c r="B557">
        <v>16</v>
      </c>
      <c r="C557" s="27" t="str">
        <f t="shared" si="41"/>
        <v>T</v>
      </c>
      <c r="E557" t="s">
        <v>725</v>
      </c>
      <c r="F557" s="27" t="str">
        <f t="shared" si="42"/>
        <v>CCV-123A</v>
      </c>
      <c r="G557" t="s">
        <v>726</v>
      </c>
      <c r="I557" t="s">
        <v>745</v>
      </c>
      <c r="J557">
        <v>0</v>
      </c>
      <c r="K557">
        <v>2</v>
      </c>
      <c r="L557">
        <v>0</v>
      </c>
      <c r="M557">
        <v>140</v>
      </c>
      <c r="N557">
        <v>18</v>
      </c>
      <c r="O557">
        <v>1</v>
      </c>
      <c r="P557">
        <v>2</v>
      </c>
      <c r="Q557">
        <v>5</v>
      </c>
      <c r="R557" s="27">
        <f t="shared" si="45"/>
        <v>201</v>
      </c>
      <c r="S557" s="27">
        <f t="shared" si="43"/>
        <v>147</v>
      </c>
      <c r="T557" s="27" t="str">
        <f>IFERROR(VLOOKUP(F557,#REF!,2,0),"")</f>
        <v/>
      </c>
      <c r="U557" s="27" t="str">
        <f t="shared" si="44"/>
        <v>,16:45:00,car,201</v>
      </c>
    </row>
    <row r="558" spans="1:21" hidden="1" x14ac:dyDescent="0.25">
      <c r="A558" t="s">
        <v>44</v>
      </c>
      <c r="B558">
        <v>17</v>
      </c>
      <c r="C558" s="27" t="str">
        <f t="shared" si="41"/>
        <v>T</v>
      </c>
      <c r="E558" t="s">
        <v>725</v>
      </c>
      <c r="F558" s="27" t="str">
        <f t="shared" si="42"/>
        <v>CCV-123A</v>
      </c>
      <c r="G558" t="s">
        <v>726</v>
      </c>
      <c r="I558" t="s">
        <v>746</v>
      </c>
      <c r="J558">
        <v>0</v>
      </c>
      <c r="K558">
        <v>5</v>
      </c>
      <c r="L558">
        <v>0</v>
      </c>
      <c r="M558">
        <v>126</v>
      </c>
      <c r="N558">
        <v>27</v>
      </c>
      <c r="O558">
        <v>4</v>
      </c>
      <c r="P558">
        <v>0</v>
      </c>
      <c r="Q558">
        <v>7</v>
      </c>
      <c r="R558" s="27">
        <f t="shared" si="45"/>
        <v>192</v>
      </c>
      <c r="S558" s="27">
        <f t="shared" si="43"/>
        <v>133</v>
      </c>
      <c r="T558" s="27" t="str">
        <f>IFERROR(VLOOKUP(F558,#REF!,2,0),"")</f>
        <v/>
      </c>
      <c r="U558" s="27" t="str">
        <f t="shared" si="44"/>
        <v>,17:00:00,car,192</v>
      </c>
    </row>
    <row r="559" spans="1:21" hidden="1" x14ac:dyDescent="0.25">
      <c r="A559" t="s">
        <v>45</v>
      </c>
      <c r="B559">
        <v>17</v>
      </c>
      <c r="C559" s="27" t="str">
        <f t="shared" si="41"/>
        <v>T</v>
      </c>
      <c r="E559" t="s">
        <v>725</v>
      </c>
      <c r="F559" s="27" t="str">
        <f t="shared" si="42"/>
        <v>CCV-123A</v>
      </c>
      <c r="G559" t="s">
        <v>726</v>
      </c>
      <c r="I559" t="s">
        <v>747</v>
      </c>
      <c r="J559">
        <v>2</v>
      </c>
      <c r="K559">
        <v>3</v>
      </c>
      <c r="L559">
        <v>0</v>
      </c>
      <c r="M559">
        <v>78</v>
      </c>
      <c r="N559">
        <v>24</v>
      </c>
      <c r="O559">
        <v>3</v>
      </c>
      <c r="P559">
        <v>1</v>
      </c>
      <c r="Q559">
        <v>5</v>
      </c>
      <c r="R559" s="27">
        <f t="shared" si="45"/>
        <v>123</v>
      </c>
      <c r="S559" s="27">
        <f t="shared" si="43"/>
        <v>84</v>
      </c>
      <c r="T559" s="27" t="str">
        <f>IFERROR(VLOOKUP(F559,#REF!,2,0),"")</f>
        <v/>
      </c>
      <c r="U559" s="27" t="str">
        <f t="shared" si="44"/>
        <v>,17:15:00,car,123</v>
      </c>
    </row>
    <row r="560" spans="1:21" hidden="1" x14ac:dyDescent="0.25">
      <c r="A560" t="s">
        <v>46</v>
      </c>
      <c r="B560">
        <v>17</v>
      </c>
      <c r="C560" s="27" t="str">
        <f t="shared" si="41"/>
        <v>T</v>
      </c>
      <c r="E560" t="s">
        <v>725</v>
      </c>
      <c r="F560" s="27" t="str">
        <f t="shared" si="42"/>
        <v>CCV-123A</v>
      </c>
      <c r="G560" t="s">
        <v>726</v>
      </c>
      <c r="I560" t="s">
        <v>748</v>
      </c>
      <c r="J560">
        <v>0</v>
      </c>
      <c r="K560">
        <v>2</v>
      </c>
      <c r="L560">
        <v>0</v>
      </c>
      <c r="M560">
        <v>101</v>
      </c>
      <c r="N560">
        <v>17</v>
      </c>
      <c r="O560">
        <v>2</v>
      </c>
      <c r="P560">
        <v>5</v>
      </c>
      <c r="Q560">
        <v>5</v>
      </c>
      <c r="R560" s="27">
        <f t="shared" si="45"/>
        <v>154</v>
      </c>
      <c r="S560" s="27">
        <f t="shared" si="43"/>
        <v>111</v>
      </c>
      <c r="T560" s="27" t="str">
        <f>IFERROR(VLOOKUP(F560,#REF!,2,0),"")</f>
        <v/>
      </c>
      <c r="U560" s="27" t="str">
        <f t="shared" si="44"/>
        <v>,17:30:00,car,154</v>
      </c>
    </row>
    <row r="561" spans="1:21" hidden="1" x14ac:dyDescent="0.25">
      <c r="A561" t="s">
        <v>47</v>
      </c>
      <c r="B561">
        <v>17</v>
      </c>
      <c r="C561" s="27" t="str">
        <f t="shared" si="41"/>
        <v>T</v>
      </c>
      <c r="E561" t="s">
        <v>725</v>
      </c>
      <c r="F561" s="27" t="str">
        <f t="shared" si="42"/>
        <v>CCV-123A</v>
      </c>
      <c r="G561" t="s">
        <v>726</v>
      </c>
      <c r="I561" t="s">
        <v>749</v>
      </c>
      <c r="J561">
        <v>1</v>
      </c>
      <c r="K561">
        <v>2</v>
      </c>
      <c r="L561">
        <v>0</v>
      </c>
      <c r="M561">
        <v>124</v>
      </c>
      <c r="N561">
        <v>16</v>
      </c>
      <c r="O561">
        <v>2</v>
      </c>
      <c r="P561">
        <v>3</v>
      </c>
      <c r="Q561">
        <v>7</v>
      </c>
      <c r="R561" s="27">
        <f t="shared" si="45"/>
        <v>183</v>
      </c>
      <c r="S561" s="27">
        <f t="shared" si="43"/>
        <v>134</v>
      </c>
      <c r="T561" s="27" t="str">
        <f>IFERROR(VLOOKUP(F561,#REF!,2,0),"")</f>
        <v/>
      </c>
      <c r="U561" s="27" t="str">
        <f t="shared" si="44"/>
        <v>,17:45:00,car,183</v>
      </c>
    </row>
    <row r="562" spans="1:21" hidden="1" x14ac:dyDescent="0.25">
      <c r="A562" t="s">
        <v>48</v>
      </c>
      <c r="B562">
        <v>18</v>
      </c>
      <c r="C562" s="27" t="str">
        <f t="shared" si="41"/>
        <v>T</v>
      </c>
      <c r="E562" t="s">
        <v>725</v>
      </c>
      <c r="F562" s="27" t="str">
        <f t="shared" si="42"/>
        <v>CCV-123A</v>
      </c>
      <c r="G562" t="s">
        <v>726</v>
      </c>
      <c r="I562" t="s">
        <v>750</v>
      </c>
      <c r="J562">
        <v>2</v>
      </c>
      <c r="K562">
        <v>3</v>
      </c>
      <c r="L562">
        <v>0</v>
      </c>
      <c r="M562">
        <v>145</v>
      </c>
      <c r="N562">
        <v>49</v>
      </c>
      <c r="O562">
        <v>4</v>
      </c>
      <c r="P562">
        <v>2</v>
      </c>
      <c r="Q562">
        <v>5</v>
      </c>
      <c r="R562" s="27">
        <f t="shared" si="45"/>
        <v>217</v>
      </c>
      <c r="S562" s="27">
        <f t="shared" si="43"/>
        <v>152</v>
      </c>
      <c r="T562" s="27" t="str">
        <f>IFERROR(VLOOKUP(F562,#REF!,2,0),"")</f>
        <v/>
      </c>
      <c r="U562" s="27" t="str">
        <f t="shared" si="44"/>
        <v>,18:00:00,car,217</v>
      </c>
    </row>
    <row r="563" spans="1:21" hidden="1" x14ac:dyDescent="0.25">
      <c r="A563" t="s">
        <v>49</v>
      </c>
      <c r="B563">
        <v>18</v>
      </c>
      <c r="C563" s="27" t="str">
        <f t="shared" si="41"/>
        <v>T</v>
      </c>
      <c r="E563" t="s">
        <v>725</v>
      </c>
      <c r="F563" s="27" t="str">
        <f t="shared" si="42"/>
        <v>CCV-123A</v>
      </c>
      <c r="G563" t="s">
        <v>726</v>
      </c>
      <c r="I563" t="s">
        <v>751</v>
      </c>
      <c r="J563">
        <v>1</v>
      </c>
      <c r="K563">
        <v>0</v>
      </c>
      <c r="L563">
        <v>0</v>
      </c>
      <c r="M563">
        <v>131</v>
      </c>
      <c r="N563">
        <v>30</v>
      </c>
      <c r="O563">
        <v>3</v>
      </c>
      <c r="P563">
        <v>2</v>
      </c>
      <c r="Q563">
        <v>1</v>
      </c>
      <c r="R563" s="27">
        <f t="shared" si="45"/>
        <v>181</v>
      </c>
      <c r="S563" s="27">
        <f t="shared" si="43"/>
        <v>134</v>
      </c>
      <c r="T563" s="27" t="str">
        <f>IFERROR(VLOOKUP(F563,#REF!,2,0),"")</f>
        <v/>
      </c>
      <c r="U563" s="27" t="str">
        <f t="shared" si="44"/>
        <v>,18:15:00,car,181</v>
      </c>
    </row>
    <row r="564" spans="1:21" hidden="1" x14ac:dyDescent="0.25">
      <c r="A564" t="s">
        <v>197</v>
      </c>
      <c r="B564">
        <v>18</v>
      </c>
      <c r="C564" s="27" t="str">
        <f t="shared" si="41"/>
        <v>T</v>
      </c>
      <c r="E564" t="s">
        <v>725</v>
      </c>
      <c r="F564" s="27" t="str">
        <f t="shared" si="42"/>
        <v>CCV-123A</v>
      </c>
      <c r="G564" t="s">
        <v>726</v>
      </c>
      <c r="I564" t="s">
        <v>752</v>
      </c>
      <c r="J564">
        <v>5</v>
      </c>
      <c r="K564">
        <v>0</v>
      </c>
      <c r="L564">
        <v>1</v>
      </c>
      <c r="M564">
        <v>131</v>
      </c>
      <c r="N564">
        <v>17</v>
      </c>
      <c r="O564">
        <v>3</v>
      </c>
      <c r="P564">
        <v>2</v>
      </c>
      <c r="Q564">
        <v>1</v>
      </c>
      <c r="R564" s="27">
        <f t="shared" si="45"/>
        <v>182</v>
      </c>
      <c r="S564" s="27">
        <f t="shared" si="43"/>
        <v>137</v>
      </c>
      <c r="T564" s="27" t="str">
        <f>IFERROR(VLOOKUP(F564,#REF!,2,0),"")</f>
        <v/>
      </c>
      <c r="U564" s="27" t="str">
        <f t="shared" si="44"/>
        <v>,18:30:00,car,182</v>
      </c>
    </row>
    <row r="565" spans="1:21" hidden="1" x14ac:dyDescent="0.25">
      <c r="A565" t="s">
        <v>199</v>
      </c>
      <c r="B565">
        <v>18</v>
      </c>
      <c r="C565" s="27" t="str">
        <f t="shared" si="41"/>
        <v>T</v>
      </c>
      <c r="E565" t="s">
        <v>725</v>
      </c>
      <c r="F565" s="27" t="str">
        <f t="shared" si="42"/>
        <v>CCV-123A</v>
      </c>
      <c r="G565" t="s">
        <v>726</v>
      </c>
      <c r="I565" t="s">
        <v>753</v>
      </c>
      <c r="J565">
        <v>1</v>
      </c>
      <c r="K565">
        <v>1</v>
      </c>
      <c r="L565">
        <v>0</v>
      </c>
      <c r="M565">
        <v>95</v>
      </c>
      <c r="N565">
        <v>10</v>
      </c>
      <c r="O565">
        <v>2</v>
      </c>
      <c r="P565">
        <v>0</v>
      </c>
      <c r="Q565">
        <v>6</v>
      </c>
      <c r="R565" s="27">
        <f t="shared" si="45"/>
        <v>137</v>
      </c>
      <c r="S565" s="27">
        <f t="shared" si="43"/>
        <v>101</v>
      </c>
      <c r="T565" s="27" t="str">
        <f>IFERROR(VLOOKUP(F565,#REF!,2,0),"")</f>
        <v/>
      </c>
      <c r="U565" s="27" t="str">
        <f t="shared" si="44"/>
        <v>,18:45:00,car,137</v>
      </c>
    </row>
    <row r="566" spans="1:21" hidden="1" x14ac:dyDescent="0.25">
      <c r="A566" t="s">
        <v>201</v>
      </c>
      <c r="B566">
        <v>19</v>
      </c>
      <c r="C566" s="27" t="str">
        <f t="shared" si="41"/>
        <v>N</v>
      </c>
      <c r="E566" t="s">
        <v>725</v>
      </c>
      <c r="F566" s="27" t="str">
        <f t="shared" si="42"/>
        <v>CCV-123A</v>
      </c>
      <c r="G566" t="s">
        <v>726</v>
      </c>
      <c r="I566" t="s">
        <v>754</v>
      </c>
      <c r="J566">
        <v>0</v>
      </c>
      <c r="K566">
        <v>0</v>
      </c>
      <c r="L566">
        <v>0</v>
      </c>
      <c r="M566">
        <v>58</v>
      </c>
      <c r="N566">
        <v>12</v>
      </c>
      <c r="O566">
        <v>5</v>
      </c>
      <c r="P566">
        <v>3</v>
      </c>
      <c r="Q566">
        <v>3</v>
      </c>
      <c r="R566" s="27">
        <f t="shared" si="45"/>
        <v>86</v>
      </c>
      <c r="S566" s="27">
        <f t="shared" si="43"/>
        <v>64</v>
      </c>
      <c r="T566" s="27" t="str">
        <f>IFERROR(VLOOKUP(F566,#REF!,2,0),"")</f>
        <v/>
      </c>
      <c r="U566" s="27" t="str">
        <f t="shared" si="44"/>
        <v>,19:00:00,car,86</v>
      </c>
    </row>
    <row r="567" spans="1:21" hidden="1" x14ac:dyDescent="0.25">
      <c r="A567" t="s">
        <v>203</v>
      </c>
      <c r="B567">
        <v>19</v>
      </c>
      <c r="C567" s="27" t="str">
        <f t="shared" si="41"/>
        <v>N</v>
      </c>
      <c r="E567" t="s">
        <v>725</v>
      </c>
      <c r="F567" s="27" t="str">
        <f t="shared" si="42"/>
        <v>CCV-123A</v>
      </c>
      <c r="G567" t="s">
        <v>726</v>
      </c>
      <c r="I567" t="s">
        <v>755</v>
      </c>
      <c r="J567">
        <v>1</v>
      </c>
      <c r="K567">
        <v>2</v>
      </c>
      <c r="L567">
        <v>0</v>
      </c>
      <c r="M567">
        <v>79</v>
      </c>
      <c r="N567">
        <v>8</v>
      </c>
      <c r="O567">
        <v>5</v>
      </c>
      <c r="P567">
        <v>3</v>
      </c>
      <c r="Q567">
        <v>1</v>
      </c>
      <c r="R567" s="27">
        <f t="shared" si="45"/>
        <v>115</v>
      </c>
      <c r="S567" s="27">
        <f t="shared" si="43"/>
        <v>83</v>
      </c>
      <c r="T567" s="27" t="str">
        <f>IFERROR(VLOOKUP(F567,#REF!,2,0),"")</f>
        <v/>
      </c>
      <c r="U567" s="27" t="str">
        <f t="shared" si="44"/>
        <v>,19:15:00,car,115</v>
      </c>
    </row>
    <row r="568" spans="1:21" hidden="1" x14ac:dyDescent="0.25">
      <c r="A568" t="s">
        <v>205</v>
      </c>
      <c r="B568">
        <v>19</v>
      </c>
      <c r="C568" s="27" t="str">
        <f t="shared" si="41"/>
        <v>N</v>
      </c>
      <c r="E568" t="s">
        <v>725</v>
      </c>
      <c r="F568" s="27" t="str">
        <f t="shared" si="42"/>
        <v>CCV-123A</v>
      </c>
      <c r="G568" t="s">
        <v>726</v>
      </c>
      <c r="I568" t="s">
        <v>756</v>
      </c>
      <c r="J568">
        <v>0</v>
      </c>
      <c r="K568">
        <v>0</v>
      </c>
      <c r="L568">
        <v>0</v>
      </c>
      <c r="M568">
        <v>1</v>
      </c>
      <c r="N568">
        <v>0</v>
      </c>
      <c r="O568">
        <v>0</v>
      </c>
      <c r="P568">
        <v>1</v>
      </c>
      <c r="Q568">
        <v>0</v>
      </c>
      <c r="R568" s="27">
        <f t="shared" si="45"/>
        <v>3</v>
      </c>
      <c r="S568" s="27">
        <f t="shared" si="43"/>
        <v>2</v>
      </c>
      <c r="T568" s="27" t="str">
        <f>IFERROR(VLOOKUP(F568,#REF!,2,0),"")</f>
        <v/>
      </c>
      <c r="U568" s="27" t="str">
        <f t="shared" si="44"/>
        <v>,19:30:00,car,3</v>
      </c>
    </row>
    <row r="569" spans="1:21" x14ac:dyDescent="0.25">
      <c r="A569" t="s">
        <v>109</v>
      </c>
      <c r="B569">
        <v>6</v>
      </c>
      <c r="C569" s="27" t="str">
        <f t="shared" si="41"/>
        <v>M</v>
      </c>
      <c r="D569" s="27" t="str">
        <f>IFERROR(VLOOKUP(F569,#REF!,3),"")</f>
        <v/>
      </c>
      <c r="E569" t="s">
        <v>757</v>
      </c>
      <c r="F569" s="27" t="str">
        <f t="shared" si="42"/>
        <v>CCV-123B</v>
      </c>
      <c r="G569" t="s">
        <v>758</v>
      </c>
      <c r="I569" t="s">
        <v>759</v>
      </c>
      <c r="J569">
        <v>2</v>
      </c>
      <c r="K569">
        <v>8</v>
      </c>
      <c r="L569">
        <v>0</v>
      </c>
      <c r="M569">
        <v>111</v>
      </c>
      <c r="N569">
        <v>17</v>
      </c>
      <c r="O569">
        <v>3</v>
      </c>
      <c r="P569">
        <v>7</v>
      </c>
      <c r="Q569">
        <v>6</v>
      </c>
      <c r="R569" s="27">
        <f t="shared" ref="R569:R598" si="46">ROUNDUP((M569+P569+Q569+(1/6)*N569+2*K569+2.5*L569)*1,0)</f>
        <v>143</v>
      </c>
      <c r="S569" s="27">
        <f t="shared" si="43"/>
        <v>124</v>
      </c>
      <c r="T569" s="27" t="str">
        <f>IFERROR(VLOOKUP(F569,#REF!,2,0),"")</f>
        <v/>
      </c>
      <c r="U569" s="27" t="str">
        <f t="shared" si="44"/>
        <v>,06:30:00,car,143</v>
      </c>
    </row>
    <row r="570" spans="1:21" x14ac:dyDescent="0.25">
      <c r="A570" t="s">
        <v>111</v>
      </c>
      <c r="B570">
        <v>6</v>
      </c>
      <c r="C570" s="27" t="str">
        <f t="shared" si="41"/>
        <v>M</v>
      </c>
      <c r="D570" s="27" t="str">
        <f>IFERROR(VLOOKUP(F570,#REF!,3),"")</f>
        <v/>
      </c>
      <c r="E570" t="s">
        <v>757</v>
      </c>
      <c r="F570" s="27" t="str">
        <f t="shared" si="42"/>
        <v>CCV-123B</v>
      </c>
      <c r="G570" t="s">
        <v>758</v>
      </c>
      <c r="I570" t="s">
        <v>760</v>
      </c>
      <c r="J570">
        <v>0</v>
      </c>
      <c r="K570">
        <v>6</v>
      </c>
      <c r="L570">
        <v>0</v>
      </c>
      <c r="M570">
        <v>148</v>
      </c>
      <c r="N570">
        <v>37</v>
      </c>
      <c r="O570">
        <v>6</v>
      </c>
      <c r="P570">
        <v>6</v>
      </c>
      <c r="Q570">
        <v>3</v>
      </c>
      <c r="R570" s="27">
        <f t="shared" si="46"/>
        <v>176</v>
      </c>
      <c r="S570" s="27">
        <f t="shared" si="43"/>
        <v>157</v>
      </c>
      <c r="T570" s="27" t="str">
        <f>IFERROR(VLOOKUP(F570,#REF!,2,0),"")</f>
        <v/>
      </c>
      <c r="U570" s="27" t="str">
        <f t="shared" si="44"/>
        <v>,06:45:00,car,176</v>
      </c>
    </row>
    <row r="571" spans="1:21" x14ac:dyDescent="0.25">
      <c r="A571" t="s">
        <v>113</v>
      </c>
      <c r="B571">
        <v>7</v>
      </c>
      <c r="C571" s="27" t="str">
        <f t="shared" si="41"/>
        <v>M</v>
      </c>
      <c r="D571" s="27" t="str">
        <f>IFERROR(VLOOKUP(F571,#REF!,3),"")</f>
        <v/>
      </c>
      <c r="E571" t="s">
        <v>757</v>
      </c>
      <c r="F571" s="27" t="str">
        <f t="shared" si="42"/>
        <v>CCV-123B</v>
      </c>
      <c r="G571" t="s">
        <v>758</v>
      </c>
      <c r="I571" t="s">
        <v>761</v>
      </c>
      <c r="J571">
        <v>1</v>
      </c>
      <c r="K571">
        <v>9</v>
      </c>
      <c r="L571">
        <v>0</v>
      </c>
      <c r="M571">
        <v>172</v>
      </c>
      <c r="N571">
        <v>28</v>
      </c>
      <c r="O571">
        <v>4</v>
      </c>
      <c r="P571">
        <v>8</v>
      </c>
      <c r="Q571">
        <v>6</v>
      </c>
      <c r="R571" s="27">
        <f t="shared" si="46"/>
        <v>209</v>
      </c>
      <c r="S571" s="27">
        <f t="shared" si="43"/>
        <v>186</v>
      </c>
      <c r="T571" s="27" t="str">
        <f>IFERROR(VLOOKUP(F571,#REF!,2,0),"")</f>
        <v/>
      </c>
      <c r="U571" s="27" t="str">
        <f t="shared" si="44"/>
        <v>,07:00:00,car,209</v>
      </c>
    </row>
    <row r="572" spans="1:21" x14ac:dyDescent="0.25">
      <c r="A572" t="s">
        <v>115</v>
      </c>
      <c r="B572">
        <v>7</v>
      </c>
      <c r="C572" s="27" t="str">
        <f t="shared" si="41"/>
        <v>M</v>
      </c>
      <c r="D572" s="27" t="str">
        <f>IFERROR(VLOOKUP(F572,#REF!,3),"")</f>
        <v/>
      </c>
      <c r="E572" t="s">
        <v>757</v>
      </c>
      <c r="F572" s="27" t="str">
        <f t="shared" si="42"/>
        <v>CCV-123B</v>
      </c>
      <c r="G572" t="s">
        <v>758</v>
      </c>
      <c r="I572" t="s">
        <v>762</v>
      </c>
      <c r="J572">
        <v>2</v>
      </c>
      <c r="K572">
        <v>9</v>
      </c>
      <c r="L572">
        <v>0</v>
      </c>
      <c r="M572">
        <v>228</v>
      </c>
      <c r="N572">
        <v>36</v>
      </c>
      <c r="O572">
        <v>5</v>
      </c>
      <c r="P572">
        <v>2</v>
      </c>
      <c r="Q572">
        <v>10</v>
      </c>
      <c r="R572" s="27">
        <f t="shared" si="46"/>
        <v>264</v>
      </c>
      <c r="S572" s="27">
        <f t="shared" si="43"/>
        <v>240</v>
      </c>
      <c r="T572" s="27" t="str">
        <f>IFERROR(VLOOKUP(F572,#REF!,2,0),"")</f>
        <v/>
      </c>
      <c r="U572" s="27" t="str">
        <f t="shared" si="44"/>
        <v>,07:15:00,car,264</v>
      </c>
    </row>
    <row r="573" spans="1:21" x14ac:dyDescent="0.25">
      <c r="A573" t="s">
        <v>117</v>
      </c>
      <c r="B573">
        <v>7</v>
      </c>
      <c r="C573" s="27" t="str">
        <f t="shared" si="41"/>
        <v>M</v>
      </c>
      <c r="D573" s="27" t="str">
        <f>IFERROR(VLOOKUP(F573,#REF!,3),"")</f>
        <v/>
      </c>
      <c r="E573" t="s">
        <v>757</v>
      </c>
      <c r="F573" s="27" t="str">
        <f t="shared" si="42"/>
        <v>CCV-123B</v>
      </c>
      <c r="G573" t="s">
        <v>758</v>
      </c>
      <c r="I573" t="s">
        <v>763</v>
      </c>
      <c r="J573">
        <v>0</v>
      </c>
      <c r="K573">
        <v>7</v>
      </c>
      <c r="L573">
        <v>1</v>
      </c>
      <c r="M573">
        <v>198</v>
      </c>
      <c r="N573">
        <v>49</v>
      </c>
      <c r="O573">
        <v>5</v>
      </c>
      <c r="P573">
        <v>4</v>
      </c>
      <c r="Q573">
        <v>11</v>
      </c>
      <c r="R573" s="27">
        <f t="shared" si="46"/>
        <v>238</v>
      </c>
      <c r="S573" s="27">
        <f t="shared" si="43"/>
        <v>216</v>
      </c>
      <c r="T573" s="27" t="str">
        <f>IFERROR(VLOOKUP(F573,#REF!,2,0),"")</f>
        <v/>
      </c>
      <c r="U573" s="27" t="str">
        <f t="shared" si="44"/>
        <v>,07:30:00,car,238</v>
      </c>
    </row>
    <row r="574" spans="1:21" x14ac:dyDescent="0.25">
      <c r="A574" t="s">
        <v>119</v>
      </c>
      <c r="B574">
        <v>7</v>
      </c>
      <c r="C574" s="27" t="str">
        <f t="shared" si="41"/>
        <v>M</v>
      </c>
      <c r="D574" s="27" t="str">
        <f>IFERROR(VLOOKUP(F574,#REF!,3),"")</f>
        <v/>
      </c>
      <c r="E574" t="s">
        <v>757</v>
      </c>
      <c r="F574" s="27" t="str">
        <f t="shared" si="42"/>
        <v>CCV-123B</v>
      </c>
      <c r="G574" t="s">
        <v>758</v>
      </c>
      <c r="I574" t="s">
        <v>764</v>
      </c>
      <c r="J574">
        <v>3</v>
      </c>
      <c r="K574">
        <v>1</v>
      </c>
      <c r="L574">
        <v>0</v>
      </c>
      <c r="M574">
        <v>224</v>
      </c>
      <c r="N574">
        <v>71</v>
      </c>
      <c r="O574">
        <v>4</v>
      </c>
      <c r="P574">
        <v>3</v>
      </c>
      <c r="Q574">
        <v>4</v>
      </c>
      <c r="R574" s="27">
        <f t="shared" si="46"/>
        <v>245</v>
      </c>
      <c r="S574" s="27">
        <f t="shared" si="43"/>
        <v>231</v>
      </c>
      <c r="T574" s="27" t="str">
        <f>IFERROR(VLOOKUP(F574,#REF!,2,0),"")</f>
        <v/>
      </c>
      <c r="U574" s="27" t="str">
        <f t="shared" si="44"/>
        <v>,07:45:00,car,245</v>
      </c>
    </row>
    <row r="575" spans="1:21" x14ac:dyDescent="0.25">
      <c r="A575" t="s">
        <v>121</v>
      </c>
      <c r="B575">
        <v>8</v>
      </c>
      <c r="C575" s="27" t="str">
        <f t="shared" si="41"/>
        <v>M</v>
      </c>
      <c r="D575" s="27" t="str">
        <f>IFERROR(VLOOKUP(F575,#REF!,3),"")</f>
        <v/>
      </c>
      <c r="E575" t="s">
        <v>757</v>
      </c>
      <c r="F575" s="27" t="str">
        <f t="shared" si="42"/>
        <v>CCV-123B</v>
      </c>
      <c r="G575" t="s">
        <v>758</v>
      </c>
      <c r="I575" t="s">
        <v>765</v>
      </c>
      <c r="J575">
        <v>2</v>
      </c>
      <c r="K575">
        <v>4</v>
      </c>
      <c r="L575">
        <v>0</v>
      </c>
      <c r="M575">
        <v>197</v>
      </c>
      <c r="N575">
        <v>49</v>
      </c>
      <c r="O575">
        <v>6</v>
      </c>
      <c r="P575">
        <v>5</v>
      </c>
      <c r="Q575">
        <v>12</v>
      </c>
      <c r="R575" s="27">
        <f t="shared" si="46"/>
        <v>231</v>
      </c>
      <c r="S575" s="27">
        <f t="shared" si="43"/>
        <v>214</v>
      </c>
      <c r="T575" s="27" t="str">
        <f>IFERROR(VLOOKUP(F575,#REF!,2,0),"")</f>
        <v/>
      </c>
      <c r="U575" s="27" t="str">
        <f t="shared" si="44"/>
        <v>,08:00:00,car,231</v>
      </c>
    </row>
    <row r="576" spans="1:21" x14ac:dyDescent="0.25">
      <c r="A576" t="s">
        <v>123</v>
      </c>
      <c r="B576">
        <v>8</v>
      </c>
      <c r="C576" s="27" t="str">
        <f t="shared" si="41"/>
        <v>M</v>
      </c>
      <c r="D576" s="27" t="str">
        <f>IFERROR(VLOOKUP(F576,#REF!,3),"")</f>
        <v/>
      </c>
      <c r="E576" t="s">
        <v>757</v>
      </c>
      <c r="F576" s="27" t="str">
        <f t="shared" si="42"/>
        <v>CCV-123B</v>
      </c>
      <c r="G576" t="s">
        <v>758</v>
      </c>
      <c r="I576" t="s">
        <v>766</v>
      </c>
      <c r="J576">
        <v>0</v>
      </c>
      <c r="K576">
        <v>4</v>
      </c>
      <c r="L576">
        <v>1</v>
      </c>
      <c r="M576">
        <v>215</v>
      </c>
      <c r="N576">
        <v>29</v>
      </c>
      <c r="O576">
        <v>2</v>
      </c>
      <c r="P576">
        <v>6</v>
      </c>
      <c r="Q576">
        <v>15</v>
      </c>
      <c r="R576" s="27">
        <f t="shared" si="46"/>
        <v>252</v>
      </c>
      <c r="S576" s="27">
        <f t="shared" si="43"/>
        <v>239</v>
      </c>
      <c r="T576" s="27" t="str">
        <f>IFERROR(VLOOKUP(F576,#REF!,2,0),"")</f>
        <v/>
      </c>
      <c r="U576" s="27" t="str">
        <f t="shared" si="44"/>
        <v>,08:15:00,car,252</v>
      </c>
    </row>
    <row r="577" spans="1:21" x14ac:dyDescent="0.25">
      <c r="A577" t="s">
        <v>125</v>
      </c>
      <c r="B577">
        <v>8</v>
      </c>
      <c r="C577" s="27" t="str">
        <f t="shared" si="41"/>
        <v>M</v>
      </c>
      <c r="D577" s="27" t="str">
        <f>IFERROR(VLOOKUP(F577,#REF!,3),"")</f>
        <v/>
      </c>
      <c r="E577" t="s">
        <v>757</v>
      </c>
      <c r="F577" s="27" t="str">
        <f t="shared" si="42"/>
        <v>CCV-123B</v>
      </c>
      <c r="G577" t="s">
        <v>758</v>
      </c>
      <c r="I577" t="s">
        <v>767</v>
      </c>
      <c r="J577">
        <v>0</v>
      </c>
      <c r="K577">
        <v>9</v>
      </c>
      <c r="L577">
        <v>0</v>
      </c>
      <c r="M577">
        <v>195</v>
      </c>
      <c r="N577">
        <v>33</v>
      </c>
      <c r="O577">
        <v>4</v>
      </c>
      <c r="P577">
        <v>7</v>
      </c>
      <c r="Q577">
        <v>7</v>
      </c>
      <c r="R577" s="27">
        <f t="shared" si="46"/>
        <v>233</v>
      </c>
      <c r="S577" s="27">
        <f t="shared" si="43"/>
        <v>209</v>
      </c>
      <c r="T577" s="27" t="str">
        <f>IFERROR(VLOOKUP(F577,#REF!,2,0),"")</f>
        <v/>
      </c>
      <c r="U577" s="27" t="str">
        <f t="shared" si="44"/>
        <v>,08:30:00,car,233</v>
      </c>
    </row>
    <row r="578" spans="1:21" x14ac:dyDescent="0.25">
      <c r="A578" t="s">
        <v>127</v>
      </c>
      <c r="B578">
        <v>8</v>
      </c>
      <c r="C578" s="27" t="str">
        <f t="shared" si="41"/>
        <v>M</v>
      </c>
      <c r="D578" s="27" t="str">
        <f>IFERROR(VLOOKUP(F578,#REF!,3),"")</f>
        <v/>
      </c>
      <c r="E578" t="s">
        <v>757</v>
      </c>
      <c r="F578" s="27" t="str">
        <f t="shared" si="42"/>
        <v>CCV-123B</v>
      </c>
      <c r="G578" t="s">
        <v>758</v>
      </c>
      <c r="I578" t="s">
        <v>768</v>
      </c>
      <c r="J578">
        <v>0</v>
      </c>
      <c r="K578">
        <v>12</v>
      </c>
      <c r="L578">
        <v>1</v>
      </c>
      <c r="M578">
        <v>175</v>
      </c>
      <c r="N578">
        <v>29</v>
      </c>
      <c r="O578">
        <v>2</v>
      </c>
      <c r="P578">
        <v>8</v>
      </c>
      <c r="Q578">
        <v>7</v>
      </c>
      <c r="R578" s="27">
        <f t="shared" si="46"/>
        <v>222</v>
      </c>
      <c r="S578" s="27">
        <f t="shared" si="43"/>
        <v>193</v>
      </c>
      <c r="T578" s="27" t="str">
        <f>IFERROR(VLOOKUP(F578,#REF!,2,0),"")</f>
        <v/>
      </c>
      <c r="U578" s="27" t="str">
        <f t="shared" si="44"/>
        <v>,08:45:00,car,222</v>
      </c>
    </row>
    <row r="579" spans="1:21" x14ac:dyDescent="0.25">
      <c r="A579" t="s">
        <v>129</v>
      </c>
      <c r="B579">
        <v>9</v>
      </c>
      <c r="C579" s="27" t="str">
        <f t="shared" ref="C579:C642" si="47">IF(B579&lt;12,"M",IF(AND(B579&gt;=12,B579&lt;=18),"T","N"))</f>
        <v>M</v>
      </c>
      <c r="D579" s="27" t="str">
        <f>IFERROR(VLOOKUP(F579,#REF!,3),"")</f>
        <v/>
      </c>
      <c r="E579" t="s">
        <v>757</v>
      </c>
      <c r="F579" s="27" t="str">
        <f t="shared" ref="F579:F642" si="48">CONCATENATE("CCV-",G579)</f>
        <v>CCV-123B</v>
      </c>
      <c r="G579" t="s">
        <v>758</v>
      </c>
      <c r="I579" t="s">
        <v>769</v>
      </c>
      <c r="J579">
        <v>1</v>
      </c>
      <c r="K579">
        <v>6</v>
      </c>
      <c r="L579">
        <v>0</v>
      </c>
      <c r="M579">
        <v>170</v>
      </c>
      <c r="N579">
        <v>37</v>
      </c>
      <c r="O579">
        <v>3</v>
      </c>
      <c r="P579">
        <v>16</v>
      </c>
      <c r="Q579">
        <v>10</v>
      </c>
      <c r="R579" s="27">
        <f t="shared" si="46"/>
        <v>215</v>
      </c>
      <c r="S579" s="27">
        <f t="shared" ref="S579:S642" si="49">ROUNDUP(M579+P579+Q579+2.5*L579,0)</f>
        <v>196</v>
      </c>
      <c r="T579" s="27" t="str">
        <f>IFERROR(VLOOKUP(F579,#REF!,2,0),"")</f>
        <v/>
      </c>
      <c r="U579" s="27" t="str">
        <f t="shared" ref="U579:U642" si="50">CONCATENATE(T579,",",CONCATENATE(LEFT(A579,5),":00"),",car,",R579)</f>
        <v>,09:00:00,car,215</v>
      </c>
    </row>
    <row r="580" spans="1:21" x14ac:dyDescent="0.25">
      <c r="A580" t="s">
        <v>131</v>
      </c>
      <c r="B580">
        <v>9</v>
      </c>
      <c r="C580" s="27" t="str">
        <f t="shared" si="47"/>
        <v>M</v>
      </c>
      <c r="D580" s="27" t="str">
        <f>IFERROR(VLOOKUP(F580,#REF!,3),"")</f>
        <v/>
      </c>
      <c r="E580" t="s">
        <v>757</v>
      </c>
      <c r="F580" s="27" t="str">
        <f t="shared" si="48"/>
        <v>CCV-123B</v>
      </c>
      <c r="G580" t="s">
        <v>758</v>
      </c>
      <c r="I580" t="s">
        <v>770</v>
      </c>
      <c r="J580">
        <v>2</v>
      </c>
      <c r="K580">
        <v>3</v>
      </c>
      <c r="L580">
        <v>0</v>
      </c>
      <c r="M580">
        <v>171</v>
      </c>
      <c r="N580">
        <v>28</v>
      </c>
      <c r="O580">
        <v>2</v>
      </c>
      <c r="P580">
        <v>4</v>
      </c>
      <c r="Q580">
        <v>11</v>
      </c>
      <c r="R580" s="27">
        <f t="shared" si="46"/>
        <v>197</v>
      </c>
      <c r="S580" s="27">
        <f t="shared" si="49"/>
        <v>186</v>
      </c>
      <c r="T580" s="27" t="str">
        <f>IFERROR(VLOOKUP(F580,#REF!,2,0),"")</f>
        <v/>
      </c>
      <c r="U580" s="27" t="str">
        <f t="shared" si="50"/>
        <v>,09:15:00,car,197</v>
      </c>
    </row>
    <row r="581" spans="1:21" x14ac:dyDescent="0.25">
      <c r="A581" t="s">
        <v>133</v>
      </c>
      <c r="B581">
        <v>9</v>
      </c>
      <c r="C581" s="27" t="str">
        <f t="shared" si="47"/>
        <v>M</v>
      </c>
      <c r="D581" s="27" t="str">
        <f>IFERROR(VLOOKUP(F581,#REF!,3),"")</f>
        <v/>
      </c>
      <c r="E581" t="s">
        <v>757</v>
      </c>
      <c r="F581" s="27" t="str">
        <f t="shared" si="48"/>
        <v>CCV-123B</v>
      </c>
      <c r="G581" t="s">
        <v>758</v>
      </c>
      <c r="I581" t="s">
        <v>771</v>
      </c>
      <c r="J581">
        <v>1</v>
      </c>
      <c r="K581">
        <v>6</v>
      </c>
      <c r="L581">
        <v>1</v>
      </c>
      <c r="M581">
        <v>153</v>
      </c>
      <c r="N581">
        <v>30</v>
      </c>
      <c r="O581">
        <v>2</v>
      </c>
      <c r="P581">
        <v>5</v>
      </c>
      <c r="Q581">
        <v>9</v>
      </c>
      <c r="R581" s="27">
        <f t="shared" si="46"/>
        <v>187</v>
      </c>
      <c r="S581" s="27">
        <f t="shared" si="49"/>
        <v>170</v>
      </c>
      <c r="T581" s="27" t="str">
        <f>IFERROR(VLOOKUP(F581,#REF!,2,0),"")</f>
        <v/>
      </c>
      <c r="U581" s="27" t="str">
        <f t="shared" si="50"/>
        <v>,09:30:00,car,187</v>
      </c>
    </row>
    <row r="582" spans="1:21" x14ac:dyDescent="0.25">
      <c r="A582" t="s">
        <v>135</v>
      </c>
      <c r="B582">
        <v>9</v>
      </c>
      <c r="C582" s="27" t="str">
        <f t="shared" si="47"/>
        <v>M</v>
      </c>
      <c r="D582" s="27" t="str">
        <f>IFERROR(VLOOKUP(F582,#REF!,3),"")</f>
        <v/>
      </c>
      <c r="E582" t="s">
        <v>757</v>
      </c>
      <c r="F582" s="27" t="str">
        <f t="shared" si="48"/>
        <v>CCV-123B</v>
      </c>
      <c r="G582" t="s">
        <v>758</v>
      </c>
      <c r="I582" t="s">
        <v>772</v>
      </c>
      <c r="J582">
        <v>0</v>
      </c>
      <c r="K582">
        <v>4</v>
      </c>
      <c r="L582">
        <v>0</v>
      </c>
      <c r="M582">
        <v>141</v>
      </c>
      <c r="N582">
        <v>30</v>
      </c>
      <c r="O582">
        <v>2</v>
      </c>
      <c r="P582">
        <v>2</v>
      </c>
      <c r="Q582">
        <v>13</v>
      </c>
      <c r="R582" s="27">
        <f t="shared" si="46"/>
        <v>169</v>
      </c>
      <c r="S582" s="27">
        <f t="shared" si="49"/>
        <v>156</v>
      </c>
      <c r="T582" s="27" t="str">
        <f>IFERROR(VLOOKUP(F582,#REF!,2,0),"")</f>
        <v/>
      </c>
      <c r="U582" s="27" t="str">
        <f t="shared" si="50"/>
        <v>,09:45:00,car,169</v>
      </c>
    </row>
    <row r="583" spans="1:21" x14ac:dyDescent="0.25">
      <c r="A583" t="s">
        <v>137</v>
      </c>
      <c r="B583">
        <v>10</v>
      </c>
      <c r="C583" s="27" t="str">
        <f t="shared" si="47"/>
        <v>M</v>
      </c>
      <c r="D583" s="27" t="str">
        <f>IFERROR(VLOOKUP(F583,#REF!,3),"")</f>
        <v/>
      </c>
      <c r="E583" t="s">
        <v>757</v>
      </c>
      <c r="F583" s="27" t="str">
        <f t="shared" si="48"/>
        <v>CCV-123B</v>
      </c>
      <c r="G583" t="s">
        <v>758</v>
      </c>
      <c r="I583" t="s">
        <v>773</v>
      </c>
      <c r="J583">
        <v>0</v>
      </c>
      <c r="K583">
        <v>0</v>
      </c>
      <c r="L583">
        <v>0</v>
      </c>
      <c r="M583">
        <v>8</v>
      </c>
      <c r="N583">
        <v>4</v>
      </c>
      <c r="O583">
        <v>0</v>
      </c>
      <c r="P583">
        <v>0</v>
      </c>
      <c r="Q583">
        <v>0</v>
      </c>
      <c r="R583" s="27">
        <f t="shared" si="46"/>
        <v>9</v>
      </c>
      <c r="S583" s="27">
        <f t="shared" si="49"/>
        <v>8</v>
      </c>
      <c r="T583" s="27" t="str">
        <f>IFERROR(VLOOKUP(F583,#REF!,2,0),"")</f>
        <v/>
      </c>
      <c r="U583" s="27" t="str">
        <f t="shared" si="50"/>
        <v>,10:00:00,car,9</v>
      </c>
    </row>
    <row r="584" spans="1:21" x14ac:dyDescent="0.25">
      <c r="A584" t="s">
        <v>185</v>
      </c>
      <c r="B584">
        <v>16</v>
      </c>
      <c r="C584" s="27" t="str">
        <f t="shared" si="47"/>
        <v>T</v>
      </c>
      <c r="D584" s="27" t="str">
        <f>IFERROR(VLOOKUP(F584,#REF!,3),"")</f>
        <v/>
      </c>
      <c r="E584" t="s">
        <v>757</v>
      </c>
      <c r="F584" s="27" t="str">
        <f t="shared" si="48"/>
        <v>CCV-123B</v>
      </c>
      <c r="G584" t="s">
        <v>758</v>
      </c>
      <c r="I584" t="s">
        <v>774</v>
      </c>
      <c r="J584">
        <v>0</v>
      </c>
      <c r="K584">
        <v>1</v>
      </c>
      <c r="L584">
        <v>2</v>
      </c>
      <c r="M584">
        <v>80</v>
      </c>
      <c r="N584">
        <v>7</v>
      </c>
      <c r="O584">
        <v>0</v>
      </c>
      <c r="P584">
        <v>2</v>
      </c>
      <c r="Q584">
        <v>8</v>
      </c>
      <c r="R584" s="27">
        <f t="shared" si="46"/>
        <v>99</v>
      </c>
      <c r="S584" s="27">
        <f t="shared" si="49"/>
        <v>95</v>
      </c>
      <c r="T584" s="27" t="str">
        <f>IFERROR(VLOOKUP(F584,#REF!,2,0),"")</f>
        <v/>
      </c>
      <c r="U584" s="27" t="str">
        <f t="shared" si="50"/>
        <v>,16:00:00,car,99</v>
      </c>
    </row>
    <row r="585" spans="1:21" x14ac:dyDescent="0.25">
      <c r="A585" t="s">
        <v>187</v>
      </c>
      <c r="B585">
        <v>16</v>
      </c>
      <c r="C585" s="27" t="str">
        <f t="shared" si="47"/>
        <v>T</v>
      </c>
      <c r="D585" s="27" t="str">
        <f>IFERROR(VLOOKUP(F585,#REF!,3),"")</f>
        <v/>
      </c>
      <c r="E585" t="s">
        <v>757</v>
      </c>
      <c r="F585" s="27" t="str">
        <f t="shared" si="48"/>
        <v>CCV-123B</v>
      </c>
      <c r="G585" t="s">
        <v>758</v>
      </c>
      <c r="I585" t="s">
        <v>775</v>
      </c>
      <c r="J585">
        <v>0</v>
      </c>
      <c r="K585">
        <v>2</v>
      </c>
      <c r="L585">
        <v>1</v>
      </c>
      <c r="M585">
        <v>143</v>
      </c>
      <c r="N585">
        <v>28</v>
      </c>
      <c r="O585">
        <v>2</v>
      </c>
      <c r="P585">
        <v>3</v>
      </c>
      <c r="Q585">
        <v>11</v>
      </c>
      <c r="R585" s="27">
        <f t="shared" si="46"/>
        <v>169</v>
      </c>
      <c r="S585" s="27">
        <f t="shared" si="49"/>
        <v>160</v>
      </c>
      <c r="T585" s="27" t="str">
        <f>IFERROR(VLOOKUP(F585,#REF!,2,0),"")</f>
        <v/>
      </c>
      <c r="U585" s="27" t="str">
        <f t="shared" si="50"/>
        <v>,16:15:00,car,169</v>
      </c>
    </row>
    <row r="586" spans="1:21" x14ac:dyDescent="0.25">
      <c r="A586" t="s">
        <v>42</v>
      </c>
      <c r="B586">
        <v>16</v>
      </c>
      <c r="C586" s="27" t="str">
        <f t="shared" si="47"/>
        <v>T</v>
      </c>
      <c r="D586" s="27" t="str">
        <f>IFERROR(VLOOKUP(F586,#REF!,3),"")</f>
        <v/>
      </c>
      <c r="E586" t="s">
        <v>757</v>
      </c>
      <c r="F586" s="27" t="str">
        <f t="shared" si="48"/>
        <v>CCV-123B</v>
      </c>
      <c r="G586" t="s">
        <v>758</v>
      </c>
      <c r="I586" t="s">
        <v>776</v>
      </c>
      <c r="J586">
        <v>0</v>
      </c>
      <c r="K586">
        <v>6</v>
      </c>
      <c r="L586">
        <v>0</v>
      </c>
      <c r="M586">
        <v>165</v>
      </c>
      <c r="N586">
        <v>29</v>
      </c>
      <c r="O586">
        <v>3</v>
      </c>
      <c r="P586">
        <v>2</v>
      </c>
      <c r="Q586">
        <v>9</v>
      </c>
      <c r="R586" s="27">
        <f t="shared" si="46"/>
        <v>193</v>
      </c>
      <c r="S586" s="27">
        <f t="shared" si="49"/>
        <v>176</v>
      </c>
      <c r="T586" s="27" t="str">
        <f>IFERROR(VLOOKUP(F586,#REF!,2,0),"")</f>
        <v/>
      </c>
      <c r="U586" s="27" t="str">
        <f t="shared" si="50"/>
        <v>,16:30:00,car,193</v>
      </c>
    </row>
    <row r="587" spans="1:21" x14ac:dyDescent="0.25">
      <c r="A587" t="s">
        <v>43</v>
      </c>
      <c r="B587">
        <v>16</v>
      </c>
      <c r="C587" s="27" t="str">
        <f t="shared" si="47"/>
        <v>T</v>
      </c>
      <c r="D587" s="27" t="str">
        <f>IFERROR(VLOOKUP(F587,#REF!,3),"")</f>
        <v/>
      </c>
      <c r="E587" t="s">
        <v>757</v>
      </c>
      <c r="F587" s="27" t="str">
        <f t="shared" si="48"/>
        <v>CCV-123B</v>
      </c>
      <c r="G587" t="s">
        <v>758</v>
      </c>
      <c r="I587" t="s">
        <v>777</v>
      </c>
      <c r="J587">
        <v>0</v>
      </c>
      <c r="K587">
        <v>4</v>
      </c>
      <c r="L587">
        <v>1</v>
      </c>
      <c r="M587">
        <v>141</v>
      </c>
      <c r="N587">
        <v>23</v>
      </c>
      <c r="O587">
        <v>2</v>
      </c>
      <c r="P587">
        <v>5</v>
      </c>
      <c r="Q587">
        <v>4</v>
      </c>
      <c r="R587" s="27">
        <f t="shared" si="46"/>
        <v>165</v>
      </c>
      <c r="S587" s="27">
        <f t="shared" si="49"/>
        <v>153</v>
      </c>
      <c r="T587" s="27" t="str">
        <f>IFERROR(VLOOKUP(F587,#REF!,2,0),"")</f>
        <v/>
      </c>
      <c r="U587" s="27" t="str">
        <f t="shared" si="50"/>
        <v>,16:45:00,car,165</v>
      </c>
    </row>
    <row r="588" spans="1:21" x14ac:dyDescent="0.25">
      <c r="A588" t="s">
        <v>44</v>
      </c>
      <c r="B588">
        <v>17</v>
      </c>
      <c r="C588" s="27" t="str">
        <f t="shared" si="47"/>
        <v>T</v>
      </c>
      <c r="D588" s="27" t="str">
        <f>IFERROR(VLOOKUP(F588,#REF!,3),"")</f>
        <v/>
      </c>
      <c r="E588" t="s">
        <v>757</v>
      </c>
      <c r="F588" s="27" t="str">
        <f t="shared" si="48"/>
        <v>CCV-123B</v>
      </c>
      <c r="G588" t="s">
        <v>758</v>
      </c>
      <c r="I588" t="s">
        <v>778</v>
      </c>
      <c r="J588">
        <v>0</v>
      </c>
      <c r="K588">
        <v>2</v>
      </c>
      <c r="L588">
        <v>0</v>
      </c>
      <c r="M588">
        <v>132</v>
      </c>
      <c r="N588">
        <v>26</v>
      </c>
      <c r="O588">
        <v>3</v>
      </c>
      <c r="P588">
        <v>7</v>
      </c>
      <c r="Q588">
        <v>8</v>
      </c>
      <c r="R588" s="27">
        <f t="shared" si="46"/>
        <v>156</v>
      </c>
      <c r="S588" s="27">
        <f t="shared" si="49"/>
        <v>147</v>
      </c>
      <c r="T588" s="27" t="str">
        <f>IFERROR(VLOOKUP(F588,#REF!,2,0),"")</f>
        <v/>
      </c>
      <c r="U588" s="27" t="str">
        <f t="shared" si="50"/>
        <v>,17:00:00,car,156</v>
      </c>
    </row>
    <row r="589" spans="1:21" x14ac:dyDescent="0.25">
      <c r="A589" t="s">
        <v>45</v>
      </c>
      <c r="B589">
        <v>17</v>
      </c>
      <c r="C589" s="27" t="str">
        <f t="shared" si="47"/>
        <v>T</v>
      </c>
      <c r="D589" s="27" t="str">
        <f>IFERROR(VLOOKUP(F589,#REF!,3),"")</f>
        <v/>
      </c>
      <c r="E589" t="s">
        <v>757</v>
      </c>
      <c r="F589" s="27" t="str">
        <f t="shared" si="48"/>
        <v>CCV-123B</v>
      </c>
      <c r="G589" t="s">
        <v>758</v>
      </c>
      <c r="I589" t="s">
        <v>779</v>
      </c>
      <c r="J589">
        <v>0</v>
      </c>
      <c r="K589">
        <v>2</v>
      </c>
      <c r="L589">
        <v>0</v>
      </c>
      <c r="M589">
        <v>137</v>
      </c>
      <c r="N589">
        <v>34</v>
      </c>
      <c r="O589">
        <v>3</v>
      </c>
      <c r="P589">
        <v>5</v>
      </c>
      <c r="Q589">
        <v>7</v>
      </c>
      <c r="R589" s="27">
        <f t="shared" si="46"/>
        <v>159</v>
      </c>
      <c r="S589" s="27">
        <f t="shared" si="49"/>
        <v>149</v>
      </c>
      <c r="T589" s="27" t="str">
        <f>IFERROR(VLOOKUP(F589,#REF!,2,0),"")</f>
        <v/>
      </c>
      <c r="U589" s="27" t="str">
        <f t="shared" si="50"/>
        <v>,17:15:00,car,159</v>
      </c>
    </row>
    <row r="590" spans="1:21" x14ac:dyDescent="0.25">
      <c r="A590" t="s">
        <v>46</v>
      </c>
      <c r="B590">
        <v>17</v>
      </c>
      <c r="C590" s="27" t="str">
        <f t="shared" si="47"/>
        <v>T</v>
      </c>
      <c r="D590" s="27" t="str">
        <f>IFERROR(VLOOKUP(F590,#REF!,3),"")</f>
        <v/>
      </c>
      <c r="E590" t="s">
        <v>757</v>
      </c>
      <c r="F590" s="27" t="str">
        <f t="shared" si="48"/>
        <v>CCV-123B</v>
      </c>
      <c r="G590" t="s">
        <v>758</v>
      </c>
      <c r="I590" t="s">
        <v>780</v>
      </c>
      <c r="J590">
        <v>1</v>
      </c>
      <c r="K590">
        <v>2</v>
      </c>
      <c r="L590">
        <v>4</v>
      </c>
      <c r="M590">
        <v>132</v>
      </c>
      <c r="N590">
        <v>31</v>
      </c>
      <c r="O590">
        <v>4</v>
      </c>
      <c r="P590">
        <v>2</v>
      </c>
      <c r="Q590">
        <v>10</v>
      </c>
      <c r="R590" s="27">
        <f t="shared" si="46"/>
        <v>164</v>
      </c>
      <c r="S590" s="27">
        <f t="shared" si="49"/>
        <v>154</v>
      </c>
      <c r="T590" s="27" t="str">
        <f>IFERROR(VLOOKUP(F590,#REF!,2,0),"")</f>
        <v/>
      </c>
      <c r="U590" s="27" t="str">
        <f t="shared" si="50"/>
        <v>,17:30:00,car,164</v>
      </c>
    </row>
    <row r="591" spans="1:21" x14ac:dyDescent="0.25">
      <c r="A591" t="s">
        <v>47</v>
      </c>
      <c r="B591">
        <v>17</v>
      </c>
      <c r="C591" s="27" t="str">
        <f t="shared" si="47"/>
        <v>T</v>
      </c>
      <c r="D591" s="27" t="str">
        <f>IFERROR(VLOOKUP(F591,#REF!,3),"")</f>
        <v/>
      </c>
      <c r="E591" t="s">
        <v>757</v>
      </c>
      <c r="F591" s="27" t="str">
        <f t="shared" si="48"/>
        <v>CCV-123B</v>
      </c>
      <c r="G591" t="s">
        <v>758</v>
      </c>
      <c r="I591" t="s">
        <v>781</v>
      </c>
      <c r="J591">
        <v>0</v>
      </c>
      <c r="K591">
        <v>3</v>
      </c>
      <c r="L591">
        <v>0</v>
      </c>
      <c r="M591">
        <v>214</v>
      </c>
      <c r="N591">
        <v>23</v>
      </c>
      <c r="O591">
        <v>3</v>
      </c>
      <c r="P591">
        <v>3</v>
      </c>
      <c r="Q591">
        <v>6</v>
      </c>
      <c r="R591" s="27">
        <f t="shared" si="46"/>
        <v>233</v>
      </c>
      <c r="S591" s="27">
        <f t="shared" si="49"/>
        <v>223</v>
      </c>
      <c r="T591" s="27" t="str">
        <f>IFERROR(VLOOKUP(F591,#REF!,2,0),"")</f>
        <v/>
      </c>
      <c r="U591" s="27" t="str">
        <f t="shared" si="50"/>
        <v>,17:45:00,car,233</v>
      </c>
    </row>
    <row r="592" spans="1:21" x14ac:dyDescent="0.25">
      <c r="A592" t="s">
        <v>48</v>
      </c>
      <c r="B592">
        <v>18</v>
      </c>
      <c r="C592" s="27" t="str">
        <f t="shared" si="47"/>
        <v>T</v>
      </c>
      <c r="D592" s="27" t="str">
        <f>IFERROR(VLOOKUP(F592,#REF!,3),"")</f>
        <v/>
      </c>
      <c r="E592" t="s">
        <v>757</v>
      </c>
      <c r="F592" s="27" t="str">
        <f t="shared" si="48"/>
        <v>CCV-123B</v>
      </c>
      <c r="G592" t="s">
        <v>758</v>
      </c>
      <c r="I592" t="s">
        <v>782</v>
      </c>
      <c r="J592">
        <v>1</v>
      </c>
      <c r="K592">
        <v>3</v>
      </c>
      <c r="L592">
        <v>2</v>
      </c>
      <c r="M592">
        <v>171</v>
      </c>
      <c r="N592">
        <v>36</v>
      </c>
      <c r="O592">
        <v>4</v>
      </c>
      <c r="P592">
        <v>3</v>
      </c>
      <c r="Q592">
        <v>6</v>
      </c>
      <c r="R592" s="27">
        <f t="shared" si="46"/>
        <v>197</v>
      </c>
      <c r="S592" s="27">
        <f t="shared" si="49"/>
        <v>185</v>
      </c>
      <c r="T592" s="27" t="str">
        <f>IFERROR(VLOOKUP(F592,#REF!,2,0),"")</f>
        <v/>
      </c>
      <c r="U592" s="27" t="str">
        <f t="shared" si="50"/>
        <v>,18:00:00,car,197</v>
      </c>
    </row>
    <row r="593" spans="1:21" x14ac:dyDescent="0.25">
      <c r="A593" t="s">
        <v>49</v>
      </c>
      <c r="B593">
        <v>18</v>
      </c>
      <c r="C593" s="27" t="str">
        <f t="shared" si="47"/>
        <v>T</v>
      </c>
      <c r="D593" s="27" t="str">
        <f>IFERROR(VLOOKUP(F593,#REF!,3),"")</f>
        <v/>
      </c>
      <c r="E593" t="s">
        <v>757</v>
      </c>
      <c r="F593" s="27" t="str">
        <f t="shared" si="48"/>
        <v>CCV-123B</v>
      </c>
      <c r="G593" t="s">
        <v>758</v>
      </c>
      <c r="I593" t="s">
        <v>783</v>
      </c>
      <c r="J593">
        <v>1</v>
      </c>
      <c r="K593">
        <v>1</v>
      </c>
      <c r="L593">
        <v>0</v>
      </c>
      <c r="M593">
        <v>174</v>
      </c>
      <c r="N593">
        <v>22</v>
      </c>
      <c r="O593">
        <v>3</v>
      </c>
      <c r="P593">
        <v>2</v>
      </c>
      <c r="Q593">
        <v>6</v>
      </c>
      <c r="R593" s="27">
        <f t="shared" si="46"/>
        <v>188</v>
      </c>
      <c r="S593" s="27">
        <f t="shared" si="49"/>
        <v>182</v>
      </c>
      <c r="T593" s="27" t="str">
        <f>IFERROR(VLOOKUP(F593,#REF!,2,0),"")</f>
        <v/>
      </c>
      <c r="U593" s="27" t="str">
        <f t="shared" si="50"/>
        <v>,18:15:00,car,188</v>
      </c>
    </row>
    <row r="594" spans="1:21" x14ac:dyDescent="0.25">
      <c r="A594" t="s">
        <v>197</v>
      </c>
      <c r="B594">
        <v>18</v>
      </c>
      <c r="C594" s="27" t="str">
        <f t="shared" si="47"/>
        <v>T</v>
      </c>
      <c r="D594" s="27" t="str">
        <f>IFERROR(VLOOKUP(F594,#REF!,3),"")</f>
        <v/>
      </c>
      <c r="E594" t="s">
        <v>757</v>
      </c>
      <c r="F594" s="27" t="str">
        <f t="shared" si="48"/>
        <v>CCV-123B</v>
      </c>
      <c r="G594" t="s">
        <v>758</v>
      </c>
      <c r="I594" t="s">
        <v>784</v>
      </c>
      <c r="J594">
        <v>1</v>
      </c>
      <c r="K594">
        <v>1</v>
      </c>
      <c r="L594">
        <v>1</v>
      </c>
      <c r="M594">
        <v>179</v>
      </c>
      <c r="N594">
        <v>23</v>
      </c>
      <c r="O594">
        <v>4</v>
      </c>
      <c r="P594">
        <v>2</v>
      </c>
      <c r="Q594">
        <v>7</v>
      </c>
      <c r="R594" s="27">
        <f t="shared" si="46"/>
        <v>197</v>
      </c>
      <c r="S594" s="27">
        <f t="shared" si="49"/>
        <v>191</v>
      </c>
      <c r="T594" s="27" t="str">
        <f>IFERROR(VLOOKUP(F594,#REF!,2,0),"")</f>
        <v/>
      </c>
      <c r="U594" s="27" t="str">
        <f t="shared" si="50"/>
        <v>,18:30:00,car,197</v>
      </c>
    </row>
    <row r="595" spans="1:21" x14ac:dyDescent="0.25">
      <c r="A595" t="s">
        <v>199</v>
      </c>
      <c r="B595">
        <v>18</v>
      </c>
      <c r="C595" s="27" t="str">
        <f t="shared" si="47"/>
        <v>T</v>
      </c>
      <c r="D595" s="27" t="str">
        <f>IFERROR(VLOOKUP(F595,#REF!,3),"")</f>
        <v/>
      </c>
      <c r="E595" t="s">
        <v>757</v>
      </c>
      <c r="F595" s="27" t="str">
        <f t="shared" si="48"/>
        <v>CCV-123B</v>
      </c>
      <c r="G595" t="s">
        <v>758</v>
      </c>
      <c r="I595" t="s">
        <v>785</v>
      </c>
      <c r="J595">
        <v>0</v>
      </c>
      <c r="K595">
        <v>2</v>
      </c>
      <c r="L595">
        <v>0</v>
      </c>
      <c r="M595">
        <v>142</v>
      </c>
      <c r="N595">
        <v>20</v>
      </c>
      <c r="O595">
        <v>3</v>
      </c>
      <c r="P595">
        <v>3</v>
      </c>
      <c r="Q595">
        <v>6</v>
      </c>
      <c r="R595" s="27">
        <f t="shared" si="46"/>
        <v>159</v>
      </c>
      <c r="S595" s="27">
        <f t="shared" si="49"/>
        <v>151</v>
      </c>
      <c r="T595" s="27" t="str">
        <f>IFERROR(VLOOKUP(F595,#REF!,2,0),"")</f>
        <v/>
      </c>
      <c r="U595" s="27" t="str">
        <f t="shared" si="50"/>
        <v>,18:45:00,car,159</v>
      </c>
    </row>
    <row r="596" spans="1:21" x14ac:dyDescent="0.25">
      <c r="A596" t="s">
        <v>201</v>
      </c>
      <c r="B596">
        <v>19</v>
      </c>
      <c r="C596" s="27" t="str">
        <f t="shared" si="47"/>
        <v>N</v>
      </c>
      <c r="D596" s="27" t="str">
        <f>IFERROR(VLOOKUP(F596,#REF!,3),"")</f>
        <v/>
      </c>
      <c r="E596" t="s">
        <v>757</v>
      </c>
      <c r="F596" s="27" t="str">
        <f t="shared" si="48"/>
        <v>CCV-123B</v>
      </c>
      <c r="G596" t="s">
        <v>758</v>
      </c>
      <c r="I596" t="s">
        <v>786</v>
      </c>
      <c r="J596">
        <v>1</v>
      </c>
      <c r="K596">
        <v>0</v>
      </c>
      <c r="L596">
        <v>0</v>
      </c>
      <c r="M596">
        <v>139</v>
      </c>
      <c r="N596">
        <v>17</v>
      </c>
      <c r="O596">
        <v>4</v>
      </c>
      <c r="P596">
        <v>7</v>
      </c>
      <c r="Q596">
        <v>7</v>
      </c>
      <c r="R596" s="27">
        <f t="shared" si="46"/>
        <v>156</v>
      </c>
      <c r="S596" s="27">
        <f t="shared" si="49"/>
        <v>153</v>
      </c>
      <c r="T596" s="27" t="str">
        <f>IFERROR(VLOOKUP(F596,#REF!,2,0),"")</f>
        <v/>
      </c>
      <c r="U596" s="27" t="str">
        <f t="shared" si="50"/>
        <v>,19:00:00,car,156</v>
      </c>
    </row>
    <row r="597" spans="1:21" x14ac:dyDescent="0.25">
      <c r="A597" t="s">
        <v>203</v>
      </c>
      <c r="B597">
        <v>19</v>
      </c>
      <c r="C597" s="27" t="str">
        <f t="shared" si="47"/>
        <v>N</v>
      </c>
      <c r="D597" s="27" t="str">
        <f>IFERROR(VLOOKUP(F597,#REF!,3),"")</f>
        <v/>
      </c>
      <c r="E597" t="s">
        <v>757</v>
      </c>
      <c r="F597" s="27" t="str">
        <f t="shared" si="48"/>
        <v>CCV-123B</v>
      </c>
      <c r="G597" t="s">
        <v>758</v>
      </c>
      <c r="I597" t="s">
        <v>787</v>
      </c>
      <c r="J597">
        <v>1</v>
      </c>
      <c r="K597">
        <v>2</v>
      </c>
      <c r="L597">
        <v>0</v>
      </c>
      <c r="M597">
        <v>119</v>
      </c>
      <c r="N597">
        <v>11</v>
      </c>
      <c r="O597">
        <v>5</v>
      </c>
      <c r="P597">
        <v>6</v>
      </c>
      <c r="Q597">
        <v>2</v>
      </c>
      <c r="R597" s="27">
        <f t="shared" si="46"/>
        <v>133</v>
      </c>
      <c r="S597" s="27">
        <f t="shared" si="49"/>
        <v>127</v>
      </c>
      <c r="T597" s="27" t="str">
        <f>IFERROR(VLOOKUP(F597,#REF!,2,0),"")</f>
        <v/>
      </c>
      <c r="U597" s="27" t="str">
        <f t="shared" si="50"/>
        <v>,19:15:00,car,133</v>
      </c>
    </row>
    <row r="598" spans="1:21" x14ac:dyDescent="0.25">
      <c r="A598" t="s">
        <v>205</v>
      </c>
      <c r="B598">
        <v>19</v>
      </c>
      <c r="C598" s="27" t="str">
        <f t="shared" si="47"/>
        <v>N</v>
      </c>
      <c r="D598" s="27" t="str">
        <f>IFERROR(VLOOKUP(F598,#REF!,3),"")</f>
        <v/>
      </c>
      <c r="E598" t="s">
        <v>757</v>
      </c>
      <c r="F598" s="27" t="str">
        <f t="shared" si="48"/>
        <v>CCV-123B</v>
      </c>
      <c r="G598" t="s">
        <v>758</v>
      </c>
      <c r="I598" t="s">
        <v>788</v>
      </c>
      <c r="J598">
        <v>0</v>
      </c>
      <c r="K598">
        <v>1</v>
      </c>
      <c r="L598">
        <v>0</v>
      </c>
      <c r="M598">
        <v>9</v>
      </c>
      <c r="N598">
        <v>1</v>
      </c>
      <c r="O598">
        <v>1</v>
      </c>
      <c r="P598">
        <v>0</v>
      </c>
      <c r="Q598">
        <v>1</v>
      </c>
      <c r="R598" s="27">
        <f t="shared" si="46"/>
        <v>13</v>
      </c>
      <c r="S598" s="27">
        <f t="shared" si="49"/>
        <v>10</v>
      </c>
      <c r="T598" s="27" t="str">
        <f>IFERROR(VLOOKUP(F598,#REF!,2,0),"")</f>
        <v/>
      </c>
      <c r="U598" s="27" t="str">
        <f t="shared" si="50"/>
        <v>,19:30:00,car,13</v>
      </c>
    </row>
    <row r="599" spans="1:21" hidden="1" x14ac:dyDescent="0.25">
      <c r="A599" t="s">
        <v>107</v>
      </c>
      <c r="B599">
        <v>6</v>
      </c>
      <c r="C599" s="27" t="str">
        <f t="shared" si="47"/>
        <v>M</v>
      </c>
      <c r="E599" t="s">
        <v>789</v>
      </c>
      <c r="F599" s="27" t="str">
        <f t="shared" si="48"/>
        <v>CCV-129A</v>
      </c>
      <c r="G599" t="s">
        <v>790</v>
      </c>
      <c r="I599" t="s">
        <v>791</v>
      </c>
      <c r="J599">
        <v>0</v>
      </c>
      <c r="K599">
        <v>2</v>
      </c>
      <c r="L599">
        <v>2</v>
      </c>
      <c r="M599">
        <v>4</v>
      </c>
      <c r="N599">
        <v>3</v>
      </c>
      <c r="O599">
        <v>4</v>
      </c>
      <c r="P599">
        <v>0</v>
      </c>
      <c r="Q599">
        <v>3</v>
      </c>
      <c r="R599" s="27">
        <f t="shared" ref="R599:R642" si="51">ROUNDUP((M599+P599+Q599+(1/6)*N599+2*K599+2.5*L599)*1.3,0)</f>
        <v>22</v>
      </c>
      <c r="S599" s="27">
        <f t="shared" si="49"/>
        <v>12</v>
      </c>
      <c r="T599" s="27" t="str">
        <f>IFERROR(VLOOKUP(F599,#REF!,2,0),"")</f>
        <v/>
      </c>
      <c r="U599" s="27" t="str">
        <f t="shared" si="50"/>
        <v>,06:15:00,car,22</v>
      </c>
    </row>
    <row r="600" spans="1:21" hidden="1" x14ac:dyDescent="0.25">
      <c r="A600" t="s">
        <v>109</v>
      </c>
      <c r="B600">
        <v>6</v>
      </c>
      <c r="C600" s="27" t="str">
        <f t="shared" si="47"/>
        <v>M</v>
      </c>
      <c r="E600" t="s">
        <v>789</v>
      </c>
      <c r="F600" s="27" t="str">
        <f t="shared" si="48"/>
        <v>CCV-129A</v>
      </c>
      <c r="G600" t="s">
        <v>790</v>
      </c>
      <c r="I600" t="s">
        <v>792</v>
      </c>
      <c r="J600">
        <v>1</v>
      </c>
      <c r="K600">
        <v>5</v>
      </c>
      <c r="L600">
        <v>4</v>
      </c>
      <c r="M600">
        <v>84</v>
      </c>
      <c r="N600">
        <v>22</v>
      </c>
      <c r="O600">
        <v>9</v>
      </c>
      <c r="P600">
        <v>2</v>
      </c>
      <c r="Q600">
        <v>8</v>
      </c>
      <c r="R600" s="27">
        <f t="shared" si="51"/>
        <v>153</v>
      </c>
      <c r="S600" s="27">
        <f t="shared" si="49"/>
        <v>104</v>
      </c>
      <c r="T600" s="27" t="str">
        <f>IFERROR(VLOOKUP(F600,#REF!,2,0),"")</f>
        <v/>
      </c>
      <c r="U600" s="27" t="str">
        <f t="shared" si="50"/>
        <v>,06:30:00,car,153</v>
      </c>
    </row>
    <row r="601" spans="1:21" hidden="1" x14ac:dyDescent="0.25">
      <c r="A601" t="s">
        <v>111</v>
      </c>
      <c r="B601">
        <v>6</v>
      </c>
      <c r="C601" s="27" t="str">
        <f t="shared" si="47"/>
        <v>M</v>
      </c>
      <c r="E601" t="s">
        <v>789</v>
      </c>
      <c r="F601" s="27" t="str">
        <f t="shared" si="48"/>
        <v>CCV-129A</v>
      </c>
      <c r="G601" t="s">
        <v>790</v>
      </c>
      <c r="I601" t="s">
        <v>793</v>
      </c>
      <c r="J601">
        <v>3</v>
      </c>
      <c r="K601">
        <v>3</v>
      </c>
      <c r="L601">
        <v>1</v>
      </c>
      <c r="M601">
        <v>96</v>
      </c>
      <c r="N601">
        <v>43</v>
      </c>
      <c r="O601">
        <v>6</v>
      </c>
      <c r="P601">
        <v>0</v>
      </c>
      <c r="Q601">
        <v>10</v>
      </c>
      <c r="R601" s="27">
        <f t="shared" si="51"/>
        <v>159</v>
      </c>
      <c r="S601" s="27">
        <f t="shared" si="49"/>
        <v>109</v>
      </c>
      <c r="T601" s="27" t="str">
        <f>IFERROR(VLOOKUP(F601,#REF!,2,0),"")</f>
        <v/>
      </c>
      <c r="U601" s="27" t="str">
        <f t="shared" si="50"/>
        <v>,06:45:00,car,159</v>
      </c>
    </row>
    <row r="602" spans="1:21" hidden="1" x14ac:dyDescent="0.25">
      <c r="A602" t="s">
        <v>113</v>
      </c>
      <c r="B602">
        <v>7</v>
      </c>
      <c r="C602" s="27" t="str">
        <f t="shared" si="47"/>
        <v>M</v>
      </c>
      <c r="E602" t="s">
        <v>789</v>
      </c>
      <c r="F602" s="27" t="str">
        <f t="shared" si="48"/>
        <v>CCV-129A</v>
      </c>
      <c r="G602" t="s">
        <v>790</v>
      </c>
      <c r="I602" t="s">
        <v>794</v>
      </c>
      <c r="J602">
        <v>2</v>
      </c>
      <c r="K602">
        <v>3</v>
      </c>
      <c r="L602">
        <v>2</v>
      </c>
      <c r="M602">
        <v>163</v>
      </c>
      <c r="N602">
        <v>36</v>
      </c>
      <c r="O602">
        <v>6</v>
      </c>
      <c r="P602">
        <v>2</v>
      </c>
      <c r="Q602">
        <v>12</v>
      </c>
      <c r="R602" s="27">
        <f t="shared" si="51"/>
        <v>253</v>
      </c>
      <c r="S602" s="27">
        <f t="shared" si="49"/>
        <v>182</v>
      </c>
      <c r="T602" s="27" t="str">
        <f>IFERROR(VLOOKUP(F602,#REF!,2,0),"")</f>
        <v/>
      </c>
      <c r="U602" s="27" t="str">
        <f t="shared" si="50"/>
        <v>,07:00:00,car,253</v>
      </c>
    </row>
    <row r="603" spans="1:21" hidden="1" x14ac:dyDescent="0.25">
      <c r="A603" t="s">
        <v>115</v>
      </c>
      <c r="B603">
        <v>7</v>
      </c>
      <c r="C603" s="27" t="str">
        <f t="shared" si="47"/>
        <v>M</v>
      </c>
      <c r="E603" t="s">
        <v>789</v>
      </c>
      <c r="F603" s="27" t="str">
        <f t="shared" si="48"/>
        <v>CCV-129A</v>
      </c>
      <c r="G603" t="s">
        <v>790</v>
      </c>
      <c r="I603" t="s">
        <v>795</v>
      </c>
      <c r="J603">
        <v>0</v>
      </c>
      <c r="K603">
        <v>8</v>
      </c>
      <c r="L603">
        <v>4</v>
      </c>
      <c r="M603">
        <v>184</v>
      </c>
      <c r="N603">
        <v>38</v>
      </c>
      <c r="O603">
        <v>4</v>
      </c>
      <c r="P603">
        <v>2</v>
      </c>
      <c r="Q603">
        <v>8</v>
      </c>
      <c r="R603" s="27">
        <f t="shared" si="51"/>
        <v>295</v>
      </c>
      <c r="S603" s="27">
        <f t="shared" si="49"/>
        <v>204</v>
      </c>
      <c r="T603" s="27" t="str">
        <f>IFERROR(VLOOKUP(F603,#REF!,2,0),"")</f>
        <v/>
      </c>
      <c r="U603" s="27" t="str">
        <f t="shared" si="50"/>
        <v>,07:15:00,car,295</v>
      </c>
    </row>
    <row r="604" spans="1:21" hidden="1" x14ac:dyDescent="0.25">
      <c r="A604" t="s">
        <v>117</v>
      </c>
      <c r="B604">
        <v>7</v>
      </c>
      <c r="C604" s="27" t="str">
        <f t="shared" si="47"/>
        <v>M</v>
      </c>
      <c r="E604" t="s">
        <v>789</v>
      </c>
      <c r="F604" s="27" t="str">
        <f t="shared" si="48"/>
        <v>CCV-129A</v>
      </c>
      <c r="G604" t="s">
        <v>790</v>
      </c>
      <c r="I604" t="s">
        <v>796</v>
      </c>
      <c r="J604">
        <v>1</v>
      </c>
      <c r="K604">
        <v>9</v>
      </c>
      <c r="L604">
        <v>3</v>
      </c>
      <c r="M604">
        <v>214</v>
      </c>
      <c r="N604">
        <v>33</v>
      </c>
      <c r="O604">
        <v>3</v>
      </c>
      <c r="P604">
        <v>2</v>
      </c>
      <c r="Q604">
        <v>14</v>
      </c>
      <c r="R604" s="27">
        <f t="shared" si="51"/>
        <v>340</v>
      </c>
      <c r="S604" s="27">
        <f t="shared" si="49"/>
        <v>238</v>
      </c>
      <c r="T604" s="27" t="str">
        <f>IFERROR(VLOOKUP(F604,#REF!,2,0),"")</f>
        <v/>
      </c>
      <c r="U604" s="27" t="str">
        <f t="shared" si="50"/>
        <v>,07:30:00,car,340</v>
      </c>
    </row>
    <row r="605" spans="1:21" hidden="1" x14ac:dyDescent="0.25">
      <c r="A605" t="s">
        <v>119</v>
      </c>
      <c r="B605">
        <v>7</v>
      </c>
      <c r="C605" s="27" t="str">
        <f t="shared" si="47"/>
        <v>M</v>
      </c>
      <c r="E605" t="s">
        <v>789</v>
      </c>
      <c r="F605" s="27" t="str">
        <f t="shared" si="48"/>
        <v>CCV-129A</v>
      </c>
      <c r="G605" t="s">
        <v>790</v>
      </c>
      <c r="I605" t="s">
        <v>797</v>
      </c>
      <c r="J605">
        <v>2</v>
      </c>
      <c r="K605">
        <v>2</v>
      </c>
      <c r="L605">
        <v>2</v>
      </c>
      <c r="M605">
        <v>196</v>
      </c>
      <c r="N605">
        <v>46</v>
      </c>
      <c r="O605">
        <v>7</v>
      </c>
      <c r="P605">
        <v>1</v>
      </c>
      <c r="Q605">
        <v>9</v>
      </c>
      <c r="R605" s="27">
        <f t="shared" si="51"/>
        <v>290</v>
      </c>
      <c r="S605" s="27">
        <f t="shared" si="49"/>
        <v>211</v>
      </c>
      <c r="T605" s="27" t="str">
        <f>IFERROR(VLOOKUP(F605,#REF!,2,0),"")</f>
        <v/>
      </c>
      <c r="U605" s="27" t="str">
        <f t="shared" si="50"/>
        <v>,07:45:00,car,290</v>
      </c>
    </row>
    <row r="606" spans="1:21" hidden="1" x14ac:dyDescent="0.25">
      <c r="A606" t="s">
        <v>121</v>
      </c>
      <c r="B606">
        <v>8</v>
      </c>
      <c r="C606" s="27" t="str">
        <f t="shared" si="47"/>
        <v>M</v>
      </c>
      <c r="E606" t="s">
        <v>789</v>
      </c>
      <c r="F606" s="27" t="str">
        <f t="shared" si="48"/>
        <v>CCV-129A</v>
      </c>
      <c r="G606" t="s">
        <v>790</v>
      </c>
      <c r="I606" t="s">
        <v>798</v>
      </c>
      <c r="J606">
        <v>1</v>
      </c>
      <c r="K606">
        <v>8</v>
      </c>
      <c r="L606">
        <v>4</v>
      </c>
      <c r="M606">
        <v>226</v>
      </c>
      <c r="N606">
        <v>34</v>
      </c>
      <c r="O606">
        <v>3</v>
      </c>
      <c r="P606">
        <v>1</v>
      </c>
      <c r="Q606">
        <v>10</v>
      </c>
      <c r="R606" s="27">
        <f t="shared" si="51"/>
        <v>350</v>
      </c>
      <c r="S606" s="27">
        <f t="shared" si="49"/>
        <v>247</v>
      </c>
      <c r="T606" s="27" t="str">
        <f>IFERROR(VLOOKUP(F606,#REF!,2,0),"")</f>
        <v/>
      </c>
      <c r="U606" s="27" t="str">
        <f t="shared" si="50"/>
        <v>,08:00:00,car,350</v>
      </c>
    </row>
    <row r="607" spans="1:21" hidden="1" x14ac:dyDescent="0.25">
      <c r="A607" t="s">
        <v>123</v>
      </c>
      <c r="B607">
        <v>8</v>
      </c>
      <c r="C607" s="27" t="str">
        <f t="shared" si="47"/>
        <v>M</v>
      </c>
      <c r="E607" t="s">
        <v>789</v>
      </c>
      <c r="F607" s="27" t="str">
        <f t="shared" si="48"/>
        <v>CCV-129A</v>
      </c>
      <c r="G607" t="s">
        <v>790</v>
      </c>
      <c r="I607" t="s">
        <v>799</v>
      </c>
      <c r="J607">
        <v>0</v>
      </c>
      <c r="K607">
        <v>10</v>
      </c>
      <c r="L607">
        <v>0</v>
      </c>
      <c r="M607">
        <v>148</v>
      </c>
      <c r="N607">
        <v>27</v>
      </c>
      <c r="O607">
        <v>6</v>
      </c>
      <c r="P607">
        <v>2</v>
      </c>
      <c r="Q607">
        <v>12</v>
      </c>
      <c r="R607" s="27">
        <f t="shared" si="51"/>
        <v>243</v>
      </c>
      <c r="S607" s="27">
        <f t="shared" si="49"/>
        <v>162</v>
      </c>
      <c r="T607" s="27" t="str">
        <f>IFERROR(VLOOKUP(F607,#REF!,2,0),"")</f>
        <v/>
      </c>
      <c r="U607" s="27" t="str">
        <f t="shared" si="50"/>
        <v>,08:15:00,car,243</v>
      </c>
    </row>
    <row r="608" spans="1:21" hidden="1" x14ac:dyDescent="0.25">
      <c r="A608" t="s">
        <v>125</v>
      </c>
      <c r="B608">
        <v>8</v>
      </c>
      <c r="C608" s="27" t="str">
        <f t="shared" si="47"/>
        <v>M</v>
      </c>
      <c r="E608" t="s">
        <v>789</v>
      </c>
      <c r="F608" s="27" t="str">
        <f t="shared" si="48"/>
        <v>CCV-129A</v>
      </c>
      <c r="G608" t="s">
        <v>790</v>
      </c>
      <c r="I608" t="s">
        <v>800</v>
      </c>
      <c r="J608">
        <v>1</v>
      </c>
      <c r="K608">
        <v>20</v>
      </c>
      <c r="L608">
        <v>6</v>
      </c>
      <c r="M608">
        <v>105</v>
      </c>
      <c r="N608">
        <v>22</v>
      </c>
      <c r="O608">
        <v>7</v>
      </c>
      <c r="P608">
        <v>3</v>
      </c>
      <c r="Q608">
        <v>12</v>
      </c>
      <c r="R608" s="27">
        <f t="shared" si="51"/>
        <v>233</v>
      </c>
      <c r="S608" s="27">
        <f t="shared" si="49"/>
        <v>135</v>
      </c>
      <c r="T608" s="27" t="str">
        <f>IFERROR(VLOOKUP(F608,#REF!,2,0),"")</f>
        <v/>
      </c>
      <c r="U608" s="27" t="str">
        <f t="shared" si="50"/>
        <v>,08:30:00,car,233</v>
      </c>
    </row>
    <row r="609" spans="1:21" hidden="1" x14ac:dyDescent="0.25">
      <c r="A609" t="s">
        <v>127</v>
      </c>
      <c r="B609">
        <v>8</v>
      </c>
      <c r="C609" s="27" t="str">
        <f t="shared" si="47"/>
        <v>M</v>
      </c>
      <c r="E609" t="s">
        <v>789</v>
      </c>
      <c r="F609" s="27" t="str">
        <f t="shared" si="48"/>
        <v>CCV-129A</v>
      </c>
      <c r="G609" t="s">
        <v>790</v>
      </c>
      <c r="I609" t="s">
        <v>801</v>
      </c>
      <c r="J609">
        <v>0</v>
      </c>
      <c r="K609">
        <v>16</v>
      </c>
      <c r="L609">
        <v>7</v>
      </c>
      <c r="M609">
        <v>162</v>
      </c>
      <c r="N609">
        <v>32</v>
      </c>
      <c r="O609">
        <v>4</v>
      </c>
      <c r="P609">
        <v>3</v>
      </c>
      <c r="Q609">
        <v>13</v>
      </c>
      <c r="R609" s="27">
        <f t="shared" si="51"/>
        <v>303</v>
      </c>
      <c r="S609" s="27">
        <f t="shared" si="49"/>
        <v>196</v>
      </c>
      <c r="T609" s="27" t="str">
        <f>IFERROR(VLOOKUP(F609,#REF!,2,0),"")</f>
        <v/>
      </c>
      <c r="U609" s="27" t="str">
        <f t="shared" si="50"/>
        <v>,08:45:00,car,303</v>
      </c>
    </row>
    <row r="610" spans="1:21" hidden="1" x14ac:dyDescent="0.25">
      <c r="A610" t="s">
        <v>129</v>
      </c>
      <c r="B610">
        <v>9</v>
      </c>
      <c r="C610" s="27" t="str">
        <f t="shared" si="47"/>
        <v>M</v>
      </c>
      <c r="E610" t="s">
        <v>789</v>
      </c>
      <c r="F610" s="27" t="str">
        <f t="shared" si="48"/>
        <v>CCV-129A</v>
      </c>
      <c r="G610" t="s">
        <v>790</v>
      </c>
      <c r="I610" t="s">
        <v>802</v>
      </c>
      <c r="J610">
        <v>2</v>
      </c>
      <c r="K610">
        <v>11</v>
      </c>
      <c r="L610">
        <v>2</v>
      </c>
      <c r="M610">
        <v>123</v>
      </c>
      <c r="N610">
        <v>43</v>
      </c>
      <c r="O610">
        <v>4</v>
      </c>
      <c r="P610">
        <v>3</v>
      </c>
      <c r="Q610">
        <v>14</v>
      </c>
      <c r="R610" s="27">
        <f t="shared" si="51"/>
        <v>227</v>
      </c>
      <c r="S610" s="27">
        <f t="shared" si="49"/>
        <v>145</v>
      </c>
      <c r="T610" s="27" t="str">
        <f>IFERROR(VLOOKUP(F610,#REF!,2,0),"")</f>
        <v/>
      </c>
      <c r="U610" s="27" t="str">
        <f t="shared" si="50"/>
        <v>,09:00:00,car,227</v>
      </c>
    </row>
    <row r="611" spans="1:21" hidden="1" x14ac:dyDescent="0.25">
      <c r="A611" t="s">
        <v>131</v>
      </c>
      <c r="B611">
        <v>9</v>
      </c>
      <c r="C611" s="27" t="str">
        <f t="shared" si="47"/>
        <v>M</v>
      </c>
      <c r="E611" t="s">
        <v>789</v>
      </c>
      <c r="F611" s="27" t="str">
        <f t="shared" si="48"/>
        <v>CCV-129A</v>
      </c>
      <c r="G611" t="s">
        <v>790</v>
      </c>
      <c r="I611" t="s">
        <v>803</v>
      </c>
      <c r="J611">
        <v>1</v>
      </c>
      <c r="K611">
        <v>14</v>
      </c>
      <c r="L611">
        <v>4</v>
      </c>
      <c r="M611">
        <v>136</v>
      </c>
      <c r="N611">
        <v>27</v>
      </c>
      <c r="O611">
        <v>4</v>
      </c>
      <c r="P611">
        <v>2</v>
      </c>
      <c r="Q611">
        <v>11</v>
      </c>
      <c r="R611" s="27">
        <f t="shared" si="51"/>
        <v>249</v>
      </c>
      <c r="S611" s="27">
        <f t="shared" si="49"/>
        <v>159</v>
      </c>
      <c r="T611" s="27" t="str">
        <f>IFERROR(VLOOKUP(F611,#REF!,2,0),"")</f>
        <v/>
      </c>
      <c r="U611" s="27" t="str">
        <f t="shared" si="50"/>
        <v>,09:15:00,car,249</v>
      </c>
    </row>
    <row r="612" spans="1:21" hidden="1" x14ac:dyDescent="0.25">
      <c r="A612" t="s">
        <v>133</v>
      </c>
      <c r="B612">
        <v>9</v>
      </c>
      <c r="C612" s="27" t="str">
        <f t="shared" si="47"/>
        <v>M</v>
      </c>
      <c r="E612" t="s">
        <v>789</v>
      </c>
      <c r="F612" s="27" t="str">
        <f t="shared" si="48"/>
        <v>CCV-129A</v>
      </c>
      <c r="G612" t="s">
        <v>790</v>
      </c>
      <c r="I612" t="s">
        <v>804</v>
      </c>
      <c r="J612">
        <v>0</v>
      </c>
      <c r="K612">
        <v>6</v>
      </c>
      <c r="L612">
        <v>2</v>
      </c>
      <c r="M612">
        <v>116</v>
      </c>
      <c r="N612">
        <v>34</v>
      </c>
      <c r="O612">
        <v>4</v>
      </c>
      <c r="P612">
        <v>2</v>
      </c>
      <c r="Q612">
        <v>21</v>
      </c>
      <c r="R612" s="27">
        <f t="shared" si="51"/>
        <v>211</v>
      </c>
      <c r="S612" s="27">
        <f t="shared" si="49"/>
        <v>144</v>
      </c>
      <c r="T612" s="27" t="str">
        <f>IFERROR(VLOOKUP(F612,#REF!,2,0),"")</f>
        <v/>
      </c>
      <c r="U612" s="27" t="str">
        <f t="shared" si="50"/>
        <v>,09:30:00,car,211</v>
      </c>
    </row>
    <row r="613" spans="1:21" hidden="1" x14ac:dyDescent="0.25">
      <c r="A613" t="s">
        <v>135</v>
      </c>
      <c r="B613">
        <v>9</v>
      </c>
      <c r="C613" s="27" t="str">
        <f t="shared" si="47"/>
        <v>M</v>
      </c>
      <c r="E613" t="s">
        <v>789</v>
      </c>
      <c r="F613" s="27" t="str">
        <f t="shared" si="48"/>
        <v>CCV-129A</v>
      </c>
      <c r="G613" t="s">
        <v>790</v>
      </c>
      <c r="I613" t="s">
        <v>805</v>
      </c>
      <c r="J613">
        <v>0</v>
      </c>
      <c r="K613">
        <v>9</v>
      </c>
      <c r="L613">
        <v>3</v>
      </c>
      <c r="M613">
        <v>142</v>
      </c>
      <c r="N613">
        <v>37</v>
      </c>
      <c r="O613">
        <v>3</v>
      </c>
      <c r="P613">
        <v>2</v>
      </c>
      <c r="Q613">
        <v>20</v>
      </c>
      <c r="R613" s="27">
        <f t="shared" si="51"/>
        <v>255</v>
      </c>
      <c r="S613" s="27">
        <f t="shared" si="49"/>
        <v>172</v>
      </c>
      <c r="T613" s="27" t="str">
        <f>IFERROR(VLOOKUP(F613,#REF!,2,0),"")</f>
        <v/>
      </c>
      <c r="U613" s="27" t="str">
        <f t="shared" si="50"/>
        <v>,09:45:00,car,255</v>
      </c>
    </row>
    <row r="614" spans="1:21" hidden="1" x14ac:dyDescent="0.25">
      <c r="A614" t="s">
        <v>137</v>
      </c>
      <c r="B614">
        <v>10</v>
      </c>
      <c r="C614" s="27" t="str">
        <f t="shared" si="47"/>
        <v>M</v>
      </c>
      <c r="E614" t="s">
        <v>789</v>
      </c>
      <c r="F614" s="27" t="str">
        <f t="shared" si="48"/>
        <v>CCV-129A</v>
      </c>
      <c r="G614" t="s">
        <v>790</v>
      </c>
      <c r="I614" t="s">
        <v>806</v>
      </c>
      <c r="J614">
        <v>0</v>
      </c>
      <c r="K614">
        <v>0</v>
      </c>
      <c r="L614">
        <v>1</v>
      </c>
      <c r="M614">
        <v>14</v>
      </c>
      <c r="N614">
        <v>2</v>
      </c>
      <c r="O614">
        <v>1</v>
      </c>
      <c r="P614">
        <v>1</v>
      </c>
      <c r="Q614">
        <v>1</v>
      </c>
      <c r="R614" s="27">
        <f t="shared" si="51"/>
        <v>25</v>
      </c>
      <c r="S614" s="27">
        <f t="shared" si="49"/>
        <v>19</v>
      </c>
      <c r="T614" s="27" t="str">
        <f>IFERROR(VLOOKUP(F614,#REF!,2,0),"")</f>
        <v/>
      </c>
      <c r="U614" s="27" t="str">
        <f t="shared" si="50"/>
        <v>,10:00:00,car,25</v>
      </c>
    </row>
    <row r="615" spans="1:21" hidden="1" x14ac:dyDescent="0.25">
      <c r="A615" t="s">
        <v>185</v>
      </c>
      <c r="B615">
        <v>16</v>
      </c>
      <c r="C615" s="27" t="str">
        <f t="shared" si="47"/>
        <v>T</v>
      </c>
      <c r="E615" t="s">
        <v>789</v>
      </c>
      <c r="F615" s="27" t="str">
        <f t="shared" si="48"/>
        <v>CCV-129A</v>
      </c>
      <c r="G615" t="s">
        <v>790</v>
      </c>
      <c r="I615" t="s">
        <v>807</v>
      </c>
      <c r="J615">
        <v>0</v>
      </c>
      <c r="K615">
        <v>6</v>
      </c>
      <c r="L615">
        <v>3</v>
      </c>
      <c r="M615">
        <v>74</v>
      </c>
      <c r="N615">
        <v>21</v>
      </c>
      <c r="O615">
        <v>5</v>
      </c>
      <c r="P615">
        <v>1</v>
      </c>
      <c r="Q615">
        <v>13</v>
      </c>
      <c r="R615" s="27">
        <f t="shared" si="51"/>
        <v>145</v>
      </c>
      <c r="S615" s="27">
        <f t="shared" si="49"/>
        <v>96</v>
      </c>
      <c r="T615" s="27" t="str">
        <f>IFERROR(VLOOKUP(F615,#REF!,2,0),"")</f>
        <v/>
      </c>
      <c r="U615" s="27" t="str">
        <f t="shared" si="50"/>
        <v>,16:00:00,car,145</v>
      </c>
    </row>
    <row r="616" spans="1:21" hidden="1" x14ac:dyDescent="0.25">
      <c r="A616" t="s">
        <v>187</v>
      </c>
      <c r="B616">
        <v>16</v>
      </c>
      <c r="C616" s="27" t="str">
        <f t="shared" si="47"/>
        <v>T</v>
      </c>
      <c r="E616" t="s">
        <v>789</v>
      </c>
      <c r="F616" s="27" t="str">
        <f t="shared" si="48"/>
        <v>CCV-129A</v>
      </c>
      <c r="G616" t="s">
        <v>790</v>
      </c>
      <c r="I616" t="s">
        <v>808</v>
      </c>
      <c r="J616">
        <v>2</v>
      </c>
      <c r="K616">
        <v>9</v>
      </c>
      <c r="L616">
        <v>0</v>
      </c>
      <c r="M616">
        <v>179</v>
      </c>
      <c r="N616">
        <v>56</v>
      </c>
      <c r="O616">
        <v>8</v>
      </c>
      <c r="P616">
        <v>3</v>
      </c>
      <c r="Q616">
        <v>11</v>
      </c>
      <c r="R616" s="27">
        <f t="shared" si="51"/>
        <v>287</v>
      </c>
      <c r="S616" s="27">
        <f t="shared" si="49"/>
        <v>193</v>
      </c>
      <c r="T616" s="27" t="str">
        <f>IFERROR(VLOOKUP(F616,#REF!,2,0),"")</f>
        <v/>
      </c>
      <c r="U616" s="27" t="str">
        <f t="shared" si="50"/>
        <v>,16:15:00,car,287</v>
      </c>
    </row>
    <row r="617" spans="1:21" hidden="1" x14ac:dyDescent="0.25">
      <c r="A617" t="s">
        <v>42</v>
      </c>
      <c r="B617">
        <v>16</v>
      </c>
      <c r="C617" s="27" t="str">
        <f t="shared" si="47"/>
        <v>T</v>
      </c>
      <c r="E617" t="s">
        <v>789</v>
      </c>
      <c r="F617" s="27" t="str">
        <f t="shared" si="48"/>
        <v>CCV-129A</v>
      </c>
      <c r="G617" t="s">
        <v>790</v>
      </c>
      <c r="I617" t="s">
        <v>809</v>
      </c>
      <c r="J617">
        <v>0</v>
      </c>
      <c r="K617">
        <v>9</v>
      </c>
      <c r="L617">
        <v>4</v>
      </c>
      <c r="M617">
        <v>182</v>
      </c>
      <c r="N617">
        <v>51</v>
      </c>
      <c r="O617">
        <v>5</v>
      </c>
      <c r="P617">
        <v>1</v>
      </c>
      <c r="Q617">
        <v>14</v>
      </c>
      <c r="R617" s="27">
        <f t="shared" si="51"/>
        <v>304</v>
      </c>
      <c r="S617" s="27">
        <f t="shared" si="49"/>
        <v>207</v>
      </c>
      <c r="T617" s="27" t="str">
        <f>IFERROR(VLOOKUP(F617,#REF!,2,0),"")</f>
        <v/>
      </c>
      <c r="U617" s="27" t="str">
        <f t="shared" si="50"/>
        <v>,16:30:00,car,304</v>
      </c>
    </row>
    <row r="618" spans="1:21" hidden="1" x14ac:dyDescent="0.25">
      <c r="A618" t="s">
        <v>43</v>
      </c>
      <c r="B618">
        <v>16</v>
      </c>
      <c r="C618" s="27" t="str">
        <f t="shared" si="47"/>
        <v>T</v>
      </c>
      <c r="E618" t="s">
        <v>789</v>
      </c>
      <c r="F618" s="27" t="str">
        <f t="shared" si="48"/>
        <v>CCV-129A</v>
      </c>
      <c r="G618" t="s">
        <v>790</v>
      </c>
      <c r="I618" t="s">
        <v>810</v>
      </c>
      <c r="J618">
        <v>5</v>
      </c>
      <c r="K618">
        <v>15</v>
      </c>
      <c r="L618">
        <v>1</v>
      </c>
      <c r="M618">
        <v>157</v>
      </c>
      <c r="N618">
        <v>53</v>
      </c>
      <c r="O618">
        <v>5</v>
      </c>
      <c r="P618">
        <v>4</v>
      </c>
      <c r="Q618">
        <v>19</v>
      </c>
      <c r="R618" s="27">
        <f t="shared" si="51"/>
        <v>288</v>
      </c>
      <c r="S618" s="27">
        <f t="shared" si="49"/>
        <v>183</v>
      </c>
      <c r="T618" s="27" t="str">
        <f>IFERROR(VLOOKUP(F618,#REF!,2,0),"")</f>
        <v/>
      </c>
      <c r="U618" s="27" t="str">
        <f t="shared" si="50"/>
        <v>,16:45:00,car,288</v>
      </c>
    </row>
    <row r="619" spans="1:21" hidden="1" x14ac:dyDescent="0.25">
      <c r="A619" t="s">
        <v>44</v>
      </c>
      <c r="B619">
        <v>17</v>
      </c>
      <c r="C619" s="27" t="str">
        <f t="shared" si="47"/>
        <v>T</v>
      </c>
      <c r="E619" t="s">
        <v>789</v>
      </c>
      <c r="F619" s="27" t="str">
        <f t="shared" si="48"/>
        <v>CCV-129A</v>
      </c>
      <c r="G619" t="s">
        <v>790</v>
      </c>
      <c r="I619" t="s">
        <v>811</v>
      </c>
      <c r="J619">
        <v>4</v>
      </c>
      <c r="K619">
        <v>5</v>
      </c>
      <c r="L619">
        <v>3</v>
      </c>
      <c r="M619">
        <v>197</v>
      </c>
      <c r="N619">
        <v>77</v>
      </c>
      <c r="O619">
        <v>7</v>
      </c>
      <c r="P619">
        <v>5</v>
      </c>
      <c r="Q619">
        <v>6</v>
      </c>
      <c r="R619" s="27">
        <f t="shared" si="51"/>
        <v>310</v>
      </c>
      <c r="S619" s="27">
        <f t="shared" si="49"/>
        <v>216</v>
      </c>
      <c r="T619" s="27" t="str">
        <f>IFERROR(VLOOKUP(F619,#REF!,2,0),"")</f>
        <v/>
      </c>
      <c r="U619" s="27" t="str">
        <f t="shared" si="50"/>
        <v>,17:00:00,car,310</v>
      </c>
    </row>
    <row r="620" spans="1:21" hidden="1" x14ac:dyDescent="0.25">
      <c r="A620" t="s">
        <v>45</v>
      </c>
      <c r="B620">
        <v>17</v>
      </c>
      <c r="C620" s="27" t="str">
        <f t="shared" si="47"/>
        <v>T</v>
      </c>
      <c r="E620" t="s">
        <v>789</v>
      </c>
      <c r="F620" s="27" t="str">
        <f t="shared" si="48"/>
        <v>CCV-129A</v>
      </c>
      <c r="G620" t="s">
        <v>790</v>
      </c>
      <c r="I620" t="s">
        <v>812</v>
      </c>
      <c r="J620">
        <v>1</v>
      </c>
      <c r="K620">
        <v>7</v>
      </c>
      <c r="L620">
        <v>1</v>
      </c>
      <c r="M620">
        <v>149</v>
      </c>
      <c r="N620">
        <v>100</v>
      </c>
      <c r="O620">
        <v>4</v>
      </c>
      <c r="P620">
        <v>0</v>
      </c>
      <c r="Q620">
        <v>15</v>
      </c>
      <c r="R620" s="27">
        <f t="shared" si="51"/>
        <v>257</v>
      </c>
      <c r="S620" s="27">
        <f t="shared" si="49"/>
        <v>167</v>
      </c>
      <c r="T620" s="27" t="str">
        <f>IFERROR(VLOOKUP(F620,#REF!,2,0),"")</f>
        <v/>
      </c>
      <c r="U620" s="27" t="str">
        <f t="shared" si="50"/>
        <v>,17:15:00,car,257</v>
      </c>
    </row>
    <row r="621" spans="1:21" hidden="1" x14ac:dyDescent="0.25">
      <c r="A621" t="s">
        <v>46</v>
      </c>
      <c r="B621">
        <v>17</v>
      </c>
      <c r="C621" s="27" t="str">
        <f t="shared" si="47"/>
        <v>T</v>
      </c>
      <c r="E621" t="s">
        <v>789</v>
      </c>
      <c r="F621" s="27" t="str">
        <f t="shared" si="48"/>
        <v>CCV-129A</v>
      </c>
      <c r="G621" t="s">
        <v>790</v>
      </c>
      <c r="I621" t="s">
        <v>813</v>
      </c>
      <c r="J621">
        <v>1</v>
      </c>
      <c r="K621">
        <v>12</v>
      </c>
      <c r="L621">
        <v>2</v>
      </c>
      <c r="M621">
        <v>198</v>
      </c>
      <c r="N621">
        <v>102</v>
      </c>
      <c r="O621">
        <v>5</v>
      </c>
      <c r="P621">
        <v>3</v>
      </c>
      <c r="Q621">
        <v>18</v>
      </c>
      <c r="R621" s="27">
        <f t="shared" si="51"/>
        <v>345</v>
      </c>
      <c r="S621" s="27">
        <f t="shared" si="49"/>
        <v>224</v>
      </c>
      <c r="T621" s="27" t="str">
        <f>IFERROR(VLOOKUP(F621,#REF!,2,0),"")</f>
        <v/>
      </c>
      <c r="U621" s="27" t="str">
        <f t="shared" si="50"/>
        <v>,17:30:00,car,345</v>
      </c>
    </row>
    <row r="622" spans="1:21" hidden="1" x14ac:dyDescent="0.25">
      <c r="A622" t="s">
        <v>47</v>
      </c>
      <c r="B622">
        <v>17</v>
      </c>
      <c r="C622" s="27" t="str">
        <f t="shared" si="47"/>
        <v>T</v>
      </c>
      <c r="E622" t="s">
        <v>789</v>
      </c>
      <c r="F622" s="27" t="str">
        <f t="shared" si="48"/>
        <v>CCV-129A</v>
      </c>
      <c r="G622" t="s">
        <v>790</v>
      </c>
      <c r="I622" t="s">
        <v>814</v>
      </c>
      <c r="J622">
        <v>3</v>
      </c>
      <c r="K622">
        <v>3</v>
      </c>
      <c r="L622">
        <v>1</v>
      </c>
      <c r="M622">
        <v>191</v>
      </c>
      <c r="N622">
        <v>95</v>
      </c>
      <c r="O622">
        <v>1</v>
      </c>
      <c r="P622">
        <v>2</v>
      </c>
      <c r="Q622">
        <v>6</v>
      </c>
      <c r="R622" s="27">
        <f t="shared" si="51"/>
        <v>291</v>
      </c>
      <c r="S622" s="27">
        <f t="shared" si="49"/>
        <v>202</v>
      </c>
      <c r="T622" s="27" t="str">
        <f>IFERROR(VLOOKUP(F622,#REF!,2,0),"")</f>
        <v/>
      </c>
      <c r="U622" s="27" t="str">
        <f t="shared" si="50"/>
        <v>,17:45:00,car,291</v>
      </c>
    </row>
    <row r="623" spans="1:21" hidden="1" x14ac:dyDescent="0.25">
      <c r="A623" t="s">
        <v>48</v>
      </c>
      <c r="B623">
        <v>18</v>
      </c>
      <c r="C623" s="27" t="str">
        <f t="shared" si="47"/>
        <v>T</v>
      </c>
      <c r="E623" t="s">
        <v>789</v>
      </c>
      <c r="F623" s="27" t="str">
        <f t="shared" si="48"/>
        <v>CCV-129A</v>
      </c>
      <c r="G623" t="s">
        <v>790</v>
      </c>
      <c r="I623" t="s">
        <v>815</v>
      </c>
      <c r="J623">
        <v>4</v>
      </c>
      <c r="K623">
        <v>8</v>
      </c>
      <c r="L623">
        <v>2</v>
      </c>
      <c r="M623">
        <v>186</v>
      </c>
      <c r="N623">
        <v>110</v>
      </c>
      <c r="O623">
        <v>8</v>
      </c>
      <c r="P623">
        <v>2</v>
      </c>
      <c r="Q623">
        <v>20</v>
      </c>
      <c r="R623" s="27">
        <f t="shared" si="51"/>
        <v>322</v>
      </c>
      <c r="S623" s="27">
        <f t="shared" si="49"/>
        <v>213</v>
      </c>
      <c r="T623" s="27" t="str">
        <f>IFERROR(VLOOKUP(F623,#REF!,2,0),"")</f>
        <v/>
      </c>
      <c r="U623" s="27" t="str">
        <f t="shared" si="50"/>
        <v>,18:00:00,car,322</v>
      </c>
    </row>
    <row r="624" spans="1:21" hidden="1" x14ac:dyDescent="0.25">
      <c r="A624" t="s">
        <v>49</v>
      </c>
      <c r="B624">
        <v>18</v>
      </c>
      <c r="C624" s="27" t="str">
        <f t="shared" si="47"/>
        <v>T</v>
      </c>
      <c r="E624" t="s">
        <v>789</v>
      </c>
      <c r="F624" s="27" t="str">
        <f t="shared" si="48"/>
        <v>CCV-129A</v>
      </c>
      <c r="G624" t="s">
        <v>790</v>
      </c>
      <c r="I624" t="s">
        <v>816</v>
      </c>
      <c r="J624">
        <v>5</v>
      </c>
      <c r="K624">
        <v>7</v>
      </c>
      <c r="L624">
        <v>2</v>
      </c>
      <c r="M624">
        <v>182</v>
      </c>
      <c r="N624">
        <v>140</v>
      </c>
      <c r="O624">
        <v>8</v>
      </c>
      <c r="P624">
        <v>2</v>
      </c>
      <c r="Q624">
        <v>11</v>
      </c>
      <c r="R624" s="27">
        <f t="shared" si="51"/>
        <v>309</v>
      </c>
      <c r="S624" s="27">
        <f t="shared" si="49"/>
        <v>200</v>
      </c>
      <c r="T624" s="27" t="str">
        <f>IFERROR(VLOOKUP(F624,#REF!,2,0),"")</f>
        <v/>
      </c>
      <c r="U624" s="27" t="str">
        <f t="shared" si="50"/>
        <v>,18:15:00,car,309</v>
      </c>
    </row>
    <row r="625" spans="1:21" hidden="1" x14ac:dyDescent="0.25">
      <c r="A625" t="s">
        <v>197</v>
      </c>
      <c r="B625">
        <v>18</v>
      </c>
      <c r="C625" s="27" t="str">
        <f t="shared" si="47"/>
        <v>T</v>
      </c>
      <c r="E625" t="s">
        <v>789</v>
      </c>
      <c r="F625" s="27" t="str">
        <f t="shared" si="48"/>
        <v>CCV-129A</v>
      </c>
      <c r="G625" t="s">
        <v>790</v>
      </c>
      <c r="I625" t="s">
        <v>817</v>
      </c>
      <c r="J625">
        <v>4</v>
      </c>
      <c r="K625">
        <v>5</v>
      </c>
      <c r="L625">
        <v>3</v>
      </c>
      <c r="M625">
        <v>211</v>
      </c>
      <c r="N625">
        <v>118</v>
      </c>
      <c r="O625">
        <v>6</v>
      </c>
      <c r="P625">
        <v>0</v>
      </c>
      <c r="Q625">
        <v>9</v>
      </c>
      <c r="R625" s="27">
        <f t="shared" si="51"/>
        <v>335</v>
      </c>
      <c r="S625" s="27">
        <f t="shared" si="49"/>
        <v>228</v>
      </c>
      <c r="T625" s="27" t="str">
        <f>IFERROR(VLOOKUP(F625,#REF!,2,0),"")</f>
        <v/>
      </c>
      <c r="U625" s="27" t="str">
        <f t="shared" si="50"/>
        <v>,18:30:00,car,335</v>
      </c>
    </row>
    <row r="626" spans="1:21" hidden="1" x14ac:dyDescent="0.25">
      <c r="A626" t="s">
        <v>199</v>
      </c>
      <c r="B626">
        <v>18</v>
      </c>
      <c r="C626" s="27" t="str">
        <f t="shared" si="47"/>
        <v>T</v>
      </c>
      <c r="E626" t="s">
        <v>789</v>
      </c>
      <c r="F626" s="27" t="str">
        <f t="shared" si="48"/>
        <v>CCV-129A</v>
      </c>
      <c r="G626" t="s">
        <v>790</v>
      </c>
      <c r="I626" t="s">
        <v>818</v>
      </c>
      <c r="J626">
        <v>3</v>
      </c>
      <c r="K626">
        <v>6</v>
      </c>
      <c r="L626">
        <v>2</v>
      </c>
      <c r="M626">
        <v>224</v>
      </c>
      <c r="N626">
        <v>99</v>
      </c>
      <c r="O626">
        <v>6</v>
      </c>
      <c r="P626">
        <v>1</v>
      </c>
      <c r="Q626">
        <v>10</v>
      </c>
      <c r="R626" s="27">
        <f t="shared" si="51"/>
        <v>350</v>
      </c>
      <c r="S626" s="27">
        <f t="shared" si="49"/>
        <v>240</v>
      </c>
      <c r="T626" s="27" t="str">
        <f>IFERROR(VLOOKUP(F626,#REF!,2,0),"")</f>
        <v/>
      </c>
      <c r="U626" s="27" t="str">
        <f t="shared" si="50"/>
        <v>,18:45:00,car,350</v>
      </c>
    </row>
    <row r="627" spans="1:21" hidden="1" x14ac:dyDescent="0.25">
      <c r="A627" t="s">
        <v>201</v>
      </c>
      <c r="B627">
        <v>19</v>
      </c>
      <c r="C627" s="27" t="str">
        <f t="shared" si="47"/>
        <v>N</v>
      </c>
      <c r="E627" t="s">
        <v>789</v>
      </c>
      <c r="F627" s="27" t="str">
        <f t="shared" si="48"/>
        <v>CCV-129A</v>
      </c>
      <c r="G627" t="s">
        <v>790</v>
      </c>
      <c r="I627" t="s">
        <v>819</v>
      </c>
      <c r="J627">
        <v>2</v>
      </c>
      <c r="K627">
        <v>1</v>
      </c>
      <c r="L627">
        <v>1</v>
      </c>
      <c r="M627">
        <v>228</v>
      </c>
      <c r="N627">
        <v>79</v>
      </c>
      <c r="O627">
        <v>11</v>
      </c>
      <c r="P627">
        <v>5</v>
      </c>
      <c r="Q627">
        <v>10</v>
      </c>
      <c r="R627" s="27">
        <f t="shared" si="51"/>
        <v>339</v>
      </c>
      <c r="S627" s="27">
        <f t="shared" si="49"/>
        <v>246</v>
      </c>
      <c r="T627" s="27" t="str">
        <f>IFERROR(VLOOKUP(F627,#REF!,2,0),"")</f>
        <v/>
      </c>
      <c r="U627" s="27" t="str">
        <f t="shared" si="50"/>
        <v>,19:00:00,car,339</v>
      </c>
    </row>
    <row r="628" spans="1:21" hidden="1" x14ac:dyDescent="0.25">
      <c r="A628" t="s">
        <v>203</v>
      </c>
      <c r="B628">
        <v>19</v>
      </c>
      <c r="C628" s="27" t="str">
        <f t="shared" si="47"/>
        <v>N</v>
      </c>
      <c r="E628" t="s">
        <v>789</v>
      </c>
      <c r="F628" s="27" t="str">
        <f t="shared" si="48"/>
        <v>CCV-129A</v>
      </c>
      <c r="G628" t="s">
        <v>790</v>
      </c>
      <c r="I628" t="s">
        <v>820</v>
      </c>
      <c r="J628">
        <v>2</v>
      </c>
      <c r="K628">
        <v>3</v>
      </c>
      <c r="L628">
        <v>1</v>
      </c>
      <c r="M628">
        <v>273</v>
      </c>
      <c r="N628">
        <v>63</v>
      </c>
      <c r="O628">
        <v>13</v>
      </c>
      <c r="P628">
        <v>0</v>
      </c>
      <c r="Q628">
        <v>13</v>
      </c>
      <c r="R628" s="27">
        <f t="shared" si="51"/>
        <v>397</v>
      </c>
      <c r="S628" s="27">
        <f t="shared" si="49"/>
        <v>289</v>
      </c>
      <c r="T628" s="27" t="str">
        <f>IFERROR(VLOOKUP(F628,#REF!,2,0),"")</f>
        <v/>
      </c>
      <c r="U628" s="27" t="str">
        <f t="shared" si="50"/>
        <v>,19:15:00,car,397</v>
      </c>
    </row>
    <row r="629" spans="1:21" hidden="1" x14ac:dyDescent="0.25">
      <c r="A629" t="s">
        <v>205</v>
      </c>
      <c r="B629">
        <v>19</v>
      </c>
      <c r="C629" s="27" t="str">
        <f t="shared" si="47"/>
        <v>N</v>
      </c>
      <c r="E629" t="s">
        <v>789</v>
      </c>
      <c r="F629" s="27" t="str">
        <f t="shared" si="48"/>
        <v>CCV-129A</v>
      </c>
      <c r="G629" t="s">
        <v>790</v>
      </c>
      <c r="I629" t="s">
        <v>821</v>
      </c>
      <c r="J629">
        <v>0</v>
      </c>
      <c r="K629">
        <v>0</v>
      </c>
      <c r="L629">
        <v>1</v>
      </c>
      <c r="M629">
        <v>18</v>
      </c>
      <c r="N629">
        <v>8</v>
      </c>
      <c r="O629">
        <v>0</v>
      </c>
      <c r="P629">
        <v>0</v>
      </c>
      <c r="Q629">
        <v>0</v>
      </c>
      <c r="R629" s="27">
        <f t="shared" si="51"/>
        <v>29</v>
      </c>
      <c r="S629" s="27">
        <f t="shared" si="49"/>
        <v>21</v>
      </c>
      <c r="T629" s="27" t="str">
        <f>IFERROR(VLOOKUP(F629,#REF!,2,0),"")</f>
        <v/>
      </c>
      <c r="U629" s="27" t="str">
        <f t="shared" si="50"/>
        <v>,19:30:00,car,29</v>
      </c>
    </row>
    <row r="630" spans="1:21" hidden="1" x14ac:dyDescent="0.25">
      <c r="A630" t="s">
        <v>107</v>
      </c>
      <c r="B630">
        <v>6</v>
      </c>
      <c r="C630" s="27" t="str">
        <f t="shared" si="47"/>
        <v>M</v>
      </c>
      <c r="E630" t="s">
        <v>822</v>
      </c>
      <c r="F630" s="27" t="str">
        <f t="shared" si="48"/>
        <v>CCV-129B</v>
      </c>
      <c r="G630" t="s">
        <v>823</v>
      </c>
      <c r="I630" t="s">
        <v>824</v>
      </c>
      <c r="J630">
        <v>0</v>
      </c>
      <c r="K630">
        <v>0</v>
      </c>
      <c r="L630">
        <v>0</v>
      </c>
      <c r="M630">
        <v>22</v>
      </c>
      <c r="N630">
        <v>12</v>
      </c>
      <c r="O630">
        <v>1</v>
      </c>
      <c r="P630">
        <v>0</v>
      </c>
      <c r="Q630">
        <v>2</v>
      </c>
      <c r="R630" s="27">
        <f t="shared" si="51"/>
        <v>34</v>
      </c>
      <c r="S630" s="27">
        <f t="shared" si="49"/>
        <v>24</v>
      </c>
      <c r="T630" s="27" t="str">
        <f>IFERROR(VLOOKUP(F630,#REF!,2,0),"")</f>
        <v/>
      </c>
      <c r="U630" s="27" t="str">
        <f t="shared" si="50"/>
        <v>,06:15:00,car,34</v>
      </c>
    </row>
    <row r="631" spans="1:21" hidden="1" x14ac:dyDescent="0.25">
      <c r="A631" t="s">
        <v>109</v>
      </c>
      <c r="B631">
        <v>6</v>
      </c>
      <c r="C631" s="27" t="str">
        <f t="shared" si="47"/>
        <v>M</v>
      </c>
      <c r="E631" t="s">
        <v>822</v>
      </c>
      <c r="F631" s="27" t="str">
        <f t="shared" si="48"/>
        <v>CCV-129B</v>
      </c>
      <c r="G631" t="s">
        <v>823</v>
      </c>
      <c r="I631" t="s">
        <v>825</v>
      </c>
      <c r="J631">
        <v>7</v>
      </c>
      <c r="K631">
        <v>9</v>
      </c>
      <c r="L631">
        <v>1</v>
      </c>
      <c r="M631">
        <v>182</v>
      </c>
      <c r="N631">
        <v>65</v>
      </c>
      <c r="O631">
        <v>6</v>
      </c>
      <c r="P631">
        <v>1</v>
      </c>
      <c r="Q631">
        <v>11</v>
      </c>
      <c r="R631" s="27">
        <f t="shared" si="51"/>
        <v>293</v>
      </c>
      <c r="S631" s="27">
        <f t="shared" si="49"/>
        <v>197</v>
      </c>
      <c r="T631" s="27" t="str">
        <f>IFERROR(VLOOKUP(F631,#REF!,2,0),"")</f>
        <v/>
      </c>
      <c r="U631" s="27" t="str">
        <f t="shared" si="50"/>
        <v>,06:30:00,car,293</v>
      </c>
    </row>
    <row r="632" spans="1:21" hidden="1" x14ac:dyDescent="0.25">
      <c r="A632" t="s">
        <v>111</v>
      </c>
      <c r="B632">
        <v>6</v>
      </c>
      <c r="C632" s="27" t="str">
        <f t="shared" si="47"/>
        <v>M</v>
      </c>
      <c r="E632" t="s">
        <v>822</v>
      </c>
      <c r="F632" s="27" t="str">
        <f t="shared" si="48"/>
        <v>CCV-129B</v>
      </c>
      <c r="G632" t="s">
        <v>823</v>
      </c>
      <c r="I632" t="s">
        <v>826</v>
      </c>
      <c r="J632">
        <v>3</v>
      </c>
      <c r="K632">
        <v>4</v>
      </c>
      <c r="L632">
        <v>0</v>
      </c>
      <c r="M632">
        <v>144</v>
      </c>
      <c r="N632">
        <v>76</v>
      </c>
      <c r="O632">
        <v>11</v>
      </c>
      <c r="P632">
        <v>1</v>
      </c>
      <c r="Q632">
        <v>6</v>
      </c>
      <c r="R632" s="27">
        <f t="shared" si="51"/>
        <v>224</v>
      </c>
      <c r="S632" s="27">
        <f t="shared" si="49"/>
        <v>151</v>
      </c>
      <c r="T632" s="27" t="str">
        <f>IFERROR(VLOOKUP(F632,#REF!,2,0),"")</f>
        <v/>
      </c>
      <c r="U632" s="27" t="str">
        <f t="shared" si="50"/>
        <v>,06:45:00,car,224</v>
      </c>
    </row>
    <row r="633" spans="1:21" hidden="1" x14ac:dyDescent="0.25">
      <c r="A633" t="s">
        <v>113</v>
      </c>
      <c r="B633">
        <v>7</v>
      </c>
      <c r="C633" s="27" t="str">
        <f t="shared" si="47"/>
        <v>M</v>
      </c>
      <c r="E633" t="s">
        <v>822</v>
      </c>
      <c r="F633" s="27" t="str">
        <f t="shared" si="48"/>
        <v>CCV-129B</v>
      </c>
      <c r="G633" t="s">
        <v>823</v>
      </c>
      <c r="I633" t="s">
        <v>827</v>
      </c>
      <c r="J633">
        <v>5</v>
      </c>
      <c r="K633">
        <v>7</v>
      </c>
      <c r="L633">
        <v>0</v>
      </c>
      <c r="M633">
        <v>158</v>
      </c>
      <c r="N633">
        <v>81</v>
      </c>
      <c r="O633">
        <v>8</v>
      </c>
      <c r="P633">
        <v>0</v>
      </c>
      <c r="Q633">
        <v>7</v>
      </c>
      <c r="R633" s="27">
        <f t="shared" si="51"/>
        <v>251</v>
      </c>
      <c r="S633" s="27">
        <f t="shared" si="49"/>
        <v>165</v>
      </c>
      <c r="T633" s="27" t="str">
        <f>IFERROR(VLOOKUP(F633,#REF!,2,0),"")</f>
        <v/>
      </c>
      <c r="U633" s="27" t="str">
        <f t="shared" si="50"/>
        <v>,07:00:00,car,251</v>
      </c>
    </row>
    <row r="634" spans="1:21" hidden="1" x14ac:dyDescent="0.25">
      <c r="A634" t="s">
        <v>115</v>
      </c>
      <c r="B634">
        <v>7</v>
      </c>
      <c r="C634" s="27" t="str">
        <f t="shared" si="47"/>
        <v>M</v>
      </c>
      <c r="E634" t="s">
        <v>822</v>
      </c>
      <c r="F634" s="27" t="str">
        <f t="shared" si="48"/>
        <v>CCV-129B</v>
      </c>
      <c r="G634" t="s">
        <v>823</v>
      </c>
      <c r="I634" t="s">
        <v>828</v>
      </c>
      <c r="J634">
        <v>2</v>
      </c>
      <c r="K634">
        <v>4</v>
      </c>
      <c r="L634">
        <v>0</v>
      </c>
      <c r="M634">
        <v>179</v>
      </c>
      <c r="N634">
        <v>74</v>
      </c>
      <c r="O634">
        <v>7</v>
      </c>
      <c r="P634">
        <v>2</v>
      </c>
      <c r="Q634">
        <v>7</v>
      </c>
      <c r="R634" s="27">
        <f t="shared" si="51"/>
        <v>271</v>
      </c>
      <c r="S634" s="27">
        <f t="shared" si="49"/>
        <v>188</v>
      </c>
      <c r="T634" s="27" t="str">
        <f>IFERROR(VLOOKUP(F634,#REF!,2,0),"")</f>
        <v/>
      </c>
      <c r="U634" s="27" t="str">
        <f t="shared" si="50"/>
        <v>,07:15:00,car,271</v>
      </c>
    </row>
    <row r="635" spans="1:21" hidden="1" x14ac:dyDescent="0.25">
      <c r="A635" t="s">
        <v>117</v>
      </c>
      <c r="B635">
        <v>7</v>
      </c>
      <c r="C635" s="27" t="str">
        <f t="shared" si="47"/>
        <v>M</v>
      </c>
      <c r="E635" t="s">
        <v>822</v>
      </c>
      <c r="F635" s="27" t="str">
        <f t="shared" si="48"/>
        <v>CCV-129B</v>
      </c>
      <c r="G635" t="s">
        <v>823</v>
      </c>
      <c r="I635" t="s">
        <v>829</v>
      </c>
      <c r="J635">
        <v>1</v>
      </c>
      <c r="K635">
        <v>4</v>
      </c>
      <c r="L635">
        <v>0</v>
      </c>
      <c r="M635">
        <v>173</v>
      </c>
      <c r="N635">
        <v>127</v>
      </c>
      <c r="O635">
        <v>11</v>
      </c>
      <c r="P635">
        <v>1</v>
      </c>
      <c r="Q635">
        <v>10</v>
      </c>
      <c r="R635" s="27">
        <f t="shared" si="51"/>
        <v>278</v>
      </c>
      <c r="S635" s="27">
        <f t="shared" si="49"/>
        <v>184</v>
      </c>
      <c r="T635" s="27" t="str">
        <f>IFERROR(VLOOKUP(F635,#REF!,2,0),"")</f>
        <v/>
      </c>
      <c r="U635" s="27" t="str">
        <f t="shared" si="50"/>
        <v>,07:30:00,car,278</v>
      </c>
    </row>
    <row r="636" spans="1:21" hidden="1" x14ac:dyDescent="0.25">
      <c r="A636" t="s">
        <v>119</v>
      </c>
      <c r="B636">
        <v>7</v>
      </c>
      <c r="C636" s="27" t="str">
        <f t="shared" si="47"/>
        <v>M</v>
      </c>
      <c r="E636" t="s">
        <v>822</v>
      </c>
      <c r="F636" s="27" t="str">
        <f t="shared" si="48"/>
        <v>CCV-129B</v>
      </c>
      <c r="G636" t="s">
        <v>823</v>
      </c>
      <c r="I636" t="s">
        <v>830</v>
      </c>
      <c r="J636">
        <v>2</v>
      </c>
      <c r="K636">
        <v>6</v>
      </c>
      <c r="L636">
        <v>1</v>
      </c>
      <c r="M636">
        <v>173</v>
      </c>
      <c r="N636">
        <v>135</v>
      </c>
      <c r="O636">
        <v>6</v>
      </c>
      <c r="P636">
        <v>1</v>
      </c>
      <c r="Q636">
        <v>10</v>
      </c>
      <c r="R636" s="27">
        <f t="shared" si="51"/>
        <v>288</v>
      </c>
      <c r="S636" s="27">
        <f t="shared" si="49"/>
        <v>187</v>
      </c>
      <c r="T636" s="27" t="str">
        <f>IFERROR(VLOOKUP(F636,#REF!,2,0),"")</f>
        <v/>
      </c>
      <c r="U636" s="27" t="str">
        <f t="shared" si="50"/>
        <v>,07:45:00,car,288</v>
      </c>
    </row>
    <row r="637" spans="1:21" hidden="1" x14ac:dyDescent="0.25">
      <c r="A637" t="s">
        <v>121</v>
      </c>
      <c r="B637">
        <v>8</v>
      </c>
      <c r="C637" s="27" t="str">
        <f t="shared" si="47"/>
        <v>M</v>
      </c>
      <c r="E637" t="s">
        <v>822</v>
      </c>
      <c r="F637" s="27" t="str">
        <f t="shared" si="48"/>
        <v>CCV-129B</v>
      </c>
      <c r="G637" t="s">
        <v>823</v>
      </c>
      <c r="I637" t="s">
        <v>831</v>
      </c>
      <c r="J637">
        <v>1</v>
      </c>
      <c r="K637">
        <v>11</v>
      </c>
      <c r="L637">
        <v>0</v>
      </c>
      <c r="M637">
        <v>172</v>
      </c>
      <c r="N637">
        <v>82</v>
      </c>
      <c r="O637">
        <v>11</v>
      </c>
      <c r="P637">
        <v>1</v>
      </c>
      <c r="Q637">
        <v>11</v>
      </c>
      <c r="R637" s="27">
        <f t="shared" si="51"/>
        <v>286</v>
      </c>
      <c r="S637" s="27">
        <f t="shared" si="49"/>
        <v>184</v>
      </c>
      <c r="T637" s="27" t="str">
        <f>IFERROR(VLOOKUP(F637,#REF!,2,0),"")</f>
        <v/>
      </c>
      <c r="U637" s="27" t="str">
        <f t="shared" si="50"/>
        <v>,08:00:00,car,286</v>
      </c>
    </row>
    <row r="638" spans="1:21" hidden="1" x14ac:dyDescent="0.25">
      <c r="A638" t="s">
        <v>123</v>
      </c>
      <c r="B638">
        <v>8</v>
      </c>
      <c r="C638" s="27" t="str">
        <f t="shared" si="47"/>
        <v>M</v>
      </c>
      <c r="E638" t="s">
        <v>822</v>
      </c>
      <c r="F638" s="27" t="str">
        <f t="shared" si="48"/>
        <v>CCV-129B</v>
      </c>
      <c r="G638" t="s">
        <v>823</v>
      </c>
      <c r="I638" t="s">
        <v>832</v>
      </c>
      <c r="J638">
        <v>1</v>
      </c>
      <c r="K638">
        <v>7</v>
      </c>
      <c r="L638">
        <v>0</v>
      </c>
      <c r="M638">
        <v>164</v>
      </c>
      <c r="N638">
        <v>57</v>
      </c>
      <c r="O638">
        <v>4</v>
      </c>
      <c r="P638">
        <v>2</v>
      </c>
      <c r="Q638">
        <v>11</v>
      </c>
      <c r="R638" s="27">
        <f t="shared" si="51"/>
        <v>261</v>
      </c>
      <c r="S638" s="27">
        <f t="shared" si="49"/>
        <v>177</v>
      </c>
      <c r="T638" s="27" t="str">
        <f>IFERROR(VLOOKUP(F638,#REF!,2,0),"")</f>
        <v/>
      </c>
      <c r="U638" s="27" t="str">
        <f t="shared" si="50"/>
        <v>,08:15:00,car,261</v>
      </c>
    </row>
    <row r="639" spans="1:21" hidden="1" x14ac:dyDescent="0.25">
      <c r="A639" t="s">
        <v>125</v>
      </c>
      <c r="B639">
        <v>8</v>
      </c>
      <c r="C639" s="27" t="str">
        <f t="shared" si="47"/>
        <v>M</v>
      </c>
      <c r="E639" t="s">
        <v>822</v>
      </c>
      <c r="F639" s="27" t="str">
        <f t="shared" si="48"/>
        <v>CCV-129B</v>
      </c>
      <c r="G639" t="s">
        <v>823</v>
      </c>
      <c r="I639" t="s">
        <v>833</v>
      </c>
      <c r="J639">
        <v>2</v>
      </c>
      <c r="K639">
        <v>12</v>
      </c>
      <c r="L639">
        <v>0</v>
      </c>
      <c r="M639">
        <v>130</v>
      </c>
      <c r="N639">
        <v>56</v>
      </c>
      <c r="O639">
        <v>7</v>
      </c>
      <c r="P639">
        <v>0</v>
      </c>
      <c r="Q639">
        <v>16</v>
      </c>
      <c r="R639" s="27">
        <f t="shared" si="51"/>
        <v>234</v>
      </c>
      <c r="S639" s="27">
        <f t="shared" si="49"/>
        <v>146</v>
      </c>
      <c r="T639" s="27" t="str">
        <f>IFERROR(VLOOKUP(F639,#REF!,2,0),"")</f>
        <v/>
      </c>
      <c r="U639" s="27" t="str">
        <f t="shared" si="50"/>
        <v>,08:30:00,car,234</v>
      </c>
    </row>
    <row r="640" spans="1:21" hidden="1" x14ac:dyDescent="0.25">
      <c r="A640" t="s">
        <v>127</v>
      </c>
      <c r="B640">
        <v>8</v>
      </c>
      <c r="C640" s="27" t="str">
        <f t="shared" si="47"/>
        <v>M</v>
      </c>
      <c r="E640" t="s">
        <v>822</v>
      </c>
      <c r="F640" s="27" t="str">
        <f t="shared" si="48"/>
        <v>CCV-129B</v>
      </c>
      <c r="G640" t="s">
        <v>823</v>
      </c>
      <c r="I640" t="s">
        <v>834</v>
      </c>
      <c r="J640">
        <v>3</v>
      </c>
      <c r="K640">
        <v>8</v>
      </c>
      <c r="L640">
        <v>1</v>
      </c>
      <c r="M640">
        <v>148</v>
      </c>
      <c r="N640">
        <v>47</v>
      </c>
      <c r="O640">
        <v>5</v>
      </c>
      <c r="P640">
        <v>2</v>
      </c>
      <c r="Q640">
        <v>15</v>
      </c>
      <c r="R640" s="27">
        <f t="shared" si="51"/>
        <v>249</v>
      </c>
      <c r="S640" s="27">
        <f t="shared" si="49"/>
        <v>168</v>
      </c>
      <c r="T640" s="27" t="str">
        <f>IFERROR(VLOOKUP(F640,#REF!,2,0),"")</f>
        <v/>
      </c>
      <c r="U640" s="27" t="str">
        <f t="shared" si="50"/>
        <v>,08:45:00,car,249</v>
      </c>
    </row>
    <row r="641" spans="1:21" hidden="1" x14ac:dyDescent="0.25">
      <c r="A641" t="s">
        <v>129</v>
      </c>
      <c r="B641">
        <v>9</v>
      </c>
      <c r="C641" s="27" t="str">
        <f t="shared" si="47"/>
        <v>M</v>
      </c>
      <c r="E641" t="s">
        <v>822</v>
      </c>
      <c r="F641" s="27" t="str">
        <f t="shared" si="48"/>
        <v>CCV-129B</v>
      </c>
      <c r="G641" t="s">
        <v>823</v>
      </c>
      <c r="I641" t="s">
        <v>835</v>
      </c>
      <c r="J641">
        <v>0</v>
      </c>
      <c r="K641">
        <v>21</v>
      </c>
      <c r="L641">
        <v>2</v>
      </c>
      <c r="M641">
        <v>137</v>
      </c>
      <c r="N641">
        <v>44</v>
      </c>
      <c r="O641">
        <v>7</v>
      </c>
      <c r="P641">
        <v>4</v>
      </c>
      <c r="Q641">
        <v>12</v>
      </c>
      <c r="R641" s="27">
        <f t="shared" si="51"/>
        <v>270</v>
      </c>
      <c r="S641" s="27">
        <f t="shared" si="49"/>
        <v>158</v>
      </c>
      <c r="T641" s="27" t="str">
        <f>IFERROR(VLOOKUP(F641,#REF!,2,0),"")</f>
        <v/>
      </c>
      <c r="U641" s="27" t="str">
        <f t="shared" si="50"/>
        <v>,09:00:00,car,270</v>
      </c>
    </row>
    <row r="642" spans="1:21" hidden="1" x14ac:dyDescent="0.25">
      <c r="A642" t="s">
        <v>131</v>
      </c>
      <c r="B642">
        <v>9</v>
      </c>
      <c r="C642" s="27" t="str">
        <f t="shared" si="47"/>
        <v>M</v>
      </c>
      <c r="E642" t="s">
        <v>822</v>
      </c>
      <c r="F642" s="27" t="str">
        <f t="shared" si="48"/>
        <v>CCV-129B</v>
      </c>
      <c r="G642" t="s">
        <v>823</v>
      </c>
      <c r="I642" t="s">
        <v>836</v>
      </c>
      <c r="J642">
        <v>1</v>
      </c>
      <c r="K642">
        <v>16</v>
      </c>
      <c r="L642">
        <v>1</v>
      </c>
      <c r="M642">
        <v>147</v>
      </c>
      <c r="N642">
        <v>54</v>
      </c>
      <c r="O642">
        <v>7</v>
      </c>
      <c r="P642">
        <v>2</v>
      </c>
      <c r="Q642">
        <v>12</v>
      </c>
      <c r="R642" s="27">
        <f t="shared" si="51"/>
        <v>266</v>
      </c>
      <c r="S642" s="27">
        <f t="shared" si="49"/>
        <v>164</v>
      </c>
      <c r="T642" s="27" t="str">
        <f>IFERROR(VLOOKUP(F642,#REF!,2,0),"")</f>
        <v/>
      </c>
      <c r="U642" s="27" t="str">
        <f t="shared" si="50"/>
        <v>,09:15:00,car,266</v>
      </c>
    </row>
    <row r="643" spans="1:21" hidden="1" x14ac:dyDescent="0.25">
      <c r="A643" t="s">
        <v>133</v>
      </c>
      <c r="B643">
        <v>9</v>
      </c>
      <c r="C643" s="27" t="str">
        <f t="shared" ref="C643:C706" si="52">IF(B643&lt;12,"M",IF(AND(B643&gt;=12,B643&lt;=18),"T","N"))</f>
        <v>M</v>
      </c>
      <c r="E643" t="s">
        <v>822</v>
      </c>
      <c r="F643" s="27" t="str">
        <f t="shared" ref="F643:F706" si="53">CONCATENATE("CCV-",G643)</f>
        <v>CCV-129B</v>
      </c>
      <c r="G643" t="s">
        <v>823</v>
      </c>
      <c r="I643" t="s">
        <v>837</v>
      </c>
      <c r="J643">
        <v>0</v>
      </c>
      <c r="K643">
        <v>19</v>
      </c>
      <c r="L643">
        <v>0</v>
      </c>
      <c r="M643">
        <v>136</v>
      </c>
      <c r="N643">
        <v>45</v>
      </c>
      <c r="O643">
        <v>3</v>
      </c>
      <c r="P643">
        <v>0</v>
      </c>
      <c r="Q643">
        <v>14</v>
      </c>
      <c r="R643" s="27">
        <f t="shared" ref="R643:R660" si="54">ROUNDUP((M643+P643+Q643+(1/6)*N643+2*K643+2.5*L643)*1.3,0)</f>
        <v>255</v>
      </c>
      <c r="S643" s="27">
        <f t="shared" ref="S643:S706" si="55">ROUNDUP(M643+P643+Q643+2.5*L643,0)</f>
        <v>150</v>
      </c>
      <c r="T643" s="27" t="str">
        <f>IFERROR(VLOOKUP(F643,#REF!,2,0),"")</f>
        <v/>
      </c>
      <c r="U643" s="27" t="str">
        <f t="shared" ref="U643:U706" si="56">CONCATENATE(T643,",",CONCATENATE(LEFT(A643,5),":00"),",car,",R643)</f>
        <v>,09:30:00,car,255</v>
      </c>
    </row>
    <row r="644" spans="1:21" hidden="1" x14ac:dyDescent="0.25">
      <c r="A644" t="s">
        <v>135</v>
      </c>
      <c r="B644">
        <v>9</v>
      </c>
      <c r="C644" s="27" t="str">
        <f t="shared" si="52"/>
        <v>M</v>
      </c>
      <c r="E644" t="s">
        <v>822</v>
      </c>
      <c r="F644" s="27" t="str">
        <f t="shared" si="53"/>
        <v>CCV-129B</v>
      </c>
      <c r="G644" t="s">
        <v>823</v>
      </c>
      <c r="I644" t="s">
        <v>838</v>
      </c>
      <c r="J644">
        <v>1</v>
      </c>
      <c r="K644">
        <v>15</v>
      </c>
      <c r="L644">
        <v>2</v>
      </c>
      <c r="M644">
        <v>171</v>
      </c>
      <c r="N644">
        <v>37</v>
      </c>
      <c r="O644">
        <v>5</v>
      </c>
      <c r="P644">
        <v>3</v>
      </c>
      <c r="Q644">
        <v>14</v>
      </c>
      <c r="R644" s="27">
        <f t="shared" si="54"/>
        <v>298</v>
      </c>
      <c r="S644" s="27">
        <f t="shared" si="55"/>
        <v>193</v>
      </c>
      <c r="T644" s="27" t="str">
        <f>IFERROR(VLOOKUP(F644,#REF!,2,0),"")</f>
        <v/>
      </c>
      <c r="U644" s="27" t="str">
        <f t="shared" si="56"/>
        <v>,09:45:00,car,298</v>
      </c>
    </row>
    <row r="645" spans="1:21" hidden="1" x14ac:dyDescent="0.25">
      <c r="A645" t="s">
        <v>137</v>
      </c>
      <c r="B645">
        <v>10</v>
      </c>
      <c r="C645" s="27" t="str">
        <f t="shared" si="52"/>
        <v>M</v>
      </c>
      <c r="E645" t="s">
        <v>822</v>
      </c>
      <c r="F645" s="27" t="str">
        <f t="shared" si="53"/>
        <v>CCV-129B</v>
      </c>
      <c r="G645" t="s">
        <v>823</v>
      </c>
      <c r="I645" t="s">
        <v>839</v>
      </c>
      <c r="J645">
        <v>0</v>
      </c>
      <c r="K645">
        <v>2</v>
      </c>
      <c r="L645">
        <v>0</v>
      </c>
      <c r="M645">
        <v>15</v>
      </c>
      <c r="N645">
        <v>0</v>
      </c>
      <c r="O645">
        <v>0</v>
      </c>
      <c r="P645">
        <v>0</v>
      </c>
      <c r="Q645">
        <v>0</v>
      </c>
      <c r="R645" s="27">
        <f t="shared" si="54"/>
        <v>25</v>
      </c>
      <c r="S645" s="27">
        <f t="shared" si="55"/>
        <v>15</v>
      </c>
      <c r="T645" s="27" t="str">
        <f>IFERROR(VLOOKUP(F645,#REF!,2,0),"")</f>
        <v/>
      </c>
      <c r="U645" s="27" t="str">
        <f t="shared" si="56"/>
        <v>,10:00:00,car,25</v>
      </c>
    </row>
    <row r="646" spans="1:21" hidden="1" x14ac:dyDescent="0.25">
      <c r="A646" t="s">
        <v>185</v>
      </c>
      <c r="B646">
        <v>16</v>
      </c>
      <c r="C646" s="27" t="str">
        <f t="shared" si="52"/>
        <v>T</v>
      </c>
      <c r="E646" t="s">
        <v>822</v>
      </c>
      <c r="F646" s="27" t="str">
        <f t="shared" si="53"/>
        <v>CCV-129B</v>
      </c>
      <c r="G646" t="s">
        <v>823</v>
      </c>
      <c r="I646" t="s">
        <v>840</v>
      </c>
      <c r="J646">
        <v>0</v>
      </c>
      <c r="K646">
        <v>6</v>
      </c>
      <c r="L646">
        <v>0</v>
      </c>
      <c r="M646">
        <v>51</v>
      </c>
      <c r="N646">
        <v>18</v>
      </c>
      <c r="O646">
        <v>4</v>
      </c>
      <c r="P646">
        <v>0</v>
      </c>
      <c r="Q646">
        <v>1</v>
      </c>
      <c r="R646" s="27">
        <f t="shared" si="54"/>
        <v>88</v>
      </c>
      <c r="S646" s="27">
        <f t="shared" si="55"/>
        <v>52</v>
      </c>
      <c r="T646" s="27" t="str">
        <f>IFERROR(VLOOKUP(F646,#REF!,2,0),"")</f>
        <v/>
      </c>
      <c r="U646" s="27" t="str">
        <f t="shared" si="56"/>
        <v>,16:00:00,car,88</v>
      </c>
    </row>
    <row r="647" spans="1:21" hidden="1" x14ac:dyDescent="0.25">
      <c r="A647" t="s">
        <v>187</v>
      </c>
      <c r="B647">
        <v>16</v>
      </c>
      <c r="C647" s="27" t="str">
        <f t="shared" si="52"/>
        <v>T</v>
      </c>
      <c r="E647" t="s">
        <v>822</v>
      </c>
      <c r="F647" s="27" t="str">
        <f t="shared" si="53"/>
        <v>CCV-129B</v>
      </c>
      <c r="G647" t="s">
        <v>823</v>
      </c>
      <c r="I647" t="s">
        <v>841</v>
      </c>
      <c r="J647">
        <v>0</v>
      </c>
      <c r="K647">
        <v>15</v>
      </c>
      <c r="L647">
        <v>0</v>
      </c>
      <c r="M647">
        <v>145</v>
      </c>
      <c r="N647">
        <v>28</v>
      </c>
      <c r="O647">
        <v>5</v>
      </c>
      <c r="P647">
        <v>3</v>
      </c>
      <c r="Q647">
        <v>11</v>
      </c>
      <c r="R647" s="27">
        <f t="shared" si="54"/>
        <v>252</v>
      </c>
      <c r="S647" s="27">
        <f t="shared" si="55"/>
        <v>159</v>
      </c>
      <c r="T647" s="27" t="str">
        <f>IFERROR(VLOOKUP(F647,#REF!,2,0),"")</f>
        <v/>
      </c>
      <c r="U647" s="27" t="str">
        <f t="shared" si="56"/>
        <v>,16:15:00,car,252</v>
      </c>
    </row>
    <row r="648" spans="1:21" hidden="1" x14ac:dyDescent="0.25">
      <c r="A648" t="s">
        <v>42</v>
      </c>
      <c r="B648">
        <v>16</v>
      </c>
      <c r="C648" s="27" t="str">
        <f t="shared" si="52"/>
        <v>T</v>
      </c>
      <c r="E648" t="s">
        <v>822</v>
      </c>
      <c r="F648" s="27" t="str">
        <f t="shared" si="53"/>
        <v>CCV-129B</v>
      </c>
      <c r="G648" t="s">
        <v>823</v>
      </c>
      <c r="I648" t="s">
        <v>842</v>
      </c>
      <c r="J648">
        <v>2</v>
      </c>
      <c r="K648">
        <v>13</v>
      </c>
      <c r="L648">
        <v>1</v>
      </c>
      <c r="M648">
        <v>138</v>
      </c>
      <c r="N648">
        <v>29</v>
      </c>
      <c r="O648">
        <v>8</v>
      </c>
      <c r="P648">
        <v>2</v>
      </c>
      <c r="Q648">
        <v>8</v>
      </c>
      <c r="R648" s="27">
        <f t="shared" si="54"/>
        <v>236</v>
      </c>
      <c r="S648" s="27">
        <f t="shared" si="55"/>
        <v>151</v>
      </c>
      <c r="T648" s="27" t="str">
        <f>IFERROR(VLOOKUP(F648,#REF!,2,0),"")</f>
        <v/>
      </c>
      <c r="U648" s="27" t="str">
        <f t="shared" si="56"/>
        <v>,16:30:00,car,236</v>
      </c>
    </row>
    <row r="649" spans="1:21" hidden="1" x14ac:dyDescent="0.25">
      <c r="A649" t="s">
        <v>43</v>
      </c>
      <c r="B649">
        <v>16</v>
      </c>
      <c r="C649" s="27" t="str">
        <f t="shared" si="52"/>
        <v>T</v>
      </c>
      <c r="E649" t="s">
        <v>822</v>
      </c>
      <c r="F649" s="27" t="str">
        <f t="shared" si="53"/>
        <v>CCV-129B</v>
      </c>
      <c r="G649" t="s">
        <v>823</v>
      </c>
      <c r="I649" t="s">
        <v>843</v>
      </c>
      <c r="J649">
        <v>0</v>
      </c>
      <c r="K649">
        <v>12</v>
      </c>
      <c r="L649">
        <v>1</v>
      </c>
      <c r="M649">
        <v>119</v>
      </c>
      <c r="N649">
        <v>43</v>
      </c>
      <c r="O649">
        <v>3</v>
      </c>
      <c r="P649">
        <v>2</v>
      </c>
      <c r="Q649">
        <v>7</v>
      </c>
      <c r="R649" s="27">
        <f t="shared" si="54"/>
        <v>211</v>
      </c>
      <c r="S649" s="27">
        <f t="shared" si="55"/>
        <v>131</v>
      </c>
      <c r="T649" s="27" t="str">
        <f>IFERROR(VLOOKUP(F649,#REF!,2,0),"")</f>
        <v/>
      </c>
      <c r="U649" s="27" t="str">
        <f t="shared" si="56"/>
        <v>,16:45:00,car,211</v>
      </c>
    </row>
    <row r="650" spans="1:21" hidden="1" x14ac:dyDescent="0.25">
      <c r="A650" t="s">
        <v>44</v>
      </c>
      <c r="B650">
        <v>17</v>
      </c>
      <c r="C650" s="27" t="str">
        <f t="shared" si="52"/>
        <v>T</v>
      </c>
      <c r="E650" t="s">
        <v>822</v>
      </c>
      <c r="F650" s="27" t="str">
        <f t="shared" si="53"/>
        <v>CCV-129B</v>
      </c>
      <c r="G650" t="s">
        <v>823</v>
      </c>
      <c r="I650" t="s">
        <v>844</v>
      </c>
      <c r="J650">
        <v>1</v>
      </c>
      <c r="K650">
        <v>8</v>
      </c>
      <c r="L650">
        <v>1</v>
      </c>
      <c r="M650">
        <v>139</v>
      </c>
      <c r="N650">
        <v>50</v>
      </c>
      <c r="O650">
        <v>4</v>
      </c>
      <c r="P650">
        <v>2</v>
      </c>
      <c r="Q650">
        <v>16</v>
      </c>
      <c r="R650" s="27">
        <f t="shared" si="54"/>
        <v>239</v>
      </c>
      <c r="S650" s="27">
        <f t="shared" si="55"/>
        <v>160</v>
      </c>
      <c r="T650" s="27" t="str">
        <f>IFERROR(VLOOKUP(F650,#REF!,2,0),"")</f>
        <v/>
      </c>
      <c r="U650" s="27" t="str">
        <f t="shared" si="56"/>
        <v>,17:00:00,car,239</v>
      </c>
    </row>
    <row r="651" spans="1:21" hidden="1" x14ac:dyDescent="0.25">
      <c r="A651" t="s">
        <v>45</v>
      </c>
      <c r="B651">
        <v>17</v>
      </c>
      <c r="C651" s="27" t="str">
        <f t="shared" si="52"/>
        <v>T</v>
      </c>
      <c r="E651" t="s">
        <v>822</v>
      </c>
      <c r="F651" s="27" t="str">
        <f t="shared" si="53"/>
        <v>CCV-129B</v>
      </c>
      <c r="G651" t="s">
        <v>823</v>
      </c>
      <c r="I651" t="s">
        <v>845</v>
      </c>
      <c r="J651">
        <v>2</v>
      </c>
      <c r="K651">
        <v>17</v>
      </c>
      <c r="L651">
        <v>1</v>
      </c>
      <c r="M651">
        <v>156</v>
      </c>
      <c r="N651">
        <v>41</v>
      </c>
      <c r="O651">
        <v>8</v>
      </c>
      <c r="P651">
        <v>4</v>
      </c>
      <c r="Q651">
        <v>6</v>
      </c>
      <c r="R651" s="27">
        <f t="shared" si="54"/>
        <v>273</v>
      </c>
      <c r="S651" s="27">
        <f t="shared" si="55"/>
        <v>169</v>
      </c>
      <c r="T651" s="27" t="str">
        <f>IFERROR(VLOOKUP(F651,#REF!,2,0),"")</f>
        <v/>
      </c>
      <c r="U651" s="27" t="str">
        <f t="shared" si="56"/>
        <v>,17:15:00,car,273</v>
      </c>
    </row>
    <row r="652" spans="1:21" hidden="1" x14ac:dyDescent="0.25">
      <c r="A652" t="s">
        <v>46</v>
      </c>
      <c r="B652">
        <v>17</v>
      </c>
      <c r="C652" s="27" t="str">
        <f t="shared" si="52"/>
        <v>T</v>
      </c>
      <c r="E652" t="s">
        <v>822</v>
      </c>
      <c r="F652" s="27" t="str">
        <f t="shared" si="53"/>
        <v>CCV-129B</v>
      </c>
      <c r="G652" t="s">
        <v>823</v>
      </c>
      <c r="I652" t="s">
        <v>846</v>
      </c>
      <c r="J652">
        <v>0</v>
      </c>
      <c r="K652">
        <v>3</v>
      </c>
      <c r="L652">
        <v>1</v>
      </c>
      <c r="M652">
        <v>155</v>
      </c>
      <c r="N652">
        <v>45</v>
      </c>
      <c r="O652">
        <v>2</v>
      </c>
      <c r="P652">
        <v>2</v>
      </c>
      <c r="Q652">
        <v>9</v>
      </c>
      <c r="R652" s="27">
        <f t="shared" si="54"/>
        <v>237</v>
      </c>
      <c r="S652" s="27">
        <f t="shared" si="55"/>
        <v>169</v>
      </c>
      <c r="T652" s="27" t="str">
        <f>IFERROR(VLOOKUP(F652,#REF!,2,0),"")</f>
        <v/>
      </c>
      <c r="U652" s="27" t="str">
        <f t="shared" si="56"/>
        <v>,17:30:00,car,237</v>
      </c>
    </row>
    <row r="653" spans="1:21" hidden="1" x14ac:dyDescent="0.25">
      <c r="A653" t="s">
        <v>47</v>
      </c>
      <c r="B653">
        <v>17</v>
      </c>
      <c r="C653" s="27" t="str">
        <f t="shared" si="52"/>
        <v>T</v>
      </c>
      <c r="E653" t="s">
        <v>822</v>
      </c>
      <c r="F653" s="27" t="str">
        <f t="shared" si="53"/>
        <v>CCV-129B</v>
      </c>
      <c r="G653" t="s">
        <v>823</v>
      </c>
      <c r="I653" t="s">
        <v>847</v>
      </c>
      <c r="J653">
        <v>1</v>
      </c>
      <c r="K653">
        <v>6</v>
      </c>
      <c r="L653">
        <v>1</v>
      </c>
      <c r="M653">
        <v>164</v>
      </c>
      <c r="N653">
        <v>53</v>
      </c>
      <c r="O653">
        <v>5</v>
      </c>
      <c r="P653">
        <v>3</v>
      </c>
      <c r="Q653">
        <v>8</v>
      </c>
      <c r="R653" s="27">
        <f t="shared" si="54"/>
        <v>258</v>
      </c>
      <c r="S653" s="27">
        <f t="shared" si="55"/>
        <v>178</v>
      </c>
      <c r="T653" s="27" t="str">
        <f>IFERROR(VLOOKUP(F653,#REF!,2,0),"")</f>
        <v/>
      </c>
      <c r="U653" s="27" t="str">
        <f t="shared" si="56"/>
        <v>,17:45:00,car,258</v>
      </c>
    </row>
    <row r="654" spans="1:21" hidden="1" x14ac:dyDescent="0.25">
      <c r="A654" t="s">
        <v>48</v>
      </c>
      <c r="B654">
        <v>18</v>
      </c>
      <c r="C654" s="27" t="str">
        <f t="shared" si="52"/>
        <v>T</v>
      </c>
      <c r="E654" t="s">
        <v>822</v>
      </c>
      <c r="F654" s="27" t="str">
        <f t="shared" si="53"/>
        <v>CCV-129B</v>
      </c>
      <c r="G654" t="s">
        <v>823</v>
      </c>
      <c r="I654" t="s">
        <v>848</v>
      </c>
      <c r="J654">
        <v>7</v>
      </c>
      <c r="K654">
        <v>5</v>
      </c>
      <c r="L654">
        <v>0</v>
      </c>
      <c r="M654">
        <v>184</v>
      </c>
      <c r="N654">
        <v>52</v>
      </c>
      <c r="O654">
        <v>3</v>
      </c>
      <c r="P654">
        <v>1</v>
      </c>
      <c r="Q654">
        <v>4</v>
      </c>
      <c r="R654" s="27">
        <f t="shared" si="54"/>
        <v>270</v>
      </c>
      <c r="S654" s="27">
        <f t="shared" si="55"/>
        <v>189</v>
      </c>
      <c r="T654" s="27" t="str">
        <f>IFERROR(VLOOKUP(F654,#REF!,2,0),"")</f>
        <v/>
      </c>
      <c r="U654" s="27" t="str">
        <f t="shared" si="56"/>
        <v>,18:00:00,car,270</v>
      </c>
    </row>
    <row r="655" spans="1:21" hidden="1" x14ac:dyDescent="0.25">
      <c r="A655" t="s">
        <v>49</v>
      </c>
      <c r="B655">
        <v>18</v>
      </c>
      <c r="C655" s="27" t="str">
        <f t="shared" si="52"/>
        <v>T</v>
      </c>
      <c r="E655" t="s">
        <v>822</v>
      </c>
      <c r="F655" s="27" t="str">
        <f t="shared" si="53"/>
        <v>CCV-129B</v>
      </c>
      <c r="G655" t="s">
        <v>823</v>
      </c>
      <c r="I655" t="s">
        <v>849</v>
      </c>
      <c r="J655">
        <v>3</v>
      </c>
      <c r="K655">
        <v>3</v>
      </c>
      <c r="L655">
        <v>0</v>
      </c>
      <c r="M655">
        <v>162</v>
      </c>
      <c r="N655">
        <v>55</v>
      </c>
      <c r="O655">
        <v>9</v>
      </c>
      <c r="P655">
        <v>3</v>
      </c>
      <c r="Q655">
        <v>5</v>
      </c>
      <c r="R655" s="27">
        <f t="shared" si="54"/>
        <v>241</v>
      </c>
      <c r="S655" s="27">
        <f t="shared" si="55"/>
        <v>170</v>
      </c>
      <c r="T655" s="27" t="str">
        <f>IFERROR(VLOOKUP(F655,#REF!,2,0),"")</f>
        <v/>
      </c>
      <c r="U655" s="27" t="str">
        <f t="shared" si="56"/>
        <v>,18:15:00,car,241</v>
      </c>
    </row>
    <row r="656" spans="1:21" hidden="1" x14ac:dyDescent="0.25">
      <c r="A656" t="s">
        <v>197</v>
      </c>
      <c r="B656">
        <v>18</v>
      </c>
      <c r="C656" s="27" t="str">
        <f t="shared" si="52"/>
        <v>T</v>
      </c>
      <c r="E656" t="s">
        <v>822</v>
      </c>
      <c r="F656" s="27" t="str">
        <f t="shared" si="53"/>
        <v>CCV-129B</v>
      </c>
      <c r="G656" t="s">
        <v>823</v>
      </c>
      <c r="I656" t="s">
        <v>850</v>
      </c>
      <c r="J656">
        <v>2</v>
      </c>
      <c r="K656">
        <v>3</v>
      </c>
      <c r="L656">
        <v>1</v>
      </c>
      <c r="M656">
        <v>186</v>
      </c>
      <c r="N656">
        <v>61</v>
      </c>
      <c r="O656">
        <v>4</v>
      </c>
      <c r="P656">
        <v>2</v>
      </c>
      <c r="Q656">
        <v>5</v>
      </c>
      <c r="R656" s="27">
        <f t="shared" si="54"/>
        <v>276</v>
      </c>
      <c r="S656" s="27">
        <f t="shared" si="55"/>
        <v>196</v>
      </c>
      <c r="T656" s="27" t="str">
        <f>IFERROR(VLOOKUP(F656,#REF!,2,0),"")</f>
        <v/>
      </c>
      <c r="U656" s="27" t="str">
        <f t="shared" si="56"/>
        <v>,18:30:00,car,276</v>
      </c>
    </row>
    <row r="657" spans="1:21" hidden="1" x14ac:dyDescent="0.25">
      <c r="A657" t="s">
        <v>199</v>
      </c>
      <c r="B657">
        <v>18</v>
      </c>
      <c r="C657" s="27" t="str">
        <f t="shared" si="52"/>
        <v>T</v>
      </c>
      <c r="E657" t="s">
        <v>822</v>
      </c>
      <c r="F657" s="27" t="str">
        <f t="shared" si="53"/>
        <v>CCV-129B</v>
      </c>
      <c r="G657" t="s">
        <v>823</v>
      </c>
      <c r="I657" t="s">
        <v>851</v>
      </c>
      <c r="J657">
        <v>1</v>
      </c>
      <c r="K657">
        <v>3</v>
      </c>
      <c r="L657">
        <v>1</v>
      </c>
      <c r="M657">
        <v>167</v>
      </c>
      <c r="N657">
        <v>66</v>
      </c>
      <c r="O657">
        <v>6</v>
      </c>
      <c r="P657">
        <v>2</v>
      </c>
      <c r="Q657">
        <v>5</v>
      </c>
      <c r="R657" s="27">
        <f t="shared" si="54"/>
        <v>252</v>
      </c>
      <c r="S657" s="27">
        <f t="shared" si="55"/>
        <v>177</v>
      </c>
      <c r="T657" s="27" t="str">
        <f>IFERROR(VLOOKUP(F657,#REF!,2,0),"")</f>
        <v/>
      </c>
      <c r="U657" s="27" t="str">
        <f t="shared" si="56"/>
        <v>,18:45:00,car,252</v>
      </c>
    </row>
    <row r="658" spans="1:21" hidden="1" x14ac:dyDescent="0.25">
      <c r="A658" t="s">
        <v>201</v>
      </c>
      <c r="B658">
        <v>19</v>
      </c>
      <c r="C658" s="27" t="str">
        <f t="shared" si="52"/>
        <v>N</v>
      </c>
      <c r="E658" t="s">
        <v>822</v>
      </c>
      <c r="F658" s="27" t="str">
        <f t="shared" si="53"/>
        <v>CCV-129B</v>
      </c>
      <c r="G658" t="s">
        <v>823</v>
      </c>
      <c r="I658" t="s">
        <v>852</v>
      </c>
      <c r="J658">
        <v>1</v>
      </c>
      <c r="K658">
        <v>2</v>
      </c>
      <c r="L658">
        <v>1</v>
      </c>
      <c r="M658">
        <v>168</v>
      </c>
      <c r="N658">
        <v>50</v>
      </c>
      <c r="O658">
        <v>5</v>
      </c>
      <c r="P658">
        <v>3</v>
      </c>
      <c r="Q658">
        <v>7</v>
      </c>
      <c r="R658" s="27">
        <f t="shared" si="54"/>
        <v>251</v>
      </c>
      <c r="S658" s="27">
        <f t="shared" si="55"/>
        <v>181</v>
      </c>
      <c r="T658" s="27" t="str">
        <f>IFERROR(VLOOKUP(F658,#REF!,2,0),"")</f>
        <v/>
      </c>
      <c r="U658" s="27" t="str">
        <f t="shared" si="56"/>
        <v>,19:00:00,car,251</v>
      </c>
    </row>
    <row r="659" spans="1:21" hidden="1" x14ac:dyDescent="0.25">
      <c r="A659" t="s">
        <v>203</v>
      </c>
      <c r="B659">
        <v>19</v>
      </c>
      <c r="C659" s="27" t="str">
        <f t="shared" si="52"/>
        <v>N</v>
      </c>
      <c r="E659" t="s">
        <v>822</v>
      </c>
      <c r="F659" s="27" t="str">
        <f t="shared" si="53"/>
        <v>CCV-129B</v>
      </c>
      <c r="G659" t="s">
        <v>823</v>
      </c>
      <c r="I659" t="s">
        <v>853</v>
      </c>
      <c r="J659">
        <v>1</v>
      </c>
      <c r="K659">
        <v>0</v>
      </c>
      <c r="L659">
        <v>0</v>
      </c>
      <c r="M659">
        <v>154</v>
      </c>
      <c r="N659">
        <v>31</v>
      </c>
      <c r="O659">
        <v>7</v>
      </c>
      <c r="P659">
        <v>0</v>
      </c>
      <c r="Q659">
        <v>1</v>
      </c>
      <c r="R659" s="27">
        <f t="shared" si="54"/>
        <v>209</v>
      </c>
      <c r="S659" s="27">
        <f t="shared" si="55"/>
        <v>155</v>
      </c>
      <c r="T659" s="27" t="str">
        <f>IFERROR(VLOOKUP(F659,#REF!,2,0),"")</f>
        <v/>
      </c>
      <c r="U659" s="27" t="str">
        <f t="shared" si="56"/>
        <v>,19:15:00,car,209</v>
      </c>
    </row>
    <row r="660" spans="1:21" hidden="1" x14ac:dyDescent="0.25">
      <c r="A660" t="s">
        <v>205</v>
      </c>
      <c r="B660">
        <v>19</v>
      </c>
      <c r="C660" s="27" t="str">
        <f t="shared" si="52"/>
        <v>N</v>
      </c>
      <c r="E660" t="s">
        <v>822</v>
      </c>
      <c r="F660" s="27" t="str">
        <f t="shared" si="53"/>
        <v>CCV-129B</v>
      </c>
      <c r="G660" t="s">
        <v>823</v>
      </c>
      <c r="I660" t="s">
        <v>854</v>
      </c>
      <c r="J660">
        <v>0</v>
      </c>
      <c r="K660">
        <v>1</v>
      </c>
      <c r="L660">
        <v>0</v>
      </c>
      <c r="M660">
        <v>10</v>
      </c>
      <c r="N660">
        <v>3</v>
      </c>
      <c r="O660">
        <v>0</v>
      </c>
      <c r="P660">
        <v>0</v>
      </c>
      <c r="Q660">
        <v>0</v>
      </c>
      <c r="R660" s="27">
        <f t="shared" si="54"/>
        <v>17</v>
      </c>
      <c r="S660" s="27">
        <f t="shared" si="55"/>
        <v>10</v>
      </c>
      <c r="T660" s="27" t="str">
        <f>IFERROR(VLOOKUP(F660,#REF!,2,0),"")</f>
        <v/>
      </c>
      <c r="U660" s="27" t="str">
        <f t="shared" si="56"/>
        <v>,19:30:00,car,17</v>
      </c>
    </row>
    <row r="661" spans="1:21" x14ac:dyDescent="0.25">
      <c r="A661" t="s">
        <v>102</v>
      </c>
      <c r="B661">
        <v>6</v>
      </c>
      <c r="C661" s="27" t="str">
        <f t="shared" si="52"/>
        <v>M</v>
      </c>
      <c r="D661" s="27" t="str">
        <f>IFERROR(VLOOKUP(F661,#REF!,3),"")</f>
        <v/>
      </c>
      <c r="E661" t="s">
        <v>855</v>
      </c>
      <c r="F661" s="27" t="str">
        <f t="shared" si="53"/>
        <v>CCV-17A</v>
      </c>
      <c r="G661" t="s">
        <v>856</v>
      </c>
      <c r="H661" t="s">
        <v>105</v>
      </c>
      <c r="I661" t="s">
        <v>857</v>
      </c>
      <c r="J661">
        <v>0</v>
      </c>
      <c r="K661">
        <v>89</v>
      </c>
      <c r="L661">
        <v>12</v>
      </c>
      <c r="M661">
        <v>617</v>
      </c>
      <c r="N661">
        <v>111</v>
      </c>
      <c r="O661">
        <v>52</v>
      </c>
      <c r="P661">
        <v>9</v>
      </c>
      <c r="Q661">
        <v>70</v>
      </c>
      <c r="R661" s="27">
        <f t="shared" ref="R661:R724" si="57">ROUNDUP((M661+P661+Q661+(1/6)*N661+2*K661+2.5*L661)*1,0)</f>
        <v>923</v>
      </c>
      <c r="S661" s="27">
        <f t="shared" si="55"/>
        <v>726</v>
      </c>
      <c r="T661" s="27" t="str">
        <f>IFERROR(VLOOKUP(F661,#REF!,2,0),"")</f>
        <v/>
      </c>
      <c r="U661" s="27" t="str">
        <f t="shared" si="56"/>
        <v>,06:00:00,car,923</v>
      </c>
    </row>
    <row r="662" spans="1:21" x14ac:dyDescent="0.25">
      <c r="A662" t="s">
        <v>107</v>
      </c>
      <c r="B662">
        <v>6</v>
      </c>
      <c r="C662" s="27" t="str">
        <f t="shared" si="52"/>
        <v>M</v>
      </c>
      <c r="D662" s="27" t="str">
        <f>IFERROR(VLOOKUP(F662,#REF!,3),"")</f>
        <v/>
      </c>
      <c r="E662" t="s">
        <v>855</v>
      </c>
      <c r="F662" s="27" t="str">
        <f t="shared" si="53"/>
        <v>CCV-17A</v>
      </c>
      <c r="G662" t="s">
        <v>856</v>
      </c>
      <c r="H662" t="s">
        <v>105</v>
      </c>
      <c r="I662" t="s">
        <v>858</v>
      </c>
      <c r="J662">
        <v>0</v>
      </c>
      <c r="K662">
        <v>81</v>
      </c>
      <c r="L662">
        <v>7</v>
      </c>
      <c r="M662">
        <v>835</v>
      </c>
      <c r="N662">
        <v>199</v>
      </c>
      <c r="O662">
        <v>78</v>
      </c>
      <c r="P662">
        <v>5</v>
      </c>
      <c r="Q662">
        <v>71</v>
      </c>
      <c r="R662" s="27">
        <f t="shared" si="57"/>
        <v>1124</v>
      </c>
      <c r="S662" s="27">
        <f t="shared" si="55"/>
        <v>929</v>
      </c>
      <c r="T662" s="27" t="str">
        <f>IFERROR(VLOOKUP(F662,#REF!,2,0),"")</f>
        <v/>
      </c>
      <c r="U662" s="27" t="str">
        <f t="shared" si="56"/>
        <v>,06:15:00,car,1124</v>
      </c>
    </row>
    <row r="663" spans="1:21" x14ac:dyDescent="0.25">
      <c r="A663" t="s">
        <v>109</v>
      </c>
      <c r="B663">
        <v>6</v>
      </c>
      <c r="C663" s="27" t="str">
        <f t="shared" si="52"/>
        <v>M</v>
      </c>
      <c r="D663" s="27" t="str">
        <f>IFERROR(VLOOKUP(F663,#REF!,3),"")</f>
        <v/>
      </c>
      <c r="E663" t="s">
        <v>855</v>
      </c>
      <c r="F663" s="27" t="str">
        <f t="shared" si="53"/>
        <v>CCV-17A</v>
      </c>
      <c r="G663" t="s">
        <v>856</v>
      </c>
      <c r="H663" t="s">
        <v>105</v>
      </c>
      <c r="I663" t="s">
        <v>859</v>
      </c>
      <c r="J663">
        <v>0</v>
      </c>
      <c r="K663">
        <v>95</v>
      </c>
      <c r="L663">
        <v>8</v>
      </c>
      <c r="M663">
        <v>979</v>
      </c>
      <c r="N663">
        <v>331</v>
      </c>
      <c r="O663">
        <v>80</v>
      </c>
      <c r="P663">
        <v>13</v>
      </c>
      <c r="Q663">
        <v>82</v>
      </c>
      <c r="R663" s="27">
        <f t="shared" si="57"/>
        <v>1340</v>
      </c>
      <c r="S663" s="27">
        <f t="shared" si="55"/>
        <v>1094</v>
      </c>
      <c r="T663" s="27" t="str">
        <f>IFERROR(VLOOKUP(F663,#REF!,2,0),"")</f>
        <v/>
      </c>
      <c r="U663" s="27" t="str">
        <f t="shared" si="56"/>
        <v>,06:30:00,car,1340</v>
      </c>
    </row>
    <row r="664" spans="1:21" x14ac:dyDescent="0.25">
      <c r="A664" t="s">
        <v>111</v>
      </c>
      <c r="B664">
        <v>6</v>
      </c>
      <c r="C664" s="27" t="str">
        <f t="shared" si="52"/>
        <v>M</v>
      </c>
      <c r="D664" s="27" t="str">
        <f>IFERROR(VLOOKUP(F664,#REF!,3),"")</f>
        <v/>
      </c>
      <c r="E664" t="s">
        <v>855</v>
      </c>
      <c r="F664" s="27" t="str">
        <f t="shared" si="53"/>
        <v>CCV-17A</v>
      </c>
      <c r="G664" t="s">
        <v>856</v>
      </c>
      <c r="H664" t="s">
        <v>105</v>
      </c>
      <c r="I664" t="s">
        <v>860</v>
      </c>
      <c r="J664">
        <v>0</v>
      </c>
      <c r="K664">
        <v>62</v>
      </c>
      <c r="L664">
        <v>2</v>
      </c>
      <c r="M664">
        <v>1052</v>
      </c>
      <c r="N664">
        <v>314</v>
      </c>
      <c r="O664">
        <v>63</v>
      </c>
      <c r="P664">
        <v>18</v>
      </c>
      <c r="Q664">
        <v>72</v>
      </c>
      <c r="R664" s="27">
        <f t="shared" si="57"/>
        <v>1324</v>
      </c>
      <c r="S664" s="27">
        <f t="shared" si="55"/>
        <v>1147</v>
      </c>
      <c r="T664" s="27" t="str">
        <f>IFERROR(VLOOKUP(F664,#REF!,2,0),"")</f>
        <v/>
      </c>
      <c r="U664" s="27" t="str">
        <f t="shared" si="56"/>
        <v>,06:45:00,car,1324</v>
      </c>
    </row>
    <row r="665" spans="1:21" x14ac:dyDescent="0.25">
      <c r="A665" t="s">
        <v>113</v>
      </c>
      <c r="B665">
        <v>7</v>
      </c>
      <c r="C665" s="27" t="str">
        <f t="shared" si="52"/>
        <v>M</v>
      </c>
      <c r="D665" s="27" t="str">
        <f>IFERROR(VLOOKUP(F665,#REF!,3),"")</f>
        <v/>
      </c>
      <c r="E665" t="s">
        <v>855</v>
      </c>
      <c r="F665" s="27" t="str">
        <f t="shared" si="53"/>
        <v>CCV-17A</v>
      </c>
      <c r="G665" t="s">
        <v>856</v>
      </c>
      <c r="H665" t="s">
        <v>105</v>
      </c>
      <c r="I665" t="s">
        <v>861</v>
      </c>
      <c r="J665">
        <v>0</v>
      </c>
      <c r="K665">
        <v>94</v>
      </c>
      <c r="L665">
        <v>1</v>
      </c>
      <c r="M665">
        <v>1093</v>
      </c>
      <c r="N665">
        <v>260</v>
      </c>
      <c r="O665">
        <v>67</v>
      </c>
      <c r="P665">
        <v>15</v>
      </c>
      <c r="Q665">
        <v>36</v>
      </c>
      <c r="R665" s="27">
        <f t="shared" si="57"/>
        <v>1378</v>
      </c>
      <c r="S665" s="27">
        <f t="shared" si="55"/>
        <v>1147</v>
      </c>
      <c r="T665" s="27" t="str">
        <f>IFERROR(VLOOKUP(F665,#REF!,2,0),"")</f>
        <v/>
      </c>
      <c r="U665" s="27" t="str">
        <f t="shared" si="56"/>
        <v>,07:00:00,car,1378</v>
      </c>
    </row>
    <row r="666" spans="1:21" x14ac:dyDescent="0.25">
      <c r="A666" t="s">
        <v>115</v>
      </c>
      <c r="B666">
        <v>7</v>
      </c>
      <c r="C666" s="27" t="str">
        <f t="shared" si="52"/>
        <v>M</v>
      </c>
      <c r="D666" s="27" t="str">
        <f>IFERROR(VLOOKUP(F666,#REF!,3),"")</f>
        <v/>
      </c>
      <c r="E666" t="s">
        <v>855</v>
      </c>
      <c r="F666" s="27" t="str">
        <f t="shared" si="53"/>
        <v>CCV-17A</v>
      </c>
      <c r="G666" t="s">
        <v>856</v>
      </c>
      <c r="H666" t="s">
        <v>105</v>
      </c>
      <c r="I666" t="s">
        <v>862</v>
      </c>
      <c r="J666">
        <v>0</v>
      </c>
      <c r="K666">
        <v>64</v>
      </c>
      <c r="L666">
        <v>5</v>
      </c>
      <c r="M666">
        <v>1185</v>
      </c>
      <c r="N666">
        <v>271</v>
      </c>
      <c r="O666">
        <v>63</v>
      </c>
      <c r="P666">
        <v>20</v>
      </c>
      <c r="Q666">
        <v>46</v>
      </c>
      <c r="R666" s="27">
        <f t="shared" si="57"/>
        <v>1437</v>
      </c>
      <c r="S666" s="27">
        <f t="shared" si="55"/>
        <v>1264</v>
      </c>
      <c r="T666" s="27" t="str">
        <f>IFERROR(VLOOKUP(F666,#REF!,2,0),"")</f>
        <v/>
      </c>
      <c r="U666" s="27" t="str">
        <f t="shared" si="56"/>
        <v>,07:15:00,car,1437</v>
      </c>
    </row>
    <row r="667" spans="1:21" x14ac:dyDescent="0.25">
      <c r="A667" t="s">
        <v>117</v>
      </c>
      <c r="B667">
        <v>7</v>
      </c>
      <c r="C667" s="27" t="str">
        <f t="shared" si="52"/>
        <v>M</v>
      </c>
      <c r="D667" s="27" t="str">
        <f>IFERROR(VLOOKUP(F667,#REF!,3),"")</f>
        <v/>
      </c>
      <c r="E667" t="s">
        <v>855</v>
      </c>
      <c r="F667" s="27" t="str">
        <f t="shared" si="53"/>
        <v>CCV-17A</v>
      </c>
      <c r="G667" t="s">
        <v>856</v>
      </c>
      <c r="H667" t="s">
        <v>105</v>
      </c>
      <c r="I667" t="s">
        <v>863</v>
      </c>
      <c r="J667">
        <v>0</v>
      </c>
      <c r="K667">
        <v>60</v>
      </c>
      <c r="L667">
        <v>2</v>
      </c>
      <c r="M667">
        <v>1257</v>
      </c>
      <c r="N667">
        <v>393</v>
      </c>
      <c r="O667">
        <v>55</v>
      </c>
      <c r="P667">
        <v>20</v>
      </c>
      <c r="Q667">
        <v>51</v>
      </c>
      <c r="R667" s="27">
        <f t="shared" si="57"/>
        <v>1519</v>
      </c>
      <c r="S667" s="27">
        <f t="shared" si="55"/>
        <v>1333</v>
      </c>
      <c r="T667" s="27" t="str">
        <f>IFERROR(VLOOKUP(F667,#REF!,2,0),"")</f>
        <v/>
      </c>
      <c r="U667" s="27" t="str">
        <f t="shared" si="56"/>
        <v>,07:30:00,car,1519</v>
      </c>
    </row>
    <row r="668" spans="1:21" x14ac:dyDescent="0.25">
      <c r="A668" t="s">
        <v>119</v>
      </c>
      <c r="B668">
        <v>7</v>
      </c>
      <c r="C668" s="27" t="str">
        <f t="shared" si="52"/>
        <v>M</v>
      </c>
      <c r="D668" s="27" t="str">
        <f>IFERROR(VLOOKUP(F668,#REF!,3),"")</f>
        <v/>
      </c>
      <c r="E668" t="s">
        <v>855</v>
      </c>
      <c r="F668" s="27" t="str">
        <f t="shared" si="53"/>
        <v>CCV-17A</v>
      </c>
      <c r="G668" t="s">
        <v>856</v>
      </c>
      <c r="H668" t="s">
        <v>105</v>
      </c>
      <c r="I668" t="s">
        <v>864</v>
      </c>
      <c r="J668">
        <v>0</v>
      </c>
      <c r="K668">
        <v>52</v>
      </c>
      <c r="L668">
        <v>2</v>
      </c>
      <c r="M668">
        <v>1157</v>
      </c>
      <c r="N668">
        <v>480</v>
      </c>
      <c r="O668">
        <v>63</v>
      </c>
      <c r="P668">
        <v>15</v>
      </c>
      <c r="Q668">
        <v>40</v>
      </c>
      <c r="R668" s="27">
        <f t="shared" si="57"/>
        <v>1401</v>
      </c>
      <c r="S668" s="27">
        <f t="shared" si="55"/>
        <v>1217</v>
      </c>
      <c r="T668" s="27" t="str">
        <f>IFERROR(VLOOKUP(F668,#REF!,2,0),"")</f>
        <v/>
      </c>
      <c r="U668" s="27" t="str">
        <f t="shared" si="56"/>
        <v>,07:45:00,car,1401</v>
      </c>
    </row>
    <row r="669" spans="1:21" x14ac:dyDescent="0.25">
      <c r="A669" t="s">
        <v>121</v>
      </c>
      <c r="B669">
        <v>8</v>
      </c>
      <c r="C669" s="27" t="str">
        <f t="shared" si="52"/>
        <v>M</v>
      </c>
      <c r="D669" s="27" t="str">
        <f>IFERROR(VLOOKUP(F669,#REF!,3),"")</f>
        <v/>
      </c>
      <c r="E669" t="s">
        <v>855</v>
      </c>
      <c r="F669" s="27" t="str">
        <f t="shared" si="53"/>
        <v>CCV-17A</v>
      </c>
      <c r="G669" t="s">
        <v>856</v>
      </c>
      <c r="H669" t="s">
        <v>105</v>
      </c>
      <c r="I669" t="s">
        <v>865</v>
      </c>
      <c r="J669">
        <v>0</v>
      </c>
      <c r="K669">
        <v>82</v>
      </c>
      <c r="L669">
        <v>4</v>
      </c>
      <c r="M669">
        <v>1148</v>
      </c>
      <c r="N669">
        <v>377</v>
      </c>
      <c r="O669">
        <v>80</v>
      </c>
      <c r="P669">
        <v>29</v>
      </c>
      <c r="Q669">
        <v>57</v>
      </c>
      <c r="R669" s="27">
        <f t="shared" si="57"/>
        <v>1471</v>
      </c>
      <c r="S669" s="27">
        <f t="shared" si="55"/>
        <v>1244</v>
      </c>
      <c r="T669" s="27" t="str">
        <f>IFERROR(VLOOKUP(F669,#REF!,2,0),"")</f>
        <v/>
      </c>
      <c r="U669" s="27" t="str">
        <f t="shared" si="56"/>
        <v>,08:00:00,car,1471</v>
      </c>
    </row>
    <row r="670" spans="1:21" x14ac:dyDescent="0.25">
      <c r="A670" t="s">
        <v>123</v>
      </c>
      <c r="B670">
        <v>8</v>
      </c>
      <c r="C670" s="27" t="str">
        <f t="shared" si="52"/>
        <v>M</v>
      </c>
      <c r="D670" s="27" t="str">
        <f>IFERROR(VLOOKUP(F670,#REF!,3),"")</f>
        <v/>
      </c>
      <c r="E670" t="s">
        <v>855</v>
      </c>
      <c r="F670" s="27" t="str">
        <f t="shared" si="53"/>
        <v>CCV-17A</v>
      </c>
      <c r="G670" t="s">
        <v>856</v>
      </c>
      <c r="H670" t="s">
        <v>105</v>
      </c>
      <c r="I670" t="s">
        <v>866</v>
      </c>
      <c r="J670">
        <v>0</v>
      </c>
      <c r="K670">
        <v>86</v>
      </c>
      <c r="L670">
        <v>5</v>
      </c>
      <c r="M670">
        <v>1583</v>
      </c>
      <c r="N670">
        <v>327</v>
      </c>
      <c r="O670">
        <v>75</v>
      </c>
      <c r="P670">
        <v>32</v>
      </c>
      <c r="Q670">
        <v>184</v>
      </c>
      <c r="R670" s="27">
        <f t="shared" si="57"/>
        <v>2038</v>
      </c>
      <c r="S670" s="27">
        <f t="shared" si="55"/>
        <v>1812</v>
      </c>
      <c r="T670" s="27" t="str">
        <f>IFERROR(VLOOKUP(F670,#REF!,2,0),"")</f>
        <v/>
      </c>
      <c r="U670" s="27" t="str">
        <f t="shared" si="56"/>
        <v>,08:15:00,car,2038</v>
      </c>
    </row>
    <row r="671" spans="1:21" x14ac:dyDescent="0.25">
      <c r="A671" t="s">
        <v>125</v>
      </c>
      <c r="B671">
        <v>8</v>
      </c>
      <c r="C671" s="27" t="str">
        <f t="shared" si="52"/>
        <v>M</v>
      </c>
      <c r="D671" s="27" t="str">
        <f>IFERROR(VLOOKUP(F671,#REF!,3),"")</f>
        <v/>
      </c>
      <c r="E671" t="s">
        <v>855</v>
      </c>
      <c r="F671" s="27" t="str">
        <f t="shared" si="53"/>
        <v>CCV-17A</v>
      </c>
      <c r="G671" t="s">
        <v>856</v>
      </c>
      <c r="H671" t="s">
        <v>105</v>
      </c>
      <c r="I671" t="s">
        <v>867</v>
      </c>
      <c r="J671">
        <v>0</v>
      </c>
      <c r="K671">
        <v>97</v>
      </c>
      <c r="L671">
        <v>8</v>
      </c>
      <c r="M671">
        <v>1249</v>
      </c>
      <c r="N671">
        <v>294</v>
      </c>
      <c r="O671">
        <v>56</v>
      </c>
      <c r="P671">
        <v>25</v>
      </c>
      <c r="Q671">
        <v>83</v>
      </c>
      <c r="R671" s="27">
        <f t="shared" si="57"/>
        <v>1620</v>
      </c>
      <c r="S671" s="27">
        <f t="shared" si="55"/>
        <v>1377</v>
      </c>
      <c r="T671" s="27" t="str">
        <f>IFERROR(VLOOKUP(F671,#REF!,2,0),"")</f>
        <v/>
      </c>
      <c r="U671" s="27" t="str">
        <f t="shared" si="56"/>
        <v>,08:30:00,car,1620</v>
      </c>
    </row>
    <row r="672" spans="1:21" x14ac:dyDescent="0.25">
      <c r="A672" t="s">
        <v>127</v>
      </c>
      <c r="B672">
        <v>8</v>
      </c>
      <c r="C672" s="27" t="str">
        <f t="shared" si="52"/>
        <v>M</v>
      </c>
      <c r="D672" s="27" t="str">
        <f>IFERROR(VLOOKUP(F672,#REF!,3),"")</f>
        <v/>
      </c>
      <c r="E672" t="s">
        <v>855</v>
      </c>
      <c r="F672" s="27" t="str">
        <f t="shared" si="53"/>
        <v>CCV-17A</v>
      </c>
      <c r="G672" t="s">
        <v>856</v>
      </c>
      <c r="H672" t="s">
        <v>105</v>
      </c>
      <c r="I672" t="s">
        <v>868</v>
      </c>
      <c r="J672">
        <v>0</v>
      </c>
      <c r="K672">
        <v>100</v>
      </c>
      <c r="L672">
        <v>10</v>
      </c>
      <c r="M672">
        <v>957</v>
      </c>
      <c r="N672">
        <v>307</v>
      </c>
      <c r="O672">
        <v>69</v>
      </c>
      <c r="P672">
        <v>22</v>
      </c>
      <c r="Q672">
        <v>94</v>
      </c>
      <c r="R672" s="27">
        <f t="shared" si="57"/>
        <v>1350</v>
      </c>
      <c r="S672" s="27">
        <f t="shared" si="55"/>
        <v>1098</v>
      </c>
      <c r="T672" s="27" t="str">
        <f>IFERROR(VLOOKUP(F672,#REF!,2,0),"")</f>
        <v/>
      </c>
      <c r="U672" s="27" t="str">
        <f t="shared" si="56"/>
        <v>,08:45:00,car,1350</v>
      </c>
    </row>
    <row r="673" spans="1:21" x14ac:dyDescent="0.25">
      <c r="A673" t="s">
        <v>129</v>
      </c>
      <c r="B673">
        <v>9</v>
      </c>
      <c r="C673" s="27" t="str">
        <f t="shared" si="52"/>
        <v>M</v>
      </c>
      <c r="D673" s="27" t="str">
        <f>IFERROR(VLOOKUP(F673,#REF!,3),"")</f>
        <v/>
      </c>
      <c r="E673" t="s">
        <v>855</v>
      </c>
      <c r="F673" s="27" t="str">
        <f t="shared" si="53"/>
        <v>CCV-17A</v>
      </c>
      <c r="G673" t="s">
        <v>856</v>
      </c>
      <c r="H673" t="s">
        <v>105</v>
      </c>
      <c r="I673" t="s">
        <v>869</v>
      </c>
      <c r="J673">
        <v>0</v>
      </c>
      <c r="K673">
        <v>111</v>
      </c>
      <c r="L673">
        <v>9</v>
      </c>
      <c r="M673">
        <v>1025</v>
      </c>
      <c r="N673">
        <v>223</v>
      </c>
      <c r="O673">
        <v>64</v>
      </c>
      <c r="P673">
        <v>37</v>
      </c>
      <c r="Q673">
        <v>91</v>
      </c>
      <c r="R673" s="27">
        <f t="shared" si="57"/>
        <v>1435</v>
      </c>
      <c r="S673" s="27">
        <f t="shared" si="55"/>
        <v>1176</v>
      </c>
      <c r="T673" s="27" t="str">
        <f>IFERROR(VLOOKUP(F673,#REF!,2,0),"")</f>
        <v/>
      </c>
      <c r="U673" s="27" t="str">
        <f t="shared" si="56"/>
        <v>,09:00:00,car,1435</v>
      </c>
    </row>
    <row r="674" spans="1:21" x14ac:dyDescent="0.25">
      <c r="A674" t="s">
        <v>131</v>
      </c>
      <c r="B674">
        <v>9</v>
      </c>
      <c r="C674" s="27" t="str">
        <f t="shared" si="52"/>
        <v>M</v>
      </c>
      <c r="D674" s="27" t="str">
        <f>IFERROR(VLOOKUP(F674,#REF!,3),"")</f>
        <v/>
      </c>
      <c r="E674" t="s">
        <v>855</v>
      </c>
      <c r="F674" s="27" t="str">
        <f t="shared" si="53"/>
        <v>CCV-17A</v>
      </c>
      <c r="G674" t="s">
        <v>856</v>
      </c>
      <c r="H674" t="s">
        <v>105</v>
      </c>
      <c r="I674" t="s">
        <v>870</v>
      </c>
      <c r="J674">
        <v>0</v>
      </c>
      <c r="K674">
        <v>98</v>
      </c>
      <c r="L674">
        <v>9</v>
      </c>
      <c r="M674">
        <v>1134</v>
      </c>
      <c r="N674">
        <v>212</v>
      </c>
      <c r="O674">
        <v>53</v>
      </c>
      <c r="P674">
        <v>31</v>
      </c>
      <c r="Q674">
        <v>76</v>
      </c>
      <c r="R674" s="27">
        <f t="shared" si="57"/>
        <v>1495</v>
      </c>
      <c r="S674" s="27">
        <f t="shared" si="55"/>
        <v>1264</v>
      </c>
      <c r="T674" s="27" t="str">
        <f>IFERROR(VLOOKUP(F674,#REF!,2,0),"")</f>
        <v/>
      </c>
      <c r="U674" s="27" t="str">
        <f t="shared" si="56"/>
        <v>,09:15:00,car,1495</v>
      </c>
    </row>
    <row r="675" spans="1:21" x14ac:dyDescent="0.25">
      <c r="A675" t="s">
        <v>133</v>
      </c>
      <c r="B675">
        <v>9</v>
      </c>
      <c r="C675" s="27" t="str">
        <f t="shared" si="52"/>
        <v>M</v>
      </c>
      <c r="D675" s="27" t="str">
        <f>IFERROR(VLOOKUP(F675,#REF!,3),"")</f>
        <v/>
      </c>
      <c r="E675" t="s">
        <v>855</v>
      </c>
      <c r="F675" s="27" t="str">
        <f t="shared" si="53"/>
        <v>CCV-17A</v>
      </c>
      <c r="G675" t="s">
        <v>856</v>
      </c>
      <c r="H675" t="s">
        <v>105</v>
      </c>
      <c r="I675" t="s">
        <v>871</v>
      </c>
      <c r="J675">
        <v>0</v>
      </c>
      <c r="K675">
        <v>95</v>
      </c>
      <c r="L675">
        <v>3</v>
      </c>
      <c r="M675">
        <v>1036</v>
      </c>
      <c r="N675">
        <v>194</v>
      </c>
      <c r="O675">
        <v>58</v>
      </c>
      <c r="P675">
        <v>27</v>
      </c>
      <c r="Q675">
        <v>79</v>
      </c>
      <c r="R675" s="27">
        <f t="shared" si="57"/>
        <v>1372</v>
      </c>
      <c r="S675" s="27">
        <f t="shared" si="55"/>
        <v>1150</v>
      </c>
      <c r="T675" s="27" t="str">
        <f>IFERROR(VLOOKUP(F675,#REF!,2,0),"")</f>
        <v/>
      </c>
      <c r="U675" s="27" t="str">
        <f t="shared" si="56"/>
        <v>,09:30:00,car,1372</v>
      </c>
    </row>
    <row r="676" spans="1:21" x14ac:dyDescent="0.25">
      <c r="A676" t="s">
        <v>135</v>
      </c>
      <c r="B676">
        <v>9</v>
      </c>
      <c r="C676" s="27" t="str">
        <f t="shared" si="52"/>
        <v>M</v>
      </c>
      <c r="D676" s="27" t="str">
        <f>IFERROR(VLOOKUP(F676,#REF!,3),"")</f>
        <v/>
      </c>
      <c r="E676" t="s">
        <v>855</v>
      </c>
      <c r="F676" s="27" t="str">
        <f t="shared" si="53"/>
        <v>CCV-17A</v>
      </c>
      <c r="G676" t="s">
        <v>856</v>
      </c>
      <c r="H676" t="s">
        <v>105</v>
      </c>
      <c r="I676" t="s">
        <v>872</v>
      </c>
      <c r="J676">
        <v>0</v>
      </c>
      <c r="K676">
        <v>84</v>
      </c>
      <c r="L676">
        <v>7</v>
      </c>
      <c r="M676">
        <v>1153</v>
      </c>
      <c r="N676">
        <v>184</v>
      </c>
      <c r="O676">
        <v>29</v>
      </c>
      <c r="P676">
        <v>29</v>
      </c>
      <c r="Q676">
        <v>77</v>
      </c>
      <c r="R676" s="27">
        <f t="shared" si="57"/>
        <v>1476</v>
      </c>
      <c r="S676" s="27">
        <f t="shared" si="55"/>
        <v>1277</v>
      </c>
      <c r="T676" s="27" t="str">
        <f>IFERROR(VLOOKUP(F676,#REF!,2,0),"")</f>
        <v/>
      </c>
      <c r="U676" s="27" t="str">
        <f t="shared" si="56"/>
        <v>,09:45:00,car,1476</v>
      </c>
    </row>
    <row r="677" spans="1:21" x14ac:dyDescent="0.25">
      <c r="A677" t="s">
        <v>137</v>
      </c>
      <c r="B677">
        <v>10</v>
      </c>
      <c r="C677" s="27" t="str">
        <f t="shared" si="52"/>
        <v>M</v>
      </c>
      <c r="D677" s="27" t="str">
        <f>IFERROR(VLOOKUP(F677,#REF!,3),"")</f>
        <v/>
      </c>
      <c r="E677" t="s">
        <v>855</v>
      </c>
      <c r="F677" s="27" t="str">
        <f t="shared" si="53"/>
        <v>CCV-17A</v>
      </c>
      <c r="G677" t="s">
        <v>856</v>
      </c>
      <c r="H677" t="s">
        <v>105</v>
      </c>
      <c r="I677" t="s">
        <v>873</v>
      </c>
      <c r="J677">
        <v>0</v>
      </c>
      <c r="K677">
        <v>51</v>
      </c>
      <c r="L677">
        <v>25</v>
      </c>
      <c r="M677">
        <v>1014</v>
      </c>
      <c r="N677">
        <v>169</v>
      </c>
      <c r="O677">
        <v>42</v>
      </c>
      <c r="P677">
        <v>34</v>
      </c>
      <c r="Q677">
        <v>69</v>
      </c>
      <c r="R677" s="27">
        <f t="shared" si="57"/>
        <v>1310</v>
      </c>
      <c r="S677" s="27">
        <f t="shared" si="55"/>
        <v>1180</v>
      </c>
      <c r="T677" s="27" t="str">
        <f>IFERROR(VLOOKUP(F677,#REF!,2,0),"")</f>
        <v/>
      </c>
      <c r="U677" s="27" t="str">
        <f t="shared" si="56"/>
        <v>,10:00:00,car,1310</v>
      </c>
    </row>
    <row r="678" spans="1:21" x14ac:dyDescent="0.25">
      <c r="A678" t="s">
        <v>139</v>
      </c>
      <c r="B678">
        <v>10</v>
      </c>
      <c r="C678" s="27" t="str">
        <f t="shared" si="52"/>
        <v>M</v>
      </c>
      <c r="D678" s="27" t="str">
        <f>IFERROR(VLOOKUP(F678,#REF!,3),"")</f>
        <v/>
      </c>
      <c r="E678" t="s">
        <v>855</v>
      </c>
      <c r="F678" s="27" t="str">
        <f t="shared" si="53"/>
        <v>CCV-17A</v>
      </c>
      <c r="G678" t="s">
        <v>856</v>
      </c>
      <c r="H678" t="s">
        <v>105</v>
      </c>
      <c r="I678" t="s">
        <v>874</v>
      </c>
      <c r="J678">
        <v>0</v>
      </c>
      <c r="K678">
        <v>40</v>
      </c>
      <c r="L678">
        <v>26</v>
      </c>
      <c r="M678">
        <v>1098</v>
      </c>
      <c r="N678">
        <v>174</v>
      </c>
      <c r="O678">
        <v>30</v>
      </c>
      <c r="P678">
        <v>20</v>
      </c>
      <c r="Q678">
        <v>71</v>
      </c>
      <c r="R678" s="27">
        <f t="shared" si="57"/>
        <v>1363</v>
      </c>
      <c r="S678" s="27">
        <f t="shared" si="55"/>
        <v>1254</v>
      </c>
      <c r="T678" s="27" t="str">
        <f>IFERROR(VLOOKUP(F678,#REF!,2,0),"")</f>
        <v/>
      </c>
      <c r="U678" s="27" t="str">
        <f t="shared" si="56"/>
        <v>,10:15:00,car,1363</v>
      </c>
    </row>
    <row r="679" spans="1:21" x14ac:dyDescent="0.25">
      <c r="A679" t="s">
        <v>141</v>
      </c>
      <c r="B679">
        <v>10</v>
      </c>
      <c r="C679" s="27" t="str">
        <f t="shared" si="52"/>
        <v>M</v>
      </c>
      <c r="D679" s="27" t="str">
        <f>IFERROR(VLOOKUP(F679,#REF!,3),"")</f>
        <v/>
      </c>
      <c r="E679" t="s">
        <v>855</v>
      </c>
      <c r="F679" s="27" t="str">
        <f t="shared" si="53"/>
        <v>CCV-17A</v>
      </c>
      <c r="G679" t="s">
        <v>856</v>
      </c>
      <c r="H679" t="s">
        <v>105</v>
      </c>
      <c r="I679" t="s">
        <v>875</v>
      </c>
      <c r="J679">
        <v>0</v>
      </c>
      <c r="K679">
        <v>35</v>
      </c>
      <c r="L679">
        <v>22</v>
      </c>
      <c r="M679">
        <v>1082</v>
      </c>
      <c r="N679">
        <v>163</v>
      </c>
      <c r="O679">
        <v>41</v>
      </c>
      <c r="P679">
        <v>21</v>
      </c>
      <c r="Q679">
        <v>71</v>
      </c>
      <c r="R679" s="27">
        <f t="shared" si="57"/>
        <v>1327</v>
      </c>
      <c r="S679" s="27">
        <f t="shared" si="55"/>
        <v>1229</v>
      </c>
      <c r="T679" s="27" t="str">
        <f>IFERROR(VLOOKUP(F679,#REF!,2,0),"")</f>
        <v/>
      </c>
      <c r="U679" s="27" t="str">
        <f t="shared" si="56"/>
        <v>,10:30:00,car,1327</v>
      </c>
    </row>
    <row r="680" spans="1:21" x14ac:dyDescent="0.25">
      <c r="A680" t="s">
        <v>143</v>
      </c>
      <c r="B680">
        <v>10</v>
      </c>
      <c r="C680" s="27" t="str">
        <f t="shared" si="52"/>
        <v>M</v>
      </c>
      <c r="D680" s="27" t="str">
        <f>IFERROR(VLOOKUP(F680,#REF!,3),"")</f>
        <v/>
      </c>
      <c r="E680" t="s">
        <v>855</v>
      </c>
      <c r="F680" s="27" t="str">
        <f t="shared" si="53"/>
        <v>CCV-17A</v>
      </c>
      <c r="G680" t="s">
        <v>856</v>
      </c>
      <c r="H680" t="s">
        <v>105</v>
      </c>
      <c r="I680" t="s">
        <v>876</v>
      </c>
      <c r="J680">
        <v>0</v>
      </c>
      <c r="K680">
        <v>40</v>
      </c>
      <c r="L680">
        <v>20</v>
      </c>
      <c r="M680">
        <v>1000</v>
      </c>
      <c r="N680">
        <v>165</v>
      </c>
      <c r="O680">
        <v>36</v>
      </c>
      <c r="P680">
        <v>25</v>
      </c>
      <c r="Q680">
        <v>68</v>
      </c>
      <c r="R680" s="27">
        <f t="shared" si="57"/>
        <v>1251</v>
      </c>
      <c r="S680" s="27">
        <f t="shared" si="55"/>
        <v>1143</v>
      </c>
      <c r="T680" s="27" t="str">
        <f>IFERROR(VLOOKUP(F680,#REF!,2,0),"")</f>
        <v/>
      </c>
      <c r="U680" s="27" t="str">
        <f t="shared" si="56"/>
        <v>,10:45:00,car,1251</v>
      </c>
    </row>
    <row r="681" spans="1:21" x14ac:dyDescent="0.25">
      <c r="A681" t="s">
        <v>145</v>
      </c>
      <c r="B681">
        <v>11</v>
      </c>
      <c r="C681" s="27" t="str">
        <f t="shared" si="52"/>
        <v>M</v>
      </c>
      <c r="D681" s="27" t="str">
        <f>IFERROR(VLOOKUP(F681,#REF!,3),"")</f>
        <v/>
      </c>
      <c r="E681" t="s">
        <v>855</v>
      </c>
      <c r="F681" s="27" t="str">
        <f t="shared" si="53"/>
        <v>CCV-17A</v>
      </c>
      <c r="G681" t="s">
        <v>856</v>
      </c>
      <c r="H681" t="s">
        <v>105</v>
      </c>
      <c r="I681" t="s">
        <v>877</v>
      </c>
      <c r="J681">
        <v>0</v>
      </c>
      <c r="K681">
        <v>32</v>
      </c>
      <c r="L681">
        <v>20</v>
      </c>
      <c r="M681">
        <v>1065</v>
      </c>
      <c r="N681">
        <v>126</v>
      </c>
      <c r="O681">
        <v>30</v>
      </c>
      <c r="P681">
        <v>34</v>
      </c>
      <c r="Q681">
        <v>63</v>
      </c>
      <c r="R681" s="27">
        <f t="shared" si="57"/>
        <v>1297</v>
      </c>
      <c r="S681" s="27">
        <f t="shared" si="55"/>
        <v>1212</v>
      </c>
      <c r="T681" s="27" t="str">
        <f>IFERROR(VLOOKUP(F681,#REF!,2,0),"")</f>
        <v/>
      </c>
      <c r="U681" s="27" t="str">
        <f t="shared" si="56"/>
        <v>,11:00:00,car,1297</v>
      </c>
    </row>
    <row r="682" spans="1:21" x14ac:dyDescent="0.25">
      <c r="A682" t="s">
        <v>147</v>
      </c>
      <c r="B682">
        <v>11</v>
      </c>
      <c r="C682" s="27" t="str">
        <f t="shared" si="52"/>
        <v>M</v>
      </c>
      <c r="D682" s="27" t="str">
        <f>IFERROR(VLOOKUP(F682,#REF!,3),"")</f>
        <v/>
      </c>
      <c r="E682" t="s">
        <v>855</v>
      </c>
      <c r="F682" s="27" t="str">
        <f t="shared" si="53"/>
        <v>CCV-17A</v>
      </c>
      <c r="G682" t="s">
        <v>856</v>
      </c>
      <c r="H682" t="s">
        <v>105</v>
      </c>
      <c r="I682" t="s">
        <v>878</v>
      </c>
      <c r="J682">
        <v>0</v>
      </c>
      <c r="K682">
        <v>36</v>
      </c>
      <c r="L682">
        <v>24</v>
      </c>
      <c r="M682">
        <v>1007</v>
      </c>
      <c r="N682">
        <v>158</v>
      </c>
      <c r="O682">
        <v>38</v>
      </c>
      <c r="P682">
        <v>31</v>
      </c>
      <c r="Q682">
        <v>66</v>
      </c>
      <c r="R682" s="27">
        <f t="shared" si="57"/>
        <v>1263</v>
      </c>
      <c r="S682" s="27">
        <f t="shared" si="55"/>
        <v>1164</v>
      </c>
      <c r="T682" s="27" t="str">
        <f>IFERROR(VLOOKUP(F682,#REF!,2,0),"")</f>
        <v/>
      </c>
      <c r="U682" s="27" t="str">
        <f t="shared" si="56"/>
        <v>,11:15:00,car,1263</v>
      </c>
    </row>
    <row r="683" spans="1:21" x14ac:dyDescent="0.25">
      <c r="A683" t="s">
        <v>149</v>
      </c>
      <c r="B683">
        <v>11</v>
      </c>
      <c r="C683" s="27" t="str">
        <f t="shared" si="52"/>
        <v>M</v>
      </c>
      <c r="D683" s="27" t="str">
        <f>IFERROR(VLOOKUP(F683,#REF!,3),"")</f>
        <v/>
      </c>
      <c r="E683" t="s">
        <v>855</v>
      </c>
      <c r="F683" s="27" t="str">
        <f t="shared" si="53"/>
        <v>CCV-17A</v>
      </c>
      <c r="G683" t="s">
        <v>856</v>
      </c>
      <c r="H683" t="s">
        <v>105</v>
      </c>
      <c r="I683" t="s">
        <v>879</v>
      </c>
      <c r="J683">
        <v>1</v>
      </c>
      <c r="K683">
        <v>35</v>
      </c>
      <c r="L683">
        <v>23</v>
      </c>
      <c r="M683">
        <v>1121</v>
      </c>
      <c r="N683">
        <v>142</v>
      </c>
      <c r="O683">
        <v>41</v>
      </c>
      <c r="P683">
        <v>20</v>
      </c>
      <c r="Q683">
        <v>53</v>
      </c>
      <c r="R683" s="27">
        <f t="shared" si="57"/>
        <v>1346</v>
      </c>
      <c r="S683" s="27">
        <f t="shared" si="55"/>
        <v>1252</v>
      </c>
      <c r="T683" s="27" t="str">
        <f>IFERROR(VLOOKUP(F683,#REF!,2,0),"")</f>
        <v/>
      </c>
      <c r="U683" s="27" t="str">
        <f t="shared" si="56"/>
        <v>,11:30:00,car,1346</v>
      </c>
    </row>
    <row r="684" spans="1:21" x14ac:dyDescent="0.25">
      <c r="A684" t="s">
        <v>151</v>
      </c>
      <c r="B684">
        <v>11</v>
      </c>
      <c r="C684" s="27" t="str">
        <f t="shared" si="52"/>
        <v>M</v>
      </c>
      <c r="D684" s="27" t="str">
        <f>IFERROR(VLOOKUP(F684,#REF!,3),"")</f>
        <v/>
      </c>
      <c r="E684" t="s">
        <v>855</v>
      </c>
      <c r="F684" s="27" t="str">
        <f t="shared" si="53"/>
        <v>CCV-17A</v>
      </c>
      <c r="G684" t="s">
        <v>856</v>
      </c>
      <c r="H684" t="s">
        <v>105</v>
      </c>
      <c r="I684" t="s">
        <v>880</v>
      </c>
      <c r="J684">
        <v>0</v>
      </c>
      <c r="K684">
        <v>34</v>
      </c>
      <c r="L684">
        <v>18</v>
      </c>
      <c r="M684">
        <v>1219</v>
      </c>
      <c r="N684">
        <v>186</v>
      </c>
      <c r="O684">
        <v>43</v>
      </c>
      <c r="P684">
        <v>17</v>
      </c>
      <c r="Q684">
        <v>51</v>
      </c>
      <c r="R684" s="27">
        <f t="shared" si="57"/>
        <v>1431</v>
      </c>
      <c r="S684" s="27">
        <f t="shared" si="55"/>
        <v>1332</v>
      </c>
      <c r="T684" s="27" t="str">
        <f>IFERROR(VLOOKUP(F684,#REF!,2,0),"")</f>
        <v/>
      </c>
      <c r="U684" s="27" t="str">
        <f t="shared" si="56"/>
        <v>,11:45:00,car,1431</v>
      </c>
    </row>
    <row r="685" spans="1:21" x14ac:dyDescent="0.25">
      <c r="A685" t="s">
        <v>153</v>
      </c>
      <c r="B685">
        <v>12</v>
      </c>
      <c r="C685" s="27" t="str">
        <f t="shared" si="52"/>
        <v>T</v>
      </c>
      <c r="D685" s="27" t="str">
        <f>IFERROR(VLOOKUP(F685,#REF!,3),"")</f>
        <v/>
      </c>
      <c r="E685" t="s">
        <v>855</v>
      </c>
      <c r="F685" s="27" t="str">
        <f t="shared" si="53"/>
        <v>CCV-17A</v>
      </c>
      <c r="G685" t="s">
        <v>856</v>
      </c>
      <c r="H685" t="s">
        <v>105</v>
      </c>
      <c r="I685" t="s">
        <v>881</v>
      </c>
      <c r="J685">
        <v>0</v>
      </c>
      <c r="K685">
        <v>18</v>
      </c>
      <c r="L685">
        <v>12</v>
      </c>
      <c r="M685">
        <v>1189</v>
      </c>
      <c r="N685">
        <v>173</v>
      </c>
      <c r="O685">
        <v>40</v>
      </c>
      <c r="P685">
        <v>25</v>
      </c>
      <c r="Q685">
        <v>42</v>
      </c>
      <c r="R685" s="27">
        <f t="shared" si="57"/>
        <v>1351</v>
      </c>
      <c r="S685" s="27">
        <f t="shared" si="55"/>
        <v>1286</v>
      </c>
      <c r="T685" s="27" t="str">
        <f>IFERROR(VLOOKUP(F685,#REF!,2,0),"")</f>
        <v/>
      </c>
      <c r="U685" s="27" t="str">
        <f t="shared" si="56"/>
        <v>,12:00:00,car,1351</v>
      </c>
    </row>
    <row r="686" spans="1:21" x14ac:dyDescent="0.25">
      <c r="A686" t="s">
        <v>155</v>
      </c>
      <c r="B686">
        <v>12</v>
      </c>
      <c r="C686" s="27" t="str">
        <f t="shared" si="52"/>
        <v>T</v>
      </c>
      <c r="D686" s="27" t="str">
        <f>IFERROR(VLOOKUP(F686,#REF!,3),"")</f>
        <v/>
      </c>
      <c r="E686" t="s">
        <v>855</v>
      </c>
      <c r="F686" s="27" t="str">
        <f t="shared" si="53"/>
        <v>CCV-17A</v>
      </c>
      <c r="G686" t="s">
        <v>856</v>
      </c>
      <c r="H686" t="s">
        <v>105</v>
      </c>
      <c r="I686" t="s">
        <v>882</v>
      </c>
      <c r="J686">
        <v>0</v>
      </c>
      <c r="K686">
        <v>25</v>
      </c>
      <c r="L686">
        <v>14</v>
      </c>
      <c r="M686">
        <v>1218</v>
      </c>
      <c r="N686">
        <v>165</v>
      </c>
      <c r="O686">
        <v>36</v>
      </c>
      <c r="P686">
        <v>19</v>
      </c>
      <c r="Q686">
        <v>38</v>
      </c>
      <c r="R686" s="27">
        <f t="shared" si="57"/>
        <v>1388</v>
      </c>
      <c r="S686" s="27">
        <f t="shared" si="55"/>
        <v>1310</v>
      </c>
      <c r="T686" s="27" t="str">
        <f>IFERROR(VLOOKUP(F686,#REF!,2,0),"")</f>
        <v/>
      </c>
      <c r="U686" s="27" t="str">
        <f t="shared" si="56"/>
        <v>,12:15:00,car,1388</v>
      </c>
    </row>
    <row r="687" spans="1:21" x14ac:dyDescent="0.25">
      <c r="A687" t="s">
        <v>157</v>
      </c>
      <c r="B687">
        <v>12</v>
      </c>
      <c r="C687" s="27" t="str">
        <f t="shared" si="52"/>
        <v>T</v>
      </c>
      <c r="D687" s="27" t="str">
        <f>IFERROR(VLOOKUP(F687,#REF!,3),"")</f>
        <v/>
      </c>
      <c r="E687" t="s">
        <v>855</v>
      </c>
      <c r="F687" s="27" t="str">
        <f t="shared" si="53"/>
        <v>CCV-17A</v>
      </c>
      <c r="G687" t="s">
        <v>856</v>
      </c>
      <c r="H687" t="s">
        <v>105</v>
      </c>
      <c r="I687" t="s">
        <v>883</v>
      </c>
      <c r="J687">
        <v>0</v>
      </c>
      <c r="K687">
        <v>20</v>
      </c>
      <c r="L687">
        <v>26</v>
      </c>
      <c r="M687">
        <v>1255</v>
      </c>
      <c r="N687">
        <v>176</v>
      </c>
      <c r="O687">
        <v>52</v>
      </c>
      <c r="P687">
        <v>18</v>
      </c>
      <c r="Q687">
        <v>47</v>
      </c>
      <c r="R687" s="27">
        <f t="shared" si="57"/>
        <v>1455</v>
      </c>
      <c r="S687" s="27">
        <f t="shared" si="55"/>
        <v>1385</v>
      </c>
      <c r="T687" s="27" t="str">
        <f>IFERROR(VLOOKUP(F687,#REF!,2,0),"")</f>
        <v/>
      </c>
      <c r="U687" s="27" t="str">
        <f t="shared" si="56"/>
        <v>,12:30:00,car,1455</v>
      </c>
    </row>
    <row r="688" spans="1:21" x14ac:dyDescent="0.25">
      <c r="A688" t="s">
        <v>159</v>
      </c>
      <c r="B688">
        <v>12</v>
      </c>
      <c r="C688" s="27" t="str">
        <f t="shared" si="52"/>
        <v>T</v>
      </c>
      <c r="D688" s="27" t="str">
        <f>IFERROR(VLOOKUP(F688,#REF!,3),"")</f>
        <v/>
      </c>
      <c r="E688" t="s">
        <v>855</v>
      </c>
      <c r="F688" s="27" t="str">
        <f t="shared" si="53"/>
        <v>CCV-17A</v>
      </c>
      <c r="G688" t="s">
        <v>856</v>
      </c>
      <c r="H688" t="s">
        <v>105</v>
      </c>
      <c r="I688" t="s">
        <v>884</v>
      </c>
      <c r="J688">
        <v>0</v>
      </c>
      <c r="K688">
        <v>13</v>
      </c>
      <c r="L688">
        <v>17</v>
      </c>
      <c r="M688">
        <v>1367</v>
      </c>
      <c r="N688">
        <v>171</v>
      </c>
      <c r="O688">
        <v>44</v>
      </c>
      <c r="P688">
        <v>23</v>
      </c>
      <c r="Q688">
        <v>69</v>
      </c>
      <c r="R688" s="27">
        <f t="shared" si="57"/>
        <v>1556</v>
      </c>
      <c r="S688" s="27">
        <f t="shared" si="55"/>
        <v>1502</v>
      </c>
      <c r="T688" s="27" t="str">
        <f>IFERROR(VLOOKUP(F688,#REF!,2,0),"")</f>
        <v/>
      </c>
      <c r="U688" s="27" t="str">
        <f t="shared" si="56"/>
        <v>,12:45:00,car,1556</v>
      </c>
    </row>
    <row r="689" spans="1:21" x14ac:dyDescent="0.25">
      <c r="A689" t="s">
        <v>161</v>
      </c>
      <c r="B689">
        <v>13</v>
      </c>
      <c r="C689" s="27" t="str">
        <f t="shared" si="52"/>
        <v>T</v>
      </c>
      <c r="D689" s="27" t="str">
        <f>IFERROR(VLOOKUP(F689,#REF!,3),"")</f>
        <v/>
      </c>
      <c r="E689" t="s">
        <v>855</v>
      </c>
      <c r="F689" s="27" t="str">
        <f t="shared" si="53"/>
        <v>CCV-17A</v>
      </c>
      <c r="G689" t="s">
        <v>856</v>
      </c>
      <c r="H689" t="s">
        <v>105</v>
      </c>
      <c r="I689" t="s">
        <v>885</v>
      </c>
      <c r="J689">
        <v>1</v>
      </c>
      <c r="K689">
        <v>19</v>
      </c>
      <c r="L689">
        <v>19</v>
      </c>
      <c r="M689">
        <v>1375</v>
      </c>
      <c r="N689">
        <v>190</v>
      </c>
      <c r="O689">
        <v>49</v>
      </c>
      <c r="P689">
        <v>26</v>
      </c>
      <c r="Q689">
        <v>64</v>
      </c>
      <c r="R689" s="27">
        <f t="shared" si="57"/>
        <v>1583</v>
      </c>
      <c r="S689" s="27">
        <f t="shared" si="55"/>
        <v>1513</v>
      </c>
      <c r="T689" s="27" t="str">
        <f>IFERROR(VLOOKUP(F689,#REF!,2,0),"")</f>
        <v/>
      </c>
      <c r="U689" s="27" t="str">
        <f t="shared" si="56"/>
        <v>,13:00:00,car,1583</v>
      </c>
    </row>
    <row r="690" spans="1:21" x14ac:dyDescent="0.25">
      <c r="A690" t="s">
        <v>163</v>
      </c>
      <c r="B690">
        <v>13</v>
      </c>
      <c r="C690" s="27" t="str">
        <f t="shared" si="52"/>
        <v>T</v>
      </c>
      <c r="D690" s="27" t="str">
        <f>IFERROR(VLOOKUP(F690,#REF!,3),"")</f>
        <v/>
      </c>
      <c r="E690" t="s">
        <v>855</v>
      </c>
      <c r="F690" s="27" t="str">
        <f t="shared" si="53"/>
        <v>CCV-17A</v>
      </c>
      <c r="G690" t="s">
        <v>856</v>
      </c>
      <c r="H690" t="s">
        <v>105</v>
      </c>
      <c r="I690" t="s">
        <v>886</v>
      </c>
      <c r="J690">
        <v>0</v>
      </c>
      <c r="K690">
        <v>37</v>
      </c>
      <c r="L690">
        <v>17</v>
      </c>
      <c r="M690">
        <v>1380</v>
      </c>
      <c r="N690">
        <v>202</v>
      </c>
      <c r="O690">
        <v>51</v>
      </c>
      <c r="P690">
        <v>22</v>
      </c>
      <c r="Q690">
        <v>60</v>
      </c>
      <c r="R690" s="27">
        <f t="shared" si="57"/>
        <v>1613</v>
      </c>
      <c r="S690" s="27">
        <f t="shared" si="55"/>
        <v>1505</v>
      </c>
      <c r="T690" s="27" t="str">
        <f>IFERROR(VLOOKUP(F690,#REF!,2,0),"")</f>
        <v/>
      </c>
      <c r="U690" s="27" t="str">
        <f t="shared" si="56"/>
        <v>,13:15:00,car,1613</v>
      </c>
    </row>
    <row r="691" spans="1:21" x14ac:dyDescent="0.25">
      <c r="A691" t="s">
        <v>165</v>
      </c>
      <c r="B691">
        <v>13</v>
      </c>
      <c r="C691" s="27" t="str">
        <f t="shared" si="52"/>
        <v>T</v>
      </c>
      <c r="D691" s="27" t="str">
        <f>IFERROR(VLOOKUP(F691,#REF!,3),"")</f>
        <v/>
      </c>
      <c r="E691" t="s">
        <v>855</v>
      </c>
      <c r="F691" s="27" t="str">
        <f t="shared" si="53"/>
        <v>CCV-17A</v>
      </c>
      <c r="G691" t="s">
        <v>856</v>
      </c>
      <c r="H691" t="s">
        <v>105</v>
      </c>
      <c r="I691" t="s">
        <v>887</v>
      </c>
      <c r="J691">
        <v>0</v>
      </c>
      <c r="K691">
        <v>26</v>
      </c>
      <c r="L691">
        <v>22</v>
      </c>
      <c r="M691">
        <v>1342</v>
      </c>
      <c r="N691">
        <v>220</v>
      </c>
      <c r="O691">
        <v>41</v>
      </c>
      <c r="P691">
        <v>26</v>
      </c>
      <c r="Q691">
        <v>55</v>
      </c>
      <c r="R691" s="27">
        <f t="shared" si="57"/>
        <v>1567</v>
      </c>
      <c r="S691" s="27">
        <f t="shared" si="55"/>
        <v>1478</v>
      </c>
      <c r="T691" s="27" t="str">
        <f>IFERROR(VLOOKUP(F691,#REF!,2,0),"")</f>
        <v/>
      </c>
      <c r="U691" s="27" t="str">
        <f t="shared" si="56"/>
        <v>,13:30:00,car,1567</v>
      </c>
    </row>
    <row r="692" spans="1:21" x14ac:dyDescent="0.25">
      <c r="A692" t="s">
        <v>167</v>
      </c>
      <c r="B692">
        <v>13</v>
      </c>
      <c r="C692" s="27" t="str">
        <f t="shared" si="52"/>
        <v>T</v>
      </c>
      <c r="D692" s="27" t="str">
        <f>IFERROR(VLOOKUP(F692,#REF!,3),"")</f>
        <v/>
      </c>
      <c r="E692" t="s">
        <v>855</v>
      </c>
      <c r="F692" s="27" t="str">
        <f t="shared" si="53"/>
        <v>CCV-17A</v>
      </c>
      <c r="G692" t="s">
        <v>856</v>
      </c>
      <c r="H692" t="s">
        <v>105</v>
      </c>
      <c r="I692" t="s">
        <v>888</v>
      </c>
      <c r="J692">
        <v>0</v>
      </c>
      <c r="K692">
        <v>56</v>
      </c>
      <c r="L692">
        <v>14</v>
      </c>
      <c r="M692">
        <v>1296</v>
      </c>
      <c r="N692">
        <v>225</v>
      </c>
      <c r="O692">
        <v>49</v>
      </c>
      <c r="P692">
        <v>26</v>
      </c>
      <c r="Q692">
        <v>73</v>
      </c>
      <c r="R692" s="27">
        <f t="shared" si="57"/>
        <v>1580</v>
      </c>
      <c r="S692" s="27">
        <f t="shared" si="55"/>
        <v>1430</v>
      </c>
      <c r="T692" s="27" t="str">
        <f>IFERROR(VLOOKUP(F692,#REF!,2,0),"")</f>
        <v/>
      </c>
      <c r="U692" s="27" t="str">
        <f t="shared" si="56"/>
        <v>,13:45:00,car,1580</v>
      </c>
    </row>
    <row r="693" spans="1:21" x14ac:dyDescent="0.25">
      <c r="A693" t="s">
        <v>169</v>
      </c>
      <c r="B693">
        <v>14</v>
      </c>
      <c r="C693" s="27" t="str">
        <f t="shared" si="52"/>
        <v>T</v>
      </c>
      <c r="D693" s="27" t="str">
        <f>IFERROR(VLOOKUP(F693,#REF!,3),"")</f>
        <v/>
      </c>
      <c r="E693" t="s">
        <v>855</v>
      </c>
      <c r="F693" s="27" t="str">
        <f t="shared" si="53"/>
        <v>CCV-17A</v>
      </c>
      <c r="G693" t="s">
        <v>856</v>
      </c>
      <c r="H693" t="s">
        <v>105</v>
      </c>
      <c r="I693" t="s">
        <v>889</v>
      </c>
      <c r="J693">
        <v>0</v>
      </c>
      <c r="K693">
        <v>56</v>
      </c>
      <c r="L693">
        <v>7</v>
      </c>
      <c r="M693">
        <v>1096</v>
      </c>
      <c r="N693">
        <v>187</v>
      </c>
      <c r="O693">
        <v>41</v>
      </c>
      <c r="P693">
        <v>5</v>
      </c>
      <c r="Q693">
        <v>55</v>
      </c>
      <c r="R693" s="27">
        <f t="shared" si="57"/>
        <v>1317</v>
      </c>
      <c r="S693" s="27">
        <f t="shared" si="55"/>
        <v>1174</v>
      </c>
      <c r="T693" s="27" t="str">
        <f>IFERROR(VLOOKUP(F693,#REF!,2,0),"")</f>
        <v/>
      </c>
      <c r="U693" s="27" t="str">
        <f t="shared" si="56"/>
        <v>,14:00:00,car,1317</v>
      </c>
    </row>
    <row r="694" spans="1:21" x14ac:dyDescent="0.25">
      <c r="A694" t="s">
        <v>171</v>
      </c>
      <c r="B694">
        <v>14</v>
      </c>
      <c r="C694" s="27" t="str">
        <f t="shared" si="52"/>
        <v>T</v>
      </c>
      <c r="D694" s="27" t="str">
        <f>IFERROR(VLOOKUP(F694,#REF!,3),"")</f>
        <v/>
      </c>
      <c r="E694" t="s">
        <v>855</v>
      </c>
      <c r="F694" s="27" t="str">
        <f t="shared" si="53"/>
        <v>CCV-17A</v>
      </c>
      <c r="G694" t="s">
        <v>856</v>
      </c>
      <c r="H694" t="s">
        <v>105</v>
      </c>
      <c r="I694" t="s">
        <v>890</v>
      </c>
      <c r="J694">
        <v>0</v>
      </c>
      <c r="K694">
        <v>60</v>
      </c>
      <c r="L694">
        <v>16</v>
      </c>
      <c r="M694">
        <v>1157</v>
      </c>
      <c r="N694">
        <v>213</v>
      </c>
      <c r="O694">
        <v>52</v>
      </c>
      <c r="P694">
        <v>25</v>
      </c>
      <c r="Q694">
        <v>74</v>
      </c>
      <c r="R694" s="27">
        <f t="shared" si="57"/>
        <v>1452</v>
      </c>
      <c r="S694" s="27">
        <f t="shared" si="55"/>
        <v>1296</v>
      </c>
      <c r="T694" s="27" t="str">
        <f>IFERROR(VLOOKUP(F694,#REF!,2,0),"")</f>
        <v/>
      </c>
      <c r="U694" s="27" t="str">
        <f t="shared" si="56"/>
        <v>,14:15:00,car,1452</v>
      </c>
    </row>
    <row r="695" spans="1:21" x14ac:dyDescent="0.25">
      <c r="A695" t="s">
        <v>173</v>
      </c>
      <c r="B695">
        <v>14</v>
      </c>
      <c r="C695" s="27" t="str">
        <f t="shared" si="52"/>
        <v>T</v>
      </c>
      <c r="D695" s="27" t="str">
        <f>IFERROR(VLOOKUP(F695,#REF!,3),"")</f>
        <v/>
      </c>
      <c r="E695" t="s">
        <v>855</v>
      </c>
      <c r="F695" s="27" t="str">
        <f t="shared" si="53"/>
        <v>CCV-17A</v>
      </c>
      <c r="G695" t="s">
        <v>856</v>
      </c>
      <c r="H695" t="s">
        <v>105</v>
      </c>
      <c r="I695" t="s">
        <v>891</v>
      </c>
      <c r="J695">
        <v>0</v>
      </c>
      <c r="K695">
        <v>49</v>
      </c>
      <c r="L695">
        <v>3</v>
      </c>
      <c r="M695">
        <v>931</v>
      </c>
      <c r="N695">
        <v>198</v>
      </c>
      <c r="O695">
        <v>40</v>
      </c>
      <c r="P695">
        <v>23</v>
      </c>
      <c r="Q695">
        <v>56</v>
      </c>
      <c r="R695" s="27">
        <f t="shared" si="57"/>
        <v>1149</v>
      </c>
      <c r="S695" s="27">
        <f t="shared" si="55"/>
        <v>1018</v>
      </c>
      <c r="T695" s="27" t="str">
        <f>IFERROR(VLOOKUP(F695,#REF!,2,0),"")</f>
        <v/>
      </c>
      <c r="U695" s="27" t="str">
        <f t="shared" si="56"/>
        <v>,14:30:00,car,1149</v>
      </c>
    </row>
    <row r="696" spans="1:21" x14ac:dyDescent="0.25">
      <c r="A696" t="s">
        <v>175</v>
      </c>
      <c r="B696">
        <v>14</v>
      </c>
      <c r="C696" s="27" t="str">
        <f t="shared" si="52"/>
        <v>T</v>
      </c>
      <c r="D696" s="27" t="str">
        <f>IFERROR(VLOOKUP(F696,#REF!,3),"")</f>
        <v/>
      </c>
      <c r="E696" t="s">
        <v>855</v>
      </c>
      <c r="F696" s="27" t="str">
        <f t="shared" si="53"/>
        <v>CCV-17A</v>
      </c>
      <c r="G696" t="s">
        <v>856</v>
      </c>
      <c r="H696" t="s">
        <v>105</v>
      </c>
      <c r="I696" t="s">
        <v>892</v>
      </c>
      <c r="J696">
        <v>0</v>
      </c>
      <c r="K696">
        <v>57</v>
      </c>
      <c r="L696">
        <v>2</v>
      </c>
      <c r="M696">
        <v>862</v>
      </c>
      <c r="N696">
        <v>174</v>
      </c>
      <c r="O696">
        <v>53</v>
      </c>
      <c r="P696">
        <v>19</v>
      </c>
      <c r="Q696">
        <v>61</v>
      </c>
      <c r="R696" s="27">
        <f t="shared" si="57"/>
        <v>1090</v>
      </c>
      <c r="S696" s="27">
        <f t="shared" si="55"/>
        <v>947</v>
      </c>
      <c r="T696" s="27" t="str">
        <f>IFERROR(VLOOKUP(F696,#REF!,2,0),"")</f>
        <v/>
      </c>
      <c r="U696" s="27" t="str">
        <f t="shared" si="56"/>
        <v>,14:45:00,car,1090</v>
      </c>
    </row>
    <row r="697" spans="1:21" x14ac:dyDescent="0.25">
      <c r="A697" t="s">
        <v>177</v>
      </c>
      <c r="B697">
        <v>15</v>
      </c>
      <c r="C697" s="27" t="str">
        <f t="shared" si="52"/>
        <v>T</v>
      </c>
      <c r="D697" s="27" t="str">
        <f>IFERROR(VLOOKUP(F697,#REF!,3),"")</f>
        <v/>
      </c>
      <c r="E697" t="s">
        <v>855</v>
      </c>
      <c r="F697" s="27" t="str">
        <f t="shared" si="53"/>
        <v>CCV-17A</v>
      </c>
      <c r="G697" t="s">
        <v>856</v>
      </c>
      <c r="H697" t="s">
        <v>105</v>
      </c>
      <c r="I697" t="s">
        <v>893</v>
      </c>
      <c r="J697">
        <v>0</v>
      </c>
      <c r="K697">
        <v>39</v>
      </c>
      <c r="L697">
        <v>5</v>
      </c>
      <c r="M697">
        <v>855</v>
      </c>
      <c r="N697">
        <v>176</v>
      </c>
      <c r="O697">
        <v>43</v>
      </c>
      <c r="P697">
        <v>20</v>
      </c>
      <c r="Q697">
        <v>57</v>
      </c>
      <c r="R697" s="27">
        <f t="shared" si="57"/>
        <v>1052</v>
      </c>
      <c r="S697" s="27">
        <f t="shared" si="55"/>
        <v>945</v>
      </c>
      <c r="T697" s="27" t="str">
        <f>IFERROR(VLOOKUP(F697,#REF!,2,0),"")</f>
        <v/>
      </c>
      <c r="U697" s="27" t="str">
        <f t="shared" si="56"/>
        <v>,15:00:00,car,1052</v>
      </c>
    </row>
    <row r="698" spans="1:21" x14ac:dyDescent="0.25">
      <c r="A698" t="s">
        <v>179</v>
      </c>
      <c r="B698">
        <v>15</v>
      </c>
      <c r="C698" s="27" t="str">
        <f t="shared" si="52"/>
        <v>T</v>
      </c>
      <c r="D698" s="27" t="str">
        <f>IFERROR(VLOOKUP(F698,#REF!,3),"")</f>
        <v/>
      </c>
      <c r="E698" t="s">
        <v>855</v>
      </c>
      <c r="F698" s="27" t="str">
        <f t="shared" si="53"/>
        <v>CCV-17A</v>
      </c>
      <c r="G698" t="s">
        <v>856</v>
      </c>
      <c r="H698" t="s">
        <v>105</v>
      </c>
      <c r="I698" t="s">
        <v>894</v>
      </c>
      <c r="J698">
        <v>0</v>
      </c>
      <c r="K698">
        <v>33</v>
      </c>
      <c r="L698">
        <v>7</v>
      </c>
      <c r="M698">
        <v>885</v>
      </c>
      <c r="N698">
        <v>166</v>
      </c>
      <c r="O698">
        <v>53</v>
      </c>
      <c r="P698">
        <v>27</v>
      </c>
      <c r="Q698">
        <v>54</v>
      </c>
      <c r="R698" s="27">
        <f t="shared" si="57"/>
        <v>1078</v>
      </c>
      <c r="S698" s="27">
        <f t="shared" si="55"/>
        <v>984</v>
      </c>
      <c r="T698" s="27" t="str">
        <f>IFERROR(VLOOKUP(F698,#REF!,2,0),"")</f>
        <v/>
      </c>
      <c r="U698" s="27" t="str">
        <f t="shared" si="56"/>
        <v>,15:15:00,car,1078</v>
      </c>
    </row>
    <row r="699" spans="1:21" x14ac:dyDescent="0.25">
      <c r="A699" t="s">
        <v>181</v>
      </c>
      <c r="B699">
        <v>15</v>
      </c>
      <c r="C699" s="27" t="str">
        <f t="shared" si="52"/>
        <v>T</v>
      </c>
      <c r="D699" s="27" t="str">
        <f>IFERROR(VLOOKUP(F699,#REF!,3),"")</f>
        <v/>
      </c>
      <c r="E699" t="s">
        <v>855</v>
      </c>
      <c r="F699" s="27" t="str">
        <f t="shared" si="53"/>
        <v>CCV-17A</v>
      </c>
      <c r="G699" t="s">
        <v>856</v>
      </c>
      <c r="H699" t="s">
        <v>105</v>
      </c>
      <c r="I699" t="s">
        <v>895</v>
      </c>
      <c r="J699">
        <v>0</v>
      </c>
      <c r="K699">
        <v>32</v>
      </c>
      <c r="L699">
        <v>6</v>
      </c>
      <c r="M699">
        <v>1068</v>
      </c>
      <c r="N699">
        <v>148</v>
      </c>
      <c r="O699">
        <v>41</v>
      </c>
      <c r="P699">
        <v>16</v>
      </c>
      <c r="Q699">
        <v>47</v>
      </c>
      <c r="R699" s="27">
        <f t="shared" si="57"/>
        <v>1235</v>
      </c>
      <c r="S699" s="27">
        <f t="shared" si="55"/>
        <v>1146</v>
      </c>
      <c r="T699" s="27" t="str">
        <f>IFERROR(VLOOKUP(F699,#REF!,2,0),"")</f>
        <v/>
      </c>
      <c r="U699" s="27" t="str">
        <f t="shared" si="56"/>
        <v>,15:30:00,car,1235</v>
      </c>
    </row>
    <row r="700" spans="1:21" x14ac:dyDescent="0.25">
      <c r="A700" t="s">
        <v>183</v>
      </c>
      <c r="B700">
        <v>15</v>
      </c>
      <c r="C700" s="27" t="str">
        <f t="shared" si="52"/>
        <v>T</v>
      </c>
      <c r="D700" s="27" t="str">
        <f>IFERROR(VLOOKUP(F700,#REF!,3),"")</f>
        <v/>
      </c>
      <c r="E700" t="s">
        <v>855</v>
      </c>
      <c r="F700" s="27" t="str">
        <f t="shared" si="53"/>
        <v>CCV-17A</v>
      </c>
      <c r="G700" t="s">
        <v>856</v>
      </c>
      <c r="H700" t="s">
        <v>105</v>
      </c>
      <c r="I700" t="s">
        <v>896</v>
      </c>
      <c r="J700">
        <v>0</v>
      </c>
      <c r="K700">
        <v>39</v>
      </c>
      <c r="L700">
        <v>4</v>
      </c>
      <c r="M700">
        <v>1327</v>
      </c>
      <c r="N700">
        <v>158</v>
      </c>
      <c r="O700">
        <v>48</v>
      </c>
      <c r="P700">
        <v>14</v>
      </c>
      <c r="Q700">
        <v>54</v>
      </c>
      <c r="R700" s="27">
        <f t="shared" si="57"/>
        <v>1510</v>
      </c>
      <c r="S700" s="27">
        <f t="shared" si="55"/>
        <v>1405</v>
      </c>
      <c r="T700" s="27" t="str">
        <f>IFERROR(VLOOKUP(F700,#REF!,2,0),"")</f>
        <v/>
      </c>
      <c r="U700" s="27" t="str">
        <f t="shared" si="56"/>
        <v>,15:45:00,car,1510</v>
      </c>
    </row>
    <row r="701" spans="1:21" x14ac:dyDescent="0.25">
      <c r="A701" t="s">
        <v>185</v>
      </c>
      <c r="B701">
        <v>16</v>
      </c>
      <c r="C701" s="27" t="str">
        <f t="shared" si="52"/>
        <v>T</v>
      </c>
      <c r="D701" s="27" t="str">
        <f>IFERROR(VLOOKUP(F701,#REF!,3),"")</f>
        <v/>
      </c>
      <c r="E701" t="s">
        <v>855</v>
      </c>
      <c r="F701" s="27" t="str">
        <f t="shared" si="53"/>
        <v>CCV-17A</v>
      </c>
      <c r="G701" t="s">
        <v>856</v>
      </c>
      <c r="H701" t="s">
        <v>105</v>
      </c>
      <c r="I701" t="s">
        <v>897</v>
      </c>
      <c r="J701">
        <v>0</v>
      </c>
      <c r="K701">
        <v>23</v>
      </c>
      <c r="L701">
        <v>9</v>
      </c>
      <c r="M701">
        <v>1137</v>
      </c>
      <c r="N701">
        <v>147</v>
      </c>
      <c r="O701">
        <v>62</v>
      </c>
      <c r="P701">
        <v>17</v>
      </c>
      <c r="Q701">
        <v>43</v>
      </c>
      <c r="R701" s="27">
        <f t="shared" si="57"/>
        <v>1290</v>
      </c>
      <c r="S701" s="27">
        <f t="shared" si="55"/>
        <v>1220</v>
      </c>
      <c r="T701" s="27" t="str">
        <f>IFERROR(VLOOKUP(F701,#REF!,2,0),"")</f>
        <v/>
      </c>
      <c r="U701" s="27" t="str">
        <f t="shared" si="56"/>
        <v>,16:00:00,car,1290</v>
      </c>
    </row>
    <row r="702" spans="1:21" x14ac:dyDescent="0.25">
      <c r="A702" t="s">
        <v>187</v>
      </c>
      <c r="B702">
        <v>16</v>
      </c>
      <c r="C702" s="27" t="str">
        <f t="shared" si="52"/>
        <v>T</v>
      </c>
      <c r="D702" s="27" t="str">
        <f>IFERROR(VLOOKUP(F702,#REF!,3),"")</f>
        <v/>
      </c>
      <c r="E702" t="s">
        <v>855</v>
      </c>
      <c r="F702" s="27" t="str">
        <f t="shared" si="53"/>
        <v>CCV-17A</v>
      </c>
      <c r="G702" t="s">
        <v>856</v>
      </c>
      <c r="H702" t="s">
        <v>105</v>
      </c>
      <c r="I702" t="s">
        <v>898</v>
      </c>
      <c r="J702">
        <v>0</v>
      </c>
      <c r="K702">
        <v>32</v>
      </c>
      <c r="L702">
        <v>8</v>
      </c>
      <c r="M702">
        <v>1001</v>
      </c>
      <c r="N702">
        <v>154</v>
      </c>
      <c r="O702">
        <v>34</v>
      </c>
      <c r="P702">
        <v>28</v>
      </c>
      <c r="Q702">
        <v>45</v>
      </c>
      <c r="R702" s="27">
        <f t="shared" si="57"/>
        <v>1184</v>
      </c>
      <c r="S702" s="27">
        <f t="shared" si="55"/>
        <v>1094</v>
      </c>
      <c r="T702" s="27" t="str">
        <f>IFERROR(VLOOKUP(F702,#REF!,2,0),"")</f>
        <v/>
      </c>
      <c r="U702" s="27" t="str">
        <f t="shared" si="56"/>
        <v>,16:15:00,car,1184</v>
      </c>
    </row>
    <row r="703" spans="1:21" x14ac:dyDescent="0.25">
      <c r="A703" t="s">
        <v>42</v>
      </c>
      <c r="B703">
        <v>16</v>
      </c>
      <c r="C703" s="27" t="str">
        <f t="shared" si="52"/>
        <v>T</v>
      </c>
      <c r="D703" s="27" t="str">
        <f>IFERROR(VLOOKUP(F703,#REF!,3),"")</f>
        <v/>
      </c>
      <c r="E703" t="s">
        <v>855</v>
      </c>
      <c r="F703" s="27" t="str">
        <f t="shared" si="53"/>
        <v>CCV-17A</v>
      </c>
      <c r="G703" t="s">
        <v>856</v>
      </c>
      <c r="H703" t="s">
        <v>105</v>
      </c>
      <c r="I703" t="s">
        <v>899</v>
      </c>
      <c r="J703">
        <v>2</v>
      </c>
      <c r="K703">
        <v>34</v>
      </c>
      <c r="L703">
        <v>4</v>
      </c>
      <c r="M703">
        <v>1147</v>
      </c>
      <c r="N703">
        <v>163</v>
      </c>
      <c r="O703">
        <v>45</v>
      </c>
      <c r="P703">
        <v>19</v>
      </c>
      <c r="Q703">
        <v>48</v>
      </c>
      <c r="R703" s="27">
        <f t="shared" si="57"/>
        <v>1320</v>
      </c>
      <c r="S703" s="27">
        <f t="shared" si="55"/>
        <v>1224</v>
      </c>
      <c r="T703" s="27" t="str">
        <f>IFERROR(VLOOKUP(F703,#REF!,2,0),"")</f>
        <v/>
      </c>
      <c r="U703" s="27" t="str">
        <f t="shared" si="56"/>
        <v>,16:30:00,car,1320</v>
      </c>
    </row>
    <row r="704" spans="1:21" x14ac:dyDescent="0.25">
      <c r="A704" t="s">
        <v>43</v>
      </c>
      <c r="B704">
        <v>16</v>
      </c>
      <c r="C704" s="27" t="str">
        <f t="shared" si="52"/>
        <v>T</v>
      </c>
      <c r="D704" s="27" t="str">
        <f>IFERROR(VLOOKUP(F704,#REF!,3),"")</f>
        <v/>
      </c>
      <c r="E704" t="s">
        <v>855</v>
      </c>
      <c r="F704" s="27" t="str">
        <f t="shared" si="53"/>
        <v>CCV-17A</v>
      </c>
      <c r="G704" t="s">
        <v>856</v>
      </c>
      <c r="H704" t="s">
        <v>105</v>
      </c>
      <c r="I704" t="s">
        <v>900</v>
      </c>
      <c r="J704">
        <v>0</v>
      </c>
      <c r="K704">
        <v>24</v>
      </c>
      <c r="L704">
        <v>6</v>
      </c>
      <c r="M704">
        <v>1092</v>
      </c>
      <c r="N704">
        <v>163</v>
      </c>
      <c r="O704">
        <v>54</v>
      </c>
      <c r="P704">
        <v>17</v>
      </c>
      <c r="Q704">
        <v>47</v>
      </c>
      <c r="R704" s="27">
        <f t="shared" si="57"/>
        <v>1247</v>
      </c>
      <c r="S704" s="27">
        <f t="shared" si="55"/>
        <v>1171</v>
      </c>
      <c r="T704" s="27" t="str">
        <f>IFERROR(VLOOKUP(F704,#REF!,2,0),"")</f>
        <v/>
      </c>
      <c r="U704" s="27" t="str">
        <f t="shared" si="56"/>
        <v>,16:45:00,car,1247</v>
      </c>
    </row>
    <row r="705" spans="1:21" x14ac:dyDescent="0.25">
      <c r="A705" t="s">
        <v>44</v>
      </c>
      <c r="B705">
        <v>17</v>
      </c>
      <c r="C705" s="27" t="str">
        <f t="shared" si="52"/>
        <v>T</v>
      </c>
      <c r="D705" s="27" t="str">
        <f>IFERROR(VLOOKUP(F705,#REF!,3),"")</f>
        <v/>
      </c>
      <c r="E705" t="s">
        <v>855</v>
      </c>
      <c r="F705" s="27" t="str">
        <f t="shared" si="53"/>
        <v>CCV-17A</v>
      </c>
      <c r="G705" t="s">
        <v>856</v>
      </c>
      <c r="H705" t="s">
        <v>105</v>
      </c>
      <c r="I705" t="s">
        <v>901</v>
      </c>
      <c r="J705">
        <v>0</v>
      </c>
      <c r="K705">
        <v>24</v>
      </c>
      <c r="L705">
        <v>2</v>
      </c>
      <c r="M705">
        <v>1004</v>
      </c>
      <c r="N705">
        <v>181</v>
      </c>
      <c r="O705">
        <v>42</v>
      </c>
      <c r="P705">
        <v>20</v>
      </c>
      <c r="Q705">
        <v>44</v>
      </c>
      <c r="R705" s="27">
        <f t="shared" si="57"/>
        <v>1152</v>
      </c>
      <c r="S705" s="27">
        <f t="shared" si="55"/>
        <v>1073</v>
      </c>
      <c r="T705" s="27" t="str">
        <f>IFERROR(VLOOKUP(F705,#REF!,2,0),"")</f>
        <v/>
      </c>
      <c r="U705" s="27" t="str">
        <f t="shared" si="56"/>
        <v>,17:00:00,car,1152</v>
      </c>
    </row>
    <row r="706" spans="1:21" x14ac:dyDescent="0.25">
      <c r="A706" t="s">
        <v>45</v>
      </c>
      <c r="B706">
        <v>17</v>
      </c>
      <c r="C706" s="27" t="str">
        <f t="shared" si="52"/>
        <v>T</v>
      </c>
      <c r="D706" s="27" t="str">
        <f>IFERROR(VLOOKUP(F706,#REF!,3),"")</f>
        <v/>
      </c>
      <c r="E706" t="s">
        <v>855</v>
      </c>
      <c r="F706" s="27" t="str">
        <f t="shared" si="53"/>
        <v>CCV-17A</v>
      </c>
      <c r="G706" t="s">
        <v>856</v>
      </c>
      <c r="H706" t="s">
        <v>105</v>
      </c>
      <c r="I706" t="s">
        <v>902</v>
      </c>
      <c r="J706">
        <v>0</v>
      </c>
      <c r="K706">
        <v>20</v>
      </c>
      <c r="L706">
        <v>2</v>
      </c>
      <c r="M706">
        <v>1298</v>
      </c>
      <c r="N706">
        <v>198</v>
      </c>
      <c r="O706">
        <v>49</v>
      </c>
      <c r="P706">
        <v>18</v>
      </c>
      <c r="Q706">
        <v>37</v>
      </c>
      <c r="R706" s="27">
        <f t="shared" si="57"/>
        <v>1431</v>
      </c>
      <c r="S706" s="27">
        <f t="shared" si="55"/>
        <v>1358</v>
      </c>
      <c r="T706" s="27" t="str">
        <f>IFERROR(VLOOKUP(F706,#REF!,2,0),"")</f>
        <v/>
      </c>
      <c r="U706" s="27" t="str">
        <f t="shared" si="56"/>
        <v>,17:15:00,car,1431</v>
      </c>
    </row>
    <row r="707" spans="1:21" x14ac:dyDescent="0.25">
      <c r="A707" t="s">
        <v>46</v>
      </c>
      <c r="B707">
        <v>17</v>
      </c>
      <c r="C707" s="27" t="str">
        <f t="shared" ref="C707:C770" si="58">IF(B707&lt;12,"M",IF(AND(B707&gt;=12,B707&lt;=18),"T","N"))</f>
        <v>T</v>
      </c>
      <c r="D707" s="27" t="str">
        <f>IFERROR(VLOOKUP(F707,#REF!,3),"")</f>
        <v/>
      </c>
      <c r="E707" t="s">
        <v>855</v>
      </c>
      <c r="F707" s="27" t="str">
        <f t="shared" ref="F707:F770" si="59">CONCATENATE("CCV-",G707)</f>
        <v>CCV-17A</v>
      </c>
      <c r="G707" t="s">
        <v>856</v>
      </c>
      <c r="H707" t="s">
        <v>105</v>
      </c>
      <c r="I707" t="s">
        <v>903</v>
      </c>
      <c r="J707">
        <v>0</v>
      </c>
      <c r="K707">
        <v>15</v>
      </c>
      <c r="L707">
        <v>3</v>
      </c>
      <c r="M707">
        <v>1241</v>
      </c>
      <c r="N707">
        <v>197</v>
      </c>
      <c r="O707">
        <v>45</v>
      </c>
      <c r="P707">
        <v>17</v>
      </c>
      <c r="Q707">
        <v>44</v>
      </c>
      <c r="R707" s="27">
        <f t="shared" si="57"/>
        <v>1373</v>
      </c>
      <c r="S707" s="27">
        <f t="shared" ref="S707:S770" si="60">ROUNDUP(M707+P707+Q707+2.5*L707,0)</f>
        <v>1310</v>
      </c>
      <c r="T707" s="27" t="str">
        <f>IFERROR(VLOOKUP(F707,#REF!,2,0),"")</f>
        <v/>
      </c>
      <c r="U707" s="27" t="str">
        <f t="shared" ref="U707:U770" si="61">CONCATENATE(T707,",",CONCATENATE(LEFT(A707,5),":00"),",car,",R707)</f>
        <v>,17:30:00,car,1373</v>
      </c>
    </row>
    <row r="708" spans="1:21" x14ac:dyDescent="0.25">
      <c r="A708" t="s">
        <v>47</v>
      </c>
      <c r="B708">
        <v>17</v>
      </c>
      <c r="C708" s="27" t="str">
        <f t="shared" si="58"/>
        <v>T</v>
      </c>
      <c r="D708" s="27" t="str">
        <f>IFERROR(VLOOKUP(F708,#REF!,3),"")</f>
        <v/>
      </c>
      <c r="E708" t="s">
        <v>855</v>
      </c>
      <c r="F708" s="27" t="str">
        <f t="shared" si="59"/>
        <v>CCV-17A</v>
      </c>
      <c r="G708" t="s">
        <v>856</v>
      </c>
      <c r="H708" t="s">
        <v>105</v>
      </c>
      <c r="I708" t="s">
        <v>904</v>
      </c>
      <c r="J708">
        <v>0</v>
      </c>
      <c r="K708">
        <v>19</v>
      </c>
      <c r="L708">
        <v>2</v>
      </c>
      <c r="M708">
        <v>1158</v>
      </c>
      <c r="N708">
        <v>174</v>
      </c>
      <c r="O708">
        <v>71</v>
      </c>
      <c r="P708">
        <v>16</v>
      </c>
      <c r="Q708">
        <v>28</v>
      </c>
      <c r="R708" s="27">
        <f t="shared" si="57"/>
        <v>1274</v>
      </c>
      <c r="S708" s="27">
        <f t="shared" si="60"/>
        <v>1207</v>
      </c>
      <c r="T708" s="27" t="str">
        <f>IFERROR(VLOOKUP(F708,#REF!,2,0),"")</f>
        <v/>
      </c>
      <c r="U708" s="27" t="str">
        <f t="shared" si="61"/>
        <v>,17:45:00,car,1274</v>
      </c>
    </row>
    <row r="709" spans="1:21" x14ac:dyDescent="0.25">
      <c r="A709" t="s">
        <v>48</v>
      </c>
      <c r="B709">
        <v>18</v>
      </c>
      <c r="C709" s="27" t="str">
        <f t="shared" si="58"/>
        <v>T</v>
      </c>
      <c r="D709" s="27" t="str">
        <f>IFERROR(VLOOKUP(F709,#REF!,3),"")</f>
        <v/>
      </c>
      <c r="E709" t="s">
        <v>855</v>
      </c>
      <c r="F709" s="27" t="str">
        <f t="shared" si="59"/>
        <v>CCV-17A</v>
      </c>
      <c r="G709" t="s">
        <v>856</v>
      </c>
      <c r="H709" t="s">
        <v>105</v>
      </c>
      <c r="I709" t="s">
        <v>905</v>
      </c>
      <c r="J709">
        <v>0</v>
      </c>
      <c r="K709">
        <v>12</v>
      </c>
      <c r="L709">
        <v>2</v>
      </c>
      <c r="M709">
        <v>1369</v>
      </c>
      <c r="N709">
        <v>260</v>
      </c>
      <c r="O709">
        <v>50</v>
      </c>
      <c r="P709">
        <v>11</v>
      </c>
      <c r="Q709">
        <v>14</v>
      </c>
      <c r="R709" s="27">
        <f t="shared" si="57"/>
        <v>1467</v>
      </c>
      <c r="S709" s="27">
        <f t="shared" si="60"/>
        <v>1399</v>
      </c>
      <c r="T709" s="27" t="str">
        <f>IFERROR(VLOOKUP(F709,#REF!,2,0),"")</f>
        <v/>
      </c>
      <c r="U709" s="27" t="str">
        <f t="shared" si="61"/>
        <v>,18:00:00,car,1467</v>
      </c>
    </row>
    <row r="710" spans="1:21" x14ac:dyDescent="0.25">
      <c r="A710" t="s">
        <v>49</v>
      </c>
      <c r="B710">
        <v>18</v>
      </c>
      <c r="C710" s="27" t="str">
        <f t="shared" si="58"/>
        <v>T</v>
      </c>
      <c r="D710" s="27" t="str">
        <f>IFERROR(VLOOKUP(F710,#REF!,3),"")</f>
        <v/>
      </c>
      <c r="E710" t="s">
        <v>855</v>
      </c>
      <c r="F710" s="27" t="str">
        <f t="shared" si="59"/>
        <v>CCV-17A</v>
      </c>
      <c r="G710" t="s">
        <v>856</v>
      </c>
      <c r="H710" t="s">
        <v>105</v>
      </c>
      <c r="I710" t="s">
        <v>906</v>
      </c>
      <c r="J710">
        <v>0</v>
      </c>
      <c r="K710">
        <v>18</v>
      </c>
      <c r="L710">
        <v>0</v>
      </c>
      <c r="M710">
        <v>1323</v>
      </c>
      <c r="N710">
        <v>253</v>
      </c>
      <c r="O710">
        <v>60</v>
      </c>
      <c r="P710">
        <v>10</v>
      </c>
      <c r="Q710">
        <v>18</v>
      </c>
      <c r="R710" s="27">
        <f t="shared" si="57"/>
        <v>1430</v>
      </c>
      <c r="S710" s="27">
        <f t="shared" si="60"/>
        <v>1351</v>
      </c>
      <c r="T710" s="27" t="str">
        <f>IFERROR(VLOOKUP(F710,#REF!,2,0),"")</f>
        <v/>
      </c>
      <c r="U710" s="27" t="str">
        <f t="shared" si="61"/>
        <v>,18:15:00,car,1430</v>
      </c>
    </row>
    <row r="711" spans="1:21" x14ac:dyDescent="0.25">
      <c r="A711" t="s">
        <v>197</v>
      </c>
      <c r="B711">
        <v>18</v>
      </c>
      <c r="C711" s="27" t="str">
        <f t="shared" si="58"/>
        <v>T</v>
      </c>
      <c r="D711" s="27" t="str">
        <f>IFERROR(VLOOKUP(F711,#REF!,3),"")</f>
        <v/>
      </c>
      <c r="E711" t="s">
        <v>855</v>
      </c>
      <c r="F711" s="27" t="str">
        <f t="shared" si="59"/>
        <v>CCV-17A</v>
      </c>
      <c r="G711" t="s">
        <v>856</v>
      </c>
      <c r="H711" t="s">
        <v>105</v>
      </c>
      <c r="I711" t="s">
        <v>907</v>
      </c>
      <c r="J711">
        <v>0</v>
      </c>
      <c r="K711">
        <v>9</v>
      </c>
      <c r="L711">
        <v>0</v>
      </c>
      <c r="M711">
        <v>1318</v>
      </c>
      <c r="N711">
        <v>248</v>
      </c>
      <c r="O711">
        <v>38</v>
      </c>
      <c r="P711">
        <v>0</v>
      </c>
      <c r="Q711">
        <v>22</v>
      </c>
      <c r="R711" s="27">
        <f t="shared" si="57"/>
        <v>1400</v>
      </c>
      <c r="S711" s="27">
        <f t="shared" si="60"/>
        <v>1340</v>
      </c>
      <c r="T711" s="27" t="str">
        <f>IFERROR(VLOOKUP(F711,#REF!,2,0),"")</f>
        <v/>
      </c>
      <c r="U711" s="27" t="str">
        <f t="shared" si="61"/>
        <v>,18:30:00,car,1400</v>
      </c>
    </row>
    <row r="712" spans="1:21" x14ac:dyDescent="0.25">
      <c r="A712" t="s">
        <v>199</v>
      </c>
      <c r="B712">
        <v>18</v>
      </c>
      <c r="C712" s="27" t="str">
        <f t="shared" si="58"/>
        <v>T</v>
      </c>
      <c r="D712" s="27" t="str">
        <f>IFERROR(VLOOKUP(F712,#REF!,3),"")</f>
        <v/>
      </c>
      <c r="E712" t="s">
        <v>855</v>
      </c>
      <c r="F712" s="27" t="str">
        <f t="shared" si="59"/>
        <v>CCV-17A</v>
      </c>
      <c r="G712" t="s">
        <v>856</v>
      </c>
      <c r="H712" t="s">
        <v>105</v>
      </c>
      <c r="I712" t="s">
        <v>908</v>
      </c>
      <c r="J712">
        <v>1</v>
      </c>
      <c r="K712">
        <v>12</v>
      </c>
      <c r="L712">
        <v>0</v>
      </c>
      <c r="M712">
        <v>1231</v>
      </c>
      <c r="N712">
        <v>185</v>
      </c>
      <c r="O712">
        <v>70</v>
      </c>
      <c r="P712">
        <v>0</v>
      </c>
      <c r="Q712">
        <v>14</v>
      </c>
      <c r="R712" s="27">
        <f t="shared" si="57"/>
        <v>1300</v>
      </c>
      <c r="S712" s="27">
        <f t="shared" si="60"/>
        <v>1245</v>
      </c>
      <c r="T712" s="27" t="str">
        <f>IFERROR(VLOOKUP(F712,#REF!,2,0),"")</f>
        <v/>
      </c>
      <c r="U712" s="27" t="str">
        <f t="shared" si="61"/>
        <v>,18:45:00,car,1300</v>
      </c>
    </row>
    <row r="713" spans="1:21" x14ac:dyDescent="0.25">
      <c r="A713" t="s">
        <v>201</v>
      </c>
      <c r="B713">
        <v>19</v>
      </c>
      <c r="C713" s="27" t="str">
        <f t="shared" si="58"/>
        <v>N</v>
      </c>
      <c r="D713" s="27" t="str">
        <f>IFERROR(VLOOKUP(F713,#REF!,3),"")</f>
        <v/>
      </c>
      <c r="E713" t="s">
        <v>855</v>
      </c>
      <c r="F713" s="27" t="str">
        <f t="shared" si="59"/>
        <v>CCV-17A</v>
      </c>
      <c r="G713" t="s">
        <v>856</v>
      </c>
      <c r="H713" t="s">
        <v>105</v>
      </c>
      <c r="I713" t="s">
        <v>909</v>
      </c>
      <c r="J713">
        <v>0</v>
      </c>
      <c r="K713">
        <v>11</v>
      </c>
      <c r="L713">
        <v>1</v>
      </c>
      <c r="M713">
        <v>1207</v>
      </c>
      <c r="N713">
        <v>172</v>
      </c>
      <c r="O713">
        <v>64</v>
      </c>
      <c r="P713">
        <v>0</v>
      </c>
      <c r="Q713">
        <v>13</v>
      </c>
      <c r="R713" s="27">
        <f t="shared" si="57"/>
        <v>1274</v>
      </c>
      <c r="S713" s="27">
        <f t="shared" si="60"/>
        <v>1223</v>
      </c>
      <c r="T713" s="27" t="str">
        <f>IFERROR(VLOOKUP(F713,#REF!,2,0),"")</f>
        <v/>
      </c>
      <c r="U713" s="27" t="str">
        <f t="shared" si="61"/>
        <v>,19:00:00,car,1274</v>
      </c>
    </row>
    <row r="714" spans="1:21" x14ac:dyDescent="0.25">
      <c r="A714" t="s">
        <v>203</v>
      </c>
      <c r="B714">
        <v>19</v>
      </c>
      <c r="C714" s="27" t="str">
        <f t="shared" si="58"/>
        <v>N</v>
      </c>
      <c r="D714" s="27" t="str">
        <f>IFERROR(VLOOKUP(F714,#REF!,3),"")</f>
        <v/>
      </c>
      <c r="E714" t="s">
        <v>855</v>
      </c>
      <c r="F714" s="27" t="str">
        <f t="shared" si="59"/>
        <v>CCV-17A</v>
      </c>
      <c r="G714" t="s">
        <v>856</v>
      </c>
      <c r="H714" t="s">
        <v>105</v>
      </c>
      <c r="I714" t="s">
        <v>910</v>
      </c>
      <c r="J714">
        <v>0</v>
      </c>
      <c r="K714">
        <v>6</v>
      </c>
      <c r="L714">
        <v>0</v>
      </c>
      <c r="M714">
        <v>1114</v>
      </c>
      <c r="N714">
        <v>106</v>
      </c>
      <c r="O714">
        <v>64</v>
      </c>
      <c r="P714">
        <v>0</v>
      </c>
      <c r="Q714">
        <v>13</v>
      </c>
      <c r="R714" s="27">
        <f t="shared" si="57"/>
        <v>1157</v>
      </c>
      <c r="S714" s="27">
        <f t="shared" si="60"/>
        <v>1127</v>
      </c>
      <c r="T714" s="27" t="str">
        <f>IFERROR(VLOOKUP(F714,#REF!,2,0),"")</f>
        <v/>
      </c>
      <c r="U714" s="27" t="str">
        <f t="shared" si="61"/>
        <v>,19:15:00,car,1157</v>
      </c>
    </row>
    <row r="715" spans="1:21" x14ac:dyDescent="0.25">
      <c r="A715" t="s">
        <v>205</v>
      </c>
      <c r="B715">
        <v>19</v>
      </c>
      <c r="C715" s="27" t="str">
        <f t="shared" si="58"/>
        <v>N</v>
      </c>
      <c r="D715" s="27" t="str">
        <f>IFERROR(VLOOKUP(F715,#REF!,3),"")</f>
        <v/>
      </c>
      <c r="E715" t="s">
        <v>855</v>
      </c>
      <c r="F715" s="27" t="str">
        <f t="shared" si="59"/>
        <v>CCV-17A</v>
      </c>
      <c r="G715" t="s">
        <v>856</v>
      </c>
      <c r="H715" t="s">
        <v>105</v>
      </c>
      <c r="I715" t="s">
        <v>911</v>
      </c>
      <c r="J715">
        <v>0</v>
      </c>
      <c r="K715">
        <v>8</v>
      </c>
      <c r="L715">
        <v>0</v>
      </c>
      <c r="M715">
        <v>1175</v>
      </c>
      <c r="N715">
        <v>93</v>
      </c>
      <c r="O715">
        <v>55</v>
      </c>
      <c r="P715">
        <v>0</v>
      </c>
      <c r="Q715">
        <v>22</v>
      </c>
      <c r="R715" s="27">
        <f t="shared" si="57"/>
        <v>1229</v>
      </c>
      <c r="S715" s="27">
        <f t="shared" si="60"/>
        <v>1197</v>
      </c>
      <c r="T715" s="27" t="str">
        <f>IFERROR(VLOOKUP(F715,#REF!,2,0),"")</f>
        <v/>
      </c>
      <c r="U715" s="27" t="str">
        <f t="shared" si="61"/>
        <v>,19:30:00,car,1229</v>
      </c>
    </row>
    <row r="716" spans="1:21" x14ac:dyDescent="0.25">
      <c r="A716" t="s">
        <v>207</v>
      </c>
      <c r="B716">
        <v>19</v>
      </c>
      <c r="C716" s="27" t="str">
        <f t="shared" si="58"/>
        <v>N</v>
      </c>
      <c r="D716" s="27" t="str">
        <f>IFERROR(VLOOKUP(F716,#REF!,3),"")</f>
        <v/>
      </c>
      <c r="E716" t="s">
        <v>855</v>
      </c>
      <c r="F716" s="27" t="str">
        <f t="shared" si="59"/>
        <v>CCV-17A</v>
      </c>
      <c r="G716" t="s">
        <v>856</v>
      </c>
      <c r="H716" t="s">
        <v>105</v>
      </c>
      <c r="I716" t="s">
        <v>912</v>
      </c>
      <c r="J716">
        <v>0</v>
      </c>
      <c r="K716">
        <v>13</v>
      </c>
      <c r="L716">
        <v>0</v>
      </c>
      <c r="M716">
        <v>1305</v>
      </c>
      <c r="N716">
        <v>77</v>
      </c>
      <c r="O716">
        <v>67</v>
      </c>
      <c r="P716">
        <v>0</v>
      </c>
      <c r="Q716">
        <v>17</v>
      </c>
      <c r="R716" s="27">
        <f t="shared" si="57"/>
        <v>1361</v>
      </c>
      <c r="S716" s="27">
        <f t="shared" si="60"/>
        <v>1322</v>
      </c>
      <c r="T716" s="27" t="str">
        <f>IFERROR(VLOOKUP(F716,#REF!,2,0),"")</f>
        <v/>
      </c>
      <c r="U716" s="27" t="str">
        <f t="shared" si="61"/>
        <v>,19:45:00,car,1361</v>
      </c>
    </row>
    <row r="717" spans="1:21" x14ac:dyDescent="0.25">
      <c r="A717" t="s">
        <v>209</v>
      </c>
      <c r="B717">
        <v>20</v>
      </c>
      <c r="C717" s="27" t="str">
        <f t="shared" si="58"/>
        <v>N</v>
      </c>
      <c r="D717" s="27" t="str">
        <f>IFERROR(VLOOKUP(F717,#REF!,3),"")</f>
        <v/>
      </c>
      <c r="E717" t="s">
        <v>855</v>
      </c>
      <c r="F717" s="27" t="str">
        <f t="shared" si="59"/>
        <v>CCV-17A</v>
      </c>
      <c r="G717" t="s">
        <v>856</v>
      </c>
      <c r="H717" t="s">
        <v>105</v>
      </c>
      <c r="I717" t="s">
        <v>913</v>
      </c>
      <c r="J717">
        <v>0</v>
      </c>
      <c r="K717">
        <v>19</v>
      </c>
      <c r="L717">
        <v>0</v>
      </c>
      <c r="M717">
        <v>1074</v>
      </c>
      <c r="N717">
        <v>78</v>
      </c>
      <c r="O717">
        <v>36</v>
      </c>
      <c r="P717">
        <v>0</v>
      </c>
      <c r="Q717">
        <v>23</v>
      </c>
      <c r="R717" s="27">
        <f t="shared" si="57"/>
        <v>1148</v>
      </c>
      <c r="S717" s="27">
        <f t="shared" si="60"/>
        <v>1097</v>
      </c>
      <c r="T717" s="27" t="str">
        <f>IFERROR(VLOOKUP(F717,#REF!,2,0),"")</f>
        <v/>
      </c>
      <c r="U717" s="27" t="str">
        <f t="shared" si="61"/>
        <v>,20:00:00,car,1148</v>
      </c>
    </row>
    <row r="718" spans="1:21" x14ac:dyDescent="0.25">
      <c r="A718" t="s">
        <v>211</v>
      </c>
      <c r="B718">
        <v>20</v>
      </c>
      <c r="C718" s="27" t="str">
        <f t="shared" si="58"/>
        <v>N</v>
      </c>
      <c r="D718" s="27" t="str">
        <f>IFERROR(VLOOKUP(F718,#REF!,3),"")</f>
        <v/>
      </c>
      <c r="E718" t="s">
        <v>855</v>
      </c>
      <c r="F718" s="27" t="str">
        <f t="shared" si="59"/>
        <v>CCV-17A</v>
      </c>
      <c r="G718" t="s">
        <v>856</v>
      </c>
      <c r="H718" t="s">
        <v>105</v>
      </c>
      <c r="I718" t="s">
        <v>914</v>
      </c>
      <c r="J718">
        <v>0</v>
      </c>
      <c r="K718">
        <v>8</v>
      </c>
      <c r="L718">
        <v>1</v>
      </c>
      <c r="M718">
        <v>1017</v>
      </c>
      <c r="N718">
        <v>49</v>
      </c>
      <c r="O718">
        <v>43</v>
      </c>
      <c r="P718">
        <v>15</v>
      </c>
      <c r="Q718">
        <v>12</v>
      </c>
      <c r="R718" s="27">
        <f t="shared" si="57"/>
        <v>1071</v>
      </c>
      <c r="S718" s="27">
        <f t="shared" si="60"/>
        <v>1047</v>
      </c>
      <c r="T718" s="27" t="str">
        <f>IFERROR(VLOOKUP(F718,#REF!,2,0),"")</f>
        <v/>
      </c>
      <c r="U718" s="27" t="str">
        <f t="shared" si="61"/>
        <v>,20:15:00,car,1071</v>
      </c>
    </row>
    <row r="719" spans="1:21" x14ac:dyDescent="0.25">
      <c r="A719" t="s">
        <v>213</v>
      </c>
      <c r="B719">
        <v>20</v>
      </c>
      <c r="C719" s="27" t="str">
        <f t="shared" si="58"/>
        <v>N</v>
      </c>
      <c r="D719" s="27" t="str">
        <f>IFERROR(VLOOKUP(F719,#REF!,3),"")</f>
        <v/>
      </c>
      <c r="E719" t="s">
        <v>855</v>
      </c>
      <c r="F719" s="27" t="str">
        <f t="shared" si="59"/>
        <v>CCV-17A</v>
      </c>
      <c r="G719" t="s">
        <v>856</v>
      </c>
      <c r="H719" t="s">
        <v>105</v>
      </c>
      <c r="I719" t="s">
        <v>915</v>
      </c>
      <c r="J719">
        <v>0</v>
      </c>
      <c r="K719">
        <v>6</v>
      </c>
      <c r="L719">
        <v>3</v>
      </c>
      <c r="M719">
        <v>946</v>
      </c>
      <c r="N719">
        <v>80</v>
      </c>
      <c r="O719">
        <v>23</v>
      </c>
      <c r="P719">
        <v>22</v>
      </c>
      <c r="Q719">
        <v>21</v>
      </c>
      <c r="R719" s="27">
        <f t="shared" si="57"/>
        <v>1022</v>
      </c>
      <c r="S719" s="27">
        <f t="shared" si="60"/>
        <v>997</v>
      </c>
      <c r="T719" s="27" t="str">
        <f>IFERROR(VLOOKUP(F719,#REF!,2,0),"")</f>
        <v/>
      </c>
      <c r="U719" s="27" t="str">
        <f t="shared" si="61"/>
        <v>,20:30:00,car,1022</v>
      </c>
    </row>
    <row r="720" spans="1:21" x14ac:dyDescent="0.25">
      <c r="A720" t="s">
        <v>215</v>
      </c>
      <c r="B720">
        <v>20</v>
      </c>
      <c r="C720" s="27" t="str">
        <f t="shared" si="58"/>
        <v>N</v>
      </c>
      <c r="D720" s="27" t="str">
        <f>IFERROR(VLOOKUP(F720,#REF!,3),"")</f>
        <v/>
      </c>
      <c r="E720" t="s">
        <v>855</v>
      </c>
      <c r="F720" s="27" t="str">
        <f t="shared" si="59"/>
        <v>CCV-17A</v>
      </c>
      <c r="G720" t="s">
        <v>856</v>
      </c>
      <c r="H720" t="s">
        <v>105</v>
      </c>
      <c r="I720" t="s">
        <v>916</v>
      </c>
      <c r="J720">
        <v>0</v>
      </c>
      <c r="K720">
        <v>8</v>
      </c>
      <c r="L720">
        <v>0</v>
      </c>
      <c r="M720">
        <v>860</v>
      </c>
      <c r="N720">
        <v>65</v>
      </c>
      <c r="O720">
        <v>11</v>
      </c>
      <c r="P720">
        <v>22</v>
      </c>
      <c r="Q720">
        <v>14</v>
      </c>
      <c r="R720" s="27">
        <f t="shared" si="57"/>
        <v>923</v>
      </c>
      <c r="S720" s="27">
        <f t="shared" si="60"/>
        <v>896</v>
      </c>
      <c r="T720" s="27" t="str">
        <f>IFERROR(VLOOKUP(F720,#REF!,2,0),"")</f>
        <v/>
      </c>
      <c r="U720" s="27" t="str">
        <f t="shared" si="61"/>
        <v>,20:45:00,car,923</v>
      </c>
    </row>
    <row r="721" spans="1:21" x14ac:dyDescent="0.25">
      <c r="A721" t="s">
        <v>217</v>
      </c>
      <c r="B721">
        <v>21</v>
      </c>
      <c r="C721" s="27" t="str">
        <f t="shared" si="58"/>
        <v>N</v>
      </c>
      <c r="D721" s="27" t="str">
        <f>IFERROR(VLOOKUP(F721,#REF!,3),"")</f>
        <v/>
      </c>
      <c r="E721" t="s">
        <v>855</v>
      </c>
      <c r="F721" s="27" t="str">
        <f t="shared" si="59"/>
        <v>CCV-17A</v>
      </c>
      <c r="G721" t="s">
        <v>856</v>
      </c>
      <c r="H721" t="s">
        <v>105</v>
      </c>
      <c r="I721" t="s">
        <v>917</v>
      </c>
      <c r="J721">
        <v>0</v>
      </c>
      <c r="K721">
        <v>3</v>
      </c>
      <c r="L721">
        <v>1</v>
      </c>
      <c r="M721">
        <v>826</v>
      </c>
      <c r="N721">
        <v>59</v>
      </c>
      <c r="O721">
        <v>21</v>
      </c>
      <c r="P721">
        <v>10</v>
      </c>
      <c r="Q721">
        <v>6</v>
      </c>
      <c r="R721" s="27">
        <f t="shared" si="57"/>
        <v>861</v>
      </c>
      <c r="S721" s="27">
        <f t="shared" si="60"/>
        <v>845</v>
      </c>
      <c r="T721" s="27" t="str">
        <f>IFERROR(VLOOKUP(F721,#REF!,2,0),"")</f>
        <v/>
      </c>
      <c r="U721" s="27" t="str">
        <f t="shared" si="61"/>
        <v>,21:00:00,car,861</v>
      </c>
    </row>
    <row r="722" spans="1:21" x14ac:dyDescent="0.25">
      <c r="A722" t="s">
        <v>219</v>
      </c>
      <c r="B722">
        <v>21</v>
      </c>
      <c r="C722" s="27" t="str">
        <f t="shared" si="58"/>
        <v>N</v>
      </c>
      <c r="D722" s="27" t="str">
        <f>IFERROR(VLOOKUP(F722,#REF!,3),"")</f>
        <v/>
      </c>
      <c r="E722" t="s">
        <v>855</v>
      </c>
      <c r="F722" s="27" t="str">
        <f t="shared" si="59"/>
        <v>CCV-17A</v>
      </c>
      <c r="G722" t="s">
        <v>856</v>
      </c>
      <c r="H722" t="s">
        <v>105</v>
      </c>
      <c r="I722" t="s">
        <v>918</v>
      </c>
      <c r="J722">
        <v>0</v>
      </c>
      <c r="K722">
        <v>12</v>
      </c>
      <c r="L722">
        <v>2</v>
      </c>
      <c r="M722">
        <v>812</v>
      </c>
      <c r="N722">
        <v>66</v>
      </c>
      <c r="O722">
        <v>13</v>
      </c>
      <c r="P722">
        <v>19</v>
      </c>
      <c r="Q722">
        <v>3</v>
      </c>
      <c r="R722" s="27">
        <f t="shared" si="57"/>
        <v>874</v>
      </c>
      <c r="S722" s="27">
        <f t="shared" si="60"/>
        <v>839</v>
      </c>
      <c r="T722" s="27" t="str">
        <f>IFERROR(VLOOKUP(F722,#REF!,2,0),"")</f>
        <v/>
      </c>
      <c r="U722" s="27" t="str">
        <f t="shared" si="61"/>
        <v>,21:15:00,car,874</v>
      </c>
    </row>
    <row r="723" spans="1:21" x14ac:dyDescent="0.25">
      <c r="A723" t="s">
        <v>221</v>
      </c>
      <c r="B723">
        <v>21</v>
      </c>
      <c r="C723" s="27" t="str">
        <f t="shared" si="58"/>
        <v>N</v>
      </c>
      <c r="D723" s="27" t="str">
        <f>IFERROR(VLOOKUP(F723,#REF!,3),"")</f>
        <v/>
      </c>
      <c r="E723" t="s">
        <v>855</v>
      </c>
      <c r="F723" s="27" t="str">
        <f t="shared" si="59"/>
        <v>CCV-17A</v>
      </c>
      <c r="G723" t="s">
        <v>856</v>
      </c>
      <c r="H723" t="s">
        <v>105</v>
      </c>
      <c r="I723" t="s">
        <v>919</v>
      </c>
      <c r="J723">
        <v>0</v>
      </c>
      <c r="K723">
        <v>5</v>
      </c>
      <c r="L723">
        <v>3</v>
      </c>
      <c r="M723">
        <v>862</v>
      </c>
      <c r="N723">
        <v>68</v>
      </c>
      <c r="O723">
        <v>26</v>
      </c>
      <c r="P723">
        <v>13</v>
      </c>
      <c r="Q723">
        <v>9</v>
      </c>
      <c r="R723" s="27">
        <f t="shared" si="57"/>
        <v>913</v>
      </c>
      <c r="S723" s="27">
        <f t="shared" si="60"/>
        <v>892</v>
      </c>
      <c r="T723" s="27" t="str">
        <f>IFERROR(VLOOKUP(F723,#REF!,2,0),"")</f>
        <v/>
      </c>
      <c r="U723" s="27" t="str">
        <f t="shared" si="61"/>
        <v>,21:30:00,car,913</v>
      </c>
    </row>
    <row r="724" spans="1:21" x14ac:dyDescent="0.25">
      <c r="A724" t="s">
        <v>223</v>
      </c>
      <c r="B724">
        <v>21</v>
      </c>
      <c r="C724" s="27" t="str">
        <f t="shared" si="58"/>
        <v>N</v>
      </c>
      <c r="D724" s="27" t="str">
        <f>IFERROR(VLOOKUP(F724,#REF!,3),"")</f>
        <v/>
      </c>
      <c r="E724" t="s">
        <v>855</v>
      </c>
      <c r="F724" s="27" t="str">
        <f t="shared" si="59"/>
        <v>CCV-17A</v>
      </c>
      <c r="G724" t="s">
        <v>856</v>
      </c>
      <c r="H724" t="s">
        <v>105</v>
      </c>
      <c r="I724" t="s">
        <v>920</v>
      </c>
      <c r="J724">
        <v>0</v>
      </c>
      <c r="K724">
        <v>8</v>
      </c>
      <c r="L724">
        <v>1</v>
      </c>
      <c r="M724">
        <v>827</v>
      </c>
      <c r="N724">
        <v>67</v>
      </c>
      <c r="O724">
        <v>23</v>
      </c>
      <c r="P724">
        <v>12</v>
      </c>
      <c r="Q724">
        <v>5</v>
      </c>
      <c r="R724" s="27">
        <f t="shared" si="57"/>
        <v>874</v>
      </c>
      <c r="S724" s="27">
        <f t="shared" si="60"/>
        <v>847</v>
      </c>
      <c r="T724" s="27" t="str">
        <f>IFERROR(VLOOKUP(F724,#REF!,2,0),"")</f>
        <v/>
      </c>
      <c r="U724" s="27" t="str">
        <f t="shared" si="61"/>
        <v>,21:45:00,car,874</v>
      </c>
    </row>
    <row r="725" spans="1:21" x14ac:dyDescent="0.25">
      <c r="A725" t="s">
        <v>225</v>
      </c>
      <c r="B725">
        <v>22</v>
      </c>
      <c r="C725" s="27" t="str">
        <f t="shared" si="58"/>
        <v>N</v>
      </c>
      <c r="D725" s="27" t="str">
        <f>IFERROR(VLOOKUP(F725,#REF!,3),"")</f>
        <v/>
      </c>
      <c r="E725" t="s">
        <v>855</v>
      </c>
      <c r="F725" s="27" t="str">
        <f t="shared" si="59"/>
        <v>CCV-17A</v>
      </c>
      <c r="G725" t="s">
        <v>856</v>
      </c>
      <c r="H725" t="s">
        <v>105</v>
      </c>
      <c r="I725" t="s">
        <v>921</v>
      </c>
      <c r="J725">
        <v>0</v>
      </c>
      <c r="K725">
        <v>0</v>
      </c>
      <c r="L725">
        <v>0</v>
      </c>
      <c r="M725">
        <v>0</v>
      </c>
      <c r="N725">
        <v>4</v>
      </c>
      <c r="O725">
        <v>4</v>
      </c>
      <c r="P725">
        <v>2</v>
      </c>
      <c r="Q725">
        <v>1</v>
      </c>
      <c r="R725" s="27">
        <f t="shared" ref="R725" si="62">ROUNDUP((M725+P725+Q725+(1/6)*N725+2*K725+2.5*L725)*1,0)</f>
        <v>4</v>
      </c>
      <c r="S725" s="27">
        <f t="shared" si="60"/>
        <v>3</v>
      </c>
      <c r="T725" s="27" t="str">
        <f>IFERROR(VLOOKUP(F725,#REF!,2,0),"")</f>
        <v/>
      </c>
      <c r="U725" s="27" t="str">
        <f t="shared" si="61"/>
        <v>,22:00:00,car,4</v>
      </c>
    </row>
    <row r="726" spans="1:21" hidden="1" x14ac:dyDescent="0.25">
      <c r="A726" t="s">
        <v>102</v>
      </c>
      <c r="B726">
        <v>6</v>
      </c>
      <c r="C726" s="27" t="str">
        <f t="shared" si="58"/>
        <v>M</v>
      </c>
      <c r="E726" t="s">
        <v>922</v>
      </c>
      <c r="F726" s="27" t="str">
        <f t="shared" si="59"/>
        <v>CCV-17B</v>
      </c>
      <c r="G726" t="s">
        <v>923</v>
      </c>
      <c r="H726" t="s">
        <v>105</v>
      </c>
      <c r="I726" t="s">
        <v>924</v>
      </c>
      <c r="J726">
        <v>1</v>
      </c>
      <c r="K726">
        <v>2</v>
      </c>
      <c r="L726">
        <v>1</v>
      </c>
      <c r="M726">
        <v>126</v>
      </c>
      <c r="N726">
        <v>14</v>
      </c>
      <c r="O726">
        <v>39</v>
      </c>
      <c r="P726">
        <v>8</v>
      </c>
      <c r="Q726">
        <v>8</v>
      </c>
      <c r="R726" s="27">
        <f t="shared" ref="R726:R770" si="63">ROUNDUP((M726+P726+Q726+(1/6)*N726+2*K726+2.5*L726)*1.3,0)</f>
        <v>197</v>
      </c>
      <c r="S726" s="27">
        <f t="shared" si="60"/>
        <v>145</v>
      </c>
      <c r="T726" s="27" t="str">
        <f>IFERROR(VLOOKUP(F726,#REF!,2,0),"")</f>
        <v/>
      </c>
      <c r="U726" s="27" t="str">
        <f t="shared" si="61"/>
        <v>,06:00:00,car,197</v>
      </c>
    </row>
    <row r="727" spans="1:21" hidden="1" x14ac:dyDescent="0.25">
      <c r="A727" t="s">
        <v>107</v>
      </c>
      <c r="B727">
        <v>6</v>
      </c>
      <c r="C727" s="27" t="str">
        <f t="shared" si="58"/>
        <v>M</v>
      </c>
      <c r="E727" t="s">
        <v>922</v>
      </c>
      <c r="F727" s="27" t="str">
        <f t="shared" si="59"/>
        <v>CCV-17B</v>
      </c>
      <c r="G727" t="s">
        <v>923</v>
      </c>
      <c r="H727" t="s">
        <v>105</v>
      </c>
      <c r="I727" t="s">
        <v>925</v>
      </c>
      <c r="J727">
        <v>0</v>
      </c>
      <c r="K727">
        <v>8</v>
      </c>
      <c r="L727">
        <v>2</v>
      </c>
      <c r="M727">
        <v>345</v>
      </c>
      <c r="N727">
        <v>48</v>
      </c>
      <c r="O727">
        <v>58</v>
      </c>
      <c r="P727">
        <v>13</v>
      </c>
      <c r="Q727">
        <v>20</v>
      </c>
      <c r="R727" s="27">
        <f t="shared" si="63"/>
        <v>530</v>
      </c>
      <c r="S727" s="27">
        <f t="shared" si="60"/>
        <v>383</v>
      </c>
      <c r="T727" s="27" t="str">
        <f>IFERROR(VLOOKUP(F727,#REF!,2,0),"")</f>
        <v/>
      </c>
      <c r="U727" s="27" t="str">
        <f t="shared" si="61"/>
        <v>,06:15:00,car,530</v>
      </c>
    </row>
    <row r="728" spans="1:21" hidden="1" x14ac:dyDescent="0.25">
      <c r="A728" t="s">
        <v>109</v>
      </c>
      <c r="B728">
        <v>6</v>
      </c>
      <c r="C728" s="27" t="str">
        <f t="shared" si="58"/>
        <v>M</v>
      </c>
      <c r="E728" t="s">
        <v>922</v>
      </c>
      <c r="F728" s="27" t="str">
        <f t="shared" si="59"/>
        <v>CCV-17B</v>
      </c>
      <c r="G728" t="s">
        <v>923</v>
      </c>
      <c r="H728" t="s">
        <v>105</v>
      </c>
      <c r="I728" t="s">
        <v>926</v>
      </c>
      <c r="J728">
        <v>0</v>
      </c>
      <c r="K728">
        <v>9</v>
      </c>
      <c r="L728">
        <v>4</v>
      </c>
      <c r="M728">
        <v>518</v>
      </c>
      <c r="N728">
        <v>89</v>
      </c>
      <c r="O728">
        <v>65</v>
      </c>
      <c r="P728">
        <v>13</v>
      </c>
      <c r="Q728">
        <v>17</v>
      </c>
      <c r="R728" s="27">
        <f t="shared" si="63"/>
        <v>769</v>
      </c>
      <c r="S728" s="27">
        <f t="shared" si="60"/>
        <v>558</v>
      </c>
      <c r="T728" s="27" t="str">
        <f>IFERROR(VLOOKUP(F728,#REF!,2,0),"")</f>
        <v/>
      </c>
      <c r="U728" s="27" t="str">
        <f t="shared" si="61"/>
        <v>,06:30:00,car,769</v>
      </c>
    </row>
    <row r="729" spans="1:21" hidden="1" x14ac:dyDescent="0.25">
      <c r="A729" t="s">
        <v>111</v>
      </c>
      <c r="B729">
        <v>6</v>
      </c>
      <c r="C729" s="27" t="str">
        <f t="shared" si="58"/>
        <v>M</v>
      </c>
      <c r="E729" t="s">
        <v>922</v>
      </c>
      <c r="F729" s="27" t="str">
        <f t="shared" si="59"/>
        <v>CCV-17B</v>
      </c>
      <c r="G729" t="s">
        <v>923</v>
      </c>
      <c r="H729" t="s">
        <v>105</v>
      </c>
      <c r="I729" t="s">
        <v>927</v>
      </c>
      <c r="J729">
        <v>0</v>
      </c>
      <c r="K729">
        <v>19</v>
      </c>
      <c r="L729">
        <v>2</v>
      </c>
      <c r="M729">
        <v>733</v>
      </c>
      <c r="N729">
        <v>133</v>
      </c>
      <c r="O729">
        <v>54</v>
      </c>
      <c r="P729">
        <v>18</v>
      </c>
      <c r="Q729">
        <v>34</v>
      </c>
      <c r="R729" s="27">
        <f t="shared" si="63"/>
        <v>1106</v>
      </c>
      <c r="S729" s="27">
        <f t="shared" si="60"/>
        <v>790</v>
      </c>
      <c r="T729" s="27" t="str">
        <f>IFERROR(VLOOKUP(F729,#REF!,2,0),"")</f>
        <v/>
      </c>
      <c r="U729" s="27" t="str">
        <f t="shared" si="61"/>
        <v>,06:45:00,car,1106</v>
      </c>
    </row>
    <row r="730" spans="1:21" hidden="1" x14ac:dyDescent="0.25">
      <c r="A730" t="s">
        <v>113</v>
      </c>
      <c r="B730">
        <v>7</v>
      </c>
      <c r="C730" s="27" t="str">
        <f t="shared" si="58"/>
        <v>M</v>
      </c>
      <c r="E730" t="s">
        <v>922</v>
      </c>
      <c r="F730" s="27" t="str">
        <f t="shared" si="59"/>
        <v>CCV-17B</v>
      </c>
      <c r="G730" t="s">
        <v>923</v>
      </c>
      <c r="H730" t="s">
        <v>105</v>
      </c>
      <c r="I730" t="s">
        <v>928</v>
      </c>
      <c r="J730">
        <v>0</v>
      </c>
      <c r="K730">
        <v>8</v>
      </c>
      <c r="L730">
        <v>4</v>
      </c>
      <c r="M730">
        <v>864</v>
      </c>
      <c r="N730">
        <v>143</v>
      </c>
      <c r="O730">
        <v>73</v>
      </c>
      <c r="P730">
        <v>16</v>
      </c>
      <c r="Q730">
        <v>34</v>
      </c>
      <c r="R730" s="27">
        <f t="shared" si="63"/>
        <v>1253</v>
      </c>
      <c r="S730" s="27">
        <f t="shared" si="60"/>
        <v>924</v>
      </c>
      <c r="T730" s="27" t="str">
        <f>IFERROR(VLOOKUP(F730,#REF!,2,0),"")</f>
        <v/>
      </c>
      <c r="U730" s="27" t="str">
        <f t="shared" si="61"/>
        <v>,07:00:00,car,1253</v>
      </c>
    </row>
    <row r="731" spans="1:21" hidden="1" x14ac:dyDescent="0.25">
      <c r="A731" t="s">
        <v>115</v>
      </c>
      <c r="B731">
        <v>7</v>
      </c>
      <c r="C731" s="27" t="str">
        <f t="shared" si="58"/>
        <v>M</v>
      </c>
      <c r="E731" t="s">
        <v>922</v>
      </c>
      <c r="F731" s="27" t="str">
        <f t="shared" si="59"/>
        <v>CCV-17B</v>
      </c>
      <c r="G731" t="s">
        <v>923</v>
      </c>
      <c r="H731" t="s">
        <v>105</v>
      </c>
      <c r="I731" t="s">
        <v>929</v>
      </c>
      <c r="J731">
        <v>0</v>
      </c>
      <c r="K731">
        <v>17</v>
      </c>
      <c r="L731">
        <v>11</v>
      </c>
      <c r="M731">
        <v>1194</v>
      </c>
      <c r="N731">
        <v>171</v>
      </c>
      <c r="O731">
        <v>59</v>
      </c>
      <c r="P731">
        <v>24</v>
      </c>
      <c r="Q731">
        <v>40</v>
      </c>
      <c r="R731" s="27">
        <f t="shared" si="63"/>
        <v>1753</v>
      </c>
      <c r="S731" s="27">
        <f t="shared" si="60"/>
        <v>1286</v>
      </c>
      <c r="T731" s="27" t="str">
        <f>IFERROR(VLOOKUP(F731,#REF!,2,0),"")</f>
        <v/>
      </c>
      <c r="U731" s="27" t="str">
        <f t="shared" si="61"/>
        <v>,07:15:00,car,1753</v>
      </c>
    </row>
    <row r="732" spans="1:21" hidden="1" x14ac:dyDescent="0.25">
      <c r="A732" t="s">
        <v>117</v>
      </c>
      <c r="B732">
        <v>7</v>
      </c>
      <c r="C732" s="27" t="str">
        <f t="shared" si="58"/>
        <v>M</v>
      </c>
      <c r="E732" t="s">
        <v>922</v>
      </c>
      <c r="F732" s="27" t="str">
        <f t="shared" si="59"/>
        <v>CCV-17B</v>
      </c>
      <c r="G732" t="s">
        <v>923</v>
      </c>
      <c r="H732" t="s">
        <v>105</v>
      </c>
      <c r="I732" t="s">
        <v>930</v>
      </c>
      <c r="J732">
        <v>0</v>
      </c>
      <c r="K732">
        <v>15</v>
      </c>
      <c r="L732">
        <v>15</v>
      </c>
      <c r="M732">
        <v>1391</v>
      </c>
      <c r="N732">
        <v>213</v>
      </c>
      <c r="O732">
        <v>50</v>
      </c>
      <c r="P732">
        <v>17</v>
      </c>
      <c r="Q732">
        <v>40</v>
      </c>
      <c r="R732" s="27">
        <f t="shared" si="63"/>
        <v>2017</v>
      </c>
      <c r="S732" s="27">
        <f t="shared" si="60"/>
        <v>1486</v>
      </c>
      <c r="T732" s="27" t="str">
        <f>IFERROR(VLOOKUP(F732,#REF!,2,0),"")</f>
        <v/>
      </c>
      <c r="U732" s="27" t="str">
        <f t="shared" si="61"/>
        <v>,07:30:00,car,2017</v>
      </c>
    </row>
    <row r="733" spans="1:21" hidden="1" x14ac:dyDescent="0.25">
      <c r="A733" t="s">
        <v>119</v>
      </c>
      <c r="B733">
        <v>7</v>
      </c>
      <c r="C733" s="27" t="str">
        <f t="shared" si="58"/>
        <v>M</v>
      </c>
      <c r="E733" t="s">
        <v>922</v>
      </c>
      <c r="F733" s="27" t="str">
        <f t="shared" si="59"/>
        <v>CCV-17B</v>
      </c>
      <c r="G733" t="s">
        <v>923</v>
      </c>
      <c r="H733" t="s">
        <v>105</v>
      </c>
      <c r="I733" t="s">
        <v>931</v>
      </c>
      <c r="J733">
        <v>0</v>
      </c>
      <c r="K733">
        <v>17</v>
      </c>
      <c r="L733">
        <v>16</v>
      </c>
      <c r="M733">
        <v>1280</v>
      </c>
      <c r="N733">
        <v>338</v>
      </c>
      <c r="O733">
        <v>46</v>
      </c>
      <c r="P733">
        <v>8</v>
      </c>
      <c r="Q733">
        <v>42</v>
      </c>
      <c r="R733" s="27">
        <f t="shared" si="63"/>
        <v>1899</v>
      </c>
      <c r="S733" s="27">
        <f t="shared" si="60"/>
        <v>1370</v>
      </c>
      <c r="T733" s="27" t="str">
        <f>IFERROR(VLOOKUP(F733,#REF!,2,0),"")</f>
        <v/>
      </c>
      <c r="U733" s="27" t="str">
        <f t="shared" si="61"/>
        <v>,07:45:00,car,1899</v>
      </c>
    </row>
    <row r="734" spans="1:21" hidden="1" x14ac:dyDescent="0.25">
      <c r="A734" t="s">
        <v>121</v>
      </c>
      <c r="B734">
        <v>8</v>
      </c>
      <c r="C734" s="27" t="str">
        <f t="shared" si="58"/>
        <v>M</v>
      </c>
      <c r="E734" t="s">
        <v>922</v>
      </c>
      <c r="F734" s="27" t="str">
        <f t="shared" si="59"/>
        <v>CCV-17B</v>
      </c>
      <c r="G734" t="s">
        <v>923</v>
      </c>
      <c r="H734" t="s">
        <v>105</v>
      </c>
      <c r="I734" t="s">
        <v>932</v>
      </c>
      <c r="J734">
        <v>0</v>
      </c>
      <c r="K734">
        <v>14</v>
      </c>
      <c r="L734">
        <v>32</v>
      </c>
      <c r="M734">
        <v>1102</v>
      </c>
      <c r="N734">
        <v>175</v>
      </c>
      <c r="O734">
        <v>61</v>
      </c>
      <c r="P734">
        <v>21</v>
      </c>
      <c r="Q734">
        <v>28</v>
      </c>
      <c r="R734" s="27">
        <f t="shared" si="63"/>
        <v>1675</v>
      </c>
      <c r="S734" s="27">
        <f t="shared" si="60"/>
        <v>1231</v>
      </c>
      <c r="T734" s="27" t="str">
        <f>IFERROR(VLOOKUP(F734,#REF!,2,0),"")</f>
        <v/>
      </c>
      <c r="U734" s="27" t="str">
        <f t="shared" si="61"/>
        <v>,08:00:00,car,1675</v>
      </c>
    </row>
    <row r="735" spans="1:21" hidden="1" x14ac:dyDescent="0.25">
      <c r="A735" t="s">
        <v>123</v>
      </c>
      <c r="B735">
        <v>8</v>
      </c>
      <c r="C735" s="27" t="str">
        <f t="shared" si="58"/>
        <v>M</v>
      </c>
      <c r="E735" t="s">
        <v>922</v>
      </c>
      <c r="F735" s="27" t="str">
        <f t="shared" si="59"/>
        <v>CCV-17B</v>
      </c>
      <c r="G735" t="s">
        <v>923</v>
      </c>
      <c r="H735" t="s">
        <v>105</v>
      </c>
      <c r="I735" t="s">
        <v>933</v>
      </c>
      <c r="J735">
        <v>1</v>
      </c>
      <c r="K735">
        <v>21</v>
      </c>
      <c r="L735">
        <v>27</v>
      </c>
      <c r="M735">
        <v>983</v>
      </c>
      <c r="N735">
        <v>110</v>
      </c>
      <c r="O735">
        <v>58</v>
      </c>
      <c r="P735">
        <v>16</v>
      </c>
      <c r="Q735">
        <v>46</v>
      </c>
      <c r="R735" s="27">
        <f t="shared" si="63"/>
        <v>1525</v>
      </c>
      <c r="S735" s="27">
        <f t="shared" si="60"/>
        <v>1113</v>
      </c>
      <c r="T735" s="27" t="str">
        <f>IFERROR(VLOOKUP(F735,#REF!,2,0),"")</f>
        <v/>
      </c>
      <c r="U735" s="27" t="str">
        <f t="shared" si="61"/>
        <v>,08:15:00,car,1525</v>
      </c>
    </row>
    <row r="736" spans="1:21" hidden="1" x14ac:dyDescent="0.25">
      <c r="A736" t="s">
        <v>125</v>
      </c>
      <c r="B736">
        <v>8</v>
      </c>
      <c r="C736" s="27" t="str">
        <f t="shared" si="58"/>
        <v>M</v>
      </c>
      <c r="E736" t="s">
        <v>922</v>
      </c>
      <c r="F736" s="27" t="str">
        <f t="shared" si="59"/>
        <v>CCV-17B</v>
      </c>
      <c r="G736" t="s">
        <v>923</v>
      </c>
      <c r="H736" t="s">
        <v>105</v>
      </c>
      <c r="I736" t="s">
        <v>934</v>
      </c>
      <c r="J736">
        <v>0</v>
      </c>
      <c r="K736">
        <v>24</v>
      </c>
      <c r="L736">
        <v>16</v>
      </c>
      <c r="M736">
        <v>1018</v>
      </c>
      <c r="N736">
        <v>150</v>
      </c>
      <c r="O736">
        <v>63</v>
      </c>
      <c r="P736">
        <v>28</v>
      </c>
      <c r="Q736">
        <v>57</v>
      </c>
      <c r="R736" s="27">
        <f t="shared" si="63"/>
        <v>1581</v>
      </c>
      <c r="S736" s="27">
        <f t="shared" si="60"/>
        <v>1143</v>
      </c>
      <c r="T736" s="27" t="str">
        <f>IFERROR(VLOOKUP(F736,#REF!,2,0),"")</f>
        <v/>
      </c>
      <c r="U736" s="27" t="str">
        <f t="shared" si="61"/>
        <v>,08:30:00,car,1581</v>
      </c>
    </row>
    <row r="737" spans="1:21" hidden="1" x14ac:dyDescent="0.25">
      <c r="A737" t="s">
        <v>127</v>
      </c>
      <c r="B737">
        <v>8</v>
      </c>
      <c r="C737" s="27" t="str">
        <f t="shared" si="58"/>
        <v>M</v>
      </c>
      <c r="E737" t="s">
        <v>922</v>
      </c>
      <c r="F737" s="27" t="str">
        <f t="shared" si="59"/>
        <v>CCV-17B</v>
      </c>
      <c r="G737" t="s">
        <v>923</v>
      </c>
      <c r="H737" t="s">
        <v>105</v>
      </c>
      <c r="I737" t="s">
        <v>935</v>
      </c>
      <c r="J737">
        <v>0</v>
      </c>
      <c r="K737">
        <v>23</v>
      </c>
      <c r="L737">
        <v>25</v>
      </c>
      <c r="M737">
        <v>948</v>
      </c>
      <c r="N737">
        <v>192</v>
      </c>
      <c r="O737">
        <v>37</v>
      </c>
      <c r="P737">
        <v>28</v>
      </c>
      <c r="Q737">
        <v>49</v>
      </c>
      <c r="R737" s="27">
        <f t="shared" si="63"/>
        <v>1516</v>
      </c>
      <c r="S737" s="27">
        <f t="shared" si="60"/>
        <v>1088</v>
      </c>
      <c r="T737" s="27" t="str">
        <f>IFERROR(VLOOKUP(F737,#REF!,2,0),"")</f>
        <v/>
      </c>
      <c r="U737" s="27" t="str">
        <f t="shared" si="61"/>
        <v>,08:45:00,car,1516</v>
      </c>
    </row>
    <row r="738" spans="1:21" hidden="1" x14ac:dyDescent="0.25">
      <c r="A738" t="s">
        <v>129</v>
      </c>
      <c r="B738">
        <v>9</v>
      </c>
      <c r="C738" s="27" t="str">
        <f t="shared" si="58"/>
        <v>M</v>
      </c>
      <c r="E738" t="s">
        <v>922</v>
      </c>
      <c r="F738" s="27" t="str">
        <f t="shared" si="59"/>
        <v>CCV-17B</v>
      </c>
      <c r="G738" t="s">
        <v>923</v>
      </c>
      <c r="H738" t="s">
        <v>105</v>
      </c>
      <c r="I738" t="s">
        <v>936</v>
      </c>
      <c r="J738">
        <v>0</v>
      </c>
      <c r="K738">
        <v>26</v>
      </c>
      <c r="L738">
        <v>20</v>
      </c>
      <c r="M738">
        <v>859</v>
      </c>
      <c r="N738">
        <v>92</v>
      </c>
      <c r="O738">
        <v>65</v>
      </c>
      <c r="P738">
        <v>34</v>
      </c>
      <c r="Q738">
        <v>65</v>
      </c>
      <c r="R738" s="27">
        <f t="shared" si="63"/>
        <v>1398</v>
      </c>
      <c r="S738" s="27">
        <f t="shared" si="60"/>
        <v>1008</v>
      </c>
      <c r="T738" s="27" t="str">
        <f>IFERROR(VLOOKUP(F738,#REF!,2,0),"")</f>
        <v/>
      </c>
      <c r="U738" s="27" t="str">
        <f t="shared" si="61"/>
        <v>,09:00:00,car,1398</v>
      </c>
    </row>
    <row r="739" spans="1:21" hidden="1" x14ac:dyDescent="0.25">
      <c r="A739" t="s">
        <v>131</v>
      </c>
      <c r="B739">
        <v>9</v>
      </c>
      <c r="C739" s="27" t="str">
        <f t="shared" si="58"/>
        <v>M</v>
      </c>
      <c r="E739" t="s">
        <v>922</v>
      </c>
      <c r="F739" s="27" t="str">
        <f t="shared" si="59"/>
        <v>CCV-17B</v>
      </c>
      <c r="G739" t="s">
        <v>923</v>
      </c>
      <c r="H739" t="s">
        <v>105</v>
      </c>
      <c r="I739" t="s">
        <v>937</v>
      </c>
      <c r="J739">
        <v>0</v>
      </c>
      <c r="K739">
        <v>25</v>
      </c>
      <c r="L739">
        <v>21</v>
      </c>
      <c r="M739">
        <v>947</v>
      </c>
      <c r="N739">
        <v>118</v>
      </c>
      <c r="O739">
        <v>50</v>
      </c>
      <c r="P739">
        <v>29</v>
      </c>
      <c r="Q739">
        <v>62</v>
      </c>
      <c r="R739" s="27">
        <f t="shared" si="63"/>
        <v>1509</v>
      </c>
      <c r="S739" s="27">
        <f t="shared" si="60"/>
        <v>1091</v>
      </c>
      <c r="T739" s="27" t="str">
        <f>IFERROR(VLOOKUP(F739,#REF!,2,0),"")</f>
        <v/>
      </c>
      <c r="U739" s="27" t="str">
        <f t="shared" si="61"/>
        <v>,09:15:00,car,1509</v>
      </c>
    </row>
    <row r="740" spans="1:21" hidden="1" x14ac:dyDescent="0.25">
      <c r="A740" t="s">
        <v>133</v>
      </c>
      <c r="B740">
        <v>9</v>
      </c>
      <c r="C740" s="27" t="str">
        <f t="shared" si="58"/>
        <v>M</v>
      </c>
      <c r="E740" t="s">
        <v>922</v>
      </c>
      <c r="F740" s="27" t="str">
        <f t="shared" si="59"/>
        <v>CCV-17B</v>
      </c>
      <c r="G740" t="s">
        <v>923</v>
      </c>
      <c r="H740" t="s">
        <v>105</v>
      </c>
      <c r="I740" t="s">
        <v>938</v>
      </c>
      <c r="J740">
        <v>0</v>
      </c>
      <c r="K740">
        <v>35</v>
      </c>
      <c r="L740">
        <v>28</v>
      </c>
      <c r="M740">
        <v>1059</v>
      </c>
      <c r="N740">
        <v>127</v>
      </c>
      <c r="O740">
        <v>53</v>
      </c>
      <c r="P740">
        <v>22</v>
      </c>
      <c r="Q740">
        <v>60</v>
      </c>
      <c r="R740" s="27">
        <f t="shared" si="63"/>
        <v>1693</v>
      </c>
      <c r="S740" s="27">
        <f t="shared" si="60"/>
        <v>1211</v>
      </c>
      <c r="T740" s="27" t="str">
        <f>IFERROR(VLOOKUP(F740,#REF!,2,0),"")</f>
        <v/>
      </c>
      <c r="U740" s="27" t="str">
        <f t="shared" si="61"/>
        <v>,09:30:00,car,1693</v>
      </c>
    </row>
    <row r="741" spans="1:21" hidden="1" x14ac:dyDescent="0.25">
      <c r="A741" t="s">
        <v>135</v>
      </c>
      <c r="B741">
        <v>9</v>
      </c>
      <c r="C741" s="27" t="str">
        <f t="shared" si="58"/>
        <v>M</v>
      </c>
      <c r="E741" t="s">
        <v>922</v>
      </c>
      <c r="F741" s="27" t="str">
        <f t="shared" si="59"/>
        <v>CCV-17B</v>
      </c>
      <c r="G741" t="s">
        <v>923</v>
      </c>
      <c r="H741" t="s">
        <v>105</v>
      </c>
      <c r="I741" t="s">
        <v>939</v>
      </c>
      <c r="J741">
        <v>1</v>
      </c>
      <c r="K741">
        <v>41</v>
      </c>
      <c r="L741">
        <v>37</v>
      </c>
      <c r="M741">
        <v>1046</v>
      </c>
      <c r="N741">
        <v>115</v>
      </c>
      <c r="O741">
        <v>37</v>
      </c>
      <c r="P741">
        <v>25</v>
      </c>
      <c r="Q741">
        <v>63</v>
      </c>
      <c r="R741" s="27">
        <f t="shared" si="63"/>
        <v>1726</v>
      </c>
      <c r="S741" s="27">
        <f t="shared" si="60"/>
        <v>1227</v>
      </c>
      <c r="T741" s="27" t="str">
        <f>IFERROR(VLOOKUP(F741,#REF!,2,0),"")</f>
        <v/>
      </c>
      <c r="U741" s="27" t="str">
        <f t="shared" si="61"/>
        <v>,09:45:00,car,1726</v>
      </c>
    </row>
    <row r="742" spans="1:21" hidden="1" x14ac:dyDescent="0.25">
      <c r="A742" t="s">
        <v>137</v>
      </c>
      <c r="B742">
        <v>10</v>
      </c>
      <c r="C742" s="27" t="str">
        <f t="shared" si="58"/>
        <v>M</v>
      </c>
      <c r="E742" t="s">
        <v>922</v>
      </c>
      <c r="F742" s="27" t="str">
        <f t="shared" si="59"/>
        <v>CCV-17B</v>
      </c>
      <c r="G742" t="s">
        <v>923</v>
      </c>
      <c r="H742" t="s">
        <v>105</v>
      </c>
      <c r="I742" t="s">
        <v>940</v>
      </c>
      <c r="J742">
        <v>0</v>
      </c>
      <c r="K742">
        <v>51</v>
      </c>
      <c r="L742">
        <v>16</v>
      </c>
      <c r="M742">
        <v>1264</v>
      </c>
      <c r="N742">
        <v>135</v>
      </c>
      <c r="O742">
        <v>51</v>
      </c>
      <c r="P742">
        <v>31</v>
      </c>
      <c r="Q742">
        <v>57</v>
      </c>
      <c r="R742" s="27">
        <f t="shared" si="63"/>
        <v>1972</v>
      </c>
      <c r="S742" s="27">
        <f t="shared" si="60"/>
        <v>1392</v>
      </c>
      <c r="T742" s="27" t="str">
        <f>IFERROR(VLOOKUP(F742,#REF!,2,0),"")</f>
        <v/>
      </c>
      <c r="U742" s="27" t="str">
        <f t="shared" si="61"/>
        <v>,10:00:00,car,1972</v>
      </c>
    </row>
    <row r="743" spans="1:21" hidden="1" x14ac:dyDescent="0.25">
      <c r="A743" t="s">
        <v>139</v>
      </c>
      <c r="B743">
        <v>10</v>
      </c>
      <c r="C743" s="27" t="str">
        <f t="shared" si="58"/>
        <v>M</v>
      </c>
      <c r="E743" t="s">
        <v>922</v>
      </c>
      <c r="F743" s="27" t="str">
        <f t="shared" si="59"/>
        <v>CCV-17B</v>
      </c>
      <c r="G743" t="s">
        <v>923</v>
      </c>
      <c r="H743" t="s">
        <v>105</v>
      </c>
      <c r="I743" t="s">
        <v>941</v>
      </c>
      <c r="J743">
        <v>0</v>
      </c>
      <c r="K743">
        <v>67</v>
      </c>
      <c r="L743">
        <v>35</v>
      </c>
      <c r="M743">
        <v>1222</v>
      </c>
      <c r="N743">
        <v>132</v>
      </c>
      <c r="O743">
        <v>34</v>
      </c>
      <c r="P743">
        <v>29</v>
      </c>
      <c r="Q743">
        <v>79</v>
      </c>
      <c r="R743" s="27">
        <f t="shared" si="63"/>
        <v>2046</v>
      </c>
      <c r="S743" s="27">
        <f t="shared" si="60"/>
        <v>1418</v>
      </c>
      <c r="T743" s="27" t="str">
        <f>IFERROR(VLOOKUP(F743,#REF!,2,0),"")</f>
        <v/>
      </c>
      <c r="U743" s="27" t="str">
        <f t="shared" si="61"/>
        <v>,10:15:00,car,2046</v>
      </c>
    </row>
    <row r="744" spans="1:21" hidden="1" x14ac:dyDescent="0.25">
      <c r="A744" t="s">
        <v>141</v>
      </c>
      <c r="B744">
        <v>10</v>
      </c>
      <c r="C744" s="27" t="str">
        <f t="shared" si="58"/>
        <v>M</v>
      </c>
      <c r="E744" t="s">
        <v>922</v>
      </c>
      <c r="F744" s="27" t="str">
        <f t="shared" si="59"/>
        <v>CCV-17B</v>
      </c>
      <c r="G744" t="s">
        <v>923</v>
      </c>
      <c r="H744" t="s">
        <v>105</v>
      </c>
      <c r="I744" t="s">
        <v>942</v>
      </c>
      <c r="J744">
        <v>0</v>
      </c>
      <c r="K744">
        <v>69</v>
      </c>
      <c r="L744">
        <v>27</v>
      </c>
      <c r="M744">
        <v>1435</v>
      </c>
      <c r="N744">
        <v>137</v>
      </c>
      <c r="O744">
        <v>54</v>
      </c>
      <c r="P744">
        <v>31</v>
      </c>
      <c r="Q744">
        <v>61</v>
      </c>
      <c r="R744" s="27">
        <f t="shared" si="63"/>
        <v>2282</v>
      </c>
      <c r="S744" s="27">
        <f t="shared" si="60"/>
        <v>1595</v>
      </c>
      <c r="T744" s="27" t="str">
        <f>IFERROR(VLOOKUP(F744,#REF!,2,0),"")</f>
        <v/>
      </c>
      <c r="U744" s="27" t="str">
        <f t="shared" si="61"/>
        <v>,10:30:00,car,2282</v>
      </c>
    </row>
    <row r="745" spans="1:21" hidden="1" x14ac:dyDescent="0.25">
      <c r="A745" t="s">
        <v>143</v>
      </c>
      <c r="B745">
        <v>10</v>
      </c>
      <c r="C745" s="27" t="str">
        <f t="shared" si="58"/>
        <v>M</v>
      </c>
      <c r="E745" t="s">
        <v>922</v>
      </c>
      <c r="F745" s="27" t="str">
        <f t="shared" si="59"/>
        <v>CCV-17B</v>
      </c>
      <c r="G745" t="s">
        <v>923</v>
      </c>
      <c r="H745" t="s">
        <v>105</v>
      </c>
      <c r="I745" t="s">
        <v>943</v>
      </c>
      <c r="J745">
        <v>0</v>
      </c>
      <c r="K745">
        <v>61</v>
      </c>
      <c r="L745">
        <v>29</v>
      </c>
      <c r="M745">
        <v>1449</v>
      </c>
      <c r="N745">
        <v>151</v>
      </c>
      <c r="O745">
        <v>35</v>
      </c>
      <c r="P745">
        <v>28</v>
      </c>
      <c r="Q745">
        <v>81</v>
      </c>
      <c r="R745" s="27">
        <f t="shared" si="63"/>
        <v>2311</v>
      </c>
      <c r="S745" s="27">
        <f t="shared" si="60"/>
        <v>1631</v>
      </c>
      <c r="T745" s="27" t="str">
        <f>IFERROR(VLOOKUP(F745,#REF!,2,0),"")</f>
        <v/>
      </c>
      <c r="U745" s="27" t="str">
        <f t="shared" si="61"/>
        <v>,10:45:00,car,2311</v>
      </c>
    </row>
    <row r="746" spans="1:21" hidden="1" x14ac:dyDescent="0.25">
      <c r="A746" t="s">
        <v>145</v>
      </c>
      <c r="B746">
        <v>11</v>
      </c>
      <c r="C746" s="27" t="str">
        <f t="shared" si="58"/>
        <v>M</v>
      </c>
      <c r="E746" t="s">
        <v>922</v>
      </c>
      <c r="F746" s="27" t="str">
        <f t="shared" si="59"/>
        <v>CCV-17B</v>
      </c>
      <c r="G746" t="s">
        <v>923</v>
      </c>
      <c r="H746" t="s">
        <v>105</v>
      </c>
      <c r="I746" t="s">
        <v>944</v>
      </c>
      <c r="J746">
        <v>0</v>
      </c>
      <c r="K746">
        <v>59</v>
      </c>
      <c r="L746">
        <v>27</v>
      </c>
      <c r="M746">
        <v>1173</v>
      </c>
      <c r="N746">
        <v>162</v>
      </c>
      <c r="O746">
        <v>45</v>
      </c>
      <c r="P746">
        <v>22</v>
      </c>
      <c r="Q746">
        <v>75</v>
      </c>
      <c r="R746" s="27">
        <f t="shared" si="63"/>
        <v>1928</v>
      </c>
      <c r="S746" s="27">
        <f t="shared" si="60"/>
        <v>1338</v>
      </c>
      <c r="T746" s="27" t="str">
        <f>IFERROR(VLOOKUP(F746,#REF!,2,0),"")</f>
        <v/>
      </c>
      <c r="U746" s="27" t="str">
        <f t="shared" si="61"/>
        <v>,11:00:00,car,1928</v>
      </c>
    </row>
    <row r="747" spans="1:21" hidden="1" x14ac:dyDescent="0.25">
      <c r="A747" t="s">
        <v>147</v>
      </c>
      <c r="B747">
        <v>11</v>
      </c>
      <c r="C747" s="27" t="str">
        <f t="shared" si="58"/>
        <v>M</v>
      </c>
      <c r="E747" t="s">
        <v>922</v>
      </c>
      <c r="F747" s="27" t="str">
        <f t="shared" si="59"/>
        <v>CCV-17B</v>
      </c>
      <c r="G747" t="s">
        <v>923</v>
      </c>
      <c r="H747" t="s">
        <v>105</v>
      </c>
      <c r="I747" t="s">
        <v>945</v>
      </c>
      <c r="J747">
        <v>0</v>
      </c>
      <c r="K747">
        <v>46</v>
      </c>
      <c r="L747">
        <v>33</v>
      </c>
      <c r="M747">
        <v>1175</v>
      </c>
      <c r="N747">
        <v>132</v>
      </c>
      <c r="O747">
        <v>50</v>
      </c>
      <c r="P747">
        <v>25</v>
      </c>
      <c r="Q747">
        <v>138</v>
      </c>
      <c r="R747" s="27">
        <f t="shared" si="63"/>
        <v>1995</v>
      </c>
      <c r="S747" s="27">
        <f t="shared" si="60"/>
        <v>1421</v>
      </c>
      <c r="T747" s="27" t="str">
        <f>IFERROR(VLOOKUP(F747,#REF!,2,0),"")</f>
        <v/>
      </c>
      <c r="U747" s="27" t="str">
        <f t="shared" si="61"/>
        <v>,11:15:00,car,1995</v>
      </c>
    </row>
    <row r="748" spans="1:21" hidden="1" x14ac:dyDescent="0.25">
      <c r="A748" t="s">
        <v>149</v>
      </c>
      <c r="B748">
        <v>11</v>
      </c>
      <c r="C748" s="27" t="str">
        <f t="shared" si="58"/>
        <v>M</v>
      </c>
      <c r="E748" t="s">
        <v>922</v>
      </c>
      <c r="F748" s="27" t="str">
        <f t="shared" si="59"/>
        <v>CCV-17B</v>
      </c>
      <c r="G748" t="s">
        <v>923</v>
      </c>
      <c r="H748" t="s">
        <v>105</v>
      </c>
      <c r="I748" t="s">
        <v>946</v>
      </c>
      <c r="J748">
        <v>0</v>
      </c>
      <c r="K748">
        <v>51</v>
      </c>
      <c r="L748">
        <v>28</v>
      </c>
      <c r="M748">
        <v>1272</v>
      </c>
      <c r="N748">
        <v>193</v>
      </c>
      <c r="O748">
        <v>65</v>
      </c>
      <c r="P748">
        <v>24</v>
      </c>
      <c r="Q748">
        <v>137</v>
      </c>
      <c r="R748" s="27">
        <f t="shared" si="63"/>
        <v>2129</v>
      </c>
      <c r="S748" s="27">
        <f t="shared" si="60"/>
        <v>1503</v>
      </c>
      <c r="T748" s="27" t="str">
        <f>IFERROR(VLOOKUP(F748,#REF!,2,0),"")</f>
        <v/>
      </c>
      <c r="U748" s="27" t="str">
        <f t="shared" si="61"/>
        <v>,11:30:00,car,2129</v>
      </c>
    </row>
    <row r="749" spans="1:21" hidden="1" x14ac:dyDescent="0.25">
      <c r="A749" t="s">
        <v>151</v>
      </c>
      <c r="B749">
        <v>11</v>
      </c>
      <c r="C749" s="27" t="str">
        <f t="shared" si="58"/>
        <v>M</v>
      </c>
      <c r="E749" t="s">
        <v>922</v>
      </c>
      <c r="F749" s="27" t="str">
        <f t="shared" si="59"/>
        <v>CCV-17B</v>
      </c>
      <c r="G749" t="s">
        <v>923</v>
      </c>
      <c r="H749" t="s">
        <v>105</v>
      </c>
      <c r="I749" t="s">
        <v>947</v>
      </c>
      <c r="J749">
        <v>0</v>
      </c>
      <c r="K749">
        <v>43</v>
      </c>
      <c r="L749">
        <v>23</v>
      </c>
      <c r="M749">
        <v>1144</v>
      </c>
      <c r="N749">
        <v>170</v>
      </c>
      <c r="O749">
        <v>35</v>
      </c>
      <c r="P749">
        <v>24</v>
      </c>
      <c r="Q749">
        <v>100</v>
      </c>
      <c r="R749" s="27">
        <f t="shared" si="63"/>
        <v>1872</v>
      </c>
      <c r="S749" s="27">
        <f t="shared" si="60"/>
        <v>1326</v>
      </c>
      <c r="T749" s="27" t="str">
        <f>IFERROR(VLOOKUP(F749,#REF!,2,0),"")</f>
        <v/>
      </c>
      <c r="U749" s="27" t="str">
        <f t="shared" si="61"/>
        <v>,11:45:00,car,1872</v>
      </c>
    </row>
    <row r="750" spans="1:21" hidden="1" x14ac:dyDescent="0.25">
      <c r="A750" t="s">
        <v>153</v>
      </c>
      <c r="B750">
        <v>12</v>
      </c>
      <c r="C750" s="27" t="str">
        <f t="shared" si="58"/>
        <v>T</v>
      </c>
      <c r="E750" t="s">
        <v>922</v>
      </c>
      <c r="F750" s="27" t="str">
        <f t="shared" si="59"/>
        <v>CCV-17B</v>
      </c>
      <c r="G750" t="s">
        <v>923</v>
      </c>
      <c r="H750" t="s">
        <v>105</v>
      </c>
      <c r="I750" t="s">
        <v>948</v>
      </c>
      <c r="J750">
        <v>0</v>
      </c>
      <c r="K750">
        <v>38</v>
      </c>
      <c r="L750">
        <v>15</v>
      </c>
      <c r="M750">
        <v>1268</v>
      </c>
      <c r="N750">
        <v>234</v>
      </c>
      <c r="O750">
        <v>63</v>
      </c>
      <c r="P750">
        <v>30</v>
      </c>
      <c r="Q750">
        <v>113</v>
      </c>
      <c r="R750" s="27">
        <f t="shared" si="63"/>
        <v>2033</v>
      </c>
      <c r="S750" s="27">
        <f t="shared" si="60"/>
        <v>1449</v>
      </c>
      <c r="T750" s="27" t="str">
        <f>IFERROR(VLOOKUP(F750,#REF!,2,0),"")</f>
        <v/>
      </c>
      <c r="U750" s="27" t="str">
        <f t="shared" si="61"/>
        <v>,12:00:00,car,2033</v>
      </c>
    </row>
    <row r="751" spans="1:21" hidden="1" x14ac:dyDescent="0.25">
      <c r="A751" t="s">
        <v>155</v>
      </c>
      <c r="B751">
        <v>12</v>
      </c>
      <c r="C751" s="27" t="str">
        <f t="shared" si="58"/>
        <v>T</v>
      </c>
      <c r="E751" t="s">
        <v>922</v>
      </c>
      <c r="F751" s="27" t="str">
        <f t="shared" si="59"/>
        <v>CCV-17B</v>
      </c>
      <c r="G751" t="s">
        <v>923</v>
      </c>
      <c r="H751" t="s">
        <v>105</v>
      </c>
      <c r="I751" t="s">
        <v>949</v>
      </c>
      <c r="J751">
        <v>1</v>
      </c>
      <c r="K751">
        <v>55</v>
      </c>
      <c r="L751">
        <v>17</v>
      </c>
      <c r="M751">
        <v>1255</v>
      </c>
      <c r="N751">
        <v>160</v>
      </c>
      <c r="O751">
        <v>62</v>
      </c>
      <c r="P751">
        <v>24</v>
      </c>
      <c r="Q751">
        <v>57</v>
      </c>
      <c r="R751" s="27">
        <f t="shared" si="63"/>
        <v>1970</v>
      </c>
      <c r="S751" s="27">
        <f t="shared" si="60"/>
        <v>1379</v>
      </c>
      <c r="T751" s="27" t="str">
        <f>IFERROR(VLOOKUP(F751,#REF!,2,0),"")</f>
        <v/>
      </c>
      <c r="U751" s="27" t="str">
        <f t="shared" si="61"/>
        <v>,12:15:00,car,1970</v>
      </c>
    </row>
    <row r="752" spans="1:21" hidden="1" x14ac:dyDescent="0.25">
      <c r="A752" t="s">
        <v>157</v>
      </c>
      <c r="B752">
        <v>12</v>
      </c>
      <c r="C752" s="27" t="str">
        <f t="shared" si="58"/>
        <v>T</v>
      </c>
      <c r="E752" t="s">
        <v>922</v>
      </c>
      <c r="F752" s="27" t="str">
        <f t="shared" si="59"/>
        <v>CCV-17B</v>
      </c>
      <c r="G752" t="s">
        <v>923</v>
      </c>
      <c r="H752" t="s">
        <v>105</v>
      </c>
      <c r="I752" t="s">
        <v>950</v>
      </c>
      <c r="J752">
        <v>0</v>
      </c>
      <c r="K752">
        <v>34</v>
      </c>
      <c r="L752">
        <v>11</v>
      </c>
      <c r="M752">
        <v>1132</v>
      </c>
      <c r="N752">
        <v>151</v>
      </c>
      <c r="O752">
        <v>62</v>
      </c>
      <c r="P752">
        <v>26</v>
      </c>
      <c r="Q752">
        <v>44</v>
      </c>
      <c r="R752" s="27">
        <f t="shared" si="63"/>
        <v>1720</v>
      </c>
      <c r="S752" s="27">
        <f t="shared" si="60"/>
        <v>1230</v>
      </c>
      <c r="T752" s="27" t="str">
        <f>IFERROR(VLOOKUP(F752,#REF!,2,0),"")</f>
        <v/>
      </c>
      <c r="U752" s="27" t="str">
        <f t="shared" si="61"/>
        <v>,12:30:00,car,1720</v>
      </c>
    </row>
    <row r="753" spans="1:21" hidden="1" x14ac:dyDescent="0.25">
      <c r="A753" t="s">
        <v>159</v>
      </c>
      <c r="B753">
        <v>12</v>
      </c>
      <c r="C753" s="27" t="str">
        <f t="shared" si="58"/>
        <v>T</v>
      </c>
      <c r="E753" t="s">
        <v>922</v>
      </c>
      <c r="F753" s="27" t="str">
        <f t="shared" si="59"/>
        <v>CCV-17B</v>
      </c>
      <c r="G753" t="s">
        <v>923</v>
      </c>
      <c r="H753" t="s">
        <v>105</v>
      </c>
      <c r="I753" t="s">
        <v>951</v>
      </c>
      <c r="J753">
        <v>0</v>
      </c>
      <c r="K753">
        <v>45</v>
      </c>
      <c r="L753">
        <v>7</v>
      </c>
      <c r="M753">
        <v>1146</v>
      </c>
      <c r="N753">
        <v>146</v>
      </c>
      <c r="O753">
        <v>50</v>
      </c>
      <c r="P753">
        <v>16</v>
      </c>
      <c r="Q753">
        <v>50</v>
      </c>
      <c r="R753" s="27">
        <f t="shared" si="63"/>
        <v>1747</v>
      </c>
      <c r="S753" s="27">
        <f t="shared" si="60"/>
        <v>1230</v>
      </c>
      <c r="T753" s="27" t="str">
        <f>IFERROR(VLOOKUP(F753,#REF!,2,0),"")</f>
        <v/>
      </c>
      <c r="U753" s="27" t="str">
        <f t="shared" si="61"/>
        <v>,12:45:00,car,1747</v>
      </c>
    </row>
    <row r="754" spans="1:21" hidden="1" x14ac:dyDescent="0.25">
      <c r="A754" t="s">
        <v>161</v>
      </c>
      <c r="B754">
        <v>13</v>
      </c>
      <c r="C754" s="27" t="str">
        <f t="shared" si="58"/>
        <v>T</v>
      </c>
      <c r="E754" t="s">
        <v>922</v>
      </c>
      <c r="F754" s="27" t="str">
        <f t="shared" si="59"/>
        <v>CCV-17B</v>
      </c>
      <c r="G754" t="s">
        <v>923</v>
      </c>
      <c r="H754" t="s">
        <v>105</v>
      </c>
      <c r="I754" t="s">
        <v>952</v>
      </c>
      <c r="J754">
        <v>0</v>
      </c>
      <c r="K754">
        <v>45</v>
      </c>
      <c r="L754">
        <v>26</v>
      </c>
      <c r="M754">
        <v>1181</v>
      </c>
      <c r="N754">
        <v>162</v>
      </c>
      <c r="O754">
        <v>66</v>
      </c>
      <c r="P754">
        <v>20</v>
      </c>
      <c r="Q754">
        <v>51</v>
      </c>
      <c r="R754" s="27">
        <f t="shared" si="63"/>
        <v>1865</v>
      </c>
      <c r="S754" s="27">
        <f t="shared" si="60"/>
        <v>1317</v>
      </c>
      <c r="T754" s="27" t="str">
        <f>IFERROR(VLOOKUP(F754,#REF!,2,0),"")</f>
        <v/>
      </c>
      <c r="U754" s="27" t="str">
        <f t="shared" si="61"/>
        <v>,13:00:00,car,1865</v>
      </c>
    </row>
    <row r="755" spans="1:21" hidden="1" x14ac:dyDescent="0.25">
      <c r="A755" t="s">
        <v>163</v>
      </c>
      <c r="B755">
        <v>13</v>
      </c>
      <c r="C755" s="27" t="str">
        <f t="shared" si="58"/>
        <v>T</v>
      </c>
      <c r="E755" t="s">
        <v>922</v>
      </c>
      <c r="F755" s="27" t="str">
        <f t="shared" si="59"/>
        <v>CCV-17B</v>
      </c>
      <c r="G755" t="s">
        <v>923</v>
      </c>
      <c r="H755" t="s">
        <v>105</v>
      </c>
      <c r="I755" t="s">
        <v>953</v>
      </c>
      <c r="J755">
        <v>0</v>
      </c>
      <c r="K755">
        <v>44</v>
      </c>
      <c r="L755">
        <v>15</v>
      </c>
      <c r="M755">
        <v>1189</v>
      </c>
      <c r="N755">
        <v>205</v>
      </c>
      <c r="O755">
        <v>46</v>
      </c>
      <c r="P755">
        <v>27</v>
      </c>
      <c r="Q755">
        <v>48</v>
      </c>
      <c r="R755" s="27">
        <f t="shared" si="63"/>
        <v>1851</v>
      </c>
      <c r="S755" s="27">
        <f t="shared" si="60"/>
        <v>1302</v>
      </c>
      <c r="T755" s="27" t="str">
        <f>IFERROR(VLOOKUP(F755,#REF!,2,0),"")</f>
        <v/>
      </c>
      <c r="U755" s="27" t="str">
        <f t="shared" si="61"/>
        <v>,13:15:00,car,1851</v>
      </c>
    </row>
    <row r="756" spans="1:21" hidden="1" x14ac:dyDescent="0.25">
      <c r="A756" t="s">
        <v>165</v>
      </c>
      <c r="B756">
        <v>13</v>
      </c>
      <c r="C756" s="27" t="str">
        <f t="shared" si="58"/>
        <v>T</v>
      </c>
      <c r="E756" t="s">
        <v>922</v>
      </c>
      <c r="F756" s="27" t="str">
        <f t="shared" si="59"/>
        <v>CCV-17B</v>
      </c>
      <c r="G756" t="s">
        <v>923</v>
      </c>
      <c r="H756" t="s">
        <v>105</v>
      </c>
      <c r="I756" t="s">
        <v>954</v>
      </c>
      <c r="J756">
        <v>0</v>
      </c>
      <c r="K756">
        <v>45</v>
      </c>
      <c r="L756">
        <v>22</v>
      </c>
      <c r="M756">
        <v>1180</v>
      </c>
      <c r="N756">
        <v>180</v>
      </c>
      <c r="O756">
        <v>67</v>
      </c>
      <c r="P756">
        <v>23</v>
      </c>
      <c r="Q756">
        <v>40</v>
      </c>
      <c r="R756" s="27">
        <f t="shared" si="63"/>
        <v>1844</v>
      </c>
      <c r="S756" s="27">
        <f t="shared" si="60"/>
        <v>1298</v>
      </c>
      <c r="T756" s="27" t="str">
        <f>IFERROR(VLOOKUP(F756,#REF!,2,0),"")</f>
        <v/>
      </c>
      <c r="U756" s="27" t="str">
        <f t="shared" si="61"/>
        <v>,13:30:00,car,1844</v>
      </c>
    </row>
    <row r="757" spans="1:21" hidden="1" x14ac:dyDescent="0.25">
      <c r="A757" t="s">
        <v>167</v>
      </c>
      <c r="B757">
        <v>13</v>
      </c>
      <c r="C757" s="27" t="str">
        <f t="shared" si="58"/>
        <v>T</v>
      </c>
      <c r="E757" t="s">
        <v>922</v>
      </c>
      <c r="F757" s="27" t="str">
        <f t="shared" si="59"/>
        <v>CCV-17B</v>
      </c>
      <c r="G757" t="s">
        <v>923</v>
      </c>
      <c r="H757" t="s">
        <v>105</v>
      </c>
      <c r="I757" t="s">
        <v>955</v>
      </c>
      <c r="J757">
        <v>0</v>
      </c>
      <c r="K757">
        <v>51</v>
      </c>
      <c r="L757">
        <v>22</v>
      </c>
      <c r="M757">
        <v>1035</v>
      </c>
      <c r="N757">
        <v>165</v>
      </c>
      <c r="O757">
        <v>37</v>
      </c>
      <c r="P757">
        <v>30</v>
      </c>
      <c r="Q757">
        <v>41</v>
      </c>
      <c r="R757" s="27">
        <f t="shared" si="63"/>
        <v>1678</v>
      </c>
      <c r="S757" s="27">
        <f t="shared" si="60"/>
        <v>1161</v>
      </c>
      <c r="T757" s="27" t="str">
        <f>IFERROR(VLOOKUP(F757,#REF!,2,0),"")</f>
        <v/>
      </c>
      <c r="U757" s="27" t="str">
        <f t="shared" si="61"/>
        <v>,13:45:00,car,1678</v>
      </c>
    </row>
    <row r="758" spans="1:21" hidden="1" x14ac:dyDescent="0.25">
      <c r="A758" t="s">
        <v>169</v>
      </c>
      <c r="B758">
        <v>14</v>
      </c>
      <c r="C758" s="27" t="str">
        <f t="shared" si="58"/>
        <v>T</v>
      </c>
      <c r="E758" t="s">
        <v>922</v>
      </c>
      <c r="F758" s="27" t="str">
        <f t="shared" si="59"/>
        <v>CCV-17B</v>
      </c>
      <c r="G758" t="s">
        <v>923</v>
      </c>
      <c r="H758" t="s">
        <v>105</v>
      </c>
      <c r="I758" t="s">
        <v>956</v>
      </c>
      <c r="J758">
        <v>0</v>
      </c>
      <c r="K758">
        <v>21</v>
      </c>
      <c r="L758">
        <v>22</v>
      </c>
      <c r="M758">
        <v>1275</v>
      </c>
      <c r="N758">
        <v>172</v>
      </c>
      <c r="O758">
        <v>56</v>
      </c>
      <c r="P758">
        <v>33</v>
      </c>
      <c r="Q758">
        <v>63</v>
      </c>
      <c r="R758" s="27">
        <f t="shared" si="63"/>
        <v>1946</v>
      </c>
      <c r="S758" s="27">
        <f t="shared" si="60"/>
        <v>1426</v>
      </c>
      <c r="T758" s="27" t="str">
        <f>IFERROR(VLOOKUP(F758,#REF!,2,0),"")</f>
        <v/>
      </c>
      <c r="U758" s="27" t="str">
        <f t="shared" si="61"/>
        <v>,14:00:00,car,1946</v>
      </c>
    </row>
    <row r="759" spans="1:21" hidden="1" x14ac:dyDescent="0.25">
      <c r="A759" t="s">
        <v>171</v>
      </c>
      <c r="B759">
        <v>14</v>
      </c>
      <c r="C759" s="27" t="str">
        <f t="shared" si="58"/>
        <v>T</v>
      </c>
      <c r="E759" t="s">
        <v>922</v>
      </c>
      <c r="F759" s="27" t="str">
        <f t="shared" si="59"/>
        <v>CCV-17B</v>
      </c>
      <c r="G759" t="s">
        <v>923</v>
      </c>
      <c r="H759" t="s">
        <v>105</v>
      </c>
      <c r="I759" t="s">
        <v>957</v>
      </c>
      <c r="J759">
        <v>0</v>
      </c>
      <c r="K759">
        <v>42</v>
      </c>
      <c r="L759">
        <v>21</v>
      </c>
      <c r="M759">
        <v>1469</v>
      </c>
      <c r="N759">
        <v>177</v>
      </c>
      <c r="O759">
        <v>40</v>
      </c>
      <c r="P759">
        <v>20</v>
      </c>
      <c r="Q759">
        <v>76</v>
      </c>
      <c r="R759" s="27">
        <f t="shared" si="63"/>
        <v>2251</v>
      </c>
      <c r="S759" s="27">
        <f t="shared" si="60"/>
        <v>1618</v>
      </c>
      <c r="T759" s="27" t="str">
        <f>IFERROR(VLOOKUP(F759,#REF!,2,0),"")</f>
        <v/>
      </c>
      <c r="U759" s="27" t="str">
        <f t="shared" si="61"/>
        <v>,14:15:00,car,2251</v>
      </c>
    </row>
    <row r="760" spans="1:21" hidden="1" x14ac:dyDescent="0.25">
      <c r="A760" t="s">
        <v>173</v>
      </c>
      <c r="B760">
        <v>14</v>
      </c>
      <c r="C760" s="27" t="str">
        <f t="shared" si="58"/>
        <v>T</v>
      </c>
      <c r="E760" t="s">
        <v>922</v>
      </c>
      <c r="F760" s="27" t="str">
        <f t="shared" si="59"/>
        <v>CCV-17B</v>
      </c>
      <c r="G760" t="s">
        <v>923</v>
      </c>
      <c r="H760" t="s">
        <v>105</v>
      </c>
      <c r="I760" t="s">
        <v>958</v>
      </c>
      <c r="J760">
        <v>1</v>
      </c>
      <c r="K760">
        <v>56</v>
      </c>
      <c r="L760">
        <v>24</v>
      </c>
      <c r="M760">
        <v>1398</v>
      </c>
      <c r="N760">
        <v>162</v>
      </c>
      <c r="O760">
        <v>53</v>
      </c>
      <c r="P760">
        <v>26</v>
      </c>
      <c r="Q760">
        <v>89</v>
      </c>
      <c r="R760" s="27">
        <f t="shared" si="63"/>
        <v>2226</v>
      </c>
      <c r="S760" s="27">
        <f t="shared" si="60"/>
        <v>1573</v>
      </c>
      <c r="T760" s="27" t="str">
        <f>IFERROR(VLOOKUP(F760,#REF!,2,0),"")</f>
        <v/>
      </c>
      <c r="U760" s="27" t="str">
        <f t="shared" si="61"/>
        <v>,14:30:00,car,2226</v>
      </c>
    </row>
    <row r="761" spans="1:21" hidden="1" x14ac:dyDescent="0.25">
      <c r="A761" t="s">
        <v>175</v>
      </c>
      <c r="B761">
        <v>14</v>
      </c>
      <c r="C761" s="27" t="str">
        <f t="shared" si="58"/>
        <v>T</v>
      </c>
      <c r="E761" t="s">
        <v>922</v>
      </c>
      <c r="F761" s="27" t="str">
        <f t="shared" si="59"/>
        <v>CCV-17B</v>
      </c>
      <c r="G761" t="s">
        <v>923</v>
      </c>
      <c r="H761" t="s">
        <v>105</v>
      </c>
      <c r="I761" t="s">
        <v>959</v>
      </c>
      <c r="J761">
        <v>0</v>
      </c>
      <c r="K761">
        <v>49</v>
      </c>
      <c r="L761">
        <v>25</v>
      </c>
      <c r="M761">
        <v>1344</v>
      </c>
      <c r="N761">
        <v>206</v>
      </c>
      <c r="O761">
        <v>33</v>
      </c>
      <c r="P761">
        <v>25</v>
      </c>
      <c r="Q761">
        <v>104</v>
      </c>
      <c r="R761" s="27">
        <f t="shared" si="63"/>
        <v>2169</v>
      </c>
      <c r="S761" s="27">
        <f t="shared" si="60"/>
        <v>1536</v>
      </c>
      <c r="T761" s="27" t="str">
        <f>IFERROR(VLOOKUP(F761,#REF!,2,0),"")</f>
        <v/>
      </c>
      <c r="U761" s="27" t="str">
        <f t="shared" si="61"/>
        <v>,14:45:00,car,2169</v>
      </c>
    </row>
    <row r="762" spans="1:21" hidden="1" x14ac:dyDescent="0.25">
      <c r="A762" t="s">
        <v>177</v>
      </c>
      <c r="B762">
        <v>15</v>
      </c>
      <c r="C762" s="27" t="str">
        <f t="shared" si="58"/>
        <v>T</v>
      </c>
      <c r="E762" t="s">
        <v>922</v>
      </c>
      <c r="F762" s="27" t="str">
        <f t="shared" si="59"/>
        <v>CCV-17B</v>
      </c>
      <c r="G762" t="s">
        <v>923</v>
      </c>
      <c r="H762" t="s">
        <v>105</v>
      </c>
      <c r="I762" t="s">
        <v>960</v>
      </c>
      <c r="J762">
        <v>0</v>
      </c>
      <c r="K762">
        <v>44</v>
      </c>
      <c r="L762">
        <v>25</v>
      </c>
      <c r="M762">
        <v>1271</v>
      </c>
      <c r="N762">
        <v>212</v>
      </c>
      <c r="O762">
        <v>50</v>
      </c>
      <c r="P762">
        <v>32</v>
      </c>
      <c r="Q762">
        <v>104</v>
      </c>
      <c r="R762" s="27">
        <f t="shared" si="63"/>
        <v>2071</v>
      </c>
      <c r="S762" s="27">
        <f t="shared" si="60"/>
        <v>1470</v>
      </c>
      <c r="T762" s="27" t="str">
        <f>IFERROR(VLOOKUP(F762,#REF!,2,0),"")</f>
        <v/>
      </c>
      <c r="U762" s="27" t="str">
        <f t="shared" si="61"/>
        <v>,15:00:00,car,2071</v>
      </c>
    </row>
    <row r="763" spans="1:21" hidden="1" x14ac:dyDescent="0.25">
      <c r="A763" t="s">
        <v>179</v>
      </c>
      <c r="B763">
        <v>15</v>
      </c>
      <c r="C763" s="27" t="str">
        <f t="shared" si="58"/>
        <v>T</v>
      </c>
      <c r="E763" t="s">
        <v>922</v>
      </c>
      <c r="F763" s="27" t="str">
        <f t="shared" si="59"/>
        <v>CCV-17B</v>
      </c>
      <c r="G763" t="s">
        <v>923</v>
      </c>
      <c r="H763" t="s">
        <v>105</v>
      </c>
      <c r="I763" t="s">
        <v>961</v>
      </c>
      <c r="J763">
        <v>0</v>
      </c>
      <c r="K763">
        <v>49</v>
      </c>
      <c r="L763">
        <v>23</v>
      </c>
      <c r="M763">
        <v>1343</v>
      </c>
      <c r="N763">
        <v>204</v>
      </c>
      <c r="O763">
        <v>50</v>
      </c>
      <c r="P763">
        <v>29</v>
      </c>
      <c r="Q763">
        <v>107</v>
      </c>
      <c r="R763" s="27">
        <f t="shared" si="63"/>
        <v>2170</v>
      </c>
      <c r="S763" s="27">
        <f t="shared" si="60"/>
        <v>1537</v>
      </c>
      <c r="T763" s="27" t="str">
        <f>IFERROR(VLOOKUP(F763,#REF!,2,0),"")</f>
        <v/>
      </c>
      <c r="U763" s="27" t="str">
        <f t="shared" si="61"/>
        <v>,15:15:00,car,2170</v>
      </c>
    </row>
    <row r="764" spans="1:21" hidden="1" x14ac:dyDescent="0.25">
      <c r="A764" t="s">
        <v>181</v>
      </c>
      <c r="B764">
        <v>15</v>
      </c>
      <c r="C764" s="27" t="str">
        <f t="shared" si="58"/>
        <v>T</v>
      </c>
      <c r="E764" t="s">
        <v>922</v>
      </c>
      <c r="F764" s="27" t="str">
        <f t="shared" si="59"/>
        <v>CCV-17B</v>
      </c>
      <c r="G764" t="s">
        <v>923</v>
      </c>
      <c r="H764" t="s">
        <v>105</v>
      </c>
      <c r="I764" t="s">
        <v>962</v>
      </c>
      <c r="J764">
        <v>0</v>
      </c>
      <c r="K764">
        <v>39</v>
      </c>
      <c r="L764">
        <v>21</v>
      </c>
      <c r="M764">
        <v>1381</v>
      </c>
      <c r="N764">
        <v>245</v>
      </c>
      <c r="O764">
        <v>52</v>
      </c>
      <c r="P764">
        <v>33</v>
      </c>
      <c r="Q764">
        <v>92</v>
      </c>
      <c r="R764" s="27">
        <f t="shared" si="63"/>
        <v>2181</v>
      </c>
      <c r="S764" s="27">
        <f t="shared" si="60"/>
        <v>1559</v>
      </c>
      <c r="T764" s="27" t="str">
        <f>IFERROR(VLOOKUP(F764,#REF!,2,0),"")</f>
        <v/>
      </c>
      <c r="U764" s="27" t="str">
        <f t="shared" si="61"/>
        <v>,15:30:00,car,2181</v>
      </c>
    </row>
    <row r="765" spans="1:21" hidden="1" x14ac:dyDescent="0.25">
      <c r="A765" t="s">
        <v>183</v>
      </c>
      <c r="B765">
        <v>15</v>
      </c>
      <c r="C765" s="27" t="str">
        <f t="shared" si="58"/>
        <v>T</v>
      </c>
      <c r="E765" t="s">
        <v>922</v>
      </c>
      <c r="F765" s="27" t="str">
        <f t="shared" si="59"/>
        <v>CCV-17B</v>
      </c>
      <c r="G765" t="s">
        <v>923</v>
      </c>
      <c r="H765" t="s">
        <v>105</v>
      </c>
      <c r="I765" t="s">
        <v>963</v>
      </c>
      <c r="J765">
        <v>0</v>
      </c>
      <c r="K765">
        <v>42</v>
      </c>
      <c r="L765">
        <v>18</v>
      </c>
      <c r="M765">
        <v>1466</v>
      </c>
      <c r="N765">
        <v>255</v>
      </c>
      <c r="O765">
        <v>53</v>
      </c>
      <c r="P765">
        <v>40</v>
      </c>
      <c r="Q765">
        <v>125</v>
      </c>
      <c r="R765" s="27">
        <f t="shared" si="63"/>
        <v>2344</v>
      </c>
      <c r="S765" s="27">
        <f t="shared" si="60"/>
        <v>1676</v>
      </c>
      <c r="T765" s="27" t="str">
        <f>IFERROR(VLOOKUP(F765,#REF!,2,0),"")</f>
        <v/>
      </c>
      <c r="U765" s="27" t="str">
        <f t="shared" si="61"/>
        <v>,15:45:00,car,2344</v>
      </c>
    </row>
    <row r="766" spans="1:21" hidden="1" x14ac:dyDescent="0.25">
      <c r="A766" t="s">
        <v>185</v>
      </c>
      <c r="B766">
        <v>16</v>
      </c>
      <c r="C766" s="27" t="str">
        <f t="shared" si="58"/>
        <v>T</v>
      </c>
      <c r="E766" t="s">
        <v>922</v>
      </c>
      <c r="F766" s="27" t="str">
        <f t="shared" si="59"/>
        <v>CCV-17B</v>
      </c>
      <c r="G766" t="s">
        <v>923</v>
      </c>
      <c r="H766" t="s">
        <v>105</v>
      </c>
      <c r="I766" t="s">
        <v>964</v>
      </c>
      <c r="J766">
        <v>0</v>
      </c>
      <c r="K766">
        <v>40</v>
      </c>
      <c r="L766">
        <v>16</v>
      </c>
      <c r="M766">
        <v>1094</v>
      </c>
      <c r="N766">
        <v>313</v>
      </c>
      <c r="O766">
        <v>49</v>
      </c>
      <c r="P766">
        <v>20</v>
      </c>
      <c r="Q766">
        <v>95</v>
      </c>
      <c r="R766" s="27">
        <f t="shared" si="63"/>
        <v>1796</v>
      </c>
      <c r="S766" s="27">
        <f t="shared" si="60"/>
        <v>1249</v>
      </c>
      <c r="T766" s="27" t="str">
        <f>IFERROR(VLOOKUP(F766,#REF!,2,0),"")</f>
        <v/>
      </c>
      <c r="U766" s="27" t="str">
        <f t="shared" si="61"/>
        <v>,16:00:00,car,1796</v>
      </c>
    </row>
    <row r="767" spans="1:21" hidden="1" x14ac:dyDescent="0.25">
      <c r="A767" t="s">
        <v>187</v>
      </c>
      <c r="B767">
        <v>16</v>
      </c>
      <c r="C767" s="27" t="str">
        <f t="shared" si="58"/>
        <v>T</v>
      </c>
      <c r="E767" t="s">
        <v>922</v>
      </c>
      <c r="F767" s="27" t="str">
        <f t="shared" si="59"/>
        <v>CCV-17B</v>
      </c>
      <c r="G767" t="s">
        <v>923</v>
      </c>
      <c r="H767" t="s">
        <v>105</v>
      </c>
      <c r="I767" t="s">
        <v>965</v>
      </c>
      <c r="J767">
        <v>0</v>
      </c>
      <c r="K767">
        <v>32</v>
      </c>
      <c r="L767">
        <v>15</v>
      </c>
      <c r="M767">
        <v>777</v>
      </c>
      <c r="N767">
        <v>359</v>
      </c>
      <c r="O767">
        <v>46</v>
      </c>
      <c r="P767">
        <v>21</v>
      </c>
      <c r="Q767">
        <v>56</v>
      </c>
      <c r="R767" s="27">
        <f t="shared" si="63"/>
        <v>1320</v>
      </c>
      <c r="S767" s="27">
        <f t="shared" si="60"/>
        <v>892</v>
      </c>
      <c r="T767" s="27" t="str">
        <f>IFERROR(VLOOKUP(F767,#REF!,2,0),"")</f>
        <v/>
      </c>
      <c r="U767" s="27" t="str">
        <f t="shared" si="61"/>
        <v>,16:15:00,car,1320</v>
      </c>
    </row>
    <row r="768" spans="1:21" hidden="1" x14ac:dyDescent="0.25">
      <c r="A768" t="s">
        <v>42</v>
      </c>
      <c r="B768">
        <v>16</v>
      </c>
      <c r="C768" s="27" t="str">
        <f t="shared" si="58"/>
        <v>T</v>
      </c>
      <c r="E768" t="s">
        <v>922</v>
      </c>
      <c r="F768" s="27" t="str">
        <f t="shared" si="59"/>
        <v>CCV-17B</v>
      </c>
      <c r="G768" t="s">
        <v>923</v>
      </c>
      <c r="H768" t="s">
        <v>105</v>
      </c>
      <c r="I768" t="s">
        <v>966</v>
      </c>
      <c r="J768">
        <v>0</v>
      </c>
      <c r="K768">
        <v>42</v>
      </c>
      <c r="L768">
        <v>25</v>
      </c>
      <c r="M768">
        <v>1376</v>
      </c>
      <c r="N768">
        <v>243</v>
      </c>
      <c r="O768">
        <v>84</v>
      </c>
      <c r="P768">
        <v>32</v>
      </c>
      <c r="Q768">
        <v>165</v>
      </c>
      <c r="R768" s="27">
        <f t="shared" si="63"/>
        <v>2288</v>
      </c>
      <c r="S768" s="27">
        <f t="shared" si="60"/>
        <v>1636</v>
      </c>
      <c r="T768" s="27" t="str">
        <f>IFERROR(VLOOKUP(F768,#REF!,2,0),"")</f>
        <v/>
      </c>
      <c r="U768" s="27" t="str">
        <f t="shared" si="61"/>
        <v>,16:30:00,car,2288</v>
      </c>
    </row>
    <row r="769" spans="1:21" hidden="1" x14ac:dyDescent="0.25">
      <c r="A769" t="s">
        <v>43</v>
      </c>
      <c r="B769">
        <v>16</v>
      </c>
      <c r="C769" s="27" t="str">
        <f t="shared" si="58"/>
        <v>T</v>
      </c>
      <c r="E769" t="s">
        <v>922</v>
      </c>
      <c r="F769" s="27" t="str">
        <f t="shared" si="59"/>
        <v>CCV-17B</v>
      </c>
      <c r="G769" t="s">
        <v>923</v>
      </c>
      <c r="H769" t="s">
        <v>105</v>
      </c>
      <c r="I769" t="s">
        <v>967</v>
      </c>
      <c r="J769">
        <v>0</v>
      </c>
      <c r="K769">
        <v>35</v>
      </c>
      <c r="L769">
        <v>25</v>
      </c>
      <c r="M769">
        <v>1441</v>
      </c>
      <c r="N769">
        <v>281</v>
      </c>
      <c r="O769">
        <v>58</v>
      </c>
      <c r="P769">
        <v>35</v>
      </c>
      <c r="Q769">
        <v>128</v>
      </c>
      <c r="R769" s="27">
        <f t="shared" si="63"/>
        <v>2319</v>
      </c>
      <c r="S769" s="27">
        <f t="shared" si="60"/>
        <v>1667</v>
      </c>
      <c r="T769" s="27" t="str">
        <f>IFERROR(VLOOKUP(F769,#REF!,2,0),"")</f>
        <v/>
      </c>
      <c r="U769" s="27" t="str">
        <f t="shared" si="61"/>
        <v>,16:45:00,car,2319</v>
      </c>
    </row>
    <row r="770" spans="1:21" hidden="1" x14ac:dyDescent="0.25">
      <c r="A770" t="s">
        <v>44</v>
      </c>
      <c r="B770">
        <v>17</v>
      </c>
      <c r="C770" s="27" t="str">
        <f t="shared" si="58"/>
        <v>T</v>
      </c>
      <c r="E770" t="s">
        <v>922</v>
      </c>
      <c r="F770" s="27" t="str">
        <f t="shared" si="59"/>
        <v>CCV-17B</v>
      </c>
      <c r="G770" t="s">
        <v>923</v>
      </c>
      <c r="H770" t="s">
        <v>105</v>
      </c>
      <c r="I770" t="s">
        <v>968</v>
      </c>
      <c r="J770">
        <v>0</v>
      </c>
      <c r="K770">
        <v>51</v>
      </c>
      <c r="L770">
        <v>17</v>
      </c>
      <c r="M770">
        <v>1378</v>
      </c>
      <c r="N770">
        <v>334</v>
      </c>
      <c r="O770">
        <v>70</v>
      </c>
      <c r="P770">
        <v>36</v>
      </c>
      <c r="Q770">
        <v>90</v>
      </c>
      <c r="R770" s="27">
        <f t="shared" si="63"/>
        <v>2216</v>
      </c>
      <c r="S770" s="27">
        <f t="shared" si="60"/>
        <v>1547</v>
      </c>
      <c r="T770" s="27" t="str">
        <f>IFERROR(VLOOKUP(F770,#REF!,2,0),"")</f>
        <v/>
      </c>
      <c r="U770" s="27" t="str">
        <f t="shared" si="61"/>
        <v>,17:00:00,car,2216</v>
      </c>
    </row>
    <row r="771" spans="1:21" hidden="1" x14ac:dyDescent="0.25">
      <c r="A771" t="s">
        <v>45</v>
      </c>
      <c r="B771">
        <v>17</v>
      </c>
      <c r="C771" s="27" t="str">
        <f t="shared" ref="C771:C834" si="64">IF(B771&lt;12,"M",IF(AND(B771&gt;=12,B771&lt;=18),"T","N"))</f>
        <v>T</v>
      </c>
      <c r="E771" t="s">
        <v>922</v>
      </c>
      <c r="F771" s="27" t="str">
        <f t="shared" ref="F771:F834" si="65">CONCATENATE("CCV-",G771)</f>
        <v>CCV-17B</v>
      </c>
      <c r="G771" t="s">
        <v>923</v>
      </c>
      <c r="H771" t="s">
        <v>105</v>
      </c>
      <c r="I771" t="s">
        <v>969</v>
      </c>
      <c r="J771">
        <v>0</v>
      </c>
      <c r="K771">
        <v>45</v>
      </c>
      <c r="L771">
        <v>14</v>
      </c>
      <c r="M771">
        <v>1467</v>
      </c>
      <c r="N771">
        <v>462</v>
      </c>
      <c r="O771">
        <v>54</v>
      </c>
      <c r="P771">
        <v>33</v>
      </c>
      <c r="Q771">
        <v>92</v>
      </c>
      <c r="R771" s="27">
        <f t="shared" ref="R771:R834" si="66">ROUNDUP((M771+P771+Q771+(1/6)*N771+2*K771+2.5*L771)*1.3,0)</f>
        <v>2333</v>
      </c>
      <c r="S771" s="27">
        <f t="shared" ref="S771:S834" si="67">ROUNDUP(M771+P771+Q771+2.5*L771,0)</f>
        <v>1627</v>
      </c>
      <c r="T771" s="27" t="str">
        <f>IFERROR(VLOOKUP(F771,#REF!,2,0),"")</f>
        <v/>
      </c>
      <c r="U771" s="27" t="str">
        <f t="shared" ref="U771:U834" si="68">CONCATENATE(T771,",",CONCATENATE(LEFT(A771,5),":00"),",car,",R771)</f>
        <v>,17:15:00,car,2333</v>
      </c>
    </row>
    <row r="772" spans="1:21" hidden="1" x14ac:dyDescent="0.25">
      <c r="A772" t="s">
        <v>46</v>
      </c>
      <c r="B772">
        <v>17</v>
      </c>
      <c r="C772" s="27" t="str">
        <f t="shared" si="64"/>
        <v>T</v>
      </c>
      <c r="E772" t="s">
        <v>922</v>
      </c>
      <c r="F772" s="27" t="str">
        <f t="shared" si="65"/>
        <v>CCV-17B</v>
      </c>
      <c r="G772" t="s">
        <v>923</v>
      </c>
      <c r="H772" t="s">
        <v>105</v>
      </c>
      <c r="I772" t="s">
        <v>970</v>
      </c>
      <c r="J772">
        <v>0</v>
      </c>
      <c r="K772">
        <v>38</v>
      </c>
      <c r="L772">
        <v>17</v>
      </c>
      <c r="M772">
        <v>1462</v>
      </c>
      <c r="N772">
        <v>349</v>
      </c>
      <c r="O772">
        <v>67</v>
      </c>
      <c r="P772">
        <v>34</v>
      </c>
      <c r="Q772">
        <v>82</v>
      </c>
      <c r="R772" s="27">
        <f t="shared" si="66"/>
        <v>2282</v>
      </c>
      <c r="S772" s="27">
        <f t="shared" si="67"/>
        <v>1621</v>
      </c>
      <c r="T772" s="27" t="str">
        <f>IFERROR(VLOOKUP(F772,#REF!,2,0),"")</f>
        <v/>
      </c>
      <c r="U772" s="27" t="str">
        <f t="shared" si="68"/>
        <v>,17:30:00,car,2282</v>
      </c>
    </row>
    <row r="773" spans="1:21" hidden="1" x14ac:dyDescent="0.25">
      <c r="A773" t="s">
        <v>47</v>
      </c>
      <c r="B773">
        <v>17</v>
      </c>
      <c r="C773" s="27" t="str">
        <f t="shared" si="64"/>
        <v>T</v>
      </c>
      <c r="E773" t="s">
        <v>922</v>
      </c>
      <c r="F773" s="27" t="str">
        <f t="shared" si="65"/>
        <v>CCV-17B</v>
      </c>
      <c r="G773" t="s">
        <v>923</v>
      </c>
      <c r="H773" t="s">
        <v>105</v>
      </c>
      <c r="I773" t="s">
        <v>971</v>
      </c>
      <c r="J773">
        <v>0</v>
      </c>
      <c r="K773">
        <v>29</v>
      </c>
      <c r="L773">
        <v>12</v>
      </c>
      <c r="M773">
        <v>1030</v>
      </c>
      <c r="N773">
        <v>291</v>
      </c>
      <c r="O773">
        <v>28</v>
      </c>
      <c r="P773">
        <v>27</v>
      </c>
      <c r="Q773">
        <v>57</v>
      </c>
      <c r="R773" s="27">
        <f t="shared" si="66"/>
        <v>1626</v>
      </c>
      <c r="S773" s="27">
        <f t="shared" si="67"/>
        <v>1144</v>
      </c>
      <c r="T773" s="27" t="str">
        <f>IFERROR(VLOOKUP(F773,#REF!,2,0),"")</f>
        <v/>
      </c>
      <c r="U773" s="27" t="str">
        <f t="shared" si="68"/>
        <v>,17:45:00,car,1626</v>
      </c>
    </row>
    <row r="774" spans="1:21" hidden="1" x14ac:dyDescent="0.25">
      <c r="A774" t="s">
        <v>48</v>
      </c>
      <c r="B774">
        <v>18</v>
      </c>
      <c r="C774" s="27" t="str">
        <f t="shared" si="64"/>
        <v>T</v>
      </c>
      <c r="E774" t="s">
        <v>922</v>
      </c>
      <c r="F774" s="27" t="str">
        <f t="shared" si="65"/>
        <v>CCV-17B</v>
      </c>
      <c r="G774" t="s">
        <v>923</v>
      </c>
      <c r="H774" t="s">
        <v>105</v>
      </c>
      <c r="I774" t="s">
        <v>972</v>
      </c>
      <c r="J774">
        <v>0</v>
      </c>
      <c r="K774">
        <v>29</v>
      </c>
      <c r="L774">
        <v>16</v>
      </c>
      <c r="M774">
        <v>1039</v>
      </c>
      <c r="N774">
        <v>350</v>
      </c>
      <c r="O774">
        <v>51</v>
      </c>
      <c r="P774">
        <v>20</v>
      </c>
      <c r="Q774">
        <v>43</v>
      </c>
      <c r="R774" s="27">
        <f t="shared" si="66"/>
        <v>1636</v>
      </c>
      <c r="S774" s="27">
        <f t="shared" si="67"/>
        <v>1142</v>
      </c>
      <c r="T774" s="27" t="str">
        <f>IFERROR(VLOOKUP(F774,#REF!,2,0),"")</f>
        <v/>
      </c>
      <c r="U774" s="27" t="str">
        <f t="shared" si="68"/>
        <v>,18:00:00,car,1636</v>
      </c>
    </row>
    <row r="775" spans="1:21" hidden="1" x14ac:dyDescent="0.25">
      <c r="A775" t="s">
        <v>49</v>
      </c>
      <c r="B775">
        <v>18</v>
      </c>
      <c r="C775" s="27" t="str">
        <f t="shared" si="64"/>
        <v>T</v>
      </c>
      <c r="E775" t="s">
        <v>922</v>
      </c>
      <c r="F775" s="27" t="str">
        <f t="shared" si="65"/>
        <v>CCV-17B</v>
      </c>
      <c r="G775" t="s">
        <v>923</v>
      </c>
      <c r="H775" t="s">
        <v>105</v>
      </c>
      <c r="I775" t="s">
        <v>973</v>
      </c>
      <c r="J775">
        <v>0</v>
      </c>
      <c r="K775">
        <v>31</v>
      </c>
      <c r="L775">
        <v>10</v>
      </c>
      <c r="M775">
        <v>1705</v>
      </c>
      <c r="N775">
        <v>378</v>
      </c>
      <c r="O775">
        <v>98</v>
      </c>
      <c r="P775">
        <v>26</v>
      </c>
      <c r="Q775">
        <v>42</v>
      </c>
      <c r="R775" s="27">
        <f t="shared" si="66"/>
        <v>2500</v>
      </c>
      <c r="S775" s="27">
        <f t="shared" si="67"/>
        <v>1798</v>
      </c>
      <c r="T775" s="27" t="str">
        <f>IFERROR(VLOOKUP(F775,#REF!,2,0),"")</f>
        <v/>
      </c>
      <c r="U775" s="27" t="str">
        <f t="shared" si="68"/>
        <v>,18:15:00,car,2500</v>
      </c>
    </row>
    <row r="776" spans="1:21" hidden="1" x14ac:dyDescent="0.25">
      <c r="A776" t="s">
        <v>197</v>
      </c>
      <c r="B776">
        <v>18</v>
      </c>
      <c r="C776" s="27" t="str">
        <f t="shared" si="64"/>
        <v>T</v>
      </c>
      <c r="E776" t="s">
        <v>922</v>
      </c>
      <c r="F776" s="27" t="str">
        <f t="shared" si="65"/>
        <v>CCV-17B</v>
      </c>
      <c r="G776" t="s">
        <v>923</v>
      </c>
      <c r="H776" t="s">
        <v>105</v>
      </c>
      <c r="I776" t="s">
        <v>974</v>
      </c>
      <c r="J776">
        <v>0</v>
      </c>
      <c r="K776">
        <v>25</v>
      </c>
      <c r="L776">
        <v>7</v>
      </c>
      <c r="M776">
        <v>1865</v>
      </c>
      <c r="N776">
        <v>342</v>
      </c>
      <c r="O776">
        <v>84</v>
      </c>
      <c r="P776">
        <v>28</v>
      </c>
      <c r="Q776">
        <v>43</v>
      </c>
      <c r="R776" s="27">
        <f t="shared" si="66"/>
        <v>2679</v>
      </c>
      <c r="S776" s="27">
        <f t="shared" si="67"/>
        <v>1954</v>
      </c>
      <c r="T776" s="27" t="str">
        <f>IFERROR(VLOOKUP(F776,#REF!,2,0),"")</f>
        <v/>
      </c>
      <c r="U776" s="27" t="str">
        <f t="shared" si="68"/>
        <v>,18:30:00,car,2679</v>
      </c>
    </row>
    <row r="777" spans="1:21" hidden="1" x14ac:dyDescent="0.25">
      <c r="A777" t="s">
        <v>199</v>
      </c>
      <c r="B777">
        <v>18</v>
      </c>
      <c r="C777" s="27" t="str">
        <f t="shared" si="64"/>
        <v>T</v>
      </c>
      <c r="E777" t="s">
        <v>922</v>
      </c>
      <c r="F777" s="27" t="str">
        <f t="shared" si="65"/>
        <v>CCV-17B</v>
      </c>
      <c r="G777" t="s">
        <v>923</v>
      </c>
      <c r="H777" t="s">
        <v>105</v>
      </c>
      <c r="I777" t="s">
        <v>975</v>
      </c>
      <c r="J777">
        <v>0</v>
      </c>
      <c r="K777">
        <v>24</v>
      </c>
      <c r="L777">
        <v>4</v>
      </c>
      <c r="M777">
        <v>1838</v>
      </c>
      <c r="N777">
        <v>334</v>
      </c>
      <c r="O777">
        <v>64</v>
      </c>
      <c r="P777">
        <v>22</v>
      </c>
      <c r="Q777">
        <v>51</v>
      </c>
      <c r="R777" s="27">
        <f t="shared" si="66"/>
        <v>2633</v>
      </c>
      <c r="S777" s="27">
        <f t="shared" si="67"/>
        <v>1921</v>
      </c>
      <c r="T777" s="27" t="str">
        <f>IFERROR(VLOOKUP(F777,#REF!,2,0),"")</f>
        <v/>
      </c>
      <c r="U777" s="27" t="str">
        <f t="shared" si="68"/>
        <v>,18:45:00,car,2633</v>
      </c>
    </row>
    <row r="778" spans="1:21" hidden="1" x14ac:dyDescent="0.25">
      <c r="A778" t="s">
        <v>201</v>
      </c>
      <c r="B778">
        <v>19</v>
      </c>
      <c r="C778" s="27" t="str">
        <f t="shared" si="64"/>
        <v>N</v>
      </c>
      <c r="E778" t="s">
        <v>922</v>
      </c>
      <c r="F778" s="27" t="str">
        <f t="shared" si="65"/>
        <v>CCV-17B</v>
      </c>
      <c r="G778" t="s">
        <v>923</v>
      </c>
      <c r="H778" t="s">
        <v>105</v>
      </c>
      <c r="I778" t="s">
        <v>976</v>
      </c>
      <c r="J778">
        <v>0</v>
      </c>
      <c r="K778">
        <v>24</v>
      </c>
      <c r="L778">
        <v>10</v>
      </c>
      <c r="M778">
        <v>1774</v>
      </c>
      <c r="N778">
        <v>331</v>
      </c>
      <c r="O778">
        <v>57</v>
      </c>
      <c r="P778">
        <v>27</v>
      </c>
      <c r="Q778">
        <v>31</v>
      </c>
      <c r="R778" s="27">
        <f t="shared" si="66"/>
        <v>2549</v>
      </c>
      <c r="S778" s="27">
        <f t="shared" si="67"/>
        <v>1857</v>
      </c>
      <c r="T778" s="27" t="str">
        <f>IFERROR(VLOOKUP(F778,#REF!,2,0),"")</f>
        <v/>
      </c>
      <c r="U778" s="27" t="str">
        <f t="shared" si="68"/>
        <v>,19:00:00,car,2549</v>
      </c>
    </row>
    <row r="779" spans="1:21" hidden="1" x14ac:dyDescent="0.25">
      <c r="A779" t="s">
        <v>203</v>
      </c>
      <c r="B779">
        <v>19</v>
      </c>
      <c r="C779" s="27" t="str">
        <f t="shared" si="64"/>
        <v>N</v>
      </c>
      <c r="E779" t="s">
        <v>922</v>
      </c>
      <c r="F779" s="27" t="str">
        <f t="shared" si="65"/>
        <v>CCV-17B</v>
      </c>
      <c r="G779" t="s">
        <v>923</v>
      </c>
      <c r="H779" t="s">
        <v>105</v>
      </c>
      <c r="I779" t="s">
        <v>977</v>
      </c>
      <c r="J779">
        <v>0</v>
      </c>
      <c r="K779">
        <v>30</v>
      </c>
      <c r="L779">
        <v>3</v>
      </c>
      <c r="M779">
        <v>1902</v>
      </c>
      <c r="N779">
        <v>282</v>
      </c>
      <c r="O779">
        <v>61</v>
      </c>
      <c r="P779">
        <v>16</v>
      </c>
      <c r="Q779">
        <v>24</v>
      </c>
      <c r="R779" s="27">
        <f t="shared" si="66"/>
        <v>2674</v>
      </c>
      <c r="S779" s="27">
        <f t="shared" si="67"/>
        <v>1950</v>
      </c>
      <c r="T779" s="27" t="str">
        <f>IFERROR(VLOOKUP(F779,#REF!,2,0),"")</f>
        <v/>
      </c>
      <c r="U779" s="27" t="str">
        <f t="shared" si="68"/>
        <v>,19:15:00,car,2674</v>
      </c>
    </row>
    <row r="780" spans="1:21" hidden="1" x14ac:dyDescent="0.25">
      <c r="A780" t="s">
        <v>205</v>
      </c>
      <c r="B780">
        <v>19</v>
      </c>
      <c r="C780" s="27" t="str">
        <f t="shared" si="64"/>
        <v>N</v>
      </c>
      <c r="E780" t="s">
        <v>922</v>
      </c>
      <c r="F780" s="27" t="str">
        <f t="shared" si="65"/>
        <v>CCV-17B</v>
      </c>
      <c r="G780" t="s">
        <v>923</v>
      </c>
      <c r="H780" t="s">
        <v>105</v>
      </c>
      <c r="I780" t="s">
        <v>978</v>
      </c>
      <c r="J780">
        <v>0</v>
      </c>
      <c r="K780">
        <v>18</v>
      </c>
      <c r="L780">
        <v>1</v>
      </c>
      <c r="M780">
        <v>1861</v>
      </c>
      <c r="N780">
        <v>201</v>
      </c>
      <c r="O780">
        <v>66</v>
      </c>
      <c r="P780">
        <v>38</v>
      </c>
      <c r="Q780">
        <v>30</v>
      </c>
      <c r="R780" s="27">
        <f t="shared" si="66"/>
        <v>2602</v>
      </c>
      <c r="S780" s="27">
        <f t="shared" si="67"/>
        <v>1932</v>
      </c>
      <c r="T780" s="27" t="str">
        <f>IFERROR(VLOOKUP(F780,#REF!,2,0),"")</f>
        <v/>
      </c>
      <c r="U780" s="27" t="str">
        <f t="shared" si="68"/>
        <v>,19:30:00,car,2602</v>
      </c>
    </row>
    <row r="781" spans="1:21" hidden="1" x14ac:dyDescent="0.25">
      <c r="A781" t="s">
        <v>207</v>
      </c>
      <c r="B781">
        <v>19</v>
      </c>
      <c r="C781" s="27" t="str">
        <f t="shared" si="64"/>
        <v>N</v>
      </c>
      <c r="E781" t="s">
        <v>922</v>
      </c>
      <c r="F781" s="27" t="str">
        <f t="shared" si="65"/>
        <v>CCV-17B</v>
      </c>
      <c r="G781" t="s">
        <v>923</v>
      </c>
      <c r="H781" t="s">
        <v>105</v>
      </c>
      <c r="I781" t="s">
        <v>979</v>
      </c>
      <c r="J781">
        <v>0</v>
      </c>
      <c r="K781">
        <v>19</v>
      </c>
      <c r="L781">
        <v>2</v>
      </c>
      <c r="M781">
        <v>1555</v>
      </c>
      <c r="N781">
        <v>192</v>
      </c>
      <c r="O781">
        <v>43</v>
      </c>
      <c r="P781">
        <v>38</v>
      </c>
      <c r="Q781">
        <v>29</v>
      </c>
      <c r="R781" s="27">
        <f t="shared" si="66"/>
        <v>2207</v>
      </c>
      <c r="S781" s="27">
        <f t="shared" si="67"/>
        <v>1627</v>
      </c>
      <c r="T781" s="27" t="str">
        <f>IFERROR(VLOOKUP(F781,#REF!,2,0),"")</f>
        <v/>
      </c>
      <c r="U781" s="27" t="str">
        <f t="shared" si="68"/>
        <v>,19:45:00,car,2207</v>
      </c>
    </row>
    <row r="782" spans="1:21" hidden="1" x14ac:dyDescent="0.25">
      <c r="A782" t="s">
        <v>209</v>
      </c>
      <c r="B782">
        <v>20</v>
      </c>
      <c r="C782" s="27" t="str">
        <f t="shared" si="64"/>
        <v>N</v>
      </c>
      <c r="E782" t="s">
        <v>922</v>
      </c>
      <c r="F782" s="27" t="str">
        <f t="shared" si="65"/>
        <v>CCV-17B</v>
      </c>
      <c r="G782" t="s">
        <v>923</v>
      </c>
      <c r="H782" t="s">
        <v>105</v>
      </c>
      <c r="I782" t="s">
        <v>980</v>
      </c>
      <c r="J782">
        <v>0</v>
      </c>
      <c r="K782">
        <v>17</v>
      </c>
      <c r="L782">
        <v>7</v>
      </c>
      <c r="M782">
        <v>1448</v>
      </c>
      <c r="N782">
        <v>165</v>
      </c>
      <c r="O782">
        <v>60</v>
      </c>
      <c r="P782">
        <v>42</v>
      </c>
      <c r="Q782">
        <v>22</v>
      </c>
      <c r="R782" s="27">
        <f t="shared" si="66"/>
        <v>2069</v>
      </c>
      <c r="S782" s="27">
        <f t="shared" si="67"/>
        <v>1530</v>
      </c>
      <c r="T782" s="27" t="str">
        <f>IFERROR(VLOOKUP(F782,#REF!,2,0),"")</f>
        <v/>
      </c>
      <c r="U782" s="27" t="str">
        <f t="shared" si="68"/>
        <v>,20:00:00,car,2069</v>
      </c>
    </row>
    <row r="783" spans="1:21" hidden="1" x14ac:dyDescent="0.25">
      <c r="A783" t="s">
        <v>211</v>
      </c>
      <c r="B783">
        <v>20</v>
      </c>
      <c r="C783" s="27" t="str">
        <f t="shared" si="64"/>
        <v>N</v>
      </c>
      <c r="E783" t="s">
        <v>922</v>
      </c>
      <c r="F783" s="27" t="str">
        <f t="shared" si="65"/>
        <v>CCV-17B</v>
      </c>
      <c r="G783" t="s">
        <v>923</v>
      </c>
      <c r="H783" t="s">
        <v>105</v>
      </c>
      <c r="I783" t="s">
        <v>981</v>
      </c>
      <c r="J783">
        <v>0</v>
      </c>
      <c r="K783">
        <v>12</v>
      </c>
      <c r="L783">
        <v>4</v>
      </c>
      <c r="M783">
        <v>1214</v>
      </c>
      <c r="N783">
        <v>123</v>
      </c>
      <c r="O783">
        <v>35</v>
      </c>
      <c r="P783">
        <v>34</v>
      </c>
      <c r="Q783">
        <v>18</v>
      </c>
      <c r="R783" s="27">
        <f t="shared" si="66"/>
        <v>1717</v>
      </c>
      <c r="S783" s="27">
        <f t="shared" si="67"/>
        <v>1276</v>
      </c>
      <c r="T783" s="27" t="str">
        <f>IFERROR(VLOOKUP(F783,#REF!,2,0),"")</f>
        <v/>
      </c>
      <c r="U783" s="27" t="str">
        <f t="shared" si="68"/>
        <v>,20:15:00,car,1717</v>
      </c>
    </row>
    <row r="784" spans="1:21" hidden="1" x14ac:dyDescent="0.25">
      <c r="A784" t="s">
        <v>213</v>
      </c>
      <c r="B784">
        <v>20</v>
      </c>
      <c r="C784" s="27" t="str">
        <f t="shared" si="64"/>
        <v>N</v>
      </c>
      <c r="E784" t="s">
        <v>922</v>
      </c>
      <c r="F784" s="27" t="str">
        <f t="shared" si="65"/>
        <v>CCV-17B</v>
      </c>
      <c r="G784" t="s">
        <v>923</v>
      </c>
      <c r="H784" t="s">
        <v>105</v>
      </c>
      <c r="I784" t="s">
        <v>982</v>
      </c>
      <c r="J784">
        <v>0</v>
      </c>
      <c r="K784">
        <v>11</v>
      </c>
      <c r="L784">
        <v>2</v>
      </c>
      <c r="M784">
        <v>1310</v>
      </c>
      <c r="N784">
        <v>98</v>
      </c>
      <c r="O784">
        <v>42</v>
      </c>
      <c r="P784">
        <v>28</v>
      </c>
      <c r="Q784">
        <v>11</v>
      </c>
      <c r="R784" s="27">
        <f t="shared" si="66"/>
        <v>1811</v>
      </c>
      <c r="S784" s="27">
        <f t="shared" si="67"/>
        <v>1354</v>
      </c>
      <c r="T784" s="27" t="str">
        <f>IFERROR(VLOOKUP(F784,#REF!,2,0),"")</f>
        <v/>
      </c>
      <c r="U784" s="27" t="str">
        <f t="shared" si="68"/>
        <v>,20:30:00,car,1811</v>
      </c>
    </row>
    <row r="785" spans="1:21" hidden="1" x14ac:dyDescent="0.25">
      <c r="A785" t="s">
        <v>215</v>
      </c>
      <c r="B785">
        <v>20</v>
      </c>
      <c r="C785" s="27" t="str">
        <f t="shared" si="64"/>
        <v>N</v>
      </c>
      <c r="E785" t="s">
        <v>922</v>
      </c>
      <c r="F785" s="27" t="str">
        <f t="shared" si="65"/>
        <v>CCV-17B</v>
      </c>
      <c r="G785" t="s">
        <v>923</v>
      </c>
      <c r="H785" t="s">
        <v>105</v>
      </c>
      <c r="I785" t="s">
        <v>983</v>
      </c>
      <c r="J785">
        <v>5</v>
      </c>
      <c r="K785">
        <v>11</v>
      </c>
      <c r="L785">
        <v>2</v>
      </c>
      <c r="M785">
        <v>1235</v>
      </c>
      <c r="N785">
        <v>116</v>
      </c>
      <c r="O785">
        <v>24</v>
      </c>
      <c r="P785">
        <v>24</v>
      </c>
      <c r="Q785">
        <v>15</v>
      </c>
      <c r="R785" s="27">
        <f t="shared" si="66"/>
        <v>1717</v>
      </c>
      <c r="S785" s="27">
        <f t="shared" si="67"/>
        <v>1279</v>
      </c>
      <c r="T785" s="27" t="str">
        <f>IFERROR(VLOOKUP(F785,#REF!,2,0),"")</f>
        <v/>
      </c>
      <c r="U785" s="27" t="str">
        <f t="shared" si="68"/>
        <v>,20:45:00,car,1717</v>
      </c>
    </row>
    <row r="786" spans="1:21" hidden="1" x14ac:dyDescent="0.25">
      <c r="A786" t="s">
        <v>217</v>
      </c>
      <c r="B786">
        <v>21</v>
      </c>
      <c r="C786" s="27" t="str">
        <f t="shared" si="64"/>
        <v>N</v>
      </c>
      <c r="E786" t="s">
        <v>922</v>
      </c>
      <c r="F786" s="27" t="str">
        <f t="shared" si="65"/>
        <v>CCV-17B</v>
      </c>
      <c r="G786" t="s">
        <v>923</v>
      </c>
      <c r="H786" t="s">
        <v>105</v>
      </c>
      <c r="I786" t="s">
        <v>984</v>
      </c>
      <c r="J786">
        <v>0</v>
      </c>
      <c r="K786">
        <v>5</v>
      </c>
      <c r="L786">
        <v>2</v>
      </c>
      <c r="M786">
        <v>1299</v>
      </c>
      <c r="N786">
        <v>109</v>
      </c>
      <c r="O786">
        <v>40</v>
      </c>
      <c r="P786">
        <v>16</v>
      </c>
      <c r="Q786">
        <v>13</v>
      </c>
      <c r="R786" s="27">
        <f t="shared" si="66"/>
        <v>1770</v>
      </c>
      <c r="S786" s="27">
        <f t="shared" si="67"/>
        <v>1333</v>
      </c>
      <c r="T786" s="27" t="str">
        <f>IFERROR(VLOOKUP(F786,#REF!,2,0),"")</f>
        <v/>
      </c>
      <c r="U786" s="27" t="str">
        <f t="shared" si="68"/>
        <v>,21:00:00,car,1770</v>
      </c>
    </row>
    <row r="787" spans="1:21" hidden="1" x14ac:dyDescent="0.25">
      <c r="A787" t="s">
        <v>219</v>
      </c>
      <c r="B787">
        <v>21</v>
      </c>
      <c r="C787" s="27" t="str">
        <f t="shared" si="64"/>
        <v>N</v>
      </c>
      <c r="E787" t="s">
        <v>922</v>
      </c>
      <c r="F787" s="27" t="str">
        <f t="shared" si="65"/>
        <v>CCV-17B</v>
      </c>
      <c r="G787" t="s">
        <v>923</v>
      </c>
      <c r="H787" t="s">
        <v>105</v>
      </c>
      <c r="I787" t="s">
        <v>985</v>
      </c>
      <c r="J787">
        <v>0</v>
      </c>
      <c r="K787">
        <v>6</v>
      </c>
      <c r="L787">
        <v>3</v>
      </c>
      <c r="M787">
        <v>1271</v>
      </c>
      <c r="N787">
        <v>92</v>
      </c>
      <c r="O787">
        <v>39</v>
      </c>
      <c r="P787">
        <v>27</v>
      </c>
      <c r="Q787">
        <v>18</v>
      </c>
      <c r="R787" s="27">
        <f t="shared" si="66"/>
        <v>1757</v>
      </c>
      <c r="S787" s="27">
        <f t="shared" si="67"/>
        <v>1324</v>
      </c>
      <c r="T787" s="27" t="str">
        <f>IFERROR(VLOOKUP(F787,#REF!,2,0),"")</f>
        <v/>
      </c>
      <c r="U787" s="27" t="str">
        <f t="shared" si="68"/>
        <v>,21:15:00,car,1757</v>
      </c>
    </row>
    <row r="788" spans="1:21" hidden="1" x14ac:dyDescent="0.25">
      <c r="A788" t="s">
        <v>221</v>
      </c>
      <c r="B788">
        <v>21</v>
      </c>
      <c r="C788" s="27" t="str">
        <f t="shared" si="64"/>
        <v>N</v>
      </c>
      <c r="E788" t="s">
        <v>922</v>
      </c>
      <c r="F788" s="27" t="str">
        <f t="shared" si="65"/>
        <v>CCV-17B</v>
      </c>
      <c r="G788" t="s">
        <v>923</v>
      </c>
      <c r="H788" t="s">
        <v>105</v>
      </c>
      <c r="I788" t="s">
        <v>986</v>
      </c>
      <c r="J788">
        <v>0</v>
      </c>
      <c r="K788">
        <v>4</v>
      </c>
      <c r="L788">
        <v>4</v>
      </c>
      <c r="M788">
        <v>1300</v>
      </c>
      <c r="N788">
        <v>136</v>
      </c>
      <c r="O788">
        <v>37</v>
      </c>
      <c r="P788">
        <v>23</v>
      </c>
      <c r="Q788">
        <v>12</v>
      </c>
      <c r="R788" s="27">
        <f t="shared" si="66"/>
        <v>1789</v>
      </c>
      <c r="S788" s="27">
        <f t="shared" si="67"/>
        <v>1345</v>
      </c>
      <c r="T788" s="27" t="str">
        <f>IFERROR(VLOOKUP(F788,#REF!,2,0),"")</f>
        <v/>
      </c>
      <c r="U788" s="27" t="str">
        <f t="shared" si="68"/>
        <v>,21:30:00,car,1789</v>
      </c>
    </row>
    <row r="789" spans="1:21" hidden="1" x14ac:dyDescent="0.25">
      <c r="A789" t="s">
        <v>223</v>
      </c>
      <c r="B789">
        <v>21</v>
      </c>
      <c r="C789" s="27" t="str">
        <f t="shared" si="64"/>
        <v>N</v>
      </c>
      <c r="E789" t="s">
        <v>922</v>
      </c>
      <c r="F789" s="27" t="str">
        <f t="shared" si="65"/>
        <v>CCV-17B</v>
      </c>
      <c r="G789" t="s">
        <v>923</v>
      </c>
      <c r="H789" t="s">
        <v>105</v>
      </c>
      <c r="I789" t="s">
        <v>987</v>
      </c>
      <c r="J789">
        <v>0</v>
      </c>
      <c r="K789">
        <v>5</v>
      </c>
      <c r="L789">
        <v>1</v>
      </c>
      <c r="M789">
        <v>1307</v>
      </c>
      <c r="N789">
        <v>155</v>
      </c>
      <c r="O789">
        <v>25</v>
      </c>
      <c r="P789">
        <v>14</v>
      </c>
      <c r="Q789">
        <v>10</v>
      </c>
      <c r="R789" s="27">
        <f t="shared" si="66"/>
        <v>1781</v>
      </c>
      <c r="S789" s="27">
        <f t="shared" si="67"/>
        <v>1334</v>
      </c>
      <c r="T789" s="27" t="str">
        <f>IFERROR(VLOOKUP(F789,#REF!,2,0),"")</f>
        <v/>
      </c>
      <c r="U789" s="27" t="str">
        <f t="shared" si="68"/>
        <v>,21:45:00,car,1781</v>
      </c>
    </row>
    <row r="790" spans="1:21" hidden="1" x14ac:dyDescent="0.25">
      <c r="A790" t="s">
        <v>225</v>
      </c>
      <c r="B790">
        <v>22</v>
      </c>
      <c r="C790" s="27" t="str">
        <f t="shared" si="64"/>
        <v>N</v>
      </c>
      <c r="E790" t="s">
        <v>922</v>
      </c>
      <c r="F790" s="27" t="str">
        <f t="shared" si="65"/>
        <v>CCV-17B</v>
      </c>
      <c r="G790" t="s">
        <v>923</v>
      </c>
      <c r="H790" t="s">
        <v>105</v>
      </c>
      <c r="I790" t="s">
        <v>988</v>
      </c>
      <c r="J790">
        <v>0</v>
      </c>
      <c r="K790">
        <v>2</v>
      </c>
      <c r="L790">
        <v>1</v>
      </c>
      <c r="M790">
        <v>192</v>
      </c>
      <c r="N790">
        <v>23</v>
      </c>
      <c r="O790">
        <v>18</v>
      </c>
      <c r="P790">
        <v>0</v>
      </c>
      <c r="Q790">
        <v>0</v>
      </c>
      <c r="R790" s="27">
        <f t="shared" si="66"/>
        <v>264</v>
      </c>
      <c r="S790" s="27">
        <f t="shared" si="67"/>
        <v>195</v>
      </c>
      <c r="T790" s="27" t="str">
        <f>IFERROR(VLOOKUP(F790,#REF!,2,0),"")</f>
        <v/>
      </c>
      <c r="U790" s="27" t="str">
        <f t="shared" si="68"/>
        <v>,22:00:00,car,264</v>
      </c>
    </row>
    <row r="791" spans="1:21" hidden="1" x14ac:dyDescent="0.25">
      <c r="A791" t="s">
        <v>109</v>
      </c>
      <c r="B791">
        <v>6</v>
      </c>
      <c r="C791" s="27" t="str">
        <f t="shared" si="64"/>
        <v>M</v>
      </c>
      <c r="E791" t="s">
        <v>989</v>
      </c>
      <c r="F791" s="27" t="str">
        <f t="shared" si="65"/>
        <v>CCV-18A</v>
      </c>
      <c r="G791" t="s">
        <v>990</v>
      </c>
      <c r="I791" t="s">
        <v>991</v>
      </c>
      <c r="J791">
        <v>9</v>
      </c>
      <c r="K791">
        <v>1</v>
      </c>
      <c r="L791">
        <v>0</v>
      </c>
      <c r="M791">
        <v>32</v>
      </c>
      <c r="N791">
        <v>8</v>
      </c>
      <c r="O791">
        <v>3</v>
      </c>
      <c r="P791">
        <v>1</v>
      </c>
      <c r="Q791">
        <v>2</v>
      </c>
      <c r="R791" s="27">
        <f t="shared" si="66"/>
        <v>50</v>
      </c>
      <c r="S791" s="27">
        <f t="shared" si="67"/>
        <v>35</v>
      </c>
      <c r="T791" s="27" t="str">
        <f>IFERROR(VLOOKUP(F791,#REF!,2,0),"")</f>
        <v/>
      </c>
      <c r="U791" s="27" t="str">
        <f t="shared" si="68"/>
        <v>,06:30:00,car,50</v>
      </c>
    </row>
    <row r="792" spans="1:21" hidden="1" x14ac:dyDescent="0.25">
      <c r="A792" t="s">
        <v>111</v>
      </c>
      <c r="B792">
        <v>6</v>
      </c>
      <c r="C792" s="27" t="str">
        <f t="shared" si="64"/>
        <v>M</v>
      </c>
      <c r="E792" t="s">
        <v>989</v>
      </c>
      <c r="F792" s="27" t="str">
        <f t="shared" si="65"/>
        <v>CCV-18A</v>
      </c>
      <c r="G792" t="s">
        <v>990</v>
      </c>
      <c r="I792" t="s">
        <v>992</v>
      </c>
      <c r="J792">
        <v>1</v>
      </c>
      <c r="K792">
        <v>0</v>
      </c>
      <c r="L792">
        <v>1</v>
      </c>
      <c r="M792">
        <v>39</v>
      </c>
      <c r="N792">
        <v>15</v>
      </c>
      <c r="O792">
        <v>1</v>
      </c>
      <c r="P792">
        <v>1</v>
      </c>
      <c r="Q792">
        <v>2</v>
      </c>
      <c r="R792" s="27">
        <f t="shared" si="66"/>
        <v>62</v>
      </c>
      <c r="S792" s="27">
        <f t="shared" si="67"/>
        <v>45</v>
      </c>
      <c r="T792" s="27" t="str">
        <f>IFERROR(VLOOKUP(F792,#REF!,2,0),"")</f>
        <v/>
      </c>
      <c r="U792" s="27" t="str">
        <f t="shared" si="68"/>
        <v>,06:45:00,car,62</v>
      </c>
    </row>
    <row r="793" spans="1:21" hidden="1" x14ac:dyDescent="0.25">
      <c r="A793" t="s">
        <v>113</v>
      </c>
      <c r="B793">
        <v>7</v>
      </c>
      <c r="C793" s="27" t="str">
        <f t="shared" si="64"/>
        <v>M</v>
      </c>
      <c r="E793" t="s">
        <v>989</v>
      </c>
      <c r="F793" s="27" t="str">
        <f t="shared" si="65"/>
        <v>CCV-18A</v>
      </c>
      <c r="G793" t="s">
        <v>990</v>
      </c>
      <c r="I793" t="s">
        <v>993</v>
      </c>
      <c r="J793">
        <v>1</v>
      </c>
      <c r="K793">
        <v>0</v>
      </c>
      <c r="L793">
        <v>1</v>
      </c>
      <c r="M793">
        <v>45</v>
      </c>
      <c r="N793">
        <v>11</v>
      </c>
      <c r="O793">
        <v>2</v>
      </c>
      <c r="P793">
        <v>2</v>
      </c>
      <c r="Q793">
        <v>2</v>
      </c>
      <c r="R793" s="27">
        <f t="shared" si="66"/>
        <v>70</v>
      </c>
      <c r="S793" s="27">
        <f t="shared" si="67"/>
        <v>52</v>
      </c>
      <c r="T793" s="27" t="str">
        <f>IFERROR(VLOOKUP(F793,#REF!,2,0),"")</f>
        <v/>
      </c>
      <c r="U793" s="27" t="str">
        <f t="shared" si="68"/>
        <v>,07:00:00,car,70</v>
      </c>
    </row>
    <row r="794" spans="1:21" hidden="1" x14ac:dyDescent="0.25">
      <c r="A794" t="s">
        <v>115</v>
      </c>
      <c r="B794">
        <v>7</v>
      </c>
      <c r="C794" s="27" t="str">
        <f t="shared" si="64"/>
        <v>M</v>
      </c>
      <c r="E794" t="s">
        <v>989</v>
      </c>
      <c r="F794" s="27" t="str">
        <f t="shared" si="65"/>
        <v>CCV-18A</v>
      </c>
      <c r="G794" t="s">
        <v>990</v>
      </c>
      <c r="I794" t="s">
        <v>994</v>
      </c>
      <c r="J794">
        <v>0</v>
      </c>
      <c r="K794">
        <v>1</v>
      </c>
      <c r="L794">
        <v>1</v>
      </c>
      <c r="M794">
        <v>59</v>
      </c>
      <c r="N794">
        <v>16</v>
      </c>
      <c r="O794">
        <v>2</v>
      </c>
      <c r="P794">
        <v>0</v>
      </c>
      <c r="Q794">
        <v>6</v>
      </c>
      <c r="R794" s="27">
        <f t="shared" si="66"/>
        <v>94</v>
      </c>
      <c r="S794" s="27">
        <f t="shared" si="67"/>
        <v>68</v>
      </c>
      <c r="T794" s="27" t="str">
        <f>IFERROR(VLOOKUP(F794,#REF!,2,0),"")</f>
        <v/>
      </c>
      <c r="U794" s="27" t="str">
        <f t="shared" si="68"/>
        <v>,07:15:00,car,94</v>
      </c>
    </row>
    <row r="795" spans="1:21" hidden="1" x14ac:dyDescent="0.25">
      <c r="A795" t="s">
        <v>117</v>
      </c>
      <c r="B795">
        <v>7</v>
      </c>
      <c r="C795" s="27" t="str">
        <f t="shared" si="64"/>
        <v>M</v>
      </c>
      <c r="E795" t="s">
        <v>989</v>
      </c>
      <c r="F795" s="27" t="str">
        <f t="shared" si="65"/>
        <v>CCV-18A</v>
      </c>
      <c r="G795" t="s">
        <v>990</v>
      </c>
      <c r="I795" t="s">
        <v>995</v>
      </c>
      <c r="J795">
        <v>1</v>
      </c>
      <c r="K795">
        <v>2</v>
      </c>
      <c r="L795">
        <v>0</v>
      </c>
      <c r="M795">
        <v>75</v>
      </c>
      <c r="N795">
        <v>19</v>
      </c>
      <c r="O795">
        <v>1</v>
      </c>
      <c r="P795">
        <v>0</v>
      </c>
      <c r="Q795">
        <v>8</v>
      </c>
      <c r="R795" s="27">
        <f t="shared" si="66"/>
        <v>118</v>
      </c>
      <c r="S795" s="27">
        <f t="shared" si="67"/>
        <v>83</v>
      </c>
      <c r="T795" s="27" t="str">
        <f>IFERROR(VLOOKUP(F795,#REF!,2,0),"")</f>
        <v/>
      </c>
      <c r="U795" s="27" t="str">
        <f t="shared" si="68"/>
        <v>,07:30:00,car,118</v>
      </c>
    </row>
    <row r="796" spans="1:21" hidden="1" x14ac:dyDescent="0.25">
      <c r="A796" t="s">
        <v>119</v>
      </c>
      <c r="B796">
        <v>7</v>
      </c>
      <c r="C796" s="27" t="str">
        <f t="shared" si="64"/>
        <v>M</v>
      </c>
      <c r="E796" t="s">
        <v>989</v>
      </c>
      <c r="F796" s="27" t="str">
        <f t="shared" si="65"/>
        <v>CCV-18A</v>
      </c>
      <c r="G796" t="s">
        <v>990</v>
      </c>
      <c r="I796" t="s">
        <v>996</v>
      </c>
      <c r="J796">
        <v>0</v>
      </c>
      <c r="K796">
        <v>0</v>
      </c>
      <c r="L796">
        <v>0</v>
      </c>
      <c r="M796">
        <v>62</v>
      </c>
      <c r="N796">
        <v>11</v>
      </c>
      <c r="O796">
        <v>1</v>
      </c>
      <c r="P796">
        <v>1</v>
      </c>
      <c r="Q796">
        <v>5</v>
      </c>
      <c r="R796" s="27">
        <f t="shared" si="66"/>
        <v>91</v>
      </c>
      <c r="S796" s="27">
        <f t="shared" si="67"/>
        <v>68</v>
      </c>
      <c r="T796" s="27" t="str">
        <f>IFERROR(VLOOKUP(F796,#REF!,2,0),"")</f>
        <v/>
      </c>
      <c r="U796" s="27" t="str">
        <f t="shared" si="68"/>
        <v>,07:45:00,car,91</v>
      </c>
    </row>
    <row r="797" spans="1:21" hidden="1" x14ac:dyDescent="0.25">
      <c r="A797" t="s">
        <v>121</v>
      </c>
      <c r="B797">
        <v>8</v>
      </c>
      <c r="C797" s="27" t="str">
        <f t="shared" si="64"/>
        <v>M</v>
      </c>
      <c r="E797" t="s">
        <v>989</v>
      </c>
      <c r="F797" s="27" t="str">
        <f t="shared" si="65"/>
        <v>CCV-18A</v>
      </c>
      <c r="G797" t="s">
        <v>990</v>
      </c>
      <c r="I797" t="s">
        <v>997</v>
      </c>
      <c r="J797">
        <v>0</v>
      </c>
      <c r="K797">
        <v>0</v>
      </c>
      <c r="L797">
        <v>0</v>
      </c>
      <c r="M797">
        <v>59</v>
      </c>
      <c r="N797">
        <v>6</v>
      </c>
      <c r="O797">
        <v>1</v>
      </c>
      <c r="P797">
        <v>3</v>
      </c>
      <c r="Q797">
        <v>3</v>
      </c>
      <c r="R797" s="27">
        <f t="shared" si="66"/>
        <v>86</v>
      </c>
      <c r="S797" s="27">
        <f t="shared" si="67"/>
        <v>65</v>
      </c>
      <c r="T797" s="27" t="str">
        <f>IFERROR(VLOOKUP(F797,#REF!,2,0),"")</f>
        <v/>
      </c>
      <c r="U797" s="27" t="str">
        <f t="shared" si="68"/>
        <v>,08:00:00,car,86</v>
      </c>
    </row>
    <row r="798" spans="1:21" hidden="1" x14ac:dyDescent="0.25">
      <c r="A798" t="s">
        <v>123</v>
      </c>
      <c r="B798">
        <v>8</v>
      </c>
      <c r="C798" s="27" t="str">
        <f t="shared" si="64"/>
        <v>M</v>
      </c>
      <c r="E798" t="s">
        <v>989</v>
      </c>
      <c r="F798" s="27" t="str">
        <f t="shared" si="65"/>
        <v>CCV-18A</v>
      </c>
      <c r="G798" t="s">
        <v>990</v>
      </c>
      <c r="I798" t="s">
        <v>998</v>
      </c>
      <c r="J798">
        <v>0</v>
      </c>
      <c r="K798">
        <v>3</v>
      </c>
      <c r="L798">
        <v>2</v>
      </c>
      <c r="M798">
        <v>73</v>
      </c>
      <c r="N798">
        <v>8</v>
      </c>
      <c r="O798">
        <v>1</v>
      </c>
      <c r="P798">
        <v>4</v>
      </c>
      <c r="Q798">
        <v>3</v>
      </c>
      <c r="R798" s="27">
        <f t="shared" si="66"/>
        <v>121</v>
      </c>
      <c r="S798" s="27">
        <f t="shared" si="67"/>
        <v>85</v>
      </c>
      <c r="T798" s="27" t="str">
        <f>IFERROR(VLOOKUP(F798,#REF!,2,0),"")</f>
        <v/>
      </c>
      <c r="U798" s="27" t="str">
        <f t="shared" si="68"/>
        <v>,08:15:00,car,121</v>
      </c>
    </row>
    <row r="799" spans="1:21" hidden="1" x14ac:dyDescent="0.25">
      <c r="A799" t="s">
        <v>125</v>
      </c>
      <c r="B799">
        <v>8</v>
      </c>
      <c r="C799" s="27" t="str">
        <f t="shared" si="64"/>
        <v>M</v>
      </c>
      <c r="E799" t="s">
        <v>989</v>
      </c>
      <c r="F799" s="27" t="str">
        <f t="shared" si="65"/>
        <v>CCV-18A</v>
      </c>
      <c r="G799" t="s">
        <v>990</v>
      </c>
      <c r="I799" t="s">
        <v>999</v>
      </c>
      <c r="J799">
        <v>0</v>
      </c>
      <c r="K799">
        <v>1</v>
      </c>
      <c r="L799">
        <v>1</v>
      </c>
      <c r="M799">
        <v>73</v>
      </c>
      <c r="N799">
        <v>8</v>
      </c>
      <c r="O799">
        <v>1</v>
      </c>
      <c r="P799">
        <v>3</v>
      </c>
      <c r="Q799">
        <v>3</v>
      </c>
      <c r="R799" s="27">
        <f t="shared" si="66"/>
        <v>111</v>
      </c>
      <c r="S799" s="27">
        <f t="shared" si="67"/>
        <v>82</v>
      </c>
      <c r="T799" s="27" t="str">
        <f>IFERROR(VLOOKUP(F799,#REF!,2,0),"")</f>
        <v/>
      </c>
      <c r="U799" s="27" t="str">
        <f t="shared" si="68"/>
        <v>,08:30:00,car,111</v>
      </c>
    </row>
    <row r="800" spans="1:21" hidden="1" x14ac:dyDescent="0.25">
      <c r="A800" t="s">
        <v>127</v>
      </c>
      <c r="B800">
        <v>8</v>
      </c>
      <c r="C800" s="27" t="str">
        <f t="shared" si="64"/>
        <v>M</v>
      </c>
      <c r="E800" t="s">
        <v>989</v>
      </c>
      <c r="F800" s="27" t="str">
        <f t="shared" si="65"/>
        <v>CCV-18A</v>
      </c>
      <c r="G800" t="s">
        <v>990</v>
      </c>
      <c r="I800" t="s">
        <v>1000</v>
      </c>
      <c r="J800">
        <v>1</v>
      </c>
      <c r="K800">
        <v>1</v>
      </c>
      <c r="L800">
        <v>0</v>
      </c>
      <c r="M800">
        <v>78</v>
      </c>
      <c r="N800">
        <v>17</v>
      </c>
      <c r="O800">
        <v>0</v>
      </c>
      <c r="P800">
        <v>1</v>
      </c>
      <c r="Q800">
        <v>8</v>
      </c>
      <c r="R800" s="27">
        <f t="shared" si="66"/>
        <v>120</v>
      </c>
      <c r="S800" s="27">
        <f t="shared" si="67"/>
        <v>87</v>
      </c>
      <c r="T800" s="27" t="str">
        <f>IFERROR(VLOOKUP(F800,#REF!,2,0),"")</f>
        <v/>
      </c>
      <c r="U800" s="27" t="str">
        <f t="shared" si="68"/>
        <v>,08:45:00,car,120</v>
      </c>
    </row>
    <row r="801" spans="1:21" hidden="1" x14ac:dyDescent="0.25">
      <c r="A801" t="s">
        <v>129</v>
      </c>
      <c r="B801">
        <v>9</v>
      </c>
      <c r="C801" s="27" t="str">
        <f t="shared" si="64"/>
        <v>M</v>
      </c>
      <c r="E801" t="s">
        <v>989</v>
      </c>
      <c r="F801" s="27" t="str">
        <f t="shared" si="65"/>
        <v>CCV-18A</v>
      </c>
      <c r="G801" t="s">
        <v>990</v>
      </c>
      <c r="I801" t="s">
        <v>1001</v>
      </c>
      <c r="J801">
        <v>0</v>
      </c>
      <c r="K801">
        <v>5</v>
      </c>
      <c r="L801">
        <v>1</v>
      </c>
      <c r="M801">
        <v>81</v>
      </c>
      <c r="N801">
        <v>10</v>
      </c>
      <c r="O801">
        <v>1</v>
      </c>
      <c r="P801">
        <v>4</v>
      </c>
      <c r="Q801">
        <v>4</v>
      </c>
      <c r="R801" s="27">
        <f t="shared" si="66"/>
        <v>135</v>
      </c>
      <c r="S801" s="27">
        <f t="shared" si="67"/>
        <v>92</v>
      </c>
      <c r="T801" s="27" t="str">
        <f>IFERROR(VLOOKUP(F801,#REF!,2,0),"")</f>
        <v/>
      </c>
      <c r="U801" s="27" t="str">
        <f t="shared" si="68"/>
        <v>,09:00:00,car,135</v>
      </c>
    </row>
    <row r="802" spans="1:21" hidden="1" x14ac:dyDescent="0.25">
      <c r="A802" t="s">
        <v>131</v>
      </c>
      <c r="B802">
        <v>9</v>
      </c>
      <c r="C802" s="27" t="str">
        <f t="shared" si="64"/>
        <v>M</v>
      </c>
      <c r="E802" t="s">
        <v>989</v>
      </c>
      <c r="F802" s="27" t="str">
        <f t="shared" si="65"/>
        <v>CCV-18A</v>
      </c>
      <c r="G802" t="s">
        <v>990</v>
      </c>
      <c r="I802" t="s">
        <v>1002</v>
      </c>
      <c r="J802">
        <v>1</v>
      </c>
      <c r="K802">
        <v>2</v>
      </c>
      <c r="L802">
        <v>0</v>
      </c>
      <c r="M802">
        <v>74</v>
      </c>
      <c r="N802">
        <v>5</v>
      </c>
      <c r="O802">
        <v>1</v>
      </c>
      <c r="P802">
        <v>2</v>
      </c>
      <c r="Q802">
        <v>2</v>
      </c>
      <c r="R802" s="27">
        <f t="shared" si="66"/>
        <v>108</v>
      </c>
      <c r="S802" s="27">
        <f t="shared" si="67"/>
        <v>78</v>
      </c>
      <c r="T802" s="27" t="str">
        <f>IFERROR(VLOOKUP(F802,#REF!,2,0),"")</f>
        <v/>
      </c>
      <c r="U802" s="27" t="str">
        <f t="shared" si="68"/>
        <v>,09:15:00,car,108</v>
      </c>
    </row>
    <row r="803" spans="1:21" hidden="1" x14ac:dyDescent="0.25">
      <c r="A803" t="s">
        <v>133</v>
      </c>
      <c r="B803">
        <v>9</v>
      </c>
      <c r="C803" s="27" t="str">
        <f t="shared" si="64"/>
        <v>M</v>
      </c>
      <c r="E803" t="s">
        <v>989</v>
      </c>
      <c r="F803" s="27" t="str">
        <f t="shared" si="65"/>
        <v>CCV-18A</v>
      </c>
      <c r="G803" t="s">
        <v>990</v>
      </c>
      <c r="I803" t="s">
        <v>1003</v>
      </c>
      <c r="J803">
        <v>1</v>
      </c>
      <c r="K803">
        <v>3</v>
      </c>
      <c r="L803">
        <v>0</v>
      </c>
      <c r="M803">
        <v>91</v>
      </c>
      <c r="N803">
        <v>12</v>
      </c>
      <c r="O803">
        <v>1</v>
      </c>
      <c r="P803">
        <v>2</v>
      </c>
      <c r="Q803">
        <v>1</v>
      </c>
      <c r="R803" s="27">
        <f t="shared" si="66"/>
        <v>133</v>
      </c>
      <c r="S803" s="27">
        <f t="shared" si="67"/>
        <v>94</v>
      </c>
      <c r="T803" s="27" t="str">
        <f>IFERROR(VLOOKUP(F803,#REF!,2,0),"")</f>
        <v/>
      </c>
      <c r="U803" s="27" t="str">
        <f t="shared" si="68"/>
        <v>,09:30:00,car,133</v>
      </c>
    </row>
    <row r="804" spans="1:21" hidden="1" x14ac:dyDescent="0.25">
      <c r="A804" t="s">
        <v>135</v>
      </c>
      <c r="B804">
        <v>9</v>
      </c>
      <c r="C804" s="27" t="str">
        <f t="shared" si="64"/>
        <v>M</v>
      </c>
      <c r="E804" t="s">
        <v>989</v>
      </c>
      <c r="F804" s="27" t="str">
        <f t="shared" si="65"/>
        <v>CCV-18A</v>
      </c>
      <c r="G804" t="s">
        <v>990</v>
      </c>
      <c r="I804" t="s">
        <v>1004</v>
      </c>
      <c r="J804">
        <v>2</v>
      </c>
      <c r="K804">
        <v>4</v>
      </c>
      <c r="L804">
        <v>1</v>
      </c>
      <c r="M804">
        <v>81</v>
      </c>
      <c r="N804">
        <v>14</v>
      </c>
      <c r="O804">
        <v>0</v>
      </c>
      <c r="P804">
        <v>4</v>
      </c>
      <c r="Q804">
        <v>6</v>
      </c>
      <c r="R804" s="27">
        <f t="shared" si="66"/>
        <v>135</v>
      </c>
      <c r="S804" s="27">
        <f t="shared" si="67"/>
        <v>94</v>
      </c>
      <c r="T804" s="27" t="str">
        <f>IFERROR(VLOOKUP(F804,#REF!,2,0),"")</f>
        <v/>
      </c>
      <c r="U804" s="27" t="str">
        <f t="shared" si="68"/>
        <v>,09:45:00,car,135</v>
      </c>
    </row>
    <row r="805" spans="1:21" hidden="1" x14ac:dyDescent="0.25">
      <c r="A805" t="s">
        <v>137</v>
      </c>
      <c r="B805">
        <v>10</v>
      </c>
      <c r="C805" s="27" t="str">
        <f t="shared" si="64"/>
        <v>M</v>
      </c>
      <c r="E805" t="s">
        <v>989</v>
      </c>
      <c r="F805" s="27" t="str">
        <f t="shared" si="65"/>
        <v>CCV-18A</v>
      </c>
      <c r="G805" t="s">
        <v>990</v>
      </c>
      <c r="I805" t="s">
        <v>1005</v>
      </c>
      <c r="J805">
        <v>0</v>
      </c>
      <c r="K805">
        <v>1</v>
      </c>
      <c r="L805">
        <v>0</v>
      </c>
      <c r="M805">
        <v>15</v>
      </c>
      <c r="N805">
        <v>0</v>
      </c>
      <c r="O805">
        <v>0</v>
      </c>
      <c r="P805">
        <v>1</v>
      </c>
      <c r="Q805">
        <v>0</v>
      </c>
      <c r="R805" s="27">
        <f t="shared" si="66"/>
        <v>24</v>
      </c>
      <c r="S805" s="27">
        <f t="shared" si="67"/>
        <v>16</v>
      </c>
      <c r="T805" s="27" t="str">
        <f>IFERROR(VLOOKUP(F805,#REF!,2,0),"")</f>
        <v/>
      </c>
      <c r="U805" s="27" t="str">
        <f t="shared" si="68"/>
        <v>,10:00:00,car,24</v>
      </c>
    </row>
    <row r="806" spans="1:21" hidden="1" x14ac:dyDescent="0.25">
      <c r="A806" t="s">
        <v>187</v>
      </c>
      <c r="B806">
        <v>16</v>
      </c>
      <c r="C806" s="27" t="str">
        <f t="shared" si="64"/>
        <v>T</v>
      </c>
      <c r="E806" t="s">
        <v>989</v>
      </c>
      <c r="F806" s="27" t="str">
        <f t="shared" si="65"/>
        <v>CCV-18A</v>
      </c>
      <c r="G806" t="s">
        <v>990</v>
      </c>
      <c r="I806" t="s">
        <v>1006</v>
      </c>
      <c r="J806">
        <v>0</v>
      </c>
      <c r="K806">
        <v>0</v>
      </c>
      <c r="L806">
        <v>0</v>
      </c>
      <c r="M806">
        <v>5</v>
      </c>
      <c r="N806">
        <v>3</v>
      </c>
      <c r="O806">
        <v>0</v>
      </c>
      <c r="P806">
        <v>0</v>
      </c>
      <c r="Q806">
        <v>0</v>
      </c>
      <c r="R806" s="27">
        <f t="shared" si="66"/>
        <v>8</v>
      </c>
      <c r="S806" s="27">
        <f t="shared" si="67"/>
        <v>5</v>
      </c>
      <c r="T806" s="27" t="str">
        <f>IFERROR(VLOOKUP(F806,#REF!,2,0),"")</f>
        <v/>
      </c>
      <c r="U806" s="27" t="str">
        <f t="shared" si="68"/>
        <v>,16:15:00,car,8</v>
      </c>
    </row>
    <row r="807" spans="1:21" hidden="1" x14ac:dyDescent="0.25">
      <c r="A807" t="s">
        <v>42</v>
      </c>
      <c r="B807">
        <v>16</v>
      </c>
      <c r="C807" s="27" t="str">
        <f t="shared" si="64"/>
        <v>T</v>
      </c>
      <c r="E807" t="s">
        <v>989</v>
      </c>
      <c r="F807" s="27" t="str">
        <f t="shared" si="65"/>
        <v>CCV-18A</v>
      </c>
      <c r="G807" t="s">
        <v>990</v>
      </c>
      <c r="I807" t="s">
        <v>1007</v>
      </c>
      <c r="J807">
        <v>4</v>
      </c>
      <c r="K807">
        <v>1</v>
      </c>
      <c r="L807">
        <v>4</v>
      </c>
      <c r="M807">
        <v>139</v>
      </c>
      <c r="N807">
        <v>33</v>
      </c>
      <c r="O807">
        <v>0</v>
      </c>
      <c r="P807">
        <v>7</v>
      </c>
      <c r="Q807">
        <v>10</v>
      </c>
      <c r="R807" s="27">
        <f t="shared" si="66"/>
        <v>226</v>
      </c>
      <c r="S807" s="27">
        <f t="shared" si="67"/>
        <v>166</v>
      </c>
      <c r="T807" s="27" t="str">
        <f>IFERROR(VLOOKUP(F807,#REF!,2,0),"")</f>
        <v/>
      </c>
      <c r="U807" s="27" t="str">
        <f t="shared" si="68"/>
        <v>,16:30:00,car,226</v>
      </c>
    </row>
    <row r="808" spans="1:21" hidden="1" x14ac:dyDescent="0.25">
      <c r="A808" t="s">
        <v>43</v>
      </c>
      <c r="B808">
        <v>16</v>
      </c>
      <c r="C808" s="27" t="str">
        <f t="shared" si="64"/>
        <v>T</v>
      </c>
      <c r="E808" t="s">
        <v>989</v>
      </c>
      <c r="F808" s="27" t="str">
        <f t="shared" si="65"/>
        <v>CCV-18A</v>
      </c>
      <c r="G808" t="s">
        <v>990</v>
      </c>
      <c r="I808" t="s">
        <v>1008</v>
      </c>
      <c r="J808">
        <v>2</v>
      </c>
      <c r="K808">
        <v>2</v>
      </c>
      <c r="L808">
        <v>0</v>
      </c>
      <c r="M808">
        <v>125</v>
      </c>
      <c r="N808">
        <v>25</v>
      </c>
      <c r="O808">
        <v>2</v>
      </c>
      <c r="P808">
        <v>4</v>
      </c>
      <c r="Q808">
        <v>5</v>
      </c>
      <c r="R808" s="27">
        <f t="shared" si="66"/>
        <v>185</v>
      </c>
      <c r="S808" s="27">
        <f t="shared" si="67"/>
        <v>134</v>
      </c>
      <c r="T808" s="27" t="str">
        <f>IFERROR(VLOOKUP(F808,#REF!,2,0),"")</f>
        <v/>
      </c>
      <c r="U808" s="27" t="str">
        <f t="shared" si="68"/>
        <v>,16:45:00,car,185</v>
      </c>
    </row>
    <row r="809" spans="1:21" hidden="1" x14ac:dyDescent="0.25">
      <c r="A809" t="s">
        <v>44</v>
      </c>
      <c r="B809">
        <v>17</v>
      </c>
      <c r="C809" s="27" t="str">
        <f t="shared" si="64"/>
        <v>T</v>
      </c>
      <c r="E809" t="s">
        <v>989</v>
      </c>
      <c r="F809" s="27" t="str">
        <f t="shared" si="65"/>
        <v>CCV-18A</v>
      </c>
      <c r="G809" t="s">
        <v>990</v>
      </c>
      <c r="I809" t="s">
        <v>1009</v>
      </c>
      <c r="J809">
        <v>3</v>
      </c>
      <c r="K809">
        <v>1</v>
      </c>
      <c r="L809">
        <v>1</v>
      </c>
      <c r="M809">
        <v>132</v>
      </c>
      <c r="N809">
        <v>34</v>
      </c>
      <c r="O809">
        <v>2</v>
      </c>
      <c r="P809">
        <v>3</v>
      </c>
      <c r="Q809">
        <v>10</v>
      </c>
      <c r="R809" s="27">
        <f t="shared" si="66"/>
        <v>202</v>
      </c>
      <c r="S809" s="27">
        <f t="shared" si="67"/>
        <v>148</v>
      </c>
      <c r="T809" s="27" t="str">
        <f>IFERROR(VLOOKUP(F809,#REF!,2,0),"")</f>
        <v/>
      </c>
      <c r="U809" s="27" t="str">
        <f t="shared" si="68"/>
        <v>,17:00:00,car,202</v>
      </c>
    </row>
    <row r="810" spans="1:21" hidden="1" x14ac:dyDescent="0.25">
      <c r="A810" t="s">
        <v>45</v>
      </c>
      <c r="B810">
        <v>17</v>
      </c>
      <c r="C810" s="27" t="str">
        <f t="shared" si="64"/>
        <v>T</v>
      </c>
      <c r="E810" t="s">
        <v>989</v>
      </c>
      <c r="F810" s="27" t="str">
        <f t="shared" si="65"/>
        <v>CCV-18A</v>
      </c>
      <c r="G810" t="s">
        <v>990</v>
      </c>
      <c r="I810" t="s">
        <v>1010</v>
      </c>
      <c r="J810">
        <v>1</v>
      </c>
      <c r="K810">
        <v>1</v>
      </c>
      <c r="L810">
        <v>0</v>
      </c>
      <c r="M810">
        <v>127</v>
      </c>
      <c r="N810">
        <v>32</v>
      </c>
      <c r="O810">
        <v>0</v>
      </c>
      <c r="P810">
        <v>1</v>
      </c>
      <c r="Q810">
        <v>7</v>
      </c>
      <c r="R810" s="27">
        <f t="shared" si="66"/>
        <v>186</v>
      </c>
      <c r="S810" s="27">
        <f t="shared" si="67"/>
        <v>135</v>
      </c>
      <c r="T810" s="27" t="str">
        <f>IFERROR(VLOOKUP(F810,#REF!,2,0),"")</f>
        <v/>
      </c>
      <c r="U810" s="27" t="str">
        <f t="shared" si="68"/>
        <v>,17:15:00,car,186</v>
      </c>
    </row>
    <row r="811" spans="1:21" hidden="1" x14ac:dyDescent="0.25">
      <c r="A811" t="s">
        <v>46</v>
      </c>
      <c r="B811">
        <v>17</v>
      </c>
      <c r="C811" s="27" t="str">
        <f t="shared" si="64"/>
        <v>T</v>
      </c>
      <c r="E811" t="s">
        <v>989</v>
      </c>
      <c r="F811" s="27" t="str">
        <f t="shared" si="65"/>
        <v>CCV-18A</v>
      </c>
      <c r="G811" t="s">
        <v>990</v>
      </c>
      <c r="I811" t="s">
        <v>1011</v>
      </c>
      <c r="J811">
        <v>0</v>
      </c>
      <c r="K811">
        <v>2</v>
      </c>
      <c r="L811">
        <v>0</v>
      </c>
      <c r="M811">
        <v>114</v>
      </c>
      <c r="N811">
        <v>35</v>
      </c>
      <c r="O811">
        <v>2</v>
      </c>
      <c r="P811">
        <v>2</v>
      </c>
      <c r="Q811">
        <v>3</v>
      </c>
      <c r="R811" s="27">
        <f t="shared" si="66"/>
        <v>168</v>
      </c>
      <c r="S811" s="27">
        <f t="shared" si="67"/>
        <v>119</v>
      </c>
      <c r="T811" s="27" t="str">
        <f>IFERROR(VLOOKUP(F811,#REF!,2,0),"")</f>
        <v/>
      </c>
      <c r="U811" s="27" t="str">
        <f t="shared" si="68"/>
        <v>,17:30:00,car,168</v>
      </c>
    </row>
    <row r="812" spans="1:21" hidden="1" x14ac:dyDescent="0.25">
      <c r="A812" t="s">
        <v>47</v>
      </c>
      <c r="B812">
        <v>17</v>
      </c>
      <c r="C812" s="27" t="str">
        <f t="shared" si="64"/>
        <v>T</v>
      </c>
      <c r="E812" t="s">
        <v>989</v>
      </c>
      <c r="F812" s="27" t="str">
        <f t="shared" si="65"/>
        <v>CCV-18A</v>
      </c>
      <c r="G812" t="s">
        <v>990</v>
      </c>
      <c r="I812" t="s">
        <v>1012</v>
      </c>
      <c r="J812">
        <v>1</v>
      </c>
      <c r="K812">
        <v>1</v>
      </c>
      <c r="L812">
        <v>0</v>
      </c>
      <c r="M812">
        <v>134</v>
      </c>
      <c r="N812">
        <v>44</v>
      </c>
      <c r="O812">
        <v>4</v>
      </c>
      <c r="P812">
        <v>3</v>
      </c>
      <c r="Q812">
        <v>4</v>
      </c>
      <c r="R812" s="27">
        <f t="shared" si="66"/>
        <v>196</v>
      </c>
      <c r="S812" s="27">
        <f t="shared" si="67"/>
        <v>141</v>
      </c>
      <c r="T812" s="27" t="str">
        <f>IFERROR(VLOOKUP(F812,#REF!,2,0),"")</f>
        <v/>
      </c>
      <c r="U812" s="27" t="str">
        <f t="shared" si="68"/>
        <v>,17:45:00,car,196</v>
      </c>
    </row>
    <row r="813" spans="1:21" hidden="1" x14ac:dyDescent="0.25">
      <c r="A813" t="s">
        <v>48</v>
      </c>
      <c r="B813">
        <v>18</v>
      </c>
      <c r="C813" s="27" t="str">
        <f t="shared" si="64"/>
        <v>T</v>
      </c>
      <c r="E813" t="s">
        <v>989</v>
      </c>
      <c r="F813" s="27" t="str">
        <f t="shared" si="65"/>
        <v>CCV-18A</v>
      </c>
      <c r="G813" t="s">
        <v>990</v>
      </c>
      <c r="I813" t="s">
        <v>1013</v>
      </c>
      <c r="J813">
        <v>3</v>
      </c>
      <c r="K813">
        <v>0</v>
      </c>
      <c r="L813">
        <v>0</v>
      </c>
      <c r="M813">
        <v>119</v>
      </c>
      <c r="N813">
        <v>46</v>
      </c>
      <c r="O813">
        <v>2</v>
      </c>
      <c r="P813">
        <v>4</v>
      </c>
      <c r="Q813">
        <v>4</v>
      </c>
      <c r="R813" s="27">
        <f t="shared" si="66"/>
        <v>176</v>
      </c>
      <c r="S813" s="27">
        <f t="shared" si="67"/>
        <v>127</v>
      </c>
      <c r="T813" s="27" t="str">
        <f>IFERROR(VLOOKUP(F813,#REF!,2,0),"")</f>
        <v/>
      </c>
      <c r="U813" s="27" t="str">
        <f t="shared" si="68"/>
        <v>,18:00:00,car,176</v>
      </c>
    </row>
    <row r="814" spans="1:21" hidden="1" x14ac:dyDescent="0.25">
      <c r="A814" t="s">
        <v>49</v>
      </c>
      <c r="B814">
        <v>18</v>
      </c>
      <c r="C814" s="27" t="str">
        <f t="shared" si="64"/>
        <v>T</v>
      </c>
      <c r="E814" t="s">
        <v>989</v>
      </c>
      <c r="F814" s="27" t="str">
        <f t="shared" si="65"/>
        <v>CCV-18A</v>
      </c>
      <c r="G814" t="s">
        <v>990</v>
      </c>
      <c r="I814" t="s">
        <v>1014</v>
      </c>
      <c r="J814">
        <v>4</v>
      </c>
      <c r="K814">
        <v>1</v>
      </c>
      <c r="L814">
        <v>0</v>
      </c>
      <c r="M814">
        <v>122</v>
      </c>
      <c r="N814">
        <v>61</v>
      </c>
      <c r="O814">
        <v>1</v>
      </c>
      <c r="P814">
        <v>2</v>
      </c>
      <c r="Q814">
        <v>3</v>
      </c>
      <c r="R814" s="27">
        <f t="shared" si="66"/>
        <v>181</v>
      </c>
      <c r="S814" s="27">
        <f t="shared" si="67"/>
        <v>127</v>
      </c>
      <c r="T814" s="27" t="str">
        <f>IFERROR(VLOOKUP(F814,#REF!,2,0),"")</f>
        <v/>
      </c>
      <c r="U814" s="27" t="str">
        <f t="shared" si="68"/>
        <v>,18:15:00,car,181</v>
      </c>
    </row>
    <row r="815" spans="1:21" hidden="1" x14ac:dyDescent="0.25">
      <c r="A815" t="s">
        <v>197</v>
      </c>
      <c r="B815">
        <v>18</v>
      </c>
      <c r="C815" s="27" t="str">
        <f t="shared" si="64"/>
        <v>T</v>
      </c>
      <c r="E815" t="s">
        <v>989</v>
      </c>
      <c r="F815" s="27" t="str">
        <f t="shared" si="65"/>
        <v>CCV-18A</v>
      </c>
      <c r="G815" t="s">
        <v>990</v>
      </c>
      <c r="I815" t="s">
        <v>1015</v>
      </c>
      <c r="J815">
        <v>3</v>
      </c>
      <c r="K815">
        <v>1</v>
      </c>
      <c r="L815">
        <v>0</v>
      </c>
      <c r="M815">
        <v>123</v>
      </c>
      <c r="N815">
        <v>43</v>
      </c>
      <c r="O815">
        <v>1</v>
      </c>
      <c r="P815">
        <v>5</v>
      </c>
      <c r="Q815">
        <v>2</v>
      </c>
      <c r="R815" s="27">
        <f t="shared" si="66"/>
        <v>181</v>
      </c>
      <c r="S815" s="27">
        <f t="shared" si="67"/>
        <v>130</v>
      </c>
      <c r="T815" s="27" t="str">
        <f>IFERROR(VLOOKUP(F815,#REF!,2,0),"")</f>
        <v/>
      </c>
      <c r="U815" s="27" t="str">
        <f t="shared" si="68"/>
        <v>,18:30:00,car,181</v>
      </c>
    </row>
    <row r="816" spans="1:21" hidden="1" x14ac:dyDescent="0.25">
      <c r="A816" t="s">
        <v>199</v>
      </c>
      <c r="B816">
        <v>18</v>
      </c>
      <c r="C816" s="27" t="str">
        <f t="shared" si="64"/>
        <v>T</v>
      </c>
      <c r="E816" t="s">
        <v>989</v>
      </c>
      <c r="F816" s="27" t="str">
        <f t="shared" si="65"/>
        <v>CCV-18A</v>
      </c>
      <c r="G816" t="s">
        <v>990</v>
      </c>
      <c r="I816" t="s">
        <v>1016</v>
      </c>
      <c r="J816">
        <v>2</v>
      </c>
      <c r="K816">
        <v>1</v>
      </c>
      <c r="L816">
        <v>1</v>
      </c>
      <c r="M816">
        <v>123</v>
      </c>
      <c r="N816">
        <v>30</v>
      </c>
      <c r="O816">
        <v>3</v>
      </c>
      <c r="P816">
        <v>4</v>
      </c>
      <c r="Q816">
        <v>2</v>
      </c>
      <c r="R816" s="27">
        <f t="shared" si="66"/>
        <v>181</v>
      </c>
      <c r="S816" s="27">
        <f t="shared" si="67"/>
        <v>132</v>
      </c>
      <c r="T816" s="27" t="str">
        <f>IFERROR(VLOOKUP(F816,#REF!,2,0),"")</f>
        <v/>
      </c>
      <c r="U816" s="27" t="str">
        <f t="shared" si="68"/>
        <v>,18:45:00,car,181</v>
      </c>
    </row>
    <row r="817" spans="1:21" hidden="1" x14ac:dyDescent="0.25">
      <c r="A817" t="s">
        <v>201</v>
      </c>
      <c r="B817">
        <v>19</v>
      </c>
      <c r="C817" s="27" t="str">
        <f t="shared" si="64"/>
        <v>N</v>
      </c>
      <c r="E817" t="s">
        <v>989</v>
      </c>
      <c r="F817" s="27" t="str">
        <f t="shared" si="65"/>
        <v>CCV-18A</v>
      </c>
      <c r="G817" t="s">
        <v>990</v>
      </c>
      <c r="I817" t="s">
        <v>1017</v>
      </c>
      <c r="J817">
        <v>0</v>
      </c>
      <c r="K817">
        <v>1</v>
      </c>
      <c r="L817">
        <v>1</v>
      </c>
      <c r="M817">
        <v>92</v>
      </c>
      <c r="N817">
        <v>35</v>
      </c>
      <c r="O817">
        <v>2</v>
      </c>
      <c r="P817">
        <v>2</v>
      </c>
      <c r="Q817">
        <v>3</v>
      </c>
      <c r="R817" s="27">
        <f t="shared" si="66"/>
        <v>140</v>
      </c>
      <c r="S817" s="27">
        <f t="shared" si="67"/>
        <v>100</v>
      </c>
      <c r="T817" s="27" t="str">
        <f>IFERROR(VLOOKUP(F817,#REF!,2,0),"")</f>
        <v/>
      </c>
      <c r="U817" s="27" t="str">
        <f t="shared" si="68"/>
        <v>,19:00:00,car,140</v>
      </c>
    </row>
    <row r="818" spans="1:21" hidden="1" x14ac:dyDescent="0.25">
      <c r="A818" t="s">
        <v>203</v>
      </c>
      <c r="B818">
        <v>19</v>
      </c>
      <c r="C818" s="27" t="str">
        <f t="shared" si="64"/>
        <v>N</v>
      </c>
      <c r="E818" t="s">
        <v>989</v>
      </c>
      <c r="F818" s="27" t="str">
        <f t="shared" si="65"/>
        <v>CCV-18A</v>
      </c>
      <c r="G818" t="s">
        <v>990</v>
      </c>
      <c r="I818" t="s">
        <v>1018</v>
      </c>
      <c r="J818">
        <v>1</v>
      </c>
      <c r="K818">
        <v>2</v>
      </c>
      <c r="L818">
        <v>3</v>
      </c>
      <c r="M818">
        <v>96</v>
      </c>
      <c r="N818">
        <v>24</v>
      </c>
      <c r="O818">
        <v>2</v>
      </c>
      <c r="P818">
        <v>0</v>
      </c>
      <c r="Q818">
        <v>5</v>
      </c>
      <c r="R818" s="27">
        <f t="shared" si="66"/>
        <v>152</v>
      </c>
      <c r="S818" s="27">
        <f t="shared" si="67"/>
        <v>109</v>
      </c>
      <c r="T818" s="27" t="str">
        <f>IFERROR(VLOOKUP(F818,#REF!,2,0),"")</f>
        <v/>
      </c>
      <c r="U818" s="27" t="str">
        <f t="shared" si="68"/>
        <v>,19:15:00,car,152</v>
      </c>
    </row>
    <row r="819" spans="1:21" hidden="1" x14ac:dyDescent="0.25">
      <c r="A819" t="s">
        <v>205</v>
      </c>
      <c r="B819">
        <v>19</v>
      </c>
      <c r="C819" s="27" t="str">
        <f t="shared" si="64"/>
        <v>N</v>
      </c>
      <c r="E819" t="s">
        <v>989</v>
      </c>
      <c r="F819" s="27" t="str">
        <f t="shared" si="65"/>
        <v>CCV-18A</v>
      </c>
      <c r="G819" t="s">
        <v>990</v>
      </c>
      <c r="I819" t="s">
        <v>1019</v>
      </c>
      <c r="J819">
        <v>1</v>
      </c>
      <c r="K819">
        <v>0</v>
      </c>
      <c r="L819">
        <v>0</v>
      </c>
      <c r="M819">
        <v>123</v>
      </c>
      <c r="N819">
        <v>22</v>
      </c>
      <c r="O819">
        <v>2</v>
      </c>
      <c r="P819">
        <v>1</v>
      </c>
      <c r="Q819">
        <v>4</v>
      </c>
      <c r="R819" s="27">
        <f t="shared" si="66"/>
        <v>172</v>
      </c>
      <c r="S819" s="27">
        <f t="shared" si="67"/>
        <v>128</v>
      </c>
      <c r="T819" s="27" t="str">
        <f>IFERROR(VLOOKUP(F819,#REF!,2,0),"")</f>
        <v/>
      </c>
      <c r="U819" s="27" t="str">
        <f t="shared" si="68"/>
        <v>,19:30:00,car,172</v>
      </c>
    </row>
    <row r="820" spans="1:21" hidden="1" x14ac:dyDescent="0.25">
      <c r="A820" t="s">
        <v>207</v>
      </c>
      <c r="B820">
        <v>19</v>
      </c>
      <c r="C820" s="27" t="str">
        <f t="shared" si="64"/>
        <v>N</v>
      </c>
      <c r="E820" t="s">
        <v>989</v>
      </c>
      <c r="F820" s="27" t="str">
        <f t="shared" si="65"/>
        <v>CCV-18A</v>
      </c>
      <c r="G820" t="s">
        <v>990</v>
      </c>
      <c r="I820" t="s">
        <v>1020</v>
      </c>
      <c r="J820">
        <v>2</v>
      </c>
      <c r="K820">
        <v>0</v>
      </c>
      <c r="L820">
        <v>0</v>
      </c>
      <c r="M820">
        <v>83</v>
      </c>
      <c r="N820">
        <v>17</v>
      </c>
      <c r="O820">
        <v>0</v>
      </c>
      <c r="P820">
        <v>3</v>
      </c>
      <c r="Q820">
        <v>3</v>
      </c>
      <c r="R820" s="27">
        <f t="shared" si="66"/>
        <v>120</v>
      </c>
      <c r="S820" s="27">
        <f t="shared" si="67"/>
        <v>89</v>
      </c>
      <c r="T820" s="27" t="str">
        <f>IFERROR(VLOOKUP(F820,#REF!,2,0),"")</f>
        <v/>
      </c>
      <c r="U820" s="27" t="str">
        <f t="shared" si="68"/>
        <v>,19:45:00,car,120</v>
      </c>
    </row>
    <row r="821" spans="1:21" hidden="1" x14ac:dyDescent="0.25">
      <c r="A821" t="s">
        <v>109</v>
      </c>
      <c r="B821">
        <v>6</v>
      </c>
      <c r="C821" s="27" t="str">
        <f t="shared" si="64"/>
        <v>M</v>
      </c>
      <c r="E821" t="s">
        <v>1021</v>
      </c>
      <c r="F821" s="27" t="str">
        <f t="shared" si="65"/>
        <v>CCV-18B</v>
      </c>
      <c r="G821" t="s">
        <v>1022</v>
      </c>
      <c r="I821" t="s">
        <v>1023</v>
      </c>
      <c r="J821">
        <v>3</v>
      </c>
      <c r="K821">
        <v>0</v>
      </c>
      <c r="L821">
        <v>0</v>
      </c>
      <c r="M821">
        <v>48</v>
      </c>
      <c r="N821">
        <v>4</v>
      </c>
      <c r="O821">
        <v>2</v>
      </c>
      <c r="P821">
        <v>0</v>
      </c>
      <c r="Q821">
        <v>4</v>
      </c>
      <c r="R821" s="27">
        <f t="shared" si="66"/>
        <v>69</v>
      </c>
      <c r="S821" s="27">
        <f t="shared" si="67"/>
        <v>52</v>
      </c>
      <c r="T821" s="27" t="str">
        <f>IFERROR(VLOOKUP(F821,#REF!,2,0),"")</f>
        <v/>
      </c>
      <c r="U821" s="27" t="str">
        <f t="shared" si="68"/>
        <v>,06:30:00,car,69</v>
      </c>
    </row>
    <row r="822" spans="1:21" hidden="1" x14ac:dyDescent="0.25">
      <c r="A822" t="s">
        <v>111</v>
      </c>
      <c r="B822">
        <v>6</v>
      </c>
      <c r="C822" s="27" t="str">
        <f t="shared" si="64"/>
        <v>M</v>
      </c>
      <c r="E822" t="s">
        <v>1021</v>
      </c>
      <c r="F822" s="27" t="str">
        <f t="shared" si="65"/>
        <v>CCV-18B</v>
      </c>
      <c r="G822" t="s">
        <v>1022</v>
      </c>
      <c r="I822" t="s">
        <v>1024</v>
      </c>
      <c r="J822">
        <v>2</v>
      </c>
      <c r="K822">
        <v>0</v>
      </c>
      <c r="L822">
        <v>1</v>
      </c>
      <c r="M822">
        <v>90</v>
      </c>
      <c r="N822">
        <v>14</v>
      </c>
      <c r="O822">
        <v>2</v>
      </c>
      <c r="P822">
        <v>1</v>
      </c>
      <c r="Q822">
        <v>4</v>
      </c>
      <c r="R822" s="27">
        <f t="shared" si="66"/>
        <v>130</v>
      </c>
      <c r="S822" s="27">
        <f t="shared" si="67"/>
        <v>98</v>
      </c>
      <c r="T822" s="27" t="str">
        <f>IFERROR(VLOOKUP(F822,#REF!,2,0),"")</f>
        <v/>
      </c>
      <c r="U822" s="27" t="str">
        <f t="shared" si="68"/>
        <v>,06:45:00,car,130</v>
      </c>
    </row>
    <row r="823" spans="1:21" hidden="1" x14ac:dyDescent="0.25">
      <c r="A823" t="s">
        <v>113</v>
      </c>
      <c r="B823">
        <v>7</v>
      </c>
      <c r="C823" s="27" t="str">
        <f t="shared" si="64"/>
        <v>M</v>
      </c>
      <c r="E823" t="s">
        <v>1021</v>
      </c>
      <c r="F823" s="27" t="str">
        <f t="shared" si="65"/>
        <v>CCV-18B</v>
      </c>
      <c r="G823" t="s">
        <v>1022</v>
      </c>
      <c r="I823" t="s">
        <v>1025</v>
      </c>
      <c r="J823">
        <v>4</v>
      </c>
      <c r="K823">
        <v>5</v>
      </c>
      <c r="L823">
        <v>0</v>
      </c>
      <c r="M823">
        <v>125</v>
      </c>
      <c r="N823">
        <v>13</v>
      </c>
      <c r="O823">
        <v>1</v>
      </c>
      <c r="P823">
        <v>2</v>
      </c>
      <c r="Q823">
        <v>2</v>
      </c>
      <c r="R823" s="27">
        <f t="shared" si="66"/>
        <v>184</v>
      </c>
      <c r="S823" s="27">
        <f t="shared" si="67"/>
        <v>129</v>
      </c>
      <c r="T823" s="27" t="str">
        <f>IFERROR(VLOOKUP(F823,#REF!,2,0),"")</f>
        <v/>
      </c>
      <c r="U823" s="27" t="str">
        <f t="shared" si="68"/>
        <v>,07:00:00,car,184</v>
      </c>
    </row>
    <row r="824" spans="1:21" hidden="1" x14ac:dyDescent="0.25">
      <c r="A824" t="s">
        <v>115</v>
      </c>
      <c r="B824">
        <v>7</v>
      </c>
      <c r="C824" s="27" t="str">
        <f t="shared" si="64"/>
        <v>M</v>
      </c>
      <c r="E824" t="s">
        <v>1021</v>
      </c>
      <c r="F824" s="27" t="str">
        <f t="shared" si="65"/>
        <v>CCV-18B</v>
      </c>
      <c r="G824" t="s">
        <v>1022</v>
      </c>
      <c r="I824" t="s">
        <v>1026</v>
      </c>
      <c r="J824">
        <v>4</v>
      </c>
      <c r="K824">
        <v>0</v>
      </c>
      <c r="L824">
        <v>0</v>
      </c>
      <c r="M824">
        <v>165</v>
      </c>
      <c r="N824">
        <v>27</v>
      </c>
      <c r="O824">
        <v>2</v>
      </c>
      <c r="P824">
        <v>3</v>
      </c>
      <c r="Q824">
        <v>4</v>
      </c>
      <c r="R824" s="27">
        <f t="shared" si="66"/>
        <v>230</v>
      </c>
      <c r="S824" s="27">
        <f t="shared" si="67"/>
        <v>172</v>
      </c>
      <c r="T824" s="27" t="str">
        <f>IFERROR(VLOOKUP(F824,#REF!,2,0),"")</f>
        <v/>
      </c>
      <c r="U824" s="27" t="str">
        <f t="shared" si="68"/>
        <v>,07:15:00,car,230</v>
      </c>
    </row>
    <row r="825" spans="1:21" hidden="1" x14ac:dyDescent="0.25">
      <c r="A825" t="s">
        <v>117</v>
      </c>
      <c r="B825">
        <v>7</v>
      </c>
      <c r="C825" s="27" t="str">
        <f t="shared" si="64"/>
        <v>M</v>
      </c>
      <c r="E825" t="s">
        <v>1021</v>
      </c>
      <c r="F825" s="27" t="str">
        <f t="shared" si="65"/>
        <v>CCV-18B</v>
      </c>
      <c r="G825" t="s">
        <v>1022</v>
      </c>
      <c r="I825" t="s">
        <v>1027</v>
      </c>
      <c r="J825">
        <v>4</v>
      </c>
      <c r="K825">
        <v>5</v>
      </c>
      <c r="L825">
        <v>0</v>
      </c>
      <c r="M825">
        <v>119</v>
      </c>
      <c r="N825">
        <v>19</v>
      </c>
      <c r="O825">
        <v>2</v>
      </c>
      <c r="P825">
        <v>0</v>
      </c>
      <c r="Q825">
        <v>8</v>
      </c>
      <c r="R825" s="27">
        <f t="shared" si="66"/>
        <v>183</v>
      </c>
      <c r="S825" s="27">
        <f t="shared" si="67"/>
        <v>127</v>
      </c>
      <c r="T825" s="27" t="str">
        <f>IFERROR(VLOOKUP(F825,#REF!,2,0),"")</f>
        <v/>
      </c>
      <c r="U825" s="27" t="str">
        <f t="shared" si="68"/>
        <v>,07:30:00,car,183</v>
      </c>
    </row>
    <row r="826" spans="1:21" hidden="1" x14ac:dyDescent="0.25">
      <c r="A826" t="s">
        <v>119</v>
      </c>
      <c r="B826">
        <v>7</v>
      </c>
      <c r="C826" s="27" t="str">
        <f t="shared" si="64"/>
        <v>M</v>
      </c>
      <c r="E826" t="s">
        <v>1021</v>
      </c>
      <c r="F826" s="27" t="str">
        <f t="shared" si="65"/>
        <v>CCV-18B</v>
      </c>
      <c r="G826" t="s">
        <v>1022</v>
      </c>
      <c r="I826" t="s">
        <v>1028</v>
      </c>
      <c r="J826">
        <v>1</v>
      </c>
      <c r="K826">
        <v>1</v>
      </c>
      <c r="L826">
        <v>0</v>
      </c>
      <c r="M826">
        <v>139</v>
      </c>
      <c r="N826">
        <v>20</v>
      </c>
      <c r="O826">
        <v>2</v>
      </c>
      <c r="P826">
        <v>1</v>
      </c>
      <c r="Q826">
        <v>4</v>
      </c>
      <c r="R826" s="27">
        <f t="shared" si="66"/>
        <v>195</v>
      </c>
      <c r="S826" s="27">
        <f t="shared" si="67"/>
        <v>144</v>
      </c>
      <c r="T826" s="27" t="str">
        <f>IFERROR(VLOOKUP(F826,#REF!,2,0),"")</f>
        <v/>
      </c>
      <c r="U826" s="27" t="str">
        <f t="shared" si="68"/>
        <v>,07:45:00,car,195</v>
      </c>
    </row>
    <row r="827" spans="1:21" hidden="1" x14ac:dyDescent="0.25">
      <c r="A827" t="s">
        <v>121</v>
      </c>
      <c r="B827">
        <v>8</v>
      </c>
      <c r="C827" s="27" t="str">
        <f t="shared" si="64"/>
        <v>M</v>
      </c>
      <c r="E827" t="s">
        <v>1021</v>
      </c>
      <c r="F827" s="27" t="str">
        <f t="shared" si="65"/>
        <v>CCV-18B</v>
      </c>
      <c r="G827" t="s">
        <v>1022</v>
      </c>
      <c r="I827" t="s">
        <v>1029</v>
      </c>
      <c r="J827">
        <v>2</v>
      </c>
      <c r="K827">
        <v>4</v>
      </c>
      <c r="L827">
        <v>0</v>
      </c>
      <c r="M827">
        <v>97</v>
      </c>
      <c r="N827">
        <v>12</v>
      </c>
      <c r="O827">
        <v>1</v>
      </c>
      <c r="P827">
        <v>0</v>
      </c>
      <c r="Q827">
        <v>3</v>
      </c>
      <c r="R827" s="27">
        <f t="shared" si="66"/>
        <v>143</v>
      </c>
      <c r="S827" s="27">
        <f t="shared" si="67"/>
        <v>100</v>
      </c>
      <c r="T827" s="27" t="str">
        <f>IFERROR(VLOOKUP(F827,#REF!,2,0),"")</f>
        <v/>
      </c>
      <c r="U827" s="27" t="str">
        <f t="shared" si="68"/>
        <v>,08:00:00,car,143</v>
      </c>
    </row>
    <row r="828" spans="1:21" hidden="1" x14ac:dyDescent="0.25">
      <c r="A828" t="s">
        <v>123</v>
      </c>
      <c r="B828">
        <v>8</v>
      </c>
      <c r="C828" s="27" t="str">
        <f t="shared" si="64"/>
        <v>M</v>
      </c>
      <c r="E828" t="s">
        <v>1021</v>
      </c>
      <c r="F828" s="27" t="str">
        <f t="shared" si="65"/>
        <v>CCV-18B</v>
      </c>
      <c r="G828" t="s">
        <v>1022</v>
      </c>
      <c r="I828" t="s">
        <v>1030</v>
      </c>
      <c r="J828">
        <v>3</v>
      </c>
      <c r="K828">
        <v>2</v>
      </c>
      <c r="L828">
        <v>0</v>
      </c>
      <c r="M828">
        <v>115</v>
      </c>
      <c r="N828">
        <v>8</v>
      </c>
      <c r="O828">
        <v>0</v>
      </c>
      <c r="P828">
        <v>3</v>
      </c>
      <c r="Q828">
        <v>4</v>
      </c>
      <c r="R828" s="27">
        <f t="shared" si="66"/>
        <v>166</v>
      </c>
      <c r="S828" s="27">
        <f t="shared" si="67"/>
        <v>122</v>
      </c>
      <c r="T828" s="27" t="str">
        <f>IFERROR(VLOOKUP(F828,#REF!,2,0),"")</f>
        <v/>
      </c>
      <c r="U828" s="27" t="str">
        <f t="shared" si="68"/>
        <v>,08:15:00,car,166</v>
      </c>
    </row>
    <row r="829" spans="1:21" hidden="1" x14ac:dyDescent="0.25">
      <c r="A829" t="s">
        <v>125</v>
      </c>
      <c r="B829">
        <v>8</v>
      </c>
      <c r="C829" s="27" t="str">
        <f t="shared" si="64"/>
        <v>M</v>
      </c>
      <c r="E829" t="s">
        <v>1021</v>
      </c>
      <c r="F829" s="27" t="str">
        <f t="shared" si="65"/>
        <v>CCV-18B</v>
      </c>
      <c r="G829" t="s">
        <v>1022</v>
      </c>
      <c r="I829" t="s">
        <v>1031</v>
      </c>
      <c r="J829">
        <v>1</v>
      </c>
      <c r="K829">
        <v>3</v>
      </c>
      <c r="L829">
        <v>2</v>
      </c>
      <c r="M829">
        <v>102</v>
      </c>
      <c r="N829">
        <v>7</v>
      </c>
      <c r="O829">
        <v>3</v>
      </c>
      <c r="P829">
        <v>4</v>
      </c>
      <c r="Q829">
        <v>3</v>
      </c>
      <c r="R829" s="27">
        <f t="shared" si="66"/>
        <v>158</v>
      </c>
      <c r="S829" s="27">
        <f t="shared" si="67"/>
        <v>114</v>
      </c>
      <c r="T829" s="27" t="str">
        <f>IFERROR(VLOOKUP(F829,#REF!,2,0),"")</f>
        <v/>
      </c>
      <c r="U829" s="27" t="str">
        <f t="shared" si="68"/>
        <v>,08:30:00,car,158</v>
      </c>
    </row>
    <row r="830" spans="1:21" hidden="1" x14ac:dyDescent="0.25">
      <c r="A830" t="s">
        <v>127</v>
      </c>
      <c r="B830">
        <v>8</v>
      </c>
      <c r="C830" s="27" t="str">
        <f t="shared" si="64"/>
        <v>M</v>
      </c>
      <c r="E830" t="s">
        <v>1021</v>
      </c>
      <c r="F830" s="27" t="str">
        <f t="shared" si="65"/>
        <v>CCV-18B</v>
      </c>
      <c r="G830" t="s">
        <v>1022</v>
      </c>
      <c r="I830" t="s">
        <v>1032</v>
      </c>
      <c r="J830">
        <v>1</v>
      </c>
      <c r="K830">
        <v>4</v>
      </c>
      <c r="L830">
        <v>0</v>
      </c>
      <c r="M830">
        <v>120</v>
      </c>
      <c r="N830">
        <v>11</v>
      </c>
      <c r="O830">
        <v>1</v>
      </c>
      <c r="P830">
        <v>2</v>
      </c>
      <c r="Q830">
        <v>6</v>
      </c>
      <c r="R830" s="27">
        <f t="shared" si="66"/>
        <v>180</v>
      </c>
      <c r="S830" s="27">
        <f t="shared" si="67"/>
        <v>128</v>
      </c>
      <c r="T830" s="27" t="str">
        <f>IFERROR(VLOOKUP(F830,#REF!,2,0),"")</f>
        <v/>
      </c>
      <c r="U830" s="27" t="str">
        <f t="shared" si="68"/>
        <v>,08:45:00,car,180</v>
      </c>
    </row>
    <row r="831" spans="1:21" hidden="1" x14ac:dyDescent="0.25">
      <c r="A831" t="s">
        <v>129</v>
      </c>
      <c r="B831">
        <v>9</v>
      </c>
      <c r="C831" s="27" t="str">
        <f t="shared" si="64"/>
        <v>M</v>
      </c>
      <c r="E831" t="s">
        <v>1021</v>
      </c>
      <c r="F831" s="27" t="str">
        <f t="shared" si="65"/>
        <v>CCV-18B</v>
      </c>
      <c r="G831" t="s">
        <v>1022</v>
      </c>
      <c r="I831" t="s">
        <v>1033</v>
      </c>
      <c r="J831">
        <v>6</v>
      </c>
      <c r="K831">
        <v>3</v>
      </c>
      <c r="L831">
        <v>0</v>
      </c>
      <c r="M831">
        <v>82</v>
      </c>
      <c r="N831">
        <v>7</v>
      </c>
      <c r="O831">
        <v>3</v>
      </c>
      <c r="P831">
        <v>4</v>
      </c>
      <c r="Q831">
        <v>7</v>
      </c>
      <c r="R831" s="27">
        <f t="shared" si="66"/>
        <v>131</v>
      </c>
      <c r="S831" s="27">
        <f t="shared" si="67"/>
        <v>93</v>
      </c>
      <c r="T831" s="27" t="str">
        <f>IFERROR(VLOOKUP(F831,#REF!,2,0),"")</f>
        <v/>
      </c>
      <c r="U831" s="27" t="str">
        <f t="shared" si="68"/>
        <v>,09:00:00,car,131</v>
      </c>
    </row>
    <row r="832" spans="1:21" hidden="1" x14ac:dyDescent="0.25">
      <c r="A832" t="s">
        <v>131</v>
      </c>
      <c r="B832">
        <v>9</v>
      </c>
      <c r="C832" s="27" t="str">
        <f t="shared" si="64"/>
        <v>M</v>
      </c>
      <c r="E832" t="s">
        <v>1021</v>
      </c>
      <c r="F832" s="27" t="str">
        <f t="shared" si="65"/>
        <v>CCV-18B</v>
      </c>
      <c r="G832" t="s">
        <v>1022</v>
      </c>
      <c r="I832" t="s">
        <v>1034</v>
      </c>
      <c r="J832">
        <v>1</v>
      </c>
      <c r="K832">
        <v>6</v>
      </c>
      <c r="L832">
        <v>0</v>
      </c>
      <c r="M832">
        <v>70</v>
      </c>
      <c r="N832">
        <v>12</v>
      </c>
      <c r="O832">
        <v>2</v>
      </c>
      <c r="P832">
        <v>2</v>
      </c>
      <c r="Q832">
        <v>3</v>
      </c>
      <c r="R832" s="27">
        <f t="shared" si="66"/>
        <v>116</v>
      </c>
      <c r="S832" s="27">
        <f t="shared" si="67"/>
        <v>75</v>
      </c>
      <c r="T832" s="27" t="str">
        <f>IFERROR(VLOOKUP(F832,#REF!,2,0),"")</f>
        <v/>
      </c>
      <c r="U832" s="27" t="str">
        <f t="shared" si="68"/>
        <v>,09:15:00,car,116</v>
      </c>
    </row>
    <row r="833" spans="1:21" hidden="1" x14ac:dyDescent="0.25">
      <c r="A833" t="s">
        <v>133</v>
      </c>
      <c r="B833">
        <v>9</v>
      </c>
      <c r="C833" s="27" t="str">
        <f t="shared" si="64"/>
        <v>M</v>
      </c>
      <c r="E833" t="s">
        <v>1021</v>
      </c>
      <c r="F833" s="27" t="str">
        <f t="shared" si="65"/>
        <v>CCV-18B</v>
      </c>
      <c r="G833" t="s">
        <v>1022</v>
      </c>
      <c r="I833" t="s">
        <v>1035</v>
      </c>
      <c r="J833">
        <v>0</v>
      </c>
      <c r="K833">
        <v>6</v>
      </c>
      <c r="L833">
        <v>0</v>
      </c>
      <c r="M833">
        <v>87</v>
      </c>
      <c r="N833">
        <v>7</v>
      </c>
      <c r="O833">
        <v>1</v>
      </c>
      <c r="P833">
        <v>0</v>
      </c>
      <c r="Q833">
        <v>5</v>
      </c>
      <c r="R833" s="27">
        <f t="shared" si="66"/>
        <v>137</v>
      </c>
      <c r="S833" s="27">
        <f t="shared" si="67"/>
        <v>92</v>
      </c>
      <c r="T833" s="27" t="str">
        <f>IFERROR(VLOOKUP(F833,#REF!,2,0),"")</f>
        <v/>
      </c>
      <c r="U833" s="27" t="str">
        <f t="shared" si="68"/>
        <v>,09:30:00,car,137</v>
      </c>
    </row>
    <row r="834" spans="1:21" hidden="1" x14ac:dyDescent="0.25">
      <c r="A834" t="s">
        <v>135</v>
      </c>
      <c r="B834">
        <v>9</v>
      </c>
      <c r="C834" s="27" t="str">
        <f t="shared" si="64"/>
        <v>M</v>
      </c>
      <c r="E834" t="s">
        <v>1021</v>
      </c>
      <c r="F834" s="27" t="str">
        <f t="shared" si="65"/>
        <v>CCV-18B</v>
      </c>
      <c r="G834" t="s">
        <v>1022</v>
      </c>
      <c r="I834" t="s">
        <v>1036</v>
      </c>
      <c r="J834">
        <v>1</v>
      </c>
      <c r="K834">
        <v>5</v>
      </c>
      <c r="L834">
        <v>0</v>
      </c>
      <c r="M834">
        <v>68</v>
      </c>
      <c r="N834">
        <v>11</v>
      </c>
      <c r="O834">
        <v>0</v>
      </c>
      <c r="P834">
        <v>2</v>
      </c>
      <c r="Q834">
        <v>6</v>
      </c>
      <c r="R834" s="27">
        <f t="shared" si="66"/>
        <v>115</v>
      </c>
      <c r="S834" s="27">
        <f t="shared" si="67"/>
        <v>76</v>
      </c>
      <c r="T834" s="27" t="str">
        <f>IFERROR(VLOOKUP(F834,#REF!,2,0),"")</f>
        <v/>
      </c>
      <c r="U834" s="27" t="str">
        <f t="shared" si="68"/>
        <v>,09:45:00,car,115</v>
      </c>
    </row>
    <row r="835" spans="1:21" hidden="1" x14ac:dyDescent="0.25">
      <c r="A835" t="s">
        <v>137</v>
      </c>
      <c r="B835">
        <v>10</v>
      </c>
      <c r="C835" s="27" t="str">
        <f t="shared" ref="C835:C898" si="69">IF(B835&lt;12,"M",IF(AND(B835&gt;=12,B835&lt;=18),"T","N"))</f>
        <v>M</v>
      </c>
      <c r="E835" t="s">
        <v>1021</v>
      </c>
      <c r="F835" s="27" t="str">
        <f t="shared" ref="F835:F898" si="70">CONCATENATE("CCV-",G835)</f>
        <v>CCV-18B</v>
      </c>
      <c r="G835" t="s">
        <v>1022</v>
      </c>
      <c r="I835" t="s">
        <v>1037</v>
      </c>
      <c r="J835">
        <v>0</v>
      </c>
      <c r="K835">
        <v>0</v>
      </c>
      <c r="L835">
        <v>0</v>
      </c>
      <c r="M835">
        <v>8</v>
      </c>
      <c r="N835">
        <v>1</v>
      </c>
      <c r="O835">
        <v>0</v>
      </c>
      <c r="P835">
        <v>0</v>
      </c>
      <c r="Q835">
        <v>1</v>
      </c>
      <c r="R835" s="27">
        <f t="shared" ref="R835:R898" si="71">ROUNDUP((M835+P835+Q835+(1/6)*N835+2*K835+2.5*L835)*1.3,0)</f>
        <v>12</v>
      </c>
      <c r="S835" s="27">
        <f t="shared" ref="S835:S898" si="72">ROUNDUP(M835+P835+Q835+2.5*L835,0)</f>
        <v>9</v>
      </c>
      <c r="T835" s="27" t="str">
        <f>IFERROR(VLOOKUP(F835,#REF!,2,0),"")</f>
        <v/>
      </c>
      <c r="U835" s="27" t="str">
        <f t="shared" ref="U835:U898" si="73">CONCATENATE(T835,",",CONCATENATE(LEFT(A835,5),":00"),",car,",R835)</f>
        <v>,10:00:00,car,12</v>
      </c>
    </row>
    <row r="836" spans="1:21" hidden="1" x14ac:dyDescent="0.25">
      <c r="A836" t="s">
        <v>187</v>
      </c>
      <c r="B836">
        <v>16</v>
      </c>
      <c r="C836" s="27" t="str">
        <f t="shared" si="69"/>
        <v>T</v>
      </c>
      <c r="E836" t="s">
        <v>1021</v>
      </c>
      <c r="F836" s="27" t="str">
        <f t="shared" si="70"/>
        <v>CCV-18B</v>
      </c>
      <c r="G836" t="s">
        <v>1022</v>
      </c>
      <c r="I836" t="s">
        <v>1038</v>
      </c>
      <c r="J836">
        <v>0</v>
      </c>
      <c r="K836">
        <v>0</v>
      </c>
      <c r="L836">
        <v>0</v>
      </c>
      <c r="M836">
        <v>7</v>
      </c>
      <c r="N836">
        <v>1</v>
      </c>
      <c r="O836">
        <v>0</v>
      </c>
      <c r="P836">
        <v>0</v>
      </c>
      <c r="Q836">
        <v>0</v>
      </c>
      <c r="R836" s="27">
        <f t="shared" si="71"/>
        <v>10</v>
      </c>
      <c r="S836" s="27">
        <f t="shared" si="72"/>
        <v>7</v>
      </c>
      <c r="T836" s="27" t="str">
        <f>IFERROR(VLOOKUP(F836,#REF!,2,0),"")</f>
        <v/>
      </c>
      <c r="U836" s="27" t="str">
        <f t="shared" si="73"/>
        <v>,16:15:00,car,10</v>
      </c>
    </row>
    <row r="837" spans="1:21" hidden="1" x14ac:dyDescent="0.25">
      <c r="A837" t="s">
        <v>42</v>
      </c>
      <c r="B837">
        <v>16</v>
      </c>
      <c r="C837" s="27" t="str">
        <f t="shared" si="69"/>
        <v>T</v>
      </c>
      <c r="E837" t="s">
        <v>1021</v>
      </c>
      <c r="F837" s="27" t="str">
        <f t="shared" si="70"/>
        <v>CCV-18B</v>
      </c>
      <c r="G837" t="s">
        <v>1022</v>
      </c>
      <c r="I837" t="s">
        <v>1039</v>
      </c>
      <c r="J837">
        <v>1</v>
      </c>
      <c r="K837">
        <v>5</v>
      </c>
      <c r="L837">
        <v>0</v>
      </c>
      <c r="M837">
        <v>109</v>
      </c>
      <c r="N837">
        <v>26</v>
      </c>
      <c r="O837">
        <v>1</v>
      </c>
      <c r="P837">
        <v>7</v>
      </c>
      <c r="Q837">
        <v>7</v>
      </c>
      <c r="R837" s="27">
        <f t="shared" si="71"/>
        <v>179</v>
      </c>
      <c r="S837" s="27">
        <f t="shared" si="72"/>
        <v>123</v>
      </c>
      <c r="T837" s="27" t="str">
        <f>IFERROR(VLOOKUP(F837,#REF!,2,0),"")</f>
        <v/>
      </c>
      <c r="U837" s="27" t="str">
        <f t="shared" si="73"/>
        <v>,16:30:00,car,179</v>
      </c>
    </row>
    <row r="838" spans="1:21" hidden="1" x14ac:dyDescent="0.25">
      <c r="A838" t="s">
        <v>43</v>
      </c>
      <c r="B838">
        <v>16</v>
      </c>
      <c r="C838" s="27" t="str">
        <f t="shared" si="69"/>
        <v>T</v>
      </c>
      <c r="E838" t="s">
        <v>1021</v>
      </c>
      <c r="F838" s="27" t="str">
        <f t="shared" si="70"/>
        <v>CCV-18B</v>
      </c>
      <c r="G838" t="s">
        <v>1022</v>
      </c>
      <c r="I838" t="s">
        <v>1040</v>
      </c>
      <c r="J838">
        <v>1</v>
      </c>
      <c r="K838">
        <v>3</v>
      </c>
      <c r="L838">
        <v>0</v>
      </c>
      <c r="M838">
        <v>104</v>
      </c>
      <c r="N838">
        <v>28</v>
      </c>
      <c r="O838">
        <v>2</v>
      </c>
      <c r="P838">
        <v>0</v>
      </c>
      <c r="Q838">
        <v>7</v>
      </c>
      <c r="R838" s="27">
        <f t="shared" si="71"/>
        <v>159</v>
      </c>
      <c r="S838" s="27">
        <f t="shared" si="72"/>
        <v>111</v>
      </c>
      <c r="T838" s="27" t="str">
        <f>IFERROR(VLOOKUP(F838,#REF!,2,0),"")</f>
        <v/>
      </c>
      <c r="U838" s="27" t="str">
        <f t="shared" si="73"/>
        <v>,16:45:00,car,159</v>
      </c>
    </row>
    <row r="839" spans="1:21" hidden="1" x14ac:dyDescent="0.25">
      <c r="A839" t="s">
        <v>44</v>
      </c>
      <c r="B839">
        <v>17</v>
      </c>
      <c r="C839" s="27" t="str">
        <f t="shared" si="69"/>
        <v>T</v>
      </c>
      <c r="E839" t="s">
        <v>1021</v>
      </c>
      <c r="F839" s="27" t="str">
        <f t="shared" si="70"/>
        <v>CCV-18B</v>
      </c>
      <c r="G839" t="s">
        <v>1022</v>
      </c>
      <c r="I839" t="s">
        <v>1041</v>
      </c>
      <c r="J839">
        <v>1</v>
      </c>
      <c r="K839">
        <v>6</v>
      </c>
      <c r="L839">
        <v>0</v>
      </c>
      <c r="M839">
        <v>149</v>
      </c>
      <c r="N839">
        <v>21</v>
      </c>
      <c r="O839">
        <v>2</v>
      </c>
      <c r="P839">
        <v>3</v>
      </c>
      <c r="Q839">
        <v>7</v>
      </c>
      <c r="R839" s="27">
        <f t="shared" si="71"/>
        <v>227</v>
      </c>
      <c r="S839" s="27">
        <f t="shared" si="72"/>
        <v>159</v>
      </c>
      <c r="T839" s="27" t="str">
        <f>IFERROR(VLOOKUP(F839,#REF!,2,0),"")</f>
        <v/>
      </c>
      <c r="U839" s="27" t="str">
        <f t="shared" si="73"/>
        <v>,17:00:00,car,227</v>
      </c>
    </row>
    <row r="840" spans="1:21" hidden="1" x14ac:dyDescent="0.25">
      <c r="A840" t="s">
        <v>45</v>
      </c>
      <c r="B840">
        <v>17</v>
      </c>
      <c r="C840" s="27" t="str">
        <f t="shared" si="69"/>
        <v>T</v>
      </c>
      <c r="E840" t="s">
        <v>1021</v>
      </c>
      <c r="F840" s="27" t="str">
        <f t="shared" si="70"/>
        <v>CCV-18B</v>
      </c>
      <c r="G840" t="s">
        <v>1022</v>
      </c>
      <c r="I840" t="s">
        <v>1042</v>
      </c>
      <c r="J840">
        <v>0</v>
      </c>
      <c r="K840">
        <v>5</v>
      </c>
      <c r="L840">
        <v>0</v>
      </c>
      <c r="M840">
        <v>149</v>
      </c>
      <c r="N840">
        <v>21</v>
      </c>
      <c r="O840">
        <v>1</v>
      </c>
      <c r="P840">
        <v>3</v>
      </c>
      <c r="Q840">
        <v>7</v>
      </c>
      <c r="R840" s="27">
        <f t="shared" si="71"/>
        <v>225</v>
      </c>
      <c r="S840" s="27">
        <f t="shared" si="72"/>
        <v>159</v>
      </c>
      <c r="T840" s="27" t="str">
        <f>IFERROR(VLOOKUP(F840,#REF!,2,0),"")</f>
        <v/>
      </c>
      <c r="U840" s="27" t="str">
        <f t="shared" si="73"/>
        <v>,17:15:00,car,225</v>
      </c>
    </row>
    <row r="841" spans="1:21" hidden="1" x14ac:dyDescent="0.25">
      <c r="A841" t="s">
        <v>46</v>
      </c>
      <c r="B841">
        <v>17</v>
      </c>
      <c r="C841" s="27" t="str">
        <f t="shared" si="69"/>
        <v>T</v>
      </c>
      <c r="E841" t="s">
        <v>1021</v>
      </c>
      <c r="F841" s="27" t="str">
        <f t="shared" si="70"/>
        <v>CCV-18B</v>
      </c>
      <c r="G841" t="s">
        <v>1022</v>
      </c>
      <c r="I841" t="s">
        <v>1043</v>
      </c>
      <c r="J841">
        <v>2</v>
      </c>
      <c r="K841">
        <v>4</v>
      </c>
      <c r="L841">
        <v>0</v>
      </c>
      <c r="M841">
        <v>145</v>
      </c>
      <c r="N841">
        <v>25</v>
      </c>
      <c r="O841">
        <v>3</v>
      </c>
      <c r="P841">
        <v>6</v>
      </c>
      <c r="Q841">
        <v>12</v>
      </c>
      <c r="R841" s="27">
        <f t="shared" si="71"/>
        <v>228</v>
      </c>
      <c r="S841" s="27">
        <f t="shared" si="72"/>
        <v>163</v>
      </c>
      <c r="T841" s="27" t="str">
        <f>IFERROR(VLOOKUP(F841,#REF!,2,0),"")</f>
        <v/>
      </c>
      <c r="U841" s="27" t="str">
        <f t="shared" si="73"/>
        <v>,17:30:00,car,228</v>
      </c>
    </row>
    <row r="842" spans="1:21" hidden="1" x14ac:dyDescent="0.25">
      <c r="A842" t="s">
        <v>47</v>
      </c>
      <c r="B842">
        <v>17</v>
      </c>
      <c r="C842" s="27" t="str">
        <f t="shared" si="69"/>
        <v>T</v>
      </c>
      <c r="E842" t="s">
        <v>1021</v>
      </c>
      <c r="F842" s="27" t="str">
        <f t="shared" si="70"/>
        <v>CCV-18B</v>
      </c>
      <c r="G842" t="s">
        <v>1022</v>
      </c>
      <c r="I842" t="s">
        <v>1044</v>
      </c>
      <c r="J842">
        <v>2</v>
      </c>
      <c r="K842">
        <v>4</v>
      </c>
      <c r="L842">
        <v>1</v>
      </c>
      <c r="M842">
        <v>145</v>
      </c>
      <c r="N842">
        <v>23</v>
      </c>
      <c r="O842">
        <v>3</v>
      </c>
      <c r="P842">
        <v>5</v>
      </c>
      <c r="Q842">
        <v>6</v>
      </c>
      <c r="R842" s="27">
        <f t="shared" si="71"/>
        <v>222</v>
      </c>
      <c r="S842" s="27">
        <f t="shared" si="72"/>
        <v>159</v>
      </c>
      <c r="T842" s="27" t="str">
        <f>IFERROR(VLOOKUP(F842,#REF!,2,0),"")</f>
        <v/>
      </c>
      <c r="U842" s="27" t="str">
        <f t="shared" si="73"/>
        <v>,17:45:00,car,222</v>
      </c>
    </row>
    <row r="843" spans="1:21" hidden="1" x14ac:dyDescent="0.25">
      <c r="A843" t="s">
        <v>48</v>
      </c>
      <c r="B843">
        <v>18</v>
      </c>
      <c r="C843" s="27" t="str">
        <f t="shared" si="69"/>
        <v>T</v>
      </c>
      <c r="E843" t="s">
        <v>1021</v>
      </c>
      <c r="F843" s="27" t="str">
        <f t="shared" si="70"/>
        <v>CCV-18B</v>
      </c>
      <c r="G843" t="s">
        <v>1022</v>
      </c>
      <c r="I843" t="s">
        <v>1045</v>
      </c>
      <c r="J843">
        <v>1</v>
      </c>
      <c r="K843">
        <v>4</v>
      </c>
      <c r="L843">
        <v>0</v>
      </c>
      <c r="M843">
        <v>182</v>
      </c>
      <c r="N843">
        <v>43</v>
      </c>
      <c r="O843">
        <v>2</v>
      </c>
      <c r="P843">
        <v>2</v>
      </c>
      <c r="Q843">
        <v>6</v>
      </c>
      <c r="R843" s="27">
        <f t="shared" si="71"/>
        <v>267</v>
      </c>
      <c r="S843" s="27">
        <f t="shared" si="72"/>
        <v>190</v>
      </c>
      <c r="T843" s="27" t="str">
        <f>IFERROR(VLOOKUP(F843,#REF!,2,0),"")</f>
        <v/>
      </c>
      <c r="U843" s="27" t="str">
        <f t="shared" si="73"/>
        <v>,18:00:00,car,267</v>
      </c>
    </row>
    <row r="844" spans="1:21" hidden="1" x14ac:dyDescent="0.25">
      <c r="A844" t="s">
        <v>49</v>
      </c>
      <c r="B844">
        <v>18</v>
      </c>
      <c r="C844" s="27" t="str">
        <f t="shared" si="69"/>
        <v>T</v>
      </c>
      <c r="E844" t="s">
        <v>1021</v>
      </c>
      <c r="F844" s="27" t="str">
        <f t="shared" si="70"/>
        <v>CCV-18B</v>
      </c>
      <c r="G844" t="s">
        <v>1022</v>
      </c>
      <c r="I844" t="s">
        <v>1046</v>
      </c>
      <c r="J844">
        <v>2</v>
      </c>
      <c r="K844">
        <v>2</v>
      </c>
      <c r="L844">
        <v>0</v>
      </c>
      <c r="M844">
        <v>152</v>
      </c>
      <c r="N844">
        <v>30</v>
      </c>
      <c r="O844">
        <v>2</v>
      </c>
      <c r="P844">
        <v>2</v>
      </c>
      <c r="Q844">
        <v>7</v>
      </c>
      <c r="R844" s="27">
        <f t="shared" si="71"/>
        <v>221</v>
      </c>
      <c r="S844" s="27">
        <f t="shared" si="72"/>
        <v>161</v>
      </c>
      <c r="T844" s="27" t="str">
        <f>IFERROR(VLOOKUP(F844,#REF!,2,0),"")</f>
        <v/>
      </c>
      <c r="U844" s="27" t="str">
        <f t="shared" si="73"/>
        <v>,18:15:00,car,221</v>
      </c>
    </row>
    <row r="845" spans="1:21" hidden="1" x14ac:dyDescent="0.25">
      <c r="A845" t="s">
        <v>197</v>
      </c>
      <c r="B845">
        <v>18</v>
      </c>
      <c r="C845" s="27" t="str">
        <f t="shared" si="69"/>
        <v>T</v>
      </c>
      <c r="E845" t="s">
        <v>1021</v>
      </c>
      <c r="F845" s="27" t="str">
        <f t="shared" si="70"/>
        <v>CCV-18B</v>
      </c>
      <c r="G845" t="s">
        <v>1022</v>
      </c>
      <c r="I845" t="s">
        <v>1047</v>
      </c>
      <c r="J845">
        <v>1</v>
      </c>
      <c r="K845">
        <v>4</v>
      </c>
      <c r="L845">
        <v>0</v>
      </c>
      <c r="M845">
        <v>149</v>
      </c>
      <c r="N845">
        <v>16</v>
      </c>
      <c r="O845">
        <v>0</v>
      </c>
      <c r="P845">
        <v>2</v>
      </c>
      <c r="Q845">
        <v>2</v>
      </c>
      <c r="R845" s="27">
        <f t="shared" si="71"/>
        <v>213</v>
      </c>
      <c r="S845" s="27">
        <f t="shared" si="72"/>
        <v>153</v>
      </c>
      <c r="T845" s="27" t="str">
        <f>IFERROR(VLOOKUP(F845,#REF!,2,0),"")</f>
        <v/>
      </c>
      <c r="U845" s="27" t="str">
        <f t="shared" si="73"/>
        <v>,18:30:00,car,213</v>
      </c>
    </row>
    <row r="846" spans="1:21" hidden="1" x14ac:dyDescent="0.25">
      <c r="A846" t="s">
        <v>199</v>
      </c>
      <c r="B846">
        <v>18</v>
      </c>
      <c r="C846" s="27" t="str">
        <f t="shared" si="69"/>
        <v>T</v>
      </c>
      <c r="E846" t="s">
        <v>1021</v>
      </c>
      <c r="F846" s="27" t="str">
        <f t="shared" si="70"/>
        <v>CCV-18B</v>
      </c>
      <c r="G846" t="s">
        <v>1022</v>
      </c>
      <c r="I846" t="s">
        <v>1048</v>
      </c>
      <c r="J846">
        <v>0</v>
      </c>
      <c r="K846">
        <v>2</v>
      </c>
      <c r="L846">
        <v>1</v>
      </c>
      <c r="M846">
        <v>154</v>
      </c>
      <c r="N846">
        <v>21</v>
      </c>
      <c r="O846">
        <v>3</v>
      </c>
      <c r="P846">
        <v>3</v>
      </c>
      <c r="Q846">
        <v>5</v>
      </c>
      <c r="R846" s="27">
        <f t="shared" si="71"/>
        <v>224</v>
      </c>
      <c r="S846" s="27">
        <f t="shared" si="72"/>
        <v>165</v>
      </c>
      <c r="T846" s="27" t="str">
        <f>IFERROR(VLOOKUP(F846,#REF!,2,0),"")</f>
        <v/>
      </c>
      <c r="U846" s="27" t="str">
        <f t="shared" si="73"/>
        <v>,18:45:00,car,224</v>
      </c>
    </row>
    <row r="847" spans="1:21" hidden="1" x14ac:dyDescent="0.25">
      <c r="A847" t="s">
        <v>201</v>
      </c>
      <c r="B847">
        <v>19</v>
      </c>
      <c r="C847" s="27" t="str">
        <f t="shared" si="69"/>
        <v>N</v>
      </c>
      <c r="E847" t="s">
        <v>1021</v>
      </c>
      <c r="F847" s="27" t="str">
        <f t="shared" si="70"/>
        <v>CCV-18B</v>
      </c>
      <c r="G847" t="s">
        <v>1022</v>
      </c>
      <c r="I847" t="s">
        <v>1049</v>
      </c>
      <c r="J847">
        <v>0</v>
      </c>
      <c r="K847">
        <v>1</v>
      </c>
      <c r="L847">
        <v>0</v>
      </c>
      <c r="M847">
        <v>156</v>
      </c>
      <c r="N847">
        <v>9</v>
      </c>
      <c r="O847">
        <v>1</v>
      </c>
      <c r="P847">
        <v>0</v>
      </c>
      <c r="Q847">
        <v>2</v>
      </c>
      <c r="R847" s="27">
        <f t="shared" si="71"/>
        <v>210</v>
      </c>
      <c r="S847" s="27">
        <f t="shared" si="72"/>
        <v>158</v>
      </c>
      <c r="T847" s="27" t="str">
        <f>IFERROR(VLOOKUP(F847,#REF!,2,0),"")</f>
        <v/>
      </c>
      <c r="U847" s="27" t="str">
        <f t="shared" si="73"/>
        <v>,19:00:00,car,210</v>
      </c>
    </row>
    <row r="848" spans="1:21" hidden="1" x14ac:dyDescent="0.25">
      <c r="A848" t="s">
        <v>203</v>
      </c>
      <c r="B848">
        <v>19</v>
      </c>
      <c r="C848" s="27" t="str">
        <f t="shared" si="69"/>
        <v>N</v>
      </c>
      <c r="E848" t="s">
        <v>1021</v>
      </c>
      <c r="F848" s="27" t="str">
        <f t="shared" si="70"/>
        <v>CCV-18B</v>
      </c>
      <c r="G848" t="s">
        <v>1022</v>
      </c>
      <c r="I848" t="s">
        <v>1050</v>
      </c>
      <c r="J848">
        <v>1</v>
      </c>
      <c r="K848">
        <v>1</v>
      </c>
      <c r="L848">
        <v>1</v>
      </c>
      <c r="M848">
        <v>114</v>
      </c>
      <c r="N848">
        <v>19</v>
      </c>
      <c r="O848">
        <v>3</v>
      </c>
      <c r="P848">
        <v>1</v>
      </c>
      <c r="Q848">
        <v>1</v>
      </c>
      <c r="R848" s="27">
        <f t="shared" si="71"/>
        <v>161</v>
      </c>
      <c r="S848" s="27">
        <f t="shared" si="72"/>
        <v>119</v>
      </c>
      <c r="T848" s="27" t="str">
        <f>IFERROR(VLOOKUP(F848,#REF!,2,0),"")</f>
        <v/>
      </c>
      <c r="U848" s="27" t="str">
        <f t="shared" si="73"/>
        <v>,19:15:00,car,161</v>
      </c>
    </row>
    <row r="849" spans="1:21" hidden="1" x14ac:dyDescent="0.25">
      <c r="A849" t="s">
        <v>205</v>
      </c>
      <c r="B849">
        <v>19</v>
      </c>
      <c r="C849" s="27" t="str">
        <f t="shared" si="69"/>
        <v>N</v>
      </c>
      <c r="E849" t="s">
        <v>1021</v>
      </c>
      <c r="F849" s="27" t="str">
        <f t="shared" si="70"/>
        <v>CCV-18B</v>
      </c>
      <c r="G849" t="s">
        <v>1022</v>
      </c>
      <c r="I849" t="s">
        <v>1051</v>
      </c>
      <c r="J849">
        <v>2</v>
      </c>
      <c r="K849">
        <v>0</v>
      </c>
      <c r="L849">
        <v>0</v>
      </c>
      <c r="M849">
        <v>105</v>
      </c>
      <c r="N849">
        <v>12</v>
      </c>
      <c r="O849">
        <v>0</v>
      </c>
      <c r="P849">
        <v>4</v>
      </c>
      <c r="Q849">
        <v>0</v>
      </c>
      <c r="R849" s="27">
        <f t="shared" si="71"/>
        <v>145</v>
      </c>
      <c r="S849" s="27">
        <f t="shared" si="72"/>
        <v>109</v>
      </c>
      <c r="T849" s="27" t="str">
        <f>IFERROR(VLOOKUP(F849,#REF!,2,0),"")</f>
        <v/>
      </c>
      <c r="U849" s="27" t="str">
        <f t="shared" si="73"/>
        <v>,19:30:00,car,145</v>
      </c>
    </row>
    <row r="850" spans="1:21" hidden="1" x14ac:dyDescent="0.25">
      <c r="A850" t="s">
        <v>207</v>
      </c>
      <c r="B850">
        <v>19</v>
      </c>
      <c r="C850" s="27" t="str">
        <f t="shared" si="69"/>
        <v>N</v>
      </c>
      <c r="E850" t="s">
        <v>1021</v>
      </c>
      <c r="F850" s="27" t="str">
        <f t="shared" si="70"/>
        <v>CCV-18B</v>
      </c>
      <c r="G850" t="s">
        <v>1022</v>
      </c>
      <c r="I850" t="s">
        <v>1052</v>
      </c>
      <c r="J850">
        <v>1</v>
      </c>
      <c r="K850">
        <v>2</v>
      </c>
      <c r="L850">
        <v>0</v>
      </c>
      <c r="M850">
        <v>55</v>
      </c>
      <c r="N850">
        <v>5</v>
      </c>
      <c r="O850">
        <v>2</v>
      </c>
      <c r="P850">
        <v>0</v>
      </c>
      <c r="Q850">
        <v>3</v>
      </c>
      <c r="R850" s="27">
        <f t="shared" si="71"/>
        <v>82</v>
      </c>
      <c r="S850" s="27">
        <f t="shared" si="72"/>
        <v>58</v>
      </c>
      <c r="T850" s="27" t="str">
        <f>IFERROR(VLOOKUP(F850,#REF!,2,0),"")</f>
        <v/>
      </c>
      <c r="U850" s="27" t="str">
        <f t="shared" si="73"/>
        <v>,19:45:00,car,82</v>
      </c>
    </row>
    <row r="851" spans="1:21" x14ac:dyDescent="0.25">
      <c r="A851" t="s">
        <v>107</v>
      </c>
      <c r="B851">
        <v>6</v>
      </c>
      <c r="C851" s="27" t="str">
        <f t="shared" si="69"/>
        <v>M</v>
      </c>
      <c r="D851" s="27" t="str">
        <f>IFERROR(VLOOKUP(F851,#REF!,3),"")</f>
        <v/>
      </c>
      <c r="E851" t="s">
        <v>1053</v>
      </c>
      <c r="F851" s="27" t="str">
        <f t="shared" si="70"/>
        <v>CCV-19A</v>
      </c>
      <c r="G851" t="s">
        <v>1054</v>
      </c>
      <c r="I851" t="s">
        <v>1055</v>
      </c>
      <c r="J851">
        <v>0</v>
      </c>
      <c r="K851">
        <v>0</v>
      </c>
      <c r="L851">
        <v>0</v>
      </c>
      <c r="M851">
        <v>1</v>
      </c>
      <c r="N851">
        <v>0</v>
      </c>
      <c r="O851">
        <v>0</v>
      </c>
      <c r="P851">
        <v>0</v>
      </c>
      <c r="Q851">
        <v>0</v>
      </c>
      <c r="R851" s="27">
        <f t="shared" ref="R851:R881" si="74">ROUNDUP((M851+P851+Q851+(1/6)*N851+2*K851+2.5*L851)*1,0)</f>
        <v>1</v>
      </c>
      <c r="S851" s="27">
        <f t="shared" si="72"/>
        <v>1</v>
      </c>
      <c r="T851" s="27" t="str">
        <f>IFERROR(VLOOKUP(F851,#REF!,2,0),"")</f>
        <v/>
      </c>
      <c r="U851" s="27" t="str">
        <f t="shared" si="73"/>
        <v>,06:15:00,car,1</v>
      </c>
    </row>
    <row r="852" spans="1:21" x14ac:dyDescent="0.25">
      <c r="A852" t="s">
        <v>109</v>
      </c>
      <c r="B852">
        <v>6</v>
      </c>
      <c r="C852" s="27" t="str">
        <f t="shared" si="69"/>
        <v>M</v>
      </c>
      <c r="D852" s="27" t="str">
        <f>IFERROR(VLOOKUP(F852,#REF!,3),"")</f>
        <v/>
      </c>
      <c r="E852" t="s">
        <v>1053</v>
      </c>
      <c r="F852" s="27" t="str">
        <f t="shared" si="70"/>
        <v>CCV-19A</v>
      </c>
      <c r="G852" t="s">
        <v>1054</v>
      </c>
      <c r="I852" t="s">
        <v>1056</v>
      </c>
      <c r="J852">
        <v>1</v>
      </c>
      <c r="K852">
        <v>1</v>
      </c>
      <c r="L852">
        <v>0</v>
      </c>
      <c r="M852">
        <v>44</v>
      </c>
      <c r="N852">
        <v>7</v>
      </c>
      <c r="O852">
        <v>0</v>
      </c>
      <c r="P852">
        <v>0</v>
      </c>
      <c r="Q852">
        <v>4</v>
      </c>
      <c r="R852" s="27">
        <f t="shared" si="74"/>
        <v>52</v>
      </c>
      <c r="S852" s="27">
        <f t="shared" si="72"/>
        <v>48</v>
      </c>
      <c r="T852" s="27" t="str">
        <f>IFERROR(VLOOKUP(F852,#REF!,2,0),"")</f>
        <v/>
      </c>
      <c r="U852" s="27" t="str">
        <f t="shared" si="73"/>
        <v>,06:30:00,car,52</v>
      </c>
    </row>
    <row r="853" spans="1:21" x14ac:dyDescent="0.25">
      <c r="A853" t="s">
        <v>111</v>
      </c>
      <c r="B853">
        <v>6</v>
      </c>
      <c r="C853" s="27" t="str">
        <f t="shared" si="69"/>
        <v>M</v>
      </c>
      <c r="D853" s="27" t="str">
        <f>IFERROR(VLOOKUP(F853,#REF!,3),"")</f>
        <v/>
      </c>
      <c r="E853" t="s">
        <v>1053</v>
      </c>
      <c r="F853" s="27" t="str">
        <f t="shared" si="70"/>
        <v>CCV-19A</v>
      </c>
      <c r="G853" t="s">
        <v>1054</v>
      </c>
      <c r="I853" t="s">
        <v>1057</v>
      </c>
      <c r="J853">
        <v>1</v>
      </c>
      <c r="K853">
        <v>3</v>
      </c>
      <c r="L853">
        <v>0</v>
      </c>
      <c r="M853">
        <v>49</v>
      </c>
      <c r="N853">
        <v>7</v>
      </c>
      <c r="O853">
        <v>1</v>
      </c>
      <c r="P853">
        <v>0</v>
      </c>
      <c r="Q853">
        <v>3</v>
      </c>
      <c r="R853" s="27">
        <f t="shared" si="74"/>
        <v>60</v>
      </c>
      <c r="S853" s="27">
        <f t="shared" si="72"/>
        <v>52</v>
      </c>
      <c r="T853" s="27" t="str">
        <f>IFERROR(VLOOKUP(F853,#REF!,2,0),"")</f>
        <v/>
      </c>
      <c r="U853" s="27" t="str">
        <f t="shared" si="73"/>
        <v>,06:45:00,car,60</v>
      </c>
    </row>
    <row r="854" spans="1:21" x14ac:dyDescent="0.25">
      <c r="A854" t="s">
        <v>113</v>
      </c>
      <c r="B854">
        <v>7</v>
      </c>
      <c r="C854" s="27" t="str">
        <f t="shared" si="69"/>
        <v>M</v>
      </c>
      <c r="D854" s="27" t="str">
        <f>IFERROR(VLOOKUP(F854,#REF!,3),"")</f>
        <v/>
      </c>
      <c r="E854" t="s">
        <v>1053</v>
      </c>
      <c r="F854" s="27" t="str">
        <f t="shared" si="70"/>
        <v>CCV-19A</v>
      </c>
      <c r="G854" t="s">
        <v>1054</v>
      </c>
      <c r="I854" t="s">
        <v>1058</v>
      </c>
      <c r="J854">
        <v>0</v>
      </c>
      <c r="K854">
        <v>1</v>
      </c>
      <c r="L854">
        <v>0</v>
      </c>
      <c r="M854">
        <v>53</v>
      </c>
      <c r="N854">
        <v>8</v>
      </c>
      <c r="O854">
        <v>0</v>
      </c>
      <c r="P854">
        <v>1</v>
      </c>
      <c r="Q854">
        <v>5</v>
      </c>
      <c r="R854" s="27">
        <f t="shared" si="74"/>
        <v>63</v>
      </c>
      <c r="S854" s="27">
        <f t="shared" si="72"/>
        <v>59</v>
      </c>
      <c r="T854" s="27" t="str">
        <f>IFERROR(VLOOKUP(F854,#REF!,2,0),"")</f>
        <v/>
      </c>
      <c r="U854" s="27" t="str">
        <f t="shared" si="73"/>
        <v>,07:00:00,car,63</v>
      </c>
    </row>
    <row r="855" spans="1:21" x14ac:dyDescent="0.25">
      <c r="A855" t="s">
        <v>115</v>
      </c>
      <c r="B855">
        <v>7</v>
      </c>
      <c r="C855" s="27" t="str">
        <f t="shared" si="69"/>
        <v>M</v>
      </c>
      <c r="D855" s="27" t="str">
        <f>IFERROR(VLOOKUP(F855,#REF!,3),"")</f>
        <v/>
      </c>
      <c r="E855" t="s">
        <v>1053</v>
      </c>
      <c r="F855" s="27" t="str">
        <f t="shared" si="70"/>
        <v>CCV-19A</v>
      </c>
      <c r="G855" t="s">
        <v>1054</v>
      </c>
      <c r="I855" t="s">
        <v>1059</v>
      </c>
      <c r="J855">
        <v>2</v>
      </c>
      <c r="K855">
        <v>2</v>
      </c>
      <c r="L855">
        <v>1</v>
      </c>
      <c r="M855">
        <v>93</v>
      </c>
      <c r="N855">
        <v>11</v>
      </c>
      <c r="O855">
        <v>0</v>
      </c>
      <c r="P855">
        <v>0</v>
      </c>
      <c r="Q855">
        <v>2</v>
      </c>
      <c r="R855" s="27">
        <f t="shared" si="74"/>
        <v>104</v>
      </c>
      <c r="S855" s="27">
        <f t="shared" si="72"/>
        <v>98</v>
      </c>
      <c r="T855" s="27" t="str">
        <f>IFERROR(VLOOKUP(F855,#REF!,2,0),"")</f>
        <v/>
      </c>
      <c r="U855" s="27" t="str">
        <f t="shared" si="73"/>
        <v>,07:15:00,car,104</v>
      </c>
    </row>
    <row r="856" spans="1:21" x14ac:dyDescent="0.25">
      <c r="A856" t="s">
        <v>117</v>
      </c>
      <c r="B856">
        <v>7</v>
      </c>
      <c r="C856" s="27" t="str">
        <f t="shared" si="69"/>
        <v>M</v>
      </c>
      <c r="D856" s="27" t="str">
        <f>IFERROR(VLOOKUP(F856,#REF!,3),"")</f>
        <v/>
      </c>
      <c r="E856" t="s">
        <v>1053</v>
      </c>
      <c r="F856" s="27" t="str">
        <f t="shared" si="70"/>
        <v>CCV-19A</v>
      </c>
      <c r="G856" t="s">
        <v>1054</v>
      </c>
      <c r="I856" t="s">
        <v>1060</v>
      </c>
      <c r="J856">
        <v>0</v>
      </c>
      <c r="K856">
        <v>2</v>
      </c>
      <c r="L856">
        <v>0</v>
      </c>
      <c r="M856">
        <v>123</v>
      </c>
      <c r="N856">
        <v>16</v>
      </c>
      <c r="O856">
        <v>1</v>
      </c>
      <c r="P856">
        <v>4</v>
      </c>
      <c r="Q856">
        <v>9</v>
      </c>
      <c r="R856" s="27">
        <f t="shared" si="74"/>
        <v>143</v>
      </c>
      <c r="S856" s="27">
        <f t="shared" si="72"/>
        <v>136</v>
      </c>
      <c r="T856" s="27" t="str">
        <f>IFERROR(VLOOKUP(F856,#REF!,2,0),"")</f>
        <v/>
      </c>
      <c r="U856" s="27" t="str">
        <f t="shared" si="73"/>
        <v>,07:30:00,car,143</v>
      </c>
    </row>
    <row r="857" spans="1:21" x14ac:dyDescent="0.25">
      <c r="A857" t="s">
        <v>119</v>
      </c>
      <c r="B857">
        <v>7</v>
      </c>
      <c r="C857" s="27" t="str">
        <f t="shared" si="69"/>
        <v>M</v>
      </c>
      <c r="D857" s="27" t="str">
        <f>IFERROR(VLOOKUP(F857,#REF!,3),"")</f>
        <v/>
      </c>
      <c r="E857" t="s">
        <v>1053</v>
      </c>
      <c r="F857" s="27" t="str">
        <f t="shared" si="70"/>
        <v>CCV-19A</v>
      </c>
      <c r="G857" t="s">
        <v>1054</v>
      </c>
      <c r="I857" t="s">
        <v>1061</v>
      </c>
      <c r="J857">
        <v>3</v>
      </c>
      <c r="K857">
        <v>5</v>
      </c>
      <c r="L857">
        <v>0</v>
      </c>
      <c r="M857">
        <v>161</v>
      </c>
      <c r="N857">
        <v>28</v>
      </c>
      <c r="O857">
        <v>1</v>
      </c>
      <c r="P857">
        <v>4</v>
      </c>
      <c r="Q857">
        <v>5</v>
      </c>
      <c r="R857" s="27">
        <f t="shared" si="74"/>
        <v>185</v>
      </c>
      <c r="S857" s="27">
        <f t="shared" si="72"/>
        <v>170</v>
      </c>
      <c r="T857" s="27" t="str">
        <f>IFERROR(VLOOKUP(F857,#REF!,2,0),"")</f>
        <v/>
      </c>
      <c r="U857" s="27" t="str">
        <f t="shared" si="73"/>
        <v>,07:45:00,car,185</v>
      </c>
    </row>
    <row r="858" spans="1:21" x14ac:dyDescent="0.25">
      <c r="A858" t="s">
        <v>121</v>
      </c>
      <c r="B858">
        <v>8</v>
      </c>
      <c r="C858" s="27" t="str">
        <f t="shared" si="69"/>
        <v>M</v>
      </c>
      <c r="D858" s="27" t="str">
        <f>IFERROR(VLOOKUP(F858,#REF!,3),"")</f>
        <v/>
      </c>
      <c r="E858" t="s">
        <v>1053</v>
      </c>
      <c r="F858" s="27" t="str">
        <f t="shared" si="70"/>
        <v>CCV-19A</v>
      </c>
      <c r="G858" t="s">
        <v>1054</v>
      </c>
      <c r="I858" t="s">
        <v>1062</v>
      </c>
      <c r="J858">
        <v>0</v>
      </c>
      <c r="K858">
        <v>4</v>
      </c>
      <c r="L858">
        <v>0</v>
      </c>
      <c r="M858">
        <v>162</v>
      </c>
      <c r="N858">
        <v>25</v>
      </c>
      <c r="O858">
        <v>1</v>
      </c>
      <c r="P858">
        <v>2</v>
      </c>
      <c r="Q858">
        <v>7</v>
      </c>
      <c r="R858" s="27">
        <f t="shared" si="74"/>
        <v>184</v>
      </c>
      <c r="S858" s="27">
        <f t="shared" si="72"/>
        <v>171</v>
      </c>
      <c r="T858" s="27" t="str">
        <f>IFERROR(VLOOKUP(F858,#REF!,2,0),"")</f>
        <v/>
      </c>
      <c r="U858" s="27" t="str">
        <f t="shared" si="73"/>
        <v>,08:00:00,car,184</v>
      </c>
    </row>
    <row r="859" spans="1:21" x14ac:dyDescent="0.25">
      <c r="A859" t="s">
        <v>123</v>
      </c>
      <c r="B859">
        <v>8</v>
      </c>
      <c r="C859" s="27" t="str">
        <f t="shared" si="69"/>
        <v>M</v>
      </c>
      <c r="D859" s="27" t="str">
        <f>IFERROR(VLOOKUP(F859,#REF!,3),"")</f>
        <v/>
      </c>
      <c r="E859" t="s">
        <v>1053</v>
      </c>
      <c r="F859" s="27" t="str">
        <f t="shared" si="70"/>
        <v>CCV-19A</v>
      </c>
      <c r="G859" t="s">
        <v>1054</v>
      </c>
      <c r="I859" t="s">
        <v>1063</v>
      </c>
      <c r="J859">
        <v>1</v>
      </c>
      <c r="K859">
        <v>2</v>
      </c>
      <c r="L859">
        <v>0</v>
      </c>
      <c r="M859">
        <v>112</v>
      </c>
      <c r="N859">
        <v>5</v>
      </c>
      <c r="O859">
        <v>1</v>
      </c>
      <c r="P859">
        <v>2</v>
      </c>
      <c r="Q859">
        <v>0</v>
      </c>
      <c r="R859" s="27">
        <f t="shared" si="74"/>
        <v>119</v>
      </c>
      <c r="S859" s="27">
        <f t="shared" si="72"/>
        <v>114</v>
      </c>
      <c r="T859" s="27" t="str">
        <f>IFERROR(VLOOKUP(F859,#REF!,2,0),"")</f>
        <v/>
      </c>
      <c r="U859" s="27" t="str">
        <f t="shared" si="73"/>
        <v>,08:15:00,car,119</v>
      </c>
    </row>
    <row r="860" spans="1:21" x14ac:dyDescent="0.25">
      <c r="A860" t="s">
        <v>125</v>
      </c>
      <c r="B860">
        <v>8</v>
      </c>
      <c r="C860" s="27" t="str">
        <f t="shared" si="69"/>
        <v>M</v>
      </c>
      <c r="D860" s="27" t="str">
        <f>IFERROR(VLOOKUP(F860,#REF!,3),"")</f>
        <v/>
      </c>
      <c r="E860" t="s">
        <v>1053</v>
      </c>
      <c r="F860" s="27" t="str">
        <f t="shared" si="70"/>
        <v>CCV-19A</v>
      </c>
      <c r="G860" t="s">
        <v>1054</v>
      </c>
      <c r="I860" t="s">
        <v>1064</v>
      </c>
      <c r="J860">
        <v>0</v>
      </c>
      <c r="K860">
        <v>1</v>
      </c>
      <c r="L860">
        <v>0</v>
      </c>
      <c r="M860">
        <v>88</v>
      </c>
      <c r="N860">
        <v>6</v>
      </c>
      <c r="O860">
        <v>0</v>
      </c>
      <c r="P860">
        <v>3</v>
      </c>
      <c r="Q860">
        <v>2</v>
      </c>
      <c r="R860" s="27">
        <f t="shared" si="74"/>
        <v>96</v>
      </c>
      <c r="S860" s="27">
        <f t="shared" si="72"/>
        <v>93</v>
      </c>
      <c r="T860" s="27" t="str">
        <f>IFERROR(VLOOKUP(F860,#REF!,2,0),"")</f>
        <v/>
      </c>
      <c r="U860" s="27" t="str">
        <f t="shared" si="73"/>
        <v>,08:30:00,car,96</v>
      </c>
    </row>
    <row r="861" spans="1:21" x14ac:dyDescent="0.25">
      <c r="A861" t="s">
        <v>127</v>
      </c>
      <c r="B861">
        <v>8</v>
      </c>
      <c r="C861" s="27" t="str">
        <f t="shared" si="69"/>
        <v>M</v>
      </c>
      <c r="D861" s="27" t="str">
        <f>IFERROR(VLOOKUP(F861,#REF!,3),"")</f>
        <v/>
      </c>
      <c r="E861" t="s">
        <v>1053</v>
      </c>
      <c r="F861" s="27" t="str">
        <f t="shared" si="70"/>
        <v>CCV-19A</v>
      </c>
      <c r="G861" t="s">
        <v>1054</v>
      </c>
      <c r="I861" t="s">
        <v>1065</v>
      </c>
      <c r="J861">
        <v>1</v>
      </c>
      <c r="K861">
        <v>6</v>
      </c>
      <c r="L861">
        <v>0</v>
      </c>
      <c r="M861">
        <v>123</v>
      </c>
      <c r="N861">
        <v>15</v>
      </c>
      <c r="O861">
        <v>0</v>
      </c>
      <c r="P861">
        <v>4</v>
      </c>
      <c r="Q861">
        <v>6</v>
      </c>
      <c r="R861" s="27">
        <f t="shared" si="74"/>
        <v>148</v>
      </c>
      <c r="S861" s="27">
        <f t="shared" si="72"/>
        <v>133</v>
      </c>
      <c r="T861" s="27" t="str">
        <f>IFERROR(VLOOKUP(F861,#REF!,2,0),"")</f>
        <v/>
      </c>
      <c r="U861" s="27" t="str">
        <f t="shared" si="73"/>
        <v>,08:45:00,car,148</v>
      </c>
    </row>
    <row r="862" spans="1:21" x14ac:dyDescent="0.25">
      <c r="A862" t="s">
        <v>129</v>
      </c>
      <c r="B862">
        <v>9</v>
      </c>
      <c r="C862" s="27" t="str">
        <f t="shared" si="69"/>
        <v>M</v>
      </c>
      <c r="D862" s="27" t="str">
        <f>IFERROR(VLOOKUP(F862,#REF!,3),"")</f>
        <v/>
      </c>
      <c r="E862" t="s">
        <v>1053</v>
      </c>
      <c r="F862" s="27" t="str">
        <f t="shared" si="70"/>
        <v>CCV-19A</v>
      </c>
      <c r="G862" t="s">
        <v>1054</v>
      </c>
      <c r="I862" t="s">
        <v>1066</v>
      </c>
      <c r="J862">
        <v>2</v>
      </c>
      <c r="K862">
        <v>3</v>
      </c>
      <c r="L862">
        <v>0</v>
      </c>
      <c r="M862">
        <v>129</v>
      </c>
      <c r="N862">
        <v>11</v>
      </c>
      <c r="O862">
        <v>0</v>
      </c>
      <c r="P862">
        <v>3</v>
      </c>
      <c r="Q862">
        <v>6</v>
      </c>
      <c r="R862" s="27">
        <f t="shared" si="74"/>
        <v>146</v>
      </c>
      <c r="S862" s="27">
        <f t="shared" si="72"/>
        <v>138</v>
      </c>
      <c r="T862" s="27" t="str">
        <f>IFERROR(VLOOKUP(F862,#REF!,2,0),"")</f>
        <v/>
      </c>
      <c r="U862" s="27" t="str">
        <f t="shared" si="73"/>
        <v>,09:00:00,car,146</v>
      </c>
    </row>
    <row r="863" spans="1:21" x14ac:dyDescent="0.25">
      <c r="A863" t="s">
        <v>131</v>
      </c>
      <c r="B863">
        <v>9</v>
      </c>
      <c r="C863" s="27" t="str">
        <f t="shared" si="69"/>
        <v>M</v>
      </c>
      <c r="D863" s="27" t="str">
        <f>IFERROR(VLOOKUP(F863,#REF!,3),"")</f>
        <v/>
      </c>
      <c r="E863" t="s">
        <v>1053</v>
      </c>
      <c r="F863" s="27" t="str">
        <f t="shared" si="70"/>
        <v>CCV-19A</v>
      </c>
      <c r="G863" t="s">
        <v>1054</v>
      </c>
      <c r="I863" t="s">
        <v>1067</v>
      </c>
      <c r="J863">
        <v>4</v>
      </c>
      <c r="K863">
        <v>1</v>
      </c>
      <c r="L863">
        <v>0</v>
      </c>
      <c r="M863">
        <v>120</v>
      </c>
      <c r="N863">
        <v>10</v>
      </c>
      <c r="O863">
        <v>0</v>
      </c>
      <c r="P863">
        <v>3</v>
      </c>
      <c r="Q863">
        <v>5</v>
      </c>
      <c r="R863" s="27">
        <f t="shared" si="74"/>
        <v>132</v>
      </c>
      <c r="S863" s="27">
        <f t="shared" si="72"/>
        <v>128</v>
      </c>
      <c r="T863" s="27" t="str">
        <f>IFERROR(VLOOKUP(F863,#REF!,2,0),"")</f>
        <v/>
      </c>
      <c r="U863" s="27" t="str">
        <f t="shared" si="73"/>
        <v>,09:15:00,car,132</v>
      </c>
    </row>
    <row r="864" spans="1:21" x14ac:dyDescent="0.25">
      <c r="A864" t="s">
        <v>133</v>
      </c>
      <c r="B864">
        <v>9</v>
      </c>
      <c r="C864" s="27" t="str">
        <f t="shared" si="69"/>
        <v>M</v>
      </c>
      <c r="D864" s="27" t="str">
        <f>IFERROR(VLOOKUP(F864,#REF!,3),"")</f>
        <v/>
      </c>
      <c r="E864" t="s">
        <v>1053</v>
      </c>
      <c r="F864" s="27" t="str">
        <f t="shared" si="70"/>
        <v>CCV-19A</v>
      </c>
      <c r="G864" t="s">
        <v>1054</v>
      </c>
      <c r="I864" t="s">
        <v>1068</v>
      </c>
      <c r="J864">
        <v>1</v>
      </c>
      <c r="K864">
        <v>2</v>
      </c>
      <c r="L864">
        <v>1</v>
      </c>
      <c r="M864">
        <v>116</v>
      </c>
      <c r="N864">
        <v>14</v>
      </c>
      <c r="O864">
        <v>0</v>
      </c>
      <c r="P864">
        <v>2</v>
      </c>
      <c r="Q864">
        <v>11</v>
      </c>
      <c r="R864" s="27">
        <f t="shared" si="74"/>
        <v>138</v>
      </c>
      <c r="S864" s="27">
        <f t="shared" si="72"/>
        <v>132</v>
      </c>
      <c r="T864" s="27" t="str">
        <f>IFERROR(VLOOKUP(F864,#REF!,2,0),"")</f>
        <v/>
      </c>
      <c r="U864" s="27" t="str">
        <f t="shared" si="73"/>
        <v>,09:30:00,car,138</v>
      </c>
    </row>
    <row r="865" spans="1:21" x14ac:dyDescent="0.25">
      <c r="A865" t="s">
        <v>135</v>
      </c>
      <c r="B865">
        <v>9</v>
      </c>
      <c r="C865" s="27" t="str">
        <f t="shared" si="69"/>
        <v>M</v>
      </c>
      <c r="D865" s="27" t="str">
        <f>IFERROR(VLOOKUP(F865,#REF!,3),"")</f>
        <v/>
      </c>
      <c r="E865" t="s">
        <v>1053</v>
      </c>
      <c r="F865" s="27" t="str">
        <f t="shared" si="70"/>
        <v>CCV-19A</v>
      </c>
      <c r="G865" t="s">
        <v>1054</v>
      </c>
      <c r="I865" t="s">
        <v>1069</v>
      </c>
      <c r="J865">
        <v>2</v>
      </c>
      <c r="K865">
        <v>2</v>
      </c>
      <c r="L865">
        <v>0</v>
      </c>
      <c r="M865">
        <v>105</v>
      </c>
      <c r="N865">
        <v>13</v>
      </c>
      <c r="O865">
        <v>0</v>
      </c>
      <c r="P865">
        <v>2</v>
      </c>
      <c r="Q865">
        <v>10</v>
      </c>
      <c r="R865" s="27">
        <f t="shared" si="74"/>
        <v>124</v>
      </c>
      <c r="S865" s="27">
        <f t="shared" si="72"/>
        <v>117</v>
      </c>
      <c r="T865" s="27" t="str">
        <f>IFERROR(VLOOKUP(F865,#REF!,2,0),"")</f>
        <v/>
      </c>
      <c r="U865" s="27" t="str">
        <f t="shared" si="73"/>
        <v>,09:45:00,car,124</v>
      </c>
    </row>
    <row r="866" spans="1:21" x14ac:dyDescent="0.25">
      <c r="A866" t="s">
        <v>137</v>
      </c>
      <c r="B866">
        <v>10</v>
      </c>
      <c r="C866" s="27" t="str">
        <f t="shared" si="69"/>
        <v>M</v>
      </c>
      <c r="D866" s="27" t="str">
        <f>IFERROR(VLOOKUP(F866,#REF!,3),"")</f>
        <v/>
      </c>
      <c r="E866" t="s">
        <v>1053</v>
      </c>
      <c r="F866" s="27" t="str">
        <f t="shared" si="70"/>
        <v>CCV-19A</v>
      </c>
      <c r="G866" t="s">
        <v>1054</v>
      </c>
      <c r="I866" t="s">
        <v>1070</v>
      </c>
      <c r="J866">
        <v>0</v>
      </c>
      <c r="K866">
        <v>0</v>
      </c>
      <c r="L866">
        <v>0</v>
      </c>
      <c r="M866">
        <v>10</v>
      </c>
      <c r="N866">
        <v>1</v>
      </c>
      <c r="O866">
        <v>0</v>
      </c>
      <c r="P866">
        <v>0</v>
      </c>
      <c r="Q866">
        <v>0</v>
      </c>
      <c r="R866" s="27">
        <f t="shared" si="74"/>
        <v>11</v>
      </c>
      <c r="S866" s="27">
        <f t="shared" si="72"/>
        <v>10</v>
      </c>
      <c r="T866" s="27" t="str">
        <f>IFERROR(VLOOKUP(F866,#REF!,2,0),"")</f>
        <v/>
      </c>
      <c r="U866" s="27" t="str">
        <f t="shared" si="73"/>
        <v>,10:00:00,car,11</v>
      </c>
    </row>
    <row r="867" spans="1:21" x14ac:dyDescent="0.25">
      <c r="A867" t="s">
        <v>185</v>
      </c>
      <c r="B867">
        <v>16</v>
      </c>
      <c r="C867" s="27" t="str">
        <f t="shared" si="69"/>
        <v>T</v>
      </c>
      <c r="D867" s="27" t="str">
        <f>IFERROR(VLOOKUP(F867,#REF!,3),"")</f>
        <v/>
      </c>
      <c r="E867" t="s">
        <v>1053</v>
      </c>
      <c r="F867" s="27" t="str">
        <f t="shared" si="70"/>
        <v>CCV-19A</v>
      </c>
      <c r="G867" t="s">
        <v>1054</v>
      </c>
      <c r="I867" t="s">
        <v>1071</v>
      </c>
      <c r="J867">
        <v>0</v>
      </c>
      <c r="K867">
        <v>2</v>
      </c>
      <c r="L867">
        <v>0</v>
      </c>
      <c r="M867">
        <v>38</v>
      </c>
      <c r="N867">
        <v>5</v>
      </c>
      <c r="O867">
        <v>0</v>
      </c>
      <c r="P867">
        <v>5</v>
      </c>
      <c r="Q867">
        <v>5</v>
      </c>
      <c r="R867" s="27">
        <f t="shared" si="74"/>
        <v>53</v>
      </c>
      <c r="S867" s="27">
        <f t="shared" si="72"/>
        <v>48</v>
      </c>
      <c r="T867" s="27" t="str">
        <f>IFERROR(VLOOKUP(F867,#REF!,2,0),"")</f>
        <v/>
      </c>
      <c r="U867" s="27" t="str">
        <f t="shared" si="73"/>
        <v>,16:00:00,car,53</v>
      </c>
    </row>
    <row r="868" spans="1:21" x14ac:dyDescent="0.25">
      <c r="A868" t="s">
        <v>187</v>
      </c>
      <c r="B868">
        <v>16</v>
      </c>
      <c r="C868" s="27" t="str">
        <f t="shared" si="69"/>
        <v>T</v>
      </c>
      <c r="D868" s="27" t="str">
        <f>IFERROR(VLOOKUP(F868,#REF!,3),"")</f>
        <v/>
      </c>
      <c r="E868" t="s">
        <v>1053</v>
      </c>
      <c r="F868" s="27" t="str">
        <f t="shared" si="70"/>
        <v>CCV-19A</v>
      </c>
      <c r="G868" t="s">
        <v>1054</v>
      </c>
      <c r="I868" t="s">
        <v>1072</v>
      </c>
      <c r="J868">
        <v>1</v>
      </c>
      <c r="K868">
        <v>2</v>
      </c>
      <c r="L868">
        <v>0</v>
      </c>
      <c r="M868">
        <v>146</v>
      </c>
      <c r="N868">
        <v>10</v>
      </c>
      <c r="O868">
        <v>0</v>
      </c>
      <c r="P868">
        <v>5</v>
      </c>
      <c r="Q868">
        <v>11</v>
      </c>
      <c r="R868" s="27">
        <f t="shared" si="74"/>
        <v>168</v>
      </c>
      <c r="S868" s="27">
        <f t="shared" si="72"/>
        <v>162</v>
      </c>
      <c r="T868" s="27" t="str">
        <f>IFERROR(VLOOKUP(F868,#REF!,2,0),"")</f>
        <v/>
      </c>
      <c r="U868" s="27" t="str">
        <f t="shared" si="73"/>
        <v>,16:15:00,car,168</v>
      </c>
    </row>
    <row r="869" spans="1:21" x14ac:dyDescent="0.25">
      <c r="A869" t="s">
        <v>42</v>
      </c>
      <c r="B869">
        <v>16</v>
      </c>
      <c r="C869" s="27" t="str">
        <f t="shared" si="69"/>
        <v>T</v>
      </c>
      <c r="D869" s="27" t="str">
        <f>IFERROR(VLOOKUP(F869,#REF!,3),"")</f>
        <v/>
      </c>
      <c r="E869" t="s">
        <v>1053</v>
      </c>
      <c r="F869" s="27" t="str">
        <f t="shared" si="70"/>
        <v>CCV-19A</v>
      </c>
      <c r="G869" t="s">
        <v>1054</v>
      </c>
      <c r="I869" t="s">
        <v>1073</v>
      </c>
      <c r="J869">
        <v>1</v>
      </c>
      <c r="K869">
        <v>6</v>
      </c>
      <c r="L869">
        <v>1</v>
      </c>
      <c r="M869">
        <v>161</v>
      </c>
      <c r="N869">
        <v>13</v>
      </c>
      <c r="O869">
        <v>0</v>
      </c>
      <c r="P869">
        <v>4</v>
      </c>
      <c r="Q869">
        <v>9</v>
      </c>
      <c r="R869" s="27">
        <f t="shared" si="74"/>
        <v>191</v>
      </c>
      <c r="S869" s="27">
        <f t="shared" si="72"/>
        <v>177</v>
      </c>
      <c r="T869" s="27" t="str">
        <f>IFERROR(VLOOKUP(F869,#REF!,2,0),"")</f>
        <v/>
      </c>
      <c r="U869" s="27" t="str">
        <f t="shared" si="73"/>
        <v>,16:30:00,car,191</v>
      </c>
    </row>
    <row r="870" spans="1:21" x14ac:dyDescent="0.25">
      <c r="A870" t="s">
        <v>43</v>
      </c>
      <c r="B870">
        <v>16</v>
      </c>
      <c r="C870" s="27" t="str">
        <f t="shared" si="69"/>
        <v>T</v>
      </c>
      <c r="D870" s="27" t="str">
        <f>IFERROR(VLOOKUP(F870,#REF!,3),"")</f>
        <v/>
      </c>
      <c r="E870" t="s">
        <v>1053</v>
      </c>
      <c r="F870" s="27" t="str">
        <f t="shared" si="70"/>
        <v>CCV-19A</v>
      </c>
      <c r="G870" t="s">
        <v>1054</v>
      </c>
      <c r="I870" t="s">
        <v>1074</v>
      </c>
      <c r="J870">
        <v>2</v>
      </c>
      <c r="K870">
        <v>8</v>
      </c>
      <c r="L870">
        <v>3</v>
      </c>
      <c r="M870">
        <v>163</v>
      </c>
      <c r="N870">
        <v>19</v>
      </c>
      <c r="O870">
        <v>0</v>
      </c>
      <c r="P870">
        <v>1</v>
      </c>
      <c r="Q870">
        <v>12</v>
      </c>
      <c r="R870" s="27">
        <f t="shared" si="74"/>
        <v>203</v>
      </c>
      <c r="S870" s="27">
        <f t="shared" si="72"/>
        <v>184</v>
      </c>
      <c r="T870" s="27" t="str">
        <f>IFERROR(VLOOKUP(F870,#REF!,2,0),"")</f>
        <v/>
      </c>
      <c r="U870" s="27" t="str">
        <f t="shared" si="73"/>
        <v>,16:45:00,car,203</v>
      </c>
    </row>
    <row r="871" spans="1:21" x14ac:dyDescent="0.25">
      <c r="A871" t="s">
        <v>44</v>
      </c>
      <c r="B871">
        <v>17</v>
      </c>
      <c r="C871" s="27" t="str">
        <f t="shared" si="69"/>
        <v>T</v>
      </c>
      <c r="D871" s="27" t="str">
        <f>IFERROR(VLOOKUP(F871,#REF!,3),"")</f>
        <v/>
      </c>
      <c r="E871" t="s">
        <v>1053</v>
      </c>
      <c r="F871" s="27" t="str">
        <f t="shared" si="70"/>
        <v>CCV-19A</v>
      </c>
      <c r="G871" t="s">
        <v>1054</v>
      </c>
      <c r="I871" t="s">
        <v>1075</v>
      </c>
      <c r="J871">
        <v>2</v>
      </c>
      <c r="K871">
        <v>3</v>
      </c>
      <c r="L871">
        <v>0</v>
      </c>
      <c r="M871">
        <v>202</v>
      </c>
      <c r="N871">
        <v>19</v>
      </c>
      <c r="O871">
        <v>0</v>
      </c>
      <c r="P871">
        <v>6</v>
      </c>
      <c r="Q871">
        <v>5</v>
      </c>
      <c r="R871" s="27">
        <f t="shared" si="74"/>
        <v>223</v>
      </c>
      <c r="S871" s="27">
        <f t="shared" si="72"/>
        <v>213</v>
      </c>
      <c r="T871" s="27" t="str">
        <f>IFERROR(VLOOKUP(F871,#REF!,2,0),"")</f>
        <v/>
      </c>
      <c r="U871" s="27" t="str">
        <f t="shared" si="73"/>
        <v>,17:00:00,car,223</v>
      </c>
    </row>
    <row r="872" spans="1:21" x14ac:dyDescent="0.25">
      <c r="A872" t="s">
        <v>45</v>
      </c>
      <c r="B872">
        <v>17</v>
      </c>
      <c r="C872" s="27" t="str">
        <f t="shared" si="69"/>
        <v>T</v>
      </c>
      <c r="D872" s="27" t="str">
        <f>IFERROR(VLOOKUP(F872,#REF!,3),"")</f>
        <v/>
      </c>
      <c r="E872" t="s">
        <v>1053</v>
      </c>
      <c r="F872" s="27" t="str">
        <f t="shared" si="70"/>
        <v>CCV-19A</v>
      </c>
      <c r="G872" t="s">
        <v>1054</v>
      </c>
      <c r="I872" t="s">
        <v>1076</v>
      </c>
      <c r="J872">
        <v>3</v>
      </c>
      <c r="K872">
        <v>6</v>
      </c>
      <c r="L872">
        <v>0</v>
      </c>
      <c r="M872">
        <v>200</v>
      </c>
      <c r="N872">
        <v>25</v>
      </c>
      <c r="O872">
        <v>1</v>
      </c>
      <c r="P872">
        <v>5</v>
      </c>
      <c r="Q872">
        <v>7</v>
      </c>
      <c r="R872" s="27">
        <f t="shared" si="74"/>
        <v>229</v>
      </c>
      <c r="S872" s="27">
        <f t="shared" si="72"/>
        <v>212</v>
      </c>
      <c r="T872" s="27" t="str">
        <f>IFERROR(VLOOKUP(F872,#REF!,2,0),"")</f>
        <v/>
      </c>
      <c r="U872" s="27" t="str">
        <f t="shared" si="73"/>
        <v>,17:15:00,car,229</v>
      </c>
    </row>
    <row r="873" spans="1:21" x14ac:dyDescent="0.25">
      <c r="A873" t="s">
        <v>46</v>
      </c>
      <c r="B873">
        <v>17</v>
      </c>
      <c r="C873" s="27" t="str">
        <f t="shared" si="69"/>
        <v>T</v>
      </c>
      <c r="D873" s="27" t="str">
        <f>IFERROR(VLOOKUP(F873,#REF!,3),"")</f>
        <v/>
      </c>
      <c r="E873" t="s">
        <v>1053</v>
      </c>
      <c r="F873" s="27" t="str">
        <f t="shared" si="70"/>
        <v>CCV-19A</v>
      </c>
      <c r="G873" t="s">
        <v>1054</v>
      </c>
      <c r="I873" t="s">
        <v>1077</v>
      </c>
      <c r="J873">
        <v>10</v>
      </c>
      <c r="K873">
        <v>2</v>
      </c>
      <c r="L873">
        <v>1</v>
      </c>
      <c r="M873">
        <v>223</v>
      </c>
      <c r="N873">
        <v>18</v>
      </c>
      <c r="O873">
        <v>0</v>
      </c>
      <c r="P873">
        <v>2</v>
      </c>
      <c r="Q873">
        <v>7</v>
      </c>
      <c r="R873" s="27">
        <f t="shared" si="74"/>
        <v>242</v>
      </c>
      <c r="S873" s="27">
        <f t="shared" si="72"/>
        <v>235</v>
      </c>
      <c r="T873" s="27" t="str">
        <f>IFERROR(VLOOKUP(F873,#REF!,2,0),"")</f>
        <v/>
      </c>
      <c r="U873" s="27" t="str">
        <f t="shared" si="73"/>
        <v>,17:30:00,car,242</v>
      </c>
    </row>
    <row r="874" spans="1:21" x14ac:dyDescent="0.25">
      <c r="A874" t="s">
        <v>47</v>
      </c>
      <c r="B874">
        <v>17</v>
      </c>
      <c r="C874" s="27" t="str">
        <f t="shared" si="69"/>
        <v>T</v>
      </c>
      <c r="D874" s="27" t="str">
        <f>IFERROR(VLOOKUP(F874,#REF!,3),"")</f>
        <v/>
      </c>
      <c r="E874" t="s">
        <v>1053</v>
      </c>
      <c r="F874" s="27" t="str">
        <f t="shared" si="70"/>
        <v>CCV-19A</v>
      </c>
      <c r="G874" t="s">
        <v>1054</v>
      </c>
      <c r="I874" t="s">
        <v>1078</v>
      </c>
      <c r="J874">
        <v>2</v>
      </c>
      <c r="K874">
        <v>7</v>
      </c>
      <c r="L874">
        <v>0</v>
      </c>
      <c r="M874">
        <v>212</v>
      </c>
      <c r="N874">
        <v>21</v>
      </c>
      <c r="O874">
        <v>3</v>
      </c>
      <c r="P874">
        <v>3</v>
      </c>
      <c r="Q874">
        <v>7</v>
      </c>
      <c r="R874" s="27">
        <f t="shared" si="74"/>
        <v>240</v>
      </c>
      <c r="S874" s="27">
        <f t="shared" si="72"/>
        <v>222</v>
      </c>
      <c r="T874" s="27" t="str">
        <f>IFERROR(VLOOKUP(F874,#REF!,2,0),"")</f>
        <v/>
      </c>
      <c r="U874" s="27" t="str">
        <f t="shared" si="73"/>
        <v>,17:45:00,car,240</v>
      </c>
    </row>
    <row r="875" spans="1:21" x14ac:dyDescent="0.25">
      <c r="A875" t="s">
        <v>48</v>
      </c>
      <c r="B875">
        <v>18</v>
      </c>
      <c r="C875" s="27" t="str">
        <f t="shared" si="69"/>
        <v>T</v>
      </c>
      <c r="D875" s="27" t="str">
        <f>IFERROR(VLOOKUP(F875,#REF!,3),"")</f>
        <v/>
      </c>
      <c r="E875" t="s">
        <v>1053</v>
      </c>
      <c r="F875" s="27" t="str">
        <f t="shared" si="70"/>
        <v>CCV-19A</v>
      </c>
      <c r="G875" t="s">
        <v>1054</v>
      </c>
      <c r="I875" t="s">
        <v>1079</v>
      </c>
      <c r="J875">
        <v>5</v>
      </c>
      <c r="K875">
        <v>5</v>
      </c>
      <c r="L875">
        <v>1</v>
      </c>
      <c r="M875">
        <v>243</v>
      </c>
      <c r="N875">
        <v>14</v>
      </c>
      <c r="O875">
        <v>1</v>
      </c>
      <c r="P875">
        <v>4</v>
      </c>
      <c r="Q875">
        <v>12</v>
      </c>
      <c r="R875" s="27">
        <f t="shared" si="74"/>
        <v>274</v>
      </c>
      <c r="S875" s="27">
        <f t="shared" si="72"/>
        <v>262</v>
      </c>
      <c r="T875" s="27" t="str">
        <f>IFERROR(VLOOKUP(F875,#REF!,2,0),"")</f>
        <v/>
      </c>
      <c r="U875" s="27" t="str">
        <f t="shared" si="73"/>
        <v>,18:00:00,car,274</v>
      </c>
    </row>
    <row r="876" spans="1:21" x14ac:dyDescent="0.25">
      <c r="A876" t="s">
        <v>49</v>
      </c>
      <c r="B876">
        <v>18</v>
      </c>
      <c r="C876" s="27" t="str">
        <f t="shared" si="69"/>
        <v>T</v>
      </c>
      <c r="D876" s="27" t="str">
        <f>IFERROR(VLOOKUP(F876,#REF!,3),"")</f>
        <v/>
      </c>
      <c r="E876" t="s">
        <v>1053</v>
      </c>
      <c r="F876" s="27" t="str">
        <f t="shared" si="70"/>
        <v>CCV-19A</v>
      </c>
      <c r="G876" t="s">
        <v>1054</v>
      </c>
      <c r="I876" t="s">
        <v>1080</v>
      </c>
      <c r="J876">
        <v>8</v>
      </c>
      <c r="K876">
        <v>5</v>
      </c>
      <c r="L876">
        <v>0</v>
      </c>
      <c r="M876">
        <v>201</v>
      </c>
      <c r="N876">
        <v>19</v>
      </c>
      <c r="O876">
        <v>1</v>
      </c>
      <c r="P876">
        <v>3</v>
      </c>
      <c r="Q876">
        <v>12</v>
      </c>
      <c r="R876" s="27">
        <f t="shared" si="74"/>
        <v>230</v>
      </c>
      <c r="S876" s="27">
        <f t="shared" si="72"/>
        <v>216</v>
      </c>
      <c r="T876" s="27" t="str">
        <f>IFERROR(VLOOKUP(F876,#REF!,2,0),"")</f>
        <v/>
      </c>
      <c r="U876" s="27" t="str">
        <f t="shared" si="73"/>
        <v>,18:15:00,car,230</v>
      </c>
    </row>
    <row r="877" spans="1:21" x14ac:dyDescent="0.25">
      <c r="A877" t="s">
        <v>197</v>
      </c>
      <c r="B877">
        <v>18</v>
      </c>
      <c r="C877" s="27" t="str">
        <f t="shared" si="69"/>
        <v>T</v>
      </c>
      <c r="D877" s="27" t="str">
        <f>IFERROR(VLOOKUP(F877,#REF!,3),"")</f>
        <v/>
      </c>
      <c r="E877" t="s">
        <v>1053</v>
      </c>
      <c r="F877" s="27" t="str">
        <f t="shared" si="70"/>
        <v>CCV-19A</v>
      </c>
      <c r="G877" t="s">
        <v>1054</v>
      </c>
      <c r="I877" t="s">
        <v>1081</v>
      </c>
      <c r="J877">
        <v>6</v>
      </c>
      <c r="K877">
        <v>8</v>
      </c>
      <c r="L877">
        <v>1</v>
      </c>
      <c r="M877">
        <v>177</v>
      </c>
      <c r="N877">
        <v>23</v>
      </c>
      <c r="O877">
        <v>1</v>
      </c>
      <c r="P877">
        <v>2</v>
      </c>
      <c r="Q877">
        <v>6</v>
      </c>
      <c r="R877" s="27">
        <f t="shared" si="74"/>
        <v>208</v>
      </c>
      <c r="S877" s="27">
        <f t="shared" si="72"/>
        <v>188</v>
      </c>
      <c r="T877" s="27" t="str">
        <f>IFERROR(VLOOKUP(F877,#REF!,2,0),"")</f>
        <v/>
      </c>
      <c r="U877" s="27" t="str">
        <f t="shared" si="73"/>
        <v>,18:30:00,car,208</v>
      </c>
    </row>
    <row r="878" spans="1:21" x14ac:dyDescent="0.25">
      <c r="A878" t="s">
        <v>199</v>
      </c>
      <c r="B878">
        <v>18</v>
      </c>
      <c r="C878" s="27" t="str">
        <f t="shared" si="69"/>
        <v>T</v>
      </c>
      <c r="D878" s="27" t="str">
        <f>IFERROR(VLOOKUP(F878,#REF!,3),"")</f>
        <v/>
      </c>
      <c r="E878" t="s">
        <v>1053</v>
      </c>
      <c r="F878" s="27" t="str">
        <f t="shared" si="70"/>
        <v>CCV-19A</v>
      </c>
      <c r="G878" t="s">
        <v>1054</v>
      </c>
      <c r="I878" t="s">
        <v>1082</v>
      </c>
      <c r="J878">
        <v>6</v>
      </c>
      <c r="K878">
        <v>1</v>
      </c>
      <c r="L878">
        <v>0</v>
      </c>
      <c r="M878">
        <v>214</v>
      </c>
      <c r="N878">
        <v>21</v>
      </c>
      <c r="O878">
        <v>3</v>
      </c>
      <c r="P878">
        <v>3</v>
      </c>
      <c r="Q878">
        <v>8</v>
      </c>
      <c r="R878" s="27">
        <f t="shared" si="74"/>
        <v>231</v>
      </c>
      <c r="S878" s="27">
        <f t="shared" si="72"/>
        <v>225</v>
      </c>
      <c r="T878" s="27" t="str">
        <f>IFERROR(VLOOKUP(F878,#REF!,2,0),"")</f>
        <v/>
      </c>
      <c r="U878" s="27" t="str">
        <f t="shared" si="73"/>
        <v>,18:45:00,car,231</v>
      </c>
    </row>
    <row r="879" spans="1:21" x14ac:dyDescent="0.25">
      <c r="A879" t="s">
        <v>201</v>
      </c>
      <c r="B879">
        <v>19</v>
      </c>
      <c r="C879" s="27" t="str">
        <f t="shared" si="69"/>
        <v>N</v>
      </c>
      <c r="D879" s="27" t="str">
        <f>IFERROR(VLOOKUP(F879,#REF!,3),"")</f>
        <v/>
      </c>
      <c r="E879" t="s">
        <v>1053</v>
      </c>
      <c r="F879" s="27" t="str">
        <f t="shared" si="70"/>
        <v>CCV-19A</v>
      </c>
      <c r="G879" t="s">
        <v>1054</v>
      </c>
      <c r="I879" t="s">
        <v>1083</v>
      </c>
      <c r="J879">
        <v>19</v>
      </c>
      <c r="K879">
        <v>3</v>
      </c>
      <c r="L879">
        <v>0</v>
      </c>
      <c r="M879">
        <v>216</v>
      </c>
      <c r="N879">
        <v>17</v>
      </c>
      <c r="O879">
        <v>2</v>
      </c>
      <c r="P879">
        <v>3</v>
      </c>
      <c r="Q879">
        <v>8</v>
      </c>
      <c r="R879" s="27">
        <f t="shared" si="74"/>
        <v>236</v>
      </c>
      <c r="S879" s="27">
        <f t="shared" si="72"/>
        <v>227</v>
      </c>
      <c r="T879" s="27" t="str">
        <f>IFERROR(VLOOKUP(F879,#REF!,2,0),"")</f>
        <v/>
      </c>
      <c r="U879" s="27" t="str">
        <f t="shared" si="73"/>
        <v>,19:00:00,car,236</v>
      </c>
    </row>
    <row r="880" spans="1:21" x14ac:dyDescent="0.25">
      <c r="A880" t="s">
        <v>203</v>
      </c>
      <c r="B880">
        <v>19</v>
      </c>
      <c r="C880" s="27" t="str">
        <f t="shared" si="69"/>
        <v>N</v>
      </c>
      <c r="D880" s="27" t="str">
        <f>IFERROR(VLOOKUP(F880,#REF!,3),"")</f>
        <v/>
      </c>
      <c r="E880" t="s">
        <v>1053</v>
      </c>
      <c r="F880" s="27" t="str">
        <f t="shared" si="70"/>
        <v>CCV-19A</v>
      </c>
      <c r="G880" t="s">
        <v>1054</v>
      </c>
      <c r="I880" t="s">
        <v>1084</v>
      </c>
      <c r="J880">
        <v>3</v>
      </c>
      <c r="K880">
        <v>4</v>
      </c>
      <c r="L880">
        <v>0</v>
      </c>
      <c r="M880">
        <v>218</v>
      </c>
      <c r="N880">
        <v>15</v>
      </c>
      <c r="O880">
        <v>0</v>
      </c>
      <c r="P880">
        <v>3</v>
      </c>
      <c r="Q880">
        <v>4</v>
      </c>
      <c r="R880" s="27">
        <f t="shared" si="74"/>
        <v>236</v>
      </c>
      <c r="S880" s="27">
        <f t="shared" si="72"/>
        <v>225</v>
      </c>
      <c r="T880" s="27" t="str">
        <f>IFERROR(VLOOKUP(F880,#REF!,2,0),"")</f>
        <v/>
      </c>
      <c r="U880" s="27" t="str">
        <f t="shared" si="73"/>
        <v>,19:15:00,car,236</v>
      </c>
    </row>
    <row r="881" spans="1:21" x14ac:dyDescent="0.25">
      <c r="A881" t="s">
        <v>205</v>
      </c>
      <c r="B881">
        <v>19</v>
      </c>
      <c r="C881" s="27" t="str">
        <f t="shared" si="69"/>
        <v>N</v>
      </c>
      <c r="D881" s="27" t="str">
        <f>IFERROR(VLOOKUP(F881,#REF!,3),"")</f>
        <v/>
      </c>
      <c r="E881" t="s">
        <v>1053</v>
      </c>
      <c r="F881" s="27" t="str">
        <f t="shared" si="70"/>
        <v>CCV-19A</v>
      </c>
      <c r="G881" t="s">
        <v>1054</v>
      </c>
      <c r="I881" t="s">
        <v>1085</v>
      </c>
      <c r="J881">
        <v>0</v>
      </c>
      <c r="K881">
        <v>0</v>
      </c>
      <c r="L881">
        <v>0</v>
      </c>
      <c r="M881">
        <v>28</v>
      </c>
      <c r="N881">
        <v>3</v>
      </c>
      <c r="O881">
        <v>0</v>
      </c>
      <c r="P881">
        <v>0</v>
      </c>
      <c r="Q881">
        <v>0</v>
      </c>
      <c r="R881" s="27">
        <f t="shared" si="74"/>
        <v>29</v>
      </c>
      <c r="S881" s="27">
        <f t="shared" si="72"/>
        <v>28</v>
      </c>
      <c r="T881" s="27" t="str">
        <f>IFERROR(VLOOKUP(F881,#REF!,2,0),"")</f>
        <v/>
      </c>
      <c r="U881" s="27" t="str">
        <f t="shared" si="73"/>
        <v>,19:30:00,car,29</v>
      </c>
    </row>
    <row r="882" spans="1:21" hidden="1" x14ac:dyDescent="0.25">
      <c r="A882" t="s">
        <v>109</v>
      </c>
      <c r="B882">
        <v>6</v>
      </c>
      <c r="C882" s="27" t="str">
        <f t="shared" si="69"/>
        <v>M</v>
      </c>
      <c r="E882" t="s">
        <v>1086</v>
      </c>
      <c r="F882" s="27" t="str">
        <f t="shared" si="70"/>
        <v>CCV-19B</v>
      </c>
      <c r="G882" t="s">
        <v>1087</v>
      </c>
      <c r="I882" t="s">
        <v>1088</v>
      </c>
      <c r="J882">
        <v>1</v>
      </c>
      <c r="K882">
        <v>0</v>
      </c>
      <c r="L882">
        <v>0</v>
      </c>
      <c r="M882">
        <v>15</v>
      </c>
      <c r="N882">
        <v>3</v>
      </c>
      <c r="O882">
        <v>0</v>
      </c>
      <c r="P882">
        <v>0</v>
      </c>
      <c r="Q882">
        <v>2</v>
      </c>
      <c r="R882" s="27">
        <f t="shared" si="71"/>
        <v>23</v>
      </c>
      <c r="S882" s="27">
        <f t="shared" si="72"/>
        <v>17</v>
      </c>
      <c r="T882" s="27" t="str">
        <f>IFERROR(VLOOKUP(F882,#REF!,2,0),"")</f>
        <v/>
      </c>
      <c r="U882" s="27" t="str">
        <f t="shared" si="73"/>
        <v>,06:30:00,car,23</v>
      </c>
    </row>
    <row r="883" spans="1:21" hidden="1" x14ac:dyDescent="0.25">
      <c r="A883" t="s">
        <v>111</v>
      </c>
      <c r="B883">
        <v>6</v>
      </c>
      <c r="C883" s="27" t="str">
        <f t="shared" si="69"/>
        <v>M</v>
      </c>
      <c r="E883" t="s">
        <v>1086</v>
      </c>
      <c r="F883" s="27" t="str">
        <f t="shared" si="70"/>
        <v>CCV-19B</v>
      </c>
      <c r="G883" t="s">
        <v>1087</v>
      </c>
      <c r="I883" t="s">
        <v>1089</v>
      </c>
      <c r="J883">
        <v>2</v>
      </c>
      <c r="K883">
        <v>1</v>
      </c>
      <c r="L883">
        <v>0</v>
      </c>
      <c r="M883">
        <v>45</v>
      </c>
      <c r="N883">
        <v>8</v>
      </c>
      <c r="O883">
        <v>1</v>
      </c>
      <c r="P883">
        <v>1</v>
      </c>
      <c r="Q883">
        <v>5</v>
      </c>
      <c r="R883" s="27">
        <f t="shared" si="71"/>
        <v>71</v>
      </c>
      <c r="S883" s="27">
        <f t="shared" si="72"/>
        <v>51</v>
      </c>
      <c r="T883" s="27" t="str">
        <f>IFERROR(VLOOKUP(F883,#REF!,2,0),"")</f>
        <v/>
      </c>
      <c r="U883" s="27" t="str">
        <f t="shared" si="73"/>
        <v>,06:45:00,car,71</v>
      </c>
    </row>
    <row r="884" spans="1:21" hidden="1" x14ac:dyDescent="0.25">
      <c r="A884" t="s">
        <v>113</v>
      </c>
      <c r="B884">
        <v>7</v>
      </c>
      <c r="C884" s="27" t="str">
        <f t="shared" si="69"/>
        <v>M</v>
      </c>
      <c r="E884" t="s">
        <v>1086</v>
      </c>
      <c r="F884" s="27" t="str">
        <f t="shared" si="70"/>
        <v>CCV-19B</v>
      </c>
      <c r="G884" t="s">
        <v>1087</v>
      </c>
      <c r="I884" t="s">
        <v>1090</v>
      </c>
      <c r="J884">
        <v>3</v>
      </c>
      <c r="K884">
        <v>0</v>
      </c>
      <c r="L884">
        <v>0</v>
      </c>
      <c r="M884">
        <v>87</v>
      </c>
      <c r="N884">
        <v>3</v>
      </c>
      <c r="O884">
        <v>0</v>
      </c>
      <c r="P884">
        <v>2</v>
      </c>
      <c r="Q884">
        <v>4</v>
      </c>
      <c r="R884" s="27">
        <f t="shared" si="71"/>
        <v>122</v>
      </c>
      <c r="S884" s="27">
        <f t="shared" si="72"/>
        <v>93</v>
      </c>
      <c r="T884" s="27" t="str">
        <f>IFERROR(VLOOKUP(F884,#REF!,2,0),"")</f>
        <v/>
      </c>
      <c r="U884" s="27" t="str">
        <f t="shared" si="73"/>
        <v>,07:00:00,car,122</v>
      </c>
    </row>
    <row r="885" spans="1:21" hidden="1" x14ac:dyDescent="0.25">
      <c r="A885" t="s">
        <v>115</v>
      </c>
      <c r="B885">
        <v>7</v>
      </c>
      <c r="C885" s="27" t="str">
        <f t="shared" si="69"/>
        <v>M</v>
      </c>
      <c r="E885" t="s">
        <v>1086</v>
      </c>
      <c r="F885" s="27" t="str">
        <f t="shared" si="70"/>
        <v>CCV-19B</v>
      </c>
      <c r="G885" t="s">
        <v>1087</v>
      </c>
      <c r="I885" t="s">
        <v>1091</v>
      </c>
      <c r="J885">
        <v>4</v>
      </c>
      <c r="K885">
        <v>3</v>
      </c>
      <c r="L885">
        <v>0</v>
      </c>
      <c r="M885">
        <v>102</v>
      </c>
      <c r="N885">
        <v>5</v>
      </c>
      <c r="O885">
        <v>0</v>
      </c>
      <c r="P885">
        <v>0</v>
      </c>
      <c r="Q885">
        <v>4</v>
      </c>
      <c r="R885" s="27">
        <f t="shared" si="71"/>
        <v>147</v>
      </c>
      <c r="S885" s="27">
        <f t="shared" si="72"/>
        <v>106</v>
      </c>
      <c r="T885" s="27" t="str">
        <f>IFERROR(VLOOKUP(F885,#REF!,2,0),"")</f>
        <v/>
      </c>
      <c r="U885" s="27" t="str">
        <f t="shared" si="73"/>
        <v>,07:15:00,car,147</v>
      </c>
    </row>
    <row r="886" spans="1:21" hidden="1" x14ac:dyDescent="0.25">
      <c r="A886" t="s">
        <v>117</v>
      </c>
      <c r="B886">
        <v>7</v>
      </c>
      <c r="C886" s="27" t="str">
        <f t="shared" si="69"/>
        <v>M</v>
      </c>
      <c r="E886" t="s">
        <v>1086</v>
      </c>
      <c r="F886" s="27" t="str">
        <f t="shared" si="70"/>
        <v>CCV-19B</v>
      </c>
      <c r="G886" t="s">
        <v>1087</v>
      </c>
      <c r="I886" t="s">
        <v>1092</v>
      </c>
      <c r="J886">
        <v>8</v>
      </c>
      <c r="K886">
        <v>6</v>
      </c>
      <c r="L886">
        <v>0</v>
      </c>
      <c r="M886">
        <v>115</v>
      </c>
      <c r="N886">
        <v>7</v>
      </c>
      <c r="O886">
        <v>3</v>
      </c>
      <c r="P886">
        <v>0</v>
      </c>
      <c r="Q886">
        <v>4</v>
      </c>
      <c r="R886" s="27">
        <f t="shared" si="71"/>
        <v>172</v>
      </c>
      <c r="S886" s="27">
        <f t="shared" si="72"/>
        <v>119</v>
      </c>
      <c r="T886" s="27" t="str">
        <f>IFERROR(VLOOKUP(F886,#REF!,2,0),"")</f>
        <v/>
      </c>
      <c r="U886" s="27" t="str">
        <f t="shared" si="73"/>
        <v>,07:30:00,car,172</v>
      </c>
    </row>
    <row r="887" spans="1:21" hidden="1" x14ac:dyDescent="0.25">
      <c r="A887" t="s">
        <v>119</v>
      </c>
      <c r="B887">
        <v>7</v>
      </c>
      <c r="C887" s="27" t="str">
        <f t="shared" si="69"/>
        <v>M</v>
      </c>
      <c r="E887" t="s">
        <v>1086</v>
      </c>
      <c r="F887" s="27" t="str">
        <f t="shared" si="70"/>
        <v>CCV-19B</v>
      </c>
      <c r="G887" t="s">
        <v>1087</v>
      </c>
      <c r="I887" t="s">
        <v>1093</v>
      </c>
      <c r="J887">
        <v>10</v>
      </c>
      <c r="K887">
        <v>3</v>
      </c>
      <c r="L887">
        <v>0</v>
      </c>
      <c r="M887">
        <v>113</v>
      </c>
      <c r="N887">
        <v>8</v>
      </c>
      <c r="O887">
        <v>2</v>
      </c>
      <c r="P887">
        <v>1</v>
      </c>
      <c r="Q887">
        <v>10</v>
      </c>
      <c r="R887" s="27">
        <f t="shared" si="71"/>
        <v>171</v>
      </c>
      <c r="S887" s="27">
        <f t="shared" si="72"/>
        <v>124</v>
      </c>
      <c r="T887" s="27" t="str">
        <f>IFERROR(VLOOKUP(F887,#REF!,2,0),"")</f>
        <v/>
      </c>
      <c r="U887" s="27" t="str">
        <f t="shared" si="73"/>
        <v>,07:45:00,car,171</v>
      </c>
    </row>
    <row r="888" spans="1:21" hidden="1" x14ac:dyDescent="0.25">
      <c r="A888" t="s">
        <v>121</v>
      </c>
      <c r="B888">
        <v>8</v>
      </c>
      <c r="C888" s="27" t="str">
        <f t="shared" si="69"/>
        <v>M</v>
      </c>
      <c r="E888" t="s">
        <v>1086</v>
      </c>
      <c r="F888" s="27" t="str">
        <f t="shared" si="70"/>
        <v>CCV-19B</v>
      </c>
      <c r="G888" t="s">
        <v>1087</v>
      </c>
      <c r="I888" t="s">
        <v>1094</v>
      </c>
      <c r="J888">
        <v>3</v>
      </c>
      <c r="K888">
        <v>3</v>
      </c>
      <c r="L888">
        <v>0</v>
      </c>
      <c r="M888">
        <v>114</v>
      </c>
      <c r="N888">
        <v>4</v>
      </c>
      <c r="O888">
        <v>1</v>
      </c>
      <c r="P888">
        <v>4</v>
      </c>
      <c r="Q888">
        <v>6</v>
      </c>
      <c r="R888" s="27">
        <f t="shared" si="71"/>
        <v>170</v>
      </c>
      <c r="S888" s="27">
        <f t="shared" si="72"/>
        <v>124</v>
      </c>
      <c r="T888" s="27" t="str">
        <f>IFERROR(VLOOKUP(F888,#REF!,2,0),"")</f>
        <v/>
      </c>
      <c r="U888" s="27" t="str">
        <f t="shared" si="73"/>
        <v>,08:00:00,car,170</v>
      </c>
    </row>
    <row r="889" spans="1:21" hidden="1" x14ac:dyDescent="0.25">
      <c r="A889" t="s">
        <v>123</v>
      </c>
      <c r="B889">
        <v>8</v>
      </c>
      <c r="C889" s="27" t="str">
        <f t="shared" si="69"/>
        <v>M</v>
      </c>
      <c r="E889" t="s">
        <v>1086</v>
      </c>
      <c r="F889" s="27" t="str">
        <f t="shared" si="70"/>
        <v>CCV-19B</v>
      </c>
      <c r="G889" t="s">
        <v>1087</v>
      </c>
      <c r="I889" t="s">
        <v>1095</v>
      </c>
      <c r="J889">
        <v>9</v>
      </c>
      <c r="K889">
        <v>5</v>
      </c>
      <c r="L889">
        <v>0</v>
      </c>
      <c r="M889">
        <v>93</v>
      </c>
      <c r="N889">
        <v>5</v>
      </c>
      <c r="O889">
        <v>1</v>
      </c>
      <c r="P889">
        <v>1</v>
      </c>
      <c r="Q889">
        <v>4</v>
      </c>
      <c r="R889" s="27">
        <f t="shared" si="71"/>
        <v>142</v>
      </c>
      <c r="S889" s="27">
        <f t="shared" si="72"/>
        <v>98</v>
      </c>
      <c r="T889" s="27" t="str">
        <f>IFERROR(VLOOKUP(F889,#REF!,2,0),"")</f>
        <v/>
      </c>
      <c r="U889" s="27" t="str">
        <f t="shared" si="73"/>
        <v>,08:15:00,car,142</v>
      </c>
    </row>
    <row r="890" spans="1:21" hidden="1" x14ac:dyDescent="0.25">
      <c r="A890" t="s">
        <v>125</v>
      </c>
      <c r="B890">
        <v>8</v>
      </c>
      <c r="C890" s="27" t="str">
        <f t="shared" si="69"/>
        <v>M</v>
      </c>
      <c r="E890" t="s">
        <v>1086</v>
      </c>
      <c r="F890" s="27" t="str">
        <f t="shared" si="70"/>
        <v>CCV-19B</v>
      </c>
      <c r="G890" t="s">
        <v>1087</v>
      </c>
      <c r="I890" t="s">
        <v>1096</v>
      </c>
      <c r="J890">
        <v>8</v>
      </c>
      <c r="K890">
        <v>2</v>
      </c>
      <c r="L890">
        <v>0</v>
      </c>
      <c r="M890">
        <v>92</v>
      </c>
      <c r="N890">
        <v>4</v>
      </c>
      <c r="O890">
        <v>0</v>
      </c>
      <c r="P890">
        <v>1</v>
      </c>
      <c r="Q890">
        <v>2</v>
      </c>
      <c r="R890" s="27">
        <f t="shared" si="71"/>
        <v>130</v>
      </c>
      <c r="S890" s="27">
        <f t="shared" si="72"/>
        <v>95</v>
      </c>
      <c r="T890" s="27" t="str">
        <f>IFERROR(VLOOKUP(F890,#REF!,2,0),"")</f>
        <v/>
      </c>
      <c r="U890" s="27" t="str">
        <f t="shared" si="73"/>
        <v>,08:30:00,car,130</v>
      </c>
    </row>
    <row r="891" spans="1:21" hidden="1" x14ac:dyDescent="0.25">
      <c r="A891" t="s">
        <v>127</v>
      </c>
      <c r="B891">
        <v>8</v>
      </c>
      <c r="C891" s="27" t="str">
        <f t="shared" si="69"/>
        <v>M</v>
      </c>
      <c r="E891" t="s">
        <v>1086</v>
      </c>
      <c r="F891" s="27" t="str">
        <f t="shared" si="70"/>
        <v>CCV-19B</v>
      </c>
      <c r="G891" t="s">
        <v>1087</v>
      </c>
      <c r="I891" t="s">
        <v>1097</v>
      </c>
      <c r="J891">
        <v>5</v>
      </c>
      <c r="K891">
        <v>5</v>
      </c>
      <c r="L891">
        <v>0</v>
      </c>
      <c r="M891">
        <v>71</v>
      </c>
      <c r="N891">
        <v>5</v>
      </c>
      <c r="O891">
        <v>0</v>
      </c>
      <c r="P891">
        <v>1</v>
      </c>
      <c r="Q891">
        <v>4</v>
      </c>
      <c r="R891" s="27">
        <f t="shared" si="71"/>
        <v>113</v>
      </c>
      <c r="S891" s="27">
        <f t="shared" si="72"/>
        <v>76</v>
      </c>
      <c r="T891" s="27" t="str">
        <f>IFERROR(VLOOKUP(F891,#REF!,2,0),"")</f>
        <v/>
      </c>
      <c r="U891" s="27" t="str">
        <f t="shared" si="73"/>
        <v>,08:45:00,car,113</v>
      </c>
    </row>
    <row r="892" spans="1:21" hidden="1" x14ac:dyDescent="0.25">
      <c r="A892" t="s">
        <v>129</v>
      </c>
      <c r="B892">
        <v>9</v>
      </c>
      <c r="C892" s="27" t="str">
        <f t="shared" si="69"/>
        <v>M</v>
      </c>
      <c r="E892" t="s">
        <v>1086</v>
      </c>
      <c r="F892" s="27" t="str">
        <f t="shared" si="70"/>
        <v>CCV-19B</v>
      </c>
      <c r="G892" t="s">
        <v>1087</v>
      </c>
      <c r="I892" t="s">
        <v>1098</v>
      </c>
      <c r="J892">
        <v>3</v>
      </c>
      <c r="K892">
        <v>2</v>
      </c>
      <c r="L892">
        <v>1</v>
      </c>
      <c r="M892">
        <v>49</v>
      </c>
      <c r="N892">
        <v>2</v>
      </c>
      <c r="O892">
        <v>2</v>
      </c>
      <c r="P892">
        <v>1</v>
      </c>
      <c r="Q892">
        <v>3</v>
      </c>
      <c r="R892" s="27">
        <f t="shared" si="71"/>
        <v>78</v>
      </c>
      <c r="S892" s="27">
        <f t="shared" si="72"/>
        <v>56</v>
      </c>
      <c r="T892" s="27" t="str">
        <f>IFERROR(VLOOKUP(F892,#REF!,2,0),"")</f>
        <v/>
      </c>
      <c r="U892" s="27" t="str">
        <f t="shared" si="73"/>
        <v>,09:00:00,car,78</v>
      </c>
    </row>
    <row r="893" spans="1:21" hidden="1" x14ac:dyDescent="0.25">
      <c r="A893" t="s">
        <v>131</v>
      </c>
      <c r="B893">
        <v>9</v>
      </c>
      <c r="C893" s="27" t="str">
        <f t="shared" si="69"/>
        <v>M</v>
      </c>
      <c r="E893" t="s">
        <v>1086</v>
      </c>
      <c r="F893" s="27" t="str">
        <f t="shared" si="70"/>
        <v>CCV-19B</v>
      </c>
      <c r="G893" t="s">
        <v>1087</v>
      </c>
      <c r="I893" t="s">
        <v>1099</v>
      </c>
      <c r="J893">
        <v>1</v>
      </c>
      <c r="K893">
        <v>2</v>
      </c>
      <c r="L893">
        <v>0</v>
      </c>
      <c r="M893">
        <v>28</v>
      </c>
      <c r="N893">
        <v>5</v>
      </c>
      <c r="O893">
        <v>0</v>
      </c>
      <c r="P893">
        <v>0</v>
      </c>
      <c r="Q893">
        <v>1</v>
      </c>
      <c r="R893" s="27">
        <f t="shared" si="71"/>
        <v>44</v>
      </c>
      <c r="S893" s="27">
        <f t="shared" si="72"/>
        <v>29</v>
      </c>
      <c r="T893" s="27" t="str">
        <f>IFERROR(VLOOKUP(F893,#REF!,2,0),"")</f>
        <v/>
      </c>
      <c r="U893" s="27" t="str">
        <f t="shared" si="73"/>
        <v>,09:15:00,car,44</v>
      </c>
    </row>
    <row r="894" spans="1:21" hidden="1" x14ac:dyDescent="0.25">
      <c r="A894" t="s">
        <v>133</v>
      </c>
      <c r="B894">
        <v>9</v>
      </c>
      <c r="C894" s="27" t="str">
        <f t="shared" si="69"/>
        <v>M</v>
      </c>
      <c r="E894" t="s">
        <v>1086</v>
      </c>
      <c r="F894" s="27" t="str">
        <f t="shared" si="70"/>
        <v>CCV-19B</v>
      </c>
      <c r="G894" t="s">
        <v>1087</v>
      </c>
      <c r="I894" t="s">
        <v>1100</v>
      </c>
      <c r="J894">
        <v>3</v>
      </c>
      <c r="K894">
        <v>1</v>
      </c>
      <c r="L894">
        <v>2</v>
      </c>
      <c r="M894">
        <v>29</v>
      </c>
      <c r="N894">
        <v>5</v>
      </c>
      <c r="O894">
        <v>0</v>
      </c>
      <c r="P894">
        <v>0</v>
      </c>
      <c r="Q894">
        <v>4</v>
      </c>
      <c r="R894" s="27">
        <f t="shared" si="71"/>
        <v>54</v>
      </c>
      <c r="S894" s="27">
        <f t="shared" si="72"/>
        <v>38</v>
      </c>
      <c r="T894" s="27" t="str">
        <f>IFERROR(VLOOKUP(F894,#REF!,2,0),"")</f>
        <v/>
      </c>
      <c r="U894" s="27" t="str">
        <f t="shared" si="73"/>
        <v>,09:30:00,car,54</v>
      </c>
    </row>
    <row r="895" spans="1:21" hidden="1" x14ac:dyDescent="0.25">
      <c r="A895" t="s">
        <v>135</v>
      </c>
      <c r="B895">
        <v>9</v>
      </c>
      <c r="C895" s="27" t="str">
        <f t="shared" si="69"/>
        <v>M</v>
      </c>
      <c r="E895" t="s">
        <v>1086</v>
      </c>
      <c r="F895" s="27" t="str">
        <f t="shared" si="70"/>
        <v>CCV-19B</v>
      </c>
      <c r="G895" t="s">
        <v>1087</v>
      </c>
      <c r="I895" t="s">
        <v>1101</v>
      </c>
      <c r="J895">
        <v>4</v>
      </c>
      <c r="K895">
        <v>3</v>
      </c>
      <c r="L895">
        <v>0</v>
      </c>
      <c r="M895">
        <v>26</v>
      </c>
      <c r="N895">
        <v>4</v>
      </c>
      <c r="O895">
        <v>0</v>
      </c>
      <c r="P895">
        <v>0</v>
      </c>
      <c r="Q895">
        <v>1</v>
      </c>
      <c r="R895" s="27">
        <f t="shared" si="71"/>
        <v>44</v>
      </c>
      <c r="S895" s="27">
        <f t="shared" si="72"/>
        <v>27</v>
      </c>
      <c r="T895" s="27" t="str">
        <f>IFERROR(VLOOKUP(F895,#REF!,2,0),"")</f>
        <v/>
      </c>
      <c r="U895" s="27" t="str">
        <f t="shared" si="73"/>
        <v>,09:45:00,car,44</v>
      </c>
    </row>
    <row r="896" spans="1:21" hidden="1" x14ac:dyDescent="0.25">
      <c r="A896" t="s">
        <v>137</v>
      </c>
      <c r="B896">
        <v>10</v>
      </c>
      <c r="C896" s="27" t="str">
        <f t="shared" si="69"/>
        <v>M</v>
      </c>
      <c r="E896" t="s">
        <v>1086</v>
      </c>
      <c r="F896" s="27" t="str">
        <f t="shared" si="70"/>
        <v>CCV-19B</v>
      </c>
      <c r="G896" t="s">
        <v>1087</v>
      </c>
      <c r="I896" t="s">
        <v>1102</v>
      </c>
      <c r="J896">
        <v>0</v>
      </c>
      <c r="K896">
        <v>0</v>
      </c>
      <c r="L896">
        <v>0</v>
      </c>
      <c r="M896">
        <v>1</v>
      </c>
      <c r="N896">
        <v>0</v>
      </c>
      <c r="O896">
        <v>0</v>
      </c>
      <c r="P896">
        <v>0</v>
      </c>
      <c r="Q896">
        <v>0</v>
      </c>
      <c r="R896" s="27">
        <f t="shared" si="71"/>
        <v>2</v>
      </c>
      <c r="S896" s="27">
        <f t="shared" si="72"/>
        <v>1</v>
      </c>
      <c r="T896" s="27" t="str">
        <f>IFERROR(VLOOKUP(F896,#REF!,2,0),"")</f>
        <v/>
      </c>
      <c r="U896" s="27" t="str">
        <f t="shared" si="73"/>
        <v>,10:00:00,car,2</v>
      </c>
    </row>
    <row r="897" spans="1:21" hidden="1" x14ac:dyDescent="0.25">
      <c r="A897" t="s">
        <v>185</v>
      </c>
      <c r="B897">
        <v>16</v>
      </c>
      <c r="C897" s="27" t="str">
        <f t="shared" si="69"/>
        <v>T</v>
      </c>
      <c r="E897" t="s">
        <v>1086</v>
      </c>
      <c r="F897" s="27" t="str">
        <f t="shared" si="70"/>
        <v>CCV-19B</v>
      </c>
      <c r="G897" t="s">
        <v>1087</v>
      </c>
      <c r="I897" t="s">
        <v>1103</v>
      </c>
      <c r="J897">
        <v>0</v>
      </c>
      <c r="K897">
        <v>1</v>
      </c>
      <c r="L897">
        <v>0</v>
      </c>
      <c r="M897">
        <v>4</v>
      </c>
      <c r="N897">
        <v>3</v>
      </c>
      <c r="O897">
        <v>0</v>
      </c>
      <c r="P897">
        <v>0</v>
      </c>
      <c r="Q897">
        <v>1</v>
      </c>
      <c r="R897" s="27">
        <f t="shared" si="71"/>
        <v>10</v>
      </c>
      <c r="S897" s="27">
        <f t="shared" si="72"/>
        <v>5</v>
      </c>
      <c r="T897" s="27" t="str">
        <f>IFERROR(VLOOKUP(F897,#REF!,2,0),"")</f>
        <v/>
      </c>
      <c r="U897" s="27" t="str">
        <f t="shared" si="73"/>
        <v>,16:00:00,car,10</v>
      </c>
    </row>
    <row r="898" spans="1:21" hidden="1" x14ac:dyDescent="0.25">
      <c r="A898" t="s">
        <v>187</v>
      </c>
      <c r="B898">
        <v>16</v>
      </c>
      <c r="C898" s="27" t="str">
        <f t="shared" si="69"/>
        <v>T</v>
      </c>
      <c r="E898" t="s">
        <v>1086</v>
      </c>
      <c r="F898" s="27" t="str">
        <f t="shared" si="70"/>
        <v>CCV-19B</v>
      </c>
      <c r="G898" t="s">
        <v>1087</v>
      </c>
      <c r="I898" t="s">
        <v>1104</v>
      </c>
      <c r="J898">
        <v>0</v>
      </c>
      <c r="K898">
        <v>2</v>
      </c>
      <c r="L898">
        <v>0</v>
      </c>
      <c r="M898">
        <v>19</v>
      </c>
      <c r="N898">
        <v>0</v>
      </c>
      <c r="O898">
        <v>0</v>
      </c>
      <c r="P898">
        <v>0</v>
      </c>
      <c r="Q898">
        <v>0</v>
      </c>
      <c r="R898" s="27">
        <f t="shared" si="71"/>
        <v>30</v>
      </c>
      <c r="S898" s="27">
        <f t="shared" si="72"/>
        <v>19</v>
      </c>
      <c r="T898" s="27" t="str">
        <f>IFERROR(VLOOKUP(F898,#REF!,2,0),"")</f>
        <v/>
      </c>
      <c r="U898" s="27" t="str">
        <f t="shared" si="73"/>
        <v>,16:15:00,car,30</v>
      </c>
    </row>
    <row r="899" spans="1:21" hidden="1" x14ac:dyDescent="0.25">
      <c r="A899" t="s">
        <v>42</v>
      </c>
      <c r="B899">
        <v>16</v>
      </c>
      <c r="C899" s="27" t="str">
        <f t="shared" ref="C899:C962" si="75">IF(B899&lt;12,"M",IF(AND(B899&gt;=12,B899&lt;=18),"T","N"))</f>
        <v>T</v>
      </c>
      <c r="E899" t="s">
        <v>1086</v>
      </c>
      <c r="F899" s="27" t="str">
        <f t="shared" ref="F899:F962" si="76">CONCATENATE("CCV-",G899)</f>
        <v>CCV-19B</v>
      </c>
      <c r="G899" t="s">
        <v>1087</v>
      </c>
      <c r="I899" t="s">
        <v>1105</v>
      </c>
      <c r="J899">
        <v>3</v>
      </c>
      <c r="K899">
        <v>3</v>
      </c>
      <c r="L899">
        <v>0</v>
      </c>
      <c r="M899">
        <v>18</v>
      </c>
      <c r="N899">
        <v>0</v>
      </c>
      <c r="O899">
        <v>0</v>
      </c>
      <c r="P899">
        <v>0</v>
      </c>
      <c r="Q899">
        <v>3</v>
      </c>
      <c r="R899" s="27">
        <f t="shared" ref="R899:R962" si="77">ROUNDUP((M899+P899+Q899+(1/6)*N899+2*K899+2.5*L899)*1.3,0)</f>
        <v>36</v>
      </c>
      <c r="S899" s="27">
        <f t="shared" ref="S899:S962" si="78">ROUNDUP(M899+P899+Q899+2.5*L899,0)</f>
        <v>21</v>
      </c>
      <c r="T899" s="27" t="str">
        <f>IFERROR(VLOOKUP(F899,#REF!,2,0),"")</f>
        <v/>
      </c>
      <c r="U899" s="27" t="str">
        <f t="shared" ref="U899:U962" si="79">CONCATENATE(T899,",",CONCATENATE(LEFT(A899,5),":00"),",car,",R899)</f>
        <v>,16:30:00,car,36</v>
      </c>
    </row>
    <row r="900" spans="1:21" hidden="1" x14ac:dyDescent="0.25">
      <c r="A900" t="s">
        <v>43</v>
      </c>
      <c r="B900">
        <v>16</v>
      </c>
      <c r="C900" s="27" t="str">
        <f t="shared" si="75"/>
        <v>T</v>
      </c>
      <c r="E900" t="s">
        <v>1086</v>
      </c>
      <c r="F900" s="27" t="str">
        <f t="shared" si="76"/>
        <v>CCV-19B</v>
      </c>
      <c r="G900" t="s">
        <v>1087</v>
      </c>
      <c r="I900" t="s">
        <v>1106</v>
      </c>
      <c r="J900">
        <v>4</v>
      </c>
      <c r="K900">
        <v>3</v>
      </c>
      <c r="L900">
        <v>0</v>
      </c>
      <c r="M900">
        <v>16</v>
      </c>
      <c r="N900">
        <v>1</v>
      </c>
      <c r="O900">
        <v>0</v>
      </c>
      <c r="P900">
        <v>2</v>
      </c>
      <c r="Q900">
        <v>3</v>
      </c>
      <c r="R900" s="27">
        <f t="shared" si="77"/>
        <v>36</v>
      </c>
      <c r="S900" s="27">
        <f t="shared" si="78"/>
        <v>21</v>
      </c>
      <c r="T900" s="27" t="str">
        <f>IFERROR(VLOOKUP(F900,#REF!,2,0),"")</f>
        <v/>
      </c>
      <c r="U900" s="27" t="str">
        <f t="shared" si="79"/>
        <v>,16:45:00,car,36</v>
      </c>
    </row>
    <row r="901" spans="1:21" hidden="1" x14ac:dyDescent="0.25">
      <c r="A901" t="s">
        <v>44</v>
      </c>
      <c r="B901">
        <v>17</v>
      </c>
      <c r="C901" s="27" t="str">
        <f t="shared" si="75"/>
        <v>T</v>
      </c>
      <c r="E901" t="s">
        <v>1086</v>
      </c>
      <c r="F901" s="27" t="str">
        <f t="shared" si="76"/>
        <v>CCV-19B</v>
      </c>
      <c r="G901" t="s">
        <v>1087</v>
      </c>
      <c r="I901" t="s">
        <v>1107</v>
      </c>
      <c r="J901">
        <v>1</v>
      </c>
      <c r="K901">
        <v>1</v>
      </c>
      <c r="L901">
        <v>1</v>
      </c>
      <c r="M901">
        <v>27</v>
      </c>
      <c r="N901">
        <v>3</v>
      </c>
      <c r="O901">
        <v>0</v>
      </c>
      <c r="P901">
        <v>0</v>
      </c>
      <c r="Q901">
        <v>1</v>
      </c>
      <c r="R901" s="27">
        <f t="shared" si="77"/>
        <v>43</v>
      </c>
      <c r="S901" s="27">
        <f t="shared" si="78"/>
        <v>31</v>
      </c>
      <c r="T901" s="27" t="str">
        <f>IFERROR(VLOOKUP(F901,#REF!,2,0),"")</f>
        <v/>
      </c>
      <c r="U901" s="27" t="str">
        <f t="shared" si="79"/>
        <v>,17:00:00,car,43</v>
      </c>
    </row>
    <row r="902" spans="1:21" hidden="1" x14ac:dyDescent="0.25">
      <c r="A902" t="s">
        <v>45</v>
      </c>
      <c r="B902">
        <v>17</v>
      </c>
      <c r="C902" s="27" t="str">
        <f t="shared" si="75"/>
        <v>T</v>
      </c>
      <c r="E902" t="s">
        <v>1086</v>
      </c>
      <c r="F902" s="27" t="str">
        <f t="shared" si="76"/>
        <v>CCV-19B</v>
      </c>
      <c r="G902" t="s">
        <v>1087</v>
      </c>
      <c r="I902" t="s">
        <v>1108</v>
      </c>
      <c r="J902">
        <v>10</v>
      </c>
      <c r="K902">
        <v>2</v>
      </c>
      <c r="L902">
        <v>0</v>
      </c>
      <c r="M902">
        <v>26</v>
      </c>
      <c r="N902">
        <v>1</v>
      </c>
      <c r="O902">
        <v>0</v>
      </c>
      <c r="P902">
        <v>0</v>
      </c>
      <c r="Q902">
        <v>0</v>
      </c>
      <c r="R902" s="27">
        <f t="shared" si="77"/>
        <v>40</v>
      </c>
      <c r="S902" s="27">
        <f t="shared" si="78"/>
        <v>26</v>
      </c>
      <c r="T902" s="27" t="str">
        <f>IFERROR(VLOOKUP(F902,#REF!,2,0),"")</f>
        <v/>
      </c>
      <c r="U902" s="27" t="str">
        <f t="shared" si="79"/>
        <v>,17:15:00,car,40</v>
      </c>
    </row>
    <row r="903" spans="1:21" hidden="1" x14ac:dyDescent="0.25">
      <c r="A903" t="s">
        <v>46</v>
      </c>
      <c r="B903">
        <v>17</v>
      </c>
      <c r="C903" s="27" t="str">
        <f t="shared" si="75"/>
        <v>T</v>
      </c>
      <c r="E903" t="s">
        <v>1086</v>
      </c>
      <c r="F903" s="27" t="str">
        <f t="shared" si="76"/>
        <v>CCV-19B</v>
      </c>
      <c r="G903" t="s">
        <v>1087</v>
      </c>
      <c r="I903" t="s">
        <v>1109</v>
      </c>
      <c r="J903">
        <v>5</v>
      </c>
      <c r="K903">
        <v>0</v>
      </c>
      <c r="L903">
        <v>0</v>
      </c>
      <c r="M903">
        <v>20</v>
      </c>
      <c r="N903">
        <v>1</v>
      </c>
      <c r="O903">
        <v>0</v>
      </c>
      <c r="P903">
        <v>0</v>
      </c>
      <c r="Q903">
        <v>0</v>
      </c>
      <c r="R903" s="27">
        <f t="shared" si="77"/>
        <v>27</v>
      </c>
      <c r="S903" s="27">
        <f t="shared" si="78"/>
        <v>20</v>
      </c>
      <c r="T903" s="27" t="str">
        <f>IFERROR(VLOOKUP(F903,#REF!,2,0),"")</f>
        <v/>
      </c>
      <c r="U903" s="27" t="str">
        <f t="shared" si="79"/>
        <v>,17:30:00,car,27</v>
      </c>
    </row>
    <row r="904" spans="1:21" hidden="1" x14ac:dyDescent="0.25">
      <c r="A904" t="s">
        <v>47</v>
      </c>
      <c r="B904">
        <v>17</v>
      </c>
      <c r="C904" s="27" t="str">
        <f t="shared" si="75"/>
        <v>T</v>
      </c>
      <c r="E904" t="s">
        <v>1086</v>
      </c>
      <c r="F904" s="27" t="str">
        <f t="shared" si="76"/>
        <v>CCV-19B</v>
      </c>
      <c r="G904" t="s">
        <v>1087</v>
      </c>
      <c r="I904" t="s">
        <v>1110</v>
      </c>
      <c r="J904">
        <v>6</v>
      </c>
      <c r="K904">
        <v>1</v>
      </c>
      <c r="L904">
        <v>0</v>
      </c>
      <c r="M904">
        <v>19</v>
      </c>
      <c r="N904">
        <v>2</v>
      </c>
      <c r="O904">
        <v>0</v>
      </c>
      <c r="P904">
        <v>0</v>
      </c>
      <c r="Q904">
        <v>1</v>
      </c>
      <c r="R904" s="27">
        <f t="shared" si="77"/>
        <v>30</v>
      </c>
      <c r="S904" s="27">
        <f t="shared" si="78"/>
        <v>20</v>
      </c>
      <c r="T904" s="27" t="str">
        <f>IFERROR(VLOOKUP(F904,#REF!,2,0),"")</f>
        <v/>
      </c>
      <c r="U904" s="27" t="str">
        <f t="shared" si="79"/>
        <v>,17:45:00,car,30</v>
      </c>
    </row>
    <row r="905" spans="1:21" hidden="1" x14ac:dyDescent="0.25">
      <c r="A905" t="s">
        <v>48</v>
      </c>
      <c r="B905">
        <v>18</v>
      </c>
      <c r="C905" s="27" t="str">
        <f t="shared" si="75"/>
        <v>T</v>
      </c>
      <c r="E905" t="s">
        <v>1086</v>
      </c>
      <c r="F905" s="27" t="str">
        <f t="shared" si="76"/>
        <v>CCV-19B</v>
      </c>
      <c r="G905" t="s">
        <v>1087</v>
      </c>
      <c r="I905" t="s">
        <v>1111</v>
      </c>
      <c r="J905">
        <v>2</v>
      </c>
      <c r="K905">
        <v>1</v>
      </c>
      <c r="L905">
        <v>1</v>
      </c>
      <c r="M905">
        <v>31</v>
      </c>
      <c r="N905">
        <v>9</v>
      </c>
      <c r="O905">
        <v>0</v>
      </c>
      <c r="P905">
        <v>0</v>
      </c>
      <c r="Q905">
        <v>2</v>
      </c>
      <c r="R905" s="27">
        <f t="shared" si="77"/>
        <v>51</v>
      </c>
      <c r="S905" s="27">
        <f t="shared" si="78"/>
        <v>36</v>
      </c>
      <c r="T905" s="27" t="str">
        <f>IFERROR(VLOOKUP(F905,#REF!,2,0),"")</f>
        <v/>
      </c>
      <c r="U905" s="27" t="str">
        <f t="shared" si="79"/>
        <v>,18:00:00,car,51</v>
      </c>
    </row>
    <row r="906" spans="1:21" hidden="1" x14ac:dyDescent="0.25">
      <c r="A906" t="s">
        <v>49</v>
      </c>
      <c r="B906">
        <v>18</v>
      </c>
      <c r="C906" s="27" t="str">
        <f t="shared" si="75"/>
        <v>T</v>
      </c>
      <c r="E906" t="s">
        <v>1086</v>
      </c>
      <c r="F906" s="27" t="str">
        <f t="shared" si="76"/>
        <v>CCV-19B</v>
      </c>
      <c r="G906" t="s">
        <v>1087</v>
      </c>
      <c r="I906" t="s">
        <v>1112</v>
      </c>
      <c r="J906">
        <v>4</v>
      </c>
      <c r="K906">
        <v>1</v>
      </c>
      <c r="L906">
        <v>0</v>
      </c>
      <c r="M906">
        <v>29</v>
      </c>
      <c r="N906">
        <v>5</v>
      </c>
      <c r="O906">
        <v>3</v>
      </c>
      <c r="P906">
        <v>1</v>
      </c>
      <c r="Q906">
        <v>2</v>
      </c>
      <c r="R906" s="27">
        <f t="shared" si="77"/>
        <v>46</v>
      </c>
      <c r="S906" s="27">
        <f t="shared" si="78"/>
        <v>32</v>
      </c>
      <c r="T906" s="27" t="str">
        <f>IFERROR(VLOOKUP(F906,#REF!,2,0),"")</f>
        <v/>
      </c>
      <c r="U906" s="27" t="str">
        <f t="shared" si="79"/>
        <v>,18:15:00,car,46</v>
      </c>
    </row>
    <row r="907" spans="1:21" hidden="1" x14ac:dyDescent="0.25">
      <c r="A907" t="s">
        <v>197</v>
      </c>
      <c r="B907">
        <v>18</v>
      </c>
      <c r="C907" s="27" t="str">
        <f t="shared" si="75"/>
        <v>T</v>
      </c>
      <c r="E907" t="s">
        <v>1086</v>
      </c>
      <c r="F907" s="27" t="str">
        <f t="shared" si="76"/>
        <v>CCV-19B</v>
      </c>
      <c r="G907" t="s">
        <v>1087</v>
      </c>
      <c r="I907" t="s">
        <v>1113</v>
      </c>
      <c r="J907">
        <v>3</v>
      </c>
      <c r="K907">
        <v>3</v>
      </c>
      <c r="L907">
        <v>0</v>
      </c>
      <c r="M907">
        <v>38</v>
      </c>
      <c r="N907">
        <v>5</v>
      </c>
      <c r="O907">
        <v>0</v>
      </c>
      <c r="P907">
        <v>0</v>
      </c>
      <c r="Q907">
        <v>0</v>
      </c>
      <c r="R907" s="27">
        <f t="shared" si="77"/>
        <v>59</v>
      </c>
      <c r="S907" s="27">
        <f t="shared" si="78"/>
        <v>38</v>
      </c>
      <c r="T907" s="27" t="str">
        <f>IFERROR(VLOOKUP(F907,#REF!,2,0),"")</f>
        <v/>
      </c>
      <c r="U907" s="27" t="str">
        <f t="shared" si="79"/>
        <v>,18:30:00,car,59</v>
      </c>
    </row>
    <row r="908" spans="1:21" hidden="1" x14ac:dyDescent="0.25">
      <c r="A908" t="s">
        <v>199</v>
      </c>
      <c r="B908">
        <v>18</v>
      </c>
      <c r="C908" s="27" t="str">
        <f t="shared" si="75"/>
        <v>T</v>
      </c>
      <c r="E908" t="s">
        <v>1086</v>
      </c>
      <c r="F908" s="27" t="str">
        <f t="shared" si="76"/>
        <v>CCV-19B</v>
      </c>
      <c r="G908" t="s">
        <v>1087</v>
      </c>
      <c r="I908" t="s">
        <v>1114</v>
      </c>
      <c r="J908">
        <v>4</v>
      </c>
      <c r="K908">
        <v>1</v>
      </c>
      <c r="L908">
        <v>0</v>
      </c>
      <c r="M908">
        <v>16</v>
      </c>
      <c r="N908">
        <v>2</v>
      </c>
      <c r="O908">
        <v>2</v>
      </c>
      <c r="P908">
        <v>0</v>
      </c>
      <c r="Q908">
        <v>1</v>
      </c>
      <c r="R908" s="27">
        <f t="shared" si="77"/>
        <v>26</v>
      </c>
      <c r="S908" s="27">
        <f t="shared" si="78"/>
        <v>17</v>
      </c>
      <c r="T908" s="27" t="str">
        <f>IFERROR(VLOOKUP(F908,#REF!,2,0),"")</f>
        <v/>
      </c>
      <c r="U908" s="27" t="str">
        <f t="shared" si="79"/>
        <v>,18:45:00,car,26</v>
      </c>
    </row>
    <row r="909" spans="1:21" hidden="1" x14ac:dyDescent="0.25">
      <c r="A909" t="s">
        <v>201</v>
      </c>
      <c r="B909">
        <v>19</v>
      </c>
      <c r="C909" s="27" t="str">
        <f t="shared" si="75"/>
        <v>N</v>
      </c>
      <c r="E909" t="s">
        <v>1086</v>
      </c>
      <c r="F909" s="27" t="str">
        <f t="shared" si="76"/>
        <v>CCV-19B</v>
      </c>
      <c r="G909" t="s">
        <v>1087</v>
      </c>
      <c r="I909" t="s">
        <v>1115</v>
      </c>
      <c r="J909">
        <v>5</v>
      </c>
      <c r="K909">
        <v>2</v>
      </c>
      <c r="L909">
        <v>0</v>
      </c>
      <c r="M909">
        <v>20</v>
      </c>
      <c r="N909">
        <v>2</v>
      </c>
      <c r="O909">
        <v>1</v>
      </c>
      <c r="P909">
        <v>0</v>
      </c>
      <c r="Q909">
        <v>1</v>
      </c>
      <c r="R909" s="27">
        <f t="shared" si="77"/>
        <v>33</v>
      </c>
      <c r="S909" s="27">
        <f t="shared" si="78"/>
        <v>21</v>
      </c>
      <c r="T909" s="27" t="str">
        <f>IFERROR(VLOOKUP(F909,#REF!,2,0),"")</f>
        <v/>
      </c>
      <c r="U909" s="27" t="str">
        <f t="shared" si="79"/>
        <v>,19:00:00,car,33</v>
      </c>
    </row>
    <row r="910" spans="1:21" hidden="1" x14ac:dyDescent="0.25">
      <c r="A910" t="s">
        <v>203</v>
      </c>
      <c r="B910">
        <v>19</v>
      </c>
      <c r="C910" s="27" t="str">
        <f t="shared" si="75"/>
        <v>N</v>
      </c>
      <c r="E910" t="s">
        <v>1086</v>
      </c>
      <c r="F910" s="27" t="str">
        <f t="shared" si="76"/>
        <v>CCV-19B</v>
      </c>
      <c r="G910" t="s">
        <v>1087</v>
      </c>
      <c r="I910" t="s">
        <v>1116</v>
      </c>
      <c r="J910">
        <v>9</v>
      </c>
      <c r="K910">
        <v>2</v>
      </c>
      <c r="L910">
        <v>0</v>
      </c>
      <c r="M910">
        <v>21</v>
      </c>
      <c r="N910">
        <v>3</v>
      </c>
      <c r="O910">
        <v>0</v>
      </c>
      <c r="P910">
        <v>1</v>
      </c>
      <c r="Q910">
        <v>0</v>
      </c>
      <c r="R910" s="27">
        <f t="shared" si="77"/>
        <v>35</v>
      </c>
      <c r="S910" s="27">
        <f t="shared" si="78"/>
        <v>22</v>
      </c>
      <c r="T910" s="27" t="str">
        <f>IFERROR(VLOOKUP(F910,#REF!,2,0),"")</f>
        <v/>
      </c>
      <c r="U910" s="27" t="str">
        <f t="shared" si="79"/>
        <v>,19:15:00,car,35</v>
      </c>
    </row>
    <row r="911" spans="1:21" hidden="1" x14ac:dyDescent="0.25">
      <c r="A911" t="s">
        <v>205</v>
      </c>
      <c r="B911">
        <v>19</v>
      </c>
      <c r="C911" s="27" t="str">
        <f t="shared" si="75"/>
        <v>N</v>
      </c>
      <c r="E911" t="s">
        <v>1086</v>
      </c>
      <c r="F911" s="27" t="str">
        <f t="shared" si="76"/>
        <v>CCV-19B</v>
      </c>
      <c r="G911" t="s">
        <v>1087</v>
      </c>
      <c r="I911" t="s">
        <v>1117</v>
      </c>
      <c r="J911">
        <v>0</v>
      </c>
      <c r="K911">
        <v>1</v>
      </c>
      <c r="L911">
        <v>0</v>
      </c>
      <c r="M911">
        <v>2</v>
      </c>
      <c r="N911">
        <v>1</v>
      </c>
      <c r="O911">
        <v>0</v>
      </c>
      <c r="P911">
        <v>0</v>
      </c>
      <c r="Q911">
        <v>0</v>
      </c>
      <c r="R911" s="27">
        <f t="shared" si="77"/>
        <v>6</v>
      </c>
      <c r="S911" s="27">
        <f t="shared" si="78"/>
        <v>2</v>
      </c>
      <c r="T911" s="27" t="str">
        <f>IFERROR(VLOOKUP(F911,#REF!,2,0),"")</f>
        <v/>
      </c>
      <c r="U911" s="27" t="str">
        <f t="shared" si="79"/>
        <v>,19:30:00,car,6</v>
      </c>
    </row>
    <row r="912" spans="1:21" hidden="1" x14ac:dyDescent="0.25">
      <c r="A912" t="s">
        <v>111</v>
      </c>
      <c r="B912">
        <v>6</v>
      </c>
      <c r="C912" s="27" t="str">
        <f t="shared" si="75"/>
        <v>M</v>
      </c>
      <c r="E912" t="s">
        <v>1118</v>
      </c>
      <c r="F912" s="27" t="str">
        <f t="shared" si="76"/>
        <v>CCV-1A_LC</v>
      </c>
      <c r="G912" t="s">
        <v>1119</v>
      </c>
      <c r="I912" t="s">
        <v>1120</v>
      </c>
      <c r="J912">
        <v>0</v>
      </c>
      <c r="K912">
        <v>6</v>
      </c>
      <c r="L912">
        <v>11</v>
      </c>
      <c r="M912">
        <v>27</v>
      </c>
      <c r="N912">
        <v>1</v>
      </c>
      <c r="O912">
        <v>1</v>
      </c>
      <c r="P912">
        <v>0</v>
      </c>
      <c r="Q912">
        <v>7</v>
      </c>
      <c r="R912" s="27">
        <f t="shared" si="77"/>
        <v>96</v>
      </c>
      <c r="S912" s="27">
        <f t="shared" si="78"/>
        <v>62</v>
      </c>
      <c r="T912" s="27" t="str">
        <f>IFERROR(VLOOKUP(F912,#REF!,2,0),"")</f>
        <v/>
      </c>
      <c r="U912" s="27" t="str">
        <f t="shared" si="79"/>
        <v>,06:45:00,car,96</v>
      </c>
    </row>
    <row r="913" spans="1:21" hidden="1" x14ac:dyDescent="0.25">
      <c r="A913" t="s">
        <v>113</v>
      </c>
      <c r="B913">
        <v>7</v>
      </c>
      <c r="C913" s="27" t="str">
        <f t="shared" si="75"/>
        <v>M</v>
      </c>
      <c r="E913" t="s">
        <v>1118</v>
      </c>
      <c r="F913" s="27" t="str">
        <f t="shared" si="76"/>
        <v>CCV-1A_LC</v>
      </c>
      <c r="G913" t="s">
        <v>1119</v>
      </c>
      <c r="I913" t="s">
        <v>1121</v>
      </c>
      <c r="J913">
        <v>0</v>
      </c>
      <c r="K913">
        <v>20</v>
      </c>
      <c r="L913">
        <v>36</v>
      </c>
      <c r="M913">
        <v>185</v>
      </c>
      <c r="N913">
        <v>10</v>
      </c>
      <c r="O913">
        <v>4</v>
      </c>
      <c r="P913">
        <v>1</v>
      </c>
      <c r="Q913">
        <v>23</v>
      </c>
      <c r="R913" s="27">
        <f t="shared" si="77"/>
        <v>443</v>
      </c>
      <c r="S913" s="27">
        <f t="shared" si="78"/>
        <v>299</v>
      </c>
      <c r="T913" s="27" t="str">
        <f>IFERROR(VLOOKUP(F913,#REF!,2,0),"")</f>
        <v/>
      </c>
      <c r="U913" s="27" t="str">
        <f t="shared" si="79"/>
        <v>,07:00:00,car,443</v>
      </c>
    </row>
    <row r="914" spans="1:21" hidden="1" x14ac:dyDescent="0.25">
      <c r="A914" t="s">
        <v>115</v>
      </c>
      <c r="B914">
        <v>7</v>
      </c>
      <c r="C914" s="27" t="str">
        <f t="shared" si="75"/>
        <v>M</v>
      </c>
      <c r="E914" t="s">
        <v>1118</v>
      </c>
      <c r="F914" s="27" t="str">
        <f t="shared" si="76"/>
        <v>CCV-1A_LC</v>
      </c>
      <c r="G914" t="s">
        <v>1119</v>
      </c>
      <c r="I914" t="s">
        <v>1122</v>
      </c>
      <c r="J914">
        <v>1</v>
      </c>
      <c r="K914">
        <v>28</v>
      </c>
      <c r="L914">
        <v>33</v>
      </c>
      <c r="M914">
        <v>242</v>
      </c>
      <c r="N914">
        <v>16</v>
      </c>
      <c r="O914">
        <v>8</v>
      </c>
      <c r="P914">
        <v>1</v>
      </c>
      <c r="Q914">
        <v>17</v>
      </c>
      <c r="R914" s="27">
        <f t="shared" si="77"/>
        <v>522</v>
      </c>
      <c r="S914" s="27">
        <f t="shared" si="78"/>
        <v>343</v>
      </c>
      <c r="T914" s="27" t="str">
        <f>IFERROR(VLOOKUP(F914,#REF!,2,0),"")</f>
        <v/>
      </c>
      <c r="U914" s="27" t="str">
        <f t="shared" si="79"/>
        <v>,07:15:00,car,522</v>
      </c>
    </row>
    <row r="915" spans="1:21" hidden="1" x14ac:dyDescent="0.25">
      <c r="A915" t="s">
        <v>117</v>
      </c>
      <c r="B915">
        <v>7</v>
      </c>
      <c r="C915" s="27" t="str">
        <f t="shared" si="75"/>
        <v>M</v>
      </c>
      <c r="E915" t="s">
        <v>1118</v>
      </c>
      <c r="F915" s="27" t="str">
        <f t="shared" si="76"/>
        <v>CCV-1A_LC</v>
      </c>
      <c r="G915" t="s">
        <v>1119</v>
      </c>
      <c r="I915" t="s">
        <v>1123</v>
      </c>
      <c r="J915">
        <v>0</v>
      </c>
      <c r="K915">
        <v>22</v>
      </c>
      <c r="L915">
        <v>21</v>
      </c>
      <c r="M915">
        <v>251</v>
      </c>
      <c r="N915">
        <v>10</v>
      </c>
      <c r="O915">
        <v>11</v>
      </c>
      <c r="P915">
        <v>0</v>
      </c>
      <c r="Q915">
        <v>32</v>
      </c>
      <c r="R915" s="27">
        <f t="shared" si="77"/>
        <v>496</v>
      </c>
      <c r="S915" s="27">
        <f t="shared" si="78"/>
        <v>336</v>
      </c>
      <c r="T915" s="27" t="str">
        <f>IFERROR(VLOOKUP(F915,#REF!,2,0),"")</f>
        <v/>
      </c>
      <c r="U915" s="27" t="str">
        <f t="shared" si="79"/>
        <v>,07:30:00,car,496</v>
      </c>
    </row>
    <row r="916" spans="1:21" hidden="1" x14ac:dyDescent="0.25">
      <c r="A916" t="s">
        <v>119</v>
      </c>
      <c r="B916">
        <v>7</v>
      </c>
      <c r="C916" s="27" t="str">
        <f t="shared" si="75"/>
        <v>M</v>
      </c>
      <c r="E916" t="s">
        <v>1118</v>
      </c>
      <c r="F916" s="27" t="str">
        <f t="shared" si="76"/>
        <v>CCV-1A_LC</v>
      </c>
      <c r="G916" t="s">
        <v>1119</v>
      </c>
      <c r="I916" t="s">
        <v>1124</v>
      </c>
      <c r="J916">
        <v>1</v>
      </c>
      <c r="K916">
        <v>29</v>
      </c>
      <c r="L916">
        <v>27</v>
      </c>
      <c r="M916">
        <v>229</v>
      </c>
      <c r="N916">
        <v>11</v>
      </c>
      <c r="O916">
        <v>1</v>
      </c>
      <c r="P916">
        <v>2</v>
      </c>
      <c r="Q916">
        <v>16</v>
      </c>
      <c r="R916" s="27">
        <f t="shared" si="77"/>
        <v>487</v>
      </c>
      <c r="S916" s="27">
        <f t="shared" si="78"/>
        <v>315</v>
      </c>
      <c r="T916" s="27" t="str">
        <f>IFERROR(VLOOKUP(F916,#REF!,2,0),"")</f>
        <v/>
      </c>
      <c r="U916" s="27" t="str">
        <f t="shared" si="79"/>
        <v>,07:45:00,car,487</v>
      </c>
    </row>
    <row r="917" spans="1:21" hidden="1" x14ac:dyDescent="0.25">
      <c r="A917" t="s">
        <v>121</v>
      </c>
      <c r="B917">
        <v>8</v>
      </c>
      <c r="C917" s="27" t="str">
        <f t="shared" si="75"/>
        <v>M</v>
      </c>
      <c r="E917" t="s">
        <v>1118</v>
      </c>
      <c r="F917" s="27" t="str">
        <f t="shared" si="76"/>
        <v>CCV-1A_LC</v>
      </c>
      <c r="G917" t="s">
        <v>1119</v>
      </c>
      <c r="I917" t="s">
        <v>1125</v>
      </c>
      <c r="J917">
        <v>2</v>
      </c>
      <c r="K917">
        <v>16</v>
      </c>
      <c r="L917">
        <v>31</v>
      </c>
      <c r="M917">
        <v>241</v>
      </c>
      <c r="N917">
        <v>9</v>
      </c>
      <c r="O917">
        <v>7</v>
      </c>
      <c r="P917">
        <v>0</v>
      </c>
      <c r="Q917">
        <v>23</v>
      </c>
      <c r="R917" s="27">
        <f t="shared" si="77"/>
        <v>488</v>
      </c>
      <c r="S917" s="27">
        <f t="shared" si="78"/>
        <v>342</v>
      </c>
      <c r="T917" s="27" t="str">
        <f>IFERROR(VLOOKUP(F917,#REF!,2,0),"")</f>
        <v/>
      </c>
      <c r="U917" s="27" t="str">
        <f t="shared" si="79"/>
        <v>,08:00:00,car,488</v>
      </c>
    </row>
    <row r="918" spans="1:21" hidden="1" x14ac:dyDescent="0.25">
      <c r="A918" t="s">
        <v>123</v>
      </c>
      <c r="B918">
        <v>8</v>
      </c>
      <c r="C918" s="27" t="str">
        <f t="shared" si="75"/>
        <v>M</v>
      </c>
      <c r="E918" t="s">
        <v>1118</v>
      </c>
      <c r="F918" s="27" t="str">
        <f t="shared" si="76"/>
        <v>CCV-1A_LC</v>
      </c>
      <c r="G918" t="s">
        <v>1119</v>
      </c>
      <c r="I918" t="s">
        <v>1126</v>
      </c>
      <c r="J918">
        <v>1</v>
      </c>
      <c r="K918">
        <v>19</v>
      </c>
      <c r="L918">
        <v>49</v>
      </c>
      <c r="M918">
        <v>247</v>
      </c>
      <c r="N918">
        <v>9</v>
      </c>
      <c r="O918">
        <v>4</v>
      </c>
      <c r="P918">
        <v>1</v>
      </c>
      <c r="Q918">
        <v>24</v>
      </c>
      <c r="R918" s="27">
        <f t="shared" si="77"/>
        <v>565</v>
      </c>
      <c r="S918" s="27">
        <f t="shared" si="78"/>
        <v>395</v>
      </c>
      <c r="T918" s="27" t="str">
        <f>IFERROR(VLOOKUP(F918,#REF!,2,0),"")</f>
        <v/>
      </c>
      <c r="U918" s="27" t="str">
        <f t="shared" si="79"/>
        <v>,08:15:00,car,565</v>
      </c>
    </row>
    <row r="919" spans="1:21" hidden="1" x14ac:dyDescent="0.25">
      <c r="A919" t="s">
        <v>125</v>
      </c>
      <c r="B919">
        <v>8</v>
      </c>
      <c r="C919" s="27" t="str">
        <f t="shared" si="75"/>
        <v>M</v>
      </c>
      <c r="E919" t="s">
        <v>1118</v>
      </c>
      <c r="F919" s="27" t="str">
        <f t="shared" si="76"/>
        <v>CCV-1A_LC</v>
      </c>
      <c r="G919" t="s">
        <v>1119</v>
      </c>
      <c r="I919" t="s">
        <v>1127</v>
      </c>
      <c r="J919">
        <v>0</v>
      </c>
      <c r="K919">
        <v>16</v>
      </c>
      <c r="L919">
        <v>87</v>
      </c>
      <c r="M919">
        <v>219</v>
      </c>
      <c r="N919">
        <v>6</v>
      </c>
      <c r="O919">
        <v>4</v>
      </c>
      <c r="P919">
        <v>0</v>
      </c>
      <c r="Q919">
        <v>24</v>
      </c>
      <c r="R919" s="27">
        <f t="shared" si="77"/>
        <v>642</v>
      </c>
      <c r="S919" s="27">
        <f t="shared" si="78"/>
        <v>461</v>
      </c>
      <c r="T919" s="27" t="str">
        <f>IFERROR(VLOOKUP(F919,#REF!,2,0),"")</f>
        <v/>
      </c>
      <c r="U919" s="27" t="str">
        <f t="shared" si="79"/>
        <v>,08:30:00,car,642</v>
      </c>
    </row>
    <row r="920" spans="1:21" hidden="1" x14ac:dyDescent="0.25">
      <c r="A920" t="s">
        <v>127</v>
      </c>
      <c r="B920">
        <v>8</v>
      </c>
      <c r="C920" s="27" t="str">
        <f t="shared" si="75"/>
        <v>M</v>
      </c>
      <c r="E920" t="s">
        <v>1118</v>
      </c>
      <c r="F920" s="27" t="str">
        <f t="shared" si="76"/>
        <v>CCV-1A_LC</v>
      </c>
      <c r="G920" t="s">
        <v>1119</v>
      </c>
      <c r="I920" t="s">
        <v>1128</v>
      </c>
      <c r="J920">
        <v>2</v>
      </c>
      <c r="K920">
        <v>19</v>
      </c>
      <c r="L920">
        <v>72</v>
      </c>
      <c r="M920">
        <v>257</v>
      </c>
      <c r="N920">
        <v>4</v>
      </c>
      <c r="O920">
        <v>3</v>
      </c>
      <c r="P920">
        <v>0</v>
      </c>
      <c r="Q920">
        <v>23</v>
      </c>
      <c r="R920" s="27">
        <f t="shared" si="77"/>
        <v>649</v>
      </c>
      <c r="S920" s="27">
        <f t="shared" si="78"/>
        <v>460</v>
      </c>
      <c r="T920" s="27" t="str">
        <f>IFERROR(VLOOKUP(F920,#REF!,2,0),"")</f>
        <v/>
      </c>
      <c r="U920" s="27" t="str">
        <f t="shared" si="79"/>
        <v>,08:45:00,car,649</v>
      </c>
    </row>
    <row r="921" spans="1:21" hidden="1" x14ac:dyDescent="0.25">
      <c r="A921" t="s">
        <v>129</v>
      </c>
      <c r="B921">
        <v>9</v>
      </c>
      <c r="C921" s="27" t="str">
        <f t="shared" si="75"/>
        <v>M</v>
      </c>
      <c r="E921" t="s">
        <v>1118</v>
      </c>
      <c r="F921" s="27" t="str">
        <f t="shared" si="76"/>
        <v>CCV-1A_LC</v>
      </c>
      <c r="G921" t="s">
        <v>1119</v>
      </c>
      <c r="I921" t="s">
        <v>1129</v>
      </c>
      <c r="J921">
        <v>0</v>
      </c>
      <c r="K921">
        <v>25</v>
      </c>
      <c r="L921">
        <v>71</v>
      </c>
      <c r="M921">
        <v>222</v>
      </c>
      <c r="N921">
        <v>7</v>
      </c>
      <c r="O921">
        <v>3</v>
      </c>
      <c r="P921">
        <v>0</v>
      </c>
      <c r="Q921">
        <v>21</v>
      </c>
      <c r="R921" s="27">
        <f t="shared" si="77"/>
        <v>614</v>
      </c>
      <c r="S921" s="27">
        <f t="shared" si="78"/>
        <v>421</v>
      </c>
      <c r="T921" s="27" t="str">
        <f>IFERROR(VLOOKUP(F921,#REF!,2,0),"")</f>
        <v/>
      </c>
      <c r="U921" s="27" t="str">
        <f t="shared" si="79"/>
        <v>,09:00:00,car,614</v>
      </c>
    </row>
    <row r="922" spans="1:21" hidden="1" x14ac:dyDescent="0.25">
      <c r="A922" t="s">
        <v>131</v>
      </c>
      <c r="B922">
        <v>9</v>
      </c>
      <c r="C922" s="27" t="str">
        <f t="shared" si="75"/>
        <v>M</v>
      </c>
      <c r="E922" t="s">
        <v>1118</v>
      </c>
      <c r="F922" s="27" t="str">
        <f t="shared" si="76"/>
        <v>CCV-1A_LC</v>
      </c>
      <c r="G922" t="s">
        <v>1119</v>
      </c>
      <c r="I922" t="s">
        <v>1130</v>
      </c>
      <c r="J922">
        <v>0</v>
      </c>
      <c r="K922">
        <v>16</v>
      </c>
      <c r="L922">
        <v>68</v>
      </c>
      <c r="M922">
        <v>203</v>
      </c>
      <c r="N922">
        <v>4</v>
      </c>
      <c r="O922">
        <v>2</v>
      </c>
      <c r="P922">
        <v>0</v>
      </c>
      <c r="Q922">
        <v>25</v>
      </c>
      <c r="R922" s="27">
        <f t="shared" si="77"/>
        <v>560</v>
      </c>
      <c r="S922" s="27">
        <f t="shared" si="78"/>
        <v>398</v>
      </c>
      <c r="T922" s="27" t="str">
        <f>IFERROR(VLOOKUP(F922,#REF!,2,0),"")</f>
        <v/>
      </c>
      <c r="U922" s="27" t="str">
        <f t="shared" si="79"/>
        <v>,09:15:00,car,560</v>
      </c>
    </row>
    <row r="923" spans="1:21" hidden="1" x14ac:dyDescent="0.25">
      <c r="A923" t="s">
        <v>133</v>
      </c>
      <c r="B923">
        <v>9</v>
      </c>
      <c r="C923" s="27" t="str">
        <f t="shared" si="75"/>
        <v>M</v>
      </c>
      <c r="E923" t="s">
        <v>1118</v>
      </c>
      <c r="F923" s="27" t="str">
        <f t="shared" si="76"/>
        <v>CCV-1A_LC</v>
      </c>
      <c r="G923" t="s">
        <v>1119</v>
      </c>
      <c r="I923" t="s">
        <v>1131</v>
      </c>
      <c r="J923">
        <v>0</v>
      </c>
      <c r="K923">
        <v>26</v>
      </c>
      <c r="L923">
        <v>85</v>
      </c>
      <c r="M923">
        <v>235</v>
      </c>
      <c r="N923">
        <v>2</v>
      </c>
      <c r="O923">
        <v>3</v>
      </c>
      <c r="P923">
        <v>0</v>
      </c>
      <c r="Q923">
        <v>21</v>
      </c>
      <c r="R923" s="27">
        <f t="shared" si="77"/>
        <v>678</v>
      </c>
      <c r="S923" s="27">
        <f t="shared" si="78"/>
        <v>469</v>
      </c>
      <c r="T923" s="27" t="str">
        <f>IFERROR(VLOOKUP(F923,#REF!,2,0),"")</f>
        <v/>
      </c>
      <c r="U923" s="27" t="str">
        <f t="shared" si="79"/>
        <v>,09:30:00,car,678</v>
      </c>
    </row>
    <row r="924" spans="1:21" hidden="1" x14ac:dyDescent="0.25">
      <c r="A924" t="s">
        <v>135</v>
      </c>
      <c r="B924">
        <v>9</v>
      </c>
      <c r="C924" s="27" t="str">
        <f t="shared" si="75"/>
        <v>M</v>
      </c>
      <c r="E924" t="s">
        <v>1118</v>
      </c>
      <c r="F924" s="27" t="str">
        <f t="shared" si="76"/>
        <v>CCV-1A_LC</v>
      </c>
      <c r="G924" t="s">
        <v>1119</v>
      </c>
      <c r="I924" t="s">
        <v>1132</v>
      </c>
      <c r="J924">
        <v>0</v>
      </c>
      <c r="K924">
        <v>28</v>
      </c>
      <c r="L924">
        <v>78</v>
      </c>
      <c r="M924">
        <v>187</v>
      </c>
      <c r="N924">
        <v>8</v>
      </c>
      <c r="O924">
        <v>4</v>
      </c>
      <c r="P924">
        <v>1</v>
      </c>
      <c r="Q924">
        <v>19</v>
      </c>
      <c r="R924" s="27">
        <f t="shared" si="77"/>
        <v>598</v>
      </c>
      <c r="S924" s="27">
        <f t="shared" si="78"/>
        <v>402</v>
      </c>
      <c r="T924" s="27" t="str">
        <f>IFERROR(VLOOKUP(F924,#REF!,2,0),"")</f>
        <v/>
      </c>
      <c r="U924" s="27" t="str">
        <f t="shared" si="79"/>
        <v>,09:45:00,car,598</v>
      </c>
    </row>
    <row r="925" spans="1:21" hidden="1" x14ac:dyDescent="0.25">
      <c r="A925" t="s">
        <v>137</v>
      </c>
      <c r="B925">
        <v>10</v>
      </c>
      <c r="C925" s="27" t="str">
        <f t="shared" si="75"/>
        <v>M</v>
      </c>
      <c r="E925" t="s">
        <v>1118</v>
      </c>
      <c r="F925" s="27" t="str">
        <f t="shared" si="76"/>
        <v>CCV-1A_LC</v>
      </c>
      <c r="G925" t="s">
        <v>1119</v>
      </c>
      <c r="I925" t="s">
        <v>1133</v>
      </c>
      <c r="J925">
        <v>0</v>
      </c>
      <c r="K925">
        <v>13</v>
      </c>
      <c r="L925">
        <v>81</v>
      </c>
      <c r="M925">
        <v>112</v>
      </c>
      <c r="N925">
        <v>3</v>
      </c>
      <c r="O925">
        <v>2</v>
      </c>
      <c r="P925">
        <v>0</v>
      </c>
      <c r="Q925">
        <v>18</v>
      </c>
      <c r="R925" s="27">
        <f t="shared" si="77"/>
        <v>467</v>
      </c>
      <c r="S925" s="27">
        <f t="shared" si="78"/>
        <v>333</v>
      </c>
      <c r="T925" s="27" t="str">
        <f>IFERROR(VLOOKUP(F925,#REF!,2,0),"")</f>
        <v/>
      </c>
      <c r="U925" s="27" t="str">
        <f t="shared" si="79"/>
        <v>,10:00:00,car,467</v>
      </c>
    </row>
    <row r="926" spans="1:21" hidden="1" x14ac:dyDescent="0.25">
      <c r="A926" t="s">
        <v>139</v>
      </c>
      <c r="B926">
        <v>10</v>
      </c>
      <c r="C926" s="27" t="str">
        <f t="shared" si="75"/>
        <v>M</v>
      </c>
      <c r="E926" t="s">
        <v>1118</v>
      </c>
      <c r="F926" s="27" t="str">
        <f t="shared" si="76"/>
        <v>CCV-1A_LC</v>
      </c>
      <c r="G926" t="s">
        <v>1119</v>
      </c>
      <c r="I926" t="s">
        <v>1134</v>
      </c>
      <c r="J926">
        <v>0</v>
      </c>
      <c r="K926">
        <v>17</v>
      </c>
      <c r="L926">
        <v>81</v>
      </c>
      <c r="M926">
        <v>153</v>
      </c>
      <c r="N926">
        <v>4</v>
      </c>
      <c r="O926">
        <v>1</v>
      </c>
      <c r="P926">
        <v>4</v>
      </c>
      <c r="Q926">
        <v>13</v>
      </c>
      <c r="R926" s="27">
        <f t="shared" si="77"/>
        <v>530</v>
      </c>
      <c r="S926" s="27">
        <f t="shared" si="78"/>
        <v>373</v>
      </c>
      <c r="T926" s="27" t="str">
        <f>IFERROR(VLOOKUP(F926,#REF!,2,0),"")</f>
        <v/>
      </c>
      <c r="U926" s="27" t="str">
        <f t="shared" si="79"/>
        <v>,10:15:00,car,530</v>
      </c>
    </row>
    <row r="927" spans="1:21" hidden="1" x14ac:dyDescent="0.25">
      <c r="A927" t="s">
        <v>141</v>
      </c>
      <c r="B927">
        <v>10</v>
      </c>
      <c r="C927" s="27" t="str">
        <f t="shared" si="75"/>
        <v>M</v>
      </c>
      <c r="E927" t="s">
        <v>1118</v>
      </c>
      <c r="F927" s="27" t="str">
        <f t="shared" si="76"/>
        <v>CCV-1A_LC</v>
      </c>
      <c r="G927" t="s">
        <v>1119</v>
      </c>
      <c r="I927" t="s">
        <v>1135</v>
      </c>
      <c r="J927">
        <v>0</v>
      </c>
      <c r="K927">
        <v>9</v>
      </c>
      <c r="L927">
        <v>76</v>
      </c>
      <c r="M927">
        <v>165</v>
      </c>
      <c r="N927">
        <v>3</v>
      </c>
      <c r="O927">
        <v>1</v>
      </c>
      <c r="P927">
        <v>0</v>
      </c>
      <c r="Q927">
        <v>12</v>
      </c>
      <c r="R927" s="27">
        <f t="shared" si="77"/>
        <v>502</v>
      </c>
      <c r="S927" s="27">
        <f t="shared" si="78"/>
        <v>367</v>
      </c>
      <c r="T927" s="27" t="str">
        <f>IFERROR(VLOOKUP(F927,#REF!,2,0),"")</f>
        <v/>
      </c>
      <c r="U927" s="27" t="str">
        <f t="shared" si="79"/>
        <v>,10:30:00,car,502</v>
      </c>
    </row>
    <row r="928" spans="1:21" hidden="1" x14ac:dyDescent="0.25">
      <c r="A928" t="s">
        <v>143</v>
      </c>
      <c r="B928">
        <v>10</v>
      </c>
      <c r="C928" s="27" t="str">
        <f t="shared" si="75"/>
        <v>M</v>
      </c>
      <c r="E928" t="s">
        <v>1118</v>
      </c>
      <c r="F928" s="27" t="str">
        <f t="shared" si="76"/>
        <v>CCV-1A_LC</v>
      </c>
      <c r="G928" t="s">
        <v>1119</v>
      </c>
      <c r="I928" t="s">
        <v>1136</v>
      </c>
      <c r="J928">
        <v>1</v>
      </c>
      <c r="K928">
        <v>20</v>
      </c>
      <c r="L928">
        <v>79</v>
      </c>
      <c r="M928">
        <v>189</v>
      </c>
      <c r="N928">
        <v>5</v>
      </c>
      <c r="O928">
        <v>3</v>
      </c>
      <c r="P928">
        <v>0</v>
      </c>
      <c r="Q928">
        <v>9</v>
      </c>
      <c r="R928" s="27">
        <f t="shared" si="77"/>
        <v>568</v>
      </c>
      <c r="S928" s="27">
        <f t="shared" si="78"/>
        <v>396</v>
      </c>
      <c r="T928" s="27" t="str">
        <f>IFERROR(VLOOKUP(F928,#REF!,2,0),"")</f>
        <v/>
      </c>
      <c r="U928" s="27" t="str">
        <f t="shared" si="79"/>
        <v>,10:45:00,car,568</v>
      </c>
    </row>
    <row r="929" spans="1:21" hidden="1" x14ac:dyDescent="0.25">
      <c r="A929" t="s">
        <v>145</v>
      </c>
      <c r="B929">
        <v>11</v>
      </c>
      <c r="C929" s="27" t="str">
        <f t="shared" si="75"/>
        <v>M</v>
      </c>
      <c r="E929" t="s">
        <v>1118</v>
      </c>
      <c r="F929" s="27" t="str">
        <f t="shared" si="76"/>
        <v>CCV-1A_LC</v>
      </c>
      <c r="G929" t="s">
        <v>1119</v>
      </c>
      <c r="I929" t="s">
        <v>1137</v>
      </c>
      <c r="J929">
        <v>0</v>
      </c>
      <c r="K929">
        <v>15</v>
      </c>
      <c r="L929">
        <v>33</v>
      </c>
      <c r="M929">
        <v>145</v>
      </c>
      <c r="N929">
        <v>9</v>
      </c>
      <c r="O929">
        <v>5</v>
      </c>
      <c r="P929">
        <v>0</v>
      </c>
      <c r="Q929">
        <v>22</v>
      </c>
      <c r="R929" s="27">
        <f t="shared" si="77"/>
        <v>366</v>
      </c>
      <c r="S929" s="27">
        <f t="shared" si="78"/>
        <v>250</v>
      </c>
      <c r="T929" s="27" t="str">
        <f>IFERROR(VLOOKUP(F929,#REF!,2,0),"")</f>
        <v/>
      </c>
      <c r="U929" s="27" t="str">
        <f t="shared" si="79"/>
        <v>,11:00:00,car,366</v>
      </c>
    </row>
    <row r="930" spans="1:21" hidden="1" x14ac:dyDescent="0.25">
      <c r="A930" t="s">
        <v>147</v>
      </c>
      <c r="B930">
        <v>11</v>
      </c>
      <c r="C930" s="27" t="str">
        <f t="shared" si="75"/>
        <v>M</v>
      </c>
      <c r="E930" t="s">
        <v>1118</v>
      </c>
      <c r="F930" s="27" t="str">
        <f t="shared" si="76"/>
        <v>CCV-1A_LC</v>
      </c>
      <c r="G930" t="s">
        <v>1119</v>
      </c>
      <c r="I930" t="s">
        <v>1138</v>
      </c>
      <c r="J930">
        <v>0</v>
      </c>
      <c r="K930">
        <v>16</v>
      </c>
      <c r="L930">
        <v>79</v>
      </c>
      <c r="M930">
        <v>159</v>
      </c>
      <c r="N930">
        <v>6</v>
      </c>
      <c r="O930">
        <v>0</v>
      </c>
      <c r="P930">
        <v>1</v>
      </c>
      <c r="Q930">
        <v>27</v>
      </c>
      <c r="R930" s="27">
        <f t="shared" si="77"/>
        <v>543</v>
      </c>
      <c r="S930" s="27">
        <f t="shared" si="78"/>
        <v>385</v>
      </c>
      <c r="T930" s="27" t="str">
        <f>IFERROR(VLOOKUP(F930,#REF!,2,0),"")</f>
        <v/>
      </c>
      <c r="U930" s="27" t="str">
        <f t="shared" si="79"/>
        <v>,11:15:00,car,543</v>
      </c>
    </row>
    <row r="931" spans="1:21" hidden="1" x14ac:dyDescent="0.25">
      <c r="A931" t="s">
        <v>149</v>
      </c>
      <c r="B931">
        <v>11</v>
      </c>
      <c r="C931" s="27" t="str">
        <f t="shared" si="75"/>
        <v>M</v>
      </c>
      <c r="E931" t="s">
        <v>1118</v>
      </c>
      <c r="F931" s="27" t="str">
        <f t="shared" si="76"/>
        <v>CCV-1A_LC</v>
      </c>
      <c r="G931" t="s">
        <v>1119</v>
      </c>
      <c r="I931" t="s">
        <v>1139</v>
      </c>
      <c r="J931">
        <v>0</v>
      </c>
      <c r="K931">
        <v>20</v>
      </c>
      <c r="L931">
        <v>79</v>
      </c>
      <c r="M931">
        <v>159</v>
      </c>
      <c r="N931">
        <v>3</v>
      </c>
      <c r="O931">
        <v>6</v>
      </c>
      <c r="P931">
        <v>0</v>
      </c>
      <c r="Q931">
        <v>16</v>
      </c>
      <c r="R931" s="27">
        <f t="shared" si="77"/>
        <v>537</v>
      </c>
      <c r="S931" s="27">
        <f t="shared" si="78"/>
        <v>373</v>
      </c>
      <c r="T931" s="27" t="str">
        <f>IFERROR(VLOOKUP(F931,#REF!,2,0),"")</f>
        <v/>
      </c>
      <c r="U931" s="27" t="str">
        <f t="shared" si="79"/>
        <v>,11:30:00,car,537</v>
      </c>
    </row>
    <row r="932" spans="1:21" hidden="1" x14ac:dyDescent="0.25">
      <c r="A932" t="s">
        <v>151</v>
      </c>
      <c r="B932">
        <v>11</v>
      </c>
      <c r="C932" s="27" t="str">
        <f t="shared" si="75"/>
        <v>M</v>
      </c>
      <c r="E932" t="s">
        <v>1118</v>
      </c>
      <c r="F932" s="27" t="str">
        <f t="shared" si="76"/>
        <v>CCV-1A_LC</v>
      </c>
      <c r="G932" t="s">
        <v>1119</v>
      </c>
      <c r="I932" t="s">
        <v>1140</v>
      </c>
      <c r="J932">
        <v>0</v>
      </c>
      <c r="K932">
        <v>14</v>
      </c>
      <c r="L932">
        <v>57</v>
      </c>
      <c r="M932">
        <v>194</v>
      </c>
      <c r="N932">
        <v>11</v>
      </c>
      <c r="O932">
        <v>1</v>
      </c>
      <c r="P932">
        <v>4</v>
      </c>
      <c r="Q932">
        <v>22</v>
      </c>
      <c r="R932" s="27">
        <f t="shared" si="77"/>
        <v>511</v>
      </c>
      <c r="S932" s="27">
        <f t="shared" si="78"/>
        <v>363</v>
      </c>
      <c r="T932" s="27" t="str">
        <f>IFERROR(VLOOKUP(F932,#REF!,2,0),"")</f>
        <v/>
      </c>
      <c r="U932" s="27" t="str">
        <f t="shared" si="79"/>
        <v>,11:45:00,car,511</v>
      </c>
    </row>
    <row r="933" spans="1:21" hidden="1" x14ac:dyDescent="0.25">
      <c r="A933" t="s">
        <v>153</v>
      </c>
      <c r="B933">
        <v>12</v>
      </c>
      <c r="C933" s="27" t="str">
        <f t="shared" si="75"/>
        <v>T</v>
      </c>
      <c r="E933" t="s">
        <v>1118</v>
      </c>
      <c r="F933" s="27" t="str">
        <f t="shared" si="76"/>
        <v>CCV-1A_LC</v>
      </c>
      <c r="G933" t="s">
        <v>1119</v>
      </c>
      <c r="I933" t="s">
        <v>1141</v>
      </c>
      <c r="J933">
        <v>0</v>
      </c>
      <c r="K933">
        <v>19</v>
      </c>
      <c r="L933">
        <v>70</v>
      </c>
      <c r="M933">
        <v>212</v>
      </c>
      <c r="N933">
        <v>9</v>
      </c>
      <c r="O933">
        <v>3</v>
      </c>
      <c r="P933">
        <v>1</v>
      </c>
      <c r="Q933">
        <v>12</v>
      </c>
      <c r="R933" s="27">
        <f t="shared" si="77"/>
        <v>572</v>
      </c>
      <c r="S933" s="27">
        <f t="shared" si="78"/>
        <v>400</v>
      </c>
      <c r="T933" s="27" t="str">
        <f>IFERROR(VLOOKUP(F933,#REF!,2,0),"")</f>
        <v/>
      </c>
      <c r="U933" s="27" t="str">
        <f t="shared" si="79"/>
        <v>,12:00:00,car,572</v>
      </c>
    </row>
    <row r="934" spans="1:21" hidden="1" x14ac:dyDescent="0.25">
      <c r="A934" t="s">
        <v>155</v>
      </c>
      <c r="B934">
        <v>12</v>
      </c>
      <c r="C934" s="27" t="str">
        <f t="shared" si="75"/>
        <v>T</v>
      </c>
      <c r="E934" t="s">
        <v>1118</v>
      </c>
      <c r="F934" s="27" t="str">
        <f t="shared" si="76"/>
        <v>CCV-1A_LC</v>
      </c>
      <c r="G934" t="s">
        <v>1119</v>
      </c>
      <c r="I934" t="s">
        <v>1142</v>
      </c>
      <c r="J934">
        <v>0</v>
      </c>
      <c r="K934">
        <v>15</v>
      </c>
      <c r="L934">
        <v>53</v>
      </c>
      <c r="M934">
        <v>184</v>
      </c>
      <c r="N934">
        <v>11</v>
      </c>
      <c r="O934">
        <v>4</v>
      </c>
      <c r="P934">
        <v>1</v>
      </c>
      <c r="Q934">
        <v>13</v>
      </c>
      <c r="R934" s="27">
        <f t="shared" si="77"/>
        <v>472</v>
      </c>
      <c r="S934" s="27">
        <f t="shared" si="78"/>
        <v>331</v>
      </c>
      <c r="T934" s="27" t="str">
        <f>IFERROR(VLOOKUP(F934,#REF!,2,0),"")</f>
        <v/>
      </c>
      <c r="U934" s="27" t="str">
        <f t="shared" si="79"/>
        <v>,12:15:00,car,472</v>
      </c>
    </row>
    <row r="935" spans="1:21" hidden="1" x14ac:dyDescent="0.25">
      <c r="A935" t="s">
        <v>157</v>
      </c>
      <c r="B935">
        <v>12</v>
      </c>
      <c r="C935" s="27" t="str">
        <f t="shared" si="75"/>
        <v>T</v>
      </c>
      <c r="E935" t="s">
        <v>1118</v>
      </c>
      <c r="F935" s="27" t="str">
        <f t="shared" si="76"/>
        <v>CCV-1A_LC</v>
      </c>
      <c r="G935" t="s">
        <v>1119</v>
      </c>
      <c r="I935" t="s">
        <v>1143</v>
      </c>
      <c r="J935">
        <v>2</v>
      </c>
      <c r="K935">
        <v>18</v>
      </c>
      <c r="L935">
        <v>67</v>
      </c>
      <c r="M935">
        <v>200</v>
      </c>
      <c r="N935">
        <v>10</v>
      </c>
      <c r="O935">
        <v>3</v>
      </c>
      <c r="P935">
        <v>0</v>
      </c>
      <c r="Q935">
        <v>23</v>
      </c>
      <c r="R935" s="27">
        <f t="shared" si="77"/>
        <v>557</v>
      </c>
      <c r="S935" s="27">
        <f t="shared" si="78"/>
        <v>391</v>
      </c>
      <c r="T935" s="27" t="str">
        <f>IFERROR(VLOOKUP(F935,#REF!,2,0),"")</f>
        <v/>
      </c>
      <c r="U935" s="27" t="str">
        <f t="shared" si="79"/>
        <v>,12:30:00,car,557</v>
      </c>
    </row>
    <row r="936" spans="1:21" hidden="1" x14ac:dyDescent="0.25">
      <c r="A936" t="s">
        <v>159</v>
      </c>
      <c r="B936">
        <v>12</v>
      </c>
      <c r="C936" s="27" t="str">
        <f t="shared" si="75"/>
        <v>T</v>
      </c>
      <c r="E936" t="s">
        <v>1118</v>
      </c>
      <c r="F936" s="27" t="str">
        <f t="shared" si="76"/>
        <v>CCV-1A_LC</v>
      </c>
      <c r="G936" t="s">
        <v>1119</v>
      </c>
      <c r="I936" t="s">
        <v>1144</v>
      </c>
      <c r="J936">
        <v>1</v>
      </c>
      <c r="K936">
        <v>20</v>
      </c>
      <c r="L936">
        <v>49</v>
      </c>
      <c r="M936">
        <v>189</v>
      </c>
      <c r="N936">
        <v>10</v>
      </c>
      <c r="O936">
        <v>8</v>
      </c>
      <c r="P936">
        <v>0</v>
      </c>
      <c r="Q936">
        <v>24</v>
      </c>
      <c r="R936" s="27">
        <f t="shared" si="77"/>
        <v>491</v>
      </c>
      <c r="S936" s="27">
        <f t="shared" si="78"/>
        <v>336</v>
      </c>
      <c r="T936" s="27" t="str">
        <f>IFERROR(VLOOKUP(F936,#REF!,2,0),"")</f>
        <v/>
      </c>
      <c r="U936" s="27" t="str">
        <f t="shared" si="79"/>
        <v>,12:45:00,car,491</v>
      </c>
    </row>
    <row r="937" spans="1:21" hidden="1" x14ac:dyDescent="0.25">
      <c r="A937" t="s">
        <v>161</v>
      </c>
      <c r="B937">
        <v>13</v>
      </c>
      <c r="C937" s="27" t="str">
        <f t="shared" si="75"/>
        <v>T</v>
      </c>
      <c r="E937" t="s">
        <v>1118</v>
      </c>
      <c r="F937" s="27" t="str">
        <f t="shared" si="76"/>
        <v>CCV-1A_LC</v>
      </c>
      <c r="G937" t="s">
        <v>1119</v>
      </c>
      <c r="I937" t="s">
        <v>1145</v>
      </c>
      <c r="J937">
        <v>2</v>
      </c>
      <c r="K937">
        <v>9</v>
      </c>
      <c r="L937">
        <v>45</v>
      </c>
      <c r="M937">
        <v>177</v>
      </c>
      <c r="N937">
        <v>11</v>
      </c>
      <c r="O937">
        <v>5</v>
      </c>
      <c r="P937">
        <v>1</v>
      </c>
      <c r="Q937">
        <v>20</v>
      </c>
      <c r="R937" s="27">
        <f t="shared" si="77"/>
        <v>430</v>
      </c>
      <c r="S937" s="27">
        <f t="shared" si="78"/>
        <v>311</v>
      </c>
      <c r="T937" s="27" t="str">
        <f>IFERROR(VLOOKUP(F937,#REF!,2,0),"")</f>
        <v/>
      </c>
      <c r="U937" s="27" t="str">
        <f t="shared" si="79"/>
        <v>,13:00:00,car,430</v>
      </c>
    </row>
    <row r="938" spans="1:21" hidden="1" x14ac:dyDescent="0.25">
      <c r="A938" t="s">
        <v>163</v>
      </c>
      <c r="B938">
        <v>13</v>
      </c>
      <c r="C938" s="27" t="str">
        <f t="shared" si="75"/>
        <v>T</v>
      </c>
      <c r="E938" t="s">
        <v>1118</v>
      </c>
      <c r="F938" s="27" t="str">
        <f t="shared" si="76"/>
        <v>CCV-1A_LC</v>
      </c>
      <c r="G938" t="s">
        <v>1119</v>
      </c>
      <c r="I938" t="s">
        <v>1146</v>
      </c>
      <c r="J938">
        <v>0</v>
      </c>
      <c r="K938">
        <v>21</v>
      </c>
      <c r="L938">
        <v>66</v>
      </c>
      <c r="M938">
        <v>193</v>
      </c>
      <c r="N938">
        <v>10</v>
      </c>
      <c r="O938">
        <v>2</v>
      </c>
      <c r="P938">
        <v>0</v>
      </c>
      <c r="Q938">
        <v>18</v>
      </c>
      <c r="R938" s="27">
        <f t="shared" si="77"/>
        <v>546</v>
      </c>
      <c r="S938" s="27">
        <f t="shared" si="78"/>
        <v>376</v>
      </c>
      <c r="T938" s="27" t="str">
        <f>IFERROR(VLOOKUP(F938,#REF!,2,0),"")</f>
        <v/>
      </c>
      <c r="U938" s="27" t="str">
        <f t="shared" si="79"/>
        <v>,13:15:00,car,546</v>
      </c>
    </row>
    <row r="939" spans="1:21" hidden="1" x14ac:dyDescent="0.25">
      <c r="A939" t="s">
        <v>165</v>
      </c>
      <c r="B939">
        <v>13</v>
      </c>
      <c r="C939" s="27" t="str">
        <f t="shared" si="75"/>
        <v>T</v>
      </c>
      <c r="E939" t="s">
        <v>1118</v>
      </c>
      <c r="F939" s="27" t="str">
        <f t="shared" si="76"/>
        <v>CCV-1A_LC</v>
      </c>
      <c r="G939" t="s">
        <v>1119</v>
      </c>
      <c r="I939" t="s">
        <v>1147</v>
      </c>
      <c r="J939">
        <v>1</v>
      </c>
      <c r="K939">
        <v>28</v>
      </c>
      <c r="L939">
        <v>63</v>
      </c>
      <c r="M939">
        <v>149</v>
      </c>
      <c r="N939">
        <v>10</v>
      </c>
      <c r="O939">
        <v>3</v>
      </c>
      <c r="P939">
        <v>0</v>
      </c>
      <c r="Q939">
        <v>15</v>
      </c>
      <c r="R939" s="27">
        <f t="shared" si="77"/>
        <v>493</v>
      </c>
      <c r="S939" s="27">
        <f t="shared" si="78"/>
        <v>322</v>
      </c>
      <c r="T939" s="27" t="str">
        <f>IFERROR(VLOOKUP(F939,#REF!,2,0),"")</f>
        <v/>
      </c>
      <c r="U939" s="27" t="str">
        <f t="shared" si="79"/>
        <v>,13:30:00,car,493</v>
      </c>
    </row>
    <row r="940" spans="1:21" hidden="1" x14ac:dyDescent="0.25">
      <c r="A940" t="s">
        <v>167</v>
      </c>
      <c r="B940">
        <v>13</v>
      </c>
      <c r="C940" s="27" t="str">
        <f t="shared" si="75"/>
        <v>T</v>
      </c>
      <c r="E940" t="s">
        <v>1118</v>
      </c>
      <c r="F940" s="27" t="str">
        <f t="shared" si="76"/>
        <v>CCV-1A_LC</v>
      </c>
      <c r="G940" t="s">
        <v>1119</v>
      </c>
      <c r="I940" t="s">
        <v>1148</v>
      </c>
      <c r="J940">
        <v>1</v>
      </c>
      <c r="K940">
        <v>20</v>
      </c>
      <c r="L940">
        <v>64</v>
      </c>
      <c r="M940">
        <v>150</v>
      </c>
      <c r="N940">
        <v>15</v>
      </c>
      <c r="O940">
        <v>1</v>
      </c>
      <c r="P940">
        <v>3</v>
      </c>
      <c r="Q940">
        <v>28</v>
      </c>
      <c r="R940" s="27">
        <f t="shared" si="77"/>
        <v>499</v>
      </c>
      <c r="S940" s="27">
        <f t="shared" si="78"/>
        <v>341</v>
      </c>
      <c r="T940" s="27" t="str">
        <f>IFERROR(VLOOKUP(F940,#REF!,2,0),"")</f>
        <v/>
      </c>
      <c r="U940" s="27" t="str">
        <f t="shared" si="79"/>
        <v>,13:45:00,car,499</v>
      </c>
    </row>
    <row r="941" spans="1:21" hidden="1" x14ac:dyDescent="0.25">
      <c r="A941" t="s">
        <v>169</v>
      </c>
      <c r="B941">
        <v>14</v>
      </c>
      <c r="C941" s="27" t="str">
        <f t="shared" si="75"/>
        <v>T</v>
      </c>
      <c r="E941" t="s">
        <v>1118</v>
      </c>
      <c r="F941" s="27" t="str">
        <f t="shared" si="76"/>
        <v>CCV-1A_LC</v>
      </c>
      <c r="G941" t="s">
        <v>1119</v>
      </c>
      <c r="I941" t="s">
        <v>1149</v>
      </c>
      <c r="J941">
        <v>0</v>
      </c>
      <c r="K941">
        <v>22</v>
      </c>
      <c r="L941">
        <v>52</v>
      </c>
      <c r="M941">
        <v>158</v>
      </c>
      <c r="N941">
        <v>8</v>
      </c>
      <c r="O941">
        <v>2</v>
      </c>
      <c r="P941">
        <v>1</v>
      </c>
      <c r="Q941">
        <v>19</v>
      </c>
      <c r="R941" s="27">
        <f t="shared" si="77"/>
        <v>460</v>
      </c>
      <c r="S941" s="27">
        <f t="shared" si="78"/>
        <v>308</v>
      </c>
      <c r="T941" s="27" t="str">
        <f>IFERROR(VLOOKUP(F941,#REF!,2,0),"")</f>
        <v/>
      </c>
      <c r="U941" s="27" t="str">
        <f t="shared" si="79"/>
        <v>,14:00:00,car,460</v>
      </c>
    </row>
    <row r="942" spans="1:21" hidden="1" x14ac:dyDescent="0.25">
      <c r="A942" t="s">
        <v>171</v>
      </c>
      <c r="B942">
        <v>14</v>
      </c>
      <c r="C942" s="27" t="str">
        <f t="shared" si="75"/>
        <v>T</v>
      </c>
      <c r="E942" t="s">
        <v>1118</v>
      </c>
      <c r="F942" s="27" t="str">
        <f t="shared" si="76"/>
        <v>CCV-1A_LC</v>
      </c>
      <c r="G942" t="s">
        <v>1119</v>
      </c>
      <c r="I942" t="s">
        <v>1150</v>
      </c>
      <c r="J942">
        <v>0</v>
      </c>
      <c r="K942">
        <v>19</v>
      </c>
      <c r="L942">
        <v>49</v>
      </c>
      <c r="M942">
        <v>140</v>
      </c>
      <c r="N942">
        <v>10</v>
      </c>
      <c r="O942">
        <v>1</v>
      </c>
      <c r="P942">
        <v>0</v>
      </c>
      <c r="Q942">
        <v>16</v>
      </c>
      <c r="R942" s="27">
        <f t="shared" si="77"/>
        <v>414</v>
      </c>
      <c r="S942" s="27">
        <f t="shared" si="78"/>
        <v>279</v>
      </c>
      <c r="T942" s="27" t="str">
        <f>IFERROR(VLOOKUP(F942,#REF!,2,0),"")</f>
        <v/>
      </c>
      <c r="U942" s="27" t="str">
        <f t="shared" si="79"/>
        <v>,14:15:00,car,414</v>
      </c>
    </row>
    <row r="943" spans="1:21" hidden="1" x14ac:dyDescent="0.25">
      <c r="A943" t="s">
        <v>173</v>
      </c>
      <c r="B943">
        <v>14</v>
      </c>
      <c r="C943" s="27" t="str">
        <f t="shared" si="75"/>
        <v>T</v>
      </c>
      <c r="E943" t="s">
        <v>1118</v>
      </c>
      <c r="F943" s="27" t="str">
        <f t="shared" si="76"/>
        <v>CCV-1A_LC</v>
      </c>
      <c r="G943" t="s">
        <v>1119</v>
      </c>
      <c r="I943" t="s">
        <v>1151</v>
      </c>
      <c r="J943">
        <v>1</v>
      </c>
      <c r="K943">
        <v>21</v>
      </c>
      <c r="L943">
        <v>55</v>
      </c>
      <c r="M943">
        <v>120</v>
      </c>
      <c r="N943">
        <v>9</v>
      </c>
      <c r="O943">
        <v>1</v>
      </c>
      <c r="P943">
        <v>0</v>
      </c>
      <c r="Q943">
        <v>17</v>
      </c>
      <c r="R943" s="27">
        <f t="shared" si="77"/>
        <v>414</v>
      </c>
      <c r="S943" s="27">
        <f t="shared" si="78"/>
        <v>275</v>
      </c>
      <c r="T943" s="27" t="str">
        <f>IFERROR(VLOOKUP(F943,#REF!,2,0),"")</f>
        <v/>
      </c>
      <c r="U943" s="27" t="str">
        <f t="shared" si="79"/>
        <v>,14:30:00,car,414</v>
      </c>
    </row>
    <row r="944" spans="1:21" hidden="1" x14ac:dyDescent="0.25">
      <c r="A944" t="s">
        <v>175</v>
      </c>
      <c r="B944">
        <v>14</v>
      </c>
      <c r="C944" s="27" t="str">
        <f t="shared" si="75"/>
        <v>T</v>
      </c>
      <c r="E944" t="s">
        <v>1118</v>
      </c>
      <c r="F944" s="27" t="str">
        <f t="shared" si="76"/>
        <v>CCV-1A_LC</v>
      </c>
      <c r="G944" t="s">
        <v>1119</v>
      </c>
      <c r="I944" t="s">
        <v>1152</v>
      </c>
      <c r="J944">
        <v>1</v>
      </c>
      <c r="K944">
        <v>19</v>
      </c>
      <c r="L944">
        <v>37</v>
      </c>
      <c r="M944">
        <v>144</v>
      </c>
      <c r="N944">
        <v>8</v>
      </c>
      <c r="O944">
        <v>4</v>
      </c>
      <c r="P944">
        <v>0</v>
      </c>
      <c r="Q944">
        <v>15</v>
      </c>
      <c r="R944" s="27">
        <f t="shared" si="77"/>
        <v>379</v>
      </c>
      <c r="S944" s="27">
        <f t="shared" si="78"/>
        <v>252</v>
      </c>
      <c r="T944" s="27" t="str">
        <f>IFERROR(VLOOKUP(F944,#REF!,2,0),"")</f>
        <v/>
      </c>
      <c r="U944" s="27" t="str">
        <f t="shared" si="79"/>
        <v>,14:45:00,car,379</v>
      </c>
    </row>
    <row r="945" spans="1:21" hidden="1" x14ac:dyDescent="0.25">
      <c r="A945" t="s">
        <v>177</v>
      </c>
      <c r="B945">
        <v>15</v>
      </c>
      <c r="C945" s="27" t="str">
        <f t="shared" si="75"/>
        <v>T</v>
      </c>
      <c r="E945" t="s">
        <v>1118</v>
      </c>
      <c r="F945" s="27" t="str">
        <f t="shared" si="76"/>
        <v>CCV-1A_LC</v>
      </c>
      <c r="G945" t="s">
        <v>1119</v>
      </c>
      <c r="I945" t="s">
        <v>1153</v>
      </c>
      <c r="J945">
        <v>0</v>
      </c>
      <c r="K945">
        <v>25</v>
      </c>
      <c r="L945">
        <v>62</v>
      </c>
      <c r="M945">
        <v>157</v>
      </c>
      <c r="N945">
        <v>11</v>
      </c>
      <c r="O945">
        <v>4</v>
      </c>
      <c r="P945">
        <v>1</v>
      </c>
      <c r="Q945">
        <v>21</v>
      </c>
      <c r="R945" s="27">
        <f t="shared" si="77"/>
        <v>502</v>
      </c>
      <c r="S945" s="27">
        <f t="shared" si="78"/>
        <v>334</v>
      </c>
      <c r="T945" s="27" t="str">
        <f>IFERROR(VLOOKUP(F945,#REF!,2,0),"")</f>
        <v/>
      </c>
      <c r="U945" s="27" t="str">
        <f t="shared" si="79"/>
        <v>,15:00:00,car,502</v>
      </c>
    </row>
    <row r="946" spans="1:21" hidden="1" x14ac:dyDescent="0.25">
      <c r="A946" t="s">
        <v>179</v>
      </c>
      <c r="B946">
        <v>15</v>
      </c>
      <c r="C946" s="27" t="str">
        <f t="shared" si="75"/>
        <v>T</v>
      </c>
      <c r="E946" t="s">
        <v>1118</v>
      </c>
      <c r="F946" s="27" t="str">
        <f t="shared" si="76"/>
        <v>CCV-1A_LC</v>
      </c>
      <c r="G946" t="s">
        <v>1119</v>
      </c>
      <c r="I946" t="s">
        <v>1154</v>
      </c>
      <c r="J946">
        <v>0</v>
      </c>
      <c r="K946">
        <v>20</v>
      </c>
      <c r="L946">
        <v>61</v>
      </c>
      <c r="M946">
        <v>149</v>
      </c>
      <c r="N946">
        <v>5</v>
      </c>
      <c r="O946">
        <v>3</v>
      </c>
      <c r="P946">
        <v>1</v>
      </c>
      <c r="Q946">
        <v>15</v>
      </c>
      <c r="R946" s="27">
        <f t="shared" si="77"/>
        <v>466</v>
      </c>
      <c r="S946" s="27">
        <f t="shared" si="78"/>
        <v>318</v>
      </c>
      <c r="T946" s="27" t="str">
        <f>IFERROR(VLOOKUP(F946,#REF!,2,0),"")</f>
        <v/>
      </c>
      <c r="U946" s="27" t="str">
        <f t="shared" si="79"/>
        <v>,15:15:00,car,466</v>
      </c>
    </row>
    <row r="947" spans="1:21" hidden="1" x14ac:dyDescent="0.25">
      <c r="A947" t="s">
        <v>181</v>
      </c>
      <c r="B947">
        <v>15</v>
      </c>
      <c r="C947" s="27" t="str">
        <f t="shared" si="75"/>
        <v>T</v>
      </c>
      <c r="E947" t="s">
        <v>1118</v>
      </c>
      <c r="F947" s="27" t="str">
        <f t="shared" si="76"/>
        <v>CCV-1A_LC</v>
      </c>
      <c r="G947" t="s">
        <v>1119</v>
      </c>
      <c r="I947" t="s">
        <v>1155</v>
      </c>
      <c r="J947">
        <v>2</v>
      </c>
      <c r="K947">
        <v>22</v>
      </c>
      <c r="L947">
        <v>84</v>
      </c>
      <c r="M947">
        <v>173</v>
      </c>
      <c r="N947">
        <v>13</v>
      </c>
      <c r="O947">
        <v>3</v>
      </c>
      <c r="P947">
        <v>2</v>
      </c>
      <c r="Q947">
        <v>16</v>
      </c>
      <c r="R947" s="27">
        <f t="shared" si="77"/>
        <v>582</v>
      </c>
      <c r="S947" s="27">
        <f t="shared" si="78"/>
        <v>401</v>
      </c>
      <c r="T947" s="27" t="str">
        <f>IFERROR(VLOOKUP(F947,#REF!,2,0),"")</f>
        <v/>
      </c>
      <c r="U947" s="27" t="str">
        <f t="shared" si="79"/>
        <v>,15:30:00,car,582</v>
      </c>
    </row>
    <row r="948" spans="1:21" hidden="1" x14ac:dyDescent="0.25">
      <c r="A948" t="s">
        <v>183</v>
      </c>
      <c r="B948">
        <v>15</v>
      </c>
      <c r="C948" s="27" t="str">
        <f t="shared" si="75"/>
        <v>T</v>
      </c>
      <c r="E948" t="s">
        <v>1118</v>
      </c>
      <c r="F948" s="27" t="str">
        <f t="shared" si="76"/>
        <v>CCV-1A_LC</v>
      </c>
      <c r="G948" t="s">
        <v>1119</v>
      </c>
      <c r="I948" t="s">
        <v>1156</v>
      </c>
      <c r="J948">
        <v>0</v>
      </c>
      <c r="K948">
        <v>22</v>
      </c>
      <c r="L948">
        <v>60</v>
      </c>
      <c r="M948">
        <v>172</v>
      </c>
      <c r="N948">
        <v>14</v>
      </c>
      <c r="O948">
        <v>2</v>
      </c>
      <c r="P948">
        <v>0</v>
      </c>
      <c r="Q948">
        <v>15</v>
      </c>
      <c r="R948" s="27">
        <f t="shared" si="77"/>
        <v>499</v>
      </c>
      <c r="S948" s="27">
        <f t="shared" si="78"/>
        <v>337</v>
      </c>
      <c r="T948" s="27" t="str">
        <f>IFERROR(VLOOKUP(F948,#REF!,2,0),"")</f>
        <v/>
      </c>
      <c r="U948" s="27" t="str">
        <f t="shared" si="79"/>
        <v>,15:45:00,car,499</v>
      </c>
    </row>
    <row r="949" spans="1:21" hidden="1" x14ac:dyDescent="0.25">
      <c r="A949" t="s">
        <v>185</v>
      </c>
      <c r="B949">
        <v>16</v>
      </c>
      <c r="C949" s="27" t="str">
        <f t="shared" si="75"/>
        <v>T</v>
      </c>
      <c r="E949" t="s">
        <v>1118</v>
      </c>
      <c r="F949" s="27" t="str">
        <f t="shared" si="76"/>
        <v>CCV-1A_LC</v>
      </c>
      <c r="G949" t="s">
        <v>1119</v>
      </c>
      <c r="I949" t="s">
        <v>1157</v>
      </c>
      <c r="J949">
        <v>0</v>
      </c>
      <c r="K949">
        <v>15</v>
      </c>
      <c r="L949">
        <v>52</v>
      </c>
      <c r="M949">
        <v>187</v>
      </c>
      <c r="N949">
        <v>9</v>
      </c>
      <c r="O949">
        <v>2</v>
      </c>
      <c r="P949">
        <v>0</v>
      </c>
      <c r="Q949">
        <v>12</v>
      </c>
      <c r="R949" s="27">
        <f t="shared" si="77"/>
        <v>469</v>
      </c>
      <c r="S949" s="27">
        <f t="shared" si="78"/>
        <v>329</v>
      </c>
      <c r="T949" s="27" t="str">
        <f>IFERROR(VLOOKUP(F949,#REF!,2,0),"")</f>
        <v/>
      </c>
      <c r="U949" s="27" t="str">
        <f t="shared" si="79"/>
        <v>,16:00:00,car,469</v>
      </c>
    </row>
    <row r="950" spans="1:21" hidden="1" x14ac:dyDescent="0.25">
      <c r="A950" t="s">
        <v>187</v>
      </c>
      <c r="B950">
        <v>16</v>
      </c>
      <c r="C950" s="27" t="str">
        <f t="shared" si="75"/>
        <v>T</v>
      </c>
      <c r="E950" t="s">
        <v>1118</v>
      </c>
      <c r="F950" s="27" t="str">
        <f t="shared" si="76"/>
        <v>CCV-1A_LC</v>
      </c>
      <c r="G950" t="s">
        <v>1119</v>
      </c>
      <c r="I950" t="s">
        <v>1158</v>
      </c>
      <c r="J950">
        <v>1</v>
      </c>
      <c r="K950">
        <v>22</v>
      </c>
      <c r="L950">
        <v>63</v>
      </c>
      <c r="M950">
        <v>179</v>
      </c>
      <c r="N950">
        <v>8</v>
      </c>
      <c r="O950">
        <v>2</v>
      </c>
      <c r="P950">
        <v>2</v>
      </c>
      <c r="Q950">
        <v>23</v>
      </c>
      <c r="R950" s="27">
        <f t="shared" si="77"/>
        <v>529</v>
      </c>
      <c r="S950" s="27">
        <f t="shared" si="78"/>
        <v>362</v>
      </c>
      <c r="T950" s="27" t="str">
        <f>IFERROR(VLOOKUP(F950,#REF!,2,0),"")</f>
        <v/>
      </c>
      <c r="U950" s="27" t="str">
        <f t="shared" si="79"/>
        <v>,16:15:00,car,529</v>
      </c>
    </row>
    <row r="951" spans="1:21" hidden="1" x14ac:dyDescent="0.25">
      <c r="A951" t="s">
        <v>42</v>
      </c>
      <c r="B951">
        <v>16</v>
      </c>
      <c r="C951" s="27" t="str">
        <f t="shared" si="75"/>
        <v>T</v>
      </c>
      <c r="E951" t="s">
        <v>1118</v>
      </c>
      <c r="F951" s="27" t="str">
        <f t="shared" si="76"/>
        <v>CCV-1A_LC</v>
      </c>
      <c r="G951" t="s">
        <v>1119</v>
      </c>
      <c r="I951" t="s">
        <v>1159</v>
      </c>
      <c r="J951">
        <v>1</v>
      </c>
      <c r="K951">
        <v>24</v>
      </c>
      <c r="L951">
        <v>56</v>
      </c>
      <c r="M951">
        <v>187</v>
      </c>
      <c r="N951">
        <v>14</v>
      </c>
      <c r="O951">
        <v>2</v>
      </c>
      <c r="P951">
        <v>1</v>
      </c>
      <c r="Q951">
        <v>18</v>
      </c>
      <c r="R951" s="27">
        <f t="shared" si="77"/>
        <v>516</v>
      </c>
      <c r="S951" s="27">
        <f t="shared" si="78"/>
        <v>346</v>
      </c>
      <c r="T951" s="27" t="str">
        <f>IFERROR(VLOOKUP(F951,#REF!,2,0),"")</f>
        <v/>
      </c>
      <c r="U951" s="27" t="str">
        <f t="shared" si="79"/>
        <v>,16:30:00,car,516</v>
      </c>
    </row>
    <row r="952" spans="1:21" hidden="1" x14ac:dyDescent="0.25">
      <c r="A952" t="s">
        <v>43</v>
      </c>
      <c r="B952">
        <v>16</v>
      </c>
      <c r="C952" s="27" t="str">
        <f t="shared" si="75"/>
        <v>T</v>
      </c>
      <c r="E952" t="s">
        <v>1118</v>
      </c>
      <c r="F952" s="27" t="str">
        <f t="shared" si="76"/>
        <v>CCV-1A_LC</v>
      </c>
      <c r="G952" t="s">
        <v>1119</v>
      </c>
      <c r="I952" t="s">
        <v>1160</v>
      </c>
      <c r="J952">
        <v>1</v>
      </c>
      <c r="K952">
        <v>34</v>
      </c>
      <c r="L952">
        <v>68</v>
      </c>
      <c r="M952">
        <v>213</v>
      </c>
      <c r="N952">
        <v>9</v>
      </c>
      <c r="O952">
        <v>1</v>
      </c>
      <c r="P952">
        <v>2</v>
      </c>
      <c r="Q952">
        <v>18</v>
      </c>
      <c r="R952" s="27">
        <f t="shared" si="77"/>
        <v>615</v>
      </c>
      <c r="S952" s="27">
        <f t="shared" si="78"/>
        <v>403</v>
      </c>
      <c r="T952" s="27" t="str">
        <f>IFERROR(VLOOKUP(F952,#REF!,2,0),"")</f>
        <v/>
      </c>
      <c r="U952" s="27" t="str">
        <f t="shared" si="79"/>
        <v>,16:45:00,car,615</v>
      </c>
    </row>
    <row r="953" spans="1:21" hidden="1" x14ac:dyDescent="0.25">
      <c r="A953" t="s">
        <v>44</v>
      </c>
      <c r="B953">
        <v>17</v>
      </c>
      <c r="C953" s="27" t="str">
        <f t="shared" si="75"/>
        <v>T</v>
      </c>
      <c r="E953" t="s">
        <v>1118</v>
      </c>
      <c r="F953" s="27" t="str">
        <f t="shared" si="76"/>
        <v>CCV-1A_LC</v>
      </c>
      <c r="G953" t="s">
        <v>1119</v>
      </c>
      <c r="I953" t="s">
        <v>1161</v>
      </c>
      <c r="J953">
        <v>0</v>
      </c>
      <c r="K953">
        <v>29</v>
      </c>
      <c r="L953">
        <v>88</v>
      </c>
      <c r="M953">
        <v>249</v>
      </c>
      <c r="N953">
        <v>7</v>
      </c>
      <c r="O953">
        <v>3</v>
      </c>
      <c r="P953">
        <v>0</v>
      </c>
      <c r="Q953">
        <v>9</v>
      </c>
      <c r="R953" s="27">
        <f t="shared" si="77"/>
        <v>699</v>
      </c>
      <c r="S953" s="27">
        <f t="shared" si="78"/>
        <v>478</v>
      </c>
      <c r="T953" s="27" t="str">
        <f>IFERROR(VLOOKUP(F953,#REF!,2,0),"")</f>
        <v/>
      </c>
      <c r="U953" s="27" t="str">
        <f t="shared" si="79"/>
        <v>,17:00:00,car,699</v>
      </c>
    </row>
    <row r="954" spans="1:21" hidden="1" x14ac:dyDescent="0.25">
      <c r="A954" t="s">
        <v>45</v>
      </c>
      <c r="B954">
        <v>17</v>
      </c>
      <c r="C954" s="27" t="str">
        <f t="shared" si="75"/>
        <v>T</v>
      </c>
      <c r="E954" t="s">
        <v>1118</v>
      </c>
      <c r="F954" s="27" t="str">
        <f t="shared" si="76"/>
        <v>CCV-1A_LC</v>
      </c>
      <c r="G954" t="s">
        <v>1119</v>
      </c>
      <c r="I954" t="s">
        <v>1162</v>
      </c>
      <c r="J954">
        <v>1</v>
      </c>
      <c r="K954">
        <v>22</v>
      </c>
      <c r="L954">
        <v>57</v>
      </c>
      <c r="M954">
        <v>224</v>
      </c>
      <c r="N954">
        <v>24</v>
      </c>
      <c r="O954">
        <v>6</v>
      </c>
      <c r="P954">
        <v>1</v>
      </c>
      <c r="Q954">
        <v>19</v>
      </c>
      <c r="R954" s="27">
        <f t="shared" si="77"/>
        <v>565</v>
      </c>
      <c r="S954" s="27">
        <f t="shared" si="78"/>
        <v>387</v>
      </c>
      <c r="T954" s="27" t="str">
        <f>IFERROR(VLOOKUP(F954,#REF!,2,0),"")</f>
        <v/>
      </c>
      <c r="U954" s="27" t="str">
        <f t="shared" si="79"/>
        <v>,17:15:00,car,565</v>
      </c>
    </row>
    <row r="955" spans="1:21" hidden="1" x14ac:dyDescent="0.25">
      <c r="A955" t="s">
        <v>46</v>
      </c>
      <c r="B955">
        <v>17</v>
      </c>
      <c r="C955" s="27" t="str">
        <f t="shared" si="75"/>
        <v>T</v>
      </c>
      <c r="E955" t="s">
        <v>1118</v>
      </c>
      <c r="F955" s="27" t="str">
        <f t="shared" si="76"/>
        <v>CCV-1A_LC</v>
      </c>
      <c r="G955" t="s">
        <v>1119</v>
      </c>
      <c r="I955" t="s">
        <v>1163</v>
      </c>
      <c r="J955">
        <v>0</v>
      </c>
      <c r="K955">
        <v>19</v>
      </c>
      <c r="L955">
        <v>59</v>
      </c>
      <c r="M955">
        <v>226</v>
      </c>
      <c r="N955">
        <v>34</v>
      </c>
      <c r="O955">
        <v>2</v>
      </c>
      <c r="P955">
        <v>0</v>
      </c>
      <c r="Q955">
        <v>21</v>
      </c>
      <c r="R955" s="27">
        <f t="shared" si="77"/>
        <v>570</v>
      </c>
      <c r="S955" s="27">
        <f t="shared" si="78"/>
        <v>395</v>
      </c>
      <c r="T955" s="27" t="str">
        <f>IFERROR(VLOOKUP(F955,#REF!,2,0),"")</f>
        <v/>
      </c>
      <c r="U955" s="27" t="str">
        <f t="shared" si="79"/>
        <v>,17:30:00,car,570</v>
      </c>
    </row>
    <row r="956" spans="1:21" hidden="1" x14ac:dyDescent="0.25">
      <c r="A956" t="s">
        <v>47</v>
      </c>
      <c r="B956">
        <v>17</v>
      </c>
      <c r="C956" s="27" t="str">
        <f t="shared" si="75"/>
        <v>T</v>
      </c>
      <c r="E956" t="s">
        <v>1118</v>
      </c>
      <c r="F956" s="27" t="str">
        <f t="shared" si="76"/>
        <v>CCV-1A_LC</v>
      </c>
      <c r="G956" t="s">
        <v>1119</v>
      </c>
      <c r="I956" t="s">
        <v>1164</v>
      </c>
      <c r="J956">
        <v>0</v>
      </c>
      <c r="K956">
        <v>26</v>
      </c>
      <c r="L956">
        <v>47</v>
      </c>
      <c r="M956">
        <v>240</v>
      </c>
      <c r="N956">
        <v>15</v>
      </c>
      <c r="O956">
        <v>11</v>
      </c>
      <c r="P956">
        <v>1</v>
      </c>
      <c r="Q956">
        <v>16</v>
      </c>
      <c r="R956" s="27">
        <f t="shared" si="77"/>
        <v>558</v>
      </c>
      <c r="S956" s="27">
        <f t="shared" si="78"/>
        <v>375</v>
      </c>
      <c r="T956" s="27" t="str">
        <f>IFERROR(VLOOKUP(F956,#REF!,2,0),"")</f>
        <v/>
      </c>
      <c r="U956" s="27" t="str">
        <f t="shared" si="79"/>
        <v>,17:45:00,car,558</v>
      </c>
    </row>
    <row r="957" spans="1:21" hidden="1" x14ac:dyDescent="0.25">
      <c r="A957" t="s">
        <v>48</v>
      </c>
      <c r="B957">
        <v>18</v>
      </c>
      <c r="C957" s="27" t="str">
        <f t="shared" si="75"/>
        <v>T</v>
      </c>
      <c r="E957" t="s">
        <v>1118</v>
      </c>
      <c r="F957" s="27" t="str">
        <f t="shared" si="76"/>
        <v>CCV-1A_LC</v>
      </c>
      <c r="G957" t="s">
        <v>1119</v>
      </c>
      <c r="I957" t="s">
        <v>1165</v>
      </c>
      <c r="J957">
        <v>0</v>
      </c>
      <c r="K957">
        <v>6</v>
      </c>
      <c r="L957">
        <v>18</v>
      </c>
      <c r="M957">
        <v>114</v>
      </c>
      <c r="N957">
        <v>9</v>
      </c>
      <c r="O957">
        <v>1</v>
      </c>
      <c r="P957">
        <v>0</v>
      </c>
      <c r="Q957">
        <v>9</v>
      </c>
      <c r="R957" s="27">
        <f t="shared" si="77"/>
        <v>236</v>
      </c>
      <c r="S957" s="27">
        <f t="shared" si="78"/>
        <v>168</v>
      </c>
      <c r="T957" s="27" t="str">
        <f>IFERROR(VLOOKUP(F957,#REF!,2,0),"")</f>
        <v/>
      </c>
      <c r="U957" s="27" t="str">
        <f t="shared" si="79"/>
        <v>,18:00:00,car,236</v>
      </c>
    </row>
    <row r="958" spans="1:21" hidden="1" x14ac:dyDescent="0.25">
      <c r="A958" t="s">
        <v>102</v>
      </c>
      <c r="B958">
        <v>6</v>
      </c>
      <c r="C958" s="27" t="str">
        <f t="shared" si="75"/>
        <v>M</v>
      </c>
      <c r="E958" t="s">
        <v>1166</v>
      </c>
      <c r="F958" s="27" t="str">
        <f t="shared" si="76"/>
        <v>CCV-1A_SL</v>
      </c>
      <c r="G958" t="s">
        <v>1167</v>
      </c>
      <c r="I958" t="s">
        <v>1168</v>
      </c>
      <c r="J958">
        <v>0</v>
      </c>
      <c r="K958">
        <v>0</v>
      </c>
      <c r="L958">
        <v>0</v>
      </c>
      <c r="M958">
        <v>4</v>
      </c>
      <c r="N958">
        <v>1</v>
      </c>
      <c r="O958">
        <v>0</v>
      </c>
      <c r="P958">
        <v>0</v>
      </c>
      <c r="Q958">
        <v>0</v>
      </c>
      <c r="R958" s="27">
        <f t="shared" si="77"/>
        <v>6</v>
      </c>
      <c r="S958" s="27">
        <f t="shared" si="78"/>
        <v>4</v>
      </c>
      <c r="T958" s="27" t="str">
        <f>IFERROR(VLOOKUP(F958,#REF!,2,0),"")</f>
        <v/>
      </c>
      <c r="U958" s="27" t="str">
        <f t="shared" si="79"/>
        <v>,06:00:00,car,6</v>
      </c>
    </row>
    <row r="959" spans="1:21" hidden="1" x14ac:dyDescent="0.25">
      <c r="A959" t="s">
        <v>107</v>
      </c>
      <c r="B959">
        <v>6</v>
      </c>
      <c r="C959" s="27" t="str">
        <f t="shared" si="75"/>
        <v>M</v>
      </c>
      <c r="E959" t="s">
        <v>1166</v>
      </c>
      <c r="F959" s="27" t="str">
        <f t="shared" si="76"/>
        <v>CCV-1A_SL</v>
      </c>
      <c r="G959" t="s">
        <v>1167</v>
      </c>
      <c r="I959" t="s">
        <v>1169</v>
      </c>
      <c r="J959">
        <v>0</v>
      </c>
      <c r="K959">
        <v>1</v>
      </c>
      <c r="L959">
        <v>0</v>
      </c>
      <c r="M959">
        <v>18</v>
      </c>
      <c r="N959">
        <v>3</v>
      </c>
      <c r="O959">
        <v>1</v>
      </c>
      <c r="P959">
        <v>0</v>
      </c>
      <c r="Q959">
        <v>1</v>
      </c>
      <c r="R959" s="27">
        <f t="shared" si="77"/>
        <v>28</v>
      </c>
      <c r="S959" s="27">
        <f t="shared" si="78"/>
        <v>19</v>
      </c>
      <c r="T959" s="27" t="str">
        <f>IFERROR(VLOOKUP(F959,#REF!,2,0),"")</f>
        <v/>
      </c>
      <c r="U959" s="27" t="str">
        <f t="shared" si="79"/>
        <v>,06:15:00,car,28</v>
      </c>
    </row>
    <row r="960" spans="1:21" hidden="1" x14ac:dyDescent="0.25">
      <c r="A960" t="s">
        <v>109</v>
      </c>
      <c r="B960">
        <v>6</v>
      </c>
      <c r="C960" s="27" t="str">
        <f t="shared" si="75"/>
        <v>M</v>
      </c>
      <c r="E960" t="s">
        <v>1166</v>
      </c>
      <c r="F960" s="27" t="str">
        <f t="shared" si="76"/>
        <v>CCV-1A_SL</v>
      </c>
      <c r="G960" t="s">
        <v>1167</v>
      </c>
      <c r="I960" t="s">
        <v>1170</v>
      </c>
      <c r="J960">
        <v>0</v>
      </c>
      <c r="K960">
        <v>1</v>
      </c>
      <c r="L960">
        <v>0</v>
      </c>
      <c r="M960">
        <v>19</v>
      </c>
      <c r="N960">
        <v>3</v>
      </c>
      <c r="O960">
        <v>1</v>
      </c>
      <c r="P960">
        <v>0</v>
      </c>
      <c r="Q960">
        <v>1</v>
      </c>
      <c r="R960" s="27">
        <f t="shared" si="77"/>
        <v>30</v>
      </c>
      <c r="S960" s="27">
        <f t="shared" si="78"/>
        <v>20</v>
      </c>
      <c r="T960" s="27" t="str">
        <f>IFERROR(VLOOKUP(F960,#REF!,2,0),"")</f>
        <v/>
      </c>
      <c r="U960" s="27" t="str">
        <f t="shared" si="79"/>
        <v>,06:30:00,car,30</v>
      </c>
    </row>
    <row r="961" spans="1:21" hidden="1" x14ac:dyDescent="0.25">
      <c r="A961" t="s">
        <v>111</v>
      </c>
      <c r="B961">
        <v>6</v>
      </c>
      <c r="C961" s="27" t="str">
        <f t="shared" si="75"/>
        <v>M</v>
      </c>
      <c r="E961" t="s">
        <v>1166</v>
      </c>
      <c r="F961" s="27" t="str">
        <f t="shared" si="76"/>
        <v>CCV-1A_SL</v>
      </c>
      <c r="G961" t="s">
        <v>1167</v>
      </c>
      <c r="I961" t="s">
        <v>1171</v>
      </c>
      <c r="J961">
        <v>0</v>
      </c>
      <c r="K961">
        <v>1</v>
      </c>
      <c r="L961">
        <v>0</v>
      </c>
      <c r="M961">
        <v>21</v>
      </c>
      <c r="N961">
        <v>3</v>
      </c>
      <c r="O961">
        <v>1</v>
      </c>
      <c r="P961">
        <v>0</v>
      </c>
      <c r="Q961">
        <v>2</v>
      </c>
      <c r="R961" s="27">
        <f t="shared" si="77"/>
        <v>34</v>
      </c>
      <c r="S961" s="27">
        <f t="shared" si="78"/>
        <v>23</v>
      </c>
      <c r="T961" s="27" t="str">
        <f>IFERROR(VLOOKUP(F961,#REF!,2,0),"")</f>
        <v/>
      </c>
      <c r="U961" s="27" t="str">
        <f t="shared" si="79"/>
        <v>,06:45:00,car,34</v>
      </c>
    </row>
    <row r="962" spans="1:21" hidden="1" x14ac:dyDescent="0.25">
      <c r="A962" t="s">
        <v>113</v>
      </c>
      <c r="B962">
        <v>7</v>
      </c>
      <c r="C962" s="27" t="str">
        <f t="shared" si="75"/>
        <v>M</v>
      </c>
      <c r="E962" t="s">
        <v>1166</v>
      </c>
      <c r="F962" s="27" t="str">
        <f t="shared" si="76"/>
        <v>CCV-1A_SL</v>
      </c>
      <c r="G962" t="s">
        <v>1167</v>
      </c>
      <c r="I962" t="s">
        <v>1172</v>
      </c>
      <c r="J962">
        <v>0</v>
      </c>
      <c r="K962">
        <v>1</v>
      </c>
      <c r="L962">
        <v>0</v>
      </c>
      <c r="M962">
        <v>16</v>
      </c>
      <c r="N962">
        <v>2</v>
      </c>
      <c r="O962">
        <v>1</v>
      </c>
      <c r="P962">
        <v>0</v>
      </c>
      <c r="Q962">
        <v>1</v>
      </c>
      <c r="R962" s="27">
        <f t="shared" si="77"/>
        <v>26</v>
      </c>
      <c r="S962" s="27">
        <f t="shared" si="78"/>
        <v>17</v>
      </c>
      <c r="T962" s="27" t="str">
        <f>IFERROR(VLOOKUP(F962,#REF!,2,0),"")</f>
        <v/>
      </c>
      <c r="U962" s="27" t="str">
        <f t="shared" si="79"/>
        <v>,07:00:00,car,26</v>
      </c>
    </row>
    <row r="963" spans="1:21" hidden="1" x14ac:dyDescent="0.25">
      <c r="A963" t="s">
        <v>115</v>
      </c>
      <c r="B963">
        <v>7</v>
      </c>
      <c r="C963" s="27" t="str">
        <f t="shared" ref="C963:C1026" si="80">IF(B963&lt;12,"M",IF(AND(B963&gt;=12,B963&lt;=18),"T","N"))</f>
        <v>M</v>
      </c>
      <c r="E963" t="s">
        <v>1166</v>
      </c>
      <c r="F963" s="27" t="str">
        <f t="shared" ref="F963:F1026" si="81">CONCATENATE("CCV-",G963)</f>
        <v>CCV-1A_SL</v>
      </c>
      <c r="G963" t="s">
        <v>1167</v>
      </c>
      <c r="I963" t="s">
        <v>1173</v>
      </c>
      <c r="J963">
        <v>0</v>
      </c>
      <c r="K963">
        <v>1</v>
      </c>
      <c r="L963">
        <v>0</v>
      </c>
      <c r="M963">
        <v>25</v>
      </c>
      <c r="N963">
        <v>4</v>
      </c>
      <c r="O963">
        <v>1</v>
      </c>
      <c r="P963">
        <v>0</v>
      </c>
      <c r="Q963">
        <v>2</v>
      </c>
      <c r="R963" s="27">
        <f t="shared" ref="R963:R1026" si="82">ROUNDUP((M963+P963+Q963+(1/6)*N963+2*K963+2.5*L963)*1.3,0)</f>
        <v>39</v>
      </c>
      <c r="S963" s="27">
        <f t="shared" ref="S963:S1026" si="83">ROUNDUP(M963+P963+Q963+2.5*L963,0)</f>
        <v>27</v>
      </c>
      <c r="T963" s="27" t="str">
        <f>IFERROR(VLOOKUP(F963,#REF!,2,0),"")</f>
        <v/>
      </c>
      <c r="U963" s="27" t="str">
        <f t="shared" ref="U963:U1026" si="84">CONCATENATE(T963,",",CONCATENATE(LEFT(A963,5),":00"),",car,",R963)</f>
        <v>,07:15:00,car,39</v>
      </c>
    </row>
    <row r="964" spans="1:21" hidden="1" x14ac:dyDescent="0.25">
      <c r="A964" t="s">
        <v>117</v>
      </c>
      <c r="B964">
        <v>7</v>
      </c>
      <c r="C964" s="27" t="str">
        <f t="shared" si="80"/>
        <v>M</v>
      </c>
      <c r="E964" t="s">
        <v>1166</v>
      </c>
      <c r="F964" s="27" t="str">
        <f t="shared" si="81"/>
        <v>CCV-1A_SL</v>
      </c>
      <c r="G964" t="s">
        <v>1167</v>
      </c>
      <c r="I964" t="s">
        <v>1174</v>
      </c>
      <c r="J964">
        <v>0</v>
      </c>
      <c r="K964">
        <v>2</v>
      </c>
      <c r="L964">
        <v>1</v>
      </c>
      <c r="M964">
        <v>35</v>
      </c>
      <c r="N964">
        <v>5</v>
      </c>
      <c r="O964">
        <v>1</v>
      </c>
      <c r="P964">
        <v>0</v>
      </c>
      <c r="Q964">
        <v>3</v>
      </c>
      <c r="R964" s="27">
        <f t="shared" si="82"/>
        <v>59</v>
      </c>
      <c r="S964" s="27">
        <f t="shared" si="83"/>
        <v>41</v>
      </c>
      <c r="T964" s="27" t="str">
        <f>IFERROR(VLOOKUP(F964,#REF!,2,0),"")</f>
        <v/>
      </c>
      <c r="U964" s="27" t="str">
        <f t="shared" si="84"/>
        <v>,07:30:00,car,59</v>
      </c>
    </row>
    <row r="965" spans="1:21" hidden="1" x14ac:dyDescent="0.25">
      <c r="A965" t="s">
        <v>119</v>
      </c>
      <c r="B965">
        <v>7</v>
      </c>
      <c r="C965" s="27" t="str">
        <f t="shared" si="80"/>
        <v>M</v>
      </c>
      <c r="E965" t="s">
        <v>1166</v>
      </c>
      <c r="F965" s="27" t="str">
        <f t="shared" si="81"/>
        <v>CCV-1A_SL</v>
      </c>
      <c r="G965" t="s">
        <v>1167</v>
      </c>
      <c r="I965" t="s">
        <v>1175</v>
      </c>
      <c r="J965">
        <v>0</v>
      </c>
      <c r="K965">
        <v>2</v>
      </c>
      <c r="L965">
        <v>1</v>
      </c>
      <c r="M965">
        <v>36</v>
      </c>
      <c r="N965">
        <v>5</v>
      </c>
      <c r="O965">
        <v>1</v>
      </c>
      <c r="P965">
        <v>0</v>
      </c>
      <c r="Q965">
        <v>3</v>
      </c>
      <c r="R965" s="27">
        <f t="shared" si="82"/>
        <v>61</v>
      </c>
      <c r="S965" s="27">
        <f t="shared" si="83"/>
        <v>42</v>
      </c>
      <c r="T965" s="27" t="str">
        <f>IFERROR(VLOOKUP(F965,#REF!,2,0),"")</f>
        <v/>
      </c>
      <c r="U965" s="27" t="str">
        <f t="shared" si="84"/>
        <v>,07:45:00,car,61</v>
      </c>
    </row>
    <row r="966" spans="1:21" hidden="1" x14ac:dyDescent="0.25">
      <c r="A966" t="s">
        <v>121</v>
      </c>
      <c r="B966">
        <v>8</v>
      </c>
      <c r="C966" s="27" t="str">
        <f t="shared" si="80"/>
        <v>M</v>
      </c>
      <c r="E966" t="s">
        <v>1166</v>
      </c>
      <c r="F966" s="27" t="str">
        <f t="shared" si="81"/>
        <v>CCV-1A_SL</v>
      </c>
      <c r="G966" t="s">
        <v>1167</v>
      </c>
      <c r="I966" t="s">
        <v>1176</v>
      </c>
      <c r="J966">
        <v>0</v>
      </c>
      <c r="K966">
        <v>1</v>
      </c>
      <c r="L966">
        <v>0</v>
      </c>
      <c r="M966">
        <v>22</v>
      </c>
      <c r="N966">
        <v>3</v>
      </c>
      <c r="O966">
        <v>1</v>
      </c>
      <c r="P966">
        <v>0</v>
      </c>
      <c r="Q966">
        <v>2</v>
      </c>
      <c r="R966" s="27">
        <f t="shared" si="82"/>
        <v>35</v>
      </c>
      <c r="S966" s="27">
        <f t="shared" si="83"/>
        <v>24</v>
      </c>
      <c r="T966" s="27" t="str">
        <f>IFERROR(VLOOKUP(F966,#REF!,2,0),"")</f>
        <v/>
      </c>
      <c r="U966" s="27" t="str">
        <f t="shared" si="84"/>
        <v>,08:00:00,car,35</v>
      </c>
    </row>
    <row r="967" spans="1:21" hidden="1" x14ac:dyDescent="0.25">
      <c r="A967" t="s">
        <v>123</v>
      </c>
      <c r="B967">
        <v>8</v>
      </c>
      <c r="C967" s="27" t="str">
        <f t="shared" si="80"/>
        <v>M</v>
      </c>
      <c r="E967" t="s">
        <v>1166</v>
      </c>
      <c r="F967" s="27" t="str">
        <f t="shared" si="81"/>
        <v>CCV-1A_SL</v>
      </c>
      <c r="G967" t="s">
        <v>1167</v>
      </c>
      <c r="I967" t="s">
        <v>1177</v>
      </c>
      <c r="J967">
        <v>0</v>
      </c>
      <c r="K967">
        <v>2</v>
      </c>
      <c r="L967">
        <v>1</v>
      </c>
      <c r="M967">
        <v>33</v>
      </c>
      <c r="N967">
        <v>5</v>
      </c>
      <c r="O967">
        <v>1</v>
      </c>
      <c r="P967">
        <v>0</v>
      </c>
      <c r="Q967">
        <v>3</v>
      </c>
      <c r="R967" s="27">
        <f t="shared" si="82"/>
        <v>57</v>
      </c>
      <c r="S967" s="27">
        <f t="shared" si="83"/>
        <v>39</v>
      </c>
      <c r="T967" s="27" t="str">
        <f>IFERROR(VLOOKUP(F967,#REF!,2,0),"")</f>
        <v/>
      </c>
      <c r="U967" s="27" t="str">
        <f t="shared" si="84"/>
        <v>,08:15:00,car,57</v>
      </c>
    </row>
    <row r="968" spans="1:21" hidden="1" x14ac:dyDescent="0.25">
      <c r="A968" t="s">
        <v>125</v>
      </c>
      <c r="B968">
        <v>8</v>
      </c>
      <c r="C968" s="27" t="str">
        <f t="shared" si="80"/>
        <v>M</v>
      </c>
      <c r="E968" t="s">
        <v>1166</v>
      </c>
      <c r="F968" s="27" t="str">
        <f t="shared" si="81"/>
        <v>CCV-1A_SL</v>
      </c>
      <c r="G968" t="s">
        <v>1167</v>
      </c>
      <c r="I968" t="s">
        <v>1178</v>
      </c>
      <c r="J968">
        <v>0</v>
      </c>
      <c r="K968">
        <v>1</v>
      </c>
      <c r="L968">
        <v>0</v>
      </c>
      <c r="M968">
        <v>25</v>
      </c>
      <c r="N968">
        <v>4</v>
      </c>
      <c r="O968">
        <v>1</v>
      </c>
      <c r="P968">
        <v>0</v>
      </c>
      <c r="Q968">
        <v>2</v>
      </c>
      <c r="R968" s="27">
        <f t="shared" si="82"/>
        <v>39</v>
      </c>
      <c r="S968" s="27">
        <f t="shared" si="83"/>
        <v>27</v>
      </c>
      <c r="T968" s="27" t="str">
        <f>IFERROR(VLOOKUP(F968,#REF!,2,0),"")</f>
        <v/>
      </c>
      <c r="U968" s="27" t="str">
        <f t="shared" si="84"/>
        <v>,08:30:00,car,39</v>
      </c>
    </row>
    <row r="969" spans="1:21" hidden="1" x14ac:dyDescent="0.25">
      <c r="A969" t="s">
        <v>127</v>
      </c>
      <c r="B969">
        <v>8</v>
      </c>
      <c r="C969" s="27" t="str">
        <f t="shared" si="80"/>
        <v>M</v>
      </c>
      <c r="E969" t="s">
        <v>1166</v>
      </c>
      <c r="F969" s="27" t="str">
        <f t="shared" si="81"/>
        <v>CCV-1A_SL</v>
      </c>
      <c r="G969" t="s">
        <v>1167</v>
      </c>
      <c r="I969" t="s">
        <v>1179</v>
      </c>
      <c r="J969">
        <v>0</v>
      </c>
      <c r="K969">
        <v>1</v>
      </c>
      <c r="L969">
        <v>0</v>
      </c>
      <c r="M969">
        <v>28</v>
      </c>
      <c r="N969">
        <v>4</v>
      </c>
      <c r="O969">
        <v>1</v>
      </c>
      <c r="P969">
        <v>0</v>
      </c>
      <c r="Q969">
        <v>2</v>
      </c>
      <c r="R969" s="27">
        <f t="shared" si="82"/>
        <v>43</v>
      </c>
      <c r="S969" s="27">
        <f t="shared" si="83"/>
        <v>30</v>
      </c>
      <c r="T969" s="27" t="str">
        <f>IFERROR(VLOOKUP(F969,#REF!,2,0),"")</f>
        <v/>
      </c>
      <c r="U969" s="27" t="str">
        <f t="shared" si="84"/>
        <v>,08:45:00,car,43</v>
      </c>
    </row>
    <row r="970" spans="1:21" hidden="1" x14ac:dyDescent="0.25">
      <c r="A970" t="s">
        <v>129</v>
      </c>
      <c r="B970">
        <v>9</v>
      </c>
      <c r="C970" s="27" t="str">
        <f t="shared" si="80"/>
        <v>M</v>
      </c>
      <c r="E970" t="s">
        <v>1166</v>
      </c>
      <c r="F970" s="27" t="str">
        <f t="shared" si="81"/>
        <v>CCV-1A_SL</v>
      </c>
      <c r="G970" t="s">
        <v>1167</v>
      </c>
      <c r="I970" t="s">
        <v>1180</v>
      </c>
      <c r="J970">
        <v>0</v>
      </c>
      <c r="K970">
        <v>1</v>
      </c>
      <c r="L970">
        <v>0</v>
      </c>
      <c r="M970">
        <v>26</v>
      </c>
      <c r="N970">
        <v>4</v>
      </c>
      <c r="O970">
        <v>1</v>
      </c>
      <c r="P970">
        <v>0</v>
      </c>
      <c r="Q970">
        <v>2</v>
      </c>
      <c r="R970" s="27">
        <f t="shared" si="82"/>
        <v>40</v>
      </c>
      <c r="S970" s="27">
        <f t="shared" si="83"/>
        <v>28</v>
      </c>
      <c r="T970" s="27" t="str">
        <f>IFERROR(VLOOKUP(F970,#REF!,2,0),"")</f>
        <v/>
      </c>
      <c r="U970" s="27" t="str">
        <f t="shared" si="84"/>
        <v>,09:00:00,car,40</v>
      </c>
    </row>
    <row r="971" spans="1:21" hidden="1" x14ac:dyDescent="0.25">
      <c r="A971" t="s">
        <v>131</v>
      </c>
      <c r="B971">
        <v>9</v>
      </c>
      <c r="C971" s="27" t="str">
        <f t="shared" si="80"/>
        <v>M</v>
      </c>
      <c r="E971" t="s">
        <v>1166</v>
      </c>
      <c r="F971" s="27" t="str">
        <f t="shared" si="81"/>
        <v>CCV-1A_SL</v>
      </c>
      <c r="G971" t="s">
        <v>1167</v>
      </c>
      <c r="I971" t="s">
        <v>1181</v>
      </c>
      <c r="J971">
        <v>0</v>
      </c>
      <c r="K971">
        <v>2</v>
      </c>
      <c r="L971">
        <v>1</v>
      </c>
      <c r="M971">
        <v>31</v>
      </c>
      <c r="N971">
        <v>5</v>
      </c>
      <c r="O971">
        <v>1</v>
      </c>
      <c r="P971">
        <v>0</v>
      </c>
      <c r="Q971">
        <v>3</v>
      </c>
      <c r="R971" s="27">
        <f t="shared" si="82"/>
        <v>54</v>
      </c>
      <c r="S971" s="27">
        <f t="shared" si="83"/>
        <v>37</v>
      </c>
      <c r="T971" s="27" t="str">
        <f>IFERROR(VLOOKUP(F971,#REF!,2,0),"")</f>
        <v/>
      </c>
      <c r="U971" s="27" t="str">
        <f t="shared" si="84"/>
        <v>,09:15:00,car,54</v>
      </c>
    </row>
    <row r="972" spans="1:21" hidden="1" x14ac:dyDescent="0.25">
      <c r="A972" t="s">
        <v>133</v>
      </c>
      <c r="B972">
        <v>9</v>
      </c>
      <c r="C972" s="27" t="str">
        <f t="shared" si="80"/>
        <v>M</v>
      </c>
      <c r="E972" t="s">
        <v>1166</v>
      </c>
      <c r="F972" s="27" t="str">
        <f t="shared" si="81"/>
        <v>CCV-1A_SL</v>
      </c>
      <c r="G972" t="s">
        <v>1167</v>
      </c>
      <c r="I972" t="s">
        <v>1182</v>
      </c>
      <c r="J972">
        <v>0</v>
      </c>
      <c r="K972">
        <v>1</v>
      </c>
      <c r="L972">
        <v>0</v>
      </c>
      <c r="M972">
        <v>27</v>
      </c>
      <c r="N972">
        <v>4</v>
      </c>
      <c r="O972">
        <v>1</v>
      </c>
      <c r="P972">
        <v>0</v>
      </c>
      <c r="Q972">
        <v>2</v>
      </c>
      <c r="R972" s="27">
        <f t="shared" si="82"/>
        <v>42</v>
      </c>
      <c r="S972" s="27">
        <f t="shared" si="83"/>
        <v>29</v>
      </c>
      <c r="T972" s="27" t="str">
        <f>IFERROR(VLOOKUP(F972,#REF!,2,0),"")</f>
        <v/>
      </c>
      <c r="U972" s="27" t="str">
        <f t="shared" si="84"/>
        <v>,09:30:00,car,42</v>
      </c>
    </row>
    <row r="973" spans="1:21" hidden="1" x14ac:dyDescent="0.25">
      <c r="A973" t="s">
        <v>135</v>
      </c>
      <c r="B973">
        <v>9</v>
      </c>
      <c r="C973" s="27" t="str">
        <f t="shared" si="80"/>
        <v>M</v>
      </c>
      <c r="E973" t="s">
        <v>1166</v>
      </c>
      <c r="F973" s="27" t="str">
        <f t="shared" si="81"/>
        <v>CCV-1A_SL</v>
      </c>
      <c r="G973" t="s">
        <v>1167</v>
      </c>
      <c r="I973" t="s">
        <v>1183</v>
      </c>
      <c r="J973">
        <v>0</v>
      </c>
      <c r="K973">
        <v>2</v>
      </c>
      <c r="L973">
        <v>1</v>
      </c>
      <c r="M973">
        <v>39</v>
      </c>
      <c r="N973">
        <v>6</v>
      </c>
      <c r="O973">
        <v>1</v>
      </c>
      <c r="P973">
        <v>0</v>
      </c>
      <c r="Q973">
        <v>3</v>
      </c>
      <c r="R973" s="27">
        <f t="shared" si="82"/>
        <v>65</v>
      </c>
      <c r="S973" s="27">
        <f t="shared" si="83"/>
        <v>45</v>
      </c>
      <c r="T973" s="27" t="str">
        <f>IFERROR(VLOOKUP(F973,#REF!,2,0),"")</f>
        <v/>
      </c>
      <c r="U973" s="27" t="str">
        <f t="shared" si="84"/>
        <v>,09:45:00,car,65</v>
      </c>
    </row>
    <row r="974" spans="1:21" hidden="1" x14ac:dyDescent="0.25">
      <c r="A974" t="s">
        <v>137</v>
      </c>
      <c r="B974">
        <v>10</v>
      </c>
      <c r="C974" s="27" t="str">
        <f t="shared" si="80"/>
        <v>M</v>
      </c>
      <c r="E974" t="s">
        <v>1166</v>
      </c>
      <c r="F974" s="27" t="str">
        <f t="shared" si="81"/>
        <v>CCV-1A_SL</v>
      </c>
      <c r="G974" t="s">
        <v>1167</v>
      </c>
      <c r="I974" t="s">
        <v>1184</v>
      </c>
      <c r="J974">
        <v>0</v>
      </c>
      <c r="K974">
        <v>1</v>
      </c>
      <c r="L974">
        <v>0</v>
      </c>
      <c r="M974">
        <v>27</v>
      </c>
      <c r="N974">
        <v>4</v>
      </c>
      <c r="O974">
        <v>1</v>
      </c>
      <c r="P974">
        <v>0</v>
      </c>
      <c r="Q974">
        <v>2</v>
      </c>
      <c r="R974" s="27">
        <f t="shared" si="82"/>
        <v>42</v>
      </c>
      <c r="S974" s="27">
        <f t="shared" si="83"/>
        <v>29</v>
      </c>
      <c r="T974" s="27" t="str">
        <f>IFERROR(VLOOKUP(F974,#REF!,2,0),"")</f>
        <v/>
      </c>
      <c r="U974" s="27" t="str">
        <f t="shared" si="84"/>
        <v>,10:00:00,car,42</v>
      </c>
    </row>
    <row r="975" spans="1:21" hidden="1" x14ac:dyDescent="0.25">
      <c r="A975" t="s">
        <v>139</v>
      </c>
      <c r="B975">
        <v>10</v>
      </c>
      <c r="C975" s="27" t="str">
        <f t="shared" si="80"/>
        <v>M</v>
      </c>
      <c r="E975" t="s">
        <v>1166</v>
      </c>
      <c r="F975" s="27" t="str">
        <f t="shared" si="81"/>
        <v>CCV-1A_SL</v>
      </c>
      <c r="G975" t="s">
        <v>1167</v>
      </c>
      <c r="I975" t="s">
        <v>1185</v>
      </c>
      <c r="J975">
        <v>0</v>
      </c>
      <c r="K975">
        <v>2</v>
      </c>
      <c r="L975">
        <v>1</v>
      </c>
      <c r="M975">
        <v>33</v>
      </c>
      <c r="N975">
        <v>5</v>
      </c>
      <c r="O975">
        <v>1</v>
      </c>
      <c r="P975">
        <v>0</v>
      </c>
      <c r="Q975">
        <v>3</v>
      </c>
      <c r="R975" s="27">
        <f t="shared" si="82"/>
        <v>57</v>
      </c>
      <c r="S975" s="27">
        <f t="shared" si="83"/>
        <v>39</v>
      </c>
      <c r="T975" s="27" t="str">
        <f>IFERROR(VLOOKUP(F975,#REF!,2,0),"")</f>
        <v/>
      </c>
      <c r="U975" s="27" t="str">
        <f t="shared" si="84"/>
        <v>,10:15:00,car,57</v>
      </c>
    </row>
    <row r="976" spans="1:21" hidden="1" x14ac:dyDescent="0.25">
      <c r="A976" t="s">
        <v>141</v>
      </c>
      <c r="B976">
        <v>10</v>
      </c>
      <c r="C976" s="27" t="str">
        <f t="shared" si="80"/>
        <v>M</v>
      </c>
      <c r="E976" t="s">
        <v>1166</v>
      </c>
      <c r="F976" s="27" t="str">
        <f t="shared" si="81"/>
        <v>CCV-1A_SL</v>
      </c>
      <c r="G976" t="s">
        <v>1167</v>
      </c>
      <c r="I976" t="s">
        <v>1186</v>
      </c>
      <c r="J976">
        <v>0</v>
      </c>
      <c r="K976">
        <v>1</v>
      </c>
      <c r="L976">
        <v>0</v>
      </c>
      <c r="M976">
        <v>28</v>
      </c>
      <c r="N976">
        <v>4</v>
      </c>
      <c r="O976">
        <v>1</v>
      </c>
      <c r="P976">
        <v>0</v>
      </c>
      <c r="Q976">
        <v>2</v>
      </c>
      <c r="R976" s="27">
        <f t="shared" si="82"/>
        <v>43</v>
      </c>
      <c r="S976" s="27">
        <f t="shared" si="83"/>
        <v>30</v>
      </c>
      <c r="T976" s="27" t="str">
        <f>IFERROR(VLOOKUP(F976,#REF!,2,0),"")</f>
        <v/>
      </c>
      <c r="U976" s="27" t="str">
        <f t="shared" si="84"/>
        <v>,10:30:00,car,43</v>
      </c>
    </row>
    <row r="977" spans="1:21" hidden="1" x14ac:dyDescent="0.25">
      <c r="A977" t="s">
        <v>143</v>
      </c>
      <c r="B977">
        <v>10</v>
      </c>
      <c r="C977" s="27" t="str">
        <f t="shared" si="80"/>
        <v>M</v>
      </c>
      <c r="E977" t="s">
        <v>1166</v>
      </c>
      <c r="F977" s="27" t="str">
        <f t="shared" si="81"/>
        <v>CCV-1A_SL</v>
      </c>
      <c r="G977" t="s">
        <v>1167</v>
      </c>
      <c r="I977" t="s">
        <v>1187</v>
      </c>
      <c r="J977">
        <v>0</v>
      </c>
      <c r="K977">
        <v>2</v>
      </c>
      <c r="L977">
        <v>0</v>
      </c>
      <c r="M977">
        <v>30</v>
      </c>
      <c r="N977">
        <v>5</v>
      </c>
      <c r="O977">
        <v>1</v>
      </c>
      <c r="P977">
        <v>0</v>
      </c>
      <c r="Q977">
        <v>2</v>
      </c>
      <c r="R977" s="27">
        <f t="shared" si="82"/>
        <v>48</v>
      </c>
      <c r="S977" s="27">
        <f t="shared" si="83"/>
        <v>32</v>
      </c>
      <c r="T977" s="27" t="str">
        <f>IFERROR(VLOOKUP(F977,#REF!,2,0),"")</f>
        <v/>
      </c>
      <c r="U977" s="27" t="str">
        <f t="shared" si="84"/>
        <v>,10:45:00,car,48</v>
      </c>
    </row>
    <row r="978" spans="1:21" hidden="1" x14ac:dyDescent="0.25">
      <c r="A978" t="s">
        <v>145</v>
      </c>
      <c r="B978">
        <v>11</v>
      </c>
      <c r="C978" s="27" t="str">
        <f t="shared" si="80"/>
        <v>M</v>
      </c>
      <c r="E978" t="s">
        <v>1166</v>
      </c>
      <c r="F978" s="27" t="str">
        <f t="shared" si="81"/>
        <v>CCV-1A_SL</v>
      </c>
      <c r="G978" t="s">
        <v>1167</v>
      </c>
      <c r="I978" t="s">
        <v>1188</v>
      </c>
      <c r="J978">
        <v>0</v>
      </c>
      <c r="K978">
        <v>2</v>
      </c>
      <c r="L978">
        <v>1</v>
      </c>
      <c r="M978">
        <v>31</v>
      </c>
      <c r="N978">
        <v>5</v>
      </c>
      <c r="O978">
        <v>1</v>
      </c>
      <c r="P978">
        <v>0</v>
      </c>
      <c r="Q978">
        <v>2</v>
      </c>
      <c r="R978" s="27">
        <f t="shared" si="82"/>
        <v>53</v>
      </c>
      <c r="S978" s="27">
        <f t="shared" si="83"/>
        <v>36</v>
      </c>
      <c r="T978" s="27" t="str">
        <f>IFERROR(VLOOKUP(F978,#REF!,2,0),"")</f>
        <v/>
      </c>
      <c r="U978" s="27" t="str">
        <f t="shared" si="84"/>
        <v>,11:00:00,car,53</v>
      </c>
    </row>
    <row r="979" spans="1:21" hidden="1" x14ac:dyDescent="0.25">
      <c r="A979" t="s">
        <v>147</v>
      </c>
      <c r="B979">
        <v>11</v>
      </c>
      <c r="C979" s="27" t="str">
        <f t="shared" si="80"/>
        <v>M</v>
      </c>
      <c r="E979" t="s">
        <v>1166</v>
      </c>
      <c r="F979" s="27" t="str">
        <f t="shared" si="81"/>
        <v>CCV-1A_SL</v>
      </c>
      <c r="G979" t="s">
        <v>1167</v>
      </c>
      <c r="I979" t="s">
        <v>1189</v>
      </c>
      <c r="J979">
        <v>0</v>
      </c>
      <c r="K979">
        <v>2</v>
      </c>
      <c r="L979">
        <v>1</v>
      </c>
      <c r="M979">
        <v>31</v>
      </c>
      <c r="N979">
        <v>5</v>
      </c>
      <c r="O979">
        <v>1</v>
      </c>
      <c r="P979">
        <v>0</v>
      </c>
      <c r="Q979">
        <v>2</v>
      </c>
      <c r="R979" s="27">
        <f t="shared" si="82"/>
        <v>53</v>
      </c>
      <c r="S979" s="27">
        <f t="shared" si="83"/>
        <v>36</v>
      </c>
      <c r="T979" s="27" t="str">
        <f>IFERROR(VLOOKUP(F979,#REF!,2,0),"")</f>
        <v/>
      </c>
      <c r="U979" s="27" t="str">
        <f t="shared" si="84"/>
        <v>,11:15:00,car,53</v>
      </c>
    </row>
    <row r="980" spans="1:21" hidden="1" x14ac:dyDescent="0.25">
      <c r="A980" t="s">
        <v>149</v>
      </c>
      <c r="B980">
        <v>11</v>
      </c>
      <c r="C980" s="27" t="str">
        <f t="shared" si="80"/>
        <v>M</v>
      </c>
      <c r="E980" t="s">
        <v>1166</v>
      </c>
      <c r="F980" s="27" t="str">
        <f t="shared" si="81"/>
        <v>CCV-1A_SL</v>
      </c>
      <c r="G980" t="s">
        <v>1167</v>
      </c>
      <c r="I980" t="s">
        <v>1190</v>
      </c>
      <c r="J980">
        <v>0</v>
      </c>
      <c r="K980">
        <v>2</v>
      </c>
      <c r="L980">
        <v>1</v>
      </c>
      <c r="M980">
        <v>34</v>
      </c>
      <c r="N980">
        <v>5</v>
      </c>
      <c r="O980">
        <v>1</v>
      </c>
      <c r="P980">
        <v>0</v>
      </c>
      <c r="Q980">
        <v>3</v>
      </c>
      <c r="R980" s="27">
        <f t="shared" si="82"/>
        <v>58</v>
      </c>
      <c r="S980" s="27">
        <f t="shared" si="83"/>
        <v>40</v>
      </c>
      <c r="T980" s="27" t="str">
        <f>IFERROR(VLOOKUP(F980,#REF!,2,0),"")</f>
        <v/>
      </c>
      <c r="U980" s="27" t="str">
        <f t="shared" si="84"/>
        <v>,11:30:00,car,58</v>
      </c>
    </row>
    <row r="981" spans="1:21" hidden="1" x14ac:dyDescent="0.25">
      <c r="A981" t="s">
        <v>151</v>
      </c>
      <c r="B981">
        <v>11</v>
      </c>
      <c r="C981" s="27" t="str">
        <f t="shared" si="80"/>
        <v>M</v>
      </c>
      <c r="E981" t="s">
        <v>1166</v>
      </c>
      <c r="F981" s="27" t="str">
        <f t="shared" si="81"/>
        <v>CCV-1A_SL</v>
      </c>
      <c r="G981" t="s">
        <v>1167</v>
      </c>
      <c r="I981" t="s">
        <v>1191</v>
      </c>
      <c r="J981">
        <v>0</v>
      </c>
      <c r="K981">
        <v>2</v>
      </c>
      <c r="L981">
        <v>1</v>
      </c>
      <c r="M981">
        <v>36</v>
      </c>
      <c r="N981">
        <v>6</v>
      </c>
      <c r="O981">
        <v>1</v>
      </c>
      <c r="P981">
        <v>0</v>
      </c>
      <c r="Q981">
        <v>3</v>
      </c>
      <c r="R981" s="27">
        <f t="shared" si="82"/>
        <v>61</v>
      </c>
      <c r="S981" s="27">
        <f t="shared" si="83"/>
        <v>42</v>
      </c>
      <c r="T981" s="27" t="str">
        <f>IFERROR(VLOOKUP(F981,#REF!,2,0),"")</f>
        <v/>
      </c>
      <c r="U981" s="27" t="str">
        <f t="shared" si="84"/>
        <v>,11:45:00,car,61</v>
      </c>
    </row>
    <row r="982" spans="1:21" hidden="1" x14ac:dyDescent="0.25">
      <c r="A982" t="s">
        <v>153</v>
      </c>
      <c r="B982">
        <v>12</v>
      </c>
      <c r="C982" s="27" t="str">
        <f t="shared" si="80"/>
        <v>T</v>
      </c>
      <c r="E982" t="s">
        <v>1166</v>
      </c>
      <c r="F982" s="27" t="str">
        <f t="shared" si="81"/>
        <v>CCV-1A_SL</v>
      </c>
      <c r="G982" t="s">
        <v>1167</v>
      </c>
      <c r="I982" t="s">
        <v>1192</v>
      </c>
      <c r="J982">
        <v>0</v>
      </c>
      <c r="K982">
        <v>1</v>
      </c>
      <c r="L982">
        <v>0</v>
      </c>
      <c r="M982">
        <v>28</v>
      </c>
      <c r="N982">
        <v>4</v>
      </c>
      <c r="O982">
        <v>1</v>
      </c>
      <c r="P982">
        <v>0</v>
      </c>
      <c r="Q982">
        <v>2</v>
      </c>
      <c r="R982" s="27">
        <f t="shared" si="82"/>
        <v>43</v>
      </c>
      <c r="S982" s="27">
        <f t="shared" si="83"/>
        <v>30</v>
      </c>
      <c r="T982" s="27" t="str">
        <f>IFERROR(VLOOKUP(F982,#REF!,2,0),"")</f>
        <v/>
      </c>
      <c r="U982" s="27" t="str">
        <f t="shared" si="84"/>
        <v>,12:00:00,car,43</v>
      </c>
    </row>
    <row r="983" spans="1:21" hidden="1" x14ac:dyDescent="0.25">
      <c r="A983" t="s">
        <v>155</v>
      </c>
      <c r="B983">
        <v>12</v>
      </c>
      <c r="C983" s="27" t="str">
        <f t="shared" si="80"/>
        <v>T</v>
      </c>
      <c r="E983" t="s">
        <v>1166</v>
      </c>
      <c r="F983" s="27" t="str">
        <f t="shared" si="81"/>
        <v>CCV-1A_SL</v>
      </c>
      <c r="G983" t="s">
        <v>1167</v>
      </c>
      <c r="I983" t="s">
        <v>1193</v>
      </c>
      <c r="J983">
        <v>0</v>
      </c>
      <c r="K983">
        <v>1</v>
      </c>
      <c r="L983">
        <v>0</v>
      </c>
      <c r="M983">
        <v>25</v>
      </c>
      <c r="N983">
        <v>4</v>
      </c>
      <c r="O983">
        <v>1</v>
      </c>
      <c r="P983">
        <v>0</v>
      </c>
      <c r="Q983">
        <v>2</v>
      </c>
      <c r="R983" s="27">
        <f t="shared" si="82"/>
        <v>39</v>
      </c>
      <c r="S983" s="27">
        <f t="shared" si="83"/>
        <v>27</v>
      </c>
      <c r="T983" s="27" t="str">
        <f>IFERROR(VLOOKUP(F983,#REF!,2,0),"")</f>
        <v/>
      </c>
      <c r="U983" s="27" t="str">
        <f t="shared" si="84"/>
        <v>,12:15:00,car,39</v>
      </c>
    </row>
    <row r="984" spans="1:21" hidden="1" x14ac:dyDescent="0.25">
      <c r="A984" t="s">
        <v>157</v>
      </c>
      <c r="B984">
        <v>12</v>
      </c>
      <c r="C984" s="27" t="str">
        <f t="shared" si="80"/>
        <v>T</v>
      </c>
      <c r="E984" t="s">
        <v>1166</v>
      </c>
      <c r="F984" s="27" t="str">
        <f t="shared" si="81"/>
        <v>CCV-1A_SL</v>
      </c>
      <c r="G984" t="s">
        <v>1167</v>
      </c>
      <c r="I984" t="s">
        <v>1194</v>
      </c>
      <c r="J984">
        <v>0</v>
      </c>
      <c r="K984">
        <v>2</v>
      </c>
      <c r="L984">
        <v>1</v>
      </c>
      <c r="M984">
        <v>32</v>
      </c>
      <c r="N984">
        <v>5</v>
      </c>
      <c r="O984">
        <v>1</v>
      </c>
      <c r="P984">
        <v>0</v>
      </c>
      <c r="Q984">
        <v>3</v>
      </c>
      <c r="R984" s="27">
        <f t="shared" si="82"/>
        <v>56</v>
      </c>
      <c r="S984" s="27">
        <f t="shared" si="83"/>
        <v>38</v>
      </c>
      <c r="T984" s="27" t="str">
        <f>IFERROR(VLOOKUP(F984,#REF!,2,0),"")</f>
        <v/>
      </c>
      <c r="U984" s="27" t="str">
        <f t="shared" si="84"/>
        <v>,12:30:00,car,56</v>
      </c>
    </row>
    <row r="985" spans="1:21" hidden="1" x14ac:dyDescent="0.25">
      <c r="A985" t="s">
        <v>159</v>
      </c>
      <c r="B985">
        <v>12</v>
      </c>
      <c r="C985" s="27" t="str">
        <f t="shared" si="80"/>
        <v>T</v>
      </c>
      <c r="E985" t="s">
        <v>1166</v>
      </c>
      <c r="F985" s="27" t="str">
        <f t="shared" si="81"/>
        <v>CCV-1A_SL</v>
      </c>
      <c r="G985" t="s">
        <v>1167</v>
      </c>
      <c r="I985" t="s">
        <v>1195</v>
      </c>
      <c r="J985">
        <v>0</v>
      </c>
      <c r="K985">
        <v>1</v>
      </c>
      <c r="L985">
        <v>0</v>
      </c>
      <c r="M985">
        <v>28</v>
      </c>
      <c r="N985">
        <v>4</v>
      </c>
      <c r="O985">
        <v>1</v>
      </c>
      <c r="P985">
        <v>0</v>
      </c>
      <c r="Q985">
        <v>2</v>
      </c>
      <c r="R985" s="27">
        <f t="shared" si="82"/>
        <v>43</v>
      </c>
      <c r="S985" s="27">
        <f t="shared" si="83"/>
        <v>30</v>
      </c>
      <c r="T985" s="27" t="str">
        <f>IFERROR(VLOOKUP(F985,#REF!,2,0),"")</f>
        <v/>
      </c>
      <c r="U985" s="27" t="str">
        <f t="shared" si="84"/>
        <v>,12:45:00,car,43</v>
      </c>
    </row>
    <row r="986" spans="1:21" hidden="1" x14ac:dyDescent="0.25">
      <c r="A986" t="s">
        <v>161</v>
      </c>
      <c r="B986">
        <v>13</v>
      </c>
      <c r="C986" s="27" t="str">
        <f t="shared" si="80"/>
        <v>T</v>
      </c>
      <c r="E986" t="s">
        <v>1166</v>
      </c>
      <c r="F986" s="27" t="str">
        <f t="shared" si="81"/>
        <v>CCV-1A_SL</v>
      </c>
      <c r="G986" t="s">
        <v>1167</v>
      </c>
      <c r="I986" t="s">
        <v>1196</v>
      </c>
      <c r="J986">
        <v>0</v>
      </c>
      <c r="K986">
        <v>2</v>
      </c>
      <c r="L986">
        <v>1</v>
      </c>
      <c r="M986">
        <v>33</v>
      </c>
      <c r="N986">
        <v>5</v>
      </c>
      <c r="O986">
        <v>1</v>
      </c>
      <c r="P986">
        <v>0</v>
      </c>
      <c r="Q986">
        <v>3</v>
      </c>
      <c r="R986" s="27">
        <f t="shared" si="82"/>
        <v>57</v>
      </c>
      <c r="S986" s="27">
        <f t="shared" si="83"/>
        <v>39</v>
      </c>
      <c r="T986" s="27" t="str">
        <f>IFERROR(VLOOKUP(F986,#REF!,2,0),"")</f>
        <v/>
      </c>
      <c r="U986" s="27" t="str">
        <f t="shared" si="84"/>
        <v>,13:00:00,car,57</v>
      </c>
    </row>
    <row r="987" spans="1:21" hidden="1" x14ac:dyDescent="0.25">
      <c r="A987" t="s">
        <v>163</v>
      </c>
      <c r="B987">
        <v>13</v>
      </c>
      <c r="C987" s="27" t="str">
        <f t="shared" si="80"/>
        <v>T</v>
      </c>
      <c r="E987" t="s">
        <v>1166</v>
      </c>
      <c r="F987" s="27" t="str">
        <f t="shared" si="81"/>
        <v>CCV-1A_SL</v>
      </c>
      <c r="G987" t="s">
        <v>1167</v>
      </c>
      <c r="I987" t="s">
        <v>1197</v>
      </c>
      <c r="J987">
        <v>0</v>
      </c>
      <c r="K987">
        <v>1</v>
      </c>
      <c r="L987">
        <v>0</v>
      </c>
      <c r="M987">
        <v>25</v>
      </c>
      <c r="N987">
        <v>4</v>
      </c>
      <c r="O987">
        <v>1</v>
      </c>
      <c r="P987">
        <v>0</v>
      </c>
      <c r="Q987">
        <v>2</v>
      </c>
      <c r="R987" s="27">
        <f t="shared" si="82"/>
        <v>39</v>
      </c>
      <c r="S987" s="27">
        <f t="shared" si="83"/>
        <v>27</v>
      </c>
      <c r="T987" s="27" t="str">
        <f>IFERROR(VLOOKUP(F987,#REF!,2,0),"")</f>
        <v/>
      </c>
      <c r="U987" s="27" t="str">
        <f t="shared" si="84"/>
        <v>,13:15:00,car,39</v>
      </c>
    </row>
    <row r="988" spans="1:21" hidden="1" x14ac:dyDescent="0.25">
      <c r="A988" t="s">
        <v>165</v>
      </c>
      <c r="B988">
        <v>13</v>
      </c>
      <c r="C988" s="27" t="str">
        <f t="shared" si="80"/>
        <v>T</v>
      </c>
      <c r="E988" t="s">
        <v>1166</v>
      </c>
      <c r="F988" s="27" t="str">
        <f t="shared" si="81"/>
        <v>CCV-1A_SL</v>
      </c>
      <c r="G988" t="s">
        <v>1167</v>
      </c>
      <c r="I988" t="s">
        <v>1198</v>
      </c>
      <c r="J988">
        <v>0</v>
      </c>
      <c r="K988">
        <v>2</v>
      </c>
      <c r="L988">
        <v>1</v>
      </c>
      <c r="M988">
        <v>32</v>
      </c>
      <c r="N988">
        <v>5</v>
      </c>
      <c r="O988">
        <v>1</v>
      </c>
      <c r="P988">
        <v>0</v>
      </c>
      <c r="Q988">
        <v>3</v>
      </c>
      <c r="R988" s="27">
        <f t="shared" si="82"/>
        <v>56</v>
      </c>
      <c r="S988" s="27">
        <f t="shared" si="83"/>
        <v>38</v>
      </c>
      <c r="T988" s="27" t="str">
        <f>IFERROR(VLOOKUP(F988,#REF!,2,0),"")</f>
        <v/>
      </c>
      <c r="U988" s="27" t="str">
        <f t="shared" si="84"/>
        <v>,13:30:00,car,56</v>
      </c>
    </row>
    <row r="989" spans="1:21" hidden="1" x14ac:dyDescent="0.25">
      <c r="A989" t="s">
        <v>167</v>
      </c>
      <c r="B989">
        <v>13</v>
      </c>
      <c r="C989" s="27" t="str">
        <f t="shared" si="80"/>
        <v>T</v>
      </c>
      <c r="E989" t="s">
        <v>1166</v>
      </c>
      <c r="F989" s="27" t="str">
        <f t="shared" si="81"/>
        <v>CCV-1A_SL</v>
      </c>
      <c r="G989" t="s">
        <v>1167</v>
      </c>
      <c r="I989" t="s">
        <v>1199</v>
      </c>
      <c r="J989">
        <v>0</v>
      </c>
      <c r="K989">
        <v>1</v>
      </c>
      <c r="L989">
        <v>0</v>
      </c>
      <c r="M989">
        <v>28</v>
      </c>
      <c r="N989">
        <v>4</v>
      </c>
      <c r="O989">
        <v>1</v>
      </c>
      <c r="P989">
        <v>0</v>
      </c>
      <c r="Q989">
        <v>2</v>
      </c>
      <c r="R989" s="27">
        <f t="shared" si="82"/>
        <v>43</v>
      </c>
      <c r="S989" s="27">
        <f t="shared" si="83"/>
        <v>30</v>
      </c>
      <c r="T989" s="27" t="str">
        <f>IFERROR(VLOOKUP(F989,#REF!,2,0),"")</f>
        <v/>
      </c>
      <c r="U989" s="27" t="str">
        <f t="shared" si="84"/>
        <v>,13:45:00,car,43</v>
      </c>
    </row>
    <row r="990" spans="1:21" hidden="1" x14ac:dyDescent="0.25">
      <c r="A990" t="s">
        <v>169</v>
      </c>
      <c r="B990">
        <v>14</v>
      </c>
      <c r="C990" s="27" t="str">
        <f t="shared" si="80"/>
        <v>T</v>
      </c>
      <c r="E990" t="s">
        <v>1166</v>
      </c>
      <c r="F990" s="27" t="str">
        <f t="shared" si="81"/>
        <v>CCV-1A_SL</v>
      </c>
      <c r="G990" t="s">
        <v>1167</v>
      </c>
      <c r="I990" t="s">
        <v>1200</v>
      </c>
      <c r="J990">
        <v>0</v>
      </c>
      <c r="K990">
        <v>1</v>
      </c>
      <c r="L990">
        <v>0</v>
      </c>
      <c r="M990">
        <v>28</v>
      </c>
      <c r="N990">
        <v>4</v>
      </c>
      <c r="O990">
        <v>1</v>
      </c>
      <c r="P990">
        <v>0</v>
      </c>
      <c r="Q990">
        <v>2</v>
      </c>
      <c r="R990" s="27">
        <f t="shared" si="82"/>
        <v>43</v>
      </c>
      <c r="S990" s="27">
        <f t="shared" si="83"/>
        <v>30</v>
      </c>
      <c r="T990" s="27" t="str">
        <f>IFERROR(VLOOKUP(F990,#REF!,2,0),"")</f>
        <v/>
      </c>
      <c r="U990" s="27" t="str">
        <f t="shared" si="84"/>
        <v>,14:00:00,car,43</v>
      </c>
    </row>
    <row r="991" spans="1:21" hidden="1" x14ac:dyDescent="0.25">
      <c r="A991" t="s">
        <v>171</v>
      </c>
      <c r="B991">
        <v>14</v>
      </c>
      <c r="C991" s="27" t="str">
        <f t="shared" si="80"/>
        <v>T</v>
      </c>
      <c r="E991" t="s">
        <v>1166</v>
      </c>
      <c r="F991" s="27" t="str">
        <f t="shared" si="81"/>
        <v>CCV-1A_SL</v>
      </c>
      <c r="G991" t="s">
        <v>1167</v>
      </c>
      <c r="I991" t="s">
        <v>1201</v>
      </c>
      <c r="J991">
        <v>0</v>
      </c>
      <c r="K991">
        <v>2</v>
      </c>
      <c r="L991">
        <v>1</v>
      </c>
      <c r="M991">
        <v>38</v>
      </c>
      <c r="N991">
        <v>6</v>
      </c>
      <c r="O991">
        <v>1</v>
      </c>
      <c r="P991">
        <v>0</v>
      </c>
      <c r="Q991">
        <v>3</v>
      </c>
      <c r="R991" s="27">
        <f t="shared" si="82"/>
        <v>64</v>
      </c>
      <c r="S991" s="27">
        <f t="shared" si="83"/>
        <v>44</v>
      </c>
      <c r="T991" s="27" t="str">
        <f>IFERROR(VLOOKUP(F991,#REF!,2,0),"")</f>
        <v/>
      </c>
      <c r="U991" s="27" t="str">
        <f t="shared" si="84"/>
        <v>,14:15:00,car,64</v>
      </c>
    </row>
    <row r="992" spans="1:21" hidden="1" x14ac:dyDescent="0.25">
      <c r="A992" t="s">
        <v>173</v>
      </c>
      <c r="B992">
        <v>14</v>
      </c>
      <c r="C992" s="27" t="str">
        <f t="shared" si="80"/>
        <v>T</v>
      </c>
      <c r="E992" t="s">
        <v>1166</v>
      </c>
      <c r="F992" s="27" t="str">
        <f t="shared" si="81"/>
        <v>CCV-1A_SL</v>
      </c>
      <c r="G992" t="s">
        <v>1167</v>
      </c>
      <c r="I992" t="s">
        <v>1202</v>
      </c>
      <c r="J992">
        <v>0</v>
      </c>
      <c r="K992">
        <v>2</v>
      </c>
      <c r="L992">
        <v>1</v>
      </c>
      <c r="M992">
        <v>37</v>
      </c>
      <c r="N992">
        <v>6</v>
      </c>
      <c r="O992">
        <v>1</v>
      </c>
      <c r="P992">
        <v>0</v>
      </c>
      <c r="Q992">
        <v>3</v>
      </c>
      <c r="R992" s="27">
        <f t="shared" si="82"/>
        <v>62</v>
      </c>
      <c r="S992" s="27">
        <f t="shared" si="83"/>
        <v>43</v>
      </c>
      <c r="T992" s="27" t="str">
        <f>IFERROR(VLOOKUP(F992,#REF!,2,0),"")</f>
        <v/>
      </c>
      <c r="U992" s="27" t="str">
        <f t="shared" si="84"/>
        <v>,14:30:00,car,62</v>
      </c>
    </row>
    <row r="993" spans="1:21" hidden="1" x14ac:dyDescent="0.25">
      <c r="A993" t="s">
        <v>175</v>
      </c>
      <c r="B993">
        <v>14</v>
      </c>
      <c r="C993" s="27" t="str">
        <f t="shared" si="80"/>
        <v>T</v>
      </c>
      <c r="E993" t="s">
        <v>1166</v>
      </c>
      <c r="F993" s="27" t="str">
        <f t="shared" si="81"/>
        <v>CCV-1A_SL</v>
      </c>
      <c r="G993" t="s">
        <v>1167</v>
      </c>
      <c r="I993" t="s">
        <v>1203</v>
      </c>
      <c r="J993">
        <v>0</v>
      </c>
      <c r="K993">
        <v>2</v>
      </c>
      <c r="L993">
        <v>1</v>
      </c>
      <c r="M993">
        <v>42</v>
      </c>
      <c r="N993">
        <v>6</v>
      </c>
      <c r="O993">
        <v>2</v>
      </c>
      <c r="P993">
        <v>0</v>
      </c>
      <c r="Q993">
        <v>3</v>
      </c>
      <c r="R993" s="27">
        <f t="shared" si="82"/>
        <v>69</v>
      </c>
      <c r="S993" s="27">
        <f t="shared" si="83"/>
        <v>48</v>
      </c>
      <c r="T993" s="27" t="str">
        <f>IFERROR(VLOOKUP(F993,#REF!,2,0),"")</f>
        <v/>
      </c>
      <c r="U993" s="27" t="str">
        <f t="shared" si="84"/>
        <v>,14:45:00,car,69</v>
      </c>
    </row>
    <row r="994" spans="1:21" hidden="1" x14ac:dyDescent="0.25">
      <c r="A994" t="s">
        <v>177</v>
      </c>
      <c r="B994">
        <v>15</v>
      </c>
      <c r="C994" s="27" t="str">
        <f t="shared" si="80"/>
        <v>T</v>
      </c>
      <c r="E994" t="s">
        <v>1166</v>
      </c>
      <c r="F994" s="27" t="str">
        <f t="shared" si="81"/>
        <v>CCV-1A_SL</v>
      </c>
      <c r="G994" t="s">
        <v>1167</v>
      </c>
      <c r="I994" t="s">
        <v>1204</v>
      </c>
      <c r="J994">
        <v>0</v>
      </c>
      <c r="K994">
        <v>2</v>
      </c>
      <c r="L994">
        <v>1</v>
      </c>
      <c r="M994">
        <v>36</v>
      </c>
      <c r="N994">
        <v>6</v>
      </c>
      <c r="O994">
        <v>1</v>
      </c>
      <c r="P994">
        <v>0</v>
      </c>
      <c r="Q994">
        <v>3</v>
      </c>
      <c r="R994" s="27">
        <f t="shared" si="82"/>
        <v>61</v>
      </c>
      <c r="S994" s="27">
        <f t="shared" si="83"/>
        <v>42</v>
      </c>
      <c r="T994" s="27" t="str">
        <f>IFERROR(VLOOKUP(F994,#REF!,2,0),"")</f>
        <v/>
      </c>
      <c r="U994" s="27" t="str">
        <f t="shared" si="84"/>
        <v>,15:00:00,car,61</v>
      </c>
    </row>
    <row r="995" spans="1:21" hidden="1" x14ac:dyDescent="0.25">
      <c r="A995" t="s">
        <v>179</v>
      </c>
      <c r="B995">
        <v>15</v>
      </c>
      <c r="C995" s="27" t="str">
        <f t="shared" si="80"/>
        <v>T</v>
      </c>
      <c r="E995" t="s">
        <v>1166</v>
      </c>
      <c r="F995" s="27" t="str">
        <f t="shared" si="81"/>
        <v>CCV-1A_SL</v>
      </c>
      <c r="G995" t="s">
        <v>1167</v>
      </c>
      <c r="I995" t="s">
        <v>1205</v>
      </c>
      <c r="J995">
        <v>0</v>
      </c>
      <c r="K995">
        <v>2</v>
      </c>
      <c r="L995">
        <v>1</v>
      </c>
      <c r="M995">
        <v>33</v>
      </c>
      <c r="N995">
        <v>5</v>
      </c>
      <c r="O995">
        <v>1</v>
      </c>
      <c r="P995">
        <v>0</v>
      </c>
      <c r="Q995">
        <v>3</v>
      </c>
      <c r="R995" s="27">
        <f t="shared" si="82"/>
        <v>57</v>
      </c>
      <c r="S995" s="27">
        <f t="shared" si="83"/>
        <v>39</v>
      </c>
      <c r="T995" s="27" t="str">
        <f>IFERROR(VLOOKUP(F995,#REF!,2,0),"")</f>
        <v/>
      </c>
      <c r="U995" s="27" t="str">
        <f t="shared" si="84"/>
        <v>,15:15:00,car,57</v>
      </c>
    </row>
    <row r="996" spans="1:21" hidden="1" x14ac:dyDescent="0.25">
      <c r="A996" t="s">
        <v>181</v>
      </c>
      <c r="B996">
        <v>15</v>
      </c>
      <c r="C996" s="27" t="str">
        <f t="shared" si="80"/>
        <v>T</v>
      </c>
      <c r="E996" t="s">
        <v>1166</v>
      </c>
      <c r="F996" s="27" t="str">
        <f t="shared" si="81"/>
        <v>CCV-1A_SL</v>
      </c>
      <c r="G996" t="s">
        <v>1167</v>
      </c>
      <c r="I996" t="s">
        <v>1206</v>
      </c>
      <c r="J996">
        <v>0</v>
      </c>
      <c r="K996">
        <v>2</v>
      </c>
      <c r="L996">
        <v>1</v>
      </c>
      <c r="M996">
        <v>42</v>
      </c>
      <c r="N996">
        <v>6</v>
      </c>
      <c r="O996">
        <v>2</v>
      </c>
      <c r="P996">
        <v>0</v>
      </c>
      <c r="Q996">
        <v>3</v>
      </c>
      <c r="R996" s="27">
        <f t="shared" si="82"/>
        <v>69</v>
      </c>
      <c r="S996" s="27">
        <f t="shared" si="83"/>
        <v>48</v>
      </c>
      <c r="T996" s="27" t="str">
        <f>IFERROR(VLOOKUP(F996,#REF!,2,0),"")</f>
        <v/>
      </c>
      <c r="U996" s="27" t="str">
        <f t="shared" si="84"/>
        <v>,15:30:00,car,69</v>
      </c>
    </row>
    <row r="997" spans="1:21" hidden="1" x14ac:dyDescent="0.25">
      <c r="A997" t="s">
        <v>183</v>
      </c>
      <c r="B997">
        <v>15</v>
      </c>
      <c r="C997" s="27" t="str">
        <f t="shared" si="80"/>
        <v>T</v>
      </c>
      <c r="E997" t="s">
        <v>1166</v>
      </c>
      <c r="F997" s="27" t="str">
        <f t="shared" si="81"/>
        <v>CCV-1A_SL</v>
      </c>
      <c r="G997" t="s">
        <v>1167</v>
      </c>
      <c r="I997" t="s">
        <v>1207</v>
      </c>
      <c r="J997">
        <v>0</v>
      </c>
      <c r="K997">
        <v>3</v>
      </c>
      <c r="L997">
        <v>1</v>
      </c>
      <c r="M997">
        <v>54</v>
      </c>
      <c r="N997">
        <v>8</v>
      </c>
      <c r="O997">
        <v>2</v>
      </c>
      <c r="P997">
        <v>0</v>
      </c>
      <c r="Q997">
        <v>4</v>
      </c>
      <c r="R997" s="27">
        <f t="shared" si="82"/>
        <v>89</v>
      </c>
      <c r="S997" s="27">
        <f t="shared" si="83"/>
        <v>61</v>
      </c>
      <c r="T997" s="27" t="str">
        <f>IFERROR(VLOOKUP(F997,#REF!,2,0),"")</f>
        <v/>
      </c>
      <c r="U997" s="27" t="str">
        <f t="shared" si="84"/>
        <v>,15:45:00,car,89</v>
      </c>
    </row>
    <row r="998" spans="1:21" hidden="1" x14ac:dyDescent="0.25">
      <c r="A998" t="s">
        <v>185</v>
      </c>
      <c r="B998">
        <v>16</v>
      </c>
      <c r="C998" s="27" t="str">
        <f t="shared" si="80"/>
        <v>T</v>
      </c>
      <c r="E998" t="s">
        <v>1166</v>
      </c>
      <c r="F998" s="27" t="str">
        <f t="shared" si="81"/>
        <v>CCV-1A_SL</v>
      </c>
      <c r="G998" t="s">
        <v>1167</v>
      </c>
      <c r="I998" t="s">
        <v>1208</v>
      </c>
      <c r="J998">
        <v>0</v>
      </c>
      <c r="K998">
        <v>2</v>
      </c>
      <c r="L998">
        <v>1</v>
      </c>
      <c r="M998">
        <v>39</v>
      </c>
      <c r="N998">
        <v>6</v>
      </c>
      <c r="O998">
        <v>1</v>
      </c>
      <c r="P998">
        <v>0</v>
      </c>
      <c r="Q998">
        <v>3</v>
      </c>
      <c r="R998" s="27">
        <f t="shared" si="82"/>
        <v>65</v>
      </c>
      <c r="S998" s="27">
        <f t="shared" si="83"/>
        <v>45</v>
      </c>
      <c r="T998" s="27" t="str">
        <f>IFERROR(VLOOKUP(F998,#REF!,2,0),"")</f>
        <v/>
      </c>
      <c r="U998" s="27" t="str">
        <f t="shared" si="84"/>
        <v>,16:00:00,car,65</v>
      </c>
    </row>
    <row r="999" spans="1:21" hidden="1" x14ac:dyDescent="0.25">
      <c r="A999" t="s">
        <v>187</v>
      </c>
      <c r="B999">
        <v>16</v>
      </c>
      <c r="C999" s="27" t="str">
        <f t="shared" si="80"/>
        <v>T</v>
      </c>
      <c r="E999" t="s">
        <v>1166</v>
      </c>
      <c r="F999" s="27" t="str">
        <f t="shared" si="81"/>
        <v>CCV-1A_SL</v>
      </c>
      <c r="G999" t="s">
        <v>1167</v>
      </c>
      <c r="I999" t="s">
        <v>1209</v>
      </c>
      <c r="J999">
        <v>0</v>
      </c>
      <c r="K999">
        <v>2</v>
      </c>
      <c r="L999">
        <v>1</v>
      </c>
      <c r="M999">
        <v>33</v>
      </c>
      <c r="N999">
        <v>5</v>
      </c>
      <c r="O999">
        <v>1</v>
      </c>
      <c r="P999">
        <v>0</v>
      </c>
      <c r="Q999">
        <v>3</v>
      </c>
      <c r="R999" s="27">
        <f t="shared" si="82"/>
        <v>57</v>
      </c>
      <c r="S999" s="27">
        <f t="shared" si="83"/>
        <v>39</v>
      </c>
      <c r="T999" s="27" t="str">
        <f>IFERROR(VLOOKUP(F999,#REF!,2,0),"")</f>
        <v/>
      </c>
      <c r="U999" s="27" t="str">
        <f t="shared" si="84"/>
        <v>,16:15:00,car,57</v>
      </c>
    </row>
    <row r="1000" spans="1:21" hidden="1" x14ac:dyDescent="0.25">
      <c r="A1000" t="s">
        <v>42</v>
      </c>
      <c r="B1000">
        <v>16</v>
      </c>
      <c r="C1000" s="27" t="str">
        <f t="shared" si="80"/>
        <v>T</v>
      </c>
      <c r="E1000" t="s">
        <v>1166</v>
      </c>
      <c r="F1000" s="27" t="str">
        <f t="shared" si="81"/>
        <v>CCV-1A_SL</v>
      </c>
      <c r="G1000" t="s">
        <v>1167</v>
      </c>
      <c r="I1000" t="s">
        <v>1210</v>
      </c>
      <c r="J1000">
        <v>0</v>
      </c>
      <c r="K1000">
        <v>2</v>
      </c>
      <c r="L1000">
        <v>1</v>
      </c>
      <c r="M1000">
        <v>39</v>
      </c>
      <c r="N1000">
        <v>6</v>
      </c>
      <c r="O1000">
        <v>1</v>
      </c>
      <c r="P1000">
        <v>0</v>
      </c>
      <c r="Q1000">
        <v>3</v>
      </c>
      <c r="R1000" s="27">
        <f t="shared" si="82"/>
        <v>65</v>
      </c>
      <c r="S1000" s="27">
        <f t="shared" si="83"/>
        <v>45</v>
      </c>
      <c r="T1000" s="27" t="str">
        <f>IFERROR(VLOOKUP(F1000,#REF!,2,0),"")</f>
        <v/>
      </c>
      <c r="U1000" s="27" t="str">
        <f t="shared" si="84"/>
        <v>,16:30:00,car,65</v>
      </c>
    </row>
    <row r="1001" spans="1:21" hidden="1" x14ac:dyDescent="0.25">
      <c r="A1001" t="s">
        <v>43</v>
      </c>
      <c r="B1001">
        <v>16</v>
      </c>
      <c r="C1001" s="27" t="str">
        <f t="shared" si="80"/>
        <v>T</v>
      </c>
      <c r="E1001" t="s">
        <v>1166</v>
      </c>
      <c r="F1001" s="27" t="str">
        <f t="shared" si="81"/>
        <v>CCV-1A_SL</v>
      </c>
      <c r="G1001" t="s">
        <v>1167</v>
      </c>
      <c r="I1001" t="s">
        <v>1211</v>
      </c>
      <c r="J1001">
        <v>0</v>
      </c>
      <c r="K1001">
        <v>2</v>
      </c>
      <c r="L1001">
        <v>1</v>
      </c>
      <c r="M1001">
        <v>42</v>
      </c>
      <c r="N1001">
        <v>6</v>
      </c>
      <c r="O1001">
        <v>2</v>
      </c>
      <c r="P1001">
        <v>0</v>
      </c>
      <c r="Q1001">
        <v>3</v>
      </c>
      <c r="R1001" s="27">
        <f t="shared" si="82"/>
        <v>69</v>
      </c>
      <c r="S1001" s="27">
        <f t="shared" si="83"/>
        <v>48</v>
      </c>
      <c r="T1001" s="27" t="str">
        <f>IFERROR(VLOOKUP(F1001,#REF!,2,0),"")</f>
        <v/>
      </c>
      <c r="U1001" s="27" t="str">
        <f t="shared" si="84"/>
        <v>,16:45:00,car,69</v>
      </c>
    </row>
    <row r="1002" spans="1:21" hidden="1" x14ac:dyDescent="0.25">
      <c r="A1002" t="s">
        <v>44</v>
      </c>
      <c r="B1002">
        <v>17</v>
      </c>
      <c r="C1002" s="27" t="str">
        <f t="shared" si="80"/>
        <v>T</v>
      </c>
      <c r="E1002" t="s">
        <v>1166</v>
      </c>
      <c r="F1002" s="27" t="str">
        <f t="shared" si="81"/>
        <v>CCV-1A_SL</v>
      </c>
      <c r="G1002" t="s">
        <v>1167</v>
      </c>
      <c r="I1002" t="s">
        <v>1212</v>
      </c>
      <c r="J1002">
        <v>0</v>
      </c>
      <c r="K1002">
        <v>2</v>
      </c>
      <c r="L1002">
        <v>1</v>
      </c>
      <c r="M1002">
        <v>33</v>
      </c>
      <c r="N1002">
        <v>5</v>
      </c>
      <c r="O1002">
        <v>1</v>
      </c>
      <c r="P1002">
        <v>0</v>
      </c>
      <c r="Q1002">
        <v>3</v>
      </c>
      <c r="R1002" s="27">
        <f t="shared" si="82"/>
        <v>57</v>
      </c>
      <c r="S1002" s="27">
        <f t="shared" si="83"/>
        <v>39</v>
      </c>
      <c r="T1002" s="27" t="str">
        <f>IFERROR(VLOOKUP(F1002,#REF!,2,0),"")</f>
        <v/>
      </c>
      <c r="U1002" s="27" t="str">
        <f t="shared" si="84"/>
        <v>,17:00:00,car,57</v>
      </c>
    </row>
    <row r="1003" spans="1:21" hidden="1" x14ac:dyDescent="0.25">
      <c r="A1003" t="s">
        <v>45</v>
      </c>
      <c r="B1003">
        <v>17</v>
      </c>
      <c r="C1003" s="27" t="str">
        <f t="shared" si="80"/>
        <v>T</v>
      </c>
      <c r="E1003" t="s">
        <v>1166</v>
      </c>
      <c r="F1003" s="27" t="str">
        <f t="shared" si="81"/>
        <v>CCV-1A_SL</v>
      </c>
      <c r="G1003" t="s">
        <v>1167</v>
      </c>
      <c r="I1003" t="s">
        <v>1213</v>
      </c>
      <c r="J1003">
        <v>0</v>
      </c>
      <c r="K1003">
        <v>2</v>
      </c>
      <c r="L1003">
        <v>1</v>
      </c>
      <c r="M1003">
        <v>42</v>
      </c>
      <c r="N1003">
        <v>6</v>
      </c>
      <c r="O1003">
        <v>2</v>
      </c>
      <c r="P1003">
        <v>0</v>
      </c>
      <c r="Q1003">
        <v>3</v>
      </c>
      <c r="R1003" s="27">
        <f t="shared" si="82"/>
        <v>69</v>
      </c>
      <c r="S1003" s="27">
        <f t="shared" si="83"/>
        <v>48</v>
      </c>
      <c r="T1003" s="27" t="str">
        <f>IFERROR(VLOOKUP(F1003,#REF!,2,0),"")</f>
        <v/>
      </c>
      <c r="U1003" s="27" t="str">
        <f t="shared" si="84"/>
        <v>,17:15:00,car,69</v>
      </c>
    </row>
    <row r="1004" spans="1:21" hidden="1" x14ac:dyDescent="0.25">
      <c r="A1004" t="s">
        <v>46</v>
      </c>
      <c r="B1004">
        <v>17</v>
      </c>
      <c r="C1004" s="27" t="str">
        <f t="shared" si="80"/>
        <v>T</v>
      </c>
      <c r="E1004" t="s">
        <v>1166</v>
      </c>
      <c r="F1004" s="27" t="str">
        <f t="shared" si="81"/>
        <v>CCV-1A_SL</v>
      </c>
      <c r="G1004" t="s">
        <v>1167</v>
      </c>
      <c r="I1004" t="s">
        <v>1214</v>
      </c>
      <c r="J1004">
        <v>0</v>
      </c>
      <c r="K1004">
        <v>3</v>
      </c>
      <c r="L1004">
        <v>1</v>
      </c>
      <c r="M1004">
        <v>50</v>
      </c>
      <c r="N1004">
        <v>8</v>
      </c>
      <c r="O1004">
        <v>2</v>
      </c>
      <c r="P1004">
        <v>0</v>
      </c>
      <c r="Q1004">
        <v>4</v>
      </c>
      <c r="R1004" s="27">
        <f t="shared" si="82"/>
        <v>83</v>
      </c>
      <c r="S1004" s="27">
        <f t="shared" si="83"/>
        <v>57</v>
      </c>
      <c r="T1004" s="27" t="str">
        <f>IFERROR(VLOOKUP(F1004,#REF!,2,0),"")</f>
        <v/>
      </c>
      <c r="U1004" s="27" t="str">
        <f t="shared" si="84"/>
        <v>,17:30:00,car,83</v>
      </c>
    </row>
    <row r="1005" spans="1:21" hidden="1" x14ac:dyDescent="0.25">
      <c r="A1005" t="s">
        <v>47</v>
      </c>
      <c r="B1005">
        <v>17</v>
      </c>
      <c r="C1005" s="27" t="str">
        <f t="shared" si="80"/>
        <v>T</v>
      </c>
      <c r="E1005" t="s">
        <v>1166</v>
      </c>
      <c r="F1005" s="27" t="str">
        <f t="shared" si="81"/>
        <v>CCV-1A_SL</v>
      </c>
      <c r="G1005" t="s">
        <v>1167</v>
      </c>
      <c r="I1005" t="s">
        <v>1215</v>
      </c>
      <c r="J1005">
        <v>0</v>
      </c>
      <c r="K1005">
        <v>2</v>
      </c>
      <c r="L1005">
        <v>1</v>
      </c>
      <c r="M1005">
        <v>36</v>
      </c>
      <c r="N1005">
        <v>6</v>
      </c>
      <c r="O1005">
        <v>1</v>
      </c>
      <c r="P1005">
        <v>0</v>
      </c>
      <c r="Q1005">
        <v>3</v>
      </c>
      <c r="R1005" s="27">
        <f t="shared" si="82"/>
        <v>61</v>
      </c>
      <c r="S1005" s="27">
        <f t="shared" si="83"/>
        <v>42</v>
      </c>
      <c r="T1005" s="27" t="str">
        <f>IFERROR(VLOOKUP(F1005,#REF!,2,0),"")</f>
        <v/>
      </c>
      <c r="U1005" s="27" t="str">
        <f t="shared" si="84"/>
        <v>,17:45:00,car,61</v>
      </c>
    </row>
    <row r="1006" spans="1:21" hidden="1" x14ac:dyDescent="0.25">
      <c r="A1006" t="s">
        <v>48</v>
      </c>
      <c r="B1006">
        <v>18</v>
      </c>
      <c r="C1006" s="27" t="str">
        <f t="shared" si="80"/>
        <v>T</v>
      </c>
      <c r="E1006" t="s">
        <v>1166</v>
      </c>
      <c r="F1006" s="27" t="str">
        <f t="shared" si="81"/>
        <v>CCV-1A_SL</v>
      </c>
      <c r="G1006" t="s">
        <v>1167</v>
      </c>
      <c r="I1006" t="s">
        <v>1216</v>
      </c>
      <c r="J1006">
        <v>0</v>
      </c>
      <c r="K1006">
        <v>2</v>
      </c>
      <c r="L1006">
        <v>1</v>
      </c>
      <c r="M1006">
        <v>42</v>
      </c>
      <c r="N1006">
        <v>6</v>
      </c>
      <c r="O1006">
        <v>2</v>
      </c>
      <c r="P1006">
        <v>0</v>
      </c>
      <c r="Q1006">
        <v>3</v>
      </c>
      <c r="R1006" s="27">
        <f t="shared" si="82"/>
        <v>69</v>
      </c>
      <c r="S1006" s="27">
        <f t="shared" si="83"/>
        <v>48</v>
      </c>
      <c r="T1006" s="27" t="str">
        <f>IFERROR(VLOOKUP(F1006,#REF!,2,0),"")</f>
        <v/>
      </c>
      <c r="U1006" s="27" t="str">
        <f t="shared" si="84"/>
        <v>,18:00:00,car,69</v>
      </c>
    </row>
    <row r="1007" spans="1:21" hidden="1" x14ac:dyDescent="0.25">
      <c r="A1007" t="s">
        <v>49</v>
      </c>
      <c r="B1007">
        <v>18</v>
      </c>
      <c r="C1007" s="27" t="str">
        <f t="shared" si="80"/>
        <v>T</v>
      </c>
      <c r="E1007" t="s">
        <v>1166</v>
      </c>
      <c r="F1007" s="27" t="str">
        <f t="shared" si="81"/>
        <v>CCV-1A_SL</v>
      </c>
      <c r="G1007" t="s">
        <v>1167</v>
      </c>
      <c r="I1007" t="s">
        <v>1217</v>
      </c>
      <c r="J1007">
        <v>0</v>
      </c>
      <c r="K1007">
        <v>2</v>
      </c>
      <c r="L1007">
        <v>1</v>
      </c>
      <c r="M1007">
        <v>31</v>
      </c>
      <c r="N1007">
        <v>5</v>
      </c>
      <c r="O1007">
        <v>1</v>
      </c>
      <c r="P1007">
        <v>0</v>
      </c>
      <c r="Q1007">
        <v>2</v>
      </c>
      <c r="R1007" s="27">
        <f t="shared" si="82"/>
        <v>53</v>
      </c>
      <c r="S1007" s="27">
        <f t="shared" si="83"/>
        <v>36</v>
      </c>
      <c r="T1007" s="27" t="str">
        <f>IFERROR(VLOOKUP(F1007,#REF!,2,0),"")</f>
        <v/>
      </c>
      <c r="U1007" s="27" t="str">
        <f t="shared" si="84"/>
        <v>,18:15:00,car,53</v>
      </c>
    </row>
    <row r="1008" spans="1:21" hidden="1" x14ac:dyDescent="0.25">
      <c r="A1008" t="s">
        <v>197</v>
      </c>
      <c r="B1008">
        <v>18</v>
      </c>
      <c r="C1008" s="27" t="str">
        <f t="shared" si="80"/>
        <v>T</v>
      </c>
      <c r="E1008" t="s">
        <v>1166</v>
      </c>
      <c r="F1008" s="27" t="str">
        <f t="shared" si="81"/>
        <v>CCV-1A_SL</v>
      </c>
      <c r="G1008" t="s">
        <v>1167</v>
      </c>
      <c r="I1008" t="s">
        <v>1218</v>
      </c>
      <c r="J1008">
        <v>0</v>
      </c>
      <c r="K1008">
        <v>2</v>
      </c>
      <c r="L1008">
        <v>1</v>
      </c>
      <c r="M1008">
        <v>36</v>
      </c>
      <c r="N1008">
        <v>6</v>
      </c>
      <c r="O1008">
        <v>1</v>
      </c>
      <c r="P1008">
        <v>0</v>
      </c>
      <c r="Q1008">
        <v>3</v>
      </c>
      <c r="R1008" s="27">
        <f t="shared" si="82"/>
        <v>61</v>
      </c>
      <c r="S1008" s="27">
        <f t="shared" si="83"/>
        <v>42</v>
      </c>
      <c r="T1008" s="27" t="str">
        <f>IFERROR(VLOOKUP(F1008,#REF!,2,0),"")</f>
        <v/>
      </c>
      <c r="U1008" s="27" t="str">
        <f t="shared" si="84"/>
        <v>,18:30:00,car,61</v>
      </c>
    </row>
    <row r="1009" spans="1:21" hidden="1" x14ac:dyDescent="0.25">
      <c r="A1009" t="s">
        <v>199</v>
      </c>
      <c r="B1009">
        <v>18</v>
      </c>
      <c r="C1009" s="27" t="str">
        <f t="shared" si="80"/>
        <v>T</v>
      </c>
      <c r="E1009" t="s">
        <v>1166</v>
      </c>
      <c r="F1009" s="27" t="str">
        <f t="shared" si="81"/>
        <v>CCV-1A_SL</v>
      </c>
      <c r="G1009" t="s">
        <v>1167</v>
      </c>
      <c r="I1009" t="s">
        <v>1219</v>
      </c>
      <c r="J1009">
        <v>0</v>
      </c>
      <c r="K1009">
        <v>1</v>
      </c>
      <c r="L1009">
        <v>0</v>
      </c>
      <c r="M1009">
        <v>26</v>
      </c>
      <c r="N1009">
        <v>4</v>
      </c>
      <c r="O1009">
        <v>1</v>
      </c>
      <c r="P1009">
        <v>0</v>
      </c>
      <c r="Q1009">
        <v>2</v>
      </c>
      <c r="R1009" s="27">
        <f t="shared" si="82"/>
        <v>40</v>
      </c>
      <c r="S1009" s="27">
        <f t="shared" si="83"/>
        <v>28</v>
      </c>
      <c r="T1009" s="27" t="str">
        <f>IFERROR(VLOOKUP(F1009,#REF!,2,0),"")</f>
        <v/>
      </c>
      <c r="U1009" s="27" t="str">
        <f t="shared" si="84"/>
        <v>,18:45:00,car,40</v>
      </c>
    </row>
    <row r="1010" spans="1:21" hidden="1" x14ac:dyDescent="0.25">
      <c r="A1010" t="s">
        <v>201</v>
      </c>
      <c r="B1010">
        <v>19</v>
      </c>
      <c r="C1010" s="27" t="str">
        <f t="shared" si="80"/>
        <v>N</v>
      </c>
      <c r="E1010" t="s">
        <v>1166</v>
      </c>
      <c r="F1010" s="27" t="str">
        <f t="shared" si="81"/>
        <v>CCV-1A_SL</v>
      </c>
      <c r="G1010" t="s">
        <v>1167</v>
      </c>
      <c r="I1010" t="s">
        <v>1220</v>
      </c>
      <c r="J1010">
        <v>0</v>
      </c>
      <c r="K1010">
        <v>2</v>
      </c>
      <c r="L1010">
        <v>1</v>
      </c>
      <c r="M1010">
        <v>40</v>
      </c>
      <c r="N1010">
        <v>6</v>
      </c>
      <c r="O1010">
        <v>2</v>
      </c>
      <c r="P1010">
        <v>0</v>
      </c>
      <c r="Q1010">
        <v>3</v>
      </c>
      <c r="R1010" s="27">
        <f t="shared" si="82"/>
        <v>66</v>
      </c>
      <c r="S1010" s="27">
        <f t="shared" si="83"/>
        <v>46</v>
      </c>
      <c r="T1010" s="27" t="str">
        <f>IFERROR(VLOOKUP(F1010,#REF!,2,0),"")</f>
        <v/>
      </c>
      <c r="U1010" s="27" t="str">
        <f t="shared" si="84"/>
        <v>,19:00:00,car,66</v>
      </c>
    </row>
    <row r="1011" spans="1:21" hidden="1" x14ac:dyDescent="0.25">
      <c r="A1011" t="s">
        <v>203</v>
      </c>
      <c r="B1011">
        <v>19</v>
      </c>
      <c r="C1011" s="27" t="str">
        <f t="shared" si="80"/>
        <v>N</v>
      </c>
      <c r="E1011" t="s">
        <v>1166</v>
      </c>
      <c r="F1011" s="27" t="str">
        <f t="shared" si="81"/>
        <v>CCV-1A_SL</v>
      </c>
      <c r="G1011" t="s">
        <v>1167</v>
      </c>
      <c r="I1011" t="s">
        <v>1221</v>
      </c>
      <c r="J1011">
        <v>0</v>
      </c>
      <c r="K1011">
        <v>2</v>
      </c>
      <c r="L1011">
        <v>1</v>
      </c>
      <c r="M1011">
        <v>45</v>
      </c>
      <c r="N1011">
        <v>7</v>
      </c>
      <c r="O1011">
        <v>2</v>
      </c>
      <c r="P1011">
        <v>0</v>
      </c>
      <c r="Q1011">
        <v>4</v>
      </c>
      <c r="R1011" s="27">
        <f t="shared" si="82"/>
        <v>74</v>
      </c>
      <c r="S1011" s="27">
        <f t="shared" si="83"/>
        <v>52</v>
      </c>
      <c r="T1011" s="27" t="str">
        <f>IFERROR(VLOOKUP(F1011,#REF!,2,0),"")</f>
        <v/>
      </c>
      <c r="U1011" s="27" t="str">
        <f t="shared" si="84"/>
        <v>,19:15:00,car,74</v>
      </c>
    </row>
    <row r="1012" spans="1:21" hidden="1" x14ac:dyDescent="0.25">
      <c r="A1012" t="s">
        <v>205</v>
      </c>
      <c r="B1012">
        <v>19</v>
      </c>
      <c r="C1012" s="27" t="str">
        <f t="shared" si="80"/>
        <v>N</v>
      </c>
      <c r="E1012" t="s">
        <v>1166</v>
      </c>
      <c r="F1012" s="27" t="str">
        <f t="shared" si="81"/>
        <v>CCV-1A_SL</v>
      </c>
      <c r="G1012" t="s">
        <v>1167</v>
      </c>
      <c r="I1012" t="s">
        <v>1222</v>
      </c>
      <c r="J1012">
        <v>0</v>
      </c>
      <c r="K1012">
        <v>3</v>
      </c>
      <c r="L1012">
        <v>1</v>
      </c>
      <c r="M1012">
        <v>50</v>
      </c>
      <c r="N1012">
        <v>8</v>
      </c>
      <c r="O1012">
        <v>2</v>
      </c>
      <c r="P1012">
        <v>0</v>
      </c>
      <c r="Q1012">
        <v>4</v>
      </c>
      <c r="R1012" s="27">
        <f t="shared" si="82"/>
        <v>83</v>
      </c>
      <c r="S1012" s="27">
        <f t="shared" si="83"/>
        <v>57</v>
      </c>
      <c r="T1012" s="27" t="str">
        <f>IFERROR(VLOOKUP(F1012,#REF!,2,0),"")</f>
        <v/>
      </c>
      <c r="U1012" s="27" t="str">
        <f t="shared" si="84"/>
        <v>,19:30:00,car,83</v>
      </c>
    </row>
    <row r="1013" spans="1:21" hidden="1" x14ac:dyDescent="0.25">
      <c r="A1013" t="s">
        <v>207</v>
      </c>
      <c r="B1013">
        <v>19</v>
      </c>
      <c r="C1013" s="27" t="str">
        <f t="shared" si="80"/>
        <v>N</v>
      </c>
      <c r="E1013" t="s">
        <v>1166</v>
      </c>
      <c r="F1013" s="27" t="str">
        <f t="shared" si="81"/>
        <v>CCV-1A_SL</v>
      </c>
      <c r="G1013" t="s">
        <v>1167</v>
      </c>
      <c r="I1013" t="s">
        <v>1223</v>
      </c>
      <c r="J1013">
        <v>0</v>
      </c>
      <c r="K1013">
        <v>2</v>
      </c>
      <c r="L1013">
        <v>1</v>
      </c>
      <c r="M1013">
        <v>42</v>
      </c>
      <c r="N1013">
        <v>6</v>
      </c>
      <c r="O1013">
        <v>2</v>
      </c>
      <c r="P1013">
        <v>0</v>
      </c>
      <c r="Q1013">
        <v>3</v>
      </c>
      <c r="R1013" s="27">
        <f t="shared" si="82"/>
        <v>69</v>
      </c>
      <c r="S1013" s="27">
        <f t="shared" si="83"/>
        <v>48</v>
      </c>
      <c r="T1013" s="27" t="str">
        <f>IFERROR(VLOOKUP(F1013,#REF!,2,0),"")</f>
        <v/>
      </c>
      <c r="U1013" s="27" t="str">
        <f t="shared" si="84"/>
        <v>,19:45:00,car,69</v>
      </c>
    </row>
    <row r="1014" spans="1:21" hidden="1" x14ac:dyDescent="0.25">
      <c r="A1014" t="s">
        <v>209</v>
      </c>
      <c r="B1014">
        <v>20</v>
      </c>
      <c r="C1014" s="27" t="str">
        <f t="shared" si="80"/>
        <v>N</v>
      </c>
      <c r="E1014" t="s">
        <v>1166</v>
      </c>
      <c r="F1014" s="27" t="str">
        <f t="shared" si="81"/>
        <v>CCV-1A_SL</v>
      </c>
      <c r="G1014" t="s">
        <v>1167</v>
      </c>
      <c r="I1014" t="s">
        <v>1224</v>
      </c>
      <c r="J1014">
        <v>0</v>
      </c>
      <c r="K1014">
        <v>1</v>
      </c>
      <c r="L1014">
        <v>0</v>
      </c>
      <c r="M1014">
        <v>24</v>
      </c>
      <c r="N1014">
        <v>4</v>
      </c>
      <c r="O1014">
        <v>1</v>
      </c>
      <c r="P1014">
        <v>0</v>
      </c>
      <c r="Q1014">
        <v>2</v>
      </c>
      <c r="R1014" s="27">
        <f t="shared" si="82"/>
        <v>38</v>
      </c>
      <c r="S1014" s="27">
        <f t="shared" si="83"/>
        <v>26</v>
      </c>
      <c r="T1014" s="27" t="str">
        <f>IFERROR(VLOOKUP(F1014,#REF!,2,0),"")</f>
        <v/>
      </c>
      <c r="U1014" s="27" t="str">
        <f t="shared" si="84"/>
        <v>,20:00:00,car,38</v>
      </c>
    </row>
    <row r="1015" spans="1:21" hidden="1" x14ac:dyDescent="0.25">
      <c r="A1015" t="s">
        <v>111</v>
      </c>
      <c r="B1015">
        <v>6</v>
      </c>
      <c r="C1015" s="27" t="str">
        <f t="shared" si="80"/>
        <v>M</v>
      </c>
      <c r="E1015" t="s">
        <v>1225</v>
      </c>
      <c r="F1015" s="27" t="str">
        <f t="shared" si="81"/>
        <v>CCV-1B_LC</v>
      </c>
      <c r="G1015" t="s">
        <v>1226</v>
      </c>
      <c r="I1015" t="s">
        <v>1227</v>
      </c>
      <c r="J1015">
        <v>0</v>
      </c>
      <c r="K1015">
        <v>3</v>
      </c>
      <c r="L1015">
        <v>7</v>
      </c>
      <c r="M1015">
        <v>32</v>
      </c>
      <c r="N1015">
        <v>8</v>
      </c>
      <c r="O1015">
        <v>1</v>
      </c>
      <c r="P1015">
        <v>0</v>
      </c>
      <c r="Q1015">
        <v>7</v>
      </c>
      <c r="R1015" s="27">
        <f t="shared" si="82"/>
        <v>83</v>
      </c>
      <c r="S1015" s="27">
        <f t="shared" si="83"/>
        <v>57</v>
      </c>
      <c r="T1015" s="27" t="str">
        <f>IFERROR(VLOOKUP(F1015,#REF!,2,0),"")</f>
        <v/>
      </c>
      <c r="U1015" s="27" t="str">
        <f t="shared" si="84"/>
        <v>,06:45:00,car,83</v>
      </c>
    </row>
    <row r="1016" spans="1:21" hidden="1" x14ac:dyDescent="0.25">
      <c r="A1016" t="s">
        <v>113</v>
      </c>
      <c r="B1016">
        <v>7</v>
      </c>
      <c r="C1016" s="27" t="str">
        <f t="shared" si="80"/>
        <v>M</v>
      </c>
      <c r="E1016" t="s">
        <v>1225</v>
      </c>
      <c r="F1016" s="27" t="str">
        <f t="shared" si="81"/>
        <v>CCV-1B_LC</v>
      </c>
      <c r="G1016" t="s">
        <v>1226</v>
      </c>
      <c r="I1016" t="s">
        <v>1228</v>
      </c>
      <c r="J1016">
        <v>0</v>
      </c>
      <c r="K1016">
        <v>18</v>
      </c>
      <c r="L1016">
        <v>54</v>
      </c>
      <c r="M1016">
        <v>165</v>
      </c>
      <c r="N1016">
        <v>17</v>
      </c>
      <c r="O1016">
        <v>5</v>
      </c>
      <c r="P1016">
        <v>0</v>
      </c>
      <c r="Q1016">
        <v>11</v>
      </c>
      <c r="R1016" s="27">
        <f t="shared" si="82"/>
        <v>455</v>
      </c>
      <c r="S1016" s="27">
        <f t="shared" si="83"/>
        <v>311</v>
      </c>
      <c r="T1016" s="27" t="str">
        <f>IFERROR(VLOOKUP(F1016,#REF!,2,0),"")</f>
        <v/>
      </c>
      <c r="U1016" s="27" t="str">
        <f t="shared" si="84"/>
        <v>,07:00:00,car,455</v>
      </c>
    </row>
    <row r="1017" spans="1:21" hidden="1" x14ac:dyDescent="0.25">
      <c r="A1017" t="s">
        <v>115</v>
      </c>
      <c r="B1017">
        <v>7</v>
      </c>
      <c r="C1017" s="27" t="str">
        <f t="shared" si="80"/>
        <v>M</v>
      </c>
      <c r="E1017" t="s">
        <v>1225</v>
      </c>
      <c r="F1017" s="27" t="str">
        <f t="shared" si="81"/>
        <v>CCV-1B_LC</v>
      </c>
      <c r="G1017" t="s">
        <v>1226</v>
      </c>
      <c r="I1017" t="s">
        <v>1229</v>
      </c>
      <c r="J1017">
        <v>0</v>
      </c>
      <c r="K1017">
        <v>20</v>
      </c>
      <c r="L1017">
        <v>55</v>
      </c>
      <c r="M1017">
        <v>210</v>
      </c>
      <c r="N1017">
        <v>24</v>
      </c>
      <c r="O1017">
        <v>6</v>
      </c>
      <c r="P1017">
        <v>0</v>
      </c>
      <c r="Q1017">
        <v>19</v>
      </c>
      <c r="R1017" s="27">
        <f t="shared" si="82"/>
        <v>534</v>
      </c>
      <c r="S1017" s="27">
        <f t="shared" si="83"/>
        <v>367</v>
      </c>
      <c r="T1017" s="27" t="str">
        <f>IFERROR(VLOOKUP(F1017,#REF!,2,0),"")</f>
        <v/>
      </c>
      <c r="U1017" s="27" t="str">
        <f t="shared" si="84"/>
        <v>,07:15:00,car,534</v>
      </c>
    </row>
    <row r="1018" spans="1:21" hidden="1" x14ac:dyDescent="0.25">
      <c r="A1018" t="s">
        <v>117</v>
      </c>
      <c r="B1018">
        <v>7</v>
      </c>
      <c r="C1018" s="27" t="str">
        <f t="shared" si="80"/>
        <v>M</v>
      </c>
      <c r="E1018" t="s">
        <v>1225</v>
      </c>
      <c r="F1018" s="27" t="str">
        <f t="shared" si="81"/>
        <v>CCV-1B_LC</v>
      </c>
      <c r="G1018" t="s">
        <v>1226</v>
      </c>
      <c r="I1018" t="s">
        <v>1230</v>
      </c>
      <c r="J1018">
        <v>0</v>
      </c>
      <c r="K1018">
        <v>31</v>
      </c>
      <c r="L1018">
        <v>44</v>
      </c>
      <c r="M1018">
        <v>211</v>
      </c>
      <c r="N1018">
        <v>25</v>
      </c>
      <c r="O1018">
        <v>2</v>
      </c>
      <c r="P1018">
        <v>1</v>
      </c>
      <c r="Q1018">
        <v>14</v>
      </c>
      <c r="R1018" s="27">
        <f t="shared" si="82"/>
        <v>523</v>
      </c>
      <c r="S1018" s="27">
        <f t="shared" si="83"/>
        <v>336</v>
      </c>
      <c r="T1018" s="27" t="str">
        <f>IFERROR(VLOOKUP(F1018,#REF!,2,0),"")</f>
        <v/>
      </c>
      <c r="U1018" s="27" t="str">
        <f t="shared" si="84"/>
        <v>,07:30:00,car,523</v>
      </c>
    </row>
    <row r="1019" spans="1:21" hidden="1" x14ac:dyDescent="0.25">
      <c r="A1019" t="s">
        <v>119</v>
      </c>
      <c r="B1019">
        <v>7</v>
      </c>
      <c r="C1019" s="27" t="str">
        <f t="shared" si="80"/>
        <v>M</v>
      </c>
      <c r="E1019" t="s">
        <v>1225</v>
      </c>
      <c r="F1019" s="27" t="str">
        <f t="shared" si="81"/>
        <v>CCV-1B_LC</v>
      </c>
      <c r="G1019" t="s">
        <v>1226</v>
      </c>
      <c r="I1019" t="s">
        <v>1231</v>
      </c>
      <c r="J1019">
        <v>0</v>
      </c>
      <c r="K1019">
        <v>28</v>
      </c>
      <c r="L1019">
        <v>41</v>
      </c>
      <c r="M1019">
        <v>231</v>
      </c>
      <c r="N1019">
        <v>30</v>
      </c>
      <c r="O1019">
        <v>6</v>
      </c>
      <c r="P1019">
        <v>0</v>
      </c>
      <c r="Q1019">
        <v>13</v>
      </c>
      <c r="R1019" s="27">
        <f t="shared" si="82"/>
        <v>530</v>
      </c>
      <c r="S1019" s="27">
        <f t="shared" si="83"/>
        <v>347</v>
      </c>
      <c r="T1019" s="27" t="str">
        <f>IFERROR(VLOOKUP(F1019,#REF!,2,0),"")</f>
        <v/>
      </c>
      <c r="U1019" s="27" t="str">
        <f t="shared" si="84"/>
        <v>,07:45:00,car,530</v>
      </c>
    </row>
    <row r="1020" spans="1:21" hidden="1" x14ac:dyDescent="0.25">
      <c r="A1020" t="s">
        <v>121</v>
      </c>
      <c r="B1020">
        <v>8</v>
      </c>
      <c r="C1020" s="27" t="str">
        <f t="shared" si="80"/>
        <v>M</v>
      </c>
      <c r="E1020" t="s">
        <v>1225</v>
      </c>
      <c r="F1020" s="27" t="str">
        <f t="shared" si="81"/>
        <v>CCV-1B_LC</v>
      </c>
      <c r="G1020" t="s">
        <v>1226</v>
      </c>
      <c r="I1020" t="s">
        <v>1232</v>
      </c>
      <c r="J1020">
        <v>0</v>
      </c>
      <c r="K1020">
        <v>23</v>
      </c>
      <c r="L1020">
        <v>49</v>
      </c>
      <c r="M1020">
        <v>217</v>
      </c>
      <c r="N1020">
        <v>19</v>
      </c>
      <c r="O1020">
        <v>2</v>
      </c>
      <c r="P1020">
        <v>0</v>
      </c>
      <c r="Q1020">
        <v>20</v>
      </c>
      <c r="R1020" s="27">
        <f t="shared" si="82"/>
        <v>532</v>
      </c>
      <c r="S1020" s="27">
        <f t="shared" si="83"/>
        <v>360</v>
      </c>
      <c r="T1020" s="27" t="str">
        <f>IFERROR(VLOOKUP(F1020,#REF!,2,0),"")</f>
        <v/>
      </c>
      <c r="U1020" s="27" t="str">
        <f t="shared" si="84"/>
        <v>,08:00:00,car,532</v>
      </c>
    </row>
    <row r="1021" spans="1:21" hidden="1" x14ac:dyDescent="0.25">
      <c r="A1021" t="s">
        <v>123</v>
      </c>
      <c r="B1021">
        <v>8</v>
      </c>
      <c r="C1021" s="27" t="str">
        <f t="shared" si="80"/>
        <v>M</v>
      </c>
      <c r="E1021" t="s">
        <v>1225</v>
      </c>
      <c r="F1021" s="27" t="str">
        <f t="shared" si="81"/>
        <v>CCV-1B_LC</v>
      </c>
      <c r="G1021" t="s">
        <v>1226</v>
      </c>
      <c r="I1021" t="s">
        <v>1233</v>
      </c>
      <c r="J1021">
        <v>2</v>
      </c>
      <c r="K1021">
        <v>18</v>
      </c>
      <c r="L1021">
        <v>43</v>
      </c>
      <c r="M1021">
        <v>222</v>
      </c>
      <c r="N1021">
        <v>17</v>
      </c>
      <c r="O1021">
        <v>5</v>
      </c>
      <c r="P1021">
        <v>2</v>
      </c>
      <c r="Q1021">
        <v>10</v>
      </c>
      <c r="R1021" s="27">
        <f t="shared" si="82"/>
        <v>495</v>
      </c>
      <c r="S1021" s="27">
        <f t="shared" si="83"/>
        <v>342</v>
      </c>
      <c r="T1021" s="27" t="str">
        <f>IFERROR(VLOOKUP(F1021,#REF!,2,0),"")</f>
        <v/>
      </c>
      <c r="U1021" s="27" t="str">
        <f t="shared" si="84"/>
        <v>,08:15:00,car,495</v>
      </c>
    </row>
    <row r="1022" spans="1:21" hidden="1" x14ac:dyDescent="0.25">
      <c r="A1022" t="s">
        <v>125</v>
      </c>
      <c r="B1022">
        <v>8</v>
      </c>
      <c r="C1022" s="27" t="str">
        <f t="shared" si="80"/>
        <v>M</v>
      </c>
      <c r="E1022" t="s">
        <v>1225</v>
      </c>
      <c r="F1022" s="27" t="str">
        <f t="shared" si="81"/>
        <v>CCV-1B_LC</v>
      </c>
      <c r="G1022" t="s">
        <v>1226</v>
      </c>
      <c r="I1022" t="s">
        <v>1234</v>
      </c>
      <c r="J1022">
        <v>0</v>
      </c>
      <c r="K1022">
        <v>26</v>
      </c>
      <c r="L1022">
        <v>52</v>
      </c>
      <c r="M1022">
        <v>223</v>
      </c>
      <c r="N1022">
        <v>17</v>
      </c>
      <c r="O1022">
        <v>3</v>
      </c>
      <c r="P1022">
        <v>0</v>
      </c>
      <c r="Q1022">
        <v>14</v>
      </c>
      <c r="R1022" s="27">
        <f t="shared" si="82"/>
        <v>549</v>
      </c>
      <c r="S1022" s="27">
        <f t="shared" si="83"/>
        <v>367</v>
      </c>
      <c r="T1022" s="27" t="str">
        <f>IFERROR(VLOOKUP(F1022,#REF!,2,0),"")</f>
        <v/>
      </c>
      <c r="U1022" s="27" t="str">
        <f t="shared" si="84"/>
        <v>,08:30:00,car,549</v>
      </c>
    </row>
    <row r="1023" spans="1:21" hidden="1" x14ac:dyDescent="0.25">
      <c r="A1023" t="s">
        <v>127</v>
      </c>
      <c r="B1023">
        <v>8</v>
      </c>
      <c r="C1023" s="27" t="str">
        <f t="shared" si="80"/>
        <v>M</v>
      </c>
      <c r="E1023" t="s">
        <v>1225</v>
      </c>
      <c r="F1023" s="27" t="str">
        <f t="shared" si="81"/>
        <v>CCV-1B_LC</v>
      </c>
      <c r="G1023" t="s">
        <v>1226</v>
      </c>
      <c r="I1023" t="s">
        <v>1235</v>
      </c>
      <c r="J1023">
        <v>1</v>
      </c>
      <c r="K1023">
        <v>16</v>
      </c>
      <c r="L1023">
        <v>63</v>
      </c>
      <c r="M1023">
        <v>247</v>
      </c>
      <c r="N1023">
        <v>15</v>
      </c>
      <c r="O1023">
        <v>4</v>
      </c>
      <c r="P1023">
        <v>0</v>
      </c>
      <c r="Q1023">
        <v>23</v>
      </c>
      <c r="R1023" s="27">
        <f t="shared" si="82"/>
        <v>601</v>
      </c>
      <c r="S1023" s="27">
        <f t="shared" si="83"/>
        <v>428</v>
      </c>
      <c r="T1023" s="27" t="str">
        <f>IFERROR(VLOOKUP(F1023,#REF!,2,0),"")</f>
        <v/>
      </c>
      <c r="U1023" s="27" t="str">
        <f t="shared" si="84"/>
        <v>,08:45:00,car,601</v>
      </c>
    </row>
    <row r="1024" spans="1:21" hidden="1" x14ac:dyDescent="0.25">
      <c r="A1024" t="s">
        <v>129</v>
      </c>
      <c r="B1024">
        <v>9</v>
      </c>
      <c r="C1024" s="27" t="str">
        <f t="shared" si="80"/>
        <v>M</v>
      </c>
      <c r="E1024" t="s">
        <v>1225</v>
      </c>
      <c r="F1024" s="27" t="str">
        <f t="shared" si="81"/>
        <v>CCV-1B_LC</v>
      </c>
      <c r="G1024" t="s">
        <v>1226</v>
      </c>
      <c r="I1024" t="s">
        <v>1236</v>
      </c>
      <c r="J1024">
        <v>2</v>
      </c>
      <c r="K1024">
        <v>15</v>
      </c>
      <c r="L1024">
        <v>57</v>
      </c>
      <c r="M1024">
        <v>275</v>
      </c>
      <c r="N1024">
        <v>15</v>
      </c>
      <c r="O1024">
        <v>4</v>
      </c>
      <c r="P1024">
        <v>1</v>
      </c>
      <c r="Q1024">
        <v>19</v>
      </c>
      <c r="R1024" s="27">
        <f t="shared" si="82"/>
        <v>611</v>
      </c>
      <c r="S1024" s="27">
        <f t="shared" si="83"/>
        <v>438</v>
      </c>
      <c r="T1024" s="27" t="str">
        <f>IFERROR(VLOOKUP(F1024,#REF!,2,0),"")</f>
        <v/>
      </c>
      <c r="U1024" s="27" t="str">
        <f t="shared" si="84"/>
        <v>,09:00:00,car,611</v>
      </c>
    </row>
    <row r="1025" spans="1:21" hidden="1" x14ac:dyDescent="0.25">
      <c r="A1025" t="s">
        <v>131</v>
      </c>
      <c r="B1025">
        <v>9</v>
      </c>
      <c r="C1025" s="27" t="str">
        <f t="shared" si="80"/>
        <v>M</v>
      </c>
      <c r="E1025" t="s">
        <v>1225</v>
      </c>
      <c r="F1025" s="27" t="str">
        <f t="shared" si="81"/>
        <v>CCV-1B_LC</v>
      </c>
      <c r="G1025" t="s">
        <v>1226</v>
      </c>
      <c r="I1025" t="s">
        <v>1237</v>
      </c>
      <c r="J1025">
        <v>1</v>
      </c>
      <c r="K1025">
        <v>18</v>
      </c>
      <c r="L1025">
        <v>57</v>
      </c>
      <c r="M1025">
        <v>278</v>
      </c>
      <c r="N1025">
        <v>6</v>
      </c>
      <c r="O1025">
        <v>3</v>
      </c>
      <c r="P1025">
        <v>0</v>
      </c>
      <c r="Q1025">
        <v>14</v>
      </c>
      <c r="R1025" s="27">
        <f t="shared" si="82"/>
        <v>613</v>
      </c>
      <c r="S1025" s="27">
        <f t="shared" si="83"/>
        <v>435</v>
      </c>
      <c r="T1025" s="27" t="str">
        <f>IFERROR(VLOOKUP(F1025,#REF!,2,0),"")</f>
        <v/>
      </c>
      <c r="U1025" s="27" t="str">
        <f t="shared" si="84"/>
        <v>,09:15:00,car,613</v>
      </c>
    </row>
    <row r="1026" spans="1:21" hidden="1" x14ac:dyDescent="0.25">
      <c r="A1026" t="s">
        <v>133</v>
      </c>
      <c r="B1026">
        <v>9</v>
      </c>
      <c r="C1026" s="27" t="str">
        <f t="shared" si="80"/>
        <v>M</v>
      </c>
      <c r="E1026" t="s">
        <v>1225</v>
      </c>
      <c r="F1026" s="27" t="str">
        <f t="shared" si="81"/>
        <v>CCV-1B_LC</v>
      </c>
      <c r="G1026" t="s">
        <v>1226</v>
      </c>
      <c r="I1026" t="s">
        <v>1238</v>
      </c>
      <c r="J1026">
        <v>0</v>
      </c>
      <c r="K1026">
        <v>17</v>
      </c>
      <c r="L1026">
        <v>60</v>
      </c>
      <c r="M1026">
        <v>218</v>
      </c>
      <c r="N1026">
        <v>4</v>
      </c>
      <c r="O1026">
        <v>3</v>
      </c>
      <c r="P1026">
        <v>0</v>
      </c>
      <c r="Q1026">
        <v>24</v>
      </c>
      <c r="R1026" s="27">
        <f t="shared" si="82"/>
        <v>555</v>
      </c>
      <c r="S1026" s="27">
        <f t="shared" si="83"/>
        <v>392</v>
      </c>
      <c r="T1026" s="27" t="str">
        <f>IFERROR(VLOOKUP(F1026,#REF!,2,0),"")</f>
        <v/>
      </c>
      <c r="U1026" s="27" t="str">
        <f t="shared" si="84"/>
        <v>,09:30:00,car,555</v>
      </c>
    </row>
    <row r="1027" spans="1:21" hidden="1" x14ac:dyDescent="0.25">
      <c r="A1027" t="s">
        <v>135</v>
      </c>
      <c r="B1027">
        <v>9</v>
      </c>
      <c r="C1027" s="27" t="str">
        <f t="shared" ref="C1027:C1090" si="85">IF(B1027&lt;12,"M",IF(AND(B1027&gt;=12,B1027&lt;=18),"T","N"))</f>
        <v>M</v>
      </c>
      <c r="E1027" t="s">
        <v>1225</v>
      </c>
      <c r="F1027" s="27" t="str">
        <f t="shared" ref="F1027:F1090" si="86">CONCATENATE("CCV-",G1027)</f>
        <v>CCV-1B_LC</v>
      </c>
      <c r="G1027" t="s">
        <v>1226</v>
      </c>
      <c r="I1027" t="s">
        <v>1239</v>
      </c>
      <c r="J1027">
        <v>0</v>
      </c>
      <c r="K1027">
        <v>30</v>
      </c>
      <c r="L1027">
        <v>41</v>
      </c>
      <c r="M1027">
        <v>195</v>
      </c>
      <c r="N1027">
        <v>17</v>
      </c>
      <c r="O1027">
        <v>6</v>
      </c>
      <c r="P1027">
        <v>1</v>
      </c>
      <c r="Q1027">
        <v>34</v>
      </c>
      <c r="R1027" s="27">
        <f t="shared" ref="R1027:R1090" si="87">ROUNDUP((M1027+P1027+Q1027+(1/6)*N1027+2*K1027+2.5*L1027)*1.3,0)</f>
        <v>514</v>
      </c>
      <c r="S1027" s="27">
        <f t="shared" ref="S1027:S1090" si="88">ROUNDUP(M1027+P1027+Q1027+2.5*L1027,0)</f>
        <v>333</v>
      </c>
      <c r="T1027" s="27" t="str">
        <f>IFERROR(VLOOKUP(F1027,#REF!,2,0),"")</f>
        <v/>
      </c>
      <c r="U1027" s="27" t="str">
        <f t="shared" ref="U1027:U1090" si="89">CONCATENATE(T1027,",",CONCATENATE(LEFT(A1027,5),":00"),",car,",R1027)</f>
        <v>,09:45:00,car,514</v>
      </c>
    </row>
    <row r="1028" spans="1:21" hidden="1" x14ac:dyDescent="0.25">
      <c r="A1028" t="s">
        <v>137</v>
      </c>
      <c r="B1028">
        <v>10</v>
      </c>
      <c r="C1028" s="27" t="str">
        <f t="shared" si="85"/>
        <v>M</v>
      </c>
      <c r="E1028" t="s">
        <v>1225</v>
      </c>
      <c r="F1028" s="27" t="str">
        <f t="shared" si="86"/>
        <v>CCV-1B_LC</v>
      </c>
      <c r="G1028" t="s">
        <v>1226</v>
      </c>
      <c r="I1028" t="s">
        <v>1240</v>
      </c>
      <c r="J1028">
        <v>0</v>
      </c>
      <c r="K1028">
        <v>22</v>
      </c>
      <c r="L1028">
        <v>55</v>
      </c>
      <c r="M1028">
        <v>223</v>
      </c>
      <c r="N1028">
        <v>15</v>
      </c>
      <c r="O1028">
        <v>6</v>
      </c>
      <c r="P1028">
        <v>0</v>
      </c>
      <c r="Q1028">
        <v>14</v>
      </c>
      <c r="R1028" s="27">
        <f t="shared" si="87"/>
        <v>548</v>
      </c>
      <c r="S1028" s="27">
        <f t="shared" si="88"/>
        <v>375</v>
      </c>
      <c r="T1028" s="27" t="str">
        <f>IFERROR(VLOOKUP(F1028,#REF!,2,0),"")</f>
        <v/>
      </c>
      <c r="U1028" s="27" t="str">
        <f t="shared" si="89"/>
        <v>,10:00:00,car,548</v>
      </c>
    </row>
    <row r="1029" spans="1:21" hidden="1" x14ac:dyDescent="0.25">
      <c r="A1029" t="s">
        <v>139</v>
      </c>
      <c r="B1029">
        <v>10</v>
      </c>
      <c r="C1029" s="27" t="str">
        <f t="shared" si="85"/>
        <v>M</v>
      </c>
      <c r="E1029" t="s">
        <v>1225</v>
      </c>
      <c r="F1029" s="27" t="str">
        <f t="shared" si="86"/>
        <v>CCV-1B_LC</v>
      </c>
      <c r="G1029" t="s">
        <v>1226</v>
      </c>
      <c r="I1029" t="s">
        <v>1241</v>
      </c>
      <c r="J1029">
        <v>0</v>
      </c>
      <c r="K1029">
        <v>26</v>
      </c>
      <c r="L1029">
        <v>63</v>
      </c>
      <c r="M1029">
        <v>228</v>
      </c>
      <c r="N1029">
        <v>13</v>
      </c>
      <c r="O1029">
        <v>3</v>
      </c>
      <c r="P1029">
        <v>1</v>
      </c>
      <c r="Q1029">
        <v>28</v>
      </c>
      <c r="R1029" s="27">
        <f t="shared" si="87"/>
        <v>610</v>
      </c>
      <c r="S1029" s="27">
        <f t="shared" si="88"/>
        <v>415</v>
      </c>
      <c r="T1029" s="27" t="str">
        <f>IFERROR(VLOOKUP(F1029,#REF!,2,0),"")</f>
        <v/>
      </c>
      <c r="U1029" s="27" t="str">
        <f t="shared" si="89"/>
        <v>,10:15:00,car,610</v>
      </c>
    </row>
    <row r="1030" spans="1:21" hidden="1" x14ac:dyDescent="0.25">
      <c r="A1030" t="s">
        <v>141</v>
      </c>
      <c r="B1030">
        <v>10</v>
      </c>
      <c r="C1030" s="27" t="str">
        <f t="shared" si="85"/>
        <v>M</v>
      </c>
      <c r="E1030" t="s">
        <v>1225</v>
      </c>
      <c r="F1030" s="27" t="str">
        <f t="shared" si="86"/>
        <v>CCV-1B_LC</v>
      </c>
      <c r="G1030" t="s">
        <v>1226</v>
      </c>
      <c r="I1030" t="s">
        <v>1242</v>
      </c>
      <c r="J1030">
        <v>0</v>
      </c>
      <c r="K1030">
        <v>18</v>
      </c>
      <c r="L1030">
        <v>71</v>
      </c>
      <c r="M1030">
        <v>169</v>
      </c>
      <c r="N1030">
        <v>10</v>
      </c>
      <c r="O1030">
        <v>1</v>
      </c>
      <c r="P1030">
        <v>1</v>
      </c>
      <c r="Q1030">
        <v>23</v>
      </c>
      <c r="R1030" s="27">
        <f t="shared" si="87"/>
        <v>531</v>
      </c>
      <c r="S1030" s="27">
        <f t="shared" si="88"/>
        <v>371</v>
      </c>
      <c r="T1030" s="27" t="str">
        <f>IFERROR(VLOOKUP(F1030,#REF!,2,0),"")</f>
        <v/>
      </c>
      <c r="U1030" s="27" t="str">
        <f t="shared" si="89"/>
        <v>,10:30:00,car,531</v>
      </c>
    </row>
    <row r="1031" spans="1:21" hidden="1" x14ac:dyDescent="0.25">
      <c r="A1031" t="s">
        <v>143</v>
      </c>
      <c r="B1031">
        <v>10</v>
      </c>
      <c r="C1031" s="27" t="str">
        <f t="shared" si="85"/>
        <v>M</v>
      </c>
      <c r="E1031" t="s">
        <v>1225</v>
      </c>
      <c r="F1031" s="27" t="str">
        <f t="shared" si="86"/>
        <v>CCV-1B_LC</v>
      </c>
      <c r="G1031" t="s">
        <v>1226</v>
      </c>
      <c r="I1031" t="s">
        <v>1243</v>
      </c>
      <c r="J1031">
        <v>0</v>
      </c>
      <c r="K1031">
        <v>30</v>
      </c>
      <c r="L1031">
        <v>64</v>
      </c>
      <c r="M1031">
        <v>239</v>
      </c>
      <c r="N1031">
        <v>10</v>
      </c>
      <c r="O1031">
        <v>4</v>
      </c>
      <c r="P1031">
        <v>1</v>
      </c>
      <c r="Q1031">
        <v>25</v>
      </c>
      <c r="R1031" s="27">
        <f t="shared" si="87"/>
        <v>633</v>
      </c>
      <c r="S1031" s="27">
        <f t="shared" si="88"/>
        <v>425</v>
      </c>
      <c r="T1031" s="27" t="str">
        <f>IFERROR(VLOOKUP(F1031,#REF!,2,0),"")</f>
        <v/>
      </c>
      <c r="U1031" s="27" t="str">
        <f t="shared" si="89"/>
        <v>,10:45:00,car,633</v>
      </c>
    </row>
    <row r="1032" spans="1:21" hidden="1" x14ac:dyDescent="0.25">
      <c r="A1032" t="s">
        <v>145</v>
      </c>
      <c r="B1032">
        <v>11</v>
      </c>
      <c r="C1032" s="27" t="str">
        <f t="shared" si="85"/>
        <v>M</v>
      </c>
      <c r="E1032" t="s">
        <v>1225</v>
      </c>
      <c r="F1032" s="27" t="str">
        <f t="shared" si="86"/>
        <v>CCV-1B_LC</v>
      </c>
      <c r="G1032" t="s">
        <v>1226</v>
      </c>
      <c r="I1032" t="s">
        <v>1244</v>
      </c>
      <c r="J1032">
        <v>0</v>
      </c>
      <c r="K1032">
        <v>27</v>
      </c>
      <c r="L1032">
        <v>74</v>
      </c>
      <c r="M1032">
        <v>185</v>
      </c>
      <c r="N1032">
        <v>10</v>
      </c>
      <c r="O1032">
        <v>2</v>
      </c>
      <c r="P1032">
        <v>3</v>
      </c>
      <c r="Q1032">
        <v>27</v>
      </c>
      <c r="R1032" s="27">
        <f t="shared" si="87"/>
        <v>593</v>
      </c>
      <c r="S1032" s="27">
        <f t="shared" si="88"/>
        <v>400</v>
      </c>
      <c r="T1032" s="27" t="str">
        <f>IFERROR(VLOOKUP(F1032,#REF!,2,0),"")</f>
        <v/>
      </c>
      <c r="U1032" s="27" t="str">
        <f t="shared" si="89"/>
        <v>,11:00:00,car,593</v>
      </c>
    </row>
    <row r="1033" spans="1:21" hidden="1" x14ac:dyDescent="0.25">
      <c r="A1033" t="s">
        <v>147</v>
      </c>
      <c r="B1033">
        <v>11</v>
      </c>
      <c r="C1033" s="27" t="str">
        <f t="shared" si="85"/>
        <v>M</v>
      </c>
      <c r="E1033" t="s">
        <v>1225</v>
      </c>
      <c r="F1033" s="27" t="str">
        <f t="shared" si="86"/>
        <v>CCV-1B_LC</v>
      </c>
      <c r="G1033" t="s">
        <v>1226</v>
      </c>
      <c r="I1033" t="s">
        <v>1245</v>
      </c>
      <c r="J1033">
        <v>0</v>
      </c>
      <c r="K1033">
        <v>29</v>
      </c>
      <c r="L1033">
        <v>56</v>
      </c>
      <c r="M1033">
        <v>154</v>
      </c>
      <c r="N1033">
        <v>12</v>
      </c>
      <c r="O1033">
        <v>0</v>
      </c>
      <c r="P1033">
        <v>0</v>
      </c>
      <c r="Q1033">
        <v>23</v>
      </c>
      <c r="R1033" s="27">
        <f t="shared" si="87"/>
        <v>491</v>
      </c>
      <c r="S1033" s="27">
        <f t="shared" si="88"/>
        <v>317</v>
      </c>
      <c r="T1033" s="27" t="str">
        <f>IFERROR(VLOOKUP(F1033,#REF!,2,0),"")</f>
        <v/>
      </c>
      <c r="U1033" s="27" t="str">
        <f t="shared" si="89"/>
        <v>,11:15:00,car,491</v>
      </c>
    </row>
    <row r="1034" spans="1:21" hidden="1" x14ac:dyDescent="0.25">
      <c r="A1034" t="s">
        <v>149</v>
      </c>
      <c r="B1034">
        <v>11</v>
      </c>
      <c r="C1034" s="27" t="str">
        <f t="shared" si="85"/>
        <v>M</v>
      </c>
      <c r="E1034" t="s">
        <v>1225</v>
      </c>
      <c r="F1034" s="27" t="str">
        <f t="shared" si="86"/>
        <v>CCV-1B_LC</v>
      </c>
      <c r="G1034" t="s">
        <v>1226</v>
      </c>
      <c r="I1034" t="s">
        <v>1246</v>
      </c>
      <c r="J1034">
        <v>0</v>
      </c>
      <c r="K1034">
        <v>29</v>
      </c>
      <c r="L1034">
        <v>68</v>
      </c>
      <c r="M1034">
        <v>222</v>
      </c>
      <c r="N1034">
        <v>14</v>
      </c>
      <c r="O1034">
        <v>4</v>
      </c>
      <c r="P1034">
        <v>0</v>
      </c>
      <c r="Q1034">
        <v>30</v>
      </c>
      <c r="R1034" s="27">
        <f t="shared" si="87"/>
        <v>628</v>
      </c>
      <c r="S1034" s="27">
        <f t="shared" si="88"/>
        <v>422</v>
      </c>
      <c r="T1034" s="27" t="str">
        <f>IFERROR(VLOOKUP(F1034,#REF!,2,0),"")</f>
        <v/>
      </c>
      <c r="U1034" s="27" t="str">
        <f t="shared" si="89"/>
        <v>,11:30:00,car,628</v>
      </c>
    </row>
    <row r="1035" spans="1:21" hidden="1" x14ac:dyDescent="0.25">
      <c r="A1035" t="s">
        <v>151</v>
      </c>
      <c r="B1035">
        <v>11</v>
      </c>
      <c r="C1035" s="27" t="str">
        <f t="shared" si="85"/>
        <v>M</v>
      </c>
      <c r="E1035" t="s">
        <v>1225</v>
      </c>
      <c r="F1035" s="27" t="str">
        <f t="shared" si="86"/>
        <v>CCV-1B_LC</v>
      </c>
      <c r="G1035" t="s">
        <v>1226</v>
      </c>
      <c r="I1035" t="s">
        <v>1247</v>
      </c>
      <c r="J1035">
        <v>0</v>
      </c>
      <c r="K1035">
        <v>24</v>
      </c>
      <c r="L1035">
        <v>75</v>
      </c>
      <c r="M1035">
        <v>179</v>
      </c>
      <c r="N1035">
        <v>9</v>
      </c>
      <c r="O1035">
        <v>2</v>
      </c>
      <c r="P1035">
        <v>2</v>
      </c>
      <c r="Q1035">
        <v>14</v>
      </c>
      <c r="R1035" s="27">
        <f t="shared" si="87"/>
        <v>562</v>
      </c>
      <c r="S1035" s="27">
        <f t="shared" si="88"/>
        <v>383</v>
      </c>
      <c r="T1035" s="27" t="str">
        <f>IFERROR(VLOOKUP(F1035,#REF!,2,0),"")</f>
        <v/>
      </c>
      <c r="U1035" s="27" t="str">
        <f t="shared" si="89"/>
        <v>,11:45:00,car,562</v>
      </c>
    </row>
    <row r="1036" spans="1:21" hidden="1" x14ac:dyDescent="0.25">
      <c r="A1036" t="s">
        <v>153</v>
      </c>
      <c r="B1036">
        <v>12</v>
      </c>
      <c r="C1036" s="27" t="str">
        <f t="shared" si="85"/>
        <v>T</v>
      </c>
      <c r="E1036" t="s">
        <v>1225</v>
      </c>
      <c r="F1036" s="27" t="str">
        <f t="shared" si="86"/>
        <v>CCV-1B_LC</v>
      </c>
      <c r="G1036" t="s">
        <v>1226</v>
      </c>
      <c r="I1036" t="s">
        <v>1248</v>
      </c>
      <c r="J1036">
        <v>0</v>
      </c>
      <c r="K1036">
        <v>23</v>
      </c>
      <c r="L1036">
        <v>58</v>
      </c>
      <c r="M1036">
        <v>117</v>
      </c>
      <c r="N1036">
        <v>12</v>
      </c>
      <c r="O1036">
        <v>1</v>
      </c>
      <c r="P1036">
        <v>0</v>
      </c>
      <c r="Q1036">
        <v>13</v>
      </c>
      <c r="R1036" s="27">
        <f t="shared" si="87"/>
        <v>420</v>
      </c>
      <c r="S1036" s="27">
        <f t="shared" si="88"/>
        <v>275</v>
      </c>
      <c r="T1036" s="27" t="str">
        <f>IFERROR(VLOOKUP(F1036,#REF!,2,0),"")</f>
        <v/>
      </c>
      <c r="U1036" s="27" t="str">
        <f t="shared" si="89"/>
        <v>,12:00:00,car,420</v>
      </c>
    </row>
    <row r="1037" spans="1:21" hidden="1" x14ac:dyDescent="0.25">
      <c r="A1037" t="s">
        <v>155</v>
      </c>
      <c r="B1037">
        <v>12</v>
      </c>
      <c r="C1037" s="27" t="str">
        <f t="shared" si="85"/>
        <v>T</v>
      </c>
      <c r="E1037" t="s">
        <v>1225</v>
      </c>
      <c r="F1037" s="27" t="str">
        <f t="shared" si="86"/>
        <v>CCV-1B_LC</v>
      </c>
      <c r="G1037" t="s">
        <v>1226</v>
      </c>
      <c r="I1037" t="s">
        <v>1249</v>
      </c>
      <c r="J1037">
        <v>0</v>
      </c>
      <c r="K1037">
        <v>16</v>
      </c>
      <c r="L1037">
        <v>53</v>
      </c>
      <c r="M1037">
        <v>191</v>
      </c>
      <c r="N1037">
        <v>11</v>
      </c>
      <c r="O1037">
        <v>8</v>
      </c>
      <c r="P1037">
        <v>1</v>
      </c>
      <c r="Q1037">
        <v>16</v>
      </c>
      <c r="R1037" s="27">
        <f t="shared" si="87"/>
        <v>487</v>
      </c>
      <c r="S1037" s="27">
        <f t="shared" si="88"/>
        <v>341</v>
      </c>
      <c r="T1037" s="27" t="str">
        <f>IFERROR(VLOOKUP(F1037,#REF!,2,0),"")</f>
        <v/>
      </c>
      <c r="U1037" s="27" t="str">
        <f t="shared" si="89"/>
        <v>,12:15:00,car,487</v>
      </c>
    </row>
    <row r="1038" spans="1:21" hidden="1" x14ac:dyDescent="0.25">
      <c r="A1038" t="s">
        <v>157</v>
      </c>
      <c r="B1038">
        <v>12</v>
      </c>
      <c r="C1038" s="27" t="str">
        <f t="shared" si="85"/>
        <v>T</v>
      </c>
      <c r="E1038" t="s">
        <v>1225</v>
      </c>
      <c r="F1038" s="27" t="str">
        <f t="shared" si="86"/>
        <v>CCV-1B_LC</v>
      </c>
      <c r="G1038" t="s">
        <v>1226</v>
      </c>
      <c r="I1038" t="s">
        <v>1250</v>
      </c>
      <c r="J1038">
        <v>0</v>
      </c>
      <c r="K1038">
        <v>25</v>
      </c>
      <c r="L1038">
        <v>58</v>
      </c>
      <c r="M1038">
        <v>215</v>
      </c>
      <c r="N1038">
        <v>19</v>
      </c>
      <c r="O1038">
        <v>8</v>
      </c>
      <c r="P1038">
        <v>0</v>
      </c>
      <c r="Q1038">
        <v>15</v>
      </c>
      <c r="R1038" s="27">
        <f t="shared" si="87"/>
        <v>557</v>
      </c>
      <c r="S1038" s="27">
        <f t="shared" si="88"/>
        <v>375</v>
      </c>
      <c r="T1038" s="27" t="str">
        <f>IFERROR(VLOOKUP(F1038,#REF!,2,0),"")</f>
        <v/>
      </c>
      <c r="U1038" s="27" t="str">
        <f t="shared" si="89"/>
        <v>,12:30:00,car,557</v>
      </c>
    </row>
    <row r="1039" spans="1:21" hidden="1" x14ac:dyDescent="0.25">
      <c r="A1039" t="s">
        <v>159</v>
      </c>
      <c r="B1039">
        <v>12</v>
      </c>
      <c r="C1039" s="27" t="str">
        <f t="shared" si="85"/>
        <v>T</v>
      </c>
      <c r="E1039" t="s">
        <v>1225</v>
      </c>
      <c r="F1039" s="27" t="str">
        <f t="shared" si="86"/>
        <v>CCV-1B_LC</v>
      </c>
      <c r="G1039" t="s">
        <v>1226</v>
      </c>
      <c r="I1039" t="s">
        <v>1251</v>
      </c>
      <c r="J1039">
        <v>1</v>
      </c>
      <c r="K1039">
        <v>22</v>
      </c>
      <c r="L1039">
        <v>68</v>
      </c>
      <c r="M1039">
        <v>206</v>
      </c>
      <c r="N1039">
        <v>17</v>
      </c>
      <c r="O1039">
        <v>2</v>
      </c>
      <c r="P1039">
        <v>1</v>
      </c>
      <c r="Q1039">
        <v>18</v>
      </c>
      <c r="R1039" s="27">
        <f t="shared" si="87"/>
        <v>575</v>
      </c>
      <c r="S1039" s="27">
        <f t="shared" si="88"/>
        <v>395</v>
      </c>
      <c r="T1039" s="27" t="str">
        <f>IFERROR(VLOOKUP(F1039,#REF!,2,0),"")</f>
        <v/>
      </c>
      <c r="U1039" s="27" t="str">
        <f t="shared" si="89"/>
        <v>,12:45:00,car,575</v>
      </c>
    </row>
    <row r="1040" spans="1:21" hidden="1" x14ac:dyDescent="0.25">
      <c r="A1040" t="s">
        <v>161</v>
      </c>
      <c r="B1040">
        <v>13</v>
      </c>
      <c r="C1040" s="27" t="str">
        <f t="shared" si="85"/>
        <v>T</v>
      </c>
      <c r="E1040" t="s">
        <v>1225</v>
      </c>
      <c r="F1040" s="27" t="str">
        <f t="shared" si="86"/>
        <v>CCV-1B_LC</v>
      </c>
      <c r="G1040" t="s">
        <v>1226</v>
      </c>
      <c r="I1040" t="s">
        <v>1252</v>
      </c>
      <c r="J1040">
        <v>2</v>
      </c>
      <c r="K1040">
        <v>25</v>
      </c>
      <c r="L1040">
        <v>77</v>
      </c>
      <c r="M1040">
        <v>253</v>
      </c>
      <c r="N1040">
        <v>30</v>
      </c>
      <c r="O1040">
        <v>6</v>
      </c>
      <c r="P1040">
        <v>1</v>
      </c>
      <c r="Q1040">
        <v>15</v>
      </c>
      <c r="R1040" s="27">
        <f t="shared" si="87"/>
        <v>672</v>
      </c>
      <c r="S1040" s="27">
        <f t="shared" si="88"/>
        <v>462</v>
      </c>
      <c r="T1040" s="27" t="str">
        <f>IFERROR(VLOOKUP(F1040,#REF!,2,0),"")</f>
        <v/>
      </c>
      <c r="U1040" s="27" t="str">
        <f t="shared" si="89"/>
        <v>,13:00:00,car,672</v>
      </c>
    </row>
    <row r="1041" spans="1:21" hidden="1" x14ac:dyDescent="0.25">
      <c r="A1041" t="s">
        <v>163</v>
      </c>
      <c r="B1041">
        <v>13</v>
      </c>
      <c r="C1041" s="27" t="str">
        <f t="shared" si="85"/>
        <v>T</v>
      </c>
      <c r="E1041" t="s">
        <v>1225</v>
      </c>
      <c r="F1041" s="27" t="str">
        <f t="shared" si="86"/>
        <v>CCV-1B_LC</v>
      </c>
      <c r="G1041" t="s">
        <v>1226</v>
      </c>
      <c r="I1041" t="s">
        <v>1253</v>
      </c>
      <c r="J1041">
        <v>0</v>
      </c>
      <c r="K1041">
        <v>30</v>
      </c>
      <c r="L1041">
        <v>63</v>
      </c>
      <c r="M1041">
        <v>225</v>
      </c>
      <c r="N1041">
        <v>10</v>
      </c>
      <c r="O1041">
        <v>2</v>
      </c>
      <c r="P1041">
        <v>1</v>
      </c>
      <c r="Q1041">
        <v>17</v>
      </c>
      <c r="R1041" s="27">
        <f t="shared" si="87"/>
        <v>601</v>
      </c>
      <c r="S1041" s="27">
        <f t="shared" si="88"/>
        <v>401</v>
      </c>
      <c r="T1041" s="27" t="str">
        <f>IFERROR(VLOOKUP(F1041,#REF!,2,0),"")</f>
        <v/>
      </c>
      <c r="U1041" s="27" t="str">
        <f t="shared" si="89"/>
        <v>,13:15:00,car,601</v>
      </c>
    </row>
    <row r="1042" spans="1:21" hidden="1" x14ac:dyDescent="0.25">
      <c r="A1042" t="s">
        <v>165</v>
      </c>
      <c r="B1042">
        <v>13</v>
      </c>
      <c r="C1042" s="27" t="str">
        <f t="shared" si="85"/>
        <v>T</v>
      </c>
      <c r="E1042" t="s">
        <v>1225</v>
      </c>
      <c r="F1042" s="27" t="str">
        <f t="shared" si="86"/>
        <v>CCV-1B_LC</v>
      </c>
      <c r="G1042" t="s">
        <v>1226</v>
      </c>
      <c r="I1042" t="s">
        <v>1254</v>
      </c>
      <c r="J1042">
        <v>1</v>
      </c>
      <c r="K1042">
        <v>26</v>
      </c>
      <c r="L1042">
        <v>60</v>
      </c>
      <c r="M1042">
        <v>274</v>
      </c>
      <c r="N1042">
        <v>18</v>
      </c>
      <c r="O1042">
        <v>3</v>
      </c>
      <c r="P1042">
        <v>2</v>
      </c>
      <c r="Q1042">
        <v>22</v>
      </c>
      <c r="R1042" s="27">
        <f t="shared" si="87"/>
        <v>654</v>
      </c>
      <c r="S1042" s="27">
        <f t="shared" si="88"/>
        <v>448</v>
      </c>
      <c r="T1042" s="27" t="str">
        <f>IFERROR(VLOOKUP(F1042,#REF!,2,0),"")</f>
        <v/>
      </c>
      <c r="U1042" s="27" t="str">
        <f t="shared" si="89"/>
        <v>,13:30:00,car,654</v>
      </c>
    </row>
    <row r="1043" spans="1:21" hidden="1" x14ac:dyDescent="0.25">
      <c r="A1043" t="s">
        <v>167</v>
      </c>
      <c r="B1043">
        <v>13</v>
      </c>
      <c r="C1043" s="27" t="str">
        <f t="shared" si="85"/>
        <v>T</v>
      </c>
      <c r="E1043" t="s">
        <v>1225</v>
      </c>
      <c r="F1043" s="27" t="str">
        <f t="shared" si="86"/>
        <v>CCV-1B_LC</v>
      </c>
      <c r="G1043" t="s">
        <v>1226</v>
      </c>
      <c r="I1043" t="s">
        <v>1255</v>
      </c>
      <c r="J1043">
        <v>0</v>
      </c>
      <c r="K1043">
        <v>26</v>
      </c>
      <c r="L1043">
        <v>62</v>
      </c>
      <c r="M1043">
        <v>234</v>
      </c>
      <c r="N1043">
        <v>12</v>
      </c>
      <c r="O1043">
        <v>4</v>
      </c>
      <c r="P1043">
        <v>1</v>
      </c>
      <c r="Q1043">
        <v>10</v>
      </c>
      <c r="R1043" s="27">
        <f t="shared" si="87"/>
        <v>591</v>
      </c>
      <c r="S1043" s="27">
        <f t="shared" si="88"/>
        <v>400</v>
      </c>
      <c r="T1043" s="27" t="str">
        <f>IFERROR(VLOOKUP(F1043,#REF!,2,0),"")</f>
        <v/>
      </c>
      <c r="U1043" s="27" t="str">
        <f t="shared" si="89"/>
        <v>,13:45:00,car,591</v>
      </c>
    </row>
    <row r="1044" spans="1:21" hidden="1" x14ac:dyDescent="0.25">
      <c r="A1044" t="s">
        <v>169</v>
      </c>
      <c r="B1044">
        <v>14</v>
      </c>
      <c r="C1044" s="27" t="str">
        <f t="shared" si="85"/>
        <v>T</v>
      </c>
      <c r="E1044" t="s">
        <v>1225</v>
      </c>
      <c r="F1044" s="27" t="str">
        <f t="shared" si="86"/>
        <v>CCV-1B_LC</v>
      </c>
      <c r="G1044" t="s">
        <v>1226</v>
      </c>
      <c r="I1044" t="s">
        <v>1256</v>
      </c>
      <c r="J1044">
        <v>0</v>
      </c>
      <c r="K1044">
        <v>22</v>
      </c>
      <c r="L1044">
        <v>51</v>
      </c>
      <c r="M1044">
        <v>217</v>
      </c>
      <c r="N1044">
        <v>15</v>
      </c>
      <c r="O1044">
        <v>3</v>
      </c>
      <c r="P1044">
        <v>4</v>
      </c>
      <c r="Q1044">
        <v>21</v>
      </c>
      <c r="R1044" s="27">
        <f t="shared" si="87"/>
        <v>541</v>
      </c>
      <c r="S1044" s="27">
        <f t="shared" si="88"/>
        <v>370</v>
      </c>
      <c r="T1044" s="27" t="str">
        <f>IFERROR(VLOOKUP(F1044,#REF!,2,0),"")</f>
        <v/>
      </c>
      <c r="U1044" s="27" t="str">
        <f t="shared" si="89"/>
        <v>,14:00:00,car,541</v>
      </c>
    </row>
    <row r="1045" spans="1:21" hidden="1" x14ac:dyDescent="0.25">
      <c r="A1045" t="s">
        <v>171</v>
      </c>
      <c r="B1045">
        <v>14</v>
      </c>
      <c r="C1045" s="27" t="str">
        <f t="shared" si="85"/>
        <v>T</v>
      </c>
      <c r="E1045" t="s">
        <v>1225</v>
      </c>
      <c r="F1045" s="27" t="str">
        <f t="shared" si="86"/>
        <v>CCV-1B_LC</v>
      </c>
      <c r="G1045" t="s">
        <v>1226</v>
      </c>
      <c r="I1045" t="s">
        <v>1257</v>
      </c>
      <c r="J1045">
        <v>0</v>
      </c>
      <c r="K1045">
        <v>22</v>
      </c>
      <c r="L1045">
        <v>95</v>
      </c>
      <c r="M1045">
        <v>180</v>
      </c>
      <c r="N1045">
        <v>14</v>
      </c>
      <c r="O1045">
        <v>0</v>
      </c>
      <c r="P1045">
        <v>0</v>
      </c>
      <c r="Q1045">
        <v>24</v>
      </c>
      <c r="R1045" s="27">
        <f t="shared" si="87"/>
        <v>635</v>
      </c>
      <c r="S1045" s="27">
        <f t="shared" si="88"/>
        <v>442</v>
      </c>
      <c r="T1045" s="27" t="str">
        <f>IFERROR(VLOOKUP(F1045,#REF!,2,0),"")</f>
        <v/>
      </c>
      <c r="U1045" s="27" t="str">
        <f t="shared" si="89"/>
        <v>,14:15:00,car,635</v>
      </c>
    </row>
    <row r="1046" spans="1:21" hidden="1" x14ac:dyDescent="0.25">
      <c r="A1046" t="s">
        <v>173</v>
      </c>
      <c r="B1046">
        <v>14</v>
      </c>
      <c r="C1046" s="27" t="str">
        <f t="shared" si="85"/>
        <v>T</v>
      </c>
      <c r="E1046" t="s">
        <v>1225</v>
      </c>
      <c r="F1046" s="27" t="str">
        <f t="shared" si="86"/>
        <v>CCV-1B_LC</v>
      </c>
      <c r="G1046" t="s">
        <v>1226</v>
      </c>
      <c r="I1046" t="s">
        <v>1258</v>
      </c>
      <c r="J1046">
        <v>1</v>
      </c>
      <c r="K1046">
        <v>33</v>
      </c>
      <c r="L1046">
        <v>99</v>
      </c>
      <c r="M1046">
        <v>239</v>
      </c>
      <c r="N1046">
        <v>19</v>
      </c>
      <c r="O1046">
        <v>2</v>
      </c>
      <c r="P1046">
        <v>0</v>
      </c>
      <c r="Q1046">
        <v>26</v>
      </c>
      <c r="R1046" s="27">
        <f t="shared" si="87"/>
        <v>757</v>
      </c>
      <c r="S1046" s="27">
        <f t="shared" si="88"/>
        <v>513</v>
      </c>
      <c r="T1046" s="27" t="str">
        <f>IFERROR(VLOOKUP(F1046,#REF!,2,0),"")</f>
        <v/>
      </c>
      <c r="U1046" s="27" t="str">
        <f t="shared" si="89"/>
        <v>,14:30:00,car,757</v>
      </c>
    </row>
    <row r="1047" spans="1:21" hidden="1" x14ac:dyDescent="0.25">
      <c r="A1047" t="s">
        <v>175</v>
      </c>
      <c r="B1047">
        <v>14</v>
      </c>
      <c r="C1047" s="27" t="str">
        <f t="shared" si="85"/>
        <v>T</v>
      </c>
      <c r="E1047" t="s">
        <v>1225</v>
      </c>
      <c r="F1047" s="27" t="str">
        <f t="shared" si="86"/>
        <v>CCV-1B_LC</v>
      </c>
      <c r="G1047" t="s">
        <v>1226</v>
      </c>
      <c r="I1047" t="s">
        <v>1259</v>
      </c>
      <c r="J1047">
        <v>0</v>
      </c>
      <c r="K1047">
        <v>36</v>
      </c>
      <c r="L1047">
        <v>81</v>
      </c>
      <c r="M1047">
        <v>242</v>
      </c>
      <c r="N1047">
        <v>16</v>
      </c>
      <c r="O1047">
        <v>3</v>
      </c>
      <c r="P1047">
        <v>0</v>
      </c>
      <c r="Q1047">
        <v>19</v>
      </c>
      <c r="R1047" s="27">
        <f t="shared" si="87"/>
        <v>700</v>
      </c>
      <c r="S1047" s="27">
        <f t="shared" si="88"/>
        <v>464</v>
      </c>
      <c r="T1047" s="27" t="str">
        <f>IFERROR(VLOOKUP(F1047,#REF!,2,0),"")</f>
        <v/>
      </c>
      <c r="U1047" s="27" t="str">
        <f t="shared" si="89"/>
        <v>,14:45:00,car,700</v>
      </c>
    </row>
    <row r="1048" spans="1:21" hidden="1" x14ac:dyDescent="0.25">
      <c r="A1048" t="s">
        <v>177</v>
      </c>
      <c r="B1048">
        <v>15</v>
      </c>
      <c r="C1048" s="27" t="str">
        <f t="shared" si="85"/>
        <v>T</v>
      </c>
      <c r="E1048" t="s">
        <v>1225</v>
      </c>
      <c r="F1048" s="27" t="str">
        <f t="shared" si="86"/>
        <v>CCV-1B_LC</v>
      </c>
      <c r="G1048" t="s">
        <v>1226</v>
      </c>
      <c r="I1048" t="s">
        <v>1260</v>
      </c>
      <c r="J1048">
        <v>0</v>
      </c>
      <c r="K1048">
        <v>23</v>
      </c>
      <c r="L1048">
        <v>80</v>
      </c>
      <c r="M1048">
        <v>223</v>
      </c>
      <c r="N1048">
        <v>18</v>
      </c>
      <c r="O1048">
        <v>4</v>
      </c>
      <c r="P1048">
        <v>3</v>
      </c>
      <c r="Q1048">
        <v>31</v>
      </c>
      <c r="R1048" s="27">
        <f t="shared" si="87"/>
        <v>658</v>
      </c>
      <c r="S1048" s="27">
        <f t="shared" si="88"/>
        <v>457</v>
      </c>
      <c r="T1048" s="27" t="str">
        <f>IFERROR(VLOOKUP(F1048,#REF!,2,0),"")</f>
        <v/>
      </c>
      <c r="U1048" s="27" t="str">
        <f t="shared" si="89"/>
        <v>,15:00:00,car,658</v>
      </c>
    </row>
    <row r="1049" spans="1:21" hidden="1" x14ac:dyDescent="0.25">
      <c r="A1049" t="s">
        <v>179</v>
      </c>
      <c r="B1049">
        <v>15</v>
      </c>
      <c r="C1049" s="27" t="str">
        <f t="shared" si="85"/>
        <v>T</v>
      </c>
      <c r="E1049" t="s">
        <v>1225</v>
      </c>
      <c r="F1049" s="27" t="str">
        <f t="shared" si="86"/>
        <v>CCV-1B_LC</v>
      </c>
      <c r="G1049" t="s">
        <v>1226</v>
      </c>
      <c r="I1049" t="s">
        <v>1261</v>
      </c>
      <c r="J1049">
        <v>0</v>
      </c>
      <c r="K1049">
        <v>23</v>
      </c>
      <c r="L1049">
        <v>74</v>
      </c>
      <c r="M1049">
        <v>194</v>
      </c>
      <c r="N1049">
        <v>20</v>
      </c>
      <c r="O1049">
        <v>0</v>
      </c>
      <c r="P1049">
        <v>4</v>
      </c>
      <c r="Q1049">
        <v>19</v>
      </c>
      <c r="R1049" s="27">
        <f t="shared" si="87"/>
        <v>587</v>
      </c>
      <c r="S1049" s="27">
        <f t="shared" si="88"/>
        <v>402</v>
      </c>
      <c r="T1049" s="27" t="str">
        <f>IFERROR(VLOOKUP(F1049,#REF!,2,0),"")</f>
        <v/>
      </c>
      <c r="U1049" s="27" t="str">
        <f t="shared" si="89"/>
        <v>,15:15:00,car,587</v>
      </c>
    </row>
    <row r="1050" spans="1:21" hidden="1" x14ac:dyDescent="0.25">
      <c r="A1050" t="s">
        <v>181</v>
      </c>
      <c r="B1050">
        <v>15</v>
      </c>
      <c r="C1050" s="27" t="str">
        <f t="shared" si="85"/>
        <v>T</v>
      </c>
      <c r="E1050" t="s">
        <v>1225</v>
      </c>
      <c r="F1050" s="27" t="str">
        <f t="shared" si="86"/>
        <v>CCV-1B_LC</v>
      </c>
      <c r="G1050" t="s">
        <v>1226</v>
      </c>
      <c r="I1050" t="s">
        <v>1262</v>
      </c>
      <c r="J1050">
        <v>0</v>
      </c>
      <c r="K1050">
        <v>31</v>
      </c>
      <c r="L1050">
        <v>78</v>
      </c>
      <c r="M1050">
        <v>210</v>
      </c>
      <c r="N1050">
        <v>12</v>
      </c>
      <c r="O1050">
        <v>1</v>
      </c>
      <c r="P1050">
        <v>3</v>
      </c>
      <c r="Q1050">
        <v>28</v>
      </c>
      <c r="R1050" s="27">
        <f t="shared" si="87"/>
        <v>650</v>
      </c>
      <c r="S1050" s="27">
        <f t="shared" si="88"/>
        <v>436</v>
      </c>
      <c r="T1050" s="27" t="str">
        <f>IFERROR(VLOOKUP(F1050,#REF!,2,0),"")</f>
        <v/>
      </c>
      <c r="U1050" s="27" t="str">
        <f t="shared" si="89"/>
        <v>,15:30:00,car,650</v>
      </c>
    </row>
    <row r="1051" spans="1:21" hidden="1" x14ac:dyDescent="0.25">
      <c r="A1051" t="s">
        <v>183</v>
      </c>
      <c r="B1051">
        <v>15</v>
      </c>
      <c r="C1051" s="27" t="str">
        <f t="shared" si="85"/>
        <v>T</v>
      </c>
      <c r="E1051" t="s">
        <v>1225</v>
      </c>
      <c r="F1051" s="27" t="str">
        <f t="shared" si="86"/>
        <v>CCV-1B_LC</v>
      </c>
      <c r="G1051" t="s">
        <v>1226</v>
      </c>
      <c r="I1051" t="s">
        <v>1263</v>
      </c>
      <c r="J1051">
        <v>0</v>
      </c>
      <c r="K1051">
        <v>29</v>
      </c>
      <c r="L1051">
        <v>71</v>
      </c>
      <c r="M1051">
        <v>232</v>
      </c>
      <c r="N1051">
        <v>17</v>
      </c>
      <c r="O1051">
        <v>3</v>
      </c>
      <c r="P1051">
        <v>1</v>
      </c>
      <c r="Q1051">
        <v>21</v>
      </c>
      <c r="R1051" s="27">
        <f t="shared" si="87"/>
        <v>641</v>
      </c>
      <c r="S1051" s="27">
        <f t="shared" si="88"/>
        <v>432</v>
      </c>
      <c r="T1051" s="27" t="str">
        <f>IFERROR(VLOOKUP(F1051,#REF!,2,0),"")</f>
        <v/>
      </c>
      <c r="U1051" s="27" t="str">
        <f t="shared" si="89"/>
        <v>,15:45:00,car,641</v>
      </c>
    </row>
    <row r="1052" spans="1:21" hidden="1" x14ac:dyDescent="0.25">
      <c r="A1052" t="s">
        <v>185</v>
      </c>
      <c r="B1052">
        <v>16</v>
      </c>
      <c r="C1052" s="27" t="str">
        <f t="shared" si="85"/>
        <v>T</v>
      </c>
      <c r="E1052" t="s">
        <v>1225</v>
      </c>
      <c r="F1052" s="27" t="str">
        <f t="shared" si="86"/>
        <v>CCV-1B_LC</v>
      </c>
      <c r="G1052" t="s">
        <v>1226</v>
      </c>
      <c r="I1052" t="s">
        <v>1264</v>
      </c>
      <c r="J1052">
        <v>0</v>
      </c>
      <c r="K1052">
        <v>27</v>
      </c>
      <c r="L1052">
        <v>65</v>
      </c>
      <c r="M1052">
        <v>174</v>
      </c>
      <c r="N1052">
        <v>15</v>
      </c>
      <c r="O1052">
        <v>1</v>
      </c>
      <c r="P1052">
        <v>1</v>
      </c>
      <c r="Q1052">
        <v>24</v>
      </c>
      <c r="R1052" s="27">
        <f t="shared" si="87"/>
        <v>544</v>
      </c>
      <c r="S1052" s="27">
        <f t="shared" si="88"/>
        <v>362</v>
      </c>
      <c r="T1052" s="27" t="str">
        <f>IFERROR(VLOOKUP(F1052,#REF!,2,0),"")</f>
        <v/>
      </c>
      <c r="U1052" s="27" t="str">
        <f t="shared" si="89"/>
        <v>,16:00:00,car,544</v>
      </c>
    </row>
    <row r="1053" spans="1:21" hidden="1" x14ac:dyDescent="0.25">
      <c r="A1053" t="s">
        <v>187</v>
      </c>
      <c r="B1053">
        <v>16</v>
      </c>
      <c r="C1053" s="27" t="str">
        <f t="shared" si="85"/>
        <v>T</v>
      </c>
      <c r="E1053" t="s">
        <v>1225</v>
      </c>
      <c r="F1053" s="27" t="str">
        <f t="shared" si="86"/>
        <v>CCV-1B_LC</v>
      </c>
      <c r="G1053" t="s">
        <v>1226</v>
      </c>
      <c r="I1053" t="s">
        <v>1265</v>
      </c>
      <c r="J1053">
        <v>1</v>
      </c>
      <c r="K1053">
        <v>24</v>
      </c>
      <c r="L1053">
        <v>53</v>
      </c>
      <c r="M1053">
        <v>200</v>
      </c>
      <c r="N1053">
        <v>24</v>
      </c>
      <c r="O1053">
        <v>3</v>
      </c>
      <c r="P1053">
        <v>1</v>
      </c>
      <c r="Q1053">
        <v>18</v>
      </c>
      <c r="R1053" s="27">
        <f t="shared" si="87"/>
        <v>525</v>
      </c>
      <c r="S1053" s="27">
        <f t="shared" si="88"/>
        <v>352</v>
      </c>
      <c r="T1053" s="27" t="str">
        <f>IFERROR(VLOOKUP(F1053,#REF!,2,0),"")</f>
        <v/>
      </c>
      <c r="U1053" s="27" t="str">
        <f t="shared" si="89"/>
        <v>,16:15:00,car,525</v>
      </c>
    </row>
    <row r="1054" spans="1:21" hidden="1" x14ac:dyDescent="0.25">
      <c r="A1054" t="s">
        <v>42</v>
      </c>
      <c r="B1054">
        <v>16</v>
      </c>
      <c r="C1054" s="27" t="str">
        <f t="shared" si="85"/>
        <v>T</v>
      </c>
      <c r="E1054" t="s">
        <v>1225</v>
      </c>
      <c r="F1054" s="27" t="str">
        <f t="shared" si="86"/>
        <v>CCV-1B_LC</v>
      </c>
      <c r="G1054" t="s">
        <v>1226</v>
      </c>
      <c r="I1054" t="s">
        <v>1266</v>
      </c>
      <c r="J1054">
        <v>1</v>
      </c>
      <c r="K1054">
        <v>26</v>
      </c>
      <c r="L1054">
        <v>61</v>
      </c>
      <c r="M1054">
        <v>193</v>
      </c>
      <c r="N1054">
        <v>15</v>
      </c>
      <c r="O1054">
        <v>6</v>
      </c>
      <c r="P1054">
        <v>2</v>
      </c>
      <c r="Q1054">
        <v>33</v>
      </c>
      <c r="R1054" s="27">
        <f t="shared" si="87"/>
        <v>566</v>
      </c>
      <c r="S1054" s="27">
        <f t="shared" si="88"/>
        <v>381</v>
      </c>
      <c r="T1054" s="27" t="str">
        <f>IFERROR(VLOOKUP(F1054,#REF!,2,0),"")</f>
        <v/>
      </c>
      <c r="U1054" s="27" t="str">
        <f t="shared" si="89"/>
        <v>,16:30:00,car,566</v>
      </c>
    </row>
    <row r="1055" spans="1:21" hidden="1" x14ac:dyDescent="0.25">
      <c r="A1055" t="s">
        <v>43</v>
      </c>
      <c r="B1055">
        <v>16</v>
      </c>
      <c r="C1055" s="27" t="str">
        <f t="shared" si="85"/>
        <v>T</v>
      </c>
      <c r="E1055" t="s">
        <v>1225</v>
      </c>
      <c r="F1055" s="27" t="str">
        <f t="shared" si="86"/>
        <v>CCV-1B_LC</v>
      </c>
      <c r="G1055" t="s">
        <v>1226</v>
      </c>
      <c r="I1055" t="s">
        <v>1267</v>
      </c>
      <c r="J1055">
        <v>0</v>
      </c>
      <c r="K1055">
        <v>36</v>
      </c>
      <c r="L1055">
        <v>64</v>
      </c>
      <c r="M1055">
        <v>191</v>
      </c>
      <c r="N1055">
        <v>19</v>
      </c>
      <c r="O1055">
        <v>4</v>
      </c>
      <c r="P1055">
        <v>0</v>
      </c>
      <c r="Q1055">
        <v>29</v>
      </c>
      <c r="R1055" s="27">
        <f t="shared" si="87"/>
        <v>592</v>
      </c>
      <c r="S1055" s="27">
        <f t="shared" si="88"/>
        <v>380</v>
      </c>
      <c r="T1055" s="27" t="str">
        <f>IFERROR(VLOOKUP(F1055,#REF!,2,0),"")</f>
        <v/>
      </c>
      <c r="U1055" s="27" t="str">
        <f t="shared" si="89"/>
        <v>,16:45:00,car,592</v>
      </c>
    </row>
    <row r="1056" spans="1:21" hidden="1" x14ac:dyDescent="0.25">
      <c r="A1056" t="s">
        <v>44</v>
      </c>
      <c r="B1056">
        <v>17</v>
      </c>
      <c r="C1056" s="27" t="str">
        <f t="shared" si="85"/>
        <v>T</v>
      </c>
      <c r="E1056" t="s">
        <v>1225</v>
      </c>
      <c r="F1056" s="27" t="str">
        <f t="shared" si="86"/>
        <v>CCV-1B_LC</v>
      </c>
      <c r="G1056" t="s">
        <v>1226</v>
      </c>
      <c r="I1056" t="s">
        <v>1268</v>
      </c>
      <c r="J1056">
        <v>0</v>
      </c>
      <c r="K1056">
        <v>26</v>
      </c>
      <c r="L1056">
        <v>64</v>
      </c>
      <c r="M1056">
        <v>263</v>
      </c>
      <c r="N1056">
        <v>12</v>
      </c>
      <c r="O1056">
        <v>2</v>
      </c>
      <c r="P1056">
        <v>0</v>
      </c>
      <c r="Q1056">
        <v>23</v>
      </c>
      <c r="R1056" s="27">
        <f t="shared" si="87"/>
        <v>650</v>
      </c>
      <c r="S1056" s="27">
        <f t="shared" si="88"/>
        <v>446</v>
      </c>
      <c r="T1056" s="27" t="str">
        <f>IFERROR(VLOOKUP(F1056,#REF!,2,0),"")</f>
        <v/>
      </c>
      <c r="U1056" s="27" t="str">
        <f t="shared" si="89"/>
        <v>,17:00:00,car,650</v>
      </c>
    </row>
    <row r="1057" spans="1:21" hidden="1" x14ac:dyDescent="0.25">
      <c r="A1057" t="s">
        <v>45</v>
      </c>
      <c r="B1057">
        <v>17</v>
      </c>
      <c r="C1057" s="27" t="str">
        <f t="shared" si="85"/>
        <v>T</v>
      </c>
      <c r="E1057" t="s">
        <v>1225</v>
      </c>
      <c r="F1057" s="27" t="str">
        <f t="shared" si="86"/>
        <v>CCV-1B_LC</v>
      </c>
      <c r="G1057" t="s">
        <v>1226</v>
      </c>
      <c r="I1057" t="s">
        <v>1269</v>
      </c>
      <c r="J1057">
        <v>1</v>
      </c>
      <c r="K1057">
        <v>27</v>
      </c>
      <c r="L1057">
        <v>106</v>
      </c>
      <c r="M1057">
        <v>348</v>
      </c>
      <c r="N1057">
        <v>17</v>
      </c>
      <c r="O1057">
        <v>4</v>
      </c>
      <c r="P1057">
        <v>0</v>
      </c>
      <c r="Q1057">
        <v>34</v>
      </c>
      <c r="R1057" s="27">
        <f t="shared" si="87"/>
        <v>915</v>
      </c>
      <c r="S1057" s="27">
        <f t="shared" si="88"/>
        <v>647</v>
      </c>
      <c r="T1057" s="27" t="str">
        <f>IFERROR(VLOOKUP(F1057,#REF!,2,0),"")</f>
        <v/>
      </c>
      <c r="U1057" s="27" t="str">
        <f t="shared" si="89"/>
        <v>,17:15:00,car,915</v>
      </c>
    </row>
    <row r="1058" spans="1:21" hidden="1" x14ac:dyDescent="0.25">
      <c r="A1058" t="s">
        <v>46</v>
      </c>
      <c r="B1058">
        <v>17</v>
      </c>
      <c r="C1058" s="27" t="str">
        <f t="shared" si="85"/>
        <v>T</v>
      </c>
      <c r="E1058" t="s">
        <v>1225</v>
      </c>
      <c r="F1058" s="27" t="str">
        <f t="shared" si="86"/>
        <v>CCV-1B_LC</v>
      </c>
      <c r="G1058" t="s">
        <v>1226</v>
      </c>
      <c r="I1058" t="s">
        <v>1270</v>
      </c>
      <c r="J1058">
        <v>0</v>
      </c>
      <c r="K1058">
        <v>32</v>
      </c>
      <c r="L1058">
        <v>57</v>
      </c>
      <c r="M1058">
        <v>279</v>
      </c>
      <c r="N1058">
        <v>15</v>
      </c>
      <c r="O1058">
        <v>4</v>
      </c>
      <c r="P1058">
        <v>0</v>
      </c>
      <c r="Q1058">
        <v>23</v>
      </c>
      <c r="R1058" s="27">
        <f t="shared" si="87"/>
        <v>665</v>
      </c>
      <c r="S1058" s="27">
        <f t="shared" si="88"/>
        <v>445</v>
      </c>
      <c r="T1058" s="27" t="str">
        <f>IFERROR(VLOOKUP(F1058,#REF!,2,0),"")</f>
        <v/>
      </c>
      <c r="U1058" s="27" t="str">
        <f t="shared" si="89"/>
        <v>,17:30:00,car,665</v>
      </c>
    </row>
    <row r="1059" spans="1:21" hidden="1" x14ac:dyDescent="0.25">
      <c r="A1059" t="s">
        <v>47</v>
      </c>
      <c r="B1059">
        <v>17</v>
      </c>
      <c r="C1059" s="27" t="str">
        <f t="shared" si="85"/>
        <v>T</v>
      </c>
      <c r="E1059" t="s">
        <v>1225</v>
      </c>
      <c r="F1059" s="27" t="str">
        <f t="shared" si="86"/>
        <v>CCV-1B_LC</v>
      </c>
      <c r="G1059" t="s">
        <v>1226</v>
      </c>
      <c r="I1059" t="s">
        <v>1271</v>
      </c>
      <c r="J1059">
        <v>0</v>
      </c>
      <c r="K1059">
        <v>39</v>
      </c>
      <c r="L1059">
        <v>46</v>
      </c>
      <c r="M1059">
        <v>283</v>
      </c>
      <c r="N1059">
        <v>18</v>
      </c>
      <c r="O1059">
        <v>2</v>
      </c>
      <c r="P1059">
        <v>1</v>
      </c>
      <c r="Q1059">
        <v>19</v>
      </c>
      <c r="R1059" s="27">
        <f t="shared" si="87"/>
        <v>649</v>
      </c>
      <c r="S1059" s="27">
        <f t="shared" si="88"/>
        <v>418</v>
      </c>
      <c r="T1059" s="27" t="str">
        <f>IFERROR(VLOOKUP(F1059,#REF!,2,0),"")</f>
        <v/>
      </c>
      <c r="U1059" s="27" t="str">
        <f t="shared" si="89"/>
        <v>,17:45:00,car,649</v>
      </c>
    </row>
    <row r="1060" spans="1:21" hidden="1" x14ac:dyDescent="0.25">
      <c r="A1060" t="s">
        <v>48</v>
      </c>
      <c r="B1060">
        <v>18</v>
      </c>
      <c r="C1060" s="27" t="str">
        <f t="shared" si="85"/>
        <v>T</v>
      </c>
      <c r="E1060" t="s">
        <v>1225</v>
      </c>
      <c r="F1060" s="27" t="str">
        <f t="shared" si="86"/>
        <v>CCV-1B_LC</v>
      </c>
      <c r="G1060" t="s">
        <v>1226</v>
      </c>
      <c r="I1060" t="s">
        <v>1272</v>
      </c>
      <c r="J1060">
        <v>0</v>
      </c>
      <c r="K1060">
        <v>18</v>
      </c>
      <c r="L1060">
        <v>24</v>
      </c>
      <c r="M1060">
        <v>140</v>
      </c>
      <c r="N1060">
        <v>8</v>
      </c>
      <c r="O1060">
        <v>1</v>
      </c>
      <c r="P1060">
        <v>0</v>
      </c>
      <c r="Q1060">
        <v>17</v>
      </c>
      <c r="R1060" s="27">
        <f t="shared" si="87"/>
        <v>331</v>
      </c>
      <c r="S1060" s="27">
        <f t="shared" si="88"/>
        <v>217</v>
      </c>
      <c r="T1060" s="27" t="str">
        <f>IFERROR(VLOOKUP(F1060,#REF!,2,0),"")</f>
        <v/>
      </c>
      <c r="U1060" s="27" t="str">
        <f t="shared" si="89"/>
        <v>,18:00:00,car,331</v>
      </c>
    </row>
    <row r="1061" spans="1:21" hidden="1" x14ac:dyDescent="0.25">
      <c r="A1061" t="s">
        <v>102</v>
      </c>
      <c r="B1061">
        <v>6</v>
      </c>
      <c r="C1061" s="27" t="str">
        <f t="shared" si="85"/>
        <v>M</v>
      </c>
      <c r="E1061" t="s">
        <v>1273</v>
      </c>
      <c r="F1061" s="27" t="str">
        <f t="shared" si="86"/>
        <v>CCV-1B_SL</v>
      </c>
      <c r="G1061" t="s">
        <v>1274</v>
      </c>
      <c r="I1061" t="s">
        <v>1275</v>
      </c>
      <c r="J1061">
        <v>0</v>
      </c>
      <c r="K1061">
        <v>1</v>
      </c>
      <c r="L1061">
        <v>0</v>
      </c>
      <c r="M1061">
        <v>16</v>
      </c>
      <c r="N1061">
        <v>3</v>
      </c>
      <c r="O1061">
        <v>1</v>
      </c>
      <c r="P1061">
        <v>0</v>
      </c>
      <c r="Q1061">
        <v>1</v>
      </c>
      <c r="R1061" s="27">
        <f t="shared" si="87"/>
        <v>26</v>
      </c>
      <c r="S1061" s="27">
        <f t="shared" si="88"/>
        <v>17</v>
      </c>
      <c r="T1061" s="27" t="str">
        <f>IFERROR(VLOOKUP(F1061,#REF!,2,0),"")</f>
        <v/>
      </c>
      <c r="U1061" s="27" t="str">
        <f t="shared" si="89"/>
        <v>,06:00:00,car,26</v>
      </c>
    </row>
    <row r="1062" spans="1:21" hidden="1" x14ac:dyDescent="0.25">
      <c r="A1062" t="s">
        <v>107</v>
      </c>
      <c r="B1062">
        <v>6</v>
      </c>
      <c r="C1062" s="27" t="str">
        <f t="shared" si="85"/>
        <v>M</v>
      </c>
      <c r="E1062" t="s">
        <v>1273</v>
      </c>
      <c r="F1062" s="27" t="str">
        <f t="shared" si="86"/>
        <v>CCV-1B_SL</v>
      </c>
      <c r="G1062" t="s">
        <v>1274</v>
      </c>
      <c r="I1062" t="s">
        <v>1276</v>
      </c>
      <c r="J1062">
        <v>0</v>
      </c>
      <c r="K1062">
        <v>1</v>
      </c>
      <c r="L1062">
        <v>0</v>
      </c>
      <c r="M1062">
        <v>17</v>
      </c>
      <c r="N1062">
        <v>3</v>
      </c>
      <c r="O1062">
        <v>1</v>
      </c>
      <c r="P1062">
        <v>0</v>
      </c>
      <c r="Q1062">
        <v>1</v>
      </c>
      <c r="R1062" s="27">
        <f t="shared" si="87"/>
        <v>27</v>
      </c>
      <c r="S1062" s="27">
        <f t="shared" si="88"/>
        <v>18</v>
      </c>
      <c r="T1062" s="27" t="str">
        <f>IFERROR(VLOOKUP(F1062,#REF!,2,0),"")</f>
        <v/>
      </c>
      <c r="U1062" s="27" t="str">
        <f t="shared" si="89"/>
        <v>,06:15:00,car,27</v>
      </c>
    </row>
    <row r="1063" spans="1:21" hidden="1" x14ac:dyDescent="0.25">
      <c r="A1063" t="s">
        <v>109</v>
      </c>
      <c r="B1063">
        <v>6</v>
      </c>
      <c r="C1063" s="27" t="str">
        <f t="shared" si="85"/>
        <v>M</v>
      </c>
      <c r="E1063" t="s">
        <v>1273</v>
      </c>
      <c r="F1063" s="27" t="str">
        <f t="shared" si="86"/>
        <v>CCV-1B_SL</v>
      </c>
      <c r="G1063" t="s">
        <v>1274</v>
      </c>
      <c r="I1063" t="s">
        <v>1277</v>
      </c>
      <c r="J1063">
        <v>0</v>
      </c>
      <c r="K1063">
        <v>1</v>
      </c>
      <c r="L1063">
        <v>0</v>
      </c>
      <c r="M1063">
        <v>22</v>
      </c>
      <c r="N1063">
        <v>3</v>
      </c>
      <c r="O1063">
        <v>1</v>
      </c>
      <c r="P1063">
        <v>0</v>
      </c>
      <c r="Q1063">
        <v>2</v>
      </c>
      <c r="R1063" s="27">
        <f t="shared" si="87"/>
        <v>35</v>
      </c>
      <c r="S1063" s="27">
        <f t="shared" si="88"/>
        <v>24</v>
      </c>
      <c r="T1063" s="27" t="str">
        <f>IFERROR(VLOOKUP(F1063,#REF!,2,0),"")</f>
        <v/>
      </c>
      <c r="U1063" s="27" t="str">
        <f t="shared" si="89"/>
        <v>,06:30:00,car,35</v>
      </c>
    </row>
    <row r="1064" spans="1:21" hidden="1" x14ac:dyDescent="0.25">
      <c r="A1064" t="s">
        <v>111</v>
      </c>
      <c r="B1064">
        <v>6</v>
      </c>
      <c r="C1064" s="27" t="str">
        <f t="shared" si="85"/>
        <v>M</v>
      </c>
      <c r="E1064" t="s">
        <v>1273</v>
      </c>
      <c r="F1064" s="27" t="str">
        <f t="shared" si="86"/>
        <v>CCV-1B_SL</v>
      </c>
      <c r="G1064" t="s">
        <v>1274</v>
      </c>
      <c r="I1064" t="s">
        <v>1278</v>
      </c>
      <c r="J1064">
        <v>0</v>
      </c>
      <c r="K1064">
        <v>1</v>
      </c>
      <c r="L1064">
        <v>0</v>
      </c>
      <c r="M1064">
        <v>28</v>
      </c>
      <c r="N1064">
        <v>4</v>
      </c>
      <c r="O1064">
        <v>1</v>
      </c>
      <c r="P1064">
        <v>0</v>
      </c>
      <c r="Q1064">
        <v>2</v>
      </c>
      <c r="R1064" s="27">
        <f t="shared" si="87"/>
        <v>43</v>
      </c>
      <c r="S1064" s="27">
        <f t="shared" si="88"/>
        <v>30</v>
      </c>
      <c r="T1064" s="27" t="str">
        <f>IFERROR(VLOOKUP(F1064,#REF!,2,0),"")</f>
        <v/>
      </c>
      <c r="U1064" s="27" t="str">
        <f t="shared" si="89"/>
        <v>,06:45:00,car,43</v>
      </c>
    </row>
    <row r="1065" spans="1:21" hidden="1" x14ac:dyDescent="0.25">
      <c r="A1065" t="s">
        <v>113</v>
      </c>
      <c r="B1065">
        <v>7</v>
      </c>
      <c r="C1065" s="27" t="str">
        <f t="shared" si="85"/>
        <v>M</v>
      </c>
      <c r="E1065" t="s">
        <v>1273</v>
      </c>
      <c r="F1065" s="27" t="str">
        <f t="shared" si="86"/>
        <v>CCV-1B_SL</v>
      </c>
      <c r="G1065" t="s">
        <v>1274</v>
      </c>
      <c r="I1065" t="s">
        <v>1279</v>
      </c>
      <c r="J1065">
        <v>0</v>
      </c>
      <c r="K1065">
        <v>2</v>
      </c>
      <c r="L1065">
        <v>1</v>
      </c>
      <c r="M1065">
        <v>33</v>
      </c>
      <c r="N1065">
        <v>5</v>
      </c>
      <c r="O1065">
        <v>1</v>
      </c>
      <c r="P1065">
        <v>0</v>
      </c>
      <c r="Q1065">
        <v>3</v>
      </c>
      <c r="R1065" s="27">
        <f t="shared" si="87"/>
        <v>57</v>
      </c>
      <c r="S1065" s="27">
        <f t="shared" si="88"/>
        <v>39</v>
      </c>
      <c r="T1065" s="27" t="str">
        <f>IFERROR(VLOOKUP(F1065,#REF!,2,0),"")</f>
        <v/>
      </c>
      <c r="U1065" s="27" t="str">
        <f t="shared" si="89"/>
        <v>,07:00:00,car,57</v>
      </c>
    </row>
    <row r="1066" spans="1:21" hidden="1" x14ac:dyDescent="0.25">
      <c r="A1066" t="s">
        <v>115</v>
      </c>
      <c r="B1066">
        <v>7</v>
      </c>
      <c r="C1066" s="27" t="str">
        <f t="shared" si="85"/>
        <v>M</v>
      </c>
      <c r="E1066" t="s">
        <v>1273</v>
      </c>
      <c r="F1066" s="27" t="str">
        <f t="shared" si="86"/>
        <v>CCV-1B_SL</v>
      </c>
      <c r="G1066" t="s">
        <v>1274</v>
      </c>
      <c r="I1066" t="s">
        <v>1280</v>
      </c>
      <c r="J1066">
        <v>0</v>
      </c>
      <c r="K1066">
        <v>2</v>
      </c>
      <c r="L1066">
        <v>1</v>
      </c>
      <c r="M1066">
        <v>36</v>
      </c>
      <c r="N1066">
        <v>5</v>
      </c>
      <c r="O1066">
        <v>1</v>
      </c>
      <c r="P1066">
        <v>0</v>
      </c>
      <c r="Q1066">
        <v>3</v>
      </c>
      <c r="R1066" s="27">
        <f t="shared" si="87"/>
        <v>61</v>
      </c>
      <c r="S1066" s="27">
        <f t="shared" si="88"/>
        <v>42</v>
      </c>
      <c r="T1066" s="27" t="str">
        <f>IFERROR(VLOOKUP(F1066,#REF!,2,0),"")</f>
        <v/>
      </c>
      <c r="U1066" s="27" t="str">
        <f t="shared" si="89"/>
        <v>,07:15:00,car,61</v>
      </c>
    </row>
    <row r="1067" spans="1:21" hidden="1" x14ac:dyDescent="0.25">
      <c r="A1067" t="s">
        <v>117</v>
      </c>
      <c r="B1067">
        <v>7</v>
      </c>
      <c r="C1067" s="27" t="str">
        <f t="shared" si="85"/>
        <v>M</v>
      </c>
      <c r="E1067" t="s">
        <v>1273</v>
      </c>
      <c r="F1067" s="27" t="str">
        <f t="shared" si="86"/>
        <v>CCV-1B_SL</v>
      </c>
      <c r="G1067" t="s">
        <v>1274</v>
      </c>
      <c r="I1067" t="s">
        <v>1281</v>
      </c>
      <c r="J1067">
        <v>0</v>
      </c>
      <c r="K1067">
        <v>2</v>
      </c>
      <c r="L1067">
        <v>1</v>
      </c>
      <c r="M1067">
        <v>32</v>
      </c>
      <c r="N1067">
        <v>5</v>
      </c>
      <c r="O1067">
        <v>1</v>
      </c>
      <c r="P1067">
        <v>0</v>
      </c>
      <c r="Q1067">
        <v>3</v>
      </c>
      <c r="R1067" s="27">
        <f t="shared" si="87"/>
        <v>56</v>
      </c>
      <c r="S1067" s="27">
        <f t="shared" si="88"/>
        <v>38</v>
      </c>
      <c r="T1067" s="27" t="str">
        <f>IFERROR(VLOOKUP(F1067,#REF!,2,0),"")</f>
        <v/>
      </c>
      <c r="U1067" s="27" t="str">
        <f t="shared" si="89"/>
        <v>,07:30:00,car,56</v>
      </c>
    </row>
    <row r="1068" spans="1:21" hidden="1" x14ac:dyDescent="0.25">
      <c r="A1068" t="s">
        <v>119</v>
      </c>
      <c r="B1068">
        <v>7</v>
      </c>
      <c r="C1068" s="27" t="str">
        <f t="shared" si="85"/>
        <v>M</v>
      </c>
      <c r="E1068" t="s">
        <v>1273</v>
      </c>
      <c r="F1068" s="27" t="str">
        <f t="shared" si="86"/>
        <v>CCV-1B_SL</v>
      </c>
      <c r="G1068" t="s">
        <v>1274</v>
      </c>
      <c r="I1068" t="s">
        <v>1282</v>
      </c>
      <c r="J1068">
        <v>0</v>
      </c>
      <c r="K1068">
        <v>2</v>
      </c>
      <c r="L1068">
        <v>0</v>
      </c>
      <c r="M1068">
        <v>30</v>
      </c>
      <c r="N1068">
        <v>5</v>
      </c>
      <c r="O1068">
        <v>1</v>
      </c>
      <c r="P1068">
        <v>0</v>
      </c>
      <c r="Q1068">
        <v>2</v>
      </c>
      <c r="R1068" s="27">
        <f t="shared" si="87"/>
        <v>48</v>
      </c>
      <c r="S1068" s="27">
        <f t="shared" si="88"/>
        <v>32</v>
      </c>
      <c r="T1068" s="27" t="str">
        <f>IFERROR(VLOOKUP(F1068,#REF!,2,0),"")</f>
        <v/>
      </c>
      <c r="U1068" s="27" t="str">
        <f t="shared" si="89"/>
        <v>,07:45:00,car,48</v>
      </c>
    </row>
    <row r="1069" spans="1:21" hidden="1" x14ac:dyDescent="0.25">
      <c r="A1069" t="s">
        <v>121</v>
      </c>
      <c r="B1069">
        <v>8</v>
      </c>
      <c r="C1069" s="27" t="str">
        <f t="shared" si="85"/>
        <v>M</v>
      </c>
      <c r="E1069" t="s">
        <v>1273</v>
      </c>
      <c r="F1069" s="27" t="str">
        <f t="shared" si="86"/>
        <v>CCV-1B_SL</v>
      </c>
      <c r="G1069" t="s">
        <v>1274</v>
      </c>
      <c r="I1069" t="s">
        <v>1283</v>
      </c>
      <c r="J1069">
        <v>0</v>
      </c>
      <c r="K1069">
        <v>1</v>
      </c>
      <c r="L1069">
        <v>0</v>
      </c>
      <c r="M1069">
        <v>25</v>
      </c>
      <c r="N1069">
        <v>4</v>
      </c>
      <c r="O1069">
        <v>1</v>
      </c>
      <c r="P1069">
        <v>0</v>
      </c>
      <c r="Q1069">
        <v>2</v>
      </c>
      <c r="R1069" s="27">
        <f t="shared" si="87"/>
        <v>39</v>
      </c>
      <c r="S1069" s="27">
        <f t="shared" si="88"/>
        <v>27</v>
      </c>
      <c r="T1069" s="27" t="str">
        <f>IFERROR(VLOOKUP(F1069,#REF!,2,0),"")</f>
        <v/>
      </c>
      <c r="U1069" s="27" t="str">
        <f t="shared" si="89"/>
        <v>,08:00:00,car,39</v>
      </c>
    </row>
    <row r="1070" spans="1:21" hidden="1" x14ac:dyDescent="0.25">
      <c r="A1070" t="s">
        <v>123</v>
      </c>
      <c r="B1070">
        <v>8</v>
      </c>
      <c r="C1070" s="27" t="str">
        <f t="shared" si="85"/>
        <v>M</v>
      </c>
      <c r="E1070" t="s">
        <v>1273</v>
      </c>
      <c r="F1070" s="27" t="str">
        <f t="shared" si="86"/>
        <v>CCV-1B_SL</v>
      </c>
      <c r="G1070" t="s">
        <v>1274</v>
      </c>
      <c r="I1070" t="s">
        <v>1284</v>
      </c>
      <c r="J1070">
        <v>0</v>
      </c>
      <c r="K1070">
        <v>1</v>
      </c>
      <c r="L1070">
        <v>0</v>
      </c>
      <c r="M1070">
        <v>23</v>
      </c>
      <c r="N1070">
        <v>4</v>
      </c>
      <c r="O1070">
        <v>1</v>
      </c>
      <c r="P1070">
        <v>0</v>
      </c>
      <c r="Q1070">
        <v>2</v>
      </c>
      <c r="R1070" s="27">
        <f t="shared" si="87"/>
        <v>36</v>
      </c>
      <c r="S1070" s="27">
        <f t="shared" si="88"/>
        <v>25</v>
      </c>
      <c r="T1070" s="27" t="str">
        <f>IFERROR(VLOOKUP(F1070,#REF!,2,0),"")</f>
        <v/>
      </c>
      <c r="U1070" s="27" t="str">
        <f t="shared" si="89"/>
        <v>,08:15:00,car,36</v>
      </c>
    </row>
    <row r="1071" spans="1:21" hidden="1" x14ac:dyDescent="0.25">
      <c r="A1071" t="s">
        <v>125</v>
      </c>
      <c r="B1071">
        <v>8</v>
      </c>
      <c r="C1071" s="27" t="str">
        <f t="shared" si="85"/>
        <v>M</v>
      </c>
      <c r="E1071" t="s">
        <v>1273</v>
      </c>
      <c r="F1071" s="27" t="str">
        <f t="shared" si="86"/>
        <v>CCV-1B_SL</v>
      </c>
      <c r="G1071" t="s">
        <v>1274</v>
      </c>
      <c r="I1071" t="s">
        <v>1285</v>
      </c>
      <c r="J1071">
        <v>0</v>
      </c>
      <c r="K1071">
        <v>1</v>
      </c>
      <c r="L1071">
        <v>0</v>
      </c>
      <c r="M1071">
        <v>23</v>
      </c>
      <c r="N1071">
        <v>4</v>
      </c>
      <c r="O1071">
        <v>1</v>
      </c>
      <c r="P1071">
        <v>0</v>
      </c>
      <c r="Q1071">
        <v>2</v>
      </c>
      <c r="R1071" s="27">
        <f t="shared" si="87"/>
        <v>36</v>
      </c>
      <c r="S1071" s="27">
        <f t="shared" si="88"/>
        <v>25</v>
      </c>
      <c r="T1071" s="27" t="str">
        <f>IFERROR(VLOOKUP(F1071,#REF!,2,0),"")</f>
        <v/>
      </c>
      <c r="U1071" s="27" t="str">
        <f t="shared" si="89"/>
        <v>,08:30:00,car,36</v>
      </c>
    </row>
    <row r="1072" spans="1:21" hidden="1" x14ac:dyDescent="0.25">
      <c r="A1072" t="s">
        <v>127</v>
      </c>
      <c r="B1072">
        <v>8</v>
      </c>
      <c r="C1072" s="27" t="str">
        <f t="shared" si="85"/>
        <v>M</v>
      </c>
      <c r="E1072" t="s">
        <v>1273</v>
      </c>
      <c r="F1072" s="27" t="str">
        <f t="shared" si="86"/>
        <v>CCV-1B_SL</v>
      </c>
      <c r="G1072" t="s">
        <v>1274</v>
      </c>
      <c r="I1072" t="s">
        <v>1286</v>
      </c>
      <c r="J1072">
        <v>0</v>
      </c>
      <c r="K1072">
        <v>1</v>
      </c>
      <c r="L1072">
        <v>0</v>
      </c>
      <c r="M1072">
        <v>23</v>
      </c>
      <c r="N1072">
        <v>4</v>
      </c>
      <c r="O1072">
        <v>1</v>
      </c>
      <c r="P1072">
        <v>0</v>
      </c>
      <c r="Q1072">
        <v>2</v>
      </c>
      <c r="R1072" s="27">
        <f t="shared" si="87"/>
        <v>36</v>
      </c>
      <c r="S1072" s="27">
        <f t="shared" si="88"/>
        <v>25</v>
      </c>
      <c r="T1072" s="27" t="str">
        <f>IFERROR(VLOOKUP(F1072,#REF!,2,0),"")</f>
        <v/>
      </c>
      <c r="U1072" s="27" t="str">
        <f t="shared" si="89"/>
        <v>,08:45:00,car,36</v>
      </c>
    </row>
    <row r="1073" spans="1:21" hidden="1" x14ac:dyDescent="0.25">
      <c r="A1073" t="s">
        <v>129</v>
      </c>
      <c r="B1073">
        <v>9</v>
      </c>
      <c r="C1073" s="27" t="str">
        <f t="shared" si="85"/>
        <v>M</v>
      </c>
      <c r="E1073" t="s">
        <v>1273</v>
      </c>
      <c r="F1073" s="27" t="str">
        <f t="shared" si="86"/>
        <v>CCV-1B_SL</v>
      </c>
      <c r="G1073" t="s">
        <v>1274</v>
      </c>
      <c r="I1073" t="s">
        <v>1287</v>
      </c>
      <c r="J1073">
        <v>0</v>
      </c>
      <c r="K1073">
        <v>1</v>
      </c>
      <c r="L1073">
        <v>0</v>
      </c>
      <c r="M1073">
        <v>24</v>
      </c>
      <c r="N1073">
        <v>4</v>
      </c>
      <c r="O1073">
        <v>1</v>
      </c>
      <c r="P1073">
        <v>0</v>
      </c>
      <c r="Q1073">
        <v>2</v>
      </c>
      <c r="R1073" s="27">
        <f t="shared" si="87"/>
        <v>38</v>
      </c>
      <c r="S1073" s="27">
        <f t="shared" si="88"/>
        <v>26</v>
      </c>
      <c r="T1073" s="27" t="str">
        <f>IFERROR(VLOOKUP(F1073,#REF!,2,0),"")</f>
        <v/>
      </c>
      <c r="U1073" s="27" t="str">
        <f t="shared" si="89"/>
        <v>,09:00:00,car,38</v>
      </c>
    </row>
    <row r="1074" spans="1:21" hidden="1" x14ac:dyDescent="0.25">
      <c r="A1074" t="s">
        <v>131</v>
      </c>
      <c r="B1074">
        <v>9</v>
      </c>
      <c r="C1074" s="27" t="str">
        <f t="shared" si="85"/>
        <v>M</v>
      </c>
      <c r="E1074" t="s">
        <v>1273</v>
      </c>
      <c r="F1074" s="27" t="str">
        <f t="shared" si="86"/>
        <v>CCV-1B_SL</v>
      </c>
      <c r="G1074" t="s">
        <v>1274</v>
      </c>
      <c r="I1074" t="s">
        <v>1288</v>
      </c>
      <c r="J1074">
        <v>0</v>
      </c>
      <c r="K1074">
        <v>1</v>
      </c>
      <c r="L1074">
        <v>0</v>
      </c>
      <c r="M1074">
        <v>24</v>
      </c>
      <c r="N1074">
        <v>4</v>
      </c>
      <c r="O1074">
        <v>1</v>
      </c>
      <c r="P1074">
        <v>0</v>
      </c>
      <c r="Q1074">
        <v>2</v>
      </c>
      <c r="R1074" s="27">
        <f t="shared" si="87"/>
        <v>38</v>
      </c>
      <c r="S1074" s="27">
        <f t="shared" si="88"/>
        <v>26</v>
      </c>
      <c r="T1074" s="27" t="str">
        <f>IFERROR(VLOOKUP(F1074,#REF!,2,0),"")</f>
        <v/>
      </c>
      <c r="U1074" s="27" t="str">
        <f t="shared" si="89"/>
        <v>,09:15:00,car,38</v>
      </c>
    </row>
    <row r="1075" spans="1:21" hidden="1" x14ac:dyDescent="0.25">
      <c r="A1075" t="s">
        <v>133</v>
      </c>
      <c r="B1075">
        <v>9</v>
      </c>
      <c r="C1075" s="27" t="str">
        <f t="shared" si="85"/>
        <v>M</v>
      </c>
      <c r="E1075" t="s">
        <v>1273</v>
      </c>
      <c r="F1075" s="27" t="str">
        <f t="shared" si="86"/>
        <v>CCV-1B_SL</v>
      </c>
      <c r="G1075" t="s">
        <v>1274</v>
      </c>
      <c r="I1075" t="s">
        <v>1289</v>
      </c>
      <c r="J1075">
        <v>0</v>
      </c>
      <c r="K1075">
        <v>1</v>
      </c>
      <c r="L1075">
        <v>0</v>
      </c>
      <c r="M1075">
        <v>28</v>
      </c>
      <c r="N1075">
        <v>4</v>
      </c>
      <c r="O1075">
        <v>1</v>
      </c>
      <c r="P1075">
        <v>0</v>
      </c>
      <c r="Q1075">
        <v>2</v>
      </c>
      <c r="R1075" s="27">
        <f t="shared" si="87"/>
        <v>43</v>
      </c>
      <c r="S1075" s="27">
        <f t="shared" si="88"/>
        <v>30</v>
      </c>
      <c r="T1075" s="27" t="str">
        <f>IFERROR(VLOOKUP(F1075,#REF!,2,0),"")</f>
        <v/>
      </c>
      <c r="U1075" s="27" t="str">
        <f t="shared" si="89"/>
        <v>,09:30:00,car,43</v>
      </c>
    </row>
    <row r="1076" spans="1:21" hidden="1" x14ac:dyDescent="0.25">
      <c r="A1076" t="s">
        <v>135</v>
      </c>
      <c r="B1076">
        <v>9</v>
      </c>
      <c r="C1076" s="27" t="str">
        <f t="shared" si="85"/>
        <v>M</v>
      </c>
      <c r="E1076" t="s">
        <v>1273</v>
      </c>
      <c r="F1076" s="27" t="str">
        <f t="shared" si="86"/>
        <v>CCV-1B_SL</v>
      </c>
      <c r="G1076" t="s">
        <v>1274</v>
      </c>
      <c r="I1076" t="s">
        <v>1290</v>
      </c>
      <c r="J1076">
        <v>0</v>
      </c>
      <c r="K1076">
        <v>1</v>
      </c>
      <c r="L1076">
        <v>0</v>
      </c>
      <c r="M1076">
        <v>25</v>
      </c>
      <c r="N1076">
        <v>4</v>
      </c>
      <c r="O1076">
        <v>1</v>
      </c>
      <c r="P1076">
        <v>0</v>
      </c>
      <c r="Q1076">
        <v>2</v>
      </c>
      <c r="R1076" s="27">
        <f t="shared" si="87"/>
        <v>39</v>
      </c>
      <c r="S1076" s="27">
        <f t="shared" si="88"/>
        <v>27</v>
      </c>
      <c r="T1076" s="27" t="str">
        <f>IFERROR(VLOOKUP(F1076,#REF!,2,0),"")</f>
        <v/>
      </c>
      <c r="U1076" s="27" t="str">
        <f t="shared" si="89"/>
        <v>,09:45:00,car,39</v>
      </c>
    </row>
    <row r="1077" spans="1:21" hidden="1" x14ac:dyDescent="0.25">
      <c r="A1077" t="s">
        <v>137</v>
      </c>
      <c r="B1077">
        <v>10</v>
      </c>
      <c r="C1077" s="27" t="str">
        <f t="shared" si="85"/>
        <v>M</v>
      </c>
      <c r="E1077" t="s">
        <v>1273</v>
      </c>
      <c r="F1077" s="27" t="str">
        <f t="shared" si="86"/>
        <v>CCV-1B_SL</v>
      </c>
      <c r="G1077" t="s">
        <v>1274</v>
      </c>
      <c r="I1077" t="s">
        <v>1291</v>
      </c>
      <c r="J1077">
        <v>0</v>
      </c>
      <c r="K1077">
        <v>1</v>
      </c>
      <c r="L1077">
        <v>0</v>
      </c>
      <c r="M1077">
        <v>27</v>
      </c>
      <c r="N1077">
        <v>4</v>
      </c>
      <c r="O1077">
        <v>1</v>
      </c>
      <c r="P1077">
        <v>0</v>
      </c>
      <c r="Q1077">
        <v>2</v>
      </c>
      <c r="R1077" s="27">
        <f t="shared" si="87"/>
        <v>42</v>
      </c>
      <c r="S1077" s="27">
        <f t="shared" si="88"/>
        <v>29</v>
      </c>
      <c r="T1077" s="27" t="str">
        <f>IFERROR(VLOOKUP(F1077,#REF!,2,0),"")</f>
        <v/>
      </c>
      <c r="U1077" s="27" t="str">
        <f t="shared" si="89"/>
        <v>,10:00:00,car,42</v>
      </c>
    </row>
    <row r="1078" spans="1:21" hidden="1" x14ac:dyDescent="0.25">
      <c r="A1078" t="s">
        <v>139</v>
      </c>
      <c r="B1078">
        <v>10</v>
      </c>
      <c r="C1078" s="27" t="str">
        <f t="shared" si="85"/>
        <v>M</v>
      </c>
      <c r="E1078" t="s">
        <v>1273</v>
      </c>
      <c r="F1078" s="27" t="str">
        <f t="shared" si="86"/>
        <v>CCV-1B_SL</v>
      </c>
      <c r="G1078" t="s">
        <v>1274</v>
      </c>
      <c r="I1078" t="s">
        <v>1292</v>
      </c>
      <c r="J1078">
        <v>0</v>
      </c>
      <c r="K1078">
        <v>1</v>
      </c>
      <c r="L1078">
        <v>0</v>
      </c>
      <c r="M1078">
        <v>17</v>
      </c>
      <c r="N1078">
        <v>3</v>
      </c>
      <c r="O1078">
        <v>1</v>
      </c>
      <c r="P1078">
        <v>0</v>
      </c>
      <c r="Q1078">
        <v>1</v>
      </c>
      <c r="R1078" s="27">
        <f t="shared" si="87"/>
        <v>27</v>
      </c>
      <c r="S1078" s="27">
        <f t="shared" si="88"/>
        <v>18</v>
      </c>
      <c r="T1078" s="27" t="str">
        <f>IFERROR(VLOOKUP(F1078,#REF!,2,0),"")</f>
        <v/>
      </c>
      <c r="U1078" s="27" t="str">
        <f t="shared" si="89"/>
        <v>,10:15:00,car,27</v>
      </c>
    </row>
    <row r="1079" spans="1:21" hidden="1" x14ac:dyDescent="0.25">
      <c r="A1079" t="s">
        <v>141</v>
      </c>
      <c r="B1079">
        <v>10</v>
      </c>
      <c r="C1079" s="27" t="str">
        <f t="shared" si="85"/>
        <v>M</v>
      </c>
      <c r="E1079" t="s">
        <v>1273</v>
      </c>
      <c r="F1079" s="27" t="str">
        <f t="shared" si="86"/>
        <v>CCV-1B_SL</v>
      </c>
      <c r="G1079" t="s">
        <v>1274</v>
      </c>
      <c r="I1079" t="s">
        <v>1293</v>
      </c>
      <c r="J1079">
        <v>0</v>
      </c>
      <c r="K1079">
        <v>2</v>
      </c>
      <c r="L1079">
        <v>1</v>
      </c>
      <c r="M1079">
        <v>33</v>
      </c>
      <c r="N1079">
        <v>5</v>
      </c>
      <c r="O1079">
        <v>1</v>
      </c>
      <c r="P1079">
        <v>0</v>
      </c>
      <c r="Q1079">
        <v>3</v>
      </c>
      <c r="R1079" s="27">
        <f t="shared" si="87"/>
        <v>57</v>
      </c>
      <c r="S1079" s="27">
        <f t="shared" si="88"/>
        <v>39</v>
      </c>
      <c r="T1079" s="27" t="str">
        <f>IFERROR(VLOOKUP(F1079,#REF!,2,0),"")</f>
        <v/>
      </c>
      <c r="U1079" s="27" t="str">
        <f t="shared" si="89"/>
        <v>,10:30:00,car,57</v>
      </c>
    </row>
    <row r="1080" spans="1:21" hidden="1" x14ac:dyDescent="0.25">
      <c r="A1080" t="s">
        <v>143</v>
      </c>
      <c r="B1080">
        <v>10</v>
      </c>
      <c r="C1080" s="27" t="str">
        <f t="shared" si="85"/>
        <v>M</v>
      </c>
      <c r="E1080" t="s">
        <v>1273</v>
      </c>
      <c r="F1080" s="27" t="str">
        <f t="shared" si="86"/>
        <v>CCV-1B_SL</v>
      </c>
      <c r="G1080" t="s">
        <v>1274</v>
      </c>
      <c r="I1080" t="s">
        <v>1294</v>
      </c>
      <c r="J1080">
        <v>0</v>
      </c>
      <c r="K1080">
        <v>2</v>
      </c>
      <c r="L1080">
        <v>1</v>
      </c>
      <c r="M1080">
        <v>33</v>
      </c>
      <c r="N1080">
        <v>5</v>
      </c>
      <c r="O1080">
        <v>1</v>
      </c>
      <c r="P1080">
        <v>0</v>
      </c>
      <c r="Q1080">
        <v>3</v>
      </c>
      <c r="R1080" s="27">
        <f t="shared" si="87"/>
        <v>57</v>
      </c>
      <c r="S1080" s="27">
        <f t="shared" si="88"/>
        <v>39</v>
      </c>
      <c r="T1080" s="27" t="str">
        <f>IFERROR(VLOOKUP(F1080,#REF!,2,0),"")</f>
        <v/>
      </c>
      <c r="U1080" s="27" t="str">
        <f t="shared" si="89"/>
        <v>,10:45:00,car,57</v>
      </c>
    </row>
    <row r="1081" spans="1:21" hidden="1" x14ac:dyDescent="0.25">
      <c r="A1081" t="s">
        <v>145</v>
      </c>
      <c r="B1081">
        <v>11</v>
      </c>
      <c r="C1081" s="27" t="str">
        <f t="shared" si="85"/>
        <v>M</v>
      </c>
      <c r="E1081" t="s">
        <v>1273</v>
      </c>
      <c r="F1081" s="27" t="str">
        <f t="shared" si="86"/>
        <v>CCV-1B_SL</v>
      </c>
      <c r="G1081" t="s">
        <v>1274</v>
      </c>
      <c r="I1081" t="s">
        <v>1295</v>
      </c>
      <c r="J1081">
        <v>0</v>
      </c>
      <c r="K1081">
        <v>1</v>
      </c>
      <c r="L1081">
        <v>0</v>
      </c>
      <c r="M1081">
        <v>28</v>
      </c>
      <c r="N1081">
        <v>4</v>
      </c>
      <c r="O1081">
        <v>1</v>
      </c>
      <c r="P1081">
        <v>0</v>
      </c>
      <c r="Q1081">
        <v>2</v>
      </c>
      <c r="R1081" s="27">
        <f t="shared" si="87"/>
        <v>43</v>
      </c>
      <c r="S1081" s="27">
        <f t="shared" si="88"/>
        <v>30</v>
      </c>
      <c r="T1081" s="27" t="str">
        <f>IFERROR(VLOOKUP(F1081,#REF!,2,0),"")</f>
        <v/>
      </c>
      <c r="U1081" s="27" t="str">
        <f t="shared" si="89"/>
        <v>,11:00:00,car,43</v>
      </c>
    </row>
    <row r="1082" spans="1:21" hidden="1" x14ac:dyDescent="0.25">
      <c r="A1082" t="s">
        <v>147</v>
      </c>
      <c r="B1082">
        <v>11</v>
      </c>
      <c r="C1082" s="27" t="str">
        <f t="shared" si="85"/>
        <v>M</v>
      </c>
      <c r="E1082" t="s">
        <v>1273</v>
      </c>
      <c r="F1082" s="27" t="str">
        <f t="shared" si="86"/>
        <v>CCV-1B_SL</v>
      </c>
      <c r="G1082" t="s">
        <v>1274</v>
      </c>
      <c r="I1082" t="s">
        <v>1296</v>
      </c>
      <c r="J1082">
        <v>0</v>
      </c>
      <c r="K1082">
        <v>1</v>
      </c>
      <c r="L1082">
        <v>0</v>
      </c>
      <c r="M1082">
        <v>24</v>
      </c>
      <c r="N1082">
        <v>4</v>
      </c>
      <c r="O1082">
        <v>1</v>
      </c>
      <c r="P1082">
        <v>0</v>
      </c>
      <c r="Q1082">
        <v>2</v>
      </c>
      <c r="R1082" s="27">
        <f t="shared" si="87"/>
        <v>38</v>
      </c>
      <c r="S1082" s="27">
        <f t="shared" si="88"/>
        <v>26</v>
      </c>
      <c r="T1082" s="27" t="str">
        <f>IFERROR(VLOOKUP(F1082,#REF!,2,0),"")</f>
        <v/>
      </c>
      <c r="U1082" s="27" t="str">
        <f t="shared" si="89"/>
        <v>,11:15:00,car,38</v>
      </c>
    </row>
    <row r="1083" spans="1:21" hidden="1" x14ac:dyDescent="0.25">
      <c r="A1083" t="s">
        <v>149</v>
      </c>
      <c r="B1083">
        <v>11</v>
      </c>
      <c r="C1083" s="27" t="str">
        <f t="shared" si="85"/>
        <v>M</v>
      </c>
      <c r="E1083" t="s">
        <v>1273</v>
      </c>
      <c r="F1083" s="27" t="str">
        <f t="shared" si="86"/>
        <v>CCV-1B_SL</v>
      </c>
      <c r="G1083" t="s">
        <v>1274</v>
      </c>
      <c r="I1083" t="s">
        <v>1297</v>
      </c>
      <c r="J1083">
        <v>0</v>
      </c>
      <c r="K1083">
        <v>1</v>
      </c>
      <c r="L1083">
        <v>0</v>
      </c>
      <c r="M1083">
        <v>25</v>
      </c>
      <c r="N1083">
        <v>4</v>
      </c>
      <c r="O1083">
        <v>1</v>
      </c>
      <c r="P1083">
        <v>0</v>
      </c>
      <c r="Q1083">
        <v>2</v>
      </c>
      <c r="R1083" s="27">
        <f t="shared" si="87"/>
        <v>39</v>
      </c>
      <c r="S1083" s="27">
        <f t="shared" si="88"/>
        <v>27</v>
      </c>
      <c r="T1083" s="27" t="str">
        <f>IFERROR(VLOOKUP(F1083,#REF!,2,0),"")</f>
        <v/>
      </c>
      <c r="U1083" s="27" t="str">
        <f t="shared" si="89"/>
        <v>,11:30:00,car,39</v>
      </c>
    </row>
    <row r="1084" spans="1:21" hidden="1" x14ac:dyDescent="0.25">
      <c r="A1084" t="s">
        <v>151</v>
      </c>
      <c r="B1084">
        <v>11</v>
      </c>
      <c r="C1084" s="27" t="str">
        <f t="shared" si="85"/>
        <v>M</v>
      </c>
      <c r="E1084" t="s">
        <v>1273</v>
      </c>
      <c r="F1084" s="27" t="str">
        <f t="shared" si="86"/>
        <v>CCV-1B_SL</v>
      </c>
      <c r="G1084" t="s">
        <v>1274</v>
      </c>
      <c r="I1084" t="s">
        <v>1298</v>
      </c>
      <c r="J1084">
        <v>0</v>
      </c>
      <c r="K1084">
        <v>1</v>
      </c>
      <c r="L1084">
        <v>0</v>
      </c>
      <c r="M1084">
        <v>24</v>
      </c>
      <c r="N1084">
        <v>4</v>
      </c>
      <c r="O1084">
        <v>1</v>
      </c>
      <c r="P1084">
        <v>0</v>
      </c>
      <c r="Q1084">
        <v>2</v>
      </c>
      <c r="R1084" s="27">
        <f t="shared" si="87"/>
        <v>38</v>
      </c>
      <c r="S1084" s="27">
        <f t="shared" si="88"/>
        <v>26</v>
      </c>
      <c r="T1084" s="27" t="str">
        <f>IFERROR(VLOOKUP(F1084,#REF!,2,0),"")</f>
        <v/>
      </c>
      <c r="U1084" s="27" t="str">
        <f t="shared" si="89"/>
        <v>,11:45:00,car,38</v>
      </c>
    </row>
    <row r="1085" spans="1:21" hidden="1" x14ac:dyDescent="0.25">
      <c r="A1085" t="s">
        <v>153</v>
      </c>
      <c r="B1085">
        <v>12</v>
      </c>
      <c r="C1085" s="27" t="str">
        <f t="shared" si="85"/>
        <v>T</v>
      </c>
      <c r="E1085" t="s">
        <v>1273</v>
      </c>
      <c r="F1085" s="27" t="str">
        <f t="shared" si="86"/>
        <v>CCV-1B_SL</v>
      </c>
      <c r="G1085" t="s">
        <v>1274</v>
      </c>
      <c r="I1085" t="s">
        <v>1299</v>
      </c>
      <c r="J1085">
        <v>0</v>
      </c>
      <c r="K1085">
        <v>1</v>
      </c>
      <c r="L1085">
        <v>0</v>
      </c>
      <c r="M1085">
        <v>17</v>
      </c>
      <c r="N1085">
        <v>3</v>
      </c>
      <c r="O1085">
        <v>1</v>
      </c>
      <c r="P1085">
        <v>0</v>
      </c>
      <c r="Q1085">
        <v>1</v>
      </c>
      <c r="R1085" s="27">
        <f t="shared" si="87"/>
        <v>27</v>
      </c>
      <c r="S1085" s="27">
        <f t="shared" si="88"/>
        <v>18</v>
      </c>
      <c r="T1085" s="27" t="str">
        <f>IFERROR(VLOOKUP(F1085,#REF!,2,0),"")</f>
        <v/>
      </c>
      <c r="U1085" s="27" t="str">
        <f t="shared" si="89"/>
        <v>,12:00:00,car,27</v>
      </c>
    </row>
    <row r="1086" spans="1:21" hidden="1" x14ac:dyDescent="0.25">
      <c r="A1086" t="s">
        <v>155</v>
      </c>
      <c r="B1086">
        <v>12</v>
      </c>
      <c r="C1086" s="27" t="str">
        <f t="shared" si="85"/>
        <v>T</v>
      </c>
      <c r="E1086" t="s">
        <v>1273</v>
      </c>
      <c r="F1086" s="27" t="str">
        <f t="shared" si="86"/>
        <v>CCV-1B_SL</v>
      </c>
      <c r="G1086" t="s">
        <v>1274</v>
      </c>
      <c r="I1086" t="s">
        <v>1300</v>
      </c>
      <c r="J1086">
        <v>0</v>
      </c>
      <c r="K1086">
        <v>2</v>
      </c>
      <c r="L1086">
        <v>1</v>
      </c>
      <c r="M1086">
        <v>33</v>
      </c>
      <c r="N1086">
        <v>5</v>
      </c>
      <c r="O1086">
        <v>1</v>
      </c>
      <c r="P1086">
        <v>0</v>
      </c>
      <c r="Q1086">
        <v>3</v>
      </c>
      <c r="R1086" s="27">
        <f t="shared" si="87"/>
        <v>57</v>
      </c>
      <c r="S1086" s="27">
        <f t="shared" si="88"/>
        <v>39</v>
      </c>
      <c r="T1086" s="27" t="str">
        <f>IFERROR(VLOOKUP(F1086,#REF!,2,0),"")</f>
        <v/>
      </c>
      <c r="U1086" s="27" t="str">
        <f t="shared" si="89"/>
        <v>,12:15:00,car,57</v>
      </c>
    </row>
    <row r="1087" spans="1:21" hidden="1" x14ac:dyDescent="0.25">
      <c r="A1087" t="s">
        <v>157</v>
      </c>
      <c r="B1087">
        <v>12</v>
      </c>
      <c r="C1087" s="27" t="str">
        <f t="shared" si="85"/>
        <v>T</v>
      </c>
      <c r="E1087" t="s">
        <v>1273</v>
      </c>
      <c r="F1087" s="27" t="str">
        <f t="shared" si="86"/>
        <v>CCV-1B_SL</v>
      </c>
      <c r="G1087" t="s">
        <v>1274</v>
      </c>
      <c r="I1087" t="s">
        <v>1301</v>
      </c>
      <c r="J1087">
        <v>0</v>
      </c>
      <c r="K1087">
        <v>1</v>
      </c>
      <c r="L1087">
        <v>0</v>
      </c>
      <c r="M1087">
        <v>28</v>
      </c>
      <c r="N1087">
        <v>4</v>
      </c>
      <c r="O1087">
        <v>1</v>
      </c>
      <c r="P1087">
        <v>0</v>
      </c>
      <c r="Q1087">
        <v>2</v>
      </c>
      <c r="R1087" s="27">
        <f t="shared" si="87"/>
        <v>43</v>
      </c>
      <c r="S1087" s="27">
        <f t="shared" si="88"/>
        <v>30</v>
      </c>
      <c r="T1087" s="27" t="str">
        <f>IFERROR(VLOOKUP(F1087,#REF!,2,0),"")</f>
        <v/>
      </c>
      <c r="U1087" s="27" t="str">
        <f t="shared" si="89"/>
        <v>,12:30:00,car,43</v>
      </c>
    </row>
    <row r="1088" spans="1:21" hidden="1" x14ac:dyDescent="0.25">
      <c r="A1088" t="s">
        <v>159</v>
      </c>
      <c r="B1088">
        <v>12</v>
      </c>
      <c r="C1088" s="27" t="str">
        <f t="shared" si="85"/>
        <v>T</v>
      </c>
      <c r="E1088" t="s">
        <v>1273</v>
      </c>
      <c r="F1088" s="27" t="str">
        <f t="shared" si="86"/>
        <v>CCV-1B_SL</v>
      </c>
      <c r="G1088" t="s">
        <v>1274</v>
      </c>
      <c r="I1088" t="s">
        <v>1302</v>
      </c>
      <c r="J1088">
        <v>0</v>
      </c>
      <c r="K1088">
        <v>1</v>
      </c>
      <c r="L1088">
        <v>0</v>
      </c>
      <c r="M1088">
        <v>27</v>
      </c>
      <c r="N1088">
        <v>4</v>
      </c>
      <c r="O1088">
        <v>1</v>
      </c>
      <c r="P1088">
        <v>0</v>
      </c>
      <c r="Q1088">
        <v>2</v>
      </c>
      <c r="R1088" s="27">
        <f t="shared" si="87"/>
        <v>42</v>
      </c>
      <c r="S1088" s="27">
        <f t="shared" si="88"/>
        <v>29</v>
      </c>
      <c r="T1088" s="27" t="str">
        <f>IFERROR(VLOOKUP(F1088,#REF!,2,0),"")</f>
        <v/>
      </c>
      <c r="U1088" s="27" t="str">
        <f t="shared" si="89"/>
        <v>,12:45:00,car,42</v>
      </c>
    </row>
    <row r="1089" spans="1:21" hidden="1" x14ac:dyDescent="0.25">
      <c r="A1089" t="s">
        <v>161</v>
      </c>
      <c r="B1089">
        <v>13</v>
      </c>
      <c r="C1089" s="27" t="str">
        <f t="shared" si="85"/>
        <v>T</v>
      </c>
      <c r="E1089" t="s">
        <v>1273</v>
      </c>
      <c r="F1089" s="27" t="str">
        <f t="shared" si="86"/>
        <v>CCV-1B_SL</v>
      </c>
      <c r="G1089" t="s">
        <v>1274</v>
      </c>
      <c r="I1089" t="s">
        <v>1303</v>
      </c>
      <c r="J1089">
        <v>0</v>
      </c>
      <c r="K1089">
        <v>1</v>
      </c>
      <c r="L1089">
        <v>0</v>
      </c>
      <c r="M1089">
        <v>23</v>
      </c>
      <c r="N1089">
        <v>4</v>
      </c>
      <c r="O1089">
        <v>1</v>
      </c>
      <c r="P1089">
        <v>0</v>
      </c>
      <c r="Q1089">
        <v>2</v>
      </c>
      <c r="R1089" s="27">
        <f t="shared" si="87"/>
        <v>36</v>
      </c>
      <c r="S1089" s="27">
        <f t="shared" si="88"/>
        <v>25</v>
      </c>
      <c r="T1089" s="27" t="str">
        <f>IFERROR(VLOOKUP(F1089,#REF!,2,0),"")</f>
        <v/>
      </c>
      <c r="U1089" s="27" t="str">
        <f t="shared" si="89"/>
        <v>,13:00:00,car,36</v>
      </c>
    </row>
    <row r="1090" spans="1:21" hidden="1" x14ac:dyDescent="0.25">
      <c r="A1090" t="s">
        <v>163</v>
      </c>
      <c r="B1090">
        <v>13</v>
      </c>
      <c r="C1090" s="27" t="str">
        <f t="shared" si="85"/>
        <v>T</v>
      </c>
      <c r="E1090" t="s">
        <v>1273</v>
      </c>
      <c r="F1090" s="27" t="str">
        <f t="shared" si="86"/>
        <v>CCV-1B_SL</v>
      </c>
      <c r="G1090" t="s">
        <v>1274</v>
      </c>
      <c r="I1090" t="s">
        <v>1304</v>
      </c>
      <c r="J1090">
        <v>0</v>
      </c>
      <c r="K1090">
        <v>2</v>
      </c>
      <c r="L1090">
        <v>1</v>
      </c>
      <c r="M1090">
        <v>31</v>
      </c>
      <c r="N1090">
        <v>5</v>
      </c>
      <c r="O1090">
        <v>1</v>
      </c>
      <c r="P1090">
        <v>0</v>
      </c>
      <c r="Q1090">
        <v>3</v>
      </c>
      <c r="R1090" s="27">
        <f t="shared" si="87"/>
        <v>54</v>
      </c>
      <c r="S1090" s="27">
        <f t="shared" si="88"/>
        <v>37</v>
      </c>
      <c r="T1090" s="27" t="str">
        <f>IFERROR(VLOOKUP(F1090,#REF!,2,0),"")</f>
        <v/>
      </c>
      <c r="U1090" s="27" t="str">
        <f t="shared" si="89"/>
        <v>,13:15:00,car,54</v>
      </c>
    </row>
    <row r="1091" spans="1:21" hidden="1" x14ac:dyDescent="0.25">
      <c r="A1091" t="s">
        <v>165</v>
      </c>
      <c r="B1091">
        <v>13</v>
      </c>
      <c r="C1091" s="27" t="str">
        <f t="shared" ref="C1091:C1154" si="90">IF(B1091&lt;12,"M",IF(AND(B1091&gt;=12,B1091&lt;=18),"T","N"))</f>
        <v>T</v>
      </c>
      <c r="E1091" t="s">
        <v>1273</v>
      </c>
      <c r="F1091" s="27" t="str">
        <f t="shared" ref="F1091:F1154" si="91">CONCATENATE("CCV-",G1091)</f>
        <v>CCV-1B_SL</v>
      </c>
      <c r="G1091" t="s">
        <v>1274</v>
      </c>
      <c r="I1091" t="s">
        <v>1305</v>
      </c>
      <c r="J1091">
        <v>0</v>
      </c>
      <c r="K1091">
        <v>2</v>
      </c>
      <c r="L1091">
        <v>1</v>
      </c>
      <c r="M1091">
        <v>33</v>
      </c>
      <c r="N1091">
        <v>5</v>
      </c>
      <c r="O1091">
        <v>1</v>
      </c>
      <c r="P1091">
        <v>0</v>
      </c>
      <c r="Q1091">
        <v>3</v>
      </c>
      <c r="R1091" s="27">
        <f t="shared" ref="R1091:R1154" si="92">ROUNDUP((M1091+P1091+Q1091+(1/6)*N1091+2*K1091+2.5*L1091)*1.3,0)</f>
        <v>57</v>
      </c>
      <c r="S1091" s="27">
        <f t="shared" ref="S1091:S1154" si="93">ROUNDUP(M1091+P1091+Q1091+2.5*L1091,0)</f>
        <v>39</v>
      </c>
      <c r="T1091" s="27" t="str">
        <f>IFERROR(VLOOKUP(F1091,#REF!,2,0),"")</f>
        <v/>
      </c>
      <c r="U1091" s="27" t="str">
        <f t="shared" ref="U1091:U1154" si="94">CONCATENATE(T1091,",",CONCATENATE(LEFT(A1091,5),":00"),",car,",R1091)</f>
        <v>,13:30:00,car,57</v>
      </c>
    </row>
    <row r="1092" spans="1:21" hidden="1" x14ac:dyDescent="0.25">
      <c r="A1092" t="s">
        <v>167</v>
      </c>
      <c r="B1092">
        <v>13</v>
      </c>
      <c r="C1092" s="27" t="str">
        <f t="shared" si="90"/>
        <v>T</v>
      </c>
      <c r="E1092" t="s">
        <v>1273</v>
      </c>
      <c r="F1092" s="27" t="str">
        <f t="shared" si="91"/>
        <v>CCV-1B_SL</v>
      </c>
      <c r="G1092" t="s">
        <v>1274</v>
      </c>
      <c r="I1092" t="s">
        <v>1306</v>
      </c>
      <c r="J1092">
        <v>0</v>
      </c>
      <c r="K1092">
        <v>2</v>
      </c>
      <c r="L1092">
        <v>1</v>
      </c>
      <c r="M1092">
        <v>32</v>
      </c>
      <c r="N1092">
        <v>5</v>
      </c>
      <c r="O1092">
        <v>1</v>
      </c>
      <c r="P1092">
        <v>0</v>
      </c>
      <c r="Q1092">
        <v>3</v>
      </c>
      <c r="R1092" s="27">
        <f t="shared" si="92"/>
        <v>56</v>
      </c>
      <c r="S1092" s="27">
        <f t="shared" si="93"/>
        <v>38</v>
      </c>
      <c r="T1092" s="27" t="str">
        <f>IFERROR(VLOOKUP(F1092,#REF!,2,0),"")</f>
        <v/>
      </c>
      <c r="U1092" s="27" t="str">
        <f t="shared" si="94"/>
        <v>,13:45:00,car,56</v>
      </c>
    </row>
    <row r="1093" spans="1:21" hidden="1" x14ac:dyDescent="0.25">
      <c r="A1093" t="s">
        <v>169</v>
      </c>
      <c r="B1093">
        <v>14</v>
      </c>
      <c r="C1093" s="27" t="str">
        <f t="shared" si="90"/>
        <v>T</v>
      </c>
      <c r="E1093" t="s">
        <v>1273</v>
      </c>
      <c r="F1093" s="27" t="str">
        <f t="shared" si="91"/>
        <v>CCV-1B_SL</v>
      </c>
      <c r="G1093" t="s">
        <v>1274</v>
      </c>
      <c r="I1093" t="s">
        <v>1307</v>
      </c>
      <c r="J1093">
        <v>0</v>
      </c>
      <c r="K1093">
        <v>1</v>
      </c>
      <c r="L1093">
        <v>0</v>
      </c>
      <c r="M1093">
        <v>26</v>
      </c>
      <c r="N1093">
        <v>4</v>
      </c>
      <c r="O1093">
        <v>1</v>
      </c>
      <c r="P1093">
        <v>0</v>
      </c>
      <c r="Q1093">
        <v>2</v>
      </c>
      <c r="R1093" s="27">
        <f t="shared" si="92"/>
        <v>40</v>
      </c>
      <c r="S1093" s="27">
        <f t="shared" si="93"/>
        <v>28</v>
      </c>
      <c r="T1093" s="27" t="str">
        <f>IFERROR(VLOOKUP(F1093,#REF!,2,0),"")</f>
        <v/>
      </c>
      <c r="U1093" s="27" t="str">
        <f t="shared" si="94"/>
        <v>,14:00:00,car,40</v>
      </c>
    </row>
    <row r="1094" spans="1:21" hidden="1" x14ac:dyDescent="0.25">
      <c r="A1094" t="s">
        <v>171</v>
      </c>
      <c r="B1094">
        <v>14</v>
      </c>
      <c r="C1094" s="27" t="str">
        <f t="shared" si="90"/>
        <v>T</v>
      </c>
      <c r="E1094" t="s">
        <v>1273</v>
      </c>
      <c r="F1094" s="27" t="str">
        <f t="shared" si="91"/>
        <v>CCV-1B_SL</v>
      </c>
      <c r="G1094" t="s">
        <v>1274</v>
      </c>
      <c r="I1094" t="s">
        <v>1308</v>
      </c>
      <c r="J1094">
        <v>0</v>
      </c>
      <c r="K1094">
        <v>2</v>
      </c>
      <c r="L1094">
        <v>1</v>
      </c>
      <c r="M1094">
        <v>42</v>
      </c>
      <c r="N1094">
        <v>6</v>
      </c>
      <c r="O1094">
        <v>2</v>
      </c>
      <c r="P1094">
        <v>0</v>
      </c>
      <c r="Q1094">
        <v>3</v>
      </c>
      <c r="R1094" s="27">
        <f t="shared" si="92"/>
        <v>69</v>
      </c>
      <c r="S1094" s="27">
        <f t="shared" si="93"/>
        <v>48</v>
      </c>
      <c r="T1094" s="27" t="str">
        <f>IFERROR(VLOOKUP(F1094,#REF!,2,0),"")</f>
        <v/>
      </c>
      <c r="U1094" s="27" t="str">
        <f t="shared" si="94"/>
        <v>,14:15:00,car,69</v>
      </c>
    </row>
    <row r="1095" spans="1:21" hidden="1" x14ac:dyDescent="0.25">
      <c r="A1095" t="s">
        <v>173</v>
      </c>
      <c r="B1095">
        <v>14</v>
      </c>
      <c r="C1095" s="27" t="str">
        <f t="shared" si="90"/>
        <v>T</v>
      </c>
      <c r="E1095" t="s">
        <v>1273</v>
      </c>
      <c r="F1095" s="27" t="str">
        <f t="shared" si="91"/>
        <v>CCV-1B_SL</v>
      </c>
      <c r="G1095" t="s">
        <v>1274</v>
      </c>
      <c r="I1095" t="s">
        <v>1309</v>
      </c>
      <c r="J1095">
        <v>0</v>
      </c>
      <c r="K1095">
        <v>2</v>
      </c>
      <c r="L1095">
        <v>1</v>
      </c>
      <c r="M1095">
        <v>37</v>
      </c>
      <c r="N1095">
        <v>6</v>
      </c>
      <c r="O1095">
        <v>1</v>
      </c>
      <c r="P1095">
        <v>0</v>
      </c>
      <c r="Q1095">
        <v>3</v>
      </c>
      <c r="R1095" s="27">
        <f t="shared" si="92"/>
        <v>62</v>
      </c>
      <c r="S1095" s="27">
        <f t="shared" si="93"/>
        <v>43</v>
      </c>
      <c r="T1095" s="27" t="str">
        <f>IFERROR(VLOOKUP(F1095,#REF!,2,0),"")</f>
        <v/>
      </c>
      <c r="U1095" s="27" t="str">
        <f t="shared" si="94"/>
        <v>,14:30:00,car,62</v>
      </c>
    </row>
    <row r="1096" spans="1:21" hidden="1" x14ac:dyDescent="0.25">
      <c r="A1096" t="s">
        <v>175</v>
      </c>
      <c r="B1096">
        <v>14</v>
      </c>
      <c r="C1096" s="27" t="str">
        <f t="shared" si="90"/>
        <v>T</v>
      </c>
      <c r="E1096" t="s">
        <v>1273</v>
      </c>
      <c r="F1096" s="27" t="str">
        <f t="shared" si="91"/>
        <v>CCV-1B_SL</v>
      </c>
      <c r="G1096" t="s">
        <v>1274</v>
      </c>
      <c r="I1096" t="s">
        <v>1310</v>
      </c>
      <c r="J1096">
        <v>0</v>
      </c>
      <c r="K1096">
        <v>1</v>
      </c>
      <c r="L1096">
        <v>0</v>
      </c>
      <c r="M1096">
        <v>20</v>
      </c>
      <c r="N1096">
        <v>3</v>
      </c>
      <c r="O1096">
        <v>1</v>
      </c>
      <c r="P1096">
        <v>0</v>
      </c>
      <c r="Q1096">
        <v>2</v>
      </c>
      <c r="R1096" s="27">
        <f t="shared" si="92"/>
        <v>32</v>
      </c>
      <c r="S1096" s="27">
        <f t="shared" si="93"/>
        <v>22</v>
      </c>
      <c r="T1096" s="27" t="str">
        <f>IFERROR(VLOOKUP(F1096,#REF!,2,0),"")</f>
        <v/>
      </c>
      <c r="U1096" s="27" t="str">
        <f t="shared" si="94"/>
        <v>,14:45:00,car,32</v>
      </c>
    </row>
    <row r="1097" spans="1:21" hidden="1" x14ac:dyDescent="0.25">
      <c r="A1097" t="s">
        <v>177</v>
      </c>
      <c r="B1097">
        <v>15</v>
      </c>
      <c r="C1097" s="27" t="str">
        <f t="shared" si="90"/>
        <v>T</v>
      </c>
      <c r="E1097" t="s">
        <v>1273</v>
      </c>
      <c r="F1097" s="27" t="str">
        <f t="shared" si="91"/>
        <v>CCV-1B_SL</v>
      </c>
      <c r="G1097" t="s">
        <v>1274</v>
      </c>
      <c r="I1097" t="s">
        <v>1311</v>
      </c>
      <c r="J1097">
        <v>0</v>
      </c>
      <c r="K1097">
        <v>2</v>
      </c>
      <c r="L1097">
        <v>1</v>
      </c>
      <c r="M1097">
        <v>31</v>
      </c>
      <c r="N1097">
        <v>5</v>
      </c>
      <c r="O1097">
        <v>1</v>
      </c>
      <c r="P1097">
        <v>0</v>
      </c>
      <c r="Q1097">
        <v>3</v>
      </c>
      <c r="R1097" s="27">
        <f t="shared" si="92"/>
        <v>54</v>
      </c>
      <c r="S1097" s="27">
        <f t="shared" si="93"/>
        <v>37</v>
      </c>
      <c r="T1097" s="27" t="str">
        <f>IFERROR(VLOOKUP(F1097,#REF!,2,0),"")</f>
        <v/>
      </c>
      <c r="U1097" s="27" t="str">
        <f t="shared" si="94"/>
        <v>,15:00:00,car,54</v>
      </c>
    </row>
    <row r="1098" spans="1:21" hidden="1" x14ac:dyDescent="0.25">
      <c r="A1098" t="s">
        <v>179</v>
      </c>
      <c r="B1098">
        <v>15</v>
      </c>
      <c r="C1098" s="27" t="str">
        <f t="shared" si="90"/>
        <v>T</v>
      </c>
      <c r="E1098" t="s">
        <v>1273</v>
      </c>
      <c r="F1098" s="27" t="str">
        <f t="shared" si="91"/>
        <v>CCV-1B_SL</v>
      </c>
      <c r="G1098" t="s">
        <v>1274</v>
      </c>
      <c r="I1098" t="s">
        <v>1312</v>
      </c>
      <c r="J1098">
        <v>0</v>
      </c>
      <c r="K1098">
        <v>2</v>
      </c>
      <c r="L1098">
        <v>1</v>
      </c>
      <c r="M1098">
        <v>36</v>
      </c>
      <c r="N1098">
        <v>5</v>
      </c>
      <c r="O1098">
        <v>1</v>
      </c>
      <c r="P1098">
        <v>0</v>
      </c>
      <c r="Q1098">
        <v>3</v>
      </c>
      <c r="R1098" s="27">
        <f t="shared" si="92"/>
        <v>61</v>
      </c>
      <c r="S1098" s="27">
        <f t="shared" si="93"/>
        <v>42</v>
      </c>
      <c r="T1098" s="27" t="str">
        <f>IFERROR(VLOOKUP(F1098,#REF!,2,0),"")</f>
        <v/>
      </c>
      <c r="U1098" s="27" t="str">
        <f t="shared" si="94"/>
        <v>,15:15:00,car,61</v>
      </c>
    </row>
    <row r="1099" spans="1:21" hidden="1" x14ac:dyDescent="0.25">
      <c r="A1099" t="s">
        <v>181</v>
      </c>
      <c r="B1099">
        <v>15</v>
      </c>
      <c r="C1099" s="27" t="str">
        <f t="shared" si="90"/>
        <v>T</v>
      </c>
      <c r="E1099" t="s">
        <v>1273</v>
      </c>
      <c r="F1099" s="27" t="str">
        <f t="shared" si="91"/>
        <v>CCV-1B_SL</v>
      </c>
      <c r="G1099" t="s">
        <v>1274</v>
      </c>
      <c r="I1099" t="s">
        <v>1313</v>
      </c>
      <c r="J1099">
        <v>0</v>
      </c>
      <c r="K1099">
        <v>1</v>
      </c>
      <c r="L1099">
        <v>0</v>
      </c>
      <c r="M1099">
        <v>25</v>
      </c>
      <c r="N1099">
        <v>4</v>
      </c>
      <c r="O1099">
        <v>1</v>
      </c>
      <c r="P1099">
        <v>0</v>
      </c>
      <c r="Q1099">
        <v>2</v>
      </c>
      <c r="R1099" s="27">
        <f t="shared" si="92"/>
        <v>39</v>
      </c>
      <c r="S1099" s="27">
        <f t="shared" si="93"/>
        <v>27</v>
      </c>
      <c r="T1099" s="27" t="str">
        <f>IFERROR(VLOOKUP(F1099,#REF!,2,0),"")</f>
        <v/>
      </c>
      <c r="U1099" s="27" t="str">
        <f t="shared" si="94"/>
        <v>,15:30:00,car,39</v>
      </c>
    </row>
    <row r="1100" spans="1:21" hidden="1" x14ac:dyDescent="0.25">
      <c r="A1100" t="s">
        <v>183</v>
      </c>
      <c r="B1100">
        <v>15</v>
      </c>
      <c r="C1100" s="27" t="str">
        <f t="shared" si="90"/>
        <v>T</v>
      </c>
      <c r="E1100" t="s">
        <v>1273</v>
      </c>
      <c r="F1100" s="27" t="str">
        <f t="shared" si="91"/>
        <v>CCV-1B_SL</v>
      </c>
      <c r="G1100" t="s">
        <v>1274</v>
      </c>
      <c r="I1100" t="s">
        <v>1314</v>
      </c>
      <c r="J1100">
        <v>0</v>
      </c>
      <c r="K1100">
        <v>2</v>
      </c>
      <c r="L1100">
        <v>1</v>
      </c>
      <c r="M1100">
        <v>35</v>
      </c>
      <c r="N1100">
        <v>5</v>
      </c>
      <c r="O1100">
        <v>1</v>
      </c>
      <c r="P1100">
        <v>0</v>
      </c>
      <c r="Q1100">
        <v>3</v>
      </c>
      <c r="R1100" s="27">
        <f t="shared" si="92"/>
        <v>59</v>
      </c>
      <c r="S1100" s="27">
        <f t="shared" si="93"/>
        <v>41</v>
      </c>
      <c r="T1100" s="27" t="str">
        <f>IFERROR(VLOOKUP(F1100,#REF!,2,0),"")</f>
        <v/>
      </c>
      <c r="U1100" s="27" t="str">
        <f t="shared" si="94"/>
        <v>,15:45:00,car,59</v>
      </c>
    </row>
    <row r="1101" spans="1:21" hidden="1" x14ac:dyDescent="0.25">
      <c r="A1101" t="s">
        <v>185</v>
      </c>
      <c r="B1101">
        <v>16</v>
      </c>
      <c r="C1101" s="27" t="str">
        <f t="shared" si="90"/>
        <v>T</v>
      </c>
      <c r="E1101" t="s">
        <v>1273</v>
      </c>
      <c r="F1101" s="27" t="str">
        <f t="shared" si="91"/>
        <v>CCV-1B_SL</v>
      </c>
      <c r="G1101" t="s">
        <v>1274</v>
      </c>
      <c r="I1101" t="s">
        <v>1315</v>
      </c>
      <c r="J1101">
        <v>0</v>
      </c>
      <c r="K1101">
        <v>2</v>
      </c>
      <c r="L1101">
        <v>1</v>
      </c>
      <c r="M1101">
        <v>33</v>
      </c>
      <c r="N1101">
        <v>5</v>
      </c>
      <c r="O1101">
        <v>1</v>
      </c>
      <c r="P1101">
        <v>0</v>
      </c>
      <c r="Q1101">
        <v>3</v>
      </c>
      <c r="R1101" s="27">
        <f t="shared" si="92"/>
        <v>57</v>
      </c>
      <c r="S1101" s="27">
        <f t="shared" si="93"/>
        <v>39</v>
      </c>
      <c r="T1101" s="27" t="str">
        <f>IFERROR(VLOOKUP(F1101,#REF!,2,0),"")</f>
        <v/>
      </c>
      <c r="U1101" s="27" t="str">
        <f t="shared" si="94"/>
        <v>,16:00:00,car,57</v>
      </c>
    </row>
    <row r="1102" spans="1:21" hidden="1" x14ac:dyDescent="0.25">
      <c r="A1102" t="s">
        <v>187</v>
      </c>
      <c r="B1102">
        <v>16</v>
      </c>
      <c r="C1102" s="27" t="str">
        <f t="shared" si="90"/>
        <v>T</v>
      </c>
      <c r="E1102" t="s">
        <v>1273</v>
      </c>
      <c r="F1102" s="27" t="str">
        <f t="shared" si="91"/>
        <v>CCV-1B_SL</v>
      </c>
      <c r="G1102" t="s">
        <v>1274</v>
      </c>
      <c r="I1102" t="s">
        <v>1316</v>
      </c>
      <c r="J1102">
        <v>0</v>
      </c>
      <c r="K1102">
        <v>2</v>
      </c>
      <c r="L1102">
        <v>1</v>
      </c>
      <c r="M1102">
        <v>31</v>
      </c>
      <c r="N1102">
        <v>5</v>
      </c>
      <c r="O1102">
        <v>1</v>
      </c>
      <c r="P1102">
        <v>0</v>
      </c>
      <c r="Q1102">
        <v>3</v>
      </c>
      <c r="R1102" s="27">
        <f t="shared" si="92"/>
        <v>54</v>
      </c>
      <c r="S1102" s="27">
        <f t="shared" si="93"/>
        <v>37</v>
      </c>
      <c r="T1102" s="27" t="str">
        <f>IFERROR(VLOOKUP(F1102,#REF!,2,0),"")</f>
        <v/>
      </c>
      <c r="U1102" s="27" t="str">
        <f t="shared" si="94"/>
        <v>,16:15:00,car,54</v>
      </c>
    </row>
    <row r="1103" spans="1:21" hidden="1" x14ac:dyDescent="0.25">
      <c r="A1103" t="s">
        <v>42</v>
      </c>
      <c r="B1103">
        <v>16</v>
      </c>
      <c r="C1103" s="27" t="str">
        <f t="shared" si="90"/>
        <v>T</v>
      </c>
      <c r="E1103" t="s">
        <v>1273</v>
      </c>
      <c r="F1103" s="27" t="str">
        <f t="shared" si="91"/>
        <v>CCV-1B_SL</v>
      </c>
      <c r="G1103" t="s">
        <v>1274</v>
      </c>
      <c r="I1103" t="s">
        <v>1317</v>
      </c>
      <c r="J1103">
        <v>0</v>
      </c>
      <c r="K1103">
        <v>2</v>
      </c>
      <c r="L1103">
        <v>1</v>
      </c>
      <c r="M1103">
        <v>47</v>
      </c>
      <c r="N1103">
        <v>7</v>
      </c>
      <c r="O1103">
        <v>2</v>
      </c>
      <c r="P1103">
        <v>0</v>
      </c>
      <c r="Q1103">
        <v>4</v>
      </c>
      <c r="R1103" s="27">
        <f t="shared" si="92"/>
        <v>77</v>
      </c>
      <c r="S1103" s="27">
        <f t="shared" si="93"/>
        <v>54</v>
      </c>
      <c r="T1103" s="27" t="str">
        <f>IFERROR(VLOOKUP(F1103,#REF!,2,0),"")</f>
        <v/>
      </c>
      <c r="U1103" s="27" t="str">
        <f t="shared" si="94"/>
        <v>,16:30:00,car,77</v>
      </c>
    </row>
    <row r="1104" spans="1:21" hidden="1" x14ac:dyDescent="0.25">
      <c r="A1104" t="s">
        <v>43</v>
      </c>
      <c r="B1104">
        <v>16</v>
      </c>
      <c r="C1104" s="27" t="str">
        <f t="shared" si="90"/>
        <v>T</v>
      </c>
      <c r="E1104" t="s">
        <v>1273</v>
      </c>
      <c r="F1104" s="27" t="str">
        <f t="shared" si="91"/>
        <v>CCV-1B_SL</v>
      </c>
      <c r="G1104" t="s">
        <v>1274</v>
      </c>
      <c r="I1104" t="s">
        <v>1318</v>
      </c>
      <c r="J1104">
        <v>0</v>
      </c>
      <c r="K1104">
        <v>2</v>
      </c>
      <c r="L1104">
        <v>1</v>
      </c>
      <c r="M1104">
        <v>31</v>
      </c>
      <c r="N1104">
        <v>5</v>
      </c>
      <c r="O1104">
        <v>1</v>
      </c>
      <c r="P1104">
        <v>0</v>
      </c>
      <c r="Q1104">
        <v>3</v>
      </c>
      <c r="R1104" s="27">
        <f t="shared" si="92"/>
        <v>54</v>
      </c>
      <c r="S1104" s="27">
        <f t="shared" si="93"/>
        <v>37</v>
      </c>
      <c r="T1104" s="27" t="str">
        <f>IFERROR(VLOOKUP(F1104,#REF!,2,0),"")</f>
        <v/>
      </c>
      <c r="U1104" s="27" t="str">
        <f t="shared" si="94"/>
        <v>,16:45:00,car,54</v>
      </c>
    </row>
    <row r="1105" spans="1:21" hidden="1" x14ac:dyDescent="0.25">
      <c r="A1105" t="s">
        <v>44</v>
      </c>
      <c r="B1105">
        <v>17</v>
      </c>
      <c r="C1105" s="27" t="str">
        <f t="shared" si="90"/>
        <v>T</v>
      </c>
      <c r="E1105" t="s">
        <v>1273</v>
      </c>
      <c r="F1105" s="27" t="str">
        <f t="shared" si="91"/>
        <v>CCV-1B_SL</v>
      </c>
      <c r="G1105" t="s">
        <v>1274</v>
      </c>
      <c r="I1105" t="s">
        <v>1319</v>
      </c>
      <c r="J1105">
        <v>0</v>
      </c>
      <c r="K1105">
        <v>2</v>
      </c>
      <c r="L1105">
        <v>1</v>
      </c>
      <c r="M1105">
        <v>33</v>
      </c>
      <c r="N1105">
        <v>5</v>
      </c>
      <c r="O1105">
        <v>1</v>
      </c>
      <c r="P1105">
        <v>0</v>
      </c>
      <c r="Q1105">
        <v>3</v>
      </c>
      <c r="R1105" s="27">
        <f t="shared" si="92"/>
        <v>57</v>
      </c>
      <c r="S1105" s="27">
        <f t="shared" si="93"/>
        <v>39</v>
      </c>
      <c r="T1105" s="27" t="str">
        <f>IFERROR(VLOOKUP(F1105,#REF!,2,0),"")</f>
        <v/>
      </c>
      <c r="U1105" s="27" t="str">
        <f t="shared" si="94"/>
        <v>,17:00:00,car,57</v>
      </c>
    </row>
    <row r="1106" spans="1:21" hidden="1" x14ac:dyDescent="0.25">
      <c r="A1106" t="s">
        <v>45</v>
      </c>
      <c r="B1106">
        <v>17</v>
      </c>
      <c r="C1106" s="27" t="str">
        <f t="shared" si="90"/>
        <v>T</v>
      </c>
      <c r="E1106" t="s">
        <v>1273</v>
      </c>
      <c r="F1106" s="27" t="str">
        <f t="shared" si="91"/>
        <v>CCV-1B_SL</v>
      </c>
      <c r="G1106" t="s">
        <v>1274</v>
      </c>
      <c r="I1106" t="s">
        <v>1320</v>
      </c>
      <c r="J1106">
        <v>0</v>
      </c>
      <c r="K1106">
        <v>2</v>
      </c>
      <c r="L1106">
        <v>1</v>
      </c>
      <c r="M1106">
        <v>42</v>
      </c>
      <c r="N1106">
        <v>6</v>
      </c>
      <c r="O1106">
        <v>2</v>
      </c>
      <c r="P1106">
        <v>0</v>
      </c>
      <c r="Q1106">
        <v>3</v>
      </c>
      <c r="R1106" s="27">
        <f t="shared" si="92"/>
        <v>69</v>
      </c>
      <c r="S1106" s="27">
        <f t="shared" si="93"/>
        <v>48</v>
      </c>
      <c r="T1106" s="27" t="str">
        <f>IFERROR(VLOOKUP(F1106,#REF!,2,0),"")</f>
        <v/>
      </c>
      <c r="U1106" s="27" t="str">
        <f t="shared" si="94"/>
        <v>,17:15:00,car,69</v>
      </c>
    </row>
    <row r="1107" spans="1:21" hidden="1" x14ac:dyDescent="0.25">
      <c r="A1107" t="s">
        <v>46</v>
      </c>
      <c r="B1107">
        <v>17</v>
      </c>
      <c r="C1107" s="27" t="str">
        <f t="shared" si="90"/>
        <v>T</v>
      </c>
      <c r="E1107" t="s">
        <v>1273</v>
      </c>
      <c r="F1107" s="27" t="str">
        <f t="shared" si="91"/>
        <v>CCV-1B_SL</v>
      </c>
      <c r="G1107" t="s">
        <v>1274</v>
      </c>
      <c r="I1107" t="s">
        <v>1321</v>
      </c>
      <c r="J1107">
        <v>0</v>
      </c>
      <c r="K1107">
        <v>2</v>
      </c>
      <c r="L1107">
        <v>1</v>
      </c>
      <c r="M1107">
        <v>32</v>
      </c>
      <c r="N1107">
        <v>5</v>
      </c>
      <c r="O1107">
        <v>1</v>
      </c>
      <c r="P1107">
        <v>0</v>
      </c>
      <c r="Q1107">
        <v>3</v>
      </c>
      <c r="R1107" s="27">
        <f t="shared" si="92"/>
        <v>56</v>
      </c>
      <c r="S1107" s="27">
        <f t="shared" si="93"/>
        <v>38</v>
      </c>
      <c r="T1107" s="27" t="str">
        <f>IFERROR(VLOOKUP(F1107,#REF!,2,0),"")</f>
        <v/>
      </c>
      <c r="U1107" s="27" t="str">
        <f t="shared" si="94"/>
        <v>,17:30:00,car,56</v>
      </c>
    </row>
    <row r="1108" spans="1:21" hidden="1" x14ac:dyDescent="0.25">
      <c r="A1108" t="s">
        <v>47</v>
      </c>
      <c r="B1108">
        <v>17</v>
      </c>
      <c r="C1108" s="27" t="str">
        <f t="shared" si="90"/>
        <v>T</v>
      </c>
      <c r="E1108" t="s">
        <v>1273</v>
      </c>
      <c r="F1108" s="27" t="str">
        <f t="shared" si="91"/>
        <v>CCV-1B_SL</v>
      </c>
      <c r="G1108" t="s">
        <v>1274</v>
      </c>
      <c r="I1108" t="s">
        <v>1322</v>
      </c>
      <c r="J1108">
        <v>0</v>
      </c>
      <c r="K1108">
        <v>1</v>
      </c>
      <c r="L1108">
        <v>0</v>
      </c>
      <c r="M1108">
        <v>28</v>
      </c>
      <c r="N1108">
        <v>4</v>
      </c>
      <c r="O1108">
        <v>1</v>
      </c>
      <c r="P1108">
        <v>0</v>
      </c>
      <c r="Q1108">
        <v>2</v>
      </c>
      <c r="R1108" s="27">
        <f t="shared" si="92"/>
        <v>43</v>
      </c>
      <c r="S1108" s="27">
        <f t="shared" si="93"/>
        <v>30</v>
      </c>
      <c r="T1108" s="27" t="str">
        <f>IFERROR(VLOOKUP(F1108,#REF!,2,0),"")</f>
        <v/>
      </c>
      <c r="U1108" s="27" t="str">
        <f t="shared" si="94"/>
        <v>,17:45:00,car,43</v>
      </c>
    </row>
    <row r="1109" spans="1:21" hidden="1" x14ac:dyDescent="0.25">
      <c r="A1109" t="s">
        <v>48</v>
      </c>
      <c r="B1109">
        <v>18</v>
      </c>
      <c r="C1109" s="27" t="str">
        <f t="shared" si="90"/>
        <v>T</v>
      </c>
      <c r="E1109" t="s">
        <v>1273</v>
      </c>
      <c r="F1109" s="27" t="str">
        <f t="shared" si="91"/>
        <v>CCV-1B_SL</v>
      </c>
      <c r="G1109" t="s">
        <v>1274</v>
      </c>
      <c r="I1109" t="s">
        <v>1323</v>
      </c>
      <c r="J1109">
        <v>0</v>
      </c>
      <c r="K1109">
        <v>2</v>
      </c>
      <c r="L1109">
        <v>1</v>
      </c>
      <c r="M1109">
        <v>31</v>
      </c>
      <c r="N1109">
        <v>5</v>
      </c>
      <c r="O1109">
        <v>1</v>
      </c>
      <c r="P1109">
        <v>0</v>
      </c>
      <c r="Q1109">
        <v>2</v>
      </c>
      <c r="R1109" s="27">
        <f t="shared" si="92"/>
        <v>53</v>
      </c>
      <c r="S1109" s="27">
        <f t="shared" si="93"/>
        <v>36</v>
      </c>
      <c r="T1109" s="27" t="str">
        <f>IFERROR(VLOOKUP(F1109,#REF!,2,0),"")</f>
        <v/>
      </c>
      <c r="U1109" s="27" t="str">
        <f t="shared" si="94"/>
        <v>,18:00:00,car,53</v>
      </c>
    </row>
    <row r="1110" spans="1:21" hidden="1" x14ac:dyDescent="0.25">
      <c r="A1110" t="s">
        <v>49</v>
      </c>
      <c r="B1110">
        <v>18</v>
      </c>
      <c r="C1110" s="27" t="str">
        <f t="shared" si="90"/>
        <v>T</v>
      </c>
      <c r="E1110" t="s">
        <v>1273</v>
      </c>
      <c r="F1110" s="27" t="str">
        <f t="shared" si="91"/>
        <v>CCV-1B_SL</v>
      </c>
      <c r="G1110" t="s">
        <v>1274</v>
      </c>
      <c r="I1110" t="s">
        <v>1324</v>
      </c>
      <c r="J1110">
        <v>0</v>
      </c>
      <c r="K1110">
        <v>2</v>
      </c>
      <c r="L1110">
        <v>1</v>
      </c>
      <c r="M1110">
        <v>36</v>
      </c>
      <c r="N1110">
        <v>6</v>
      </c>
      <c r="O1110">
        <v>1</v>
      </c>
      <c r="P1110">
        <v>0</v>
      </c>
      <c r="Q1110">
        <v>3</v>
      </c>
      <c r="R1110" s="27">
        <f t="shared" si="92"/>
        <v>61</v>
      </c>
      <c r="S1110" s="27">
        <f t="shared" si="93"/>
        <v>42</v>
      </c>
      <c r="T1110" s="27" t="str">
        <f>IFERROR(VLOOKUP(F1110,#REF!,2,0),"")</f>
        <v/>
      </c>
      <c r="U1110" s="27" t="str">
        <f t="shared" si="94"/>
        <v>,18:15:00,car,61</v>
      </c>
    </row>
    <row r="1111" spans="1:21" hidden="1" x14ac:dyDescent="0.25">
      <c r="A1111" t="s">
        <v>197</v>
      </c>
      <c r="B1111">
        <v>18</v>
      </c>
      <c r="C1111" s="27" t="str">
        <f t="shared" si="90"/>
        <v>T</v>
      </c>
      <c r="E1111" t="s">
        <v>1273</v>
      </c>
      <c r="F1111" s="27" t="str">
        <f t="shared" si="91"/>
        <v>CCV-1B_SL</v>
      </c>
      <c r="G1111" t="s">
        <v>1274</v>
      </c>
      <c r="I1111" t="s">
        <v>1325</v>
      </c>
      <c r="J1111">
        <v>0</v>
      </c>
      <c r="K1111">
        <v>2</v>
      </c>
      <c r="L1111">
        <v>1</v>
      </c>
      <c r="M1111">
        <v>31</v>
      </c>
      <c r="N1111">
        <v>5</v>
      </c>
      <c r="O1111">
        <v>1</v>
      </c>
      <c r="P1111">
        <v>0</v>
      </c>
      <c r="Q1111">
        <v>2</v>
      </c>
      <c r="R1111" s="27">
        <f t="shared" si="92"/>
        <v>53</v>
      </c>
      <c r="S1111" s="27">
        <f t="shared" si="93"/>
        <v>36</v>
      </c>
      <c r="T1111" s="27" t="str">
        <f>IFERROR(VLOOKUP(F1111,#REF!,2,0),"")</f>
        <v/>
      </c>
      <c r="U1111" s="27" t="str">
        <f t="shared" si="94"/>
        <v>,18:30:00,car,53</v>
      </c>
    </row>
    <row r="1112" spans="1:21" hidden="1" x14ac:dyDescent="0.25">
      <c r="A1112" t="s">
        <v>199</v>
      </c>
      <c r="B1112">
        <v>18</v>
      </c>
      <c r="C1112" s="27" t="str">
        <f t="shared" si="90"/>
        <v>T</v>
      </c>
      <c r="E1112" t="s">
        <v>1273</v>
      </c>
      <c r="F1112" s="27" t="str">
        <f t="shared" si="91"/>
        <v>CCV-1B_SL</v>
      </c>
      <c r="G1112" t="s">
        <v>1274</v>
      </c>
      <c r="I1112" t="s">
        <v>1326</v>
      </c>
      <c r="J1112">
        <v>0</v>
      </c>
      <c r="K1112">
        <v>1</v>
      </c>
      <c r="L1112">
        <v>0</v>
      </c>
      <c r="M1112">
        <v>28</v>
      </c>
      <c r="N1112">
        <v>4</v>
      </c>
      <c r="O1112">
        <v>1</v>
      </c>
      <c r="P1112">
        <v>0</v>
      </c>
      <c r="Q1112">
        <v>2</v>
      </c>
      <c r="R1112" s="27">
        <f t="shared" si="92"/>
        <v>43</v>
      </c>
      <c r="S1112" s="27">
        <f t="shared" si="93"/>
        <v>30</v>
      </c>
      <c r="T1112" s="27" t="str">
        <f>IFERROR(VLOOKUP(F1112,#REF!,2,0),"")</f>
        <v/>
      </c>
      <c r="U1112" s="27" t="str">
        <f t="shared" si="94"/>
        <v>,18:45:00,car,43</v>
      </c>
    </row>
    <row r="1113" spans="1:21" hidden="1" x14ac:dyDescent="0.25">
      <c r="A1113" t="s">
        <v>201</v>
      </c>
      <c r="B1113">
        <v>19</v>
      </c>
      <c r="C1113" s="27" t="str">
        <f t="shared" si="90"/>
        <v>N</v>
      </c>
      <c r="E1113" t="s">
        <v>1273</v>
      </c>
      <c r="F1113" s="27" t="str">
        <f t="shared" si="91"/>
        <v>CCV-1B_SL</v>
      </c>
      <c r="G1113" t="s">
        <v>1274</v>
      </c>
      <c r="I1113" t="s">
        <v>1327</v>
      </c>
      <c r="J1113">
        <v>0</v>
      </c>
      <c r="K1113">
        <v>1</v>
      </c>
      <c r="L1113">
        <v>0</v>
      </c>
      <c r="M1113">
        <v>25</v>
      </c>
      <c r="N1113">
        <v>4</v>
      </c>
      <c r="O1113">
        <v>1</v>
      </c>
      <c r="P1113">
        <v>0</v>
      </c>
      <c r="Q1113">
        <v>2</v>
      </c>
      <c r="R1113" s="27">
        <f t="shared" si="92"/>
        <v>39</v>
      </c>
      <c r="S1113" s="27">
        <f t="shared" si="93"/>
        <v>27</v>
      </c>
      <c r="T1113" s="27" t="str">
        <f>IFERROR(VLOOKUP(F1113,#REF!,2,0),"")</f>
        <v/>
      </c>
      <c r="U1113" s="27" t="str">
        <f t="shared" si="94"/>
        <v>,19:00:00,car,39</v>
      </c>
    </row>
    <row r="1114" spans="1:21" hidden="1" x14ac:dyDescent="0.25">
      <c r="A1114" t="s">
        <v>203</v>
      </c>
      <c r="B1114">
        <v>19</v>
      </c>
      <c r="C1114" s="27" t="str">
        <f t="shared" si="90"/>
        <v>N</v>
      </c>
      <c r="E1114" t="s">
        <v>1273</v>
      </c>
      <c r="F1114" s="27" t="str">
        <f t="shared" si="91"/>
        <v>CCV-1B_SL</v>
      </c>
      <c r="G1114" t="s">
        <v>1274</v>
      </c>
      <c r="I1114" t="s">
        <v>1328</v>
      </c>
      <c r="J1114">
        <v>0</v>
      </c>
      <c r="K1114">
        <v>1</v>
      </c>
      <c r="L1114">
        <v>0</v>
      </c>
      <c r="M1114">
        <v>16</v>
      </c>
      <c r="N1114">
        <v>3</v>
      </c>
      <c r="O1114">
        <v>1</v>
      </c>
      <c r="P1114">
        <v>0</v>
      </c>
      <c r="Q1114">
        <v>1</v>
      </c>
      <c r="R1114" s="27">
        <f t="shared" si="92"/>
        <v>26</v>
      </c>
      <c r="S1114" s="27">
        <f t="shared" si="93"/>
        <v>17</v>
      </c>
      <c r="T1114" s="27" t="str">
        <f>IFERROR(VLOOKUP(F1114,#REF!,2,0),"")</f>
        <v/>
      </c>
      <c r="U1114" s="27" t="str">
        <f t="shared" si="94"/>
        <v>,19:15:00,car,26</v>
      </c>
    </row>
    <row r="1115" spans="1:21" hidden="1" x14ac:dyDescent="0.25">
      <c r="A1115" t="s">
        <v>205</v>
      </c>
      <c r="B1115">
        <v>19</v>
      </c>
      <c r="C1115" s="27" t="str">
        <f t="shared" si="90"/>
        <v>N</v>
      </c>
      <c r="E1115" t="s">
        <v>1273</v>
      </c>
      <c r="F1115" s="27" t="str">
        <f t="shared" si="91"/>
        <v>CCV-1B_SL</v>
      </c>
      <c r="G1115" t="s">
        <v>1274</v>
      </c>
      <c r="I1115" t="s">
        <v>1329</v>
      </c>
      <c r="J1115">
        <v>0</v>
      </c>
      <c r="K1115">
        <v>1</v>
      </c>
      <c r="L1115">
        <v>0</v>
      </c>
      <c r="M1115">
        <v>19</v>
      </c>
      <c r="N1115">
        <v>3</v>
      </c>
      <c r="O1115">
        <v>1</v>
      </c>
      <c r="P1115">
        <v>0</v>
      </c>
      <c r="Q1115">
        <v>1</v>
      </c>
      <c r="R1115" s="27">
        <f t="shared" si="92"/>
        <v>30</v>
      </c>
      <c r="S1115" s="27">
        <f t="shared" si="93"/>
        <v>20</v>
      </c>
      <c r="T1115" s="27" t="str">
        <f>IFERROR(VLOOKUP(F1115,#REF!,2,0),"")</f>
        <v/>
      </c>
      <c r="U1115" s="27" t="str">
        <f t="shared" si="94"/>
        <v>,19:30:00,car,30</v>
      </c>
    </row>
    <row r="1116" spans="1:21" hidden="1" x14ac:dyDescent="0.25">
      <c r="A1116" t="s">
        <v>207</v>
      </c>
      <c r="B1116">
        <v>19</v>
      </c>
      <c r="C1116" s="27" t="str">
        <f t="shared" si="90"/>
        <v>N</v>
      </c>
      <c r="E1116" t="s">
        <v>1273</v>
      </c>
      <c r="F1116" s="27" t="str">
        <f t="shared" si="91"/>
        <v>CCV-1B_SL</v>
      </c>
      <c r="G1116" t="s">
        <v>1274</v>
      </c>
      <c r="I1116" t="s">
        <v>1330</v>
      </c>
      <c r="J1116">
        <v>0</v>
      </c>
      <c r="K1116">
        <v>1</v>
      </c>
      <c r="L1116">
        <v>0</v>
      </c>
      <c r="M1116">
        <v>19</v>
      </c>
      <c r="N1116">
        <v>3</v>
      </c>
      <c r="O1116">
        <v>1</v>
      </c>
      <c r="P1116">
        <v>0</v>
      </c>
      <c r="Q1116">
        <v>1</v>
      </c>
      <c r="R1116" s="27">
        <f t="shared" si="92"/>
        <v>30</v>
      </c>
      <c r="S1116" s="27">
        <f t="shared" si="93"/>
        <v>20</v>
      </c>
      <c r="T1116" s="27" t="str">
        <f>IFERROR(VLOOKUP(F1116,#REF!,2,0),"")</f>
        <v/>
      </c>
      <c r="U1116" s="27" t="str">
        <f t="shared" si="94"/>
        <v>,19:45:00,car,30</v>
      </c>
    </row>
    <row r="1117" spans="1:21" hidden="1" x14ac:dyDescent="0.25">
      <c r="A1117" t="s">
        <v>209</v>
      </c>
      <c r="B1117">
        <v>20</v>
      </c>
      <c r="C1117" s="27" t="str">
        <f t="shared" si="90"/>
        <v>N</v>
      </c>
      <c r="E1117" t="s">
        <v>1273</v>
      </c>
      <c r="F1117" s="27" t="str">
        <f t="shared" si="91"/>
        <v>CCV-1B_SL</v>
      </c>
      <c r="G1117" t="s">
        <v>1274</v>
      </c>
      <c r="I1117" t="s">
        <v>1331</v>
      </c>
      <c r="J1117">
        <v>0</v>
      </c>
      <c r="K1117">
        <v>0</v>
      </c>
      <c r="L1117">
        <v>0</v>
      </c>
      <c r="M1117">
        <v>9</v>
      </c>
      <c r="N1117">
        <v>1</v>
      </c>
      <c r="O1117">
        <v>0</v>
      </c>
      <c r="P1117">
        <v>0</v>
      </c>
      <c r="Q1117">
        <v>1</v>
      </c>
      <c r="R1117" s="27">
        <f t="shared" si="92"/>
        <v>14</v>
      </c>
      <c r="S1117" s="27">
        <f t="shared" si="93"/>
        <v>10</v>
      </c>
      <c r="T1117" s="27" t="str">
        <f>IFERROR(VLOOKUP(F1117,#REF!,2,0),"")</f>
        <v/>
      </c>
      <c r="U1117" s="27" t="str">
        <f t="shared" si="94"/>
        <v>,20:00:00,car,14</v>
      </c>
    </row>
    <row r="1118" spans="1:21" hidden="1" x14ac:dyDescent="0.25">
      <c r="A1118" t="s">
        <v>107</v>
      </c>
      <c r="B1118">
        <v>6</v>
      </c>
      <c r="C1118" s="27" t="str">
        <f t="shared" si="90"/>
        <v>M</v>
      </c>
      <c r="E1118" t="s">
        <v>1332</v>
      </c>
      <c r="F1118" s="27" t="str">
        <f t="shared" si="91"/>
        <v>CCV-26A</v>
      </c>
      <c r="G1118" t="s">
        <v>1333</v>
      </c>
      <c r="I1118" t="s">
        <v>1334</v>
      </c>
      <c r="J1118">
        <v>0</v>
      </c>
      <c r="K1118">
        <v>1</v>
      </c>
      <c r="L1118">
        <v>0</v>
      </c>
      <c r="M1118">
        <v>0</v>
      </c>
      <c r="N1118">
        <v>0</v>
      </c>
      <c r="O1118">
        <v>3</v>
      </c>
      <c r="P1118">
        <v>0</v>
      </c>
      <c r="Q1118">
        <v>0</v>
      </c>
      <c r="R1118" s="27">
        <f t="shared" si="92"/>
        <v>3</v>
      </c>
      <c r="S1118" s="27">
        <f t="shared" si="93"/>
        <v>0</v>
      </c>
      <c r="T1118" s="27" t="str">
        <f>IFERROR(VLOOKUP(F1118,#REF!,2,0),"")</f>
        <v/>
      </c>
      <c r="U1118" s="27" t="str">
        <f t="shared" si="94"/>
        <v>,06:15:00,car,3</v>
      </c>
    </row>
    <row r="1119" spans="1:21" hidden="1" x14ac:dyDescent="0.25">
      <c r="A1119" t="s">
        <v>109</v>
      </c>
      <c r="B1119">
        <v>6</v>
      </c>
      <c r="C1119" s="27" t="str">
        <f t="shared" si="90"/>
        <v>M</v>
      </c>
      <c r="E1119" t="s">
        <v>1332</v>
      </c>
      <c r="F1119" s="27" t="str">
        <f t="shared" si="91"/>
        <v>CCV-26A</v>
      </c>
      <c r="G1119" t="s">
        <v>1333</v>
      </c>
      <c r="I1119" t="s">
        <v>1335</v>
      </c>
      <c r="J1119">
        <v>0</v>
      </c>
      <c r="K1119">
        <v>1</v>
      </c>
      <c r="L1119">
        <v>0</v>
      </c>
      <c r="M1119">
        <v>29</v>
      </c>
      <c r="N1119">
        <v>8</v>
      </c>
      <c r="O1119">
        <v>12</v>
      </c>
      <c r="P1119">
        <v>0</v>
      </c>
      <c r="Q1119">
        <v>7</v>
      </c>
      <c r="R1119" s="27">
        <f t="shared" si="92"/>
        <v>52</v>
      </c>
      <c r="S1119" s="27">
        <f t="shared" si="93"/>
        <v>36</v>
      </c>
      <c r="T1119" s="27" t="str">
        <f>IFERROR(VLOOKUP(F1119,#REF!,2,0),"")</f>
        <v/>
      </c>
      <c r="U1119" s="27" t="str">
        <f t="shared" si="94"/>
        <v>,06:30:00,car,52</v>
      </c>
    </row>
    <row r="1120" spans="1:21" hidden="1" x14ac:dyDescent="0.25">
      <c r="A1120" t="s">
        <v>111</v>
      </c>
      <c r="B1120">
        <v>6</v>
      </c>
      <c r="C1120" s="27" t="str">
        <f t="shared" si="90"/>
        <v>M</v>
      </c>
      <c r="E1120" t="s">
        <v>1332</v>
      </c>
      <c r="F1120" s="27" t="str">
        <f t="shared" si="91"/>
        <v>CCV-26A</v>
      </c>
      <c r="G1120" t="s">
        <v>1333</v>
      </c>
      <c r="I1120" t="s">
        <v>1336</v>
      </c>
      <c r="J1120">
        <v>4</v>
      </c>
      <c r="K1120">
        <v>1</v>
      </c>
      <c r="L1120">
        <v>0</v>
      </c>
      <c r="M1120">
        <v>58</v>
      </c>
      <c r="N1120">
        <v>23</v>
      </c>
      <c r="O1120">
        <v>10</v>
      </c>
      <c r="P1120">
        <v>0</v>
      </c>
      <c r="Q1120">
        <v>4</v>
      </c>
      <c r="R1120" s="27">
        <f t="shared" si="92"/>
        <v>89</v>
      </c>
      <c r="S1120" s="27">
        <f t="shared" si="93"/>
        <v>62</v>
      </c>
      <c r="T1120" s="27" t="str">
        <f>IFERROR(VLOOKUP(F1120,#REF!,2,0),"")</f>
        <v/>
      </c>
      <c r="U1120" s="27" t="str">
        <f t="shared" si="94"/>
        <v>,06:45:00,car,89</v>
      </c>
    </row>
    <row r="1121" spans="1:21" hidden="1" x14ac:dyDescent="0.25">
      <c r="A1121" t="s">
        <v>113</v>
      </c>
      <c r="B1121">
        <v>7</v>
      </c>
      <c r="C1121" s="27" t="str">
        <f t="shared" si="90"/>
        <v>M</v>
      </c>
      <c r="E1121" t="s">
        <v>1332</v>
      </c>
      <c r="F1121" s="27" t="str">
        <f t="shared" si="91"/>
        <v>CCV-26A</v>
      </c>
      <c r="G1121" t="s">
        <v>1333</v>
      </c>
      <c r="I1121" t="s">
        <v>1337</v>
      </c>
      <c r="J1121">
        <v>2</v>
      </c>
      <c r="K1121">
        <v>1</v>
      </c>
      <c r="L1121">
        <v>0</v>
      </c>
      <c r="M1121">
        <v>127</v>
      </c>
      <c r="N1121">
        <v>18</v>
      </c>
      <c r="O1121">
        <v>11</v>
      </c>
      <c r="P1121">
        <v>1</v>
      </c>
      <c r="Q1121">
        <v>8</v>
      </c>
      <c r="R1121" s="27">
        <f t="shared" si="92"/>
        <v>184</v>
      </c>
      <c r="S1121" s="27">
        <f t="shared" si="93"/>
        <v>136</v>
      </c>
      <c r="T1121" s="27" t="str">
        <f>IFERROR(VLOOKUP(F1121,#REF!,2,0),"")</f>
        <v/>
      </c>
      <c r="U1121" s="27" t="str">
        <f t="shared" si="94"/>
        <v>,07:00:00,car,184</v>
      </c>
    </row>
    <row r="1122" spans="1:21" hidden="1" x14ac:dyDescent="0.25">
      <c r="A1122" t="s">
        <v>115</v>
      </c>
      <c r="B1122">
        <v>7</v>
      </c>
      <c r="C1122" s="27" t="str">
        <f t="shared" si="90"/>
        <v>M</v>
      </c>
      <c r="E1122" t="s">
        <v>1332</v>
      </c>
      <c r="F1122" s="27" t="str">
        <f t="shared" si="91"/>
        <v>CCV-26A</v>
      </c>
      <c r="G1122" t="s">
        <v>1333</v>
      </c>
      <c r="I1122" t="s">
        <v>1338</v>
      </c>
      <c r="J1122">
        <v>0</v>
      </c>
      <c r="K1122">
        <v>4</v>
      </c>
      <c r="L1122">
        <v>0</v>
      </c>
      <c r="M1122">
        <v>171</v>
      </c>
      <c r="N1122">
        <v>7</v>
      </c>
      <c r="O1122">
        <v>7</v>
      </c>
      <c r="P1122">
        <v>1</v>
      </c>
      <c r="Q1122">
        <v>7</v>
      </c>
      <c r="R1122" s="27">
        <f t="shared" si="92"/>
        <v>245</v>
      </c>
      <c r="S1122" s="27">
        <f t="shared" si="93"/>
        <v>179</v>
      </c>
      <c r="T1122" s="27" t="str">
        <f>IFERROR(VLOOKUP(F1122,#REF!,2,0),"")</f>
        <v/>
      </c>
      <c r="U1122" s="27" t="str">
        <f t="shared" si="94"/>
        <v>,07:15:00,car,245</v>
      </c>
    </row>
    <row r="1123" spans="1:21" hidden="1" x14ac:dyDescent="0.25">
      <c r="A1123" t="s">
        <v>117</v>
      </c>
      <c r="B1123">
        <v>7</v>
      </c>
      <c r="C1123" s="27" t="str">
        <f t="shared" si="90"/>
        <v>M</v>
      </c>
      <c r="E1123" t="s">
        <v>1332</v>
      </c>
      <c r="F1123" s="27" t="str">
        <f t="shared" si="91"/>
        <v>CCV-26A</v>
      </c>
      <c r="G1123" t="s">
        <v>1333</v>
      </c>
      <c r="I1123" t="s">
        <v>1339</v>
      </c>
      <c r="J1123">
        <v>1</v>
      </c>
      <c r="K1123">
        <v>5</v>
      </c>
      <c r="L1123">
        <v>0</v>
      </c>
      <c r="M1123">
        <v>209</v>
      </c>
      <c r="N1123">
        <v>19</v>
      </c>
      <c r="O1123">
        <v>11</v>
      </c>
      <c r="P1123">
        <v>2</v>
      </c>
      <c r="Q1123">
        <v>5</v>
      </c>
      <c r="R1123" s="27">
        <f t="shared" si="92"/>
        <v>298</v>
      </c>
      <c r="S1123" s="27">
        <f t="shared" si="93"/>
        <v>216</v>
      </c>
      <c r="T1123" s="27" t="str">
        <f>IFERROR(VLOOKUP(F1123,#REF!,2,0),"")</f>
        <v/>
      </c>
      <c r="U1123" s="27" t="str">
        <f t="shared" si="94"/>
        <v>,07:30:00,car,298</v>
      </c>
    </row>
    <row r="1124" spans="1:21" hidden="1" x14ac:dyDescent="0.25">
      <c r="A1124" t="s">
        <v>119</v>
      </c>
      <c r="B1124">
        <v>7</v>
      </c>
      <c r="C1124" s="27" t="str">
        <f t="shared" si="90"/>
        <v>M</v>
      </c>
      <c r="E1124" t="s">
        <v>1332</v>
      </c>
      <c r="F1124" s="27" t="str">
        <f t="shared" si="91"/>
        <v>CCV-26A</v>
      </c>
      <c r="G1124" t="s">
        <v>1333</v>
      </c>
      <c r="I1124" t="s">
        <v>1340</v>
      </c>
      <c r="J1124">
        <v>2</v>
      </c>
      <c r="K1124">
        <v>4</v>
      </c>
      <c r="L1124">
        <v>6</v>
      </c>
      <c r="M1124">
        <v>222</v>
      </c>
      <c r="N1124">
        <v>38</v>
      </c>
      <c r="O1124">
        <v>13</v>
      </c>
      <c r="P1124">
        <v>0</v>
      </c>
      <c r="Q1124">
        <v>8</v>
      </c>
      <c r="R1124" s="27">
        <f t="shared" si="92"/>
        <v>338</v>
      </c>
      <c r="S1124" s="27">
        <f t="shared" si="93"/>
        <v>245</v>
      </c>
      <c r="T1124" s="27" t="str">
        <f>IFERROR(VLOOKUP(F1124,#REF!,2,0),"")</f>
        <v/>
      </c>
      <c r="U1124" s="27" t="str">
        <f t="shared" si="94"/>
        <v>,07:45:00,car,338</v>
      </c>
    </row>
    <row r="1125" spans="1:21" hidden="1" x14ac:dyDescent="0.25">
      <c r="A1125" t="s">
        <v>121</v>
      </c>
      <c r="B1125">
        <v>8</v>
      </c>
      <c r="C1125" s="27" t="str">
        <f t="shared" si="90"/>
        <v>M</v>
      </c>
      <c r="E1125" t="s">
        <v>1332</v>
      </c>
      <c r="F1125" s="27" t="str">
        <f t="shared" si="91"/>
        <v>CCV-26A</v>
      </c>
      <c r="G1125" t="s">
        <v>1333</v>
      </c>
      <c r="I1125" t="s">
        <v>1341</v>
      </c>
      <c r="J1125">
        <v>2</v>
      </c>
      <c r="K1125">
        <v>3</v>
      </c>
      <c r="L1125">
        <v>4</v>
      </c>
      <c r="M1125">
        <v>187</v>
      </c>
      <c r="N1125">
        <v>28</v>
      </c>
      <c r="O1125">
        <v>13</v>
      </c>
      <c r="P1125">
        <v>3</v>
      </c>
      <c r="Q1125">
        <v>3</v>
      </c>
      <c r="R1125" s="27">
        <f t="shared" si="92"/>
        <v>278</v>
      </c>
      <c r="S1125" s="27">
        <f t="shared" si="93"/>
        <v>203</v>
      </c>
      <c r="T1125" s="27" t="str">
        <f>IFERROR(VLOOKUP(F1125,#REF!,2,0),"")</f>
        <v/>
      </c>
      <c r="U1125" s="27" t="str">
        <f t="shared" si="94"/>
        <v>,08:00:00,car,278</v>
      </c>
    </row>
    <row r="1126" spans="1:21" hidden="1" x14ac:dyDescent="0.25">
      <c r="A1126" t="s">
        <v>123</v>
      </c>
      <c r="B1126">
        <v>8</v>
      </c>
      <c r="C1126" s="27" t="str">
        <f t="shared" si="90"/>
        <v>M</v>
      </c>
      <c r="E1126" t="s">
        <v>1332</v>
      </c>
      <c r="F1126" s="27" t="str">
        <f t="shared" si="91"/>
        <v>CCV-26A</v>
      </c>
      <c r="G1126" t="s">
        <v>1333</v>
      </c>
      <c r="I1126" t="s">
        <v>1342</v>
      </c>
      <c r="J1126">
        <v>2</v>
      </c>
      <c r="K1126">
        <v>2</v>
      </c>
      <c r="L1126">
        <v>0</v>
      </c>
      <c r="M1126">
        <v>206</v>
      </c>
      <c r="N1126">
        <v>15</v>
      </c>
      <c r="O1126">
        <v>9</v>
      </c>
      <c r="P1126">
        <v>3</v>
      </c>
      <c r="Q1126">
        <v>9</v>
      </c>
      <c r="R1126" s="27">
        <f t="shared" si="92"/>
        <v>292</v>
      </c>
      <c r="S1126" s="27">
        <f t="shared" si="93"/>
        <v>218</v>
      </c>
      <c r="T1126" s="27" t="str">
        <f>IFERROR(VLOOKUP(F1126,#REF!,2,0),"")</f>
        <v/>
      </c>
      <c r="U1126" s="27" t="str">
        <f t="shared" si="94"/>
        <v>,08:15:00,car,292</v>
      </c>
    </row>
    <row r="1127" spans="1:21" hidden="1" x14ac:dyDescent="0.25">
      <c r="A1127" t="s">
        <v>125</v>
      </c>
      <c r="B1127">
        <v>8</v>
      </c>
      <c r="C1127" s="27" t="str">
        <f t="shared" si="90"/>
        <v>M</v>
      </c>
      <c r="E1127" t="s">
        <v>1332</v>
      </c>
      <c r="F1127" s="27" t="str">
        <f t="shared" si="91"/>
        <v>CCV-26A</v>
      </c>
      <c r="G1127" t="s">
        <v>1333</v>
      </c>
      <c r="I1127" t="s">
        <v>1343</v>
      </c>
      <c r="J1127">
        <v>2</v>
      </c>
      <c r="K1127">
        <v>3</v>
      </c>
      <c r="L1127">
        <v>0</v>
      </c>
      <c r="M1127">
        <v>199</v>
      </c>
      <c r="N1127">
        <v>27</v>
      </c>
      <c r="O1127">
        <v>7</v>
      </c>
      <c r="P1127">
        <v>2</v>
      </c>
      <c r="Q1127">
        <v>6</v>
      </c>
      <c r="R1127" s="27">
        <f t="shared" si="92"/>
        <v>283</v>
      </c>
      <c r="S1127" s="27">
        <f t="shared" si="93"/>
        <v>207</v>
      </c>
      <c r="T1127" s="27" t="str">
        <f>IFERROR(VLOOKUP(F1127,#REF!,2,0),"")</f>
        <v/>
      </c>
      <c r="U1127" s="27" t="str">
        <f t="shared" si="94"/>
        <v>,08:30:00,car,283</v>
      </c>
    </row>
    <row r="1128" spans="1:21" hidden="1" x14ac:dyDescent="0.25">
      <c r="A1128" t="s">
        <v>127</v>
      </c>
      <c r="B1128">
        <v>8</v>
      </c>
      <c r="C1128" s="27" t="str">
        <f t="shared" si="90"/>
        <v>M</v>
      </c>
      <c r="E1128" t="s">
        <v>1332</v>
      </c>
      <c r="F1128" s="27" t="str">
        <f t="shared" si="91"/>
        <v>CCV-26A</v>
      </c>
      <c r="G1128" t="s">
        <v>1333</v>
      </c>
      <c r="I1128" t="s">
        <v>1344</v>
      </c>
      <c r="J1128">
        <v>1</v>
      </c>
      <c r="K1128">
        <v>6</v>
      </c>
      <c r="L1128">
        <v>4</v>
      </c>
      <c r="M1128">
        <v>179</v>
      </c>
      <c r="N1128">
        <v>28</v>
      </c>
      <c r="O1128">
        <v>6</v>
      </c>
      <c r="P1128">
        <v>3</v>
      </c>
      <c r="Q1128">
        <v>2</v>
      </c>
      <c r="R1128" s="27">
        <f t="shared" si="92"/>
        <v>274</v>
      </c>
      <c r="S1128" s="27">
        <f t="shared" si="93"/>
        <v>194</v>
      </c>
      <c r="T1128" s="27" t="str">
        <f>IFERROR(VLOOKUP(F1128,#REF!,2,0),"")</f>
        <v/>
      </c>
      <c r="U1128" s="27" t="str">
        <f t="shared" si="94"/>
        <v>,08:45:00,car,274</v>
      </c>
    </row>
    <row r="1129" spans="1:21" hidden="1" x14ac:dyDescent="0.25">
      <c r="A1129" t="s">
        <v>129</v>
      </c>
      <c r="B1129">
        <v>9</v>
      </c>
      <c r="C1129" s="27" t="str">
        <f t="shared" si="90"/>
        <v>M</v>
      </c>
      <c r="E1129" t="s">
        <v>1332</v>
      </c>
      <c r="F1129" s="27" t="str">
        <f t="shared" si="91"/>
        <v>CCV-26A</v>
      </c>
      <c r="G1129" t="s">
        <v>1333</v>
      </c>
      <c r="I1129" t="s">
        <v>1345</v>
      </c>
      <c r="J1129">
        <v>3</v>
      </c>
      <c r="K1129">
        <v>9</v>
      </c>
      <c r="L1129">
        <v>4</v>
      </c>
      <c r="M1129">
        <v>163</v>
      </c>
      <c r="N1129">
        <v>20</v>
      </c>
      <c r="O1129">
        <v>11</v>
      </c>
      <c r="P1129">
        <v>3</v>
      </c>
      <c r="Q1129">
        <v>9</v>
      </c>
      <c r="R1129" s="27">
        <f t="shared" si="92"/>
        <v>269</v>
      </c>
      <c r="S1129" s="27">
        <f t="shared" si="93"/>
        <v>185</v>
      </c>
      <c r="T1129" s="27" t="str">
        <f>IFERROR(VLOOKUP(F1129,#REF!,2,0),"")</f>
        <v/>
      </c>
      <c r="U1129" s="27" t="str">
        <f t="shared" si="94"/>
        <v>,09:00:00,car,269</v>
      </c>
    </row>
    <row r="1130" spans="1:21" hidden="1" x14ac:dyDescent="0.25">
      <c r="A1130" t="s">
        <v>131</v>
      </c>
      <c r="B1130">
        <v>9</v>
      </c>
      <c r="C1130" s="27" t="str">
        <f t="shared" si="90"/>
        <v>M</v>
      </c>
      <c r="E1130" t="s">
        <v>1332</v>
      </c>
      <c r="F1130" s="27" t="str">
        <f t="shared" si="91"/>
        <v>CCV-26A</v>
      </c>
      <c r="G1130" t="s">
        <v>1333</v>
      </c>
      <c r="I1130" t="s">
        <v>1346</v>
      </c>
      <c r="J1130">
        <v>3</v>
      </c>
      <c r="K1130">
        <v>6</v>
      </c>
      <c r="L1130">
        <v>4</v>
      </c>
      <c r="M1130">
        <v>161</v>
      </c>
      <c r="N1130">
        <v>40</v>
      </c>
      <c r="O1130">
        <v>10</v>
      </c>
      <c r="P1130">
        <v>0</v>
      </c>
      <c r="Q1130">
        <v>10</v>
      </c>
      <c r="R1130" s="27">
        <f t="shared" si="92"/>
        <v>260</v>
      </c>
      <c r="S1130" s="27">
        <f t="shared" si="93"/>
        <v>181</v>
      </c>
      <c r="T1130" s="27" t="str">
        <f>IFERROR(VLOOKUP(F1130,#REF!,2,0),"")</f>
        <v/>
      </c>
      <c r="U1130" s="27" t="str">
        <f t="shared" si="94"/>
        <v>,09:15:00,car,260</v>
      </c>
    </row>
    <row r="1131" spans="1:21" hidden="1" x14ac:dyDescent="0.25">
      <c r="A1131" t="s">
        <v>133</v>
      </c>
      <c r="B1131">
        <v>9</v>
      </c>
      <c r="C1131" s="27" t="str">
        <f t="shared" si="90"/>
        <v>M</v>
      </c>
      <c r="E1131" t="s">
        <v>1332</v>
      </c>
      <c r="F1131" s="27" t="str">
        <f t="shared" si="91"/>
        <v>CCV-26A</v>
      </c>
      <c r="G1131" t="s">
        <v>1333</v>
      </c>
      <c r="I1131" t="s">
        <v>1347</v>
      </c>
      <c r="J1131">
        <v>1</v>
      </c>
      <c r="K1131">
        <v>3</v>
      </c>
      <c r="L1131">
        <v>3</v>
      </c>
      <c r="M1131">
        <v>222</v>
      </c>
      <c r="N1131">
        <v>31</v>
      </c>
      <c r="O1131">
        <v>13</v>
      </c>
      <c r="P1131">
        <v>5</v>
      </c>
      <c r="Q1131">
        <v>18</v>
      </c>
      <c r="R1131" s="27">
        <f t="shared" si="92"/>
        <v>343</v>
      </c>
      <c r="S1131" s="27">
        <f t="shared" si="93"/>
        <v>253</v>
      </c>
      <c r="T1131" s="27" t="str">
        <f>IFERROR(VLOOKUP(F1131,#REF!,2,0),"")</f>
        <v/>
      </c>
      <c r="U1131" s="27" t="str">
        <f t="shared" si="94"/>
        <v>,09:30:00,car,343</v>
      </c>
    </row>
    <row r="1132" spans="1:21" hidden="1" x14ac:dyDescent="0.25">
      <c r="A1132" t="s">
        <v>135</v>
      </c>
      <c r="B1132">
        <v>9</v>
      </c>
      <c r="C1132" s="27" t="str">
        <f t="shared" si="90"/>
        <v>M</v>
      </c>
      <c r="E1132" t="s">
        <v>1332</v>
      </c>
      <c r="F1132" s="27" t="str">
        <f t="shared" si="91"/>
        <v>CCV-26A</v>
      </c>
      <c r="G1132" t="s">
        <v>1333</v>
      </c>
      <c r="I1132" t="s">
        <v>1348</v>
      </c>
      <c r="J1132">
        <v>3</v>
      </c>
      <c r="K1132">
        <v>5</v>
      </c>
      <c r="L1132">
        <v>2</v>
      </c>
      <c r="M1132">
        <v>187</v>
      </c>
      <c r="N1132">
        <v>35</v>
      </c>
      <c r="O1132">
        <v>5</v>
      </c>
      <c r="P1132">
        <v>6</v>
      </c>
      <c r="Q1132">
        <v>11</v>
      </c>
      <c r="R1132" s="27">
        <f t="shared" si="92"/>
        <v>293</v>
      </c>
      <c r="S1132" s="27">
        <f t="shared" si="93"/>
        <v>209</v>
      </c>
      <c r="T1132" s="27" t="str">
        <f>IFERROR(VLOOKUP(F1132,#REF!,2,0),"")</f>
        <v/>
      </c>
      <c r="U1132" s="27" t="str">
        <f t="shared" si="94"/>
        <v>,09:45:00,car,293</v>
      </c>
    </row>
    <row r="1133" spans="1:21" hidden="1" x14ac:dyDescent="0.25">
      <c r="A1133" t="s">
        <v>137</v>
      </c>
      <c r="B1133">
        <v>10</v>
      </c>
      <c r="C1133" s="27" t="str">
        <f t="shared" si="90"/>
        <v>M</v>
      </c>
      <c r="E1133" t="s">
        <v>1332</v>
      </c>
      <c r="F1133" s="27" t="str">
        <f t="shared" si="91"/>
        <v>CCV-26A</v>
      </c>
      <c r="G1133" t="s">
        <v>1333</v>
      </c>
      <c r="I1133" t="s">
        <v>1349</v>
      </c>
      <c r="J1133">
        <v>0</v>
      </c>
      <c r="K1133">
        <v>5</v>
      </c>
      <c r="L1133">
        <v>0</v>
      </c>
      <c r="M1133">
        <v>19</v>
      </c>
      <c r="N1133">
        <v>6</v>
      </c>
      <c r="O1133">
        <v>0</v>
      </c>
      <c r="P1133">
        <v>0</v>
      </c>
      <c r="Q1133">
        <v>0</v>
      </c>
      <c r="R1133" s="27">
        <f t="shared" si="92"/>
        <v>39</v>
      </c>
      <c r="S1133" s="27">
        <f t="shared" si="93"/>
        <v>19</v>
      </c>
      <c r="T1133" s="27" t="str">
        <f>IFERROR(VLOOKUP(F1133,#REF!,2,0),"")</f>
        <v/>
      </c>
      <c r="U1133" s="27" t="str">
        <f t="shared" si="94"/>
        <v>,10:00:00,car,39</v>
      </c>
    </row>
    <row r="1134" spans="1:21" hidden="1" x14ac:dyDescent="0.25">
      <c r="A1134" t="s">
        <v>185</v>
      </c>
      <c r="B1134">
        <v>16</v>
      </c>
      <c r="C1134" s="27" t="str">
        <f t="shared" si="90"/>
        <v>T</v>
      </c>
      <c r="E1134" t="s">
        <v>1332</v>
      </c>
      <c r="F1134" s="27" t="str">
        <f t="shared" si="91"/>
        <v>CCV-26A</v>
      </c>
      <c r="G1134" t="s">
        <v>1333</v>
      </c>
      <c r="I1134" t="s">
        <v>1350</v>
      </c>
      <c r="J1134">
        <v>0</v>
      </c>
      <c r="K1134">
        <v>2</v>
      </c>
      <c r="L1134">
        <v>0</v>
      </c>
      <c r="M1134">
        <v>140</v>
      </c>
      <c r="N1134">
        <v>25</v>
      </c>
      <c r="O1134">
        <v>8</v>
      </c>
      <c r="P1134">
        <v>2</v>
      </c>
      <c r="Q1134">
        <v>10</v>
      </c>
      <c r="R1134" s="27">
        <f t="shared" si="92"/>
        <v>209</v>
      </c>
      <c r="S1134" s="27">
        <f t="shared" si="93"/>
        <v>152</v>
      </c>
      <c r="T1134" s="27" t="str">
        <f>IFERROR(VLOOKUP(F1134,#REF!,2,0),"")</f>
        <v/>
      </c>
      <c r="U1134" s="27" t="str">
        <f t="shared" si="94"/>
        <v>,16:00:00,car,209</v>
      </c>
    </row>
    <row r="1135" spans="1:21" hidden="1" x14ac:dyDescent="0.25">
      <c r="A1135" t="s">
        <v>187</v>
      </c>
      <c r="B1135">
        <v>16</v>
      </c>
      <c r="C1135" s="27" t="str">
        <f t="shared" si="90"/>
        <v>T</v>
      </c>
      <c r="E1135" t="s">
        <v>1332</v>
      </c>
      <c r="F1135" s="27" t="str">
        <f t="shared" si="91"/>
        <v>CCV-26A</v>
      </c>
      <c r="G1135" t="s">
        <v>1333</v>
      </c>
      <c r="I1135" t="s">
        <v>1351</v>
      </c>
      <c r="J1135">
        <v>2</v>
      </c>
      <c r="K1135">
        <v>14</v>
      </c>
      <c r="L1135">
        <v>0</v>
      </c>
      <c r="M1135">
        <v>270</v>
      </c>
      <c r="N1135">
        <v>54</v>
      </c>
      <c r="O1135">
        <v>8</v>
      </c>
      <c r="P1135">
        <v>2</v>
      </c>
      <c r="Q1135">
        <v>20</v>
      </c>
      <c r="R1135" s="27">
        <f t="shared" si="92"/>
        <v>428</v>
      </c>
      <c r="S1135" s="27">
        <f t="shared" si="93"/>
        <v>292</v>
      </c>
      <c r="T1135" s="27" t="str">
        <f>IFERROR(VLOOKUP(F1135,#REF!,2,0),"")</f>
        <v/>
      </c>
      <c r="U1135" s="27" t="str">
        <f t="shared" si="94"/>
        <v>,16:15:00,car,428</v>
      </c>
    </row>
    <row r="1136" spans="1:21" hidden="1" x14ac:dyDescent="0.25">
      <c r="A1136" t="s">
        <v>42</v>
      </c>
      <c r="B1136">
        <v>16</v>
      </c>
      <c r="C1136" s="27" t="str">
        <f t="shared" si="90"/>
        <v>T</v>
      </c>
      <c r="E1136" t="s">
        <v>1332</v>
      </c>
      <c r="F1136" s="27" t="str">
        <f t="shared" si="91"/>
        <v>CCV-26A</v>
      </c>
      <c r="G1136" t="s">
        <v>1333</v>
      </c>
      <c r="I1136" t="s">
        <v>1352</v>
      </c>
      <c r="J1136">
        <v>1</v>
      </c>
      <c r="K1136">
        <v>8</v>
      </c>
      <c r="L1136">
        <v>0</v>
      </c>
      <c r="M1136">
        <v>286</v>
      </c>
      <c r="N1136">
        <v>60</v>
      </c>
      <c r="O1136">
        <v>14</v>
      </c>
      <c r="P1136">
        <v>4</v>
      </c>
      <c r="Q1136">
        <v>25</v>
      </c>
      <c r="R1136" s="27">
        <f t="shared" si="92"/>
        <v>444</v>
      </c>
      <c r="S1136" s="27">
        <f t="shared" si="93"/>
        <v>315</v>
      </c>
      <c r="T1136" s="27" t="str">
        <f>IFERROR(VLOOKUP(F1136,#REF!,2,0),"")</f>
        <v/>
      </c>
      <c r="U1136" s="27" t="str">
        <f t="shared" si="94"/>
        <v>,16:30:00,car,444</v>
      </c>
    </row>
    <row r="1137" spans="1:21" hidden="1" x14ac:dyDescent="0.25">
      <c r="A1137" t="s">
        <v>43</v>
      </c>
      <c r="B1137">
        <v>16</v>
      </c>
      <c r="C1137" s="27" t="str">
        <f t="shared" si="90"/>
        <v>T</v>
      </c>
      <c r="E1137" t="s">
        <v>1332</v>
      </c>
      <c r="F1137" s="27" t="str">
        <f t="shared" si="91"/>
        <v>CCV-26A</v>
      </c>
      <c r="G1137" t="s">
        <v>1333</v>
      </c>
      <c r="I1137" t="s">
        <v>1353</v>
      </c>
      <c r="J1137">
        <v>2</v>
      </c>
      <c r="K1137">
        <v>6</v>
      </c>
      <c r="L1137">
        <v>0</v>
      </c>
      <c r="M1137">
        <v>276</v>
      </c>
      <c r="N1137">
        <v>59</v>
      </c>
      <c r="O1137">
        <v>17</v>
      </c>
      <c r="P1137">
        <v>1</v>
      </c>
      <c r="Q1137">
        <v>21</v>
      </c>
      <c r="R1137" s="27">
        <f t="shared" si="92"/>
        <v>416</v>
      </c>
      <c r="S1137" s="27">
        <f t="shared" si="93"/>
        <v>298</v>
      </c>
      <c r="T1137" s="27" t="str">
        <f>IFERROR(VLOOKUP(F1137,#REF!,2,0),"")</f>
        <v/>
      </c>
      <c r="U1137" s="27" t="str">
        <f t="shared" si="94"/>
        <v>,16:45:00,car,416</v>
      </c>
    </row>
    <row r="1138" spans="1:21" hidden="1" x14ac:dyDescent="0.25">
      <c r="A1138" t="s">
        <v>44</v>
      </c>
      <c r="B1138">
        <v>17</v>
      </c>
      <c r="C1138" s="27" t="str">
        <f t="shared" si="90"/>
        <v>T</v>
      </c>
      <c r="E1138" t="s">
        <v>1332</v>
      </c>
      <c r="F1138" s="27" t="str">
        <f t="shared" si="91"/>
        <v>CCV-26A</v>
      </c>
      <c r="G1138" t="s">
        <v>1333</v>
      </c>
      <c r="I1138" t="s">
        <v>1354</v>
      </c>
      <c r="J1138">
        <v>8</v>
      </c>
      <c r="K1138">
        <v>3</v>
      </c>
      <c r="L1138">
        <v>0</v>
      </c>
      <c r="M1138">
        <v>351</v>
      </c>
      <c r="N1138">
        <v>106</v>
      </c>
      <c r="O1138">
        <v>12</v>
      </c>
      <c r="P1138">
        <v>1</v>
      </c>
      <c r="Q1138">
        <v>22</v>
      </c>
      <c r="R1138" s="27">
        <f t="shared" si="92"/>
        <v>517</v>
      </c>
      <c r="S1138" s="27">
        <f t="shared" si="93"/>
        <v>374</v>
      </c>
      <c r="T1138" s="27" t="str">
        <f>IFERROR(VLOOKUP(F1138,#REF!,2,0),"")</f>
        <v/>
      </c>
      <c r="U1138" s="27" t="str">
        <f t="shared" si="94"/>
        <v>,17:00:00,car,517</v>
      </c>
    </row>
    <row r="1139" spans="1:21" hidden="1" x14ac:dyDescent="0.25">
      <c r="A1139" t="s">
        <v>45</v>
      </c>
      <c r="B1139">
        <v>17</v>
      </c>
      <c r="C1139" s="27" t="str">
        <f t="shared" si="90"/>
        <v>T</v>
      </c>
      <c r="E1139" t="s">
        <v>1332</v>
      </c>
      <c r="F1139" s="27" t="str">
        <f t="shared" si="91"/>
        <v>CCV-26A</v>
      </c>
      <c r="G1139" t="s">
        <v>1333</v>
      </c>
      <c r="I1139" t="s">
        <v>1355</v>
      </c>
      <c r="J1139">
        <v>7</v>
      </c>
      <c r="K1139">
        <v>5</v>
      </c>
      <c r="L1139">
        <v>0</v>
      </c>
      <c r="M1139">
        <v>353</v>
      </c>
      <c r="N1139">
        <v>55</v>
      </c>
      <c r="O1139">
        <v>22</v>
      </c>
      <c r="P1139">
        <v>3</v>
      </c>
      <c r="Q1139">
        <v>21</v>
      </c>
      <c r="R1139" s="27">
        <f t="shared" si="92"/>
        <v>516</v>
      </c>
      <c r="S1139" s="27">
        <f t="shared" si="93"/>
        <v>377</v>
      </c>
      <c r="T1139" s="27" t="str">
        <f>IFERROR(VLOOKUP(F1139,#REF!,2,0),"")</f>
        <v/>
      </c>
      <c r="U1139" s="27" t="str">
        <f t="shared" si="94"/>
        <v>,17:15:00,car,516</v>
      </c>
    </row>
    <row r="1140" spans="1:21" hidden="1" x14ac:dyDescent="0.25">
      <c r="A1140" t="s">
        <v>46</v>
      </c>
      <c r="B1140">
        <v>17</v>
      </c>
      <c r="C1140" s="27" t="str">
        <f t="shared" si="90"/>
        <v>T</v>
      </c>
      <c r="E1140" t="s">
        <v>1332</v>
      </c>
      <c r="F1140" s="27" t="str">
        <f t="shared" si="91"/>
        <v>CCV-26A</v>
      </c>
      <c r="G1140" t="s">
        <v>1333</v>
      </c>
      <c r="I1140" t="s">
        <v>1356</v>
      </c>
      <c r="J1140">
        <v>10</v>
      </c>
      <c r="K1140">
        <v>5</v>
      </c>
      <c r="L1140">
        <v>0</v>
      </c>
      <c r="M1140">
        <v>363</v>
      </c>
      <c r="N1140">
        <v>66</v>
      </c>
      <c r="O1140">
        <v>15</v>
      </c>
      <c r="P1140">
        <v>6</v>
      </c>
      <c r="Q1140">
        <v>19</v>
      </c>
      <c r="R1140" s="27">
        <f t="shared" si="92"/>
        <v>532</v>
      </c>
      <c r="S1140" s="27">
        <f t="shared" si="93"/>
        <v>388</v>
      </c>
      <c r="T1140" s="27" t="str">
        <f>IFERROR(VLOOKUP(F1140,#REF!,2,0),"")</f>
        <v/>
      </c>
      <c r="U1140" s="27" t="str">
        <f t="shared" si="94"/>
        <v>,17:30:00,car,532</v>
      </c>
    </row>
    <row r="1141" spans="1:21" hidden="1" x14ac:dyDescent="0.25">
      <c r="A1141" t="s">
        <v>47</v>
      </c>
      <c r="B1141">
        <v>17</v>
      </c>
      <c r="C1141" s="27" t="str">
        <f t="shared" si="90"/>
        <v>T</v>
      </c>
      <c r="E1141" t="s">
        <v>1332</v>
      </c>
      <c r="F1141" s="27" t="str">
        <f t="shared" si="91"/>
        <v>CCV-26A</v>
      </c>
      <c r="G1141" t="s">
        <v>1333</v>
      </c>
      <c r="I1141" t="s">
        <v>1357</v>
      </c>
      <c r="J1141">
        <v>3</v>
      </c>
      <c r="K1141">
        <v>5</v>
      </c>
      <c r="L1141">
        <v>1</v>
      </c>
      <c r="M1141">
        <v>313</v>
      </c>
      <c r="N1141">
        <v>59</v>
      </c>
      <c r="O1141">
        <v>17</v>
      </c>
      <c r="P1141">
        <v>6</v>
      </c>
      <c r="Q1141">
        <v>12</v>
      </c>
      <c r="R1141" s="27">
        <f t="shared" si="92"/>
        <v>460</v>
      </c>
      <c r="S1141" s="27">
        <f t="shared" si="93"/>
        <v>334</v>
      </c>
      <c r="T1141" s="27" t="str">
        <f>IFERROR(VLOOKUP(F1141,#REF!,2,0),"")</f>
        <v/>
      </c>
      <c r="U1141" s="27" t="str">
        <f t="shared" si="94"/>
        <v>,17:45:00,car,460</v>
      </c>
    </row>
    <row r="1142" spans="1:21" hidden="1" x14ac:dyDescent="0.25">
      <c r="A1142" t="s">
        <v>48</v>
      </c>
      <c r="B1142">
        <v>18</v>
      </c>
      <c r="C1142" s="27" t="str">
        <f t="shared" si="90"/>
        <v>T</v>
      </c>
      <c r="E1142" t="s">
        <v>1332</v>
      </c>
      <c r="F1142" s="27" t="str">
        <f t="shared" si="91"/>
        <v>CCV-26A</v>
      </c>
      <c r="G1142" t="s">
        <v>1333</v>
      </c>
      <c r="I1142" t="s">
        <v>1358</v>
      </c>
      <c r="J1142">
        <v>5</v>
      </c>
      <c r="K1142">
        <v>8</v>
      </c>
      <c r="L1142">
        <v>0</v>
      </c>
      <c r="M1142">
        <v>336</v>
      </c>
      <c r="N1142">
        <v>109</v>
      </c>
      <c r="O1142">
        <v>9</v>
      </c>
      <c r="P1142">
        <v>7</v>
      </c>
      <c r="Q1142">
        <v>8</v>
      </c>
      <c r="R1142" s="27">
        <f t="shared" si="92"/>
        <v>501</v>
      </c>
      <c r="S1142" s="27">
        <f t="shared" si="93"/>
        <v>351</v>
      </c>
      <c r="T1142" s="27" t="str">
        <f>IFERROR(VLOOKUP(F1142,#REF!,2,0),"")</f>
        <v/>
      </c>
      <c r="U1142" s="27" t="str">
        <f t="shared" si="94"/>
        <v>,18:00:00,car,501</v>
      </c>
    </row>
    <row r="1143" spans="1:21" hidden="1" x14ac:dyDescent="0.25">
      <c r="A1143" t="s">
        <v>49</v>
      </c>
      <c r="B1143">
        <v>18</v>
      </c>
      <c r="C1143" s="27" t="str">
        <f t="shared" si="90"/>
        <v>T</v>
      </c>
      <c r="E1143" t="s">
        <v>1332</v>
      </c>
      <c r="F1143" s="27" t="str">
        <f t="shared" si="91"/>
        <v>CCV-26A</v>
      </c>
      <c r="G1143" t="s">
        <v>1333</v>
      </c>
      <c r="I1143" t="s">
        <v>1359</v>
      </c>
      <c r="J1143">
        <v>4</v>
      </c>
      <c r="K1143">
        <v>6</v>
      </c>
      <c r="L1143">
        <v>0</v>
      </c>
      <c r="M1143">
        <v>363</v>
      </c>
      <c r="N1143">
        <v>86</v>
      </c>
      <c r="O1143">
        <v>22</v>
      </c>
      <c r="P1143">
        <v>3</v>
      </c>
      <c r="Q1143">
        <v>5</v>
      </c>
      <c r="R1143" s="27">
        <f t="shared" si="92"/>
        <v>517</v>
      </c>
      <c r="S1143" s="27">
        <f t="shared" si="93"/>
        <v>371</v>
      </c>
      <c r="T1143" s="27" t="str">
        <f>IFERROR(VLOOKUP(F1143,#REF!,2,0),"")</f>
        <v/>
      </c>
      <c r="U1143" s="27" t="str">
        <f t="shared" si="94"/>
        <v>,18:15:00,car,517</v>
      </c>
    </row>
    <row r="1144" spans="1:21" hidden="1" x14ac:dyDescent="0.25">
      <c r="A1144" t="s">
        <v>197</v>
      </c>
      <c r="B1144">
        <v>18</v>
      </c>
      <c r="C1144" s="27" t="str">
        <f t="shared" si="90"/>
        <v>T</v>
      </c>
      <c r="E1144" t="s">
        <v>1332</v>
      </c>
      <c r="F1144" s="27" t="str">
        <f t="shared" si="91"/>
        <v>CCV-26A</v>
      </c>
      <c r="G1144" t="s">
        <v>1333</v>
      </c>
      <c r="I1144" t="s">
        <v>1360</v>
      </c>
      <c r="J1144">
        <v>5</v>
      </c>
      <c r="K1144">
        <v>7</v>
      </c>
      <c r="L1144">
        <v>1</v>
      </c>
      <c r="M1144">
        <v>322</v>
      </c>
      <c r="N1144">
        <v>54</v>
      </c>
      <c r="O1144">
        <v>16</v>
      </c>
      <c r="P1144">
        <v>4</v>
      </c>
      <c r="Q1144">
        <v>8</v>
      </c>
      <c r="R1144" s="27">
        <f t="shared" si="92"/>
        <v>468</v>
      </c>
      <c r="S1144" s="27">
        <f t="shared" si="93"/>
        <v>337</v>
      </c>
      <c r="T1144" s="27" t="str">
        <f>IFERROR(VLOOKUP(F1144,#REF!,2,0),"")</f>
        <v/>
      </c>
      <c r="U1144" s="27" t="str">
        <f t="shared" si="94"/>
        <v>,18:30:00,car,468</v>
      </c>
    </row>
    <row r="1145" spans="1:21" hidden="1" x14ac:dyDescent="0.25">
      <c r="A1145" t="s">
        <v>199</v>
      </c>
      <c r="B1145">
        <v>18</v>
      </c>
      <c r="C1145" s="27" t="str">
        <f t="shared" si="90"/>
        <v>T</v>
      </c>
      <c r="E1145" t="s">
        <v>1332</v>
      </c>
      <c r="F1145" s="27" t="str">
        <f t="shared" si="91"/>
        <v>CCV-26A</v>
      </c>
      <c r="G1145" t="s">
        <v>1333</v>
      </c>
      <c r="I1145" t="s">
        <v>1361</v>
      </c>
      <c r="J1145">
        <v>8</v>
      </c>
      <c r="K1145">
        <v>4</v>
      </c>
      <c r="L1145">
        <v>2</v>
      </c>
      <c r="M1145">
        <v>285</v>
      </c>
      <c r="N1145">
        <v>60</v>
      </c>
      <c r="O1145">
        <v>25</v>
      </c>
      <c r="P1145">
        <v>2</v>
      </c>
      <c r="Q1145">
        <v>4</v>
      </c>
      <c r="R1145" s="27">
        <f t="shared" si="92"/>
        <v>409</v>
      </c>
      <c r="S1145" s="27">
        <f t="shared" si="93"/>
        <v>296</v>
      </c>
      <c r="T1145" s="27" t="str">
        <f>IFERROR(VLOOKUP(F1145,#REF!,2,0),"")</f>
        <v/>
      </c>
      <c r="U1145" s="27" t="str">
        <f t="shared" si="94"/>
        <v>,18:45:00,car,409</v>
      </c>
    </row>
    <row r="1146" spans="1:21" hidden="1" x14ac:dyDescent="0.25">
      <c r="A1146" t="s">
        <v>201</v>
      </c>
      <c r="B1146">
        <v>19</v>
      </c>
      <c r="C1146" s="27" t="str">
        <f t="shared" si="90"/>
        <v>N</v>
      </c>
      <c r="E1146" t="s">
        <v>1332</v>
      </c>
      <c r="F1146" s="27" t="str">
        <f t="shared" si="91"/>
        <v>CCV-26A</v>
      </c>
      <c r="G1146" t="s">
        <v>1333</v>
      </c>
      <c r="I1146" t="s">
        <v>1362</v>
      </c>
      <c r="J1146">
        <v>4</v>
      </c>
      <c r="K1146">
        <v>3</v>
      </c>
      <c r="L1146">
        <v>0</v>
      </c>
      <c r="M1146">
        <v>268</v>
      </c>
      <c r="N1146">
        <v>53</v>
      </c>
      <c r="O1146">
        <v>19</v>
      </c>
      <c r="P1146">
        <v>2</v>
      </c>
      <c r="Q1146">
        <v>7</v>
      </c>
      <c r="R1146" s="27">
        <f t="shared" si="92"/>
        <v>380</v>
      </c>
      <c r="S1146" s="27">
        <f t="shared" si="93"/>
        <v>277</v>
      </c>
      <c r="T1146" s="27" t="str">
        <f>IFERROR(VLOOKUP(F1146,#REF!,2,0),"")</f>
        <v/>
      </c>
      <c r="U1146" s="27" t="str">
        <f t="shared" si="94"/>
        <v>,19:00:00,car,380</v>
      </c>
    </row>
    <row r="1147" spans="1:21" hidden="1" x14ac:dyDescent="0.25">
      <c r="A1147" t="s">
        <v>203</v>
      </c>
      <c r="B1147">
        <v>19</v>
      </c>
      <c r="C1147" s="27" t="str">
        <f t="shared" si="90"/>
        <v>N</v>
      </c>
      <c r="E1147" t="s">
        <v>1332</v>
      </c>
      <c r="F1147" s="27" t="str">
        <f t="shared" si="91"/>
        <v>CCV-26A</v>
      </c>
      <c r="G1147" t="s">
        <v>1333</v>
      </c>
      <c r="I1147" t="s">
        <v>1363</v>
      </c>
      <c r="J1147">
        <v>5</v>
      </c>
      <c r="K1147">
        <v>1</v>
      </c>
      <c r="L1147">
        <v>0</v>
      </c>
      <c r="M1147">
        <v>249</v>
      </c>
      <c r="N1147">
        <v>45</v>
      </c>
      <c r="O1147">
        <v>15</v>
      </c>
      <c r="P1147">
        <v>3</v>
      </c>
      <c r="Q1147">
        <v>4</v>
      </c>
      <c r="R1147" s="27">
        <f t="shared" si="92"/>
        <v>346</v>
      </c>
      <c r="S1147" s="27">
        <f t="shared" si="93"/>
        <v>256</v>
      </c>
      <c r="T1147" s="27" t="str">
        <f>IFERROR(VLOOKUP(F1147,#REF!,2,0),"")</f>
        <v/>
      </c>
      <c r="U1147" s="27" t="str">
        <f t="shared" si="94"/>
        <v>,19:15:00,car,346</v>
      </c>
    </row>
    <row r="1148" spans="1:21" hidden="1" x14ac:dyDescent="0.25">
      <c r="A1148" t="s">
        <v>205</v>
      </c>
      <c r="B1148">
        <v>19</v>
      </c>
      <c r="C1148" s="27" t="str">
        <f t="shared" si="90"/>
        <v>N</v>
      </c>
      <c r="E1148" t="s">
        <v>1332</v>
      </c>
      <c r="F1148" s="27" t="str">
        <f t="shared" si="91"/>
        <v>CCV-26A</v>
      </c>
      <c r="G1148" t="s">
        <v>1333</v>
      </c>
      <c r="I1148" t="s">
        <v>1364</v>
      </c>
      <c r="J1148">
        <v>0</v>
      </c>
      <c r="K1148">
        <v>0</v>
      </c>
      <c r="L1148">
        <v>0</v>
      </c>
      <c r="M1148">
        <v>23</v>
      </c>
      <c r="N1148">
        <v>4</v>
      </c>
      <c r="O1148">
        <v>3</v>
      </c>
      <c r="P1148">
        <v>0</v>
      </c>
      <c r="Q1148">
        <v>0</v>
      </c>
      <c r="R1148" s="27">
        <f t="shared" si="92"/>
        <v>31</v>
      </c>
      <c r="S1148" s="27">
        <f t="shared" si="93"/>
        <v>23</v>
      </c>
      <c r="T1148" s="27" t="str">
        <f>IFERROR(VLOOKUP(F1148,#REF!,2,0),"")</f>
        <v/>
      </c>
      <c r="U1148" s="27" t="str">
        <f t="shared" si="94"/>
        <v>,19:30:00,car,31</v>
      </c>
    </row>
    <row r="1149" spans="1:21" hidden="1" x14ac:dyDescent="0.25">
      <c r="A1149" t="s">
        <v>102</v>
      </c>
      <c r="B1149">
        <v>6</v>
      </c>
      <c r="C1149" s="27" t="str">
        <f t="shared" si="90"/>
        <v>M</v>
      </c>
      <c r="E1149" t="s">
        <v>1365</v>
      </c>
      <c r="F1149" s="27" t="str">
        <f t="shared" si="91"/>
        <v>CCV-26B</v>
      </c>
      <c r="G1149" t="s">
        <v>1366</v>
      </c>
      <c r="I1149" t="s">
        <v>1367</v>
      </c>
      <c r="J1149">
        <v>0</v>
      </c>
      <c r="K1149">
        <v>0</v>
      </c>
      <c r="L1149">
        <v>0</v>
      </c>
      <c r="M1149">
        <v>1</v>
      </c>
      <c r="N1149">
        <v>0</v>
      </c>
      <c r="O1149">
        <v>0</v>
      </c>
      <c r="P1149">
        <v>0</v>
      </c>
      <c r="Q1149">
        <v>0</v>
      </c>
      <c r="R1149" s="27">
        <f t="shared" si="92"/>
        <v>2</v>
      </c>
      <c r="S1149" s="27">
        <f t="shared" si="93"/>
        <v>1</v>
      </c>
      <c r="T1149" s="27" t="str">
        <f>IFERROR(VLOOKUP(F1149,#REF!,2,0),"")</f>
        <v/>
      </c>
      <c r="U1149" s="27" t="str">
        <f t="shared" si="94"/>
        <v>,06:00:00,car,2</v>
      </c>
    </row>
    <row r="1150" spans="1:21" hidden="1" x14ac:dyDescent="0.25">
      <c r="A1150" t="s">
        <v>107</v>
      </c>
      <c r="B1150">
        <v>6</v>
      </c>
      <c r="C1150" s="27" t="str">
        <f t="shared" si="90"/>
        <v>M</v>
      </c>
      <c r="E1150" t="s">
        <v>1365</v>
      </c>
      <c r="F1150" s="27" t="str">
        <f t="shared" si="91"/>
        <v>CCV-26B</v>
      </c>
      <c r="G1150" t="s">
        <v>1366</v>
      </c>
      <c r="I1150" t="s">
        <v>1368</v>
      </c>
      <c r="J1150">
        <v>0</v>
      </c>
      <c r="K1150">
        <v>0</v>
      </c>
      <c r="L1150">
        <v>0</v>
      </c>
      <c r="M1150">
        <v>3</v>
      </c>
      <c r="N1150">
        <v>0</v>
      </c>
      <c r="O1150">
        <v>0</v>
      </c>
      <c r="P1150">
        <v>0</v>
      </c>
      <c r="Q1150">
        <v>0</v>
      </c>
      <c r="R1150" s="27">
        <f t="shared" si="92"/>
        <v>4</v>
      </c>
      <c r="S1150" s="27">
        <f t="shared" si="93"/>
        <v>3</v>
      </c>
      <c r="T1150" s="27" t="str">
        <f>IFERROR(VLOOKUP(F1150,#REF!,2,0),"")</f>
        <v/>
      </c>
      <c r="U1150" s="27" t="str">
        <f t="shared" si="94"/>
        <v>,06:15:00,car,4</v>
      </c>
    </row>
    <row r="1151" spans="1:21" hidden="1" x14ac:dyDescent="0.25">
      <c r="A1151" t="s">
        <v>109</v>
      </c>
      <c r="B1151">
        <v>6</v>
      </c>
      <c r="C1151" s="27" t="str">
        <f t="shared" si="90"/>
        <v>M</v>
      </c>
      <c r="E1151" t="s">
        <v>1365</v>
      </c>
      <c r="F1151" s="27" t="str">
        <f t="shared" si="91"/>
        <v>CCV-26B</v>
      </c>
      <c r="G1151" t="s">
        <v>1366</v>
      </c>
      <c r="I1151" t="s">
        <v>1369</v>
      </c>
      <c r="J1151">
        <v>8</v>
      </c>
      <c r="K1151">
        <v>12</v>
      </c>
      <c r="L1151">
        <v>7</v>
      </c>
      <c r="M1151">
        <v>290</v>
      </c>
      <c r="N1151">
        <v>64</v>
      </c>
      <c r="O1151">
        <v>22</v>
      </c>
      <c r="P1151">
        <v>0</v>
      </c>
      <c r="Q1151">
        <v>20</v>
      </c>
      <c r="R1151" s="27">
        <f t="shared" si="92"/>
        <v>471</v>
      </c>
      <c r="S1151" s="27">
        <f t="shared" si="93"/>
        <v>328</v>
      </c>
      <c r="T1151" s="27" t="str">
        <f>IFERROR(VLOOKUP(F1151,#REF!,2,0),"")</f>
        <v/>
      </c>
      <c r="U1151" s="27" t="str">
        <f t="shared" si="94"/>
        <v>,06:30:00,car,471</v>
      </c>
    </row>
    <row r="1152" spans="1:21" hidden="1" x14ac:dyDescent="0.25">
      <c r="A1152" t="s">
        <v>111</v>
      </c>
      <c r="B1152">
        <v>6</v>
      </c>
      <c r="C1152" s="27" t="str">
        <f t="shared" si="90"/>
        <v>M</v>
      </c>
      <c r="E1152" t="s">
        <v>1365</v>
      </c>
      <c r="F1152" s="27" t="str">
        <f t="shared" si="91"/>
        <v>CCV-26B</v>
      </c>
      <c r="G1152" t="s">
        <v>1366</v>
      </c>
      <c r="I1152" t="s">
        <v>1370</v>
      </c>
      <c r="J1152">
        <v>7</v>
      </c>
      <c r="K1152">
        <v>11</v>
      </c>
      <c r="L1152">
        <v>2</v>
      </c>
      <c r="M1152">
        <v>279</v>
      </c>
      <c r="N1152">
        <v>71</v>
      </c>
      <c r="O1152">
        <v>22</v>
      </c>
      <c r="P1152">
        <v>2</v>
      </c>
      <c r="Q1152">
        <v>26</v>
      </c>
      <c r="R1152" s="27">
        <f t="shared" si="92"/>
        <v>450</v>
      </c>
      <c r="S1152" s="27">
        <f t="shared" si="93"/>
        <v>312</v>
      </c>
      <c r="T1152" s="27" t="str">
        <f>IFERROR(VLOOKUP(F1152,#REF!,2,0),"")</f>
        <v/>
      </c>
      <c r="U1152" s="27" t="str">
        <f t="shared" si="94"/>
        <v>,06:45:00,car,450</v>
      </c>
    </row>
    <row r="1153" spans="1:21" hidden="1" x14ac:dyDescent="0.25">
      <c r="A1153" t="s">
        <v>113</v>
      </c>
      <c r="B1153">
        <v>7</v>
      </c>
      <c r="C1153" s="27" t="str">
        <f t="shared" si="90"/>
        <v>M</v>
      </c>
      <c r="E1153" t="s">
        <v>1365</v>
      </c>
      <c r="F1153" s="27" t="str">
        <f t="shared" si="91"/>
        <v>CCV-26B</v>
      </c>
      <c r="G1153" t="s">
        <v>1366</v>
      </c>
      <c r="I1153" t="s">
        <v>1371</v>
      </c>
      <c r="J1153">
        <v>6</v>
      </c>
      <c r="K1153">
        <v>6</v>
      </c>
      <c r="L1153">
        <v>3</v>
      </c>
      <c r="M1153">
        <v>360</v>
      </c>
      <c r="N1153">
        <v>53</v>
      </c>
      <c r="O1153">
        <v>22</v>
      </c>
      <c r="P1153">
        <v>2</v>
      </c>
      <c r="Q1153">
        <v>15</v>
      </c>
      <c r="R1153" s="27">
        <f t="shared" si="92"/>
        <v>527</v>
      </c>
      <c r="S1153" s="27">
        <f t="shared" si="93"/>
        <v>385</v>
      </c>
      <c r="T1153" s="27" t="str">
        <f>IFERROR(VLOOKUP(F1153,#REF!,2,0),"")</f>
        <v/>
      </c>
      <c r="U1153" s="27" t="str">
        <f t="shared" si="94"/>
        <v>,07:00:00,car,527</v>
      </c>
    </row>
    <row r="1154" spans="1:21" hidden="1" x14ac:dyDescent="0.25">
      <c r="A1154" t="s">
        <v>115</v>
      </c>
      <c r="B1154">
        <v>7</v>
      </c>
      <c r="C1154" s="27" t="str">
        <f t="shared" si="90"/>
        <v>M</v>
      </c>
      <c r="E1154" t="s">
        <v>1365</v>
      </c>
      <c r="F1154" s="27" t="str">
        <f t="shared" si="91"/>
        <v>CCV-26B</v>
      </c>
      <c r="G1154" t="s">
        <v>1366</v>
      </c>
      <c r="I1154" t="s">
        <v>1372</v>
      </c>
      <c r="J1154">
        <v>5</v>
      </c>
      <c r="K1154">
        <v>9</v>
      </c>
      <c r="L1154">
        <v>1</v>
      </c>
      <c r="M1154">
        <v>398</v>
      </c>
      <c r="N1154">
        <v>69</v>
      </c>
      <c r="O1154">
        <v>25</v>
      </c>
      <c r="P1154">
        <v>2</v>
      </c>
      <c r="Q1154">
        <v>10</v>
      </c>
      <c r="R1154" s="27">
        <f t="shared" si="92"/>
        <v>575</v>
      </c>
      <c r="S1154" s="27">
        <f t="shared" si="93"/>
        <v>413</v>
      </c>
      <c r="T1154" s="27" t="str">
        <f>IFERROR(VLOOKUP(F1154,#REF!,2,0),"")</f>
        <v/>
      </c>
      <c r="U1154" s="27" t="str">
        <f t="shared" si="94"/>
        <v>,07:15:00,car,575</v>
      </c>
    </row>
    <row r="1155" spans="1:21" hidden="1" x14ac:dyDescent="0.25">
      <c r="A1155" t="s">
        <v>117</v>
      </c>
      <c r="B1155">
        <v>7</v>
      </c>
      <c r="C1155" s="27" t="str">
        <f t="shared" ref="C1155:C1218" si="95">IF(B1155&lt;12,"M",IF(AND(B1155&gt;=12,B1155&lt;=18),"T","N"))</f>
        <v>M</v>
      </c>
      <c r="E1155" t="s">
        <v>1365</v>
      </c>
      <c r="F1155" s="27" t="str">
        <f t="shared" ref="F1155:F1218" si="96">CONCATENATE("CCV-",G1155)</f>
        <v>CCV-26B</v>
      </c>
      <c r="G1155" t="s">
        <v>1366</v>
      </c>
      <c r="I1155" t="s">
        <v>1373</v>
      </c>
      <c r="J1155">
        <v>4</v>
      </c>
      <c r="K1155">
        <v>8</v>
      </c>
      <c r="L1155">
        <v>0</v>
      </c>
      <c r="M1155">
        <v>389</v>
      </c>
      <c r="N1155">
        <v>89</v>
      </c>
      <c r="O1155">
        <v>23</v>
      </c>
      <c r="P1155">
        <v>0</v>
      </c>
      <c r="Q1155">
        <v>17</v>
      </c>
      <c r="R1155" s="27">
        <f t="shared" ref="R1155:R1218" si="97">ROUNDUP((M1155+P1155+Q1155+(1/6)*N1155+2*K1155+2.5*L1155)*1.3,0)</f>
        <v>568</v>
      </c>
      <c r="S1155" s="27">
        <f t="shared" ref="S1155:S1218" si="98">ROUNDUP(M1155+P1155+Q1155+2.5*L1155,0)</f>
        <v>406</v>
      </c>
      <c r="T1155" s="27" t="str">
        <f>IFERROR(VLOOKUP(F1155,#REF!,2,0),"")</f>
        <v/>
      </c>
      <c r="U1155" s="27" t="str">
        <f t="shared" ref="U1155:U1218" si="99">CONCATENATE(T1155,",",CONCATENATE(LEFT(A1155,5),":00"),",car,",R1155)</f>
        <v>,07:30:00,car,568</v>
      </c>
    </row>
    <row r="1156" spans="1:21" hidden="1" x14ac:dyDescent="0.25">
      <c r="A1156" t="s">
        <v>119</v>
      </c>
      <c r="B1156">
        <v>7</v>
      </c>
      <c r="C1156" s="27" t="str">
        <f t="shared" si="95"/>
        <v>M</v>
      </c>
      <c r="E1156" t="s">
        <v>1365</v>
      </c>
      <c r="F1156" s="27" t="str">
        <f t="shared" si="96"/>
        <v>CCV-26B</v>
      </c>
      <c r="G1156" t="s">
        <v>1366</v>
      </c>
      <c r="I1156" t="s">
        <v>1374</v>
      </c>
      <c r="J1156">
        <v>2</v>
      </c>
      <c r="K1156">
        <v>6</v>
      </c>
      <c r="L1156">
        <v>0</v>
      </c>
      <c r="M1156">
        <v>345</v>
      </c>
      <c r="N1156">
        <v>113</v>
      </c>
      <c r="O1156">
        <v>17</v>
      </c>
      <c r="P1156">
        <v>2</v>
      </c>
      <c r="Q1156">
        <v>14</v>
      </c>
      <c r="R1156" s="27">
        <f t="shared" si="97"/>
        <v>510</v>
      </c>
      <c r="S1156" s="27">
        <f t="shared" si="98"/>
        <v>361</v>
      </c>
      <c r="T1156" s="27" t="str">
        <f>IFERROR(VLOOKUP(F1156,#REF!,2,0),"")</f>
        <v/>
      </c>
      <c r="U1156" s="27" t="str">
        <f t="shared" si="99"/>
        <v>,07:45:00,car,510</v>
      </c>
    </row>
    <row r="1157" spans="1:21" hidden="1" x14ac:dyDescent="0.25">
      <c r="A1157" t="s">
        <v>121</v>
      </c>
      <c r="B1157">
        <v>8</v>
      </c>
      <c r="C1157" s="27" t="str">
        <f t="shared" si="95"/>
        <v>M</v>
      </c>
      <c r="E1157" t="s">
        <v>1365</v>
      </c>
      <c r="F1157" s="27" t="str">
        <f t="shared" si="96"/>
        <v>CCV-26B</v>
      </c>
      <c r="G1157" t="s">
        <v>1366</v>
      </c>
      <c r="I1157" t="s">
        <v>1375</v>
      </c>
      <c r="J1157">
        <v>4</v>
      </c>
      <c r="K1157">
        <v>8</v>
      </c>
      <c r="L1157">
        <v>0</v>
      </c>
      <c r="M1157">
        <v>325</v>
      </c>
      <c r="N1157">
        <v>80</v>
      </c>
      <c r="O1157">
        <v>14</v>
      </c>
      <c r="P1157">
        <v>3</v>
      </c>
      <c r="Q1157">
        <v>22</v>
      </c>
      <c r="R1157" s="27">
        <f t="shared" si="97"/>
        <v>494</v>
      </c>
      <c r="S1157" s="27">
        <f t="shared" si="98"/>
        <v>350</v>
      </c>
      <c r="T1157" s="27" t="str">
        <f>IFERROR(VLOOKUP(F1157,#REF!,2,0),"")</f>
        <v/>
      </c>
      <c r="U1157" s="27" t="str">
        <f t="shared" si="99"/>
        <v>,08:00:00,car,494</v>
      </c>
    </row>
    <row r="1158" spans="1:21" hidden="1" x14ac:dyDescent="0.25">
      <c r="A1158" t="s">
        <v>123</v>
      </c>
      <c r="B1158">
        <v>8</v>
      </c>
      <c r="C1158" s="27" t="str">
        <f t="shared" si="95"/>
        <v>M</v>
      </c>
      <c r="E1158" t="s">
        <v>1365</v>
      </c>
      <c r="F1158" s="27" t="str">
        <f t="shared" si="96"/>
        <v>CCV-26B</v>
      </c>
      <c r="G1158" t="s">
        <v>1366</v>
      </c>
      <c r="I1158" t="s">
        <v>1376</v>
      </c>
      <c r="J1158">
        <v>4</v>
      </c>
      <c r="K1158">
        <v>15</v>
      </c>
      <c r="L1158">
        <v>4</v>
      </c>
      <c r="M1158">
        <v>273</v>
      </c>
      <c r="N1158">
        <v>61</v>
      </c>
      <c r="O1158">
        <v>12</v>
      </c>
      <c r="P1158">
        <v>3</v>
      </c>
      <c r="Q1158">
        <v>31</v>
      </c>
      <c r="R1158" s="27">
        <f t="shared" si="97"/>
        <v>465</v>
      </c>
      <c r="S1158" s="27">
        <f t="shared" si="98"/>
        <v>317</v>
      </c>
      <c r="T1158" s="27" t="str">
        <f>IFERROR(VLOOKUP(F1158,#REF!,2,0),"")</f>
        <v/>
      </c>
      <c r="U1158" s="27" t="str">
        <f t="shared" si="99"/>
        <v>,08:15:00,car,465</v>
      </c>
    </row>
    <row r="1159" spans="1:21" hidden="1" x14ac:dyDescent="0.25">
      <c r="A1159" t="s">
        <v>125</v>
      </c>
      <c r="B1159">
        <v>8</v>
      </c>
      <c r="C1159" s="27" t="str">
        <f t="shared" si="95"/>
        <v>M</v>
      </c>
      <c r="E1159" t="s">
        <v>1365</v>
      </c>
      <c r="F1159" s="27" t="str">
        <f t="shared" si="96"/>
        <v>CCV-26B</v>
      </c>
      <c r="G1159" t="s">
        <v>1366</v>
      </c>
      <c r="I1159" t="s">
        <v>1377</v>
      </c>
      <c r="J1159">
        <v>5</v>
      </c>
      <c r="K1159">
        <v>12</v>
      </c>
      <c r="L1159">
        <v>3</v>
      </c>
      <c r="M1159">
        <v>259</v>
      </c>
      <c r="N1159">
        <v>53</v>
      </c>
      <c r="O1159">
        <v>17</v>
      </c>
      <c r="P1159">
        <v>8</v>
      </c>
      <c r="Q1159">
        <v>29</v>
      </c>
      <c r="R1159" s="27">
        <f t="shared" si="97"/>
        <v>438</v>
      </c>
      <c r="S1159" s="27">
        <f t="shared" si="98"/>
        <v>304</v>
      </c>
      <c r="T1159" s="27" t="str">
        <f>IFERROR(VLOOKUP(F1159,#REF!,2,0),"")</f>
        <v/>
      </c>
      <c r="U1159" s="27" t="str">
        <f t="shared" si="99"/>
        <v>,08:30:00,car,438</v>
      </c>
    </row>
    <row r="1160" spans="1:21" hidden="1" x14ac:dyDescent="0.25">
      <c r="A1160" t="s">
        <v>127</v>
      </c>
      <c r="B1160">
        <v>8</v>
      </c>
      <c r="C1160" s="27" t="str">
        <f t="shared" si="95"/>
        <v>M</v>
      </c>
      <c r="E1160" t="s">
        <v>1365</v>
      </c>
      <c r="F1160" s="27" t="str">
        <f t="shared" si="96"/>
        <v>CCV-26B</v>
      </c>
      <c r="G1160" t="s">
        <v>1366</v>
      </c>
      <c r="I1160" t="s">
        <v>1378</v>
      </c>
      <c r="J1160">
        <v>3</v>
      </c>
      <c r="K1160">
        <v>18</v>
      </c>
      <c r="L1160">
        <v>5</v>
      </c>
      <c r="M1160">
        <v>281</v>
      </c>
      <c r="N1160">
        <v>62</v>
      </c>
      <c r="O1160">
        <v>20</v>
      </c>
      <c r="P1160">
        <v>3</v>
      </c>
      <c r="Q1160">
        <v>35</v>
      </c>
      <c r="R1160" s="27">
        <f t="shared" si="97"/>
        <v>492</v>
      </c>
      <c r="S1160" s="27">
        <f t="shared" si="98"/>
        <v>332</v>
      </c>
      <c r="T1160" s="27" t="str">
        <f>IFERROR(VLOOKUP(F1160,#REF!,2,0),"")</f>
        <v/>
      </c>
      <c r="U1160" s="27" t="str">
        <f t="shared" si="99"/>
        <v>,08:45:00,car,492</v>
      </c>
    </row>
    <row r="1161" spans="1:21" hidden="1" x14ac:dyDescent="0.25">
      <c r="A1161" t="s">
        <v>129</v>
      </c>
      <c r="B1161">
        <v>9</v>
      </c>
      <c r="C1161" s="27" t="str">
        <f t="shared" si="95"/>
        <v>M</v>
      </c>
      <c r="E1161" t="s">
        <v>1365</v>
      </c>
      <c r="F1161" s="27" t="str">
        <f t="shared" si="96"/>
        <v>CCV-26B</v>
      </c>
      <c r="G1161" t="s">
        <v>1366</v>
      </c>
      <c r="I1161" t="s">
        <v>1379</v>
      </c>
      <c r="J1161">
        <v>3</v>
      </c>
      <c r="K1161">
        <v>11</v>
      </c>
      <c r="L1161">
        <v>2</v>
      </c>
      <c r="M1161">
        <v>250</v>
      </c>
      <c r="N1161">
        <v>41</v>
      </c>
      <c r="O1161">
        <v>10</v>
      </c>
      <c r="P1161">
        <v>5</v>
      </c>
      <c r="Q1161">
        <v>32</v>
      </c>
      <c r="R1161" s="27">
        <f t="shared" si="97"/>
        <v>418</v>
      </c>
      <c r="S1161" s="27">
        <f t="shared" si="98"/>
        <v>292</v>
      </c>
      <c r="T1161" s="27" t="str">
        <f>IFERROR(VLOOKUP(F1161,#REF!,2,0),"")</f>
        <v/>
      </c>
      <c r="U1161" s="27" t="str">
        <f t="shared" si="99"/>
        <v>,09:00:00,car,418</v>
      </c>
    </row>
    <row r="1162" spans="1:21" hidden="1" x14ac:dyDescent="0.25">
      <c r="A1162" t="s">
        <v>131</v>
      </c>
      <c r="B1162">
        <v>9</v>
      </c>
      <c r="C1162" s="27" t="str">
        <f t="shared" si="95"/>
        <v>M</v>
      </c>
      <c r="E1162" t="s">
        <v>1365</v>
      </c>
      <c r="F1162" s="27" t="str">
        <f t="shared" si="96"/>
        <v>CCV-26B</v>
      </c>
      <c r="G1162" t="s">
        <v>1366</v>
      </c>
      <c r="I1162" t="s">
        <v>1380</v>
      </c>
      <c r="J1162">
        <v>2</v>
      </c>
      <c r="K1162">
        <v>11</v>
      </c>
      <c r="L1162">
        <v>1</v>
      </c>
      <c r="M1162">
        <v>276</v>
      </c>
      <c r="N1162">
        <v>46</v>
      </c>
      <c r="O1162">
        <v>10</v>
      </c>
      <c r="P1162">
        <v>4</v>
      </c>
      <c r="Q1162">
        <v>17</v>
      </c>
      <c r="R1162" s="27">
        <f t="shared" si="97"/>
        <v>428</v>
      </c>
      <c r="S1162" s="27">
        <f t="shared" si="98"/>
        <v>300</v>
      </c>
      <c r="T1162" s="27" t="str">
        <f>IFERROR(VLOOKUP(F1162,#REF!,2,0),"")</f>
        <v/>
      </c>
      <c r="U1162" s="27" t="str">
        <f t="shared" si="99"/>
        <v>,09:15:00,car,428</v>
      </c>
    </row>
    <row r="1163" spans="1:21" hidden="1" x14ac:dyDescent="0.25">
      <c r="A1163" t="s">
        <v>133</v>
      </c>
      <c r="B1163">
        <v>9</v>
      </c>
      <c r="C1163" s="27" t="str">
        <f t="shared" si="95"/>
        <v>M</v>
      </c>
      <c r="E1163" t="s">
        <v>1365</v>
      </c>
      <c r="F1163" s="27" t="str">
        <f t="shared" si="96"/>
        <v>CCV-26B</v>
      </c>
      <c r="G1163" t="s">
        <v>1366</v>
      </c>
      <c r="I1163" t="s">
        <v>1381</v>
      </c>
      <c r="J1163">
        <v>0</v>
      </c>
      <c r="K1163">
        <v>10</v>
      </c>
      <c r="L1163">
        <v>10</v>
      </c>
      <c r="M1163">
        <v>257</v>
      </c>
      <c r="N1163">
        <v>39</v>
      </c>
      <c r="O1163">
        <v>13</v>
      </c>
      <c r="P1163">
        <v>2</v>
      </c>
      <c r="Q1163">
        <v>23</v>
      </c>
      <c r="R1163" s="27">
        <f t="shared" si="97"/>
        <v>434</v>
      </c>
      <c r="S1163" s="27">
        <f t="shared" si="98"/>
        <v>307</v>
      </c>
      <c r="T1163" s="27" t="str">
        <f>IFERROR(VLOOKUP(F1163,#REF!,2,0),"")</f>
        <v/>
      </c>
      <c r="U1163" s="27" t="str">
        <f t="shared" si="99"/>
        <v>,09:30:00,car,434</v>
      </c>
    </row>
    <row r="1164" spans="1:21" hidden="1" x14ac:dyDescent="0.25">
      <c r="A1164" t="s">
        <v>135</v>
      </c>
      <c r="B1164">
        <v>9</v>
      </c>
      <c r="C1164" s="27" t="str">
        <f t="shared" si="95"/>
        <v>M</v>
      </c>
      <c r="E1164" t="s">
        <v>1365</v>
      </c>
      <c r="F1164" s="27" t="str">
        <f t="shared" si="96"/>
        <v>CCV-26B</v>
      </c>
      <c r="G1164" t="s">
        <v>1366</v>
      </c>
      <c r="I1164" t="s">
        <v>1382</v>
      </c>
      <c r="J1164">
        <v>2</v>
      </c>
      <c r="K1164">
        <v>6</v>
      </c>
      <c r="L1164">
        <v>4</v>
      </c>
      <c r="M1164">
        <v>264</v>
      </c>
      <c r="N1164">
        <v>45</v>
      </c>
      <c r="O1164">
        <v>7</v>
      </c>
      <c r="P1164">
        <v>3</v>
      </c>
      <c r="Q1164">
        <v>26</v>
      </c>
      <c r="R1164" s="27">
        <f t="shared" si="97"/>
        <v>420</v>
      </c>
      <c r="S1164" s="27">
        <f t="shared" si="98"/>
        <v>303</v>
      </c>
      <c r="T1164" s="27" t="str">
        <f>IFERROR(VLOOKUP(F1164,#REF!,2,0),"")</f>
        <v/>
      </c>
      <c r="U1164" s="27" t="str">
        <f t="shared" si="99"/>
        <v>,09:45:00,car,420</v>
      </c>
    </row>
    <row r="1165" spans="1:21" hidden="1" x14ac:dyDescent="0.25">
      <c r="A1165" t="s">
        <v>137</v>
      </c>
      <c r="B1165">
        <v>10</v>
      </c>
      <c r="C1165" s="27" t="str">
        <f t="shared" si="95"/>
        <v>M</v>
      </c>
      <c r="E1165" t="s">
        <v>1365</v>
      </c>
      <c r="F1165" s="27" t="str">
        <f t="shared" si="96"/>
        <v>CCV-26B</v>
      </c>
      <c r="G1165" t="s">
        <v>1366</v>
      </c>
      <c r="I1165" t="s">
        <v>1383</v>
      </c>
      <c r="J1165">
        <v>0</v>
      </c>
      <c r="K1165">
        <v>0</v>
      </c>
      <c r="L1165">
        <v>0</v>
      </c>
      <c r="M1165">
        <v>10</v>
      </c>
      <c r="N1165">
        <v>6</v>
      </c>
      <c r="O1165">
        <v>0</v>
      </c>
      <c r="P1165">
        <v>0</v>
      </c>
      <c r="Q1165">
        <v>0</v>
      </c>
      <c r="R1165" s="27">
        <f t="shared" si="97"/>
        <v>15</v>
      </c>
      <c r="S1165" s="27">
        <f t="shared" si="98"/>
        <v>10</v>
      </c>
      <c r="T1165" s="27" t="str">
        <f>IFERROR(VLOOKUP(F1165,#REF!,2,0),"")</f>
        <v/>
      </c>
      <c r="U1165" s="27" t="str">
        <f t="shared" si="99"/>
        <v>,10:00:00,car,15</v>
      </c>
    </row>
    <row r="1166" spans="1:21" hidden="1" x14ac:dyDescent="0.25">
      <c r="A1166" t="s">
        <v>185</v>
      </c>
      <c r="B1166">
        <v>16</v>
      </c>
      <c r="C1166" s="27" t="str">
        <f t="shared" si="95"/>
        <v>T</v>
      </c>
      <c r="E1166" t="s">
        <v>1365</v>
      </c>
      <c r="F1166" s="27" t="str">
        <f t="shared" si="96"/>
        <v>CCV-26B</v>
      </c>
      <c r="G1166" t="s">
        <v>1366</v>
      </c>
      <c r="I1166" t="s">
        <v>1384</v>
      </c>
      <c r="J1166">
        <v>4</v>
      </c>
      <c r="K1166">
        <v>4</v>
      </c>
      <c r="L1166">
        <v>3</v>
      </c>
      <c r="M1166">
        <v>122</v>
      </c>
      <c r="N1166">
        <v>25</v>
      </c>
      <c r="O1166">
        <v>6</v>
      </c>
      <c r="P1166">
        <v>3</v>
      </c>
      <c r="Q1166">
        <v>3</v>
      </c>
      <c r="R1166" s="27">
        <f t="shared" si="97"/>
        <v>192</v>
      </c>
      <c r="S1166" s="27">
        <f t="shared" si="98"/>
        <v>136</v>
      </c>
      <c r="T1166" s="27" t="str">
        <f>IFERROR(VLOOKUP(F1166,#REF!,2,0),"")</f>
        <v/>
      </c>
      <c r="U1166" s="27" t="str">
        <f t="shared" si="99"/>
        <v>,16:00:00,car,192</v>
      </c>
    </row>
    <row r="1167" spans="1:21" hidden="1" x14ac:dyDescent="0.25">
      <c r="A1167" t="s">
        <v>187</v>
      </c>
      <c r="B1167">
        <v>16</v>
      </c>
      <c r="C1167" s="27" t="str">
        <f t="shared" si="95"/>
        <v>T</v>
      </c>
      <c r="E1167" t="s">
        <v>1365</v>
      </c>
      <c r="F1167" s="27" t="str">
        <f t="shared" si="96"/>
        <v>CCV-26B</v>
      </c>
      <c r="G1167" t="s">
        <v>1366</v>
      </c>
      <c r="I1167" t="s">
        <v>1385</v>
      </c>
      <c r="J1167">
        <v>1</v>
      </c>
      <c r="K1167">
        <v>6</v>
      </c>
      <c r="L1167">
        <v>12</v>
      </c>
      <c r="M1167">
        <v>213</v>
      </c>
      <c r="N1167">
        <v>25</v>
      </c>
      <c r="O1167">
        <v>11</v>
      </c>
      <c r="P1167">
        <v>5</v>
      </c>
      <c r="Q1167">
        <v>18</v>
      </c>
      <c r="R1167" s="27">
        <f t="shared" si="97"/>
        <v>367</v>
      </c>
      <c r="S1167" s="27">
        <f t="shared" si="98"/>
        <v>266</v>
      </c>
      <c r="T1167" s="27" t="str">
        <f>IFERROR(VLOOKUP(F1167,#REF!,2,0),"")</f>
        <v/>
      </c>
      <c r="U1167" s="27" t="str">
        <f t="shared" si="99"/>
        <v>,16:15:00,car,367</v>
      </c>
    </row>
    <row r="1168" spans="1:21" hidden="1" x14ac:dyDescent="0.25">
      <c r="A1168" t="s">
        <v>42</v>
      </c>
      <c r="B1168">
        <v>16</v>
      </c>
      <c r="C1168" s="27" t="str">
        <f t="shared" si="95"/>
        <v>T</v>
      </c>
      <c r="E1168" t="s">
        <v>1365</v>
      </c>
      <c r="F1168" s="27" t="str">
        <f t="shared" si="96"/>
        <v>CCV-26B</v>
      </c>
      <c r="G1168" t="s">
        <v>1366</v>
      </c>
      <c r="I1168" t="s">
        <v>1386</v>
      </c>
      <c r="J1168">
        <v>2</v>
      </c>
      <c r="K1168">
        <v>5</v>
      </c>
      <c r="L1168">
        <v>3</v>
      </c>
      <c r="M1168">
        <v>200</v>
      </c>
      <c r="N1168">
        <v>31</v>
      </c>
      <c r="O1168">
        <v>10</v>
      </c>
      <c r="P1168">
        <v>3</v>
      </c>
      <c r="Q1168">
        <v>21</v>
      </c>
      <c r="R1168" s="27">
        <f t="shared" si="97"/>
        <v>321</v>
      </c>
      <c r="S1168" s="27">
        <f t="shared" si="98"/>
        <v>232</v>
      </c>
      <c r="T1168" s="27" t="str">
        <f>IFERROR(VLOOKUP(F1168,#REF!,2,0),"")</f>
        <v/>
      </c>
      <c r="U1168" s="27" t="str">
        <f t="shared" si="99"/>
        <v>,16:30:00,car,321</v>
      </c>
    </row>
    <row r="1169" spans="1:21" hidden="1" x14ac:dyDescent="0.25">
      <c r="A1169" t="s">
        <v>43</v>
      </c>
      <c r="B1169">
        <v>16</v>
      </c>
      <c r="C1169" s="27" t="str">
        <f t="shared" si="95"/>
        <v>T</v>
      </c>
      <c r="E1169" t="s">
        <v>1365</v>
      </c>
      <c r="F1169" s="27" t="str">
        <f t="shared" si="96"/>
        <v>CCV-26B</v>
      </c>
      <c r="G1169" t="s">
        <v>1366</v>
      </c>
      <c r="I1169" t="s">
        <v>1387</v>
      </c>
      <c r="J1169">
        <v>2</v>
      </c>
      <c r="K1169">
        <v>7</v>
      </c>
      <c r="L1169">
        <v>3</v>
      </c>
      <c r="M1169">
        <v>215</v>
      </c>
      <c r="N1169">
        <v>35</v>
      </c>
      <c r="O1169">
        <v>13</v>
      </c>
      <c r="P1169">
        <v>3</v>
      </c>
      <c r="Q1169">
        <v>23</v>
      </c>
      <c r="R1169" s="27">
        <f t="shared" si="97"/>
        <v>349</v>
      </c>
      <c r="S1169" s="27">
        <f t="shared" si="98"/>
        <v>249</v>
      </c>
      <c r="T1169" s="27" t="str">
        <f>IFERROR(VLOOKUP(F1169,#REF!,2,0),"")</f>
        <v/>
      </c>
      <c r="U1169" s="27" t="str">
        <f t="shared" si="99"/>
        <v>,16:45:00,car,349</v>
      </c>
    </row>
    <row r="1170" spans="1:21" hidden="1" x14ac:dyDescent="0.25">
      <c r="A1170" t="s">
        <v>44</v>
      </c>
      <c r="B1170">
        <v>17</v>
      </c>
      <c r="C1170" s="27" t="str">
        <f t="shared" si="95"/>
        <v>T</v>
      </c>
      <c r="E1170" t="s">
        <v>1365</v>
      </c>
      <c r="F1170" s="27" t="str">
        <f t="shared" si="96"/>
        <v>CCV-26B</v>
      </c>
      <c r="G1170" t="s">
        <v>1366</v>
      </c>
      <c r="I1170" t="s">
        <v>1388</v>
      </c>
      <c r="J1170">
        <v>3</v>
      </c>
      <c r="K1170">
        <v>6</v>
      </c>
      <c r="L1170">
        <v>1</v>
      </c>
      <c r="M1170">
        <v>207</v>
      </c>
      <c r="N1170">
        <v>48</v>
      </c>
      <c r="O1170">
        <v>11</v>
      </c>
      <c r="P1170">
        <v>8</v>
      </c>
      <c r="Q1170">
        <v>9</v>
      </c>
      <c r="R1170" s="27">
        <f t="shared" si="97"/>
        <v>321</v>
      </c>
      <c r="S1170" s="27">
        <f t="shared" si="98"/>
        <v>227</v>
      </c>
      <c r="T1170" s="27" t="str">
        <f>IFERROR(VLOOKUP(F1170,#REF!,2,0),"")</f>
        <v/>
      </c>
      <c r="U1170" s="27" t="str">
        <f t="shared" si="99"/>
        <v>,17:00:00,car,321</v>
      </c>
    </row>
    <row r="1171" spans="1:21" hidden="1" x14ac:dyDescent="0.25">
      <c r="A1171" t="s">
        <v>45</v>
      </c>
      <c r="B1171">
        <v>17</v>
      </c>
      <c r="C1171" s="27" t="str">
        <f t="shared" si="95"/>
        <v>T</v>
      </c>
      <c r="E1171" t="s">
        <v>1365</v>
      </c>
      <c r="F1171" s="27" t="str">
        <f t="shared" si="96"/>
        <v>CCV-26B</v>
      </c>
      <c r="G1171" t="s">
        <v>1366</v>
      </c>
      <c r="I1171" t="s">
        <v>1389</v>
      </c>
      <c r="J1171">
        <v>2</v>
      </c>
      <c r="K1171">
        <v>2</v>
      </c>
      <c r="L1171">
        <v>0</v>
      </c>
      <c r="M1171">
        <v>239</v>
      </c>
      <c r="N1171">
        <v>40</v>
      </c>
      <c r="O1171">
        <v>12</v>
      </c>
      <c r="P1171">
        <v>3</v>
      </c>
      <c r="Q1171">
        <v>13</v>
      </c>
      <c r="R1171" s="27">
        <f t="shared" si="97"/>
        <v>346</v>
      </c>
      <c r="S1171" s="27">
        <f t="shared" si="98"/>
        <v>255</v>
      </c>
      <c r="T1171" s="27" t="str">
        <f>IFERROR(VLOOKUP(F1171,#REF!,2,0),"")</f>
        <v/>
      </c>
      <c r="U1171" s="27" t="str">
        <f t="shared" si="99"/>
        <v>,17:15:00,car,346</v>
      </c>
    </row>
    <row r="1172" spans="1:21" hidden="1" x14ac:dyDescent="0.25">
      <c r="A1172" t="s">
        <v>46</v>
      </c>
      <c r="B1172">
        <v>17</v>
      </c>
      <c r="C1172" s="27" t="str">
        <f t="shared" si="95"/>
        <v>T</v>
      </c>
      <c r="E1172" t="s">
        <v>1365</v>
      </c>
      <c r="F1172" s="27" t="str">
        <f t="shared" si="96"/>
        <v>CCV-26B</v>
      </c>
      <c r="G1172" t="s">
        <v>1366</v>
      </c>
      <c r="I1172" t="s">
        <v>1390</v>
      </c>
      <c r="J1172">
        <v>4</v>
      </c>
      <c r="K1172">
        <v>5</v>
      </c>
      <c r="L1172">
        <v>1</v>
      </c>
      <c r="M1172">
        <v>219</v>
      </c>
      <c r="N1172">
        <v>34</v>
      </c>
      <c r="O1172">
        <v>14</v>
      </c>
      <c r="P1172">
        <v>2</v>
      </c>
      <c r="Q1172">
        <v>12</v>
      </c>
      <c r="R1172" s="27">
        <f t="shared" si="97"/>
        <v>327</v>
      </c>
      <c r="S1172" s="27">
        <f t="shared" si="98"/>
        <v>236</v>
      </c>
      <c r="T1172" s="27" t="str">
        <f>IFERROR(VLOOKUP(F1172,#REF!,2,0),"")</f>
        <v/>
      </c>
      <c r="U1172" s="27" t="str">
        <f t="shared" si="99"/>
        <v>,17:30:00,car,327</v>
      </c>
    </row>
    <row r="1173" spans="1:21" hidden="1" x14ac:dyDescent="0.25">
      <c r="A1173" t="s">
        <v>47</v>
      </c>
      <c r="B1173">
        <v>17</v>
      </c>
      <c r="C1173" s="27" t="str">
        <f t="shared" si="95"/>
        <v>T</v>
      </c>
      <c r="E1173" t="s">
        <v>1365</v>
      </c>
      <c r="F1173" s="27" t="str">
        <f t="shared" si="96"/>
        <v>CCV-26B</v>
      </c>
      <c r="G1173" t="s">
        <v>1366</v>
      </c>
      <c r="I1173" t="s">
        <v>1391</v>
      </c>
      <c r="J1173">
        <v>2</v>
      </c>
      <c r="K1173">
        <v>4</v>
      </c>
      <c r="L1173">
        <v>2</v>
      </c>
      <c r="M1173">
        <v>210</v>
      </c>
      <c r="N1173">
        <v>31</v>
      </c>
      <c r="O1173">
        <v>20</v>
      </c>
      <c r="P1173">
        <v>3</v>
      </c>
      <c r="Q1173">
        <v>6</v>
      </c>
      <c r="R1173" s="27">
        <f t="shared" si="97"/>
        <v>309</v>
      </c>
      <c r="S1173" s="27">
        <f t="shared" si="98"/>
        <v>224</v>
      </c>
      <c r="T1173" s="27" t="str">
        <f>IFERROR(VLOOKUP(F1173,#REF!,2,0),"")</f>
        <v/>
      </c>
      <c r="U1173" s="27" t="str">
        <f t="shared" si="99"/>
        <v>,17:45:00,car,309</v>
      </c>
    </row>
    <row r="1174" spans="1:21" hidden="1" x14ac:dyDescent="0.25">
      <c r="A1174" t="s">
        <v>48</v>
      </c>
      <c r="B1174">
        <v>18</v>
      </c>
      <c r="C1174" s="27" t="str">
        <f t="shared" si="95"/>
        <v>T</v>
      </c>
      <c r="E1174" t="s">
        <v>1365</v>
      </c>
      <c r="F1174" s="27" t="str">
        <f t="shared" si="96"/>
        <v>CCV-26B</v>
      </c>
      <c r="G1174" t="s">
        <v>1366</v>
      </c>
      <c r="I1174" t="s">
        <v>1392</v>
      </c>
      <c r="J1174">
        <v>3</v>
      </c>
      <c r="K1174">
        <v>2</v>
      </c>
      <c r="L1174">
        <v>0</v>
      </c>
      <c r="M1174">
        <v>348</v>
      </c>
      <c r="N1174">
        <v>55</v>
      </c>
      <c r="O1174">
        <v>14</v>
      </c>
      <c r="P1174">
        <v>2</v>
      </c>
      <c r="Q1174">
        <v>6</v>
      </c>
      <c r="R1174" s="27">
        <f t="shared" si="97"/>
        <v>480</v>
      </c>
      <c r="S1174" s="27">
        <f t="shared" si="98"/>
        <v>356</v>
      </c>
      <c r="T1174" s="27" t="str">
        <f>IFERROR(VLOOKUP(F1174,#REF!,2,0),"")</f>
        <v/>
      </c>
      <c r="U1174" s="27" t="str">
        <f t="shared" si="99"/>
        <v>,18:00:00,car,480</v>
      </c>
    </row>
    <row r="1175" spans="1:21" hidden="1" x14ac:dyDescent="0.25">
      <c r="A1175" t="s">
        <v>49</v>
      </c>
      <c r="B1175">
        <v>18</v>
      </c>
      <c r="C1175" s="27" t="str">
        <f t="shared" si="95"/>
        <v>T</v>
      </c>
      <c r="E1175" t="s">
        <v>1365</v>
      </c>
      <c r="F1175" s="27" t="str">
        <f t="shared" si="96"/>
        <v>CCV-26B</v>
      </c>
      <c r="G1175" t="s">
        <v>1366</v>
      </c>
      <c r="I1175" t="s">
        <v>1393</v>
      </c>
      <c r="J1175">
        <v>4</v>
      </c>
      <c r="K1175">
        <v>1</v>
      </c>
      <c r="L1175">
        <v>0</v>
      </c>
      <c r="M1175">
        <v>341</v>
      </c>
      <c r="N1175">
        <v>37</v>
      </c>
      <c r="O1175">
        <v>9</v>
      </c>
      <c r="P1175">
        <v>1</v>
      </c>
      <c r="Q1175">
        <v>10</v>
      </c>
      <c r="R1175" s="27">
        <f t="shared" si="97"/>
        <v>469</v>
      </c>
      <c r="S1175" s="27">
        <f t="shared" si="98"/>
        <v>352</v>
      </c>
      <c r="T1175" s="27" t="str">
        <f>IFERROR(VLOOKUP(F1175,#REF!,2,0),"")</f>
        <v/>
      </c>
      <c r="U1175" s="27" t="str">
        <f t="shared" si="99"/>
        <v>,18:15:00,car,469</v>
      </c>
    </row>
    <row r="1176" spans="1:21" hidden="1" x14ac:dyDescent="0.25">
      <c r="A1176" t="s">
        <v>197</v>
      </c>
      <c r="B1176">
        <v>18</v>
      </c>
      <c r="C1176" s="27" t="str">
        <f t="shared" si="95"/>
        <v>T</v>
      </c>
      <c r="E1176" t="s">
        <v>1365</v>
      </c>
      <c r="F1176" s="27" t="str">
        <f t="shared" si="96"/>
        <v>CCV-26B</v>
      </c>
      <c r="G1176" t="s">
        <v>1366</v>
      </c>
      <c r="I1176" t="s">
        <v>1394</v>
      </c>
      <c r="J1176">
        <v>2</v>
      </c>
      <c r="K1176">
        <v>0</v>
      </c>
      <c r="L1176">
        <v>0</v>
      </c>
      <c r="M1176">
        <v>374</v>
      </c>
      <c r="N1176">
        <v>33</v>
      </c>
      <c r="O1176">
        <v>14</v>
      </c>
      <c r="P1176">
        <v>1</v>
      </c>
      <c r="Q1176">
        <v>3</v>
      </c>
      <c r="R1176" s="27">
        <f t="shared" si="97"/>
        <v>499</v>
      </c>
      <c r="S1176" s="27">
        <f t="shared" si="98"/>
        <v>378</v>
      </c>
      <c r="T1176" s="27" t="str">
        <f>IFERROR(VLOOKUP(F1176,#REF!,2,0),"")</f>
        <v/>
      </c>
      <c r="U1176" s="27" t="str">
        <f t="shared" si="99"/>
        <v>,18:30:00,car,499</v>
      </c>
    </row>
    <row r="1177" spans="1:21" hidden="1" x14ac:dyDescent="0.25">
      <c r="A1177" t="s">
        <v>199</v>
      </c>
      <c r="B1177">
        <v>18</v>
      </c>
      <c r="C1177" s="27" t="str">
        <f t="shared" si="95"/>
        <v>T</v>
      </c>
      <c r="E1177" t="s">
        <v>1365</v>
      </c>
      <c r="F1177" s="27" t="str">
        <f t="shared" si="96"/>
        <v>CCV-26B</v>
      </c>
      <c r="G1177" t="s">
        <v>1366</v>
      </c>
      <c r="I1177" t="s">
        <v>1395</v>
      </c>
      <c r="J1177">
        <v>4</v>
      </c>
      <c r="K1177">
        <v>1</v>
      </c>
      <c r="L1177">
        <v>0</v>
      </c>
      <c r="M1177">
        <v>310</v>
      </c>
      <c r="N1177">
        <v>32</v>
      </c>
      <c r="O1177">
        <v>11</v>
      </c>
      <c r="P1177">
        <v>3</v>
      </c>
      <c r="Q1177">
        <v>5</v>
      </c>
      <c r="R1177" s="27">
        <f t="shared" si="97"/>
        <v>423</v>
      </c>
      <c r="S1177" s="27">
        <f t="shared" si="98"/>
        <v>318</v>
      </c>
      <c r="T1177" s="27" t="str">
        <f>IFERROR(VLOOKUP(F1177,#REF!,2,0),"")</f>
        <v/>
      </c>
      <c r="U1177" s="27" t="str">
        <f t="shared" si="99"/>
        <v>,18:45:00,car,423</v>
      </c>
    </row>
    <row r="1178" spans="1:21" hidden="1" x14ac:dyDescent="0.25">
      <c r="A1178" t="s">
        <v>201</v>
      </c>
      <c r="B1178">
        <v>19</v>
      </c>
      <c r="C1178" s="27" t="str">
        <f t="shared" si="95"/>
        <v>N</v>
      </c>
      <c r="E1178" t="s">
        <v>1365</v>
      </c>
      <c r="F1178" s="27" t="str">
        <f t="shared" si="96"/>
        <v>CCV-26B</v>
      </c>
      <c r="G1178" t="s">
        <v>1366</v>
      </c>
      <c r="I1178" t="s">
        <v>1396</v>
      </c>
      <c r="J1178">
        <v>2</v>
      </c>
      <c r="K1178">
        <v>0</v>
      </c>
      <c r="L1178">
        <v>0</v>
      </c>
      <c r="M1178">
        <v>289</v>
      </c>
      <c r="N1178">
        <v>21</v>
      </c>
      <c r="O1178">
        <v>12</v>
      </c>
      <c r="P1178">
        <v>4</v>
      </c>
      <c r="Q1178">
        <v>1</v>
      </c>
      <c r="R1178" s="27">
        <f t="shared" si="97"/>
        <v>387</v>
      </c>
      <c r="S1178" s="27">
        <f t="shared" si="98"/>
        <v>294</v>
      </c>
      <c r="T1178" s="27" t="str">
        <f>IFERROR(VLOOKUP(F1178,#REF!,2,0),"")</f>
        <v/>
      </c>
      <c r="U1178" s="27" t="str">
        <f t="shared" si="99"/>
        <v>,19:00:00,car,387</v>
      </c>
    </row>
    <row r="1179" spans="1:21" hidden="1" x14ac:dyDescent="0.25">
      <c r="A1179" t="s">
        <v>203</v>
      </c>
      <c r="B1179">
        <v>19</v>
      </c>
      <c r="C1179" s="27" t="str">
        <f t="shared" si="95"/>
        <v>N</v>
      </c>
      <c r="E1179" t="s">
        <v>1365</v>
      </c>
      <c r="F1179" s="27" t="str">
        <f t="shared" si="96"/>
        <v>CCV-26B</v>
      </c>
      <c r="G1179" t="s">
        <v>1366</v>
      </c>
      <c r="I1179" t="s">
        <v>1397</v>
      </c>
      <c r="J1179">
        <v>1</v>
      </c>
      <c r="K1179">
        <v>0</v>
      </c>
      <c r="L1179">
        <v>0</v>
      </c>
      <c r="M1179">
        <v>253</v>
      </c>
      <c r="N1179">
        <v>17</v>
      </c>
      <c r="O1179">
        <v>9</v>
      </c>
      <c r="P1179">
        <v>2</v>
      </c>
      <c r="Q1179">
        <v>3</v>
      </c>
      <c r="R1179" s="27">
        <f t="shared" si="97"/>
        <v>340</v>
      </c>
      <c r="S1179" s="27">
        <f t="shared" si="98"/>
        <v>258</v>
      </c>
      <c r="T1179" s="27" t="str">
        <f>IFERROR(VLOOKUP(F1179,#REF!,2,0),"")</f>
        <v/>
      </c>
      <c r="U1179" s="27" t="str">
        <f t="shared" si="99"/>
        <v>,19:15:00,car,340</v>
      </c>
    </row>
    <row r="1180" spans="1:21" hidden="1" x14ac:dyDescent="0.25">
      <c r="A1180" t="s">
        <v>205</v>
      </c>
      <c r="B1180">
        <v>19</v>
      </c>
      <c r="C1180" s="27" t="str">
        <f t="shared" si="95"/>
        <v>N</v>
      </c>
      <c r="E1180" t="s">
        <v>1365</v>
      </c>
      <c r="F1180" s="27" t="str">
        <f t="shared" si="96"/>
        <v>CCV-26B</v>
      </c>
      <c r="G1180" t="s">
        <v>1366</v>
      </c>
      <c r="I1180" t="s">
        <v>1398</v>
      </c>
      <c r="J1180">
        <v>0</v>
      </c>
      <c r="K1180">
        <v>0</v>
      </c>
      <c r="L1180">
        <v>0</v>
      </c>
      <c r="M1180">
        <v>25</v>
      </c>
      <c r="N1180">
        <v>1</v>
      </c>
      <c r="O1180">
        <v>0</v>
      </c>
      <c r="P1180">
        <v>0</v>
      </c>
      <c r="Q1180">
        <v>1</v>
      </c>
      <c r="R1180" s="27">
        <f t="shared" si="97"/>
        <v>35</v>
      </c>
      <c r="S1180" s="27">
        <f t="shared" si="98"/>
        <v>26</v>
      </c>
      <c r="T1180" s="27" t="str">
        <f>IFERROR(VLOOKUP(F1180,#REF!,2,0),"")</f>
        <v/>
      </c>
      <c r="U1180" s="27" t="str">
        <f t="shared" si="99"/>
        <v>,19:30:00,car,35</v>
      </c>
    </row>
    <row r="1181" spans="1:21" hidden="1" x14ac:dyDescent="0.25">
      <c r="A1181" t="s">
        <v>109</v>
      </c>
      <c r="B1181">
        <v>6</v>
      </c>
      <c r="C1181" s="27" t="str">
        <f t="shared" si="95"/>
        <v>M</v>
      </c>
      <c r="E1181" t="s">
        <v>1399</v>
      </c>
      <c r="F1181" s="27" t="str">
        <f t="shared" si="96"/>
        <v>CCV-28A</v>
      </c>
      <c r="G1181" t="s">
        <v>1400</v>
      </c>
      <c r="I1181" t="s">
        <v>1401</v>
      </c>
      <c r="J1181">
        <v>6</v>
      </c>
      <c r="K1181">
        <v>13</v>
      </c>
      <c r="L1181">
        <v>4</v>
      </c>
      <c r="M1181">
        <v>135</v>
      </c>
      <c r="N1181">
        <v>29</v>
      </c>
      <c r="O1181">
        <v>14</v>
      </c>
      <c r="P1181">
        <v>3</v>
      </c>
      <c r="Q1181">
        <v>20</v>
      </c>
      <c r="R1181" s="27">
        <f t="shared" si="97"/>
        <v>259</v>
      </c>
      <c r="S1181" s="27">
        <f t="shared" si="98"/>
        <v>168</v>
      </c>
      <c r="T1181" s="27" t="str">
        <f>IFERROR(VLOOKUP(F1181,#REF!,2,0),"")</f>
        <v/>
      </c>
      <c r="U1181" s="27" t="str">
        <f t="shared" si="99"/>
        <v>,06:30:00,car,259</v>
      </c>
    </row>
    <row r="1182" spans="1:21" hidden="1" x14ac:dyDescent="0.25">
      <c r="A1182" t="s">
        <v>111</v>
      </c>
      <c r="B1182">
        <v>6</v>
      </c>
      <c r="C1182" s="27" t="str">
        <f t="shared" si="95"/>
        <v>M</v>
      </c>
      <c r="E1182" t="s">
        <v>1399</v>
      </c>
      <c r="F1182" s="27" t="str">
        <f t="shared" si="96"/>
        <v>CCV-28A</v>
      </c>
      <c r="G1182" t="s">
        <v>1400</v>
      </c>
      <c r="I1182" t="s">
        <v>1402</v>
      </c>
      <c r="J1182">
        <v>5</v>
      </c>
      <c r="K1182">
        <v>26</v>
      </c>
      <c r="L1182">
        <v>13</v>
      </c>
      <c r="M1182">
        <v>167</v>
      </c>
      <c r="N1182">
        <v>66</v>
      </c>
      <c r="O1182">
        <v>12</v>
      </c>
      <c r="P1182">
        <v>0</v>
      </c>
      <c r="Q1182">
        <v>13</v>
      </c>
      <c r="R1182" s="27">
        <f t="shared" si="97"/>
        <v>359</v>
      </c>
      <c r="S1182" s="27">
        <f t="shared" si="98"/>
        <v>213</v>
      </c>
      <c r="T1182" s="27" t="str">
        <f>IFERROR(VLOOKUP(F1182,#REF!,2,0),"")</f>
        <v/>
      </c>
      <c r="U1182" s="27" t="str">
        <f t="shared" si="99"/>
        <v>,06:45:00,car,359</v>
      </c>
    </row>
    <row r="1183" spans="1:21" hidden="1" x14ac:dyDescent="0.25">
      <c r="A1183" t="s">
        <v>113</v>
      </c>
      <c r="B1183">
        <v>7</v>
      </c>
      <c r="C1183" s="27" t="str">
        <f t="shared" si="95"/>
        <v>M</v>
      </c>
      <c r="E1183" t="s">
        <v>1399</v>
      </c>
      <c r="F1183" s="27" t="str">
        <f t="shared" si="96"/>
        <v>CCV-28A</v>
      </c>
      <c r="G1183" t="s">
        <v>1400</v>
      </c>
      <c r="I1183" t="s">
        <v>1403</v>
      </c>
      <c r="J1183">
        <v>4</v>
      </c>
      <c r="K1183">
        <v>19</v>
      </c>
      <c r="L1183">
        <v>2</v>
      </c>
      <c r="M1183">
        <v>117</v>
      </c>
      <c r="N1183">
        <v>24</v>
      </c>
      <c r="O1183">
        <v>8</v>
      </c>
      <c r="P1183">
        <v>2</v>
      </c>
      <c r="Q1183">
        <v>11</v>
      </c>
      <c r="R1183" s="27">
        <f t="shared" si="97"/>
        <v>231</v>
      </c>
      <c r="S1183" s="27">
        <f t="shared" si="98"/>
        <v>135</v>
      </c>
      <c r="T1183" s="27" t="str">
        <f>IFERROR(VLOOKUP(F1183,#REF!,2,0),"")</f>
        <v/>
      </c>
      <c r="U1183" s="27" t="str">
        <f t="shared" si="99"/>
        <v>,07:00:00,car,231</v>
      </c>
    </row>
    <row r="1184" spans="1:21" hidden="1" x14ac:dyDescent="0.25">
      <c r="A1184" t="s">
        <v>115</v>
      </c>
      <c r="B1184">
        <v>7</v>
      </c>
      <c r="C1184" s="27" t="str">
        <f t="shared" si="95"/>
        <v>M</v>
      </c>
      <c r="E1184" t="s">
        <v>1399</v>
      </c>
      <c r="F1184" s="27" t="str">
        <f t="shared" si="96"/>
        <v>CCV-28A</v>
      </c>
      <c r="G1184" t="s">
        <v>1400</v>
      </c>
      <c r="I1184" t="s">
        <v>1404</v>
      </c>
      <c r="J1184">
        <v>8</v>
      </c>
      <c r="K1184">
        <v>22</v>
      </c>
      <c r="L1184">
        <v>1</v>
      </c>
      <c r="M1184">
        <v>133</v>
      </c>
      <c r="N1184">
        <v>36</v>
      </c>
      <c r="O1184">
        <v>8</v>
      </c>
      <c r="P1184">
        <v>2</v>
      </c>
      <c r="Q1184">
        <v>6</v>
      </c>
      <c r="R1184" s="27">
        <f t="shared" si="97"/>
        <v>252</v>
      </c>
      <c r="S1184" s="27">
        <f t="shared" si="98"/>
        <v>144</v>
      </c>
      <c r="T1184" s="27" t="str">
        <f>IFERROR(VLOOKUP(F1184,#REF!,2,0),"")</f>
        <v/>
      </c>
      <c r="U1184" s="27" t="str">
        <f t="shared" si="99"/>
        <v>,07:15:00,car,252</v>
      </c>
    </row>
    <row r="1185" spans="1:21" hidden="1" x14ac:dyDescent="0.25">
      <c r="A1185" t="s">
        <v>117</v>
      </c>
      <c r="B1185">
        <v>7</v>
      </c>
      <c r="C1185" s="27" t="str">
        <f t="shared" si="95"/>
        <v>M</v>
      </c>
      <c r="E1185" t="s">
        <v>1399</v>
      </c>
      <c r="F1185" s="27" t="str">
        <f t="shared" si="96"/>
        <v>CCV-28A</v>
      </c>
      <c r="G1185" t="s">
        <v>1400</v>
      </c>
      <c r="I1185" t="s">
        <v>1405</v>
      </c>
      <c r="J1185">
        <v>26</v>
      </c>
      <c r="K1185">
        <v>19</v>
      </c>
      <c r="L1185">
        <v>0</v>
      </c>
      <c r="M1185">
        <v>194</v>
      </c>
      <c r="N1185">
        <v>30</v>
      </c>
      <c r="O1185">
        <v>4</v>
      </c>
      <c r="P1185">
        <v>0</v>
      </c>
      <c r="Q1185">
        <v>16</v>
      </c>
      <c r="R1185" s="27">
        <f t="shared" si="97"/>
        <v>329</v>
      </c>
      <c r="S1185" s="27">
        <f t="shared" si="98"/>
        <v>210</v>
      </c>
      <c r="T1185" s="27" t="str">
        <f>IFERROR(VLOOKUP(F1185,#REF!,2,0),"")</f>
        <v/>
      </c>
      <c r="U1185" s="27" t="str">
        <f t="shared" si="99"/>
        <v>,07:30:00,car,329</v>
      </c>
    </row>
    <row r="1186" spans="1:21" hidden="1" x14ac:dyDescent="0.25">
      <c r="A1186" t="s">
        <v>119</v>
      </c>
      <c r="B1186">
        <v>7</v>
      </c>
      <c r="C1186" s="27" t="str">
        <f t="shared" si="95"/>
        <v>M</v>
      </c>
      <c r="E1186" t="s">
        <v>1399</v>
      </c>
      <c r="F1186" s="27" t="str">
        <f t="shared" si="96"/>
        <v>CCV-28A</v>
      </c>
      <c r="G1186" t="s">
        <v>1400</v>
      </c>
      <c r="I1186" t="s">
        <v>1406</v>
      </c>
      <c r="J1186">
        <v>18</v>
      </c>
      <c r="K1186">
        <v>14</v>
      </c>
      <c r="L1186">
        <v>0</v>
      </c>
      <c r="M1186">
        <v>190</v>
      </c>
      <c r="N1186">
        <v>39</v>
      </c>
      <c r="O1186">
        <v>12</v>
      </c>
      <c r="P1186">
        <v>3</v>
      </c>
      <c r="Q1186">
        <v>6</v>
      </c>
      <c r="R1186" s="27">
        <f t="shared" si="97"/>
        <v>304</v>
      </c>
      <c r="S1186" s="27">
        <f t="shared" si="98"/>
        <v>199</v>
      </c>
      <c r="T1186" s="27" t="str">
        <f>IFERROR(VLOOKUP(F1186,#REF!,2,0),"")</f>
        <v/>
      </c>
      <c r="U1186" s="27" t="str">
        <f t="shared" si="99"/>
        <v>,07:45:00,car,304</v>
      </c>
    </row>
    <row r="1187" spans="1:21" hidden="1" x14ac:dyDescent="0.25">
      <c r="A1187" t="s">
        <v>121</v>
      </c>
      <c r="B1187">
        <v>8</v>
      </c>
      <c r="C1187" s="27" t="str">
        <f t="shared" si="95"/>
        <v>M</v>
      </c>
      <c r="E1187" t="s">
        <v>1399</v>
      </c>
      <c r="F1187" s="27" t="str">
        <f t="shared" si="96"/>
        <v>CCV-28A</v>
      </c>
      <c r="G1187" t="s">
        <v>1400</v>
      </c>
      <c r="I1187" t="s">
        <v>1407</v>
      </c>
      <c r="J1187">
        <v>14</v>
      </c>
      <c r="K1187">
        <v>15</v>
      </c>
      <c r="L1187">
        <v>3</v>
      </c>
      <c r="M1187">
        <v>154</v>
      </c>
      <c r="N1187">
        <v>18</v>
      </c>
      <c r="O1187">
        <v>9</v>
      </c>
      <c r="P1187">
        <v>3</v>
      </c>
      <c r="Q1187">
        <v>2</v>
      </c>
      <c r="R1187" s="27">
        <f t="shared" si="97"/>
        <v>260</v>
      </c>
      <c r="S1187" s="27">
        <f t="shared" si="98"/>
        <v>167</v>
      </c>
      <c r="T1187" s="27" t="str">
        <f>IFERROR(VLOOKUP(F1187,#REF!,2,0),"")</f>
        <v/>
      </c>
      <c r="U1187" s="27" t="str">
        <f t="shared" si="99"/>
        <v>,08:00:00,car,260</v>
      </c>
    </row>
    <row r="1188" spans="1:21" hidden="1" x14ac:dyDescent="0.25">
      <c r="A1188" t="s">
        <v>123</v>
      </c>
      <c r="B1188">
        <v>8</v>
      </c>
      <c r="C1188" s="27" t="str">
        <f t="shared" si="95"/>
        <v>M</v>
      </c>
      <c r="E1188" t="s">
        <v>1399</v>
      </c>
      <c r="F1188" s="27" t="str">
        <f t="shared" si="96"/>
        <v>CCV-28A</v>
      </c>
      <c r="G1188" t="s">
        <v>1400</v>
      </c>
      <c r="I1188" t="s">
        <v>1408</v>
      </c>
      <c r="J1188">
        <v>20</v>
      </c>
      <c r="K1188">
        <v>18</v>
      </c>
      <c r="L1188">
        <v>1</v>
      </c>
      <c r="M1188">
        <v>165</v>
      </c>
      <c r="N1188">
        <v>25</v>
      </c>
      <c r="O1188">
        <v>13</v>
      </c>
      <c r="P1188">
        <v>1</v>
      </c>
      <c r="Q1188">
        <v>8</v>
      </c>
      <c r="R1188" s="27">
        <f t="shared" si="97"/>
        <v>282</v>
      </c>
      <c r="S1188" s="27">
        <f t="shared" si="98"/>
        <v>177</v>
      </c>
      <c r="T1188" s="27" t="str">
        <f>IFERROR(VLOOKUP(F1188,#REF!,2,0),"")</f>
        <v/>
      </c>
      <c r="U1188" s="27" t="str">
        <f t="shared" si="99"/>
        <v>,08:15:00,car,282</v>
      </c>
    </row>
    <row r="1189" spans="1:21" hidden="1" x14ac:dyDescent="0.25">
      <c r="A1189" t="s">
        <v>125</v>
      </c>
      <c r="B1189">
        <v>8</v>
      </c>
      <c r="C1189" s="27" t="str">
        <f t="shared" si="95"/>
        <v>M</v>
      </c>
      <c r="E1189" t="s">
        <v>1399</v>
      </c>
      <c r="F1189" s="27" t="str">
        <f t="shared" si="96"/>
        <v>CCV-28A</v>
      </c>
      <c r="G1189" t="s">
        <v>1400</v>
      </c>
      <c r="I1189" t="s">
        <v>1409</v>
      </c>
      <c r="J1189">
        <v>9</v>
      </c>
      <c r="K1189">
        <v>21</v>
      </c>
      <c r="L1189">
        <v>1</v>
      </c>
      <c r="M1189">
        <v>153</v>
      </c>
      <c r="N1189">
        <v>20</v>
      </c>
      <c r="O1189">
        <v>8</v>
      </c>
      <c r="P1189">
        <v>3</v>
      </c>
      <c r="Q1189">
        <v>9</v>
      </c>
      <c r="R1189" s="27">
        <f t="shared" si="97"/>
        <v>277</v>
      </c>
      <c r="S1189" s="27">
        <f t="shared" si="98"/>
        <v>168</v>
      </c>
      <c r="T1189" s="27" t="str">
        <f>IFERROR(VLOOKUP(F1189,#REF!,2,0),"")</f>
        <v/>
      </c>
      <c r="U1189" s="27" t="str">
        <f t="shared" si="99"/>
        <v>,08:30:00,car,277</v>
      </c>
    </row>
    <row r="1190" spans="1:21" hidden="1" x14ac:dyDescent="0.25">
      <c r="A1190" t="s">
        <v>127</v>
      </c>
      <c r="B1190">
        <v>8</v>
      </c>
      <c r="C1190" s="27" t="str">
        <f t="shared" si="95"/>
        <v>M</v>
      </c>
      <c r="E1190" t="s">
        <v>1399</v>
      </c>
      <c r="F1190" s="27" t="str">
        <f t="shared" si="96"/>
        <v>CCV-28A</v>
      </c>
      <c r="G1190" t="s">
        <v>1400</v>
      </c>
      <c r="I1190" t="s">
        <v>1410</v>
      </c>
      <c r="J1190">
        <v>7</v>
      </c>
      <c r="K1190">
        <v>22</v>
      </c>
      <c r="L1190">
        <v>0</v>
      </c>
      <c r="M1190">
        <v>197</v>
      </c>
      <c r="N1190">
        <v>13</v>
      </c>
      <c r="O1190">
        <v>13</v>
      </c>
      <c r="P1190">
        <v>3</v>
      </c>
      <c r="Q1190">
        <v>16</v>
      </c>
      <c r="R1190" s="27">
        <f t="shared" si="97"/>
        <v>341</v>
      </c>
      <c r="S1190" s="27">
        <f t="shared" si="98"/>
        <v>216</v>
      </c>
      <c r="T1190" s="27" t="str">
        <f>IFERROR(VLOOKUP(F1190,#REF!,2,0),"")</f>
        <v/>
      </c>
      <c r="U1190" s="27" t="str">
        <f t="shared" si="99"/>
        <v>,08:45:00,car,341</v>
      </c>
    </row>
    <row r="1191" spans="1:21" hidden="1" x14ac:dyDescent="0.25">
      <c r="A1191" t="s">
        <v>129</v>
      </c>
      <c r="B1191">
        <v>9</v>
      </c>
      <c r="C1191" s="27" t="str">
        <f t="shared" si="95"/>
        <v>M</v>
      </c>
      <c r="E1191" t="s">
        <v>1399</v>
      </c>
      <c r="F1191" s="27" t="str">
        <f t="shared" si="96"/>
        <v>CCV-28A</v>
      </c>
      <c r="G1191" t="s">
        <v>1400</v>
      </c>
      <c r="I1191" t="s">
        <v>1411</v>
      </c>
      <c r="J1191">
        <v>2</v>
      </c>
      <c r="K1191">
        <v>21</v>
      </c>
      <c r="L1191">
        <v>0</v>
      </c>
      <c r="M1191">
        <v>178</v>
      </c>
      <c r="N1191">
        <v>26</v>
      </c>
      <c r="O1191">
        <v>10</v>
      </c>
      <c r="P1191">
        <v>1</v>
      </c>
      <c r="Q1191">
        <v>9</v>
      </c>
      <c r="R1191" s="27">
        <f t="shared" si="97"/>
        <v>305</v>
      </c>
      <c r="S1191" s="27">
        <f t="shared" si="98"/>
        <v>188</v>
      </c>
      <c r="T1191" s="27" t="str">
        <f>IFERROR(VLOOKUP(F1191,#REF!,2,0),"")</f>
        <v/>
      </c>
      <c r="U1191" s="27" t="str">
        <f t="shared" si="99"/>
        <v>,09:00:00,car,305</v>
      </c>
    </row>
    <row r="1192" spans="1:21" hidden="1" x14ac:dyDescent="0.25">
      <c r="A1192" t="s">
        <v>131</v>
      </c>
      <c r="B1192">
        <v>9</v>
      </c>
      <c r="C1192" s="27" t="str">
        <f t="shared" si="95"/>
        <v>M</v>
      </c>
      <c r="E1192" t="s">
        <v>1399</v>
      </c>
      <c r="F1192" s="27" t="str">
        <f t="shared" si="96"/>
        <v>CCV-28A</v>
      </c>
      <c r="G1192" t="s">
        <v>1400</v>
      </c>
      <c r="I1192" t="s">
        <v>1412</v>
      </c>
      <c r="J1192">
        <v>9</v>
      </c>
      <c r="K1192">
        <v>37</v>
      </c>
      <c r="L1192">
        <v>2</v>
      </c>
      <c r="M1192">
        <v>227</v>
      </c>
      <c r="N1192">
        <v>28</v>
      </c>
      <c r="O1192">
        <v>7</v>
      </c>
      <c r="P1192">
        <v>1</v>
      </c>
      <c r="Q1192">
        <v>20</v>
      </c>
      <c r="R1192" s="27">
        <f t="shared" si="97"/>
        <v>432</v>
      </c>
      <c r="S1192" s="27">
        <f t="shared" si="98"/>
        <v>253</v>
      </c>
      <c r="T1192" s="27" t="str">
        <f>IFERROR(VLOOKUP(F1192,#REF!,2,0),"")</f>
        <v/>
      </c>
      <c r="U1192" s="27" t="str">
        <f t="shared" si="99"/>
        <v>,09:15:00,car,432</v>
      </c>
    </row>
    <row r="1193" spans="1:21" hidden="1" x14ac:dyDescent="0.25">
      <c r="A1193" t="s">
        <v>133</v>
      </c>
      <c r="B1193">
        <v>9</v>
      </c>
      <c r="C1193" s="27" t="str">
        <f t="shared" si="95"/>
        <v>M</v>
      </c>
      <c r="E1193" t="s">
        <v>1399</v>
      </c>
      <c r="F1193" s="27" t="str">
        <f t="shared" si="96"/>
        <v>CCV-28A</v>
      </c>
      <c r="G1193" t="s">
        <v>1400</v>
      </c>
      <c r="I1193" t="s">
        <v>1413</v>
      </c>
      <c r="J1193">
        <v>0</v>
      </c>
      <c r="K1193">
        <v>29</v>
      </c>
      <c r="L1193">
        <v>5</v>
      </c>
      <c r="M1193">
        <v>204</v>
      </c>
      <c r="N1193">
        <v>43</v>
      </c>
      <c r="O1193">
        <v>6</v>
      </c>
      <c r="P1193">
        <v>1</v>
      </c>
      <c r="Q1193">
        <v>21</v>
      </c>
      <c r="R1193" s="27">
        <f t="shared" si="97"/>
        <v>395</v>
      </c>
      <c r="S1193" s="27">
        <f t="shared" si="98"/>
        <v>239</v>
      </c>
      <c r="T1193" s="27" t="str">
        <f>IFERROR(VLOOKUP(F1193,#REF!,2,0),"")</f>
        <v/>
      </c>
      <c r="U1193" s="27" t="str">
        <f t="shared" si="99"/>
        <v>,09:30:00,car,395</v>
      </c>
    </row>
    <row r="1194" spans="1:21" hidden="1" x14ac:dyDescent="0.25">
      <c r="A1194" t="s">
        <v>135</v>
      </c>
      <c r="B1194">
        <v>9</v>
      </c>
      <c r="C1194" s="27" t="str">
        <f t="shared" si="95"/>
        <v>M</v>
      </c>
      <c r="E1194" t="s">
        <v>1399</v>
      </c>
      <c r="F1194" s="27" t="str">
        <f t="shared" si="96"/>
        <v>CCV-28A</v>
      </c>
      <c r="G1194" t="s">
        <v>1400</v>
      </c>
      <c r="I1194" t="s">
        <v>1414</v>
      </c>
      <c r="J1194">
        <v>9</v>
      </c>
      <c r="K1194">
        <v>27</v>
      </c>
      <c r="L1194">
        <v>1</v>
      </c>
      <c r="M1194">
        <v>155</v>
      </c>
      <c r="N1194">
        <v>15</v>
      </c>
      <c r="O1194">
        <v>11</v>
      </c>
      <c r="P1194">
        <v>0</v>
      </c>
      <c r="Q1194">
        <v>15</v>
      </c>
      <c r="R1194" s="27">
        <f t="shared" si="97"/>
        <v>298</v>
      </c>
      <c r="S1194" s="27">
        <f t="shared" si="98"/>
        <v>173</v>
      </c>
      <c r="T1194" s="27" t="str">
        <f>IFERROR(VLOOKUP(F1194,#REF!,2,0),"")</f>
        <v/>
      </c>
      <c r="U1194" s="27" t="str">
        <f t="shared" si="99"/>
        <v>,09:45:00,car,298</v>
      </c>
    </row>
    <row r="1195" spans="1:21" hidden="1" x14ac:dyDescent="0.25">
      <c r="A1195" t="s">
        <v>137</v>
      </c>
      <c r="B1195">
        <v>10</v>
      </c>
      <c r="C1195" s="27" t="str">
        <f t="shared" si="95"/>
        <v>M</v>
      </c>
      <c r="E1195" t="s">
        <v>1399</v>
      </c>
      <c r="F1195" s="27" t="str">
        <f t="shared" si="96"/>
        <v>CCV-28A</v>
      </c>
      <c r="G1195" t="s">
        <v>1400</v>
      </c>
      <c r="I1195" t="s">
        <v>1415</v>
      </c>
      <c r="J1195">
        <v>1</v>
      </c>
      <c r="K1195">
        <v>15</v>
      </c>
      <c r="L1195">
        <v>0</v>
      </c>
      <c r="M1195">
        <v>149</v>
      </c>
      <c r="N1195">
        <v>12</v>
      </c>
      <c r="O1195">
        <v>8</v>
      </c>
      <c r="P1195">
        <v>3</v>
      </c>
      <c r="Q1195">
        <v>8</v>
      </c>
      <c r="R1195" s="27">
        <f t="shared" si="97"/>
        <v>250</v>
      </c>
      <c r="S1195" s="27">
        <f t="shared" si="98"/>
        <v>160</v>
      </c>
      <c r="T1195" s="27" t="str">
        <f>IFERROR(VLOOKUP(F1195,#REF!,2,0),"")</f>
        <v/>
      </c>
      <c r="U1195" s="27" t="str">
        <f t="shared" si="99"/>
        <v>,10:00:00,car,250</v>
      </c>
    </row>
    <row r="1196" spans="1:21" hidden="1" x14ac:dyDescent="0.25">
      <c r="A1196" t="s">
        <v>139</v>
      </c>
      <c r="B1196">
        <v>10</v>
      </c>
      <c r="C1196" s="27" t="str">
        <f t="shared" si="95"/>
        <v>M</v>
      </c>
      <c r="E1196" t="s">
        <v>1399</v>
      </c>
      <c r="F1196" s="27" t="str">
        <f t="shared" si="96"/>
        <v>CCV-28A</v>
      </c>
      <c r="G1196" t="s">
        <v>1400</v>
      </c>
      <c r="I1196" t="s">
        <v>1416</v>
      </c>
      <c r="J1196">
        <v>0</v>
      </c>
      <c r="K1196">
        <v>33</v>
      </c>
      <c r="L1196">
        <v>2</v>
      </c>
      <c r="M1196">
        <v>324</v>
      </c>
      <c r="N1196">
        <v>35</v>
      </c>
      <c r="O1196">
        <v>4</v>
      </c>
      <c r="P1196">
        <v>6</v>
      </c>
      <c r="Q1196">
        <v>21</v>
      </c>
      <c r="R1196" s="27">
        <f t="shared" si="97"/>
        <v>557</v>
      </c>
      <c r="S1196" s="27">
        <f t="shared" si="98"/>
        <v>356</v>
      </c>
      <c r="T1196" s="27" t="str">
        <f>IFERROR(VLOOKUP(F1196,#REF!,2,0),"")</f>
        <v/>
      </c>
      <c r="U1196" s="27" t="str">
        <f t="shared" si="99"/>
        <v>,10:15:00,car,557</v>
      </c>
    </row>
    <row r="1197" spans="1:21" hidden="1" x14ac:dyDescent="0.25">
      <c r="A1197" t="s">
        <v>141</v>
      </c>
      <c r="B1197">
        <v>10</v>
      </c>
      <c r="C1197" s="27" t="str">
        <f t="shared" si="95"/>
        <v>M</v>
      </c>
      <c r="E1197" t="s">
        <v>1399</v>
      </c>
      <c r="F1197" s="27" t="str">
        <f t="shared" si="96"/>
        <v>CCV-28A</v>
      </c>
      <c r="G1197" t="s">
        <v>1400</v>
      </c>
      <c r="I1197" t="s">
        <v>1417</v>
      </c>
      <c r="J1197">
        <v>0</v>
      </c>
      <c r="K1197">
        <v>1</v>
      </c>
      <c r="L1197">
        <v>0</v>
      </c>
      <c r="M1197">
        <v>16</v>
      </c>
      <c r="N1197">
        <v>3</v>
      </c>
      <c r="O1197">
        <v>0</v>
      </c>
      <c r="P1197">
        <v>0</v>
      </c>
      <c r="Q1197">
        <v>1</v>
      </c>
      <c r="R1197" s="27">
        <f t="shared" si="97"/>
        <v>26</v>
      </c>
      <c r="S1197" s="27">
        <f t="shared" si="98"/>
        <v>17</v>
      </c>
      <c r="T1197" s="27" t="str">
        <f>IFERROR(VLOOKUP(F1197,#REF!,2,0),"")</f>
        <v/>
      </c>
      <c r="U1197" s="27" t="str">
        <f t="shared" si="99"/>
        <v>,10:30:00,car,26</v>
      </c>
    </row>
    <row r="1198" spans="1:21" hidden="1" x14ac:dyDescent="0.25">
      <c r="A1198" t="s">
        <v>179</v>
      </c>
      <c r="B1198">
        <v>15</v>
      </c>
      <c r="C1198" s="27" t="str">
        <f t="shared" si="95"/>
        <v>T</v>
      </c>
      <c r="E1198" t="s">
        <v>1399</v>
      </c>
      <c r="F1198" s="27" t="str">
        <f t="shared" si="96"/>
        <v>CCV-28A</v>
      </c>
      <c r="G1198" t="s">
        <v>1400</v>
      </c>
      <c r="I1198" t="s">
        <v>1418</v>
      </c>
      <c r="J1198">
        <v>0</v>
      </c>
      <c r="K1198">
        <v>0</v>
      </c>
      <c r="L1198">
        <v>0</v>
      </c>
      <c r="M1198">
        <v>58</v>
      </c>
      <c r="N1198">
        <v>1</v>
      </c>
      <c r="O1198">
        <v>0</v>
      </c>
      <c r="P1198">
        <v>0</v>
      </c>
      <c r="Q1198">
        <v>0</v>
      </c>
      <c r="R1198" s="27">
        <f t="shared" si="97"/>
        <v>76</v>
      </c>
      <c r="S1198" s="27">
        <f t="shared" si="98"/>
        <v>58</v>
      </c>
      <c r="T1198" s="27" t="str">
        <f>IFERROR(VLOOKUP(F1198,#REF!,2,0),"")</f>
        <v/>
      </c>
      <c r="U1198" s="27" t="str">
        <f t="shared" si="99"/>
        <v>,15:15:00,car,76</v>
      </c>
    </row>
    <row r="1199" spans="1:21" hidden="1" x14ac:dyDescent="0.25">
      <c r="A1199" t="s">
        <v>181</v>
      </c>
      <c r="B1199">
        <v>15</v>
      </c>
      <c r="C1199" s="27" t="str">
        <f t="shared" si="95"/>
        <v>T</v>
      </c>
      <c r="E1199" t="s">
        <v>1399</v>
      </c>
      <c r="F1199" s="27" t="str">
        <f t="shared" si="96"/>
        <v>CCV-28A</v>
      </c>
      <c r="G1199" t="s">
        <v>1400</v>
      </c>
      <c r="I1199" t="s">
        <v>1419</v>
      </c>
      <c r="J1199">
        <v>2</v>
      </c>
      <c r="K1199">
        <v>12</v>
      </c>
      <c r="L1199">
        <v>1</v>
      </c>
      <c r="M1199">
        <v>265</v>
      </c>
      <c r="N1199">
        <v>25</v>
      </c>
      <c r="O1199">
        <v>11</v>
      </c>
      <c r="P1199">
        <v>4</v>
      </c>
      <c r="Q1199">
        <v>15</v>
      </c>
      <c r="R1199" s="27">
        <f t="shared" si="97"/>
        <v>410</v>
      </c>
      <c r="S1199" s="27">
        <f t="shared" si="98"/>
        <v>287</v>
      </c>
      <c r="T1199" s="27" t="str">
        <f>IFERROR(VLOOKUP(F1199,#REF!,2,0),"")</f>
        <v/>
      </c>
      <c r="U1199" s="27" t="str">
        <f t="shared" si="99"/>
        <v>,15:30:00,car,410</v>
      </c>
    </row>
    <row r="1200" spans="1:21" hidden="1" x14ac:dyDescent="0.25">
      <c r="A1200" t="s">
        <v>183</v>
      </c>
      <c r="B1200">
        <v>15</v>
      </c>
      <c r="C1200" s="27" t="str">
        <f t="shared" si="95"/>
        <v>T</v>
      </c>
      <c r="E1200" t="s">
        <v>1399</v>
      </c>
      <c r="F1200" s="27" t="str">
        <f t="shared" si="96"/>
        <v>CCV-28A</v>
      </c>
      <c r="G1200" t="s">
        <v>1400</v>
      </c>
      <c r="I1200" t="s">
        <v>1420</v>
      </c>
      <c r="J1200">
        <v>3</v>
      </c>
      <c r="K1200">
        <v>18</v>
      </c>
      <c r="L1200">
        <v>1</v>
      </c>
      <c r="M1200">
        <v>265</v>
      </c>
      <c r="N1200">
        <v>27</v>
      </c>
      <c r="O1200">
        <v>11</v>
      </c>
      <c r="P1200">
        <v>4</v>
      </c>
      <c r="Q1200">
        <v>25</v>
      </c>
      <c r="R1200" s="27">
        <f t="shared" si="97"/>
        <v>439</v>
      </c>
      <c r="S1200" s="27">
        <f t="shared" si="98"/>
        <v>297</v>
      </c>
      <c r="T1200" s="27" t="str">
        <f>IFERROR(VLOOKUP(F1200,#REF!,2,0),"")</f>
        <v/>
      </c>
      <c r="U1200" s="27" t="str">
        <f t="shared" si="99"/>
        <v>,15:45:00,car,439</v>
      </c>
    </row>
    <row r="1201" spans="1:21" hidden="1" x14ac:dyDescent="0.25">
      <c r="A1201" t="s">
        <v>185</v>
      </c>
      <c r="B1201">
        <v>16</v>
      </c>
      <c r="C1201" s="27" t="str">
        <f t="shared" si="95"/>
        <v>T</v>
      </c>
      <c r="E1201" t="s">
        <v>1399</v>
      </c>
      <c r="F1201" s="27" t="str">
        <f t="shared" si="96"/>
        <v>CCV-28A</v>
      </c>
      <c r="G1201" t="s">
        <v>1400</v>
      </c>
      <c r="I1201" t="s">
        <v>1421</v>
      </c>
      <c r="J1201">
        <v>3</v>
      </c>
      <c r="K1201">
        <v>15</v>
      </c>
      <c r="L1201">
        <v>1</v>
      </c>
      <c r="M1201">
        <v>241</v>
      </c>
      <c r="N1201">
        <v>47</v>
      </c>
      <c r="O1201">
        <v>6</v>
      </c>
      <c r="P1201">
        <v>4</v>
      </c>
      <c r="Q1201">
        <v>17</v>
      </c>
      <c r="R1201" s="27">
        <f t="shared" si="97"/>
        <v>394</v>
      </c>
      <c r="S1201" s="27">
        <f t="shared" si="98"/>
        <v>265</v>
      </c>
      <c r="T1201" s="27" t="str">
        <f>IFERROR(VLOOKUP(F1201,#REF!,2,0),"")</f>
        <v/>
      </c>
      <c r="U1201" s="27" t="str">
        <f t="shared" si="99"/>
        <v>,16:00:00,car,394</v>
      </c>
    </row>
    <row r="1202" spans="1:21" hidden="1" x14ac:dyDescent="0.25">
      <c r="A1202" t="s">
        <v>187</v>
      </c>
      <c r="B1202">
        <v>16</v>
      </c>
      <c r="C1202" s="27" t="str">
        <f t="shared" si="95"/>
        <v>T</v>
      </c>
      <c r="E1202" t="s">
        <v>1399</v>
      </c>
      <c r="F1202" s="27" t="str">
        <f t="shared" si="96"/>
        <v>CCV-28A</v>
      </c>
      <c r="G1202" t="s">
        <v>1400</v>
      </c>
      <c r="I1202" t="s">
        <v>1422</v>
      </c>
      <c r="J1202">
        <v>4</v>
      </c>
      <c r="K1202">
        <v>16</v>
      </c>
      <c r="L1202">
        <v>0</v>
      </c>
      <c r="M1202">
        <v>238</v>
      </c>
      <c r="N1202">
        <v>38</v>
      </c>
      <c r="O1202">
        <v>16</v>
      </c>
      <c r="P1202">
        <v>1</v>
      </c>
      <c r="Q1202">
        <v>13</v>
      </c>
      <c r="R1202" s="27">
        <f t="shared" si="97"/>
        <v>378</v>
      </c>
      <c r="S1202" s="27">
        <f t="shared" si="98"/>
        <v>252</v>
      </c>
      <c r="T1202" s="27" t="str">
        <f>IFERROR(VLOOKUP(F1202,#REF!,2,0),"")</f>
        <v/>
      </c>
      <c r="U1202" s="27" t="str">
        <f t="shared" si="99"/>
        <v>,16:15:00,car,378</v>
      </c>
    </row>
    <row r="1203" spans="1:21" hidden="1" x14ac:dyDescent="0.25">
      <c r="A1203" t="s">
        <v>42</v>
      </c>
      <c r="B1203">
        <v>16</v>
      </c>
      <c r="C1203" s="27" t="str">
        <f t="shared" si="95"/>
        <v>T</v>
      </c>
      <c r="E1203" t="s">
        <v>1399</v>
      </c>
      <c r="F1203" s="27" t="str">
        <f t="shared" si="96"/>
        <v>CCV-28A</v>
      </c>
      <c r="G1203" t="s">
        <v>1400</v>
      </c>
      <c r="I1203" t="s">
        <v>1423</v>
      </c>
      <c r="J1203">
        <v>6</v>
      </c>
      <c r="K1203">
        <v>18</v>
      </c>
      <c r="L1203">
        <v>2</v>
      </c>
      <c r="M1203">
        <v>288</v>
      </c>
      <c r="N1203">
        <v>43</v>
      </c>
      <c r="O1203">
        <v>6</v>
      </c>
      <c r="P1203">
        <v>0</v>
      </c>
      <c r="Q1203">
        <v>18</v>
      </c>
      <c r="R1203" s="27">
        <f t="shared" si="97"/>
        <v>461</v>
      </c>
      <c r="S1203" s="27">
        <f t="shared" si="98"/>
        <v>311</v>
      </c>
      <c r="T1203" s="27" t="str">
        <f>IFERROR(VLOOKUP(F1203,#REF!,2,0),"")</f>
        <v/>
      </c>
      <c r="U1203" s="27" t="str">
        <f t="shared" si="99"/>
        <v>,16:30:00,car,461</v>
      </c>
    </row>
    <row r="1204" spans="1:21" hidden="1" x14ac:dyDescent="0.25">
      <c r="A1204" t="s">
        <v>43</v>
      </c>
      <c r="B1204">
        <v>16</v>
      </c>
      <c r="C1204" s="27" t="str">
        <f t="shared" si="95"/>
        <v>T</v>
      </c>
      <c r="E1204" t="s">
        <v>1399</v>
      </c>
      <c r="F1204" s="27" t="str">
        <f t="shared" si="96"/>
        <v>CCV-28A</v>
      </c>
      <c r="G1204" t="s">
        <v>1400</v>
      </c>
      <c r="I1204" t="s">
        <v>1424</v>
      </c>
      <c r="J1204">
        <v>2</v>
      </c>
      <c r="K1204">
        <v>12</v>
      </c>
      <c r="L1204">
        <v>0</v>
      </c>
      <c r="M1204">
        <v>245</v>
      </c>
      <c r="N1204">
        <v>34</v>
      </c>
      <c r="O1204">
        <v>9</v>
      </c>
      <c r="P1204">
        <v>1</v>
      </c>
      <c r="Q1204">
        <v>13</v>
      </c>
      <c r="R1204" s="27">
        <f t="shared" si="97"/>
        <v>376</v>
      </c>
      <c r="S1204" s="27">
        <f t="shared" si="98"/>
        <v>259</v>
      </c>
      <c r="T1204" s="27" t="str">
        <f>IFERROR(VLOOKUP(F1204,#REF!,2,0),"")</f>
        <v/>
      </c>
      <c r="U1204" s="27" t="str">
        <f t="shared" si="99"/>
        <v>,16:45:00,car,376</v>
      </c>
    </row>
    <row r="1205" spans="1:21" hidden="1" x14ac:dyDescent="0.25">
      <c r="A1205" t="s">
        <v>44</v>
      </c>
      <c r="B1205">
        <v>17</v>
      </c>
      <c r="C1205" s="27" t="str">
        <f t="shared" si="95"/>
        <v>T</v>
      </c>
      <c r="E1205" t="s">
        <v>1399</v>
      </c>
      <c r="F1205" s="27" t="str">
        <f t="shared" si="96"/>
        <v>CCV-28A</v>
      </c>
      <c r="G1205" t="s">
        <v>1400</v>
      </c>
      <c r="I1205" t="s">
        <v>1425</v>
      </c>
      <c r="J1205">
        <v>3</v>
      </c>
      <c r="K1205">
        <v>14</v>
      </c>
      <c r="L1205">
        <v>0</v>
      </c>
      <c r="M1205">
        <v>300</v>
      </c>
      <c r="N1205">
        <v>54</v>
      </c>
      <c r="O1205">
        <v>9</v>
      </c>
      <c r="P1205">
        <v>2</v>
      </c>
      <c r="Q1205">
        <v>9</v>
      </c>
      <c r="R1205" s="27">
        <f t="shared" si="97"/>
        <v>453</v>
      </c>
      <c r="S1205" s="27">
        <f t="shared" si="98"/>
        <v>311</v>
      </c>
      <c r="T1205" s="27" t="str">
        <f>IFERROR(VLOOKUP(F1205,#REF!,2,0),"")</f>
        <v/>
      </c>
      <c r="U1205" s="27" t="str">
        <f t="shared" si="99"/>
        <v>,17:00:00,car,453</v>
      </c>
    </row>
    <row r="1206" spans="1:21" hidden="1" x14ac:dyDescent="0.25">
      <c r="A1206" t="s">
        <v>45</v>
      </c>
      <c r="B1206">
        <v>17</v>
      </c>
      <c r="C1206" s="27" t="str">
        <f t="shared" si="95"/>
        <v>T</v>
      </c>
      <c r="E1206" t="s">
        <v>1399</v>
      </c>
      <c r="F1206" s="27" t="str">
        <f t="shared" si="96"/>
        <v>CCV-28A</v>
      </c>
      <c r="G1206" t="s">
        <v>1400</v>
      </c>
      <c r="I1206" t="s">
        <v>1426</v>
      </c>
      <c r="J1206">
        <v>2</v>
      </c>
      <c r="K1206">
        <v>8</v>
      </c>
      <c r="L1206">
        <v>3</v>
      </c>
      <c r="M1206">
        <v>420</v>
      </c>
      <c r="N1206">
        <v>47</v>
      </c>
      <c r="O1206">
        <v>10</v>
      </c>
      <c r="P1206">
        <v>3</v>
      </c>
      <c r="Q1206">
        <v>8</v>
      </c>
      <c r="R1206" s="27">
        <f t="shared" si="97"/>
        <v>602</v>
      </c>
      <c r="S1206" s="27">
        <f t="shared" si="98"/>
        <v>439</v>
      </c>
      <c r="T1206" s="27" t="str">
        <f>IFERROR(VLOOKUP(F1206,#REF!,2,0),"")</f>
        <v/>
      </c>
      <c r="U1206" s="27" t="str">
        <f t="shared" si="99"/>
        <v>,17:15:00,car,602</v>
      </c>
    </row>
    <row r="1207" spans="1:21" hidden="1" x14ac:dyDescent="0.25">
      <c r="A1207" t="s">
        <v>46</v>
      </c>
      <c r="B1207">
        <v>17</v>
      </c>
      <c r="C1207" s="27" t="str">
        <f t="shared" si="95"/>
        <v>T</v>
      </c>
      <c r="E1207" t="s">
        <v>1399</v>
      </c>
      <c r="F1207" s="27" t="str">
        <f t="shared" si="96"/>
        <v>CCV-28A</v>
      </c>
      <c r="G1207" t="s">
        <v>1400</v>
      </c>
      <c r="I1207" t="s">
        <v>1427</v>
      </c>
      <c r="J1207">
        <v>9</v>
      </c>
      <c r="K1207">
        <v>13</v>
      </c>
      <c r="L1207">
        <v>2</v>
      </c>
      <c r="M1207">
        <v>518</v>
      </c>
      <c r="N1207">
        <v>51</v>
      </c>
      <c r="O1207">
        <v>19</v>
      </c>
      <c r="P1207">
        <v>2</v>
      </c>
      <c r="Q1207">
        <v>16</v>
      </c>
      <c r="R1207" s="27">
        <f t="shared" si="97"/>
        <v>749</v>
      </c>
      <c r="S1207" s="27">
        <f t="shared" si="98"/>
        <v>541</v>
      </c>
      <c r="T1207" s="27" t="str">
        <f>IFERROR(VLOOKUP(F1207,#REF!,2,0),"")</f>
        <v/>
      </c>
      <c r="U1207" s="27" t="str">
        <f t="shared" si="99"/>
        <v>,17:30:00,car,749</v>
      </c>
    </row>
    <row r="1208" spans="1:21" hidden="1" x14ac:dyDescent="0.25">
      <c r="A1208" t="s">
        <v>47</v>
      </c>
      <c r="B1208">
        <v>17</v>
      </c>
      <c r="C1208" s="27" t="str">
        <f t="shared" si="95"/>
        <v>T</v>
      </c>
      <c r="E1208" t="s">
        <v>1399</v>
      </c>
      <c r="F1208" s="27" t="str">
        <f t="shared" si="96"/>
        <v>CCV-28A</v>
      </c>
      <c r="G1208" t="s">
        <v>1400</v>
      </c>
      <c r="I1208" t="s">
        <v>1428</v>
      </c>
      <c r="J1208">
        <v>3</v>
      </c>
      <c r="K1208">
        <v>9</v>
      </c>
      <c r="L1208">
        <v>1</v>
      </c>
      <c r="M1208">
        <v>406</v>
      </c>
      <c r="N1208">
        <v>49</v>
      </c>
      <c r="O1208">
        <v>6</v>
      </c>
      <c r="P1208">
        <v>4</v>
      </c>
      <c r="Q1208">
        <v>15</v>
      </c>
      <c r="R1208" s="27">
        <f t="shared" si="97"/>
        <v>590</v>
      </c>
      <c r="S1208" s="27">
        <f t="shared" si="98"/>
        <v>428</v>
      </c>
      <c r="T1208" s="27" t="str">
        <f>IFERROR(VLOOKUP(F1208,#REF!,2,0),"")</f>
        <v/>
      </c>
      <c r="U1208" s="27" t="str">
        <f t="shared" si="99"/>
        <v>,17:45:00,car,590</v>
      </c>
    </row>
    <row r="1209" spans="1:21" hidden="1" x14ac:dyDescent="0.25">
      <c r="A1209" t="s">
        <v>48</v>
      </c>
      <c r="B1209">
        <v>18</v>
      </c>
      <c r="C1209" s="27" t="str">
        <f t="shared" si="95"/>
        <v>T</v>
      </c>
      <c r="E1209" t="s">
        <v>1399</v>
      </c>
      <c r="F1209" s="27" t="str">
        <f t="shared" si="96"/>
        <v>CCV-28A</v>
      </c>
      <c r="G1209" t="s">
        <v>1400</v>
      </c>
      <c r="I1209" t="s">
        <v>1429</v>
      </c>
      <c r="J1209">
        <v>10</v>
      </c>
      <c r="K1209">
        <v>7</v>
      </c>
      <c r="L1209">
        <v>0</v>
      </c>
      <c r="M1209">
        <v>579</v>
      </c>
      <c r="N1209">
        <v>50</v>
      </c>
      <c r="O1209">
        <v>11</v>
      </c>
      <c r="P1209">
        <v>5</v>
      </c>
      <c r="Q1209">
        <v>21</v>
      </c>
      <c r="R1209" s="27">
        <f t="shared" si="97"/>
        <v>816</v>
      </c>
      <c r="S1209" s="27">
        <f t="shared" si="98"/>
        <v>605</v>
      </c>
      <c r="T1209" s="27" t="str">
        <f>IFERROR(VLOOKUP(F1209,#REF!,2,0),"")</f>
        <v/>
      </c>
      <c r="U1209" s="27" t="str">
        <f t="shared" si="99"/>
        <v>,18:00:00,car,816</v>
      </c>
    </row>
    <row r="1210" spans="1:21" hidden="1" x14ac:dyDescent="0.25">
      <c r="A1210" t="s">
        <v>49</v>
      </c>
      <c r="B1210">
        <v>18</v>
      </c>
      <c r="C1210" s="27" t="str">
        <f t="shared" si="95"/>
        <v>T</v>
      </c>
      <c r="E1210" t="s">
        <v>1399</v>
      </c>
      <c r="F1210" s="27" t="str">
        <f t="shared" si="96"/>
        <v>CCV-28A</v>
      </c>
      <c r="G1210" t="s">
        <v>1400</v>
      </c>
      <c r="I1210" t="s">
        <v>1430</v>
      </c>
      <c r="J1210">
        <v>3</v>
      </c>
      <c r="K1210">
        <v>12</v>
      </c>
      <c r="L1210">
        <v>1</v>
      </c>
      <c r="M1210">
        <v>708</v>
      </c>
      <c r="N1210">
        <v>58</v>
      </c>
      <c r="O1210">
        <v>6</v>
      </c>
      <c r="P1210">
        <v>1</v>
      </c>
      <c r="Q1210">
        <v>4</v>
      </c>
      <c r="R1210" s="27">
        <f t="shared" si="97"/>
        <v>974</v>
      </c>
      <c r="S1210" s="27">
        <f t="shared" si="98"/>
        <v>716</v>
      </c>
      <c r="T1210" s="27" t="str">
        <f>IFERROR(VLOOKUP(F1210,#REF!,2,0),"")</f>
        <v/>
      </c>
      <c r="U1210" s="27" t="str">
        <f t="shared" si="99"/>
        <v>,18:15:00,car,974</v>
      </c>
    </row>
    <row r="1211" spans="1:21" hidden="1" x14ac:dyDescent="0.25">
      <c r="A1211" t="s">
        <v>197</v>
      </c>
      <c r="B1211">
        <v>18</v>
      </c>
      <c r="C1211" s="27" t="str">
        <f t="shared" si="95"/>
        <v>T</v>
      </c>
      <c r="E1211" t="s">
        <v>1399</v>
      </c>
      <c r="F1211" s="27" t="str">
        <f t="shared" si="96"/>
        <v>CCV-28A</v>
      </c>
      <c r="G1211" t="s">
        <v>1400</v>
      </c>
      <c r="I1211" t="s">
        <v>1431</v>
      </c>
      <c r="J1211">
        <v>3</v>
      </c>
      <c r="K1211">
        <v>9</v>
      </c>
      <c r="L1211">
        <v>1</v>
      </c>
      <c r="M1211">
        <v>467</v>
      </c>
      <c r="N1211">
        <v>47</v>
      </c>
      <c r="O1211">
        <v>9</v>
      </c>
      <c r="P1211">
        <v>0</v>
      </c>
      <c r="Q1211">
        <v>8</v>
      </c>
      <c r="R1211" s="27">
        <f t="shared" si="97"/>
        <v>655</v>
      </c>
      <c r="S1211" s="27">
        <f t="shared" si="98"/>
        <v>478</v>
      </c>
      <c r="T1211" s="27" t="str">
        <f>IFERROR(VLOOKUP(F1211,#REF!,2,0),"")</f>
        <v/>
      </c>
      <c r="U1211" s="27" t="str">
        <f t="shared" si="99"/>
        <v>,18:30:00,car,655</v>
      </c>
    </row>
    <row r="1212" spans="1:21" hidden="1" x14ac:dyDescent="0.25">
      <c r="A1212" t="s">
        <v>199</v>
      </c>
      <c r="B1212">
        <v>18</v>
      </c>
      <c r="C1212" s="27" t="str">
        <f t="shared" si="95"/>
        <v>T</v>
      </c>
      <c r="E1212" t="s">
        <v>1399</v>
      </c>
      <c r="F1212" s="27" t="str">
        <f t="shared" si="96"/>
        <v>CCV-28A</v>
      </c>
      <c r="G1212" t="s">
        <v>1400</v>
      </c>
      <c r="I1212" t="s">
        <v>1432</v>
      </c>
      <c r="J1212">
        <v>1</v>
      </c>
      <c r="K1212">
        <v>6</v>
      </c>
      <c r="L1212">
        <v>0</v>
      </c>
      <c r="M1212">
        <v>555</v>
      </c>
      <c r="N1212">
        <v>47</v>
      </c>
      <c r="O1212">
        <v>19</v>
      </c>
      <c r="P1212">
        <v>1</v>
      </c>
      <c r="Q1212">
        <v>10</v>
      </c>
      <c r="R1212" s="27">
        <f t="shared" si="97"/>
        <v>762</v>
      </c>
      <c r="S1212" s="27">
        <f t="shared" si="98"/>
        <v>566</v>
      </c>
      <c r="T1212" s="27" t="str">
        <f>IFERROR(VLOOKUP(F1212,#REF!,2,0),"")</f>
        <v/>
      </c>
      <c r="U1212" s="27" t="str">
        <f t="shared" si="99"/>
        <v>,18:45:00,car,762</v>
      </c>
    </row>
    <row r="1213" spans="1:21" hidden="1" x14ac:dyDescent="0.25">
      <c r="A1213" t="s">
        <v>201</v>
      </c>
      <c r="B1213">
        <v>19</v>
      </c>
      <c r="C1213" s="27" t="str">
        <f t="shared" si="95"/>
        <v>N</v>
      </c>
      <c r="E1213" t="s">
        <v>1399</v>
      </c>
      <c r="F1213" s="27" t="str">
        <f t="shared" si="96"/>
        <v>CCV-28A</v>
      </c>
      <c r="G1213" t="s">
        <v>1400</v>
      </c>
      <c r="I1213" t="s">
        <v>1433</v>
      </c>
      <c r="J1213">
        <v>0</v>
      </c>
      <c r="K1213">
        <v>2</v>
      </c>
      <c r="L1213">
        <v>0</v>
      </c>
      <c r="M1213">
        <v>470</v>
      </c>
      <c r="N1213">
        <v>58</v>
      </c>
      <c r="O1213">
        <v>11</v>
      </c>
      <c r="P1213">
        <v>2</v>
      </c>
      <c r="Q1213">
        <v>8</v>
      </c>
      <c r="R1213" s="27">
        <f t="shared" si="97"/>
        <v>642</v>
      </c>
      <c r="S1213" s="27">
        <f t="shared" si="98"/>
        <v>480</v>
      </c>
      <c r="T1213" s="27" t="str">
        <f>IFERROR(VLOOKUP(F1213,#REF!,2,0),"")</f>
        <v/>
      </c>
      <c r="U1213" s="27" t="str">
        <f t="shared" si="99"/>
        <v>,19:00:00,car,642</v>
      </c>
    </row>
    <row r="1214" spans="1:21" hidden="1" x14ac:dyDescent="0.25">
      <c r="A1214" t="s">
        <v>203</v>
      </c>
      <c r="B1214">
        <v>19</v>
      </c>
      <c r="C1214" s="27" t="str">
        <f t="shared" si="95"/>
        <v>N</v>
      </c>
      <c r="E1214" t="s">
        <v>1399</v>
      </c>
      <c r="F1214" s="27" t="str">
        <f t="shared" si="96"/>
        <v>CCV-28A</v>
      </c>
      <c r="G1214" t="s">
        <v>1400</v>
      </c>
      <c r="I1214" t="s">
        <v>1434</v>
      </c>
      <c r="J1214">
        <v>8</v>
      </c>
      <c r="K1214">
        <v>6</v>
      </c>
      <c r="L1214">
        <v>0</v>
      </c>
      <c r="M1214">
        <v>434</v>
      </c>
      <c r="N1214">
        <v>35</v>
      </c>
      <c r="O1214">
        <v>11</v>
      </c>
      <c r="P1214">
        <v>1</v>
      </c>
      <c r="Q1214">
        <v>24</v>
      </c>
      <c r="R1214" s="27">
        <f t="shared" si="97"/>
        <v>620</v>
      </c>
      <c r="S1214" s="27">
        <f t="shared" si="98"/>
        <v>459</v>
      </c>
      <c r="T1214" s="27" t="str">
        <f>IFERROR(VLOOKUP(F1214,#REF!,2,0),"")</f>
        <v/>
      </c>
      <c r="U1214" s="27" t="str">
        <f t="shared" si="99"/>
        <v>,19:15:00,car,620</v>
      </c>
    </row>
    <row r="1215" spans="1:21" hidden="1" x14ac:dyDescent="0.25">
      <c r="A1215" t="s">
        <v>205</v>
      </c>
      <c r="B1215">
        <v>19</v>
      </c>
      <c r="C1215" s="27" t="str">
        <f t="shared" si="95"/>
        <v>N</v>
      </c>
      <c r="E1215" t="s">
        <v>1399</v>
      </c>
      <c r="F1215" s="27" t="str">
        <f t="shared" si="96"/>
        <v>CCV-28A</v>
      </c>
      <c r="G1215" t="s">
        <v>1400</v>
      </c>
      <c r="I1215" t="s">
        <v>1435</v>
      </c>
      <c r="J1215">
        <v>0</v>
      </c>
      <c r="K1215">
        <v>1</v>
      </c>
      <c r="L1215">
        <v>0</v>
      </c>
      <c r="M1215">
        <v>14</v>
      </c>
      <c r="N1215">
        <v>1</v>
      </c>
      <c r="O1215">
        <v>1</v>
      </c>
      <c r="P1215">
        <v>0</v>
      </c>
      <c r="Q1215">
        <v>1</v>
      </c>
      <c r="R1215" s="27">
        <f t="shared" si="97"/>
        <v>23</v>
      </c>
      <c r="S1215" s="27">
        <f t="shared" si="98"/>
        <v>15</v>
      </c>
      <c r="T1215" s="27" t="str">
        <f>IFERROR(VLOOKUP(F1215,#REF!,2,0),"")</f>
        <v/>
      </c>
      <c r="U1215" s="27" t="str">
        <f t="shared" si="99"/>
        <v>,19:30:00,car,23</v>
      </c>
    </row>
    <row r="1216" spans="1:21" hidden="1" x14ac:dyDescent="0.25">
      <c r="A1216" t="s">
        <v>109</v>
      </c>
      <c r="B1216">
        <v>6</v>
      </c>
      <c r="C1216" s="27" t="str">
        <f t="shared" si="95"/>
        <v>M</v>
      </c>
      <c r="E1216" t="s">
        <v>1436</v>
      </c>
      <c r="F1216" s="27" t="str">
        <f t="shared" si="96"/>
        <v>CCV-28B</v>
      </c>
      <c r="G1216" t="s">
        <v>1437</v>
      </c>
      <c r="I1216" t="s">
        <v>1438</v>
      </c>
      <c r="J1216">
        <v>5</v>
      </c>
      <c r="K1216">
        <v>2</v>
      </c>
      <c r="L1216">
        <v>2</v>
      </c>
      <c r="M1216">
        <v>297</v>
      </c>
      <c r="N1216">
        <v>61</v>
      </c>
      <c r="O1216">
        <v>15</v>
      </c>
      <c r="P1216">
        <v>1</v>
      </c>
      <c r="Q1216">
        <v>13</v>
      </c>
      <c r="R1216" s="27">
        <f t="shared" si="97"/>
        <v>430</v>
      </c>
      <c r="S1216" s="27">
        <f t="shared" si="98"/>
        <v>316</v>
      </c>
      <c r="T1216" s="27" t="str">
        <f>IFERROR(VLOOKUP(F1216,#REF!,2,0),"")</f>
        <v/>
      </c>
      <c r="U1216" s="27" t="str">
        <f t="shared" si="99"/>
        <v>,06:30:00,car,430</v>
      </c>
    </row>
    <row r="1217" spans="1:21" hidden="1" x14ac:dyDescent="0.25">
      <c r="A1217" t="s">
        <v>111</v>
      </c>
      <c r="B1217">
        <v>6</v>
      </c>
      <c r="C1217" s="27" t="str">
        <f t="shared" si="95"/>
        <v>M</v>
      </c>
      <c r="E1217" t="s">
        <v>1436</v>
      </c>
      <c r="F1217" s="27" t="str">
        <f t="shared" si="96"/>
        <v>CCV-28B</v>
      </c>
      <c r="G1217" t="s">
        <v>1437</v>
      </c>
      <c r="I1217" t="s">
        <v>1439</v>
      </c>
      <c r="J1217">
        <v>3</v>
      </c>
      <c r="K1217">
        <v>10</v>
      </c>
      <c r="L1217">
        <v>1</v>
      </c>
      <c r="M1217">
        <v>428</v>
      </c>
      <c r="N1217">
        <v>81</v>
      </c>
      <c r="O1217">
        <v>18</v>
      </c>
      <c r="P1217">
        <v>3</v>
      </c>
      <c r="Q1217">
        <v>10</v>
      </c>
      <c r="R1217" s="27">
        <f t="shared" si="97"/>
        <v>621</v>
      </c>
      <c r="S1217" s="27">
        <f t="shared" si="98"/>
        <v>444</v>
      </c>
      <c r="T1217" s="27" t="str">
        <f>IFERROR(VLOOKUP(F1217,#REF!,2,0),"")</f>
        <v/>
      </c>
      <c r="U1217" s="27" t="str">
        <f t="shared" si="99"/>
        <v>,06:45:00,car,621</v>
      </c>
    </row>
    <row r="1218" spans="1:21" hidden="1" x14ac:dyDescent="0.25">
      <c r="A1218" t="s">
        <v>113</v>
      </c>
      <c r="B1218">
        <v>7</v>
      </c>
      <c r="C1218" s="27" t="str">
        <f t="shared" si="95"/>
        <v>M</v>
      </c>
      <c r="E1218" t="s">
        <v>1436</v>
      </c>
      <c r="F1218" s="27" t="str">
        <f t="shared" si="96"/>
        <v>CCV-28B</v>
      </c>
      <c r="G1218" t="s">
        <v>1437</v>
      </c>
      <c r="I1218" t="s">
        <v>1440</v>
      </c>
      <c r="J1218">
        <v>2</v>
      </c>
      <c r="K1218">
        <v>10</v>
      </c>
      <c r="L1218">
        <v>1</v>
      </c>
      <c r="M1218">
        <v>503</v>
      </c>
      <c r="N1218">
        <v>84</v>
      </c>
      <c r="O1218">
        <v>12</v>
      </c>
      <c r="P1218">
        <v>2</v>
      </c>
      <c r="Q1218">
        <v>16</v>
      </c>
      <c r="R1218" s="27">
        <f t="shared" si="97"/>
        <v>725</v>
      </c>
      <c r="S1218" s="27">
        <f t="shared" si="98"/>
        <v>524</v>
      </c>
      <c r="T1218" s="27" t="str">
        <f>IFERROR(VLOOKUP(F1218,#REF!,2,0),"")</f>
        <v/>
      </c>
      <c r="U1218" s="27" t="str">
        <f t="shared" si="99"/>
        <v>,07:00:00,car,725</v>
      </c>
    </row>
    <row r="1219" spans="1:21" hidden="1" x14ac:dyDescent="0.25">
      <c r="A1219" t="s">
        <v>115</v>
      </c>
      <c r="B1219">
        <v>7</v>
      </c>
      <c r="C1219" s="27" t="str">
        <f t="shared" ref="C1219:C1282" si="100">IF(B1219&lt;12,"M",IF(AND(B1219&gt;=12,B1219&lt;=18),"T","N"))</f>
        <v>M</v>
      </c>
      <c r="E1219" t="s">
        <v>1436</v>
      </c>
      <c r="F1219" s="27" t="str">
        <f t="shared" ref="F1219:F1282" si="101">CONCATENATE("CCV-",G1219)</f>
        <v>CCV-28B</v>
      </c>
      <c r="G1219" t="s">
        <v>1437</v>
      </c>
      <c r="I1219" t="s">
        <v>1441</v>
      </c>
      <c r="J1219">
        <v>12</v>
      </c>
      <c r="K1219">
        <v>10</v>
      </c>
      <c r="L1219">
        <v>2</v>
      </c>
      <c r="M1219">
        <v>587</v>
      </c>
      <c r="N1219">
        <v>103</v>
      </c>
      <c r="O1219">
        <v>21</v>
      </c>
      <c r="P1219">
        <v>1</v>
      </c>
      <c r="Q1219">
        <v>15</v>
      </c>
      <c r="R1219" s="27">
        <f t="shared" ref="R1219:R1282" si="102">ROUNDUP((M1219+P1219+Q1219+(1/6)*N1219+2*K1219+2.5*L1219)*1.3,0)</f>
        <v>839</v>
      </c>
      <c r="S1219" s="27">
        <f t="shared" ref="S1219:S1282" si="103">ROUNDUP(M1219+P1219+Q1219+2.5*L1219,0)</f>
        <v>608</v>
      </c>
      <c r="T1219" s="27" t="str">
        <f>IFERROR(VLOOKUP(F1219,#REF!,2,0),"")</f>
        <v/>
      </c>
      <c r="U1219" s="27" t="str">
        <f t="shared" ref="U1219:U1282" si="104">CONCATENATE(T1219,",",CONCATENATE(LEFT(A1219,5),":00"),",car,",R1219)</f>
        <v>,07:15:00,car,839</v>
      </c>
    </row>
    <row r="1220" spans="1:21" hidden="1" x14ac:dyDescent="0.25">
      <c r="A1220" t="s">
        <v>117</v>
      </c>
      <c r="B1220">
        <v>7</v>
      </c>
      <c r="C1220" s="27" t="str">
        <f t="shared" si="100"/>
        <v>M</v>
      </c>
      <c r="E1220" t="s">
        <v>1436</v>
      </c>
      <c r="F1220" s="27" t="str">
        <f t="shared" si="101"/>
        <v>CCV-28B</v>
      </c>
      <c r="G1220" t="s">
        <v>1437</v>
      </c>
      <c r="I1220" t="s">
        <v>1442</v>
      </c>
      <c r="J1220">
        <v>4</v>
      </c>
      <c r="K1220">
        <v>13</v>
      </c>
      <c r="L1220">
        <v>0</v>
      </c>
      <c r="M1220">
        <v>573</v>
      </c>
      <c r="N1220">
        <v>110</v>
      </c>
      <c r="O1220">
        <v>15</v>
      </c>
      <c r="P1220">
        <v>1</v>
      </c>
      <c r="Q1220">
        <v>20</v>
      </c>
      <c r="R1220" s="27">
        <f t="shared" si="102"/>
        <v>830</v>
      </c>
      <c r="S1220" s="27">
        <f t="shared" si="103"/>
        <v>594</v>
      </c>
      <c r="T1220" s="27" t="str">
        <f>IFERROR(VLOOKUP(F1220,#REF!,2,0),"")</f>
        <v/>
      </c>
      <c r="U1220" s="27" t="str">
        <f t="shared" si="104"/>
        <v>,07:30:00,car,830</v>
      </c>
    </row>
    <row r="1221" spans="1:21" hidden="1" x14ac:dyDescent="0.25">
      <c r="A1221" t="s">
        <v>119</v>
      </c>
      <c r="B1221">
        <v>7</v>
      </c>
      <c r="C1221" s="27" t="str">
        <f t="shared" si="100"/>
        <v>M</v>
      </c>
      <c r="E1221" t="s">
        <v>1436</v>
      </c>
      <c r="F1221" s="27" t="str">
        <f t="shared" si="101"/>
        <v>CCV-28B</v>
      </c>
      <c r="G1221" t="s">
        <v>1437</v>
      </c>
      <c r="I1221" t="s">
        <v>1443</v>
      </c>
      <c r="J1221">
        <v>13</v>
      </c>
      <c r="K1221">
        <v>12</v>
      </c>
      <c r="L1221">
        <v>0</v>
      </c>
      <c r="M1221">
        <v>474</v>
      </c>
      <c r="N1221">
        <v>94</v>
      </c>
      <c r="O1221">
        <v>12</v>
      </c>
      <c r="P1221">
        <v>2</v>
      </c>
      <c r="Q1221">
        <v>18</v>
      </c>
      <c r="R1221" s="27">
        <f t="shared" si="102"/>
        <v>694</v>
      </c>
      <c r="S1221" s="27">
        <f t="shared" si="103"/>
        <v>494</v>
      </c>
      <c r="T1221" s="27" t="str">
        <f>IFERROR(VLOOKUP(F1221,#REF!,2,0),"")</f>
        <v/>
      </c>
      <c r="U1221" s="27" t="str">
        <f t="shared" si="104"/>
        <v>,07:45:00,car,694</v>
      </c>
    </row>
    <row r="1222" spans="1:21" hidden="1" x14ac:dyDescent="0.25">
      <c r="A1222" t="s">
        <v>121</v>
      </c>
      <c r="B1222">
        <v>8</v>
      </c>
      <c r="C1222" s="27" t="str">
        <f t="shared" si="100"/>
        <v>M</v>
      </c>
      <c r="E1222" t="s">
        <v>1436</v>
      </c>
      <c r="F1222" s="27" t="str">
        <f t="shared" si="101"/>
        <v>CCV-28B</v>
      </c>
      <c r="G1222" t="s">
        <v>1437</v>
      </c>
      <c r="I1222" t="s">
        <v>1444</v>
      </c>
      <c r="J1222">
        <v>6</v>
      </c>
      <c r="K1222">
        <v>14</v>
      </c>
      <c r="L1222">
        <v>0</v>
      </c>
      <c r="M1222">
        <v>516</v>
      </c>
      <c r="N1222">
        <v>73</v>
      </c>
      <c r="O1222">
        <v>15</v>
      </c>
      <c r="P1222">
        <v>3</v>
      </c>
      <c r="Q1222">
        <v>14</v>
      </c>
      <c r="R1222" s="27">
        <f t="shared" si="102"/>
        <v>746</v>
      </c>
      <c r="S1222" s="27">
        <f t="shared" si="103"/>
        <v>533</v>
      </c>
      <c r="T1222" s="27" t="str">
        <f>IFERROR(VLOOKUP(F1222,#REF!,2,0),"")</f>
        <v/>
      </c>
      <c r="U1222" s="27" t="str">
        <f t="shared" si="104"/>
        <v>,08:00:00,car,746</v>
      </c>
    </row>
    <row r="1223" spans="1:21" hidden="1" x14ac:dyDescent="0.25">
      <c r="A1223" t="s">
        <v>123</v>
      </c>
      <c r="B1223">
        <v>8</v>
      </c>
      <c r="C1223" s="27" t="str">
        <f t="shared" si="100"/>
        <v>M</v>
      </c>
      <c r="E1223" t="s">
        <v>1436</v>
      </c>
      <c r="F1223" s="27" t="str">
        <f t="shared" si="101"/>
        <v>CCV-28B</v>
      </c>
      <c r="G1223" t="s">
        <v>1437</v>
      </c>
      <c r="I1223" t="s">
        <v>1445</v>
      </c>
      <c r="J1223">
        <v>18</v>
      </c>
      <c r="K1223">
        <v>28</v>
      </c>
      <c r="L1223">
        <v>2</v>
      </c>
      <c r="M1223">
        <v>505</v>
      </c>
      <c r="N1223">
        <v>68</v>
      </c>
      <c r="O1223">
        <v>12</v>
      </c>
      <c r="P1223">
        <v>3</v>
      </c>
      <c r="Q1223">
        <v>19</v>
      </c>
      <c r="R1223" s="27">
        <f t="shared" si="102"/>
        <v>780</v>
      </c>
      <c r="S1223" s="27">
        <f t="shared" si="103"/>
        <v>532</v>
      </c>
      <c r="T1223" s="27" t="str">
        <f>IFERROR(VLOOKUP(F1223,#REF!,2,0),"")</f>
        <v/>
      </c>
      <c r="U1223" s="27" t="str">
        <f t="shared" si="104"/>
        <v>,08:15:00,car,780</v>
      </c>
    </row>
    <row r="1224" spans="1:21" hidden="1" x14ac:dyDescent="0.25">
      <c r="A1224" t="s">
        <v>125</v>
      </c>
      <c r="B1224">
        <v>8</v>
      </c>
      <c r="C1224" s="27" t="str">
        <f t="shared" si="100"/>
        <v>M</v>
      </c>
      <c r="E1224" t="s">
        <v>1436</v>
      </c>
      <c r="F1224" s="27" t="str">
        <f t="shared" si="101"/>
        <v>CCV-28B</v>
      </c>
      <c r="G1224" t="s">
        <v>1437</v>
      </c>
      <c r="I1224" t="s">
        <v>1446</v>
      </c>
      <c r="J1224">
        <v>5</v>
      </c>
      <c r="K1224">
        <v>26</v>
      </c>
      <c r="L1224">
        <v>1</v>
      </c>
      <c r="M1224">
        <v>468</v>
      </c>
      <c r="N1224">
        <v>71</v>
      </c>
      <c r="O1224">
        <v>16</v>
      </c>
      <c r="P1224">
        <v>3</v>
      </c>
      <c r="Q1224">
        <v>22</v>
      </c>
      <c r="R1224" s="27">
        <f t="shared" si="102"/>
        <v>728</v>
      </c>
      <c r="S1224" s="27">
        <f t="shared" si="103"/>
        <v>496</v>
      </c>
      <c r="T1224" s="27" t="str">
        <f>IFERROR(VLOOKUP(F1224,#REF!,2,0),"")</f>
        <v/>
      </c>
      <c r="U1224" s="27" t="str">
        <f t="shared" si="104"/>
        <v>,08:30:00,car,728</v>
      </c>
    </row>
    <row r="1225" spans="1:21" hidden="1" x14ac:dyDescent="0.25">
      <c r="A1225" t="s">
        <v>127</v>
      </c>
      <c r="B1225">
        <v>8</v>
      </c>
      <c r="C1225" s="27" t="str">
        <f t="shared" si="100"/>
        <v>M</v>
      </c>
      <c r="E1225" t="s">
        <v>1436</v>
      </c>
      <c r="F1225" s="27" t="str">
        <f t="shared" si="101"/>
        <v>CCV-28B</v>
      </c>
      <c r="G1225" t="s">
        <v>1437</v>
      </c>
      <c r="I1225" t="s">
        <v>1447</v>
      </c>
      <c r="J1225">
        <v>9</v>
      </c>
      <c r="K1225">
        <v>11</v>
      </c>
      <c r="L1225">
        <v>0</v>
      </c>
      <c r="M1225">
        <v>430</v>
      </c>
      <c r="N1225">
        <v>69</v>
      </c>
      <c r="O1225">
        <v>11</v>
      </c>
      <c r="P1225">
        <v>1</v>
      </c>
      <c r="Q1225">
        <v>8</v>
      </c>
      <c r="R1225" s="27">
        <f t="shared" si="102"/>
        <v>615</v>
      </c>
      <c r="S1225" s="27">
        <f t="shared" si="103"/>
        <v>439</v>
      </c>
      <c r="T1225" s="27" t="str">
        <f>IFERROR(VLOOKUP(F1225,#REF!,2,0),"")</f>
        <v/>
      </c>
      <c r="U1225" s="27" t="str">
        <f t="shared" si="104"/>
        <v>,08:45:00,car,615</v>
      </c>
    </row>
    <row r="1226" spans="1:21" hidden="1" x14ac:dyDescent="0.25">
      <c r="A1226" t="s">
        <v>129</v>
      </c>
      <c r="B1226">
        <v>9</v>
      </c>
      <c r="C1226" s="27" t="str">
        <f t="shared" si="100"/>
        <v>M</v>
      </c>
      <c r="E1226" t="s">
        <v>1436</v>
      </c>
      <c r="F1226" s="27" t="str">
        <f t="shared" si="101"/>
        <v>CCV-28B</v>
      </c>
      <c r="G1226" t="s">
        <v>1437</v>
      </c>
      <c r="I1226" t="s">
        <v>1448</v>
      </c>
      <c r="J1226">
        <v>0</v>
      </c>
      <c r="K1226">
        <v>24</v>
      </c>
      <c r="L1226">
        <v>0</v>
      </c>
      <c r="M1226">
        <v>392</v>
      </c>
      <c r="N1226">
        <v>46</v>
      </c>
      <c r="O1226">
        <v>9</v>
      </c>
      <c r="P1226">
        <v>4</v>
      </c>
      <c r="Q1226">
        <v>21</v>
      </c>
      <c r="R1226" s="27">
        <f t="shared" si="102"/>
        <v>615</v>
      </c>
      <c r="S1226" s="27">
        <f t="shared" si="103"/>
        <v>417</v>
      </c>
      <c r="T1226" s="27" t="str">
        <f>IFERROR(VLOOKUP(F1226,#REF!,2,0),"")</f>
        <v/>
      </c>
      <c r="U1226" s="27" t="str">
        <f t="shared" si="104"/>
        <v>,09:00:00,car,615</v>
      </c>
    </row>
    <row r="1227" spans="1:21" hidden="1" x14ac:dyDescent="0.25">
      <c r="A1227" t="s">
        <v>131</v>
      </c>
      <c r="B1227">
        <v>9</v>
      </c>
      <c r="C1227" s="27" t="str">
        <f t="shared" si="100"/>
        <v>M</v>
      </c>
      <c r="E1227" t="s">
        <v>1436</v>
      </c>
      <c r="F1227" s="27" t="str">
        <f t="shared" si="101"/>
        <v>CCV-28B</v>
      </c>
      <c r="G1227" t="s">
        <v>1437</v>
      </c>
      <c r="I1227" t="s">
        <v>1449</v>
      </c>
      <c r="J1227">
        <v>8</v>
      </c>
      <c r="K1227">
        <v>22</v>
      </c>
      <c r="L1227">
        <v>3</v>
      </c>
      <c r="M1227">
        <v>407</v>
      </c>
      <c r="N1227">
        <v>46</v>
      </c>
      <c r="O1227">
        <v>10</v>
      </c>
      <c r="P1227">
        <v>0</v>
      </c>
      <c r="Q1227">
        <v>17</v>
      </c>
      <c r="R1227" s="27">
        <f t="shared" si="102"/>
        <v>629</v>
      </c>
      <c r="S1227" s="27">
        <f t="shared" si="103"/>
        <v>432</v>
      </c>
      <c r="T1227" s="27" t="str">
        <f>IFERROR(VLOOKUP(F1227,#REF!,2,0),"")</f>
        <v/>
      </c>
      <c r="U1227" s="27" t="str">
        <f t="shared" si="104"/>
        <v>,09:15:00,car,629</v>
      </c>
    </row>
    <row r="1228" spans="1:21" hidden="1" x14ac:dyDescent="0.25">
      <c r="A1228" t="s">
        <v>133</v>
      </c>
      <c r="B1228">
        <v>9</v>
      </c>
      <c r="C1228" s="27" t="str">
        <f t="shared" si="100"/>
        <v>M</v>
      </c>
      <c r="E1228" t="s">
        <v>1436</v>
      </c>
      <c r="F1228" s="27" t="str">
        <f t="shared" si="101"/>
        <v>CCV-28B</v>
      </c>
      <c r="G1228" t="s">
        <v>1437</v>
      </c>
      <c r="I1228" t="s">
        <v>1450</v>
      </c>
      <c r="J1228">
        <v>3</v>
      </c>
      <c r="K1228">
        <v>10</v>
      </c>
      <c r="L1228">
        <v>2</v>
      </c>
      <c r="M1228">
        <v>388</v>
      </c>
      <c r="N1228">
        <v>46</v>
      </c>
      <c r="O1228">
        <v>13</v>
      </c>
      <c r="P1228">
        <v>2</v>
      </c>
      <c r="Q1228">
        <v>12</v>
      </c>
      <c r="R1228" s="27">
        <f t="shared" si="102"/>
        <v>566</v>
      </c>
      <c r="S1228" s="27">
        <f t="shared" si="103"/>
        <v>407</v>
      </c>
      <c r="T1228" s="27" t="str">
        <f>IFERROR(VLOOKUP(F1228,#REF!,2,0),"")</f>
        <v/>
      </c>
      <c r="U1228" s="27" t="str">
        <f t="shared" si="104"/>
        <v>,09:30:00,car,566</v>
      </c>
    </row>
    <row r="1229" spans="1:21" hidden="1" x14ac:dyDescent="0.25">
      <c r="A1229" t="s">
        <v>135</v>
      </c>
      <c r="B1229">
        <v>9</v>
      </c>
      <c r="C1229" s="27" t="str">
        <f t="shared" si="100"/>
        <v>M</v>
      </c>
      <c r="E1229" t="s">
        <v>1436</v>
      </c>
      <c r="F1229" s="27" t="str">
        <f t="shared" si="101"/>
        <v>CCV-28B</v>
      </c>
      <c r="G1229" t="s">
        <v>1437</v>
      </c>
      <c r="I1229" t="s">
        <v>1451</v>
      </c>
      <c r="J1229">
        <v>4</v>
      </c>
      <c r="K1229">
        <v>19</v>
      </c>
      <c r="L1229">
        <v>7</v>
      </c>
      <c r="M1229">
        <v>318</v>
      </c>
      <c r="N1229">
        <v>39</v>
      </c>
      <c r="O1229">
        <v>8</v>
      </c>
      <c r="P1229">
        <v>1</v>
      </c>
      <c r="Q1229">
        <v>21</v>
      </c>
      <c r="R1229" s="27">
        <f t="shared" si="102"/>
        <v>523</v>
      </c>
      <c r="S1229" s="27">
        <f t="shared" si="103"/>
        <v>358</v>
      </c>
      <c r="T1229" s="27" t="str">
        <f>IFERROR(VLOOKUP(F1229,#REF!,2,0),"")</f>
        <v/>
      </c>
      <c r="U1229" s="27" t="str">
        <f t="shared" si="104"/>
        <v>,09:45:00,car,523</v>
      </c>
    </row>
    <row r="1230" spans="1:21" hidden="1" x14ac:dyDescent="0.25">
      <c r="A1230" t="s">
        <v>137</v>
      </c>
      <c r="B1230">
        <v>10</v>
      </c>
      <c r="C1230" s="27" t="str">
        <f t="shared" si="100"/>
        <v>M</v>
      </c>
      <c r="E1230" t="s">
        <v>1436</v>
      </c>
      <c r="F1230" s="27" t="str">
        <f t="shared" si="101"/>
        <v>CCV-28B</v>
      </c>
      <c r="G1230" t="s">
        <v>1437</v>
      </c>
      <c r="I1230" t="s">
        <v>1452</v>
      </c>
      <c r="J1230">
        <v>0</v>
      </c>
      <c r="K1230">
        <v>17</v>
      </c>
      <c r="L1230">
        <v>20</v>
      </c>
      <c r="M1230">
        <v>285</v>
      </c>
      <c r="N1230">
        <v>38</v>
      </c>
      <c r="O1230">
        <v>5</v>
      </c>
      <c r="P1230">
        <v>1</v>
      </c>
      <c r="Q1230">
        <v>21</v>
      </c>
      <c r="R1230" s="27">
        <f t="shared" si="102"/>
        <v>517</v>
      </c>
      <c r="S1230" s="27">
        <f t="shared" si="103"/>
        <v>357</v>
      </c>
      <c r="T1230" s="27" t="str">
        <f>IFERROR(VLOOKUP(F1230,#REF!,2,0),"")</f>
        <v/>
      </c>
      <c r="U1230" s="27" t="str">
        <f t="shared" si="104"/>
        <v>,10:00:00,car,517</v>
      </c>
    </row>
    <row r="1231" spans="1:21" hidden="1" x14ac:dyDescent="0.25">
      <c r="A1231" t="s">
        <v>139</v>
      </c>
      <c r="B1231">
        <v>10</v>
      </c>
      <c r="C1231" s="27" t="str">
        <f t="shared" si="100"/>
        <v>M</v>
      </c>
      <c r="E1231" t="s">
        <v>1436</v>
      </c>
      <c r="F1231" s="27" t="str">
        <f t="shared" si="101"/>
        <v>CCV-28B</v>
      </c>
      <c r="G1231" t="s">
        <v>1437</v>
      </c>
      <c r="I1231" t="s">
        <v>1453</v>
      </c>
      <c r="J1231">
        <v>0</v>
      </c>
      <c r="K1231">
        <v>14</v>
      </c>
      <c r="L1231">
        <v>13</v>
      </c>
      <c r="M1231">
        <v>286</v>
      </c>
      <c r="N1231">
        <v>26</v>
      </c>
      <c r="O1231">
        <v>6</v>
      </c>
      <c r="P1231">
        <v>1</v>
      </c>
      <c r="Q1231">
        <v>14</v>
      </c>
      <c r="R1231" s="27">
        <f t="shared" si="102"/>
        <v>476</v>
      </c>
      <c r="S1231" s="27">
        <f t="shared" si="103"/>
        <v>334</v>
      </c>
      <c r="T1231" s="27" t="str">
        <f>IFERROR(VLOOKUP(F1231,#REF!,2,0),"")</f>
        <v/>
      </c>
      <c r="U1231" s="27" t="str">
        <f t="shared" si="104"/>
        <v>,10:15:00,car,476</v>
      </c>
    </row>
    <row r="1232" spans="1:21" hidden="1" x14ac:dyDescent="0.25">
      <c r="A1232" t="s">
        <v>141</v>
      </c>
      <c r="B1232">
        <v>10</v>
      </c>
      <c r="C1232" s="27" t="str">
        <f t="shared" si="100"/>
        <v>M</v>
      </c>
      <c r="E1232" t="s">
        <v>1436</v>
      </c>
      <c r="F1232" s="27" t="str">
        <f t="shared" si="101"/>
        <v>CCV-28B</v>
      </c>
      <c r="G1232" t="s">
        <v>1437</v>
      </c>
      <c r="I1232" t="s">
        <v>1454</v>
      </c>
      <c r="J1232">
        <v>1</v>
      </c>
      <c r="K1232">
        <v>1</v>
      </c>
      <c r="L1232">
        <v>0</v>
      </c>
      <c r="M1232">
        <v>4</v>
      </c>
      <c r="N1232">
        <v>0</v>
      </c>
      <c r="O1232">
        <v>0</v>
      </c>
      <c r="P1232">
        <v>1</v>
      </c>
      <c r="Q1232">
        <v>0</v>
      </c>
      <c r="R1232" s="27">
        <f t="shared" si="102"/>
        <v>10</v>
      </c>
      <c r="S1232" s="27">
        <f t="shared" si="103"/>
        <v>5</v>
      </c>
      <c r="T1232" s="27" t="str">
        <f>IFERROR(VLOOKUP(F1232,#REF!,2,0),"")</f>
        <v/>
      </c>
      <c r="U1232" s="27" t="str">
        <f t="shared" si="104"/>
        <v>,10:30:00,car,10</v>
      </c>
    </row>
    <row r="1233" spans="1:21" hidden="1" x14ac:dyDescent="0.25">
      <c r="A1233" t="s">
        <v>179</v>
      </c>
      <c r="B1233">
        <v>15</v>
      </c>
      <c r="C1233" s="27" t="str">
        <f t="shared" si="100"/>
        <v>T</v>
      </c>
      <c r="E1233" t="s">
        <v>1436</v>
      </c>
      <c r="F1233" s="27" t="str">
        <f t="shared" si="101"/>
        <v>CCV-28B</v>
      </c>
      <c r="G1233" t="s">
        <v>1437</v>
      </c>
      <c r="I1233" t="s">
        <v>1455</v>
      </c>
      <c r="J1233">
        <v>0</v>
      </c>
      <c r="K1233">
        <v>0</v>
      </c>
      <c r="L1233">
        <v>0</v>
      </c>
      <c r="M1233">
        <v>7</v>
      </c>
      <c r="N1233">
        <v>1</v>
      </c>
      <c r="O1233">
        <v>1</v>
      </c>
      <c r="P1233">
        <v>0</v>
      </c>
      <c r="Q1233">
        <v>2</v>
      </c>
      <c r="R1233" s="27">
        <f t="shared" si="102"/>
        <v>12</v>
      </c>
      <c r="S1233" s="27">
        <f t="shared" si="103"/>
        <v>9</v>
      </c>
      <c r="T1233" s="27" t="str">
        <f>IFERROR(VLOOKUP(F1233,#REF!,2,0),"")</f>
        <v/>
      </c>
      <c r="U1233" s="27" t="str">
        <f t="shared" si="104"/>
        <v>,15:15:00,car,12</v>
      </c>
    </row>
    <row r="1234" spans="1:21" hidden="1" x14ac:dyDescent="0.25">
      <c r="A1234" t="s">
        <v>181</v>
      </c>
      <c r="B1234">
        <v>15</v>
      </c>
      <c r="C1234" s="27" t="str">
        <f t="shared" si="100"/>
        <v>T</v>
      </c>
      <c r="E1234" t="s">
        <v>1436</v>
      </c>
      <c r="F1234" s="27" t="str">
        <f t="shared" si="101"/>
        <v>CCV-28B</v>
      </c>
      <c r="G1234" t="s">
        <v>1437</v>
      </c>
      <c r="I1234" t="s">
        <v>1456</v>
      </c>
      <c r="J1234">
        <v>0</v>
      </c>
      <c r="K1234">
        <v>24</v>
      </c>
      <c r="L1234">
        <v>7</v>
      </c>
      <c r="M1234">
        <v>247</v>
      </c>
      <c r="N1234">
        <v>47</v>
      </c>
      <c r="O1234">
        <v>5</v>
      </c>
      <c r="P1234">
        <v>3</v>
      </c>
      <c r="Q1234">
        <v>25</v>
      </c>
      <c r="R1234" s="27">
        <f t="shared" si="102"/>
        <v>453</v>
      </c>
      <c r="S1234" s="27">
        <f t="shared" si="103"/>
        <v>293</v>
      </c>
      <c r="T1234" s="27" t="str">
        <f>IFERROR(VLOOKUP(F1234,#REF!,2,0),"")</f>
        <v/>
      </c>
      <c r="U1234" s="27" t="str">
        <f t="shared" si="104"/>
        <v>,15:30:00,car,453</v>
      </c>
    </row>
    <row r="1235" spans="1:21" hidden="1" x14ac:dyDescent="0.25">
      <c r="A1235" t="s">
        <v>183</v>
      </c>
      <c r="B1235">
        <v>15</v>
      </c>
      <c r="C1235" s="27" t="str">
        <f t="shared" si="100"/>
        <v>T</v>
      </c>
      <c r="E1235" t="s">
        <v>1436</v>
      </c>
      <c r="F1235" s="27" t="str">
        <f t="shared" si="101"/>
        <v>CCV-28B</v>
      </c>
      <c r="G1235" t="s">
        <v>1437</v>
      </c>
      <c r="I1235" t="s">
        <v>1457</v>
      </c>
      <c r="J1235">
        <v>4</v>
      </c>
      <c r="K1235">
        <v>17</v>
      </c>
      <c r="L1235">
        <v>10</v>
      </c>
      <c r="M1235">
        <v>252</v>
      </c>
      <c r="N1235">
        <v>30</v>
      </c>
      <c r="O1235">
        <v>8</v>
      </c>
      <c r="P1235">
        <v>4</v>
      </c>
      <c r="Q1235">
        <v>19</v>
      </c>
      <c r="R1235" s="27">
        <f t="shared" si="102"/>
        <v>441</v>
      </c>
      <c r="S1235" s="27">
        <f t="shared" si="103"/>
        <v>300</v>
      </c>
      <c r="T1235" s="27" t="str">
        <f>IFERROR(VLOOKUP(F1235,#REF!,2,0),"")</f>
        <v/>
      </c>
      <c r="U1235" s="27" t="str">
        <f t="shared" si="104"/>
        <v>,15:45:00,car,441</v>
      </c>
    </row>
    <row r="1236" spans="1:21" hidden="1" x14ac:dyDescent="0.25">
      <c r="A1236" t="s">
        <v>185</v>
      </c>
      <c r="B1236">
        <v>16</v>
      </c>
      <c r="C1236" s="27" t="str">
        <f t="shared" si="100"/>
        <v>T</v>
      </c>
      <c r="E1236" t="s">
        <v>1436</v>
      </c>
      <c r="F1236" s="27" t="str">
        <f t="shared" si="101"/>
        <v>CCV-28B</v>
      </c>
      <c r="G1236" t="s">
        <v>1437</v>
      </c>
      <c r="I1236" t="s">
        <v>1458</v>
      </c>
      <c r="J1236">
        <v>0</v>
      </c>
      <c r="K1236">
        <v>17</v>
      </c>
      <c r="L1236">
        <v>10</v>
      </c>
      <c r="M1236">
        <v>250</v>
      </c>
      <c r="N1236">
        <v>43</v>
      </c>
      <c r="O1236">
        <v>9</v>
      </c>
      <c r="P1236">
        <v>5</v>
      </c>
      <c r="Q1236">
        <v>25</v>
      </c>
      <c r="R1236" s="27">
        <f t="shared" si="102"/>
        <v>451</v>
      </c>
      <c r="S1236" s="27">
        <f t="shared" si="103"/>
        <v>305</v>
      </c>
      <c r="T1236" s="27" t="str">
        <f>IFERROR(VLOOKUP(F1236,#REF!,2,0),"")</f>
        <v/>
      </c>
      <c r="U1236" s="27" t="str">
        <f t="shared" si="104"/>
        <v>,16:00:00,car,451</v>
      </c>
    </row>
    <row r="1237" spans="1:21" hidden="1" x14ac:dyDescent="0.25">
      <c r="A1237" t="s">
        <v>187</v>
      </c>
      <c r="B1237">
        <v>16</v>
      </c>
      <c r="C1237" s="27" t="str">
        <f t="shared" si="100"/>
        <v>T</v>
      </c>
      <c r="E1237" t="s">
        <v>1436</v>
      </c>
      <c r="F1237" s="27" t="str">
        <f t="shared" si="101"/>
        <v>CCV-28B</v>
      </c>
      <c r="G1237" t="s">
        <v>1437</v>
      </c>
      <c r="I1237" t="s">
        <v>1459</v>
      </c>
      <c r="J1237">
        <v>3</v>
      </c>
      <c r="K1237">
        <v>22</v>
      </c>
      <c r="L1237">
        <v>11</v>
      </c>
      <c r="M1237">
        <v>274</v>
      </c>
      <c r="N1237">
        <v>47</v>
      </c>
      <c r="O1237">
        <v>14</v>
      </c>
      <c r="P1237">
        <v>4</v>
      </c>
      <c r="Q1237">
        <v>21</v>
      </c>
      <c r="R1237" s="27">
        <f t="shared" si="102"/>
        <v>492</v>
      </c>
      <c r="S1237" s="27">
        <f t="shared" si="103"/>
        <v>327</v>
      </c>
      <c r="T1237" s="27" t="str">
        <f>IFERROR(VLOOKUP(F1237,#REF!,2,0),"")</f>
        <v/>
      </c>
      <c r="U1237" s="27" t="str">
        <f t="shared" si="104"/>
        <v>,16:15:00,car,492</v>
      </c>
    </row>
    <row r="1238" spans="1:21" hidden="1" x14ac:dyDescent="0.25">
      <c r="A1238" t="s">
        <v>42</v>
      </c>
      <c r="B1238">
        <v>16</v>
      </c>
      <c r="C1238" s="27" t="str">
        <f t="shared" si="100"/>
        <v>T</v>
      </c>
      <c r="E1238" t="s">
        <v>1436</v>
      </c>
      <c r="F1238" s="27" t="str">
        <f t="shared" si="101"/>
        <v>CCV-28B</v>
      </c>
      <c r="G1238" t="s">
        <v>1437</v>
      </c>
      <c r="I1238" t="s">
        <v>1460</v>
      </c>
      <c r="J1238">
        <v>1</v>
      </c>
      <c r="K1238">
        <v>19</v>
      </c>
      <c r="L1238">
        <v>12</v>
      </c>
      <c r="M1238">
        <v>290</v>
      </c>
      <c r="N1238">
        <v>38</v>
      </c>
      <c r="O1238">
        <v>9</v>
      </c>
      <c r="P1238">
        <v>1</v>
      </c>
      <c r="Q1238">
        <v>24</v>
      </c>
      <c r="R1238" s="27">
        <f t="shared" si="102"/>
        <v>507</v>
      </c>
      <c r="S1238" s="27">
        <f t="shared" si="103"/>
        <v>345</v>
      </c>
      <c r="T1238" s="27" t="str">
        <f>IFERROR(VLOOKUP(F1238,#REF!,2,0),"")</f>
        <v/>
      </c>
      <c r="U1238" s="27" t="str">
        <f t="shared" si="104"/>
        <v>,16:30:00,car,507</v>
      </c>
    </row>
    <row r="1239" spans="1:21" hidden="1" x14ac:dyDescent="0.25">
      <c r="A1239" t="s">
        <v>43</v>
      </c>
      <c r="B1239">
        <v>16</v>
      </c>
      <c r="C1239" s="27" t="str">
        <f t="shared" si="100"/>
        <v>T</v>
      </c>
      <c r="E1239" t="s">
        <v>1436</v>
      </c>
      <c r="F1239" s="27" t="str">
        <f t="shared" si="101"/>
        <v>CCV-28B</v>
      </c>
      <c r="G1239" t="s">
        <v>1437</v>
      </c>
      <c r="I1239" t="s">
        <v>1461</v>
      </c>
      <c r="J1239">
        <v>1</v>
      </c>
      <c r="K1239">
        <v>14</v>
      </c>
      <c r="L1239">
        <v>13</v>
      </c>
      <c r="M1239">
        <v>289</v>
      </c>
      <c r="N1239">
        <v>41</v>
      </c>
      <c r="O1239">
        <v>14</v>
      </c>
      <c r="P1239">
        <v>4</v>
      </c>
      <c r="Q1239">
        <v>20</v>
      </c>
      <c r="R1239" s="27">
        <f t="shared" si="102"/>
        <v>495</v>
      </c>
      <c r="S1239" s="27">
        <f t="shared" si="103"/>
        <v>346</v>
      </c>
      <c r="T1239" s="27" t="str">
        <f>IFERROR(VLOOKUP(F1239,#REF!,2,0),"")</f>
        <v/>
      </c>
      <c r="U1239" s="27" t="str">
        <f t="shared" si="104"/>
        <v>,16:45:00,car,495</v>
      </c>
    </row>
    <row r="1240" spans="1:21" hidden="1" x14ac:dyDescent="0.25">
      <c r="A1240" t="s">
        <v>44</v>
      </c>
      <c r="B1240">
        <v>17</v>
      </c>
      <c r="C1240" s="27" t="str">
        <f t="shared" si="100"/>
        <v>T</v>
      </c>
      <c r="E1240" t="s">
        <v>1436</v>
      </c>
      <c r="F1240" s="27" t="str">
        <f t="shared" si="101"/>
        <v>CCV-28B</v>
      </c>
      <c r="G1240" t="s">
        <v>1437</v>
      </c>
      <c r="I1240" t="s">
        <v>1462</v>
      </c>
      <c r="J1240">
        <v>2</v>
      </c>
      <c r="K1240">
        <v>8</v>
      </c>
      <c r="L1240">
        <v>5</v>
      </c>
      <c r="M1240">
        <v>295</v>
      </c>
      <c r="N1240">
        <v>57</v>
      </c>
      <c r="O1240">
        <v>15</v>
      </c>
      <c r="P1240">
        <v>2</v>
      </c>
      <c r="Q1240">
        <v>40</v>
      </c>
      <c r="R1240" s="27">
        <f t="shared" si="102"/>
        <v>488</v>
      </c>
      <c r="S1240" s="27">
        <f t="shared" si="103"/>
        <v>350</v>
      </c>
      <c r="T1240" s="27" t="str">
        <f>IFERROR(VLOOKUP(F1240,#REF!,2,0),"")</f>
        <v/>
      </c>
      <c r="U1240" s="27" t="str">
        <f t="shared" si="104"/>
        <v>,17:00:00,car,488</v>
      </c>
    </row>
    <row r="1241" spans="1:21" hidden="1" x14ac:dyDescent="0.25">
      <c r="A1241" t="s">
        <v>45</v>
      </c>
      <c r="B1241">
        <v>17</v>
      </c>
      <c r="C1241" s="27" t="str">
        <f t="shared" si="100"/>
        <v>T</v>
      </c>
      <c r="E1241" t="s">
        <v>1436</v>
      </c>
      <c r="F1241" s="27" t="str">
        <f t="shared" si="101"/>
        <v>CCV-28B</v>
      </c>
      <c r="G1241" t="s">
        <v>1437</v>
      </c>
      <c r="I1241" t="s">
        <v>1463</v>
      </c>
      <c r="J1241">
        <v>0</v>
      </c>
      <c r="K1241">
        <v>14</v>
      </c>
      <c r="L1241">
        <v>7</v>
      </c>
      <c r="M1241">
        <v>295</v>
      </c>
      <c r="N1241">
        <v>50</v>
      </c>
      <c r="O1241">
        <v>16</v>
      </c>
      <c r="P1241">
        <v>0</v>
      </c>
      <c r="Q1241">
        <v>27</v>
      </c>
      <c r="R1241" s="27">
        <f t="shared" si="102"/>
        <v>489</v>
      </c>
      <c r="S1241" s="27">
        <f t="shared" si="103"/>
        <v>340</v>
      </c>
      <c r="T1241" s="27" t="str">
        <f>IFERROR(VLOOKUP(F1241,#REF!,2,0),"")</f>
        <v/>
      </c>
      <c r="U1241" s="27" t="str">
        <f t="shared" si="104"/>
        <v>,17:15:00,car,489</v>
      </c>
    </row>
    <row r="1242" spans="1:21" hidden="1" x14ac:dyDescent="0.25">
      <c r="A1242" t="s">
        <v>46</v>
      </c>
      <c r="B1242">
        <v>17</v>
      </c>
      <c r="C1242" s="27" t="str">
        <f t="shared" si="100"/>
        <v>T</v>
      </c>
      <c r="E1242" t="s">
        <v>1436</v>
      </c>
      <c r="F1242" s="27" t="str">
        <f t="shared" si="101"/>
        <v>CCV-28B</v>
      </c>
      <c r="G1242" t="s">
        <v>1437</v>
      </c>
      <c r="I1242" t="s">
        <v>1464</v>
      </c>
      <c r="J1242">
        <v>2</v>
      </c>
      <c r="K1242">
        <v>9</v>
      </c>
      <c r="L1242">
        <v>5</v>
      </c>
      <c r="M1242">
        <v>316</v>
      </c>
      <c r="N1242">
        <v>57</v>
      </c>
      <c r="O1242">
        <v>12</v>
      </c>
      <c r="P1242">
        <v>2</v>
      </c>
      <c r="Q1242">
        <v>26</v>
      </c>
      <c r="R1242" s="27">
        <f t="shared" si="102"/>
        <v>500</v>
      </c>
      <c r="S1242" s="27">
        <f t="shared" si="103"/>
        <v>357</v>
      </c>
      <c r="T1242" s="27" t="str">
        <f>IFERROR(VLOOKUP(F1242,#REF!,2,0),"")</f>
        <v/>
      </c>
      <c r="U1242" s="27" t="str">
        <f t="shared" si="104"/>
        <v>,17:30:00,car,500</v>
      </c>
    </row>
    <row r="1243" spans="1:21" hidden="1" x14ac:dyDescent="0.25">
      <c r="A1243" t="s">
        <v>47</v>
      </c>
      <c r="B1243">
        <v>17</v>
      </c>
      <c r="C1243" s="27" t="str">
        <f t="shared" si="100"/>
        <v>T</v>
      </c>
      <c r="E1243" t="s">
        <v>1436</v>
      </c>
      <c r="F1243" s="27" t="str">
        <f t="shared" si="101"/>
        <v>CCV-28B</v>
      </c>
      <c r="G1243" t="s">
        <v>1437</v>
      </c>
      <c r="I1243" t="s">
        <v>1465</v>
      </c>
      <c r="J1243">
        <v>2</v>
      </c>
      <c r="K1243">
        <v>6</v>
      </c>
      <c r="L1243">
        <v>5</v>
      </c>
      <c r="M1243">
        <v>299</v>
      </c>
      <c r="N1243">
        <v>41</v>
      </c>
      <c r="O1243">
        <v>12</v>
      </c>
      <c r="P1243">
        <v>4</v>
      </c>
      <c r="Q1243">
        <v>16</v>
      </c>
      <c r="R1243" s="27">
        <f t="shared" si="102"/>
        <v>456</v>
      </c>
      <c r="S1243" s="27">
        <f t="shared" si="103"/>
        <v>332</v>
      </c>
      <c r="T1243" s="27" t="str">
        <f>IFERROR(VLOOKUP(F1243,#REF!,2,0),"")</f>
        <v/>
      </c>
      <c r="U1243" s="27" t="str">
        <f t="shared" si="104"/>
        <v>,17:45:00,car,456</v>
      </c>
    </row>
    <row r="1244" spans="1:21" hidden="1" x14ac:dyDescent="0.25">
      <c r="A1244" t="s">
        <v>48</v>
      </c>
      <c r="B1244">
        <v>18</v>
      </c>
      <c r="C1244" s="27" t="str">
        <f t="shared" si="100"/>
        <v>T</v>
      </c>
      <c r="E1244" t="s">
        <v>1436</v>
      </c>
      <c r="F1244" s="27" t="str">
        <f t="shared" si="101"/>
        <v>CCV-28B</v>
      </c>
      <c r="G1244" t="s">
        <v>1437</v>
      </c>
      <c r="I1244" t="s">
        <v>1466</v>
      </c>
      <c r="J1244">
        <v>2</v>
      </c>
      <c r="K1244">
        <v>11</v>
      </c>
      <c r="L1244">
        <v>3</v>
      </c>
      <c r="M1244">
        <v>362</v>
      </c>
      <c r="N1244">
        <v>54</v>
      </c>
      <c r="O1244">
        <v>10</v>
      </c>
      <c r="P1244">
        <v>3</v>
      </c>
      <c r="Q1244">
        <v>16</v>
      </c>
      <c r="R1244" s="27">
        <f t="shared" si="102"/>
        <v>546</v>
      </c>
      <c r="S1244" s="27">
        <f t="shared" si="103"/>
        <v>389</v>
      </c>
      <c r="T1244" s="27" t="str">
        <f>IFERROR(VLOOKUP(F1244,#REF!,2,0),"")</f>
        <v/>
      </c>
      <c r="U1244" s="27" t="str">
        <f t="shared" si="104"/>
        <v>,18:00:00,car,546</v>
      </c>
    </row>
    <row r="1245" spans="1:21" hidden="1" x14ac:dyDescent="0.25">
      <c r="A1245" t="s">
        <v>49</v>
      </c>
      <c r="B1245">
        <v>18</v>
      </c>
      <c r="C1245" s="27" t="str">
        <f t="shared" si="100"/>
        <v>T</v>
      </c>
      <c r="E1245" t="s">
        <v>1436</v>
      </c>
      <c r="F1245" s="27" t="str">
        <f t="shared" si="101"/>
        <v>CCV-28B</v>
      </c>
      <c r="G1245" t="s">
        <v>1437</v>
      </c>
      <c r="I1245" t="s">
        <v>1467</v>
      </c>
      <c r="J1245">
        <v>1</v>
      </c>
      <c r="K1245">
        <v>9</v>
      </c>
      <c r="L1245">
        <v>1</v>
      </c>
      <c r="M1245">
        <v>312</v>
      </c>
      <c r="N1245">
        <v>59</v>
      </c>
      <c r="O1245">
        <v>10</v>
      </c>
      <c r="P1245">
        <v>2</v>
      </c>
      <c r="Q1245">
        <v>9</v>
      </c>
      <c r="R1245" s="27">
        <f t="shared" si="102"/>
        <v>460</v>
      </c>
      <c r="S1245" s="27">
        <f t="shared" si="103"/>
        <v>326</v>
      </c>
      <c r="T1245" s="27" t="str">
        <f>IFERROR(VLOOKUP(F1245,#REF!,2,0),"")</f>
        <v/>
      </c>
      <c r="U1245" s="27" t="str">
        <f t="shared" si="104"/>
        <v>,18:15:00,car,460</v>
      </c>
    </row>
    <row r="1246" spans="1:21" hidden="1" x14ac:dyDescent="0.25">
      <c r="A1246" t="s">
        <v>197</v>
      </c>
      <c r="B1246">
        <v>18</v>
      </c>
      <c r="C1246" s="27" t="str">
        <f t="shared" si="100"/>
        <v>T</v>
      </c>
      <c r="E1246" t="s">
        <v>1436</v>
      </c>
      <c r="F1246" s="27" t="str">
        <f t="shared" si="101"/>
        <v>CCV-28B</v>
      </c>
      <c r="G1246" t="s">
        <v>1437</v>
      </c>
      <c r="I1246" t="s">
        <v>1468</v>
      </c>
      <c r="J1246">
        <v>2</v>
      </c>
      <c r="K1246">
        <v>6</v>
      </c>
      <c r="L1246">
        <v>1</v>
      </c>
      <c r="M1246">
        <v>306</v>
      </c>
      <c r="N1246">
        <v>43</v>
      </c>
      <c r="O1246">
        <v>11</v>
      </c>
      <c r="P1246">
        <v>3</v>
      </c>
      <c r="Q1246">
        <v>9</v>
      </c>
      <c r="R1246" s="27">
        <f t="shared" si="102"/>
        <v>442</v>
      </c>
      <c r="S1246" s="27">
        <f t="shared" si="103"/>
        <v>321</v>
      </c>
      <c r="T1246" s="27" t="str">
        <f>IFERROR(VLOOKUP(F1246,#REF!,2,0),"")</f>
        <v/>
      </c>
      <c r="U1246" s="27" t="str">
        <f t="shared" si="104"/>
        <v>,18:30:00,car,442</v>
      </c>
    </row>
    <row r="1247" spans="1:21" hidden="1" x14ac:dyDescent="0.25">
      <c r="A1247" t="s">
        <v>199</v>
      </c>
      <c r="B1247">
        <v>18</v>
      </c>
      <c r="C1247" s="27" t="str">
        <f t="shared" si="100"/>
        <v>T</v>
      </c>
      <c r="E1247" t="s">
        <v>1436</v>
      </c>
      <c r="F1247" s="27" t="str">
        <f t="shared" si="101"/>
        <v>CCV-28B</v>
      </c>
      <c r="G1247" t="s">
        <v>1437</v>
      </c>
      <c r="I1247" t="s">
        <v>1469</v>
      </c>
      <c r="J1247">
        <v>0</v>
      </c>
      <c r="K1247">
        <v>10</v>
      </c>
      <c r="L1247">
        <v>0</v>
      </c>
      <c r="M1247">
        <v>208</v>
      </c>
      <c r="N1247">
        <v>21</v>
      </c>
      <c r="O1247">
        <v>7</v>
      </c>
      <c r="P1247">
        <v>5</v>
      </c>
      <c r="Q1247">
        <v>7</v>
      </c>
      <c r="R1247" s="27">
        <f t="shared" si="102"/>
        <v>317</v>
      </c>
      <c r="S1247" s="27">
        <f t="shared" si="103"/>
        <v>220</v>
      </c>
      <c r="T1247" s="27" t="str">
        <f>IFERROR(VLOOKUP(F1247,#REF!,2,0),"")</f>
        <v/>
      </c>
      <c r="U1247" s="27" t="str">
        <f t="shared" si="104"/>
        <v>,18:45:00,car,317</v>
      </c>
    </row>
    <row r="1248" spans="1:21" hidden="1" x14ac:dyDescent="0.25">
      <c r="A1248" t="s">
        <v>201</v>
      </c>
      <c r="B1248">
        <v>19</v>
      </c>
      <c r="C1248" s="27" t="str">
        <f t="shared" si="100"/>
        <v>N</v>
      </c>
      <c r="E1248" t="s">
        <v>1436</v>
      </c>
      <c r="F1248" s="27" t="str">
        <f t="shared" si="101"/>
        <v>CCV-28B</v>
      </c>
      <c r="G1248" t="s">
        <v>1437</v>
      </c>
      <c r="I1248" t="s">
        <v>1470</v>
      </c>
      <c r="J1248">
        <v>0</v>
      </c>
      <c r="K1248">
        <v>4</v>
      </c>
      <c r="L1248">
        <v>2</v>
      </c>
      <c r="M1248">
        <v>179</v>
      </c>
      <c r="N1248">
        <v>24</v>
      </c>
      <c r="O1248">
        <v>10</v>
      </c>
      <c r="P1248">
        <v>1</v>
      </c>
      <c r="Q1248">
        <v>2</v>
      </c>
      <c r="R1248" s="27">
        <f t="shared" si="102"/>
        <v>259</v>
      </c>
      <c r="S1248" s="27">
        <f t="shared" si="103"/>
        <v>187</v>
      </c>
      <c r="T1248" s="27" t="str">
        <f>IFERROR(VLOOKUP(F1248,#REF!,2,0),"")</f>
        <v/>
      </c>
      <c r="U1248" s="27" t="str">
        <f t="shared" si="104"/>
        <v>,19:00:00,car,259</v>
      </c>
    </row>
    <row r="1249" spans="1:21" hidden="1" x14ac:dyDescent="0.25">
      <c r="A1249" t="s">
        <v>203</v>
      </c>
      <c r="B1249">
        <v>19</v>
      </c>
      <c r="C1249" s="27" t="str">
        <f t="shared" si="100"/>
        <v>N</v>
      </c>
      <c r="E1249" t="s">
        <v>1436</v>
      </c>
      <c r="F1249" s="27" t="str">
        <f t="shared" si="101"/>
        <v>CCV-28B</v>
      </c>
      <c r="G1249" t="s">
        <v>1437</v>
      </c>
      <c r="I1249" t="s">
        <v>1471</v>
      </c>
      <c r="J1249">
        <v>1</v>
      </c>
      <c r="K1249">
        <v>3</v>
      </c>
      <c r="L1249">
        <v>3</v>
      </c>
      <c r="M1249">
        <v>215</v>
      </c>
      <c r="N1249">
        <v>30</v>
      </c>
      <c r="O1249">
        <v>6</v>
      </c>
      <c r="P1249">
        <v>0</v>
      </c>
      <c r="Q1249">
        <v>9</v>
      </c>
      <c r="R1249" s="27">
        <f t="shared" si="102"/>
        <v>316</v>
      </c>
      <c r="S1249" s="27">
        <f t="shared" si="103"/>
        <v>232</v>
      </c>
      <c r="T1249" s="27" t="str">
        <f>IFERROR(VLOOKUP(F1249,#REF!,2,0),"")</f>
        <v/>
      </c>
      <c r="U1249" s="27" t="str">
        <f t="shared" si="104"/>
        <v>,19:15:00,car,316</v>
      </c>
    </row>
    <row r="1250" spans="1:21" hidden="1" x14ac:dyDescent="0.25">
      <c r="A1250" t="s">
        <v>205</v>
      </c>
      <c r="B1250">
        <v>19</v>
      </c>
      <c r="C1250" s="27" t="str">
        <f t="shared" si="100"/>
        <v>N</v>
      </c>
      <c r="E1250" t="s">
        <v>1436</v>
      </c>
      <c r="F1250" s="27" t="str">
        <f t="shared" si="101"/>
        <v>CCV-28B</v>
      </c>
      <c r="G1250" t="s">
        <v>1437</v>
      </c>
      <c r="I1250" t="s">
        <v>1472</v>
      </c>
      <c r="J1250">
        <v>0</v>
      </c>
      <c r="K1250">
        <v>0</v>
      </c>
      <c r="L1250">
        <v>0</v>
      </c>
      <c r="M1250">
        <v>4</v>
      </c>
      <c r="N1250">
        <v>0</v>
      </c>
      <c r="O1250">
        <v>0</v>
      </c>
      <c r="P1250">
        <v>0</v>
      </c>
      <c r="Q1250">
        <v>1</v>
      </c>
      <c r="R1250" s="27">
        <f t="shared" si="102"/>
        <v>7</v>
      </c>
      <c r="S1250" s="27">
        <f t="shared" si="103"/>
        <v>5</v>
      </c>
      <c r="T1250" s="27" t="str">
        <f>IFERROR(VLOOKUP(F1250,#REF!,2,0),"")</f>
        <v/>
      </c>
      <c r="U1250" s="27" t="str">
        <f t="shared" si="104"/>
        <v>,19:30:00,car,7</v>
      </c>
    </row>
    <row r="1251" spans="1:21" hidden="1" x14ac:dyDescent="0.25">
      <c r="A1251" t="s">
        <v>111</v>
      </c>
      <c r="B1251">
        <v>6</v>
      </c>
      <c r="C1251" s="27" t="str">
        <f t="shared" si="100"/>
        <v>M</v>
      </c>
      <c r="E1251" t="s">
        <v>1473</v>
      </c>
      <c r="F1251" s="27" t="str">
        <f t="shared" si="101"/>
        <v>CCV-2A_LC</v>
      </c>
      <c r="G1251" t="s">
        <v>1474</v>
      </c>
      <c r="I1251" t="s">
        <v>1475</v>
      </c>
      <c r="J1251">
        <v>0</v>
      </c>
      <c r="K1251">
        <v>0</v>
      </c>
      <c r="L1251">
        <v>0</v>
      </c>
      <c r="M1251">
        <v>2</v>
      </c>
      <c r="N1251">
        <v>0</v>
      </c>
      <c r="O1251">
        <v>0</v>
      </c>
      <c r="P1251">
        <v>0</v>
      </c>
      <c r="Q1251">
        <v>0</v>
      </c>
      <c r="R1251" s="27">
        <f t="shared" si="102"/>
        <v>3</v>
      </c>
      <c r="S1251" s="27">
        <f t="shared" si="103"/>
        <v>2</v>
      </c>
      <c r="T1251" s="27" t="str">
        <f>IFERROR(VLOOKUP(F1251,#REF!,2,0),"")</f>
        <v/>
      </c>
      <c r="U1251" s="27" t="str">
        <f t="shared" si="104"/>
        <v>,06:45:00,car,3</v>
      </c>
    </row>
    <row r="1252" spans="1:21" hidden="1" x14ac:dyDescent="0.25">
      <c r="A1252" t="s">
        <v>113</v>
      </c>
      <c r="B1252">
        <v>7</v>
      </c>
      <c r="C1252" s="27" t="str">
        <f t="shared" si="100"/>
        <v>M</v>
      </c>
      <c r="E1252" t="s">
        <v>1473</v>
      </c>
      <c r="F1252" s="27" t="str">
        <f t="shared" si="101"/>
        <v>CCV-2A_LC</v>
      </c>
      <c r="G1252" t="s">
        <v>1474</v>
      </c>
      <c r="I1252" t="s">
        <v>1476</v>
      </c>
      <c r="J1252">
        <v>0</v>
      </c>
      <c r="K1252">
        <v>1</v>
      </c>
      <c r="L1252">
        <v>0</v>
      </c>
      <c r="M1252">
        <v>9</v>
      </c>
      <c r="N1252">
        <v>0</v>
      </c>
      <c r="O1252">
        <v>0</v>
      </c>
      <c r="P1252">
        <v>0</v>
      </c>
      <c r="Q1252">
        <v>0</v>
      </c>
      <c r="R1252" s="27">
        <f t="shared" si="102"/>
        <v>15</v>
      </c>
      <c r="S1252" s="27">
        <f t="shared" si="103"/>
        <v>9</v>
      </c>
      <c r="T1252" s="27" t="str">
        <f>IFERROR(VLOOKUP(F1252,#REF!,2,0),"")</f>
        <v/>
      </c>
      <c r="U1252" s="27" t="str">
        <f t="shared" si="104"/>
        <v>,07:00:00,car,15</v>
      </c>
    </row>
    <row r="1253" spans="1:21" hidden="1" x14ac:dyDescent="0.25">
      <c r="A1253" t="s">
        <v>115</v>
      </c>
      <c r="B1253">
        <v>7</v>
      </c>
      <c r="C1253" s="27" t="str">
        <f t="shared" si="100"/>
        <v>M</v>
      </c>
      <c r="E1253" t="s">
        <v>1473</v>
      </c>
      <c r="F1253" s="27" t="str">
        <f t="shared" si="101"/>
        <v>CCV-2A_LC</v>
      </c>
      <c r="G1253" t="s">
        <v>1474</v>
      </c>
      <c r="I1253" t="s">
        <v>1477</v>
      </c>
      <c r="J1253">
        <v>0</v>
      </c>
      <c r="K1253">
        <v>2</v>
      </c>
      <c r="L1253">
        <v>1</v>
      </c>
      <c r="M1253">
        <v>4</v>
      </c>
      <c r="N1253">
        <v>0</v>
      </c>
      <c r="O1253">
        <v>0</v>
      </c>
      <c r="P1253">
        <v>0</v>
      </c>
      <c r="Q1253">
        <v>0</v>
      </c>
      <c r="R1253" s="27">
        <f t="shared" si="102"/>
        <v>14</v>
      </c>
      <c r="S1253" s="27">
        <f t="shared" si="103"/>
        <v>7</v>
      </c>
      <c r="T1253" s="27" t="str">
        <f>IFERROR(VLOOKUP(F1253,#REF!,2,0),"")</f>
        <v/>
      </c>
      <c r="U1253" s="27" t="str">
        <f t="shared" si="104"/>
        <v>,07:15:00,car,14</v>
      </c>
    </row>
    <row r="1254" spans="1:21" hidden="1" x14ac:dyDescent="0.25">
      <c r="A1254" t="s">
        <v>117</v>
      </c>
      <c r="B1254">
        <v>7</v>
      </c>
      <c r="C1254" s="27" t="str">
        <f t="shared" si="100"/>
        <v>M</v>
      </c>
      <c r="E1254" t="s">
        <v>1473</v>
      </c>
      <c r="F1254" s="27" t="str">
        <f t="shared" si="101"/>
        <v>CCV-2A_LC</v>
      </c>
      <c r="G1254" t="s">
        <v>1474</v>
      </c>
      <c r="I1254" t="s">
        <v>1478</v>
      </c>
      <c r="J1254">
        <v>0</v>
      </c>
      <c r="K1254">
        <v>2</v>
      </c>
      <c r="L1254">
        <v>0</v>
      </c>
      <c r="M1254">
        <v>12</v>
      </c>
      <c r="N1254">
        <v>3</v>
      </c>
      <c r="O1254">
        <v>0</v>
      </c>
      <c r="P1254">
        <v>0</v>
      </c>
      <c r="Q1254">
        <v>1</v>
      </c>
      <c r="R1254" s="27">
        <f t="shared" si="102"/>
        <v>23</v>
      </c>
      <c r="S1254" s="27">
        <f t="shared" si="103"/>
        <v>13</v>
      </c>
      <c r="T1254" s="27" t="str">
        <f>IFERROR(VLOOKUP(F1254,#REF!,2,0),"")</f>
        <v/>
      </c>
      <c r="U1254" s="27" t="str">
        <f t="shared" si="104"/>
        <v>,07:30:00,car,23</v>
      </c>
    </row>
    <row r="1255" spans="1:21" hidden="1" x14ac:dyDescent="0.25">
      <c r="A1255" t="s">
        <v>119</v>
      </c>
      <c r="B1255">
        <v>7</v>
      </c>
      <c r="C1255" s="27" t="str">
        <f t="shared" si="100"/>
        <v>M</v>
      </c>
      <c r="E1255" t="s">
        <v>1473</v>
      </c>
      <c r="F1255" s="27" t="str">
        <f t="shared" si="101"/>
        <v>CCV-2A_LC</v>
      </c>
      <c r="G1255" t="s">
        <v>1474</v>
      </c>
      <c r="I1255" t="s">
        <v>1479</v>
      </c>
      <c r="J1255">
        <v>4</v>
      </c>
      <c r="K1255">
        <v>1</v>
      </c>
      <c r="L1255">
        <v>0</v>
      </c>
      <c r="M1255">
        <v>6</v>
      </c>
      <c r="N1255">
        <v>1</v>
      </c>
      <c r="O1255">
        <v>0</v>
      </c>
      <c r="P1255">
        <v>0</v>
      </c>
      <c r="Q1255">
        <v>1</v>
      </c>
      <c r="R1255" s="27">
        <f t="shared" si="102"/>
        <v>12</v>
      </c>
      <c r="S1255" s="27">
        <f t="shared" si="103"/>
        <v>7</v>
      </c>
      <c r="T1255" s="27" t="str">
        <f>IFERROR(VLOOKUP(F1255,#REF!,2,0),"")</f>
        <v/>
      </c>
      <c r="U1255" s="27" t="str">
        <f t="shared" si="104"/>
        <v>,07:45:00,car,12</v>
      </c>
    </row>
    <row r="1256" spans="1:21" hidden="1" x14ac:dyDescent="0.25">
      <c r="A1256" t="s">
        <v>121</v>
      </c>
      <c r="B1256">
        <v>8</v>
      </c>
      <c r="C1256" s="27" t="str">
        <f t="shared" si="100"/>
        <v>M</v>
      </c>
      <c r="E1256" t="s">
        <v>1473</v>
      </c>
      <c r="F1256" s="27" t="str">
        <f t="shared" si="101"/>
        <v>CCV-2A_LC</v>
      </c>
      <c r="G1256" t="s">
        <v>1474</v>
      </c>
      <c r="I1256" t="s">
        <v>1480</v>
      </c>
      <c r="J1256">
        <v>1</v>
      </c>
      <c r="K1256">
        <v>2</v>
      </c>
      <c r="L1256">
        <v>0</v>
      </c>
      <c r="M1256">
        <v>11</v>
      </c>
      <c r="N1256">
        <v>1</v>
      </c>
      <c r="O1256">
        <v>1</v>
      </c>
      <c r="P1256">
        <v>0</v>
      </c>
      <c r="Q1256">
        <v>0</v>
      </c>
      <c r="R1256" s="27">
        <f t="shared" si="102"/>
        <v>20</v>
      </c>
      <c r="S1256" s="27">
        <f t="shared" si="103"/>
        <v>11</v>
      </c>
      <c r="T1256" s="27" t="str">
        <f>IFERROR(VLOOKUP(F1256,#REF!,2,0),"")</f>
        <v/>
      </c>
      <c r="U1256" s="27" t="str">
        <f t="shared" si="104"/>
        <v>,08:00:00,car,20</v>
      </c>
    </row>
    <row r="1257" spans="1:21" hidden="1" x14ac:dyDescent="0.25">
      <c r="A1257" t="s">
        <v>123</v>
      </c>
      <c r="B1257">
        <v>8</v>
      </c>
      <c r="C1257" s="27" t="str">
        <f t="shared" si="100"/>
        <v>M</v>
      </c>
      <c r="E1257" t="s">
        <v>1473</v>
      </c>
      <c r="F1257" s="27" t="str">
        <f t="shared" si="101"/>
        <v>CCV-2A_LC</v>
      </c>
      <c r="G1257" t="s">
        <v>1474</v>
      </c>
      <c r="I1257" t="s">
        <v>1481</v>
      </c>
      <c r="J1257">
        <v>1</v>
      </c>
      <c r="K1257">
        <v>2</v>
      </c>
      <c r="L1257">
        <v>3</v>
      </c>
      <c r="M1257">
        <v>7</v>
      </c>
      <c r="N1257">
        <v>0</v>
      </c>
      <c r="O1257">
        <v>0</v>
      </c>
      <c r="P1257">
        <v>0</v>
      </c>
      <c r="Q1257">
        <v>0</v>
      </c>
      <c r="R1257" s="27">
        <f t="shared" si="102"/>
        <v>25</v>
      </c>
      <c r="S1257" s="27">
        <f t="shared" si="103"/>
        <v>15</v>
      </c>
      <c r="T1257" s="27" t="str">
        <f>IFERROR(VLOOKUP(F1257,#REF!,2,0),"")</f>
        <v/>
      </c>
      <c r="U1257" s="27" t="str">
        <f t="shared" si="104"/>
        <v>,08:15:00,car,25</v>
      </c>
    </row>
    <row r="1258" spans="1:21" hidden="1" x14ac:dyDescent="0.25">
      <c r="A1258" t="s">
        <v>125</v>
      </c>
      <c r="B1258">
        <v>8</v>
      </c>
      <c r="C1258" s="27" t="str">
        <f t="shared" si="100"/>
        <v>M</v>
      </c>
      <c r="E1258" t="s">
        <v>1473</v>
      </c>
      <c r="F1258" s="27" t="str">
        <f t="shared" si="101"/>
        <v>CCV-2A_LC</v>
      </c>
      <c r="G1258" t="s">
        <v>1474</v>
      </c>
      <c r="I1258" t="s">
        <v>1482</v>
      </c>
      <c r="J1258">
        <v>1</v>
      </c>
      <c r="K1258">
        <v>2</v>
      </c>
      <c r="L1258">
        <v>0</v>
      </c>
      <c r="M1258">
        <v>6</v>
      </c>
      <c r="N1258">
        <v>0</v>
      </c>
      <c r="O1258">
        <v>0</v>
      </c>
      <c r="P1258">
        <v>0</v>
      </c>
      <c r="Q1258">
        <v>0</v>
      </c>
      <c r="R1258" s="27">
        <f t="shared" si="102"/>
        <v>13</v>
      </c>
      <c r="S1258" s="27">
        <f t="shared" si="103"/>
        <v>6</v>
      </c>
      <c r="T1258" s="27" t="str">
        <f>IFERROR(VLOOKUP(F1258,#REF!,2,0),"")</f>
        <v/>
      </c>
      <c r="U1258" s="27" t="str">
        <f t="shared" si="104"/>
        <v>,08:30:00,car,13</v>
      </c>
    </row>
    <row r="1259" spans="1:21" hidden="1" x14ac:dyDescent="0.25">
      <c r="A1259" t="s">
        <v>127</v>
      </c>
      <c r="B1259">
        <v>8</v>
      </c>
      <c r="C1259" s="27" t="str">
        <f t="shared" si="100"/>
        <v>M</v>
      </c>
      <c r="E1259" t="s">
        <v>1473</v>
      </c>
      <c r="F1259" s="27" t="str">
        <f t="shared" si="101"/>
        <v>CCV-2A_LC</v>
      </c>
      <c r="G1259" t="s">
        <v>1474</v>
      </c>
      <c r="I1259" t="s">
        <v>1483</v>
      </c>
      <c r="J1259">
        <v>0</v>
      </c>
      <c r="K1259">
        <v>0</v>
      </c>
      <c r="L1259">
        <v>0</v>
      </c>
      <c r="M1259">
        <v>7</v>
      </c>
      <c r="N1259">
        <v>0</v>
      </c>
      <c r="O1259">
        <v>0</v>
      </c>
      <c r="P1259">
        <v>0</v>
      </c>
      <c r="Q1259">
        <v>1</v>
      </c>
      <c r="R1259" s="27">
        <f t="shared" si="102"/>
        <v>11</v>
      </c>
      <c r="S1259" s="27">
        <f t="shared" si="103"/>
        <v>8</v>
      </c>
      <c r="T1259" s="27" t="str">
        <f>IFERROR(VLOOKUP(F1259,#REF!,2,0),"")</f>
        <v/>
      </c>
      <c r="U1259" s="27" t="str">
        <f t="shared" si="104"/>
        <v>,08:45:00,car,11</v>
      </c>
    </row>
    <row r="1260" spans="1:21" hidden="1" x14ac:dyDescent="0.25">
      <c r="A1260" t="s">
        <v>129</v>
      </c>
      <c r="B1260">
        <v>9</v>
      </c>
      <c r="C1260" s="27" t="str">
        <f t="shared" si="100"/>
        <v>M</v>
      </c>
      <c r="E1260" t="s">
        <v>1473</v>
      </c>
      <c r="F1260" s="27" t="str">
        <f t="shared" si="101"/>
        <v>CCV-2A_LC</v>
      </c>
      <c r="G1260" t="s">
        <v>1474</v>
      </c>
      <c r="I1260" t="s">
        <v>1484</v>
      </c>
      <c r="J1260">
        <v>0</v>
      </c>
      <c r="K1260">
        <v>0</v>
      </c>
      <c r="L1260">
        <v>1</v>
      </c>
      <c r="M1260">
        <v>7</v>
      </c>
      <c r="N1260">
        <v>0</v>
      </c>
      <c r="O1260">
        <v>0</v>
      </c>
      <c r="P1260">
        <v>0</v>
      </c>
      <c r="Q1260">
        <v>0</v>
      </c>
      <c r="R1260" s="27">
        <f t="shared" si="102"/>
        <v>13</v>
      </c>
      <c r="S1260" s="27">
        <f t="shared" si="103"/>
        <v>10</v>
      </c>
      <c r="T1260" s="27" t="str">
        <f>IFERROR(VLOOKUP(F1260,#REF!,2,0),"")</f>
        <v/>
      </c>
      <c r="U1260" s="27" t="str">
        <f t="shared" si="104"/>
        <v>,09:00:00,car,13</v>
      </c>
    </row>
    <row r="1261" spans="1:21" hidden="1" x14ac:dyDescent="0.25">
      <c r="A1261" t="s">
        <v>131</v>
      </c>
      <c r="B1261">
        <v>9</v>
      </c>
      <c r="C1261" s="27" t="str">
        <f t="shared" si="100"/>
        <v>M</v>
      </c>
      <c r="E1261" t="s">
        <v>1473</v>
      </c>
      <c r="F1261" s="27" t="str">
        <f t="shared" si="101"/>
        <v>CCV-2A_LC</v>
      </c>
      <c r="G1261" t="s">
        <v>1474</v>
      </c>
      <c r="I1261" t="s">
        <v>1485</v>
      </c>
      <c r="J1261">
        <v>1</v>
      </c>
      <c r="K1261">
        <v>0</v>
      </c>
      <c r="L1261">
        <v>1</v>
      </c>
      <c r="M1261">
        <v>5</v>
      </c>
      <c r="N1261">
        <v>0</v>
      </c>
      <c r="O1261">
        <v>0</v>
      </c>
      <c r="P1261">
        <v>0</v>
      </c>
      <c r="Q1261">
        <v>1</v>
      </c>
      <c r="R1261" s="27">
        <f t="shared" si="102"/>
        <v>12</v>
      </c>
      <c r="S1261" s="27">
        <f t="shared" si="103"/>
        <v>9</v>
      </c>
      <c r="T1261" s="27" t="str">
        <f>IFERROR(VLOOKUP(F1261,#REF!,2,0),"")</f>
        <v/>
      </c>
      <c r="U1261" s="27" t="str">
        <f t="shared" si="104"/>
        <v>,09:15:00,car,12</v>
      </c>
    </row>
    <row r="1262" spans="1:21" hidden="1" x14ac:dyDescent="0.25">
      <c r="A1262" t="s">
        <v>133</v>
      </c>
      <c r="B1262">
        <v>9</v>
      </c>
      <c r="C1262" s="27" t="str">
        <f t="shared" si="100"/>
        <v>M</v>
      </c>
      <c r="E1262" t="s">
        <v>1473</v>
      </c>
      <c r="F1262" s="27" t="str">
        <f t="shared" si="101"/>
        <v>CCV-2A_LC</v>
      </c>
      <c r="G1262" t="s">
        <v>1474</v>
      </c>
      <c r="I1262" t="s">
        <v>1486</v>
      </c>
      <c r="J1262">
        <v>0</v>
      </c>
      <c r="K1262">
        <v>2</v>
      </c>
      <c r="L1262">
        <v>2</v>
      </c>
      <c r="M1262">
        <v>5</v>
      </c>
      <c r="N1262">
        <v>0</v>
      </c>
      <c r="O1262">
        <v>1</v>
      </c>
      <c r="P1262">
        <v>0</v>
      </c>
      <c r="Q1262">
        <v>0</v>
      </c>
      <c r="R1262" s="27">
        <f t="shared" si="102"/>
        <v>19</v>
      </c>
      <c r="S1262" s="27">
        <f t="shared" si="103"/>
        <v>10</v>
      </c>
      <c r="T1262" s="27" t="str">
        <f>IFERROR(VLOOKUP(F1262,#REF!,2,0),"")</f>
        <v/>
      </c>
      <c r="U1262" s="27" t="str">
        <f t="shared" si="104"/>
        <v>,09:30:00,car,19</v>
      </c>
    </row>
    <row r="1263" spans="1:21" hidden="1" x14ac:dyDescent="0.25">
      <c r="A1263" t="s">
        <v>135</v>
      </c>
      <c r="B1263">
        <v>9</v>
      </c>
      <c r="C1263" s="27" t="str">
        <f t="shared" si="100"/>
        <v>M</v>
      </c>
      <c r="E1263" t="s">
        <v>1473</v>
      </c>
      <c r="F1263" s="27" t="str">
        <f t="shared" si="101"/>
        <v>CCV-2A_LC</v>
      </c>
      <c r="G1263" t="s">
        <v>1474</v>
      </c>
      <c r="I1263" t="s">
        <v>1487</v>
      </c>
      <c r="J1263">
        <v>1</v>
      </c>
      <c r="K1263">
        <v>2</v>
      </c>
      <c r="L1263">
        <v>2</v>
      </c>
      <c r="M1263">
        <v>5</v>
      </c>
      <c r="N1263">
        <v>0</v>
      </c>
      <c r="O1263">
        <v>1</v>
      </c>
      <c r="P1263">
        <v>0</v>
      </c>
      <c r="Q1263">
        <v>2</v>
      </c>
      <c r="R1263" s="27">
        <f t="shared" si="102"/>
        <v>21</v>
      </c>
      <c r="S1263" s="27">
        <f t="shared" si="103"/>
        <v>12</v>
      </c>
      <c r="T1263" s="27" t="str">
        <f>IFERROR(VLOOKUP(F1263,#REF!,2,0),"")</f>
        <v/>
      </c>
      <c r="U1263" s="27" t="str">
        <f t="shared" si="104"/>
        <v>,09:45:00,car,21</v>
      </c>
    </row>
    <row r="1264" spans="1:21" hidden="1" x14ac:dyDescent="0.25">
      <c r="A1264" t="s">
        <v>137</v>
      </c>
      <c r="B1264">
        <v>10</v>
      </c>
      <c r="C1264" s="27" t="str">
        <f t="shared" si="100"/>
        <v>M</v>
      </c>
      <c r="E1264" t="s">
        <v>1473</v>
      </c>
      <c r="F1264" s="27" t="str">
        <f t="shared" si="101"/>
        <v>CCV-2A_LC</v>
      </c>
      <c r="G1264" t="s">
        <v>1474</v>
      </c>
      <c r="I1264" t="s">
        <v>1488</v>
      </c>
      <c r="J1264">
        <v>0</v>
      </c>
      <c r="K1264">
        <v>1</v>
      </c>
      <c r="L1264">
        <v>0</v>
      </c>
      <c r="M1264">
        <v>6</v>
      </c>
      <c r="N1264">
        <v>1</v>
      </c>
      <c r="O1264">
        <v>0</v>
      </c>
      <c r="P1264">
        <v>0</v>
      </c>
      <c r="Q1264">
        <v>1</v>
      </c>
      <c r="R1264" s="27">
        <f t="shared" si="102"/>
        <v>12</v>
      </c>
      <c r="S1264" s="27">
        <f t="shared" si="103"/>
        <v>7</v>
      </c>
      <c r="T1264" s="27" t="str">
        <f>IFERROR(VLOOKUP(F1264,#REF!,2,0),"")</f>
        <v/>
      </c>
      <c r="U1264" s="27" t="str">
        <f t="shared" si="104"/>
        <v>,10:00:00,car,12</v>
      </c>
    </row>
    <row r="1265" spans="1:21" hidden="1" x14ac:dyDescent="0.25">
      <c r="A1265" t="s">
        <v>139</v>
      </c>
      <c r="B1265">
        <v>10</v>
      </c>
      <c r="C1265" s="27" t="str">
        <f t="shared" si="100"/>
        <v>M</v>
      </c>
      <c r="E1265" t="s">
        <v>1473</v>
      </c>
      <c r="F1265" s="27" t="str">
        <f t="shared" si="101"/>
        <v>CCV-2A_LC</v>
      </c>
      <c r="G1265" t="s">
        <v>1474</v>
      </c>
      <c r="I1265" t="s">
        <v>1489</v>
      </c>
      <c r="J1265">
        <v>0</v>
      </c>
      <c r="K1265">
        <v>1</v>
      </c>
      <c r="L1265">
        <v>0</v>
      </c>
      <c r="M1265">
        <v>5</v>
      </c>
      <c r="N1265">
        <v>0</v>
      </c>
      <c r="O1265">
        <v>0</v>
      </c>
      <c r="P1265">
        <v>0</v>
      </c>
      <c r="Q1265">
        <v>0</v>
      </c>
      <c r="R1265" s="27">
        <f t="shared" si="102"/>
        <v>10</v>
      </c>
      <c r="S1265" s="27">
        <f t="shared" si="103"/>
        <v>5</v>
      </c>
      <c r="T1265" s="27" t="str">
        <f>IFERROR(VLOOKUP(F1265,#REF!,2,0),"")</f>
        <v/>
      </c>
      <c r="U1265" s="27" t="str">
        <f t="shared" si="104"/>
        <v>,10:15:00,car,10</v>
      </c>
    </row>
    <row r="1266" spans="1:21" hidden="1" x14ac:dyDescent="0.25">
      <c r="A1266" t="s">
        <v>141</v>
      </c>
      <c r="B1266">
        <v>10</v>
      </c>
      <c r="C1266" s="27" t="str">
        <f t="shared" si="100"/>
        <v>M</v>
      </c>
      <c r="E1266" t="s">
        <v>1473</v>
      </c>
      <c r="F1266" s="27" t="str">
        <f t="shared" si="101"/>
        <v>CCV-2A_LC</v>
      </c>
      <c r="G1266" t="s">
        <v>1474</v>
      </c>
      <c r="I1266" t="s">
        <v>1490</v>
      </c>
      <c r="J1266">
        <v>0</v>
      </c>
      <c r="K1266">
        <v>2</v>
      </c>
      <c r="L1266">
        <v>2</v>
      </c>
      <c r="M1266">
        <v>9</v>
      </c>
      <c r="N1266">
        <v>2</v>
      </c>
      <c r="O1266">
        <v>0</v>
      </c>
      <c r="P1266">
        <v>0</v>
      </c>
      <c r="Q1266">
        <v>0</v>
      </c>
      <c r="R1266" s="27">
        <f t="shared" si="102"/>
        <v>24</v>
      </c>
      <c r="S1266" s="27">
        <f t="shared" si="103"/>
        <v>14</v>
      </c>
      <c r="T1266" s="27" t="str">
        <f>IFERROR(VLOOKUP(F1266,#REF!,2,0),"")</f>
        <v/>
      </c>
      <c r="U1266" s="27" t="str">
        <f t="shared" si="104"/>
        <v>,10:30:00,car,24</v>
      </c>
    </row>
    <row r="1267" spans="1:21" hidden="1" x14ac:dyDescent="0.25">
      <c r="A1267" t="s">
        <v>143</v>
      </c>
      <c r="B1267">
        <v>10</v>
      </c>
      <c r="C1267" s="27" t="str">
        <f t="shared" si="100"/>
        <v>M</v>
      </c>
      <c r="E1267" t="s">
        <v>1473</v>
      </c>
      <c r="F1267" s="27" t="str">
        <f t="shared" si="101"/>
        <v>CCV-2A_LC</v>
      </c>
      <c r="G1267" t="s">
        <v>1474</v>
      </c>
      <c r="I1267" t="s">
        <v>1491</v>
      </c>
      <c r="J1267">
        <v>0</v>
      </c>
      <c r="K1267">
        <v>4</v>
      </c>
      <c r="L1267">
        <v>2</v>
      </c>
      <c r="M1267">
        <v>2</v>
      </c>
      <c r="N1267">
        <v>0</v>
      </c>
      <c r="O1267">
        <v>1</v>
      </c>
      <c r="P1267">
        <v>0</v>
      </c>
      <c r="Q1267">
        <v>0</v>
      </c>
      <c r="R1267" s="27">
        <f t="shared" si="102"/>
        <v>20</v>
      </c>
      <c r="S1267" s="27">
        <f t="shared" si="103"/>
        <v>7</v>
      </c>
      <c r="T1267" s="27" t="str">
        <f>IFERROR(VLOOKUP(F1267,#REF!,2,0),"")</f>
        <v/>
      </c>
      <c r="U1267" s="27" t="str">
        <f t="shared" si="104"/>
        <v>,10:45:00,car,20</v>
      </c>
    </row>
    <row r="1268" spans="1:21" hidden="1" x14ac:dyDescent="0.25">
      <c r="A1268" t="s">
        <v>145</v>
      </c>
      <c r="B1268">
        <v>11</v>
      </c>
      <c r="C1268" s="27" t="str">
        <f t="shared" si="100"/>
        <v>M</v>
      </c>
      <c r="E1268" t="s">
        <v>1473</v>
      </c>
      <c r="F1268" s="27" t="str">
        <f t="shared" si="101"/>
        <v>CCV-2A_LC</v>
      </c>
      <c r="G1268" t="s">
        <v>1474</v>
      </c>
      <c r="I1268" t="s">
        <v>1492</v>
      </c>
      <c r="J1268">
        <v>1</v>
      </c>
      <c r="K1268">
        <v>1</v>
      </c>
      <c r="L1268">
        <v>0</v>
      </c>
      <c r="M1268">
        <v>4</v>
      </c>
      <c r="N1268">
        <v>1</v>
      </c>
      <c r="O1268">
        <v>0</v>
      </c>
      <c r="P1268">
        <v>0</v>
      </c>
      <c r="Q1268">
        <v>0</v>
      </c>
      <c r="R1268" s="27">
        <f t="shared" si="102"/>
        <v>9</v>
      </c>
      <c r="S1268" s="27">
        <f t="shared" si="103"/>
        <v>4</v>
      </c>
      <c r="T1268" s="27" t="str">
        <f>IFERROR(VLOOKUP(F1268,#REF!,2,0),"")</f>
        <v/>
      </c>
      <c r="U1268" s="27" t="str">
        <f t="shared" si="104"/>
        <v>,11:00:00,car,9</v>
      </c>
    </row>
    <row r="1269" spans="1:21" hidden="1" x14ac:dyDescent="0.25">
      <c r="A1269" t="s">
        <v>147</v>
      </c>
      <c r="B1269">
        <v>11</v>
      </c>
      <c r="C1269" s="27" t="str">
        <f t="shared" si="100"/>
        <v>M</v>
      </c>
      <c r="E1269" t="s">
        <v>1473</v>
      </c>
      <c r="F1269" s="27" t="str">
        <f t="shared" si="101"/>
        <v>CCV-2A_LC</v>
      </c>
      <c r="G1269" t="s">
        <v>1474</v>
      </c>
      <c r="I1269" t="s">
        <v>1493</v>
      </c>
      <c r="J1269">
        <v>0</v>
      </c>
      <c r="K1269">
        <v>0</v>
      </c>
      <c r="L1269">
        <v>0</v>
      </c>
      <c r="M1269">
        <v>5</v>
      </c>
      <c r="N1269">
        <v>0</v>
      </c>
      <c r="O1269">
        <v>0</v>
      </c>
      <c r="P1269">
        <v>0</v>
      </c>
      <c r="Q1269">
        <v>1</v>
      </c>
      <c r="R1269" s="27">
        <f t="shared" si="102"/>
        <v>8</v>
      </c>
      <c r="S1269" s="27">
        <f t="shared" si="103"/>
        <v>6</v>
      </c>
      <c r="T1269" s="27" t="str">
        <f>IFERROR(VLOOKUP(F1269,#REF!,2,0),"")</f>
        <v/>
      </c>
      <c r="U1269" s="27" t="str">
        <f t="shared" si="104"/>
        <v>,11:15:00,car,8</v>
      </c>
    </row>
    <row r="1270" spans="1:21" hidden="1" x14ac:dyDescent="0.25">
      <c r="A1270" t="s">
        <v>149</v>
      </c>
      <c r="B1270">
        <v>11</v>
      </c>
      <c r="C1270" s="27" t="str">
        <f t="shared" si="100"/>
        <v>M</v>
      </c>
      <c r="E1270" t="s">
        <v>1473</v>
      </c>
      <c r="F1270" s="27" t="str">
        <f t="shared" si="101"/>
        <v>CCV-2A_LC</v>
      </c>
      <c r="G1270" t="s">
        <v>1474</v>
      </c>
      <c r="I1270" t="s">
        <v>1494</v>
      </c>
      <c r="J1270">
        <v>1</v>
      </c>
      <c r="K1270">
        <v>0</v>
      </c>
      <c r="L1270">
        <v>0</v>
      </c>
      <c r="M1270">
        <v>4</v>
      </c>
      <c r="N1270">
        <v>2</v>
      </c>
      <c r="O1270">
        <v>0</v>
      </c>
      <c r="P1270">
        <v>0</v>
      </c>
      <c r="Q1270">
        <v>0</v>
      </c>
      <c r="R1270" s="27">
        <f t="shared" si="102"/>
        <v>6</v>
      </c>
      <c r="S1270" s="27">
        <f t="shared" si="103"/>
        <v>4</v>
      </c>
      <c r="T1270" s="27" t="str">
        <f>IFERROR(VLOOKUP(F1270,#REF!,2,0),"")</f>
        <v/>
      </c>
      <c r="U1270" s="27" t="str">
        <f t="shared" si="104"/>
        <v>,11:30:00,car,6</v>
      </c>
    </row>
    <row r="1271" spans="1:21" hidden="1" x14ac:dyDescent="0.25">
      <c r="A1271" t="s">
        <v>151</v>
      </c>
      <c r="B1271">
        <v>11</v>
      </c>
      <c r="C1271" s="27" t="str">
        <f t="shared" si="100"/>
        <v>M</v>
      </c>
      <c r="E1271" t="s">
        <v>1473</v>
      </c>
      <c r="F1271" s="27" t="str">
        <f t="shared" si="101"/>
        <v>CCV-2A_LC</v>
      </c>
      <c r="G1271" t="s">
        <v>1474</v>
      </c>
      <c r="I1271" t="s">
        <v>1495</v>
      </c>
      <c r="J1271">
        <v>0</v>
      </c>
      <c r="K1271">
        <v>1</v>
      </c>
      <c r="L1271">
        <v>0</v>
      </c>
      <c r="M1271">
        <v>15</v>
      </c>
      <c r="N1271">
        <v>3</v>
      </c>
      <c r="O1271">
        <v>2</v>
      </c>
      <c r="P1271">
        <v>0</v>
      </c>
      <c r="Q1271">
        <v>0</v>
      </c>
      <c r="R1271" s="27">
        <f t="shared" si="102"/>
        <v>23</v>
      </c>
      <c r="S1271" s="27">
        <f t="shared" si="103"/>
        <v>15</v>
      </c>
      <c r="T1271" s="27" t="str">
        <f>IFERROR(VLOOKUP(F1271,#REF!,2,0),"")</f>
        <v/>
      </c>
      <c r="U1271" s="27" t="str">
        <f t="shared" si="104"/>
        <v>,11:45:00,car,23</v>
      </c>
    </row>
    <row r="1272" spans="1:21" hidden="1" x14ac:dyDescent="0.25">
      <c r="A1272" t="s">
        <v>153</v>
      </c>
      <c r="B1272">
        <v>12</v>
      </c>
      <c r="C1272" s="27" t="str">
        <f t="shared" si="100"/>
        <v>T</v>
      </c>
      <c r="E1272" t="s">
        <v>1473</v>
      </c>
      <c r="F1272" s="27" t="str">
        <f t="shared" si="101"/>
        <v>CCV-2A_LC</v>
      </c>
      <c r="G1272" t="s">
        <v>1474</v>
      </c>
      <c r="I1272" t="s">
        <v>1496</v>
      </c>
      <c r="J1272">
        <v>1</v>
      </c>
      <c r="K1272">
        <v>7</v>
      </c>
      <c r="L1272">
        <v>1</v>
      </c>
      <c r="M1272">
        <v>12</v>
      </c>
      <c r="N1272">
        <v>3</v>
      </c>
      <c r="O1272">
        <v>1</v>
      </c>
      <c r="P1272">
        <v>0</v>
      </c>
      <c r="Q1272">
        <v>0</v>
      </c>
      <c r="R1272" s="27">
        <f t="shared" si="102"/>
        <v>38</v>
      </c>
      <c r="S1272" s="27">
        <f t="shared" si="103"/>
        <v>15</v>
      </c>
      <c r="T1272" s="27" t="str">
        <f>IFERROR(VLOOKUP(F1272,#REF!,2,0),"")</f>
        <v/>
      </c>
      <c r="U1272" s="27" t="str">
        <f t="shared" si="104"/>
        <v>,12:00:00,car,38</v>
      </c>
    </row>
    <row r="1273" spans="1:21" hidden="1" x14ac:dyDescent="0.25">
      <c r="A1273" t="s">
        <v>155</v>
      </c>
      <c r="B1273">
        <v>12</v>
      </c>
      <c r="C1273" s="27" t="str">
        <f t="shared" si="100"/>
        <v>T</v>
      </c>
      <c r="E1273" t="s">
        <v>1473</v>
      </c>
      <c r="F1273" s="27" t="str">
        <f t="shared" si="101"/>
        <v>CCV-2A_LC</v>
      </c>
      <c r="G1273" t="s">
        <v>1474</v>
      </c>
      <c r="I1273" t="s">
        <v>1497</v>
      </c>
      <c r="J1273">
        <v>0</v>
      </c>
      <c r="K1273">
        <v>0</v>
      </c>
      <c r="L1273">
        <v>1</v>
      </c>
      <c r="M1273">
        <v>7</v>
      </c>
      <c r="N1273">
        <v>2</v>
      </c>
      <c r="O1273">
        <v>0</v>
      </c>
      <c r="P1273">
        <v>0</v>
      </c>
      <c r="Q1273">
        <v>2</v>
      </c>
      <c r="R1273" s="27">
        <f t="shared" si="102"/>
        <v>16</v>
      </c>
      <c r="S1273" s="27">
        <f t="shared" si="103"/>
        <v>12</v>
      </c>
      <c r="T1273" s="27" t="str">
        <f>IFERROR(VLOOKUP(F1273,#REF!,2,0),"")</f>
        <v/>
      </c>
      <c r="U1273" s="27" t="str">
        <f t="shared" si="104"/>
        <v>,12:15:00,car,16</v>
      </c>
    </row>
    <row r="1274" spans="1:21" hidden="1" x14ac:dyDescent="0.25">
      <c r="A1274" t="s">
        <v>157</v>
      </c>
      <c r="B1274">
        <v>12</v>
      </c>
      <c r="C1274" s="27" t="str">
        <f t="shared" si="100"/>
        <v>T</v>
      </c>
      <c r="E1274" t="s">
        <v>1473</v>
      </c>
      <c r="F1274" s="27" t="str">
        <f t="shared" si="101"/>
        <v>CCV-2A_LC</v>
      </c>
      <c r="G1274" t="s">
        <v>1474</v>
      </c>
      <c r="I1274" t="s">
        <v>1498</v>
      </c>
      <c r="J1274">
        <v>0</v>
      </c>
      <c r="K1274">
        <v>3</v>
      </c>
      <c r="L1274">
        <v>1</v>
      </c>
      <c r="M1274">
        <v>4</v>
      </c>
      <c r="N1274">
        <v>3</v>
      </c>
      <c r="O1274">
        <v>0</v>
      </c>
      <c r="P1274">
        <v>0</v>
      </c>
      <c r="Q1274">
        <v>1</v>
      </c>
      <c r="R1274" s="27">
        <f t="shared" si="102"/>
        <v>19</v>
      </c>
      <c r="S1274" s="27">
        <f t="shared" si="103"/>
        <v>8</v>
      </c>
      <c r="T1274" s="27" t="str">
        <f>IFERROR(VLOOKUP(F1274,#REF!,2,0),"")</f>
        <v/>
      </c>
      <c r="U1274" s="27" t="str">
        <f t="shared" si="104"/>
        <v>,12:30:00,car,19</v>
      </c>
    </row>
    <row r="1275" spans="1:21" hidden="1" x14ac:dyDescent="0.25">
      <c r="A1275" t="s">
        <v>159</v>
      </c>
      <c r="B1275">
        <v>12</v>
      </c>
      <c r="C1275" s="27" t="str">
        <f t="shared" si="100"/>
        <v>T</v>
      </c>
      <c r="E1275" t="s">
        <v>1473</v>
      </c>
      <c r="F1275" s="27" t="str">
        <f t="shared" si="101"/>
        <v>CCV-2A_LC</v>
      </c>
      <c r="G1275" t="s">
        <v>1474</v>
      </c>
      <c r="I1275" t="s">
        <v>1499</v>
      </c>
      <c r="J1275">
        <v>0</v>
      </c>
      <c r="K1275">
        <v>1</v>
      </c>
      <c r="L1275">
        <v>1</v>
      </c>
      <c r="M1275">
        <v>4</v>
      </c>
      <c r="N1275">
        <v>0</v>
      </c>
      <c r="O1275">
        <v>0</v>
      </c>
      <c r="P1275">
        <v>0</v>
      </c>
      <c r="Q1275">
        <v>0</v>
      </c>
      <c r="R1275" s="27">
        <f t="shared" si="102"/>
        <v>12</v>
      </c>
      <c r="S1275" s="27">
        <f t="shared" si="103"/>
        <v>7</v>
      </c>
      <c r="T1275" s="27" t="str">
        <f>IFERROR(VLOOKUP(F1275,#REF!,2,0),"")</f>
        <v/>
      </c>
      <c r="U1275" s="27" t="str">
        <f t="shared" si="104"/>
        <v>,12:45:00,car,12</v>
      </c>
    </row>
    <row r="1276" spans="1:21" hidden="1" x14ac:dyDescent="0.25">
      <c r="A1276" t="s">
        <v>161</v>
      </c>
      <c r="B1276">
        <v>13</v>
      </c>
      <c r="C1276" s="27" t="str">
        <f t="shared" si="100"/>
        <v>T</v>
      </c>
      <c r="E1276" t="s">
        <v>1473</v>
      </c>
      <c r="F1276" s="27" t="str">
        <f t="shared" si="101"/>
        <v>CCV-2A_LC</v>
      </c>
      <c r="G1276" t="s">
        <v>1474</v>
      </c>
      <c r="I1276" t="s">
        <v>1500</v>
      </c>
      <c r="J1276">
        <v>2</v>
      </c>
      <c r="K1276">
        <v>1</v>
      </c>
      <c r="L1276">
        <v>0</v>
      </c>
      <c r="M1276">
        <v>4</v>
      </c>
      <c r="N1276">
        <v>0</v>
      </c>
      <c r="O1276">
        <v>0</v>
      </c>
      <c r="P1276">
        <v>0</v>
      </c>
      <c r="Q1276">
        <v>0</v>
      </c>
      <c r="R1276" s="27">
        <f t="shared" si="102"/>
        <v>8</v>
      </c>
      <c r="S1276" s="27">
        <f t="shared" si="103"/>
        <v>4</v>
      </c>
      <c r="T1276" s="27" t="str">
        <f>IFERROR(VLOOKUP(F1276,#REF!,2,0),"")</f>
        <v/>
      </c>
      <c r="U1276" s="27" t="str">
        <f t="shared" si="104"/>
        <v>,13:00:00,car,8</v>
      </c>
    </row>
    <row r="1277" spans="1:21" hidden="1" x14ac:dyDescent="0.25">
      <c r="A1277" t="s">
        <v>163</v>
      </c>
      <c r="B1277">
        <v>13</v>
      </c>
      <c r="C1277" s="27" t="str">
        <f t="shared" si="100"/>
        <v>T</v>
      </c>
      <c r="E1277" t="s">
        <v>1473</v>
      </c>
      <c r="F1277" s="27" t="str">
        <f t="shared" si="101"/>
        <v>CCV-2A_LC</v>
      </c>
      <c r="G1277" t="s">
        <v>1474</v>
      </c>
      <c r="I1277" t="s">
        <v>1501</v>
      </c>
      <c r="J1277">
        <v>0</v>
      </c>
      <c r="K1277">
        <v>3</v>
      </c>
      <c r="L1277">
        <v>0</v>
      </c>
      <c r="M1277">
        <v>1</v>
      </c>
      <c r="N1277">
        <v>1</v>
      </c>
      <c r="O1277">
        <v>0</v>
      </c>
      <c r="P1277">
        <v>0</v>
      </c>
      <c r="Q1277">
        <v>0</v>
      </c>
      <c r="R1277" s="27">
        <f t="shared" si="102"/>
        <v>10</v>
      </c>
      <c r="S1277" s="27">
        <f t="shared" si="103"/>
        <v>1</v>
      </c>
      <c r="T1277" s="27" t="str">
        <f>IFERROR(VLOOKUP(F1277,#REF!,2,0),"")</f>
        <v/>
      </c>
      <c r="U1277" s="27" t="str">
        <f t="shared" si="104"/>
        <v>,13:15:00,car,10</v>
      </c>
    </row>
    <row r="1278" spans="1:21" hidden="1" x14ac:dyDescent="0.25">
      <c r="A1278" t="s">
        <v>165</v>
      </c>
      <c r="B1278">
        <v>13</v>
      </c>
      <c r="C1278" s="27" t="str">
        <f t="shared" si="100"/>
        <v>T</v>
      </c>
      <c r="E1278" t="s">
        <v>1473</v>
      </c>
      <c r="F1278" s="27" t="str">
        <f t="shared" si="101"/>
        <v>CCV-2A_LC</v>
      </c>
      <c r="G1278" t="s">
        <v>1474</v>
      </c>
      <c r="I1278" t="s">
        <v>1502</v>
      </c>
      <c r="J1278">
        <v>0</v>
      </c>
      <c r="K1278">
        <v>0</v>
      </c>
      <c r="L1278">
        <v>2</v>
      </c>
      <c r="M1278">
        <v>2</v>
      </c>
      <c r="N1278">
        <v>1</v>
      </c>
      <c r="O1278">
        <v>0</v>
      </c>
      <c r="P1278">
        <v>0</v>
      </c>
      <c r="Q1278">
        <v>0</v>
      </c>
      <c r="R1278" s="27">
        <f t="shared" si="102"/>
        <v>10</v>
      </c>
      <c r="S1278" s="27">
        <f t="shared" si="103"/>
        <v>7</v>
      </c>
      <c r="T1278" s="27" t="str">
        <f>IFERROR(VLOOKUP(F1278,#REF!,2,0),"")</f>
        <v/>
      </c>
      <c r="U1278" s="27" t="str">
        <f t="shared" si="104"/>
        <v>,13:30:00,car,10</v>
      </c>
    </row>
    <row r="1279" spans="1:21" hidden="1" x14ac:dyDescent="0.25">
      <c r="A1279" t="s">
        <v>167</v>
      </c>
      <c r="B1279">
        <v>13</v>
      </c>
      <c r="C1279" s="27" t="str">
        <f t="shared" si="100"/>
        <v>T</v>
      </c>
      <c r="E1279" t="s">
        <v>1473</v>
      </c>
      <c r="F1279" s="27" t="str">
        <f t="shared" si="101"/>
        <v>CCV-2A_LC</v>
      </c>
      <c r="G1279" t="s">
        <v>1474</v>
      </c>
      <c r="I1279" t="s">
        <v>1503</v>
      </c>
      <c r="J1279">
        <v>0</v>
      </c>
      <c r="K1279">
        <v>1</v>
      </c>
      <c r="L1279">
        <v>2</v>
      </c>
      <c r="M1279">
        <v>2</v>
      </c>
      <c r="N1279">
        <v>0</v>
      </c>
      <c r="O1279">
        <v>0</v>
      </c>
      <c r="P1279">
        <v>0</v>
      </c>
      <c r="Q1279">
        <v>0</v>
      </c>
      <c r="R1279" s="27">
        <f t="shared" si="102"/>
        <v>12</v>
      </c>
      <c r="S1279" s="27">
        <f t="shared" si="103"/>
        <v>7</v>
      </c>
      <c r="T1279" s="27" t="str">
        <f>IFERROR(VLOOKUP(F1279,#REF!,2,0),"")</f>
        <v/>
      </c>
      <c r="U1279" s="27" t="str">
        <f t="shared" si="104"/>
        <v>,13:45:00,car,12</v>
      </c>
    </row>
    <row r="1280" spans="1:21" hidden="1" x14ac:dyDescent="0.25">
      <c r="A1280" t="s">
        <v>169</v>
      </c>
      <c r="B1280">
        <v>14</v>
      </c>
      <c r="C1280" s="27" t="str">
        <f t="shared" si="100"/>
        <v>T</v>
      </c>
      <c r="E1280" t="s">
        <v>1473</v>
      </c>
      <c r="F1280" s="27" t="str">
        <f t="shared" si="101"/>
        <v>CCV-2A_LC</v>
      </c>
      <c r="G1280" t="s">
        <v>1474</v>
      </c>
      <c r="I1280" t="s">
        <v>1504</v>
      </c>
      <c r="J1280">
        <v>0</v>
      </c>
      <c r="K1280">
        <v>1</v>
      </c>
      <c r="L1280">
        <v>1</v>
      </c>
      <c r="M1280">
        <v>8</v>
      </c>
      <c r="N1280">
        <v>5</v>
      </c>
      <c r="O1280">
        <v>1</v>
      </c>
      <c r="P1280">
        <v>0</v>
      </c>
      <c r="Q1280">
        <v>2</v>
      </c>
      <c r="R1280" s="27">
        <f t="shared" si="102"/>
        <v>20</v>
      </c>
      <c r="S1280" s="27">
        <f t="shared" si="103"/>
        <v>13</v>
      </c>
      <c r="T1280" s="27" t="str">
        <f>IFERROR(VLOOKUP(F1280,#REF!,2,0),"")</f>
        <v/>
      </c>
      <c r="U1280" s="27" t="str">
        <f t="shared" si="104"/>
        <v>,14:00:00,car,20</v>
      </c>
    </row>
    <row r="1281" spans="1:21" hidden="1" x14ac:dyDescent="0.25">
      <c r="A1281" t="s">
        <v>171</v>
      </c>
      <c r="B1281">
        <v>14</v>
      </c>
      <c r="C1281" s="27" t="str">
        <f t="shared" si="100"/>
        <v>T</v>
      </c>
      <c r="E1281" t="s">
        <v>1473</v>
      </c>
      <c r="F1281" s="27" t="str">
        <f t="shared" si="101"/>
        <v>CCV-2A_LC</v>
      </c>
      <c r="G1281" t="s">
        <v>1474</v>
      </c>
      <c r="I1281" t="s">
        <v>1505</v>
      </c>
      <c r="J1281">
        <v>0</v>
      </c>
      <c r="K1281">
        <v>0</v>
      </c>
      <c r="L1281">
        <v>3</v>
      </c>
      <c r="M1281">
        <v>3</v>
      </c>
      <c r="N1281">
        <v>0</v>
      </c>
      <c r="O1281">
        <v>0</v>
      </c>
      <c r="P1281">
        <v>1</v>
      </c>
      <c r="Q1281">
        <v>1</v>
      </c>
      <c r="R1281" s="27">
        <f t="shared" si="102"/>
        <v>17</v>
      </c>
      <c r="S1281" s="27">
        <f t="shared" si="103"/>
        <v>13</v>
      </c>
      <c r="T1281" s="27" t="str">
        <f>IFERROR(VLOOKUP(F1281,#REF!,2,0),"")</f>
        <v/>
      </c>
      <c r="U1281" s="27" t="str">
        <f t="shared" si="104"/>
        <v>,14:15:00,car,17</v>
      </c>
    </row>
    <row r="1282" spans="1:21" hidden="1" x14ac:dyDescent="0.25">
      <c r="A1282" t="s">
        <v>173</v>
      </c>
      <c r="B1282">
        <v>14</v>
      </c>
      <c r="C1282" s="27" t="str">
        <f t="shared" si="100"/>
        <v>T</v>
      </c>
      <c r="E1282" t="s">
        <v>1473</v>
      </c>
      <c r="F1282" s="27" t="str">
        <f t="shared" si="101"/>
        <v>CCV-2A_LC</v>
      </c>
      <c r="G1282" t="s">
        <v>1474</v>
      </c>
      <c r="I1282" t="s">
        <v>1506</v>
      </c>
      <c r="J1282">
        <v>0</v>
      </c>
      <c r="K1282">
        <v>2</v>
      </c>
      <c r="L1282">
        <v>2</v>
      </c>
      <c r="M1282">
        <v>7</v>
      </c>
      <c r="N1282">
        <v>1</v>
      </c>
      <c r="O1282">
        <v>0</v>
      </c>
      <c r="P1282">
        <v>0</v>
      </c>
      <c r="Q1282">
        <v>0</v>
      </c>
      <c r="R1282" s="27">
        <f t="shared" si="102"/>
        <v>22</v>
      </c>
      <c r="S1282" s="27">
        <f t="shared" si="103"/>
        <v>12</v>
      </c>
      <c r="T1282" s="27" t="str">
        <f>IFERROR(VLOOKUP(F1282,#REF!,2,0),"")</f>
        <v/>
      </c>
      <c r="U1282" s="27" t="str">
        <f t="shared" si="104"/>
        <v>,14:30:00,car,22</v>
      </c>
    </row>
    <row r="1283" spans="1:21" hidden="1" x14ac:dyDescent="0.25">
      <c r="A1283" t="s">
        <v>175</v>
      </c>
      <c r="B1283">
        <v>14</v>
      </c>
      <c r="C1283" s="27" t="str">
        <f t="shared" ref="C1283:C1346" si="105">IF(B1283&lt;12,"M",IF(AND(B1283&gt;=12,B1283&lt;=18),"T","N"))</f>
        <v>T</v>
      </c>
      <c r="E1283" t="s">
        <v>1473</v>
      </c>
      <c r="F1283" s="27" t="str">
        <f t="shared" ref="F1283:F1346" si="106">CONCATENATE("CCV-",G1283)</f>
        <v>CCV-2A_LC</v>
      </c>
      <c r="G1283" t="s">
        <v>1474</v>
      </c>
      <c r="I1283" t="s">
        <v>1507</v>
      </c>
      <c r="J1283">
        <v>0</v>
      </c>
      <c r="K1283">
        <v>0</v>
      </c>
      <c r="L1283">
        <v>0</v>
      </c>
      <c r="M1283">
        <v>4</v>
      </c>
      <c r="N1283">
        <v>1</v>
      </c>
      <c r="O1283">
        <v>0</v>
      </c>
      <c r="P1283">
        <v>0</v>
      </c>
      <c r="Q1283">
        <v>1</v>
      </c>
      <c r="R1283" s="27">
        <f t="shared" ref="R1283:R1346" si="107">ROUNDUP((M1283+P1283+Q1283+(1/6)*N1283+2*K1283+2.5*L1283)*1.3,0)</f>
        <v>7</v>
      </c>
      <c r="S1283" s="27">
        <f t="shared" ref="S1283:S1346" si="108">ROUNDUP(M1283+P1283+Q1283+2.5*L1283,0)</f>
        <v>5</v>
      </c>
      <c r="T1283" s="27" t="str">
        <f>IFERROR(VLOOKUP(F1283,#REF!,2,0),"")</f>
        <v/>
      </c>
      <c r="U1283" s="27" t="str">
        <f t="shared" ref="U1283:U1346" si="109">CONCATENATE(T1283,",",CONCATENATE(LEFT(A1283,5),":00"),",car,",R1283)</f>
        <v>,14:45:00,car,7</v>
      </c>
    </row>
    <row r="1284" spans="1:21" hidden="1" x14ac:dyDescent="0.25">
      <c r="A1284" t="s">
        <v>177</v>
      </c>
      <c r="B1284">
        <v>15</v>
      </c>
      <c r="C1284" s="27" t="str">
        <f t="shared" si="105"/>
        <v>T</v>
      </c>
      <c r="E1284" t="s">
        <v>1473</v>
      </c>
      <c r="F1284" s="27" t="str">
        <f t="shared" si="106"/>
        <v>CCV-2A_LC</v>
      </c>
      <c r="G1284" t="s">
        <v>1474</v>
      </c>
      <c r="I1284" t="s">
        <v>1508</v>
      </c>
      <c r="J1284">
        <v>0</v>
      </c>
      <c r="K1284">
        <v>0</v>
      </c>
      <c r="L1284">
        <v>1</v>
      </c>
      <c r="M1284">
        <v>7</v>
      </c>
      <c r="N1284">
        <v>1</v>
      </c>
      <c r="O1284">
        <v>1</v>
      </c>
      <c r="P1284">
        <v>0</v>
      </c>
      <c r="Q1284">
        <v>1</v>
      </c>
      <c r="R1284" s="27">
        <f t="shared" si="107"/>
        <v>14</v>
      </c>
      <c r="S1284" s="27">
        <f t="shared" si="108"/>
        <v>11</v>
      </c>
      <c r="T1284" s="27" t="str">
        <f>IFERROR(VLOOKUP(F1284,#REF!,2,0),"")</f>
        <v/>
      </c>
      <c r="U1284" s="27" t="str">
        <f t="shared" si="109"/>
        <v>,15:00:00,car,14</v>
      </c>
    </row>
    <row r="1285" spans="1:21" hidden="1" x14ac:dyDescent="0.25">
      <c r="A1285" t="s">
        <v>179</v>
      </c>
      <c r="B1285">
        <v>15</v>
      </c>
      <c r="C1285" s="27" t="str">
        <f t="shared" si="105"/>
        <v>T</v>
      </c>
      <c r="E1285" t="s">
        <v>1473</v>
      </c>
      <c r="F1285" s="27" t="str">
        <f t="shared" si="106"/>
        <v>CCV-2A_LC</v>
      </c>
      <c r="G1285" t="s">
        <v>1474</v>
      </c>
      <c r="I1285" t="s">
        <v>1509</v>
      </c>
      <c r="J1285">
        <v>1</v>
      </c>
      <c r="K1285">
        <v>1</v>
      </c>
      <c r="L1285">
        <v>2</v>
      </c>
      <c r="M1285">
        <v>7</v>
      </c>
      <c r="N1285">
        <v>1</v>
      </c>
      <c r="O1285">
        <v>0</v>
      </c>
      <c r="P1285">
        <v>0</v>
      </c>
      <c r="Q1285">
        <v>0</v>
      </c>
      <c r="R1285" s="27">
        <f t="shared" si="107"/>
        <v>19</v>
      </c>
      <c r="S1285" s="27">
        <f t="shared" si="108"/>
        <v>12</v>
      </c>
      <c r="T1285" s="27" t="str">
        <f>IFERROR(VLOOKUP(F1285,#REF!,2,0),"")</f>
        <v/>
      </c>
      <c r="U1285" s="27" t="str">
        <f t="shared" si="109"/>
        <v>,15:15:00,car,19</v>
      </c>
    </row>
    <row r="1286" spans="1:21" hidden="1" x14ac:dyDescent="0.25">
      <c r="A1286" t="s">
        <v>181</v>
      </c>
      <c r="B1286">
        <v>15</v>
      </c>
      <c r="C1286" s="27" t="str">
        <f t="shared" si="105"/>
        <v>T</v>
      </c>
      <c r="E1286" t="s">
        <v>1473</v>
      </c>
      <c r="F1286" s="27" t="str">
        <f t="shared" si="106"/>
        <v>CCV-2A_LC</v>
      </c>
      <c r="G1286" t="s">
        <v>1474</v>
      </c>
      <c r="I1286" t="s">
        <v>1510</v>
      </c>
      <c r="J1286">
        <v>0</v>
      </c>
      <c r="K1286">
        <v>0</v>
      </c>
      <c r="L1286">
        <v>0</v>
      </c>
      <c r="M1286">
        <v>6</v>
      </c>
      <c r="N1286">
        <v>0</v>
      </c>
      <c r="O1286">
        <v>0</v>
      </c>
      <c r="P1286">
        <v>1</v>
      </c>
      <c r="Q1286">
        <v>0</v>
      </c>
      <c r="R1286" s="27">
        <f t="shared" si="107"/>
        <v>10</v>
      </c>
      <c r="S1286" s="27">
        <f t="shared" si="108"/>
        <v>7</v>
      </c>
      <c r="T1286" s="27" t="str">
        <f>IFERROR(VLOOKUP(F1286,#REF!,2,0),"")</f>
        <v/>
      </c>
      <c r="U1286" s="27" t="str">
        <f t="shared" si="109"/>
        <v>,15:30:00,car,10</v>
      </c>
    </row>
    <row r="1287" spans="1:21" hidden="1" x14ac:dyDescent="0.25">
      <c r="A1287" t="s">
        <v>183</v>
      </c>
      <c r="B1287">
        <v>15</v>
      </c>
      <c r="C1287" s="27" t="str">
        <f t="shared" si="105"/>
        <v>T</v>
      </c>
      <c r="E1287" t="s">
        <v>1473</v>
      </c>
      <c r="F1287" s="27" t="str">
        <f t="shared" si="106"/>
        <v>CCV-2A_LC</v>
      </c>
      <c r="G1287" t="s">
        <v>1474</v>
      </c>
      <c r="I1287" t="s">
        <v>1511</v>
      </c>
      <c r="J1287">
        <v>0</v>
      </c>
      <c r="K1287">
        <v>0</v>
      </c>
      <c r="L1287">
        <v>1</v>
      </c>
      <c r="M1287">
        <v>7</v>
      </c>
      <c r="N1287">
        <v>0</v>
      </c>
      <c r="O1287">
        <v>0</v>
      </c>
      <c r="P1287">
        <v>1</v>
      </c>
      <c r="Q1287">
        <v>0</v>
      </c>
      <c r="R1287" s="27">
        <f t="shared" si="107"/>
        <v>14</v>
      </c>
      <c r="S1287" s="27">
        <f t="shared" si="108"/>
        <v>11</v>
      </c>
      <c r="T1287" s="27" t="str">
        <f>IFERROR(VLOOKUP(F1287,#REF!,2,0),"")</f>
        <v/>
      </c>
      <c r="U1287" s="27" t="str">
        <f t="shared" si="109"/>
        <v>,15:45:00,car,14</v>
      </c>
    </row>
    <row r="1288" spans="1:21" hidden="1" x14ac:dyDescent="0.25">
      <c r="A1288" t="s">
        <v>185</v>
      </c>
      <c r="B1288">
        <v>16</v>
      </c>
      <c r="C1288" s="27" t="str">
        <f t="shared" si="105"/>
        <v>T</v>
      </c>
      <c r="E1288" t="s">
        <v>1473</v>
      </c>
      <c r="F1288" s="27" t="str">
        <f t="shared" si="106"/>
        <v>CCV-2A_LC</v>
      </c>
      <c r="G1288" t="s">
        <v>1474</v>
      </c>
      <c r="I1288" t="s">
        <v>1512</v>
      </c>
      <c r="J1288">
        <v>0</v>
      </c>
      <c r="K1288">
        <v>1</v>
      </c>
      <c r="L1288">
        <v>0</v>
      </c>
      <c r="M1288">
        <v>2</v>
      </c>
      <c r="N1288">
        <v>3</v>
      </c>
      <c r="O1288">
        <v>1</v>
      </c>
      <c r="P1288">
        <v>0</v>
      </c>
      <c r="Q1288">
        <v>1</v>
      </c>
      <c r="R1288" s="27">
        <f t="shared" si="107"/>
        <v>8</v>
      </c>
      <c r="S1288" s="27">
        <f t="shared" si="108"/>
        <v>3</v>
      </c>
      <c r="T1288" s="27" t="str">
        <f>IFERROR(VLOOKUP(F1288,#REF!,2,0),"")</f>
        <v/>
      </c>
      <c r="U1288" s="27" t="str">
        <f t="shared" si="109"/>
        <v>,16:00:00,car,8</v>
      </c>
    </row>
    <row r="1289" spans="1:21" hidden="1" x14ac:dyDescent="0.25">
      <c r="A1289" t="s">
        <v>187</v>
      </c>
      <c r="B1289">
        <v>16</v>
      </c>
      <c r="C1289" s="27" t="str">
        <f t="shared" si="105"/>
        <v>T</v>
      </c>
      <c r="E1289" t="s">
        <v>1473</v>
      </c>
      <c r="F1289" s="27" t="str">
        <f t="shared" si="106"/>
        <v>CCV-2A_LC</v>
      </c>
      <c r="G1289" t="s">
        <v>1474</v>
      </c>
      <c r="I1289" t="s">
        <v>1513</v>
      </c>
      <c r="J1289">
        <v>0</v>
      </c>
      <c r="K1289">
        <v>1</v>
      </c>
      <c r="L1289">
        <v>1</v>
      </c>
      <c r="M1289">
        <v>5</v>
      </c>
      <c r="N1289">
        <v>0</v>
      </c>
      <c r="O1289">
        <v>1</v>
      </c>
      <c r="P1289">
        <v>0</v>
      </c>
      <c r="Q1289">
        <v>0</v>
      </c>
      <c r="R1289" s="27">
        <f t="shared" si="107"/>
        <v>13</v>
      </c>
      <c r="S1289" s="27">
        <f t="shared" si="108"/>
        <v>8</v>
      </c>
      <c r="T1289" s="27" t="str">
        <f>IFERROR(VLOOKUP(F1289,#REF!,2,0),"")</f>
        <v/>
      </c>
      <c r="U1289" s="27" t="str">
        <f t="shared" si="109"/>
        <v>,16:15:00,car,13</v>
      </c>
    </row>
    <row r="1290" spans="1:21" hidden="1" x14ac:dyDescent="0.25">
      <c r="A1290" t="s">
        <v>42</v>
      </c>
      <c r="B1290">
        <v>16</v>
      </c>
      <c r="C1290" s="27" t="str">
        <f t="shared" si="105"/>
        <v>T</v>
      </c>
      <c r="E1290" t="s">
        <v>1473</v>
      </c>
      <c r="F1290" s="27" t="str">
        <f t="shared" si="106"/>
        <v>CCV-2A_LC</v>
      </c>
      <c r="G1290" t="s">
        <v>1474</v>
      </c>
      <c r="I1290" t="s">
        <v>1514</v>
      </c>
      <c r="J1290">
        <v>0</v>
      </c>
      <c r="K1290">
        <v>2</v>
      </c>
      <c r="L1290">
        <v>0</v>
      </c>
      <c r="M1290">
        <v>6</v>
      </c>
      <c r="N1290">
        <v>1</v>
      </c>
      <c r="O1290">
        <v>0</v>
      </c>
      <c r="P1290">
        <v>0</v>
      </c>
      <c r="Q1290">
        <v>0</v>
      </c>
      <c r="R1290" s="27">
        <f t="shared" si="107"/>
        <v>14</v>
      </c>
      <c r="S1290" s="27">
        <f t="shared" si="108"/>
        <v>6</v>
      </c>
      <c r="T1290" s="27" t="str">
        <f>IFERROR(VLOOKUP(F1290,#REF!,2,0),"")</f>
        <v/>
      </c>
      <c r="U1290" s="27" t="str">
        <f t="shared" si="109"/>
        <v>,16:30:00,car,14</v>
      </c>
    </row>
    <row r="1291" spans="1:21" hidden="1" x14ac:dyDescent="0.25">
      <c r="A1291" t="s">
        <v>43</v>
      </c>
      <c r="B1291">
        <v>16</v>
      </c>
      <c r="C1291" s="27" t="str">
        <f t="shared" si="105"/>
        <v>T</v>
      </c>
      <c r="E1291" t="s">
        <v>1473</v>
      </c>
      <c r="F1291" s="27" t="str">
        <f t="shared" si="106"/>
        <v>CCV-2A_LC</v>
      </c>
      <c r="G1291" t="s">
        <v>1474</v>
      </c>
      <c r="I1291" t="s">
        <v>1515</v>
      </c>
      <c r="J1291">
        <v>0</v>
      </c>
      <c r="K1291">
        <v>1</v>
      </c>
      <c r="L1291">
        <v>0</v>
      </c>
      <c r="M1291">
        <v>5</v>
      </c>
      <c r="N1291">
        <v>0</v>
      </c>
      <c r="O1291">
        <v>0</v>
      </c>
      <c r="P1291">
        <v>0</v>
      </c>
      <c r="Q1291">
        <v>0</v>
      </c>
      <c r="R1291" s="27">
        <f t="shared" si="107"/>
        <v>10</v>
      </c>
      <c r="S1291" s="27">
        <f t="shared" si="108"/>
        <v>5</v>
      </c>
      <c r="T1291" s="27" t="str">
        <f>IFERROR(VLOOKUP(F1291,#REF!,2,0),"")</f>
        <v/>
      </c>
      <c r="U1291" s="27" t="str">
        <f t="shared" si="109"/>
        <v>,16:45:00,car,10</v>
      </c>
    </row>
    <row r="1292" spans="1:21" hidden="1" x14ac:dyDescent="0.25">
      <c r="A1292" t="s">
        <v>44</v>
      </c>
      <c r="B1292">
        <v>17</v>
      </c>
      <c r="C1292" s="27" t="str">
        <f t="shared" si="105"/>
        <v>T</v>
      </c>
      <c r="E1292" t="s">
        <v>1473</v>
      </c>
      <c r="F1292" s="27" t="str">
        <f t="shared" si="106"/>
        <v>CCV-2A_LC</v>
      </c>
      <c r="G1292" t="s">
        <v>1474</v>
      </c>
      <c r="I1292" t="s">
        <v>1516</v>
      </c>
      <c r="J1292">
        <v>0</v>
      </c>
      <c r="K1292">
        <v>0</v>
      </c>
      <c r="L1292">
        <v>0</v>
      </c>
      <c r="M1292">
        <v>11</v>
      </c>
      <c r="N1292">
        <v>1</v>
      </c>
      <c r="O1292">
        <v>0</v>
      </c>
      <c r="P1292">
        <v>0</v>
      </c>
      <c r="Q1292">
        <v>2</v>
      </c>
      <c r="R1292" s="27">
        <f t="shared" si="107"/>
        <v>18</v>
      </c>
      <c r="S1292" s="27">
        <f t="shared" si="108"/>
        <v>13</v>
      </c>
      <c r="T1292" s="27" t="str">
        <f>IFERROR(VLOOKUP(F1292,#REF!,2,0),"")</f>
        <v/>
      </c>
      <c r="U1292" s="27" t="str">
        <f t="shared" si="109"/>
        <v>,17:00:00,car,18</v>
      </c>
    </row>
    <row r="1293" spans="1:21" hidden="1" x14ac:dyDescent="0.25">
      <c r="A1293" t="s">
        <v>45</v>
      </c>
      <c r="B1293">
        <v>17</v>
      </c>
      <c r="C1293" s="27" t="str">
        <f t="shared" si="105"/>
        <v>T</v>
      </c>
      <c r="E1293" t="s">
        <v>1473</v>
      </c>
      <c r="F1293" s="27" t="str">
        <f t="shared" si="106"/>
        <v>CCV-2A_LC</v>
      </c>
      <c r="G1293" t="s">
        <v>1474</v>
      </c>
      <c r="I1293" t="s">
        <v>1517</v>
      </c>
      <c r="J1293">
        <v>0</v>
      </c>
      <c r="K1293">
        <v>0</v>
      </c>
      <c r="L1293">
        <v>0</v>
      </c>
      <c r="M1293">
        <v>15</v>
      </c>
      <c r="N1293">
        <v>3</v>
      </c>
      <c r="O1293">
        <v>1</v>
      </c>
      <c r="P1293">
        <v>0</v>
      </c>
      <c r="Q1293">
        <v>1</v>
      </c>
      <c r="R1293" s="27">
        <f t="shared" si="107"/>
        <v>22</v>
      </c>
      <c r="S1293" s="27">
        <f t="shared" si="108"/>
        <v>16</v>
      </c>
      <c r="T1293" s="27" t="str">
        <f>IFERROR(VLOOKUP(F1293,#REF!,2,0),"")</f>
        <v/>
      </c>
      <c r="U1293" s="27" t="str">
        <f t="shared" si="109"/>
        <v>,17:15:00,car,22</v>
      </c>
    </row>
    <row r="1294" spans="1:21" hidden="1" x14ac:dyDescent="0.25">
      <c r="A1294" t="s">
        <v>46</v>
      </c>
      <c r="B1294">
        <v>17</v>
      </c>
      <c r="C1294" s="27" t="str">
        <f t="shared" si="105"/>
        <v>T</v>
      </c>
      <c r="E1294" t="s">
        <v>1473</v>
      </c>
      <c r="F1294" s="27" t="str">
        <f t="shared" si="106"/>
        <v>CCV-2A_LC</v>
      </c>
      <c r="G1294" t="s">
        <v>1474</v>
      </c>
      <c r="I1294" t="s">
        <v>1518</v>
      </c>
      <c r="J1294">
        <v>1</v>
      </c>
      <c r="K1294">
        <v>1</v>
      </c>
      <c r="L1294">
        <v>1</v>
      </c>
      <c r="M1294">
        <v>10</v>
      </c>
      <c r="N1294">
        <v>7</v>
      </c>
      <c r="O1294">
        <v>1</v>
      </c>
      <c r="P1294">
        <v>0</v>
      </c>
      <c r="Q1294">
        <v>1</v>
      </c>
      <c r="R1294" s="27">
        <f t="shared" si="107"/>
        <v>22</v>
      </c>
      <c r="S1294" s="27">
        <f t="shared" si="108"/>
        <v>14</v>
      </c>
      <c r="T1294" s="27" t="str">
        <f>IFERROR(VLOOKUP(F1294,#REF!,2,0),"")</f>
        <v/>
      </c>
      <c r="U1294" s="27" t="str">
        <f t="shared" si="109"/>
        <v>,17:30:00,car,22</v>
      </c>
    </row>
    <row r="1295" spans="1:21" hidden="1" x14ac:dyDescent="0.25">
      <c r="A1295" t="s">
        <v>47</v>
      </c>
      <c r="B1295">
        <v>17</v>
      </c>
      <c r="C1295" s="27" t="str">
        <f t="shared" si="105"/>
        <v>T</v>
      </c>
      <c r="E1295" t="s">
        <v>1473</v>
      </c>
      <c r="F1295" s="27" t="str">
        <f t="shared" si="106"/>
        <v>CCV-2A_LC</v>
      </c>
      <c r="G1295" t="s">
        <v>1474</v>
      </c>
      <c r="I1295" t="s">
        <v>1519</v>
      </c>
      <c r="J1295">
        <v>0</v>
      </c>
      <c r="K1295">
        <v>1</v>
      </c>
      <c r="L1295">
        <v>0</v>
      </c>
      <c r="M1295">
        <v>13</v>
      </c>
      <c r="N1295">
        <v>4</v>
      </c>
      <c r="O1295">
        <v>1</v>
      </c>
      <c r="P1295">
        <v>0</v>
      </c>
      <c r="Q1295">
        <v>2</v>
      </c>
      <c r="R1295" s="27">
        <f t="shared" si="107"/>
        <v>23</v>
      </c>
      <c r="S1295" s="27">
        <f t="shared" si="108"/>
        <v>15</v>
      </c>
      <c r="T1295" s="27" t="str">
        <f>IFERROR(VLOOKUP(F1295,#REF!,2,0),"")</f>
        <v/>
      </c>
      <c r="U1295" s="27" t="str">
        <f t="shared" si="109"/>
        <v>,17:45:00,car,23</v>
      </c>
    </row>
    <row r="1296" spans="1:21" hidden="1" x14ac:dyDescent="0.25">
      <c r="A1296" t="s">
        <v>48</v>
      </c>
      <c r="B1296">
        <v>18</v>
      </c>
      <c r="C1296" s="27" t="str">
        <f t="shared" si="105"/>
        <v>T</v>
      </c>
      <c r="E1296" t="s">
        <v>1473</v>
      </c>
      <c r="F1296" s="27" t="str">
        <f t="shared" si="106"/>
        <v>CCV-2A_LC</v>
      </c>
      <c r="G1296" t="s">
        <v>1474</v>
      </c>
      <c r="I1296" t="s">
        <v>1520</v>
      </c>
      <c r="J1296">
        <v>0</v>
      </c>
      <c r="K1296">
        <v>0</v>
      </c>
      <c r="L1296">
        <v>0</v>
      </c>
      <c r="M1296">
        <v>4</v>
      </c>
      <c r="N1296">
        <v>2</v>
      </c>
      <c r="O1296">
        <v>0</v>
      </c>
      <c r="P1296">
        <v>0</v>
      </c>
      <c r="Q1296">
        <v>0</v>
      </c>
      <c r="R1296" s="27">
        <f t="shared" si="107"/>
        <v>6</v>
      </c>
      <c r="S1296" s="27">
        <f t="shared" si="108"/>
        <v>4</v>
      </c>
      <c r="T1296" s="27" t="str">
        <f>IFERROR(VLOOKUP(F1296,#REF!,2,0),"")</f>
        <v/>
      </c>
      <c r="U1296" s="27" t="str">
        <f t="shared" si="109"/>
        <v>,18:00:00,car,6</v>
      </c>
    </row>
    <row r="1297" spans="1:21" hidden="1" x14ac:dyDescent="0.25">
      <c r="A1297" t="s">
        <v>102</v>
      </c>
      <c r="B1297">
        <v>6</v>
      </c>
      <c r="C1297" s="27" t="str">
        <f t="shared" si="105"/>
        <v>M</v>
      </c>
      <c r="E1297" t="s">
        <v>1521</v>
      </c>
      <c r="F1297" s="27" t="str">
        <f t="shared" si="106"/>
        <v>CCV-2A_SL</v>
      </c>
      <c r="G1297" t="s">
        <v>1522</v>
      </c>
      <c r="I1297" t="s">
        <v>1523</v>
      </c>
      <c r="J1297">
        <v>0</v>
      </c>
      <c r="K1297">
        <v>0</v>
      </c>
      <c r="L1297">
        <v>0</v>
      </c>
      <c r="M1297">
        <v>3</v>
      </c>
      <c r="N1297">
        <v>1</v>
      </c>
      <c r="O1297">
        <v>0</v>
      </c>
      <c r="P1297">
        <v>0</v>
      </c>
      <c r="Q1297">
        <v>0</v>
      </c>
      <c r="R1297" s="27">
        <f t="shared" si="107"/>
        <v>5</v>
      </c>
      <c r="S1297" s="27">
        <f t="shared" si="108"/>
        <v>3</v>
      </c>
      <c r="T1297" s="27" t="str">
        <f>IFERROR(VLOOKUP(F1297,#REF!,2,0),"")</f>
        <v/>
      </c>
      <c r="U1297" s="27" t="str">
        <f t="shared" si="109"/>
        <v>,06:00:00,car,5</v>
      </c>
    </row>
    <row r="1298" spans="1:21" hidden="1" x14ac:dyDescent="0.25">
      <c r="A1298" t="s">
        <v>107</v>
      </c>
      <c r="B1298">
        <v>6</v>
      </c>
      <c r="C1298" s="27" t="str">
        <f t="shared" si="105"/>
        <v>M</v>
      </c>
      <c r="E1298" t="s">
        <v>1521</v>
      </c>
      <c r="F1298" s="27" t="str">
        <f t="shared" si="106"/>
        <v>CCV-2A_SL</v>
      </c>
      <c r="G1298" t="s">
        <v>1522</v>
      </c>
      <c r="I1298" t="s">
        <v>1524</v>
      </c>
      <c r="J1298">
        <v>0</v>
      </c>
      <c r="K1298">
        <v>1</v>
      </c>
      <c r="L1298">
        <v>1</v>
      </c>
      <c r="M1298">
        <v>10</v>
      </c>
      <c r="N1298">
        <v>2</v>
      </c>
      <c r="O1298">
        <v>0</v>
      </c>
      <c r="P1298">
        <v>0</v>
      </c>
      <c r="Q1298">
        <v>1</v>
      </c>
      <c r="R1298" s="27">
        <f t="shared" si="107"/>
        <v>21</v>
      </c>
      <c r="S1298" s="27">
        <f t="shared" si="108"/>
        <v>14</v>
      </c>
      <c r="T1298" s="27" t="str">
        <f>IFERROR(VLOOKUP(F1298,#REF!,2,0),"")</f>
        <v/>
      </c>
      <c r="U1298" s="27" t="str">
        <f t="shared" si="109"/>
        <v>,06:15:00,car,21</v>
      </c>
    </row>
    <row r="1299" spans="1:21" hidden="1" x14ac:dyDescent="0.25">
      <c r="A1299" t="s">
        <v>109</v>
      </c>
      <c r="B1299">
        <v>6</v>
      </c>
      <c r="C1299" s="27" t="str">
        <f t="shared" si="105"/>
        <v>M</v>
      </c>
      <c r="E1299" t="s">
        <v>1521</v>
      </c>
      <c r="F1299" s="27" t="str">
        <f t="shared" si="106"/>
        <v>CCV-2A_SL</v>
      </c>
      <c r="G1299" t="s">
        <v>1522</v>
      </c>
      <c r="I1299" t="s">
        <v>1525</v>
      </c>
      <c r="J1299">
        <v>0</v>
      </c>
      <c r="K1299">
        <v>2</v>
      </c>
      <c r="L1299">
        <v>1</v>
      </c>
      <c r="M1299">
        <v>16</v>
      </c>
      <c r="N1299">
        <v>3</v>
      </c>
      <c r="O1299">
        <v>0</v>
      </c>
      <c r="P1299">
        <v>0</v>
      </c>
      <c r="Q1299">
        <v>1</v>
      </c>
      <c r="R1299" s="27">
        <f t="shared" si="107"/>
        <v>32</v>
      </c>
      <c r="S1299" s="27">
        <f t="shared" si="108"/>
        <v>20</v>
      </c>
      <c r="T1299" s="27" t="str">
        <f>IFERROR(VLOOKUP(F1299,#REF!,2,0),"")</f>
        <v/>
      </c>
      <c r="U1299" s="27" t="str">
        <f t="shared" si="109"/>
        <v>,06:30:00,car,32</v>
      </c>
    </row>
    <row r="1300" spans="1:21" hidden="1" x14ac:dyDescent="0.25">
      <c r="A1300" t="s">
        <v>111</v>
      </c>
      <c r="B1300">
        <v>6</v>
      </c>
      <c r="C1300" s="27" t="str">
        <f t="shared" si="105"/>
        <v>M</v>
      </c>
      <c r="E1300" t="s">
        <v>1521</v>
      </c>
      <c r="F1300" s="27" t="str">
        <f t="shared" si="106"/>
        <v>CCV-2A_SL</v>
      </c>
      <c r="G1300" t="s">
        <v>1522</v>
      </c>
      <c r="I1300" t="s">
        <v>1526</v>
      </c>
      <c r="J1300">
        <v>0</v>
      </c>
      <c r="K1300">
        <v>3</v>
      </c>
      <c r="L1300">
        <v>2</v>
      </c>
      <c r="M1300">
        <v>19</v>
      </c>
      <c r="N1300">
        <v>4</v>
      </c>
      <c r="O1300">
        <v>0</v>
      </c>
      <c r="P1300">
        <v>0</v>
      </c>
      <c r="Q1300">
        <v>2</v>
      </c>
      <c r="R1300" s="27">
        <f t="shared" si="107"/>
        <v>43</v>
      </c>
      <c r="S1300" s="27">
        <f t="shared" si="108"/>
        <v>26</v>
      </c>
      <c r="T1300" s="27" t="str">
        <f>IFERROR(VLOOKUP(F1300,#REF!,2,0),"")</f>
        <v/>
      </c>
      <c r="U1300" s="27" t="str">
        <f t="shared" si="109"/>
        <v>,06:45:00,car,43</v>
      </c>
    </row>
    <row r="1301" spans="1:21" hidden="1" x14ac:dyDescent="0.25">
      <c r="A1301" t="s">
        <v>113</v>
      </c>
      <c r="B1301">
        <v>7</v>
      </c>
      <c r="C1301" s="27" t="str">
        <f t="shared" si="105"/>
        <v>M</v>
      </c>
      <c r="E1301" t="s">
        <v>1521</v>
      </c>
      <c r="F1301" s="27" t="str">
        <f t="shared" si="106"/>
        <v>CCV-2A_SL</v>
      </c>
      <c r="G1301" t="s">
        <v>1522</v>
      </c>
      <c r="I1301" t="s">
        <v>1527</v>
      </c>
      <c r="J1301">
        <v>0</v>
      </c>
      <c r="K1301">
        <v>2</v>
      </c>
      <c r="L1301">
        <v>1</v>
      </c>
      <c r="M1301">
        <v>16</v>
      </c>
      <c r="N1301">
        <v>3</v>
      </c>
      <c r="O1301">
        <v>0</v>
      </c>
      <c r="P1301">
        <v>0</v>
      </c>
      <c r="Q1301">
        <v>1</v>
      </c>
      <c r="R1301" s="27">
        <f t="shared" si="107"/>
        <v>32</v>
      </c>
      <c r="S1301" s="27">
        <f t="shared" si="108"/>
        <v>20</v>
      </c>
      <c r="T1301" s="27" t="str">
        <f>IFERROR(VLOOKUP(F1301,#REF!,2,0),"")</f>
        <v/>
      </c>
      <c r="U1301" s="27" t="str">
        <f t="shared" si="109"/>
        <v>,07:00:00,car,32</v>
      </c>
    </row>
    <row r="1302" spans="1:21" hidden="1" x14ac:dyDescent="0.25">
      <c r="A1302" t="s">
        <v>115</v>
      </c>
      <c r="B1302">
        <v>7</v>
      </c>
      <c r="C1302" s="27" t="str">
        <f t="shared" si="105"/>
        <v>M</v>
      </c>
      <c r="E1302" t="s">
        <v>1521</v>
      </c>
      <c r="F1302" s="27" t="str">
        <f t="shared" si="106"/>
        <v>CCV-2A_SL</v>
      </c>
      <c r="G1302" t="s">
        <v>1522</v>
      </c>
      <c r="I1302" t="s">
        <v>1528</v>
      </c>
      <c r="J1302">
        <v>0</v>
      </c>
      <c r="K1302">
        <v>4</v>
      </c>
      <c r="L1302">
        <v>2</v>
      </c>
      <c r="M1302">
        <v>24</v>
      </c>
      <c r="N1302">
        <v>5</v>
      </c>
      <c r="O1302">
        <v>1</v>
      </c>
      <c r="P1302">
        <v>0</v>
      </c>
      <c r="Q1302">
        <v>2</v>
      </c>
      <c r="R1302" s="27">
        <f t="shared" si="107"/>
        <v>52</v>
      </c>
      <c r="S1302" s="27">
        <f t="shared" si="108"/>
        <v>31</v>
      </c>
      <c r="T1302" s="27" t="str">
        <f>IFERROR(VLOOKUP(F1302,#REF!,2,0),"")</f>
        <v/>
      </c>
      <c r="U1302" s="27" t="str">
        <f t="shared" si="109"/>
        <v>,07:15:00,car,52</v>
      </c>
    </row>
    <row r="1303" spans="1:21" hidden="1" x14ac:dyDescent="0.25">
      <c r="A1303" t="s">
        <v>117</v>
      </c>
      <c r="B1303">
        <v>7</v>
      </c>
      <c r="C1303" s="27" t="str">
        <f t="shared" si="105"/>
        <v>M</v>
      </c>
      <c r="E1303" t="s">
        <v>1521</v>
      </c>
      <c r="F1303" s="27" t="str">
        <f t="shared" si="106"/>
        <v>CCV-2A_SL</v>
      </c>
      <c r="G1303" t="s">
        <v>1522</v>
      </c>
      <c r="I1303" t="s">
        <v>1529</v>
      </c>
      <c r="J1303">
        <v>0</v>
      </c>
      <c r="K1303">
        <v>5</v>
      </c>
      <c r="L1303">
        <v>3</v>
      </c>
      <c r="M1303">
        <v>33</v>
      </c>
      <c r="N1303">
        <v>7</v>
      </c>
      <c r="O1303">
        <v>1</v>
      </c>
      <c r="P1303">
        <v>0</v>
      </c>
      <c r="Q1303">
        <v>3</v>
      </c>
      <c r="R1303" s="27">
        <f t="shared" si="107"/>
        <v>72</v>
      </c>
      <c r="S1303" s="27">
        <f t="shared" si="108"/>
        <v>44</v>
      </c>
      <c r="T1303" s="27" t="str">
        <f>IFERROR(VLOOKUP(F1303,#REF!,2,0),"")</f>
        <v/>
      </c>
      <c r="U1303" s="27" t="str">
        <f t="shared" si="109"/>
        <v>,07:30:00,car,72</v>
      </c>
    </row>
    <row r="1304" spans="1:21" hidden="1" x14ac:dyDescent="0.25">
      <c r="A1304" t="s">
        <v>119</v>
      </c>
      <c r="B1304">
        <v>7</v>
      </c>
      <c r="C1304" s="27" t="str">
        <f t="shared" si="105"/>
        <v>M</v>
      </c>
      <c r="E1304" t="s">
        <v>1521</v>
      </c>
      <c r="F1304" s="27" t="str">
        <f t="shared" si="106"/>
        <v>CCV-2A_SL</v>
      </c>
      <c r="G1304" t="s">
        <v>1522</v>
      </c>
      <c r="I1304" t="s">
        <v>1530</v>
      </c>
      <c r="J1304">
        <v>0</v>
      </c>
      <c r="K1304">
        <v>3</v>
      </c>
      <c r="L1304">
        <v>2</v>
      </c>
      <c r="M1304">
        <v>20</v>
      </c>
      <c r="N1304">
        <v>4</v>
      </c>
      <c r="O1304">
        <v>1</v>
      </c>
      <c r="P1304">
        <v>0</v>
      </c>
      <c r="Q1304">
        <v>2</v>
      </c>
      <c r="R1304" s="27">
        <f t="shared" si="107"/>
        <v>44</v>
      </c>
      <c r="S1304" s="27">
        <f t="shared" si="108"/>
        <v>27</v>
      </c>
      <c r="T1304" s="27" t="str">
        <f>IFERROR(VLOOKUP(F1304,#REF!,2,0),"")</f>
        <v/>
      </c>
      <c r="U1304" s="27" t="str">
        <f t="shared" si="109"/>
        <v>,07:45:00,car,44</v>
      </c>
    </row>
    <row r="1305" spans="1:21" hidden="1" x14ac:dyDescent="0.25">
      <c r="A1305" t="s">
        <v>121</v>
      </c>
      <c r="B1305">
        <v>8</v>
      </c>
      <c r="C1305" s="27" t="str">
        <f t="shared" si="105"/>
        <v>M</v>
      </c>
      <c r="E1305" t="s">
        <v>1521</v>
      </c>
      <c r="F1305" s="27" t="str">
        <f t="shared" si="106"/>
        <v>CCV-2A_SL</v>
      </c>
      <c r="G1305" t="s">
        <v>1522</v>
      </c>
      <c r="I1305" t="s">
        <v>1531</v>
      </c>
      <c r="J1305">
        <v>0</v>
      </c>
      <c r="K1305">
        <v>3</v>
      </c>
      <c r="L1305">
        <v>2</v>
      </c>
      <c r="M1305">
        <v>20</v>
      </c>
      <c r="N1305">
        <v>4</v>
      </c>
      <c r="O1305">
        <v>1</v>
      </c>
      <c r="P1305">
        <v>0</v>
      </c>
      <c r="Q1305">
        <v>2</v>
      </c>
      <c r="R1305" s="27">
        <f t="shared" si="107"/>
        <v>44</v>
      </c>
      <c r="S1305" s="27">
        <f t="shared" si="108"/>
        <v>27</v>
      </c>
      <c r="T1305" s="27" t="str">
        <f>IFERROR(VLOOKUP(F1305,#REF!,2,0),"")</f>
        <v/>
      </c>
      <c r="U1305" s="27" t="str">
        <f t="shared" si="109"/>
        <v>,08:00:00,car,44</v>
      </c>
    </row>
    <row r="1306" spans="1:21" hidden="1" x14ac:dyDescent="0.25">
      <c r="A1306" t="s">
        <v>123</v>
      </c>
      <c r="B1306">
        <v>8</v>
      </c>
      <c r="C1306" s="27" t="str">
        <f t="shared" si="105"/>
        <v>M</v>
      </c>
      <c r="E1306" t="s">
        <v>1521</v>
      </c>
      <c r="F1306" s="27" t="str">
        <f t="shared" si="106"/>
        <v>CCV-2A_SL</v>
      </c>
      <c r="G1306" t="s">
        <v>1522</v>
      </c>
      <c r="I1306" t="s">
        <v>1532</v>
      </c>
      <c r="J1306">
        <v>0</v>
      </c>
      <c r="K1306">
        <v>4</v>
      </c>
      <c r="L1306">
        <v>2</v>
      </c>
      <c r="M1306">
        <v>24</v>
      </c>
      <c r="N1306">
        <v>5</v>
      </c>
      <c r="O1306">
        <v>1</v>
      </c>
      <c r="P1306">
        <v>0</v>
      </c>
      <c r="Q1306">
        <v>2</v>
      </c>
      <c r="R1306" s="27">
        <f t="shared" si="107"/>
        <v>52</v>
      </c>
      <c r="S1306" s="27">
        <f t="shared" si="108"/>
        <v>31</v>
      </c>
      <c r="T1306" s="27" t="str">
        <f>IFERROR(VLOOKUP(F1306,#REF!,2,0),"")</f>
        <v/>
      </c>
      <c r="U1306" s="27" t="str">
        <f t="shared" si="109"/>
        <v>,08:15:00,car,52</v>
      </c>
    </row>
    <row r="1307" spans="1:21" hidden="1" x14ac:dyDescent="0.25">
      <c r="A1307" t="s">
        <v>125</v>
      </c>
      <c r="B1307">
        <v>8</v>
      </c>
      <c r="C1307" s="27" t="str">
        <f t="shared" si="105"/>
        <v>M</v>
      </c>
      <c r="E1307" t="s">
        <v>1521</v>
      </c>
      <c r="F1307" s="27" t="str">
        <f t="shared" si="106"/>
        <v>CCV-2A_SL</v>
      </c>
      <c r="G1307" t="s">
        <v>1522</v>
      </c>
      <c r="I1307" t="s">
        <v>1533</v>
      </c>
      <c r="J1307">
        <v>0</v>
      </c>
      <c r="K1307">
        <v>3</v>
      </c>
      <c r="L1307">
        <v>2</v>
      </c>
      <c r="M1307">
        <v>22</v>
      </c>
      <c r="N1307">
        <v>5</v>
      </c>
      <c r="O1307">
        <v>1</v>
      </c>
      <c r="P1307">
        <v>0</v>
      </c>
      <c r="Q1307">
        <v>2</v>
      </c>
      <c r="R1307" s="27">
        <f t="shared" si="107"/>
        <v>47</v>
      </c>
      <c r="S1307" s="27">
        <f t="shared" si="108"/>
        <v>29</v>
      </c>
      <c r="T1307" s="27" t="str">
        <f>IFERROR(VLOOKUP(F1307,#REF!,2,0),"")</f>
        <v/>
      </c>
      <c r="U1307" s="27" t="str">
        <f t="shared" si="109"/>
        <v>,08:30:00,car,47</v>
      </c>
    </row>
    <row r="1308" spans="1:21" hidden="1" x14ac:dyDescent="0.25">
      <c r="A1308" t="s">
        <v>127</v>
      </c>
      <c r="B1308">
        <v>8</v>
      </c>
      <c r="C1308" s="27" t="str">
        <f t="shared" si="105"/>
        <v>M</v>
      </c>
      <c r="E1308" t="s">
        <v>1521</v>
      </c>
      <c r="F1308" s="27" t="str">
        <f t="shared" si="106"/>
        <v>CCV-2A_SL</v>
      </c>
      <c r="G1308" t="s">
        <v>1522</v>
      </c>
      <c r="I1308" t="s">
        <v>1534</v>
      </c>
      <c r="J1308">
        <v>0</v>
      </c>
      <c r="K1308">
        <v>3</v>
      </c>
      <c r="L1308">
        <v>2</v>
      </c>
      <c r="M1308">
        <v>19</v>
      </c>
      <c r="N1308">
        <v>4</v>
      </c>
      <c r="O1308">
        <v>0</v>
      </c>
      <c r="P1308">
        <v>0</v>
      </c>
      <c r="Q1308">
        <v>2</v>
      </c>
      <c r="R1308" s="27">
        <f t="shared" si="107"/>
        <v>43</v>
      </c>
      <c r="S1308" s="27">
        <f t="shared" si="108"/>
        <v>26</v>
      </c>
      <c r="T1308" s="27" t="str">
        <f>IFERROR(VLOOKUP(F1308,#REF!,2,0),"")</f>
        <v/>
      </c>
      <c r="U1308" s="27" t="str">
        <f t="shared" si="109"/>
        <v>,08:45:00,car,43</v>
      </c>
    </row>
    <row r="1309" spans="1:21" hidden="1" x14ac:dyDescent="0.25">
      <c r="A1309" t="s">
        <v>129</v>
      </c>
      <c r="B1309">
        <v>9</v>
      </c>
      <c r="C1309" s="27" t="str">
        <f t="shared" si="105"/>
        <v>M</v>
      </c>
      <c r="E1309" t="s">
        <v>1521</v>
      </c>
      <c r="F1309" s="27" t="str">
        <f t="shared" si="106"/>
        <v>CCV-2A_SL</v>
      </c>
      <c r="G1309" t="s">
        <v>1522</v>
      </c>
      <c r="I1309" t="s">
        <v>1535</v>
      </c>
      <c r="J1309">
        <v>0</v>
      </c>
      <c r="K1309">
        <v>4</v>
      </c>
      <c r="L1309">
        <v>2</v>
      </c>
      <c r="M1309">
        <v>24</v>
      </c>
      <c r="N1309">
        <v>5</v>
      </c>
      <c r="O1309">
        <v>1</v>
      </c>
      <c r="P1309">
        <v>0</v>
      </c>
      <c r="Q1309">
        <v>2</v>
      </c>
      <c r="R1309" s="27">
        <f t="shared" si="107"/>
        <v>52</v>
      </c>
      <c r="S1309" s="27">
        <f t="shared" si="108"/>
        <v>31</v>
      </c>
      <c r="T1309" s="27" t="str">
        <f>IFERROR(VLOOKUP(F1309,#REF!,2,0),"")</f>
        <v/>
      </c>
      <c r="U1309" s="27" t="str">
        <f t="shared" si="109"/>
        <v>,09:00:00,car,52</v>
      </c>
    </row>
    <row r="1310" spans="1:21" hidden="1" x14ac:dyDescent="0.25">
      <c r="A1310" t="s">
        <v>131</v>
      </c>
      <c r="B1310">
        <v>9</v>
      </c>
      <c r="C1310" s="27" t="str">
        <f t="shared" si="105"/>
        <v>M</v>
      </c>
      <c r="E1310" t="s">
        <v>1521</v>
      </c>
      <c r="F1310" s="27" t="str">
        <f t="shared" si="106"/>
        <v>CCV-2A_SL</v>
      </c>
      <c r="G1310" t="s">
        <v>1522</v>
      </c>
      <c r="I1310" t="s">
        <v>1536</v>
      </c>
      <c r="J1310">
        <v>0</v>
      </c>
      <c r="K1310">
        <v>3</v>
      </c>
      <c r="L1310">
        <v>1</v>
      </c>
      <c r="M1310">
        <v>17</v>
      </c>
      <c r="N1310">
        <v>4</v>
      </c>
      <c r="O1310">
        <v>0</v>
      </c>
      <c r="P1310">
        <v>0</v>
      </c>
      <c r="Q1310">
        <v>2</v>
      </c>
      <c r="R1310" s="27">
        <f t="shared" si="107"/>
        <v>37</v>
      </c>
      <c r="S1310" s="27">
        <f t="shared" si="108"/>
        <v>22</v>
      </c>
      <c r="T1310" s="27" t="str">
        <f>IFERROR(VLOOKUP(F1310,#REF!,2,0),"")</f>
        <v/>
      </c>
      <c r="U1310" s="27" t="str">
        <f t="shared" si="109"/>
        <v>,09:15:00,car,37</v>
      </c>
    </row>
    <row r="1311" spans="1:21" hidden="1" x14ac:dyDescent="0.25">
      <c r="A1311" t="s">
        <v>133</v>
      </c>
      <c r="B1311">
        <v>9</v>
      </c>
      <c r="C1311" s="27" t="str">
        <f t="shared" si="105"/>
        <v>M</v>
      </c>
      <c r="E1311" t="s">
        <v>1521</v>
      </c>
      <c r="F1311" s="27" t="str">
        <f t="shared" si="106"/>
        <v>CCV-2A_SL</v>
      </c>
      <c r="G1311" t="s">
        <v>1522</v>
      </c>
      <c r="I1311" t="s">
        <v>1537</v>
      </c>
      <c r="J1311">
        <v>0</v>
      </c>
      <c r="K1311">
        <v>4</v>
      </c>
      <c r="L1311">
        <v>2</v>
      </c>
      <c r="M1311">
        <v>25</v>
      </c>
      <c r="N1311">
        <v>5</v>
      </c>
      <c r="O1311">
        <v>1</v>
      </c>
      <c r="P1311">
        <v>0</v>
      </c>
      <c r="Q1311">
        <v>2</v>
      </c>
      <c r="R1311" s="27">
        <f t="shared" si="107"/>
        <v>54</v>
      </c>
      <c r="S1311" s="27">
        <f t="shared" si="108"/>
        <v>32</v>
      </c>
      <c r="T1311" s="27" t="str">
        <f>IFERROR(VLOOKUP(F1311,#REF!,2,0),"")</f>
        <v/>
      </c>
      <c r="U1311" s="27" t="str">
        <f t="shared" si="109"/>
        <v>,09:30:00,car,54</v>
      </c>
    </row>
    <row r="1312" spans="1:21" hidden="1" x14ac:dyDescent="0.25">
      <c r="A1312" t="s">
        <v>135</v>
      </c>
      <c r="B1312">
        <v>9</v>
      </c>
      <c r="C1312" s="27" t="str">
        <f t="shared" si="105"/>
        <v>M</v>
      </c>
      <c r="E1312" t="s">
        <v>1521</v>
      </c>
      <c r="F1312" s="27" t="str">
        <f t="shared" si="106"/>
        <v>CCV-2A_SL</v>
      </c>
      <c r="G1312" t="s">
        <v>1522</v>
      </c>
      <c r="I1312" t="s">
        <v>1538</v>
      </c>
      <c r="J1312">
        <v>0</v>
      </c>
      <c r="K1312">
        <v>5</v>
      </c>
      <c r="L1312">
        <v>3</v>
      </c>
      <c r="M1312">
        <v>32</v>
      </c>
      <c r="N1312">
        <v>7</v>
      </c>
      <c r="O1312">
        <v>1</v>
      </c>
      <c r="P1312">
        <v>0</v>
      </c>
      <c r="Q1312">
        <v>3</v>
      </c>
      <c r="R1312" s="27">
        <f t="shared" si="107"/>
        <v>70</v>
      </c>
      <c r="S1312" s="27">
        <f t="shared" si="108"/>
        <v>43</v>
      </c>
      <c r="T1312" s="27" t="str">
        <f>IFERROR(VLOOKUP(F1312,#REF!,2,0),"")</f>
        <v/>
      </c>
      <c r="U1312" s="27" t="str">
        <f t="shared" si="109"/>
        <v>,09:45:00,car,70</v>
      </c>
    </row>
    <row r="1313" spans="1:21" hidden="1" x14ac:dyDescent="0.25">
      <c r="A1313" t="s">
        <v>137</v>
      </c>
      <c r="B1313">
        <v>10</v>
      </c>
      <c r="C1313" s="27" t="str">
        <f t="shared" si="105"/>
        <v>M</v>
      </c>
      <c r="E1313" t="s">
        <v>1521</v>
      </c>
      <c r="F1313" s="27" t="str">
        <f t="shared" si="106"/>
        <v>CCV-2A_SL</v>
      </c>
      <c r="G1313" t="s">
        <v>1522</v>
      </c>
      <c r="I1313" t="s">
        <v>1539</v>
      </c>
      <c r="J1313">
        <v>0</v>
      </c>
      <c r="K1313">
        <v>3</v>
      </c>
      <c r="L1313">
        <v>2</v>
      </c>
      <c r="M1313">
        <v>22</v>
      </c>
      <c r="N1313">
        <v>5</v>
      </c>
      <c r="O1313">
        <v>1</v>
      </c>
      <c r="P1313">
        <v>0</v>
      </c>
      <c r="Q1313">
        <v>2</v>
      </c>
      <c r="R1313" s="27">
        <f t="shared" si="107"/>
        <v>47</v>
      </c>
      <c r="S1313" s="27">
        <f t="shared" si="108"/>
        <v>29</v>
      </c>
      <c r="T1313" s="27" t="str">
        <f>IFERROR(VLOOKUP(F1313,#REF!,2,0),"")</f>
        <v/>
      </c>
      <c r="U1313" s="27" t="str">
        <f t="shared" si="109"/>
        <v>,10:00:00,car,47</v>
      </c>
    </row>
    <row r="1314" spans="1:21" hidden="1" x14ac:dyDescent="0.25">
      <c r="A1314" t="s">
        <v>139</v>
      </c>
      <c r="B1314">
        <v>10</v>
      </c>
      <c r="C1314" s="27" t="str">
        <f t="shared" si="105"/>
        <v>M</v>
      </c>
      <c r="E1314" t="s">
        <v>1521</v>
      </c>
      <c r="F1314" s="27" t="str">
        <f t="shared" si="106"/>
        <v>CCV-2A_SL</v>
      </c>
      <c r="G1314" t="s">
        <v>1522</v>
      </c>
      <c r="I1314" t="s">
        <v>1540</v>
      </c>
      <c r="J1314">
        <v>0</v>
      </c>
      <c r="K1314">
        <v>4</v>
      </c>
      <c r="L1314">
        <v>2</v>
      </c>
      <c r="M1314">
        <v>26</v>
      </c>
      <c r="N1314">
        <v>5</v>
      </c>
      <c r="O1314">
        <v>1</v>
      </c>
      <c r="P1314">
        <v>0</v>
      </c>
      <c r="Q1314">
        <v>2</v>
      </c>
      <c r="R1314" s="27">
        <f t="shared" si="107"/>
        <v>55</v>
      </c>
      <c r="S1314" s="27">
        <f t="shared" si="108"/>
        <v>33</v>
      </c>
      <c r="T1314" s="27" t="str">
        <f>IFERROR(VLOOKUP(F1314,#REF!,2,0),"")</f>
        <v/>
      </c>
      <c r="U1314" s="27" t="str">
        <f t="shared" si="109"/>
        <v>,10:15:00,car,55</v>
      </c>
    </row>
    <row r="1315" spans="1:21" hidden="1" x14ac:dyDescent="0.25">
      <c r="A1315" t="s">
        <v>141</v>
      </c>
      <c r="B1315">
        <v>10</v>
      </c>
      <c r="C1315" s="27" t="str">
        <f t="shared" si="105"/>
        <v>M</v>
      </c>
      <c r="E1315" t="s">
        <v>1521</v>
      </c>
      <c r="F1315" s="27" t="str">
        <f t="shared" si="106"/>
        <v>CCV-2A_SL</v>
      </c>
      <c r="G1315" t="s">
        <v>1522</v>
      </c>
      <c r="I1315" t="s">
        <v>1541</v>
      </c>
      <c r="J1315">
        <v>0</v>
      </c>
      <c r="K1315">
        <v>5</v>
      </c>
      <c r="L1315">
        <v>2</v>
      </c>
      <c r="M1315">
        <v>29</v>
      </c>
      <c r="N1315">
        <v>6</v>
      </c>
      <c r="O1315">
        <v>1</v>
      </c>
      <c r="P1315">
        <v>0</v>
      </c>
      <c r="Q1315">
        <v>3</v>
      </c>
      <c r="R1315" s="27">
        <f t="shared" si="107"/>
        <v>63</v>
      </c>
      <c r="S1315" s="27">
        <f t="shared" si="108"/>
        <v>37</v>
      </c>
      <c r="T1315" s="27" t="str">
        <f>IFERROR(VLOOKUP(F1315,#REF!,2,0),"")</f>
        <v/>
      </c>
      <c r="U1315" s="27" t="str">
        <f t="shared" si="109"/>
        <v>,10:30:00,car,63</v>
      </c>
    </row>
    <row r="1316" spans="1:21" hidden="1" x14ac:dyDescent="0.25">
      <c r="A1316" t="s">
        <v>143</v>
      </c>
      <c r="B1316">
        <v>10</v>
      </c>
      <c r="C1316" s="27" t="str">
        <f t="shared" si="105"/>
        <v>M</v>
      </c>
      <c r="E1316" t="s">
        <v>1521</v>
      </c>
      <c r="F1316" s="27" t="str">
        <f t="shared" si="106"/>
        <v>CCV-2A_SL</v>
      </c>
      <c r="G1316" t="s">
        <v>1522</v>
      </c>
      <c r="I1316" t="s">
        <v>1542</v>
      </c>
      <c r="J1316">
        <v>0</v>
      </c>
      <c r="K1316">
        <v>3</v>
      </c>
      <c r="L1316">
        <v>1</v>
      </c>
      <c r="M1316">
        <v>17</v>
      </c>
      <c r="N1316">
        <v>4</v>
      </c>
      <c r="O1316">
        <v>0</v>
      </c>
      <c r="P1316">
        <v>0</v>
      </c>
      <c r="Q1316">
        <v>1</v>
      </c>
      <c r="R1316" s="27">
        <f t="shared" si="107"/>
        <v>36</v>
      </c>
      <c r="S1316" s="27">
        <f t="shared" si="108"/>
        <v>21</v>
      </c>
      <c r="T1316" s="27" t="str">
        <f>IFERROR(VLOOKUP(F1316,#REF!,2,0),"")</f>
        <v/>
      </c>
      <c r="U1316" s="27" t="str">
        <f t="shared" si="109"/>
        <v>,10:45:00,car,36</v>
      </c>
    </row>
    <row r="1317" spans="1:21" hidden="1" x14ac:dyDescent="0.25">
      <c r="A1317" t="s">
        <v>145</v>
      </c>
      <c r="B1317">
        <v>11</v>
      </c>
      <c r="C1317" s="27" t="str">
        <f t="shared" si="105"/>
        <v>M</v>
      </c>
      <c r="E1317" t="s">
        <v>1521</v>
      </c>
      <c r="F1317" s="27" t="str">
        <f t="shared" si="106"/>
        <v>CCV-2A_SL</v>
      </c>
      <c r="G1317" t="s">
        <v>1522</v>
      </c>
      <c r="I1317" t="s">
        <v>1543</v>
      </c>
      <c r="J1317">
        <v>0</v>
      </c>
      <c r="K1317">
        <v>4</v>
      </c>
      <c r="L1317">
        <v>2</v>
      </c>
      <c r="M1317">
        <v>23</v>
      </c>
      <c r="N1317">
        <v>5</v>
      </c>
      <c r="O1317">
        <v>1</v>
      </c>
      <c r="P1317">
        <v>0</v>
      </c>
      <c r="Q1317">
        <v>2</v>
      </c>
      <c r="R1317" s="27">
        <f t="shared" si="107"/>
        <v>51</v>
      </c>
      <c r="S1317" s="27">
        <f t="shared" si="108"/>
        <v>30</v>
      </c>
      <c r="T1317" s="27" t="str">
        <f>IFERROR(VLOOKUP(F1317,#REF!,2,0),"")</f>
        <v/>
      </c>
      <c r="U1317" s="27" t="str">
        <f t="shared" si="109"/>
        <v>,11:00:00,car,51</v>
      </c>
    </row>
    <row r="1318" spans="1:21" hidden="1" x14ac:dyDescent="0.25">
      <c r="A1318" t="s">
        <v>147</v>
      </c>
      <c r="B1318">
        <v>11</v>
      </c>
      <c r="C1318" s="27" t="str">
        <f t="shared" si="105"/>
        <v>M</v>
      </c>
      <c r="E1318" t="s">
        <v>1521</v>
      </c>
      <c r="F1318" s="27" t="str">
        <f t="shared" si="106"/>
        <v>CCV-2A_SL</v>
      </c>
      <c r="G1318" t="s">
        <v>1522</v>
      </c>
      <c r="I1318" t="s">
        <v>1544</v>
      </c>
      <c r="J1318">
        <v>0</v>
      </c>
      <c r="K1318">
        <v>3</v>
      </c>
      <c r="L1318">
        <v>2</v>
      </c>
      <c r="M1318">
        <v>22</v>
      </c>
      <c r="N1318">
        <v>5</v>
      </c>
      <c r="O1318">
        <v>1</v>
      </c>
      <c r="P1318">
        <v>0</v>
      </c>
      <c r="Q1318">
        <v>2</v>
      </c>
      <c r="R1318" s="27">
        <f t="shared" si="107"/>
        <v>47</v>
      </c>
      <c r="S1318" s="27">
        <f t="shared" si="108"/>
        <v>29</v>
      </c>
      <c r="T1318" s="27" t="str">
        <f>IFERROR(VLOOKUP(F1318,#REF!,2,0),"")</f>
        <v/>
      </c>
      <c r="U1318" s="27" t="str">
        <f t="shared" si="109"/>
        <v>,11:15:00,car,47</v>
      </c>
    </row>
    <row r="1319" spans="1:21" hidden="1" x14ac:dyDescent="0.25">
      <c r="A1319" t="s">
        <v>149</v>
      </c>
      <c r="B1319">
        <v>11</v>
      </c>
      <c r="C1319" s="27" t="str">
        <f t="shared" si="105"/>
        <v>M</v>
      </c>
      <c r="E1319" t="s">
        <v>1521</v>
      </c>
      <c r="F1319" s="27" t="str">
        <f t="shared" si="106"/>
        <v>CCV-2A_SL</v>
      </c>
      <c r="G1319" t="s">
        <v>1522</v>
      </c>
      <c r="I1319" t="s">
        <v>1545</v>
      </c>
      <c r="J1319">
        <v>0</v>
      </c>
      <c r="K1319">
        <v>4</v>
      </c>
      <c r="L1319">
        <v>2</v>
      </c>
      <c r="M1319">
        <v>26</v>
      </c>
      <c r="N1319">
        <v>5</v>
      </c>
      <c r="O1319">
        <v>1</v>
      </c>
      <c r="P1319">
        <v>0</v>
      </c>
      <c r="Q1319">
        <v>2</v>
      </c>
      <c r="R1319" s="27">
        <f t="shared" si="107"/>
        <v>55</v>
      </c>
      <c r="S1319" s="27">
        <f t="shared" si="108"/>
        <v>33</v>
      </c>
      <c r="T1319" s="27" t="str">
        <f>IFERROR(VLOOKUP(F1319,#REF!,2,0),"")</f>
        <v/>
      </c>
      <c r="U1319" s="27" t="str">
        <f t="shared" si="109"/>
        <v>,11:30:00,car,55</v>
      </c>
    </row>
    <row r="1320" spans="1:21" hidden="1" x14ac:dyDescent="0.25">
      <c r="A1320" t="s">
        <v>151</v>
      </c>
      <c r="B1320">
        <v>11</v>
      </c>
      <c r="C1320" s="27" t="str">
        <f t="shared" si="105"/>
        <v>M</v>
      </c>
      <c r="E1320" t="s">
        <v>1521</v>
      </c>
      <c r="F1320" s="27" t="str">
        <f t="shared" si="106"/>
        <v>CCV-2A_SL</v>
      </c>
      <c r="G1320" t="s">
        <v>1522</v>
      </c>
      <c r="I1320" t="s">
        <v>1546</v>
      </c>
      <c r="J1320">
        <v>0</v>
      </c>
      <c r="K1320">
        <v>3</v>
      </c>
      <c r="L1320">
        <v>2</v>
      </c>
      <c r="M1320">
        <v>20</v>
      </c>
      <c r="N1320">
        <v>4</v>
      </c>
      <c r="O1320">
        <v>1</v>
      </c>
      <c r="P1320">
        <v>0</v>
      </c>
      <c r="Q1320">
        <v>2</v>
      </c>
      <c r="R1320" s="27">
        <f t="shared" si="107"/>
        <v>44</v>
      </c>
      <c r="S1320" s="27">
        <f t="shared" si="108"/>
        <v>27</v>
      </c>
      <c r="T1320" s="27" t="str">
        <f>IFERROR(VLOOKUP(F1320,#REF!,2,0),"")</f>
        <v/>
      </c>
      <c r="U1320" s="27" t="str">
        <f t="shared" si="109"/>
        <v>,11:45:00,car,44</v>
      </c>
    </row>
    <row r="1321" spans="1:21" hidden="1" x14ac:dyDescent="0.25">
      <c r="A1321" t="s">
        <v>153</v>
      </c>
      <c r="B1321">
        <v>12</v>
      </c>
      <c r="C1321" s="27" t="str">
        <f t="shared" si="105"/>
        <v>T</v>
      </c>
      <c r="E1321" t="s">
        <v>1521</v>
      </c>
      <c r="F1321" s="27" t="str">
        <f t="shared" si="106"/>
        <v>CCV-2A_SL</v>
      </c>
      <c r="G1321" t="s">
        <v>1522</v>
      </c>
      <c r="I1321" t="s">
        <v>1547</v>
      </c>
      <c r="J1321">
        <v>0</v>
      </c>
      <c r="K1321">
        <v>4</v>
      </c>
      <c r="L1321">
        <v>2</v>
      </c>
      <c r="M1321">
        <v>24</v>
      </c>
      <c r="N1321">
        <v>5</v>
      </c>
      <c r="O1321">
        <v>1</v>
      </c>
      <c r="P1321">
        <v>0</v>
      </c>
      <c r="Q1321">
        <v>2</v>
      </c>
      <c r="R1321" s="27">
        <f t="shared" si="107"/>
        <v>52</v>
      </c>
      <c r="S1321" s="27">
        <f t="shared" si="108"/>
        <v>31</v>
      </c>
      <c r="T1321" s="27" t="str">
        <f>IFERROR(VLOOKUP(F1321,#REF!,2,0),"")</f>
        <v/>
      </c>
      <c r="U1321" s="27" t="str">
        <f t="shared" si="109"/>
        <v>,12:00:00,car,52</v>
      </c>
    </row>
    <row r="1322" spans="1:21" hidden="1" x14ac:dyDescent="0.25">
      <c r="A1322" t="s">
        <v>155</v>
      </c>
      <c r="B1322">
        <v>12</v>
      </c>
      <c r="C1322" s="27" t="str">
        <f t="shared" si="105"/>
        <v>T</v>
      </c>
      <c r="E1322" t="s">
        <v>1521</v>
      </c>
      <c r="F1322" s="27" t="str">
        <f t="shared" si="106"/>
        <v>CCV-2A_SL</v>
      </c>
      <c r="G1322" t="s">
        <v>1522</v>
      </c>
      <c r="I1322" t="s">
        <v>1548</v>
      </c>
      <c r="J1322">
        <v>0</v>
      </c>
      <c r="K1322">
        <v>3</v>
      </c>
      <c r="L1322">
        <v>2</v>
      </c>
      <c r="M1322">
        <v>21</v>
      </c>
      <c r="N1322">
        <v>4</v>
      </c>
      <c r="O1322">
        <v>1</v>
      </c>
      <c r="P1322">
        <v>0</v>
      </c>
      <c r="Q1322">
        <v>2</v>
      </c>
      <c r="R1322" s="27">
        <f t="shared" si="107"/>
        <v>46</v>
      </c>
      <c r="S1322" s="27">
        <f t="shared" si="108"/>
        <v>28</v>
      </c>
      <c r="T1322" s="27" t="str">
        <f>IFERROR(VLOOKUP(F1322,#REF!,2,0),"")</f>
        <v/>
      </c>
      <c r="U1322" s="27" t="str">
        <f t="shared" si="109"/>
        <v>,12:15:00,car,46</v>
      </c>
    </row>
    <row r="1323" spans="1:21" hidden="1" x14ac:dyDescent="0.25">
      <c r="A1323" t="s">
        <v>157</v>
      </c>
      <c r="B1323">
        <v>12</v>
      </c>
      <c r="C1323" s="27" t="str">
        <f t="shared" si="105"/>
        <v>T</v>
      </c>
      <c r="E1323" t="s">
        <v>1521</v>
      </c>
      <c r="F1323" s="27" t="str">
        <f t="shared" si="106"/>
        <v>CCV-2A_SL</v>
      </c>
      <c r="G1323" t="s">
        <v>1522</v>
      </c>
      <c r="I1323" t="s">
        <v>1549</v>
      </c>
      <c r="J1323">
        <v>0</v>
      </c>
      <c r="K1323">
        <v>3</v>
      </c>
      <c r="L1323">
        <v>2</v>
      </c>
      <c r="M1323">
        <v>20</v>
      </c>
      <c r="N1323">
        <v>4</v>
      </c>
      <c r="O1323">
        <v>1</v>
      </c>
      <c r="P1323">
        <v>0</v>
      </c>
      <c r="Q1323">
        <v>2</v>
      </c>
      <c r="R1323" s="27">
        <f t="shared" si="107"/>
        <v>44</v>
      </c>
      <c r="S1323" s="27">
        <f t="shared" si="108"/>
        <v>27</v>
      </c>
      <c r="T1323" s="27" t="str">
        <f>IFERROR(VLOOKUP(F1323,#REF!,2,0),"")</f>
        <v/>
      </c>
      <c r="U1323" s="27" t="str">
        <f t="shared" si="109"/>
        <v>,12:30:00,car,44</v>
      </c>
    </row>
    <row r="1324" spans="1:21" hidden="1" x14ac:dyDescent="0.25">
      <c r="A1324" t="s">
        <v>159</v>
      </c>
      <c r="B1324">
        <v>12</v>
      </c>
      <c r="C1324" s="27" t="str">
        <f t="shared" si="105"/>
        <v>T</v>
      </c>
      <c r="E1324" t="s">
        <v>1521</v>
      </c>
      <c r="F1324" s="27" t="str">
        <f t="shared" si="106"/>
        <v>CCV-2A_SL</v>
      </c>
      <c r="G1324" t="s">
        <v>1522</v>
      </c>
      <c r="I1324" t="s">
        <v>1550</v>
      </c>
      <c r="J1324">
        <v>0</v>
      </c>
      <c r="K1324">
        <v>4</v>
      </c>
      <c r="L1324">
        <v>2</v>
      </c>
      <c r="M1324">
        <v>26</v>
      </c>
      <c r="N1324">
        <v>5</v>
      </c>
      <c r="O1324">
        <v>1</v>
      </c>
      <c r="P1324">
        <v>0</v>
      </c>
      <c r="Q1324">
        <v>2</v>
      </c>
      <c r="R1324" s="27">
        <f t="shared" si="107"/>
        <v>55</v>
      </c>
      <c r="S1324" s="27">
        <f t="shared" si="108"/>
        <v>33</v>
      </c>
      <c r="T1324" s="27" t="str">
        <f>IFERROR(VLOOKUP(F1324,#REF!,2,0),"")</f>
        <v/>
      </c>
      <c r="U1324" s="27" t="str">
        <f t="shared" si="109"/>
        <v>,12:45:00,car,55</v>
      </c>
    </row>
    <row r="1325" spans="1:21" hidden="1" x14ac:dyDescent="0.25">
      <c r="A1325" t="s">
        <v>161</v>
      </c>
      <c r="B1325">
        <v>13</v>
      </c>
      <c r="C1325" s="27" t="str">
        <f t="shared" si="105"/>
        <v>T</v>
      </c>
      <c r="E1325" t="s">
        <v>1521</v>
      </c>
      <c r="F1325" s="27" t="str">
        <f t="shared" si="106"/>
        <v>CCV-2A_SL</v>
      </c>
      <c r="G1325" t="s">
        <v>1522</v>
      </c>
      <c r="I1325" t="s">
        <v>1551</v>
      </c>
      <c r="J1325">
        <v>0</v>
      </c>
      <c r="K1325">
        <v>5</v>
      </c>
      <c r="L1325">
        <v>3</v>
      </c>
      <c r="M1325">
        <v>33</v>
      </c>
      <c r="N1325">
        <v>7</v>
      </c>
      <c r="O1325">
        <v>1</v>
      </c>
      <c r="P1325">
        <v>0</v>
      </c>
      <c r="Q1325">
        <v>3</v>
      </c>
      <c r="R1325" s="27">
        <f t="shared" si="107"/>
        <v>72</v>
      </c>
      <c r="S1325" s="27">
        <f t="shared" si="108"/>
        <v>44</v>
      </c>
      <c r="T1325" s="27" t="str">
        <f>IFERROR(VLOOKUP(F1325,#REF!,2,0),"")</f>
        <v/>
      </c>
      <c r="U1325" s="27" t="str">
        <f t="shared" si="109"/>
        <v>,13:00:00,car,72</v>
      </c>
    </row>
    <row r="1326" spans="1:21" hidden="1" x14ac:dyDescent="0.25">
      <c r="A1326" t="s">
        <v>163</v>
      </c>
      <c r="B1326">
        <v>13</v>
      </c>
      <c r="C1326" s="27" t="str">
        <f t="shared" si="105"/>
        <v>T</v>
      </c>
      <c r="E1326" t="s">
        <v>1521</v>
      </c>
      <c r="F1326" s="27" t="str">
        <f t="shared" si="106"/>
        <v>CCV-2A_SL</v>
      </c>
      <c r="G1326" t="s">
        <v>1522</v>
      </c>
      <c r="I1326" t="s">
        <v>1552</v>
      </c>
      <c r="J1326">
        <v>0</v>
      </c>
      <c r="K1326">
        <v>4</v>
      </c>
      <c r="L1326">
        <v>2</v>
      </c>
      <c r="M1326">
        <v>27</v>
      </c>
      <c r="N1326">
        <v>6</v>
      </c>
      <c r="O1326">
        <v>1</v>
      </c>
      <c r="P1326">
        <v>0</v>
      </c>
      <c r="Q1326">
        <v>2</v>
      </c>
      <c r="R1326" s="27">
        <f t="shared" si="107"/>
        <v>56</v>
      </c>
      <c r="S1326" s="27">
        <f t="shared" si="108"/>
        <v>34</v>
      </c>
      <c r="T1326" s="27" t="str">
        <f>IFERROR(VLOOKUP(F1326,#REF!,2,0),"")</f>
        <v/>
      </c>
      <c r="U1326" s="27" t="str">
        <f t="shared" si="109"/>
        <v>,13:15:00,car,56</v>
      </c>
    </row>
    <row r="1327" spans="1:21" hidden="1" x14ac:dyDescent="0.25">
      <c r="A1327" t="s">
        <v>165</v>
      </c>
      <c r="B1327">
        <v>13</v>
      </c>
      <c r="C1327" s="27" t="str">
        <f t="shared" si="105"/>
        <v>T</v>
      </c>
      <c r="E1327" t="s">
        <v>1521</v>
      </c>
      <c r="F1327" s="27" t="str">
        <f t="shared" si="106"/>
        <v>CCV-2A_SL</v>
      </c>
      <c r="G1327" t="s">
        <v>1522</v>
      </c>
      <c r="I1327" t="s">
        <v>1553</v>
      </c>
      <c r="J1327">
        <v>0</v>
      </c>
      <c r="K1327">
        <v>4</v>
      </c>
      <c r="L1327">
        <v>2</v>
      </c>
      <c r="M1327">
        <v>25</v>
      </c>
      <c r="N1327">
        <v>5</v>
      </c>
      <c r="O1327">
        <v>1</v>
      </c>
      <c r="P1327">
        <v>0</v>
      </c>
      <c r="Q1327">
        <v>2</v>
      </c>
      <c r="R1327" s="27">
        <f t="shared" si="107"/>
        <v>54</v>
      </c>
      <c r="S1327" s="27">
        <f t="shared" si="108"/>
        <v>32</v>
      </c>
      <c r="T1327" s="27" t="str">
        <f>IFERROR(VLOOKUP(F1327,#REF!,2,0),"")</f>
        <v/>
      </c>
      <c r="U1327" s="27" t="str">
        <f t="shared" si="109"/>
        <v>,13:30:00,car,54</v>
      </c>
    </row>
    <row r="1328" spans="1:21" hidden="1" x14ac:dyDescent="0.25">
      <c r="A1328" t="s">
        <v>167</v>
      </c>
      <c r="B1328">
        <v>13</v>
      </c>
      <c r="C1328" s="27" t="str">
        <f t="shared" si="105"/>
        <v>T</v>
      </c>
      <c r="E1328" t="s">
        <v>1521</v>
      </c>
      <c r="F1328" s="27" t="str">
        <f t="shared" si="106"/>
        <v>CCV-2A_SL</v>
      </c>
      <c r="G1328" t="s">
        <v>1522</v>
      </c>
      <c r="I1328" t="s">
        <v>1554</v>
      </c>
      <c r="J1328">
        <v>0</v>
      </c>
      <c r="K1328">
        <v>4</v>
      </c>
      <c r="L1328">
        <v>2</v>
      </c>
      <c r="M1328">
        <v>24</v>
      </c>
      <c r="N1328">
        <v>5</v>
      </c>
      <c r="O1328">
        <v>1</v>
      </c>
      <c r="P1328">
        <v>0</v>
      </c>
      <c r="Q1328">
        <v>2</v>
      </c>
      <c r="R1328" s="27">
        <f t="shared" si="107"/>
        <v>52</v>
      </c>
      <c r="S1328" s="27">
        <f t="shared" si="108"/>
        <v>31</v>
      </c>
      <c r="T1328" s="27" t="str">
        <f>IFERROR(VLOOKUP(F1328,#REF!,2,0),"")</f>
        <v/>
      </c>
      <c r="U1328" s="27" t="str">
        <f t="shared" si="109"/>
        <v>,13:45:00,car,52</v>
      </c>
    </row>
    <row r="1329" spans="1:21" hidden="1" x14ac:dyDescent="0.25">
      <c r="A1329" t="s">
        <v>169</v>
      </c>
      <c r="B1329">
        <v>14</v>
      </c>
      <c r="C1329" s="27" t="str">
        <f t="shared" si="105"/>
        <v>T</v>
      </c>
      <c r="E1329" t="s">
        <v>1521</v>
      </c>
      <c r="F1329" s="27" t="str">
        <f t="shared" si="106"/>
        <v>CCV-2A_SL</v>
      </c>
      <c r="G1329" t="s">
        <v>1522</v>
      </c>
      <c r="I1329" t="s">
        <v>1555</v>
      </c>
      <c r="J1329">
        <v>0</v>
      </c>
      <c r="K1329">
        <v>4</v>
      </c>
      <c r="L1329">
        <v>2</v>
      </c>
      <c r="M1329">
        <v>26</v>
      </c>
      <c r="N1329">
        <v>5</v>
      </c>
      <c r="O1329">
        <v>1</v>
      </c>
      <c r="P1329">
        <v>0</v>
      </c>
      <c r="Q1329">
        <v>2</v>
      </c>
      <c r="R1329" s="27">
        <f t="shared" si="107"/>
        <v>55</v>
      </c>
      <c r="S1329" s="27">
        <f t="shared" si="108"/>
        <v>33</v>
      </c>
      <c r="T1329" s="27" t="str">
        <f>IFERROR(VLOOKUP(F1329,#REF!,2,0),"")</f>
        <v/>
      </c>
      <c r="U1329" s="27" t="str">
        <f t="shared" si="109"/>
        <v>,14:00:00,car,55</v>
      </c>
    </row>
    <row r="1330" spans="1:21" hidden="1" x14ac:dyDescent="0.25">
      <c r="A1330" t="s">
        <v>171</v>
      </c>
      <c r="B1330">
        <v>14</v>
      </c>
      <c r="C1330" s="27" t="str">
        <f t="shared" si="105"/>
        <v>T</v>
      </c>
      <c r="E1330" t="s">
        <v>1521</v>
      </c>
      <c r="F1330" s="27" t="str">
        <f t="shared" si="106"/>
        <v>CCV-2A_SL</v>
      </c>
      <c r="G1330" t="s">
        <v>1522</v>
      </c>
      <c r="I1330" t="s">
        <v>1556</v>
      </c>
      <c r="J1330">
        <v>0</v>
      </c>
      <c r="K1330">
        <v>5</v>
      </c>
      <c r="L1330">
        <v>2</v>
      </c>
      <c r="M1330">
        <v>29</v>
      </c>
      <c r="N1330">
        <v>6</v>
      </c>
      <c r="O1330">
        <v>1</v>
      </c>
      <c r="P1330">
        <v>0</v>
      </c>
      <c r="Q1330">
        <v>3</v>
      </c>
      <c r="R1330" s="27">
        <f t="shared" si="107"/>
        <v>63</v>
      </c>
      <c r="S1330" s="27">
        <f t="shared" si="108"/>
        <v>37</v>
      </c>
      <c r="T1330" s="27" t="str">
        <f>IFERROR(VLOOKUP(F1330,#REF!,2,0),"")</f>
        <v/>
      </c>
      <c r="U1330" s="27" t="str">
        <f t="shared" si="109"/>
        <v>,14:15:00,car,63</v>
      </c>
    </row>
    <row r="1331" spans="1:21" hidden="1" x14ac:dyDescent="0.25">
      <c r="A1331" t="s">
        <v>173</v>
      </c>
      <c r="B1331">
        <v>14</v>
      </c>
      <c r="C1331" s="27" t="str">
        <f t="shared" si="105"/>
        <v>T</v>
      </c>
      <c r="E1331" t="s">
        <v>1521</v>
      </c>
      <c r="F1331" s="27" t="str">
        <f t="shared" si="106"/>
        <v>CCV-2A_SL</v>
      </c>
      <c r="G1331" t="s">
        <v>1522</v>
      </c>
      <c r="I1331" t="s">
        <v>1557</v>
      </c>
      <c r="J1331">
        <v>0</v>
      </c>
      <c r="K1331">
        <v>4</v>
      </c>
      <c r="L1331">
        <v>2</v>
      </c>
      <c r="M1331">
        <v>26</v>
      </c>
      <c r="N1331">
        <v>5</v>
      </c>
      <c r="O1331">
        <v>1</v>
      </c>
      <c r="P1331">
        <v>0</v>
      </c>
      <c r="Q1331">
        <v>2</v>
      </c>
      <c r="R1331" s="27">
        <f t="shared" si="107"/>
        <v>55</v>
      </c>
      <c r="S1331" s="27">
        <f t="shared" si="108"/>
        <v>33</v>
      </c>
      <c r="T1331" s="27" t="str">
        <f>IFERROR(VLOOKUP(F1331,#REF!,2,0),"")</f>
        <v/>
      </c>
      <c r="U1331" s="27" t="str">
        <f t="shared" si="109"/>
        <v>,14:30:00,car,55</v>
      </c>
    </row>
    <row r="1332" spans="1:21" hidden="1" x14ac:dyDescent="0.25">
      <c r="A1332" t="s">
        <v>175</v>
      </c>
      <c r="B1332">
        <v>14</v>
      </c>
      <c r="C1332" s="27" t="str">
        <f t="shared" si="105"/>
        <v>T</v>
      </c>
      <c r="E1332" t="s">
        <v>1521</v>
      </c>
      <c r="F1332" s="27" t="str">
        <f t="shared" si="106"/>
        <v>CCV-2A_SL</v>
      </c>
      <c r="G1332" t="s">
        <v>1522</v>
      </c>
      <c r="I1332" t="s">
        <v>1558</v>
      </c>
      <c r="J1332">
        <v>0</v>
      </c>
      <c r="K1332">
        <v>4</v>
      </c>
      <c r="L1332">
        <v>2</v>
      </c>
      <c r="M1332">
        <v>23</v>
      </c>
      <c r="N1332">
        <v>5</v>
      </c>
      <c r="O1332">
        <v>1</v>
      </c>
      <c r="P1332">
        <v>0</v>
      </c>
      <c r="Q1332">
        <v>2</v>
      </c>
      <c r="R1332" s="27">
        <f t="shared" si="107"/>
        <v>51</v>
      </c>
      <c r="S1332" s="27">
        <f t="shared" si="108"/>
        <v>30</v>
      </c>
      <c r="T1332" s="27" t="str">
        <f>IFERROR(VLOOKUP(F1332,#REF!,2,0),"")</f>
        <v/>
      </c>
      <c r="U1332" s="27" t="str">
        <f t="shared" si="109"/>
        <v>,14:45:00,car,51</v>
      </c>
    </row>
    <row r="1333" spans="1:21" hidden="1" x14ac:dyDescent="0.25">
      <c r="A1333" t="s">
        <v>177</v>
      </c>
      <c r="B1333">
        <v>15</v>
      </c>
      <c r="C1333" s="27" t="str">
        <f t="shared" si="105"/>
        <v>T</v>
      </c>
      <c r="E1333" t="s">
        <v>1521</v>
      </c>
      <c r="F1333" s="27" t="str">
        <f t="shared" si="106"/>
        <v>CCV-2A_SL</v>
      </c>
      <c r="G1333" t="s">
        <v>1522</v>
      </c>
      <c r="I1333" t="s">
        <v>1559</v>
      </c>
      <c r="J1333">
        <v>0</v>
      </c>
      <c r="K1333">
        <v>3</v>
      </c>
      <c r="L1333">
        <v>2</v>
      </c>
      <c r="M1333">
        <v>19</v>
      </c>
      <c r="N1333">
        <v>4</v>
      </c>
      <c r="O1333">
        <v>0</v>
      </c>
      <c r="P1333">
        <v>0</v>
      </c>
      <c r="Q1333">
        <v>2</v>
      </c>
      <c r="R1333" s="27">
        <f t="shared" si="107"/>
        <v>43</v>
      </c>
      <c r="S1333" s="27">
        <f t="shared" si="108"/>
        <v>26</v>
      </c>
      <c r="T1333" s="27" t="str">
        <f>IFERROR(VLOOKUP(F1333,#REF!,2,0),"")</f>
        <v/>
      </c>
      <c r="U1333" s="27" t="str">
        <f t="shared" si="109"/>
        <v>,15:00:00,car,43</v>
      </c>
    </row>
    <row r="1334" spans="1:21" hidden="1" x14ac:dyDescent="0.25">
      <c r="A1334" t="s">
        <v>179</v>
      </c>
      <c r="B1334">
        <v>15</v>
      </c>
      <c r="C1334" s="27" t="str">
        <f t="shared" si="105"/>
        <v>T</v>
      </c>
      <c r="E1334" t="s">
        <v>1521</v>
      </c>
      <c r="F1334" s="27" t="str">
        <f t="shared" si="106"/>
        <v>CCV-2A_SL</v>
      </c>
      <c r="G1334" t="s">
        <v>1522</v>
      </c>
      <c r="I1334" t="s">
        <v>1560</v>
      </c>
      <c r="J1334">
        <v>0</v>
      </c>
      <c r="K1334">
        <v>3</v>
      </c>
      <c r="L1334">
        <v>2</v>
      </c>
      <c r="M1334">
        <v>22</v>
      </c>
      <c r="N1334">
        <v>5</v>
      </c>
      <c r="O1334">
        <v>1</v>
      </c>
      <c r="P1334">
        <v>0</v>
      </c>
      <c r="Q1334">
        <v>2</v>
      </c>
      <c r="R1334" s="27">
        <f t="shared" si="107"/>
        <v>47</v>
      </c>
      <c r="S1334" s="27">
        <f t="shared" si="108"/>
        <v>29</v>
      </c>
      <c r="T1334" s="27" t="str">
        <f>IFERROR(VLOOKUP(F1334,#REF!,2,0),"")</f>
        <v/>
      </c>
      <c r="U1334" s="27" t="str">
        <f t="shared" si="109"/>
        <v>,15:15:00,car,47</v>
      </c>
    </row>
    <row r="1335" spans="1:21" hidden="1" x14ac:dyDescent="0.25">
      <c r="A1335" t="s">
        <v>181</v>
      </c>
      <c r="B1335">
        <v>15</v>
      </c>
      <c r="C1335" s="27" t="str">
        <f t="shared" si="105"/>
        <v>T</v>
      </c>
      <c r="E1335" t="s">
        <v>1521</v>
      </c>
      <c r="F1335" s="27" t="str">
        <f t="shared" si="106"/>
        <v>CCV-2A_SL</v>
      </c>
      <c r="G1335" t="s">
        <v>1522</v>
      </c>
      <c r="I1335" t="s">
        <v>1561</v>
      </c>
      <c r="J1335">
        <v>0</v>
      </c>
      <c r="K1335">
        <v>3</v>
      </c>
      <c r="L1335">
        <v>2</v>
      </c>
      <c r="M1335">
        <v>22</v>
      </c>
      <c r="N1335">
        <v>5</v>
      </c>
      <c r="O1335">
        <v>1</v>
      </c>
      <c r="P1335">
        <v>0</v>
      </c>
      <c r="Q1335">
        <v>2</v>
      </c>
      <c r="R1335" s="27">
        <f t="shared" si="107"/>
        <v>47</v>
      </c>
      <c r="S1335" s="27">
        <f t="shared" si="108"/>
        <v>29</v>
      </c>
      <c r="T1335" s="27" t="str">
        <f>IFERROR(VLOOKUP(F1335,#REF!,2,0),"")</f>
        <v/>
      </c>
      <c r="U1335" s="27" t="str">
        <f t="shared" si="109"/>
        <v>,15:30:00,car,47</v>
      </c>
    </row>
    <row r="1336" spans="1:21" hidden="1" x14ac:dyDescent="0.25">
      <c r="A1336" t="s">
        <v>183</v>
      </c>
      <c r="B1336">
        <v>15</v>
      </c>
      <c r="C1336" s="27" t="str">
        <f t="shared" si="105"/>
        <v>T</v>
      </c>
      <c r="E1336" t="s">
        <v>1521</v>
      </c>
      <c r="F1336" s="27" t="str">
        <f t="shared" si="106"/>
        <v>CCV-2A_SL</v>
      </c>
      <c r="G1336" t="s">
        <v>1522</v>
      </c>
      <c r="I1336" t="s">
        <v>1562</v>
      </c>
      <c r="J1336">
        <v>0</v>
      </c>
      <c r="K1336">
        <v>3</v>
      </c>
      <c r="L1336">
        <v>2</v>
      </c>
      <c r="M1336">
        <v>22</v>
      </c>
      <c r="N1336">
        <v>5</v>
      </c>
      <c r="O1336">
        <v>1</v>
      </c>
      <c r="P1336">
        <v>0</v>
      </c>
      <c r="Q1336">
        <v>2</v>
      </c>
      <c r="R1336" s="27">
        <f t="shared" si="107"/>
        <v>47</v>
      </c>
      <c r="S1336" s="27">
        <f t="shared" si="108"/>
        <v>29</v>
      </c>
      <c r="T1336" s="27" t="str">
        <f>IFERROR(VLOOKUP(F1336,#REF!,2,0),"")</f>
        <v/>
      </c>
      <c r="U1336" s="27" t="str">
        <f t="shared" si="109"/>
        <v>,15:45:00,car,47</v>
      </c>
    </row>
    <row r="1337" spans="1:21" hidden="1" x14ac:dyDescent="0.25">
      <c r="A1337" t="s">
        <v>185</v>
      </c>
      <c r="B1337">
        <v>16</v>
      </c>
      <c r="C1337" s="27" t="str">
        <f t="shared" si="105"/>
        <v>T</v>
      </c>
      <c r="E1337" t="s">
        <v>1521</v>
      </c>
      <c r="F1337" s="27" t="str">
        <f t="shared" si="106"/>
        <v>CCV-2A_SL</v>
      </c>
      <c r="G1337" t="s">
        <v>1522</v>
      </c>
      <c r="I1337" t="s">
        <v>1563</v>
      </c>
      <c r="J1337">
        <v>0</v>
      </c>
      <c r="K1337">
        <v>4</v>
      </c>
      <c r="L1337">
        <v>2</v>
      </c>
      <c r="M1337">
        <v>28</v>
      </c>
      <c r="N1337">
        <v>6</v>
      </c>
      <c r="O1337">
        <v>1</v>
      </c>
      <c r="P1337">
        <v>0</v>
      </c>
      <c r="Q1337">
        <v>2</v>
      </c>
      <c r="R1337" s="27">
        <f t="shared" si="107"/>
        <v>58</v>
      </c>
      <c r="S1337" s="27">
        <f t="shared" si="108"/>
        <v>35</v>
      </c>
      <c r="T1337" s="27" t="str">
        <f>IFERROR(VLOOKUP(F1337,#REF!,2,0),"")</f>
        <v/>
      </c>
      <c r="U1337" s="27" t="str">
        <f t="shared" si="109"/>
        <v>,16:00:00,car,58</v>
      </c>
    </row>
    <row r="1338" spans="1:21" hidden="1" x14ac:dyDescent="0.25">
      <c r="A1338" t="s">
        <v>187</v>
      </c>
      <c r="B1338">
        <v>16</v>
      </c>
      <c r="C1338" s="27" t="str">
        <f t="shared" si="105"/>
        <v>T</v>
      </c>
      <c r="E1338" t="s">
        <v>1521</v>
      </c>
      <c r="F1338" s="27" t="str">
        <f t="shared" si="106"/>
        <v>CCV-2A_SL</v>
      </c>
      <c r="G1338" t="s">
        <v>1522</v>
      </c>
      <c r="I1338" t="s">
        <v>1564</v>
      </c>
      <c r="J1338">
        <v>0</v>
      </c>
      <c r="K1338">
        <v>4</v>
      </c>
      <c r="L1338">
        <v>2</v>
      </c>
      <c r="M1338">
        <v>26</v>
      </c>
      <c r="N1338">
        <v>5</v>
      </c>
      <c r="O1338">
        <v>1</v>
      </c>
      <c r="P1338">
        <v>0</v>
      </c>
      <c r="Q1338">
        <v>2</v>
      </c>
      <c r="R1338" s="27">
        <f t="shared" si="107"/>
        <v>55</v>
      </c>
      <c r="S1338" s="27">
        <f t="shared" si="108"/>
        <v>33</v>
      </c>
      <c r="T1338" s="27" t="str">
        <f>IFERROR(VLOOKUP(F1338,#REF!,2,0),"")</f>
        <v/>
      </c>
      <c r="U1338" s="27" t="str">
        <f t="shared" si="109"/>
        <v>,16:15:00,car,55</v>
      </c>
    </row>
    <row r="1339" spans="1:21" hidden="1" x14ac:dyDescent="0.25">
      <c r="A1339" t="s">
        <v>42</v>
      </c>
      <c r="B1339">
        <v>16</v>
      </c>
      <c r="C1339" s="27" t="str">
        <f t="shared" si="105"/>
        <v>T</v>
      </c>
      <c r="E1339" t="s">
        <v>1521</v>
      </c>
      <c r="F1339" s="27" t="str">
        <f t="shared" si="106"/>
        <v>CCV-2A_SL</v>
      </c>
      <c r="G1339" t="s">
        <v>1522</v>
      </c>
      <c r="I1339" t="s">
        <v>1565</v>
      </c>
      <c r="J1339">
        <v>0</v>
      </c>
      <c r="K1339">
        <v>3</v>
      </c>
      <c r="L1339">
        <v>2</v>
      </c>
      <c r="M1339">
        <v>22</v>
      </c>
      <c r="N1339">
        <v>5</v>
      </c>
      <c r="O1339">
        <v>1</v>
      </c>
      <c r="P1339">
        <v>0</v>
      </c>
      <c r="Q1339">
        <v>2</v>
      </c>
      <c r="R1339" s="27">
        <f t="shared" si="107"/>
        <v>47</v>
      </c>
      <c r="S1339" s="27">
        <f t="shared" si="108"/>
        <v>29</v>
      </c>
      <c r="T1339" s="27" t="str">
        <f>IFERROR(VLOOKUP(F1339,#REF!,2,0),"")</f>
        <v/>
      </c>
      <c r="U1339" s="27" t="str">
        <f t="shared" si="109"/>
        <v>,16:30:00,car,47</v>
      </c>
    </row>
    <row r="1340" spans="1:21" hidden="1" x14ac:dyDescent="0.25">
      <c r="A1340" t="s">
        <v>43</v>
      </c>
      <c r="B1340">
        <v>16</v>
      </c>
      <c r="C1340" s="27" t="str">
        <f t="shared" si="105"/>
        <v>T</v>
      </c>
      <c r="E1340" t="s">
        <v>1521</v>
      </c>
      <c r="F1340" s="27" t="str">
        <f t="shared" si="106"/>
        <v>CCV-2A_SL</v>
      </c>
      <c r="G1340" t="s">
        <v>1522</v>
      </c>
      <c r="I1340" t="s">
        <v>1566</v>
      </c>
      <c r="J1340">
        <v>0</v>
      </c>
      <c r="K1340">
        <v>3</v>
      </c>
      <c r="L1340">
        <v>2</v>
      </c>
      <c r="M1340">
        <v>22</v>
      </c>
      <c r="N1340">
        <v>5</v>
      </c>
      <c r="O1340">
        <v>1</v>
      </c>
      <c r="P1340">
        <v>0</v>
      </c>
      <c r="Q1340">
        <v>2</v>
      </c>
      <c r="R1340" s="27">
        <f t="shared" si="107"/>
        <v>47</v>
      </c>
      <c r="S1340" s="27">
        <f t="shared" si="108"/>
        <v>29</v>
      </c>
      <c r="T1340" s="27" t="str">
        <f>IFERROR(VLOOKUP(F1340,#REF!,2,0),"")</f>
        <v/>
      </c>
      <c r="U1340" s="27" t="str">
        <f t="shared" si="109"/>
        <v>,16:45:00,car,47</v>
      </c>
    </row>
    <row r="1341" spans="1:21" hidden="1" x14ac:dyDescent="0.25">
      <c r="A1341" t="s">
        <v>44</v>
      </c>
      <c r="B1341">
        <v>17</v>
      </c>
      <c r="C1341" s="27" t="str">
        <f t="shared" si="105"/>
        <v>T</v>
      </c>
      <c r="E1341" t="s">
        <v>1521</v>
      </c>
      <c r="F1341" s="27" t="str">
        <f t="shared" si="106"/>
        <v>CCV-2A_SL</v>
      </c>
      <c r="G1341" t="s">
        <v>1522</v>
      </c>
      <c r="I1341" t="s">
        <v>1567</v>
      </c>
      <c r="J1341">
        <v>0</v>
      </c>
      <c r="K1341">
        <v>5</v>
      </c>
      <c r="L1341">
        <v>2</v>
      </c>
      <c r="M1341">
        <v>30</v>
      </c>
      <c r="N1341">
        <v>6</v>
      </c>
      <c r="O1341">
        <v>1</v>
      </c>
      <c r="P1341">
        <v>0</v>
      </c>
      <c r="Q1341">
        <v>3</v>
      </c>
      <c r="R1341" s="27">
        <f t="shared" si="107"/>
        <v>64</v>
      </c>
      <c r="S1341" s="27">
        <f t="shared" si="108"/>
        <v>38</v>
      </c>
      <c r="T1341" s="27" t="str">
        <f>IFERROR(VLOOKUP(F1341,#REF!,2,0),"")</f>
        <v/>
      </c>
      <c r="U1341" s="27" t="str">
        <f t="shared" si="109"/>
        <v>,17:00:00,car,64</v>
      </c>
    </row>
    <row r="1342" spans="1:21" hidden="1" x14ac:dyDescent="0.25">
      <c r="A1342" t="s">
        <v>45</v>
      </c>
      <c r="B1342">
        <v>17</v>
      </c>
      <c r="C1342" s="27" t="str">
        <f t="shared" si="105"/>
        <v>T</v>
      </c>
      <c r="E1342" t="s">
        <v>1521</v>
      </c>
      <c r="F1342" s="27" t="str">
        <f t="shared" si="106"/>
        <v>CCV-2A_SL</v>
      </c>
      <c r="G1342" t="s">
        <v>1522</v>
      </c>
      <c r="I1342" t="s">
        <v>1568</v>
      </c>
      <c r="J1342">
        <v>0</v>
      </c>
      <c r="K1342">
        <v>4</v>
      </c>
      <c r="L1342">
        <v>2</v>
      </c>
      <c r="M1342">
        <v>29</v>
      </c>
      <c r="N1342">
        <v>6</v>
      </c>
      <c r="O1342">
        <v>1</v>
      </c>
      <c r="P1342">
        <v>0</v>
      </c>
      <c r="Q1342">
        <v>3</v>
      </c>
      <c r="R1342" s="27">
        <f t="shared" si="107"/>
        <v>60</v>
      </c>
      <c r="S1342" s="27">
        <f t="shared" si="108"/>
        <v>37</v>
      </c>
      <c r="T1342" s="27" t="str">
        <f>IFERROR(VLOOKUP(F1342,#REF!,2,0),"")</f>
        <v/>
      </c>
      <c r="U1342" s="27" t="str">
        <f t="shared" si="109"/>
        <v>,17:15:00,car,60</v>
      </c>
    </row>
    <row r="1343" spans="1:21" hidden="1" x14ac:dyDescent="0.25">
      <c r="A1343" t="s">
        <v>46</v>
      </c>
      <c r="B1343">
        <v>17</v>
      </c>
      <c r="C1343" s="27" t="str">
        <f t="shared" si="105"/>
        <v>T</v>
      </c>
      <c r="E1343" t="s">
        <v>1521</v>
      </c>
      <c r="F1343" s="27" t="str">
        <f t="shared" si="106"/>
        <v>CCV-2A_SL</v>
      </c>
      <c r="G1343" t="s">
        <v>1522</v>
      </c>
      <c r="I1343" t="s">
        <v>1569</v>
      </c>
      <c r="J1343">
        <v>0</v>
      </c>
      <c r="K1343">
        <v>5</v>
      </c>
      <c r="L1343">
        <v>3</v>
      </c>
      <c r="M1343">
        <v>32</v>
      </c>
      <c r="N1343">
        <v>7</v>
      </c>
      <c r="O1343">
        <v>1</v>
      </c>
      <c r="P1343">
        <v>0</v>
      </c>
      <c r="Q1343">
        <v>3</v>
      </c>
      <c r="R1343" s="27">
        <f t="shared" si="107"/>
        <v>70</v>
      </c>
      <c r="S1343" s="27">
        <f t="shared" si="108"/>
        <v>43</v>
      </c>
      <c r="T1343" s="27" t="str">
        <f>IFERROR(VLOOKUP(F1343,#REF!,2,0),"")</f>
        <v/>
      </c>
      <c r="U1343" s="27" t="str">
        <f t="shared" si="109"/>
        <v>,17:30:00,car,70</v>
      </c>
    </row>
    <row r="1344" spans="1:21" hidden="1" x14ac:dyDescent="0.25">
      <c r="A1344" t="s">
        <v>47</v>
      </c>
      <c r="B1344">
        <v>17</v>
      </c>
      <c r="C1344" s="27" t="str">
        <f t="shared" si="105"/>
        <v>T</v>
      </c>
      <c r="E1344" t="s">
        <v>1521</v>
      </c>
      <c r="F1344" s="27" t="str">
        <f t="shared" si="106"/>
        <v>CCV-2A_SL</v>
      </c>
      <c r="G1344" t="s">
        <v>1522</v>
      </c>
      <c r="I1344" t="s">
        <v>1570</v>
      </c>
      <c r="J1344">
        <v>0</v>
      </c>
      <c r="K1344">
        <v>5</v>
      </c>
      <c r="L1344">
        <v>2</v>
      </c>
      <c r="M1344">
        <v>30</v>
      </c>
      <c r="N1344">
        <v>6</v>
      </c>
      <c r="O1344">
        <v>1</v>
      </c>
      <c r="P1344">
        <v>0</v>
      </c>
      <c r="Q1344">
        <v>3</v>
      </c>
      <c r="R1344" s="27">
        <f t="shared" si="107"/>
        <v>64</v>
      </c>
      <c r="S1344" s="27">
        <f t="shared" si="108"/>
        <v>38</v>
      </c>
      <c r="T1344" s="27" t="str">
        <f>IFERROR(VLOOKUP(F1344,#REF!,2,0),"")</f>
        <v/>
      </c>
      <c r="U1344" s="27" t="str">
        <f t="shared" si="109"/>
        <v>,17:45:00,car,64</v>
      </c>
    </row>
    <row r="1345" spans="1:21" hidden="1" x14ac:dyDescent="0.25">
      <c r="A1345" t="s">
        <v>48</v>
      </c>
      <c r="B1345">
        <v>18</v>
      </c>
      <c r="C1345" s="27" t="str">
        <f t="shared" si="105"/>
        <v>T</v>
      </c>
      <c r="E1345" t="s">
        <v>1521</v>
      </c>
      <c r="F1345" s="27" t="str">
        <f t="shared" si="106"/>
        <v>CCV-2A_SL</v>
      </c>
      <c r="G1345" t="s">
        <v>1522</v>
      </c>
      <c r="I1345" t="s">
        <v>1571</v>
      </c>
      <c r="J1345">
        <v>0</v>
      </c>
      <c r="K1345">
        <v>6</v>
      </c>
      <c r="L1345">
        <v>3</v>
      </c>
      <c r="M1345">
        <v>38</v>
      </c>
      <c r="N1345">
        <v>8</v>
      </c>
      <c r="O1345">
        <v>1</v>
      </c>
      <c r="P1345">
        <v>0</v>
      </c>
      <c r="Q1345">
        <v>3</v>
      </c>
      <c r="R1345" s="27">
        <f t="shared" si="107"/>
        <v>81</v>
      </c>
      <c r="S1345" s="27">
        <f t="shared" si="108"/>
        <v>49</v>
      </c>
      <c r="T1345" s="27" t="str">
        <f>IFERROR(VLOOKUP(F1345,#REF!,2,0),"")</f>
        <v/>
      </c>
      <c r="U1345" s="27" t="str">
        <f t="shared" si="109"/>
        <v>,18:00:00,car,81</v>
      </c>
    </row>
    <row r="1346" spans="1:21" hidden="1" x14ac:dyDescent="0.25">
      <c r="A1346" t="s">
        <v>49</v>
      </c>
      <c r="B1346">
        <v>18</v>
      </c>
      <c r="C1346" s="27" t="str">
        <f t="shared" si="105"/>
        <v>T</v>
      </c>
      <c r="E1346" t="s">
        <v>1521</v>
      </c>
      <c r="F1346" s="27" t="str">
        <f t="shared" si="106"/>
        <v>CCV-2A_SL</v>
      </c>
      <c r="G1346" t="s">
        <v>1522</v>
      </c>
      <c r="I1346" t="s">
        <v>1572</v>
      </c>
      <c r="J1346">
        <v>0</v>
      </c>
      <c r="K1346">
        <v>5</v>
      </c>
      <c r="L1346">
        <v>3</v>
      </c>
      <c r="M1346">
        <v>32</v>
      </c>
      <c r="N1346">
        <v>7</v>
      </c>
      <c r="O1346">
        <v>1</v>
      </c>
      <c r="P1346">
        <v>0</v>
      </c>
      <c r="Q1346">
        <v>3</v>
      </c>
      <c r="R1346" s="27">
        <f t="shared" si="107"/>
        <v>70</v>
      </c>
      <c r="S1346" s="27">
        <f t="shared" si="108"/>
        <v>43</v>
      </c>
      <c r="T1346" s="27" t="str">
        <f>IFERROR(VLOOKUP(F1346,#REF!,2,0),"")</f>
        <v/>
      </c>
      <c r="U1346" s="27" t="str">
        <f t="shared" si="109"/>
        <v>,18:15:00,car,70</v>
      </c>
    </row>
    <row r="1347" spans="1:21" hidden="1" x14ac:dyDescent="0.25">
      <c r="A1347" t="s">
        <v>197</v>
      </c>
      <c r="B1347">
        <v>18</v>
      </c>
      <c r="C1347" s="27" t="str">
        <f t="shared" ref="C1347:C1410" si="110">IF(B1347&lt;12,"M",IF(AND(B1347&gt;=12,B1347&lt;=18),"T","N"))</f>
        <v>T</v>
      </c>
      <c r="E1347" t="s">
        <v>1521</v>
      </c>
      <c r="F1347" s="27" t="str">
        <f t="shared" ref="F1347:F1410" si="111">CONCATENATE("CCV-",G1347)</f>
        <v>CCV-2A_SL</v>
      </c>
      <c r="G1347" t="s">
        <v>1522</v>
      </c>
      <c r="I1347" t="s">
        <v>1573</v>
      </c>
      <c r="J1347">
        <v>0</v>
      </c>
      <c r="K1347">
        <v>5</v>
      </c>
      <c r="L1347">
        <v>3</v>
      </c>
      <c r="M1347">
        <v>35</v>
      </c>
      <c r="N1347">
        <v>7</v>
      </c>
      <c r="O1347">
        <v>1</v>
      </c>
      <c r="P1347">
        <v>0</v>
      </c>
      <c r="Q1347">
        <v>3</v>
      </c>
      <c r="R1347" s="27">
        <f t="shared" ref="R1347:R1410" si="112">ROUNDUP((M1347+P1347+Q1347+(1/6)*N1347+2*K1347+2.5*L1347)*1.3,0)</f>
        <v>74</v>
      </c>
      <c r="S1347" s="27">
        <f t="shared" ref="S1347:S1410" si="113">ROUNDUP(M1347+P1347+Q1347+2.5*L1347,0)</f>
        <v>46</v>
      </c>
      <c r="T1347" s="27" t="str">
        <f>IFERROR(VLOOKUP(F1347,#REF!,2,0),"")</f>
        <v/>
      </c>
      <c r="U1347" s="27" t="str">
        <f t="shared" ref="U1347:U1410" si="114">CONCATENATE(T1347,",",CONCATENATE(LEFT(A1347,5),":00"),",car,",R1347)</f>
        <v>,18:30:00,car,74</v>
      </c>
    </row>
    <row r="1348" spans="1:21" hidden="1" x14ac:dyDescent="0.25">
      <c r="A1348" t="s">
        <v>199</v>
      </c>
      <c r="B1348">
        <v>18</v>
      </c>
      <c r="C1348" s="27" t="str">
        <f t="shared" si="110"/>
        <v>T</v>
      </c>
      <c r="E1348" t="s">
        <v>1521</v>
      </c>
      <c r="F1348" s="27" t="str">
        <f t="shared" si="111"/>
        <v>CCV-2A_SL</v>
      </c>
      <c r="G1348" t="s">
        <v>1522</v>
      </c>
      <c r="I1348" t="s">
        <v>1574</v>
      </c>
      <c r="J1348">
        <v>0</v>
      </c>
      <c r="K1348">
        <v>5</v>
      </c>
      <c r="L1348">
        <v>3</v>
      </c>
      <c r="M1348">
        <v>33</v>
      </c>
      <c r="N1348">
        <v>7</v>
      </c>
      <c r="O1348">
        <v>1</v>
      </c>
      <c r="P1348">
        <v>0</v>
      </c>
      <c r="Q1348">
        <v>3</v>
      </c>
      <c r="R1348" s="27">
        <f t="shared" si="112"/>
        <v>72</v>
      </c>
      <c r="S1348" s="27">
        <f t="shared" si="113"/>
        <v>44</v>
      </c>
      <c r="T1348" s="27" t="str">
        <f>IFERROR(VLOOKUP(F1348,#REF!,2,0),"")</f>
        <v/>
      </c>
      <c r="U1348" s="27" t="str">
        <f t="shared" si="114"/>
        <v>,18:45:00,car,72</v>
      </c>
    </row>
    <row r="1349" spans="1:21" hidden="1" x14ac:dyDescent="0.25">
      <c r="A1349" t="s">
        <v>201</v>
      </c>
      <c r="B1349">
        <v>19</v>
      </c>
      <c r="C1349" s="27" t="str">
        <f t="shared" si="110"/>
        <v>N</v>
      </c>
      <c r="E1349" t="s">
        <v>1521</v>
      </c>
      <c r="F1349" s="27" t="str">
        <f t="shared" si="111"/>
        <v>CCV-2A_SL</v>
      </c>
      <c r="G1349" t="s">
        <v>1522</v>
      </c>
      <c r="I1349" t="s">
        <v>1575</v>
      </c>
      <c r="J1349">
        <v>0</v>
      </c>
      <c r="K1349">
        <v>4</v>
      </c>
      <c r="L1349">
        <v>2</v>
      </c>
      <c r="M1349">
        <v>23</v>
      </c>
      <c r="N1349">
        <v>5</v>
      </c>
      <c r="O1349">
        <v>1</v>
      </c>
      <c r="P1349">
        <v>0</v>
      </c>
      <c r="Q1349">
        <v>2</v>
      </c>
      <c r="R1349" s="27">
        <f t="shared" si="112"/>
        <v>51</v>
      </c>
      <c r="S1349" s="27">
        <f t="shared" si="113"/>
        <v>30</v>
      </c>
      <c r="T1349" s="27" t="str">
        <f>IFERROR(VLOOKUP(F1349,#REF!,2,0),"")</f>
        <v/>
      </c>
      <c r="U1349" s="27" t="str">
        <f t="shared" si="114"/>
        <v>,19:00:00,car,51</v>
      </c>
    </row>
    <row r="1350" spans="1:21" hidden="1" x14ac:dyDescent="0.25">
      <c r="A1350" t="s">
        <v>203</v>
      </c>
      <c r="B1350">
        <v>19</v>
      </c>
      <c r="C1350" s="27" t="str">
        <f t="shared" si="110"/>
        <v>N</v>
      </c>
      <c r="E1350" t="s">
        <v>1521</v>
      </c>
      <c r="F1350" s="27" t="str">
        <f t="shared" si="111"/>
        <v>CCV-2A_SL</v>
      </c>
      <c r="G1350" t="s">
        <v>1522</v>
      </c>
      <c r="I1350" t="s">
        <v>1576</v>
      </c>
      <c r="J1350">
        <v>0</v>
      </c>
      <c r="K1350">
        <v>4</v>
      </c>
      <c r="L1350">
        <v>2</v>
      </c>
      <c r="M1350">
        <v>23</v>
      </c>
      <c r="N1350">
        <v>5</v>
      </c>
      <c r="O1350">
        <v>1</v>
      </c>
      <c r="P1350">
        <v>0</v>
      </c>
      <c r="Q1350">
        <v>2</v>
      </c>
      <c r="R1350" s="27">
        <f t="shared" si="112"/>
        <v>51</v>
      </c>
      <c r="S1350" s="27">
        <f t="shared" si="113"/>
        <v>30</v>
      </c>
      <c r="T1350" s="27" t="str">
        <f>IFERROR(VLOOKUP(F1350,#REF!,2,0),"")</f>
        <v/>
      </c>
      <c r="U1350" s="27" t="str">
        <f t="shared" si="114"/>
        <v>,19:15:00,car,51</v>
      </c>
    </row>
    <row r="1351" spans="1:21" hidden="1" x14ac:dyDescent="0.25">
      <c r="A1351" t="s">
        <v>205</v>
      </c>
      <c r="B1351">
        <v>19</v>
      </c>
      <c r="C1351" s="27" t="str">
        <f t="shared" si="110"/>
        <v>N</v>
      </c>
      <c r="E1351" t="s">
        <v>1521</v>
      </c>
      <c r="F1351" s="27" t="str">
        <f t="shared" si="111"/>
        <v>CCV-2A_SL</v>
      </c>
      <c r="G1351" t="s">
        <v>1522</v>
      </c>
      <c r="I1351" t="s">
        <v>1577</v>
      </c>
      <c r="J1351">
        <v>0</v>
      </c>
      <c r="K1351">
        <v>3</v>
      </c>
      <c r="L1351">
        <v>2</v>
      </c>
      <c r="M1351">
        <v>22</v>
      </c>
      <c r="N1351">
        <v>5</v>
      </c>
      <c r="O1351">
        <v>1</v>
      </c>
      <c r="P1351">
        <v>0</v>
      </c>
      <c r="Q1351">
        <v>2</v>
      </c>
      <c r="R1351" s="27">
        <f t="shared" si="112"/>
        <v>47</v>
      </c>
      <c r="S1351" s="27">
        <f t="shared" si="113"/>
        <v>29</v>
      </c>
      <c r="T1351" s="27" t="str">
        <f>IFERROR(VLOOKUP(F1351,#REF!,2,0),"")</f>
        <v/>
      </c>
      <c r="U1351" s="27" t="str">
        <f t="shared" si="114"/>
        <v>,19:30:00,car,47</v>
      </c>
    </row>
    <row r="1352" spans="1:21" hidden="1" x14ac:dyDescent="0.25">
      <c r="A1352" t="s">
        <v>207</v>
      </c>
      <c r="B1352">
        <v>19</v>
      </c>
      <c r="C1352" s="27" t="str">
        <f t="shared" si="110"/>
        <v>N</v>
      </c>
      <c r="E1352" t="s">
        <v>1521</v>
      </c>
      <c r="F1352" s="27" t="str">
        <f t="shared" si="111"/>
        <v>CCV-2A_SL</v>
      </c>
      <c r="G1352" t="s">
        <v>1522</v>
      </c>
      <c r="I1352" t="s">
        <v>1578</v>
      </c>
      <c r="J1352">
        <v>0</v>
      </c>
      <c r="K1352">
        <v>2</v>
      </c>
      <c r="L1352">
        <v>1</v>
      </c>
      <c r="M1352">
        <v>13</v>
      </c>
      <c r="N1352">
        <v>3</v>
      </c>
      <c r="O1352">
        <v>0</v>
      </c>
      <c r="P1352">
        <v>0</v>
      </c>
      <c r="Q1352">
        <v>1</v>
      </c>
      <c r="R1352" s="27">
        <f t="shared" si="112"/>
        <v>28</v>
      </c>
      <c r="S1352" s="27">
        <f t="shared" si="113"/>
        <v>17</v>
      </c>
      <c r="T1352" s="27" t="str">
        <f>IFERROR(VLOOKUP(F1352,#REF!,2,0),"")</f>
        <v/>
      </c>
      <c r="U1352" s="27" t="str">
        <f t="shared" si="114"/>
        <v>,19:45:00,car,28</v>
      </c>
    </row>
    <row r="1353" spans="1:21" hidden="1" x14ac:dyDescent="0.25">
      <c r="A1353" t="s">
        <v>111</v>
      </c>
      <c r="B1353">
        <v>6</v>
      </c>
      <c r="C1353" s="27" t="str">
        <f t="shared" si="110"/>
        <v>M</v>
      </c>
      <c r="E1353" t="s">
        <v>1579</v>
      </c>
      <c r="F1353" s="27" t="str">
        <f t="shared" si="111"/>
        <v>CCV-2A</v>
      </c>
      <c r="G1353" t="s">
        <v>1580</v>
      </c>
      <c r="I1353" t="s">
        <v>1581</v>
      </c>
      <c r="J1353">
        <v>4</v>
      </c>
      <c r="K1353">
        <v>5</v>
      </c>
      <c r="L1353">
        <v>2</v>
      </c>
      <c r="M1353">
        <v>279</v>
      </c>
      <c r="N1353">
        <v>61</v>
      </c>
      <c r="O1353">
        <v>10</v>
      </c>
      <c r="P1353">
        <v>0</v>
      </c>
      <c r="Q1353">
        <v>4</v>
      </c>
      <c r="R1353" s="27">
        <f t="shared" si="112"/>
        <v>401</v>
      </c>
      <c r="S1353" s="27">
        <f t="shared" si="113"/>
        <v>288</v>
      </c>
      <c r="T1353" s="27" t="str">
        <f>IFERROR(VLOOKUP(F1353,#REF!,2,0),"")</f>
        <v/>
      </c>
      <c r="U1353" s="27" t="str">
        <f t="shared" si="114"/>
        <v>,06:45:00,car,401</v>
      </c>
    </row>
    <row r="1354" spans="1:21" hidden="1" x14ac:dyDescent="0.25">
      <c r="A1354" t="s">
        <v>113</v>
      </c>
      <c r="B1354">
        <v>7</v>
      </c>
      <c r="C1354" s="27" t="str">
        <f t="shared" si="110"/>
        <v>M</v>
      </c>
      <c r="E1354" t="s">
        <v>1579</v>
      </c>
      <c r="F1354" s="27" t="str">
        <f t="shared" si="111"/>
        <v>CCV-2A</v>
      </c>
      <c r="G1354" t="s">
        <v>1580</v>
      </c>
      <c r="I1354" t="s">
        <v>1582</v>
      </c>
      <c r="J1354">
        <v>4</v>
      </c>
      <c r="K1354">
        <v>2</v>
      </c>
      <c r="L1354">
        <v>1</v>
      </c>
      <c r="M1354">
        <v>277</v>
      </c>
      <c r="N1354">
        <v>65</v>
      </c>
      <c r="O1354">
        <v>12</v>
      </c>
      <c r="P1354">
        <v>0</v>
      </c>
      <c r="Q1354">
        <v>9</v>
      </c>
      <c r="R1354" s="27">
        <f t="shared" si="112"/>
        <v>395</v>
      </c>
      <c r="S1354" s="27">
        <f t="shared" si="113"/>
        <v>289</v>
      </c>
      <c r="T1354" s="27" t="str">
        <f>IFERROR(VLOOKUP(F1354,#REF!,2,0),"")</f>
        <v/>
      </c>
      <c r="U1354" s="27" t="str">
        <f t="shared" si="114"/>
        <v>,07:00:00,car,395</v>
      </c>
    </row>
    <row r="1355" spans="1:21" hidden="1" x14ac:dyDescent="0.25">
      <c r="A1355" t="s">
        <v>115</v>
      </c>
      <c r="B1355">
        <v>7</v>
      </c>
      <c r="C1355" s="27" t="str">
        <f t="shared" si="110"/>
        <v>M</v>
      </c>
      <c r="E1355" t="s">
        <v>1579</v>
      </c>
      <c r="F1355" s="27" t="str">
        <f t="shared" si="111"/>
        <v>CCV-2A</v>
      </c>
      <c r="G1355" t="s">
        <v>1580</v>
      </c>
      <c r="I1355" t="s">
        <v>1583</v>
      </c>
      <c r="J1355">
        <v>2</v>
      </c>
      <c r="K1355">
        <v>1</v>
      </c>
      <c r="L1355">
        <v>4</v>
      </c>
      <c r="M1355">
        <v>230</v>
      </c>
      <c r="N1355">
        <v>77</v>
      </c>
      <c r="O1355">
        <v>12</v>
      </c>
      <c r="P1355">
        <v>0</v>
      </c>
      <c r="Q1355">
        <v>14</v>
      </c>
      <c r="R1355" s="27">
        <f t="shared" si="112"/>
        <v>350</v>
      </c>
      <c r="S1355" s="27">
        <f t="shared" si="113"/>
        <v>254</v>
      </c>
      <c r="T1355" s="27" t="str">
        <f>IFERROR(VLOOKUP(F1355,#REF!,2,0),"")</f>
        <v/>
      </c>
      <c r="U1355" s="27" t="str">
        <f t="shared" si="114"/>
        <v>,07:15:00,car,350</v>
      </c>
    </row>
    <row r="1356" spans="1:21" hidden="1" x14ac:dyDescent="0.25">
      <c r="A1356" t="s">
        <v>117</v>
      </c>
      <c r="B1356">
        <v>7</v>
      </c>
      <c r="C1356" s="27" t="str">
        <f t="shared" si="110"/>
        <v>M</v>
      </c>
      <c r="E1356" t="s">
        <v>1579</v>
      </c>
      <c r="F1356" s="27" t="str">
        <f t="shared" si="111"/>
        <v>CCV-2A</v>
      </c>
      <c r="G1356" t="s">
        <v>1580</v>
      </c>
      <c r="I1356" t="s">
        <v>1584</v>
      </c>
      <c r="J1356">
        <v>1</v>
      </c>
      <c r="K1356">
        <v>4</v>
      </c>
      <c r="L1356">
        <v>2</v>
      </c>
      <c r="M1356">
        <v>257</v>
      </c>
      <c r="N1356">
        <v>80</v>
      </c>
      <c r="O1356">
        <v>14</v>
      </c>
      <c r="P1356">
        <v>0</v>
      </c>
      <c r="Q1356">
        <v>9</v>
      </c>
      <c r="R1356" s="27">
        <f t="shared" si="112"/>
        <v>381</v>
      </c>
      <c r="S1356" s="27">
        <f t="shared" si="113"/>
        <v>271</v>
      </c>
      <c r="T1356" s="27" t="str">
        <f>IFERROR(VLOOKUP(F1356,#REF!,2,0),"")</f>
        <v/>
      </c>
      <c r="U1356" s="27" t="str">
        <f t="shared" si="114"/>
        <v>,07:30:00,car,381</v>
      </c>
    </row>
    <row r="1357" spans="1:21" hidden="1" x14ac:dyDescent="0.25">
      <c r="A1357" t="s">
        <v>119</v>
      </c>
      <c r="B1357">
        <v>7</v>
      </c>
      <c r="C1357" s="27" t="str">
        <f t="shared" si="110"/>
        <v>M</v>
      </c>
      <c r="E1357" t="s">
        <v>1579</v>
      </c>
      <c r="F1357" s="27" t="str">
        <f t="shared" si="111"/>
        <v>CCV-2A</v>
      </c>
      <c r="G1357" t="s">
        <v>1580</v>
      </c>
      <c r="I1357" t="s">
        <v>1585</v>
      </c>
      <c r="J1357">
        <v>4</v>
      </c>
      <c r="K1357">
        <v>7</v>
      </c>
      <c r="L1357">
        <v>0</v>
      </c>
      <c r="M1357">
        <v>263</v>
      </c>
      <c r="N1357">
        <v>92</v>
      </c>
      <c r="O1357">
        <v>11</v>
      </c>
      <c r="P1357">
        <v>2</v>
      </c>
      <c r="Q1357">
        <v>16</v>
      </c>
      <c r="R1357" s="27">
        <f t="shared" si="112"/>
        <v>404</v>
      </c>
      <c r="S1357" s="27">
        <f t="shared" si="113"/>
        <v>281</v>
      </c>
      <c r="T1357" s="27" t="str">
        <f>IFERROR(VLOOKUP(F1357,#REF!,2,0),"")</f>
        <v/>
      </c>
      <c r="U1357" s="27" t="str">
        <f t="shared" si="114"/>
        <v>,07:45:00,car,404</v>
      </c>
    </row>
    <row r="1358" spans="1:21" hidden="1" x14ac:dyDescent="0.25">
      <c r="A1358" t="s">
        <v>121</v>
      </c>
      <c r="B1358">
        <v>8</v>
      </c>
      <c r="C1358" s="27" t="str">
        <f t="shared" si="110"/>
        <v>M</v>
      </c>
      <c r="E1358" t="s">
        <v>1579</v>
      </c>
      <c r="F1358" s="27" t="str">
        <f t="shared" si="111"/>
        <v>CCV-2A</v>
      </c>
      <c r="G1358" t="s">
        <v>1580</v>
      </c>
      <c r="I1358" t="s">
        <v>1586</v>
      </c>
      <c r="J1358">
        <v>0</v>
      </c>
      <c r="K1358">
        <v>3</v>
      </c>
      <c r="L1358">
        <v>2</v>
      </c>
      <c r="M1358">
        <v>186</v>
      </c>
      <c r="N1358">
        <v>60</v>
      </c>
      <c r="O1358">
        <v>6</v>
      </c>
      <c r="P1358">
        <v>0</v>
      </c>
      <c r="Q1358">
        <v>10</v>
      </c>
      <c r="R1358" s="27">
        <f t="shared" si="112"/>
        <v>283</v>
      </c>
      <c r="S1358" s="27">
        <f t="shared" si="113"/>
        <v>201</v>
      </c>
      <c r="T1358" s="27" t="str">
        <f>IFERROR(VLOOKUP(F1358,#REF!,2,0),"")</f>
        <v/>
      </c>
      <c r="U1358" s="27" t="str">
        <f t="shared" si="114"/>
        <v>,08:00:00,car,283</v>
      </c>
    </row>
    <row r="1359" spans="1:21" hidden="1" x14ac:dyDescent="0.25">
      <c r="A1359" t="s">
        <v>123</v>
      </c>
      <c r="B1359">
        <v>8</v>
      </c>
      <c r="C1359" s="27" t="str">
        <f t="shared" si="110"/>
        <v>M</v>
      </c>
      <c r="E1359" t="s">
        <v>1579</v>
      </c>
      <c r="F1359" s="27" t="str">
        <f t="shared" si="111"/>
        <v>CCV-2A</v>
      </c>
      <c r="G1359" t="s">
        <v>1580</v>
      </c>
      <c r="I1359" t="s">
        <v>1587</v>
      </c>
      <c r="J1359">
        <v>0</v>
      </c>
      <c r="K1359">
        <v>4</v>
      </c>
      <c r="L1359">
        <v>3</v>
      </c>
      <c r="M1359">
        <v>255</v>
      </c>
      <c r="N1359">
        <v>56</v>
      </c>
      <c r="O1359">
        <v>12</v>
      </c>
      <c r="P1359">
        <v>2</v>
      </c>
      <c r="Q1359">
        <v>9</v>
      </c>
      <c r="R1359" s="27">
        <f t="shared" si="112"/>
        <v>379</v>
      </c>
      <c r="S1359" s="27">
        <f t="shared" si="113"/>
        <v>274</v>
      </c>
      <c r="T1359" s="27" t="str">
        <f>IFERROR(VLOOKUP(F1359,#REF!,2,0),"")</f>
        <v/>
      </c>
      <c r="U1359" s="27" t="str">
        <f t="shared" si="114"/>
        <v>,08:15:00,car,379</v>
      </c>
    </row>
    <row r="1360" spans="1:21" hidden="1" x14ac:dyDescent="0.25">
      <c r="A1360" t="s">
        <v>125</v>
      </c>
      <c r="B1360">
        <v>8</v>
      </c>
      <c r="C1360" s="27" t="str">
        <f t="shared" si="110"/>
        <v>M</v>
      </c>
      <c r="E1360" t="s">
        <v>1579</v>
      </c>
      <c r="F1360" s="27" t="str">
        <f t="shared" si="111"/>
        <v>CCV-2A</v>
      </c>
      <c r="G1360" t="s">
        <v>1580</v>
      </c>
      <c r="I1360" t="s">
        <v>1588</v>
      </c>
      <c r="J1360">
        <v>3</v>
      </c>
      <c r="K1360">
        <v>5</v>
      </c>
      <c r="L1360">
        <v>3</v>
      </c>
      <c r="M1360">
        <v>243</v>
      </c>
      <c r="N1360">
        <v>57</v>
      </c>
      <c r="O1360">
        <v>11</v>
      </c>
      <c r="P1360">
        <v>0</v>
      </c>
      <c r="Q1360">
        <v>11</v>
      </c>
      <c r="R1360" s="27">
        <f t="shared" si="112"/>
        <v>366</v>
      </c>
      <c r="S1360" s="27">
        <f t="shared" si="113"/>
        <v>262</v>
      </c>
      <c r="T1360" s="27" t="str">
        <f>IFERROR(VLOOKUP(F1360,#REF!,2,0),"")</f>
        <v/>
      </c>
      <c r="U1360" s="27" t="str">
        <f t="shared" si="114"/>
        <v>,08:30:00,car,366</v>
      </c>
    </row>
    <row r="1361" spans="1:21" hidden="1" x14ac:dyDescent="0.25">
      <c r="A1361" t="s">
        <v>127</v>
      </c>
      <c r="B1361">
        <v>8</v>
      </c>
      <c r="C1361" s="27" t="str">
        <f t="shared" si="110"/>
        <v>M</v>
      </c>
      <c r="E1361" t="s">
        <v>1579</v>
      </c>
      <c r="F1361" s="27" t="str">
        <f t="shared" si="111"/>
        <v>CCV-2A</v>
      </c>
      <c r="G1361" t="s">
        <v>1580</v>
      </c>
      <c r="I1361" t="s">
        <v>1589</v>
      </c>
      <c r="J1361">
        <v>1</v>
      </c>
      <c r="K1361">
        <v>9</v>
      </c>
      <c r="L1361">
        <v>6</v>
      </c>
      <c r="M1361">
        <v>256</v>
      </c>
      <c r="N1361">
        <v>59</v>
      </c>
      <c r="O1361">
        <v>7</v>
      </c>
      <c r="P1361">
        <v>2</v>
      </c>
      <c r="Q1361">
        <v>13</v>
      </c>
      <c r="R1361" s="27">
        <f t="shared" si="112"/>
        <v>408</v>
      </c>
      <c r="S1361" s="27">
        <f t="shared" si="113"/>
        <v>286</v>
      </c>
      <c r="T1361" s="27" t="str">
        <f>IFERROR(VLOOKUP(F1361,#REF!,2,0),"")</f>
        <v/>
      </c>
      <c r="U1361" s="27" t="str">
        <f t="shared" si="114"/>
        <v>,08:45:00,car,408</v>
      </c>
    </row>
    <row r="1362" spans="1:21" hidden="1" x14ac:dyDescent="0.25">
      <c r="A1362" t="s">
        <v>129</v>
      </c>
      <c r="B1362">
        <v>9</v>
      </c>
      <c r="C1362" s="27" t="str">
        <f t="shared" si="110"/>
        <v>M</v>
      </c>
      <c r="E1362" t="s">
        <v>1579</v>
      </c>
      <c r="F1362" s="27" t="str">
        <f t="shared" si="111"/>
        <v>CCV-2A</v>
      </c>
      <c r="G1362" t="s">
        <v>1580</v>
      </c>
      <c r="I1362" t="s">
        <v>1590</v>
      </c>
      <c r="J1362">
        <v>1</v>
      </c>
      <c r="K1362">
        <v>5</v>
      </c>
      <c r="L1362">
        <v>4</v>
      </c>
      <c r="M1362">
        <v>212</v>
      </c>
      <c r="N1362">
        <v>50</v>
      </c>
      <c r="O1362">
        <v>5</v>
      </c>
      <c r="P1362">
        <v>0</v>
      </c>
      <c r="Q1362">
        <v>14</v>
      </c>
      <c r="R1362" s="27">
        <f t="shared" si="112"/>
        <v>331</v>
      </c>
      <c r="S1362" s="27">
        <f t="shared" si="113"/>
        <v>236</v>
      </c>
      <c r="T1362" s="27" t="str">
        <f>IFERROR(VLOOKUP(F1362,#REF!,2,0),"")</f>
        <v/>
      </c>
      <c r="U1362" s="27" t="str">
        <f t="shared" si="114"/>
        <v>,09:00:00,car,331</v>
      </c>
    </row>
    <row r="1363" spans="1:21" hidden="1" x14ac:dyDescent="0.25">
      <c r="A1363" t="s">
        <v>131</v>
      </c>
      <c r="B1363">
        <v>9</v>
      </c>
      <c r="C1363" s="27" t="str">
        <f t="shared" si="110"/>
        <v>M</v>
      </c>
      <c r="E1363" t="s">
        <v>1579</v>
      </c>
      <c r="F1363" s="27" t="str">
        <f t="shared" si="111"/>
        <v>CCV-2A</v>
      </c>
      <c r="G1363" t="s">
        <v>1580</v>
      </c>
      <c r="I1363" t="s">
        <v>1591</v>
      </c>
      <c r="J1363">
        <v>1</v>
      </c>
      <c r="K1363">
        <v>11</v>
      </c>
      <c r="L1363">
        <v>1</v>
      </c>
      <c r="M1363">
        <v>240</v>
      </c>
      <c r="N1363">
        <v>33</v>
      </c>
      <c r="O1363">
        <v>6</v>
      </c>
      <c r="P1363">
        <v>1</v>
      </c>
      <c r="Q1363">
        <v>10</v>
      </c>
      <c r="R1363" s="27">
        <f t="shared" si="112"/>
        <v>366</v>
      </c>
      <c r="S1363" s="27">
        <f t="shared" si="113"/>
        <v>254</v>
      </c>
      <c r="T1363" s="27" t="str">
        <f>IFERROR(VLOOKUP(F1363,#REF!,2,0),"")</f>
        <v/>
      </c>
      <c r="U1363" s="27" t="str">
        <f t="shared" si="114"/>
        <v>,09:15:00,car,366</v>
      </c>
    </row>
    <row r="1364" spans="1:21" hidden="1" x14ac:dyDescent="0.25">
      <c r="A1364" t="s">
        <v>133</v>
      </c>
      <c r="B1364">
        <v>9</v>
      </c>
      <c r="C1364" s="27" t="str">
        <f t="shared" si="110"/>
        <v>M</v>
      </c>
      <c r="E1364" t="s">
        <v>1579</v>
      </c>
      <c r="F1364" s="27" t="str">
        <f t="shared" si="111"/>
        <v>CCV-2A</v>
      </c>
      <c r="G1364" t="s">
        <v>1580</v>
      </c>
      <c r="I1364" t="s">
        <v>1592</v>
      </c>
      <c r="J1364">
        <v>0</v>
      </c>
      <c r="K1364">
        <v>6</v>
      </c>
      <c r="L1364">
        <v>0</v>
      </c>
      <c r="M1364">
        <v>210</v>
      </c>
      <c r="N1364">
        <v>41</v>
      </c>
      <c r="O1364">
        <v>4</v>
      </c>
      <c r="P1364">
        <v>0</v>
      </c>
      <c r="Q1364">
        <v>8</v>
      </c>
      <c r="R1364" s="27">
        <f t="shared" si="112"/>
        <v>308</v>
      </c>
      <c r="S1364" s="27">
        <f t="shared" si="113"/>
        <v>218</v>
      </c>
      <c r="T1364" s="27" t="str">
        <f>IFERROR(VLOOKUP(F1364,#REF!,2,0),"")</f>
        <v/>
      </c>
      <c r="U1364" s="27" t="str">
        <f t="shared" si="114"/>
        <v>,09:30:00,car,308</v>
      </c>
    </row>
    <row r="1365" spans="1:21" hidden="1" x14ac:dyDescent="0.25">
      <c r="A1365" t="s">
        <v>135</v>
      </c>
      <c r="B1365">
        <v>9</v>
      </c>
      <c r="C1365" s="27" t="str">
        <f t="shared" si="110"/>
        <v>M</v>
      </c>
      <c r="E1365" t="s">
        <v>1579</v>
      </c>
      <c r="F1365" s="27" t="str">
        <f t="shared" si="111"/>
        <v>CCV-2A</v>
      </c>
      <c r="G1365" t="s">
        <v>1580</v>
      </c>
      <c r="I1365" t="s">
        <v>1593</v>
      </c>
      <c r="J1365">
        <v>0</v>
      </c>
      <c r="K1365">
        <v>10</v>
      </c>
      <c r="L1365">
        <v>8</v>
      </c>
      <c r="M1365">
        <v>211</v>
      </c>
      <c r="N1365">
        <v>26</v>
      </c>
      <c r="O1365">
        <v>4</v>
      </c>
      <c r="P1365">
        <v>0</v>
      </c>
      <c r="Q1365">
        <v>9</v>
      </c>
      <c r="R1365" s="27">
        <f t="shared" si="112"/>
        <v>344</v>
      </c>
      <c r="S1365" s="27">
        <f t="shared" si="113"/>
        <v>240</v>
      </c>
      <c r="T1365" s="27" t="str">
        <f>IFERROR(VLOOKUP(F1365,#REF!,2,0),"")</f>
        <v/>
      </c>
      <c r="U1365" s="27" t="str">
        <f t="shared" si="114"/>
        <v>,09:45:00,car,344</v>
      </c>
    </row>
    <row r="1366" spans="1:21" hidden="1" x14ac:dyDescent="0.25">
      <c r="A1366" t="s">
        <v>137</v>
      </c>
      <c r="B1366">
        <v>10</v>
      </c>
      <c r="C1366" s="27" t="str">
        <f t="shared" si="110"/>
        <v>M</v>
      </c>
      <c r="E1366" t="s">
        <v>1579</v>
      </c>
      <c r="F1366" s="27" t="str">
        <f t="shared" si="111"/>
        <v>CCV-2A</v>
      </c>
      <c r="G1366" t="s">
        <v>1580</v>
      </c>
      <c r="I1366" t="s">
        <v>1594</v>
      </c>
      <c r="J1366">
        <v>2</v>
      </c>
      <c r="K1366">
        <v>11</v>
      </c>
      <c r="L1366">
        <v>5</v>
      </c>
      <c r="M1366">
        <v>179</v>
      </c>
      <c r="N1366">
        <v>23</v>
      </c>
      <c r="O1366">
        <v>2</v>
      </c>
      <c r="P1366">
        <v>0</v>
      </c>
      <c r="Q1366">
        <v>14</v>
      </c>
      <c r="R1366" s="27">
        <f t="shared" si="112"/>
        <v>301</v>
      </c>
      <c r="S1366" s="27">
        <f t="shared" si="113"/>
        <v>206</v>
      </c>
      <c r="T1366" s="27" t="str">
        <f>IFERROR(VLOOKUP(F1366,#REF!,2,0),"")</f>
        <v/>
      </c>
      <c r="U1366" s="27" t="str">
        <f t="shared" si="114"/>
        <v>,10:00:00,car,301</v>
      </c>
    </row>
    <row r="1367" spans="1:21" hidden="1" x14ac:dyDescent="0.25">
      <c r="A1367" t="s">
        <v>139</v>
      </c>
      <c r="B1367">
        <v>10</v>
      </c>
      <c r="C1367" s="27" t="str">
        <f t="shared" si="110"/>
        <v>M</v>
      </c>
      <c r="E1367" t="s">
        <v>1579</v>
      </c>
      <c r="F1367" s="27" t="str">
        <f t="shared" si="111"/>
        <v>CCV-2A</v>
      </c>
      <c r="G1367" t="s">
        <v>1580</v>
      </c>
      <c r="I1367" t="s">
        <v>1595</v>
      </c>
      <c r="J1367">
        <v>0</v>
      </c>
      <c r="K1367">
        <v>3</v>
      </c>
      <c r="L1367">
        <v>2</v>
      </c>
      <c r="M1367">
        <v>109</v>
      </c>
      <c r="N1367">
        <v>16</v>
      </c>
      <c r="O1367">
        <v>3</v>
      </c>
      <c r="P1367">
        <v>2</v>
      </c>
      <c r="Q1367">
        <v>4</v>
      </c>
      <c r="R1367" s="27">
        <f t="shared" si="112"/>
        <v>168</v>
      </c>
      <c r="S1367" s="27">
        <f t="shared" si="113"/>
        <v>120</v>
      </c>
      <c r="T1367" s="27" t="str">
        <f>IFERROR(VLOOKUP(F1367,#REF!,2,0),"")</f>
        <v/>
      </c>
      <c r="U1367" s="27" t="str">
        <f t="shared" si="114"/>
        <v>,10:15:00,car,168</v>
      </c>
    </row>
    <row r="1368" spans="1:21" hidden="1" x14ac:dyDescent="0.25">
      <c r="A1368" t="s">
        <v>181</v>
      </c>
      <c r="B1368">
        <v>15</v>
      </c>
      <c r="C1368" s="27" t="str">
        <f t="shared" si="110"/>
        <v>T</v>
      </c>
      <c r="E1368" t="s">
        <v>1579</v>
      </c>
      <c r="F1368" s="27" t="str">
        <f t="shared" si="111"/>
        <v>CCV-2A</v>
      </c>
      <c r="G1368" t="s">
        <v>1580</v>
      </c>
      <c r="I1368" t="s">
        <v>1596</v>
      </c>
      <c r="J1368">
        <v>0</v>
      </c>
      <c r="K1368">
        <v>8</v>
      </c>
      <c r="L1368">
        <v>3</v>
      </c>
      <c r="M1368">
        <v>154</v>
      </c>
      <c r="N1368">
        <v>41</v>
      </c>
      <c r="O1368">
        <v>4</v>
      </c>
      <c r="P1368">
        <v>0</v>
      </c>
      <c r="Q1368">
        <v>15</v>
      </c>
      <c r="R1368" s="27">
        <f t="shared" si="112"/>
        <v>260</v>
      </c>
      <c r="S1368" s="27">
        <f t="shared" si="113"/>
        <v>177</v>
      </c>
      <c r="T1368" s="27" t="str">
        <f>IFERROR(VLOOKUP(F1368,#REF!,2,0),"")</f>
        <v/>
      </c>
      <c r="U1368" s="27" t="str">
        <f t="shared" si="114"/>
        <v>,15:30:00,car,260</v>
      </c>
    </row>
    <row r="1369" spans="1:21" hidden="1" x14ac:dyDescent="0.25">
      <c r="A1369" t="s">
        <v>183</v>
      </c>
      <c r="B1369">
        <v>15</v>
      </c>
      <c r="C1369" s="27" t="str">
        <f t="shared" si="110"/>
        <v>T</v>
      </c>
      <c r="E1369" t="s">
        <v>1579</v>
      </c>
      <c r="F1369" s="27" t="str">
        <f t="shared" si="111"/>
        <v>CCV-2A</v>
      </c>
      <c r="G1369" t="s">
        <v>1580</v>
      </c>
      <c r="I1369" t="s">
        <v>1597</v>
      </c>
      <c r="J1369">
        <v>1</v>
      </c>
      <c r="K1369">
        <v>11</v>
      </c>
      <c r="L1369">
        <v>4</v>
      </c>
      <c r="M1369">
        <v>200</v>
      </c>
      <c r="N1369">
        <v>43</v>
      </c>
      <c r="O1369">
        <v>6</v>
      </c>
      <c r="P1369">
        <v>0</v>
      </c>
      <c r="Q1369">
        <v>15</v>
      </c>
      <c r="R1369" s="27">
        <f t="shared" si="112"/>
        <v>331</v>
      </c>
      <c r="S1369" s="27">
        <f t="shared" si="113"/>
        <v>225</v>
      </c>
      <c r="T1369" s="27" t="str">
        <f>IFERROR(VLOOKUP(F1369,#REF!,2,0),"")</f>
        <v/>
      </c>
      <c r="U1369" s="27" t="str">
        <f t="shared" si="114"/>
        <v>,15:45:00,car,331</v>
      </c>
    </row>
    <row r="1370" spans="1:21" hidden="1" x14ac:dyDescent="0.25">
      <c r="A1370" t="s">
        <v>185</v>
      </c>
      <c r="B1370">
        <v>16</v>
      </c>
      <c r="C1370" s="27" t="str">
        <f t="shared" si="110"/>
        <v>T</v>
      </c>
      <c r="E1370" t="s">
        <v>1579</v>
      </c>
      <c r="F1370" s="27" t="str">
        <f t="shared" si="111"/>
        <v>CCV-2A</v>
      </c>
      <c r="G1370" t="s">
        <v>1580</v>
      </c>
      <c r="I1370" t="s">
        <v>1598</v>
      </c>
      <c r="J1370">
        <v>3</v>
      </c>
      <c r="K1370">
        <v>11</v>
      </c>
      <c r="L1370">
        <v>2</v>
      </c>
      <c r="M1370">
        <v>197</v>
      </c>
      <c r="N1370">
        <v>44</v>
      </c>
      <c r="O1370">
        <v>1</v>
      </c>
      <c r="P1370">
        <v>1</v>
      </c>
      <c r="Q1370">
        <v>11</v>
      </c>
      <c r="R1370" s="27">
        <f t="shared" si="112"/>
        <v>317</v>
      </c>
      <c r="S1370" s="27">
        <f t="shared" si="113"/>
        <v>214</v>
      </c>
      <c r="T1370" s="27" t="str">
        <f>IFERROR(VLOOKUP(F1370,#REF!,2,0),"")</f>
        <v/>
      </c>
      <c r="U1370" s="27" t="str">
        <f t="shared" si="114"/>
        <v>,16:00:00,car,317</v>
      </c>
    </row>
    <row r="1371" spans="1:21" hidden="1" x14ac:dyDescent="0.25">
      <c r="A1371" t="s">
        <v>187</v>
      </c>
      <c r="B1371">
        <v>16</v>
      </c>
      <c r="C1371" s="27" t="str">
        <f t="shared" si="110"/>
        <v>T</v>
      </c>
      <c r="E1371" t="s">
        <v>1579</v>
      </c>
      <c r="F1371" s="27" t="str">
        <f t="shared" si="111"/>
        <v>CCV-2A</v>
      </c>
      <c r="G1371" t="s">
        <v>1580</v>
      </c>
      <c r="I1371" t="s">
        <v>1599</v>
      </c>
      <c r="J1371">
        <v>1</v>
      </c>
      <c r="K1371">
        <v>9</v>
      </c>
      <c r="L1371">
        <v>6</v>
      </c>
      <c r="M1371">
        <v>193</v>
      </c>
      <c r="N1371">
        <v>33</v>
      </c>
      <c r="O1371">
        <v>10</v>
      </c>
      <c r="P1371">
        <v>3</v>
      </c>
      <c r="Q1371">
        <v>15</v>
      </c>
      <c r="R1371" s="27">
        <f t="shared" si="112"/>
        <v>325</v>
      </c>
      <c r="S1371" s="27">
        <f t="shared" si="113"/>
        <v>226</v>
      </c>
      <c r="T1371" s="27" t="str">
        <f>IFERROR(VLOOKUP(F1371,#REF!,2,0),"")</f>
        <v/>
      </c>
      <c r="U1371" s="27" t="str">
        <f t="shared" si="114"/>
        <v>,16:15:00,car,325</v>
      </c>
    </row>
    <row r="1372" spans="1:21" hidden="1" x14ac:dyDescent="0.25">
      <c r="A1372" t="s">
        <v>42</v>
      </c>
      <c r="B1372">
        <v>16</v>
      </c>
      <c r="C1372" s="27" t="str">
        <f t="shared" si="110"/>
        <v>T</v>
      </c>
      <c r="E1372" t="s">
        <v>1579</v>
      </c>
      <c r="F1372" s="27" t="str">
        <f t="shared" si="111"/>
        <v>CCV-2A</v>
      </c>
      <c r="G1372" t="s">
        <v>1580</v>
      </c>
      <c r="I1372" t="s">
        <v>1600</v>
      </c>
      <c r="J1372">
        <v>4</v>
      </c>
      <c r="K1372">
        <v>11</v>
      </c>
      <c r="L1372">
        <v>1</v>
      </c>
      <c r="M1372">
        <v>191</v>
      </c>
      <c r="N1372">
        <v>46</v>
      </c>
      <c r="O1372">
        <v>2</v>
      </c>
      <c r="P1372">
        <v>2</v>
      </c>
      <c r="Q1372">
        <v>14</v>
      </c>
      <c r="R1372" s="27">
        <f t="shared" si="112"/>
        <v>311</v>
      </c>
      <c r="S1372" s="27">
        <f t="shared" si="113"/>
        <v>210</v>
      </c>
      <c r="T1372" s="27" t="str">
        <f>IFERROR(VLOOKUP(F1372,#REF!,2,0),"")</f>
        <v/>
      </c>
      <c r="U1372" s="27" t="str">
        <f t="shared" si="114"/>
        <v>,16:30:00,car,311</v>
      </c>
    </row>
    <row r="1373" spans="1:21" hidden="1" x14ac:dyDescent="0.25">
      <c r="A1373" t="s">
        <v>43</v>
      </c>
      <c r="B1373">
        <v>16</v>
      </c>
      <c r="C1373" s="27" t="str">
        <f t="shared" si="110"/>
        <v>T</v>
      </c>
      <c r="E1373" t="s">
        <v>1579</v>
      </c>
      <c r="F1373" s="27" t="str">
        <f t="shared" si="111"/>
        <v>CCV-2A</v>
      </c>
      <c r="G1373" t="s">
        <v>1580</v>
      </c>
      <c r="I1373" t="s">
        <v>1601</v>
      </c>
      <c r="J1373">
        <v>2</v>
      </c>
      <c r="K1373">
        <v>2</v>
      </c>
      <c r="L1373">
        <v>6</v>
      </c>
      <c r="M1373">
        <v>188</v>
      </c>
      <c r="N1373">
        <v>38</v>
      </c>
      <c r="O1373">
        <v>7</v>
      </c>
      <c r="P1373">
        <v>1</v>
      </c>
      <c r="Q1373">
        <v>21</v>
      </c>
      <c r="R1373" s="27">
        <f t="shared" si="112"/>
        <v>306</v>
      </c>
      <c r="S1373" s="27">
        <f t="shared" si="113"/>
        <v>225</v>
      </c>
      <c r="T1373" s="27" t="str">
        <f>IFERROR(VLOOKUP(F1373,#REF!,2,0),"")</f>
        <v/>
      </c>
      <c r="U1373" s="27" t="str">
        <f t="shared" si="114"/>
        <v>,16:45:00,car,306</v>
      </c>
    </row>
    <row r="1374" spans="1:21" hidden="1" x14ac:dyDescent="0.25">
      <c r="A1374" t="s">
        <v>44</v>
      </c>
      <c r="B1374">
        <v>17</v>
      </c>
      <c r="C1374" s="27" t="str">
        <f t="shared" si="110"/>
        <v>T</v>
      </c>
      <c r="E1374" t="s">
        <v>1579</v>
      </c>
      <c r="F1374" s="27" t="str">
        <f t="shared" si="111"/>
        <v>CCV-2A</v>
      </c>
      <c r="G1374" t="s">
        <v>1580</v>
      </c>
      <c r="I1374" t="s">
        <v>1602</v>
      </c>
      <c r="J1374">
        <v>3</v>
      </c>
      <c r="K1374">
        <v>7</v>
      </c>
      <c r="L1374">
        <v>2</v>
      </c>
      <c r="M1374">
        <v>195</v>
      </c>
      <c r="N1374">
        <v>57</v>
      </c>
      <c r="O1374">
        <v>6</v>
      </c>
      <c r="P1374">
        <v>0</v>
      </c>
      <c r="Q1374">
        <v>18</v>
      </c>
      <c r="R1374" s="27">
        <f t="shared" si="112"/>
        <v>314</v>
      </c>
      <c r="S1374" s="27">
        <f t="shared" si="113"/>
        <v>218</v>
      </c>
      <c r="T1374" s="27" t="str">
        <f>IFERROR(VLOOKUP(F1374,#REF!,2,0),"")</f>
        <v/>
      </c>
      <c r="U1374" s="27" t="str">
        <f t="shared" si="114"/>
        <v>,17:00:00,car,314</v>
      </c>
    </row>
    <row r="1375" spans="1:21" hidden="1" x14ac:dyDescent="0.25">
      <c r="A1375" t="s">
        <v>45</v>
      </c>
      <c r="B1375">
        <v>17</v>
      </c>
      <c r="C1375" s="27" t="str">
        <f t="shared" si="110"/>
        <v>T</v>
      </c>
      <c r="E1375" t="s">
        <v>1579</v>
      </c>
      <c r="F1375" s="27" t="str">
        <f t="shared" si="111"/>
        <v>CCV-2A</v>
      </c>
      <c r="G1375" t="s">
        <v>1580</v>
      </c>
      <c r="I1375" t="s">
        <v>1603</v>
      </c>
      <c r="J1375">
        <v>4</v>
      </c>
      <c r="K1375">
        <v>6</v>
      </c>
      <c r="L1375">
        <v>2</v>
      </c>
      <c r="M1375">
        <v>250</v>
      </c>
      <c r="N1375">
        <v>48</v>
      </c>
      <c r="O1375">
        <v>5</v>
      </c>
      <c r="P1375">
        <v>0</v>
      </c>
      <c r="Q1375">
        <v>16</v>
      </c>
      <c r="R1375" s="27">
        <f t="shared" si="112"/>
        <v>379</v>
      </c>
      <c r="S1375" s="27">
        <f t="shared" si="113"/>
        <v>271</v>
      </c>
      <c r="T1375" s="27" t="str">
        <f>IFERROR(VLOOKUP(F1375,#REF!,2,0),"")</f>
        <v/>
      </c>
      <c r="U1375" s="27" t="str">
        <f t="shared" si="114"/>
        <v>,17:15:00,car,379</v>
      </c>
    </row>
    <row r="1376" spans="1:21" hidden="1" x14ac:dyDescent="0.25">
      <c r="A1376" t="s">
        <v>46</v>
      </c>
      <c r="B1376">
        <v>17</v>
      </c>
      <c r="C1376" s="27" t="str">
        <f t="shared" si="110"/>
        <v>T</v>
      </c>
      <c r="E1376" t="s">
        <v>1579</v>
      </c>
      <c r="F1376" s="27" t="str">
        <f t="shared" si="111"/>
        <v>CCV-2A</v>
      </c>
      <c r="G1376" t="s">
        <v>1580</v>
      </c>
      <c r="I1376" t="s">
        <v>1604</v>
      </c>
      <c r="J1376">
        <v>1</v>
      </c>
      <c r="K1376">
        <v>7</v>
      </c>
      <c r="L1376">
        <v>0</v>
      </c>
      <c r="M1376">
        <v>207</v>
      </c>
      <c r="N1376">
        <v>48</v>
      </c>
      <c r="O1376">
        <v>6</v>
      </c>
      <c r="P1376">
        <v>0</v>
      </c>
      <c r="Q1376">
        <v>6</v>
      </c>
      <c r="R1376" s="27">
        <f t="shared" si="112"/>
        <v>306</v>
      </c>
      <c r="S1376" s="27">
        <f t="shared" si="113"/>
        <v>213</v>
      </c>
      <c r="T1376" s="27" t="str">
        <f>IFERROR(VLOOKUP(F1376,#REF!,2,0),"")</f>
        <v/>
      </c>
      <c r="U1376" s="27" t="str">
        <f t="shared" si="114"/>
        <v>,17:30:00,car,306</v>
      </c>
    </row>
    <row r="1377" spans="1:21" hidden="1" x14ac:dyDescent="0.25">
      <c r="A1377" t="s">
        <v>47</v>
      </c>
      <c r="B1377">
        <v>17</v>
      </c>
      <c r="C1377" s="27" t="str">
        <f t="shared" si="110"/>
        <v>T</v>
      </c>
      <c r="E1377" t="s">
        <v>1579</v>
      </c>
      <c r="F1377" s="27" t="str">
        <f t="shared" si="111"/>
        <v>CCV-2A</v>
      </c>
      <c r="G1377" t="s">
        <v>1580</v>
      </c>
      <c r="I1377" t="s">
        <v>1605</v>
      </c>
      <c r="J1377">
        <v>6</v>
      </c>
      <c r="K1377">
        <v>6</v>
      </c>
      <c r="L1377">
        <v>0</v>
      </c>
      <c r="M1377">
        <v>223</v>
      </c>
      <c r="N1377">
        <v>43</v>
      </c>
      <c r="O1377">
        <v>9</v>
      </c>
      <c r="P1377">
        <v>1</v>
      </c>
      <c r="Q1377">
        <v>4</v>
      </c>
      <c r="R1377" s="27">
        <f t="shared" si="112"/>
        <v>322</v>
      </c>
      <c r="S1377" s="27">
        <f t="shared" si="113"/>
        <v>228</v>
      </c>
      <c r="T1377" s="27" t="str">
        <f>IFERROR(VLOOKUP(F1377,#REF!,2,0),"")</f>
        <v/>
      </c>
      <c r="U1377" s="27" t="str">
        <f t="shared" si="114"/>
        <v>,17:45:00,car,322</v>
      </c>
    </row>
    <row r="1378" spans="1:21" hidden="1" x14ac:dyDescent="0.25">
      <c r="A1378" t="s">
        <v>48</v>
      </c>
      <c r="B1378">
        <v>18</v>
      </c>
      <c r="C1378" s="27" t="str">
        <f t="shared" si="110"/>
        <v>T</v>
      </c>
      <c r="E1378" t="s">
        <v>1579</v>
      </c>
      <c r="F1378" s="27" t="str">
        <f t="shared" si="111"/>
        <v>CCV-2A</v>
      </c>
      <c r="G1378" t="s">
        <v>1580</v>
      </c>
      <c r="I1378" t="s">
        <v>1606</v>
      </c>
      <c r="J1378">
        <v>1</v>
      </c>
      <c r="K1378">
        <v>4</v>
      </c>
      <c r="L1378">
        <v>3</v>
      </c>
      <c r="M1378">
        <v>212</v>
      </c>
      <c r="N1378">
        <v>50</v>
      </c>
      <c r="O1378">
        <v>11</v>
      </c>
      <c r="P1378">
        <v>0</v>
      </c>
      <c r="Q1378">
        <v>5</v>
      </c>
      <c r="R1378" s="27">
        <f t="shared" si="112"/>
        <v>314</v>
      </c>
      <c r="S1378" s="27">
        <f t="shared" si="113"/>
        <v>225</v>
      </c>
      <c r="T1378" s="27" t="str">
        <f>IFERROR(VLOOKUP(F1378,#REF!,2,0),"")</f>
        <v/>
      </c>
      <c r="U1378" s="27" t="str">
        <f t="shared" si="114"/>
        <v>,18:00:00,car,314</v>
      </c>
    </row>
    <row r="1379" spans="1:21" hidden="1" x14ac:dyDescent="0.25">
      <c r="A1379" t="s">
        <v>49</v>
      </c>
      <c r="B1379">
        <v>18</v>
      </c>
      <c r="C1379" s="27" t="str">
        <f t="shared" si="110"/>
        <v>T</v>
      </c>
      <c r="E1379" t="s">
        <v>1579</v>
      </c>
      <c r="F1379" s="27" t="str">
        <f t="shared" si="111"/>
        <v>CCV-2A</v>
      </c>
      <c r="G1379" t="s">
        <v>1580</v>
      </c>
      <c r="I1379" t="s">
        <v>1607</v>
      </c>
      <c r="J1379">
        <v>1</v>
      </c>
      <c r="K1379">
        <v>5</v>
      </c>
      <c r="L1379">
        <v>1</v>
      </c>
      <c r="M1379">
        <v>208</v>
      </c>
      <c r="N1379">
        <v>51</v>
      </c>
      <c r="O1379">
        <v>5</v>
      </c>
      <c r="P1379">
        <v>0</v>
      </c>
      <c r="Q1379">
        <v>9</v>
      </c>
      <c r="R1379" s="27">
        <f t="shared" si="112"/>
        <v>310</v>
      </c>
      <c r="S1379" s="27">
        <f t="shared" si="113"/>
        <v>220</v>
      </c>
      <c r="T1379" s="27" t="str">
        <f>IFERROR(VLOOKUP(F1379,#REF!,2,0),"")</f>
        <v/>
      </c>
      <c r="U1379" s="27" t="str">
        <f t="shared" si="114"/>
        <v>,18:15:00,car,310</v>
      </c>
    </row>
    <row r="1380" spans="1:21" hidden="1" x14ac:dyDescent="0.25">
      <c r="A1380" t="s">
        <v>197</v>
      </c>
      <c r="B1380">
        <v>18</v>
      </c>
      <c r="C1380" s="27" t="str">
        <f t="shared" si="110"/>
        <v>T</v>
      </c>
      <c r="E1380" t="s">
        <v>1579</v>
      </c>
      <c r="F1380" s="27" t="str">
        <f t="shared" si="111"/>
        <v>CCV-2A</v>
      </c>
      <c r="G1380" t="s">
        <v>1580</v>
      </c>
      <c r="I1380" t="s">
        <v>1608</v>
      </c>
      <c r="J1380">
        <v>3</v>
      </c>
      <c r="K1380">
        <v>7</v>
      </c>
      <c r="L1380">
        <v>0</v>
      </c>
      <c r="M1380">
        <v>206</v>
      </c>
      <c r="N1380">
        <v>40</v>
      </c>
      <c r="O1380">
        <v>9</v>
      </c>
      <c r="P1380">
        <v>2</v>
      </c>
      <c r="Q1380">
        <v>3</v>
      </c>
      <c r="R1380" s="27">
        <f t="shared" si="112"/>
        <v>302</v>
      </c>
      <c r="S1380" s="27">
        <f t="shared" si="113"/>
        <v>211</v>
      </c>
      <c r="T1380" s="27" t="str">
        <f>IFERROR(VLOOKUP(F1380,#REF!,2,0),"")</f>
        <v/>
      </c>
      <c r="U1380" s="27" t="str">
        <f t="shared" si="114"/>
        <v>,18:30:00,car,302</v>
      </c>
    </row>
    <row r="1381" spans="1:21" hidden="1" x14ac:dyDescent="0.25">
      <c r="A1381" t="s">
        <v>199</v>
      </c>
      <c r="B1381">
        <v>18</v>
      </c>
      <c r="C1381" s="27" t="str">
        <f t="shared" si="110"/>
        <v>T</v>
      </c>
      <c r="E1381" t="s">
        <v>1579</v>
      </c>
      <c r="F1381" s="27" t="str">
        <f t="shared" si="111"/>
        <v>CCV-2A</v>
      </c>
      <c r="G1381" t="s">
        <v>1580</v>
      </c>
      <c r="I1381" t="s">
        <v>1609</v>
      </c>
      <c r="J1381">
        <v>2</v>
      </c>
      <c r="K1381">
        <v>3</v>
      </c>
      <c r="L1381">
        <v>0</v>
      </c>
      <c r="M1381">
        <v>200</v>
      </c>
      <c r="N1381">
        <v>42</v>
      </c>
      <c r="O1381">
        <v>9</v>
      </c>
      <c r="P1381">
        <v>0</v>
      </c>
      <c r="Q1381">
        <v>9</v>
      </c>
      <c r="R1381" s="27">
        <f t="shared" si="112"/>
        <v>289</v>
      </c>
      <c r="S1381" s="27">
        <f t="shared" si="113"/>
        <v>209</v>
      </c>
      <c r="T1381" s="27" t="str">
        <f>IFERROR(VLOOKUP(F1381,#REF!,2,0),"")</f>
        <v/>
      </c>
      <c r="U1381" s="27" t="str">
        <f t="shared" si="114"/>
        <v>,18:45:00,car,289</v>
      </c>
    </row>
    <row r="1382" spans="1:21" hidden="1" x14ac:dyDescent="0.25">
      <c r="A1382" t="s">
        <v>201</v>
      </c>
      <c r="B1382">
        <v>19</v>
      </c>
      <c r="C1382" s="27" t="str">
        <f t="shared" si="110"/>
        <v>N</v>
      </c>
      <c r="E1382" t="s">
        <v>1579</v>
      </c>
      <c r="F1382" s="27" t="str">
        <f t="shared" si="111"/>
        <v>CCV-2A</v>
      </c>
      <c r="G1382" t="s">
        <v>1580</v>
      </c>
      <c r="I1382" t="s">
        <v>1610</v>
      </c>
      <c r="J1382">
        <v>2</v>
      </c>
      <c r="K1382">
        <v>0</v>
      </c>
      <c r="L1382">
        <v>2</v>
      </c>
      <c r="M1382">
        <v>167</v>
      </c>
      <c r="N1382">
        <v>29</v>
      </c>
      <c r="O1382">
        <v>5</v>
      </c>
      <c r="P1382">
        <v>2</v>
      </c>
      <c r="Q1382">
        <v>4</v>
      </c>
      <c r="R1382" s="27">
        <f t="shared" si="112"/>
        <v>238</v>
      </c>
      <c r="S1382" s="27">
        <f t="shared" si="113"/>
        <v>178</v>
      </c>
      <c r="T1382" s="27" t="str">
        <f>IFERROR(VLOOKUP(F1382,#REF!,2,0),"")</f>
        <v/>
      </c>
      <c r="U1382" s="27" t="str">
        <f t="shared" si="114"/>
        <v>,19:00:00,car,238</v>
      </c>
    </row>
    <row r="1383" spans="1:21" hidden="1" x14ac:dyDescent="0.25">
      <c r="A1383" t="s">
        <v>203</v>
      </c>
      <c r="B1383">
        <v>19</v>
      </c>
      <c r="C1383" s="27" t="str">
        <f t="shared" si="110"/>
        <v>N</v>
      </c>
      <c r="E1383" t="s">
        <v>1579</v>
      </c>
      <c r="F1383" s="27" t="str">
        <f t="shared" si="111"/>
        <v>CCV-2A</v>
      </c>
      <c r="G1383" t="s">
        <v>1580</v>
      </c>
      <c r="I1383" t="s">
        <v>1611</v>
      </c>
      <c r="J1383">
        <v>0</v>
      </c>
      <c r="K1383">
        <v>4</v>
      </c>
      <c r="L1383">
        <v>0</v>
      </c>
      <c r="M1383">
        <v>169</v>
      </c>
      <c r="N1383">
        <v>27</v>
      </c>
      <c r="O1383">
        <v>13</v>
      </c>
      <c r="P1383">
        <v>1</v>
      </c>
      <c r="Q1383">
        <v>1</v>
      </c>
      <c r="R1383" s="27">
        <f t="shared" si="112"/>
        <v>239</v>
      </c>
      <c r="S1383" s="27">
        <f t="shared" si="113"/>
        <v>171</v>
      </c>
      <c r="T1383" s="27" t="str">
        <f>IFERROR(VLOOKUP(F1383,#REF!,2,0),"")</f>
        <v/>
      </c>
      <c r="U1383" s="27" t="str">
        <f t="shared" si="114"/>
        <v>,19:15:00,car,239</v>
      </c>
    </row>
    <row r="1384" spans="1:21" hidden="1" x14ac:dyDescent="0.25">
      <c r="A1384" t="s">
        <v>205</v>
      </c>
      <c r="B1384">
        <v>19</v>
      </c>
      <c r="C1384" s="27" t="str">
        <f t="shared" si="110"/>
        <v>N</v>
      </c>
      <c r="E1384" t="s">
        <v>1579</v>
      </c>
      <c r="F1384" s="27" t="str">
        <f t="shared" si="111"/>
        <v>CCV-2A</v>
      </c>
      <c r="G1384" t="s">
        <v>1580</v>
      </c>
      <c r="I1384" t="s">
        <v>1612</v>
      </c>
      <c r="J1384">
        <v>0</v>
      </c>
      <c r="K1384">
        <v>0</v>
      </c>
      <c r="L1384">
        <v>0</v>
      </c>
      <c r="M1384">
        <v>17</v>
      </c>
      <c r="N1384">
        <v>4</v>
      </c>
      <c r="O1384">
        <v>0</v>
      </c>
      <c r="P1384">
        <v>0</v>
      </c>
      <c r="Q1384">
        <v>1</v>
      </c>
      <c r="R1384" s="27">
        <f t="shared" si="112"/>
        <v>25</v>
      </c>
      <c r="S1384" s="27">
        <f t="shared" si="113"/>
        <v>18</v>
      </c>
      <c r="T1384" s="27" t="str">
        <f>IFERROR(VLOOKUP(F1384,#REF!,2,0),"")</f>
        <v/>
      </c>
      <c r="U1384" s="27" t="str">
        <f t="shared" si="114"/>
        <v>,19:30:00,car,25</v>
      </c>
    </row>
    <row r="1385" spans="1:21" hidden="1" x14ac:dyDescent="0.25">
      <c r="A1385" t="s">
        <v>111</v>
      </c>
      <c r="B1385">
        <v>6</v>
      </c>
      <c r="C1385" s="27" t="str">
        <f t="shared" si="110"/>
        <v>M</v>
      </c>
      <c r="E1385" t="s">
        <v>1613</v>
      </c>
      <c r="F1385" s="27" t="str">
        <f t="shared" si="111"/>
        <v>CCV-2B_LC</v>
      </c>
      <c r="G1385" t="s">
        <v>1614</v>
      </c>
      <c r="I1385" t="s">
        <v>1615</v>
      </c>
      <c r="J1385">
        <v>1</v>
      </c>
      <c r="K1385">
        <v>0</v>
      </c>
      <c r="L1385">
        <v>0</v>
      </c>
      <c r="M1385">
        <v>1</v>
      </c>
      <c r="N1385">
        <v>0</v>
      </c>
      <c r="O1385">
        <v>0</v>
      </c>
      <c r="P1385">
        <v>0</v>
      </c>
      <c r="Q1385">
        <v>0</v>
      </c>
      <c r="R1385" s="27">
        <f t="shared" si="112"/>
        <v>2</v>
      </c>
      <c r="S1385" s="27">
        <f t="shared" si="113"/>
        <v>1</v>
      </c>
      <c r="T1385" s="27" t="str">
        <f>IFERROR(VLOOKUP(F1385,#REF!,2,0),"")</f>
        <v/>
      </c>
      <c r="U1385" s="27" t="str">
        <f t="shared" si="114"/>
        <v>,06:45:00,car,2</v>
      </c>
    </row>
    <row r="1386" spans="1:21" hidden="1" x14ac:dyDescent="0.25">
      <c r="A1386" t="s">
        <v>113</v>
      </c>
      <c r="B1386">
        <v>7</v>
      </c>
      <c r="C1386" s="27" t="str">
        <f t="shared" si="110"/>
        <v>M</v>
      </c>
      <c r="E1386" t="s">
        <v>1613</v>
      </c>
      <c r="F1386" s="27" t="str">
        <f t="shared" si="111"/>
        <v>CCV-2B_LC</v>
      </c>
      <c r="G1386" t="s">
        <v>1614</v>
      </c>
      <c r="I1386" t="s">
        <v>1616</v>
      </c>
      <c r="J1386">
        <v>0</v>
      </c>
      <c r="K1386">
        <v>2</v>
      </c>
      <c r="L1386">
        <v>3</v>
      </c>
      <c r="M1386">
        <v>7</v>
      </c>
      <c r="N1386">
        <v>0</v>
      </c>
      <c r="O1386">
        <v>0</v>
      </c>
      <c r="P1386">
        <v>0</v>
      </c>
      <c r="Q1386">
        <v>0</v>
      </c>
      <c r="R1386" s="27">
        <f t="shared" si="112"/>
        <v>25</v>
      </c>
      <c r="S1386" s="27">
        <f t="shared" si="113"/>
        <v>15</v>
      </c>
      <c r="T1386" s="27" t="str">
        <f>IFERROR(VLOOKUP(F1386,#REF!,2,0),"")</f>
        <v/>
      </c>
      <c r="U1386" s="27" t="str">
        <f t="shared" si="114"/>
        <v>,07:00:00,car,25</v>
      </c>
    </row>
    <row r="1387" spans="1:21" hidden="1" x14ac:dyDescent="0.25">
      <c r="A1387" t="s">
        <v>115</v>
      </c>
      <c r="B1387">
        <v>7</v>
      </c>
      <c r="C1387" s="27" t="str">
        <f t="shared" si="110"/>
        <v>M</v>
      </c>
      <c r="E1387" t="s">
        <v>1613</v>
      </c>
      <c r="F1387" s="27" t="str">
        <f t="shared" si="111"/>
        <v>CCV-2B_LC</v>
      </c>
      <c r="G1387" t="s">
        <v>1614</v>
      </c>
      <c r="I1387" t="s">
        <v>1617</v>
      </c>
      <c r="J1387">
        <v>0</v>
      </c>
      <c r="K1387">
        <v>2</v>
      </c>
      <c r="L1387">
        <v>2</v>
      </c>
      <c r="M1387">
        <v>9</v>
      </c>
      <c r="N1387">
        <v>3</v>
      </c>
      <c r="O1387">
        <v>3</v>
      </c>
      <c r="P1387">
        <v>1</v>
      </c>
      <c r="Q1387">
        <v>0</v>
      </c>
      <c r="R1387" s="27">
        <f t="shared" si="112"/>
        <v>26</v>
      </c>
      <c r="S1387" s="27">
        <f t="shared" si="113"/>
        <v>15</v>
      </c>
      <c r="T1387" s="27" t="str">
        <f>IFERROR(VLOOKUP(F1387,#REF!,2,0),"")</f>
        <v/>
      </c>
      <c r="U1387" s="27" t="str">
        <f t="shared" si="114"/>
        <v>,07:15:00,car,26</v>
      </c>
    </row>
    <row r="1388" spans="1:21" hidden="1" x14ac:dyDescent="0.25">
      <c r="A1388" t="s">
        <v>117</v>
      </c>
      <c r="B1388">
        <v>7</v>
      </c>
      <c r="C1388" s="27" t="str">
        <f t="shared" si="110"/>
        <v>M</v>
      </c>
      <c r="E1388" t="s">
        <v>1613</v>
      </c>
      <c r="F1388" s="27" t="str">
        <f t="shared" si="111"/>
        <v>CCV-2B_LC</v>
      </c>
      <c r="G1388" t="s">
        <v>1614</v>
      </c>
      <c r="I1388" t="s">
        <v>1618</v>
      </c>
      <c r="J1388">
        <v>0</v>
      </c>
      <c r="K1388">
        <v>1</v>
      </c>
      <c r="L1388">
        <v>0</v>
      </c>
      <c r="M1388">
        <v>16</v>
      </c>
      <c r="N1388">
        <v>3</v>
      </c>
      <c r="O1388">
        <v>0</v>
      </c>
      <c r="P1388">
        <v>0</v>
      </c>
      <c r="Q1388">
        <v>1</v>
      </c>
      <c r="R1388" s="27">
        <f t="shared" si="112"/>
        <v>26</v>
      </c>
      <c r="S1388" s="27">
        <f t="shared" si="113"/>
        <v>17</v>
      </c>
      <c r="T1388" s="27" t="str">
        <f>IFERROR(VLOOKUP(F1388,#REF!,2,0),"")</f>
        <v/>
      </c>
      <c r="U1388" s="27" t="str">
        <f t="shared" si="114"/>
        <v>,07:30:00,car,26</v>
      </c>
    </row>
    <row r="1389" spans="1:21" hidden="1" x14ac:dyDescent="0.25">
      <c r="A1389" t="s">
        <v>119</v>
      </c>
      <c r="B1389">
        <v>7</v>
      </c>
      <c r="C1389" s="27" t="str">
        <f t="shared" si="110"/>
        <v>M</v>
      </c>
      <c r="E1389" t="s">
        <v>1613</v>
      </c>
      <c r="F1389" s="27" t="str">
        <f t="shared" si="111"/>
        <v>CCV-2B_LC</v>
      </c>
      <c r="G1389" t="s">
        <v>1614</v>
      </c>
      <c r="I1389" t="s">
        <v>1619</v>
      </c>
      <c r="J1389">
        <v>0</v>
      </c>
      <c r="K1389">
        <v>0</v>
      </c>
      <c r="L1389">
        <v>1</v>
      </c>
      <c r="M1389">
        <v>14</v>
      </c>
      <c r="N1389">
        <v>4</v>
      </c>
      <c r="O1389">
        <v>0</v>
      </c>
      <c r="P1389">
        <v>0</v>
      </c>
      <c r="Q1389">
        <v>1</v>
      </c>
      <c r="R1389" s="27">
        <f t="shared" si="112"/>
        <v>24</v>
      </c>
      <c r="S1389" s="27">
        <f t="shared" si="113"/>
        <v>18</v>
      </c>
      <c r="T1389" s="27" t="str">
        <f>IFERROR(VLOOKUP(F1389,#REF!,2,0),"")</f>
        <v/>
      </c>
      <c r="U1389" s="27" t="str">
        <f t="shared" si="114"/>
        <v>,07:45:00,car,24</v>
      </c>
    </row>
    <row r="1390" spans="1:21" hidden="1" x14ac:dyDescent="0.25">
      <c r="A1390" t="s">
        <v>121</v>
      </c>
      <c r="B1390">
        <v>8</v>
      </c>
      <c r="C1390" s="27" t="str">
        <f t="shared" si="110"/>
        <v>M</v>
      </c>
      <c r="E1390" t="s">
        <v>1613</v>
      </c>
      <c r="F1390" s="27" t="str">
        <f t="shared" si="111"/>
        <v>CCV-2B_LC</v>
      </c>
      <c r="G1390" t="s">
        <v>1614</v>
      </c>
      <c r="I1390" t="s">
        <v>1620</v>
      </c>
      <c r="J1390">
        <v>0</v>
      </c>
      <c r="K1390">
        <v>0</v>
      </c>
      <c r="L1390">
        <v>2</v>
      </c>
      <c r="M1390">
        <v>10</v>
      </c>
      <c r="N1390">
        <v>3</v>
      </c>
      <c r="O1390">
        <v>0</v>
      </c>
      <c r="P1390">
        <v>0</v>
      </c>
      <c r="Q1390">
        <v>0</v>
      </c>
      <c r="R1390" s="27">
        <f t="shared" si="112"/>
        <v>21</v>
      </c>
      <c r="S1390" s="27">
        <f t="shared" si="113"/>
        <v>15</v>
      </c>
      <c r="T1390" s="27" t="str">
        <f>IFERROR(VLOOKUP(F1390,#REF!,2,0),"")</f>
        <v/>
      </c>
      <c r="U1390" s="27" t="str">
        <f t="shared" si="114"/>
        <v>,08:00:00,car,21</v>
      </c>
    </row>
    <row r="1391" spans="1:21" hidden="1" x14ac:dyDescent="0.25">
      <c r="A1391" t="s">
        <v>123</v>
      </c>
      <c r="B1391">
        <v>8</v>
      </c>
      <c r="C1391" s="27" t="str">
        <f t="shared" si="110"/>
        <v>M</v>
      </c>
      <c r="E1391" t="s">
        <v>1613</v>
      </c>
      <c r="F1391" s="27" t="str">
        <f t="shared" si="111"/>
        <v>CCV-2B_LC</v>
      </c>
      <c r="G1391" t="s">
        <v>1614</v>
      </c>
      <c r="I1391" t="s">
        <v>1621</v>
      </c>
      <c r="J1391">
        <v>0</v>
      </c>
      <c r="K1391">
        <v>3</v>
      </c>
      <c r="L1391">
        <v>1</v>
      </c>
      <c r="M1391">
        <v>6</v>
      </c>
      <c r="N1391">
        <v>0</v>
      </c>
      <c r="O1391">
        <v>0</v>
      </c>
      <c r="P1391">
        <v>0</v>
      </c>
      <c r="Q1391">
        <v>0</v>
      </c>
      <c r="R1391" s="27">
        <f t="shared" si="112"/>
        <v>19</v>
      </c>
      <c r="S1391" s="27">
        <f t="shared" si="113"/>
        <v>9</v>
      </c>
      <c r="T1391" s="27" t="str">
        <f>IFERROR(VLOOKUP(F1391,#REF!,2,0),"")</f>
        <v/>
      </c>
      <c r="U1391" s="27" t="str">
        <f t="shared" si="114"/>
        <v>,08:15:00,car,19</v>
      </c>
    </row>
    <row r="1392" spans="1:21" hidden="1" x14ac:dyDescent="0.25">
      <c r="A1392" t="s">
        <v>125</v>
      </c>
      <c r="B1392">
        <v>8</v>
      </c>
      <c r="C1392" s="27" t="str">
        <f t="shared" si="110"/>
        <v>M</v>
      </c>
      <c r="E1392" t="s">
        <v>1613</v>
      </c>
      <c r="F1392" s="27" t="str">
        <f t="shared" si="111"/>
        <v>CCV-2B_LC</v>
      </c>
      <c r="G1392" t="s">
        <v>1614</v>
      </c>
      <c r="I1392" t="s">
        <v>1622</v>
      </c>
      <c r="J1392">
        <v>0</v>
      </c>
      <c r="K1392">
        <v>2</v>
      </c>
      <c r="L1392">
        <v>0</v>
      </c>
      <c r="M1392">
        <v>9</v>
      </c>
      <c r="N1392">
        <v>0</v>
      </c>
      <c r="O1392">
        <v>0</v>
      </c>
      <c r="P1392">
        <v>0</v>
      </c>
      <c r="Q1392">
        <v>0</v>
      </c>
      <c r="R1392" s="27">
        <f t="shared" si="112"/>
        <v>17</v>
      </c>
      <c r="S1392" s="27">
        <f t="shared" si="113"/>
        <v>9</v>
      </c>
      <c r="T1392" s="27" t="str">
        <f>IFERROR(VLOOKUP(F1392,#REF!,2,0),"")</f>
        <v/>
      </c>
      <c r="U1392" s="27" t="str">
        <f t="shared" si="114"/>
        <v>,08:30:00,car,17</v>
      </c>
    </row>
    <row r="1393" spans="1:21" hidden="1" x14ac:dyDescent="0.25">
      <c r="A1393" t="s">
        <v>127</v>
      </c>
      <c r="B1393">
        <v>8</v>
      </c>
      <c r="C1393" s="27" t="str">
        <f t="shared" si="110"/>
        <v>M</v>
      </c>
      <c r="E1393" t="s">
        <v>1613</v>
      </c>
      <c r="F1393" s="27" t="str">
        <f t="shared" si="111"/>
        <v>CCV-2B_LC</v>
      </c>
      <c r="G1393" t="s">
        <v>1614</v>
      </c>
      <c r="I1393" t="s">
        <v>1623</v>
      </c>
      <c r="J1393">
        <v>2</v>
      </c>
      <c r="K1393">
        <v>1</v>
      </c>
      <c r="L1393">
        <v>0</v>
      </c>
      <c r="M1393">
        <v>8</v>
      </c>
      <c r="N1393">
        <v>1</v>
      </c>
      <c r="O1393">
        <v>0</v>
      </c>
      <c r="P1393">
        <v>0</v>
      </c>
      <c r="Q1393">
        <v>0</v>
      </c>
      <c r="R1393" s="27">
        <f t="shared" si="112"/>
        <v>14</v>
      </c>
      <c r="S1393" s="27">
        <f t="shared" si="113"/>
        <v>8</v>
      </c>
      <c r="T1393" s="27" t="str">
        <f>IFERROR(VLOOKUP(F1393,#REF!,2,0),"")</f>
        <v/>
      </c>
      <c r="U1393" s="27" t="str">
        <f t="shared" si="114"/>
        <v>,08:45:00,car,14</v>
      </c>
    </row>
    <row r="1394" spans="1:21" hidden="1" x14ac:dyDescent="0.25">
      <c r="A1394" t="s">
        <v>129</v>
      </c>
      <c r="B1394">
        <v>9</v>
      </c>
      <c r="C1394" s="27" t="str">
        <f t="shared" si="110"/>
        <v>M</v>
      </c>
      <c r="E1394" t="s">
        <v>1613</v>
      </c>
      <c r="F1394" s="27" t="str">
        <f t="shared" si="111"/>
        <v>CCV-2B_LC</v>
      </c>
      <c r="G1394" t="s">
        <v>1614</v>
      </c>
      <c r="I1394" t="s">
        <v>1624</v>
      </c>
      <c r="J1394">
        <v>4</v>
      </c>
      <c r="K1394">
        <v>4</v>
      </c>
      <c r="L1394">
        <v>1</v>
      </c>
      <c r="M1394">
        <v>11</v>
      </c>
      <c r="N1394">
        <v>0</v>
      </c>
      <c r="O1394">
        <v>0</v>
      </c>
      <c r="P1394">
        <v>0</v>
      </c>
      <c r="Q1394">
        <v>0</v>
      </c>
      <c r="R1394" s="27">
        <f t="shared" si="112"/>
        <v>28</v>
      </c>
      <c r="S1394" s="27">
        <f t="shared" si="113"/>
        <v>14</v>
      </c>
      <c r="T1394" s="27" t="str">
        <f>IFERROR(VLOOKUP(F1394,#REF!,2,0),"")</f>
        <v/>
      </c>
      <c r="U1394" s="27" t="str">
        <f t="shared" si="114"/>
        <v>,09:00:00,car,28</v>
      </c>
    </row>
    <row r="1395" spans="1:21" hidden="1" x14ac:dyDescent="0.25">
      <c r="A1395" t="s">
        <v>131</v>
      </c>
      <c r="B1395">
        <v>9</v>
      </c>
      <c r="C1395" s="27" t="str">
        <f t="shared" si="110"/>
        <v>M</v>
      </c>
      <c r="E1395" t="s">
        <v>1613</v>
      </c>
      <c r="F1395" s="27" t="str">
        <f t="shared" si="111"/>
        <v>CCV-2B_LC</v>
      </c>
      <c r="G1395" t="s">
        <v>1614</v>
      </c>
      <c r="I1395" t="s">
        <v>1625</v>
      </c>
      <c r="J1395">
        <v>0</v>
      </c>
      <c r="K1395">
        <v>2</v>
      </c>
      <c r="L1395">
        <v>0</v>
      </c>
      <c r="M1395">
        <v>7</v>
      </c>
      <c r="N1395">
        <v>0</v>
      </c>
      <c r="O1395">
        <v>0</v>
      </c>
      <c r="P1395">
        <v>0</v>
      </c>
      <c r="Q1395">
        <v>0</v>
      </c>
      <c r="R1395" s="27">
        <f t="shared" si="112"/>
        <v>15</v>
      </c>
      <c r="S1395" s="27">
        <f t="shared" si="113"/>
        <v>7</v>
      </c>
      <c r="T1395" s="27" t="str">
        <f>IFERROR(VLOOKUP(F1395,#REF!,2,0),"")</f>
        <v/>
      </c>
      <c r="U1395" s="27" t="str">
        <f t="shared" si="114"/>
        <v>,09:15:00,car,15</v>
      </c>
    </row>
    <row r="1396" spans="1:21" hidden="1" x14ac:dyDescent="0.25">
      <c r="A1396" t="s">
        <v>133</v>
      </c>
      <c r="B1396">
        <v>9</v>
      </c>
      <c r="C1396" s="27" t="str">
        <f t="shared" si="110"/>
        <v>M</v>
      </c>
      <c r="E1396" t="s">
        <v>1613</v>
      </c>
      <c r="F1396" s="27" t="str">
        <f t="shared" si="111"/>
        <v>CCV-2B_LC</v>
      </c>
      <c r="G1396" t="s">
        <v>1614</v>
      </c>
      <c r="I1396" t="s">
        <v>1626</v>
      </c>
      <c r="J1396">
        <v>0</v>
      </c>
      <c r="K1396">
        <v>0</v>
      </c>
      <c r="L1396">
        <v>1</v>
      </c>
      <c r="M1396">
        <v>4</v>
      </c>
      <c r="N1396">
        <v>0</v>
      </c>
      <c r="O1396">
        <v>0</v>
      </c>
      <c r="P1396">
        <v>0</v>
      </c>
      <c r="Q1396">
        <v>0</v>
      </c>
      <c r="R1396" s="27">
        <f t="shared" si="112"/>
        <v>9</v>
      </c>
      <c r="S1396" s="27">
        <f t="shared" si="113"/>
        <v>7</v>
      </c>
      <c r="T1396" s="27" t="str">
        <f>IFERROR(VLOOKUP(F1396,#REF!,2,0),"")</f>
        <v/>
      </c>
      <c r="U1396" s="27" t="str">
        <f t="shared" si="114"/>
        <v>,09:30:00,car,9</v>
      </c>
    </row>
    <row r="1397" spans="1:21" hidden="1" x14ac:dyDescent="0.25">
      <c r="A1397" t="s">
        <v>135</v>
      </c>
      <c r="B1397">
        <v>9</v>
      </c>
      <c r="C1397" s="27" t="str">
        <f t="shared" si="110"/>
        <v>M</v>
      </c>
      <c r="E1397" t="s">
        <v>1613</v>
      </c>
      <c r="F1397" s="27" t="str">
        <f t="shared" si="111"/>
        <v>CCV-2B_LC</v>
      </c>
      <c r="G1397" t="s">
        <v>1614</v>
      </c>
      <c r="I1397" t="s">
        <v>1627</v>
      </c>
      <c r="J1397">
        <v>1</v>
      </c>
      <c r="K1397">
        <v>1</v>
      </c>
      <c r="L1397">
        <v>1</v>
      </c>
      <c r="M1397">
        <v>9</v>
      </c>
      <c r="N1397">
        <v>0</v>
      </c>
      <c r="O1397">
        <v>0</v>
      </c>
      <c r="P1397">
        <v>0</v>
      </c>
      <c r="Q1397">
        <v>1</v>
      </c>
      <c r="R1397" s="27">
        <f t="shared" si="112"/>
        <v>19</v>
      </c>
      <c r="S1397" s="27">
        <f t="shared" si="113"/>
        <v>13</v>
      </c>
      <c r="T1397" s="27" t="str">
        <f>IFERROR(VLOOKUP(F1397,#REF!,2,0),"")</f>
        <v/>
      </c>
      <c r="U1397" s="27" t="str">
        <f t="shared" si="114"/>
        <v>,09:45:00,car,19</v>
      </c>
    </row>
    <row r="1398" spans="1:21" hidden="1" x14ac:dyDescent="0.25">
      <c r="A1398" t="s">
        <v>137</v>
      </c>
      <c r="B1398">
        <v>10</v>
      </c>
      <c r="C1398" s="27" t="str">
        <f t="shared" si="110"/>
        <v>M</v>
      </c>
      <c r="E1398" t="s">
        <v>1613</v>
      </c>
      <c r="F1398" s="27" t="str">
        <f t="shared" si="111"/>
        <v>CCV-2B_LC</v>
      </c>
      <c r="G1398" t="s">
        <v>1614</v>
      </c>
      <c r="I1398" t="s">
        <v>1628</v>
      </c>
      <c r="J1398">
        <v>2</v>
      </c>
      <c r="K1398">
        <v>6</v>
      </c>
      <c r="L1398">
        <v>0</v>
      </c>
      <c r="M1398">
        <v>10</v>
      </c>
      <c r="N1398">
        <v>2</v>
      </c>
      <c r="O1398">
        <v>0</v>
      </c>
      <c r="P1398">
        <v>0</v>
      </c>
      <c r="Q1398">
        <v>1</v>
      </c>
      <c r="R1398" s="27">
        <f t="shared" si="112"/>
        <v>31</v>
      </c>
      <c r="S1398" s="27">
        <f t="shared" si="113"/>
        <v>11</v>
      </c>
      <c r="T1398" s="27" t="str">
        <f>IFERROR(VLOOKUP(F1398,#REF!,2,0),"")</f>
        <v/>
      </c>
      <c r="U1398" s="27" t="str">
        <f t="shared" si="114"/>
        <v>,10:00:00,car,31</v>
      </c>
    </row>
    <row r="1399" spans="1:21" hidden="1" x14ac:dyDescent="0.25">
      <c r="A1399" t="s">
        <v>139</v>
      </c>
      <c r="B1399">
        <v>10</v>
      </c>
      <c r="C1399" s="27" t="str">
        <f t="shared" si="110"/>
        <v>M</v>
      </c>
      <c r="E1399" t="s">
        <v>1613</v>
      </c>
      <c r="F1399" s="27" t="str">
        <f t="shared" si="111"/>
        <v>CCV-2B_LC</v>
      </c>
      <c r="G1399" t="s">
        <v>1614</v>
      </c>
      <c r="I1399" t="s">
        <v>1629</v>
      </c>
      <c r="J1399">
        <v>0</v>
      </c>
      <c r="K1399">
        <v>1</v>
      </c>
      <c r="L1399">
        <v>0</v>
      </c>
      <c r="M1399">
        <v>4</v>
      </c>
      <c r="N1399">
        <v>0</v>
      </c>
      <c r="O1399">
        <v>0</v>
      </c>
      <c r="P1399">
        <v>0</v>
      </c>
      <c r="Q1399">
        <v>0</v>
      </c>
      <c r="R1399" s="27">
        <f t="shared" si="112"/>
        <v>8</v>
      </c>
      <c r="S1399" s="27">
        <f t="shared" si="113"/>
        <v>4</v>
      </c>
      <c r="T1399" s="27" t="str">
        <f>IFERROR(VLOOKUP(F1399,#REF!,2,0),"")</f>
        <v/>
      </c>
      <c r="U1399" s="27" t="str">
        <f t="shared" si="114"/>
        <v>,10:15:00,car,8</v>
      </c>
    </row>
    <row r="1400" spans="1:21" hidden="1" x14ac:dyDescent="0.25">
      <c r="A1400" t="s">
        <v>141</v>
      </c>
      <c r="B1400">
        <v>10</v>
      </c>
      <c r="C1400" s="27" t="str">
        <f t="shared" si="110"/>
        <v>M</v>
      </c>
      <c r="E1400" t="s">
        <v>1613</v>
      </c>
      <c r="F1400" s="27" t="str">
        <f t="shared" si="111"/>
        <v>CCV-2B_LC</v>
      </c>
      <c r="G1400" t="s">
        <v>1614</v>
      </c>
      <c r="I1400" t="s">
        <v>1630</v>
      </c>
      <c r="J1400">
        <v>1</v>
      </c>
      <c r="K1400">
        <v>1</v>
      </c>
      <c r="L1400">
        <v>0</v>
      </c>
      <c r="M1400">
        <v>5</v>
      </c>
      <c r="N1400">
        <v>1</v>
      </c>
      <c r="O1400">
        <v>0</v>
      </c>
      <c r="P1400">
        <v>0</v>
      </c>
      <c r="Q1400">
        <v>2</v>
      </c>
      <c r="R1400" s="27">
        <f t="shared" si="112"/>
        <v>12</v>
      </c>
      <c r="S1400" s="27">
        <f t="shared" si="113"/>
        <v>7</v>
      </c>
      <c r="T1400" s="27" t="str">
        <f>IFERROR(VLOOKUP(F1400,#REF!,2,0),"")</f>
        <v/>
      </c>
      <c r="U1400" s="27" t="str">
        <f t="shared" si="114"/>
        <v>,10:30:00,car,12</v>
      </c>
    </row>
    <row r="1401" spans="1:21" hidden="1" x14ac:dyDescent="0.25">
      <c r="A1401" t="s">
        <v>143</v>
      </c>
      <c r="B1401">
        <v>10</v>
      </c>
      <c r="C1401" s="27" t="str">
        <f t="shared" si="110"/>
        <v>M</v>
      </c>
      <c r="E1401" t="s">
        <v>1613</v>
      </c>
      <c r="F1401" s="27" t="str">
        <f t="shared" si="111"/>
        <v>CCV-2B_LC</v>
      </c>
      <c r="G1401" t="s">
        <v>1614</v>
      </c>
      <c r="I1401" t="s">
        <v>1631</v>
      </c>
      <c r="J1401">
        <v>0</v>
      </c>
      <c r="K1401">
        <v>2</v>
      </c>
      <c r="L1401">
        <v>2</v>
      </c>
      <c r="M1401">
        <v>6</v>
      </c>
      <c r="N1401">
        <v>0</v>
      </c>
      <c r="O1401">
        <v>0</v>
      </c>
      <c r="P1401">
        <v>0</v>
      </c>
      <c r="Q1401">
        <v>0</v>
      </c>
      <c r="R1401" s="27">
        <f t="shared" si="112"/>
        <v>20</v>
      </c>
      <c r="S1401" s="27">
        <f t="shared" si="113"/>
        <v>11</v>
      </c>
      <c r="T1401" s="27" t="str">
        <f>IFERROR(VLOOKUP(F1401,#REF!,2,0),"")</f>
        <v/>
      </c>
      <c r="U1401" s="27" t="str">
        <f t="shared" si="114"/>
        <v>,10:45:00,car,20</v>
      </c>
    </row>
    <row r="1402" spans="1:21" hidden="1" x14ac:dyDescent="0.25">
      <c r="A1402" t="s">
        <v>145</v>
      </c>
      <c r="B1402">
        <v>11</v>
      </c>
      <c r="C1402" s="27" t="str">
        <f t="shared" si="110"/>
        <v>M</v>
      </c>
      <c r="E1402" t="s">
        <v>1613</v>
      </c>
      <c r="F1402" s="27" t="str">
        <f t="shared" si="111"/>
        <v>CCV-2B_LC</v>
      </c>
      <c r="G1402" t="s">
        <v>1614</v>
      </c>
      <c r="I1402" t="s">
        <v>1632</v>
      </c>
      <c r="J1402">
        <v>0</v>
      </c>
      <c r="K1402">
        <v>2</v>
      </c>
      <c r="L1402">
        <v>1</v>
      </c>
      <c r="M1402">
        <v>4</v>
      </c>
      <c r="N1402">
        <v>0</v>
      </c>
      <c r="O1402">
        <v>1</v>
      </c>
      <c r="P1402">
        <v>0</v>
      </c>
      <c r="Q1402">
        <v>1</v>
      </c>
      <c r="R1402" s="27">
        <f t="shared" si="112"/>
        <v>15</v>
      </c>
      <c r="S1402" s="27">
        <f t="shared" si="113"/>
        <v>8</v>
      </c>
      <c r="T1402" s="27" t="str">
        <f>IFERROR(VLOOKUP(F1402,#REF!,2,0),"")</f>
        <v/>
      </c>
      <c r="U1402" s="27" t="str">
        <f t="shared" si="114"/>
        <v>,11:00:00,car,15</v>
      </c>
    </row>
    <row r="1403" spans="1:21" hidden="1" x14ac:dyDescent="0.25">
      <c r="A1403" t="s">
        <v>147</v>
      </c>
      <c r="B1403">
        <v>11</v>
      </c>
      <c r="C1403" s="27" t="str">
        <f t="shared" si="110"/>
        <v>M</v>
      </c>
      <c r="E1403" t="s">
        <v>1613</v>
      </c>
      <c r="F1403" s="27" t="str">
        <f t="shared" si="111"/>
        <v>CCV-2B_LC</v>
      </c>
      <c r="G1403" t="s">
        <v>1614</v>
      </c>
      <c r="I1403" t="s">
        <v>1633</v>
      </c>
      <c r="J1403">
        <v>1</v>
      </c>
      <c r="K1403">
        <v>5</v>
      </c>
      <c r="L1403">
        <v>0</v>
      </c>
      <c r="M1403">
        <v>12</v>
      </c>
      <c r="N1403">
        <v>2</v>
      </c>
      <c r="O1403">
        <v>0</v>
      </c>
      <c r="P1403">
        <v>0</v>
      </c>
      <c r="Q1403">
        <v>1</v>
      </c>
      <c r="R1403" s="27">
        <f t="shared" si="112"/>
        <v>31</v>
      </c>
      <c r="S1403" s="27">
        <f t="shared" si="113"/>
        <v>13</v>
      </c>
      <c r="T1403" s="27" t="str">
        <f>IFERROR(VLOOKUP(F1403,#REF!,2,0),"")</f>
        <v/>
      </c>
      <c r="U1403" s="27" t="str">
        <f t="shared" si="114"/>
        <v>,11:15:00,car,31</v>
      </c>
    </row>
    <row r="1404" spans="1:21" hidden="1" x14ac:dyDescent="0.25">
      <c r="A1404" t="s">
        <v>149</v>
      </c>
      <c r="B1404">
        <v>11</v>
      </c>
      <c r="C1404" s="27" t="str">
        <f t="shared" si="110"/>
        <v>M</v>
      </c>
      <c r="E1404" t="s">
        <v>1613</v>
      </c>
      <c r="F1404" s="27" t="str">
        <f t="shared" si="111"/>
        <v>CCV-2B_LC</v>
      </c>
      <c r="G1404" t="s">
        <v>1614</v>
      </c>
      <c r="I1404" t="s">
        <v>1634</v>
      </c>
      <c r="J1404">
        <v>1</v>
      </c>
      <c r="K1404">
        <v>1</v>
      </c>
      <c r="L1404">
        <v>0</v>
      </c>
      <c r="M1404">
        <v>10</v>
      </c>
      <c r="N1404">
        <v>1</v>
      </c>
      <c r="O1404">
        <v>0</v>
      </c>
      <c r="P1404">
        <v>0</v>
      </c>
      <c r="Q1404">
        <v>1</v>
      </c>
      <c r="R1404" s="27">
        <f t="shared" si="112"/>
        <v>18</v>
      </c>
      <c r="S1404" s="27">
        <f t="shared" si="113"/>
        <v>11</v>
      </c>
      <c r="T1404" s="27" t="str">
        <f>IFERROR(VLOOKUP(F1404,#REF!,2,0),"")</f>
        <v/>
      </c>
      <c r="U1404" s="27" t="str">
        <f t="shared" si="114"/>
        <v>,11:30:00,car,18</v>
      </c>
    </row>
    <row r="1405" spans="1:21" hidden="1" x14ac:dyDescent="0.25">
      <c r="A1405" t="s">
        <v>151</v>
      </c>
      <c r="B1405">
        <v>11</v>
      </c>
      <c r="C1405" s="27" t="str">
        <f t="shared" si="110"/>
        <v>M</v>
      </c>
      <c r="E1405" t="s">
        <v>1613</v>
      </c>
      <c r="F1405" s="27" t="str">
        <f t="shared" si="111"/>
        <v>CCV-2B_LC</v>
      </c>
      <c r="G1405" t="s">
        <v>1614</v>
      </c>
      <c r="I1405" t="s">
        <v>1635</v>
      </c>
      <c r="J1405">
        <v>0</v>
      </c>
      <c r="K1405">
        <v>3</v>
      </c>
      <c r="L1405">
        <v>0</v>
      </c>
      <c r="M1405">
        <v>9</v>
      </c>
      <c r="N1405">
        <v>3</v>
      </c>
      <c r="O1405">
        <v>0</v>
      </c>
      <c r="P1405">
        <v>0</v>
      </c>
      <c r="Q1405">
        <v>0</v>
      </c>
      <c r="R1405" s="27">
        <f t="shared" si="112"/>
        <v>21</v>
      </c>
      <c r="S1405" s="27">
        <f t="shared" si="113"/>
        <v>9</v>
      </c>
      <c r="T1405" s="27" t="str">
        <f>IFERROR(VLOOKUP(F1405,#REF!,2,0),"")</f>
        <v/>
      </c>
      <c r="U1405" s="27" t="str">
        <f t="shared" si="114"/>
        <v>,11:45:00,car,21</v>
      </c>
    </row>
    <row r="1406" spans="1:21" hidden="1" x14ac:dyDescent="0.25">
      <c r="A1406" t="s">
        <v>153</v>
      </c>
      <c r="B1406">
        <v>12</v>
      </c>
      <c r="C1406" s="27" t="str">
        <f t="shared" si="110"/>
        <v>T</v>
      </c>
      <c r="E1406" t="s">
        <v>1613</v>
      </c>
      <c r="F1406" s="27" t="str">
        <f t="shared" si="111"/>
        <v>CCV-2B_LC</v>
      </c>
      <c r="G1406" t="s">
        <v>1614</v>
      </c>
      <c r="I1406" t="s">
        <v>1636</v>
      </c>
      <c r="J1406">
        <v>1</v>
      </c>
      <c r="K1406">
        <v>3</v>
      </c>
      <c r="L1406">
        <v>0</v>
      </c>
      <c r="M1406">
        <v>4</v>
      </c>
      <c r="N1406">
        <v>1</v>
      </c>
      <c r="O1406">
        <v>0</v>
      </c>
      <c r="P1406">
        <v>0</v>
      </c>
      <c r="Q1406">
        <v>0</v>
      </c>
      <c r="R1406" s="27">
        <f t="shared" si="112"/>
        <v>14</v>
      </c>
      <c r="S1406" s="27">
        <f t="shared" si="113"/>
        <v>4</v>
      </c>
      <c r="T1406" s="27" t="str">
        <f>IFERROR(VLOOKUP(F1406,#REF!,2,0),"")</f>
        <v/>
      </c>
      <c r="U1406" s="27" t="str">
        <f t="shared" si="114"/>
        <v>,12:00:00,car,14</v>
      </c>
    </row>
    <row r="1407" spans="1:21" hidden="1" x14ac:dyDescent="0.25">
      <c r="A1407" t="s">
        <v>155</v>
      </c>
      <c r="B1407">
        <v>12</v>
      </c>
      <c r="C1407" s="27" t="str">
        <f t="shared" si="110"/>
        <v>T</v>
      </c>
      <c r="E1407" t="s">
        <v>1613</v>
      </c>
      <c r="F1407" s="27" t="str">
        <f t="shared" si="111"/>
        <v>CCV-2B_LC</v>
      </c>
      <c r="G1407" t="s">
        <v>1614</v>
      </c>
      <c r="I1407" t="s">
        <v>1637</v>
      </c>
      <c r="J1407">
        <v>1</v>
      </c>
      <c r="K1407">
        <v>3</v>
      </c>
      <c r="L1407">
        <v>0</v>
      </c>
      <c r="M1407">
        <v>16</v>
      </c>
      <c r="N1407">
        <v>2</v>
      </c>
      <c r="O1407">
        <v>0</v>
      </c>
      <c r="P1407">
        <v>0</v>
      </c>
      <c r="Q1407">
        <v>1</v>
      </c>
      <c r="R1407" s="27">
        <f t="shared" si="112"/>
        <v>31</v>
      </c>
      <c r="S1407" s="27">
        <f t="shared" si="113"/>
        <v>17</v>
      </c>
      <c r="T1407" s="27" t="str">
        <f>IFERROR(VLOOKUP(F1407,#REF!,2,0),"")</f>
        <v/>
      </c>
      <c r="U1407" s="27" t="str">
        <f t="shared" si="114"/>
        <v>,12:15:00,car,31</v>
      </c>
    </row>
    <row r="1408" spans="1:21" hidden="1" x14ac:dyDescent="0.25">
      <c r="A1408" t="s">
        <v>157</v>
      </c>
      <c r="B1408">
        <v>12</v>
      </c>
      <c r="C1408" s="27" t="str">
        <f t="shared" si="110"/>
        <v>T</v>
      </c>
      <c r="E1408" t="s">
        <v>1613</v>
      </c>
      <c r="F1408" s="27" t="str">
        <f t="shared" si="111"/>
        <v>CCV-2B_LC</v>
      </c>
      <c r="G1408" t="s">
        <v>1614</v>
      </c>
      <c r="I1408" t="s">
        <v>1638</v>
      </c>
      <c r="J1408">
        <v>0</v>
      </c>
      <c r="K1408">
        <v>2</v>
      </c>
      <c r="L1408">
        <v>0</v>
      </c>
      <c r="M1408">
        <v>5</v>
      </c>
      <c r="N1408">
        <v>6</v>
      </c>
      <c r="O1408">
        <v>1</v>
      </c>
      <c r="P1408">
        <v>0</v>
      </c>
      <c r="Q1408">
        <v>2</v>
      </c>
      <c r="R1408" s="27">
        <f t="shared" si="112"/>
        <v>16</v>
      </c>
      <c r="S1408" s="27">
        <f t="shared" si="113"/>
        <v>7</v>
      </c>
      <c r="T1408" s="27" t="str">
        <f>IFERROR(VLOOKUP(F1408,#REF!,2,0),"")</f>
        <v/>
      </c>
      <c r="U1408" s="27" t="str">
        <f t="shared" si="114"/>
        <v>,12:30:00,car,16</v>
      </c>
    </row>
    <row r="1409" spans="1:21" hidden="1" x14ac:dyDescent="0.25">
      <c r="A1409" t="s">
        <v>159</v>
      </c>
      <c r="B1409">
        <v>12</v>
      </c>
      <c r="C1409" s="27" t="str">
        <f t="shared" si="110"/>
        <v>T</v>
      </c>
      <c r="E1409" t="s">
        <v>1613</v>
      </c>
      <c r="F1409" s="27" t="str">
        <f t="shared" si="111"/>
        <v>CCV-2B_LC</v>
      </c>
      <c r="G1409" t="s">
        <v>1614</v>
      </c>
      <c r="I1409" t="s">
        <v>1639</v>
      </c>
      <c r="J1409">
        <v>0</v>
      </c>
      <c r="K1409">
        <v>1</v>
      </c>
      <c r="L1409">
        <v>0</v>
      </c>
      <c r="M1409">
        <v>6</v>
      </c>
      <c r="N1409">
        <v>1</v>
      </c>
      <c r="O1409">
        <v>2</v>
      </c>
      <c r="P1409">
        <v>0</v>
      </c>
      <c r="Q1409">
        <v>0</v>
      </c>
      <c r="R1409" s="27">
        <f t="shared" si="112"/>
        <v>11</v>
      </c>
      <c r="S1409" s="27">
        <f t="shared" si="113"/>
        <v>6</v>
      </c>
      <c r="T1409" s="27" t="str">
        <f>IFERROR(VLOOKUP(F1409,#REF!,2,0),"")</f>
        <v/>
      </c>
      <c r="U1409" s="27" t="str">
        <f t="shared" si="114"/>
        <v>,12:45:00,car,11</v>
      </c>
    </row>
    <row r="1410" spans="1:21" hidden="1" x14ac:dyDescent="0.25">
      <c r="A1410" t="s">
        <v>161</v>
      </c>
      <c r="B1410">
        <v>13</v>
      </c>
      <c r="C1410" s="27" t="str">
        <f t="shared" si="110"/>
        <v>T</v>
      </c>
      <c r="E1410" t="s">
        <v>1613</v>
      </c>
      <c r="F1410" s="27" t="str">
        <f t="shared" si="111"/>
        <v>CCV-2B_LC</v>
      </c>
      <c r="G1410" t="s">
        <v>1614</v>
      </c>
      <c r="I1410" t="s">
        <v>1640</v>
      </c>
      <c r="J1410">
        <v>0</v>
      </c>
      <c r="K1410">
        <v>1</v>
      </c>
      <c r="L1410">
        <v>1</v>
      </c>
      <c r="M1410">
        <v>4</v>
      </c>
      <c r="N1410">
        <v>0</v>
      </c>
      <c r="O1410">
        <v>0</v>
      </c>
      <c r="P1410">
        <v>0</v>
      </c>
      <c r="Q1410">
        <v>1</v>
      </c>
      <c r="R1410" s="27">
        <f t="shared" si="112"/>
        <v>13</v>
      </c>
      <c r="S1410" s="27">
        <f t="shared" si="113"/>
        <v>8</v>
      </c>
      <c r="T1410" s="27" t="str">
        <f>IFERROR(VLOOKUP(F1410,#REF!,2,0),"")</f>
        <v/>
      </c>
      <c r="U1410" s="27" t="str">
        <f t="shared" si="114"/>
        <v>,13:00:00,car,13</v>
      </c>
    </row>
    <row r="1411" spans="1:21" hidden="1" x14ac:dyDescent="0.25">
      <c r="A1411" t="s">
        <v>163</v>
      </c>
      <c r="B1411">
        <v>13</v>
      </c>
      <c r="C1411" s="27" t="str">
        <f t="shared" ref="C1411:C1474" si="115">IF(B1411&lt;12,"M",IF(AND(B1411&gt;=12,B1411&lt;=18),"T","N"))</f>
        <v>T</v>
      </c>
      <c r="E1411" t="s">
        <v>1613</v>
      </c>
      <c r="F1411" s="27" t="str">
        <f t="shared" ref="F1411:F1474" si="116">CONCATENATE("CCV-",G1411)</f>
        <v>CCV-2B_LC</v>
      </c>
      <c r="G1411" t="s">
        <v>1614</v>
      </c>
      <c r="I1411" t="s">
        <v>1641</v>
      </c>
      <c r="J1411">
        <v>1</v>
      </c>
      <c r="K1411">
        <v>2</v>
      </c>
      <c r="L1411">
        <v>0</v>
      </c>
      <c r="M1411">
        <v>1</v>
      </c>
      <c r="N1411">
        <v>1</v>
      </c>
      <c r="O1411">
        <v>0</v>
      </c>
      <c r="P1411">
        <v>0</v>
      </c>
      <c r="Q1411">
        <v>1</v>
      </c>
      <c r="R1411" s="27">
        <f t="shared" ref="R1411:R1474" si="117">ROUNDUP((M1411+P1411+Q1411+(1/6)*N1411+2*K1411+2.5*L1411)*1.3,0)</f>
        <v>9</v>
      </c>
      <c r="S1411" s="27">
        <f t="shared" ref="S1411:S1474" si="118">ROUNDUP(M1411+P1411+Q1411+2.5*L1411,0)</f>
        <v>2</v>
      </c>
      <c r="T1411" s="27" t="str">
        <f>IFERROR(VLOOKUP(F1411,#REF!,2,0),"")</f>
        <v/>
      </c>
      <c r="U1411" s="27" t="str">
        <f t="shared" ref="U1411:U1474" si="119">CONCATENATE(T1411,",",CONCATENATE(LEFT(A1411,5),":00"),",car,",R1411)</f>
        <v>,13:15:00,car,9</v>
      </c>
    </row>
    <row r="1412" spans="1:21" hidden="1" x14ac:dyDescent="0.25">
      <c r="A1412" t="s">
        <v>165</v>
      </c>
      <c r="B1412">
        <v>13</v>
      </c>
      <c r="C1412" s="27" t="str">
        <f t="shared" si="115"/>
        <v>T</v>
      </c>
      <c r="E1412" t="s">
        <v>1613</v>
      </c>
      <c r="F1412" s="27" t="str">
        <f t="shared" si="116"/>
        <v>CCV-2B_LC</v>
      </c>
      <c r="G1412" t="s">
        <v>1614</v>
      </c>
      <c r="I1412" t="s">
        <v>1642</v>
      </c>
      <c r="J1412">
        <v>0</v>
      </c>
      <c r="K1412">
        <v>2</v>
      </c>
      <c r="L1412">
        <v>1</v>
      </c>
      <c r="M1412">
        <v>3</v>
      </c>
      <c r="N1412">
        <v>2</v>
      </c>
      <c r="O1412">
        <v>0</v>
      </c>
      <c r="P1412">
        <v>0</v>
      </c>
      <c r="Q1412">
        <v>0</v>
      </c>
      <c r="R1412" s="27">
        <f t="shared" si="117"/>
        <v>13</v>
      </c>
      <c r="S1412" s="27">
        <f t="shared" si="118"/>
        <v>6</v>
      </c>
      <c r="T1412" s="27" t="str">
        <f>IFERROR(VLOOKUP(F1412,#REF!,2,0),"")</f>
        <v/>
      </c>
      <c r="U1412" s="27" t="str">
        <f t="shared" si="119"/>
        <v>,13:30:00,car,13</v>
      </c>
    </row>
    <row r="1413" spans="1:21" hidden="1" x14ac:dyDescent="0.25">
      <c r="A1413" t="s">
        <v>167</v>
      </c>
      <c r="B1413">
        <v>13</v>
      </c>
      <c r="C1413" s="27" t="str">
        <f t="shared" si="115"/>
        <v>T</v>
      </c>
      <c r="E1413" t="s">
        <v>1613</v>
      </c>
      <c r="F1413" s="27" t="str">
        <f t="shared" si="116"/>
        <v>CCV-2B_LC</v>
      </c>
      <c r="G1413" t="s">
        <v>1614</v>
      </c>
      <c r="I1413" t="s">
        <v>1643</v>
      </c>
      <c r="J1413">
        <v>0</v>
      </c>
      <c r="K1413">
        <v>1</v>
      </c>
      <c r="L1413">
        <v>1</v>
      </c>
      <c r="M1413">
        <v>2</v>
      </c>
      <c r="N1413">
        <v>0</v>
      </c>
      <c r="O1413">
        <v>0</v>
      </c>
      <c r="P1413">
        <v>0</v>
      </c>
      <c r="Q1413">
        <v>0</v>
      </c>
      <c r="R1413" s="27">
        <f t="shared" si="117"/>
        <v>9</v>
      </c>
      <c r="S1413" s="27">
        <f t="shared" si="118"/>
        <v>5</v>
      </c>
      <c r="T1413" s="27" t="str">
        <f>IFERROR(VLOOKUP(F1413,#REF!,2,0),"")</f>
        <v/>
      </c>
      <c r="U1413" s="27" t="str">
        <f t="shared" si="119"/>
        <v>,13:45:00,car,9</v>
      </c>
    </row>
    <row r="1414" spans="1:21" hidden="1" x14ac:dyDescent="0.25">
      <c r="A1414" t="s">
        <v>169</v>
      </c>
      <c r="B1414">
        <v>14</v>
      </c>
      <c r="C1414" s="27" t="str">
        <f t="shared" si="115"/>
        <v>T</v>
      </c>
      <c r="E1414" t="s">
        <v>1613</v>
      </c>
      <c r="F1414" s="27" t="str">
        <f t="shared" si="116"/>
        <v>CCV-2B_LC</v>
      </c>
      <c r="G1414" t="s">
        <v>1614</v>
      </c>
      <c r="I1414" t="s">
        <v>1644</v>
      </c>
      <c r="J1414">
        <v>0</v>
      </c>
      <c r="K1414">
        <v>2</v>
      </c>
      <c r="L1414">
        <v>0</v>
      </c>
      <c r="M1414">
        <v>5</v>
      </c>
      <c r="N1414">
        <v>0</v>
      </c>
      <c r="O1414">
        <v>1</v>
      </c>
      <c r="P1414">
        <v>0</v>
      </c>
      <c r="Q1414">
        <v>0</v>
      </c>
      <c r="R1414" s="27">
        <f t="shared" si="117"/>
        <v>12</v>
      </c>
      <c r="S1414" s="27">
        <f t="shared" si="118"/>
        <v>5</v>
      </c>
      <c r="T1414" s="27" t="str">
        <f>IFERROR(VLOOKUP(F1414,#REF!,2,0),"")</f>
        <v/>
      </c>
      <c r="U1414" s="27" t="str">
        <f t="shared" si="119"/>
        <v>,14:00:00,car,12</v>
      </c>
    </row>
    <row r="1415" spans="1:21" hidden="1" x14ac:dyDescent="0.25">
      <c r="A1415" t="s">
        <v>171</v>
      </c>
      <c r="B1415">
        <v>14</v>
      </c>
      <c r="C1415" s="27" t="str">
        <f t="shared" si="115"/>
        <v>T</v>
      </c>
      <c r="E1415" t="s">
        <v>1613</v>
      </c>
      <c r="F1415" s="27" t="str">
        <f t="shared" si="116"/>
        <v>CCV-2B_LC</v>
      </c>
      <c r="G1415" t="s">
        <v>1614</v>
      </c>
      <c r="I1415" t="s">
        <v>1645</v>
      </c>
      <c r="J1415">
        <v>0</v>
      </c>
      <c r="K1415">
        <v>1</v>
      </c>
      <c r="L1415">
        <v>0</v>
      </c>
      <c r="M1415">
        <v>3</v>
      </c>
      <c r="N1415">
        <v>2</v>
      </c>
      <c r="O1415">
        <v>0</v>
      </c>
      <c r="P1415">
        <v>0</v>
      </c>
      <c r="Q1415">
        <v>0</v>
      </c>
      <c r="R1415" s="27">
        <f t="shared" si="117"/>
        <v>7</v>
      </c>
      <c r="S1415" s="27">
        <f t="shared" si="118"/>
        <v>3</v>
      </c>
      <c r="T1415" s="27" t="str">
        <f>IFERROR(VLOOKUP(F1415,#REF!,2,0),"")</f>
        <v/>
      </c>
      <c r="U1415" s="27" t="str">
        <f t="shared" si="119"/>
        <v>,14:15:00,car,7</v>
      </c>
    </row>
    <row r="1416" spans="1:21" hidden="1" x14ac:dyDescent="0.25">
      <c r="A1416" t="s">
        <v>173</v>
      </c>
      <c r="B1416">
        <v>14</v>
      </c>
      <c r="C1416" s="27" t="str">
        <f t="shared" si="115"/>
        <v>T</v>
      </c>
      <c r="E1416" t="s">
        <v>1613</v>
      </c>
      <c r="F1416" s="27" t="str">
        <f t="shared" si="116"/>
        <v>CCV-2B_LC</v>
      </c>
      <c r="G1416" t="s">
        <v>1614</v>
      </c>
      <c r="I1416" t="s">
        <v>1646</v>
      </c>
      <c r="J1416">
        <v>0</v>
      </c>
      <c r="K1416">
        <v>1</v>
      </c>
      <c r="L1416">
        <v>0</v>
      </c>
      <c r="M1416">
        <v>4</v>
      </c>
      <c r="N1416">
        <v>1</v>
      </c>
      <c r="O1416">
        <v>0</v>
      </c>
      <c r="P1416">
        <v>0</v>
      </c>
      <c r="Q1416">
        <v>0</v>
      </c>
      <c r="R1416" s="27">
        <f t="shared" si="117"/>
        <v>9</v>
      </c>
      <c r="S1416" s="27">
        <f t="shared" si="118"/>
        <v>4</v>
      </c>
      <c r="T1416" s="27" t="str">
        <f>IFERROR(VLOOKUP(F1416,#REF!,2,0),"")</f>
        <v/>
      </c>
      <c r="U1416" s="27" t="str">
        <f t="shared" si="119"/>
        <v>,14:30:00,car,9</v>
      </c>
    </row>
    <row r="1417" spans="1:21" hidden="1" x14ac:dyDescent="0.25">
      <c r="A1417" t="s">
        <v>175</v>
      </c>
      <c r="B1417">
        <v>14</v>
      </c>
      <c r="C1417" s="27" t="str">
        <f t="shared" si="115"/>
        <v>T</v>
      </c>
      <c r="E1417" t="s">
        <v>1613</v>
      </c>
      <c r="F1417" s="27" t="str">
        <f t="shared" si="116"/>
        <v>CCV-2B_LC</v>
      </c>
      <c r="G1417" t="s">
        <v>1614</v>
      </c>
      <c r="I1417" t="s">
        <v>1647</v>
      </c>
      <c r="J1417">
        <v>0</v>
      </c>
      <c r="K1417">
        <v>0</v>
      </c>
      <c r="L1417">
        <v>0</v>
      </c>
      <c r="M1417">
        <v>4</v>
      </c>
      <c r="N1417">
        <v>1</v>
      </c>
      <c r="O1417">
        <v>0</v>
      </c>
      <c r="P1417">
        <v>0</v>
      </c>
      <c r="Q1417">
        <v>0</v>
      </c>
      <c r="R1417" s="27">
        <f t="shared" si="117"/>
        <v>6</v>
      </c>
      <c r="S1417" s="27">
        <f t="shared" si="118"/>
        <v>4</v>
      </c>
      <c r="T1417" s="27" t="str">
        <f>IFERROR(VLOOKUP(F1417,#REF!,2,0),"")</f>
        <v/>
      </c>
      <c r="U1417" s="27" t="str">
        <f t="shared" si="119"/>
        <v>,14:45:00,car,6</v>
      </c>
    </row>
    <row r="1418" spans="1:21" hidden="1" x14ac:dyDescent="0.25">
      <c r="A1418" t="s">
        <v>177</v>
      </c>
      <c r="B1418">
        <v>15</v>
      </c>
      <c r="C1418" s="27" t="str">
        <f t="shared" si="115"/>
        <v>T</v>
      </c>
      <c r="E1418" t="s">
        <v>1613</v>
      </c>
      <c r="F1418" s="27" t="str">
        <f t="shared" si="116"/>
        <v>CCV-2B_LC</v>
      </c>
      <c r="G1418" t="s">
        <v>1614</v>
      </c>
      <c r="I1418" t="s">
        <v>1648</v>
      </c>
      <c r="J1418">
        <v>0</v>
      </c>
      <c r="K1418">
        <v>0</v>
      </c>
      <c r="L1418">
        <v>2</v>
      </c>
      <c r="M1418">
        <v>8</v>
      </c>
      <c r="N1418">
        <v>2</v>
      </c>
      <c r="O1418">
        <v>0</v>
      </c>
      <c r="P1418">
        <v>0</v>
      </c>
      <c r="Q1418">
        <v>0</v>
      </c>
      <c r="R1418" s="27">
        <f t="shared" si="117"/>
        <v>18</v>
      </c>
      <c r="S1418" s="27">
        <f t="shared" si="118"/>
        <v>13</v>
      </c>
      <c r="T1418" s="27" t="str">
        <f>IFERROR(VLOOKUP(F1418,#REF!,2,0),"")</f>
        <v/>
      </c>
      <c r="U1418" s="27" t="str">
        <f t="shared" si="119"/>
        <v>,15:00:00,car,18</v>
      </c>
    </row>
    <row r="1419" spans="1:21" hidden="1" x14ac:dyDescent="0.25">
      <c r="A1419" t="s">
        <v>179</v>
      </c>
      <c r="B1419">
        <v>15</v>
      </c>
      <c r="C1419" s="27" t="str">
        <f t="shared" si="115"/>
        <v>T</v>
      </c>
      <c r="E1419" t="s">
        <v>1613</v>
      </c>
      <c r="F1419" s="27" t="str">
        <f t="shared" si="116"/>
        <v>CCV-2B_LC</v>
      </c>
      <c r="G1419" t="s">
        <v>1614</v>
      </c>
      <c r="I1419" t="s">
        <v>1649</v>
      </c>
      <c r="J1419">
        <v>0</v>
      </c>
      <c r="K1419">
        <v>0</v>
      </c>
      <c r="L1419">
        <v>0</v>
      </c>
      <c r="M1419">
        <v>5</v>
      </c>
      <c r="N1419">
        <v>0</v>
      </c>
      <c r="O1419">
        <v>2</v>
      </c>
      <c r="P1419">
        <v>0</v>
      </c>
      <c r="Q1419">
        <v>0</v>
      </c>
      <c r="R1419" s="27">
        <f t="shared" si="117"/>
        <v>7</v>
      </c>
      <c r="S1419" s="27">
        <f t="shared" si="118"/>
        <v>5</v>
      </c>
      <c r="T1419" s="27" t="str">
        <f>IFERROR(VLOOKUP(F1419,#REF!,2,0),"")</f>
        <v/>
      </c>
      <c r="U1419" s="27" t="str">
        <f t="shared" si="119"/>
        <v>,15:15:00,car,7</v>
      </c>
    </row>
    <row r="1420" spans="1:21" hidden="1" x14ac:dyDescent="0.25">
      <c r="A1420" t="s">
        <v>181</v>
      </c>
      <c r="B1420">
        <v>15</v>
      </c>
      <c r="C1420" s="27" t="str">
        <f t="shared" si="115"/>
        <v>T</v>
      </c>
      <c r="E1420" t="s">
        <v>1613</v>
      </c>
      <c r="F1420" s="27" t="str">
        <f t="shared" si="116"/>
        <v>CCV-2B_LC</v>
      </c>
      <c r="G1420" t="s">
        <v>1614</v>
      </c>
      <c r="I1420" t="s">
        <v>1650</v>
      </c>
      <c r="J1420">
        <v>6</v>
      </c>
      <c r="K1420">
        <v>1</v>
      </c>
      <c r="L1420">
        <v>0</v>
      </c>
      <c r="M1420">
        <v>3</v>
      </c>
      <c r="N1420">
        <v>2</v>
      </c>
      <c r="O1420">
        <v>0</v>
      </c>
      <c r="P1420">
        <v>0</v>
      </c>
      <c r="Q1420">
        <v>1</v>
      </c>
      <c r="R1420" s="27">
        <f t="shared" si="117"/>
        <v>9</v>
      </c>
      <c r="S1420" s="27">
        <f t="shared" si="118"/>
        <v>4</v>
      </c>
      <c r="T1420" s="27" t="str">
        <f>IFERROR(VLOOKUP(F1420,#REF!,2,0),"")</f>
        <v/>
      </c>
      <c r="U1420" s="27" t="str">
        <f t="shared" si="119"/>
        <v>,15:30:00,car,9</v>
      </c>
    </row>
    <row r="1421" spans="1:21" hidden="1" x14ac:dyDescent="0.25">
      <c r="A1421" t="s">
        <v>183</v>
      </c>
      <c r="B1421">
        <v>15</v>
      </c>
      <c r="C1421" s="27" t="str">
        <f t="shared" si="115"/>
        <v>T</v>
      </c>
      <c r="E1421" t="s">
        <v>1613</v>
      </c>
      <c r="F1421" s="27" t="str">
        <f t="shared" si="116"/>
        <v>CCV-2B_LC</v>
      </c>
      <c r="G1421" t="s">
        <v>1614</v>
      </c>
      <c r="I1421" t="s">
        <v>1651</v>
      </c>
      <c r="J1421">
        <v>0</v>
      </c>
      <c r="K1421">
        <v>0</v>
      </c>
      <c r="L1421">
        <v>0</v>
      </c>
      <c r="M1421">
        <v>4</v>
      </c>
      <c r="N1421">
        <v>0</v>
      </c>
      <c r="O1421">
        <v>0</v>
      </c>
      <c r="P1421">
        <v>0</v>
      </c>
      <c r="Q1421">
        <v>0</v>
      </c>
      <c r="R1421" s="27">
        <f t="shared" si="117"/>
        <v>6</v>
      </c>
      <c r="S1421" s="27">
        <f t="shared" si="118"/>
        <v>4</v>
      </c>
      <c r="T1421" s="27" t="str">
        <f>IFERROR(VLOOKUP(F1421,#REF!,2,0),"")</f>
        <v/>
      </c>
      <c r="U1421" s="27" t="str">
        <f t="shared" si="119"/>
        <v>,15:45:00,car,6</v>
      </c>
    </row>
    <row r="1422" spans="1:21" hidden="1" x14ac:dyDescent="0.25">
      <c r="A1422" t="s">
        <v>185</v>
      </c>
      <c r="B1422">
        <v>16</v>
      </c>
      <c r="C1422" s="27" t="str">
        <f t="shared" si="115"/>
        <v>T</v>
      </c>
      <c r="E1422" t="s">
        <v>1613</v>
      </c>
      <c r="F1422" s="27" t="str">
        <f t="shared" si="116"/>
        <v>CCV-2B_LC</v>
      </c>
      <c r="G1422" t="s">
        <v>1614</v>
      </c>
      <c r="I1422" t="s">
        <v>1652</v>
      </c>
      <c r="J1422">
        <v>1</v>
      </c>
      <c r="K1422">
        <v>0</v>
      </c>
      <c r="L1422">
        <v>0</v>
      </c>
      <c r="M1422">
        <v>3</v>
      </c>
      <c r="N1422">
        <v>0</v>
      </c>
      <c r="O1422">
        <v>0</v>
      </c>
      <c r="P1422">
        <v>0</v>
      </c>
      <c r="Q1422">
        <v>0</v>
      </c>
      <c r="R1422" s="27">
        <f t="shared" si="117"/>
        <v>4</v>
      </c>
      <c r="S1422" s="27">
        <f t="shared" si="118"/>
        <v>3</v>
      </c>
      <c r="T1422" s="27" t="str">
        <f>IFERROR(VLOOKUP(F1422,#REF!,2,0),"")</f>
        <v/>
      </c>
      <c r="U1422" s="27" t="str">
        <f t="shared" si="119"/>
        <v>,16:00:00,car,4</v>
      </c>
    </row>
    <row r="1423" spans="1:21" hidden="1" x14ac:dyDescent="0.25">
      <c r="A1423" t="s">
        <v>187</v>
      </c>
      <c r="B1423">
        <v>16</v>
      </c>
      <c r="C1423" s="27" t="str">
        <f t="shared" si="115"/>
        <v>T</v>
      </c>
      <c r="E1423" t="s">
        <v>1613</v>
      </c>
      <c r="F1423" s="27" t="str">
        <f t="shared" si="116"/>
        <v>CCV-2B_LC</v>
      </c>
      <c r="G1423" t="s">
        <v>1614</v>
      </c>
      <c r="I1423" t="s">
        <v>1653</v>
      </c>
      <c r="J1423">
        <v>0</v>
      </c>
      <c r="K1423">
        <v>0</v>
      </c>
      <c r="L1423">
        <v>3</v>
      </c>
      <c r="M1423">
        <v>4</v>
      </c>
      <c r="N1423">
        <v>1</v>
      </c>
      <c r="O1423">
        <v>0</v>
      </c>
      <c r="P1423">
        <v>0</v>
      </c>
      <c r="Q1423">
        <v>0</v>
      </c>
      <c r="R1423" s="27">
        <f t="shared" si="117"/>
        <v>16</v>
      </c>
      <c r="S1423" s="27">
        <f t="shared" si="118"/>
        <v>12</v>
      </c>
      <c r="T1423" s="27" t="str">
        <f>IFERROR(VLOOKUP(F1423,#REF!,2,0),"")</f>
        <v/>
      </c>
      <c r="U1423" s="27" t="str">
        <f t="shared" si="119"/>
        <v>,16:15:00,car,16</v>
      </c>
    </row>
    <row r="1424" spans="1:21" hidden="1" x14ac:dyDescent="0.25">
      <c r="A1424" t="s">
        <v>42</v>
      </c>
      <c r="B1424">
        <v>16</v>
      </c>
      <c r="C1424" s="27" t="str">
        <f t="shared" si="115"/>
        <v>T</v>
      </c>
      <c r="E1424" t="s">
        <v>1613</v>
      </c>
      <c r="F1424" s="27" t="str">
        <f t="shared" si="116"/>
        <v>CCV-2B_LC</v>
      </c>
      <c r="G1424" t="s">
        <v>1614</v>
      </c>
      <c r="I1424" t="s">
        <v>1654</v>
      </c>
      <c r="J1424">
        <v>0</v>
      </c>
      <c r="K1424">
        <v>0</v>
      </c>
      <c r="L1424">
        <v>1</v>
      </c>
      <c r="M1424">
        <v>6</v>
      </c>
      <c r="N1424">
        <v>2</v>
      </c>
      <c r="O1424">
        <v>1</v>
      </c>
      <c r="P1424">
        <v>0</v>
      </c>
      <c r="Q1424">
        <v>1</v>
      </c>
      <c r="R1424" s="27">
        <f t="shared" si="117"/>
        <v>13</v>
      </c>
      <c r="S1424" s="27">
        <f t="shared" si="118"/>
        <v>10</v>
      </c>
      <c r="T1424" s="27" t="str">
        <f>IFERROR(VLOOKUP(F1424,#REF!,2,0),"")</f>
        <v/>
      </c>
      <c r="U1424" s="27" t="str">
        <f t="shared" si="119"/>
        <v>,16:30:00,car,13</v>
      </c>
    </row>
    <row r="1425" spans="1:21" hidden="1" x14ac:dyDescent="0.25">
      <c r="A1425" t="s">
        <v>43</v>
      </c>
      <c r="B1425">
        <v>16</v>
      </c>
      <c r="C1425" s="27" t="str">
        <f t="shared" si="115"/>
        <v>T</v>
      </c>
      <c r="E1425" t="s">
        <v>1613</v>
      </c>
      <c r="F1425" s="27" t="str">
        <f t="shared" si="116"/>
        <v>CCV-2B_LC</v>
      </c>
      <c r="G1425" t="s">
        <v>1614</v>
      </c>
      <c r="I1425" t="s">
        <v>1655</v>
      </c>
      <c r="J1425">
        <v>0</v>
      </c>
      <c r="K1425">
        <v>1</v>
      </c>
      <c r="L1425">
        <v>0</v>
      </c>
      <c r="M1425">
        <v>3</v>
      </c>
      <c r="N1425">
        <v>0</v>
      </c>
      <c r="O1425">
        <v>0</v>
      </c>
      <c r="P1425">
        <v>0</v>
      </c>
      <c r="Q1425">
        <v>0</v>
      </c>
      <c r="R1425" s="27">
        <f t="shared" si="117"/>
        <v>7</v>
      </c>
      <c r="S1425" s="27">
        <f t="shared" si="118"/>
        <v>3</v>
      </c>
      <c r="T1425" s="27" t="str">
        <f>IFERROR(VLOOKUP(F1425,#REF!,2,0),"")</f>
        <v/>
      </c>
      <c r="U1425" s="27" t="str">
        <f t="shared" si="119"/>
        <v>,16:45:00,car,7</v>
      </c>
    </row>
    <row r="1426" spans="1:21" hidden="1" x14ac:dyDescent="0.25">
      <c r="A1426" t="s">
        <v>44</v>
      </c>
      <c r="B1426">
        <v>17</v>
      </c>
      <c r="C1426" s="27" t="str">
        <f t="shared" si="115"/>
        <v>T</v>
      </c>
      <c r="E1426" t="s">
        <v>1613</v>
      </c>
      <c r="F1426" s="27" t="str">
        <f t="shared" si="116"/>
        <v>CCV-2B_LC</v>
      </c>
      <c r="G1426" t="s">
        <v>1614</v>
      </c>
      <c r="I1426" t="s">
        <v>1656</v>
      </c>
      <c r="J1426">
        <v>1</v>
      </c>
      <c r="K1426">
        <v>1</v>
      </c>
      <c r="L1426">
        <v>0</v>
      </c>
      <c r="M1426">
        <v>9</v>
      </c>
      <c r="N1426">
        <v>2</v>
      </c>
      <c r="O1426">
        <v>0</v>
      </c>
      <c r="P1426">
        <v>0</v>
      </c>
      <c r="Q1426">
        <v>0</v>
      </c>
      <c r="R1426" s="27">
        <f t="shared" si="117"/>
        <v>15</v>
      </c>
      <c r="S1426" s="27">
        <f t="shared" si="118"/>
        <v>9</v>
      </c>
      <c r="T1426" s="27" t="str">
        <f>IFERROR(VLOOKUP(F1426,#REF!,2,0),"")</f>
        <v/>
      </c>
      <c r="U1426" s="27" t="str">
        <f t="shared" si="119"/>
        <v>,17:00:00,car,15</v>
      </c>
    </row>
    <row r="1427" spans="1:21" hidden="1" x14ac:dyDescent="0.25">
      <c r="A1427" t="s">
        <v>45</v>
      </c>
      <c r="B1427">
        <v>17</v>
      </c>
      <c r="C1427" s="27" t="str">
        <f t="shared" si="115"/>
        <v>T</v>
      </c>
      <c r="E1427" t="s">
        <v>1613</v>
      </c>
      <c r="F1427" s="27" t="str">
        <f t="shared" si="116"/>
        <v>CCV-2B_LC</v>
      </c>
      <c r="G1427" t="s">
        <v>1614</v>
      </c>
      <c r="I1427" t="s">
        <v>1657</v>
      </c>
      <c r="J1427">
        <v>2</v>
      </c>
      <c r="K1427">
        <v>0</v>
      </c>
      <c r="L1427">
        <v>2</v>
      </c>
      <c r="M1427">
        <v>11</v>
      </c>
      <c r="N1427">
        <v>0</v>
      </c>
      <c r="O1427">
        <v>0</v>
      </c>
      <c r="P1427">
        <v>0</v>
      </c>
      <c r="Q1427">
        <v>1</v>
      </c>
      <c r="R1427" s="27">
        <f t="shared" si="117"/>
        <v>23</v>
      </c>
      <c r="S1427" s="27">
        <f t="shared" si="118"/>
        <v>17</v>
      </c>
      <c r="T1427" s="27" t="str">
        <f>IFERROR(VLOOKUP(F1427,#REF!,2,0),"")</f>
        <v/>
      </c>
      <c r="U1427" s="27" t="str">
        <f t="shared" si="119"/>
        <v>,17:15:00,car,23</v>
      </c>
    </row>
    <row r="1428" spans="1:21" hidden="1" x14ac:dyDescent="0.25">
      <c r="A1428" t="s">
        <v>46</v>
      </c>
      <c r="B1428">
        <v>17</v>
      </c>
      <c r="C1428" s="27" t="str">
        <f t="shared" si="115"/>
        <v>T</v>
      </c>
      <c r="E1428" t="s">
        <v>1613</v>
      </c>
      <c r="F1428" s="27" t="str">
        <f t="shared" si="116"/>
        <v>CCV-2B_LC</v>
      </c>
      <c r="G1428" t="s">
        <v>1614</v>
      </c>
      <c r="I1428" t="s">
        <v>1658</v>
      </c>
      <c r="J1428">
        <v>1</v>
      </c>
      <c r="K1428">
        <v>1</v>
      </c>
      <c r="L1428">
        <v>0</v>
      </c>
      <c r="M1428">
        <v>10</v>
      </c>
      <c r="N1428">
        <v>0</v>
      </c>
      <c r="O1428">
        <v>0</v>
      </c>
      <c r="P1428">
        <v>0</v>
      </c>
      <c r="Q1428">
        <v>0</v>
      </c>
      <c r="R1428" s="27">
        <f t="shared" si="117"/>
        <v>16</v>
      </c>
      <c r="S1428" s="27">
        <f t="shared" si="118"/>
        <v>10</v>
      </c>
      <c r="T1428" s="27" t="str">
        <f>IFERROR(VLOOKUP(F1428,#REF!,2,0),"")</f>
        <v/>
      </c>
      <c r="U1428" s="27" t="str">
        <f t="shared" si="119"/>
        <v>,17:30:00,car,16</v>
      </c>
    </row>
    <row r="1429" spans="1:21" hidden="1" x14ac:dyDescent="0.25">
      <c r="A1429" t="s">
        <v>47</v>
      </c>
      <c r="B1429">
        <v>17</v>
      </c>
      <c r="C1429" s="27" t="str">
        <f t="shared" si="115"/>
        <v>T</v>
      </c>
      <c r="E1429" t="s">
        <v>1613</v>
      </c>
      <c r="F1429" s="27" t="str">
        <f t="shared" si="116"/>
        <v>CCV-2B_LC</v>
      </c>
      <c r="G1429" t="s">
        <v>1614</v>
      </c>
      <c r="I1429" t="s">
        <v>1659</v>
      </c>
      <c r="J1429">
        <v>2</v>
      </c>
      <c r="K1429">
        <v>1</v>
      </c>
      <c r="L1429">
        <v>1</v>
      </c>
      <c r="M1429">
        <v>10</v>
      </c>
      <c r="N1429">
        <v>5</v>
      </c>
      <c r="O1429">
        <v>0</v>
      </c>
      <c r="P1429">
        <v>0</v>
      </c>
      <c r="Q1429">
        <v>0</v>
      </c>
      <c r="R1429" s="27">
        <f t="shared" si="117"/>
        <v>20</v>
      </c>
      <c r="S1429" s="27">
        <f t="shared" si="118"/>
        <v>13</v>
      </c>
      <c r="T1429" s="27" t="str">
        <f>IFERROR(VLOOKUP(F1429,#REF!,2,0),"")</f>
        <v/>
      </c>
      <c r="U1429" s="27" t="str">
        <f t="shared" si="119"/>
        <v>,17:45:00,car,20</v>
      </c>
    </row>
    <row r="1430" spans="1:21" hidden="1" x14ac:dyDescent="0.25">
      <c r="A1430" t="s">
        <v>48</v>
      </c>
      <c r="B1430">
        <v>18</v>
      </c>
      <c r="C1430" s="27" t="str">
        <f t="shared" si="115"/>
        <v>T</v>
      </c>
      <c r="E1430" t="s">
        <v>1613</v>
      </c>
      <c r="F1430" s="27" t="str">
        <f t="shared" si="116"/>
        <v>CCV-2B_LC</v>
      </c>
      <c r="G1430" t="s">
        <v>1614</v>
      </c>
      <c r="I1430" t="s">
        <v>1660</v>
      </c>
      <c r="J1430">
        <v>0</v>
      </c>
      <c r="K1430">
        <v>0</v>
      </c>
      <c r="L1430">
        <v>0</v>
      </c>
      <c r="M1430">
        <v>2</v>
      </c>
      <c r="N1430">
        <v>1</v>
      </c>
      <c r="O1430">
        <v>1</v>
      </c>
      <c r="P1430">
        <v>0</v>
      </c>
      <c r="Q1430">
        <v>0</v>
      </c>
      <c r="R1430" s="27">
        <f t="shared" si="117"/>
        <v>3</v>
      </c>
      <c r="S1430" s="27">
        <f t="shared" si="118"/>
        <v>2</v>
      </c>
      <c r="T1430" s="27" t="str">
        <f>IFERROR(VLOOKUP(F1430,#REF!,2,0),"")</f>
        <v/>
      </c>
      <c r="U1430" s="27" t="str">
        <f t="shared" si="119"/>
        <v>,18:00:00,car,3</v>
      </c>
    </row>
    <row r="1431" spans="1:21" hidden="1" x14ac:dyDescent="0.25">
      <c r="A1431" t="s">
        <v>102</v>
      </c>
      <c r="B1431">
        <v>6</v>
      </c>
      <c r="C1431" s="27" t="str">
        <f t="shared" si="115"/>
        <v>M</v>
      </c>
      <c r="E1431" t="s">
        <v>1661</v>
      </c>
      <c r="F1431" s="27" t="str">
        <f t="shared" si="116"/>
        <v>CCV-2B_SL</v>
      </c>
      <c r="G1431" t="s">
        <v>1662</v>
      </c>
      <c r="I1431" t="s">
        <v>1663</v>
      </c>
      <c r="J1431">
        <v>0</v>
      </c>
      <c r="K1431">
        <v>3</v>
      </c>
      <c r="L1431">
        <v>2</v>
      </c>
      <c r="M1431">
        <v>19</v>
      </c>
      <c r="N1431">
        <v>4</v>
      </c>
      <c r="O1431">
        <v>0</v>
      </c>
      <c r="P1431">
        <v>0</v>
      </c>
      <c r="Q1431">
        <v>2</v>
      </c>
      <c r="R1431" s="27">
        <f t="shared" si="117"/>
        <v>43</v>
      </c>
      <c r="S1431" s="27">
        <f t="shared" si="118"/>
        <v>26</v>
      </c>
      <c r="T1431" s="27" t="str">
        <f>IFERROR(VLOOKUP(F1431,#REF!,2,0),"")</f>
        <v/>
      </c>
      <c r="U1431" s="27" t="str">
        <f t="shared" si="119"/>
        <v>,06:00:00,car,43</v>
      </c>
    </row>
    <row r="1432" spans="1:21" hidden="1" x14ac:dyDescent="0.25">
      <c r="A1432" t="s">
        <v>107</v>
      </c>
      <c r="B1432">
        <v>6</v>
      </c>
      <c r="C1432" s="27" t="str">
        <f t="shared" si="115"/>
        <v>M</v>
      </c>
      <c r="E1432" t="s">
        <v>1661</v>
      </c>
      <c r="F1432" s="27" t="str">
        <f t="shared" si="116"/>
        <v>CCV-2B_SL</v>
      </c>
      <c r="G1432" t="s">
        <v>1662</v>
      </c>
      <c r="I1432" t="s">
        <v>1664</v>
      </c>
      <c r="J1432">
        <v>0</v>
      </c>
      <c r="K1432">
        <v>4</v>
      </c>
      <c r="L1432">
        <v>2</v>
      </c>
      <c r="M1432">
        <v>25</v>
      </c>
      <c r="N1432">
        <v>5</v>
      </c>
      <c r="O1432">
        <v>1</v>
      </c>
      <c r="P1432">
        <v>0</v>
      </c>
      <c r="Q1432">
        <v>2</v>
      </c>
      <c r="R1432" s="27">
        <f t="shared" si="117"/>
        <v>54</v>
      </c>
      <c r="S1432" s="27">
        <f t="shared" si="118"/>
        <v>32</v>
      </c>
      <c r="T1432" s="27" t="str">
        <f>IFERROR(VLOOKUP(F1432,#REF!,2,0),"")</f>
        <v/>
      </c>
      <c r="U1432" s="27" t="str">
        <f t="shared" si="119"/>
        <v>,06:15:00,car,54</v>
      </c>
    </row>
    <row r="1433" spans="1:21" hidden="1" x14ac:dyDescent="0.25">
      <c r="A1433" t="s">
        <v>109</v>
      </c>
      <c r="B1433">
        <v>6</v>
      </c>
      <c r="C1433" s="27" t="str">
        <f t="shared" si="115"/>
        <v>M</v>
      </c>
      <c r="E1433" t="s">
        <v>1661</v>
      </c>
      <c r="F1433" s="27" t="str">
        <f t="shared" si="116"/>
        <v>CCV-2B_SL</v>
      </c>
      <c r="G1433" t="s">
        <v>1662</v>
      </c>
      <c r="I1433" t="s">
        <v>1665</v>
      </c>
      <c r="J1433">
        <v>0</v>
      </c>
      <c r="K1433">
        <v>3</v>
      </c>
      <c r="L1433">
        <v>2</v>
      </c>
      <c r="M1433">
        <v>20</v>
      </c>
      <c r="N1433">
        <v>4</v>
      </c>
      <c r="O1433">
        <v>1</v>
      </c>
      <c r="P1433">
        <v>0</v>
      </c>
      <c r="Q1433">
        <v>2</v>
      </c>
      <c r="R1433" s="27">
        <f t="shared" si="117"/>
        <v>44</v>
      </c>
      <c r="S1433" s="27">
        <f t="shared" si="118"/>
        <v>27</v>
      </c>
      <c r="T1433" s="27" t="str">
        <f>IFERROR(VLOOKUP(F1433,#REF!,2,0),"")</f>
        <v/>
      </c>
      <c r="U1433" s="27" t="str">
        <f t="shared" si="119"/>
        <v>,06:30:00,car,44</v>
      </c>
    </row>
    <row r="1434" spans="1:21" hidden="1" x14ac:dyDescent="0.25">
      <c r="A1434" t="s">
        <v>111</v>
      </c>
      <c r="B1434">
        <v>6</v>
      </c>
      <c r="C1434" s="27" t="str">
        <f t="shared" si="115"/>
        <v>M</v>
      </c>
      <c r="E1434" t="s">
        <v>1661</v>
      </c>
      <c r="F1434" s="27" t="str">
        <f t="shared" si="116"/>
        <v>CCV-2B_SL</v>
      </c>
      <c r="G1434" t="s">
        <v>1662</v>
      </c>
      <c r="I1434" t="s">
        <v>1666</v>
      </c>
      <c r="J1434">
        <v>0</v>
      </c>
      <c r="K1434">
        <v>5</v>
      </c>
      <c r="L1434">
        <v>2</v>
      </c>
      <c r="M1434">
        <v>29</v>
      </c>
      <c r="N1434">
        <v>6</v>
      </c>
      <c r="O1434">
        <v>1</v>
      </c>
      <c r="P1434">
        <v>0</v>
      </c>
      <c r="Q1434">
        <v>3</v>
      </c>
      <c r="R1434" s="27">
        <f t="shared" si="117"/>
        <v>63</v>
      </c>
      <c r="S1434" s="27">
        <f t="shared" si="118"/>
        <v>37</v>
      </c>
      <c r="T1434" s="27" t="str">
        <f>IFERROR(VLOOKUP(F1434,#REF!,2,0),"")</f>
        <v/>
      </c>
      <c r="U1434" s="27" t="str">
        <f t="shared" si="119"/>
        <v>,06:45:00,car,63</v>
      </c>
    </row>
    <row r="1435" spans="1:21" hidden="1" x14ac:dyDescent="0.25">
      <c r="A1435" t="s">
        <v>113</v>
      </c>
      <c r="B1435">
        <v>7</v>
      </c>
      <c r="C1435" s="27" t="str">
        <f t="shared" si="115"/>
        <v>M</v>
      </c>
      <c r="E1435" t="s">
        <v>1661</v>
      </c>
      <c r="F1435" s="27" t="str">
        <f t="shared" si="116"/>
        <v>CCV-2B_SL</v>
      </c>
      <c r="G1435" t="s">
        <v>1662</v>
      </c>
      <c r="I1435" t="s">
        <v>1667</v>
      </c>
      <c r="J1435">
        <v>0</v>
      </c>
      <c r="K1435">
        <v>5</v>
      </c>
      <c r="L1435">
        <v>3</v>
      </c>
      <c r="M1435">
        <v>32</v>
      </c>
      <c r="N1435">
        <v>7</v>
      </c>
      <c r="O1435">
        <v>1</v>
      </c>
      <c r="P1435">
        <v>0</v>
      </c>
      <c r="Q1435">
        <v>3</v>
      </c>
      <c r="R1435" s="27">
        <f t="shared" si="117"/>
        <v>70</v>
      </c>
      <c r="S1435" s="27">
        <f t="shared" si="118"/>
        <v>43</v>
      </c>
      <c r="T1435" s="27" t="str">
        <f>IFERROR(VLOOKUP(F1435,#REF!,2,0),"")</f>
        <v/>
      </c>
      <c r="U1435" s="27" t="str">
        <f t="shared" si="119"/>
        <v>,07:00:00,car,70</v>
      </c>
    </row>
    <row r="1436" spans="1:21" hidden="1" x14ac:dyDescent="0.25">
      <c r="A1436" t="s">
        <v>115</v>
      </c>
      <c r="B1436">
        <v>7</v>
      </c>
      <c r="C1436" s="27" t="str">
        <f t="shared" si="115"/>
        <v>M</v>
      </c>
      <c r="E1436" t="s">
        <v>1661</v>
      </c>
      <c r="F1436" s="27" t="str">
        <f t="shared" si="116"/>
        <v>CCV-2B_SL</v>
      </c>
      <c r="G1436" t="s">
        <v>1662</v>
      </c>
      <c r="I1436" t="s">
        <v>1668</v>
      </c>
      <c r="J1436">
        <v>0</v>
      </c>
      <c r="K1436">
        <v>6</v>
      </c>
      <c r="L1436">
        <v>3</v>
      </c>
      <c r="M1436">
        <v>38</v>
      </c>
      <c r="N1436">
        <v>8</v>
      </c>
      <c r="O1436">
        <v>1</v>
      </c>
      <c r="P1436">
        <v>0</v>
      </c>
      <c r="Q1436">
        <v>3</v>
      </c>
      <c r="R1436" s="27">
        <f t="shared" si="117"/>
        <v>81</v>
      </c>
      <c r="S1436" s="27">
        <f t="shared" si="118"/>
        <v>49</v>
      </c>
      <c r="T1436" s="27" t="str">
        <f>IFERROR(VLOOKUP(F1436,#REF!,2,0),"")</f>
        <v/>
      </c>
      <c r="U1436" s="27" t="str">
        <f t="shared" si="119"/>
        <v>,07:15:00,car,81</v>
      </c>
    </row>
    <row r="1437" spans="1:21" hidden="1" x14ac:dyDescent="0.25">
      <c r="A1437" t="s">
        <v>117</v>
      </c>
      <c r="B1437">
        <v>7</v>
      </c>
      <c r="C1437" s="27" t="str">
        <f t="shared" si="115"/>
        <v>M</v>
      </c>
      <c r="E1437" t="s">
        <v>1661</v>
      </c>
      <c r="F1437" s="27" t="str">
        <f t="shared" si="116"/>
        <v>CCV-2B_SL</v>
      </c>
      <c r="G1437" t="s">
        <v>1662</v>
      </c>
      <c r="I1437" t="s">
        <v>1669</v>
      </c>
      <c r="J1437">
        <v>0</v>
      </c>
      <c r="K1437">
        <v>5</v>
      </c>
      <c r="L1437">
        <v>3</v>
      </c>
      <c r="M1437">
        <v>33</v>
      </c>
      <c r="N1437">
        <v>7</v>
      </c>
      <c r="O1437">
        <v>1</v>
      </c>
      <c r="P1437">
        <v>0</v>
      </c>
      <c r="Q1437">
        <v>3</v>
      </c>
      <c r="R1437" s="27">
        <f t="shared" si="117"/>
        <v>72</v>
      </c>
      <c r="S1437" s="27">
        <f t="shared" si="118"/>
        <v>44</v>
      </c>
      <c r="T1437" s="27" t="str">
        <f>IFERROR(VLOOKUP(F1437,#REF!,2,0),"")</f>
        <v/>
      </c>
      <c r="U1437" s="27" t="str">
        <f t="shared" si="119"/>
        <v>,07:30:00,car,72</v>
      </c>
    </row>
    <row r="1438" spans="1:21" hidden="1" x14ac:dyDescent="0.25">
      <c r="A1438" t="s">
        <v>119</v>
      </c>
      <c r="B1438">
        <v>7</v>
      </c>
      <c r="C1438" s="27" t="str">
        <f t="shared" si="115"/>
        <v>M</v>
      </c>
      <c r="E1438" t="s">
        <v>1661</v>
      </c>
      <c r="F1438" s="27" t="str">
        <f t="shared" si="116"/>
        <v>CCV-2B_SL</v>
      </c>
      <c r="G1438" t="s">
        <v>1662</v>
      </c>
      <c r="I1438" t="s">
        <v>1670</v>
      </c>
      <c r="J1438">
        <v>0</v>
      </c>
      <c r="K1438">
        <v>4</v>
      </c>
      <c r="L1438">
        <v>2</v>
      </c>
      <c r="M1438">
        <v>23</v>
      </c>
      <c r="N1438">
        <v>5</v>
      </c>
      <c r="O1438">
        <v>1</v>
      </c>
      <c r="P1438">
        <v>0</v>
      </c>
      <c r="Q1438">
        <v>2</v>
      </c>
      <c r="R1438" s="27">
        <f t="shared" si="117"/>
        <v>51</v>
      </c>
      <c r="S1438" s="27">
        <f t="shared" si="118"/>
        <v>30</v>
      </c>
      <c r="T1438" s="27" t="str">
        <f>IFERROR(VLOOKUP(F1438,#REF!,2,0),"")</f>
        <v/>
      </c>
      <c r="U1438" s="27" t="str">
        <f t="shared" si="119"/>
        <v>,07:45:00,car,51</v>
      </c>
    </row>
    <row r="1439" spans="1:21" hidden="1" x14ac:dyDescent="0.25">
      <c r="A1439" t="s">
        <v>121</v>
      </c>
      <c r="B1439">
        <v>8</v>
      </c>
      <c r="C1439" s="27" t="str">
        <f t="shared" si="115"/>
        <v>M</v>
      </c>
      <c r="E1439" t="s">
        <v>1661</v>
      </c>
      <c r="F1439" s="27" t="str">
        <f t="shared" si="116"/>
        <v>CCV-2B_SL</v>
      </c>
      <c r="G1439" t="s">
        <v>1662</v>
      </c>
      <c r="I1439" t="s">
        <v>1671</v>
      </c>
      <c r="J1439">
        <v>0</v>
      </c>
      <c r="K1439">
        <v>4</v>
      </c>
      <c r="L1439">
        <v>2</v>
      </c>
      <c r="M1439">
        <v>26</v>
      </c>
      <c r="N1439">
        <v>6</v>
      </c>
      <c r="O1439">
        <v>1</v>
      </c>
      <c r="P1439">
        <v>0</v>
      </c>
      <c r="Q1439">
        <v>2</v>
      </c>
      <c r="R1439" s="27">
        <f t="shared" si="117"/>
        <v>55</v>
      </c>
      <c r="S1439" s="27">
        <f t="shared" si="118"/>
        <v>33</v>
      </c>
      <c r="T1439" s="27" t="str">
        <f>IFERROR(VLOOKUP(F1439,#REF!,2,0),"")</f>
        <v/>
      </c>
      <c r="U1439" s="27" t="str">
        <f t="shared" si="119"/>
        <v>,08:00:00,car,55</v>
      </c>
    </row>
    <row r="1440" spans="1:21" hidden="1" x14ac:dyDescent="0.25">
      <c r="A1440" t="s">
        <v>123</v>
      </c>
      <c r="B1440">
        <v>8</v>
      </c>
      <c r="C1440" s="27" t="str">
        <f t="shared" si="115"/>
        <v>M</v>
      </c>
      <c r="E1440" t="s">
        <v>1661</v>
      </c>
      <c r="F1440" s="27" t="str">
        <f t="shared" si="116"/>
        <v>CCV-2B_SL</v>
      </c>
      <c r="G1440" t="s">
        <v>1662</v>
      </c>
      <c r="I1440" t="s">
        <v>1672</v>
      </c>
      <c r="J1440">
        <v>0</v>
      </c>
      <c r="K1440">
        <v>3</v>
      </c>
      <c r="L1440">
        <v>2</v>
      </c>
      <c r="M1440">
        <v>20</v>
      </c>
      <c r="N1440">
        <v>4</v>
      </c>
      <c r="O1440">
        <v>1</v>
      </c>
      <c r="P1440">
        <v>0</v>
      </c>
      <c r="Q1440">
        <v>2</v>
      </c>
      <c r="R1440" s="27">
        <f t="shared" si="117"/>
        <v>44</v>
      </c>
      <c r="S1440" s="27">
        <f t="shared" si="118"/>
        <v>27</v>
      </c>
      <c r="T1440" s="27" t="str">
        <f>IFERROR(VLOOKUP(F1440,#REF!,2,0),"")</f>
        <v/>
      </c>
      <c r="U1440" s="27" t="str">
        <f t="shared" si="119"/>
        <v>,08:15:00,car,44</v>
      </c>
    </row>
    <row r="1441" spans="1:21" hidden="1" x14ac:dyDescent="0.25">
      <c r="A1441" t="s">
        <v>125</v>
      </c>
      <c r="B1441">
        <v>8</v>
      </c>
      <c r="C1441" s="27" t="str">
        <f t="shared" si="115"/>
        <v>M</v>
      </c>
      <c r="E1441" t="s">
        <v>1661</v>
      </c>
      <c r="F1441" s="27" t="str">
        <f t="shared" si="116"/>
        <v>CCV-2B_SL</v>
      </c>
      <c r="G1441" t="s">
        <v>1662</v>
      </c>
      <c r="I1441" t="s">
        <v>1673</v>
      </c>
      <c r="J1441">
        <v>0</v>
      </c>
      <c r="K1441">
        <v>4</v>
      </c>
      <c r="L1441">
        <v>2</v>
      </c>
      <c r="M1441">
        <v>25</v>
      </c>
      <c r="N1441">
        <v>5</v>
      </c>
      <c r="O1441">
        <v>1</v>
      </c>
      <c r="P1441">
        <v>0</v>
      </c>
      <c r="Q1441">
        <v>2</v>
      </c>
      <c r="R1441" s="27">
        <f t="shared" si="117"/>
        <v>54</v>
      </c>
      <c r="S1441" s="27">
        <f t="shared" si="118"/>
        <v>32</v>
      </c>
      <c r="T1441" s="27" t="str">
        <f>IFERROR(VLOOKUP(F1441,#REF!,2,0),"")</f>
        <v/>
      </c>
      <c r="U1441" s="27" t="str">
        <f t="shared" si="119"/>
        <v>,08:30:00,car,54</v>
      </c>
    </row>
    <row r="1442" spans="1:21" hidden="1" x14ac:dyDescent="0.25">
      <c r="A1442" t="s">
        <v>127</v>
      </c>
      <c r="B1442">
        <v>8</v>
      </c>
      <c r="C1442" s="27" t="str">
        <f t="shared" si="115"/>
        <v>M</v>
      </c>
      <c r="E1442" t="s">
        <v>1661</v>
      </c>
      <c r="F1442" s="27" t="str">
        <f t="shared" si="116"/>
        <v>CCV-2B_SL</v>
      </c>
      <c r="G1442" t="s">
        <v>1662</v>
      </c>
      <c r="I1442" t="s">
        <v>1674</v>
      </c>
      <c r="J1442">
        <v>0</v>
      </c>
      <c r="K1442">
        <v>4</v>
      </c>
      <c r="L1442">
        <v>2</v>
      </c>
      <c r="M1442">
        <v>23</v>
      </c>
      <c r="N1442">
        <v>5</v>
      </c>
      <c r="O1442">
        <v>1</v>
      </c>
      <c r="P1442">
        <v>0</v>
      </c>
      <c r="Q1442">
        <v>2</v>
      </c>
      <c r="R1442" s="27">
        <f t="shared" si="117"/>
        <v>51</v>
      </c>
      <c r="S1442" s="27">
        <f t="shared" si="118"/>
        <v>30</v>
      </c>
      <c r="T1442" s="27" t="str">
        <f>IFERROR(VLOOKUP(F1442,#REF!,2,0),"")</f>
        <v/>
      </c>
      <c r="U1442" s="27" t="str">
        <f t="shared" si="119"/>
        <v>,08:45:00,car,51</v>
      </c>
    </row>
    <row r="1443" spans="1:21" hidden="1" x14ac:dyDescent="0.25">
      <c r="A1443" t="s">
        <v>129</v>
      </c>
      <c r="B1443">
        <v>9</v>
      </c>
      <c r="C1443" s="27" t="str">
        <f t="shared" si="115"/>
        <v>M</v>
      </c>
      <c r="E1443" t="s">
        <v>1661</v>
      </c>
      <c r="F1443" s="27" t="str">
        <f t="shared" si="116"/>
        <v>CCV-2B_SL</v>
      </c>
      <c r="G1443" t="s">
        <v>1662</v>
      </c>
      <c r="I1443" t="s">
        <v>1675</v>
      </c>
      <c r="J1443">
        <v>0</v>
      </c>
      <c r="K1443">
        <v>3</v>
      </c>
      <c r="L1443">
        <v>1</v>
      </c>
      <c r="M1443">
        <v>17</v>
      </c>
      <c r="N1443">
        <v>4</v>
      </c>
      <c r="O1443">
        <v>0</v>
      </c>
      <c r="P1443">
        <v>0</v>
      </c>
      <c r="Q1443">
        <v>1</v>
      </c>
      <c r="R1443" s="27">
        <f t="shared" si="117"/>
        <v>36</v>
      </c>
      <c r="S1443" s="27">
        <f t="shared" si="118"/>
        <v>21</v>
      </c>
      <c r="T1443" s="27" t="str">
        <f>IFERROR(VLOOKUP(F1443,#REF!,2,0),"")</f>
        <v/>
      </c>
      <c r="U1443" s="27" t="str">
        <f t="shared" si="119"/>
        <v>,09:00:00,car,36</v>
      </c>
    </row>
    <row r="1444" spans="1:21" hidden="1" x14ac:dyDescent="0.25">
      <c r="A1444" t="s">
        <v>131</v>
      </c>
      <c r="B1444">
        <v>9</v>
      </c>
      <c r="C1444" s="27" t="str">
        <f t="shared" si="115"/>
        <v>M</v>
      </c>
      <c r="E1444" t="s">
        <v>1661</v>
      </c>
      <c r="F1444" s="27" t="str">
        <f t="shared" si="116"/>
        <v>CCV-2B_SL</v>
      </c>
      <c r="G1444" t="s">
        <v>1662</v>
      </c>
      <c r="I1444" t="s">
        <v>1676</v>
      </c>
      <c r="J1444">
        <v>0</v>
      </c>
      <c r="K1444">
        <v>3</v>
      </c>
      <c r="L1444">
        <v>2</v>
      </c>
      <c r="M1444">
        <v>19</v>
      </c>
      <c r="N1444">
        <v>4</v>
      </c>
      <c r="O1444">
        <v>0</v>
      </c>
      <c r="P1444">
        <v>0</v>
      </c>
      <c r="Q1444">
        <v>2</v>
      </c>
      <c r="R1444" s="27">
        <f t="shared" si="117"/>
        <v>43</v>
      </c>
      <c r="S1444" s="27">
        <f t="shared" si="118"/>
        <v>26</v>
      </c>
      <c r="T1444" s="27" t="str">
        <f>IFERROR(VLOOKUP(F1444,#REF!,2,0),"")</f>
        <v/>
      </c>
      <c r="U1444" s="27" t="str">
        <f t="shared" si="119"/>
        <v>,09:15:00,car,43</v>
      </c>
    </row>
    <row r="1445" spans="1:21" hidden="1" x14ac:dyDescent="0.25">
      <c r="A1445" t="s">
        <v>133</v>
      </c>
      <c r="B1445">
        <v>9</v>
      </c>
      <c r="C1445" s="27" t="str">
        <f t="shared" si="115"/>
        <v>M</v>
      </c>
      <c r="E1445" t="s">
        <v>1661</v>
      </c>
      <c r="F1445" s="27" t="str">
        <f t="shared" si="116"/>
        <v>CCV-2B_SL</v>
      </c>
      <c r="G1445" t="s">
        <v>1662</v>
      </c>
      <c r="I1445" t="s">
        <v>1677</v>
      </c>
      <c r="J1445">
        <v>0</v>
      </c>
      <c r="K1445">
        <v>3</v>
      </c>
      <c r="L1445">
        <v>2</v>
      </c>
      <c r="M1445">
        <v>19</v>
      </c>
      <c r="N1445">
        <v>4</v>
      </c>
      <c r="O1445">
        <v>0</v>
      </c>
      <c r="P1445">
        <v>0</v>
      </c>
      <c r="Q1445">
        <v>2</v>
      </c>
      <c r="R1445" s="27">
        <f t="shared" si="117"/>
        <v>43</v>
      </c>
      <c r="S1445" s="27">
        <f t="shared" si="118"/>
        <v>26</v>
      </c>
      <c r="T1445" s="27" t="str">
        <f>IFERROR(VLOOKUP(F1445,#REF!,2,0),"")</f>
        <v/>
      </c>
      <c r="U1445" s="27" t="str">
        <f t="shared" si="119"/>
        <v>,09:30:00,car,43</v>
      </c>
    </row>
    <row r="1446" spans="1:21" hidden="1" x14ac:dyDescent="0.25">
      <c r="A1446" t="s">
        <v>135</v>
      </c>
      <c r="B1446">
        <v>9</v>
      </c>
      <c r="C1446" s="27" t="str">
        <f t="shared" si="115"/>
        <v>M</v>
      </c>
      <c r="E1446" t="s">
        <v>1661</v>
      </c>
      <c r="F1446" s="27" t="str">
        <f t="shared" si="116"/>
        <v>CCV-2B_SL</v>
      </c>
      <c r="G1446" t="s">
        <v>1662</v>
      </c>
      <c r="I1446" t="s">
        <v>1678</v>
      </c>
      <c r="J1446">
        <v>0</v>
      </c>
      <c r="K1446">
        <v>3</v>
      </c>
      <c r="L1446">
        <v>2</v>
      </c>
      <c r="M1446">
        <v>21</v>
      </c>
      <c r="N1446">
        <v>4</v>
      </c>
      <c r="O1446">
        <v>1</v>
      </c>
      <c r="P1446">
        <v>0</v>
      </c>
      <c r="Q1446">
        <v>2</v>
      </c>
      <c r="R1446" s="27">
        <f t="shared" si="117"/>
        <v>46</v>
      </c>
      <c r="S1446" s="27">
        <f t="shared" si="118"/>
        <v>28</v>
      </c>
      <c r="T1446" s="27" t="str">
        <f>IFERROR(VLOOKUP(F1446,#REF!,2,0),"")</f>
        <v/>
      </c>
      <c r="U1446" s="27" t="str">
        <f t="shared" si="119"/>
        <v>,09:45:00,car,46</v>
      </c>
    </row>
    <row r="1447" spans="1:21" hidden="1" x14ac:dyDescent="0.25">
      <c r="A1447" t="s">
        <v>137</v>
      </c>
      <c r="B1447">
        <v>10</v>
      </c>
      <c r="C1447" s="27" t="str">
        <f t="shared" si="115"/>
        <v>M</v>
      </c>
      <c r="E1447" t="s">
        <v>1661</v>
      </c>
      <c r="F1447" s="27" t="str">
        <f t="shared" si="116"/>
        <v>CCV-2B_SL</v>
      </c>
      <c r="G1447" t="s">
        <v>1662</v>
      </c>
      <c r="I1447" t="s">
        <v>1679</v>
      </c>
      <c r="J1447">
        <v>0</v>
      </c>
      <c r="K1447">
        <v>3</v>
      </c>
      <c r="L1447">
        <v>1</v>
      </c>
      <c r="M1447">
        <v>17</v>
      </c>
      <c r="N1447">
        <v>4</v>
      </c>
      <c r="O1447">
        <v>0</v>
      </c>
      <c r="P1447">
        <v>0</v>
      </c>
      <c r="Q1447">
        <v>1</v>
      </c>
      <c r="R1447" s="27">
        <f t="shared" si="117"/>
        <v>36</v>
      </c>
      <c r="S1447" s="27">
        <f t="shared" si="118"/>
        <v>21</v>
      </c>
      <c r="T1447" s="27" t="str">
        <f>IFERROR(VLOOKUP(F1447,#REF!,2,0),"")</f>
        <v/>
      </c>
      <c r="U1447" s="27" t="str">
        <f t="shared" si="119"/>
        <v>,10:00:00,car,36</v>
      </c>
    </row>
    <row r="1448" spans="1:21" hidden="1" x14ac:dyDescent="0.25">
      <c r="A1448" t="s">
        <v>139</v>
      </c>
      <c r="B1448">
        <v>10</v>
      </c>
      <c r="C1448" s="27" t="str">
        <f t="shared" si="115"/>
        <v>M</v>
      </c>
      <c r="E1448" t="s">
        <v>1661</v>
      </c>
      <c r="F1448" s="27" t="str">
        <f t="shared" si="116"/>
        <v>CCV-2B_SL</v>
      </c>
      <c r="G1448" t="s">
        <v>1662</v>
      </c>
      <c r="I1448" t="s">
        <v>1680</v>
      </c>
      <c r="J1448">
        <v>0</v>
      </c>
      <c r="K1448">
        <v>3</v>
      </c>
      <c r="L1448">
        <v>2</v>
      </c>
      <c r="M1448">
        <v>22</v>
      </c>
      <c r="N1448">
        <v>5</v>
      </c>
      <c r="O1448">
        <v>1</v>
      </c>
      <c r="P1448">
        <v>0</v>
      </c>
      <c r="Q1448">
        <v>2</v>
      </c>
      <c r="R1448" s="27">
        <f t="shared" si="117"/>
        <v>47</v>
      </c>
      <c r="S1448" s="27">
        <f t="shared" si="118"/>
        <v>29</v>
      </c>
      <c r="T1448" s="27" t="str">
        <f>IFERROR(VLOOKUP(F1448,#REF!,2,0),"")</f>
        <v/>
      </c>
      <c r="U1448" s="27" t="str">
        <f t="shared" si="119"/>
        <v>,10:15:00,car,47</v>
      </c>
    </row>
    <row r="1449" spans="1:21" hidden="1" x14ac:dyDescent="0.25">
      <c r="A1449" t="s">
        <v>141</v>
      </c>
      <c r="B1449">
        <v>10</v>
      </c>
      <c r="C1449" s="27" t="str">
        <f t="shared" si="115"/>
        <v>M</v>
      </c>
      <c r="E1449" t="s">
        <v>1661</v>
      </c>
      <c r="F1449" s="27" t="str">
        <f t="shared" si="116"/>
        <v>CCV-2B_SL</v>
      </c>
      <c r="G1449" t="s">
        <v>1662</v>
      </c>
      <c r="I1449" t="s">
        <v>1681</v>
      </c>
      <c r="J1449">
        <v>0</v>
      </c>
      <c r="K1449">
        <v>3</v>
      </c>
      <c r="L1449">
        <v>2</v>
      </c>
      <c r="M1449">
        <v>19</v>
      </c>
      <c r="N1449">
        <v>4</v>
      </c>
      <c r="O1449">
        <v>0</v>
      </c>
      <c r="P1449">
        <v>0</v>
      </c>
      <c r="Q1449">
        <v>2</v>
      </c>
      <c r="R1449" s="27">
        <f t="shared" si="117"/>
        <v>43</v>
      </c>
      <c r="S1449" s="27">
        <f t="shared" si="118"/>
        <v>26</v>
      </c>
      <c r="T1449" s="27" t="str">
        <f>IFERROR(VLOOKUP(F1449,#REF!,2,0),"")</f>
        <v/>
      </c>
      <c r="U1449" s="27" t="str">
        <f t="shared" si="119"/>
        <v>,10:30:00,car,43</v>
      </c>
    </row>
    <row r="1450" spans="1:21" hidden="1" x14ac:dyDescent="0.25">
      <c r="A1450" t="s">
        <v>143</v>
      </c>
      <c r="B1450">
        <v>10</v>
      </c>
      <c r="C1450" s="27" t="str">
        <f t="shared" si="115"/>
        <v>M</v>
      </c>
      <c r="E1450" t="s">
        <v>1661</v>
      </c>
      <c r="F1450" s="27" t="str">
        <f t="shared" si="116"/>
        <v>CCV-2B_SL</v>
      </c>
      <c r="G1450" t="s">
        <v>1662</v>
      </c>
      <c r="I1450" t="s">
        <v>1682</v>
      </c>
      <c r="J1450">
        <v>0</v>
      </c>
      <c r="K1450">
        <v>4</v>
      </c>
      <c r="L1450">
        <v>2</v>
      </c>
      <c r="M1450">
        <v>25</v>
      </c>
      <c r="N1450">
        <v>5</v>
      </c>
      <c r="O1450">
        <v>1</v>
      </c>
      <c r="P1450">
        <v>0</v>
      </c>
      <c r="Q1450">
        <v>2</v>
      </c>
      <c r="R1450" s="27">
        <f t="shared" si="117"/>
        <v>54</v>
      </c>
      <c r="S1450" s="27">
        <f t="shared" si="118"/>
        <v>32</v>
      </c>
      <c r="T1450" s="27" t="str">
        <f>IFERROR(VLOOKUP(F1450,#REF!,2,0),"")</f>
        <v/>
      </c>
      <c r="U1450" s="27" t="str">
        <f t="shared" si="119"/>
        <v>,10:45:00,car,54</v>
      </c>
    </row>
    <row r="1451" spans="1:21" hidden="1" x14ac:dyDescent="0.25">
      <c r="A1451" t="s">
        <v>145</v>
      </c>
      <c r="B1451">
        <v>11</v>
      </c>
      <c r="C1451" s="27" t="str">
        <f t="shared" si="115"/>
        <v>M</v>
      </c>
      <c r="E1451" t="s">
        <v>1661</v>
      </c>
      <c r="F1451" s="27" t="str">
        <f t="shared" si="116"/>
        <v>CCV-2B_SL</v>
      </c>
      <c r="G1451" t="s">
        <v>1662</v>
      </c>
      <c r="I1451" t="s">
        <v>1683</v>
      </c>
      <c r="J1451">
        <v>0</v>
      </c>
      <c r="K1451">
        <v>3</v>
      </c>
      <c r="L1451">
        <v>2</v>
      </c>
      <c r="M1451">
        <v>20</v>
      </c>
      <c r="N1451">
        <v>4</v>
      </c>
      <c r="O1451">
        <v>1</v>
      </c>
      <c r="P1451">
        <v>0</v>
      </c>
      <c r="Q1451">
        <v>2</v>
      </c>
      <c r="R1451" s="27">
        <f t="shared" si="117"/>
        <v>44</v>
      </c>
      <c r="S1451" s="27">
        <f t="shared" si="118"/>
        <v>27</v>
      </c>
      <c r="T1451" s="27" t="str">
        <f>IFERROR(VLOOKUP(F1451,#REF!,2,0),"")</f>
        <v/>
      </c>
      <c r="U1451" s="27" t="str">
        <f t="shared" si="119"/>
        <v>,11:00:00,car,44</v>
      </c>
    </row>
    <row r="1452" spans="1:21" hidden="1" x14ac:dyDescent="0.25">
      <c r="A1452" t="s">
        <v>147</v>
      </c>
      <c r="B1452">
        <v>11</v>
      </c>
      <c r="C1452" s="27" t="str">
        <f t="shared" si="115"/>
        <v>M</v>
      </c>
      <c r="E1452" t="s">
        <v>1661</v>
      </c>
      <c r="F1452" s="27" t="str">
        <f t="shared" si="116"/>
        <v>CCV-2B_SL</v>
      </c>
      <c r="G1452" t="s">
        <v>1662</v>
      </c>
      <c r="I1452" t="s">
        <v>1684</v>
      </c>
      <c r="J1452">
        <v>0</v>
      </c>
      <c r="K1452">
        <v>3</v>
      </c>
      <c r="L1452">
        <v>2</v>
      </c>
      <c r="M1452">
        <v>21</v>
      </c>
      <c r="N1452">
        <v>4</v>
      </c>
      <c r="O1452">
        <v>1</v>
      </c>
      <c r="P1452">
        <v>0</v>
      </c>
      <c r="Q1452">
        <v>2</v>
      </c>
      <c r="R1452" s="27">
        <f t="shared" si="117"/>
        <v>46</v>
      </c>
      <c r="S1452" s="27">
        <f t="shared" si="118"/>
        <v>28</v>
      </c>
      <c r="T1452" s="27" t="str">
        <f>IFERROR(VLOOKUP(F1452,#REF!,2,0),"")</f>
        <v/>
      </c>
      <c r="U1452" s="27" t="str">
        <f t="shared" si="119"/>
        <v>,11:15:00,car,46</v>
      </c>
    </row>
    <row r="1453" spans="1:21" hidden="1" x14ac:dyDescent="0.25">
      <c r="A1453" t="s">
        <v>149</v>
      </c>
      <c r="B1453">
        <v>11</v>
      </c>
      <c r="C1453" s="27" t="str">
        <f t="shared" si="115"/>
        <v>M</v>
      </c>
      <c r="E1453" t="s">
        <v>1661</v>
      </c>
      <c r="F1453" s="27" t="str">
        <f t="shared" si="116"/>
        <v>CCV-2B_SL</v>
      </c>
      <c r="G1453" t="s">
        <v>1662</v>
      </c>
      <c r="I1453" t="s">
        <v>1685</v>
      </c>
      <c r="J1453">
        <v>0</v>
      </c>
      <c r="K1453">
        <v>4</v>
      </c>
      <c r="L1453">
        <v>2</v>
      </c>
      <c r="M1453">
        <v>26</v>
      </c>
      <c r="N1453">
        <v>5</v>
      </c>
      <c r="O1453">
        <v>1</v>
      </c>
      <c r="P1453">
        <v>0</v>
      </c>
      <c r="Q1453">
        <v>2</v>
      </c>
      <c r="R1453" s="27">
        <f t="shared" si="117"/>
        <v>55</v>
      </c>
      <c r="S1453" s="27">
        <f t="shared" si="118"/>
        <v>33</v>
      </c>
      <c r="T1453" s="27" t="str">
        <f>IFERROR(VLOOKUP(F1453,#REF!,2,0),"")</f>
        <v/>
      </c>
      <c r="U1453" s="27" t="str">
        <f t="shared" si="119"/>
        <v>,11:30:00,car,55</v>
      </c>
    </row>
    <row r="1454" spans="1:21" hidden="1" x14ac:dyDescent="0.25">
      <c r="A1454" t="s">
        <v>151</v>
      </c>
      <c r="B1454">
        <v>11</v>
      </c>
      <c r="C1454" s="27" t="str">
        <f t="shared" si="115"/>
        <v>M</v>
      </c>
      <c r="E1454" t="s">
        <v>1661</v>
      </c>
      <c r="F1454" s="27" t="str">
        <f t="shared" si="116"/>
        <v>CCV-2B_SL</v>
      </c>
      <c r="G1454" t="s">
        <v>1662</v>
      </c>
      <c r="I1454" t="s">
        <v>1686</v>
      </c>
      <c r="J1454">
        <v>0</v>
      </c>
      <c r="K1454">
        <v>4</v>
      </c>
      <c r="L1454">
        <v>2</v>
      </c>
      <c r="M1454">
        <v>24</v>
      </c>
      <c r="N1454">
        <v>5</v>
      </c>
      <c r="O1454">
        <v>1</v>
      </c>
      <c r="P1454">
        <v>0</v>
      </c>
      <c r="Q1454">
        <v>2</v>
      </c>
      <c r="R1454" s="27">
        <f t="shared" si="117"/>
        <v>52</v>
      </c>
      <c r="S1454" s="27">
        <f t="shared" si="118"/>
        <v>31</v>
      </c>
      <c r="T1454" s="27" t="str">
        <f>IFERROR(VLOOKUP(F1454,#REF!,2,0),"")</f>
        <v/>
      </c>
      <c r="U1454" s="27" t="str">
        <f t="shared" si="119"/>
        <v>,11:45:00,car,52</v>
      </c>
    </row>
    <row r="1455" spans="1:21" hidden="1" x14ac:dyDescent="0.25">
      <c r="A1455" t="s">
        <v>153</v>
      </c>
      <c r="B1455">
        <v>12</v>
      </c>
      <c r="C1455" s="27" t="str">
        <f t="shared" si="115"/>
        <v>T</v>
      </c>
      <c r="E1455" t="s">
        <v>1661</v>
      </c>
      <c r="F1455" s="27" t="str">
        <f t="shared" si="116"/>
        <v>CCV-2B_SL</v>
      </c>
      <c r="G1455" t="s">
        <v>1662</v>
      </c>
      <c r="I1455" t="s">
        <v>1687</v>
      </c>
      <c r="J1455">
        <v>0</v>
      </c>
      <c r="K1455">
        <v>4</v>
      </c>
      <c r="L1455">
        <v>2</v>
      </c>
      <c r="M1455">
        <v>26</v>
      </c>
      <c r="N1455">
        <v>6</v>
      </c>
      <c r="O1455">
        <v>1</v>
      </c>
      <c r="P1455">
        <v>0</v>
      </c>
      <c r="Q1455">
        <v>2</v>
      </c>
      <c r="R1455" s="27">
        <f t="shared" si="117"/>
        <v>55</v>
      </c>
      <c r="S1455" s="27">
        <f t="shared" si="118"/>
        <v>33</v>
      </c>
      <c r="T1455" s="27" t="str">
        <f>IFERROR(VLOOKUP(F1455,#REF!,2,0),"")</f>
        <v/>
      </c>
      <c r="U1455" s="27" t="str">
        <f t="shared" si="119"/>
        <v>,12:00:00,car,55</v>
      </c>
    </row>
    <row r="1456" spans="1:21" hidden="1" x14ac:dyDescent="0.25">
      <c r="A1456" t="s">
        <v>155</v>
      </c>
      <c r="B1456">
        <v>12</v>
      </c>
      <c r="C1456" s="27" t="str">
        <f t="shared" si="115"/>
        <v>T</v>
      </c>
      <c r="E1456" t="s">
        <v>1661</v>
      </c>
      <c r="F1456" s="27" t="str">
        <f t="shared" si="116"/>
        <v>CCV-2B_SL</v>
      </c>
      <c r="G1456" t="s">
        <v>1662</v>
      </c>
      <c r="I1456" t="s">
        <v>1688</v>
      </c>
      <c r="J1456">
        <v>0</v>
      </c>
      <c r="K1456">
        <v>5</v>
      </c>
      <c r="L1456">
        <v>2</v>
      </c>
      <c r="M1456">
        <v>29</v>
      </c>
      <c r="N1456">
        <v>6</v>
      </c>
      <c r="O1456">
        <v>1</v>
      </c>
      <c r="P1456">
        <v>0</v>
      </c>
      <c r="Q1456">
        <v>3</v>
      </c>
      <c r="R1456" s="27">
        <f t="shared" si="117"/>
        <v>63</v>
      </c>
      <c r="S1456" s="27">
        <f t="shared" si="118"/>
        <v>37</v>
      </c>
      <c r="T1456" s="27" t="str">
        <f>IFERROR(VLOOKUP(F1456,#REF!,2,0),"")</f>
        <v/>
      </c>
      <c r="U1456" s="27" t="str">
        <f t="shared" si="119"/>
        <v>,12:15:00,car,63</v>
      </c>
    </row>
    <row r="1457" spans="1:21" hidden="1" x14ac:dyDescent="0.25">
      <c r="A1457" t="s">
        <v>157</v>
      </c>
      <c r="B1457">
        <v>12</v>
      </c>
      <c r="C1457" s="27" t="str">
        <f t="shared" si="115"/>
        <v>T</v>
      </c>
      <c r="E1457" t="s">
        <v>1661</v>
      </c>
      <c r="F1457" s="27" t="str">
        <f t="shared" si="116"/>
        <v>CCV-2B_SL</v>
      </c>
      <c r="G1457" t="s">
        <v>1662</v>
      </c>
      <c r="I1457" t="s">
        <v>1689</v>
      </c>
      <c r="J1457">
        <v>0</v>
      </c>
      <c r="K1457">
        <v>3</v>
      </c>
      <c r="L1457">
        <v>2</v>
      </c>
      <c r="M1457">
        <v>20</v>
      </c>
      <c r="N1457">
        <v>4</v>
      </c>
      <c r="O1457">
        <v>1</v>
      </c>
      <c r="P1457">
        <v>0</v>
      </c>
      <c r="Q1457">
        <v>2</v>
      </c>
      <c r="R1457" s="27">
        <f t="shared" si="117"/>
        <v>44</v>
      </c>
      <c r="S1457" s="27">
        <f t="shared" si="118"/>
        <v>27</v>
      </c>
      <c r="T1457" s="27" t="str">
        <f>IFERROR(VLOOKUP(F1457,#REF!,2,0),"")</f>
        <v/>
      </c>
      <c r="U1457" s="27" t="str">
        <f t="shared" si="119"/>
        <v>,12:30:00,car,44</v>
      </c>
    </row>
    <row r="1458" spans="1:21" hidden="1" x14ac:dyDescent="0.25">
      <c r="A1458" t="s">
        <v>159</v>
      </c>
      <c r="B1458">
        <v>12</v>
      </c>
      <c r="C1458" s="27" t="str">
        <f t="shared" si="115"/>
        <v>T</v>
      </c>
      <c r="E1458" t="s">
        <v>1661</v>
      </c>
      <c r="F1458" s="27" t="str">
        <f t="shared" si="116"/>
        <v>CCV-2B_SL</v>
      </c>
      <c r="G1458" t="s">
        <v>1662</v>
      </c>
      <c r="I1458" t="s">
        <v>1690</v>
      </c>
      <c r="J1458">
        <v>0</v>
      </c>
      <c r="K1458">
        <v>5</v>
      </c>
      <c r="L1458">
        <v>3</v>
      </c>
      <c r="M1458">
        <v>33</v>
      </c>
      <c r="N1458">
        <v>7</v>
      </c>
      <c r="O1458">
        <v>1</v>
      </c>
      <c r="P1458">
        <v>0</v>
      </c>
      <c r="Q1458">
        <v>3</v>
      </c>
      <c r="R1458" s="27">
        <f t="shared" si="117"/>
        <v>72</v>
      </c>
      <c r="S1458" s="27">
        <f t="shared" si="118"/>
        <v>44</v>
      </c>
      <c r="T1458" s="27" t="str">
        <f>IFERROR(VLOOKUP(F1458,#REF!,2,0),"")</f>
        <v/>
      </c>
      <c r="U1458" s="27" t="str">
        <f t="shared" si="119"/>
        <v>,12:45:00,car,72</v>
      </c>
    </row>
    <row r="1459" spans="1:21" hidden="1" x14ac:dyDescent="0.25">
      <c r="A1459" t="s">
        <v>161</v>
      </c>
      <c r="B1459">
        <v>13</v>
      </c>
      <c r="C1459" s="27" t="str">
        <f t="shared" si="115"/>
        <v>T</v>
      </c>
      <c r="E1459" t="s">
        <v>1661</v>
      </c>
      <c r="F1459" s="27" t="str">
        <f t="shared" si="116"/>
        <v>CCV-2B_SL</v>
      </c>
      <c r="G1459" t="s">
        <v>1662</v>
      </c>
      <c r="I1459" t="s">
        <v>1691</v>
      </c>
      <c r="J1459">
        <v>0</v>
      </c>
      <c r="K1459">
        <v>3</v>
      </c>
      <c r="L1459">
        <v>2</v>
      </c>
      <c r="M1459">
        <v>20</v>
      </c>
      <c r="N1459">
        <v>4</v>
      </c>
      <c r="O1459">
        <v>1</v>
      </c>
      <c r="P1459">
        <v>0</v>
      </c>
      <c r="Q1459">
        <v>2</v>
      </c>
      <c r="R1459" s="27">
        <f t="shared" si="117"/>
        <v>44</v>
      </c>
      <c r="S1459" s="27">
        <f t="shared" si="118"/>
        <v>27</v>
      </c>
      <c r="T1459" s="27" t="str">
        <f>IFERROR(VLOOKUP(F1459,#REF!,2,0),"")</f>
        <v/>
      </c>
      <c r="U1459" s="27" t="str">
        <f t="shared" si="119"/>
        <v>,13:00:00,car,44</v>
      </c>
    </row>
    <row r="1460" spans="1:21" hidden="1" x14ac:dyDescent="0.25">
      <c r="A1460" t="s">
        <v>163</v>
      </c>
      <c r="B1460">
        <v>13</v>
      </c>
      <c r="C1460" s="27" t="str">
        <f t="shared" si="115"/>
        <v>T</v>
      </c>
      <c r="E1460" t="s">
        <v>1661</v>
      </c>
      <c r="F1460" s="27" t="str">
        <f t="shared" si="116"/>
        <v>CCV-2B_SL</v>
      </c>
      <c r="G1460" t="s">
        <v>1662</v>
      </c>
      <c r="I1460" t="s">
        <v>1692</v>
      </c>
      <c r="J1460">
        <v>0</v>
      </c>
      <c r="K1460">
        <v>4</v>
      </c>
      <c r="L1460">
        <v>2</v>
      </c>
      <c r="M1460">
        <v>24</v>
      </c>
      <c r="N1460">
        <v>5</v>
      </c>
      <c r="O1460">
        <v>1</v>
      </c>
      <c r="P1460">
        <v>0</v>
      </c>
      <c r="Q1460">
        <v>2</v>
      </c>
      <c r="R1460" s="27">
        <f t="shared" si="117"/>
        <v>52</v>
      </c>
      <c r="S1460" s="27">
        <f t="shared" si="118"/>
        <v>31</v>
      </c>
      <c r="T1460" s="27" t="str">
        <f>IFERROR(VLOOKUP(F1460,#REF!,2,0),"")</f>
        <v/>
      </c>
      <c r="U1460" s="27" t="str">
        <f t="shared" si="119"/>
        <v>,13:15:00,car,52</v>
      </c>
    </row>
    <row r="1461" spans="1:21" hidden="1" x14ac:dyDescent="0.25">
      <c r="A1461" t="s">
        <v>165</v>
      </c>
      <c r="B1461">
        <v>13</v>
      </c>
      <c r="C1461" s="27" t="str">
        <f t="shared" si="115"/>
        <v>T</v>
      </c>
      <c r="E1461" t="s">
        <v>1661</v>
      </c>
      <c r="F1461" s="27" t="str">
        <f t="shared" si="116"/>
        <v>CCV-2B_SL</v>
      </c>
      <c r="G1461" t="s">
        <v>1662</v>
      </c>
      <c r="I1461" t="s">
        <v>1693</v>
      </c>
      <c r="J1461">
        <v>0</v>
      </c>
      <c r="K1461">
        <v>4</v>
      </c>
      <c r="L1461">
        <v>2</v>
      </c>
      <c r="M1461">
        <v>26</v>
      </c>
      <c r="N1461">
        <v>6</v>
      </c>
      <c r="O1461">
        <v>1</v>
      </c>
      <c r="P1461">
        <v>0</v>
      </c>
      <c r="Q1461">
        <v>2</v>
      </c>
      <c r="R1461" s="27">
        <f t="shared" si="117"/>
        <v>55</v>
      </c>
      <c r="S1461" s="27">
        <f t="shared" si="118"/>
        <v>33</v>
      </c>
      <c r="T1461" s="27" t="str">
        <f>IFERROR(VLOOKUP(F1461,#REF!,2,0),"")</f>
        <v/>
      </c>
      <c r="U1461" s="27" t="str">
        <f t="shared" si="119"/>
        <v>,13:30:00,car,55</v>
      </c>
    </row>
    <row r="1462" spans="1:21" hidden="1" x14ac:dyDescent="0.25">
      <c r="A1462" t="s">
        <v>167</v>
      </c>
      <c r="B1462">
        <v>13</v>
      </c>
      <c r="C1462" s="27" t="str">
        <f t="shared" si="115"/>
        <v>T</v>
      </c>
      <c r="E1462" t="s">
        <v>1661</v>
      </c>
      <c r="F1462" s="27" t="str">
        <f t="shared" si="116"/>
        <v>CCV-2B_SL</v>
      </c>
      <c r="G1462" t="s">
        <v>1662</v>
      </c>
      <c r="I1462" t="s">
        <v>1694</v>
      </c>
      <c r="J1462">
        <v>0</v>
      </c>
      <c r="K1462">
        <v>4</v>
      </c>
      <c r="L1462">
        <v>2</v>
      </c>
      <c r="M1462">
        <v>26</v>
      </c>
      <c r="N1462">
        <v>5</v>
      </c>
      <c r="O1462">
        <v>1</v>
      </c>
      <c r="P1462">
        <v>0</v>
      </c>
      <c r="Q1462">
        <v>2</v>
      </c>
      <c r="R1462" s="27">
        <f t="shared" si="117"/>
        <v>55</v>
      </c>
      <c r="S1462" s="27">
        <f t="shared" si="118"/>
        <v>33</v>
      </c>
      <c r="T1462" s="27" t="str">
        <f>IFERROR(VLOOKUP(F1462,#REF!,2,0),"")</f>
        <v/>
      </c>
      <c r="U1462" s="27" t="str">
        <f t="shared" si="119"/>
        <v>,13:45:00,car,55</v>
      </c>
    </row>
    <row r="1463" spans="1:21" hidden="1" x14ac:dyDescent="0.25">
      <c r="A1463" t="s">
        <v>169</v>
      </c>
      <c r="B1463">
        <v>14</v>
      </c>
      <c r="C1463" s="27" t="str">
        <f t="shared" si="115"/>
        <v>T</v>
      </c>
      <c r="E1463" t="s">
        <v>1661</v>
      </c>
      <c r="F1463" s="27" t="str">
        <f t="shared" si="116"/>
        <v>CCV-2B_SL</v>
      </c>
      <c r="G1463" t="s">
        <v>1662</v>
      </c>
      <c r="I1463" t="s">
        <v>1695</v>
      </c>
      <c r="J1463">
        <v>0</v>
      </c>
      <c r="K1463">
        <v>4</v>
      </c>
      <c r="L1463">
        <v>2</v>
      </c>
      <c r="M1463">
        <v>29</v>
      </c>
      <c r="N1463">
        <v>6</v>
      </c>
      <c r="O1463">
        <v>1</v>
      </c>
      <c r="P1463">
        <v>0</v>
      </c>
      <c r="Q1463">
        <v>3</v>
      </c>
      <c r="R1463" s="27">
        <f t="shared" si="117"/>
        <v>60</v>
      </c>
      <c r="S1463" s="27">
        <f t="shared" si="118"/>
        <v>37</v>
      </c>
      <c r="T1463" s="27" t="str">
        <f>IFERROR(VLOOKUP(F1463,#REF!,2,0),"")</f>
        <v/>
      </c>
      <c r="U1463" s="27" t="str">
        <f t="shared" si="119"/>
        <v>,14:00:00,car,60</v>
      </c>
    </row>
    <row r="1464" spans="1:21" hidden="1" x14ac:dyDescent="0.25">
      <c r="A1464" t="s">
        <v>171</v>
      </c>
      <c r="B1464">
        <v>14</v>
      </c>
      <c r="C1464" s="27" t="str">
        <f t="shared" si="115"/>
        <v>T</v>
      </c>
      <c r="E1464" t="s">
        <v>1661</v>
      </c>
      <c r="F1464" s="27" t="str">
        <f t="shared" si="116"/>
        <v>CCV-2B_SL</v>
      </c>
      <c r="G1464" t="s">
        <v>1662</v>
      </c>
      <c r="I1464" t="s">
        <v>1696</v>
      </c>
      <c r="J1464">
        <v>0</v>
      </c>
      <c r="K1464">
        <v>3</v>
      </c>
      <c r="L1464">
        <v>2</v>
      </c>
      <c r="M1464">
        <v>22</v>
      </c>
      <c r="N1464">
        <v>5</v>
      </c>
      <c r="O1464">
        <v>1</v>
      </c>
      <c r="P1464">
        <v>0</v>
      </c>
      <c r="Q1464">
        <v>2</v>
      </c>
      <c r="R1464" s="27">
        <f t="shared" si="117"/>
        <v>47</v>
      </c>
      <c r="S1464" s="27">
        <f t="shared" si="118"/>
        <v>29</v>
      </c>
      <c r="T1464" s="27" t="str">
        <f>IFERROR(VLOOKUP(F1464,#REF!,2,0),"")</f>
        <v/>
      </c>
      <c r="U1464" s="27" t="str">
        <f t="shared" si="119"/>
        <v>,14:15:00,car,47</v>
      </c>
    </row>
    <row r="1465" spans="1:21" hidden="1" x14ac:dyDescent="0.25">
      <c r="A1465" t="s">
        <v>173</v>
      </c>
      <c r="B1465">
        <v>14</v>
      </c>
      <c r="C1465" s="27" t="str">
        <f t="shared" si="115"/>
        <v>T</v>
      </c>
      <c r="E1465" t="s">
        <v>1661</v>
      </c>
      <c r="F1465" s="27" t="str">
        <f t="shared" si="116"/>
        <v>CCV-2B_SL</v>
      </c>
      <c r="G1465" t="s">
        <v>1662</v>
      </c>
      <c r="I1465" t="s">
        <v>1697</v>
      </c>
      <c r="J1465">
        <v>0</v>
      </c>
      <c r="K1465">
        <v>3</v>
      </c>
      <c r="L1465">
        <v>2</v>
      </c>
      <c r="M1465">
        <v>21</v>
      </c>
      <c r="N1465">
        <v>4</v>
      </c>
      <c r="O1465">
        <v>1</v>
      </c>
      <c r="P1465">
        <v>0</v>
      </c>
      <c r="Q1465">
        <v>2</v>
      </c>
      <c r="R1465" s="27">
        <f t="shared" si="117"/>
        <v>46</v>
      </c>
      <c r="S1465" s="27">
        <f t="shared" si="118"/>
        <v>28</v>
      </c>
      <c r="T1465" s="27" t="str">
        <f>IFERROR(VLOOKUP(F1465,#REF!,2,0),"")</f>
        <v/>
      </c>
      <c r="U1465" s="27" t="str">
        <f t="shared" si="119"/>
        <v>,14:30:00,car,46</v>
      </c>
    </row>
    <row r="1466" spans="1:21" hidden="1" x14ac:dyDescent="0.25">
      <c r="A1466" t="s">
        <v>175</v>
      </c>
      <c r="B1466">
        <v>14</v>
      </c>
      <c r="C1466" s="27" t="str">
        <f t="shared" si="115"/>
        <v>T</v>
      </c>
      <c r="E1466" t="s">
        <v>1661</v>
      </c>
      <c r="F1466" s="27" t="str">
        <f t="shared" si="116"/>
        <v>CCV-2B_SL</v>
      </c>
      <c r="G1466" t="s">
        <v>1662</v>
      </c>
      <c r="I1466" t="s">
        <v>1698</v>
      </c>
      <c r="J1466">
        <v>0</v>
      </c>
      <c r="K1466">
        <v>4</v>
      </c>
      <c r="L1466">
        <v>2</v>
      </c>
      <c r="M1466">
        <v>29</v>
      </c>
      <c r="N1466">
        <v>6</v>
      </c>
      <c r="O1466">
        <v>1</v>
      </c>
      <c r="P1466">
        <v>0</v>
      </c>
      <c r="Q1466">
        <v>3</v>
      </c>
      <c r="R1466" s="27">
        <f t="shared" si="117"/>
        <v>60</v>
      </c>
      <c r="S1466" s="27">
        <f t="shared" si="118"/>
        <v>37</v>
      </c>
      <c r="T1466" s="27" t="str">
        <f>IFERROR(VLOOKUP(F1466,#REF!,2,0),"")</f>
        <v/>
      </c>
      <c r="U1466" s="27" t="str">
        <f t="shared" si="119"/>
        <v>,14:45:00,car,60</v>
      </c>
    </row>
    <row r="1467" spans="1:21" hidden="1" x14ac:dyDescent="0.25">
      <c r="A1467" t="s">
        <v>177</v>
      </c>
      <c r="B1467">
        <v>15</v>
      </c>
      <c r="C1467" s="27" t="str">
        <f t="shared" si="115"/>
        <v>T</v>
      </c>
      <c r="E1467" t="s">
        <v>1661</v>
      </c>
      <c r="F1467" s="27" t="str">
        <f t="shared" si="116"/>
        <v>CCV-2B_SL</v>
      </c>
      <c r="G1467" t="s">
        <v>1662</v>
      </c>
      <c r="I1467" t="s">
        <v>1699</v>
      </c>
      <c r="J1467">
        <v>0</v>
      </c>
      <c r="K1467">
        <v>4</v>
      </c>
      <c r="L1467">
        <v>2</v>
      </c>
      <c r="M1467">
        <v>26</v>
      </c>
      <c r="N1467">
        <v>6</v>
      </c>
      <c r="O1467">
        <v>1</v>
      </c>
      <c r="P1467">
        <v>0</v>
      </c>
      <c r="Q1467">
        <v>2</v>
      </c>
      <c r="R1467" s="27">
        <f t="shared" si="117"/>
        <v>55</v>
      </c>
      <c r="S1467" s="27">
        <f t="shared" si="118"/>
        <v>33</v>
      </c>
      <c r="T1467" s="27" t="str">
        <f>IFERROR(VLOOKUP(F1467,#REF!,2,0),"")</f>
        <v/>
      </c>
      <c r="U1467" s="27" t="str">
        <f t="shared" si="119"/>
        <v>,15:00:00,car,55</v>
      </c>
    </row>
    <row r="1468" spans="1:21" hidden="1" x14ac:dyDescent="0.25">
      <c r="A1468" t="s">
        <v>179</v>
      </c>
      <c r="B1468">
        <v>15</v>
      </c>
      <c r="C1468" s="27" t="str">
        <f t="shared" si="115"/>
        <v>T</v>
      </c>
      <c r="E1468" t="s">
        <v>1661</v>
      </c>
      <c r="F1468" s="27" t="str">
        <f t="shared" si="116"/>
        <v>CCV-2B_SL</v>
      </c>
      <c r="G1468" t="s">
        <v>1662</v>
      </c>
      <c r="I1468" t="s">
        <v>1700</v>
      </c>
      <c r="J1468">
        <v>0</v>
      </c>
      <c r="K1468">
        <v>3</v>
      </c>
      <c r="L1468">
        <v>2</v>
      </c>
      <c r="M1468">
        <v>20</v>
      </c>
      <c r="N1468">
        <v>4</v>
      </c>
      <c r="O1468">
        <v>1</v>
      </c>
      <c r="P1468">
        <v>0</v>
      </c>
      <c r="Q1468">
        <v>2</v>
      </c>
      <c r="R1468" s="27">
        <f t="shared" si="117"/>
        <v>44</v>
      </c>
      <c r="S1468" s="27">
        <f t="shared" si="118"/>
        <v>27</v>
      </c>
      <c r="T1468" s="27" t="str">
        <f>IFERROR(VLOOKUP(F1468,#REF!,2,0),"")</f>
        <v/>
      </c>
      <c r="U1468" s="27" t="str">
        <f t="shared" si="119"/>
        <v>,15:15:00,car,44</v>
      </c>
    </row>
    <row r="1469" spans="1:21" hidden="1" x14ac:dyDescent="0.25">
      <c r="A1469" t="s">
        <v>181</v>
      </c>
      <c r="B1469">
        <v>15</v>
      </c>
      <c r="C1469" s="27" t="str">
        <f t="shared" si="115"/>
        <v>T</v>
      </c>
      <c r="E1469" t="s">
        <v>1661</v>
      </c>
      <c r="F1469" s="27" t="str">
        <f t="shared" si="116"/>
        <v>CCV-2B_SL</v>
      </c>
      <c r="G1469" t="s">
        <v>1662</v>
      </c>
      <c r="I1469" t="s">
        <v>1701</v>
      </c>
      <c r="J1469">
        <v>0</v>
      </c>
      <c r="K1469">
        <v>2</v>
      </c>
      <c r="L1469">
        <v>1</v>
      </c>
      <c r="M1469">
        <v>13</v>
      </c>
      <c r="N1469">
        <v>3</v>
      </c>
      <c r="O1469">
        <v>0</v>
      </c>
      <c r="P1469">
        <v>0</v>
      </c>
      <c r="Q1469">
        <v>1</v>
      </c>
      <c r="R1469" s="27">
        <f t="shared" si="117"/>
        <v>28</v>
      </c>
      <c r="S1469" s="27">
        <f t="shared" si="118"/>
        <v>17</v>
      </c>
      <c r="T1469" s="27" t="str">
        <f>IFERROR(VLOOKUP(F1469,#REF!,2,0),"")</f>
        <v/>
      </c>
      <c r="U1469" s="27" t="str">
        <f t="shared" si="119"/>
        <v>,15:30:00,car,28</v>
      </c>
    </row>
    <row r="1470" spans="1:21" hidden="1" x14ac:dyDescent="0.25">
      <c r="A1470" t="s">
        <v>183</v>
      </c>
      <c r="B1470">
        <v>15</v>
      </c>
      <c r="C1470" s="27" t="str">
        <f t="shared" si="115"/>
        <v>T</v>
      </c>
      <c r="E1470" t="s">
        <v>1661</v>
      </c>
      <c r="F1470" s="27" t="str">
        <f t="shared" si="116"/>
        <v>CCV-2B_SL</v>
      </c>
      <c r="G1470" t="s">
        <v>1662</v>
      </c>
      <c r="I1470" t="s">
        <v>1702</v>
      </c>
      <c r="J1470">
        <v>0</v>
      </c>
      <c r="K1470">
        <v>4</v>
      </c>
      <c r="L1470">
        <v>2</v>
      </c>
      <c r="M1470">
        <v>24</v>
      </c>
      <c r="N1470">
        <v>5</v>
      </c>
      <c r="O1470">
        <v>1</v>
      </c>
      <c r="P1470">
        <v>0</v>
      </c>
      <c r="Q1470">
        <v>2</v>
      </c>
      <c r="R1470" s="27">
        <f t="shared" si="117"/>
        <v>52</v>
      </c>
      <c r="S1470" s="27">
        <f t="shared" si="118"/>
        <v>31</v>
      </c>
      <c r="T1470" s="27" t="str">
        <f>IFERROR(VLOOKUP(F1470,#REF!,2,0),"")</f>
        <v/>
      </c>
      <c r="U1470" s="27" t="str">
        <f t="shared" si="119"/>
        <v>,15:45:00,car,52</v>
      </c>
    </row>
    <row r="1471" spans="1:21" hidden="1" x14ac:dyDescent="0.25">
      <c r="A1471" t="s">
        <v>185</v>
      </c>
      <c r="B1471">
        <v>16</v>
      </c>
      <c r="C1471" s="27" t="str">
        <f t="shared" si="115"/>
        <v>T</v>
      </c>
      <c r="E1471" t="s">
        <v>1661</v>
      </c>
      <c r="F1471" s="27" t="str">
        <f t="shared" si="116"/>
        <v>CCV-2B_SL</v>
      </c>
      <c r="G1471" t="s">
        <v>1662</v>
      </c>
      <c r="I1471" t="s">
        <v>1703</v>
      </c>
      <c r="J1471">
        <v>0</v>
      </c>
      <c r="K1471">
        <v>4</v>
      </c>
      <c r="L1471">
        <v>2</v>
      </c>
      <c r="M1471">
        <v>29</v>
      </c>
      <c r="N1471">
        <v>6</v>
      </c>
      <c r="O1471">
        <v>1</v>
      </c>
      <c r="P1471">
        <v>0</v>
      </c>
      <c r="Q1471">
        <v>3</v>
      </c>
      <c r="R1471" s="27">
        <f t="shared" si="117"/>
        <v>60</v>
      </c>
      <c r="S1471" s="27">
        <f t="shared" si="118"/>
        <v>37</v>
      </c>
      <c r="T1471" s="27" t="str">
        <f>IFERROR(VLOOKUP(F1471,#REF!,2,0),"")</f>
        <v/>
      </c>
      <c r="U1471" s="27" t="str">
        <f t="shared" si="119"/>
        <v>,16:00:00,car,60</v>
      </c>
    </row>
    <row r="1472" spans="1:21" hidden="1" x14ac:dyDescent="0.25">
      <c r="A1472" t="s">
        <v>187</v>
      </c>
      <c r="B1472">
        <v>16</v>
      </c>
      <c r="C1472" s="27" t="str">
        <f t="shared" si="115"/>
        <v>T</v>
      </c>
      <c r="E1472" t="s">
        <v>1661</v>
      </c>
      <c r="F1472" s="27" t="str">
        <f t="shared" si="116"/>
        <v>CCV-2B_SL</v>
      </c>
      <c r="G1472" t="s">
        <v>1662</v>
      </c>
      <c r="I1472" t="s">
        <v>1704</v>
      </c>
      <c r="J1472">
        <v>0</v>
      </c>
      <c r="K1472">
        <v>3</v>
      </c>
      <c r="L1472">
        <v>2</v>
      </c>
      <c r="M1472">
        <v>20</v>
      </c>
      <c r="N1472">
        <v>4</v>
      </c>
      <c r="O1472">
        <v>1</v>
      </c>
      <c r="P1472">
        <v>0</v>
      </c>
      <c r="Q1472">
        <v>2</v>
      </c>
      <c r="R1472" s="27">
        <f t="shared" si="117"/>
        <v>44</v>
      </c>
      <c r="S1472" s="27">
        <f t="shared" si="118"/>
        <v>27</v>
      </c>
      <c r="T1472" s="27" t="str">
        <f>IFERROR(VLOOKUP(F1472,#REF!,2,0),"")</f>
        <v/>
      </c>
      <c r="U1472" s="27" t="str">
        <f t="shared" si="119"/>
        <v>,16:15:00,car,44</v>
      </c>
    </row>
    <row r="1473" spans="1:21" hidden="1" x14ac:dyDescent="0.25">
      <c r="A1473" t="s">
        <v>42</v>
      </c>
      <c r="B1473">
        <v>16</v>
      </c>
      <c r="C1473" s="27" t="str">
        <f t="shared" si="115"/>
        <v>T</v>
      </c>
      <c r="E1473" t="s">
        <v>1661</v>
      </c>
      <c r="F1473" s="27" t="str">
        <f t="shared" si="116"/>
        <v>CCV-2B_SL</v>
      </c>
      <c r="G1473" t="s">
        <v>1662</v>
      </c>
      <c r="I1473" t="s">
        <v>1705</v>
      </c>
      <c r="J1473">
        <v>0</v>
      </c>
      <c r="K1473">
        <v>4</v>
      </c>
      <c r="L1473">
        <v>2</v>
      </c>
      <c r="M1473">
        <v>27</v>
      </c>
      <c r="N1473">
        <v>6</v>
      </c>
      <c r="O1473">
        <v>1</v>
      </c>
      <c r="P1473">
        <v>0</v>
      </c>
      <c r="Q1473">
        <v>2</v>
      </c>
      <c r="R1473" s="27">
        <f t="shared" si="117"/>
        <v>56</v>
      </c>
      <c r="S1473" s="27">
        <f t="shared" si="118"/>
        <v>34</v>
      </c>
      <c r="T1473" s="27" t="str">
        <f>IFERROR(VLOOKUP(F1473,#REF!,2,0),"")</f>
        <v/>
      </c>
      <c r="U1473" s="27" t="str">
        <f t="shared" si="119"/>
        <v>,16:30:00,car,56</v>
      </c>
    </row>
    <row r="1474" spans="1:21" hidden="1" x14ac:dyDescent="0.25">
      <c r="A1474" t="s">
        <v>43</v>
      </c>
      <c r="B1474">
        <v>16</v>
      </c>
      <c r="C1474" s="27" t="str">
        <f t="shared" si="115"/>
        <v>T</v>
      </c>
      <c r="E1474" t="s">
        <v>1661</v>
      </c>
      <c r="F1474" s="27" t="str">
        <f t="shared" si="116"/>
        <v>CCV-2B_SL</v>
      </c>
      <c r="G1474" t="s">
        <v>1662</v>
      </c>
      <c r="I1474" t="s">
        <v>1706</v>
      </c>
      <c r="J1474">
        <v>0</v>
      </c>
      <c r="K1474">
        <v>4</v>
      </c>
      <c r="L1474">
        <v>2</v>
      </c>
      <c r="M1474">
        <v>26</v>
      </c>
      <c r="N1474">
        <v>6</v>
      </c>
      <c r="O1474">
        <v>1</v>
      </c>
      <c r="P1474">
        <v>0</v>
      </c>
      <c r="Q1474">
        <v>2</v>
      </c>
      <c r="R1474" s="27">
        <f t="shared" si="117"/>
        <v>55</v>
      </c>
      <c r="S1474" s="27">
        <f t="shared" si="118"/>
        <v>33</v>
      </c>
      <c r="T1474" s="27" t="str">
        <f>IFERROR(VLOOKUP(F1474,#REF!,2,0),"")</f>
        <v/>
      </c>
      <c r="U1474" s="27" t="str">
        <f t="shared" si="119"/>
        <v>,16:45:00,car,55</v>
      </c>
    </row>
    <row r="1475" spans="1:21" hidden="1" x14ac:dyDescent="0.25">
      <c r="A1475" t="s">
        <v>44</v>
      </c>
      <c r="B1475">
        <v>17</v>
      </c>
      <c r="C1475" s="27" t="str">
        <f t="shared" ref="C1475:C1538" si="120">IF(B1475&lt;12,"M",IF(AND(B1475&gt;=12,B1475&lt;=18),"T","N"))</f>
        <v>T</v>
      </c>
      <c r="E1475" t="s">
        <v>1661</v>
      </c>
      <c r="F1475" s="27" t="str">
        <f t="shared" ref="F1475:F1538" si="121">CONCATENATE("CCV-",G1475)</f>
        <v>CCV-2B_SL</v>
      </c>
      <c r="G1475" t="s">
        <v>1662</v>
      </c>
      <c r="I1475" t="s">
        <v>1707</v>
      </c>
      <c r="J1475">
        <v>0</v>
      </c>
      <c r="K1475">
        <v>5</v>
      </c>
      <c r="L1475">
        <v>2</v>
      </c>
      <c r="M1475">
        <v>29</v>
      </c>
      <c r="N1475">
        <v>6</v>
      </c>
      <c r="O1475">
        <v>1</v>
      </c>
      <c r="P1475">
        <v>0</v>
      </c>
      <c r="Q1475">
        <v>3</v>
      </c>
      <c r="R1475" s="27">
        <f t="shared" ref="R1475:R1538" si="122">ROUNDUP((M1475+P1475+Q1475+(1/6)*N1475+2*K1475+2.5*L1475)*1.3,0)</f>
        <v>63</v>
      </c>
      <c r="S1475" s="27">
        <f t="shared" ref="S1475:S1538" si="123">ROUNDUP(M1475+P1475+Q1475+2.5*L1475,0)</f>
        <v>37</v>
      </c>
      <c r="T1475" s="27" t="str">
        <f>IFERROR(VLOOKUP(F1475,#REF!,2,0),"")</f>
        <v/>
      </c>
      <c r="U1475" s="27" t="str">
        <f t="shared" ref="U1475:U1538" si="124">CONCATENATE(T1475,",",CONCATENATE(LEFT(A1475,5),":00"),",car,",R1475)</f>
        <v>,17:00:00,car,63</v>
      </c>
    </row>
    <row r="1476" spans="1:21" hidden="1" x14ac:dyDescent="0.25">
      <c r="A1476" t="s">
        <v>45</v>
      </c>
      <c r="B1476">
        <v>17</v>
      </c>
      <c r="C1476" s="27" t="str">
        <f t="shared" si="120"/>
        <v>T</v>
      </c>
      <c r="E1476" t="s">
        <v>1661</v>
      </c>
      <c r="F1476" s="27" t="str">
        <f t="shared" si="121"/>
        <v>CCV-2B_SL</v>
      </c>
      <c r="G1476" t="s">
        <v>1662</v>
      </c>
      <c r="I1476" t="s">
        <v>1708</v>
      </c>
      <c r="J1476">
        <v>0</v>
      </c>
      <c r="K1476">
        <v>6</v>
      </c>
      <c r="L1476">
        <v>3</v>
      </c>
      <c r="M1476">
        <v>36</v>
      </c>
      <c r="N1476">
        <v>8</v>
      </c>
      <c r="O1476">
        <v>1</v>
      </c>
      <c r="P1476">
        <v>0</v>
      </c>
      <c r="Q1476">
        <v>3</v>
      </c>
      <c r="R1476" s="27">
        <f t="shared" si="122"/>
        <v>78</v>
      </c>
      <c r="S1476" s="27">
        <f t="shared" si="123"/>
        <v>47</v>
      </c>
      <c r="T1476" s="27" t="str">
        <f>IFERROR(VLOOKUP(F1476,#REF!,2,0),"")</f>
        <v/>
      </c>
      <c r="U1476" s="27" t="str">
        <f t="shared" si="124"/>
        <v>,17:15:00,car,78</v>
      </c>
    </row>
    <row r="1477" spans="1:21" hidden="1" x14ac:dyDescent="0.25">
      <c r="A1477" t="s">
        <v>46</v>
      </c>
      <c r="B1477">
        <v>17</v>
      </c>
      <c r="C1477" s="27" t="str">
        <f t="shared" si="120"/>
        <v>T</v>
      </c>
      <c r="E1477" t="s">
        <v>1661</v>
      </c>
      <c r="F1477" s="27" t="str">
        <f t="shared" si="121"/>
        <v>CCV-2B_SL</v>
      </c>
      <c r="G1477" t="s">
        <v>1662</v>
      </c>
      <c r="I1477" t="s">
        <v>1709</v>
      </c>
      <c r="J1477">
        <v>0</v>
      </c>
      <c r="K1477">
        <v>4</v>
      </c>
      <c r="L1477">
        <v>2</v>
      </c>
      <c r="M1477">
        <v>23</v>
      </c>
      <c r="N1477">
        <v>5</v>
      </c>
      <c r="O1477">
        <v>1</v>
      </c>
      <c r="P1477">
        <v>0</v>
      </c>
      <c r="Q1477">
        <v>2</v>
      </c>
      <c r="R1477" s="27">
        <f t="shared" si="122"/>
        <v>51</v>
      </c>
      <c r="S1477" s="27">
        <f t="shared" si="123"/>
        <v>30</v>
      </c>
      <c r="T1477" s="27" t="str">
        <f>IFERROR(VLOOKUP(F1477,#REF!,2,0),"")</f>
        <v/>
      </c>
      <c r="U1477" s="27" t="str">
        <f t="shared" si="124"/>
        <v>,17:30:00,car,51</v>
      </c>
    </row>
    <row r="1478" spans="1:21" hidden="1" x14ac:dyDescent="0.25">
      <c r="A1478" t="s">
        <v>47</v>
      </c>
      <c r="B1478">
        <v>17</v>
      </c>
      <c r="C1478" s="27" t="str">
        <f t="shared" si="120"/>
        <v>T</v>
      </c>
      <c r="E1478" t="s">
        <v>1661</v>
      </c>
      <c r="F1478" s="27" t="str">
        <f t="shared" si="121"/>
        <v>CCV-2B_SL</v>
      </c>
      <c r="G1478" t="s">
        <v>1662</v>
      </c>
      <c r="I1478" t="s">
        <v>1710</v>
      </c>
      <c r="J1478">
        <v>0</v>
      </c>
      <c r="K1478">
        <v>5</v>
      </c>
      <c r="L1478">
        <v>2</v>
      </c>
      <c r="M1478">
        <v>29</v>
      </c>
      <c r="N1478">
        <v>6</v>
      </c>
      <c r="O1478">
        <v>1</v>
      </c>
      <c r="P1478">
        <v>0</v>
      </c>
      <c r="Q1478">
        <v>3</v>
      </c>
      <c r="R1478" s="27">
        <f t="shared" si="122"/>
        <v>63</v>
      </c>
      <c r="S1478" s="27">
        <f t="shared" si="123"/>
        <v>37</v>
      </c>
      <c r="T1478" s="27" t="str">
        <f>IFERROR(VLOOKUP(F1478,#REF!,2,0),"")</f>
        <v/>
      </c>
      <c r="U1478" s="27" t="str">
        <f t="shared" si="124"/>
        <v>,17:45:00,car,63</v>
      </c>
    </row>
    <row r="1479" spans="1:21" hidden="1" x14ac:dyDescent="0.25">
      <c r="A1479" t="s">
        <v>48</v>
      </c>
      <c r="B1479">
        <v>18</v>
      </c>
      <c r="C1479" s="27" t="str">
        <f t="shared" si="120"/>
        <v>T</v>
      </c>
      <c r="E1479" t="s">
        <v>1661</v>
      </c>
      <c r="F1479" s="27" t="str">
        <f t="shared" si="121"/>
        <v>CCV-2B_SL</v>
      </c>
      <c r="G1479" t="s">
        <v>1662</v>
      </c>
      <c r="I1479" t="s">
        <v>1711</v>
      </c>
      <c r="J1479">
        <v>0</v>
      </c>
      <c r="K1479">
        <v>3</v>
      </c>
      <c r="L1479">
        <v>2</v>
      </c>
      <c r="M1479">
        <v>22</v>
      </c>
      <c r="N1479">
        <v>5</v>
      </c>
      <c r="O1479">
        <v>1</v>
      </c>
      <c r="P1479">
        <v>0</v>
      </c>
      <c r="Q1479">
        <v>2</v>
      </c>
      <c r="R1479" s="27">
        <f t="shared" si="122"/>
        <v>47</v>
      </c>
      <c r="S1479" s="27">
        <f t="shared" si="123"/>
        <v>29</v>
      </c>
      <c r="T1479" s="27" t="str">
        <f>IFERROR(VLOOKUP(F1479,#REF!,2,0),"")</f>
        <v/>
      </c>
      <c r="U1479" s="27" t="str">
        <f t="shared" si="124"/>
        <v>,18:00:00,car,47</v>
      </c>
    </row>
    <row r="1480" spans="1:21" hidden="1" x14ac:dyDescent="0.25">
      <c r="A1480" t="s">
        <v>49</v>
      </c>
      <c r="B1480">
        <v>18</v>
      </c>
      <c r="C1480" s="27" t="str">
        <f t="shared" si="120"/>
        <v>T</v>
      </c>
      <c r="E1480" t="s">
        <v>1661</v>
      </c>
      <c r="F1480" s="27" t="str">
        <f t="shared" si="121"/>
        <v>CCV-2B_SL</v>
      </c>
      <c r="G1480" t="s">
        <v>1662</v>
      </c>
      <c r="I1480" t="s">
        <v>1712</v>
      </c>
      <c r="J1480">
        <v>0</v>
      </c>
      <c r="K1480">
        <v>5</v>
      </c>
      <c r="L1480">
        <v>2</v>
      </c>
      <c r="M1480">
        <v>29</v>
      </c>
      <c r="N1480">
        <v>6</v>
      </c>
      <c r="O1480">
        <v>1</v>
      </c>
      <c r="P1480">
        <v>0</v>
      </c>
      <c r="Q1480">
        <v>3</v>
      </c>
      <c r="R1480" s="27">
        <f t="shared" si="122"/>
        <v>63</v>
      </c>
      <c r="S1480" s="27">
        <f t="shared" si="123"/>
        <v>37</v>
      </c>
      <c r="T1480" s="27" t="str">
        <f>IFERROR(VLOOKUP(F1480,#REF!,2,0),"")</f>
        <v/>
      </c>
      <c r="U1480" s="27" t="str">
        <f t="shared" si="124"/>
        <v>,18:15:00,car,63</v>
      </c>
    </row>
    <row r="1481" spans="1:21" hidden="1" x14ac:dyDescent="0.25">
      <c r="A1481" t="s">
        <v>197</v>
      </c>
      <c r="B1481">
        <v>18</v>
      </c>
      <c r="C1481" s="27" t="str">
        <f t="shared" si="120"/>
        <v>T</v>
      </c>
      <c r="E1481" t="s">
        <v>1661</v>
      </c>
      <c r="F1481" s="27" t="str">
        <f t="shared" si="121"/>
        <v>CCV-2B_SL</v>
      </c>
      <c r="G1481" t="s">
        <v>1662</v>
      </c>
      <c r="I1481" t="s">
        <v>1713</v>
      </c>
      <c r="J1481">
        <v>0</v>
      </c>
      <c r="K1481">
        <v>4</v>
      </c>
      <c r="L1481">
        <v>2</v>
      </c>
      <c r="M1481">
        <v>29</v>
      </c>
      <c r="N1481">
        <v>6</v>
      </c>
      <c r="O1481">
        <v>1</v>
      </c>
      <c r="P1481">
        <v>0</v>
      </c>
      <c r="Q1481">
        <v>3</v>
      </c>
      <c r="R1481" s="27">
        <f t="shared" si="122"/>
        <v>60</v>
      </c>
      <c r="S1481" s="27">
        <f t="shared" si="123"/>
        <v>37</v>
      </c>
      <c r="T1481" s="27" t="str">
        <f>IFERROR(VLOOKUP(F1481,#REF!,2,0),"")</f>
        <v/>
      </c>
      <c r="U1481" s="27" t="str">
        <f t="shared" si="124"/>
        <v>,18:30:00,car,60</v>
      </c>
    </row>
    <row r="1482" spans="1:21" hidden="1" x14ac:dyDescent="0.25">
      <c r="A1482" t="s">
        <v>199</v>
      </c>
      <c r="B1482">
        <v>18</v>
      </c>
      <c r="C1482" s="27" t="str">
        <f t="shared" si="120"/>
        <v>T</v>
      </c>
      <c r="E1482" t="s">
        <v>1661</v>
      </c>
      <c r="F1482" s="27" t="str">
        <f t="shared" si="121"/>
        <v>CCV-2B_SL</v>
      </c>
      <c r="G1482" t="s">
        <v>1662</v>
      </c>
      <c r="I1482" t="s">
        <v>1714</v>
      </c>
      <c r="J1482">
        <v>0</v>
      </c>
      <c r="K1482">
        <v>4</v>
      </c>
      <c r="L1482">
        <v>2</v>
      </c>
      <c r="M1482">
        <v>26</v>
      </c>
      <c r="N1482">
        <v>5</v>
      </c>
      <c r="O1482">
        <v>1</v>
      </c>
      <c r="P1482">
        <v>0</v>
      </c>
      <c r="Q1482">
        <v>2</v>
      </c>
      <c r="R1482" s="27">
        <f t="shared" si="122"/>
        <v>55</v>
      </c>
      <c r="S1482" s="27">
        <f t="shared" si="123"/>
        <v>33</v>
      </c>
      <c r="T1482" s="27" t="str">
        <f>IFERROR(VLOOKUP(F1482,#REF!,2,0),"")</f>
        <v/>
      </c>
      <c r="U1482" s="27" t="str">
        <f t="shared" si="124"/>
        <v>,18:45:00,car,55</v>
      </c>
    </row>
    <row r="1483" spans="1:21" hidden="1" x14ac:dyDescent="0.25">
      <c r="A1483" t="s">
        <v>201</v>
      </c>
      <c r="B1483">
        <v>19</v>
      </c>
      <c r="C1483" s="27" t="str">
        <f t="shared" si="120"/>
        <v>N</v>
      </c>
      <c r="E1483" t="s">
        <v>1661</v>
      </c>
      <c r="F1483" s="27" t="str">
        <f t="shared" si="121"/>
        <v>CCV-2B_SL</v>
      </c>
      <c r="G1483" t="s">
        <v>1662</v>
      </c>
      <c r="I1483" t="s">
        <v>1715</v>
      </c>
      <c r="J1483">
        <v>0</v>
      </c>
      <c r="K1483">
        <v>2</v>
      </c>
      <c r="L1483">
        <v>1</v>
      </c>
      <c r="M1483">
        <v>13</v>
      </c>
      <c r="N1483">
        <v>3</v>
      </c>
      <c r="O1483">
        <v>0</v>
      </c>
      <c r="P1483">
        <v>0</v>
      </c>
      <c r="Q1483">
        <v>1</v>
      </c>
      <c r="R1483" s="27">
        <f t="shared" si="122"/>
        <v>28</v>
      </c>
      <c r="S1483" s="27">
        <f t="shared" si="123"/>
        <v>17</v>
      </c>
      <c r="T1483" s="27" t="str">
        <f>IFERROR(VLOOKUP(F1483,#REF!,2,0),"")</f>
        <v/>
      </c>
      <c r="U1483" s="27" t="str">
        <f t="shared" si="124"/>
        <v>,19:00:00,car,28</v>
      </c>
    </row>
    <row r="1484" spans="1:21" hidden="1" x14ac:dyDescent="0.25">
      <c r="A1484" t="s">
        <v>203</v>
      </c>
      <c r="B1484">
        <v>19</v>
      </c>
      <c r="C1484" s="27" t="str">
        <f t="shared" si="120"/>
        <v>N</v>
      </c>
      <c r="E1484" t="s">
        <v>1661</v>
      </c>
      <c r="F1484" s="27" t="str">
        <f t="shared" si="121"/>
        <v>CCV-2B_SL</v>
      </c>
      <c r="G1484" t="s">
        <v>1662</v>
      </c>
      <c r="I1484" t="s">
        <v>1716</v>
      </c>
      <c r="J1484">
        <v>0</v>
      </c>
      <c r="K1484">
        <v>1</v>
      </c>
      <c r="L1484">
        <v>1</v>
      </c>
      <c r="M1484">
        <v>10</v>
      </c>
      <c r="N1484">
        <v>2</v>
      </c>
      <c r="O1484">
        <v>0</v>
      </c>
      <c r="P1484">
        <v>0</v>
      </c>
      <c r="Q1484">
        <v>1</v>
      </c>
      <c r="R1484" s="27">
        <f t="shared" si="122"/>
        <v>21</v>
      </c>
      <c r="S1484" s="27">
        <f t="shared" si="123"/>
        <v>14</v>
      </c>
      <c r="T1484" s="27" t="str">
        <f>IFERROR(VLOOKUP(F1484,#REF!,2,0),"")</f>
        <v/>
      </c>
      <c r="U1484" s="27" t="str">
        <f t="shared" si="124"/>
        <v>,19:15:00,car,21</v>
      </c>
    </row>
    <row r="1485" spans="1:21" hidden="1" x14ac:dyDescent="0.25">
      <c r="A1485" t="s">
        <v>205</v>
      </c>
      <c r="B1485">
        <v>19</v>
      </c>
      <c r="C1485" s="27" t="str">
        <f t="shared" si="120"/>
        <v>N</v>
      </c>
      <c r="E1485" t="s">
        <v>1661</v>
      </c>
      <c r="F1485" s="27" t="str">
        <f t="shared" si="121"/>
        <v>CCV-2B_SL</v>
      </c>
      <c r="G1485" t="s">
        <v>1662</v>
      </c>
      <c r="I1485" t="s">
        <v>1717</v>
      </c>
      <c r="J1485">
        <v>0</v>
      </c>
      <c r="K1485">
        <v>2</v>
      </c>
      <c r="L1485">
        <v>1</v>
      </c>
      <c r="M1485">
        <v>12</v>
      </c>
      <c r="N1485">
        <v>3</v>
      </c>
      <c r="O1485">
        <v>0</v>
      </c>
      <c r="P1485">
        <v>0</v>
      </c>
      <c r="Q1485">
        <v>1</v>
      </c>
      <c r="R1485" s="27">
        <f t="shared" si="122"/>
        <v>26</v>
      </c>
      <c r="S1485" s="27">
        <f t="shared" si="123"/>
        <v>16</v>
      </c>
      <c r="T1485" s="27" t="str">
        <f>IFERROR(VLOOKUP(F1485,#REF!,2,0),"")</f>
        <v/>
      </c>
      <c r="U1485" s="27" t="str">
        <f t="shared" si="124"/>
        <v>,19:30:00,car,26</v>
      </c>
    </row>
    <row r="1486" spans="1:21" hidden="1" x14ac:dyDescent="0.25">
      <c r="A1486" t="s">
        <v>207</v>
      </c>
      <c r="B1486">
        <v>19</v>
      </c>
      <c r="C1486" s="27" t="str">
        <f t="shared" si="120"/>
        <v>N</v>
      </c>
      <c r="E1486" t="s">
        <v>1661</v>
      </c>
      <c r="F1486" s="27" t="str">
        <f t="shared" si="121"/>
        <v>CCV-2B_SL</v>
      </c>
      <c r="G1486" t="s">
        <v>1662</v>
      </c>
      <c r="I1486" t="s">
        <v>1718</v>
      </c>
      <c r="J1486">
        <v>0</v>
      </c>
      <c r="K1486">
        <v>2</v>
      </c>
      <c r="L1486">
        <v>1</v>
      </c>
      <c r="M1486">
        <v>13</v>
      </c>
      <c r="N1486">
        <v>3</v>
      </c>
      <c r="O1486">
        <v>0</v>
      </c>
      <c r="P1486">
        <v>0</v>
      </c>
      <c r="Q1486">
        <v>1</v>
      </c>
      <c r="R1486" s="27">
        <f t="shared" si="122"/>
        <v>28</v>
      </c>
      <c r="S1486" s="27">
        <f t="shared" si="123"/>
        <v>17</v>
      </c>
      <c r="T1486" s="27" t="str">
        <f>IFERROR(VLOOKUP(F1486,#REF!,2,0),"")</f>
        <v/>
      </c>
      <c r="U1486" s="27" t="str">
        <f t="shared" si="124"/>
        <v>,19:45:00,car,28</v>
      </c>
    </row>
    <row r="1487" spans="1:21" hidden="1" x14ac:dyDescent="0.25">
      <c r="A1487" t="s">
        <v>111</v>
      </c>
      <c r="B1487">
        <v>6</v>
      </c>
      <c r="C1487" s="27" t="str">
        <f t="shared" si="120"/>
        <v>M</v>
      </c>
      <c r="E1487" t="s">
        <v>1719</v>
      </c>
      <c r="F1487" s="27" t="str">
        <f t="shared" si="121"/>
        <v>CCV-2B</v>
      </c>
      <c r="G1487" t="s">
        <v>1720</v>
      </c>
      <c r="I1487" t="s">
        <v>1721</v>
      </c>
      <c r="J1487">
        <v>9</v>
      </c>
      <c r="K1487">
        <v>6</v>
      </c>
      <c r="L1487">
        <v>1</v>
      </c>
      <c r="M1487">
        <v>81</v>
      </c>
      <c r="N1487">
        <v>25</v>
      </c>
      <c r="O1487">
        <v>13</v>
      </c>
      <c r="P1487">
        <v>0</v>
      </c>
      <c r="Q1487">
        <v>12</v>
      </c>
      <c r="R1487" s="27">
        <f t="shared" si="122"/>
        <v>146</v>
      </c>
      <c r="S1487" s="27">
        <f t="shared" si="123"/>
        <v>96</v>
      </c>
      <c r="T1487" s="27" t="str">
        <f>IFERROR(VLOOKUP(F1487,#REF!,2,0),"")</f>
        <v/>
      </c>
      <c r="U1487" s="27" t="str">
        <f t="shared" si="124"/>
        <v>,06:45:00,car,146</v>
      </c>
    </row>
    <row r="1488" spans="1:21" hidden="1" x14ac:dyDescent="0.25">
      <c r="A1488" t="s">
        <v>113</v>
      </c>
      <c r="B1488">
        <v>7</v>
      </c>
      <c r="C1488" s="27" t="str">
        <f t="shared" si="120"/>
        <v>M</v>
      </c>
      <c r="E1488" t="s">
        <v>1719</v>
      </c>
      <c r="F1488" s="27" t="str">
        <f t="shared" si="121"/>
        <v>CCV-2B</v>
      </c>
      <c r="G1488" t="s">
        <v>1720</v>
      </c>
      <c r="I1488" t="s">
        <v>1722</v>
      </c>
      <c r="J1488">
        <v>5</v>
      </c>
      <c r="K1488">
        <v>3</v>
      </c>
      <c r="L1488">
        <v>7</v>
      </c>
      <c r="M1488">
        <v>102</v>
      </c>
      <c r="N1488">
        <v>27</v>
      </c>
      <c r="O1488">
        <v>11</v>
      </c>
      <c r="P1488">
        <v>0</v>
      </c>
      <c r="Q1488">
        <v>5</v>
      </c>
      <c r="R1488" s="27">
        <f t="shared" si="122"/>
        <v>176</v>
      </c>
      <c r="S1488" s="27">
        <f t="shared" si="123"/>
        <v>125</v>
      </c>
      <c r="T1488" s="27" t="str">
        <f>IFERROR(VLOOKUP(F1488,#REF!,2,0),"")</f>
        <v/>
      </c>
      <c r="U1488" s="27" t="str">
        <f t="shared" si="124"/>
        <v>,07:00:00,car,176</v>
      </c>
    </row>
    <row r="1489" spans="1:21" hidden="1" x14ac:dyDescent="0.25">
      <c r="A1489" t="s">
        <v>115</v>
      </c>
      <c r="B1489">
        <v>7</v>
      </c>
      <c r="C1489" s="27" t="str">
        <f t="shared" si="120"/>
        <v>M</v>
      </c>
      <c r="E1489" t="s">
        <v>1719</v>
      </c>
      <c r="F1489" s="27" t="str">
        <f t="shared" si="121"/>
        <v>CCV-2B</v>
      </c>
      <c r="G1489" t="s">
        <v>1720</v>
      </c>
      <c r="I1489" t="s">
        <v>1723</v>
      </c>
      <c r="J1489">
        <v>3</v>
      </c>
      <c r="K1489">
        <v>6</v>
      </c>
      <c r="L1489">
        <v>3</v>
      </c>
      <c r="M1489">
        <v>118</v>
      </c>
      <c r="N1489">
        <v>28</v>
      </c>
      <c r="O1489">
        <v>8</v>
      </c>
      <c r="P1489">
        <v>0</v>
      </c>
      <c r="Q1489">
        <v>8</v>
      </c>
      <c r="R1489" s="27">
        <f t="shared" si="122"/>
        <v>196</v>
      </c>
      <c r="S1489" s="27">
        <f t="shared" si="123"/>
        <v>134</v>
      </c>
      <c r="T1489" s="27" t="str">
        <f>IFERROR(VLOOKUP(F1489,#REF!,2,0),"")</f>
        <v/>
      </c>
      <c r="U1489" s="27" t="str">
        <f t="shared" si="124"/>
        <v>,07:15:00,car,196</v>
      </c>
    </row>
    <row r="1490" spans="1:21" hidden="1" x14ac:dyDescent="0.25">
      <c r="A1490" t="s">
        <v>117</v>
      </c>
      <c r="B1490">
        <v>7</v>
      </c>
      <c r="C1490" s="27" t="str">
        <f t="shared" si="120"/>
        <v>M</v>
      </c>
      <c r="E1490" t="s">
        <v>1719</v>
      </c>
      <c r="F1490" s="27" t="str">
        <f t="shared" si="121"/>
        <v>CCV-2B</v>
      </c>
      <c r="G1490" t="s">
        <v>1720</v>
      </c>
      <c r="I1490" t="s">
        <v>1724</v>
      </c>
      <c r="J1490">
        <v>4</v>
      </c>
      <c r="K1490">
        <v>11</v>
      </c>
      <c r="L1490">
        <v>0</v>
      </c>
      <c r="M1490">
        <v>124</v>
      </c>
      <c r="N1490">
        <v>30</v>
      </c>
      <c r="O1490">
        <v>6</v>
      </c>
      <c r="P1490">
        <v>0</v>
      </c>
      <c r="Q1490">
        <v>7</v>
      </c>
      <c r="R1490" s="27">
        <f t="shared" si="122"/>
        <v>206</v>
      </c>
      <c r="S1490" s="27">
        <f t="shared" si="123"/>
        <v>131</v>
      </c>
      <c r="T1490" s="27" t="str">
        <f>IFERROR(VLOOKUP(F1490,#REF!,2,0),"")</f>
        <v/>
      </c>
      <c r="U1490" s="27" t="str">
        <f t="shared" si="124"/>
        <v>,07:30:00,car,206</v>
      </c>
    </row>
    <row r="1491" spans="1:21" hidden="1" x14ac:dyDescent="0.25">
      <c r="A1491" t="s">
        <v>119</v>
      </c>
      <c r="B1491">
        <v>7</v>
      </c>
      <c r="C1491" s="27" t="str">
        <f t="shared" si="120"/>
        <v>M</v>
      </c>
      <c r="E1491" t="s">
        <v>1719</v>
      </c>
      <c r="F1491" s="27" t="str">
        <f t="shared" si="121"/>
        <v>CCV-2B</v>
      </c>
      <c r="G1491" t="s">
        <v>1720</v>
      </c>
      <c r="I1491" t="s">
        <v>1725</v>
      </c>
      <c r="J1491">
        <v>2</v>
      </c>
      <c r="K1491">
        <v>11</v>
      </c>
      <c r="L1491">
        <v>2</v>
      </c>
      <c r="M1491">
        <v>148</v>
      </c>
      <c r="N1491">
        <v>29</v>
      </c>
      <c r="O1491">
        <v>4</v>
      </c>
      <c r="P1491">
        <v>0</v>
      </c>
      <c r="Q1491">
        <v>15</v>
      </c>
      <c r="R1491" s="27">
        <f t="shared" si="122"/>
        <v>254</v>
      </c>
      <c r="S1491" s="27">
        <f t="shared" si="123"/>
        <v>168</v>
      </c>
      <c r="T1491" s="27" t="str">
        <f>IFERROR(VLOOKUP(F1491,#REF!,2,0),"")</f>
        <v/>
      </c>
      <c r="U1491" s="27" t="str">
        <f t="shared" si="124"/>
        <v>,07:45:00,car,254</v>
      </c>
    </row>
    <row r="1492" spans="1:21" hidden="1" x14ac:dyDescent="0.25">
      <c r="A1492" t="s">
        <v>121</v>
      </c>
      <c r="B1492">
        <v>8</v>
      </c>
      <c r="C1492" s="27" t="str">
        <f t="shared" si="120"/>
        <v>M</v>
      </c>
      <c r="E1492" t="s">
        <v>1719</v>
      </c>
      <c r="F1492" s="27" t="str">
        <f t="shared" si="121"/>
        <v>CCV-2B</v>
      </c>
      <c r="G1492" t="s">
        <v>1720</v>
      </c>
      <c r="I1492" t="s">
        <v>1726</v>
      </c>
      <c r="J1492">
        <v>6</v>
      </c>
      <c r="K1492">
        <v>7</v>
      </c>
      <c r="L1492">
        <v>4</v>
      </c>
      <c r="M1492">
        <v>124</v>
      </c>
      <c r="N1492">
        <v>33</v>
      </c>
      <c r="O1492">
        <v>8</v>
      </c>
      <c r="P1492">
        <v>1</v>
      </c>
      <c r="Q1492">
        <v>10</v>
      </c>
      <c r="R1492" s="27">
        <f t="shared" si="122"/>
        <v>214</v>
      </c>
      <c r="S1492" s="27">
        <f t="shared" si="123"/>
        <v>145</v>
      </c>
      <c r="T1492" s="27" t="str">
        <f>IFERROR(VLOOKUP(F1492,#REF!,2,0),"")</f>
        <v/>
      </c>
      <c r="U1492" s="27" t="str">
        <f t="shared" si="124"/>
        <v>,08:00:00,car,214</v>
      </c>
    </row>
    <row r="1493" spans="1:21" hidden="1" x14ac:dyDescent="0.25">
      <c r="A1493" t="s">
        <v>123</v>
      </c>
      <c r="B1493">
        <v>8</v>
      </c>
      <c r="C1493" s="27" t="str">
        <f t="shared" si="120"/>
        <v>M</v>
      </c>
      <c r="E1493" t="s">
        <v>1719</v>
      </c>
      <c r="F1493" s="27" t="str">
        <f t="shared" si="121"/>
        <v>CCV-2B</v>
      </c>
      <c r="G1493" t="s">
        <v>1720</v>
      </c>
      <c r="I1493" t="s">
        <v>1727</v>
      </c>
      <c r="J1493">
        <v>2</v>
      </c>
      <c r="K1493">
        <v>8</v>
      </c>
      <c r="L1493">
        <v>4</v>
      </c>
      <c r="M1493">
        <v>115</v>
      </c>
      <c r="N1493">
        <v>28</v>
      </c>
      <c r="O1493">
        <v>4</v>
      </c>
      <c r="P1493">
        <v>0</v>
      </c>
      <c r="Q1493">
        <v>11</v>
      </c>
      <c r="R1493" s="27">
        <f t="shared" si="122"/>
        <v>204</v>
      </c>
      <c r="S1493" s="27">
        <f t="shared" si="123"/>
        <v>136</v>
      </c>
      <c r="T1493" s="27" t="str">
        <f>IFERROR(VLOOKUP(F1493,#REF!,2,0),"")</f>
        <v/>
      </c>
      <c r="U1493" s="27" t="str">
        <f t="shared" si="124"/>
        <v>,08:15:00,car,204</v>
      </c>
    </row>
    <row r="1494" spans="1:21" hidden="1" x14ac:dyDescent="0.25">
      <c r="A1494" t="s">
        <v>125</v>
      </c>
      <c r="B1494">
        <v>8</v>
      </c>
      <c r="C1494" s="27" t="str">
        <f t="shared" si="120"/>
        <v>M</v>
      </c>
      <c r="E1494" t="s">
        <v>1719</v>
      </c>
      <c r="F1494" s="27" t="str">
        <f t="shared" si="121"/>
        <v>CCV-2B</v>
      </c>
      <c r="G1494" t="s">
        <v>1720</v>
      </c>
      <c r="I1494" t="s">
        <v>1728</v>
      </c>
      <c r="J1494">
        <v>1</v>
      </c>
      <c r="K1494">
        <v>15</v>
      </c>
      <c r="L1494">
        <v>1</v>
      </c>
      <c r="M1494">
        <v>112</v>
      </c>
      <c r="N1494">
        <v>22</v>
      </c>
      <c r="O1494">
        <v>10</v>
      </c>
      <c r="P1494">
        <v>0</v>
      </c>
      <c r="Q1494">
        <v>11</v>
      </c>
      <c r="R1494" s="27">
        <f t="shared" si="122"/>
        <v>207</v>
      </c>
      <c r="S1494" s="27">
        <f t="shared" si="123"/>
        <v>126</v>
      </c>
      <c r="T1494" s="27" t="str">
        <f>IFERROR(VLOOKUP(F1494,#REF!,2,0),"")</f>
        <v/>
      </c>
      <c r="U1494" s="27" t="str">
        <f t="shared" si="124"/>
        <v>,08:30:00,car,207</v>
      </c>
    </row>
    <row r="1495" spans="1:21" hidden="1" x14ac:dyDescent="0.25">
      <c r="A1495" t="s">
        <v>127</v>
      </c>
      <c r="B1495">
        <v>8</v>
      </c>
      <c r="C1495" s="27" t="str">
        <f t="shared" si="120"/>
        <v>M</v>
      </c>
      <c r="E1495" t="s">
        <v>1719</v>
      </c>
      <c r="F1495" s="27" t="str">
        <f t="shared" si="121"/>
        <v>CCV-2B</v>
      </c>
      <c r="G1495" t="s">
        <v>1720</v>
      </c>
      <c r="I1495" t="s">
        <v>1729</v>
      </c>
      <c r="J1495">
        <v>2</v>
      </c>
      <c r="K1495">
        <v>11</v>
      </c>
      <c r="L1495">
        <v>2</v>
      </c>
      <c r="M1495">
        <v>150</v>
      </c>
      <c r="N1495">
        <v>33</v>
      </c>
      <c r="O1495">
        <v>3</v>
      </c>
      <c r="P1495">
        <v>0</v>
      </c>
      <c r="Q1495">
        <v>10</v>
      </c>
      <c r="R1495" s="27">
        <f t="shared" si="122"/>
        <v>251</v>
      </c>
      <c r="S1495" s="27">
        <f t="shared" si="123"/>
        <v>165</v>
      </c>
      <c r="T1495" s="27" t="str">
        <f>IFERROR(VLOOKUP(F1495,#REF!,2,0),"")</f>
        <v/>
      </c>
      <c r="U1495" s="27" t="str">
        <f t="shared" si="124"/>
        <v>,08:45:00,car,251</v>
      </c>
    </row>
    <row r="1496" spans="1:21" hidden="1" x14ac:dyDescent="0.25">
      <c r="A1496" t="s">
        <v>129</v>
      </c>
      <c r="B1496">
        <v>9</v>
      </c>
      <c r="C1496" s="27" t="str">
        <f t="shared" si="120"/>
        <v>M</v>
      </c>
      <c r="E1496" t="s">
        <v>1719</v>
      </c>
      <c r="F1496" s="27" t="str">
        <f t="shared" si="121"/>
        <v>CCV-2B</v>
      </c>
      <c r="G1496" t="s">
        <v>1720</v>
      </c>
      <c r="I1496" t="s">
        <v>1730</v>
      </c>
      <c r="J1496">
        <v>0</v>
      </c>
      <c r="K1496">
        <v>17</v>
      </c>
      <c r="L1496">
        <v>3</v>
      </c>
      <c r="M1496">
        <v>134</v>
      </c>
      <c r="N1496">
        <v>19</v>
      </c>
      <c r="O1496">
        <v>4</v>
      </c>
      <c r="P1496">
        <v>0</v>
      </c>
      <c r="Q1496">
        <v>12</v>
      </c>
      <c r="R1496" s="27">
        <f t="shared" si="122"/>
        <v>248</v>
      </c>
      <c r="S1496" s="27">
        <f t="shared" si="123"/>
        <v>154</v>
      </c>
      <c r="T1496" s="27" t="str">
        <f>IFERROR(VLOOKUP(F1496,#REF!,2,0),"")</f>
        <v/>
      </c>
      <c r="U1496" s="27" t="str">
        <f t="shared" si="124"/>
        <v>,09:00:00,car,248</v>
      </c>
    </row>
    <row r="1497" spans="1:21" hidden="1" x14ac:dyDescent="0.25">
      <c r="A1497" t="s">
        <v>131</v>
      </c>
      <c r="B1497">
        <v>9</v>
      </c>
      <c r="C1497" s="27" t="str">
        <f t="shared" si="120"/>
        <v>M</v>
      </c>
      <c r="E1497" t="s">
        <v>1719</v>
      </c>
      <c r="F1497" s="27" t="str">
        <f t="shared" si="121"/>
        <v>CCV-2B</v>
      </c>
      <c r="G1497" t="s">
        <v>1720</v>
      </c>
      <c r="I1497" t="s">
        <v>1731</v>
      </c>
      <c r="J1497">
        <v>2</v>
      </c>
      <c r="K1497">
        <v>16</v>
      </c>
      <c r="L1497">
        <v>4</v>
      </c>
      <c r="M1497">
        <v>134</v>
      </c>
      <c r="N1497">
        <v>27</v>
      </c>
      <c r="O1497">
        <v>3</v>
      </c>
      <c r="P1497">
        <v>0</v>
      </c>
      <c r="Q1497">
        <v>13</v>
      </c>
      <c r="R1497" s="27">
        <f t="shared" si="122"/>
        <v>252</v>
      </c>
      <c r="S1497" s="27">
        <f t="shared" si="123"/>
        <v>157</v>
      </c>
      <c r="T1497" s="27" t="str">
        <f>IFERROR(VLOOKUP(F1497,#REF!,2,0),"")</f>
        <v/>
      </c>
      <c r="U1497" s="27" t="str">
        <f t="shared" si="124"/>
        <v>,09:15:00,car,252</v>
      </c>
    </row>
    <row r="1498" spans="1:21" hidden="1" x14ac:dyDescent="0.25">
      <c r="A1498" t="s">
        <v>133</v>
      </c>
      <c r="B1498">
        <v>9</v>
      </c>
      <c r="C1498" s="27" t="str">
        <f t="shared" si="120"/>
        <v>M</v>
      </c>
      <c r="E1498" t="s">
        <v>1719</v>
      </c>
      <c r="F1498" s="27" t="str">
        <f t="shared" si="121"/>
        <v>CCV-2B</v>
      </c>
      <c r="G1498" t="s">
        <v>1720</v>
      </c>
      <c r="I1498" t="s">
        <v>1732</v>
      </c>
      <c r="J1498">
        <v>1</v>
      </c>
      <c r="K1498">
        <v>18</v>
      </c>
      <c r="L1498">
        <v>3</v>
      </c>
      <c r="M1498">
        <v>169</v>
      </c>
      <c r="N1498">
        <v>34</v>
      </c>
      <c r="O1498">
        <v>5</v>
      </c>
      <c r="P1498">
        <v>1</v>
      </c>
      <c r="Q1498">
        <v>12</v>
      </c>
      <c r="R1498" s="27">
        <f t="shared" si="122"/>
        <v>301</v>
      </c>
      <c r="S1498" s="27">
        <f t="shared" si="123"/>
        <v>190</v>
      </c>
      <c r="T1498" s="27" t="str">
        <f>IFERROR(VLOOKUP(F1498,#REF!,2,0),"")</f>
        <v/>
      </c>
      <c r="U1498" s="27" t="str">
        <f t="shared" si="124"/>
        <v>,09:30:00,car,301</v>
      </c>
    </row>
    <row r="1499" spans="1:21" hidden="1" x14ac:dyDescent="0.25">
      <c r="A1499" t="s">
        <v>135</v>
      </c>
      <c r="B1499">
        <v>9</v>
      </c>
      <c r="C1499" s="27" t="str">
        <f t="shared" si="120"/>
        <v>M</v>
      </c>
      <c r="E1499" t="s">
        <v>1719</v>
      </c>
      <c r="F1499" s="27" t="str">
        <f t="shared" si="121"/>
        <v>CCV-2B</v>
      </c>
      <c r="G1499" t="s">
        <v>1720</v>
      </c>
      <c r="I1499" t="s">
        <v>1733</v>
      </c>
      <c r="J1499">
        <v>1</v>
      </c>
      <c r="K1499">
        <v>24</v>
      </c>
      <c r="L1499">
        <v>9</v>
      </c>
      <c r="M1499">
        <v>187</v>
      </c>
      <c r="N1499">
        <v>32</v>
      </c>
      <c r="O1499">
        <v>8</v>
      </c>
      <c r="P1499">
        <v>2</v>
      </c>
      <c r="Q1499">
        <v>16</v>
      </c>
      <c r="R1499" s="27">
        <f t="shared" si="122"/>
        <v>366</v>
      </c>
      <c r="S1499" s="27">
        <f t="shared" si="123"/>
        <v>228</v>
      </c>
      <c r="T1499" s="27" t="str">
        <f>IFERROR(VLOOKUP(F1499,#REF!,2,0),"")</f>
        <v/>
      </c>
      <c r="U1499" s="27" t="str">
        <f t="shared" si="124"/>
        <v>,09:45:00,car,366</v>
      </c>
    </row>
    <row r="1500" spans="1:21" hidden="1" x14ac:dyDescent="0.25">
      <c r="A1500" t="s">
        <v>137</v>
      </c>
      <c r="B1500">
        <v>10</v>
      </c>
      <c r="C1500" s="27" t="str">
        <f t="shared" si="120"/>
        <v>M</v>
      </c>
      <c r="E1500" t="s">
        <v>1719</v>
      </c>
      <c r="F1500" s="27" t="str">
        <f t="shared" si="121"/>
        <v>CCV-2B</v>
      </c>
      <c r="G1500" t="s">
        <v>1720</v>
      </c>
      <c r="I1500" t="s">
        <v>1734</v>
      </c>
      <c r="J1500">
        <v>0</v>
      </c>
      <c r="K1500">
        <v>15</v>
      </c>
      <c r="L1500">
        <v>6</v>
      </c>
      <c r="M1500">
        <v>147</v>
      </c>
      <c r="N1500">
        <v>26</v>
      </c>
      <c r="O1500">
        <v>4</v>
      </c>
      <c r="P1500">
        <v>1</v>
      </c>
      <c r="Q1500">
        <v>12</v>
      </c>
      <c r="R1500" s="27">
        <f t="shared" si="122"/>
        <v>273</v>
      </c>
      <c r="S1500" s="27">
        <f t="shared" si="123"/>
        <v>175</v>
      </c>
      <c r="T1500" s="27" t="str">
        <f>IFERROR(VLOOKUP(F1500,#REF!,2,0),"")</f>
        <v/>
      </c>
      <c r="U1500" s="27" t="str">
        <f t="shared" si="124"/>
        <v>,10:00:00,car,273</v>
      </c>
    </row>
    <row r="1501" spans="1:21" hidden="1" x14ac:dyDescent="0.25">
      <c r="A1501" t="s">
        <v>139</v>
      </c>
      <c r="B1501">
        <v>10</v>
      </c>
      <c r="C1501" s="27" t="str">
        <f t="shared" si="120"/>
        <v>M</v>
      </c>
      <c r="E1501" t="s">
        <v>1719</v>
      </c>
      <c r="F1501" s="27" t="str">
        <f t="shared" si="121"/>
        <v>CCV-2B</v>
      </c>
      <c r="G1501" t="s">
        <v>1720</v>
      </c>
      <c r="I1501" t="s">
        <v>1735</v>
      </c>
      <c r="J1501">
        <v>0</v>
      </c>
      <c r="K1501">
        <v>13</v>
      </c>
      <c r="L1501">
        <v>3</v>
      </c>
      <c r="M1501">
        <v>72</v>
      </c>
      <c r="N1501">
        <v>10</v>
      </c>
      <c r="O1501">
        <v>2</v>
      </c>
      <c r="P1501">
        <v>1</v>
      </c>
      <c r="Q1501">
        <v>8</v>
      </c>
      <c r="R1501" s="27">
        <f t="shared" si="122"/>
        <v>152</v>
      </c>
      <c r="S1501" s="27">
        <f t="shared" si="123"/>
        <v>89</v>
      </c>
      <c r="T1501" s="27" t="str">
        <f>IFERROR(VLOOKUP(F1501,#REF!,2,0),"")</f>
        <v/>
      </c>
      <c r="U1501" s="27" t="str">
        <f t="shared" si="124"/>
        <v>,10:15:00,car,152</v>
      </c>
    </row>
    <row r="1502" spans="1:21" hidden="1" x14ac:dyDescent="0.25">
      <c r="A1502" t="s">
        <v>181</v>
      </c>
      <c r="B1502">
        <v>15</v>
      </c>
      <c r="C1502" s="27" t="str">
        <f t="shared" si="120"/>
        <v>T</v>
      </c>
      <c r="E1502" t="s">
        <v>1719</v>
      </c>
      <c r="F1502" s="27" t="str">
        <f t="shared" si="121"/>
        <v>CCV-2B</v>
      </c>
      <c r="G1502" t="s">
        <v>1720</v>
      </c>
      <c r="I1502" t="s">
        <v>1736</v>
      </c>
      <c r="J1502">
        <v>1</v>
      </c>
      <c r="K1502">
        <v>8</v>
      </c>
      <c r="L1502">
        <v>6</v>
      </c>
      <c r="M1502">
        <v>146</v>
      </c>
      <c r="N1502">
        <v>30</v>
      </c>
      <c r="O1502">
        <v>4</v>
      </c>
      <c r="P1502">
        <v>0</v>
      </c>
      <c r="Q1502">
        <v>7</v>
      </c>
      <c r="R1502" s="27">
        <f t="shared" si="122"/>
        <v>246</v>
      </c>
      <c r="S1502" s="27">
        <f t="shared" si="123"/>
        <v>168</v>
      </c>
      <c r="T1502" s="27" t="str">
        <f>IFERROR(VLOOKUP(F1502,#REF!,2,0),"")</f>
        <v/>
      </c>
      <c r="U1502" s="27" t="str">
        <f t="shared" si="124"/>
        <v>,15:30:00,car,246</v>
      </c>
    </row>
    <row r="1503" spans="1:21" hidden="1" x14ac:dyDescent="0.25">
      <c r="A1503" t="s">
        <v>183</v>
      </c>
      <c r="B1503">
        <v>15</v>
      </c>
      <c r="C1503" s="27" t="str">
        <f t="shared" si="120"/>
        <v>T</v>
      </c>
      <c r="E1503" t="s">
        <v>1719</v>
      </c>
      <c r="F1503" s="27" t="str">
        <f t="shared" si="121"/>
        <v>CCV-2B</v>
      </c>
      <c r="G1503" t="s">
        <v>1720</v>
      </c>
      <c r="I1503" t="s">
        <v>1737</v>
      </c>
      <c r="J1503">
        <v>4</v>
      </c>
      <c r="K1503">
        <v>7</v>
      </c>
      <c r="L1503">
        <v>2</v>
      </c>
      <c r="M1503">
        <v>186</v>
      </c>
      <c r="N1503">
        <v>49</v>
      </c>
      <c r="O1503">
        <v>4</v>
      </c>
      <c r="P1503">
        <v>0</v>
      </c>
      <c r="Q1503">
        <v>8</v>
      </c>
      <c r="R1503" s="27">
        <f t="shared" si="122"/>
        <v>288</v>
      </c>
      <c r="S1503" s="27">
        <f t="shared" si="123"/>
        <v>199</v>
      </c>
      <c r="T1503" s="27" t="str">
        <f>IFERROR(VLOOKUP(F1503,#REF!,2,0),"")</f>
        <v/>
      </c>
      <c r="U1503" s="27" t="str">
        <f t="shared" si="124"/>
        <v>,15:45:00,car,288</v>
      </c>
    </row>
    <row r="1504" spans="1:21" hidden="1" x14ac:dyDescent="0.25">
      <c r="A1504" t="s">
        <v>185</v>
      </c>
      <c r="B1504">
        <v>16</v>
      </c>
      <c r="C1504" s="27" t="str">
        <f t="shared" si="120"/>
        <v>T</v>
      </c>
      <c r="E1504" t="s">
        <v>1719</v>
      </c>
      <c r="F1504" s="27" t="str">
        <f t="shared" si="121"/>
        <v>CCV-2B</v>
      </c>
      <c r="G1504" t="s">
        <v>1720</v>
      </c>
      <c r="I1504" t="s">
        <v>1738</v>
      </c>
      <c r="J1504">
        <v>2</v>
      </c>
      <c r="K1504">
        <v>6</v>
      </c>
      <c r="L1504">
        <v>4</v>
      </c>
      <c r="M1504">
        <v>220</v>
      </c>
      <c r="N1504">
        <v>38</v>
      </c>
      <c r="O1504">
        <v>5</v>
      </c>
      <c r="P1504">
        <v>1</v>
      </c>
      <c r="Q1504">
        <v>17</v>
      </c>
      <c r="R1504" s="27">
        <f t="shared" si="122"/>
        <v>347</v>
      </c>
      <c r="S1504" s="27">
        <f t="shared" si="123"/>
        <v>248</v>
      </c>
      <c r="T1504" s="27" t="str">
        <f>IFERROR(VLOOKUP(F1504,#REF!,2,0),"")</f>
        <v/>
      </c>
      <c r="U1504" s="27" t="str">
        <f t="shared" si="124"/>
        <v>,16:00:00,car,347</v>
      </c>
    </row>
    <row r="1505" spans="1:21" hidden="1" x14ac:dyDescent="0.25">
      <c r="A1505" t="s">
        <v>187</v>
      </c>
      <c r="B1505">
        <v>16</v>
      </c>
      <c r="C1505" s="27" t="str">
        <f t="shared" si="120"/>
        <v>T</v>
      </c>
      <c r="E1505" t="s">
        <v>1719</v>
      </c>
      <c r="F1505" s="27" t="str">
        <f t="shared" si="121"/>
        <v>CCV-2B</v>
      </c>
      <c r="G1505" t="s">
        <v>1720</v>
      </c>
      <c r="I1505" t="s">
        <v>1739</v>
      </c>
      <c r="J1505">
        <v>5</v>
      </c>
      <c r="K1505">
        <v>16</v>
      </c>
      <c r="L1505">
        <v>3</v>
      </c>
      <c r="M1505">
        <v>206</v>
      </c>
      <c r="N1505">
        <v>40</v>
      </c>
      <c r="O1505">
        <v>6</v>
      </c>
      <c r="P1505">
        <v>2</v>
      </c>
      <c r="Q1505">
        <v>16</v>
      </c>
      <c r="R1505" s="27">
        <f t="shared" si="122"/>
        <v>352</v>
      </c>
      <c r="S1505" s="27">
        <f t="shared" si="123"/>
        <v>232</v>
      </c>
      <c r="T1505" s="27" t="str">
        <f>IFERROR(VLOOKUP(F1505,#REF!,2,0),"")</f>
        <v/>
      </c>
      <c r="U1505" s="27" t="str">
        <f t="shared" si="124"/>
        <v>,16:15:00,car,352</v>
      </c>
    </row>
    <row r="1506" spans="1:21" hidden="1" x14ac:dyDescent="0.25">
      <c r="A1506" t="s">
        <v>42</v>
      </c>
      <c r="B1506">
        <v>16</v>
      </c>
      <c r="C1506" s="27" t="str">
        <f t="shared" si="120"/>
        <v>T</v>
      </c>
      <c r="E1506" t="s">
        <v>1719</v>
      </c>
      <c r="F1506" s="27" t="str">
        <f t="shared" si="121"/>
        <v>CCV-2B</v>
      </c>
      <c r="G1506" t="s">
        <v>1720</v>
      </c>
      <c r="I1506" t="s">
        <v>1740</v>
      </c>
      <c r="J1506">
        <v>2</v>
      </c>
      <c r="K1506">
        <v>11</v>
      </c>
      <c r="L1506">
        <v>4</v>
      </c>
      <c r="M1506">
        <v>205</v>
      </c>
      <c r="N1506">
        <v>43</v>
      </c>
      <c r="O1506">
        <v>6</v>
      </c>
      <c r="P1506">
        <v>0</v>
      </c>
      <c r="Q1506">
        <v>14</v>
      </c>
      <c r="R1506" s="27">
        <f t="shared" si="122"/>
        <v>336</v>
      </c>
      <c r="S1506" s="27">
        <f t="shared" si="123"/>
        <v>229</v>
      </c>
      <c r="T1506" s="27" t="str">
        <f>IFERROR(VLOOKUP(F1506,#REF!,2,0),"")</f>
        <v/>
      </c>
      <c r="U1506" s="27" t="str">
        <f t="shared" si="124"/>
        <v>,16:30:00,car,336</v>
      </c>
    </row>
    <row r="1507" spans="1:21" hidden="1" x14ac:dyDescent="0.25">
      <c r="A1507" t="s">
        <v>43</v>
      </c>
      <c r="B1507">
        <v>16</v>
      </c>
      <c r="C1507" s="27" t="str">
        <f t="shared" si="120"/>
        <v>T</v>
      </c>
      <c r="E1507" t="s">
        <v>1719</v>
      </c>
      <c r="F1507" s="27" t="str">
        <f t="shared" si="121"/>
        <v>CCV-2B</v>
      </c>
      <c r="G1507" t="s">
        <v>1720</v>
      </c>
      <c r="I1507" t="s">
        <v>1741</v>
      </c>
      <c r="J1507">
        <v>3</v>
      </c>
      <c r="K1507">
        <v>12</v>
      </c>
      <c r="L1507">
        <v>1</v>
      </c>
      <c r="M1507">
        <v>233</v>
      </c>
      <c r="N1507">
        <v>41</v>
      </c>
      <c r="O1507">
        <v>9</v>
      </c>
      <c r="P1507">
        <v>0</v>
      </c>
      <c r="Q1507">
        <v>14</v>
      </c>
      <c r="R1507" s="27">
        <f t="shared" si="122"/>
        <v>365</v>
      </c>
      <c r="S1507" s="27">
        <f t="shared" si="123"/>
        <v>250</v>
      </c>
      <c r="T1507" s="27" t="str">
        <f>IFERROR(VLOOKUP(F1507,#REF!,2,0),"")</f>
        <v/>
      </c>
      <c r="U1507" s="27" t="str">
        <f t="shared" si="124"/>
        <v>,16:45:00,car,365</v>
      </c>
    </row>
    <row r="1508" spans="1:21" hidden="1" x14ac:dyDescent="0.25">
      <c r="A1508" t="s">
        <v>44</v>
      </c>
      <c r="B1508">
        <v>17</v>
      </c>
      <c r="C1508" s="27" t="str">
        <f t="shared" si="120"/>
        <v>T</v>
      </c>
      <c r="E1508" t="s">
        <v>1719</v>
      </c>
      <c r="F1508" s="27" t="str">
        <f t="shared" si="121"/>
        <v>CCV-2B</v>
      </c>
      <c r="G1508" t="s">
        <v>1720</v>
      </c>
      <c r="I1508" t="s">
        <v>1742</v>
      </c>
      <c r="J1508">
        <v>2</v>
      </c>
      <c r="K1508">
        <v>4</v>
      </c>
      <c r="L1508">
        <v>1</v>
      </c>
      <c r="M1508">
        <v>216</v>
      </c>
      <c r="N1508">
        <v>69</v>
      </c>
      <c r="O1508">
        <v>6</v>
      </c>
      <c r="P1508">
        <v>1</v>
      </c>
      <c r="Q1508">
        <v>15</v>
      </c>
      <c r="R1508" s="27">
        <f t="shared" si="122"/>
        <v>331</v>
      </c>
      <c r="S1508" s="27">
        <f t="shared" si="123"/>
        <v>235</v>
      </c>
      <c r="T1508" s="27" t="str">
        <f>IFERROR(VLOOKUP(F1508,#REF!,2,0),"")</f>
        <v/>
      </c>
      <c r="U1508" s="27" t="str">
        <f t="shared" si="124"/>
        <v>,17:00:00,car,331</v>
      </c>
    </row>
    <row r="1509" spans="1:21" hidden="1" x14ac:dyDescent="0.25">
      <c r="A1509" t="s">
        <v>45</v>
      </c>
      <c r="B1509">
        <v>17</v>
      </c>
      <c r="C1509" s="27" t="str">
        <f t="shared" si="120"/>
        <v>T</v>
      </c>
      <c r="E1509" t="s">
        <v>1719</v>
      </c>
      <c r="F1509" s="27" t="str">
        <f t="shared" si="121"/>
        <v>CCV-2B</v>
      </c>
      <c r="G1509" t="s">
        <v>1720</v>
      </c>
      <c r="I1509" t="s">
        <v>1743</v>
      </c>
      <c r="J1509">
        <v>9</v>
      </c>
      <c r="K1509">
        <v>11</v>
      </c>
      <c r="L1509">
        <v>2</v>
      </c>
      <c r="M1509">
        <v>276</v>
      </c>
      <c r="N1509">
        <v>72</v>
      </c>
      <c r="O1509">
        <v>6</v>
      </c>
      <c r="P1509">
        <v>1</v>
      </c>
      <c r="Q1509">
        <v>11</v>
      </c>
      <c r="R1509" s="27">
        <f t="shared" si="122"/>
        <v>426</v>
      </c>
      <c r="S1509" s="27">
        <f t="shared" si="123"/>
        <v>293</v>
      </c>
      <c r="T1509" s="27" t="str">
        <f>IFERROR(VLOOKUP(F1509,#REF!,2,0),"")</f>
        <v/>
      </c>
      <c r="U1509" s="27" t="str">
        <f t="shared" si="124"/>
        <v>,17:15:00,car,426</v>
      </c>
    </row>
    <row r="1510" spans="1:21" hidden="1" x14ac:dyDescent="0.25">
      <c r="A1510" t="s">
        <v>46</v>
      </c>
      <c r="B1510">
        <v>17</v>
      </c>
      <c r="C1510" s="27" t="str">
        <f t="shared" si="120"/>
        <v>T</v>
      </c>
      <c r="E1510" t="s">
        <v>1719</v>
      </c>
      <c r="F1510" s="27" t="str">
        <f t="shared" si="121"/>
        <v>CCV-2B</v>
      </c>
      <c r="G1510" t="s">
        <v>1720</v>
      </c>
      <c r="I1510" t="s">
        <v>1744</v>
      </c>
      <c r="J1510">
        <v>7</v>
      </c>
      <c r="K1510">
        <v>8</v>
      </c>
      <c r="L1510">
        <v>0</v>
      </c>
      <c r="M1510">
        <v>300</v>
      </c>
      <c r="N1510">
        <v>69</v>
      </c>
      <c r="O1510">
        <v>7</v>
      </c>
      <c r="P1510">
        <v>1</v>
      </c>
      <c r="Q1510">
        <v>11</v>
      </c>
      <c r="R1510" s="27">
        <f t="shared" si="122"/>
        <v>442</v>
      </c>
      <c r="S1510" s="27">
        <f t="shared" si="123"/>
        <v>312</v>
      </c>
      <c r="T1510" s="27" t="str">
        <f>IFERROR(VLOOKUP(F1510,#REF!,2,0),"")</f>
        <v/>
      </c>
      <c r="U1510" s="27" t="str">
        <f t="shared" si="124"/>
        <v>,17:30:00,car,442</v>
      </c>
    </row>
    <row r="1511" spans="1:21" hidden="1" x14ac:dyDescent="0.25">
      <c r="A1511" t="s">
        <v>47</v>
      </c>
      <c r="B1511">
        <v>17</v>
      </c>
      <c r="C1511" s="27" t="str">
        <f t="shared" si="120"/>
        <v>T</v>
      </c>
      <c r="E1511" t="s">
        <v>1719</v>
      </c>
      <c r="F1511" s="27" t="str">
        <f t="shared" si="121"/>
        <v>CCV-2B</v>
      </c>
      <c r="G1511" t="s">
        <v>1720</v>
      </c>
      <c r="I1511" t="s">
        <v>1745</v>
      </c>
      <c r="J1511">
        <v>3</v>
      </c>
      <c r="K1511">
        <v>10</v>
      </c>
      <c r="L1511">
        <v>1</v>
      </c>
      <c r="M1511">
        <v>311</v>
      </c>
      <c r="N1511">
        <v>64</v>
      </c>
      <c r="O1511">
        <v>7</v>
      </c>
      <c r="P1511">
        <v>0</v>
      </c>
      <c r="Q1511">
        <v>11</v>
      </c>
      <c r="R1511" s="27">
        <f t="shared" si="122"/>
        <v>462</v>
      </c>
      <c r="S1511" s="27">
        <f t="shared" si="123"/>
        <v>325</v>
      </c>
      <c r="T1511" s="27" t="str">
        <f>IFERROR(VLOOKUP(F1511,#REF!,2,0),"")</f>
        <v/>
      </c>
      <c r="U1511" s="27" t="str">
        <f t="shared" si="124"/>
        <v>,17:45:00,car,462</v>
      </c>
    </row>
    <row r="1512" spans="1:21" hidden="1" x14ac:dyDescent="0.25">
      <c r="A1512" t="s">
        <v>48</v>
      </c>
      <c r="B1512">
        <v>18</v>
      </c>
      <c r="C1512" s="27" t="str">
        <f t="shared" si="120"/>
        <v>T</v>
      </c>
      <c r="E1512" t="s">
        <v>1719</v>
      </c>
      <c r="F1512" s="27" t="str">
        <f t="shared" si="121"/>
        <v>CCV-2B</v>
      </c>
      <c r="G1512" t="s">
        <v>1720</v>
      </c>
      <c r="I1512" t="s">
        <v>1746</v>
      </c>
      <c r="J1512">
        <v>6</v>
      </c>
      <c r="K1512">
        <v>4</v>
      </c>
      <c r="L1512">
        <v>0</v>
      </c>
      <c r="M1512">
        <v>320</v>
      </c>
      <c r="N1512">
        <v>92</v>
      </c>
      <c r="O1512">
        <v>6</v>
      </c>
      <c r="P1512">
        <v>2</v>
      </c>
      <c r="Q1512">
        <v>13</v>
      </c>
      <c r="R1512" s="27">
        <f t="shared" si="122"/>
        <v>466</v>
      </c>
      <c r="S1512" s="27">
        <f t="shared" si="123"/>
        <v>335</v>
      </c>
      <c r="T1512" s="27" t="str">
        <f>IFERROR(VLOOKUP(F1512,#REF!,2,0),"")</f>
        <v/>
      </c>
      <c r="U1512" s="27" t="str">
        <f t="shared" si="124"/>
        <v>,18:00:00,car,466</v>
      </c>
    </row>
    <row r="1513" spans="1:21" hidden="1" x14ac:dyDescent="0.25">
      <c r="A1513" t="s">
        <v>49</v>
      </c>
      <c r="B1513">
        <v>18</v>
      </c>
      <c r="C1513" s="27" t="str">
        <f t="shared" si="120"/>
        <v>T</v>
      </c>
      <c r="E1513" t="s">
        <v>1719</v>
      </c>
      <c r="F1513" s="27" t="str">
        <f t="shared" si="121"/>
        <v>CCV-2B</v>
      </c>
      <c r="G1513" t="s">
        <v>1720</v>
      </c>
      <c r="I1513" t="s">
        <v>1747</v>
      </c>
      <c r="J1513">
        <v>4</v>
      </c>
      <c r="K1513">
        <v>2</v>
      </c>
      <c r="L1513">
        <v>2</v>
      </c>
      <c r="M1513">
        <v>316</v>
      </c>
      <c r="N1513">
        <v>61</v>
      </c>
      <c r="O1513">
        <v>10</v>
      </c>
      <c r="P1513">
        <v>0</v>
      </c>
      <c r="Q1513">
        <v>10</v>
      </c>
      <c r="R1513" s="27">
        <f t="shared" si="122"/>
        <v>449</v>
      </c>
      <c r="S1513" s="27">
        <f t="shared" si="123"/>
        <v>331</v>
      </c>
      <c r="T1513" s="27" t="str">
        <f>IFERROR(VLOOKUP(F1513,#REF!,2,0),"")</f>
        <v/>
      </c>
      <c r="U1513" s="27" t="str">
        <f t="shared" si="124"/>
        <v>,18:15:00,car,449</v>
      </c>
    </row>
    <row r="1514" spans="1:21" hidden="1" x14ac:dyDescent="0.25">
      <c r="A1514" t="s">
        <v>197</v>
      </c>
      <c r="B1514">
        <v>18</v>
      </c>
      <c r="C1514" s="27" t="str">
        <f t="shared" si="120"/>
        <v>T</v>
      </c>
      <c r="E1514" t="s">
        <v>1719</v>
      </c>
      <c r="F1514" s="27" t="str">
        <f t="shared" si="121"/>
        <v>CCV-2B</v>
      </c>
      <c r="G1514" t="s">
        <v>1720</v>
      </c>
      <c r="I1514" t="s">
        <v>1748</v>
      </c>
      <c r="J1514">
        <v>7</v>
      </c>
      <c r="K1514">
        <v>6</v>
      </c>
      <c r="L1514">
        <v>0</v>
      </c>
      <c r="M1514">
        <v>288</v>
      </c>
      <c r="N1514">
        <v>80</v>
      </c>
      <c r="O1514">
        <v>10</v>
      </c>
      <c r="P1514">
        <v>0</v>
      </c>
      <c r="Q1514">
        <v>9</v>
      </c>
      <c r="R1514" s="27">
        <f t="shared" si="122"/>
        <v>420</v>
      </c>
      <c r="S1514" s="27">
        <f t="shared" si="123"/>
        <v>297</v>
      </c>
      <c r="T1514" s="27" t="str">
        <f>IFERROR(VLOOKUP(F1514,#REF!,2,0),"")</f>
        <v/>
      </c>
      <c r="U1514" s="27" t="str">
        <f t="shared" si="124"/>
        <v>,18:30:00,car,420</v>
      </c>
    </row>
    <row r="1515" spans="1:21" hidden="1" x14ac:dyDescent="0.25">
      <c r="A1515" t="s">
        <v>199</v>
      </c>
      <c r="B1515">
        <v>18</v>
      </c>
      <c r="C1515" s="27" t="str">
        <f t="shared" si="120"/>
        <v>T</v>
      </c>
      <c r="E1515" t="s">
        <v>1719</v>
      </c>
      <c r="F1515" s="27" t="str">
        <f t="shared" si="121"/>
        <v>CCV-2B</v>
      </c>
      <c r="G1515" t="s">
        <v>1720</v>
      </c>
      <c r="I1515" t="s">
        <v>1749</v>
      </c>
      <c r="J1515">
        <v>2</v>
      </c>
      <c r="K1515">
        <v>4</v>
      </c>
      <c r="L1515">
        <v>0</v>
      </c>
      <c r="M1515">
        <v>282</v>
      </c>
      <c r="N1515">
        <v>60</v>
      </c>
      <c r="O1515">
        <v>6</v>
      </c>
      <c r="P1515">
        <v>2</v>
      </c>
      <c r="Q1515">
        <v>8</v>
      </c>
      <c r="R1515" s="27">
        <f t="shared" si="122"/>
        <v>403</v>
      </c>
      <c r="S1515" s="27">
        <f t="shared" si="123"/>
        <v>292</v>
      </c>
      <c r="T1515" s="27" t="str">
        <f>IFERROR(VLOOKUP(F1515,#REF!,2,0),"")</f>
        <v/>
      </c>
      <c r="U1515" s="27" t="str">
        <f t="shared" si="124"/>
        <v>,18:45:00,car,403</v>
      </c>
    </row>
    <row r="1516" spans="1:21" hidden="1" x14ac:dyDescent="0.25">
      <c r="A1516" t="s">
        <v>201</v>
      </c>
      <c r="B1516">
        <v>19</v>
      </c>
      <c r="C1516" s="27" t="str">
        <f t="shared" si="120"/>
        <v>N</v>
      </c>
      <c r="E1516" t="s">
        <v>1719</v>
      </c>
      <c r="F1516" s="27" t="str">
        <f t="shared" si="121"/>
        <v>CCV-2B</v>
      </c>
      <c r="G1516" t="s">
        <v>1720</v>
      </c>
      <c r="I1516" t="s">
        <v>1750</v>
      </c>
      <c r="J1516">
        <v>2</v>
      </c>
      <c r="K1516">
        <v>10</v>
      </c>
      <c r="L1516">
        <v>1</v>
      </c>
      <c r="M1516">
        <v>268</v>
      </c>
      <c r="N1516">
        <v>54</v>
      </c>
      <c r="O1516">
        <v>10</v>
      </c>
      <c r="P1516">
        <v>1</v>
      </c>
      <c r="Q1516">
        <v>10</v>
      </c>
      <c r="R1516" s="27">
        <f t="shared" si="122"/>
        <v>404</v>
      </c>
      <c r="S1516" s="27">
        <f t="shared" si="123"/>
        <v>282</v>
      </c>
      <c r="T1516" s="27" t="str">
        <f>IFERROR(VLOOKUP(F1516,#REF!,2,0),"")</f>
        <v/>
      </c>
      <c r="U1516" s="27" t="str">
        <f t="shared" si="124"/>
        <v>,19:00:00,car,404</v>
      </c>
    </row>
    <row r="1517" spans="1:21" hidden="1" x14ac:dyDescent="0.25">
      <c r="A1517" t="s">
        <v>203</v>
      </c>
      <c r="B1517">
        <v>19</v>
      </c>
      <c r="C1517" s="27" t="str">
        <f t="shared" si="120"/>
        <v>N</v>
      </c>
      <c r="E1517" t="s">
        <v>1719</v>
      </c>
      <c r="F1517" s="27" t="str">
        <f t="shared" si="121"/>
        <v>CCV-2B</v>
      </c>
      <c r="G1517" t="s">
        <v>1720</v>
      </c>
      <c r="I1517" t="s">
        <v>1751</v>
      </c>
      <c r="J1517">
        <v>2</v>
      </c>
      <c r="K1517">
        <v>2</v>
      </c>
      <c r="L1517">
        <v>1</v>
      </c>
      <c r="M1517">
        <v>294</v>
      </c>
      <c r="N1517">
        <v>67</v>
      </c>
      <c r="O1517">
        <v>7</v>
      </c>
      <c r="P1517">
        <v>0</v>
      </c>
      <c r="Q1517">
        <v>6</v>
      </c>
      <c r="R1517" s="27">
        <f t="shared" si="122"/>
        <v>413</v>
      </c>
      <c r="S1517" s="27">
        <f t="shared" si="123"/>
        <v>303</v>
      </c>
      <c r="T1517" s="27" t="str">
        <f>IFERROR(VLOOKUP(F1517,#REF!,2,0),"")</f>
        <v/>
      </c>
      <c r="U1517" s="27" t="str">
        <f t="shared" si="124"/>
        <v>,19:15:00,car,413</v>
      </c>
    </row>
    <row r="1518" spans="1:21" hidden="1" x14ac:dyDescent="0.25">
      <c r="A1518" t="s">
        <v>205</v>
      </c>
      <c r="B1518">
        <v>19</v>
      </c>
      <c r="C1518" s="27" t="str">
        <f t="shared" si="120"/>
        <v>N</v>
      </c>
      <c r="E1518" t="s">
        <v>1719</v>
      </c>
      <c r="F1518" s="27" t="str">
        <f t="shared" si="121"/>
        <v>CCV-2B</v>
      </c>
      <c r="G1518" t="s">
        <v>1720</v>
      </c>
      <c r="I1518" t="s">
        <v>1752</v>
      </c>
      <c r="J1518">
        <v>0</v>
      </c>
      <c r="K1518">
        <v>0</v>
      </c>
      <c r="L1518">
        <v>0</v>
      </c>
      <c r="M1518">
        <v>34</v>
      </c>
      <c r="N1518">
        <v>13</v>
      </c>
      <c r="O1518">
        <v>0</v>
      </c>
      <c r="P1518">
        <v>0</v>
      </c>
      <c r="Q1518">
        <v>1</v>
      </c>
      <c r="R1518" s="27">
        <f t="shared" si="122"/>
        <v>49</v>
      </c>
      <c r="S1518" s="27">
        <f t="shared" si="123"/>
        <v>35</v>
      </c>
      <c r="T1518" s="27" t="str">
        <f>IFERROR(VLOOKUP(F1518,#REF!,2,0),"")</f>
        <v/>
      </c>
      <c r="U1518" s="27" t="str">
        <f t="shared" si="124"/>
        <v>,19:30:00,car,49</v>
      </c>
    </row>
    <row r="1519" spans="1:21" hidden="1" x14ac:dyDescent="0.25">
      <c r="A1519" t="s">
        <v>102</v>
      </c>
      <c r="B1519">
        <v>6</v>
      </c>
      <c r="C1519" s="27" t="str">
        <f t="shared" si="120"/>
        <v>M</v>
      </c>
      <c r="E1519" t="s">
        <v>1753</v>
      </c>
      <c r="F1519" s="27" t="str">
        <f t="shared" si="121"/>
        <v>CCV-30A</v>
      </c>
      <c r="G1519" t="s">
        <v>1754</v>
      </c>
      <c r="H1519" t="s">
        <v>105</v>
      </c>
      <c r="I1519" t="s">
        <v>1755</v>
      </c>
      <c r="J1519">
        <v>0</v>
      </c>
      <c r="K1519">
        <v>5</v>
      </c>
      <c r="L1519">
        <v>1</v>
      </c>
      <c r="M1519">
        <v>9</v>
      </c>
      <c r="N1519">
        <v>7</v>
      </c>
      <c r="O1519">
        <v>2</v>
      </c>
      <c r="P1519">
        <v>0</v>
      </c>
      <c r="Q1519">
        <v>2</v>
      </c>
      <c r="R1519" s="27">
        <f t="shared" si="122"/>
        <v>33</v>
      </c>
      <c r="S1519" s="27">
        <f t="shared" si="123"/>
        <v>14</v>
      </c>
      <c r="T1519" s="27" t="str">
        <f>IFERROR(VLOOKUP(F1519,#REF!,2,0),"")</f>
        <v/>
      </c>
      <c r="U1519" s="27" t="str">
        <f t="shared" si="124"/>
        <v>,06:00:00,car,33</v>
      </c>
    </row>
    <row r="1520" spans="1:21" hidden="1" x14ac:dyDescent="0.25">
      <c r="A1520" t="s">
        <v>107</v>
      </c>
      <c r="B1520">
        <v>6</v>
      </c>
      <c r="C1520" s="27" t="str">
        <f t="shared" si="120"/>
        <v>M</v>
      </c>
      <c r="E1520" t="s">
        <v>1753</v>
      </c>
      <c r="F1520" s="27" t="str">
        <f t="shared" si="121"/>
        <v>CCV-30A</v>
      </c>
      <c r="G1520" t="s">
        <v>1754</v>
      </c>
      <c r="H1520" t="s">
        <v>105</v>
      </c>
      <c r="I1520" t="s">
        <v>1756</v>
      </c>
      <c r="J1520">
        <v>2</v>
      </c>
      <c r="K1520">
        <v>4</v>
      </c>
      <c r="L1520">
        <v>0</v>
      </c>
      <c r="M1520">
        <v>17</v>
      </c>
      <c r="N1520">
        <v>2</v>
      </c>
      <c r="O1520">
        <v>2</v>
      </c>
      <c r="P1520">
        <v>0</v>
      </c>
      <c r="Q1520">
        <v>2</v>
      </c>
      <c r="R1520" s="27">
        <f t="shared" si="122"/>
        <v>36</v>
      </c>
      <c r="S1520" s="27">
        <f t="shared" si="123"/>
        <v>19</v>
      </c>
      <c r="T1520" s="27" t="str">
        <f>IFERROR(VLOOKUP(F1520,#REF!,2,0),"")</f>
        <v/>
      </c>
      <c r="U1520" s="27" t="str">
        <f t="shared" si="124"/>
        <v>,06:15:00,car,36</v>
      </c>
    </row>
    <row r="1521" spans="1:21" hidden="1" x14ac:dyDescent="0.25">
      <c r="A1521" t="s">
        <v>109</v>
      </c>
      <c r="B1521">
        <v>6</v>
      </c>
      <c r="C1521" s="27" t="str">
        <f t="shared" si="120"/>
        <v>M</v>
      </c>
      <c r="E1521" t="s">
        <v>1753</v>
      </c>
      <c r="F1521" s="27" t="str">
        <f t="shared" si="121"/>
        <v>CCV-30A</v>
      </c>
      <c r="G1521" t="s">
        <v>1754</v>
      </c>
      <c r="H1521" t="s">
        <v>105</v>
      </c>
      <c r="I1521" t="s">
        <v>1757</v>
      </c>
      <c r="J1521">
        <v>2</v>
      </c>
      <c r="K1521">
        <v>3</v>
      </c>
      <c r="L1521">
        <v>1</v>
      </c>
      <c r="M1521">
        <v>24</v>
      </c>
      <c r="N1521">
        <v>8</v>
      </c>
      <c r="O1521">
        <v>2</v>
      </c>
      <c r="P1521">
        <v>0</v>
      </c>
      <c r="Q1521">
        <v>3</v>
      </c>
      <c r="R1521" s="27">
        <f t="shared" si="122"/>
        <v>48</v>
      </c>
      <c r="S1521" s="27">
        <f t="shared" si="123"/>
        <v>30</v>
      </c>
      <c r="T1521" s="27" t="str">
        <f>IFERROR(VLOOKUP(F1521,#REF!,2,0),"")</f>
        <v/>
      </c>
      <c r="U1521" s="27" t="str">
        <f t="shared" si="124"/>
        <v>,06:30:00,car,48</v>
      </c>
    </row>
    <row r="1522" spans="1:21" hidden="1" x14ac:dyDescent="0.25">
      <c r="A1522" t="s">
        <v>111</v>
      </c>
      <c r="B1522">
        <v>6</v>
      </c>
      <c r="C1522" s="27" t="str">
        <f t="shared" si="120"/>
        <v>M</v>
      </c>
      <c r="E1522" t="s">
        <v>1753</v>
      </c>
      <c r="F1522" s="27" t="str">
        <f t="shared" si="121"/>
        <v>CCV-30A</v>
      </c>
      <c r="G1522" t="s">
        <v>1754</v>
      </c>
      <c r="H1522" t="s">
        <v>105</v>
      </c>
      <c r="I1522" t="s">
        <v>1758</v>
      </c>
      <c r="J1522">
        <v>5</v>
      </c>
      <c r="K1522">
        <v>5</v>
      </c>
      <c r="L1522">
        <v>1</v>
      </c>
      <c r="M1522">
        <v>44</v>
      </c>
      <c r="N1522">
        <v>13</v>
      </c>
      <c r="O1522">
        <v>2</v>
      </c>
      <c r="P1522">
        <v>0</v>
      </c>
      <c r="Q1522">
        <v>3</v>
      </c>
      <c r="R1522" s="27">
        <f t="shared" si="122"/>
        <v>81</v>
      </c>
      <c r="S1522" s="27">
        <f t="shared" si="123"/>
        <v>50</v>
      </c>
      <c r="T1522" s="27" t="str">
        <f>IFERROR(VLOOKUP(F1522,#REF!,2,0),"")</f>
        <v/>
      </c>
      <c r="U1522" s="27" t="str">
        <f t="shared" si="124"/>
        <v>,06:45:00,car,81</v>
      </c>
    </row>
    <row r="1523" spans="1:21" hidden="1" x14ac:dyDescent="0.25">
      <c r="A1523" t="s">
        <v>113</v>
      </c>
      <c r="B1523">
        <v>7</v>
      </c>
      <c r="C1523" s="27" t="str">
        <f t="shared" si="120"/>
        <v>M</v>
      </c>
      <c r="E1523" t="s">
        <v>1753</v>
      </c>
      <c r="F1523" s="27" t="str">
        <f t="shared" si="121"/>
        <v>CCV-30A</v>
      </c>
      <c r="G1523" t="s">
        <v>1754</v>
      </c>
      <c r="H1523" t="s">
        <v>105</v>
      </c>
      <c r="I1523" t="s">
        <v>1759</v>
      </c>
      <c r="J1523">
        <v>5</v>
      </c>
      <c r="K1523">
        <v>5</v>
      </c>
      <c r="L1523">
        <v>0</v>
      </c>
      <c r="M1523">
        <v>47</v>
      </c>
      <c r="N1523">
        <v>19</v>
      </c>
      <c r="O1523">
        <v>1</v>
      </c>
      <c r="P1523">
        <v>0</v>
      </c>
      <c r="Q1523">
        <v>5</v>
      </c>
      <c r="R1523" s="27">
        <f t="shared" si="122"/>
        <v>85</v>
      </c>
      <c r="S1523" s="27">
        <f t="shared" si="123"/>
        <v>52</v>
      </c>
      <c r="T1523" s="27" t="str">
        <f>IFERROR(VLOOKUP(F1523,#REF!,2,0),"")</f>
        <v/>
      </c>
      <c r="U1523" s="27" t="str">
        <f t="shared" si="124"/>
        <v>,07:00:00,car,85</v>
      </c>
    </row>
    <row r="1524" spans="1:21" hidden="1" x14ac:dyDescent="0.25">
      <c r="A1524" t="s">
        <v>115</v>
      </c>
      <c r="B1524">
        <v>7</v>
      </c>
      <c r="C1524" s="27" t="str">
        <f t="shared" si="120"/>
        <v>M</v>
      </c>
      <c r="E1524" t="s">
        <v>1753</v>
      </c>
      <c r="F1524" s="27" t="str">
        <f t="shared" si="121"/>
        <v>CCV-30A</v>
      </c>
      <c r="G1524" t="s">
        <v>1754</v>
      </c>
      <c r="H1524" t="s">
        <v>105</v>
      </c>
      <c r="I1524" t="s">
        <v>1760</v>
      </c>
      <c r="J1524">
        <v>4</v>
      </c>
      <c r="K1524">
        <v>4</v>
      </c>
      <c r="L1524">
        <v>1</v>
      </c>
      <c r="M1524">
        <v>74</v>
      </c>
      <c r="N1524">
        <v>19</v>
      </c>
      <c r="O1524">
        <v>4</v>
      </c>
      <c r="P1524">
        <v>1</v>
      </c>
      <c r="Q1524">
        <v>6</v>
      </c>
      <c r="R1524" s="27">
        <f t="shared" si="122"/>
        <v>124</v>
      </c>
      <c r="S1524" s="27">
        <f t="shared" si="123"/>
        <v>84</v>
      </c>
      <c r="T1524" s="27" t="str">
        <f>IFERROR(VLOOKUP(F1524,#REF!,2,0),"")</f>
        <v/>
      </c>
      <c r="U1524" s="27" t="str">
        <f t="shared" si="124"/>
        <v>,07:15:00,car,124</v>
      </c>
    </row>
    <row r="1525" spans="1:21" hidden="1" x14ac:dyDescent="0.25">
      <c r="A1525" t="s">
        <v>117</v>
      </c>
      <c r="B1525">
        <v>7</v>
      </c>
      <c r="C1525" s="27" t="str">
        <f t="shared" si="120"/>
        <v>M</v>
      </c>
      <c r="E1525" t="s">
        <v>1753</v>
      </c>
      <c r="F1525" s="27" t="str">
        <f t="shared" si="121"/>
        <v>CCV-30A</v>
      </c>
      <c r="G1525" t="s">
        <v>1754</v>
      </c>
      <c r="H1525" t="s">
        <v>105</v>
      </c>
      <c r="I1525" t="s">
        <v>1761</v>
      </c>
      <c r="J1525">
        <v>4</v>
      </c>
      <c r="K1525">
        <v>5</v>
      </c>
      <c r="L1525">
        <v>0</v>
      </c>
      <c r="M1525">
        <v>90</v>
      </c>
      <c r="N1525">
        <v>32</v>
      </c>
      <c r="O1525">
        <v>2</v>
      </c>
      <c r="P1525">
        <v>0</v>
      </c>
      <c r="Q1525">
        <v>5</v>
      </c>
      <c r="R1525" s="27">
        <f t="shared" si="122"/>
        <v>144</v>
      </c>
      <c r="S1525" s="27">
        <f t="shared" si="123"/>
        <v>95</v>
      </c>
      <c r="T1525" s="27" t="str">
        <f>IFERROR(VLOOKUP(F1525,#REF!,2,0),"")</f>
        <v/>
      </c>
      <c r="U1525" s="27" t="str">
        <f t="shared" si="124"/>
        <v>,07:30:00,car,144</v>
      </c>
    </row>
    <row r="1526" spans="1:21" hidden="1" x14ac:dyDescent="0.25">
      <c r="A1526" t="s">
        <v>119</v>
      </c>
      <c r="B1526">
        <v>7</v>
      </c>
      <c r="C1526" s="27" t="str">
        <f t="shared" si="120"/>
        <v>M</v>
      </c>
      <c r="E1526" t="s">
        <v>1753</v>
      </c>
      <c r="F1526" s="27" t="str">
        <f t="shared" si="121"/>
        <v>CCV-30A</v>
      </c>
      <c r="G1526" t="s">
        <v>1754</v>
      </c>
      <c r="H1526" t="s">
        <v>105</v>
      </c>
      <c r="I1526" t="s">
        <v>1762</v>
      </c>
      <c r="J1526">
        <v>1</v>
      </c>
      <c r="K1526">
        <v>1</v>
      </c>
      <c r="L1526">
        <v>3</v>
      </c>
      <c r="M1526">
        <v>153</v>
      </c>
      <c r="N1526">
        <v>43</v>
      </c>
      <c r="O1526">
        <v>2</v>
      </c>
      <c r="P1526">
        <v>0</v>
      </c>
      <c r="Q1526">
        <v>7</v>
      </c>
      <c r="R1526" s="27">
        <f t="shared" si="122"/>
        <v>230</v>
      </c>
      <c r="S1526" s="27">
        <f t="shared" si="123"/>
        <v>168</v>
      </c>
      <c r="T1526" s="27" t="str">
        <f>IFERROR(VLOOKUP(F1526,#REF!,2,0),"")</f>
        <v/>
      </c>
      <c r="U1526" s="27" t="str">
        <f t="shared" si="124"/>
        <v>,07:45:00,car,230</v>
      </c>
    </row>
    <row r="1527" spans="1:21" hidden="1" x14ac:dyDescent="0.25">
      <c r="A1527" t="s">
        <v>121</v>
      </c>
      <c r="B1527">
        <v>8</v>
      </c>
      <c r="C1527" s="27" t="str">
        <f t="shared" si="120"/>
        <v>M</v>
      </c>
      <c r="E1527" t="s">
        <v>1753</v>
      </c>
      <c r="F1527" s="27" t="str">
        <f t="shared" si="121"/>
        <v>CCV-30A</v>
      </c>
      <c r="G1527" t="s">
        <v>1754</v>
      </c>
      <c r="H1527" t="s">
        <v>105</v>
      </c>
      <c r="I1527" t="s">
        <v>1763</v>
      </c>
      <c r="J1527">
        <v>2</v>
      </c>
      <c r="K1527">
        <v>7</v>
      </c>
      <c r="L1527">
        <v>3</v>
      </c>
      <c r="M1527">
        <v>126</v>
      </c>
      <c r="N1527">
        <v>27</v>
      </c>
      <c r="O1527">
        <v>4</v>
      </c>
      <c r="P1527">
        <v>0</v>
      </c>
      <c r="Q1527">
        <v>4</v>
      </c>
      <c r="R1527" s="27">
        <f t="shared" si="122"/>
        <v>203</v>
      </c>
      <c r="S1527" s="27">
        <f t="shared" si="123"/>
        <v>138</v>
      </c>
      <c r="T1527" s="27" t="str">
        <f>IFERROR(VLOOKUP(F1527,#REF!,2,0),"")</f>
        <v/>
      </c>
      <c r="U1527" s="27" t="str">
        <f t="shared" si="124"/>
        <v>,08:00:00,car,203</v>
      </c>
    </row>
    <row r="1528" spans="1:21" hidden="1" x14ac:dyDescent="0.25">
      <c r="A1528" t="s">
        <v>123</v>
      </c>
      <c r="B1528">
        <v>8</v>
      </c>
      <c r="C1528" s="27" t="str">
        <f t="shared" si="120"/>
        <v>M</v>
      </c>
      <c r="E1528" t="s">
        <v>1753</v>
      </c>
      <c r="F1528" s="27" t="str">
        <f t="shared" si="121"/>
        <v>CCV-30A</v>
      </c>
      <c r="G1528" t="s">
        <v>1754</v>
      </c>
      <c r="H1528" t="s">
        <v>105</v>
      </c>
      <c r="I1528" t="s">
        <v>1764</v>
      </c>
      <c r="J1528">
        <v>2</v>
      </c>
      <c r="K1528">
        <v>2</v>
      </c>
      <c r="L1528">
        <v>1</v>
      </c>
      <c r="M1528">
        <v>87</v>
      </c>
      <c r="N1528">
        <v>13</v>
      </c>
      <c r="O1528">
        <v>1</v>
      </c>
      <c r="P1528">
        <v>0</v>
      </c>
      <c r="Q1528">
        <v>8</v>
      </c>
      <c r="R1528" s="27">
        <f t="shared" si="122"/>
        <v>135</v>
      </c>
      <c r="S1528" s="27">
        <f t="shared" si="123"/>
        <v>98</v>
      </c>
      <c r="T1528" s="27" t="str">
        <f>IFERROR(VLOOKUP(F1528,#REF!,2,0),"")</f>
        <v/>
      </c>
      <c r="U1528" s="27" t="str">
        <f t="shared" si="124"/>
        <v>,08:15:00,car,135</v>
      </c>
    </row>
    <row r="1529" spans="1:21" hidden="1" x14ac:dyDescent="0.25">
      <c r="A1529" t="s">
        <v>125</v>
      </c>
      <c r="B1529">
        <v>8</v>
      </c>
      <c r="C1529" s="27" t="str">
        <f t="shared" si="120"/>
        <v>M</v>
      </c>
      <c r="E1529" t="s">
        <v>1753</v>
      </c>
      <c r="F1529" s="27" t="str">
        <f t="shared" si="121"/>
        <v>CCV-30A</v>
      </c>
      <c r="G1529" t="s">
        <v>1754</v>
      </c>
      <c r="H1529" t="s">
        <v>105</v>
      </c>
      <c r="I1529" t="s">
        <v>1765</v>
      </c>
      <c r="J1529">
        <v>0</v>
      </c>
      <c r="K1529">
        <v>5</v>
      </c>
      <c r="L1529">
        <v>1</v>
      </c>
      <c r="M1529">
        <v>73</v>
      </c>
      <c r="N1529">
        <v>15</v>
      </c>
      <c r="O1529">
        <v>2</v>
      </c>
      <c r="P1529">
        <v>4</v>
      </c>
      <c r="Q1529">
        <v>12</v>
      </c>
      <c r="R1529" s="27">
        <f t="shared" si="122"/>
        <v>136</v>
      </c>
      <c r="S1529" s="27">
        <f t="shared" si="123"/>
        <v>92</v>
      </c>
      <c r="T1529" s="27" t="str">
        <f>IFERROR(VLOOKUP(F1529,#REF!,2,0),"")</f>
        <v/>
      </c>
      <c r="U1529" s="27" t="str">
        <f t="shared" si="124"/>
        <v>,08:30:00,car,136</v>
      </c>
    </row>
    <row r="1530" spans="1:21" hidden="1" x14ac:dyDescent="0.25">
      <c r="A1530" t="s">
        <v>127</v>
      </c>
      <c r="B1530">
        <v>8</v>
      </c>
      <c r="C1530" s="27" t="str">
        <f t="shared" si="120"/>
        <v>M</v>
      </c>
      <c r="E1530" t="s">
        <v>1753</v>
      </c>
      <c r="F1530" s="27" t="str">
        <f t="shared" si="121"/>
        <v>CCV-30A</v>
      </c>
      <c r="G1530" t="s">
        <v>1754</v>
      </c>
      <c r="H1530" t="s">
        <v>105</v>
      </c>
      <c r="I1530" t="s">
        <v>1766</v>
      </c>
      <c r="J1530">
        <v>0</v>
      </c>
      <c r="K1530">
        <v>2</v>
      </c>
      <c r="L1530">
        <v>4</v>
      </c>
      <c r="M1530">
        <v>56</v>
      </c>
      <c r="N1530">
        <v>12</v>
      </c>
      <c r="O1530">
        <v>2</v>
      </c>
      <c r="P1530">
        <v>0</v>
      </c>
      <c r="Q1530">
        <v>3</v>
      </c>
      <c r="R1530" s="27">
        <f t="shared" si="122"/>
        <v>98</v>
      </c>
      <c r="S1530" s="27">
        <f t="shared" si="123"/>
        <v>69</v>
      </c>
      <c r="T1530" s="27" t="str">
        <f>IFERROR(VLOOKUP(F1530,#REF!,2,0),"")</f>
        <v/>
      </c>
      <c r="U1530" s="27" t="str">
        <f t="shared" si="124"/>
        <v>,08:45:00,car,98</v>
      </c>
    </row>
    <row r="1531" spans="1:21" hidden="1" x14ac:dyDescent="0.25">
      <c r="A1531" t="s">
        <v>129</v>
      </c>
      <c r="B1531">
        <v>9</v>
      </c>
      <c r="C1531" s="27" t="str">
        <f t="shared" si="120"/>
        <v>M</v>
      </c>
      <c r="E1531" t="s">
        <v>1753</v>
      </c>
      <c r="F1531" s="27" t="str">
        <f t="shared" si="121"/>
        <v>CCV-30A</v>
      </c>
      <c r="G1531" t="s">
        <v>1754</v>
      </c>
      <c r="H1531" t="s">
        <v>105</v>
      </c>
      <c r="I1531" t="s">
        <v>1767</v>
      </c>
      <c r="J1531">
        <v>1</v>
      </c>
      <c r="K1531">
        <v>6</v>
      </c>
      <c r="L1531">
        <v>3</v>
      </c>
      <c r="M1531">
        <v>53</v>
      </c>
      <c r="N1531">
        <v>11</v>
      </c>
      <c r="O1531">
        <v>0</v>
      </c>
      <c r="P1531">
        <v>2</v>
      </c>
      <c r="Q1531">
        <v>10</v>
      </c>
      <c r="R1531" s="27">
        <f t="shared" si="122"/>
        <v>113</v>
      </c>
      <c r="S1531" s="27">
        <f t="shared" si="123"/>
        <v>73</v>
      </c>
      <c r="T1531" s="27" t="str">
        <f>IFERROR(VLOOKUP(F1531,#REF!,2,0),"")</f>
        <v/>
      </c>
      <c r="U1531" s="27" t="str">
        <f t="shared" si="124"/>
        <v>,09:00:00,car,113</v>
      </c>
    </row>
    <row r="1532" spans="1:21" hidden="1" x14ac:dyDescent="0.25">
      <c r="A1532" t="s">
        <v>131</v>
      </c>
      <c r="B1532">
        <v>9</v>
      </c>
      <c r="C1532" s="27" t="str">
        <f t="shared" si="120"/>
        <v>M</v>
      </c>
      <c r="E1532" t="s">
        <v>1753</v>
      </c>
      <c r="F1532" s="27" t="str">
        <f t="shared" si="121"/>
        <v>CCV-30A</v>
      </c>
      <c r="G1532" t="s">
        <v>1754</v>
      </c>
      <c r="H1532" t="s">
        <v>105</v>
      </c>
      <c r="I1532" t="s">
        <v>1768</v>
      </c>
      <c r="J1532">
        <v>5</v>
      </c>
      <c r="K1532">
        <v>3</v>
      </c>
      <c r="L1532">
        <v>3</v>
      </c>
      <c r="M1532">
        <v>76</v>
      </c>
      <c r="N1532">
        <v>6</v>
      </c>
      <c r="O1532">
        <v>2</v>
      </c>
      <c r="P1532">
        <v>1</v>
      </c>
      <c r="Q1532">
        <v>3</v>
      </c>
      <c r="R1532" s="27">
        <f t="shared" si="122"/>
        <v>123</v>
      </c>
      <c r="S1532" s="27">
        <f t="shared" si="123"/>
        <v>88</v>
      </c>
      <c r="T1532" s="27" t="str">
        <f>IFERROR(VLOOKUP(F1532,#REF!,2,0),"")</f>
        <v/>
      </c>
      <c r="U1532" s="27" t="str">
        <f t="shared" si="124"/>
        <v>,09:15:00,car,123</v>
      </c>
    </row>
    <row r="1533" spans="1:21" hidden="1" x14ac:dyDescent="0.25">
      <c r="A1533" t="s">
        <v>133</v>
      </c>
      <c r="B1533">
        <v>9</v>
      </c>
      <c r="C1533" s="27" t="str">
        <f t="shared" si="120"/>
        <v>M</v>
      </c>
      <c r="E1533" t="s">
        <v>1753</v>
      </c>
      <c r="F1533" s="27" t="str">
        <f t="shared" si="121"/>
        <v>CCV-30A</v>
      </c>
      <c r="G1533" t="s">
        <v>1754</v>
      </c>
      <c r="H1533" t="s">
        <v>105</v>
      </c>
      <c r="I1533" t="s">
        <v>1769</v>
      </c>
      <c r="J1533">
        <v>0</v>
      </c>
      <c r="K1533">
        <v>3</v>
      </c>
      <c r="L1533">
        <v>1</v>
      </c>
      <c r="M1533">
        <v>66</v>
      </c>
      <c r="N1533">
        <v>6</v>
      </c>
      <c r="O1533">
        <v>2</v>
      </c>
      <c r="P1533">
        <v>3</v>
      </c>
      <c r="Q1533">
        <v>7</v>
      </c>
      <c r="R1533" s="27">
        <f t="shared" si="122"/>
        <v>112</v>
      </c>
      <c r="S1533" s="27">
        <f t="shared" si="123"/>
        <v>79</v>
      </c>
      <c r="T1533" s="27" t="str">
        <f>IFERROR(VLOOKUP(F1533,#REF!,2,0),"")</f>
        <v/>
      </c>
      <c r="U1533" s="27" t="str">
        <f t="shared" si="124"/>
        <v>,09:30:00,car,112</v>
      </c>
    </row>
    <row r="1534" spans="1:21" hidden="1" x14ac:dyDescent="0.25">
      <c r="A1534" t="s">
        <v>135</v>
      </c>
      <c r="B1534">
        <v>9</v>
      </c>
      <c r="C1534" s="27" t="str">
        <f t="shared" si="120"/>
        <v>M</v>
      </c>
      <c r="E1534" t="s">
        <v>1753</v>
      </c>
      <c r="F1534" s="27" t="str">
        <f t="shared" si="121"/>
        <v>CCV-30A</v>
      </c>
      <c r="G1534" t="s">
        <v>1754</v>
      </c>
      <c r="H1534" t="s">
        <v>105</v>
      </c>
      <c r="I1534" t="s">
        <v>1770</v>
      </c>
      <c r="J1534">
        <v>0</v>
      </c>
      <c r="K1534">
        <v>6</v>
      </c>
      <c r="L1534">
        <v>3</v>
      </c>
      <c r="M1534">
        <v>66</v>
      </c>
      <c r="N1534">
        <v>11</v>
      </c>
      <c r="O1534">
        <v>0</v>
      </c>
      <c r="P1534">
        <v>3</v>
      </c>
      <c r="Q1534">
        <v>5</v>
      </c>
      <c r="R1534" s="27">
        <f t="shared" si="122"/>
        <v>124</v>
      </c>
      <c r="S1534" s="27">
        <f t="shared" si="123"/>
        <v>82</v>
      </c>
      <c r="T1534" s="27" t="str">
        <f>IFERROR(VLOOKUP(F1534,#REF!,2,0),"")</f>
        <v/>
      </c>
      <c r="U1534" s="27" t="str">
        <f t="shared" si="124"/>
        <v>,09:45:00,car,124</v>
      </c>
    </row>
    <row r="1535" spans="1:21" hidden="1" x14ac:dyDescent="0.25">
      <c r="A1535" t="s">
        <v>137</v>
      </c>
      <c r="B1535">
        <v>10</v>
      </c>
      <c r="C1535" s="27" t="str">
        <f t="shared" si="120"/>
        <v>M</v>
      </c>
      <c r="E1535" t="s">
        <v>1753</v>
      </c>
      <c r="F1535" s="27" t="str">
        <f t="shared" si="121"/>
        <v>CCV-30A</v>
      </c>
      <c r="G1535" t="s">
        <v>1754</v>
      </c>
      <c r="H1535" t="s">
        <v>105</v>
      </c>
      <c r="I1535" t="s">
        <v>1771</v>
      </c>
      <c r="J1535">
        <v>2</v>
      </c>
      <c r="K1535">
        <v>7</v>
      </c>
      <c r="L1535">
        <v>4</v>
      </c>
      <c r="M1535">
        <v>73</v>
      </c>
      <c r="N1535">
        <v>12</v>
      </c>
      <c r="O1535">
        <v>2</v>
      </c>
      <c r="P1535">
        <v>2</v>
      </c>
      <c r="Q1535">
        <v>7</v>
      </c>
      <c r="R1535" s="27">
        <f t="shared" si="122"/>
        <v>141</v>
      </c>
      <c r="S1535" s="27">
        <f t="shared" si="123"/>
        <v>92</v>
      </c>
      <c r="T1535" s="27" t="str">
        <f>IFERROR(VLOOKUP(F1535,#REF!,2,0),"")</f>
        <v/>
      </c>
      <c r="U1535" s="27" t="str">
        <f t="shared" si="124"/>
        <v>,10:00:00,car,141</v>
      </c>
    </row>
    <row r="1536" spans="1:21" hidden="1" x14ac:dyDescent="0.25">
      <c r="A1536" t="s">
        <v>139</v>
      </c>
      <c r="B1536">
        <v>10</v>
      </c>
      <c r="C1536" s="27" t="str">
        <f t="shared" si="120"/>
        <v>M</v>
      </c>
      <c r="E1536" t="s">
        <v>1753</v>
      </c>
      <c r="F1536" s="27" t="str">
        <f t="shared" si="121"/>
        <v>CCV-30A</v>
      </c>
      <c r="G1536" t="s">
        <v>1754</v>
      </c>
      <c r="H1536" t="s">
        <v>105</v>
      </c>
      <c r="I1536" t="s">
        <v>1772</v>
      </c>
      <c r="J1536">
        <v>2</v>
      </c>
      <c r="K1536">
        <v>8</v>
      </c>
      <c r="L1536">
        <v>5</v>
      </c>
      <c r="M1536">
        <v>78</v>
      </c>
      <c r="N1536">
        <v>20</v>
      </c>
      <c r="O1536">
        <v>2</v>
      </c>
      <c r="P1536">
        <v>2</v>
      </c>
      <c r="Q1536">
        <v>7</v>
      </c>
      <c r="R1536" s="27">
        <f t="shared" si="122"/>
        <v>155</v>
      </c>
      <c r="S1536" s="27">
        <f t="shared" si="123"/>
        <v>100</v>
      </c>
      <c r="T1536" s="27" t="str">
        <f>IFERROR(VLOOKUP(F1536,#REF!,2,0),"")</f>
        <v/>
      </c>
      <c r="U1536" s="27" t="str">
        <f t="shared" si="124"/>
        <v>,10:15:00,car,155</v>
      </c>
    </row>
    <row r="1537" spans="1:21" hidden="1" x14ac:dyDescent="0.25">
      <c r="A1537" t="s">
        <v>141</v>
      </c>
      <c r="B1537">
        <v>10</v>
      </c>
      <c r="C1537" s="27" t="str">
        <f t="shared" si="120"/>
        <v>M</v>
      </c>
      <c r="E1537" t="s">
        <v>1753</v>
      </c>
      <c r="F1537" s="27" t="str">
        <f t="shared" si="121"/>
        <v>CCV-30A</v>
      </c>
      <c r="G1537" t="s">
        <v>1754</v>
      </c>
      <c r="H1537" t="s">
        <v>105</v>
      </c>
      <c r="I1537" t="s">
        <v>1773</v>
      </c>
      <c r="J1537">
        <v>1</v>
      </c>
      <c r="K1537">
        <v>8</v>
      </c>
      <c r="L1537">
        <v>2</v>
      </c>
      <c r="M1537">
        <v>78</v>
      </c>
      <c r="N1537">
        <v>16</v>
      </c>
      <c r="O1537">
        <v>0</v>
      </c>
      <c r="P1537">
        <v>1</v>
      </c>
      <c r="Q1537">
        <v>12</v>
      </c>
      <c r="R1537" s="27">
        <f t="shared" si="122"/>
        <v>150</v>
      </c>
      <c r="S1537" s="27">
        <f t="shared" si="123"/>
        <v>96</v>
      </c>
      <c r="T1537" s="27" t="str">
        <f>IFERROR(VLOOKUP(F1537,#REF!,2,0),"")</f>
        <v/>
      </c>
      <c r="U1537" s="27" t="str">
        <f t="shared" si="124"/>
        <v>,10:30:00,car,150</v>
      </c>
    </row>
    <row r="1538" spans="1:21" hidden="1" x14ac:dyDescent="0.25">
      <c r="A1538" t="s">
        <v>143</v>
      </c>
      <c r="B1538">
        <v>10</v>
      </c>
      <c r="C1538" s="27" t="str">
        <f t="shared" si="120"/>
        <v>M</v>
      </c>
      <c r="E1538" t="s">
        <v>1753</v>
      </c>
      <c r="F1538" s="27" t="str">
        <f t="shared" si="121"/>
        <v>CCV-30A</v>
      </c>
      <c r="G1538" t="s">
        <v>1754</v>
      </c>
      <c r="H1538" t="s">
        <v>105</v>
      </c>
      <c r="I1538" t="s">
        <v>1774</v>
      </c>
      <c r="J1538">
        <v>0</v>
      </c>
      <c r="K1538">
        <v>10</v>
      </c>
      <c r="L1538">
        <v>3</v>
      </c>
      <c r="M1538">
        <v>77</v>
      </c>
      <c r="N1538">
        <v>17</v>
      </c>
      <c r="O1538">
        <v>3</v>
      </c>
      <c r="P1538">
        <v>1</v>
      </c>
      <c r="Q1538">
        <v>7</v>
      </c>
      <c r="R1538" s="27">
        <f t="shared" si="122"/>
        <v>150</v>
      </c>
      <c r="S1538" s="27">
        <f t="shared" si="123"/>
        <v>93</v>
      </c>
      <c r="T1538" s="27" t="str">
        <f>IFERROR(VLOOKUP(F1538,#REF!,2,0),"")</f>
        <v/>
      </c>
      <c r="U1538" s="27" t="str">
        <f t="shared" si="124"/>
        <v>,10:45:00,car,150</v>
      </c>
    </row>
    <row r="1539" spans="1:21" hidden="1" x14ac:dyDescent="0.25">
      <c r="A1539" t="s">
        <v>145</v>
      </c>
      <c r="B1539">
        <v>11</v>
      </c>
      <c r="C1539" s="27" t="str">
        <f t="shared" ref="C1539:C1602" si="125">IF(B1539&lt;12,"M",IF(AND(B1539&gt;=12,B1539&lt;=18),"T","N"))</f>
        <v>M</v>
      </c>
      <c r="E1539" t="s">
        <v>1753</v>
      </c>
      <c r="F1539" s="27" t="str">
        <f t="shared" ref="F1539:F1602" si="126">CONCATENATE("CCV-",G1539)</f>
        <v>CCV-30A</v>
      </c>
      <c r="G1539" t="s">
        <v>1754</v>
      </c>
      <c r="H1539" t="s">
        <v>105</v>
      </c>
      <c r="I1539" t="s">
        <v>1775</v>
      </c>
      <c r="J1539">
        <v>1</v>
      </c>
      <c r="K1539">
        <v>10</v>
      </c>
      <c r="L1539">
        <v>6</v>
      </c>
      <c r="M1539">
        <v>91</v>
      </c>
      <c r="N1539">
        <v>11</v>
      </c>
      <c r="O1539">
        <v>0</v>
      </c>
      <c r="P1539">
        <v>1</v>
      </c>
      <c r="Q1539">
        <v>10</v>
      </c>
      <c r="R1539" s="27">
        <f t="shared" ref="R1539:R1602" si="127">ROUNDUP((M1539+P1539+Q1539+(1/6)*N1539+2*K1539+2.5*L1539)*1.3,0)</f>
        <v>181</v>
      </c>
      <c r="S1539" s="27">
        <f t="shared" ref="S1539:S1602" si="128">ROUNDUP(M1539+P1539+Q1539+2.5*L1539,0)</f>
        <v>117</v>
      </c>
      <c r="T1539" s="27" t="str">
        <f>IFERROR(VLOOKUP(F1539,#REF!,2,0),"")</f>
        <v/>
      </c>
      <c r="U1539" s="27" t="str">
        <f t="shared" ref="U1539:U1602" si="129">CONCATENATE(T1539,",",CONCATENATE(LEFT(A1539,5),":00"),",car,",R1539)</f>
        <v>,11:00:00,car,181</v>
      </c>
    </row>
    <row r="1540" spans="1:21" hidden="1" x14ac:dyDescent="0.25">
      <c r="A1540" t="s">
        <v>147</v>
      </c>
      <c r="B1540">
        <v>11</v>
      </c>
      <c r="C1540" s="27" t="str">
        <f t="shared" si="125"/>
        <v>M</v>
      </c>
      <c r="E1540" t="s">
        <v>1753</v>
      </c>
      <c r="F1540" s="27" t="str">
        <f t="shared" si="126"/>
        <v>CCV-30A</v>
      </c>
      <c r="G1540" t="s">
        <v>1754</v>
      </c>
      <c r="H1540" t="s">
        <v>105</v>
      </c>
      <c r="I1540" t="s">
        <v>1776</v>
      </c>
      <c r="J1540">
        <v>1</v>
      </c>
      <c r="K1540">
        <v>7</v>
      </c>
      <c r="L1540">
        <v>3</v>
      </c>
      <c r="M1540">
        <v>90</v>
      </c>
      <c r="N1540">
        <v>21</v>
      </c>
      <c r="O1540">
        <v>3</v>
      </c>
      <c r="P1540">
        <v>2</v>
      </c>
      <c r="Q1540">
        <v>9</v>
      </c>
      <c r="R1540" s="27">
        <f t="shared" si="127"/>
        <v>164</v>
      </c>
      <c r="S1540" s="27">
        <f t="shared" si="128"/>
        <v>109</v>
      </c>
      <c r="T1540" s="27" t="str">
        <f>IFERROR(VLOOKUP(F1540,#REF!,2,0),"")</f>
        <v/>
      </c>
      <c r="U1540" s="27" t="str">
        <f t="shared" si="129"/>
        <v>,11:15:00,car,164</v>
      </c>
    </row>
    <row r="1541" spans="1:21" hidden="1" x14ac:dyDescent="0.25">
      <c r="A1541" t="s">
        <v>149</v>
      </c>
      <c r="B1541">
        <v>11</v>
      </c>
      <c r="C1541" s="27" t="str">
        <f t="shared" si="125"/>
        <v>M</v>
      </c>
      <c r="E1541" t="s">
        <v>1753</v>
      </c>
      <c r="F1541" s="27" t="str">
        <f t="shared" si="126"/>
        <v>CCV-30A</v>
      </c>
      <c r="G1541" t="s">
        <v>1754</v>
      </c>
      <c r="H1541" t="s">
        <v>105</v>
      </c>
      <c r="I1541" t="s">
        <v>1777</v>
      </c>
      <c r="J1541">
        <v>0</v>
      </c>
      <c r="K1541">
        <v>12</v>
      </c>
      <c r="L1541">
        <v>12</v>
      </c>
      <c r="M1541">
        <v>73</v>
      </c>
      <c r="N1541">
        <v>25</v>
      </c>
      <c r="O1541">
        <v>3</v>
      </c>
      <c r="P1541">
        <v>0</v>
      </c>
      <c r="Q1541">
        <v>7</v>
      </c>
      <c r="R1541" s="27">
        <f t="shared" si="127"/>
        <v>180</v>
      </c>
      <c r="S1541" s="27">
        <f t="shared" si="128"/>
        <v>110</v>
      </c>
      <c r="T1541" s="27" t="str">
        <f>IFERROR(VLOOKUP(F1541,#REF!,2,0),"")</f>
        <v/>
      </c>
      <c r="U1541" s="27" t="str">
        <f t="shared" si="129"/>
        <v>,11:30:00,car,180</v>
      </c>
    </row>
    <row r="1542" spans="1:21" hidden="1" x14ac:dyDescent="0.25">
      <c r="A1542" t="s">
        <v>151</v>
      </c>
      <c r="B1542">
        <v>11</v>
      </c>
      <c r="C1542" s="27" t="str">
        <f t="shared" si="125"/>
        <v>M</v>
      </c>
      <c r="E1542" t="s">
        <v>1753</v>
      </c>
      <c r="F1542" s="27" t="str">
        <f t="shared" si="126"/>
        <v>CCV-30A</v>
      </c>
      <c r="G1542" t="s">
        <v>1754</v>
      </c>
      <c r="H1542" t="s">
        <v>105</v>
      </c>
      <c r="I1542" t="s">
        <v>1778</v>
      </c>
      <c r="J1542">
        <v>2</v>
      </c>
      <c r="K1542">
        <v>4</v>
      </c>
      <c r="L1542">
        <v>6</v>
      </c>
      <c r="M1542">
        <v>101</v>
      </c>
      <c r="N1542">
        <v>17</v>
      </c>
      <c r="O1542">
        <v>6</v>
      </c>
      <c r="P1542">
        <v>1</v>
      </c>
      <c r="Q1542">
        <v>13</v>
      </c>
      <c r="R1542" s="27">
        <f t="shared" si="127"/>
        <v>184</v>
      </c>
      <c r="S1542" s="27">
        <f t="shared" si="128"/>
        <v>130</v>
      </c>
      <c r="T1542" s="27" t="str">
        <f>IFERROR(VLOOKUP(F1542,#REF!,2,0),"")</f>
        <v/>
      </c>
      <c r="U1542" s="27" t="str">
        <f t="shared" si="129"/>
        <v>,11:45:00,car,184</v>
      </c>
    </row>
    <row r="1543" spans="1:21" hidden="1" x14ac:dyDescent="0.25">
      <c r="A1543" t="s">
        <v>153</v>
      </c>
      <c r="B1543">
        <v>12</v>
      </c>
      <c r="C1543" s="27" t="str">
        <f t="shared" si="125"/>
        <v>T</v>
      </c>
      <c r="E1543" t="s">
        <v>1753</v>
      </c>
      <c r="F1543" s="27" t="str">
        <f t="shared" si="126"/>
        <v>CCV-30A</v>
      </c>
      <c r="G1543" t="s">
        <v>1754</v>
      </c>
      <c r="H1543" t="s">
        <v>105</v>
      </c>
      <c r="I1543" t="s">
        <v>1779</v>
      </c>
      <c r="J1543">
        <v>4</v>
      </c>
      <c r="K1543">
        <v>9</v>
      </c>
      <c r="L1543">
        <v>6</v>
      </c>
      <c r="M1543">
        <v>145</v>
      </c>
      <c r="N1543">
        <v>47</v>
      </c>
      <c r="O1543">
        <v>1</v>
      </c>
      <c r="P1543">
        <v>1</v>
      </c>
      <c r="Q1543">
        <v>6</v>
      </c>
      <c r="R1543" s="27">
        <f t="shared" si="127"/>
        <v>251</v>
      </c>
      <c r="S1543" s="27">
        <f t="shared" si="128"/>
        <v>167</v>
      </c>
      <c r="T1543" s="27" t="str">
        <f>IFERROR(VLOOKUP(F1543,#REF!,2,0),"")</f>
        <v/>
      </c>
      <c r="U1543" s="27" t="str">
        <f t="shared" si="129"/>
        <v>,12:00:00,car,251</v>
      </c>
    </row>
    <row r="1544" spans="1:21" hidden="1" x14ac:dyDescent="0.25">
      <c r="A1544" t="s">
        <v>155</v>
      </c>
      <c r="B1544">
        <v>12</v>
      </c>
      <c r="C1544" s="27" t="str">
        <f t="shared" si="125"/>
        <v>T</v>
      </c>
      <c r="E1544" t="s">
        <v>1753</v>
      </c>
      <c r="F1544" s="27" t="str">
        <f t="shared" si="126"/>
        <v>CCV-30A</v>
      </c>
      <c r="G1544" t="s">
        <v>1754</v>
      </c>
      <c r="H1544" t="s">
        <v>105</v>
      </c>
      <c r="I1544" t="s">
        <v>1780</v>
      </c>
      <c r="J1544">
        <v>2</v>
      </c>
      <c r="K1544">
        <v>9</v>
      </c>
      <c r="L1544">
        <v>6</v>
      </c>
      <c r="M1544">
        <v>97</v>
      </c>
      <c r="N1544">
        <v>26</v>
      </c>
      <c r="O1544">
        <v>5</v>
      </c>
      <c r="P1544">
        <v>2</v>
      </c>
      <c r="Q1544">
        <v>12</v>
      </c>
      <c r="R1544" s="27">
        <f t="shared" si="127"/>
        <v>193</v>
      </c>
      <c r="S1544" s="27">
        <f t="shared" si="128"/>
        <v>126</v>
      </c>
      <c r="T1544" s="27" t="str">
        <f>IFERROR(VLOOKUP(F1544,#REF!,2,0),"")</f>
        <v/>
      </c>
      <c r="U1544" s="27" t="str">
        <f t="shared" si="129"/>
        <v>,12:15:00,car,193</v>
      </c>
    </row>
    <row r="1545" spans="1:21" hidden="1" x14ac:dyDescent="0.25">
      <c r="A1545" t="s">
        <v>157</v>
      </c>
      <c r="B1545">
        <v>12</v>
      </c>
      <c r="C1545" s="27" t="str">
        <f t="shared" si="125"/>
        <v>T</v>
      </c>
      <c r="E1545" t="s">
        <v>1753</v>
      </c>
      <c r="F1545" s="27" t="str">
        <f t="shared" si="126"/>
        <v>CCV-30A</v>
      </c>
      <c r="G1545" t="s">
        <v>1754</v>
      </c>
      <c r="H1545" t="s">
        <v>105</v>
      </c>
      <c r="I1545" t="s">
        <v>1781</v>
      </c>
      <c r="J1545">
        <v>3</v>
      </c>
      <c r="K1545">
        <v>12</v>
      </c>
      <c r="L1545">
        <v>10</v>
      </c>
      <c r="M1545">
        <v>71</v>
      </c>
      <c r="N1545">
        <v>25</v>
      </c>
      <c r="O1545">
        <v>2</v>
      </c>
      <c r="P1545">
        <v>1</v>
      </c>
      <c r="Q1545">
        <v>5</v>
      </c>
      <c r="R1545" s="27">
        <f t="shared" si="127"/>
        <v>170</v>
      </c>
      <c r="S1545" s="27">
        <f t="shared" si="128"/>
        <v>102</v>
      </c>
      <c r="T1545" s="27" t="str">
        <f>IFERROR(VLOOKUP(F1545,#REF!,2,0),"")</f>
        <v/>
      </c>
      <c r="U1545" s="27" t="str">
        <f t="shared" si="129"/>
        <v>,12:30:00,car,170</v>
      </c>
    </row>
    <row r="1546" spans="1:21" hidden="1" x14ac:dyDescent="0.25">
      <c r="A1546" t="s">
        <v>159</v>
      </c>
      <c r="B1546">
        <v>12</v>
      </c>
      <c r="C1546" s="27" t="str">
        <f t="shared" si="125"/>
        <v>T</v>
      </c>
      <c r="E1546" t="s">
        <v>1753</v>
      </c>
      <c r="F1546" s="27" t="str">
        <f t="shared" si="126"/>
        <v>CCV-30A</v>
      </c>
      <c r="G1546" t="s">
        <v>1754</v>
      </c>
      <c r="H1546" t="s">
        <v>105</v>
      </c>
      <c r="I1546" t="s">
        <v>1782</v>
      </c>
      <c r="J1546">
        <v>0</v>
      </c>
      <c r="K1546">
        <v>6</v>
      </c>
      <c r="L1546">
        <v>3</v>
      </c>
      <c r="M1546">
        <v>102</v>
      </c>
      <c r="N1546">
        <v>19</v>
      </c>
      <c r="O1546">
        <v>3</v>
      </c>
      <c r="P1546">
        <v>0</v>
      </c>
      <c r="Q1546">
        <v>6</v>
      </c>
      <c r="R1546" s="27">
        <f t="shared" si="127"/>
        <v>170</v>
      </c>
      <c r="S1546" s="27">
        <f t="shared" si="128"/>
        <v>116</v>
      </c>
      <c r="T1546" s="27" t="str">
        <f>IFERROR(VLOOKUP(F1546,#REF!,2,0),"")</f>
        <v/>
      </c>
      <c r="U1546" s="27" t="str">
        <f t="shared" si="129"/>
        <v>,12:45:00,car,170</v>
      </c>
    </row>
    <row r="1547" spans="1:21" hidden="1" x14ac:dyDescent="0.25">
      <c r="A1547" t="s">
        <v>161</v>
      </c>
      <c r="B1547">
        <v>13</v>
      </c>
      <c r="C1547" s="27" t="str">
        <f t="shared" si="125"/>
        <v>T</v>
      </c>
      <c r="E1547" t="s">
        <v>1753</v>
      </c>
      <c r="F1547" s="27" t="str">
        <f t="shared" si="126"/>
        <v>CCV-30A</v>
      </c>
      <c r="G1547" t="s">
        <v>1754</v>
      </c>
      <c r="H1547" t="s">
        <v>105</v>
      </c>
      <c r="I1547" t="s">
        <v>1783</v>
      </c>
      <c r="J1547">
        <v>1</v>
      </c>
      <c r="K1547">
        <v>5</v>
      </c>
      <c r="L1547">
        <v>3</v>
      </c>
      <c r="M1547">
        <v>114</v>
      </c>
      <c r="N1547">
        <v>31</v>
      </c>
      <c r="O1547">
        <v>3</v>
      </c>
      <c r="P1547">
        <v>2</v>
      </c>
      <c r="Q1547">
        <v>5</v>
      </c>
      <c r="R1547" s="27">
        <f t="shared" si="127"/>
        <v>187</v>
      </c>
      <c r="S1547" s="27">
        <f t="shared" si="128"/>
        <v>129</v>
      </c>
      <c r="T1547" s="27" t="str">
        <f>IFERROR(VLOOKUP(F1547,#REF!,2,0),"")</f>
        <v/>
      </c>
      <c r="U1547" s="27" t="str">
        <f t="shared" si="129"/>
        <v>,13:00:00,car,187</v>
      </c>
    </row>
    <row r="1548" spans="1:21" hidden="1" x14ac:dyDescent="0.25">
      <c r="A1548" t="s">
        <v>163</v>
      </c>
      <c r="B1548">
        <v>13</v>
      </c>
      <c r="C1548" s="27" t="str">
        <f t="shared" si="125"/>
        <v>T</v>
      </c>
      <c r="E1548" t="s">
        <v>1753</v>
      </c>
      <c r="F1548" s="27" t="str">
        <f t="shared" si="126"/>
        <v>CCV-30A</v>
      </c>
      <c r="G1548" t="s">
        <v>1754</v>
      </c>
      <c r="H1548" t="s">
        <v>105</v>
      </c>
      <c r="I1548" t="s">
        <v>1784</v>
      </c>
      <c r="J1548">
        <v>0</v>
      </c>
      <c r="K1548">
        <v>6</v>
      </c>
      <c r="L1548">
        <v>1</v>
      </c>
      <c r="M1548">
        <v>152</v>
      </c>
      <c r="N1548">
        <v>23</v>
      </c>
      <c r="O1548">
        <v>0</v>
      </c>
      <c r="P1548">
        <v>2</v>
      </c>
      <c r="Q1548">
        <v>13</v>
      </c>
      <c r="R1548" s="27">
        <f t="shared" si="127"/>
        <v>241</v>
      </c>
      <c r="S1548" s="27">
        <f t="shared" si="128"/>
        <v>170</v>
      </c>
      <c r="T1548" s="27" t="str">
        <f>IFERROR(VLOOKUP(F1548,#REF!,2,0),"")</f>
        <v/>
      </c>
      <c r="U1548" s="27" t="str">
        <f t="shared" si="129"/>
        <v>,13:15:00,car,241</v>
      </c>
    </row>
    <row r="1549" spans="1:21" hidden="1" x14ac:dyDescent="0.25">
      <c r="A1549" t="s">
        <v>165</v>
      </c>
      <c r="B1549">
        <v>13</v>
      </c>
      <c r="C1549" s="27" t="str">
        <f t="shared" si="125"/>
        <v>T</v>
      </c>
      <c r="E1549" t="s">
        <v>1753</v>
      </c>
      <c r="F1549" s="27" t="str">
        <f t="shared" si="126"/>
        <v>CCV-30A</v>
      </c>
      <c r="G1549" t="s">
        <v>1754</v>
      </c>
      <c r="H1549" t="s">
        <v>105</v>
      </c>
      <c r="I1549" t="s">
        <v>1785</v>
      </c>
      <c r="J1549">
        <v>0</v>
      </c>
      <c r="K1549">
        <v>7</v>
      </c>
      <c r="L1549">
        <v>3</v>
      </c>
      <c r="M1549">
        <v>158</v>
      </c>
      <c r="N1549">
        <v>29</v>
      </c>
      <c r="O1549">
        <v>5</v>
      </c>
      <c r="P1549">
        <v>3</v>
      </c>
      <c r="Q1549">
        <v>9</v>
      </c>
      <c r="R1549" s="27">
        <f t="shared" si="127"/>
        <v>256</v>
      </c>
      <c r="S1549" s="27">
        <f t="shared" si="128"/>
        <v>178</v>
      </c>
      <c r="T1549" s="27" t="str">
        <f>IFERROR(VLOOKUP(F1549,#REF!,2,0),"")</f>
        <v/>
      </c>
      <c r="U1549" s="27" t="str">
        <f t="shared" si="129"/>
        <v>,13:30:00,car,256</v>
      </c>
    </row>
    <row r="1550" spans="1:21" hidden="1" x14ac:dyDescent="0.25">
      <c r="A1550" t="s">
        <v>167</v>
      </c>
      <c r="B1550">
        <v>13</v>
      </c>
      <c r="C1550" s="27" t="str">
        <f t="shared" si="125"/>
        <v>T</v>
      </c>
      <c r="E1550" t="s">
        <v>1753</v>
      </c>
      <c r="F1550" s="27" t="str">
        <f t="shared" si="126"/>
        <v>CCV-30A</v>
      </c>
      <c r="G1550" t="s">
        <v>1754</v>
      </c>
      <c r="H1550" t="s">
        <v>105</v>
      </c>
      <c r="I1550" t="s">
        <v>1786</v>
      </c>
      <c r="J1550">
        <v>2</v>
      </c>
      <c r="K1550">
        <v>10</v>
      </c>
      <c r="L1550">
        <v>4</v>
      </c>
      <c r="M1550">
        <v>171</v>
      </c>
      <c r="N1550">
        <v>32</v>
      </c>
      <c r="O1550">
        <v>3</v>
      </c>
      <c r="P1550">
        <v>2</v>
      </c>
      <c r="Q1550">
        <v>8</v>
      </c>
      <c r="R1550" s="27">
        <f t="shared" si="127"/>
        <v>282</v>
      </c>
      <c r="S1550" s="27">
        <f t="shared" si="128"/>
        <v>191</v>
      </c>
      <c r="T1550" s="27" t="str">
        <f>IFERROR(VLOOKUP(F1550,#REF!,2,0),"")</f>
        <v/>
      </c>
      <c r="U1550" s="27" t="str">
        <f t="shared" si="129"/>
        <v>,13:45:00,car,282</v>
      </c>
    </row>
    <row r="1551" spans="1:21" hidden="1" x14ac:dyDescent="0.25">
      <c r="A1551" t="s">
        <v>169</v>
      </c>
      <c r="B1551">
        <v>14</v>
      </c>
      <c r="C1551" s="27" t="str">
        <f t="shared" si="125"/>
        <v>T</v>
      </c>
      <c r="E1551" t="s">
        <v>1753</v>
      </c>
      <c r="F1551" s="27" t="str">
        <f t="shared" si="126"/>
        <v>CCV-30A</v>
      </c>
      <c r="G1551" t="s">
        <v>1754</v>
      </c>
      <c r="H1551" t="s">
        <v>105</v>
      </c>
      <c r="I1551" t="s">
        <v>1787</v>
      </c>
      <c r="J1551">
        <v>2</v>
      </c>
      <c r="K1551">
        <v>11</v>
      </c>
      <c r="L1551">
        <v>5</v>
      </c>
      <c r="M1551">
        <v>101</v>
      </c>
      <c r="N1551">
        <v>20</v>
      </c>
      <c r="O1551">
        <v>5</v>
      </c>
      <c r="P1551">
        <v>0</v>
      </c>
      <c r="Q1551">
        <v>12</v>
      </c>
      <c r="R1551" s="27">
        <f t="shared" si="127"/>
        <v>197</v>
      </c>
      <c r="S1551" s="27">
        <f t="shared" si="128"/>
        <v>126</v>
      </c>
      <c r="T1551" s="27" t="str">
        <f>IFERROR(VLOOKUP(F1551,#REF!,2,0),"")</f>
        <v/>
      </c>
      <c r="U1551" s="27" t="str">
        <f t="shared" si="129"/>
        <v>,14:00:00,car,197</v>
      </c>
    </row>
    <row r="1552" spans="1:21" hidden="1" x14ac:dyDescent="0.25">
      <c r="A1552" t="s">
        <v>171</v>
      </c>
      <c r="B1552">
        <v>14</v>
      </c>
      <c r="C1552" s="27" t="str">
        <f t="shared" si="125"/>
        <v>T</v>
      </c>
      <c r="E1552" t="s">
        <v>1753</v>
      </c>
      <c r="F1552" s="27" t="str">
        <f t="shared" si="126"/>
        <v>CCV-30A</v>
      </c>
      <c r="G1552" t="s">
        <v>1754</v>
      </c>
      <c r="H1552" t="s">
        <v>105</v>
      </c>
      <c r="I1552" t="s">
        <v>1788</v>
      </c>
      <c r="J1552">
        <v>1</v>
      </c>
      <c r="K1552">
        <v>11</v>
      </c>
      <c r="L1552">
        <v>1</v>
      </c>
      <c r="M1552">
        <v>88</v>
      </c>
      <c r="N1552">
        <v>20</v>
      </c>
      <c r="O1552">
        <v>5</v>
      </c>
      <c r="P1552">
        <v>1</v>
      </c>
      <c r="Q1552">
        <v>2</v>
      </c>
      <c r="R1552" s="27">
        <f t="shared" si="127"/>
        <v>155</v>
      </c>
      <c r="S1552" s="27">
        <f t="shared" si="128"/>
        <v>94</v>
      </c>
      <c r="T1552" s="27" t="str">
        <f>IFERROR(VLOOKUP(F1552,#REF!,2,0),"")</f>
        <v/>
      </c>
      <c r="U1552" s="27" t="str">
        <f t="shared" si="129"/>
        <v>,14:15:00,car,155</v>
      </c>
    </row>
    <row r="1553" spans="1:21" hidden="1" x14ac:dyDescent="0.25">
      <c r="A1553" t="s">
        <v>173</v>
      </c>
      <c r="B1553">
        <v>14</v>
      </c>
      <c r="C1553" s="27" t="str">
        <f t="shared" si="125"/>
        <v>T</v>
      </c>
      <c r="E1553" t="s">
        <v>1753</v>
      </c>
      <c r="F1553" s="27" t="str">
        <f t="shared" si="126"/>
        <v>CCV-30A</v>
      </c>
      <c r="G1553" t="s">
        <v>1754</v>
      </c>
      <c r="H1553" t="s">
        <v>105</v>
      </c>
      <c r="I1553" t="s">
        <v>1789</v>
      </c>
      <c r="J1553">
        <v>2</v>
      </c>
      <c r="K1553">
        <v>7</v>
      </c>
      <c r="L1553">
        <v>1</v>
      </c>
      <c r="M1553">
        <v>95</v>
      </c>
      <c r="N1553">
        <v>31</v>
      </c>
      <c r="O1553">
        <v>2</v>
      </c>
      <c r="P1553">
        <v>0</v>
      </c>
      <c r="Q1553">
        <v>3</v>
      </c>
      <c r="R1553" s="27">
        <f t="shared" si="127"/>
        <v>156</v>
      </c>
      <c r="S1553" s="27">
        <f t="shared" si="128"/>
        <v>101</v>
      </c>
      <c r="T1553" s="27" t="str">
        <f>IFERROR(VLOOKUP(F1553,#REF!,2,0),"")</f>
        <v/>
      </c>
      <c r="U1553" s="27" t="str">
        <f t="shared" si="129"/>
        <v>,14:30:00,car,156</v>
      </c>
    </row>
    <row r="1554" spans="1:21" hidden="1" x14ac:dyDescent="0.25">
      <c r="A1554" t="s">
        <v>175</v>
      </c>
      <c r="B1554">
        <v>14</v>
      </c>
      <c r="C1554" s="27" t="str">
        <f t="shared" si="125"/>
        <v>T</v>
      </c>
      <c r="E1554" t="s">
        <v>1753</v>
      </c>
      <c r="F1554" s="27" t="str">
        <f t="shared" si="126"/>
        <v>CCV-30A</v>
      </c>
      <c r="G1554" t="s">
        <v>1754</v>
      </c>
      <c r="H1554" t="s">
        <v>105</v>
      </c>
      <c r="I1554" t="s">
        <v>1790</v>
      </c>
      <c r="J1554">
        <v>1</v>
      </c>
      <c r="K1554">
        <v>7</v>
      </c>
      <c r="L1554">
        <v>2</v>
      </c>
      <c r="M1554">
        <v>91</v>
      </c>
      <c r="N1554">
        <v>24</v>
      </c>
      <c r="O1554">
        <v>5</v>
      </c>
      <c r="P1554">
        <v>2</v>
      </c>
      <c r="Q1554">
        <v>7</v>
      </c>
      <c r="R1554" s="27">
        <f t="shared" si="127"/>
        <v>160</v>
      </c>
      <c r="S1554" s="27">
        <f t="shared" si="128"/>
        <v>105</v>
      </c>
      <c r="T1554" s="27" t="str">
        <f>IFERROR(VLOOKUP(F1554,#REF!,2,0),"")</f>
        <v/>
      </c>
      <c r="U1554" s="27" t="str">
        <f t="shared" si="129"/>
        <v>,14:45:00,car,160</v>
      </c>
    </row>
    <row r="1555" spans="1:21" hidden="1" x14ac:dyDescent="0.25">
      <c r="A1555" t="s">
        <v>177</v>
      </c>
      <c r="B1555">
        <v>15</v>
      </c>
      <c r="C1555" s="27" t="str">
        <f t="shared" si="125"/>
        <v>T</v>
      </c>
      <c r="E1555" t="s">
        <v>1753</v>
      </c>
      <c r="F1555" s="27" t="str">
        <f t="shared" si="126"/>
        <v>CCV-30A</v>
      </c>
      <c r="G1555" t="s">
        <v>1754</v>
      </c>
      <c r="H1555" t="s">
        <v>105</v>
      </c>
      <c r="I1555" t="s">
        <v>1791</v>
      </c>
      <c r="J1555">
        <v>0</v>
      </c>
      <c r="K1555">
        <v>6</v>
      </c>
      <c r="L1555">
        <v>3</v>
      </c>
      <c r="M1555">
        <v>96</v>
      </c>
      <c r="N1555">
        <v>17</v>
      </c>
      <c r="O1555">
        <v>2</v>
      </c>
      <c r="P1555">
        <v>2</v>
      </c>
      <c r="Q1555">
        <v>6</v>
      </c>
      <c r="R1555" s="27">
        <f t="shared" si="127"/>
        <v>165</v>
      </c>
      <c r="S1555" s="27">
        <f t="shared" si="128"/>
        <v>112</v>
      </c>
      <c r="T1555" s="27" t="str">
        <f>IFERROR(VLOOKUP(F1555,#REF!,2,0),"")</f>
        <v/>
      </c>
      <c r="U1555" s="27" t="str">
        <f t="shared" si="129"/>
        <v>,15:00:00,car,165</v>
      </c>
    </row>
    <row r="1556" spans="1:21" hidden="1" x14ac:dyDescent="0.25">
      <c r="A1556" t="s">
        <v>179</v>
      </c>
      <c r="B1556">
        <v>15</v>
      </c>
      <c r="C1556" s="27" t="str">
        <f t="shared" si="125"/>
        <v>T</v>
      </c>
      <c r="E1556" t="s">
        <v>1753</v>
      </c>
      <c r="F1556" s="27" t="str">
        <f t="shared" si="126"/>
        <v>CCV-30A</v>
      </c>
      <c r="G1556" t="s">
        <v>1754</v>
      </c>
      <c r="H1556" t="s">
        <v>105</v>
      </c>
      <c r="I1556" t="s">
        <v>1792</v>
      </c>
      <c r="J1556">
        <v>1</v>
      </c>
      <c r="K1556">
        <v>15</v>
      </c>
      <c r="L1556">
        <v>4</v>
      </c>
      <c r="M1556">
        <v>117</v>
      </c>
      <c r="N1556">
        <v>18</v>
      </c>
      <c r="O1556">
        <v>2</v>
      </c>
      <c r="P1556">
        <v>3</v>
      </c>
      <c r="Q1556">
        <v>11</v>
      </c>
      <c r="R1556" s="27">
        <f t="shared" si="127"/>
        <v>227</v>
      </c>
      <c r="S1556" s="27">
        <f t="shared" si="128"/>
        <v>141</v>
      </c>
      <c r="T1556" s="27" t="str">
        <f>IFERROR(VLOOKUP(F1556,#REF!,2,0),"")</f>
        <v/>
      </c>
      <c r="U1556" s="27" t="str">
        <f t="shared" si="129"/>
        <v>,15:15:00,car,227</v>
      </c>
    </row>
    <row r="1557" spans="1:21" hidden="1" x14ac:dyDescent="0.25">
      <c r="A1557" t="s">
        <v>181</v>
      </c>
      <c r="B1557">
        <v>15</v>
      </c>
      <c r="C1557" s="27" t="str">
        <f t="shared" si="125"/>
        <v>T</v>
      </c>
      <c r="E1557" t="s">
        <v>1753</v>
      </c>
      <c r="F1557" s="27" t="str">
        <f t="shared" si="126"/>
        <v>CCV-30A</v>
      </c>
      <c r="G1557" t="s">
        <v>1754</v>
      </c>
      <c r="H1557" t="s">
        <v>105</v>
      </c>
      <c r="I1557" t="s">
        <v>1793</v>
      </c>
      <c r="J1557">
        <v>0</v>
      </c>
      <c r="K1557">
        <v>8</v>
      </c>
      <c r="L1557">
        <v>6</v>
      </c>
      <c r="M1557">
        <v>114</v>
      </c>
      <c r="N1557">
        <v>13</v>
      </c>
      <c r="O1557">
        <v>2</v>
      </c>
      <c r="P1557">
        <v>3</v>
      </c>
      <c r="Q1557">
        <v>8</v>
      </c>
      <c r="R1557" s="27">
        <f t="shared" si="127"/>
        <v>206</v>
      </c>
      <c r="S1557" s="27">
        <f t="shared" si="128"/>
        <v>140</v>
      </c>
      <c r="T1557" s="27" t="str">
        <f>IFERROR(VLOOKUP(F1557,#REF!,2,0),"")</f>
        <v/>
      </c>
      <c r="U1557" s="27" t="str">
        <f t="shared" si="129"/>
        <v>,15:30:00,car,206</v>
      </c>
    </row>
    <row r="1558" spans="1:21" hidden="1" x14ac:dyDescent="0.25">
      <c r="A1558" t="s">
        <v>183</v>
      </c>
      <c r="B1558">
        <v>15</v>
      </c>
      <c r="C1558" s="27" t="str">
        <f t="shared" si="125"/>
        <v>T</v>
      </c>
      <c r="E1558" t="s">
        <v>1753</v>
      </c>
      <c r="F1558" s="27" t="str">
        <f t="shared" si="126"/>
        <v>CCV-30A</v>
      </c>
      <c r="G1558" t="s">
        <v>1754</v>
      </c>
      <c r="H1558" t="s">
        <v>105</v>
      </c>
      <c r="I1558" t="s">
        <v>1794</v>
      </c>
      <c r="J1558">
        <v>0</v>
      </c>
      <c r="K1558">
        <v>9</v>
      </c>
      <c r="L1558">
        <v>3</v>
      </c>
      <c r="M1558">
        <v>106</v>
      </c>
      <c r="N1558">
        <v>19</v>
      </c>
      <c r="O1558">
        <v>4</v>
      </c>
      <c r="P1558">
        <v>2</v>
      </c>
      <c r="Q1558">
        <v>7</v>
      </c>
      <c r="R1558" s="27">
        <f t="shared" si="127"/>
        <v>187</v>
      </c>
      <c r="S1558" s="27">
        <f t="shared" si="128"/>
        <v>123</v>
      </c>
      <c r="T1558" s="27" t="str">
        <f>IFERROR(VLOOKUP(F1558,#REF!,2,0),"")</f>
        <v/>
      </c>
      <c r="U1558" s="27" t="str">
        <f t="shared" si="129"/>
        <v>,15:45:00,car,187</v>
      </c>
    </row>
    <row r="1559" spans="1:21" hidden="1" x14ac:dyDescent="0.25">
      <c r="A1559" t="s">
        <v>185</v>
      </c>
      <c r="B1559">
        <v>16</v>
      </c>
      <c r="C1559" s="27" t="str">
        <f t="shared" si="125"/>
        <v>T</v>
      </c>
      <c r="E1559" t="s">
        <v>1753</v>
      </c>
      <c r="F1559" s="27" t="str">
        <f t="shared" si="126"/>
        <v>CCV-30A</v>
      </c>
      <c r="G1559" t="s">
        <v>1754</v>
      </c>
      <c r="H1559" t="s">
        <v>105</v>
      </c>
      <c r="I1559" t="s">
        <v>1795</v>
      </c>
      <c r="J1559">
        <v>2</v>
      </c>
      <c r="K1559">
        <v>14</v>
      </c>
      <c r="L1559">
        <v>1</v>
      </c>
      <c r="M1559">
        <v>128</v>
      </c>
      <c r="N1559">
        <v>31</v>
      </c>
      <c r="O1559">
        <v>5</v>
      </c>
      <c r="P1559">
        <v>1</v>
      </c>
      <c r="Q1559">
        <v>8</v>
      </c>
      <c r="R1559" s="27">
        <f t="shared" si="127"/>
        <v>225</v>
      </c>
      <c r="S1559" s="27">
        <f t="shared" si="128"/>
        <v>140</v>
      </c>
      <c r="T1559" s="27" t="str">
        <f>IFERROR(VLOOKUP(F1559,#REF!,2,0),"")</f>
        <v/>
      </c>
      <c r="U1559" s="27" t="str">
        <f t="shared" si="129"/>
        <v>,16:00:00,car,225</v>
      </c>
    </row>
    <row r="1560" spans="1:21" hidden="1" x14ac:dyDescent="0.25">
      <c r="A1560" t="s">
        <v>187</v>
      </c>
      <c r="B1560">
        <v>16</v>
      </c>
      <c r="C1560" s="27" t="str">
        <f t="shared" si="125"/>
        <v>T</v>
      </c>
      <c r="E1560" t="s">
        <v>1753</v>
      </c>
      <c r="F1560" s="27" t="str">
        <f t="shared" si="126"/>
        <v>CCV-30A</v>
      </c>
      <c r="G1560" t="s">
        <v>1754</v>
      </c>
      <c r="H1560" t="s">
        <v>105</v>
      </c>
      <c r="I1560" t="s">
        <v>1796</v>
      </c>
      <c r="J1560">
        <v>1</v>
      </c>
      <c r="K1560">
        <v>12</v>
      </c>
      <c r="L1560">
        <v>1</v>
      </c>
      <c r="M1560">
        <v>93</v>
      </c>
      <c r="N1560">
        <v>17</v>
      </c>
      <c r="O1560">
        <v>3</v>
      </c>
      <c r="P1560">
        <v>1</v>
      </c>
      <c r="Q1560">
        <v>7</v>
      </c>
      <c r="R1560" s="27">
        <f t="shared" si="127"/>
        <v>170</v>
      </c>
      <c r="S1560" s="27">
        <f t="shared" si="128"/>
        <v>104</v>
      </c>
      <c r="T1560" s="27" t="str">
        <f>IFERROR(VLOOKUP(F1560,#REF!,2,0),"")</f>
        <v/>
      </c>
      <c r="U1560" s="27" t="str">
        <f t="shared" si="129"/>
        <v>,16:15:00,car,170</v>
      </c>
    </row>
    <row r="1561" spans="1:21" hidden="1" x14ac:dyDescent="0.25">
      <c r="A1561" t="s">
        <v>42</v>
      </c>
      <c r="B1561">
        <v>16</v>
      </c>
      <c r="C1561" s="27" t="str">
        <f t="shared" si="125"/>
        <v>T</v>
      </c>
      <c r="E1561" t="s">
        <v>1753</v>
      </c>
      <c r="F1561" s="27" t="str">
        <f t="shared" si="126"/>
        <v>CCV-30A</v>
      </c>
      <c r="G1561" t="s">
        <v>1754</v>
      </c>
      <c r="H1561" t="s">
        <v>105</v>
      </c>
      <c r="I1561" t="s">
        <v>1797</v>
      </c>
      <c r="J1561">
        <v>0</v>
      </c>
      <c r="K1561">
        <v>8</v>
      </c>
      <c r="L1561">
        <v>1</v>
      </c>
      <c r="M1561">
        <v>98</v>
      </c>
      <c r="N1561">
        <v>11</v>
      </c>
      <c r="O1561">
        <v>3</v>
      </c>
      <c r="P1561">
        <v>0</v>
      </c>
      <c r="Q1561">
        <v>12</v>
      </c>
      <c r="R1561" s="27">
        <f t="shared" si="127"/>
        <v>170</v>
      </c>
      <c r="S1561" s="27">
        <f t="shared" si="128"/>
        <v>113</v>
      </c>
      <c r="T1561" s="27" t="str">
        <f>IFERROR(VLOOKUP(F1561,#REF!,2,0),"")</f>
        <v/>
      </c>
      <c r="U1561" s="27" t="str">
        <f t="shared" si="129"/>
        <v>,16:30:00,car,170</v>
      </c>
    </row>
    <row r="1562" spans="1:21" hidden="1" x14ac:dyDescent="0.25">
      <c r="A1562" t="s">
        <v>43</v>
      </c>
      <c r="B1562">
        <v>16</v>
      </c>
      <c r="C1562" s="27" t="str">
        <f t="shared" si="125"/>
        <v>T</v>
      </c>
      <c r="E1562" t="s">
        <v>1753</v>
      </c>
      <c r="F1562" s="27" t="str">
        <f t="shared" si="126"/>
        <v>CCV-30A</v>
      </c>
      <c r="G1562" t="s">
        <v>1754</v>
      </c>
      <c r="H1562" t="s">
        <v>105</v>
      </c>
      <c r="I1562" t="s">
        <v>1798</v>
      </c>
      <c r="J1562">
        <v>3</v>
      </c>
      <c r="K1562">
        <v>10</v>
      </c>
      <c r="L1562">
        <v>0</v>
      </c>
      <c r="M1562">
        <v>185</v>
      </c>
      <c r="N1562">
        <v>29</v>
      </c>
      <c r="O1562">
        <v>3</v>
      </c>
      <c r="P1562">
        <v>0</v>
      </c>
      <c r="Q1562">
        <v>7</v>
      </c>
      <c r="R1562" s="27">
        <f t="shared" si="127"/>
        <v>282</v>
      </c>
      <c r="S1562" s="27">
        <f t="shared" si="128"/>
        <v>192</v>
      </c>
      <c r="T1562" s="27" t="str">
        <f>IFERROR(VLOOKUP(F1562,#REF!,2,0),"")</f>
        <v/>
      </c>
      <c r="U1562" s="27" t="str">
        <f t="shared" si="129"/>
        <v>,16:45:00,car,282</v>
      </c>
    </row>
    <row r="1563" spans="1:21" hidden="1" x14ac:dyDescent="0.25">
      <c r="A1563" t="s">
        <v>44</v>
      </c>
      <c r="B1563">
        <v>17</v>
      </c>
      <c r="C1563" s="27" t="str">
        <f t="shared" si="125"/>
        <v>T</v>
      </c>
      <c r="E1563" t="s">
        <v>1753</v>
      </c>
      <c r="F1563" s="27" t="str">
        <f t="shared" si="126"/>
        <v>CCV-30A</v>
      </c>
      <c r="G1563" t="s">
        <v>1754</v>
      </c>
      <c r="H1563" t="s">
        <v>105</v>
      </c>
      <c r="I1563" t="s">
        <v>1799</v>
      </c>
      <c r="J1563">
        <v>4</v>
      </c>
      <c r="K1563">
        <v>11</v>
      </c>
      <c r="L1563">
        <v>1</v>
      </c>
      <c r="M1563">
        <v>152</v>
      </c>
      <c r="N1563">
        <v>53</v>
      </c>
      <c r="O1563">
        <v>3</v>
      </c>
      <c r="P1563">
        <v>2</v>
      </c>
      <c r="Q1563">
        <v>12</v>
      </c>
      <c r="R1563" s="27">
        <f t="shared" si="127"/>
        <v>260</v>
      </c>
      <c r="S1563" s="27">
        <f t="shared" si="128"/>
        <v>169</v>
      </c>
      <c r="T1563" s="27" t="str">
        <f>IFERROR(VLOOKUP(F1563,#REF!,2,0),"")</f>
        <v/>
      </c>
      <c r="U1563" s="27" t="str">
        <f t="shared" si="129"/>
        <v>,17:00:00,car,260</v>
      </c>
    </row>
    <row r="1564" spans="1:21" hidden="1" x14ac:dyDescent="0.25">
      <c r="A1564" t="s">
        <v>45</v>
      </c>
      <c r="B1564">
        <v>17</v>
      </c>
      <c r="C1564" s="27" t="str">
        <f t="shared" si="125"/>
        <v>T</v>
      </c>
      <c r="E1564" t="s">
        <v>1753</v>
      </c>
      <c r="F1564" s="27" t="str">
        <f t="shared" si="126"/>
        <v>CCV-30A</v>
      </c>
      <c r="G1564" t="s">
        <v>1754</v>
      </c>
      <c r="H1564" t="s">
        <v>105</v>
      </c>
      <c r="I1564" t="s">
        <v>1800</v>
      </c>
      <c r="J1564">
        <v>1</v>
      </c>
      <c r="K1564">
        <v>13</v>
      </c>
      <c r="L1564">
        <v>3</v>
      </c>
      <c r="M1564">
        <v>214</v>
      </c>
      <c r="N1564">
        <v>44</v>
      </c>
      <c r="O1564">
        <v>4</v>
      </c>
      <c r="P1564">
        <v>0</v>
      </c>
      <c r="Q1564">
        <v>16</v>
      </c>
      <c r="R1564" s="27">
        <f t="shared" si="127"/>
        <v>353</v>
      </c>
      <c r="S1564" s="27">
        <f t="shared" si="128"/>
        <v>238</v>
      </c>
      <c r="T1564" s="27" t="str">
        <f>IFERROR(VLOOKUP(F1564,#REF!,2,0),"")</f>
        <v/>
      </c>
      <c r="U1564" s="27" t="str">
        <f t="shared" si="129"/>
        <v>,17:15:00,car,353</v>
      </c>
    </row>
    <row r="1565" spans="1:21" hidden="1" x14ac:dyDescent="0.25">
      <c r="A1565" t="s">
        <v>46</v>
      </c>
      <c r="B1565">
        <v>17</v>
      </c>
      <c r="C1565" s="27" t="str">
        <f t="shared" si="125"/>
        <v>T</v>
      </c>
      <c r="E1565" t="s">
        <v>1753</v>
      </c>
      <c r="F1565" s="27" t="str">
        <f t="shared" si="126"/>
        <v>CCV-30A</v>
      </c>
      <c r="G1565" t="s">
        <v>1754</v>
      </c>
      <c r="H1565" t="s">
        <v>105</v>
      </c>
      <c r="I1565" t="s">
        <v>1801</v>
      </c>
      <c r="J1565">
        <v>3</v>
      </c>
      <c r="K1565">
        <v>14</v>
      </c>
      <c r="L1565">
        <v>5</v>
      </c>
      <c r="M1565">
        <v>262</v>
      </c>
      <c r="N1565">
        <v>37</v>
      </c>
      <c r="O1565">
        <v>13</v>
      </c>
      <c r="P1565">
        <v>0</v>
      </c>
      <c r="Q1565">
        <v>30</v>
      </c>
      <c r="R1565" s="27">
        <f t="shared" si="127"/>
        <v>441</v>
      </c>
      <c r="S1565" s="27">
        <f t="shared" si="128"/>
        <v>305</v>
      </c>
      <c r="T1565" s="27" t="str">
        <f>IFERROR(VLOOKUP(F1565,#REF!,2,0),"")</f>
        <v/>
      </c>
      <c r="U1565" s="27" t="str">
        <f t="shared" si="129"/>
        <v>,17:30:00,car,441</v>
      </c>
    </row>
    <row r="1566" spans="1:21" hidden="1" x14ac:dyDescent="0.25">
      <c r="A1566" t="s">
        <v>47</v>
      </c>
      <c r="B1566">
        <v>17</v>
      </c>
      <c r="C1566" s="27" t="str">
        <f t="shared" si="125"/>
        <v>T</v>
      </c>
      <c r="E1566" t="s">
        <v>1753</v>
      </c>
      <c r="F1566" s="27" t="str">
        <f t="shared" si="126"/>
        <v>CCV-30A</v>
      </c>
      <c r="G1566" t="s">
        <v>1754</v>
      </c>
      <c r="H1566" t="s">
        <v>105</v>
      </c>
      <c r="I1566" t="s">
        <v>1802</v>
      </c>
      <c r="J1566">
        <v>5</v>
      </c>
      <c r="K1566">
        <v>17</v>
      </c>
      <c r="L1566">
        <v>2</v>
      </c>
      <c r="M1566">
        <v>287</v>
      </c>
      <c r="N1566">
        <v>43</v>
      </c>
      <c r="O1566">
        <v>13</v>
      </c>
      <c r="P1566">
        <v>1</v>
      </c>
      <c r="Q1566">
        <v>33</v>
      </c>
      <c r="R1566" s="27">
        <f t="shared" si="127"/>
        <v>478</v>
      </c>
      <c r="S1566" s="27">
        <f t="shared" si="128"/>
        <v>326</v>
      </c>
      <c r="T1566" s="27" t="str">
        <f>IFERROR(VLOOKUP(F1566,#REF!,2,0),"")</f>
        <v/>
      </c>
      <c r="U1566" s="27" t="str">
        <f t="shared" si="129"/>
        <v>,17:45:00,car,478</v>
      </c>
    </row>
    <row r="1567" spans="1:21" hidden="1" x14ac:dyDescent="0.25">
      <c r="A1567" t="s">
        <v>48</v>
      </c>
      <c r="B1567">
        <v>18</v>
      </c>
      <c r="C1567" s="27" t="str">
        <f t="shared" si="125"/>
        <v>T</v>
      </c>
      <c r="E1567" t="s">
        <v>1753</v>
      </c>
      <c r="F1567" s="27" t="str">
        <f t="shared" si="126"/>
        <v>CCV-30A</v>
      </c>
      <c r="G1567" t="s">
        <v>1754</v>
      </c>
      <c r="H1567" t="s">
        <v>105</v>
      </c>
      <c r="I1567" t="s">
        <v>1803</v>
      </c>
      <c r="J1567">
        <v>7</v>
      </c>
      <c r="K1567">
        <v>14</v>
      </c>
      <c r="L1567">
        <v>8</v>
      </c>
      <c r="M1567">
        <v>363</v>
      </c>
      <c r="N1567">
        <v>106</v>
      </c>
      <c r="O1567">
        <v>9</v>
      </c>
      <c r="P1567">
        <v>6</v>
      </c>
      <c r="Q1567">
        <v>26</v>
      </c>
      <c r="R1567" s="27">
        <f t="shared" si="127"/>
        <v>599</v>
      </c>
      <c r="S1567" s="27">
        <f t="shared" si="128"/>
        <v>415</v>
      </c>
      <c r="T1567" s="27" t="str">
        <f>IFERROR(VLOOKUP(F1567,#REF!,2,0),"")</f>
        <v/>
      </c>
      <c r="U1567" s="27" t="str">
        <f t="shared" si="129"/>
        <v>,18:00:00,car,599</v>
      </c>
    </row>
    <row r="1568" spans="1:21" hidden="1" x14ac:dyDescent="0.25">
      <c r="A1568" t="s">
        <v>49</v>
      </c>
      <c r="B1568">
        <v>18</v>
      </c>
      <c r="C1568" s="27" t="str">
        <f t="shared" si="125"/>
        <v>T</v>
      </c>
      <c r="E1568" t="s">
        <v>1753</v>
      </c>
      <c r="F1568" s="27" t="str">
        <f t="shared" si="126"/>
        <v>CCV-30A</v>
      </c>
      <c r="G1568" t="s">
        <v>1754</v>
      </c>
      <c r="H1568" t="s">
        <v>105</v>
      </c>
      <c r="I1568" t="s">
        <v>1804</v>
      </c>
      <c r="J1568">
        <v>10</v>
      </c>
      <c r="K1568">
        <v>17</v>
      </c>
      <c r="L1568">
        <v>3</v>
      </c>
      <c r="M1568">
        <v>340</v>
      </c>
      <c r="N1568">
        <v>87</v>
      </c>
      <c r="O1568">
        <v>11</v>
      </c>
      <c r="P1568">
        <v>3</v>
      </c>
      <c r="Q1568">
        <v>37</v>
      </c>
      <c r="R1568" s="27">
        <f t="shared" si="127"/>
        <v>567</v>
      </c>
      <c r="S1568" s="27">
        <f t="shared" si="128"/>
        <v>388</v>
      </c>
      <c r="T1568" s="27" t="str">
        <f>IFERROR(VLOOKUP(F1568,#REF!,2,0),"")</f>
        <v/>
      </c>
      <c r="U1568" s="27" t="str">
        <f t="shared" si="129"/>
        <v>,18:15:00,car,567</v>
      </c>
    </row>
    <row r="1569" spans="1:21" hidden="1" x14ac:dyDescent="0.25">
      <c r="A1569" t="s">
        <v>197</v>
      </c>
      <c r="B1569">
        <v>18</v>
      </c>
      <c r="C1569" s="27" t="str">
        <f t="shared" si="125"/>
        <v>T</v>
      </c>
      <c r="E1569" t="s">
        <v>1753</v>
      </c>
      <c r="F1569" s="27" t="str">
        <f t="shared" si="126"/>
        <v>CCV-30A</v>
      </c>
      <c r="G1569" t="s">
        <v>1754</v>
      </c>
      <c r="H1569" t="s">
        <v>105</v>
      </c>
      <c r="I1569" t="s">
        <v>1805</v>
      </c>
      <c r="J1569">
        <v>7</v>
      </c>
      <c r="K1569">
        <v>15</v>
      </c>
      <c r="L1569">
        <v>5</v>
      </c>
      <c r="M1569">
        <v>381</v>
      </c>
      <c r="N1569">
        <v>80</v>
      </c>
      <c r="O1569">
        <v>8</v>
      </c>
      <c r="P1569">
        <v>2</v>
      </c>
      <c r="Q1569">
        <v>28</v>
      </c>
      <c r="R1569" s="27">
        <f t="shared" si="127"/>
        <v>607</v>
      </c>
      <c r="S1569" s="27">
        <f t="shared" si="128"/>
        <v>424</v>
      </c>
      <c r="T1569" s="27" t="str">
        <f>IFERROR(VLOOKUP(F1569,#REF!,2,0),"")</f>
        <v/>
      </c>
      <c r="U1569" s="27" t="str">
        <f t="shared" si="129"/>
        <v>,18:30:00,car,607</v>
      </c>
    </row>
    <row r="1570" spans="1:21" hidden="1" x14ac:dyDescent="0.25">
      <c r="A1570" t="s">
        <v>199</v>
      </c>
      <c r="B1570">
        <v>18</v>
      </c>
      <c r="C1570" s="27" t="str">
        <f t="shared" si="125"/>
        <v>T</v>
      </c>
      <c r="E1570" t="s">
        <v>1753</v>
      </c>
      <c r="F1570" s="27" t="str">
        <f t="shared" si="126"/>
        <v>CCV-30A</v>
      </c>
      <c r="G1570" t="s">
        <v>1754</v>
      </c>
      <c r="H1570" t="s">
        <v>105</v>
      </c>
      <c r="I1570" t="s">
        <v>1806</v>
      </c>
      <c r="J1570">
        <v>5</v>
      </c>
      <c r="K1570">
        <v>9</v>
      </c>
      <c r="L1570">
        <v>3</v>
      </c>
      <c r="M1570">
        <v>338</v>
      </c>
      <c r="N1570">
        <v>56</v>
      </c>
      <c r="O1570">
        <v>13</v>
      </c>
      <c r="P1570">
        <v>2</v>
      </c>
      <c r="Q1570">
        <v>17</v>
      </c>
      <c r="R1570" s="27">
        <f t="shared" si="127"/>
        <v>510</v>
      </c>
      <c r="S1570" s="27">
        <f t="shared" si="128"/>
        <v>365</v>
      </c>
      <c r="T1570" s="27" t="str">
        <f>IFERROR(VLOOKUP(F1570,#REF!,2,0),"")</f>
        <v/>
      </c>
      <c r="U1570" s="27" t="str">
        <f t="shared" si="129"/>
        <v>,18:45:00,car,510</v>
      </c>
    </row>
    <row r="1571" spans="1:21" hidden="1" x14ac:dyDescent="0.25">
      <c r="A1571" t="s">
        <v>201</v>
      </c>
      <c r="B1571">
        <v>19</v>
      </c>
      <c r="C1571" s="27" t="str">
        <f t="shared" si="125"/>
        <v>N</v>
      </c>
      <c r="E1571" t="s">
        <v>1753</v>
      </c>
      <c r="F1571" s="27" t="str">
        <f t="shared" si="126"/>
        <v>CCV-30A</v>
      </c>
      <c r="G1571" t="s">
        <v>1754</v>
      </c>
      <c r="H1571" t="s">
        <v>105</v>
      </c>
      <c r="I1571" t="s">
        <v>1807</v>
      </c>
      <c r="J1571">
        <v>3</v>
      </c>
      <c r="K1571">
        <v>5</v>
      </c>
      <c r="L1571">
        <v>1</v>
      </c>
      <c r="M1571">
        <v>226</v>
      </c>
      <c r="N1571">
        <v>54</v>
      </c>
      <c r="O1571">
        <v>11</v>
      </c>
      <c r="P1571">
        <v>1</v>
      </c>
      <c r="Q1571">
        <v>7</v>
      </c>
      <c r="R1571" s="27">
        <f t="shared" si="127"/>
        <v>333</v>
      </c>
      <c r="S1571" s="27">
        <f t="shared" si="128"/>
        <v>237</v>
      </c>
      <c r="T1571" s="27" t="str">
        <f>IFERROR(VLOOKUP(F1571,#REF!,2,0),"")</f>
        <v/>
      </c>
      <c r="U1571" s="27" t="str">
        <f t="shared" si="129"/>
        <v>,19:00:00,car,333</v>
      </c>
    </row>
    <row r="1572" spans="1:21" hidden="1" x14ac:dyDescent="0.25">
      <c r="A1572" t="s">
        <v>203</v>
      </c>
      <c r="B1572">
        <v>19</v>
      </c>
      <c r="C1572" s="27" t="str">
        <f t="shared" si="125"/>
        <v>N</v>
      </c>
      <c r="E1572" t="s">
        <v>1753</v>
      </c>
      <c r="F1572" s="27" t="str">
        <f t="shared" si="126"/>
        <v>CCV-30A</v>
      </c>
      <c r="G1572" t="s">
        <v>1754</v>
      </c>
      <c r="H1572" t="s">
        <v>105</v>
      </c>
      <c r="I1572" t="s">
        <v>1808</v>
      </c>
      <c r="J1572">
        <v>5</v>
      </c>
      <c r="K1572">
        <v>5</v>
      </c>
      <c r="L1572">
        <v>0</v>
      </c>
      <c r="M1572">
        <v>160</v>
      </c>
      <c r="N1572">
        <v>34</v>
      </c>
      <c r="O1572">
        <v>3</v>
      </c>
      <c r="P1572">
        <v>0</v>
      </c>
      <c r="Q1572">
        <v>9</v>
      </c>
      <c r="R1572" s="27">
        <f t="shared" si="127"/>
        <v>241</v>
      </c>
      <c r="S1572" s="27">
        <f t="shared" si="128"/>
        <v>169</v>
      </c>
      <c r="T1572" s="27" t="str">
        <f>IFERROR(VLOOKUP(F1572,#REF!,2,0),"")</f>
        <v/>
      </c>
      <c r="U1572" s="27" t="str">
        <f t="shared" si="129"/>
        <v>,19:15:00,car,241</v>
      </c>
    </row>
    <row r="1573" spans="1:21" hidden="1" x14ac:dyDescent="0.25">
      <c r="A1573" t="s">
        <v>205</v>
      </c>
      <c r="B1573">
        <v>19</v>
      </c>
      <c r="C1573" s="27" t="str">
        <f t="shared" si="125"/>
        <v>N</v>
      </c>
      <c r="E1573" t="s">
        <v>1753</v>
      </c>
      <c r="F1573" s="27" t="str">
        <f t="shared" si="126"/>
        <v>CCV-30A</v>
      </c>
      <c r="G1573" t="s">
        <v>1754</v>
      </c>
      <c r="H1573" t="s">
        <v>105</v>
      </c>
      <c r="I1573" t="s">
        <v>1809</v>
      </c>
      <c r="J1573">
        <v>2</v>
      </c>
      <c r="K1573">
        <v>2</v>
      </c>
      <c r="L1573">
        <v>2</v>
      </c>
      <c r="M1573">
        <v>72</v>
      </c>
      <c r="N1573">
        <v>25</v>
      </c>
      <c r="O1573">
        <v>7</v>
      </c>
      <c r="P1573">
        <v>2</v>
      </c>
      <c r="Q1573">
        <v>4</v>
      </c>
      <c r="R1573" s="27">
        <f t="shared" si="127"/>
        <v>119</v>
      </c>
      <c r="S1573" s="27">
        <f t="shared" si="128"/>
        <v>83</v>
      </c>
      <c r="T1573" s="27" t="str">
        <f>IFERROR(VLOOKUP(F1573,#REF!,2,0),"")</f>
        <v/>
      </c>
      <c r="U1573" s="27" t="str">
        <f t="shared" si="129"/>
        <v>,19:30:00,car,119</v>
      </c>
    </row>
    <row r="1574" spans="1:21" hidden="1" x14ac:dyDescent="0.25">
      <c r="A1574" t="s">
        <v>207</v>
      </c>
      <c r="B1574">
        <v>19</v>
      </c>
      <c r="C1574" s="27" t="str">
        <f t="shared" si="125"/>
        <v>N</v>
      </c>
      <c r="E1574" t="s">
        <v>1753</v>
      </c>
      <c r="F1574" s="27" t="str">
        <f t="shared" si="126"/>
        <v>CCV-30A</v>
      </c>
      <c r="G1574" t="s">
        <v>1754</v>
      </c>
      <c r="H1574" t="s">
        <v>105</v>
      </c>
      <c r="I1574" t="s">
        <v>1810</v>
      </c>
      <c r="J1574">
        <v>10</v>
      </c>
      <c r="K1574">
        <v>0</v>
      </c>
      <c r="L1574">
        <v>4</v>
      </c>
      <c r="M1574">
        <v>120</v>
      </c>
      <c r="N1574">
        <v>18</v>
      </c>
      <c r="O1574">
        <v>5</v>
      </c>
      <c r="P1574">
        <v>0</v>
      </c>
      <c r="Q1574">
        <v>5</v>
      </c>
      <c r="R1574" s="27">
        <f t="shared" si="127"/>
        <v>180</v>
      </c>
      <c r="S1574" s="27">
        <f t="shared" si="128"/>
        <v>135</v>
      </c>
      <c r="T1574" s="27" t="str">
        <f>IFERROR(VLOOKUP(F1574,#REF!,2,0),"")</f>
        <v/>
      </c>
      <c r="U1574" s="27" t="str">
        <f t="shared" si="129"/>
        <v>,19:45:00,car,180</v>
      </c>
    </row>
    <row r="1575" spans="1:21" hidden="1" x14ac:dyDescent="0.25">
      <c r="A1575" t="s">
        <v>209</v>
      </c>
      <c r="B1575">
        <v>20</v>
      </c>
      <c r="C1575" s="27" t="str">
        <f t="shared" si="125"/>
        <v>N</v>
      </c>
      <c r="E1575" t="s">
        <v>1753</v>
      </c>
      <c r="F1575" s="27" t="str">
        <f t="shared" si="126"/>
        <v>CCV-30A</v>
      </c>
      <c r="G1575" t="s">
        <v>1754</v>
      </c>
      <c r="H1575" t="s">
        <v>105</v>
      </c>
      <c r="I1575" t="s">
        <v>1811</v>
      </c>
      <c r="J1575">
        <v>8</v>
      </c>
      <c r="K1575">
        <v>3</v>
      </c>
      <c r="L1575">
        <v>0</v>
      </c>
      <c r="M1575">
        <v>99</v>
      </c>
      <c r="N1575">
        <v>35</v>
      </c>
      <c r="O1575">
        <v>3</v>
      </c>
      <c r="P1575">
        <v>0</v>
      </c>
      <c r="Q1575">
        <v>2</v>
      </c>
      <c r="R1575" s="27">
        <f t="shared" si="127"/>
        <v>147</v>
      </c>
      <c r="S1575" s="27">
        <f t="shared" si="128"/>
        <v>101</v>
      </c>
      <c r="T1575" s="27" t="str">
        <f>IFERROR(VLOOKUP(F1575,#REF!,2,0),"")</f>
        <v/>
      </c>
      <c r="U1575" s="27" t="str">
        <f t="shared" si="129"/>
        <v>,20:00:00,car,147</v>
      </c>
    </row>
    <row r="1576" spans="1:21" hidden="1" x14ac:dyDescent="0.25">
      <c r="A1576" t="s">
        <v>211</v>
      </c>
      <c r="B1576">
        <v>20</v>
      </c>
      <c r="C1576" s="27" t="str">
        <f t="shared" si="125"/>
        <v>N</v>
      </c>
      <c r="E1576" t="s">
        <v>1753</v>
      </c>
      <c r="F1576" s="27" t="str">
        <f t="shared" si="126"/>
        <v>CCV-30A</v>
      </c>
      <c r="G1576" t="s">
        <v>1754</v>
      </c>
      <c r="H1576" t="s">
        <v>105</v>
      </c>
      <c r="I1576" t="s">
        <v>1812</v>
      </c>
      <c r="J1576">
        <v>2</v>
      </c>
      <c r="K1576">
        <v>2</v>
      </c>
      <c r="L1576">
        <v>1</v>
      </c>
      <c r="M1576">
        <v>82</v>
      </c>
      <c r="N1576">
        <v>17</v>
      </c>
      <c r="O1576">
        <v>4</v>
      </c>
      <c r="P1576">
        <v>0</v>
      </c>
      <c r="Q1576">
        <v>1</v>
      </c>
      <c r="R1576" s="27">
        <f t="shared" si="127"/>
        <v>121</v>
      </c>
      <c r="S1576" s="27">
        <f t="shared" si="128"/>
        <v>86</v>
      </c>
      <c r="T1576" s="27" t="str">
        <f>IFERROR(VLOOKUP(F1576,#REF!,2,0),"")</f>
        <v/>
      </c>
      <c r="U1576" s="27" t="str">
        <f t="shared" si="129"/>
        <v>,20:15:00,car,121</v>
      </c>
    </row>
    <row r="1577" spans="1:21" hidden="1" x14ac:dyDescent="0.25">
      <c r="A1577" t="s">
        <v>213</v>
      </c>
      <c r="B1577">
        <v>20</v>
      </c>
      <c r="C1577" s="27" t="str">
        <f t="shared" si="125"/>
        <v>N</v>
      </c>
      <c r="E1577" t="s">
        <v>1753</v>
      </c>
      <c r="F1577" s="27" t="str">
        <f t="shared" si="126"/>
        <v>CCV-30A</v>
      </c>
      <c r="G1577" t="s">
        <v>1754</v>
      </c>
      <c r="H1577" t="s">
        <v>105</v>
      </c>
      <c r="I1577" t="s">
        <v>1813</v>
      </c>
      <c r="J1577">
        <v>2</v>
      </c>
      <c r="K1577">
        <v>1</v>
      </c>
      <c r="L1577">
        <v>1</v>
      </c>
      <c r="M1577">
        <v>90</v>
      </c>
      <c r="N1577">
        <v>19</v>
      </c>
      <c r="O1577">
        <v>1</v>
      </c>
      <c r="P1577">
        <v>1</v>
      </c>
      <c r="Q1577">
        <v>3</v>
      </c>
      <c r="R1577" s="27">
        <f t="shared" si="127"/>
        <v>133</v>
      </c>
      <c r="S1577" s="27">
        <f t="shared" si="128"/>
        <v>97</v>
      </c>
      <c r="T1577" s="27" t="str">
        <f>IFERROR(VLOOKUP(F1577,#REF!,2,0),"")</f>
        <v/>
      </c>
      <c r="U1577" s="27" t="str">
        <f t="shared" si="129"/>
        <v>,20:30:00,car,133</v>
      </c>
    </row>
    <row r="1578" spans="1:21" hidden="1" x14ac:dyDescent="0.25">
      <c r="A1578" t="s">
        <v>215</v>
      </c>
      <c r="B1578">
        <v>20</v>
      </c>
      <c r="C1578" s="27" t="str">
        <f t="shared" si="125"/>
        <v>N</v>
      </c>
      <c r="E1578" t="s">
        <v>1753</v>
      </c>
      <c r="F1578" s="27" t="str">
        <f t="shared" si="126"/>
        <v>CCV-30A</v>
      </c>
      <c r="G1578" t="s">
        <v>1754</v>
      </c>
      <c r="H1578" t="s">
        <v>105</v>
      </c>
      <c r="I1578" t="s">
        <v>1814</v>
      </c>
      <c r="J1578">
        <v>0</v>
      </c>
      <c r="K1578">
        <v>0</v>
      </c>
      <c r="L1578">
        <v>2</v>
      </c>
      <c r="M1578">
        <v>83</v>
      </c>
      <c r="N1578">
        <v>25</v>
      </c>
      <c r="O1578">
        <v>2</v>
      </c>
      <c r="P1578">
        <v>2</v>
      </c>
      <c r="Q1578">
        <v>7</v>
      </c>
      <c r="R1578" s="27">
        <f t="shared" si="127"/>
        <v>132</v>
      </c>
      <c r="S1578" s="27">
        <f t="shared" si="128"/>
        <v>97</v>
      </c>
      <c r="T1578" s="27" t="str">
        <f>IFERROR(VLOOKUP(F1578,#REF!,2,0),"")</f>
        <v/>
      </c>
      <c r="U1578" s="27" t="str">
        <f t="shared" si="129"/>
        <v>,20:45:00,car,132</v>
      </c>
    </row>
    <row r="1579" spans="1:21" hidden="1" x14ac:dyDescent="0.25">
      <c r="A1579" t="s">
        <v>217</v>
      </c>
      <c r="B1579">
        <v>21</v>
      </c>
      <c r="C1579" s="27" t="str">
        <f t="shared" si="125"/>
        <v>N</v>
      </c>
      <c r="E1579" t="s">
        <v>1753</v>
      </c>
      <c r="F1579" s="27" t="str">
        <f t="shared" si="126"/>
        <v>CCV-30A</v>
      </c>
      <c r="G1579" t="s">
        <v>1754</v>
      </c>
      <c r="H1579" t="s">
        <v>105</v>
      </c>
      <c r="I1579" t="s">
        <v>1815</v>
      </c>
      <c r="J1579">
        <v>1</v>
      </c>
      <c r="K1579">
        <v>2</v>
      </c>
      <c r="L1579">
        <v>0</v>
      </c>
      <c r="M1579">
        <v>92</v>
      </c>
      <c r="N1579">
        <v>16</v>
      </c>
      <c r="O1579">
        <v>0</v>
      </c>
      <c r="P1579">
        <v>0</v>
      </c>
      <c r="Q1579">
        <v>0</v>
      </c>
      <c r="R1579" s="27">
        <f t="shared" si="127"/>
        <v>129</v>
      </c>
      <c r="S1579" s="27">
        <f t="shared" si="128"/>
        <v>92</v>
      </c>
      <c r="T1579" s="27" t="str">
        <f>IFERROR(VLOOKUP(F1579,#REF!,2,0),"")</f>
        <v/>
      </c>
      <c r="U1579" s="27" t="str">
        <f t="shared" si="129"/>
        <v>,21:00:00,car,129</v>
      </c>
    </row>
    <row r="1580" spans="1:21" hidden="1" x14ac:dyDescent="0.25">
      <c r="A1580" t="s">
        <v>219</v>
      </c>
      <c r="B1580">
        <v>21</v>
      </c>
      <c r="C1580" s="27" t="str">
        <f t="shared" si="125"/>
        <v>N</v>
      </c>
      <c r="E1580" t="s">
        <v>1753</v>
      </c>
      <c r="F1580" s="27" t="str">
        <f t="shared" si="126"/>
        <v>CCV-30A</v>
      </c>
      <c r="G1580" t="s">
        <v>1754</v>
      </c>
      <c r="H1580" t="s">
        <v>105</v>
      </c>
      <c r="I1580" t="s">
        <v>1816</v>
      </c>
      <c r="J1580">
        <v>1</v>
      </c>
      <c r="K1580">
        <v>1</v>
      </c>
      <c r="L1580">
        <v>1</v>
      </c>
      <c r="M1580">
        <v>80</v>
      </c>
      <c r="N1580">
        <v>15</v>
      </c>
      <c r="O1580">
        <v>1</v>
      </c>
      <c r="P1580">
        <v>0</v>
      </c>
      <c r="Q1580">
        <v>3</v>
      </c>
      <c r="R1580" s="27">
        <f t="shared" si="127"/>
        <v>117</v>
      </c>
      <c r="S1580" s="27">
        <f t="shared" si="128"/>
        <v>86</v>
      </c>
      <c r="T1580" s="27" t="str">
        <f>IFERROR(VLOOKUP(F1580,#REF!,2,0),"")</f>
        <v/>
      </c>
      <c r="U1580" s="27" t="str">
        <f t="shared" si="129"/>
        <v>,21:15:00,car,117</v>
      </c>
    </row>
    <row r="1581" spans="1:21" hidden="1" x14ac:dyDescent="0.25">
      <c r="A1581" t="s">
        <v>221</v>
      </c>
      <c r="B1581">
        <v>21</v>
      </c>
      <c r="C1581" s="27" t="str">
        <f t="shared" si="125"/>
        <v>N</v>
      </c>
      <c r="E1581" t="s">
        <v>1753</v>
      </c>
      <c r="F1581" s="27" t="str">
        <f t="shared" si="126"/>
        <v>CCV-30A</v>
      </c>
      <c r="G1581" t="s">
        <v>1754</v>
      </c>
      <c r="H1581" t="s">
        <v>105</v>
      </c>
      <c r="I1581" t="s">
        <v>1817</v>
      </c>
      <c r="J1581">
        <v>9</v>
      </c>
      <c r="K1581">
        <v>1</v>
      </c>
      <c r="L1581">
        <v>3</v>
      </c>
      <c r="M1581">
        <v>102</v>
      </c>
      <c r="N1581">
        <v>21</v>
      </c>
      <c r="O1581">
        <v>1</v>
      </c>
      <c r="P1581">
        <v>0</v>
      </c>
      <c r="Q1581">
        <v>0</v>
      </c>
      <c r="R1581" s="27">
        <f t="shared" si="127"/>
        <v>150</v>
      </c>
      <c r="S1581" s="27">
        <f t="shared" si="128"/>
        <v>110</v>
      </c>
      <c r="T1581" s="27" t="str">
        <f>IFERROR(VLOOKUP(F1581,#REF!,2,0),"")</f>
        <v/>
      </c>
      <c r="U1581" s="27" t="str">
        <f t="shared" si="129"/>
        <v>,21:30:00,car,150</v>
      </c>
    </row>
    <row r="1582" spans="1:21" hidden="1" x14ac:dyDescent="0.25">
      <c r="A1582" t="s">
        <v>223</v>
      </c>
      <c r="B1582">
        <v>21</v>
      </c>
      <c r="C1582" s="27" t="str">
        <f t="shared" si="125"/>
        <v>N</v>
      </c>
      <c r="E1582" t="s">
        <v>1753</v>
      </c>
      <c r="F1582" s="27" t="str">
        <f t="shared" si="126"/>
        <v>CCV-30A</v>
      </c>
      <c r="G1582" t="s">
        <v>1754</v>
      </c>
      <c r="H1582" t="s">
        <v>105</v>
      </c>
      <c r="I1582" t="s">
        <v>1818</v>
      </c>
      <c r="J1582">
        <v>1</v>
      </c>
      <c r="K1582">
        <v>1</v>
      </c>
      <c r="L1582">
        <v>2</v>
      </c>
      <c r="M1582">
        <v>127</v>
      </c>
      <c r="N1582">
        <v>17</v>
      </c>
      <c r="O1582">
        <v>1</v>
      </c>
      <c r="P1582">
        <v>0</v>
      </c>
      <c r="Q1582">
        <v>4</v>
      </c>
      <c r="R1582" s="27">
        <f t="shared" si="127"/>
        <v>184</v>
      </c>
      <c r="S1582" s="27">
        <f t="shared" si="128"/>
        <v>136</v>
      </c>
      <c r="T1582" s="27" t="str">
        <f>IFERROR(VLOOKUP(F1582,#REF!,2,0),"")</f>
        <v/>
      </c>
      <c r="U1582" s="27" t="str">
        <f t="shared" si="129"/>
        <v>,21:45:00,car,184</v>
      </c>
    </row>
    <row r="1583" spans="1:21" hidden="1" x14ac:dyDescent="0.25">
      <c r="A1583" t="s">
        <v>225</v>
      </c>
      <c r="B1583">
        <v>22</v>
      </c>
      <c r="C1583" s="27" t="str">
        <f t="shared" si="125"/>
        <v>N</v>
      </c>
      <c r="E1583" t="s">
        <v>1753</v>
      </c>
      <c r="F1583" s="27" t="str">
        <f t="shared" si="126"/>
        <v>CCV-30A</v>
      </c>
      <c r="G1583" t="s">
        <v>1754</v>
      </c>
      <c r="H1583" t="s">
        <v>105</v>
      </c>
      <c r="I1583" t="s">
        <v>1819</v>
      </c>
      <c r="J1583">
        <v>0</v>
      </c>
      <c r="K1583">
        <v>0</v>
      </c>
      <c r="L1583">
        <v>0</v>
      </c>
      <c r="M1583">
        <v>22</v>
      </c>
      <c r="N1583">
        <v>1</v>
      </c>
      <c r="O1583">
        <v>0</v>
      </c>
      <c r="P1583">
        <v>0</v>
      </c>
      <c r="Q1583">
        <v>0</v>
      </c>
      <c r="R1583" s="27">
        <f t="shared" si="127"/>
        <v>29</v>
      </c>
      <c r="S1583" s="27">
        <f t="shared" si="128"/>
        <v>22</v>
      </c>
      <c r="T1583" s="27" t="str">
        <f>IFERROR(VLOOKUP(F1583,#REF!,2,0),"")</f>
        <v/>
      </c>
      <c r="U1583" s="27" t="str">
        <f t="shared" si="129"/>
        <v>,22:00:00,car,29</v>
      </c>
    </row>
    <row r="1584" spans="1:21" hidden="1" x14ac:dyDescent="0.25">
      <c r="A1584" t="s">
        <v>102</v>
      </c>
      <c r="B1584">
        <v>6</v>
      </c>
      <c r="C1584" s="27" t="str">
        <f t="shared" si="125"/>
        <v>M</v>
      </c>
      <c r="E1584" t="s">
        <v>1820</v>
      </c>
      <c r="F1584" s="27" t="str">
        <f t="shared" si="126"/>
        <v>CCV-30B</v>
      </c>
      <c r="G1584" t="s">
        <v>1821</v>
      </c>
      <c r="H1584" t="s">
        <v>105</v>
      </c>
      <c r="I1584" t="s">
        <v>1822</v>
      </c>
      <c r="J1584">
        <v>1</v>
      </c>
      <c r="K1584">
        <v>22</v>
      </c>
      <c r="L1584">
        <v>44</v>
      </c>
      <c r="M1584">
        <v>161</v>
      </c>
      <c r="N1584">
        <v>46</v>
      </c>
      <c r="O1584">
        <v>8</v>
      </c>
      <c r="P1584">
        <v>0</v>
      </c>
      <c r="Q1584">
        <v>18</v>
      </c>
      <c r="R1584" s="27">
        <f t="shared" si="127"/>
        <v>443</v>
      </c>
      <c r="S1584" s="27">
        <f t="shared" si="128"/>
        <v>289</v>
      </c>
      <c r="T1584" s="27" t="str">
        <f>IFERROR(VLOOKUP(F1584,#REF!,2,0),"")</f>
        <v/>
      </c>
      <c r="U1584" s="27" t="str">
        <f t="shared" si="129"/>
        <v>,06:00:00,car,443</v>
      </c>
    </row>
    <row r="1585" spans="1:21" hidden="1" x14ac:dyDescent="0.25">
      <c r="A1585" t="s">
        <v>107</v>
      </c>
      <c r="B1585">
        <v>6</v>
      </c>
      <c r="C1585" s="27" t="str">
        <f t="shared" si="125"/>
        <v>M</v>
      </c>
      <c r="E1585" t="s">
        <v>1820</v>
      </c>
      <c r="F1585" s="27" t="str">
        <f t="shared" si="126"/>
        <v>CCV-30B</v>
      </c>
      <c r="G1585" t="s">
        <v>1821</v>
      </c>
      <c r="H1585" t="s">
        <v>105</v>
      </c>
      <c r="I1585" t="s">
        <v>1823</v>
      </c>
      <c r="J1585">
        <v>2</v>
      </c>
      <c r="K1585">
        <v>25</v>
      </c>
      <c r="L1585">
        <v>31</v>
      </c>
      <c r="M1585">
        <v>188</v>
      </c>
      <c r="N1585">
        <v>37</v>
      </c>
      <c r="O1585">
        <v>7</v>
      </c>
      <c r="P1585">
        <v>1</v>
      </c>
      <c r="Q1585">
        <v>24</v>
      </c>
      <c r="R1585" s="27">
        <f t="shared" si="127"/>
        <v>451</v>
      </c>
      <c r="S1585" s="27">
        <f t="shared" si="128"/>
        <v>291</v>
      </c>
      <c r="T1585" s="27" t="str">
        <f>IFERROR(VLOOKUP(F1585,#REF!,2,0),"")</f>
        <v/>
      </c>
      <c r="U1585" s="27" t="str">
        <f t="shared" si="129"/>
        <v>,06:15:00,car,451</v>
      </c>
    </row>
    <row r="1586" spans="1:21" hidden="1" x14ac:dyDescent="0.25">
      <c r="A1586" t="s">
        <v>109</v>
      </c>
      <c r="B1586">
        <v>6</v>
      </c>
      <c r="C1586" s="27" t="str">
        <f t="shared" si="125"/>
        <v>M</v>
      </c>
      <c r="E1586" t="s">
        <v>1820</v>
      </c>
      <c r="F1586" s="27" t="str">
        <f t="shared" si="126"/>
        <v>CCV-30B</v>
      </c>
      <c r="G1586" t="s">
        <v>1821</v>
      </c>
      <c r="H1586" t="s">
        <v>105</v>
      </c>
      <c r="I1586" t="s">
        <v>1824</v>
      </c>
      <c r="J1586">
        <v>0</v>
      </c>
      <c r="K1586">
        <v>37</v>
      </c>
      <c r="L1586">
        <v>44</v>
      </c>
      <c r="M1586">
        <v>300</v>
      </c>
      <c r="N1586">
        <v>85</v>
      </c>
      <c r="O1586">
        <v>12</v>
      </c>
      <c r="P1586">
        <v>2</v>
      </c>
      <c r="Q1586">
        <v>26</v>
      </c>
      <c r="R1586" s="27">
        <f t="shared" si="127"/>
        <v>685</v>
      </c>
      <c r="S1586" s="27">
        <f t="shared" si="128"/>
        <v>438</v>
      </c>
      <c r="T1586" s="27" t="str">
        <f>IFERROR(VLOOKUP(F1586,#REF!,2,0),"")</f>
        <v/>
      </c>
      <c r="U1586" s="27" t="str">
        <f t="shared" si="129"/>
        <v>,06:30:00,car,685</v>
      </c>
    </row>
    <row r="1587" spans="1:21" hidden="1" x14ac:dyDescent="0.25">
      <c r="A1587" t="s">
        <v>111</v>
      </c>
      <c r="B1587">
        <v>6</v>
      </c>
      <c r="C1587" s="27" t="str">
        <f t="shared" si="125"/>
        <v>M</v>
      </c>
      <c r="E1587" t="s">
        <v>1820</v>
      </c>
      <c r="F1587" s="27" t="str">
        <f t="shared" si="126"/>
        <v>CCV-30B</v>
      </c>
      <c r="G1587" t="s">
        <v>1821</v>
      </c>
      <c r="H1587" t="s">
        <v>105</v>
      </c>
      <c r="I1587" t="s">
        <v>1825</v>
      </c>
      <c r="J1587">
        <v>1</v>
      </c>
      <c r="K1587">
        <v>24</v>
      </c>
      <c r="L1587">
        <v>39</v>
      </c>
      <c r="M1587">
        <v>423</v>
      </c>
      <c r="N1587">
        <v>119</v>
      </c>
      <c r="O1587">
        <v>16</v>
      </c>
      <c r="P1587">
        <v>1</v>
      </c>
      <c r="Q1587">
        <v>30</v>
      </c>
      <c r="R1587" s="27">
        <f t="shared" si="127"/>
        <v>806</v>
      </c>
      <c r="S1587" s="27">
        <f t="shared" si="128"/>
        <v>552</v>
      </c>
      <c r="T1587" s="27" t="str">
        <f>IFERROR(VLOOKUP(F1587,#REF!,2,0),"")</f>
        <v/>
      </c>
      <c r="U1587" s="27" t="str">
        <f t="shared" si="129"/>
        <v>,06:45:00,car,806</v>
      </c>
    </row>
    <row r="1588" spans="1:21" hidden="1" x14ac:dyDescent="0.25">
      <c r="A1588" t="s">
        <v>113</v>
      </c>
      <c r="B1588">
        <v>7</v>
      </c>
      <c r="C1588" s="27" t="str">
        <f t="shared" si="125"/>
        <v>M</v>
      </c>
      <c r="E1588" t="s">
        <v>1820</v>
      </c>
      <c r="F1588" s="27" t="str">
        <f t="shared" si="126"/>
        <v>CCV-30B</v>
      </c>
      <c r="G1588" t="s">
        <v>1821</v>
      </c>
      <c r="H1588" t="s">
        <v>105</v>
      </c>
      <c r="I1588" t="s">
        <v>1826</v>
      </c>
      <c r="J1588">
        <v>0</v>
      </c>
      <c r="K1588">
        <v>31</v>
      </c>
      <c r="L1588">
        <v>47</v>
      </c>
      <c r="M1588">
        <v>485</v>
      </c>
      <c r="N1588">
        <v>108</v>
      </c>
      <c r="O1588">
        <v>13</v>
      </c>
      <c r="P1588">
        <v>0</v>
      </c>
      <c r="Q1588">
        <v>23</v>
      </c>
      <c r="R1588" s="27">
        <f t="shared" si="127"/>
        <v>918</v>
      </c>
      <c r="S1588" s="27">
        <f t="shared" si="128"/>
        <v>626</v>
      </c>
      <c r="T1588" s="27" t="str">
        <f>IFERROR(VLOOKUP(F1588,#REF!,2,0),"")</f>
        <v/>
      </c>
      <c r="U1588" s="27" t="str">
        <f t="shared" si="129"/>
        <v>,07:00:00,car,918</v>
      </c>
    </row>
    <row r="1589" spans="1:21" hidden="1" x14ac:dyDescent="0.25">
      <c r="A1589" t="s">
        <v>115</v>
      </c>
      <c r="B1589">
        <v>7</v>
      </c>
      <c r="C1589" s="27" t="str">
        <f t="shared" si="125"/>
        <v>M</v>
      </c>
      <c r="E1589" t="s">
        <v>1820</v>
      </c>
      <c r="F1589" s="27" t="str">
        <f t="shared" si="126"/>
        <v>CCV-30B</v>
      </c>
      <c r="G1589" t="s">
        <v>1821</v>
      </c>
      <c r="H1589" t="s">
        <v>105</v>
      </c>
      <c r="I1589" t="s">
        <v>1827</v>
      </c>
      <c r="J1589">
        <v>0</v>
      </c>
      <c r="K1589">
        <v>34</v>
      </c>
      <c r="L1589">
        <v>49</v>
      </c>
      <c r="M1589">
        <v>552</v>
      </c>
      <c r="N1589">
        <v>133</v>
      </c>
      <c r="O1589">
        <v>7</v>
      </c>
      <c r="P1589">
        <v>3</v>
      </c>
      <c r="Q1589">
        <v>17</v>
      </c>
      <c r="R1589" s="27">
        <f t="shared" si="127"/>
        <v>1021</v>
      </c>
      <c r="S1589" s="27">
        <f t="shared" si="128"/>
        <v>695</v>
      </c>
      <c r="T1589" s="27" t="str">
        <f>IFERROR(VLOOKUP(F1589,#REF!,2,0),"")</f>
        <v/>
      </c>
      <c r="U1589" s="27" t="str">
        <f t="shared" si="129"/>
        <v>,07:15:00,car,1021</v>
      </c>
    </row>
    <row r="1590" spans="1:21" hidden="1" x14ac:dyDescent="0.25">
      <c r="A1590" t="s">
        <v>117</v>
      </c>
      <c r="B1590">
        <v>7</v>
      </c>
      <c r="C1590" s="27" t="str">
        <f t="shared" si="125"/>
        <v>M</v>
      </c>
      <c r="E1590" t="s">
        <v>1820</v>
      </c>
      <c r="F1590" s="27" t="str">
        <f t="shared" si="126"/>
        <v>CCV-30B</v>
      </c>
      <c r="G1590" t="s">
        <v>1821</v>
      </c>
      <c r="H1590" t="s">
        <v>105</v>
      </c>
      <c r="I1590" t="s">
        <v>1828</v>
      </c>
      <c r="J1590">
        <v>0</v>
      </c>
      <c r="K1590">
        <v>50</v>
      </c>
      <c r="L1590">
        <v>38</v>
      </c>
      <c r="M1590">
        <v>625</v>
      </c>
      <c r="N1590">
        <v>138</v>
      </c>
      <c r="O1590">
        <v>7</v>
      </c>
      <c r="P1590">
        <v>1</v>
      </c>
      <c r="Q1590">
        <v>22</v>
      </c>
      <c r="R1590" s="27">
        <f t="shared" si="127"/>
        <v>1126</v>
      </c>
      <c r="S1590" s="27">
        <f t="shared" si="128"/>
        <v>743</v>
      </c>
      <c r="T1590" s="27" t="str">
        <f>IFERROR(VLOOKUP(F1590,#REF!,2,0),"")</f>
        <v/>
      </c>
      <c r="U1590" s="27" t="str">
        <f t="shared" si="129"/>
        <v>,07:30:00,car,1126</v>
      </c>
    </row>
    <row r="1591" spans="1:21" hidden="1" x14ac:dyDescent="0.25">
      <c r="A1591" t="s">
        <v>119</v>
      </c>
      <c r="B1591">
        <v>7</v>
      </c>
      <c r="C1591" s="27" t="str">
        <f t="shared" si="125"/>
        <v>M</v>
      </c>
      <c r="E1591" t="s">
        <v>1820</v>
      </c>
      <c r="F1591" s="27" t="str">
        <f t="shared" si="126"/>
        <v>CCV-30B</v>
      </c>
      <c r="G1591" t="s">
        <v>1821</v>
      </c>
      <c r="H1591" t="s">
        <v>105</v>
      </c>
      <c r="I1591" t="s">
        <v>1829</v>
      </c>
      <c r="J1591">
        <v>0</v>
      </c>
      <c r="K1591">
        <v>32</v>
      </c>
      <c r="L1591">
        <v>57</v>
      </c>
      <c r="M1591">
        <v>721</v>
      </c>
      <c r="N1591">
        <v>175</v>
      </c>
      <c r="O1591">
        <v>8</v>
      </c>
      <c r="P1591">
        <v>1</v>
      </c>
      <c r="Q1591">
        <v>19</v>
      </c>
      <c r="R1591" s="27">
        <f t="shared" si="127"/>
        <v>1270</v>
      </c>
      <c r="S1591" s="27">
        <f t="shared" si="128"/>
        <v>884</v>
      </c>
      <c r="T1591" s="27" t="str">
        <f>IFERROR(VLOOKUP(F1591,#REF!,2,0),"")</f>
        <v/>
      </c>
      <c r="U1591" s="27" t="str">
        <f t="shared" si="129"/>
        <v>,07:45:00,car,1270</v>
      </c>
    </row>
    <row r="1592" spans="1:21" hidden="1" x14ac:dyDescent="0.25">
      <c r="A1592" t="s">
        <v>121</v>
      </c>
      <c r="B1592">
        <v>8</v>
      </c>
      <c r="C1592" s="27" t="str">
        <f t="shared" si="125"/>
        <v>M</v>
      </c>
      <c r="E1592" t="s">
        <v>1820</v>
      </c>
      <c r="F1592" s="27" t="str">
        <f t="shared" si="126"/>
        <v>CCV-30B</v>
      </c>
      <c r="G1592" t="s">
        <v>1821</v>
      </c>
      <c r="H1592" t="s">
        <v>105</v>
      </c>
      <c r="I1592" t="s">
        <v>1830</v>
      </c>
      <c r="J1592">
        <v>1</v>
      </c>
      <c r="K1592">
        <v>50</v>
      </c>
      <c r="L1592">
        <v>55</v>
      </c>
      <c r="M1592">
        <v>605</v>
      </c>
      <c r="N1592">
        <v>107</v>
      </c>
      <c r="O1592">
        <v>15</v>
      </c>
      <c r="P1592">
        <v>2</v>
      </c>
      <c r="Q1592">
        <v>20</v>
      </c>
      <c r="R1592" s="27">
        <f t="shared" si="127"/>
        <v>1148</v>
      </c>
      <c r="S1592" s="27">
        <f t="shared" si="128"/>
        <v>765</v>
      </c>
      <c r="T1592" s="27" t="str">
        <f>IFERROR(VLOOKUP(F1592,#REF!,2,0),"")</f>
        <v/>
      </c>
      <c r="U1592" s="27" t="str">
        <f t="shared" si="129"/>
        <v>,08:00:00,car,1148</v>
      </c>
    </row>
    <row r="1593" spans="1:21" hidden="1" x14ac:dyDescent="0.25">
      <c r="A1593" t="s">
        <v>123</v>
      </c>
      <c r="B1593">
        <v>8</v>
      </c>
      <c r="C1593" s="27" t="str">
        <f t="shared" si="125"/>
        <v>M</v>
      </c>
      <c r="E1593" t="s">
        <v>1820</v>
      </c>
      <c r="F1593" s="27" t="str">
        <f t="shared" si="126"/>
        <v>CCV-30B</v>
      </c>
      <c r="G1593" t="s">
        <v>1821</v>
      </c>
      <c r="H1593" t="s">
        <v>105</v>
      </c>
      <c r="I1593" t="s">
        <v>1831</v>
      </c>
      <c r="J1593">
        <v>0</v>
      </c>
      <c r="K1593">
        <v>72</v>
      </c>
      <c r="L1593">
        <v>27</v>
      </c>
      <c r="M1593">
        <v>576</v>
      </c>
      <c r="N1593">
        <v>31</v>
      </c>
      <c r="O1593">
        <v>12</v>
      </c>
      <c r="P1593">
        <v>0</v>
      </c>
      <c r="Q1593">
        <v>36</v>
      </c>
      <c r="R1593" s="27">
        <f t="shared" si="127"/>
        <v>1078</v>
      </c>
      <c r="S1593" s="27">
        <f t="shared" si="128"/>
        <v>680</v>
      </c>
      <c r="T1593" s="27" t="str">
        <f>IFERROR(VLOOKUP(F1593,#REF!,2,0),"")</f>
        <v/>
      </c>
      <c r="U1593" s="27" t="str">
        <f t="shared" si="129"/>
        <v>,08:15:00,car,1078</v>
      </c>
    </row>
    <row r="1594" spans="1:21" hidden="1" x14ac:dyDescent="0.25">
      <c r="A1594" t="s">
        <v>125</v>
      </c>
      <c r="B1594">
        <v>8</v>
      </c>
      <c r="C1594" s="27" t="str">
        <f t="shared" si="125"/>
        <v>M</v>
      </c>
      <c r="E1594" t="s">
        <v>1820</v>
      </c>
      <c r="F1594" s="27" t="str">
        <f t="shared" si="126"/>
        <v>CCV-30B</v>
      </c>
      <c r="G1594" t="s">
        <v>1821</v>
      </c>
      <c r="H1594" t="s">
        <v>105</v>
      </c>
      <c r="I1594" t="s">
        <v>1832</v>
      </c>
      <c r="J1594">
        <v>0</v>
      </c>
      <c r="K1594">
        <v>78</v>
      </c>
      <c r="L1594">
        <v>44</v>
      </c>
      <c r="M1594">
        <v>464</v>
      </c>
      <c r="N1594">
        <v>59</v>
      </c>
      <c r="O1594">
        <v>6</v>
      </c>
      <c r="P1594">
        <v>0</v>
      </c>
      <c r="Q1594">
        <v>33</v>
      </c>
      <c r="R1594" s="27">
        <f t="shared" si="127"/>
        <v>1005</v>
      </c>
      <c r="S1594" s="27">
        <f t="shared" si="128"/>
        <v>607</v>
      </c>
      <c r="T1594" s="27" t="str">
        <f>IFERROR(VLOOKUP(F1594,#REF!,2,0),"")</f>
        <v/>
      </c>
      <c r="U1594" s="27" t="str">
        <f t="shared" si="129"/>
        <v>,08:30:00,car,1005</v>
      </c>
    </row>
    <row r="1595" spans="1:21" hidden="1" x14ac:dyDescent="0.25">
      <c r="A1595" t="s">
        <v>127</v>
      </c>
      <c r="B1595">
        <v>8</v>
      </c>
      <c r="C1595" s="27" t="str">
        <f t="shared" si="125"/>
        <v>M</v>
      </c>
      <c r="E1595" t="s">
        <v>1820</v>
      </c>
      <c r="F1595" s="27" t="str">
        <f t="shared" si="126"/>
        <v>CCV-30B</v>
      </c>
      <c r="G1595" t="s">
        <v>1821</v>
      </c>
      <c r="H1595" t="s">
        <v>105</v>
      </c>
      <c r="I1595" t="s">
        <v>1833</v>
      </c>
      <c r="J1595">
        <v>152</v>
      </c>
      <c r="K1595">
        <v>55</v>
      </c>
      <c r="L1595">
        <v>26</v>
      </c>
      <c r="M1595">
        <v>343</v>
      </c>
      <c r="N1595">
        <v>65</v>
      </c>
      <c r="O1595">
        <v>3</v>
      </c>
      <c r="P1595">
        <v>2</v>
      </c>
      <c r="Q1595">
        <v>32</v>
      </c>
      <c r="R1595" s="27">
        <f t="shared" si="127"/>
        <v>732</v>
      </c>
      <c r="S1595" s="27">
        <f t="shared" si="128"/>
        <v>442</v>
      </c>
      <c r="T1595" s="27" t="str">
        <f>IFERROR(VLOOKUP(F1595,#REF!,2,0),"")</f>
        <v/>
      </c>
      <c r="U1595" s="27" t="str">
        <f t="shared" si="129"/>
        <v>,08:45:00,car,732</v>
      </c>
    </row>
    <row r="1596" spans="1:21" hidden="1" x14ac:dyDescent="0.25">
      <c r="A1596" t="s">
        <v>129</v>
      </c>
      <c r="B1596">
        <v>9</v>
      </c>
      <c r="C1596" s="27" t="str">
        <f t="shared" si="125"/>
        <v>M</v>
      </c>
      <c r="E1596" t="s">
        <v>1820</v>
      </c>
      <c r="F1596" s="27" t="str">
        <f t="shared" si="126"/>
        <v>CCV-30B</v>
      </c>
      <c r="G1596" t="s">
        <v>1821</v>
      </c>
      <c r="H1596" t="s">
        <v>105</v>
      </c>
      <c r="I1596" t="s">
        <v>1834</v>
      </c>
      <c r="J1596">
        <v>0</v>
      </c>
      <c r="K1596">
        <v>68</v>
      </c>
      <c r="L1596">
        <v>42</v>
      </c>
      <c r="M1596">
        <v>489</v>
      </c>
      <c r="N1596">
        <v>82</v>
      </c>
      <c r="O1596">
        <v>4</v>
      </c>
      <c r="P1596">
        <v>3</v>
      </c>
      <c r="Q1596">
        <v>46</v>
      </c>
      <c r="R1596" s="27">
        <f t="shared" si="127"/>
        <v>1031</v>
      </c>
      <c r="S1596" s="27">
        <f t="shared" si="128"/>
        <v>643</v>
      </c>
      <c r="T1596" s="27" t="str">
        <f>IFERROR(VLOOKUP(F1596,#REF!,2,0),"")</f>
        <v/>
      </c>
      <c r="U1596" s="27" t="str">
        <f t="shared" si="129"/>
        <v>,09:00:00,car,1031</v>
      </c>
    </row>
    <row r="1597" spans="1:21" hidden="1" x14ac:dyDescent="0.25">
      <c r="A1597" t="s">
        <v>131</v>
      </c>
      <c r="B1597">
        <v>9</v>
      </c>
      <c r="C1597" s="27" t="str">
        <f t="shared" si="125"/>
        <v>M</v>
      </c>
      <c r="E1597" t="s">
        <v>1820</v>
      </c>
      <c r="F1597" s="27" t="str">
        <f t="shared" si="126"/>
        <v>CCV-30B</v>
      </c>
      <c r="G1597" t="s">
        <v>1821</v>
      </c>
      <c r="H1597" t="s">
        <v>105</v>
      </c>
      <c r="I1597" t="s">
        <v>1835</v>
      </c>
      <c r="J1597">
        <v>0</v>
      </c>
      <c r="K1597">
        <v>38</v>
      </c>
      <c r="L1597">
        <v>58</v>
      </c>
      <c r="M1597">
        <v>452</v>
      </c>
      <c r="N1597">
        <v>57</v>
      </c>
      <c r="O1597">
        <v>5</v>
      </c>
      <c r="P1597">
        <v>2</v>
      </c>
      <c r="Q1597">
        <v>45</v>
      </c>
      <c r="R1597" s="27">
        <f t="shared" si="127"/>
        <v>949</v>
      </c>
      <c r="S1597" s="27">
        <f t="shared" si="128"/>
        <v>644</v>
      </c>
      <c r="T1597" s="27" t="str">
        <f>IFERROR(VLOOKUP(F1597,#REF!,2,0),"")</f>
        <v/>
      </c>
      <c r="U1597" s="27" t="str">
        <f t="shared" si="129"/>
        <v>,09:15:00,car,949</v>
      </c>
    </row>
    <row r="1598" spans="1:21" hidden="1" x14ac:dyDescent="0.25">
      <c r="A1598" t="s">
        <v>133</v>
      </c>
      <c r="B1598">
        <v>9</v>
      </c>
      <c r="C1598" s="27" t="str">
        <f t="shared" si="125"/>
        <v>M</v>
      </c>
      <c r="E1598" t="s">
        <v>1820</v>
      </c>
      <c r="F1598" s="27" t="str">
        <f t="shared" si="126"/>
        <v>CCV-30B</v>
      </c>
      <c r="G1598" t="s">
        <v>1821</v>
      </c>
      <c r="H1598" t="s">
        <v>105</v>
      </c>
      <c r="I1598" t="s">
        <v>1836</v>
      </c>
      <c r="J1598">
        <v>0</v>
      </c>
      <c r="K1598">
        <v>51</v>
      </c>
      <c r="L1598">
        <v>56</v>
      </c>
      <c r="M1598">
        <v>430</v>
      </c>
      <c r="N1598">
        <v>39</v>
      </c>
      <c r="O1598">
        <v>8</v>
      </c>
      <c r="P1598">
        <v>0</v>
      </c>
      <c r="Q1598">
        <v>49</v>
      </c>
      <c r="R1598" s="27">
        <f t="shared" si="127"/>
        <v>946</v>
      </c>
      <c r="S1598" s="27">
        <f t="shared" si="128"/>
        <v>619</v>
      </c>
      <c r="T1598" s="27" t="str">
        <f>IFERROR(VLOOKUP(F1598,#REF!,2,0),"")</f>
        <v/>
      </c>
      <c r="U1598" s="27" t="str">
        <f t="shared" si="129"/>
        <v>,09:30:00,car,946</v>
      </c>
    </row>
    <row r="1599" spans="1:21" hidden="1" x14ac:dyDescent="0.25">
      <c r="A1599" t="s">
        <v>135</v>
      </c>
      <c r="B1599">
        <v>9</v>
      </c>
      <c r="C1599" s="27" t="str">
        <f t="shared" si="125"/>
        <v>M</v>
      </c>
      <c r="E1599" t="s">
        <v>1820</v>
      </c>
      <c r="F1599" s="27" t="str">
        <f t="shared" si="126"/>
        <v>CCV-30B</v>
      </c>
      <c r="G1599" t="s">
        <v>1821</v>
      </c>
      <c r="H1599" t="s">
        <v>105</v>
      </c>
      <c r="I1599" t="s">
        <v>1837</v>
      </c>
      <c r="J1599">
        <v>0</v>
      </c>
      <c r="K1599">
        <v>50</v>
      </c>
      <c r="L1599">
        <v>44</v>
      </c>
      <c r="M1599">
        <v>493</v>
      </c>
      <c r="N1599">
        <v>61</v>
      </c>
      <c r="O1599">
        <v>5</v>
      </c>
      <c r="P1599">
        <v>1</v>
      </c>
      <c r="Q1599">
        <v>48</v>
      </c>
      <c r="R1599" s="27">
        <f t="shared" si="127"/>
        <v>991</v>
      </c>
      <c r="S1599" s="27">
        <f t="shared" si="128"/>
        <v>652</v>
      </c>
      <c r="T1599" s="27" t="str">
        <f>IFERROR(VLOOKUP(F1599,#REF!,2,0),"")</f>
        <v/>
      </c>
      <c r="U1599" s="27" t="str">
        <f t="shared" si="129"/>
        <v>,09:45:00,car,991</v>
      </c>
    </row>
    <row r="1600" spans="1:21" hidden="1" x14ac:dyDescent="0.25">
      <c r="A1600" t="s">
        <v>137</v>
      </c>
      <c r="B1600">
        <v>10</v>
      </c>
      <c r="C1600" s="27" t="str">
        <f t="shared" si="125"/>
        <v>M</v>
      </c>
      <c r="E1600" t="s">
        <v>1820</v>
      </c>
      <c r="F1600" s="27" t="str">
        <f t="shared" si="126"/>
        <v>CCV-30B</v>
      </c>
      <c r="G1600" t="s">
        <v>1821</v>
      </c>
      <c r="H1600" t="s">
        <v>105</v>
      </c>
      <c r="I1600" t="s">
        <v>1838</v>
      </c>
      <c r="J1600">
        <v>0</v>
      </c>
      <c r="K1600">
        <v>90</v>
      </c>
      <c r="L1600">
        <v>43</v>
      </c>
      <c r="M1600">
        <v>512</v>
      </c>
      <c r="N1600">
        <v>74</v>
      </c>
      <c r="O1600">
        <v>3</v>
      </c>
      <c r="P1600">
        <v>7</v>
      </c>
      <c r="Q1600">
        <v>46</v>
      </c>
      <c r="R1600" s="27">
        <f t="shared" si="127"/>
        <v>1125</v>
      </c>
      <c r="S1600" s="27">
        <f t="shared" si="128"/>
        <v>673</v>
      </c>
      <c r="T1600" s="27" t="str">
        <f>IFERROR(VLOOKUP(F1600,#REF!,2,0),"")</f>
        <v/>
      </c>
      <c r="U1600" s="27" t="str">
        <f t="shared" si="129"/>
        <v>,10:00:00,car,1125</v>
      </c>
    </row>
    <row r="1601" spans="1:21" hidden="1" x14ac:dyDescent="0.25">
      <c r="A1601" t="s">
        <v>139</v>
      </c>
      <c r="B1601">
        <v>10</v>
      </c>
      <c r="C1601" s="27" t="str">
        <f t="shared" si="125"/>
        <v>M</v>
      </c>
      <c r="E1601" t="s">
        <v>1820</v>
      </c>
      <c r="F1601" s="27" t="str">
        <f t="shared" si="126"/>
        <v>CCV-30B</v>
      </c>
      <c r="G1601" t="s">
        <v>1821</v>
      </c>
      <c r="H1601" t="s">
        <v>105</v>
      </c>
      <c r="I1601" t="s">
        <v>1839</v>
      </c>
      <c r="J1601">
        <v>0</v>
      </c>
      <c r="K1601">
        <v>111</v>
      </c>
      <c r="L1601">
        <v>31</v>
      </c>
      <c r="M1601">
        <v>544</v>
      </c>
      <c r="N1601">
        <v>72</v>
      </c>
      <c r="O1601">
        <v>6</v>
      </c>
      <c r="P1601">
        <v>6</v>
      </c>
      <c r="Q1601">
        <v>33</v>
      </c>
      <c r="R1601" s="27">
        <f t="shared" si="127"/>
        <v>1163</v>
      </c>
      <c r="S1601" s="27">
        <f t="shared" si="128"/>
        <v>661</v>
      </c>
      <c r="T1601" s="27" t="str">
        <f>IFERROR(VLOOKUP(F1601,#REF!,2,0),"")</f>
        <v/>
      </c>
      <c r="U1601" s="27" t="str">
        <f t="shared" si="129"/>
        <v>,10:15:00,car,1163</v>
      </c>
    </row>
    <row r="1602" spans="1:21" hidden="1" x14ac:dyDescent="0.25">
      <c r="A1602" t="s">
        <v>141</v>
      </c>
      <c r="B1602">
        <v>10</v>
      </c>
      <c r="C1602" s="27" t="str">
        <f t="shared" si="125"/>
        <v>M</v>
      </c>
      <c r="E1602" t="s">
        <v>1820</v>
      </c>
      <c r="F1602" s="27" t="str">
        <f t="shared" si="126"/>
        <v>CCV-30B</v>
      </c>
      <c r="G1602" t="s">
        <v>1821</v>
      </c>
      <c r="H1602" t="s">
        <v>105</v>
      </c>
      <c r="I1602" t="s">
        <v>1840</v>
      </c>
      <c r="J1602">
        <v>0</v>
      </c>
      <c r="K1602">
        <v>69</v>
      </c>
      <c r="L1602">
        <v>23</v>
      </c>
      <c r="M1602">
        <v>466</v>
      </c>
      <c r="N1602">
        <v>75</v>
      </c>
      <c r="O1602">
        <v>9</v>
      </c>
      <c r="P1602">
        <v>4</v>
      </c>
      <c r="Q1602">
        <v>45</v>
      </c>
      <c r="R1602" s="27">
        <f t="shared" si="127"/>
        <v>940</v>
      </c>
      <c r="S1602" s="27">
        <f t="shared" si="128"/>
        <v>573</v>
      </c>
      <c r="T1602" s="27" t="str">
        <f>IFERROR(VLOOKUP(F1602,#REF!,2,0),"")</f>
        <v/>
      </c>
      <c r="U1602" s="27" t="str">
        <f t="shared" si="129"/>
        <v>,10:30:00,car,940</v>
      </c>
    </row>
    <row r="1603" spans="1:21" hidden="1" x14ac:dyDescent="0.25">
      <c r="A1603" t="s">
        <v>143</v>
      </c>
      <c r="B1603">
        <v>10</v>
      </c>
      <c r="C1603" s="27" t="str">
        <f t="shared" ref="C1603:C1666" si="130">IF(B1603&lt;12,"M",IF(AND(B1603&gt;=12,B1603&lt;=18),"T","N"))</f>
        <v>M</v>
      </c>
      <c r="E1603" t="s">
        <v>1820</v>
      </c>
      <c r="F1603" s="27" t="str">
        <f t="shared" ref="F1603:F1666" si="131">CONCATENATE("CCV-",G1603)</f>
        <v>CCV-30B</v>
      </c>
      <c r="G1603" t="s">
        <v>1821</v>
      </c>
      <c r="H1603" t="s">
        <v>105</v>
      </c>
      <c r="I1603" t="s">
        <v>1841</v>
      </c>
      <c r="J1603">
        <v>0</v>
      </c>
      <c r="K1603">
        <v>111</v>
      </c>
      <c r="L1603">
        <v>44</v>
      </c>
      <c r="M1603">
        <v>519</v>
      </c>
      <c r="N1603">
        <v>78</v>
      </c>
      <c r="O1603">
        <v>0</v>
      </c>
      <c r="P1603">
        <v>2</v>
      </c>
      <c r="Q1603">
        <v>51</v>
      </c>
      <c r="R1603" s="27">
        <f t="shared" ref="R1603:R1666" si="132">ROUNDUP((M1603+P1603+Q1603+(1/6)*N1603+2*K1603+2.5*L1603)*1.3,0)</f>
        <v>1193</v>
      </c>
      <c r="S1603" s="27">
        <f t="shared" ref="S1603:S1666" si="133">ROUNDUP(M1603+P1603+Q1603+2.5*L1603,0)</f>
        <v>682</v>
      </c>
      <c r="T1603" s="27" t="str">
        <f>IFERROR(VLOOKUP(F1603,#REF!,2,0),"")</f>
        <v/>
      </c>
      <c r="U1603" s="27" t="str">
        <f t="shared" ref="U1603:U1666" si="134">CONCATENATE(T1603,",",CONCATENATE(LEFT(A1603,5),":00"),",car,",R1603)</f>
        <v>,10:45:00,car,1193</v>
      </c>
    </row>
    <row r="1604" spans="1:21" hidden="1" x14ac:dyDescent="0.25">
      <c r="A1604" t="s">
        <v>145</v>
      </c>
      <c r="B1604">
        <v>11</v>
      </c>
      <c r="C1604" s="27" t="str">
        <f t="shared" si="130"/>
        <v>M</v>
      </c>
      <c r="E1604" t="s">
        <v>1820</v>
      </c>
      <c r="F1604" s="27" t="str">
        <f t="shared" si="131"/>
        <v>CCV-30B</v>
      </c>
      <c r="G1604" t="s">
        <v>1821</v>
      </c>
      <c r="H1604" t="s">
        <v>105</v>
      </c>
      <c r="I1604" t="s">
        <v>1842</v>
      </c>
      <c r="J1604">
        <v>0</v>
      </c>
      <c r="K1604">
        <v>38</v>
      </c>
      <c r="L1604">
        <v>93</v>
      </c>
      <c r="M1604">
        <v>448</v>
      </c>
      <c r="N1604">
        <v>80</v>
      </c>
      <c r="O1604">
        <v>2</v>
      </c>
      <c r="P1604">
        <v>8</v>
      </c>
      <c r="Q1604">
        <v>33</v>
      </c>
      <c r="R1604" s="27">
        <f t="shared" si="132"/>
        <v>1055</v>
      </c>
      <c r="S1604" s="27">
        <f t="shared" si="133"/>
        <v>722</v>
      </c>
      <c r="T1604" s="27" t="str">
        <f>IFERROR(VLOOKUP(F1604,#REF!,2,0),"")</f>
        <v/>
      </c>
      <c r="U1604" s="27" t="str">
        <f t="shared" si="134"/>
        <v>,11:00:00,car,1055</v>
      </c>
    </row>
    <row r="1605" spans="1:21" hidden="1" x14ac:dyDescent="0.25">
      <c r="A1605" t="s">
        <v>147</v>
      </c>
      <c r="B1605">
        <v>11</v>
      </c>
      <c r="C1605" s="27" t="str">
        <f t="shared" si="130"/>
        <v>M</v>
      </c>
      <c r="E1605" t="s">
        <v>1820</v>
      </c>
      <c r="F1605" s="27" t="str">
        <f t="shared" si="131"/>
        <v>CCV-30B</v>
      </c>
      <c r="G1605" t="s">
        <v>1821</v>
      </c>
      <c r="H1605" t="s">
        <v>105</v>
      </c>
      <c r="I1605" t="s">
        <v>1843</v>
      </c>
      <c r="J1605">
        <v>0</v>
      </c>
      <c r="K1605">
        <v>58</v>
      </c>
      <c r="L1605">
        <v>82</v>
      </c>
      <c r="M1605">
        <v>449</v>
      </c>
      <c r="N1605">
        <v>69</v>
      </c>
      <c r="O1605">
        <v>9</v>
      </c>
      <c r="P1605">
        <v>3</v>
      </c>
      <c r="Q1605">
        <v>35</v>
      </c>
      <c r="R1605" s="27">
        <f t="shared" si="132"/>
        <v>1066</v>
      </c>
      <c r="S1605" s="27">
        <f t="shared" si="133"/>
        <v>692</v>
      </c>
      <c r="T1605" s="27" t="str">
        <f>IFERROR(VLOOKUP(F1605,#REF!,2,0),"")</f>
        <v/>
      </c>
      <c r="U1605" s="27" t="str">
        <f t="shared" si="134"/>
        <v>,11:15:00,car,1066</v>
      </c>
    </row>
    <row r="1606" spans="1:21" hidden="1" x14ac:dyDescent="0.25">
      <c r="A1606" t="s">
        <v>149</v>
      </c>
      <c r="B1606">
        <v>11</v>
      </c>
      <c r="C1606" s="27" t="str">
        <f t="shared" si="130"/>
        <v>M</v>
      </c>
      <c r="E1606" t="s">
        <v>1820</v>
      </c>
      <c r="F1606" s="27" t="str">
        <f t="shared" si="131"/>
        <v>CCV-30B</v>
      </c>
      <c r="G1606" t="s">
        <v>1821</v>
      </c>
      <c r="H1606" t="s">
        <v>105</v>
      </c>
      <c r="I1606" t="s">
        <v>1844</v>
      </c>
      <c r="J1606">
        <v>0</v>
      </c>
      <c r="K1606">
        <v>50</v>
      </c>
      <c r="L1606">
        <v>86</v>
      </c>
      <c r="M1606">
        <v>485</v>
      </c>
      <c r="N1606">
        <v>103</v>
      </c>
      <c r="O1606">
        <v>4</v>
      </c>
      <c r="P1606">
        <v>6</v>
      </c>
      <c r="Q1606">
        <v>20</v>
      </c>
      <c r="R1606" s="27">
        <f t="shared" si="132"/>
        <v>1097</v>
      </c>
      <c r="S1606" s="27">
        <f t="shared" si="133"/>
        <v>726</v>
      </c>
      <c r="T1606" s="27" t="str">
        <f>IFERROR(VLOOKUP(F1606,#REF!,2,0),"")</f>
        <v/>
      </c>
      <c r="U1606" s="27" t="str">
        <f t="shared" si="134"/>
        <v>,11:30:00,car,1097</v>
      </c>
    </row>
    <row r="1607" spans="1:21" hidden="1" x14ac:dyDescent="0.25">
      <c r="A1607" t="s">
        <v>151</v>
      </c>
      <c r="B1607">
        <v>11</v>
      </c>
      <c r="C1607" s="27" t="str">
        <f t="shared" si="130"/>
        <v>M</v>
      </c>
      <c r="E1607" t="s">
        <v>1820</v>
      </c>
      <c r="F1607" s="27" t="str">
        <f t="shared" si="131"/>
        <v>CCV-30B</v>
      </c>
      <c r="G1607" t="s">
        <v>1821</v>
      </c>
      <c r="H1607" t="s">
        <v>105</v>
      </c>
      <c r="I1607" t="s">
        <v>1845</v>
      </c>
      <c r="J1607">
        <v>0</v>
      </c>
      <c r="K1607">
        <v>66</v>
      </c>
      <c r="L1607">
        <v>76</v>
      </c>
      <c r="M1607">
        <v>487</v>
      </c>
      <c r="N1607">
        <v>116</v>
      </c>
      <c r="O1607">
        <v>3</v>
      </c>
      <c r="P1607">
        <v>2</v>
      </c>
      <c r="Q1607">
        <v>37</v>
      </c>
      <c r="R1607" s="27">
        <f t="shared" si="132"/>
        <v>1128</v>
      </c>
      <c r="S1607" s="27">
        <f t="shared" si="133"/>
        <v>716</v>
      </c>
      <c r="T1607" s="27" t="str">
        <f>IFERROR(VLOOKUP(F1607,#REF!,2,0),"")</f>
        <v/>
      </c>
      <c r="U1607" s="27" t="str">
        <f t="shared" si="134"/>
        <v>,11:45:00,car,1128</v>
      </c>
    </row>
    <row r="1608" spans="1:21" hidden="1" x14ac:dyDescent="0.25">
      <c r="A1608" t="s">
        <v>153</v>
      </c>
      <c r="B1608">
        <v>12</v>
      </c>
      <c r="C1608" s="27" t="str">
        <f t="shared" si="130"/>
        <v>T</v>
      </c>
      <c r="E1608" t="s">
        <v>1820</v>
      </c>
      <c r="F1608" s="27" t="str">
        <f t="shared" si="131"/>
        <v>CCV-30B</v>
      </c>
      <c r="G1608" t="s">
        <v>1821</v>
      </c>
      <c r="H1608" t="s">
        <v>105</v>
      </c>
      <c r="I1608" t="s">
        <v>1846</v>
      </c>
      <c r="J1608">
        <v>1</v>
      </c>
      <c r="K1608">
        <v>72</v>
      </c>
      <c r="L1608">
        <v>34</v>
      </c>
      <c r="M1608">
        <v>619</v>
      </c>
      <c r="N1608">
        <v>206</v>
      </c>
      <c r="O1608">
        <v>2</v>
      </c>
      <c r="P1608">
        <v>7</v>
      </c>
      <c r="Q1608">
        <v>43</v>
      </c>
      <c r="R1608" s="27">
        <f t="shared" si="132"/>
        <v>1213</v>
      </c>
      <c r="S1608" s="27">
        <f t="shared" si="133"/>
        <v>754</v>
      </c>
      <c r="T1608" s="27" t="str">
        <f>IFERROR(VLOOKUP(F1608,#REF!,2,0),"")</f>
        <v/>
      </c>
      <c r="U1608" s="27" t="str">
        <f t="shared" si="134"/>
        <v>,12:00:00,car,1213</v>
      </c>
    </row>
    <row r="1609" spans="1:21" hidden="1" x14ac:dyDescent="0.25">
      <c r="A1609" t="s">
        <v>155</v>
      </c>
      <c r="B1609">
        <v>12</v>
      </c>
      <c r="C1609" s="27" t="str">
        <f t="shared" si="130"/>
        <v>T</v>
      </c>
      <c r="E1609" t="s">
        <v>1820</v>
      </c>
      <c r="F1609" s="27" t="str">
        <f t="shared" si="131"/>
        <v>CCV-30B</v>
      </c>
      <c r="G1609" t="s">
        <v>1821</v>
      </c>
      <c r="H1609" t="s">
        <v>105</v>
      </c>
      <c r="I1609" t="s">
        <v>1847</v>
      </c>
      <c r="J1609">
        <v>0</v>
      </c>
      <c r="K1609">
        <v>48</v>
      </c>
      <c r="L1609">
        <v>48</v>
      </c>
      <c r="M1609">
        <v>542</v>
      </c>
      <c r="N1609">
        <v>112</v>
      </c>
      <c r="O1609">
        <v>3</v>
      </c>
      <c r="P1609">
        <v>4</v>
      </c>
      <c r="Q1609">
        <v>37</v>
      </c>
      <c r="R1609" s="27">
        <f t="shared" si="132"/>
        <v>1063</v>
      </c>
      <c r="S1609" s="27">
        <f t="shared" si="133"/>
        <v>703</v>
      </c>
      <c r="T1609" s="27" t="str">
        <f>IFERROR(VLOOKUP(F1609,#REF!,2,0),"")</f>
        <v/>
      </c>
      <c r="U1609" s="27" t="str">
        <f t="shared" si="134"/>
        <v>,12:15:00,car,1063</v>
      </c>
    </row>
    <row r="1610" spans="1:21" hidden="1" x14ac:dyDescent="0.25">
      <c r="A1610" t="s">
        <v>157</v>
      </c>
      <c r="B1610">
        <v>12</v>
      </c>
      <c r="C1610" s="27" t="str">
        <f t="shared" si="130"/>
        <v>T</v>
      </c>
      <c r="E1610" t="s">
        <v>1820</v>
      </c>
      <c r="F1610" s="27" t="str">
        <f t="shared" si="131"/>
        <v>CCV-30B</v>
      </c>
      <c r="G1610" t="s">
        <v>1821</v>
      </c>
      <c r="H1610" t="s">
        <v>105</v>
      </c>
      <c r="I1610" t="s">
        <v>1848</v>
      </c>
      <c r="J1610">
        <v>5</v>
      </c>
      <c r="K1610">
        <v>18</v>
      </c>
      <c r="L1610">
        <v>50</v>
      </c>
      <c r="M1610">
        <v>434</v>
      </c>
      <c r="N1610">
        <v>84</v>
      </c>
      <c r="O1610">
        <v>4</v>
      </c>
      <c r="P1610">
        <v>1</v>
      </c>
      <c r="Q1610">
        <v>22</v>
      </c>
      <c r="R1610" s="27">
        <f t="shared" si="132"/>
        <v>822</v>
      </c>
      <c r="S1610" s="27">
        <f t="shared" si="133"/>
        <v>582</v>
      </c>
      <c r="T1610" s="27" t="str">
        <f>IFERROR(VLOOKUP(F1610,#REF!,2,0),"")</f>
        <v/>
      </c>
      <c r="U1610" s="27" t="str">
        <f t="shared" si="134"/>
        <v>,12:30:00,car,822</v>
      </c>
    </row>
    <row r="1611" spans="1:21" hidden="1" x14ac:dyDescent="0.25">
      <c r="A1611" t="s">
        <v>159</v>
      </c>
      <c r="B1611">
        <v>12</v>
      </c>
      <c r="C1611" s="27" t="str">
        <f t="shared" si="130"/>
        <v>T</v>
      </c>
      <c r="E1611" t="s">
        <v>1820</v>
      </c>
      <c r="F1611" s="27" t="str">
        <f t="shared" si="131"/>
        <v>CCV-30B</v>
      </c>
      <c r="G1611" t="s">
        <v>1821</v>
      </c>
      <c r="H1611" t="s">
        <v>105</v>
      </c>
      <c r="I1611" t="s">
        <v>1849</v>
      </c>
      <c r="J1611">
        <v>0</v>
      </c>
      <c r="K1611">
        <v>36</v>
      </c>
      <c r="L1611">
        <v>41</v>
      </c>
      <c r="M1611">
        <v>509</v>
      </c>
      <c r="N1611">
        <v>81</v>
      </c>
      <c r="O1611">
        <v>5</v>
      </c>
      <c r="P1611">
        <v>0</v>
      </c>
      <c r="Q1611">
        <v>20</v>
      </c>
      <c r="R1611" s="27">
        <f t="shared" si="132"/>
        <v>933</v>
      </c>
      <c r="S1611" s="27">
        <f t="shared" si="133"/>
        <v>632</v>
      </c>
      <c r="T1611" s="27" t="str">
        <f>IFERROR(VLOOKUP(F1611,#REF!,2,0),"")</f>
        <v/>
      </c>
      <c r="U1611" s="27" t="str">
        <f t="shared" si="134"/>
        <v>,12:45:00,car,933</v>
      </c>
    </row>
    <row r="1612" spans="1:21" hidden="1" x14ac:dyDescent="0.25">
      <c r="A1612" t="s">
        <v>161</v>
      </c>
      <c r="B1612">
        <v>13</v>
      </c>
      <c r="C1612" s="27" t="str">
        <f t="shared" si="130"/>
        <v>T</v>
      </c>
      <c r="E1612" t="s">
        <v>1820</v>
      </c>
      <c r="F1612" s="27" t="str">
        <f t="shared" si="131"/>
        <v>CCV-30B</v>
      </c>
      <c r="G1612" t="s">
        <v>1821</v>
      </c>
      <c r="H1612" t="s">
        <v>105</v>
      </c>
      <c r="I1612" t="s">
        <v>1850</v>
      </c>
      <c r="J1612">
        <v>1</v>
      </c>
      <c r="K1612">
        <v>31</v>
      </c>
      <c r="L1612">
        <v>72</v>
      </c>
      <c r="M1612">
        <v>478</v>
      </c>
      <c r="N1612">
        <v>103</v>
      </c>
      <c r="O1612">
        <v>3</v>
      </c>
      <c r="P1612">
        <v>4</v>
      </c>
      <c r="Q1612">
        <v>29</v>
      </c>
      <c r="R1612" s="27">
        <f t="shared" si="132"/>
        <v>1002</v>
      </c>
      <c r="S1612" s="27">
        <f t="shared" si="133"/>
        <v>691</v>
      </c>
      <c r="T1612" s="27" t="str">
        <f>IFERROR(VLOOKUP(F1612,#REF!,2,0),"")</f>
        <v/>
      </c>
      <c r="U1612" s="27" t="str">
        <f t="shared" si="134"/>
        <v>,13:00:00,car,1002</v>
      </c>
    </row>
    <row r="1613" spans="1:21" hidden="1" x14ac:dyDescent="0.25">
      <c r="A1613" t="s">
        <v>163</v>
      </c>
      <c r="B1613">
        <v>13</v>
      </c>
      <c r="C1613" s="27" t="str">
        <f t="shared" si="130"/>
        <v>T</v>
      </c>
      <c r="E1613" t="s">
        <v>1820</v>
      </c>
      <c r="F1613" s="27" t="str">
        <f t="shared" si="131"/>
        <v>CCV-30B</v>
      </c>
      <c r="G1613" t="s">
        <v>1821</v>
      </c>
      <c r="H1613" t="s">
        <v>105</v>
      </c>
      <c r="I1613" t="s">
        <v>1851</v>
      </c>
      <c r="J1613">
        <v>0</v>
      </c>
      <c r="K1613">
        <v>37</v>
      </c>
      <c r="L1613">
        <v>61</v>
      </c>
      <c r="M1613">
        <v>518</v>
      </c>
      <c r="N1613">
        <v>95</v>
      </c>
      <c r="O1613">
        <v>2</v>
      </c>
      <c r="P1613">
        <v>3</v>
      </c>
      <c r="Q1613">
        <v>20</v>
      </c>
      <c r="R1613" s="27">
        <f t="shared" si="132"/>
        <v>1019</v>
      </c>
      <c r="S1613" s="27">
        <f t="shared" si="133"/>
        <v>694</v>
      </c>
      <c r="T1613" s="27" t="str">
        <f>IFERROR(VLOOKUP(F1613,#REF!,2,0),"")</f>
        <v/>
      </c>
      <c r="U1613" s="27" t="str">
        <f t="shared" si="134"/>
        <v>,13:15:00,car,1019</v>
      </c>
    </row>
    <row r="1614" spans="1:21" hidden="1" x14ac:dyDescent="0.25">
      <c r="A1614" t="s">
        <v>165</v>
      </c>
      <c r="B1614">
        <v>13</v>
      </c>
      <c r="C1614" s="27" t="str">
        <f t="shared" si="130"/>
        <v>T</v>
      </c>
      <c r="E1614" t="s">
        <v>1820</v>
      </c>
      <c r="F1614" s="27" t="str">
        <f t="shared" si="131"/>
        <v>CCV-30B</v>
      </c>
      <c r="G1614" t="s">
        <v>1821</v>
      </c>
      <c r="H1614" t="s">
        <v>105</v>
      </c>
      <c r="I1614" t="s">
        <v>1852</v>
      </c>
      <c r="J1614">
        <v>0</v>
      </c>
      <c r="K1614">
        <v>34</v>
      </c>
      <c r="L1614">
        <v>53</v>
      </c>
      <c r="M1614">
        <v>503</v>
      </c>
      <c r="N1614">
        <v>93</v>
      </c>
      <c r="O1614">
        <v>4</v>
      </c>
      <c r="P1614">
        <v>1</v>
      </c>
      <c r="Q1614">
        <v>28</v>
      </c>
      <c r="R1614" s="27">
        <f t="shared" si="132"/>
        <v>973</v>
      </c>
      <c r="S1614" s="27">
        <f t="shared" si="133"/>
        <v>665</v>
      </c>
      <c r="T1614" s="27" t="str">
        <f>IFERROR(VLOOKUP(F1614,#REF!,2,0),"")</f>
        <v/>
      </c>
      <c r="U1614" s="27" t="str">
        <f t="shared" si="134"/>
        <v>,13:30:00,car,973</v>
      </c>
    </row>
    <row r="1615" spans="1:21" hidden="1" x14ac:dyDescent="0.25">
      <c r="A1615" t="s">
        <v>167</v>
      </c>
      <c r="B1615">
        <v>13</v>
      </c>
      <c r="C1615" s="27" t="str">
        <f t="shared" si="130"/>
        <v>T</v>
      </c>
      <c r="E1615" t="s">
        <v>1820</v>
      </c>
      <c r="F1615" s="27" t="str">
        <f t="shared" si="131"/>
        <v>CCV-30B</v>
      </c>
      <c r="G1615" t="s">
        <v>1821</v>
      </c>
      <c r="H1615" t="s">
        <v>105</v>
      </c>
      <c r="I1615" t="s">
        <v>1853</v>
      </c>
      <c r="J1615">
        <v>1</v>
      </c>
      <c r="K1615">
        <v>41</v>
      </c>
      <c r="L1615">
        <v>65</v>
      </c>
      <c r="M1615">
        <v>517</v>
      </c>
      <c r="N1615">
        <v>90</v>
      </c>
      <c r="O1615">
        <v>5</v>
      </c>
      <c r="P1615">
        <v>6</v>
      </c>
      <c r="Q1615">
        <v>49</v>
      </c>
      <c r="R1615" s="27">
        <f t="shared" si="132"/>
        <v>1081</v>
      </c>
      <c r="S1615" s="27">
        <f t="shared" si="133"/>
        <v>735</v>
      </c>
      <c r="T1615" s="27" t="str">
        <f>IFERROR(VLOOKUP(F1615,#REF!,2,0),"")</f>
        <v/>
      </c>
      <c r="U1615" s="27" t="str">
        <f t="shared" si="134"/>
        <v>,13:45:00,car,1081</v>
      </c>
    </row>
    <row r="1616" spans="1:21" hidden="1" x14ac:dyDescent="0.25">
      <c r="A1616" t="s">
        <v>169</v>
      </c>
      <c r="B1616">
        <v>14</v>
      </c>
      <c r="C1616" s="27" t="str">
        <f t="shared" si="130"/>
        <v>T</v>
      </c>
      <c r="E1616" t="s">
        <v>1820</v>
      </c>
      <c r="F1616" s="27" t="str">
        <f t="shared" si="131"/>
        <v>CCV-30B</v>
      </c>
      <c r="G1616" t="s">
        <v>1821</v>
      </c>
      <c r="H1616" t="s">
        <v>105</v>
      </c>
      <c r="I1616" t="s">
        <v>1854</v>
      </c>
      <c r="J1616">
        <v>0</v>
      </c>
      <c r="K1616">
        <v>62</v>
      </c>
      <c r="L1616">
        <v>43</v>
      </c>
      <c r="M1616">
        <v>551</v>
      </c>
      <c r="N1616">
        <v>83</v>
      </c>
      <c r="O1616">
        <v>2</v>
      </c>
      <c r="P1616">
        <v>1</v>
      </c>
      <c r="Q1616">
        <v>26</v>
      </c>
      <c r="R1616" s="27">
        <f t="shared" si="132"/>
        <v>1071</v>
      </c>
      <c r="S1616" s="27">
        <f t="shared" si="133"/>
        <v>686</v>
      </c>
      <c r="T1616" s="27" t="str">
        <f>IFERROR(VLOOKUP(F1616,#REF!,2,0),"")</f>
        <v/>
      </c>
      <c r="U1616" s="27" t="str">
        <f t="shared" si="134"/>
        <v>,14:00:00,car,1071</v>
      </c>
    </row>
    <row r="1617" spans="1:21" hidden="1" x14ac:dyDescent="0.25">
      <c r="A1617" t="s">
        <v>171</v>
      </c>
      <c r="B1617">
        <v>14</v>
      </c>
      <c r="C1617" s="27" t="str">
        <f t="shared" si="130"/>
        <v>T</v>
      </c>
      <c r="E1617" t="s">
        <v>1820</v>
      </c>
      <c r="F1617" s="27" t="str">
        <f t="shared" si="131"/>
        <v>CCV-30B</v>
      </c>
      <c r="G1617" t="s">
        <v>1821</v>
      </c>
      <c r="H1617" t="s">
        <v>105</v>
      </c>
      <c r="I1617" t="s">
        <v>1855</v>
      </c>
      <c r="J1617">
        <v>0</v>
      </c>
      <c r="K1617">
        <v>77</v>
      </c>
      <c r="L1617">
        <v>38</v>
      </c>
      <c r="M1617">
        <v>585</v>
      </c>
      <c r="N1617">
        <v>88</v>
      </c>
      <c r="O1617">
        <v>8</v>
      </c>
      <c r="P1617">
        <v>3</v>
      </c>
      <c r="Q1617">
        <v>47</v>
      </c>
      <c r="R1617" s="27">
        <f t="shared" si="132"/>
        <v>1169</v>
      </c>
      <c r="S1617" s="27">
        <f t="shared" si="133"/>
        <v>730</v>
      </c>
      <c r="T1617" s="27" t="str">
        <f>IFERROR(VLOOKUP(F1617,#REF!,2,0),"")</f>
        <v/>
      </c>
      <c r="U1617" s="27" t="str">
        <f t="shared" si="134"/>
        <v>,14:15:00,car,1169</v>
      </c>
    </row>
    <row r="1618" spans="1:21" hidden="1" x14ac:dyDescent="0.25">
      <c r="A1618" t="s">
        <v>173</v>
      </c>
      <c r="B1618">
        <v>14</v>
      </c>
      <c r="C1618" s="27" t="str">
        <f t="shared" si="130"/>
        <v>T</v>
      </c>
      <c r="E1618" t="s">
        <v>1820</v>
      </c>
      <c r="F1618" s="27" t="str">
        <f t="shared" si="131"/>
        <v>CCV-30B</v>
      </c>
      <c r="G1618" t="s">
        <v>1821</v>
      </c>
      <c r="H1618" t="s">
        <v>105</v>
      </c>
      <c r="I1618" t="s">
        <v>1856</v>
      </c>
      <c r="J1618">
        <v>0</v>
      </c>
      <c r="K1618">
        <v>81</v>
      </c>
      <c r="L1618">
        <v>27</v>
      </c>
      <c r="M1618">
        <v>603</v>
      </c>
      <c r="N1618">
        <v>110</v>
      </c>
      <c r="O1618">
        <v>4</v>
      </c>
      <c r="P1618">
        <v>1</v>
      </c>
      <c r="Q1618">
        <v>66</v>
      </c>
      <c r="R1618" s="27">
        <f t="shared" si="132"/>
        <v>1194</v>
      </c>
      <c r="S1618" s="27">
        <f t="shared" si="133"/>
        <v>738</v>
      </c>
      <c r="T1618" s="27" t="str">
        <f>IFERROR(VLOOKUP(F1618,#REF!,2,0),"")</f>
        <v/>
      </c>
      <c r="U1618" s="27" t="str">
        <f t="shared" si="134"/>
        <v>,14:30:00,car,1194</v>
      </c>
    </row>
    <row r="1619" spans="1:21" hidden="1" x14ac:dyDescent="0.25">
      <c r="A1619" t="s">
        <v>175</v>
      </c>
      <c r="B1619">
        <v>14</v>
      </c>
      <c r="C1619" s="27" t="str">
        <f t="shared" si="130"/>
        <v>T</v>
      </c>
      <c r="E1619" t="s">
        <v>1820</v>
      </c>
      <c r="F1619" s="27" t="str">
        <f t="shared" si="131"/>
        <v>CCV-30B</v>
      </c>
      <c r="G1619" t="s">
        <v>1821</v>
      </c>
      <c r="H1619" t="s">
        <v>105</v>
      </c>
      <c r="I1619" t="s">
        <v>1857</v>
      </c>
      <c r="J1619">
        <v>0</v>
      </c>
      <c r="K1619">
        <v>68</v>
      </c>
      <c r="L1619">
        <v>36</v>
      </c>
      <c r="M1619">
        <v>544</v>
      </c>
      <c r="N1619">
        <v>102</v>
      </c>
      <c r="O1619">
        <v>5</v>
      </c>
      <c r="P1619">
        <v>0</v>
      </c>
      <c r="Q1619">
        <v>46</v>
      </c>
      <c r="R1619" s="27">
        <f t="shared" si="132"/>
        <v>1083</v>
      </c>
      <c r="S1619" s="27">
        <f t="shared" si="133"/>
        <v>680</v>
      </c>
      <c r="T1619" s="27" t="str">
        <f>IFERROR(VLOOKUP(F1619,#REF!,2,0),"")</f>
        <v/>
      </c>
      <c r="U1619" s="27" t="str">
        <f t="shared" si="134"/>
        <v>,14:45:00,car,1083</v>
      </c>
    </row>
    <row r="1620" spans="1:21" hidden="1" x14ac:dyDescent="0.25">
      <c r="A1620" t="s">
        <v>177</v>
      </c>
      <c r="B1620">
        <v>15</v>
      </c>
      <c r="C1620" s="27" t="str">
        <f t="shared" si="130"/>
        <v>T</v>
      </c>
      <c r="E1620" t="s">
        <v>1820</v>
      </c>
      <c r="F1620" s="27" t="str">
        <f t="shared" si="131"/>
        <v>CCV-30B</v>
      </c>
      <c r="G1620" t="s">
        <v>1821</v>
      </c>
      <c r="H1620" t="s">
        <v>105</v>
      </c>
      <c r="I1620" t="s">
        <v>1858</v>
      </c>
      <c r="J1620">
        <v>0</v>
      </c>
      <c r="K1620">
        <v>68</v>
      </c>
      <c r="L1620">
        <v>48</v>
      </c>
      <c r="M1620">
        <v>597</v>
      </c>
      <c r="N1620">
        <v>98</v>
      </c>
      <c r="O1620">
        <v>3</v>
      </c>
      <c r="P1620">
        <v>2</v>
      </c>
      <c r="Q1620">
        <v>49</v>
      </c>
      <c r="R1620" s="27">
        <f t="shared" si="132"/>
        <v>1197</v>
      </c>
      <c r="S1620" s="27">
        <f t="shared" si="133"/>
        <v>768</v>
      </c>
      <c r="T1620" s="27" t="str">
        <f>IFERROR(VLOOKUP(F1620,#REF!,2,0),"")</f>
        <v/>
      </c>
      <c r="U1620" s="27" t="str">
        <f t="shared" si="134"/>
        <v>,15:00:00,car,1197</v>
      </c>
    </row>
    <row r="1621" spans="1:21" hidden="1" x14ac:dyDescent="0.25">
      <c r="A1621" t="s">
        <v>179</v>
      </c>
      <c r="B1621">
        <v>15</v>
      </c>
      <c r="C1621" s="27" t="str">
        <f t="shared" si="130"/>
        <v>T</v>
      </c>
      <c r="E1621" t="s">
        <v>1820</v>
      </c>
      <c r="F1621" s="27" t="str">
        <f t="shared" si="131"/>
        <v>CCV-30B</v>
      </c>
      <c r="G1621" t="s">
        <v>1821</v>
      </c>
      <c r="H1621" t="s">
        <v>105</v>
      </c>
      <c r="I1621" t="s">
        <v>1859</v>
      </c>
      <c r="J1621">
        <v>0</v>
      </c>
      <c r="K1621">
        <v>85</v>
      </c>
      <c r="L1621">
        <v>48</v>
      </c>
      <c r="M1621">
        <v>560</v>
      </c>
      <c r="N1621">
        <v>131</v>
      </c>
      <c r="O1621">
        <v>3</v>
      </c>
      <c r="P1621">
        <v>3</v>
      </c>
      <c r="Q1621">
        <v>63</v>
      </c>
      <c r="R1621" s="27">
        <f t="shared" si="132"/>
        <v>1220</v>
      </c>
      <c r="S1621" s="27">
        <f t="shared" si="133"/>
        <v>746</v>
      </c>
      <c r="T1621" s="27" t="str">
        <f>IFERROR(VLOOKUP(F1621,#REF!,2,0),"")</f>
        <v/>
      </c>
      <c r="U1621" s="27" t="str">
        <f t="shared" si="134"/>
        <v>,15:15:00,car,1220</v>
      </c>
    </row>
    <row r="1622" spans="1:21" hidden="1" x14ac:dyDescent="0.25">
      <c r="A1622" t="s">
        <v>181</v>
      </c>
      <c r="B1622">
        <v>15</v>
      </c>
      <c r="C1622" s="27" t="str">
        <f t="shared" si="130"/>
        <v>T</v>
      </c>
      <c r="E1622" t="s">
        <v>1820</v>
      </c>
      <c r="F1622" s="27" t="str">
        <f t="shared" si="131"/>
        <v>CCV-30B</v>
      </c>
      <c r="G1622" t="s">
        <v>1821</v>
      </c>
      <c r="H1622" t="s">
        <v>105</v>
      </c>
      <c r="I1622" t="s">
        <v>1860</v>
      </c>
      <c r="J1622">
        <v>0</v>
      </c>
      <c r="K1622">
        <v>75</v>
      </c>
      <c r="L1622">
        <v>38</v>
      </c>
      <c r="M1622">
        <v>578</v>
      </c>
      <c r="N1622">
        <v>102</v>
      </c>
      <c r="O1622">
        <v>2</v>
      </c>
      <c r="P1622">
        <v>4</v>
      </c>
      <c r="Q1622">
        <v>40</v>
      </c>
      <c r="R1622" s="27">
        <f t="shared" si="132"/>
        <v>1150</v>
      </c>
      <c r="S1622" s="27">
        <f t="shared" si="133"/>
        <v>717</v>
      </c>
      <c r="T1622" s="27" t="str">
        <f>IFERROR(VLOOKUP(F1622,#REF!,2,0),"")</f>
        <v/>
      </c>
      <c r="U1622" s="27" t="str">
        <f t="shared" si="134"/>
        <v>,15:30:00,car,1150</v>
      </c>
    </row>
    <row r="1623" spans="1:21" hidden="1" x14ac:dyDescent="0.25">
      <c r="A1623" t="s">
        <v>183</v>
      </c>
      <c r="B1623">
        <v>15</v>
      </c>
      <c r="C1623" s="27" t="str">
        <f t="shared" si="130"/>
        <v>T</v>
      </c>
      <c r="E1623" t="s">
        <v>1820</v>
      </c>
      <c r="F1623" s="27" t="str">
        <f t="shared" si="131"/>
        <v>CCV-30B</v>
      </c>
      <c r="G1623" t="s">
        <v>1821</v>
      </c>
      <c r="H1623" t="s">
        <v>105</v>
      </c>
      <c r="I1623" t="s">
        <v>1861</v>
      </c>
      <c r="J1623">
        <v>0</v>
      </c>
      <c r="K1623">
        <v>63</v>
      </c>
      <c r="L1623">
        <v>68</v>
      </c>
      <c r="M1623">
        <v>476</v>
      </c>
      <c r="N1623">
        <v>118</v>
      </c>
      <c r="O1623">
        <v>4</v>
      </c>
      <c r="P1623">
        <v>3</v>
      </c>
      <c r="Q1623">
        <v>41</v>
      </c>
      <c r="R1623" s="27">
        <f t="shared" si="132"/>
        <v>1087</v>
      </c>
      <c r="S1623" s="27">
        <f t="shared" si="133"/>
        <v>690</v>
      </c>
      <c r="T1623" s="27" t="str">
        <f>IFERROR(VLOOKUP(F1623,#REF!,2,0),"")</f>
        <v/>
      </c>
      <c r="U1623" s="27" t="str">
        <f t="shared" si="134"/>
        <v>,15:45:00,car,1087</v>
      </c>
    </row>
    <row r="1624" spans="1:21" hidden="1" x14ac:dyDescent="0.25">
      <c r="A1624" t="s">
        <v>185</v>
      </c>
      <c r="B1624">
        <v>16</v>
      </c>
      <c r="C1624" s="27" t="str">
        <f t="shared" si="130"/>
        <v>T</v>
      </c>
      <c r="E1624" t="s">
        <v>1820</v>
      </c>
      <c r="F1624" s="27" t="str">
        <f t="shared" si="131"/>
        <v>CCV-30B</v>
      </c>
      <c r="G1624" t="s">
        <v>1821</v>
      </c>
      <c r="H1624" t="s">
        <v>105</v>
      </c>
      <c r="I1624" t="s">
        <v>1862</v>
      </c>
      <c r="J1624">
        <v>0</v>
      </c>
      <c r="K1624">
        <v>67</v>
      </c>
      <c r="L1624">
        <v>91</v>
      </c>
      <c r="M1624">
        <v>596</v>
      </c>
      <c r="N1624">
        <v>122</v>
      </c>
      <c r="O1624">
        <v>3</v>
      </c>
      <c r="P1624">
        <v>4</v>
      </c>
      <c r="Q1624">
        <v>50</v>
      </c>
      <c r="R1624" s="27">
        <f t="shared" si="132"/>
        <v>1342</v>
      </c>
      <c r="S1624" s="27">
        <f t="shared" si="133"/>
        <v>878</v>
      </c>
      <c r="T1624" s="27" t="str">
        <f>IFERROR(VLOOKUP(F1624,#REF!,2,0),"")</f>
        <v/>
      </c>
      <c r="U1624" s="27" t="str">
        <f t="shared" si="134"/>
        <v>,16:00:00,car,1342</v>
      </c>
    </row>
    <row r="1625" spans="1:21" hidden="1" x14ac:dyDescent="0.25">
      <c r="A1625" t="s">
        <v>187</v>
      </c>
      <c r="B1625">
        <v>16</v>
      </c>
      <c r="C1625" s="27" t="str">
        <f t="shared" si="130"/>
        <v>T</v>
      </c>
      <c r="E1625" t="s">
        <v>1820</v>
      </c>
      <c r="F1625" s="27" t="str">
        <f t="shared" si="131"/>
        <v>CCV-30B</v>
      </c>
      <c r="G1625" t="s">
        <v>1821</v>
      </c>
      <c r="H1625" t="s">
        <v>105</v>
      </c>
      <c r="I1625" t="s">
        <v>1863</v>
      </c>
      <c r="J1625">
        <v>0</v>
      </c>
      <c r="K1625">
        <v>51</v>
      </c>
      <c r="L1625">
        <v>64</v>
      </c>
      <c r="M1625">
        <v>571</v>
      </c>
      <c r="N1625">
        <v>133</v>
      </c>
      <c r="O1625">
        <v>4</v>
      </c>
      <c r="P1625">
        <v>6</v>
      </c>
      <c r="Q1625">
        <v>47</v>
      </c>
      <c r="R1625" s="27">
        <f t="shared" si="132"/>
        <v>1181</v>
      </c>
      <c r="S1625" s="27">
        <f t="shared" si="133"/>
        <v>784</v>
      </c>
      <c r="T1625" s="27" t="str">
        <f>IFERROR(VLOOKUP(F1625,#REF!,2,0),"")</f>
        <v/>
      </c>
      <c r="U1625" s="27" t="str">
        <f t="shared" si="134"/>
        <v>,16:15:00,car,1181</v>
      </c>
    </row>
    <row r="1626" spans="1:21" hidden="1" x14ac:dyDescent="0.25">
      <c r="A1626" t="s">
        <v>42</v>
      </c>
      <c r="B1626">
        <v>16</v>
      </c>
      <c r="C1626" s="27" t="str">
        <f t="shared" si="130"/>
        <v>T</v>
      </c>
      <c r="E1626" t="s">
        <v>1820</v>
      </c>
      <c r="F1626" s="27" t="str">
        <f t="shared" si="131"/>
        <v>CCV-30B</v>
      </c>
      <c r="G1626" t="s">
        <v>1821</v>
      </c>
      <c r="H1626" t="s">
        <v>105</v>
      </c>
      <c r="I1626" t="s">
        <v>1864</v>
      </c>
      <c r="J1626">
        <v>0</v>
      </c>
      <c r="K1626">
        <v>50</v>
      </c>
      <c r="L1626">
        <v>65</v>
      </c>
      <c r="M1626">
        <v>599</v>
      </c>
      <c r="N1626">
        <v>158</v>
      </c>
      <c r="O1626">
        <v>8</v>
      </c>
      <c r="P1626">
        <v>2</v>
      </c>
      <c r="Q1626">
        <v>41</v>
      </c>
      <c r="R1626" s="27">
        <f t="shared" si="132"/>
        <v>1211</v>
      </c>
      <c r="S1626" s="27">
        <f t="shared" si="133"/>
        <v>805</v>
      </c>
      <c r="T1626" s="27" t="str">
        <f>IFERROR(VLOOKUP(F1626,#REF!,2,0),"")</f>
        <v/>
      </c>
      <c r="U1626" s="27" t="str">
        <f t="shared" si="134"/>
        <v>,16:30:00,car,1211</v>
      </c>
    </row>
    <row r="1627" spans="1:21" hidden="1" x14ac:dyDescent="0.25">
      <c r="A1627" t="s">
        <v>43</v>
      </c>
      <c r="B1627">
        <v>16</v>
      </c>
      <c r="C1627" s="27" t="str">
        <f t="shared" si="130"/>
        <v>T</v>
      </c>
      <c r="E1627" t="s">
        <v>1820</v>
      </c>
      <c r="F1627" s="27" t="str">
        <f t="shared" si="131"/>
        <v>CCV-30B</v>
      </c>
      <c r="G1627" t="s">
        <v>1821</v>
      </c>
      <c r="H1627" t="s">
        <v>105</v>
      </c>
      <c r="I1627" t="s">
        <v>1865</v>
      </c>
      <c r="J1627">
        <v>0</v>
      </c>
      <c r="K1627">
        <v>54</v>
      </c>
      <c r="L1627">
        <v>73</v>
      </c>
      <c r="M1627">
        <v>548</v>
      </c>
      <c r="N1627">
        <v>173</v>
      </c>
      <c r="O1627">
        <v>7</v>
      </c>
      <c r="P1627">
        <v>1</v>
      </c>
      <c r="Q1627">
        <v>42</v>
      </c>
      <c r="R1627" s="27">
        <f t="shared" si="132"/>
        <v>1184</v>
      </c>
      <c r="S1627" s="27">
        <f t="shared" si="133"/>
        <v>774</v>
      </c>
      <c r="T1627" s="27" t="str">
        <f>IFERROR(VLOOKUP(F1627,#REF!,2,0),"")</f>
        <v/>
      </c>
      <c r="U1627" s="27" t="str">
        <f t="shared" si="134"/>
        <v>,16:45:00,car,1184</v>
      </c>
    </row>
    <row r="1628" spans="1:21" hidden="1" x14ac:dyDescent="0.25">
      <c r="A1628" t="s">
        <v>44</v>
      </c>
      <c r="B1628">
        <v>17</v>
      </c>
      <c r="C1628" s="27" t="str">
        <f t="shared" si="130"/>
        <v>T</v>
      </c>
      <c r="E1628" t="s">
        <v>1820</v>
      </c>
      <c r="F1628" s="27" t="str">
        <f t="shared" si="131"/>
        <v>CCV-30B</v>
      </c>
      <c r="G1628" t="s">
        <v>1821</v>
      </c>
      <c r="H1628" t="s">
        <v>105</v>
      </c>
      <c r="I1628" t="s">
        <v>1866</v>
      </c>
      <c r="J1628">
        <v>0</v>
      </c>
      <c r="K1628">
        <v>69</v>
      </c>
      <c r="L1628">
        <v>64</v>
      </c>
      <c r="M1628">
        <v>562</v>
      </c>
      <c r="N1628">
        <v>317</v>
      </c>
      <c r="O1628">
        <v>9</v>
      </c>
      <c r="P1628">
        <v>5</v>
      </c>
      <c r="Q1628">
        <v>50</v>
      </c>
      <c r="R1628" s="27">
        <f t="shared" si="132"/>
        <v>1259</v>
      </c>
      <c r="S1628" s="27">
        <f t="shared" si="133"/>
        <v>777</v>
      </c>
      <c r="T1628" s="27" t="str">
        <f>IFERROR(VLOOKUP(F1628,#REF!,2,0),"")</f>
        <v/>
      </c>
      <c r="U1628" s="27" t="str">
        <f t="shared" si="134"/>
        <v>,17:00:00,car,1259</v>
      </c>
    </row>
    <row r="1629" spans="1:21" hidden="1" x14ac:dyDescent="0.25">
      <c r="A1629" t="s">
        <v>45</v>
      </c>
      <c r="B1629">
        <v>17</v>
      </c>
      <c r="C1629" s="27" t="str">
        <f t="shared" si="130"/>
        <v>T</v>
      </c>
      <c r="E1629" t="s">
        <v>1820</v>
      </c>
      <c r="F1629" s="27" t="str">
        <f t="shared" si="131"/>
        <v>CCV-30B</v>
      </c>
      <c r="G1629" t="s">
        <v>1821</v>
      </c>
      <c r="H1629" t="s">
        <v>105</v>
      </c>
      <c r="I1629" t="s">
        <v>1867</v>
      </c>
      <c r="J1629">
        <v>1</v>
      </c>
      <c r="K1629">
        <v>71</v>
      </c>
      <c r="L1629">
        <v>39</v>
      </c>
      <c r="M1629">
        <v>494</v>
      </c>
      <c r="N1629">
        <v>347</v>
      </c>
      <c r="O1629">
        <v>7</v>
      </c>
      <c r="P1629">
        <v>5</v>
      </c>
      <c r="Q1629">
        <v>61</v>
      </c>
      <c r="R1629" s="27">
        <f t="shared" si="132"/>
        <v>1115</v>
      </c>
      <c r="S1629" s="27">
        <f t="shared" si="133"/>
        <v>658</v>
      </c>
      <c r="T1629" s="27" t="str">
        <f>IFERROR(VLOOKUP(F1629,#REF!,2,0),"")</f>
        <v/>
      </c>
      <c r="U1629" s="27" t="str">
        <f t="shared" si="134"/>
        <v>,17:15:00,car,1115</v>
      </c>
    </row>
    <row r="1630" spans="1:21" hidden="1" x14ac:dyDescent="0.25">
      <c r="A1630" t="s">
        <v>46</v>
      </c>
      <c r="B1630">
        <v>17</v>
      </c>
      <c r="C1630" s="27" t="str">
        <f t="shared" si="130"/>
        <v>T</v>
      </c>
      <c r="E1630" t="s">
        <v>1820</v>
      </c>
      <c r="F1630" s="27" t="str">
        <f t="shared" si="131"/>
        <v>CCV-30B</v>
      </c>
      <c r="G1630" t="s">
        <v>1821</v>
      </c>
      <c r="H1630" t="s">
        <v>105</v>
      </c>
      <c r="I1630" t="s">
        <v>1868</v>
      </c>
      <c r="J1630">
        <v>0</v>
      </c>
      <c r="K1630">
        <v>57</v>
      </c>
      <c r="L1630">
        <v>24</v>
      </c>
      <c r="M1630">
        <v>531</v>
      </c>
      <c r="N1630">
        <v>280</v>
      </c>
      <c r="O1630">
        <v>6</v>
      </c>
      <c r="P1630">
        <v>4</v>
      </c>
      <c r="Q1630">
        <v>57</v>
      </c>
      <c r="R1630" s="27">
        <f t="shared" si="132"/>
        <v>1057</v>
      </c>
      <c r="S1630" s="27">
        <f t="shared" si="133"/>
        <v>652</v>
      </c>
      <c r="T1630" s="27" t="str">
        <f>IFERROR(VLOOKUP(F1630,#REF!,2,0),"")</f>
        <v/>
      </c>
      <c r="U1630" s="27" t="str">
        <f t="shared" si="134"/>
        <v>,17:30:00,car,1057</v>
      </c>
    </row>
    <row r="1631" spans="1:21" hidden="1" x14ac:dyDescent="0.25">
      <c r="A1631" t="s">
        <v>47</v>
      </c>
      <c r="B1631">
        <v>17</v>
      </c>
      <c r="C1631" s="27" t="str">
        <f t="shared" si="130"/>
        <v>T</v>
      </c>
      <c r="E1631" t="s">
        <v>1820</v>
      </c>
      <c r="F1631" s="27" t="str">
        <f t="shared" si="131"/>
        <v>CCV-30B</v>
      </c>
      <c r="G1631" t="s">
        <v>1821</v>
      </c>
      <c r="H1631" t="s">
        <v>105</v>
      </c>
      <c r="I1631" t="s">
        <v>1869</v>
      </c>
      <c r="J1631">
        <v>2</v>
      </c>
      <c r="K1631">
        <v>49</v>
      </c>
      <c r="L1631">
        <v>49</v>
      </c>
      <c r="M1631">
        <v>534</v>
      </c>
      <c r="N1631">
        <v>262</v>
      </c>
      <c r="O1631">
        <v>4</v>
      </c>
      <c r="P1631">
        <v>3</v>
      </c>
      <c r="Q1631">
        <v>56</v>
      </c>
      <c r="R1631" s="27">
        <f t="shared" si="132"/>
        <v>1115</v>
      </c>
      <c r="S1631" s="27">
        <f t="shared" si="133"/>
        <v>716</v>
      </c>
      <c r="T1631" s="27" t="str">
        <f>IFERROR(VLOOKUP(F1631,#REF!,2,0),"")</f>
        <v/>
      </c>
      <c r="U1631" s="27" t="str">
        <f t="shared" si="134"/>
        <v>,17:45:00,car,1115</v>
      </c>
    </row>
    <row r="1632" spans="1:21" hidden="1" x14ac:dyDescent="0.25">
      <c r="A1632" t="s">
        <v>48</v>
      </c>
      <c r="B1632">
        <v>18</v>
      </c>
      <c r="C1632" s="27" t="str">
        <f t="shared" si="130"/>
        <v>T</v>
      </c>
      <c r="E1632" t="s">
        <v>1820</v>
      </c>
      <c r="F1632" s="27" t="str">
        <f t="shared" si="131"/>
        <v>CCV-30B</v>
      </c>
      <c r="G1632" t="s">
        <v>1821</v>
      </c>
      <c r="H1632" t="s">
        <v>105</v>
      </c>
      <c r="I1632" t="s">
        <v>1870</v>
      </c>
      <c r="J1632">
        <v>1</v>
      </c>
      <c r="K1632">
        <v>45</v>
      </c>
      <c r="L1632">
        <v>35</v>
      </c>
      <c r="M1632">
        <v>633</v>
      </c>
      <c r="N1632">
        <v>363</v>
      </c>
      <c r="O1632">
        <v>5</v>
      </c>
      <c r="P1632">
        <v>0</v>
      </c>
      <c r="Q1632">
        <v>23</v>
      </c>
      <c r="R1632" s="27">
        <f t="shared" si="132"/>
        <v>1163</v>
      </c>
      <c r="S1632" s="27">
        <f t="shared" si="133"/>
        <v>744</v>
      </c>
      <c r="T1632" s="27" t="str">
        <f>IFERROR(VLOOKUP(F1632,#REF!,2,0),"")</f>
        <v/>
      </c>
      <c r="U1632" s="27" t="str">
        <f t="shared" si="134"/>
        <v>,18:00:00,car,1163</v>
      </c>
    </row>
    <row r="1633" spans="1:21" hidden="1" x14ac:dyDescent="0.25">
      <c r="A1633" t="s">
        <v>49</v>
      </c>
      <c r="B1633">
        <v>18</v>
      </c>
      <c r="C1633" s="27" t="str">
        <f t="shared" si="130"/>
        <v>T</v>
      </c>
      <c r="E1633" t="s">
        <v>1820</v>
      </c>
      <c r="F1633" s="27" t="str">
        <f t="shared" si="131"/>
        <v>CCV-30B</v>
      </c>
      <c r="G1633" t="s">
        <v>1821</v>
      </c>
      <c r="H1633" t="s">
        <v>105</v>
      </c>
      <c r="I1633" t="s">
        <v>1871</v>
      </c>
      <c r="J1633">
        <v>1</v>
      </c>
      <c r="K1633">
        <v>36</v>
      </c>
      <c r="L1633">
        <v>41</v>
      </c>
      <c r="M1633">
        <v>618</v>
      </c>
      <c r="N1633">
        <v>406</v>
      </c>
      <c r="O1633">
        <v>4</v>
      </c>
      <c r="P1633">
        <v>3</v>
      </c>
      <c r="Q1633">
        <v>33</v>
      </c>
      <c r="R1633" s="27">
        <f t="shared" si="132"/>
        <v>1166</v>
      </c>
      <c r="S1633" s="27">
        <f t="shared" si="133"/>
        <v>757</v>
      </c>
      <c r="T1633" s="27" t="str">
        <f>IFERROR(VLOOKUP(F1633,#REF!,2,0),"")</f>
        <v/>
      </c>
      <c r="U1633" s="27" t="str">
        <f t="shared" si="134"/>
        <v>,18:15:00,car,1166</v>
      </c>
    </row>
    <row r="1634" spans="1:21" hidden="1" x14ac:dyDescent="0.25">
      <c r="A1634" t="s">
        <v>197</v>
      </c>
      <c r="B1634">
        <v>18</v>
      </c>
      <c r="C1634" s="27" t="str">
        <f t="shared" si="130"/>
        <v>T</v>
      </c>
      <c r="E1634" t="s">
        <v>1820</v>
      </c>
      <c r="F1634" s="27" t="str">
        <f t="shared" si="131"/>
        <v>CCV-30B</v>
      </c>
      <c r="G1634" t="s">
        <v>1821</v>
      </c>
      <c r="H1634" t="s">
        <v>105</v>
      </c>
      <c r="I1634" t="s">
        <v>1872</v>
      </c>
      <c r="J1634">
        <v>0</v>
      </c>
      <c r="K1634">
        <v>41</v>
      </c>
      <c r="L1634">
        <v>54</v>
      </c>
      <c r="M1634">
        <v>621</v>
      </c>
      <c r="N1634">
        <v>313</v>
      </c>
      <c r="O1634">
        <v>4</v>
      </c>
      <c r="P1634">
        <v>6</v>
      </c>
      <c r="Q1634">
        <v>33</v>
      </c>
      <c r="R1634" s="27">
        <f t="shared" si="132"/>
        <v>1208</v>
      </c>
      <c r="S1634" s="27">
        <f t="shared" si="133"/>
        <v>795</v>
      </c>
      <c r="T1634" s="27" t="str">
        <f>IFERROR(VLOOKUP(F1634,#REF!,2,0),"")</f>
        <v/>
      </c>
      <c r="U1634" s="27" t="str">
        <f t="shared" si="134"/>
        <v>,18:30:00,car,1208</v>
      </c>
    </row>
    <row r="1635" spans="1:21" hidden="1" x14ac:dyDescent="0.25">
      <c r="A1635" t="s">
        <v>199</v>
      </c>
      <c r="B1635">
        <v>18</v>
      </c>
      <c r="C1635" s="27" t="str">
        <f t="shared" si="130"/>
        <v>T</v>
      </c>
      <c r="E1635" t="s">
        <v>1820</v>
      </c>
      <c r="F1635" s="27" t="str">
        <f t="shared" si="131"/>
        <v>CCV-30B</v>
      </c>
      <c r="G1635" t="s">
        <v>1821</v>
      </c>
      <c r="H1635" t="s">
        <v>105</v>
      </c>
      <c r="I1635" t="s">
        <v>1873</v>
      </c>
      <c r="J1635">
        <v>0</v>
      </c>
      <c r="K1635">
        <v>61</v>
      </c>
      <c r="L1635">
        <v>49</v>
      </c>
      <c r="M1635">
        <v>632</v>
      </c>
      <c r="N1635">
        <v>246</v>
      </c>
      <c r="O1635">
        <v>9</v>
      </c>
      <c r="P1635">
        <v>1</v>
      </c>
      <c r="Q1635">
        <v>25</v>
      </c>
      <c r="R1635" s="27">
        <f t="shared" si="132"/>
        <v>1227</v>
      </c>
      <c r="S1635" s="27">
        <f t="shared" si="133"/>
        <v>781</v>
      </c>
      <c r="T1635" s="27" t="str">
        <f>IFERROR(VLOOKUP(F1635,#REF!,2,0),"")</f>
        <v/>
      </c>
      <c r="U1635" s="27" t="str">
        <f t="shared" si="134"/>
        <v>,18:45:00,car,1227</v>
      </c>
    </row>
    <row r="1636" spans="1:21" hidden="1" x14ac:dyDescent="0.25">
      <c r="A1636" t="s">
        <v>201</v>
      </c>
      <c r="B1636">
        <v>19</v>
      </c>
      <c r="C1636" s="27" t="str">
        <f t="shared" si="130"/>
        <v>N</v>
      </c>
      <c r="E1636" t="s">
        <v>1820</v>
      </c>
      <c r="F1636" s="27" t="str">
        <f t="shared" si="131"/>
        <v>CCV-30B</v>
      </c>
      <c r="G1636" t="s">
        <v>1821</v>
      </c>
      <c r="H1636" t="s">
        <v>105</v>
      </c>
      <c r="I1636" t="s">
        <v>1874</v>
      </c>
      <c r="J1636">
        <v>0</v>
      </c>
      <c r="K1636">
        <v>31</v>
      </c>
      <c r="L1636">
        <v>45</v>
      </c>
      <c r="M1636">
        <v>662</v>
      </c>
      <c r="N1636">
        <v>217</v>
      </c>
      <c r="O1636">
        <v>6</v>
      </c>
      <c r="P1636">
        <v>4</v>
      </c>
      <c r="Q1636">
        <v>22</v>
      </c>
      <c r="R1636" s="27">
        <f t="shared" si="132"/>
        <v>1169</v>
      </c>
      <c r="S1636" s="27">
        <f t="shared" si="133"/>
        <v>801</v>
      </c>
      <c r="T1636" s="27" t="str">
        <f>IFERROR(VLOOKUP(F1636,#REF!,2,0),"")</f>
        <v/>
      </c>
      <c r="U1636" s="27" t="str">
        <f t="shared" si="134"/>
        <v>,19:00:00,car,1169</v>
      </c>
    </row>
    <row r="1637" spans="1:21" hidden="1" x14ac:dyDescent="0.25">
      <c r="A1637" t="s">
        <v>203</v>
      </c>
      <c r="B1637">
        <v>19</v>
      </c>
      <c r="C1637" s="27" t="str">
        <f t="shared" si="130"/>
        <v>N</v>
      </c>
      <c r="E1637" t="s">
        <v>1820</v>
      </c>
      <c r="F1637" s="27" t="str">
        <f t="shared" si="131"/>
        <v>CCV-30B</v>
      </c>
      <c r="G1637" t="s">
        <v>1821</v>
      </c>
      <c r="H1637" t="s">
        <v>105</v>
      </c>
      <c r="I1637" t="s">
        <v>1875</v>
      </c>
      <c r="J1637">
        <v>2</v>
      </c>
      <c r="K1637">
        <v>42</v>
      </c>
      <c r="L1637">
        <v>65</v>
      </c>
      <c r="M1637">
        <v>600</v>
      </c>
      <c r="N1637">
        <v>120</v>
      </c>
      <c r="O1637">
        <v>8</v>
      </c>
      <c r="P1637">
        <v>1</v>
      </c>
      <c r="Q1637">
        <v>14</v>
      </c>
      <c r="R1637" s="27">
        <f t="shared" si="132"/>
        <v>1146</v>
      </c>
      <c r="S1637" s="27">
        <f t="shared" si="133"/>
        <v>778</v>
      </c>
      <c r="T1637" s="27" t="str">
        <f>IFERROR(VLOOKUP(F1637,#REF!,2,0),"")</f>
        <v/>
      </c>
      <c r="U1637" s="27" t="str">
        <f t="shared" si="134"/>
        <v>,19:15:00,car,1146</v>
      </c>
    </row>
    <row r="1638" spans="1:21" hidden="1" x14ac:dyDescent="0.25">
      <c r="A1638" t="s">
        <v>205</v>
      </c>
      <c r="B1638">
        <v>19</v>
      </c>
      <c r="C1638" s="27" t="str">
        <f t="shared" si="130"/>
        <v>N</v>
      </c>
      <c r="E1638" t="s">
        <v>1820</v>
      </c>
      <c r="F1638" s="27" t="str">
        <f t="shared" si="131"/>
        <v>CCV-30B</v>
      </c>
      <c r="G1638" t="s">
        <v>1821</v>
      </c>
      <c r="H1638" t="s">
        <v>105</v>
      </c>
      <c r="I1638" t="s">
        <v>1876</v>
      </c>
      <c r="J1638">
        <v>1</v>
      </c>
      <c r="K1638">
        <v>29</v>
      </c>
      <c r="L1638">
        <v>49</v>
      </c>
      <c r="M1638">
        <v>526</v>
      </c>
      <c r="N1638">
        <v>89</v>
      </c>
      <c r="O1638">
        <v>5</v>
      </c>
      <c r="P1638">
        <v>0</v>
      </c>
      <c r="Q1638">
        <v>11</v>
      </c>
      <c r="R1638" s="27">
        <f t="shared" si="132"/>
        <v>953</v>
      </c>
      <c r="S1638" s="27">
        <f t="shared" si="133"/>
        <v>660</v>
      </c>
      <c r="T1638" s="27" t="str">
        <f>IFERROR(VLOOKUP(F1638,#REF!,2,0),"")</f>
        <v/>
      </c>
      <c r="U1638" s="27" t="str">
        <f t="shared" si="134"/>
        <v>,19:30:00,car,953</v>
      </c>
    </row>
    <row r="1639" spans="1:21" hidden="1" x14ac:dyDescent="0.25">
      <c r="A1639" t="s">
        <v>207</v>
      </c>
      <c r="B1639">
        <v>19</v>
      </c>
      <c r="C1639" s="27" t="str">
        <f t="shared" si="130"/>
        <v>N</v>
      </c>
      <c r="E1639" t="s">
        <v>1820</v>
      </c>
      <c r="F1639" s="27" t="str">
        <f t="shared" si="131"/>
        <v>CCV-30B</v>
      </c>
      <c r="G1639" t="s">
        <v>1821</v>
      </c>
      <c r="H1639" t="s">
        <v>105</v>
      </c>
      <c r="I1639" t="s">
        <v>1877</v>
      </c>
      <c r="J1639">
        <v>0</v>
      </c>
      <c r="K1639">
        <v>27</v>
      </c>
      <c r="L1639">
        <v>57</v>
      </c>
      <c r="M1639">
        <v>469</v>
      </c>
      <c r="N1639">
        <v>82</v>
      </c>
      <c r="O1639">
        <v>5</v>
      </c>
      <c r="P1639">
        <v>3</v>
      </c>
      <c r="Q1639">
        <v>9</v>
      </c>
      <c r="R1639" s="27">
        <f t="shared" si="132"/>
        <v>899</v>
      </c>
      <c r="S1639" s="27">
        <f t="shared" si="133"/>
        <v>624</v>
      </c>
      <c r="T1639" s="27" t="str">
        <f>IFERROR(VLOOKUP(F1639,#REF!,2,0),"")</f>
        <v/>
      </c>
      <c r="U1639" s="27" t="str">
        <f t="shared" si="134"/>
        <v>,19:45:00,car,899</v>
      </c>
    </row>
    <row r="1640" spans="1:21" hidden="1" x14ac:dyDescent="0.25">
      <c r="A1640" t="s">
        <v>209</v>
      </c>
      <c r="B1640">
        <v>20</v>
      </c>
      <c r="C1640" s="27" t="str">
        <f t="shared" si="130"/>
        <v>N</v>
      </c>
      <c r="E1640" t="s">
        <v>1820</v>
      </c>
      <c r="F1640" s="27" t="str">
        <f t="shared" si="131"/>
        <v>CCV-30B</v>
      </c>
      <c r="G1640" t="s">
        <v>1821</v>
      </c>
      <c r="H1640" t="s">
        <v>105</v>
      </c>
      <c r="I1640" t="s">
        <v>1878</v>
      </c>
      <c r="J1640">
        <v>0</v>
      </c>
      <c r="K1640">
        <v>17</v>
      </c>
      <c r="L1640">
        <v>64</v>
      </c>
      <c r="M1640">
        <v>432</v>
      </c>
      <c r="N1640">
        <v>97</v>
      </c>
      <c r="O1640">
        <v>10</v>
      </c>
      <c r="P1640">
        <v>2</v>
      </c>
      <c r="Q1640">
        <v>6</v>
      </c>
      <c r="R1640" s="27">
        <f t="shared" si="132"/>
        <v>846</v>
      </c>
      <c r="S1640" s="27">
        <f t="shared" si="133"/>
        <v>600</v>
      </c>
      <c r="T1640" s="27" t="str">
        <f>IFERROR(VLOOKUP(F1640,#REF!,2,0),"")</f>
        <v/>
      </c>
      <c r="U1640" s="27" t="str">
        <f t="shared" si="134"/>
        <v>,20:00:00,car,846</v>
      </c>
    </row>
    <row r="1641" spans="1:21" hidden="1" x14ac:dyDescent="0.25">
      <c r="A1641" t="s">
        <v>211</v>
      </c>
      <c r="B1641">
        <v>20</v>
      </c>
      <c r="C1641" s="27" t="str">
        <f t="shared" si="130"/>
        <v>N</v>
      </c>
      <c r="E1641" t="s">
        <v>1820</v>
      </c>
      <c r="F1641" s="27" t="str">
        <f t="shared" si="131"/>
        <v>CCV-30B</v>
      </c>
      <c r="G1641" t="s">
        <v>1821</v>
      </c>
      <c r="H1641" t="s">
        <v>105</v>
      </c>
      <c r="I1641" t="s">
        <v>1879</v>
      </c>
      <c r="J1641">
        <v>0</v>
      </c>
      <c r="K1641">
        <v>21</v>
      </c>
      <c r="L1641">
        <v>66</v>
      </c>
      <c r="M1641">
        <v>457</v>
      </c>
      <c r="N1641">
        <v>77</v>
      </c>
      <c r="O1641">
        <v>9</v>
      </c>
      <c r="P1641">
        <v>0</v>
      </c>
      <c r="Q1641">
        <v>18</v>
      </c>
      <c r="R1641" s="27">
        <f t="shared" si="132"/>
        <v>904</v>
      </c>
      <c r="S1641" s="27">
        <f t="shared" si="133"/>
        <v>640</v>
      </c>
      <c r="T1641" s="27" t="str">
        <f>IFERROR(VLOOKUP(F1641,#REF!,2,0),"")</f>
        <v/>
      </c>
      <c r="U1641" s="27" t="str">
        <f t="shared" si="134"/>
        <v>,20:15:00,car,904</v>
      </c>
    </row>
    <row r="1642" spans="1:21" hidden="1" x14ac:dyDescent="0.25">
      <c r="A1642" t="s">
        <v>213</v>
      </c>
      <c r="B1642">
        <v>20</v>
      </c>
      <c r="C1642" s="27" t="str">
        <f t="shared" si="130"/>
        <v>N</v>
      </c>
      <c r="E1642" t="s">
        <v>1820</v>
      </c>
      <c r="F1642" s="27" t="str">
        <f t="shared" si="131"/>
        <v>CCV-30B</v>
      </c>
      <c r="G1642" t="s">
        <v>1821</v>
      </c>
      <c r="H1642" t="s">
        <v>105</v>
      </c>
      <c r="I1642" t="s">
        <v>1880</v>
      </c>
      <c r="J1642">
        <v>0</v>
      </c>
      <c r="K1642">
        <v>9</v>
      </c>
      <c r="L1642">
        <v>70</v>
      </c>
      <c r="M1642">
        <v>396</v>
      </c>
      <c r="N1642">
        <v>86</v>
      </c>
      <c r="O1642">
        <v>5</v>
      </c>
      <c r="P1642">
        <v>6</v>
      </c>
      <c r="Q1642">
        <v>7</v>
      </c>
      <c r="R1642" s="27">
        <f t="shared" si="132"/>
        <v>802</v>
      </c>
      <c r="S1642" s="27">
        <f t="shared" si="133"/>
        <v>584</v>
      </c>
      <c r="T1642" s="27" t="str">
        <f>IFERROR(VLOOKUP(F1642,#REF!,2,0),"")</f>
        <v/>
      </c>
      <c r="U1642" s="27" t="str">
        <f t="shared" si="134"/>
        <v>,20:30:00,car,802</v>
      </c>
    </row>
    <row r="1643" spans="1:21" hidden="1" x14ac:dyDescent="0.25">
      <c r="A1643" t="s">
        <v>215</v>
      </c>
      <c r="B1643">
        <v>20</v>
      </c>
      <c r="C1643" s="27" t="str">
        <f t="shared" si="130"/>
        <v>N</v>
      </c>
      <c r="E1643" t="s">
        <v>1820</v>
      </c>
      <c r="F1643" s="27" t="str">
        <f t="shared" si="131"/>
        <v>CCV-30B</v>
      </c>
      <c r="G1643" t="s">
        <v>1821</v>
      </c>
      <c r="H1643" t="s">
        <v>105</v>
      </c>
      <c r="I1643" t="s">
        <v>1881</v>
      </c>
      <c r="J1643">
        <v>0</v>
      </c>
      <c r="K1643">
        <v>13</v>
      </c>
      <c r="L1643">
        <v>49</v>
      </c>
      <c r="M1643">
        <v>436</v>
      </c>
      <c r="N1643">
        <v>75</v>
      </c>
      <c r="O1643">
        <v>0</v>
      </c>
      <c r="P1643">
        <v>1</v>
      </c>
      <c r="Q1643">
        <v>6</v>
      </c>
      <c r="R1643" s="27">
        <f t="shared" si="132"/>
        <v>786</v>
      </c>
      <c r="S1643" s="27">
        <f t="shared" si="133"/>
        <v>566</v>
      </c>
      <c r="T1643" s="27" t="str">
        <f>IFERROR(VLOOKUP(F1643,#REF!,2,0),"")</f>
        <v/>
      </c>
      <c r="U1643" s="27" t="str">
        <f t="shared" si="134"/>
        <v>,20:45:00,car,786</v>
      </c>
    </row>
    <row r="1644" spans="1:21" hidden="1" x14ac:dyDescent="0.25">
      <c r="A1644" t="s">
        <v>217</v>
      </c>
      <c r="B1644">
        <v>21</v>
      </c>
      <c r="C1644" s="27" t="str">
        <f t="shared" si="130"/>
        <v>N</v>
      </c>
      <c r="E1644" t="s">
        <v>1820</v>
      </c>
      <c r="F1644" s="27" t="str">
        <f t="shared" si="131"/>
        <v>CCV-30B</v>
      </c>
      <c r="G1644" t="s">
        <v>1821</v>
      </c>
      <c r="H1644" t="s">
        <v>105</v>
      </c>
      <c r="I1644" t="s">
        <v>1882</v>
      </c>
      <c r="J1644">
        <v>0</v>
      </c>
      <c r="K1644">
        <v>6</v>
      </c>
      <c r="L1644">
        <v>59</v>
      </c>
      <c r="M1644">
        <v>400</v>
      </c>
      <c r="N1644">
        <v>88</v>
      </c>
      <c r="O1644">
        <v>2</v>
      </c>
      <c r="P1644">
        <v>4</v>
      </c>
      <c r="Q1644">
        <v>4</v>
      </c>
      <c r="R1644" s="27">
        <f t="shared" si="132"/>
        <v>757</v>
      </c>
      <c r="S1644" s="27">
        <f t="shared" si="133"/>
        <v>556</v>
      </c>
      <c r="T1644" s="27" t="str">
        <f>IFERROR(VLOOKUP(F1644,#REF!,2,0),"")</f>
        <v/>
      </c>
      <c r="U1644" s="27" t="str">
        <f t="shared" si="134"/>
        <v>,21:00:00,car,757</v>
      </c>
    </row>
    <row r="1645" spans="1:21" hidden="1" x14ac:dyDescent="0.25">
      <c r="A1645" t="s">
        <v>219</v>
      </c>
      <c r="B1645">
        <v>21</v>
      </c>
      <c r="C1645" s="27" t="str">
        <f t="shared" si="130"/>
        <v>N</v>
      </c>
      <c r="E1645" t="s">
        <v>1820</v>
      </c>
      <c r="F1645" s="27" t="str">
        <f t="shared" si="131"/>
        <v>CCV-30B</v>
      </c>
      <c r="G1645" t="s">
        <v>1821</v>
      </c>
      <c r="H1645" t="s">
        <v>105</v>
      </c>
      <c r="I1645" t="s">
        <v>1883</v>
      </c>
      <c r="J1645">
        <v>0</v>
      </c>
      <c r="K1645">
        <v>17</v>
      </c>
      <c r="L1645">
        <v>56</v>
      </c>
      <c r="M1645">
        <v>392</v>
      </c>
      <c r="N1645">
        <v>96</v>
      </c>
      <c r="O1645">
        <v>5</v>
      </c>
      <c r="P1645">
        <v>5</v>
      </c>
      <c r="Q1645">
        <v>3</v>
      </c>
      <c r="R1645" s="27">
        <f t="shared" si="132"/>
        <v>767</v>
      </c>
      <c r="S1645" s="27">
        <f t="shared" si="133"/>
        <v>540</v>
      </c>
      <c r="T1645" s="27" t="str">
        <f>IFERROR(VLOOKUP(F1645,#REF!,2,0),"")</f>
        <v/>
      </c>
      <c r="U1645" s="27" t="str">
        <f t="shared" si="134"/>
        <v>,21:15:00,car,767</v>
      </c>
    </row>
    <row r="1646" spans="1:21" hidden="1" x14ac:dyDescent="0.25">
      <c r="A1646" t="s">
        <v>221</v>
      </c>
      <c r="B1646">
        <v>21</v>
      </c>
      <c r="C1646" s="27" t="str">
        <f t="shared" si="130"/>
        <v>N</v>
      </c>
      <c r="E1646" t="s">
        <v>1820</v>
      </c>
      <c r="F1646" s="27" t="str">
        <f t="shared" si="131"/>
        <v>CCV-30B</v>
      </c>
      <c r="G1646" t="s">
        <v>1821</v>
      </c>
      <c r="H1646" t="s">
        <v>105</v>
      </c>
      <c r="I1646" t="s">
        <v>1884</v>
      </c>
      <c r="J1646">
        <v>0</v>
      </c>
      <c r="K1646">
        <v>13</v>
      </c>
      <c r="L1646">
        <v>44</v>
      </c>
      <c r="M1646">
        <v>412</v>
      </c>
      <c r="N1646">
        <v>95</v>
      </c>
      <c r="O1646">
        <v>2</v>
      </c>
      <c r="P1646">
        <v>2</v>
      </c>
      <c r="Q1646">
        <v>5</v>
      </c>
      <c r="R1646" s="27">
        <f t="shared" si="132"/>
        <v>743</v>
      </c>
      <c r="S1646" s="27">
        <f t="shared" si="133"/>
        <v>529</v>
      </c>
      <c r="T1646" s="27" t="str">
        <f>IFERROR(VLOOKUP(F1646,#REF!,2,0),"")</f>
        <v/>
      </c>
      <c r="U1646" s="27" t="str">
        <f t="shared" si="134"/>
        <v>,21:30:00,car,743</v>
      </c>
    </row>
    <row r="1647" spans="1:21" hidden="1" x14ac:dyDescent="0.25">
      <c r="A1647" t="s">
        <v>223</v>
      </c>
      <c r="B1647">
        <v>21</v>
      </c>
      <c r="C1647" s="27" t="str">
        <f t="shared" si="130"/>
        <v>N</v>
      </c>
      <c r="E1647" t="s">
        <v>1820</v>
      </c>
      <c r="F1647" s="27" t="str">
        <f t="shared" si="131"/>
        <v>CCV-30B</v>
      </c>
      <c r="G1647" t="s">
        <v>1821</v>
      </c>
      <c r="H1647" t="s">
        <v>105</v>
      </c>
      <c r="I1647" t="s">
        <v>1885</v>
      </c>
      <c r="J1647">
        <v>0</v>
      </c>
      <c r="K1647">
        <v>13</v>
      </c>
      <c r="L1647">
        <v>52</v>
      </c>
      <c r="M1647">
        <v>494</v>
      </c>
      <c r="N1647">
        <v>104</v>
      </c>
      <c r="O1647">
        <v>1</v>
      </c>
      <c r="P1647">
        <v>5</v>
      </c>
      <c r="Q1647">
        <v>19</v>
      </c>
      <c r="R1647" s="27">
        <f t="shared" si="132"/>
        <v>899</v>
      </c>
      <c r="S1647" s="27">
        <f t="shared" si="133"/>
        <v>648</v>
      </c>
      <c r="T1647" s="27" t="str">
        <f>IFERROR(VLOOKUP(F1647,#REF!,2,0),"")</f>
        <v/>
      </c>
      <c r="U1647" s="27" t="str">
        <f t="shared" si="134"/>
        <v>,21:45:00,car,899</v>
      </c>
    </row>
    <row r="1648" spans="1:21" hidden="1" x14ac:dyDescent="0.25">
      <c r="A1648" t="s">
        <v>225</v>
      </c>
      <c r="B1648">
        <v>22</v>
      </c>
      <c r="C1648" s="27" t="str">
        <f t="shared" si="130"/>
        <v>N</v>
      </c>
      <c r="E1648" t="s">
        <v>1820</v>
      </c>
      <c r="F1648" s="27" t="str">
        <f t="shared" si="131"/>
        <v>CCV-30B</v>
      </c>
      <c r="G1648" t="s">
        <v>1821</v>
      </c>
      <c r="H1648" t="s">
        <v>105</v>
      </c>
      <c r="I1648" t="s">
        <v>1886</v>
      </c>
      <c r="J1648">
        <v>0</v>
      </c>
      <c r="K1648">
        <v>0</v>
      </c>
      <c r="L1648">
        <v>0</v>
      </c>
      <c r="M1648">
        <v>43</v>
      </c>
      <c r="N1648">
        <v>9</v>
      </c>
      <c r="O1648">
        <v>0</v>
      </c>
      <c r="P1648">
        <v>0</v>
      </c>
      <c r="Q1648">
        <v>1</v>
      </c>
      <c r="R1648" s="27">
        <f t="shared" si="132"/>
        <v>60</v>
      </c>
      <c r="S1648" s="27">
        <f t="shared" si="133"/>
        <v>44</v>
      </c>
      <c r="T1648" s="27" t="str">
        <f>IFERROR(VLOOKUP(F1648,#REF!,2,0),"")</f>
        <v/>
      </c>
      <c r="U1648" s="27" t="str">
        <f t="shared" si="134"/>
        <v>,22:00:00,car,60</v>
      </c>
    </row>
    <row r="1649" spans="1:21" hidden="1" x14ac:dyDescent="0.25">
      <c r="A1649" t="s">
        <v>102</v>
      </c>
      <c r="B1649">
        <v>6</v>
      </c>
      <c r="C1649" s="27" t="str">
        <f t="shared" si="130"/>
        <v>M</v>
      </c>
      <c r="E1649" t="s">
        <v>1887</v>
      </c>
      <c r="F1649" s="27" t="str">
        <f t="shared" si="131"/>
        <v>CCV-30C</v>
      </c>
      <c r="G1649" t="s">
        <v>1888</v>
      </c>
      <c r="H1649" t="s">
        <v>105</v>
      </c>
      <c r="I1649" t="s">
        <v>1889</v>
      </c>
      <c r="J1649">
        <v>0</v>
      </c>
      <c r="K1649">
        <v>45</v>
      </c>
      <c r="L1649">
        <v>80</v>
      </c>
      <c r="M1649">
        <v>455</v>
      </c>
      <c r="N1649">
        <v>110</v>
      </c>
      <c r="O1649">
        <v>4</v>
      </c>
      <c r="P1649">
        <v>1</v>
      </c>
      <c r="Q1649">
        <v>59</v>
      </c>
      <c r="R1649" s="27">
        <f t="shared" si="132"/>
        <v>1071</v>
      </c>
      <c r="S1649" s="27">
        <f t="shared" si="133"/>
        <v>715</v>
      </c>
      <c r="T1649" s="27" t="str">
        <f>IFERROR(VLOOKUP(F1649,#REF!,2,0),"")</f>
        <v/>
      </c>
      <c r="U1649" s="27" t="str">
        <f t="shared" si="134"/>
        <v>,06:00:00,car,1071</v>
      </c>
    </row>
    <row r="1650" spans="1:21" hidden="1" x14ac:dyDescent="0.25">
      <c r="A1650" t="s">
        <v>107</v>
      </c>
      <c r="B1650">
        <v>6</v>
      </c>
      <c r="C1650" s="27" t="str">
        <f t="shared" si="130"/>
        <v>M</v>
      </c>
      <c r="E1650" t="s">
        <v>1887</v>
      </c>
      <c r="F1650" s="27" t="str">
        <f t="shared" si="131"/>
        <v>CCV-30C</v>
      </c>
      <c r="G1650" t="s">
        <v>1888</v>
      </c>
      <c r="H1650" t="s">
        <v>105</v>
      </c>
      <c r="I1650" t="s">
        <v>1890</v>
      </c>
      <c r="J1650">
        <v>1</v>
      </c>
      <c r="K1650">
        <v>33</v>
      </c>
      <c r="L1650">
        <v>53</v>
      </c>
      <c r="M1650">
        <v>559</v>
      </c>
      <c r="N1650">
        <v>230</v>
      </c>
      <c r="O1650">
        <v>5</v>
      </c>
      <c r="P1650">
        <v>4</v>
      </c>
      <c r="Q1650">
        <v>50</v>
      </c>
      <c r="R1650" s="27">
        <f t="shared" si="132"/>
        <v>1105</v>
      </c>
      <c r="S1650" s="27">
        <f t="shared" si="133"/>
        <v>746</v>
      </c>
      <c r="T1650" s="27" t="str">
        <f>IFERROR(VLOOKUP(F1650,#REF!,2,0),"")</f>
        <v/>
      </c>
      <c r="U1650" s="27" t="str">
        <f t="shared" si="134"/>
        <v>,06:15:00,car,1105</v>
      </c>
    </row>
    <row r="1651" spans="1:21" hidden="1" x14ac:dyDescent="0.25">
      <c r="A1651" t="s">
        <v>109</v>
      </c>
      <c r="B1651">
        <v>6</v>
      </c>
      <c r="C1651" s="27" t="str">
        <f t="shared" si="130"/>
        <v>M</v>
      </c>
      <c r="E1651" t="s">
        <v>1887</v>
      </c>
      <c r="F1651" s="27" t="str">
        <f t="shared" si="131"/>
        <v>CCV-30C</v>
      </c>
      <c r="G1651" t="s">
        <v>1888</v>
      </c>
      <c r="H1651" t="s">
        <v>105</v>
      </c>
      <c r="I1651" t="s">
        <v>1891</v>
      </c>
      <c r="J1651">
        <v>0</v>
      </c>
      <c r="K1651">
        <v>36</v>
      </c>
      <c r="L1651">
        <v>67</v>
      </c>
      <c r="M1651">
        <v>523</v>
      </c>
      <c r="N1651">
        <v>294</v>
      </c>
      <c r="O1651">
        <v>2</v>
      </c>
      <c r="P1651">
        <v>3</v>
      </c>
      <c r="Q1651">
        <v>34</v>
      </c>
      <c r="R1651" s="27">
        <f t="shared" si="132"/>
        <v>1104</v>
      </c>
      <c r="S1651" s="27">
        <f t="shared" si="133"/>
        <v>728</v>
      </c>
      <c r="T1651" s="27" t="str">
        <f>IFERROR(VLOOKUP(F1651,#REF!,2,0),"")</f>
        <v/>
      </c>
      <c r="U1651" s="27" t="str">
        <f t="shared" si="134"/>
        <v>,06:30:00,car,1104</v>
      </c>
    </row>
    <row r="1652" spans="1:21" hidden="1" x14ac:dyDescent="0.25">
      <c r="A1652" t="s">
        <v>111</v>
      </c>
      <c r="B1652">
        <v>6</v>
      </c>
      <c r="C1652" s="27" t="str">
        <f t="shared" si="130"/>
        <v>M</v>
      </c>
      <c r="E1652" t="s">
        <v>1887</v>
      </c>
      <c r="F1652" s="27" t="str">
        <f t="shared" si="131"/>
        <v>CCV-30C</v>
      </c>
      <c r="G1652" t="s">
        <v>1888</v>
      </c>
      <c r="H1652" t="s">
        <v>105</v>
      </c>
      <c r="I1652" t="s">
        <v>1892</v>
      </c>
      <c r="J1652">
        <v>0</v>
      </c>
      <c r="K1652">
        <v>29</v>
      </c>
      <c r="L1652">
        <v>43</v>
      </c>
      <c r="M1652">
        <v>575</v>
      </c>
      <c r="N1652">
        <v>279</v>
      </c>
      <c r="O1652">
        <v>1</v>
      </c>
      <c r="P1652">
        <v>0</v>
      </c>
      <c r="Q1652">
        <v>35</v>
      </c>
      <c r="R1652" s="27">
        <f t="shared" si="132"/>
        <v>1069</v>
      </c>
      <c r="S1652" s="27">
        <f t="shared" si="133"/>
        <v>718</v>
      </c>
      <c r="T1652" s="27" t="str">
        <f>IFERROR(VLOOKUP(F1652,#REF!,2,0),"")</f>
        <v/>
      </c>
      <c r="U1652" s="27" t="str">
        <f t="shared" si="134"/>
        <v>,06:45:00,car,1069</v>
      </c>
    </row>
    <row r="1653" spans="1:21" hidden="1" x14ac:dyDescent="0.25">
      <c r="A1653" t="s">
        <v>113</v>
      </c>
      <c r="B1653">
        <v>7</v>
      </c>
      <c r="C1653" s="27" t="str">
        <f t="shared" si="130"/>
        <v>M</v>
      </c>
      <c r="E1653" t="s">
        <v>1887</v>
      </c>
      <c r="F1653" s="27" t="str">
        <f t="shared" si="131"/>
        <v>CCV-30C</v>
      </c>
      <c r="G1653" t="s">
        <v>1888</v>
      </c>
      <c r="H1653" t="s">
        <v>105</v>
      </c>
      <c r="I1653" t="s">
        <v>1893</v>
      </c>
      <c r="J1653">
        <v>1</v>
      </c>
      <c r="K1653">
        <v>20</v>
      </c>
      <c r="L1653">
        <v>46</v>
      </c>
      <c r="M1653">
        <v>633</v>
      </c>
      <c r="N1653">
        <v>246</v>
      </c>
      <c r="O1653">
        <v>5</v>
      </c>
      <c r="P1653">
        <v>1</v>
      </c>
      <c r="Q1653">
        <v>20</v>
      </c>
      <c r="R1653" s="27">
        <f t="shared" si="132"/>
        <v>1105</v>
      </c>
      <c r="S1653" s="27">
        <f t="shared" si="133"/>
        <v>769</v>
      </c>
      <c r="T1653" s="27" t="str">
        <f>IFERROR(VLOOKUP(F1653,#REF!,2,0),"")</f>
        <v/>
      </c>
      <c r="U1653" s="27" t="str">
        <f t="shared" si="134"/>
        <v>,07:00:00,car,1105</v>
      </c>
    </row>
    <row r="1654" spans="1:21" hidden="1" x14ac:dyDescent="0.25">
      <c r="A1654" t="s">
        <v>115</v>
      </c>
      <c r="B1654">
        <v>7</v>
      </c>
      <c r="C1654" s="27" t="str">
        <f t="shared" si="130"/>
        <v>M</v>
      </c>
      <c r="E1654" t="s">
        <v>1887</v>
      </c>
      <c r="F1654" s="27" t="str">
        <f t="shared" si="131"/>
        <v>CCV-30C</v>
      </c>
      <c r="G1654" t="s">
        <v>1888</v>
      </c>
      <c r="H1654" t="s">
        <v>105</v>
      </c>
      <c r="I1654" t="s">
        <v>1894</v>
      </c>
      <c r="J1654">
        <v>0</v>
      </c>
      <c r="K1654">
        <v>24</v>
      </c>
      <c r="L1654">
        <v>34</v>
      </c>
      <c r="M1654">
        <v>613</v>
      </c>
      <c r="N1654">
        <v>261</v>
      </c>
      <c r="O1654">
        <v>4</v>
      </c>
      <c r="P1654">
        <v>1</v>
      </c>
      <c r="Q1654">
        <v>23</v>
      </c>
      <c r="R1654" s="27">
        <f t="shared" si="132"/>
        <v>1058</v>
      </c>
      <c r="S1654" s="27">
        <f t="shared" si="133"/>
        <v>722</v>
      </c>
      <c r="T1654" s="27" t="str">
        <f>IFERROR(VLOOKUP(F1654,#REF!,2,0),"")</f>
        <v/>
      </c>
      <c r="U1654" s="27" t="str">
        <f t="shared" si="134"/>
        <v>,07:15:00,car,1058</v>
      </c>
    </row>
    <row r="1655" spans="1:21" hidden="1" x14ac:dyDescent="0.25">
      <c r="A1655" t="s">
        <v>117</v>
      </c>
      <c r="B1655">
        <v>7</v>
      </c>
      <c r="C1655" s="27" t="str">
        <f t="shared" si="130"/>
        <v>M</v>
      </c>
      <c r="E1655" t="s">
        <v>1887</v>
      </c>
      <c r="F1655" s="27" t="str">
        <f t="shared" si="131"/>
        <v>CCV-30C</v>
      </c>
      <c r="G1655" t="s">
        <v>1888</v>
      </c>
      <c r="H1655" t="s">
        <v>105</v>
      </c>
      <c r="I1655" t="s">
        <v>1895</v>
      </c>
      <c r="J1655">
        <v>1</v>
      </c>
      <c r="K1655">
        <v>22</v>
      </c>
      <c r="L1655">
        <v>32</v>
      </c>
      <c r="M1655">
        <v>465</v>
      </c>
      <c r="N1655">
        <v>386</v>
      </c>
      <c r="O1655">
        <v>3</v>
      </c>
      <c r="P1655">
        <v>0</v>
      </c>
      <c r="Q1655">
        <v>19</v>
      </c>
      <c r="R1655" s="27">
        <f t="shared" si="132"/>
        <v>875</v>
      </c>
      <c r="S1655" s="27">
        <f t="shared" si="133"/>
        <v>564</v>
      </c>
      <c r="T1655" s="27" t="str">
        <f>IFERROR(VLOOKUP(F1655,#REF!,2,0),"")</f>
        <v/>
      </c>
      <c r="U1655" s="27" t="str">
        <f t="shared" si="134"/>
        <v>,07:30:00,car,875</v>
      </c>
    </row>
    <row r="1656" spans="1:21" hidden="1" x14ac:dyDescent="0.25">
      <c r="A1656" t="s">
        <v>119</v>
      </c>
      <c r="B1656">
        <v>7</v>
      </c>
      <c r="C1656" s="27" t="str">
        <f t="shared" si="130"/>
        <v>M</v>
      </c>
      <c r="E1656" t="s">
        <v>1887</v>
      </c>
      <c r="F1656" s="27" t="str">
        <f t="shared" si="131"/>
        <v>CCV-30C</v>
      </c>
      <c r="G1656" t="s">
        <v>1888</v>
      </c>
      <c r="H1656" t="s">
        <v>105</v>
      </c>
      <c r="I1656" t="s">
        <v>1896</v>
      </c>
      <c r="J1656">
        <v>2</v>
      </c>
      <c r="K1656">
        <v>21</v>
      </c>
      <c r="L1656">
        <v>44</v>
      </c>
      <c r="M1656">
        <v>466</v>
      </c>
      <c r="N1656">
        <v>352</v>
      </c>
      <c r="O1656">
        <v>1</v>
      </c>
      <c r="P1656">
        <v>1</v>
      </c>
      <c r="Q1656">
        <v>6</v>
      </c>
      <c r="R1656" s="27">
        <f t="shared" si="132"/>
        <v>889</v>
      </c>
      <c r="S1656" s="27">
        <f t="shared" si="133"/>
        <v>583</v>
      </c>
      <c r="T1656" s="27" t="str">
        <f>IFERROR(VLOOKUP(F1656,#REF!,2,0),"")</f>
        <v/>
      </c>
      <c r="U1656" s="27" t="str">
        <f t="shared" si="134"/>
        <v>,07:45:00,car,889</v>
      </c>
    </row>
    <row r="1657" spans="1:21" hidden="1" x14ac:dyDescent="0.25">
      <c r="A1657" t="s">
        <v>121</v>
      </c>
      <c r="B1657">
        <v>8</v>
      </c>
      <c r="C1657" s="27" t="str">
        <f t="shared" si="130"/>
        <v>M</v>
      </c>
      <c r="E1657" t="s">
        <v>1887</v>
      </c>
      <c r="F1657" s="27" t="str">
        <f t="shared" si="131"/>
        <v>CCV-30C</v>
      </c>
      <c r="G1657" t="s">
        <v>1888</v>
      </c>
      <c r="H1657" t="s">
        <v>105</v>
      </c>
      <c r="I1657" t="s">
        <v>1897</v>
      </c>
      <c r="J1657">
        <v>1</v>
      </c>
      <c r="K1657">
        <v>24</v>
      </c>
      <c r="L1657">
        <v>55</v>
      </c>
      <c r="M1657">
        <v>453</v>
      </c>
      <c r="N1657">
        <v>181</v>
      </c>
      <c r="O1657">
        <v>0</v>
      </c>
      <c r="P1657">
        <v>1</v>
      </c>
      <c r="Q1657">
        <v>18</v>
      </c>
      <c r="R1657" s="27">
        <f t="shared" si="132"/>
        <v>894</v>
      </c>
      <c r="S1657" s="27">
        <f t="shared" si="133"/>
        <v>610</v>
      </c>
      <c r="T1657" s="27" t="str">
        <f>IFERROR(VLOOKUP(F1657,#REF!,2,0),"")</f>
        <v/>
      </c>
      <c r="U1657" s="27" t="str">
        <f t="shared" si="134"/>
        <v>,08:00:00,car,894</v>
      </c>
    </row>
    <row r="1658" spans="1:21" hidden="1" x14ac:dyDescent="0.25">
      <c r="A1658" t="s">
        <v>123</v>
      </c>
      <c r="B1658">
        <v>8</v>
      </c>
      <c r="C1658" s="27" t="str">
        <f t="shared" si="130"/>
        <v>M</v>
      </c>
      <c r="E1658" t="s">
        <v>1887</v>
      </c>
      <c r="F1658" s="27" t="str">
        <f t="shared" si="131"/>
        <v>CCV-30C</v>
      </c>
      <c r="G1658" t="s">
        <v>1888</v>
      </c>
      <c r="H1658" t="s">
        <v>105</v>
      </c>
      <c r="I1658" t="s">
        <v>1898</v>
      </c>
      <c r="J1658">
        <v>0</v>
      </c>
      <c r="K1658">
        <v>25</v>
      </c>
      <c r="L1658">
        <v>70</v>
      </c>
      <c r="M1658">
        <v>506</v>
      </c>
      <c r="N1658">
        <v>137</v>
      </c>
      <c r="O1658">
        <v>1</v>
      </c>
      <c r="P1658">
        <v>2</v>
      </c>
      <c r="Q1658">
        <v>16</v>
      </c>
      <c r="R1658" s="27">
        <f t="shared" si="132"/>
        <v>1004</v>
      </c>
      <c r="S1658" s="27">
        <f t="shared" si="133"/>
        <v>699</v>
      </c>
      <c r="T1658" s="27" t="str">
        <f>IFERROR(VLOOKUP(F1658,#REF!,2,0),"")</f>
        <v/>
      </c>
      <c r="U1658" s="27" t="str">
        <f t="shared" si="134"/>
        <v>,08:15:00,car,1004</v>
      </c>
    </row>
    <row r="1659" spans="1:21" hidden="1" x14ac:dyDescent="0.25">
      <c r="A1659" t="s">
        <v>125</v>
      </c>
      <c r="B1659">
        <v>8</v>
      </c>
      <c r="C1659" s="27" t="str">
        <f t="shared" si="130"/>
        <v>M</v>
      </c>
      <c r="E1659" t="s">
        <v>1887</v>
      </c>
      <c r="F1659" s="27" t="str">
        <f t="shared" si="131"/>
        <v>CCV-30C</v>
      </c>
      <c r="G1659" t="s">
        <v>1888</v>
      </c>
      <c r="H1659" t="s">
        <v>105</v>
      </c>
      <c r="I1659" t="s">
        <v>1899</v>
      </c>
      <c r="J1659">
        <v>0</v>
      </c>
      <c r="K1659">
        <v>33</v>
      </c>
      <c r="L1659">
        <v>71</v>
      </c>
      <c r="M1659">
        <v>524</v>
      </c>
      <c r="N1659">
        <v>141</v>
      </c>
      <c r="O1659">
        <v>3</v>
      </c>
      <c r="P1659">
        <v>0</v>
      </c>
      <c r="Q1659">
        <v>26</v>
      </c>
      <c r="R1659" s="27">
        <f t="shared" si="132"/>
        <v>1063</v>
      </c>
      <c r="S1659" s="27">
        <f t="shared" si="133"/>
        <v>728</v>
      </c>
      <c r="T1659" s="27" t="str">
        <f>IFERROR(VLOOKUP(F1659,#REF!,2,0),"")</f>
        <v/>
      </c>
      <c r="U1659" s="27" t="str">
        <f t="shared" si="134"/>
        <v>,08:30:00,car,1063</v>
      </c>
    </row>
    <row r="1660" spans="1:21" hidden="1" x14ac:dyDescent="0.25">
      <c r="A1660" t="s">
        <v>127</v>
      </c>
      <c r="B1660">
        <v>8</v>
      </c>
      <c r="C1660" s="27" t="str">
        <f t="shared" si="130"/>
        <v>M</v>
      </c>
      <c r="E1660" t="s">
        <v>1887</v>
      </c>
      <c r="F1660" s="27" t="str">
        <f t="shared" si="131"/>
        <v>CCV-30C</v>
      </c>
      <c r="G1660" t="s">
        <v>1888</v>
      </c>
      <c r="H1660" t="s">
        <v>105</v>
      </c>
      <c r="I1660" t="s">
        <v>1900</v>
      </c>
      <c r="J1660">
        <v>0</v>
      </c>
      <c r="K1660">
        <v>30</v>
      </c>
      <c r="L1660">
        <v>76</v>
      </c>
      <c r="M1660">
        <v>583</v>
      </c>
      <c r="N1660">
        <v>146</v>
      </c>
      <c r="O1660">
        <v>2</v>
      </c>
      <c r="P1660">
        <v>1</v>
      </c>
      <c r="Q1660">
        <v>26</v>
      </c>
      <c r="R1660" s="27">
        <f t="shared" si="132"/>
        <v>1150</v>
      </c>
      <c r="S1660" s="27">
        <f t="shared" si="133"/>
        <v>800</v>
      </c>
      <c r="T1660" s="27" t="str">
        <f>IFERROR(VLOOKUP(F1660,#REF!,2,0),"")</f>
        <v/>
      </c>
      <c r="U1660" s="27" t="str">
        <f t="shared" si="134"/>
        <v>,08:45:00,car,1150</v>
      </c>
    </row>
    <row r="1661" spans="1:21" hidden="1" x14ac:dyDescent="0.25">
      <c r="A1661" t="s">
        <v>129</v>
      </c>
      <c r="B1661">
        <v>9</v>
      </c>
      <c r="C1661" s="27" t="str">
        <f t="shared" si="130"/>
        <v>M</v>
      </c>
      <c r="E1661" t="s">
        <v>1887</v>
      </c>
      <c r="F1661" s="27" t="str">
        <f t="shared" si="131"/>
        <v>CCV-30C</v>
      </c>
      <c r="G1661" t="s">
        <v>1888</v>
      </c>
      <c r="H1661" t="s">
        <v>105</v>
      </c>
      <c r="I1661" t="s">
        <v>1901</v>
      </c>
      <c r="J1661">
        <v>0</v>
      </c>
      <c r="K1661">
        <v>21</v>
      </c>
      <c r="L1661">
        <v>76</v>
      </c>
      <c r="M1661">
        <v>415</v>
      </c>
      <c r="N1661">
        <v>101</v>
      </c>
      <c r="O1661">
        <v>6</v>
      </c>
      <c r="P1661">
        <v>7</v>
      </c>
      <c r="Q1661">
        <v>22</v>
      </c>
      <c r="R1661" s="27">
        <f t="shared" si="132"/>
        <v>901</v>
      </c>
      <c r="S1661" s="27">
        <f t="shared" si="133"/>
        <v>634</v>
      </c>
      <c r="T1661" s="27" t="str">
        <f>IFERROR(VLOOKUP(F1661,#REF!,2,0),"")</f>
        <v/>
      </c>
      <c r="U1661" s="27" t="str">
        <f t="shared" si="134"/>
        <v>,09:00:00,car,901</v>
      </c>
    </row>
    <row r="1662" spans="1:21" hidden="1" x14ac:dyDescent="0.25">
      <c r="A1662" t="s">
        <v>131</v>
      </c>
      <c r="B1662">
        <v>9</v>
      </c>
      <c r="C1662" s="27" t="str">
        <f t="shared" si="130"/>
        <v>M</v>
      </c>
      <c r="E1662" t="s">
        <v>1887</v>
      </c>
      <c r="F1662" s="27" t="str">
        <f t="shared" si="131"/>
        <v>CCV-30C</v>
      </c>
      <c r="G1662" t="s">
        <v>1888</v>
      </c>
      <c r="H1662" t="s">
        <v>105</v>
      </c>
      <c r="I1662" t="s">
        <v>1902</v>
      </c>
      <c r="J1662">
        <v>0</v>
      </c>
      <c r="K1662">
        <v>27</v>
      </c>
      <c r="L1662">
        <v>74</v>
      </c>
      <c r="M1662">
        <v>399</v>
      </c>
      <c r="N1662">
        <v>109</v>
      </c>
      <c r="O1662">
        <v>2</v>
      </c>
      <c r="P1662">
        <v>7</v>
      </c>
      <c r="Q1662">
        <v>25</v>
      </c>
      <c r="R1662" s="27">
        <f t="shared" si="132"/>
        <v>895</v>
      </c>
      <c r="S1662" s="27">
        <f t="shared" si="133"/>
        <v>616</v>
      </c>
      <c r="T1662" s="27" t="str">
        <f>IFERROR(VLOOKUP(F1662,#REF!,2,0),"")</f>
        <v/>
      </c>
      <c r="U1662" s="27" t="str">
        <f t="shared" si="134"/>
        <v>,09:15:00,car,895</v>
      </c>
    </row>
    <row r="1663" spans="1:21" hidden="1" x14ac:dyDescent="0.25">
      <c r="A1663" t="s">
        <v>133</v>
      </c>
      <c r="B1663">
        <v>9</v>
      </c>
      <c r="C1663" s="27" t="str">
        <f t="shared" si="130"/>
        <v>M</v>
      </c>
      <c r="E1663" t="s">
        <v>1887</v>
      </c>
      <c r="F1663" s="27" t="str">
        <f t="shared" si="131"/>
        <v>CCV-30C</v>
      </c>
      <c r="G1663" t="s">
        <v>1888</v>
      </c>
      <c r="H1663" t="s">
        <v>105</v>
      </c>
      <c r="I1663" t="s">
        <v>1903</v>
      </c>
      <c r="J1663">
        <v>0</v>
      </c>
      <c r="K1663">
        <v>30</v>
      </c>
      <c r="L1663">
        <v>55</v>
      </c>
      <c r="M1663">
        <v>369</v>
      </c>
      <c r="N1663">
        <v>106</v>
      </c>
      <c r="O1663">
        <v>4</v>
      </c>
      <c r="P1663">
        <v>0</v>
      </c>
      <c r="Q1663">
        <v>43</v>
      </c>
      <c r="R1663" s="27">
        <f t="shared" si="132"/>
        <v>816</v>
      </c>
      <c r="S1663" s="27">
        <f t="shared" si="133"/>
        <v>550</v>
      </c>
      <c r="T1663" s="27" t="str">
        <f>IFERROR(VLOOKUP(F1663,#REF!,2,0),"")</f>
        <v/>
      </c>
      <c r="U1663" s="27" t="str">
        <f t="shared" si="134"/>
        <v>,09:30:00,car,816</v>
      </c>
    </row>
    <row r="1664" spans="1:21" hidden="1" x14ac:dyDescent="0.25">
      <c r="A1664" t="s">
        <v>135</v>
      </c>
      <c r="B1664">
        <v>9</v>
      </c>
      <c r="C1664" s="27" t="str">
        <f t="shared" si="130"/>
        <v>M</v>
      </c>
      <c r="E1664" t="s">
        <v>1887</v>
      </c>
      <c r="F1664" s="27" t="str">
        <f t="shared" si="131"/>
        <v>CCV-30C</v>
      </c>
      <c r="G1664" t="s">
        <v>1888</v>
      </c>
      <c r="H1664" t="s">
        <v>105</v>
      </c>
      <c r="I1664" t="s">
        <v>1904</v>
      </c>
      <c r="J1664">
        <v>1</v>
      </c>
      <c r="K1664">
        <v>34</v>
      </c>
      <c r="L1664">
        <v>64</v>
      </c>
      <c r="M1664">
        <v>370</v>
      </c>
      <c r="N1664">
        <v>78</v>
      </c>
      <c r="O1664">
        <v>3</v>
      </c>
      <c r="P1664">
        <v>1</v>
      </c>
      <c r="Q1664">
        <v>44</v>
      </c>
      <c r="R1664" s="27">
        <f t="shared" si="132"/>
        <v>853</v>
      </c>
      <c r="S1664" s="27">
        <f t="shared" si="133"/>
        <v>575</v>
      </c>
      <c r="T1664" s="27" t="str">
        <f>IFERROR(VLOOKUP(F1664,#REF!,2,0),"")</f>
        <v/>
      </c>
      <c r="U1664" s="27" t="str">
        <f t="shared" si="134"/>
        <v>,09:45:00,car,853</v>
      </c>
    </row>
    <row r="1665" spans="1:21" hidden="1" x14ac:dyDescent="0.25">
      <c r="A1665" t="s">
        <v>137</v>
      </c>
      <c r="B1665">
        <v>10</v>
      </c>
      <c r="C1665" s="27" t="str">
        <f t="shared" si="130"/>
        <v>M</v>
      </c>
      <c r="E1665" t="s">
        <v>1887</v>
      </c>
      <c r="F1665" s="27" t="str">
        <f t="shared" si="131"/>
        <v>CCV-30C</v>
      </c>
      <c r="G1665" t="s">
        <v>1888</v>
      </c>
      <c r="H1665" t="s">
        <v>105</v>
      </c>
      <c r="I1665" t="s">
        <v>1905</v>
      </c>
      <c r="J1665">
        <v>0</v>
      </c>
      <c r="K1665">
        <v>16</v>
      </c>
      <c r="L1665">
        <v>42</v>
      </c>
      <c r="M1665">
        <v>395</v>
      </c>
      <c r="N1665">
        <v>115</v>
      </c>
      <c r="O1665">
        <v>1</v>
      </c>
      <c r="P1665">
        <v>2</v>
      </c>
      <c r="Q1665">
        <v>23</v>
      </c>
      <c r="R1665" s="27">
        <f t="shared" si="132"/>
        <v>750</v>
      </c>
      <c r="S1665" s="27">
        <f t="shared" si="133"/>
        <v>525</v>
      </c>
      <c r="T1665" s="27" t="str">
        <f>IFERROR(VLOOKUP(F1665,#REF!,2,0),"")</f>
        <v/>
      </c>
      <c r="U1665" s="27" t="str">
        <f t="shared" si="134"/>
        <v>,10:00:00,car,750</v>
      </c>
    </row>
    <row r="1666" spans="1:21" hidden="1" x14ac:dyDescent="0.25">
      <c r="A1666" t="s">
        <v>139</v>
      </c>
      <c r="B1666">
        <v>10</v>
      </c>
      <c r="C1666" s="27" t="str">
        <f t="shared" si="130"/>
        <v>M</v>
      </c>
      <c r="E1666" t="s">
        <v>1887</v>
      </c>
      <c r="F1666" s="27" t="str">
        <f t="shared" si="131"/>
        <v>CCV-30C</v>
      </c>
      <c r="G1666" t="s">
        <v>1888</v>
      </c>
      <c r="H1666" t="s">
        <v>105</v>
      </c>
      <c r="I1666" t="s">
        <v>1906</v>
      </c>
      <c r="J1666">
        <v>0</v>
      </c>
      <c r="K1666">
        <v>23</v>
      </c>
      <c r="L1666">
        <v>59</v>
      </c>
      <c r="M1666">
        <v>375</v>
      </c>
      <c r="N1666">
        <v>57</v>
      </c>
      <c r="O1666">
        <v>0</v>
      </c>
      <c r="P1666">
        <v>0</v>
      </c>
      <c r="Q1666">
        <v>23</v>
      </c>
      <c r="R1666" s="27">
        <f t="shared" si="132"/>
        <v>782</v>
      </c>
      <c r="S1666" s="27">
        <f t="shared" si="133"/>
        <v>546</v>
      </c>
      <c r="T1666" s="27" t="str">
        <f>IFERROR(VLOOKUP(F1666,#REF!,2,0),"")</f>
        <v/>
      </c>
      <c r="U1666" s="27" t="str">
        <f t="shared" si="134"/>
        <v>,10:15:00,car,782</v>
      </c>
    </row>
    <row r="1667" spans="1:21" hidden="1" x14ac:dyDescent="0.25">
      <c r="A1667" t="s">
        <v>141</v>
      </c>
      <c r="B1667">
        <v>10</v>
      </c>
      <c r="C1667" s="27" t="str">
        <f t="shared" ref="C1667:C1730" si="135">IF(B1667&lt;12,"M",IF(AND(B1667&gt;=12,B1667&lt;=18),"T","N"))</f>
        <v>M</v>
      </c>
      <c r="E1667" t="s">
        <v>1887</v>
      </c>
      <c r="F1667" s="27" t="str">
        <f t="shared" ref="F1667:F1730" si="136">CONCATENATE("CCV-",G1667)</f>
        <v>CCV-30C</v>
      </c>
      <c r="G1667" t="s">
        <v>1888</v>
      </c>
      <c r="H1667" t="s">
        <v>105</v>
      </c>
      <c r="I1667" t="s">
        <v>1907</v>
      </c>
      <c r="J1667">
        <v>0</v>
      </c>
      <c r="K1667">
        <v>29</v>
      </c>
      <c r="L1667">
        <v>79</v>
      </c>
      <c r="M1667">
        <v>332</v>
      </c>
      <c r="N1667">
        <v>48</v>
      </c>
      <c r="O1667">
        <v>3</v>
      </c>
      <c r="P1667">
        <v>1</v>
      </c>
      <c r="Q1667">
        <v>31</v>
      </c>
      <c r="R1667" s="27">
        <f t="shared" ref="R1667:R1730" si="137">ROUNDUP((M1667+P1667+Q1667+(1/6)*N1667+2*K1667+2.5*L1667)*1.3,0)</f>
        <v>816</v>
      </c>
      <c r="S1667" s="27">
        <f t="shared" ref="S1667:S1730" si="138">ROUNDUP(M1667+P1667+Q1667+2.5*L1667,0)</f>
        <v>562</v>
      </c>
      <c r="T1667" s="27" t="str">
        <f>IFERROR(VLOOKUP(F1667,#REF!,2,0),"")</f>
        <v/>
      </c>
      <c r="U1667" s="27" t="str">
        <f t="shared" ref="U1667:U1730" si="139">CONCATENATE(T1667,",",CONCATENATE(LEFT(A1667,5),":00"),",car,",R1667)</f>
        <v>,10:30:00,car,816</v>
      </c>
    </row>
    <row r="1668" spans="1:21" hidden="1" x14ac:dyDescent="0.25">
      <c r="A1668" t="s">
        <v>143</v>
      </c>
      <c r="B1668">
        <v>10</v>
      </c>
      <c r="C1668" s="27" t="str">
        <f t="shared" si="135"/>
        <v>M</v>
      </c>
      <c r="E1668" t="s">
        <v>1887</v>
      </c>
      <c r="F1668" s="27" t="str">
        <f t="shared" si="136"/>
        <v>CCV-30C</v>
      </c>
      <c r="G1668" t="s">
        <v>1888</v>
      </c>
      <c r="H1668" t="s">
        <v>105</v>
      </c>
      <c r="I1668" t="s">
        <v>1908</v>
      </c>
      <c r="J1668">
        <v>0</v>
      </c>
      <c r="K1668">
        <v>30</v>
      </c>
      <c r="L1668">
        <v>79</v>
      </c>
      <c r="M1668">
        <v>394</v>
      </c>
      <c r="N1668">
        <v>49</v>
      </c>
      <c r="O1668">
        <v>0</v>
      </c>
      <c r="P1668">
        <v>7</v>
      </c>
      <c r="Q1668">
        <v>33</v>
      </c>
      <c r="R1668" s="27">
        <f t="shared" si="137"/>
        <v>910</v>
      </c>
      <c r="S1668" s="27">
        <f t="shared" si="138"/>
        <v>632</v>
      </c>
      <c r="T1668" s="27" t="str">
        <f>IFERROR(VLOOKUP(F1668,#REF!,2,0),"")</f>
        <v/>
      </c>
      <c r="U1668" s="27" t="str">
        <f t="shared" si="139"/>
        <v>,10:45:00,car,910</v>
      </c>
    </row>
    <row r="1669" spans="1:21" hidden="1" x14ac:dyDescent="0.25">
      <c r="A1669" t="s">
        <v>145</v>
      </c>
      <c r="B1669">
        <v>11</v>
      </c>
      <c r="C1669" s="27" t="str">
        <f t="shared" si="135"/>
        <v>M</v>
      </c>
      <c r="E1669" t="s">
        <v>1887</v>
      </c>
      <c r="F1669" s="27" t="str">
        <f t="shared" si="136"/>
        <v>CCV-30C</v>
      </c>
      <c r="G1669" t="s">
        <v>1888</v>
      </c>
      <c r="H1669" t="s">
        <v>105</v>
      </c>
      <c r="I1669" t="s">
        <v>1909</v>
      </c>
      <c r="J1669">
        <v>0</v>
      </c>
      <c r="K1669">
        <v>27</v>
      </c>
      <c r="L1669">
        <v>53</v>
      </c>
      <c r="M1669">
        <v>337</v>
      </c>
      <c r="N1669">
        <v>53</v>
      </c>
      <c r="O1669">
        <v>2</v>
      </c>
      <c r="P1669">
        <v>4</v>
      </c>
      <c r="Q1669">
        <v>22</v>
      </c>
      <c r="R1669" s="27">
        <f t="shared" si="137"/>
        <v>726</v>
      </c>
      <c r="S1669" s="27">
        <f t="shared" si="138"/>
        <v>496</v>
      </c>
      <c r="T1669" s="27" t="str">
        <f>IFERROR(VLOOKUP(F1669,#REF!,2,0),"")</f>
        <v/>
      </c>
      <c r="U1669" s="27" t="str">
        <f t="shared" si="139"/>
        <v>,11:00:00,car,726</v>
      </c>
    </row>
    <row r="1670" spans="1:21" hidden="1" x14ac:dyDescent="0.25">
      <c r="A1670" t="s">
        <v>147</v>
      </c>
      <c r="B1670">
        <v>11</v>
      </c>
      <c r="C1670" s="27" t="str">
        <f t="shared" si="135"/>
        <v>M</v>
      </c>
      <c r="E1670" t="s">
        <v>1887</v>
      </c>
      <c r="F1670" s="27" t="str">
        <f t="shared" si="136"/>
        <v>CCV-30C</v>
      </c>
      <c r="G1670" t="s">
        <v>1888</v>
      </c>
      <c r="H1670" t="s">
        <v>105</v>
      </c>
      <c r="I1670" t="s">
        <v>1910</v>
      </c>
      <c r="J1670">
        <v>0</v>
      </c>
      <c r="K1670">
        <v>36</v>
      </c>
      <c r="L1670">
        <v>80</v>
      </c>
      <c r="M1670">
        <v>356</v>
      </c>
      <c r="N1670">
        <v>51</v>
      </c>
      <c r="O1670">
        <v>1</v>
      </c>
      <c r="P1670">
        <v>2</v>
      </c>
      <c r="Q1670">
        <v>28</v>
      </c>
      <c r="R1670" s="27">
        <f t="shared" si="137"/>
        <v>867</v>
      </c>
      <c r="S1670" s="27">
        <f t="shared" si="138"/>
        <v>586</v>
      </c>
      <c r="T1670" s="27" t="str">
        <f>IFERROR(VLOOKUP(F1670,#REF!,2,0),"")</f>
        <v/>
      </c>
      <c r="U1670" s="27" t="str">
        <f t="shared" si="139"/>
        <v>,11:15:00,car,867</v>
      </c>
    </row>
    <row r="1671" spans="1:21" hidden="1" x14ac:dyDescent="0.25">
      <c r="A1671" t="s">
        <v>149</v>
      </c>
      <c r="B1671">
        <v>11</v>
      </c>
      <c r="C1671" s="27" t="str">
        <f t="shared" si="135"/>
        <v>M</v>
      </c>
      <c r="E1671" t="s">
        <v>1887</v>
      </c>
      <c r="F1671" s="27" t="str">
        <f t="shared" si="136"/>
        <v>CCV-30C</v>
      </c>
      <c r="G1671" t="s">
        <v>1888</v>
      </c>
      <c r="H1671" t="s">
        <v>105</v>
      </c>
      <c r="I1671" t="s">
        <v>1911</v>
      </c>
      <c r="J1671">
        <v>0</v>
      </c>
      <c r="K1671">
        <v>25</v>
      </c>
      <c r="L1671">
        <v>61</v>
      </c>
      <c r="M1671">
        <v>408</v>
      </c>
      <c r="N1671">
        <v>67</v>
      </c>
      <c r="O1671">
        <v>1</v>
      </c>
      <c r="P1671">
        <v>1</v>
      </c>
      <c r="Q1671">
        <v>24</v>
      </c>
      <c r="R1671" s="27">
        <f t="shared" si="137"/>
        <v>841</v>
      </c>
      <c r="S1671" s="27">
        <f t="shared" si="138"/>
        <v>586</v>
      </c>
      <c r="T1671" s="27" t="str">
        <f>IFERROR(VLOOKUP(F1671,#REF!,2,0),"")</f>
        <v/>
      </c>
      <c r="U1671" s="27" t="str">
        <f t="shared" si="139"/>
        <v>,11:30:00,car,841</v>
      </c>
    </row>
    <row r="1672" spans="1:21" hidden="1" x14ac:dyDescent="0.25">
      <c r="A1672" t="s">
        <v>151</v>
      </c>
      <c r="B1672">
        <v>11</v>
      </c>
      <c r="C1672" s="27" t="str">
        <f t="shared" si="135"/>
        <v>M</v>
      </c>
      <c r="E1672" t="s">
        <v>1887</v>
      </c>
      <c r="F1672" s="27" t="str">
        <f t="shared" si="136"/>
        <v>CCV-30C</v>
      </c>
      <c r="G1672" t="s">
        <v>1888</v>
      </c>
      <c r="H1672" t="s">
        <v>105</v>
      </c>
      <c r="I1672" t="s">
        <v>1912</v>
      </c>
      <c r="J1672">
        <v>0</v>
      </c>
      <c r="K1672">
        <v>25</v>
      </c>
      <c r="L1672">
        <v>49</v>
      </c>
      <c r="M1672">
        <v>359</v>
      </c>
      <c r="N1672">
        <v>52</v>
      </c>
      <c r="O1672">
        <v>2</v>
      </c>
      <c r="P1672">
        <v>3</v>
      </c>
      <c r="Q1672">
        <v>16</v>
      </c>
      <c r="R1672" s="27">
        <f t="shared" si="137"/>
        <v>727</v>
      </c>
      <c r="S1672" s="27">
        <f t="shared" si="138"/>
        <v>501</v>
      </c>
      <c r="T1672" s="27" t="str">
        <f>IFERROR(VLOOKUP(F1672,#REF!,2,0),"")</f>
        <v/>
      </c>
      <c r="U1672" s="27" t="str">
        <f t="shared" si="139"/>
        <v>,11:45:00,car,727</v>
      </c>
    </row>
    <row r="1673" spans="1:21" hidden="1" x14ac:dyDescent="0.25">
      <c r="A1673" t="s">
        <v>153</v>
      </c>
      <c r="B1673">
        <v>12</v>
      </c>
      <c r="C1673" s="27" t="str">
        <f t="shared" si="135"/>
        <v>T</v>
      </c>
      <c r="E1673" t="s">
        <v>1887</v>
      </c>
      <c r="F1673" s="27" t="str">
        <f t="shared" si="136"/>
        <v>CCV-30C</v>
      </c>
      <c r="G1673" t="s">
        <v>1888</v>
      </c>
      <c r="H1673" t="s">
        <v>105</v>
      </c>
      <c r="I1673" t="s">
        <v>1913</v>
      </c>
      <c r="J1673">
        <v>0</v>
      </c>
      <c r="K1673">
        <v>27</v>
      </c>
      <c r="L1673">
        <v>53</v>
      </c>
      <c r="M1673">
        <v>424</v>
      </c>
      <c r="N1673">
        <v>43</v>
      </c>
      <c r="O1673">
        <v>2</v>
      </c>
      <c r="P1673">
        <v>1</v>
      </c>
      <c r="Q1673">
        <v>1</v>
      </c>
      <c r="R1673" s="27">
        <f t="shared" si="137"/>
        <v>806</v>
      </c>
      <c r="S1673" s="27">
        <f t="shared" si="138"/>
        <v>559</v>
      </c>
      <c r="T1673" s="27" t="str">
        <f>IFERROR(VLOOKUP(F1673,#REF!,2,0),"")</f>
        <v/>
      </c>
      <c r="U1673" s="27" t="str">
        <f t="shared" si="139"/>
        <v>,12:00:00,car,806</v>
      </c>
    </row>
    <row r="1674" spans="1:21" hidden="1" x14ac:dyDescent="0.25">
      <c r="A1674" t="s">
        <v>155</v>
      </c>
      <c r="B1674">
        <v>12</v>
      </c>
      <c r="C1674" s="27" t="str">
        <f t="shared" si="135"/>
        <v>T</v>
      </c>
      <c r="E1674" t="s">
        <v>1887</v>
      </c>
      <c r="F1674" s="27" t="str">
        <f t="shared" si="136"/>
        <v>CCV-30C</v>
      </c>
      <c r="G1674" t="s">
        <v>1888</v>
      </c>
      <c r="H1674" t="s">
        <v>105</v>
      </c>
      <c r="I1674" t="s">
        <v>1914</v>
      </c>
      <c r="J1674">
        <v>0</v>
      </c>
      <c r="K1674">
        <v>25</v>
      </c>
      <c r="L1674">
        <v>47</v>
      </c>
      <c r="M1674">
        <v>388</v>
      </c>
      <c r="N1674">
        <v>44</v>
      </c>
      <c r="O1674">
        <v>0</v>
      </c>
      <c r="P1674">
        <v>0</v>
      </c>
      <c r="Q1674">
        <v>0</v>
      </c>
      <c r="R1674" s="27">
        <f t="shared" si="137"/>
        <v>732</v>
      </c>
      <c r="S1674" s="27">
        <f t="shared" si="138"/>
        <v>506</v>
      </c>
      <c r="T1674" s="27" t="str">
        <f>IFERROR(VLOOKUP(F1674,#REF!,2,0),"")</f>
        <v/>
      </c>
      <c r="U1674" s="27" t="str">
        <f t="shared" si="139"/>
        <v>,12:15:00,car,732</v>
      </c>
    </row>
    <row r="1675" spans="1:21" hidden="1" x14ac:dyDescent="0.25">
      <c r="A1675" t="s">
        <v>157</v>
      </c>
      <c r="B1675">
        <v>12</v>
      </c>
      <c r="C1675" s="27" t="str">
        <f t="shared" si="135"/>
        <v>T</v>
      </c>
      <c r="E1675" t="s">
        <v>1887</v>
      </c>
      <c r="F1675" s="27" t="str">
        <f t="shared" si="136"/>
        <v>CCV-30C</v>
      </c>
      <c r="G1675" t="s">
        <v>1888</v>
      </c>
      <c r="H1675" t="s">
        <v>105</v>
      </c>
      <c r="I1675" t="s">
        <v>1915</v>
      </c>
      <c r="J1675">
        <v>0</v>
      </c>
      <c r="K1675">
        <v>41</v>
      </c>
      <c r="L1675">
        <v>64</v>
      </c>
      <c r="M1675">
        <v>384</v>
      </c>
      <c r="N1675">
        <v>80</v>
      </c>
      <c r="O1675">
        <v>2</v>
      </c>
      <c r="P1675">
        <v>1</v>
      </c>
      <c r="Q1675">
        <v>0</v>
      </c>
      <c r="R1675" s="27">
        <f t="shared" si="137"/>
        <v>833</v>
      </c>
      <c r="S1675" s="27">
        <f t="shared" si="138"/>
        <v>545</v>
      </c>
      <c r="T1675" s="27" t="str">
        <f>IFERROR(VLOOKUP(F1675,#REF!,2,0),"")</f>
        <v/>
      </c>
      <c r="U1675" s="27" t="str">
        <f t="shared" si="139"/>
        <v>,12:30:00,car,833</v>
      </c>
    </row>
    <row r="1676" spans="1:21" hidden="1" x14ac:dyDescent="0.25">
      <c r="A1676" t="s">
        <v>159</v>
      </c>
      <c r="B1676">
        <v>12</v>
      </c>
      <c r="C1676" s="27" t="str">
        <f t="shared" si="135"/>
        <v>T</v>
      </c>
      <c r="E1676" t="s">
        <v>1887</v>
      </c>
      <c r="F1676" s="27" t="str">
        <f t="shared" si="136"/>
        <v>CCV-30C</v>
      </c>
      <c r="G1676" t="s">
        <v>1888</v>
      </c>
      <c r="H1676" t="s">
        <v>105</v>
      </c>
      <c r="I1676" t="s">
        <v>1916</v>
      </c>
      <c r="J1676">
        <v>0</v>
      </c>
      <c r="K1676">
        <v>46</v>
      </c>
      <c r="L1676">
        <v>42</v>
      </c>
      <c r="M1676">
        <v>353</v>
      </c>
      <c r="N1676">
        <v>75</v>
      </c>
      <c r="O1676">
        <v>0</v>
      </c>
      <c r="P1676">
        <v>0</v>
      </c>
      <c r="Q1676">
        <v>0</v>
      </c>
      <c r="R1676" s="27">
        <f t="shared" si="137"/>
        <v>732</v>
      </c>
      <c r="S1676" s="27">
        <f t="shared" si="138"/>
        <v>458</v>
      </c>
      <c r="T1676" s="27" t="str">
        <f>IFERROR(VLOOKUP(F1676,#REF!,2,0),"")</f>
        <v/>
      </c>
      <c r="U1676" s="27" t="str">
        <f t="shared" si="139"/>
        <v>,12:45:00,car,732</v>
      </c>
    </row>
    <row r="1677" spans="1:21" hidden="1" x14ac:dyDescent="0.25">
      <c r="A1677" t="s">
        <v>161</v>
      </c>
      <c r="B1677">
        <v>13</v>
      </c>
      <c r="C1677" s="27" t="str">
        <f t="shared" si="135"/>
        <v>T</v>
      </c>
      <c r="E1677" t="s">
        <v>1887</v>
      </c>
      <c r="F1677" s="27" t="str">
        <f t="shared" si="136"/>
        <v>CCV-30C</v>
      </c>
      <c r="G1677" t="s">
        <v>1888</v>
      </c>
      <c r="H1677" t="s">
        <v>105</v>
      </c>
      <c r="I1677" t="s">
        <v>1917</v>
      </c>
      <c r="J1677">
        <v>0</v>
      </c>
      <c r="K1677">
        <v>39</v>
      </c>
      <c r="L1677">
        <v>51</v>
      </c>
      <c r="M1677">
        <v>472</v>
      </c>
      <c r="N1677">
        <v>81</v>
      </c>
      <c r="O1677">
        <v>2</v>
      </c>
      <c r="P1677">
        <v>0</v>
      </c>
      <c r="Q1677">
        <v>4</v>
      </c>
      <c r="R1677" s="27">
        <f t="shared" si="137"/>
        <v>904</v>
      </c>
      <c r="S1677" s="27">
        <f t="shared" si="138"/>
        <v>604</v>
      </c>
      <c r="T1677" s="27" t="str">
        <f>IFERROR(VLOOKUP(F1677,#REF!,2,0),"")</f>
        <v/>
      </c>
      <c r="U1677" s="27" t="str">
        <f t="shared" si="139"/>
        <v>,13:00:00,car,904</v>
      </c>
    </row>
    <row r="1678" spans="1:21" hidden="1" x14ac:dyDescent="0.25">
      <c r="A1678" t="s">
        <v>163</v>
      </c>
      <c r="B1678">
        <v>13</v>
      </c>
      <c r="C1678" s="27" t="str">
        <f t="shared" si="135"/>
        <v>T</v>
      </c>
      <c r="E1678" t="s">
        <v>1887</v>
      </c>
      <c r="F1678" s="27" t="str">
        <f t="shared" si="136"/>
        <v>CCV-30C</v>
      </c>
      <c r="G1678" t="s">
        <v>1888</v>
      </c>
      <c r="H1678" t="s">
        <v>105</v>
      </c>
      <c r="I1678" t="s">
        <v>1918</v>
      </c>
      <c r="J1678">
        <v>0</v>
      </c>
      <c r="K1678">
        <v>47</v>
      </c>
      <c r="L1678">
        <v>58</v>
      </c>
      <c r="M1678">
        <v>556</v>
      </c>
      <c r="N1678">
        <v>62</v>
      </c>
      <c r="O1678">
        <v>1</v>
      </c>
      <c r="P1678">
        <v>0</v>
      </c>
      <c r="Q1678">
        <v>8</v>
      </c>
      <c r="R1678" s="27">
        <f t="shared" si="137"/>
        <v>1058</v>
      </c>
      <c r="S1678" s="27">
        <f t="shared" si="138"/>
        <v>709</v>
      </c>
      <c r="T1678" s="27" t="str">
        <f>IFERROR(VLOOKUP(F1678,#REF!,2,0),"")</f>
        <v/>
      </c>
      <c r="U1678" s="27" t="str">
        <f t="shared" si="139"/>
        <v>,13:15:00,car,1058</v>
      </c>
    </row>
    <row r="1679" spans="1:21" hidden="1" x14ac:dyDescent="0.25">
      <c r="A1679" t="s">
        <v>165</v>
      </c>
      <c r="B1679">
        <v>13</v>
      </c>
      <c r="C1679" s="27" t="str">
        <f t="shared" si="135"/>
        <v>T</v>
      </c>
      <c r="E1679" t="s">
        <v>1887</v>
      </c>
      <c r="F1679" s="27" t="str">
        <f t="shared" si="136"/>
        <v>CCV-30C</v>
      </c>
      <c r="G1679" t="s">
        <v>1888</v>
      </c>
      <c r="H1679" t="s">
        <v>105</v>
      </c>
      <c r="I1679" t="s">
        <v>1919</v>
      </c>
      <c r="J1679">
        <v>6</v>
      </c>
      <c r="K1679">
        <v>49</v>
      </c>
      <c r="L1679">
        <v>56</v>
      </c>
      <c r="M1679">
        <v>533</v>
      </c>
      <c r="N1679">
        <v>219</v>
      </c>
      <c r="O1679">
        <v>3</v>
      </c>
      <c r="P1679">
        <v>5</v>
      </c>
      <c r="Q1679">
        <v>42</v>
      </c>
      <c r="R1679" s="27">
        <f t="shared" si="137"/>
        <v>1111</v>
      </c>
      <c r="S1679" s="27">
        <f t="shared" si="138"/>
        <v>720</v>
      </c>
      <c r="T1679" s="27" t="str">
        <f>IFERROR(VLOOKUP(F1679,#REF!,2,0),"")</f>
        <v/>
      </c>
      <c r="U1679" s="27" t="str">
        <f t="shared" si="139"/>
        <v>,13:30:00,car,1111</v>
      </c>
    </row>
    <row r="1680" spans="1:21" hidden="1" x14ac:dyDescent="0.25">
      <c r="A1680" t="s">
        <v>167</v>
      </c>
      <c r="B1680">
        <v>13</v>
      </c>
      <c r="C1680" s="27" t="str">
        <f t="shared" si="135"/>
        <v>T</v>
      </c>
      <c r="E1680" t="s">
        <v>1887</v>
      </c>
      <c r="F1680" s="27" t="str">
        <f t="shared" si="136"/>
        <v>CCV-30C</v>
      </c>
      <c r="G1680" t="s">
        <v>1888</v>
      </c>
      <c r="H1680" t="s">
        <v>105</v>
      </c>
      <c r="I1680" t="s">
        <v>1920</v>
      </c>
      <c r="J1680">
        <v>0</v>
      </c>
      <c r="K1680">
        <v>46</v>
      </c>
      <c r="L1680">
        <v>57</v>
      </c>
      <c r="M1680">
        <v>496</v>
      </c>
      <c r="N1680">
        <v>205</v>
      </c>
      <c r="O1680">
        <v>4</v>
      </c>
      <c r="P1680">
        <v>2</v>
      </c>
      <c r="Q1680">
        <v>22</v>
      </c>
      <c r="R1680" s="27">
        <f t="shared" si="137"/>
        <v>1026</v>
      </c>
      <c r="S1680" s="27">
        <f t="shared" si="138"/>
        <v>663</v>
      </c>
      <c r="T1680" s="27" t="str">
        <f>IFERROR(VLOOKUP(F1680,#REF!,2,0),"")</f>
        <v/>
      </c>
      <c r="U1680" s="27" t="str">
        <f t="shared" si="139"/>
        <v>,13:45:00,car,1026</v>
      </c>
    </row>
    <row r="1681" spans="1:21" hidden="1" x14ac:dyDescent="0.25">
      <c r="A1681" t="s">
        <v>169</v>
      </c>
      <c r="B1681">
        <v>14</v>
      </c>
      <c r="C1681" s="27" t="str">
        <f t="shared" si="135"/>
        <v>T</v>
      </c>
      <c r="E1681" t="s">
        <v>1887</v>
      </c>
      <c r="F1681" s="27" t="str">
        <f t="shared" si="136"/>
        <v>CCV-30C</v>
      </c>
      <c r="G1681" t="s">
        <v>1888</v>
      </c>
      <c r="H1681" t="s">
        <v>105</v>
      </c>
      <c r="I1681" t="s">
        <v>1921</v>
      </c>
      <c r="J1681">
        <v>0</v>
      </c>
      <c r="K1681">
        <v>56</v>
      </c>
      <c r="L1681">
        <v>64</v>
      </c>
      <c r="M1681">
        <v>0</v>
      </c>
      <c r="N1681">
        <v>0</v>
      </c>
      <c r="O1681">
        <v>1</v>
      </c>
      <c r="P1681">
        <v>0</v>
      </c>
      <c r="Q1681">
        <v>0</v>
      </c>
      <c r="R1681" s="27">
        <f t="shared" si="137"/>
        <v>354</v>
      </c>
      <c r="S1681" s="27">
        <f t="shared" si="138"/>
        <v>160</v>
      </c>
      <c r="T1681" s="27" t="str">
        <f>IFERROR(VLOOKUP(F1681,#REF!,2,0),"")</f>
        <v/>
      </c>
      <c r="U1681" s="27" t="str">
        <f t="shared" si="139"/>
        <v>,14:00:00,car,354</v>
      </c>
    </row>
    <row r="1682" spans="1:21" hidden="1" x14ac:dyDescent="0.25">
      <c r="A1682" t="s">
        <v>169</v>
      </c>
      <c r="B1682">
        <v>14</v>
      </c>
      <c r="C1682" s="27" t="str">
        <f t="shared" si="135"/>
        <v>T</v>
      </c>
      <c r="E1682" t="s">
        <v>1887</v>
      </c>
      <c r="F1682" s="27" t="str">
        <f t="shared" si="136"/>
        <v>CCV-30C</v>
      </c>
      <c r="G1682" t="s">
        <v>1888</v>
      </c>
      <c r="H1682" t="s">
        <v>105</v>
      </c>
      <c r="I1682" t="s">
        <v>1921</v>
      </c>
      <c r="J1682">
        <v>0</v>
      </c>
      <c r="K1682">
        <v>7</v>
      </c>
      <c r="L1682">
        <v>6</v>
      </c>
      <c r="M1682">
        <v>438</v>
      </c>
      <c r="N1682">
        <v>64</v>
      </c>
      <c r="O1682">
        <v>0</v>
      </c>
      <c r="P1682">
        <v>5</v>
      </c>
      <c r="Q1682">
        <v>35</v>
      </c>
      <c r="R1682" s="27">
        <f t="shared" si="137"/>
        <v>673</v>
      </c>
      <c r="S1682" s="27">
        <f t="shared" si="138"/>
        <v>493</v>
      </c>
      <c r="T1682" s="27" t="str">
        <f>IFERROR(VLOOKUP(F1682,#REF!,2,0),"")</f>
        <v/>
      </c>
      <c r="U1682" s="27" t="str">
        <f t="shared" si="139"/>
        <v>,14:00:00,car,673</v>
      </c>
    </row>
    <row r="1683" spans="1:21" hidden="1" x14ac:dyDescent="0.25">
      <c r="A1683" t="s">
        <v>171</v>
      </c>
      <c r="B1683">
        <v>14</v>
      </c>
      <c r="C1683" s="27" t="str">
        <f t="shared" si="135"/>
        <v>T</v>
      </c>
      <c r="E1683" t="s">
        <v>1887</v>
      </c>
      <c r="F1683" s="27" t="str">
        <f t="shared" si="136"/>
        <v>CCV-30C</v>
      </c>
      <c r="G1683" t="s">
        <v>1888</v>
      </c>
      <c r="H1683" t="s">
        <v>105</v>
      </c>
      <c r="I1683" t="s">
        <v>1922</v>
      </c>
      <c r="J1683">
        <v>0</v>
      </c>
      <c r="K1683">
        <v>36</v>
      </c>
      <c r="L1683">
        <v>56</v>
      </c>
      <c r="M1683">
        <v>0</v>
      </c>
      <c r="N1683">
        <v>0</v>
      </c>
      <c r="O1683">
        <v>0</v>
      </c>
      <c r="P1683">
        <v>0</v>
      </c>
      <c r="Q1683">
        <v>0</v>
      </c>
      <c r="R1683" s="27">
        <f t="shared" si="137"/>
        <v>276</v>
      </c>
      <c r="S1683" s="27">
        <f t="shared" si="138"/>
        <v>140</v>
      </c>
      <c r="T1683" s="27" t="str">
        <f>IFERROR(VLOOKUP(F1683,#REF!,2,0),"")</f>
        <v/>
      </c>
      <c r="U1683" s="27" t="str">
        <f t="shared" si="139"/>
        <v>,14:15:00,car,276</v>
      </c>
    </row>
    <row r="1684" spans="1:21" hidden="1" x14ac:dyDescent="0.25">
      <c r="A1684" t="s">
        <v>171</v>
      </c>
      <c r="B1684">
        <v>14</v>
      </c>
      <c r="C1684" s="27" t="str">
        <f t="shared" si="135"/>
        <v>T</v>
      </c>
      <c r="E1684" t="s">
        <v>1887</v>
      </c>
      <c r="F1684" s="27" t="str">
        <f t="shared" si="136"/>
        <v>CCV-30C</v>
      </c>
      <c r="G1684" t="s">
        <v>1888</v>
      </c>
      <c r="H1684" t="s">
        <v>105</v>
      </c>
      <c r="I1684" t="s">
        <v>1922</v>
      </c>
      <c r="J1684">
        <v>0</v>
      </c>
      <c r="K1684">
        <v>0</v>
      </c>
      <c r="L1684">
        <v>0</v>
      </c>
      <c r="M1684">
        <v>418</v>
      </c>
      <c r="N1684">
        <v>67</v>
      </c>
      <c r="O1684">
        <v>0</v>
      </c>
      <c r="P1684">
        <v>4</v>
      </c>
      <c r="Q1684">
        <v>32</v>
      </c>
      <c r="R1684" s="27">
        <f t="shared" si="137"/>
        <v>605</v>
      </c>
      <c r="S1684" s="27">
        <f t="shared" si="138"/>
        <v>454</v>
      </c>
      <c r="T1684" s="27" t="str">
        <f>IFERROR(VLOOKUP(F1684,#REF!,2,0),"")</f>
        <v/>
      </c>
      <c r="U1684" s="27" t="str">
        <f t="shared" si="139"/>
        <v>,14:15:00,car,605</v>
      </c>
    </row>
    <row r="1685" spans="1:21" hidden="1" x14ac:dyDescent="0.25">
      <c r="A1685" t="s">
        <v>173</v>
      </c>
      <c r="B1685">
        <v>14</v>
      </c>
      <c r="C1685" s="27" t="str">
        <f t="shared" si="135"/>
        <v>T</v>
      </c>
      <c r="E1685" t="s">
        <v>1887</v>
      </c>
      <c r="F1685" s="27" t="str">
        <f t="shared" si="136"/>
        <v>CCV-30C</v>
      </c>
      <c r="G1685" t="s">
        <v>1888</v>
      </c>
      <c r="H1685" t="s">
        <v>105</v>
      </c>
      <c r="I1685" t="s">
        <v>1923</v>
      </c>
      <c r="J1685">
        <v>0</v>
      </c>
      <c r="K1685">
        <v>33</v>
      </c>
      <c r="L1685">
        <v>80</v>
      </c>
      <c r="M1685">
        <v>0</v>
      </c>
      <c r="N1685">
        <v>0</v>
      </c>
      <c r="O1685">
        <v>1</v>
      </c>
      <c r="P1685">
        <v>0</v>
      </c>
      <c r="Q1685">
        <v>0</v>
      </c>
      <c r="R1685" s="27">
        <f t="shared" si="137"/>
        <v>346</v>
      </c>
      <c r="S1685" s="27">
        <f t="shared" si="138"/>
        <v>200</v>
      </c>
      <c r="T1685" s="27" t="str">
        <f>IFERROR(VLOOKUP(F1685,#REF!,2,0),"")</f>
        <v/>
      </c>
      <c r="U1685" s="27" t="str">
        <f t="shared" si="139"/>
        <v>,14:30:00,car,346</v>
      </c>
    </row>
    <row r="1686" spans="1:21" hidden="1" x14ac:dyDescent="0.25">
      <c r="A1686" t="s">
        <v>173</v>
      </c>
      <c r="B1686">
        <v>14</v>
      </c>
      <c r="C1686" s="27" t="str">
        <f t="shared" si="135"/>
        <v>T</v>
      </c>
      <c r="E1686" t="s">
        <v>1887</v>
      </c>
      <c r="F1686" s="27" t="str">
        <f t="shared" si="136"/>
        <v>CCV-30C</v>
      </c>
      <c r="G1686" t="s">
        <v>1888</v>
      </c>
      <c r="H1686" t="s">
        <v>105</v>
      </c>
      <c r="I1686" t="s">
        <v>1923</v>
      </c>
      <c r="J1686">
        <v>0</v>
      </c>
      <c r="K1686">
        <v>0</v>
      </c>
      <c r="L1686">
        <v>0</v>
      </c>
      <c r="M1686">
        <v>397</v>
      </c>
      <c r="N1686">
        <v>82</v>
      </c>
      <c r="O1686">
        <v>0</v>
      </c>
      <c r="P1686">
        <v>5</v>
      </c>
      <c r="Q1686">
        <v>45</v>
      </c>
      <c r="R1686" s="27">
        <f t="shared" si="137"/>
        <v>599</v>
      </c>
      <c r="S1686" s="27">
        <f t="shared" si="138"/>
        <v>447</v>
      </c>
      <c r="T1686" s="27" t="str">
        <f>IFERROR(VLOOKUP(F1686,#REF!,2,0),"")</f>
        <v/>
      </c>
      <c r="U1686" s="27" t="str">
        <f t="shared" si="139"/>
        <v>,14:30:00,car,599</v>
      </c>
    </row>
    <row r="1687" spans="1:21" hidden="1" x14ac:dyDescent="0.25">
      <c r="A1687" t="s">
        <v>175</v>
      </c>
      <c r="B1687">
        <v>14</v>
      </c>
      <c r="C1687" s="27" t="str">
        <f t="shared" si="135"/>
        <v>T</v>
      </c>
      <c r="E1687" t="s">
        <v>1887</v>
      </c>
      <c r="F1687" s="27" t="str">
        <f t="shared" si="136"/>
        <v>CCV-30C</v>
      </c>
      <c r="G1687" t="s">
        <v>1888</v>
      </c>
      <c r="H1687" t="s">
        <v>105</v>
      </c>
      <c r="I1687" t="s">
        <v>1924</v>
      </c>
      <c r="J1687">
        <v>0</v>
      </c>
      <c r="K1687">
        <v>16</v>
      </c>
      <c r="L1687">
        <v>117</v>
      </c>
      <c r="M1687">
        <v>0</v>
      </c>
      <c r="N1687">
        <v>0</v>
      </c>
      <c r="O1687">
        <v>0</v>
      </c>
      <c r="P1687">
        <v>0</v>
      </c>
      <c r="Q1687">
        <v>0</v>
      </c>
      <c r="R1687" s="27">
        <f t="shared" si="137"/>
        <v>422</v>
      </c>
      <c r="S1687" s="27">
        <f t="shared" si="138"/>
        <v>293</v>
      </c>
      <c r="T1687" s="27" t="str">
        <f>IFERROR(VLOOKUP(F1687,#REF!,2,0),"")</f>
        <v/>
      </c>
      <c r="U1687" s="27" t="str">
        <f t="shared" si="139"/>
        <v>,14:45:00,car,422</v>
      </c>
    </row>
    <row r="1688" spans="1:21" hidden="1" x14ac:dyDescent="0.25">
      <c r="A1688" t="s">
        <v>175</v>
      </c>
      <c r="B1688">
        <v>14</v>
      </c>
      <c r="C1688" s="27" t="str">
        <f t="shared" si="135"/>
        <v>T</v>
      </c>
      <c r="E1688" t="s">
        <v>1887</v>
      </c>
      <c r="F1688" s="27" t="str">
        <f t="shared" si="136"/>
        <v>CCV-30C</v>
      </c>
      <c r="G1688" t="s">
        <v>1888</v>
      </c>
      <c r="H1688" t="s">
        <v>105</v>
      </c>
      <c r="I1688" t="s">
        <v>1924</v>
      </c>
      <c r="J1688">
        <v>0</v>
      </c>
      <c r="K1688">
        <v>0</v>
      </c>
      <c r="L1688">
        <v>0</v>
      </c>
      <c r="M1688">
        <v>452</v>
      </c>
      <c r="N1688">
        <v>60</v>
      </c>
      <c r="O1688">
        <v>0</v>
      </c>
      <c r="P1688">
        <v>3</v>
      </c>
      <c r="Q1688">
        <v>32</v>
      </c>
      <c r="R1688" s="27">
        <f t="shared" si="137"/>
        <v>647</v>
      </c>
      <c r="S1688" s="27">
        <f t="shared" si="138"/>
        <v>487</v>
      </c>
      <c r="T1688" s="27" t="str">
        <f>IFERROR(VLOOKUP(F1688,#REF!,2,0),"")</f>
        <v/>
      </c>
      <c r="U1688" s="27" t="str">
        <f t="shared" si="139"/>
        <v>,14:45:00,car,647</v>
      </c>
    </row>
    <row r="1689" spans="1:21" hidden="1" x14ac:dyDescent="0.25">
      <c r="A1689" t="s">
        <v>177</v>
      </c>
      <c r="B1689">
        <v>15</v>
      </c>
      <c r="C1689" s="27" t="str">
        <f t="shared" si="135"/>
        <v>T</v>
      </c>
      <c r="E1689" t="s">
        <v>1887</v>
      </c>
      <c r="F1689" s="27" t="str">
        <f t="shared" si="136"/>
        <v>CCV-30C</v>
      </c>
      <c r="G1689" t="s">
        <v>1888</v>
      </c>
      <c r="H1689" t="s">
        <v>105</v>
      </c>
      <c r="I1689" t="s">
        <v>1925</v>
      </c>
      <c r="J1689">
        <v>1</v>
      </c>
      <c r="K1689">
        <v>11</v>
      </c>
      <c r="L1689">
        <v>100</v>
      </c>
      <c r="M1689">
        <v>6</v>
      </c>
      <c r="N1689">
        <v>4</v>
      </c>
      <c r="O1689">
        <v>1</v>
      </c>
      <c r="P1689">
        <v>1</v>
      </c>
      <c r="Q1689">
        <v>0</v>
      </c>
      <c r="R1689" s="27">
        <f t="shared" si="137"/>
        <v>364</v>
      </c>
      <c r="S1689" s="27">
        <f t="shared" si="138"/>
        <v>257</v>
      </c>
      <c r="T1689" s="27" t="str">
        <f>IFERROR(VLOOKUP(F1689,#REF!,2,0),"")</f>
        <v/>
      </c>
      <c r="U1689" s="27" t="str">
        <f t="shared" si="139"/>
        <v>,15:00:00,car,364</v>
      </c>
    </row>
    <row r="1690" spans="1:21" hidden="1" x14ac:dyDescent="0.25">
      <c r="A1690" t="s">
        <v>177</v>
      </c>
      <c r="B1690">
        <v>15</v>
      </c>
      <c r="C1690" s="27" t="str">
        <f t="shared" si="135"/>
        <v>T</v>
      </c>
      <c r="E1690" t="s">
        <v>1887</v>
      </c>
      <c r="F1690" s="27" t="str">
        <f t="shared" si="136"/>
        <v>CCV-30C</v>
      </c>
      <c r="G1690" t="s">
        <v>1888</v>
      </c>
      <c r="H1690" t="s">
        <v>105</v>
      </c>
      <c r="I1690" t="s">
        <v>1925</v>
      </c>
      <c r="J1690">
        <v>0</v>
      </c>
      <c r="K1690">
        <v>0</v>
      </c>
      <c r="L1690">
        <v>0</v>
      </c>
      <c r="M1690">
        <v>401</v>
      </c>
      <c r="N1690">
        <v>75</v>
      </c>
      <c r="O1690">
        <v>0</v>
      </c>
      <c r="P1690">
        <v>1</v>
      </c>
      <c r="Q1690">
        <v>34</v>
      </c>
      <c r="R1690" s="27">
        <f t="shared" si="137"/>
        <v>584</v>
      </c>
      <c r="S1690" s="27">
        <f t="shared" si="138"/>
        <v>436</v>
      </c>
      <c r="T1690" s="27" t="str">
        <f>IFERROR(VLOOKUP(F1690,#REF!,2,0),"")</f>
        <v/>
      </c>
      <c r="U1690" s="27" t="str">
        <f t="shared" si="139"/>
        <v>,15:00:00,car,584</v>
      </c>
    </row>
    <row r="1691" spans="1:21" hidden="1" x14ac:dyDescent="0.25">
      <c r="A1691" t="s">
        <v>179</v>
      </c>
      <c r="B1691">
        <v>15</v>
      </c>
      <c r="C1691" s="27" t="str">
        <f t="shared" si="135"/>
        <v>T</v>
      </c>
      <c r="E1691" t="s">
        <v>1887</v>
      </c>
      <c r="F1691" s="27" t="str">
        <f t="shared" si="136"/>
        <v>CCV-30C</v>
      </c>
      <c r="G1691" t="s">
        <v>1888</v>
      </c>
      <c r="H1691" t="s">
        <v>105</v>
      </c>
      <c r="I1691" t="s">
        <v>1926</v>
      </c>
      <c r="J1691">
        <v>1</v>
      </c>
      <c r="K1691">
        <v>36</v>
      </c>
      <c r="L1691">
        <v>121</v>
      </c>
      <c r="M1691">
        <v>1</v>
      </c>
      <c r="N1691">
        <v>2</v>
      </c>
      <c r="O1691">
        <v>3</v>
      </c>
      <c r="P1691">
        <v>0</v>
      </c>
      <c r="Q1691">
        <v>7</v>
      </c>
      <c r="R1691" s="27">
        <f t="shared" si="137"/>
        <v>498</v>
      </c>
      <c r="S1691" s="27">
        <f t="shared" si="138"/>
        <v>311</v>
      </c>
      <c r="T1691" s="27" t="str">
        <f>IFERROR(VLOOKUP(F1691,#REF!,2,0),"")</f>
        <v/>
      </c>
      <c r="U1691" s="27" t="str">
        <f t="shared" si="139"/>
        <v>,15:15:00,car,498</v>
      </c>
    </row>
    <row r="1692" spans="1:21" hidden="1" x14ac:dyDescent="0.25">
      <c r="A1692" t="s">
        <v>179</v>
      </c>
      <c r="B1692">
        <v>15</v>
      </c>
      <c r="C1692" s="27" t="str">
        <f t="shared" si="135"/>
        <v>T</v>
      </c>
      <c r="E1692" t="s">
        <v>1887</v>
      </c>
      <c r="F1692" s="27" t="str">
        <f t="shared" si="136"/>
        <v>CCV-30C</v>
      </c>
      <c r="G1692" t="s">
        <v>1888</v>
      </c>
      <c r="H1692" t="s">
        <v>105</v>
      </c>
      <c r="I1692" t="s">
        <v>1926</v>
      </c>
      <c r="J1692">
        <v>0</v>
      </c>
      <c r="K1692">
        <v>0</v>
      </c>
      <c r="L1692">
        <v>0</v>
      </c>
      <c r="M1692">
        <v>378</v>
      </c>
      <c r="N1692">
        <v>68</v>
      </c>
      <c r="O1692">
        <v>0</v>
      </c>
      <c r="P1692">
        <v>5</v>
      </c>
      <c r="Q1692">
        <v>43</v>
      </c>
      <c r="R1692" s="27">
        <f t="shared" si="137"/>
        <v>569</v>
      </c>
      <c r="S1692" s="27">
        <f t="shared" si="138"/>
        <v>426</v>
      </c>
      <c r="T1692" s="27" t="str">
        <f>IFERROR(VLOOKUP(F1692,#REF!,2,0),"")</f>
        <v/>
      </c>
      <c r="U1692" s="27" t="str">
        <f t="shared" si="139"/>
        <v>,15:15:00,car,569</v>
      </c>
    </row>
    <row r="1693" spans="1:21" hidden="1" x14ac:dyDescent="0.25">
      <c r="A1693" t="s">
        <v>181</v>
      </c>
      <c r="B1693">
        <v>15</v>
      </c>
      <c r="C1693" s="27" t="str">
        <f t="shared" si="135"/>
        <v>T</v>
      </c>
      <c r="E1693" t="s">
        <v>1887</v>
      </c>
      <c r="F1693" s="27" t="str">
        <f t="shared" si="136"/>
        <v>CCV-30C</v>
      </c>
      <c r="G1693" t="s">
        <v>1888</v>
      </c>
      <c r="H1693" t="s">
        <v>105</v>
      </c>
      <c r="I1693" t="s">
        <v>1927</v>
      </c>
      <c r="J1693">
        <v>0</v>
      </c>
      <c r="K1693">
        <v>40</v>
      </c>
      <c r="L1693">
        <v>76</v>
      </c>
      <c r="M1693">
        <v>0</v>
      </c>
      <c r="N1693">
        <v>0</v>
      </c>
      <c r="O1693">
        <v>2</v>
      </c>
      <c r="P1693">
        <v>0</v>
      </c>
      <c r="Q1693">
        <v>0</v>
      </c>
      <c r="R1693" s="27">
        <f t="shared" si="137"/>
        <v>351</v>
      </c>
      <c r="S1693" s="27">
        <f t="shared" si="138"/>
        <v>190</v>
      </c>
      <c r="T1693" s="27" t="str">
        <f>IFERROR(VLOOKUP(F1693,#REF!,2,0),"")</f>
        <v/>
      </c>
      <c r="U1693" s="27" t="str">
        <f t="shared" si="139"/>
        <v>,15:30:00,car,351</v>
      </c>
    </row>
    <row r="1694" spans="1:21" hidden="1" x14ac:dyDescent="0.25">
      <c r="A1694" t="s">
        <v>181</v>
      </c>
      <c r="B1694">
        <v>15</v>
      </c>
      <c r="C1694" s="27" t="str">
        <f t="shared" si="135"/>
        <v>T</v>
      </c>
      <c r="E1694" t="s">
        <v>1887</v>
      </c>
      <c r="F1694" s="27" t="str">
        <f t="shared" si="136"/>
        <v>CCV-30C</v>
      </c>
      <c r="G1694" t="s">
        <v>1888</v>
      </c>
      <c r="H1694" t="s">
        <v>105</v>
      </c>
      <c r="I1694" t="s">
        <v>1927</v>
      </c>
      <c r="J1694">
        <v>0</v>
      </c>
      <c r="K1694">
        <v>0</v>
      </c>
      <c r="L1694">
        <v>0</v>
      </c>
      <c r="M1694">
        <v>366</v>
      </c>
      <c r="N1694">
        <v>82</v>
      </c>
      <c r="O1694">
        <v>0</v>
      </c>
      <c r="P1694">
        <v>2</v>
      </c>
      <c r="Q1694">
        <v>53</v>
      </c>
      <c r="R1694" s="27">
        <f t="shared" si="137"/>
        <v>566</v>
      </c>
      <c r="S1694" s="27">
        <f t="shared" si="138"/>
        <v>421</v>
      </c>
      <c r="T1694" s="27" t="str">
        <f>IFERROR(VLOOKUP(F1694,#REF!,2,0),"")</f>
        <v/>
      </c>
      <c r="U1694" s="27" t="str">
        <f t="shared" si="139"/>
        <v>,15:30:00,car,566</v>
      </c>
    </row>
    <row r="1695" spans="1:21" hidden="1" x14ac:dyDescent="0.25">
      <c r="A1695" t="s">
        <v>183</v>
      </c>
      <c r="B1695">
        <v>15</v>
      </c>
      <c r="C1695" s="27" t="str">
        <f t="shared" si="135"/>
        <v>T</v>
      </c>
      <c r="E1695" t="s">
        <v>1887</v>
      </c>
      <c r="F1695" s="27" t="str">
        <f t="shared" si="136"/>
        <v>CCV-30C</v>
      </c>
      <c r="G1695" t="s">
        <v>1888</v>
      </c>
      <c r="H1695" t="s">
        <v>105</v>
      </c>
      <c r="I1695" t="s">
        <v>1928</v>
      </c>
      <c r="J1695">
        <v>0</v>
      </c>
      <c r="K1695">
        <v>18</v>
      </c>
      <c r="L1695">
        <v>97</v>
      </c>
      <c r="M1695">
        <v>0</v>
      </c>
      <c r="N1695">
        <v>19</v>
      </c>
      <c r="O1695">
        <v>2</v>
      </c>
      <c r="P1695">
        <v>0</v>
      </c>
      <c r="Q1695">
        <v>19</v>
      </c>
      <c r="R1695" s="27">
        <f t="shared" si="137"/>
        <v>391</v>
      </c>
      <c r="S1695" s="27">
        <f t="shared" si="138"/>
        <v>262</v>
      </c>
      <c r="T1695" s="27" t="str">
        <f>IFERROR(VLOOKUP(F1695,#REF!,2,0),"")</f>
        <v/>
      </c>
      <c r="U1695" s="27" t="str">
        <f t="shared" si="139"/>
        <v>,15:45:00,car,391</v>
      </c>
    </row>
    <row r="1696" spans="1:21" hidden="1" x14ac:dyDescent="0.25">
      <c r="A1696" t="s">
        <v>183</v>
      </c>
      <c r="B1696">
        <v>15</v>
      </c>
      <c r="C1696" s="27" t="str">
        <f t="shared" si="135"/>
        <v>T</v>
      </c>
      <c r="E1696" t="s">
        <v>1887</v>
      </c>
      <c r="F1696" s="27" t="str">
        <f t="shared" si="136"/>
        <v>CCV-30C</v>
      </c>
      <c r="G1696" t="s">
        <v>1888</v>
      </c>
      <c r="H1696" t="s">
        <v>105</v>
      </c>
      <c r="I1696" t="s">
        <v>1928</v>
      </c>
      <c r="J1696">
        <v>0</v>
      </c>
      <c r="K1696">
        <v>11</v>
      </c>
      <c r="L1696">
        <v>32</v>
      </c>
      <c r="M1696">
        <v>393</v>
      </c>
      <c r="N1696">
        <v>43</v>
      </c>
      <c r="O1696">
        <v>2</v>
      </c>
      <c r="P1696">
        <v>1</v>
      </c>
      <c r="Q1696">
        <v>25</v>
      </c>
      <c r="R1696" s="27">
        <f t="shared" si="137"/>
        <v>687</v>
      </c>
      <c r="S1696" s="27">
        <f t="shared" si="138"/>
        <v>499</v>
      </c>
      <c r="T1696" s="27" t="str">
        <f>IFERROR(VLOOKUP(F1696,#REF!,2,0),"")</f>
        <v/>
      </c>
      <c r="U1696" s="27" t="str">
        <f t="shared" si="139"/>
        <v>,15:45:00,car,687</v>
      </c>
    </row>
    <row r="1697" spans="1:21" hidden="1" x14ac:dyDescent="0.25">
      <c r="A1697" t="s">
        <v>185</v>
      </c>
      <c r="B1697">
        <v>16</v>
      </c>
      <c r="C1697" s="27" t="str">
        <f t="shared" si="135"/>
        <v>T</v>
      </c>
      <c r="E1697" t="s">
        <v>1887</v>
      </c>
      <c r="F1697" s="27" t="str">
        <f t="shared" si="136"/>
        <v>CCV-30C</v>
      </c>
      <c r="G1697" t="s">
        <v>1888</v>
      </c>
      <c r="H1697" t="s">
        <v>105</v>
      </c>
      <c r="I1697" t="s">
        <v>1929</v>
      </c>
      <c r="J1697">
        <v>0</v>
      </c>
      <c r="K1697">
        <v>0</v>
      </c>
      <c r="L1697">
        <v>0</v>
      </c>
      <c r="M1697">
        <v>0</v>
      </c>
      <c r="N1697">
        <v>66</v>
      </c>
      <c r="O1697">
        <v>2</v>
      </c>
      <c r="P1697">
        <v>0</v>
      </c>
      <c r="Q1697">
        <v>48</v>
      </c>
      <c r="R1697" s="27">
        <f t="shared" si="137"/>
        <v>77</v>
      </c>
      <c r="S1697" s="27">
        <f t="shared" si="138"/>
        <v>48</v>
      </c>
      <c r="T1697" s="27" t="str">
        <f>IFERROR(VLOOKUP(F1697,#REF!,2,0),"")</f>
        <v/>
      </c>
      <c r="U1697" s="27" t="str">
        <f t="shared" si="139"/>
        <v>,16:00:00,car,77</v>
      </c>
    </row>
    <row r="1698" spans="1:21" hidden="1" x14ac:dyDescent="0.25">
      <c r="A1698" t="s">
        <v>185</v>
      </c>
      <c r="B1698">
        <v>16</v>
      </c>
      <c r="C1698" s="27" t="str">
        <f t="shared" si="135"/>
        <v>T</v>
      </c>
      <c r="E1698" t="s">
        <v>1887</v>
      </c>
      <c r="F1698" s="27" t="str">
        <f t="shared" si="136"/>
        <v>CCV-30C</v>
      </c>
      <c r="G1698" t="s">
        <v>1888</v>
      </c>
      <c r="H1698" t="s">
        <v>105</v>
      </c>
      <c r="I1698" t="s">
        <v>1929</v>
      </c>
      <c r="J1698">
        <v>0</v>
      </c>
      <c r="K1698">
        <v>33</v>
      </c>
      <c r="L1698">
        <v>50</v>
      </c>
      <c r="M1698">
        <v>505</v>
      </c>
      <c r="N1698">
        <v>0</v>
      </c>
      <c r="O1698">
        <v>7</v>
      </c>
      <c r="P1698">
        <v>2</v>
      </c>
      <c r="Q1698">
        <v>0</v>
      </c>
      <c r="R1698" s="27">
        <f t="shared" si="137"/>
        <v>908</v>
      </c>
      <c r="S1698" s="27">
        <f t="shared" si="138"/>
        <v>632</v>
      </c>
      <c r="T1698" s="27" t="str">
        <f>IFERROR(VLOOKUP(F1698,#REF!,2,0),"")</f>
        <v/>
      </c>
      <c r="U1698" s="27" t="str">
        <f t="shared" si="139"/>
        <v>,16:00:00,car,908</v>
      </c>
    </row>
    <row r="1699" spans="1:21" hidden="1" x14ac:dyDescent="0.25">
      <c r="A1699" t="s">
        <v>187</v>
      </c>
      <c r="B1699">
        <v>16</v>
      </c>
      <c r="C1699" s="27" t="str">
        <f t="shared" si="135"/>
        <v>T</v>
      </c>
      <c r="E1699" t="s">
        <v>1887</v>
      </c>
      <c r="F1699" s="27" t="str">
        <f t="shared" si="136"/>
        <v>CCV-30C</v>
      </c>
      <c r="G1699" t="s">
        <v>1888</v>
      </c>
      <c r="H1699" t="s">
        <v>105</v>
      </c>
      <c r="I1699" t="s">
        <v>1930</v>
      </c>
      <c r="J1699">
        <v>0</v>
      </c>
      <c r="K1699">
        <v>0</v>
      </c>
      <c r="L1699">
        <v>1</v>
      </c>
      <c r="M1699">
        <v>2</v>
      </c>
      <c r="N1699">
        <v>60</v>
      </c>
      <c r="O1699">
        <v>0</v>
      </c>
      <c r="P1699">
        <v>1</v>
      </c>
      <c r="Q1699">
        <v>32</v>
      </c>
      <c r="R1699" s="27">
        <f t="shared" si="137"/>
        <v>62</v>
      </c>
      <c r="S1699" s="27">
        <f t="shared" si="138"/>
        <v>38</v>
      </c>
      <c r="T1699" s="27" t="str">
        <f>IFERROR(VLOOKUP(F1699,#REF!,2,0),"")</f>
        <v/>
      </c>
      <c r="U1699" s="27" t="str">
        <f t="shared" si="139"/>
        <v>,16:15:00,car,62</v>
      </c>
    </row>
    <row r="1700" spans="1:21" hidden="1" x14ac:dyDescent="0.25">
      <c r="A1700" t="s">
        <v>187</v>
      </c>
      <c r="B1700">
        <v>16</v>
      </c>
      <c r="C1700" s="27" t="str">
        <f t="shared" si="135"/>
        <v>T</v>
      </c>
      <c r="E1700" t="s">
        <v>1887</v>
      </c>
      <c r="F1700" s="27" t="str">
        <f t="shared" si="136"/>
        <v>CCV-30C</v>
      </c>
      <c r="G1700" t="s">
        <v>1888</v>
      </c>
      <c r="H1700" t="s">
        <v>105</v>
      </c>
      <c r="I1700" t="s">
        <v>1930</v>
      </c>
      <c r="J1700">
        <v>0</v>
      </c>
      <c r="K1700">
        <v>21</v>
      </c>
      <c r="L1700">
        <v>69</v>
      </c>
      <c r="M1700">
        <v>570</v>
      </c>
      <c r="N1700">
        <v>0</v>
      </c>
      <c r="O1700">
        <v>5</v>
      </c>
      <c r="P1700">
        <v>2</v>
      </c>
      <c r="Q1700">
        <v>0</v>
      </c>
      <c r="R1700" s="27">
        <f t="shared" si="137"/>
        <v>1023</v>
      </c>
      <c r="S1700" s="27">
        <f t="shared" si="138"/>
        <v>745</v>
      </c>
      <c r="T1700" s="27" t="str">
        <f>IFERROR(VLOOKUP(F1700,#REF!,2,0),"")</f>
        <v/>
      </c>
      <c r="U1700" s="27" t="str">
        <f t="shared" si="139"/>
        <v>,16:15:00,car,1023</v>
      </c>
    </row>
    <row r="1701" spans="1:21" hidden="1" x14ac:dyDescent="0.25">
      <c r="A1701" t="s">
        <v>42</v>
      </c>
      <c r="B1701">
        <v>16</v>
      </c>
      <c r="C1701" s="27" t="str">
        <f t="shared" si="135"/>
        <v>T</v>
      </c>
      <c r="E1701" t="s">
        <v>1887</v>
      </c>
      <c r="F1701" s="27" t="str">
        <f t="shared" si="136"/>
        <v>CCV-30C</v>
      </c>
      <c r="G1701" t="s">
        <v>1888</v>
      </c>
      <c r="H1701" t="s">
        <v>105</v>
      </c>
      <c r="I1701" t="s">
        <v>1931</v>
      </c>
      <c r="J1701">
        <v>0</v>
      </c>
      <c r="K1701">
        <v>0</v>
      </c>
      <c r="L1701">
        <v>0</v>
      </c>
      <c r="M1701">
        <v>0</v>
      </c>
      <c r="N1701">
        <v>81</v>
      </c>
      <c r="O1701">
        <v>0</v>
      </c>
      <c r="P1701">
        <v>2</v>
      </c>
      <c r="Q1701">
        <v>43</v>
      </c>
      <c r="R1701" s="27">
        <f t="shared" si="137"/>
        <v>77</v>
      </c>
      <c r="S1701" s="27">
        <f t="shared" si="138"/>
        <v>45</v>
      </c>
      <c r="T1701" s="27" t="str">
        <f>IFERROR(VLOOKUP(F1701,#REF!,2,0),"")</f>
        <v/>
      </c>
      <c r="U1701" s="27" t="str">
        <f t="shared" si="139"/>
        <v>,16:30:00,car,77</v>
      </c>
    </row>
    <row r="1702" spans="1:21" hidden="1" x14ac:dyDescent="0.25">
      <c r="A1702" t="s">
        <v>42</v>
      </c>
      <c r="B1702">
        <v>16</v>
      </c>
      <c r="C1702" s="27" t="str">
        <f t="shared" si="135"/>
        <v>T</v>
      </c>
      <c r="E1702" t="s">
        <v>1887</v>
      </c>
      <c r="F1702" s="27" t="str">
        <f t="shared" si="136"/>
        <v>CCV-30C</v>
      </c>
      <c r="G1702" t="s">
        <v>1888</v>
      </c>
      <c r="H1702" t="s">
        <v>105</v>
      </c>
      <c r="I1702" t="s">
        <v>1931</v>
      </c>
      <c r="J1702">
        <v>1</v>
      </c>
      <c r="K1702">
        <v>29</v>
      </c>
      <c r="L1702">
        <v>72</v>
      </c>
      <c r="M1702">
        <v>638</v>
      </c>
      <c r="N1702">
        <v>0</v>
      </c>
      <c r="O1702">
        <v>3</v>
      </c>
      <c r="P1702">
        <v>5</v>
      </c>
      <c r="Q1702">
        <v>3</v>
      </c>
      <c r="R1702" s="27">
        <f t="shared" si="137"/>
        <v>1150</v>
      </c>
      <c r="S1702" s="27">
        <f t="shared" si="138"/>
        <v>826</v>
      </c>
      <c r="T1702" s="27" t="str">
        <f>IFERROR(VLOOKUP(F1702,#REF!,2,0),"")</f>
        <v/>
      </c>
      <c r="U1702" s="27" t="str">
        <f t="shared" si="139"/>
        <v>,16:30:00,car,1150</v>
      </c>
    </row>
    <row r="1703" spans="1:21" hidden="1" x14ac:dyDescent="0.25">
      <c r="A1703" t="s">
        <v>43</v>
      </c>
      <c r="B1703">
        <v>16</v>
      </c>
      <c r="C1703" s="27" t="str">
        <f t="shared" si="135"/>
        <v>T</v>
      </c>
      <c r="E1703" t="s">
        <v>1887</v>
      </c>
      <c r="F1703" s="27" t="str">
        <f t="shared" si="136"/>
        <v>CCV-30C</v>
      </c>
      <c r="G1703" t="s">
        <v>1888</v>
      </c>
      <c r="H1703" t="s">
        <v>105</v>
      </c>
      <c r="I1703" t="s">
        <v>1932</v>
      </c>
      <c r="J1703">
        <v>0</v>
      </c>
      <c r="K1703">
        <v>0</v>
      </c>
      <c r="L1703">
        <v>0</v>
      </c>
      <c r="M1703">
        <v>123</v>
      </c>
      <c r="N1703">
        <v>78</v>
      </c>
      <c r="O1703">
        <v>0</v>
      </c>
      <c r="P1703">
        <v>1</v>
      </c>
      <c r="Q1703">
        <v>30</v>
      </c>
      <c r="R1703" s="27">
        <f t="shared" si="137"/>
        <v>218</v>
      </c>
      <c r="S1703" s="27">
        <f t="shared" si="138"/>
        <v>154</v>
      </c>
      <c r="T1703" s="27" t="str">
        <f>IFERROR(VLOOKUP(F1703,#REF!,2,0),"")</f>
        <v/>
      </c>
      <c r="U1703" s="27" t="str">
        <f t="shared" si="139"/>
        <v>,16:45:00,car,218</v>
      </c>
    </row>
    <row r="1704" spans="1:21" hidden="1" x14ac:dyDescent="0.25">
      <c r="A1704" t="s">
        <v>43</v>
      </c>
      <c r="B1704">
        <v>16</v>
      </c>
      <c r="C1704" s="27" t="str">
        <f t="shared" si="135"/>
        <v>T</v>
      </c>
      <c r="E1704" t="s">
        <v>1887</v>
      </c>
      <c r="F1704" s="27" t="str">
        <f t="shared" si="136"/>
        <v>CCV-30C</v>
      </c>
      <c r="G1704" t="s">
        <v>1888</v>
      </c>
      <c r="H1704" t="s">
        <v>105</v>
      </c>
      <c r="I1704" t="s">
        <v>1932</v>
      </c>
      <c r="J1704">
        <v>0</v>
      </c>
      <c r="K1704">
        <v>30</v>
      </c>
      <c r="L1704">
        <v>63</v>
      </c>
      <c r="M1704">
        <v>502</v>
      </c>
      <c r="N1704">
        <v>0</v>
      </c>
      <c r="O1704">
        <v>0</v>
      </c>
      <c r="P1704">
        <v>2</v>
      </c>
      <c r="Q1704">
        <v>0</v>
      </c>
      <c r="R1704" s="27">
        <f t="shared" si="137"/>
        <v>938</v>
      </c>
      <c r="S1704" s="27">
        <f t="shared" si="138"/>
        <v>662</v>
      </c>
      <c r="T1704" s="27" t="str">
        <f>IFERROR(VLOOKUP(F1704,#REF!,2,0),"")</f>
        <v/>
      </c>
      <c r="U1704" s="27" t="str">
        <f t="shared" si="139"/>
        <v>,16:45:00,car,938</v>
      </c>
    </row>
    <row r="1705" spans="1:21" hidden="1" x14ac:dyDescent="0.25">
      <c r="A1705" t="s">
        <v>44</v>
      </c>
      <c r="B1705">
        <v>17</v>
      </c>
      <c r="C1705" s="27" t="str">
        <f t="shared" si="135"/>
        <v>T</v>
      </c>
      <c r="E1705" t="s">
        <v>1887</v>
      </c>
      <c r="F1705" s="27" t="str">
        <f t="shared" si="136"/>
        <v>CCV-30C</v>
      </c>
      <c r="G1705" t="s">
        <v>1888</v>
      </c>
      <c r="H1705" t="s">
        <v>105</v>
      </c>
      <c r="I1705" t="s">
        <v>1933</v>
      </c>
      <c r="J1705">
        <v>0</v>
      </c>
      <c r="K1705">
        <v>0</v>
      </c>
      <c r="L1705">
        <v>5</v>
      </c>
      <c r="M1705">
        <v>372</v>
      </c>
      <c r="N1705">
        <v>23</v>
      </c>
      <c r="O1705">
        <v>0</v>
      </c>
      <c r="P1705">
        <v>1</v>
      </c>
      <c r="Q1705">
        <v>1</v>
      </c>
      <c r="R1705" s="27">
        <f t="shared" si="137"/>
        <v>508</v>
      </c>
      <c r="S1705" s="27">
        <f t="shared" si="138"/>
        <v>387</v>
      </c>
      <c r="T1705" s="27" t="str">
        <f>IFERROR(VLOOKUP(F1705,#REF!,2,0),"")</f>
        <v/>
      </c>
      <c r="U1705" s="27" t="str">
        <f t="shared" si="139"/>
        <v>,17:00:00,car,508</v>
      </c>
    </row>
    <row r="1706" spans="1:21" hidden="1" x14ac:dyDescent="0.25">
      <c r="A1706" t="s">
        <v>44</v>
      </c>
      <c r="B1706">
        <v>17</v>
      </c>
      <c r="C1706" s="27" t="str">
        <f t="shared" si="135"/>
        <v>T</v>
      </c>
      <c r="E1706" t="s">
        <v>1887</v>
      </c>
      <c r="F1706" s="27" t="str">
        <f t="shared" si="136"/>
        <v>CCV-30C</v>
      </c>
      <c r="G1706" t="s">
        <v>1888</v>
      </c>
      <c r="H1706" t="s">
        <v>105</v>
      </c>
      <c r="I1706" t="s">
        <v>1933</v>
      </c>
      <c r="J1706">
        <v>0</v>
      </c>
      <c r="K1706">
        <v>27</v>
      </c>
      <c r="L1706">
        <v>60</v>
      </c>
      <c r="M1706">
        <v>144</v>
      </c>
      <c r="N1706">
        <v>77</v>
      </c>
      <c r="O1706">
        <v>3</v>
      </c>
      <c r="P1706">
        <v>0</v>
      </c>
      <c r="Q1706">
        <v>18</v>
      </c>
      <c r="R1706" s="27">
        <f t="shared" si="137"/>
        <v>493</v>
      </c>
      <c r="S1706" s="27">
        <f t="shared" si="138"/>
        <v>312</v>
      </c>
      <c r="T1706" s="27" t="str">
        <f>IFERROR(VLOOKUP(F1706,#REF!,2,0),"")</f>
        <v/>
      </c>
      <c r="U1706" s="27" t="str">
        <f t="shared" si="139"/>
        <v>,17:00:00,car,493</v>
      </c>
    </row>
    <row r="1707" spans="1:21" hidden="1" x14ac:dyDescent="0.25">
      <c r="A1707" t="s">
        <v>45</v>
      </c>
      <c r="B1707">
        <v>17</v>
      </c>
      <c r="C1707" s="27" t="str">
        <f t="shared" si="135"/>
        <v>T</v>
      </c>
      <c r="E1707" t="s">
        <v>1887</v>
      </c>
      <c r="F1707" s="27" t="str">
        <f t="shared" si="136"/>
        <v>CCV-30C</v>
      </c>
      <c r="G1707" t="s">
        <v>1888</v>
      </c>
      <c r="H1707" t="s">
        <v>105</v>
      </c>
      <c r="I1707" t="s">
        <v>1934</v>
      </c>
      <c r="J1707">
        <v>1</v>
      </c>
      <c r="K1707">
        <v>0</v>
      </c>
      <c r="L1707">
        <v>0</v>
      </c>
      <c r="M1707">
        <v>649</v>
      </c>
      <c r="N1707">
        <v>0</v>
      </c>
      <c r="O1707">
        <v>0</v>
      </c>
      <c r="P1707">
        <v>10</v>
      </c>
      <c r="Q1707">
        <v>0</v>
      </c>
      <c r="R1707" s="27">
        <f t="shared" si="137"/>
        <v>857</v>
      </c>
      <c r="S1707" s="27">
        <f t="shared" si="138"/>
        <v>659</v>
      </c>
      <c r="T1707" s="27" t="str">
        <f>IFERROR(VLOOKUP(F1707,#REF!,2,0),"")</f>
        <v/>
      </c>
      <c r="U1707" s="27" t="str">
        <f t="shared" si="139"/>
        <v>,17:15:00,car,857</v>
      </c>
    </row>
    <row r="1708" spans="1:21" hidden="1" x14ac:dyDescent="0.25">
      <c r="A1708" t="s">
        <v>45</v>
      </c>
      <c r="B1708">
        <v>17</v>
      </c>
      <c r="C1708" s="27" t="str">
        <f t="shared" si="135"/>
        <v>T</v>
      </c>
      <c r="E1708" t="s">
        <v>1887</v>
      </c>
      <c r="F1708" s="27" t="str">
        <f t="shared" si="136"/>
        <v>CCV-30C</v>
      </c>
      <c r="G1708" t="s">
        <v>1888</v>
      </c>
      <c r="H1708" t="s">
        <v>105</v>
      </c>
      <c r="I1708" t="s">
        <v>1934</v>
      </c>
      <c r="J1708">
        <v>0</v>
      </c>
      <c r="K1708">
        <v>35</v>
      </c>
      <c r="L1708">
        <v>50</v>
      </c>
      <c r="M1708">
        <v>0</v>
      </c>
      <c r="N1708">
        <v>102</v>
      </c>
      <c r="O1708">
        <v>4</v>
      </c>
      <c r="P1708">
        <v>0</v>
      </c>
      <c r="Q1708">
        <v>28</v>
      </c>
      <c r="R1708" s="27">
        <f t="shared" si="137"/>
        <v>312</v>
      </c>
      <c r="S1708" s="27">
        <f t="shared" si="138"/>
        <v>153</v>
      </c>
      <c r="T1708" s="27" t="str">
        <f>IFERROR(VLOOKUP(F1708,#REF!,2,0),"")</f>
        <v/>
      </c>
      <c r="U1708" s="27" t="str">
        <f t="shared" si="139"/>
        <v>,17:15:00,car,312</v>
      </c>
    </row>
    <row r="1709" spans="1:21" hidden="1" x14ac:dyDescent="0.25">
      <c r="A1709" t="s">
        <v>46</v>
      </c>
      <c r="B1709">
        <v>17</v>
      </c>
      <c r="C1709" s="27" t="str">
        <f t="shared" si="135"/>
        <v>T</v>
      </c>
      <c r="E1709" t="s">
        <v>1887</v>
      </c>
      <c r="F1709" s="27" t="str">
        <f t="shared" si="136"/>
        <v>CCV-30C</v>
      </c>
      <c r="G1709" t="s">
        <v>1888</v>
      </c>
      <c r="H1709" t="s">
        <v>105</v>
      </c>
      <c r="I1709" t="s">
        <v>1935</v>
      </c>
      <c r="J1709">
        <v>0</v>
      </c>
      <c r="K1709">
        <v>0</v>
      </c>
      <c r="L1709">
        <v>0</v>
      </c>
      <c r="M1709">
        <v>776</v>
      </c>
      <c r="N1709">
        <v>0</v>
      </c>
      <c r="O1709">
        <v>0</v>
      </c>
      <c r="P1709">
        <v>5</v>
      </c>
      <c r="Q1709">
        <v>0</v>
      </c>
      <c r="R1709" s="27">
        <f t="shared" si="137"/>
        <v>1016</v>
      </c>
      <c r="S1709" s="27">
        <f t="shared" si="138"/>
        <v>781</v>
      </c>
      <c r="T1709" s="27" t="str">
        <f>IFERROR(VLOOKUP(F1709,#REF!,2,0),"")</f>
        <v/>
      </c>
      <c r="U1709" s="27" t="str">
        <f t="shared" si="139"/>
        <v>,17:30:00,car,1016</v>
      </c>
    </row>
    <row r="1710" spans="1:21" hidden="1" x14ac:dyDescent="0.25">
      <c r="A1710" t="s">
        <v>46</v>
      </c>
      <c r="B1710">
        <v>17</v>
      </c>
      <c r="C1710" s="27" t="str">
        <f t="shared" si="135"/>
        <v>T</v>
      </c>
      <c r="E1710" t="s">
        <v>1887</v>
      </c>
      <c r="F1710" s="27" t="str">
        <f t="shared" si="136"/>
        <v>CCV-30C</v>
      </c>
      <c r="G1710" t="s">
        <v>1888</v>
      </c>
      <c r="H1710" t="s">
        <v>105</v>
      </c>
      <c r="I1710" t="s">
        <v>1935</v>
      </c>
      <c r="J1710">
        <v>0</v>
      </c>
      <c r="K1710">
        <v>26</v>
      </c>
      <c r="L1710">
        <v>50</v>
      </c>
      <c r="M1710">
        <v>0</v>
      </c>
      <c r="N1710">
        <v>113</v>
      </c>
      <c r="O1710">
        <v>8</v>
      </c>
      <c r="P1710">
        <v>0</v>
      </c>
      <c r="Q1710">
        <v>37</v>
      </c>
      <c r="R1710" s="27">
        <f t="shared" si="137"/>
        <v>303</v>
      </c>
      <c r="S1710" s="27">
        <f t="shared" si="138"/>
        <v>162</v>
      </c>
      <c r="T1710" s="27" t="str">
        <f>IFERROR(VLOOKUP(F1710,#REF!,2,0),"")</f>
        <v/>
      </c>
      <c r="U1710" s="27" t="str">
        <f t="shared" si="139"/>
        <v>,17:30:00,car,303</v>
      </c>
    </row>
    <row r="1711" spans="1:21" hidden="1" x14ac:dyDescent="0.25">
      <c r="A1711" t="s">
        <v>47</v>
      </c>
      <c r="B1711">
        <v>17</v>
      </c>
      <c r="C1711" s="27" t="str">
        <f t="shared" si="135"/>
        <v>T</v>
      </c>
      <c r="E1711" t="s">
        <v>1887</v>
      </c>
      <c r="F1711" s="27" t="str">
        <f t="shared" si="136"/>
        <v>CCV-30C</v>
      </c>
      <c r="G1711" t="s">
        <v>1888</v>
      </c>
      <c r="H1711" t="s">
        <v>105</v>
      </c>
      <c r="I1711" t="s">
        <v>1936</v>
      </c>
      <c r="J1711">
        <v>0</v>
      </c>
      <c r="K1711">
        <v>0</v>
      </c>
      <c r="L1711">
        <v>0</v>
      </c>
      <c r="M1711">
        <v>762</v>
      </c>
      <c r="N1711">
        <v>0</v>
      </c>
      <c r="O1711">
        <v>1</v>
      </c>
      <c r="P1711">
        <v>2</v>
      </c>
      <c r="Q1711">
        <v>0</v>
      </c>
      <c r="R1711" s="27">
        <f t="shared" si="137"/>
        <v>994</v>
      </c>
      <c r="S1711" s="27">
        <f t="shared" si="138"/>
        <v>764</v>
      </c>
      <c r="T1711" s="27" t="str">
        <f>IFERROR(VLOOKUP(F1711,#REF!,2,0),"")</f>
        <v/>
      </c>
      <c r="U1711" s="27" t="str">
        <f t="shared" si="139"/>
        <v>,17:45:00,car,994</v>
      </c>
    </row>
    <row r="1712" spans="1:21" hidden="1" x14ac:dyDescent="0.25">
      <c r="A1712" t="s">
        <v>47</v>
      </c>
      <c r="B1712">
        <v>17</v>
      </c>
      <c r="C1712" s="27" t="str">
        <f t="shared" si="135"/>
        <v>T</v>
      </c>
      <c r="E1712" t="s">
        <v>1887</v>
      </c>
      <c r="F1712" s="27" t="str">
        <f t="shared" si="136"/>
        <v>CCV-30C</v>
      </c>
      <c r="G1712" t="s">
        <v>1888</v>
      </c>
      <c r="H1712" t="s">
        <v>105</v>
      </c>
      <c r="I1712" t="s">
        <v>1936</v>
      </c>
      <c r="J1712">
        <v>1</v>
      </c>
      <c r="K1712">
        <v>36</v>
      </c>
      <c r="L1712">
        <v>57</v>
      </c>
      <c r="M1712">
        <v>0</v>
      </c>
      <c r="N1712">
        <v>84</v>
      </c>
      <c r="O1712">
        <v>6</v>
      </c>
      <c r="P1712">
        <v>0</v>
      </c>
      <c r="Q1712">
        <v>28</v>
      </c>
      <c r="R1712" s="27">
        <f t="shared" si="137"/>
        <v>334</v>
      </c>
      <c r="S1712" s="27">
        <f t="shared" si="138"/>
        <v>171</v>
      </c>
      <c r="T1712" s="27" t="str">
        <f>IFERROR(VLOOKUP(F1712,#REF!,2,0),"")</f>
        <v/>
      </c>
      <c r="U1712" s="27" t="str">
        <f t="shared" si="139"/>
        <v>,17:45:00,car,334</v>
      </c>
    </row>
    <row r="1713" spans="1:21" hidden="1" x14ac:dyDescent="0.25">
      <c r="A1713" t="s">
        <v>48</v>
      </c>
      <c r="B1713">
        <v>18</v>
      </c>
      <c r="C1713" s="27" t="str">
        <f t="shared" si="135"/>
        <v>T</v>
      </c>
      <c r="E1713" t="s">
        <v>1887</v>
      </c>
      <c r="F1713" s="27" t="str">
        <f t="shared" si="136"/>
        <v>CCV-30C</v>
      </c>
      <c r="G1713" t="s">
        <v>1888</v>
      </c>
      <c r="H1713" t="s">
        <v>105</v>
      </c>
      <c r="I1713" t="s">
        <v>1937</v>
      </c>
      <c r="J1713">
        <v>0</v>
      </c>
      <c r="K1713">
        <v>0</v>
      </c>
      <c r="L1713">
        <v>0</v>
      </c>
      <c r="M1713">
        <v>1</v>
      </c>
      <c r="N1713">
        <v>0</v>
      </c>
      <c r="O1713">
        <v>0</v>
      </c>
      <c r="P1713">
        <v>0</v>
      </c>
      <c r="Q1713">
        <v>0</v>
      </c>
      <c r="R1713" s="27">
        <f t="shared" si="137"/>
        <v>2</v>
      </c>
      <c r="S1713" s="27">
        <f t="shared" si="138"/>
        <v>1</v>
      </c>
      <c r="T1713" s="27" t="str">
        <f>IFERROR(VLOOKUP(F1713,#REF!,2,0),"")</f>
        <v/>
      </c>
      <c r="U1713" s="27" t="str">
        <f t="shared" si="139"/>
        <v>,18:00:00,car,2</v>
      </c>
    </row>
    <row r="1714" spans="1:21" hidden="1" x14ac:dyDescent="0.25">
      <c r="A1714" t="s">
        <v>48</v>
      </c>
      <c r="B1714">
        <v>18</v>
      </c>
      <c r="C1714" s="27" t="str">
        <f t="shared" si="135"/>
        <v>T</v>
      </c>
      <c r="E1714" t="s">
        <v>1887</v>
      </c>
      <c r="F1714" s="27" t="str">
        <f t="shared" si="136"/>
        <v>CCV-30C</v>
      </c>
      <c r="G1714" t="s">
        <v>1888</v>
      </c>
      <c r="H1714" t="s">
        <v>105</v>
      </c>
      <c r="I1714" t="s">
        <v>1937</v>
      </c>
      <c r="J1714">
        <v>0</v>
      </c>
      <c r="K1714">
        <v>9</v>
      </c>
      <c r="L1714">
        <v>45</v>
      </c>
      <c r="M1714">
        <v>440</v>
      </c>
      <c r="N1714">
        <v>96</v>
      </c>
      <c r="O1714">
        <v>1</v>
      </c>
      <c r="P1714">
        <v>1</v>
      </c>
      <c r="Q1714">
        <v>7</v>
      </c>
      <c r="R1714" s="27">
        <f t="shared" si="137"/>
        <v>773</v>
      </c>
      <c r="S1714" s="27">
        <f t="shared" si="138"/>
        <v>561</v>
      </c>
      <c r="T1714" s="27" t="str">
        <f>IFERROR(VLOOKUP(F1714,#REF!,2,0),"")</f>
        <v/>
      </c>
      <c r="U1714" s="27" t="str">
        <f t="shared" si="139"/>
        <v>,18:00:00,car,773</v>
      </c>
    </row>
    <row r="1715" spans="1:21" hidden="1" x14ac:dyDescent="0.25">
      <c r="A1715" t="s">
        <v>49</v>
      </c>
      <c r="B1715">
        <v>18</v>
      </c>
      <c r="C1715" s="27" t="str">
        <f t="shared" si="135"/>
        <v>T</v>
      </c>
      <c r="E1715" t="s">
        <v>1887</v>
      </c>
      <c r="F1715" s="27" t="str">
        <f t="shared" si="136"/>
        <v>CCV-30C</v>
      </c>
      <c r="G1715" t="s">
        <v>1888</v>
      </c>
      <c r="H1715" t="s">
        <v>105</v>
      </c>
      <c r="I1715" t="s">
        <v>1938</v>
      </c>
      <c r="J1715">
        <v>0</v>
      </c>
      <c r="K1715">
        <v>11</v>
      </c>
      <c r="L1715">
        <v>34</v>
      </c>
      <c r="M1715">
        <v>375</v>
      </c>
      <c r="N1715">
        <v>64</v>
      </c>
      <c r="O1715">
        <v>1</v>
      </c>
      <c r="P1715">
        <v>0</v>
      </c>
      <c r="Q1715">
        <v>4</v>
      </c>
      <c r="R1715" s="27">
        <f t="shared" si="137"/>
        <v>646</v>
      </c>
      <c r="S1715" s="27">
        <f t="shared" si="138"/>
        <v>464</v>
      </c>
      <c r="T1715" s="27" t="str">
        <f>IFERROR(VLOOKUP(F1715,#REF!,2,0),"")</f>
        <v/>
      </c>
      <c r="U1715" s="27" t="str">
        <f t="shared" si="139"/>
        <v>,18:15:00,car,646</v>
      </c>
    </row>
    <row r="1716" spans="1:21" hidden="1" x14ac:dyDescent="0.25">
      <c r="A1716" t="s">
        <v>197</v>
      </c>
      <c r="B1716">
        <v>18</v>
      </c>
      <c r="C1716" s="27" t="str">
        <f t="shared" si="135"/>
        <v>T</v>
      </c>
      <c r="E1716" t="s">
        <v>1887</v>
      </c>
      <c r="F1716" s="27" t="str">
        <f t="shared" si="136"/>
        <v>CCV-30C</v>
      </c>
      <c r="G1716" t="s">
        <v>1888</v>
      </c>
      <c r="H1716" t="s">
        <v>105</v>
      </c>
      <c r="I1716" t="s">
        <v>1939</v>
      </c>
      <c r="J1716">
        <v>0</v>
      </c>
      <c r="K1716">
        <v>6</v>
      </c>
      <c r="L1716">
        <v>42</v>
      </c>
      <c r="M1716">
        <v>362</v>
      </c>
      <c r="N1716">
        <v>80</v>
      </c>
      <c r="O1716">
        <v>4</v>
      </c>
      <c r="P1716">
        <v>0</v>
      </c>
      <c r="Q1716">
        <v>1</v>
      </c>
      <c r="R1716" s="27">
        <f t="shared" si="137"/>
        <v>642</v>
      </c>
      <c r="S1716" s="27">
        <f t="shared" si="138"/>
        <v>468</v>
      </c>
      <c r="T1716" s="27" t="str">
        <f>IFERROR(VLOOKUP(F1716,#REF!,2,0),"")</f>
        <v/>
      </c>
      <c r="U1716" s="27" t="str">
        <f t="shared" si="139"/>
        <v>,18:30:00,car,642</v>
      </c>
    </row>
    <row r="1717" spans="1:21" hidden="1" x14ac:dyDescent="0.25">
      <c r="A1717" t="s">
        <v>199</v>
      </c>
      <c r="B1717">
        <v>18</v>
      </c>
      <c r="C1717" s="27" t="str">
        <f t="shared" si="135"/>
        <v>T</v>
      </c>
      <c r="E1717" t="s">
        <v>1887</v>
      </c>
      <c r="F1717" s="27" t="str">
        <f t="shared" si="136"/>
        <v>CCV-30C</v>
      </c>
      <c r="G1717" t="s">
        <v>1888</v>
      </c>
      <c r="H1717" t="s">
        <v>105</v>
      </c>
      <c r="I1717" t="s">
        <v>1940</v>
      </c>
      <c r="J1717">
        <v>1</v>
      </c>
      <c r="K1717">
        <v>5</v>
      </c>
      <c r="L1717">
        <v>69</v>
      </c>
      <c r="M1717">
        <v>385</v>
      </c>
      <c r="N1717">
        <v>53</v>
      </c>
      <c r="O1717">
        <v>4</v>
      </c>
      <c r="P1717">
        <v>0</v>
      </c>
      <c r="Q1717">
        <v>3</v>
      </c>
      <c r="R1717" s="27">
        <f t="shared" si="137"/>
        <v>754</v>
      </c>
      <c r="S1717" s="27">
        <f t="shared" si="138"/>
        <v>561</v>
      </c>
      <c r="T1717" s="27" t="str">
        <f>IFERROR(VLOOKUP(F1717,#REF!,2,0),"")</f>
        <v/>
      </c>
      <c r="U1717" s="27" t="str">
        <f t="shared" si="139"/>
        <v>,18:45:00,car,754</v>
      </c>
    </row>
    <row r="1718" spans="1:21" hidden="1" x14ac:dyDescent="0.25">
      <c r="A1718" t="s">
        <v>201</v>
      </c>
      <c r="B1718">
        <v>19</v>
      </c>
      <c r="C1718" s="27" t="str">
        <f t="shared" si="135"/>
        <v>N</v>
      </c>
      <c r="E1718" t="s">
        <v>1887</v>
      </c>
      <c r="F1718" s="27" t="str">
        <f t="shared" si="136"/>
        <v>CCV-30C</v>
      </c>
      <c r="G1718" t="s">
        <v>1888</v>
      </c>
      <c r="H1718" t="s">
        <v>105</v>
      </c>
      <c r="I1718" t="s">
        <v>1941</v>
      </c>
      <c r="J1718">
        <v>0</v>
      </c>
      <c r="K1718">
        <v>14</v>
      </c>
      <c r="L1718">
        <v>48</v>
      </c>
      <c r="M1718">
        <v>420</v>
      </c>
      <c r="N1718">
        <v>42</v>
      </c>
      <c r="O1718">
        <v>4</v>
      </c>
      <c r="P1718">
        <v>13</v>
      </c>
      <c r="Q1718">
        <v>9</v>
      </c>
      <c r="R1718" s="27">
        <f t="shared" si="137"/>
        <v>777</v>
      </c>
      <c r="S1718" s="27">
        <f t="shared" si="138"/>
        <v>562</v>
      </c>
      <c r="T1718" s="27" t="str">
        <f>IFERROR(VLOOKUP(F1718,#REF!,2,0),"")</f>
        <v/>
      </c>
      <c r="U1718" s="27" t="str">
        <f t="shared" si="139"/>
        <v>,19:00:00,car,777</v>
      </c>
    </row>
    <row r="1719" spans="1:21" hidden="1" x14ac:dyDescent="0.25">
      <c r="A1719" t="s">
        <v>203</v>
      </c>
      <c r="B1719">
        <v>19</v>
      </c>
      <c r="C1719" s="27" t="str">
        <f t="shared" si="135"/>
        <v>N</v>
      </c>
      <c r="E1719" t="s">
        <v>1887</v>
      </c>
      <c r="F1719" s="27" t="str">
        <f t="shared" si="136"/>
        <v>CCV-30C</v>
      </c>
      <c r="G1719" t="s">
        <v>1888</v>
      </c>
      <c r="H1719" t="s">
        <v>105</v>
      </c>
      <c r="I1719" t="s">
        <v>1942</v>
      </c>
      <c r="J1719">
        <v>0</v>
      </c>
      <c r="K1719">
        <v>13</v>
      </c>
      <c r="L1719">
        <v>50</v>
      </c>
      <c r="M1719">
        <v>405</v>
      </c>
      <c r="N1719">
        <v>34</v>
      </c>
      <c r="O1719">
        <v>3</v>
      </c>
      <c r="P1719">
        <v>0</v>
      </c>
      <c r="Q1719">
        <v>4</v>
      </c>
      <c r="R1719" s="27">
        <f t="shared" si="137"/>
        <v>736</v>
      </c>
      <c r="S1719" s="27">
        <f t="shared" si="138"/>
        <v>534</v>
      </c>
      <c r="T1719" s="27" t="str">
        <f>IFERROR(VLOOKUP(F1719,#REF!,2,0),"")</f>
        <v/>
      </c>
      <c r="U1719" s="27" t="str">
        <f t="shared" si="139"/>
        <v>,19:15:00,car,736</v>
      </c>
    </row>
    <row r="1720" spans="1:21" hidden="1" x14ac:dyDescent="0.25">
      <c r="A1720" t="s">
        <v>205</v>
      </c>
      <c r="B1720">
        <v>19</v>
      </c>
      <c r="C1720" s="27" t="str">
        <f t="shared" si="135"/>
        <v>N</v>
      </c>
      <c r="E1720" t="s">
        <v>1887</v>
      </c>
      <c r="F1720" s="27" t="str">
        <f t="shared" si="136"/>
        <v>CCV-30C</v>
      </c>
      <c r="G1720" t="s">
        <v>1888</v>
      </c>
      <c r="H1720" t="s">
        <v>105</v>
      </c>
      <c r="I1720" t="s">
        <v>1943</v>
      </c>
      <c r="J1720">
        <v>0</v>
      </c>
      <c r="K1720">
        <v>23</v>
      </c>
      <c r="L1720">
        <v>43</v>
      </c>
      <c r="M1720">
        <v>436</v>
      </c>
      <c r="N1720">
        <v>39</v>
      </c>
      <c r="O1720">
        <v>2</v>
      </c>
      <c r="P1720">
        <v>1</v>
      </c>
      <c r="Q1720">
        <v>8</v>
      </c>
      <c r="R1720" s="27">
        <f t="shared" si="137"/>
        <v>787</v>
      </c>
      <c r="S1720" s="27">
        <f t="shared" si="138"/>
        <v>553</v>
      </c>
      <c r="T1720" s="27" t="str">
        <f>IFERROR(VLOOKUP(F1720,#REF!,2,0),"")</f>
        <v/>
      </c>
      <c r="U1720" s="27" t="str">
        <f t="shared" si="139"/>
        <v>,19:30:00,car,787</v>
      </c>
    </row>
    <row r="1721" spans="1:21" hidden="1" x14ac:dyDescent="0.25">
      <c r="A1721" t="s">
        <v>207</v>
      </c>
      <c r="B1721">
        <v>19</v>
      </c>
      <c r="C1721" s="27" t="str">
        <f t="shared" si="135"/>
        <v>N</v>
      </c>
      <c r="E1721" t="s">
        <v>1887</v>
      </c>
      <c r="F1721" s="27" t="str">
        <f t="shared" si="136"/>
        <v>CCV-30C</v>
      </c>
      <c r="G1721" t="s">
        <v>1888</v>
      </c>
      <c r="H1721" t="s">
        <v>105</v>
      </c>
      <c r="I1721" t="s">
        <v>1944</v>
      </c>
      <c r="J1721">
        <v>0</v>
      </c>
      <c r="K1721">
        <v>8</v>
      </c>
      <c r="L1721">
        <v>31</v>
      </c>
      <c r="M1721">
        <v>370</v>
      </c>
      <c r="N1721">
        <v>31</v>
      </c>
      <c r="O1721">
        <v>0</v>
      </c>
      <c r="P1721">
        <v>0</v>
      </c>
      <c r="Q1721">
        <v>6</v>
      </c>
      <c r="R1721" s="27">
        <f t="shared" si="137"/>
        <v>618</v>
      </c>
      <c r="S1721" s="27">
        <f t="shared" si="138"/>
        <v>454</v>
      </c>
      <c r="T1721" s="27" t="str">
        <f>IFERROR(VLOOKUP(F1721,#REF!,2,0),"")</f>
        <v/>
      </c>
      <c r="U1721" s="27" t="str">
        <f t="shared" si="139"/>
        <v>,19:45:00,car,618</v>
      </c>
    </row>
    <row r="1722" spans="1:21" hidden="1" x14ac:dyDescent="0.25">
      <c r="A1722" t="s">
        <v>209</v>
      </c>
      <c r="B1722">
        <v>20</v>
      </c>
      <c r="C1722" s="27" t="str">
        <f t="shared" si="135"/>
        <v>N</v>
      </c>
      <c r="E1722" t="s">
        <v>1887</v>
      </c>
      <c r="F1722" s="27" t="str">
        <f t="shared" si="136"/>
        <v>CCV-30C</v>
      </c>
      <c r="G1722" t="s">
        <v>1888</v>
      </c>
      <c r="H1722" t="s">
        <v>105</v>
      </c>
      <c r="I1722" t="s">
        <v>1945</v>
      </c>
      <c r="J1722">
        <v>0</v>
      </c>
      <c r="K1722">
        <v>6</v>
      </c>
      <c r="L1722">
        <v>43</v>
      </c>
      <c r="M1722">
        <v>242</v>
      </c>
      <c r="N1722">
        <v>13</v>
      </c>
      <c r="O1722">
        <v>2</v>
      </c>
      <c r="P1722">
        <v>0</v>
      </c>
      <c r="Q1722">
        <v>0</v>
      </c>
      <c r="R1722" s="27">
        <f t="shared" si="137"/>
        <v>473</v>
      </c>
      <c r="S1722" s="27">
        <f t="shared" si="138"/>
        <v>350</v>
      </c>
      <c r="T1722" s="27" t="str">
        <f>IFERROR(VLOOKUP(F1722,#REF!,2,0),"")</f>
        <v/>
      </c>
      <c r="U1722" s="27" t="str">
        <f t="shared" si="139"/>
        <v>,20:00:00,car,473</v>
      </c>
    </row>
    <row r="1723" spans="1:21" hidden="1" x14ac:dyDescent="0.25">
      <c r="A1723" t="s">
        <v>211</v>
      </c>
      <c r="B1723">
        <v>20</v>
      </c>
      <c r="C1723" s="27" t="str">
        <f t="shared" si="135"/>
        <v>N</v>
      </c>
      <c r="E1723" t="s">
        <v>1887</v>
      </c>
      <c r="F1723" s="27" t="str">
        <f t="shared" si="136"/>
        <v>CCV-30C</v>
      </c>
      <c r="G1723" t="s">
        <v>1888</v>
      </c>
      <c r="H1723" t="s">
        <v>105</v>
      </c>
      <c r="I1723" t="s">
        <v>1946</v>
      </c>
      <c r="J1723">
        <v>0</v>
      </c>
      <c r="K1723">
        <v>8</v>
      </c>
      <c r="L1723">
        <v>52</v>
      </c>
      <c r="M1723">
        <v>239</v>
      </c>
      <c r="N1723">
        <v>33</v>
      </c>
      <c r="O1723">
        <v>0</v>
      </c>
      <c r="P1723">
        <v>0</v>
      </c>
      <c r="Q1723">
        <v>6</v>
      </c>
      <c r="R1723" s="27">
        <f t="shared" si="137"/>
        <v>516</v>
      </c>
      <c r="S1723" s="27">
        <f t="shared" si="138"/>
        <v>375</v>
      </c>
      <c r="T1723" s="27" t="str">
        <f>IFERROR(VLOOKUP(F1723,#REF!,2,0),"")</f>
        <v/>
      </c>
      <c r="U1723" s="27" t="str">
        <f t="shared" si="139"/>
        <v>,20:15:00,car,516</v>
      </c>
    </row>
    <row r="1724" spans="1:21" hidden="1" x14ac:dyDescent="0.25">
      <c r="A1724" t="s">
        <v>213</v>
      </c>
      <c r="B1724">
        <v>20</v>
      </c>
      <c r="C1724" s="27" t="str">
        <f t="shared" si="135"/>
        <v>N</v>
      </c>
      <c r="E1724" t="s">
        <v>1887</v>
      </c>
      <c r="F1724" s="27" t="str">
        <f t="shared" si="136"/>
        <v>CCV-30C</v>
      </c>
      <c r="G1724" t="s">
        <v>1888</v>
      </c>
      <c r="H1724" t="s">
        <v>105</v>
      </c>
      <c r="I1724" t="s">
        <v>1947</v>
      </c>
      <c r="J1724">
        <v>1</v>
      </c>
      <c r="K1724">
        <v>10</v>
      </c>
      <c r="L1724">
        <v>43</v>
      </c>
      <c r="M1724">
        <v>232</v>
      </c>
      <c r="N1724">
        <v>17</v>
      </c>
      <c r="O1724">
        <v>3</v>
      </c>
      <c r="P1724">
        <v>1</v>
      </c>
      <c r="Q1724">
        <v>3</v>
      </c>
      <c r="R1724" s="27">
        <f t="shared" si="137"/>
        <v>477</v>
      </c>
      <c r="S1724" s="27">
        <f t="shared" si="138"/>
        <v>344</v>
      </c>
      <c r="T1724" s="27" t="str">
        <f>IFERROR(VLOOKUP(F1724,#REF!,2,0),"")</f>
        <v/>
      </c>
      <c r="U1724" s="27" t="str">
        <f t="shared" si="139"/>
        <v>,20:30:00,car,477</v>
      </c>
    </row>
    <row r="1725" spans="1:21" hidden="1" x14ac:dyDescent="0.25">
      <c r="A1725" t="s">
        <v>215</v>
      </c>
      <c r="B1725">
        <v>20</v>
      </c>
      <c r="C1725" s="27" t="str">
        <f t="shared" si="135"/>
        <v>N</v>
      </c>
      <c r="E1725" t="s">
        <v>1887</v>
      </c>
      <c r="F1725" s="27" t="str">
        <f t="shared" si="136"/>
        <v>CCV-30C</v>
      </c>
      <c r="G1725" t="s">
        <v>1888</v>
      </c>
      <c r="H1725" t="s">
        <v>105</v>
      </c>
      <c r="I1725" t="s">
        <v>1948</v>
      </c>
      <c r="J1725">
        <v>1</v>
      </c>
      <c r="K1725">
        <v>5</v>
      </c>
      <c r="L1725">
        <v>39</v>
      </c>
      <c r="M1725">
        <v>181</v>
      </c>
      <c r="N1725">
        <v>6</v>
      </c>
      <c r="O1725">
        <v>0</v>
      </c>
      <c r="P1725">
        <v>0</v>
      </c>
      <c r="Q1725">
        <v>1</v>
      </c>
      <c r="R1725" s="27">
        <f t="shared" si="137"/>
        <v>378</v>
      </c>
      <c r="S1725" s="27">
        <f t="shared" si="138"/>
        <v>280</v>
      </c>
      <c r="T1725" s="27" t="str">
        <f>IFERROR(VLOOKUP(F1725,#REF!,2,0),"")</f>
        <v/>
      </c>
      <c r="U1725" s="27" t="str">
        <f t="shared" si="139"/>
        <v>,20:45:00,car,378</v>
      </c>
    </row>
    <row r="1726" spans="1:21" hidden="1" x14ac:dyDescent="0.25">
      <c r="A1726" t="s">
        <v>217</v>
      </c>
      <c r="B1726">
        <v>21</v>
      </c>
      <c r="C1726" s="27" t="str">
        <f t="shared" si="135"/>
        <v>N</v>
      </c>
      <c r="E1726" t="s">
        <v>1887</v>
      </c>
      <c r="F1726" s="27" t="str">
        <f t="shared" si="136"/>
        <v>CCV-30C</v>
      </c>
      <c r="G1726" t="s">
        <v>1888</v>
      </c>
      <c r="H1726" t="s">
        <v>105</v>
      </c>
      <c r="I1726" t="s">
        <v>1949</v>
      </c>
      <c r="J1726">
        <v>0</v>
      </c>
      <c r="K1726">
        <v>4</v>
      </c>
      <c r="L1726">
        <v>66</v>
      </c>
      <c r="M1726">
        <v>171</v>
      </c>
      <c r="N1726">
        <v>18</v>
      </c>
      <c r="O1726">
        <v>0</v>
      </c>
      <c r="P1726">
        <v>0</v>
      </c>
      <c r="Q1726">
        <v>3</v>
      </c>
      <c r="R1726" s="27">
        <f t="shared" si="137"/>
        <v>455</v>
      </c>
      <c r="S1726" s="27">
        <f t="shared" si="138"/>
        <v>339</v>
      </c>
      <c r="T1726" s="27" t="str">
        <f>IFERROR(VLOOKUP(F1726,#REF!,2,0),"")</f>
        <v/>
      </c>
      <c r="U1726" s="27" t="str">
        <f t="shared" si="139"/>
        <v>,21:00:00,car,455</v>
      </c>
    </row>
    <row r="1727" spans="1:21" hidden="1" x14ac:dyDescent="0.25">
      <c r="A1727" t="s">
        <v>219</v>
      </c>
      <c r="B1727">
        <v>21</v>
      </c>
      <c r="C1727" s="27" t="str">
        <f t="shared" si="135"/>
        <v>N</v>
      </c>
      <c r="E1727" t="s">
        <v>1887</v>
      </c>
      <c r="F1727" s="27" t="str">
        <f t="shared" si="136"/>
        <v>CCV-30C</v>
      </c>
      <c r="G1727" t="s">
        <v>1888</v>
      </c>
      <c r="H1727" t="s">
        <v>105</v>
      </c>
      <c r="I1727" t="s">
        <v>1950</v>
      </c>
      <c r="J1727">
        <v>0</v>
      </c>
      <c r="K1727">
        <v>7</v>
      </c>
      <c r="L1727">
        <v>51</v>
      </c>
      <c r="M1727">
        <v>139</v>
      </c>
      <c r="N1727">
        <v>11</v>
      </c>
      <c r="O1727">
        <v>2</v>
      </c>
      <c r="P1727">
        <v>1</v>
      </c>
      <c r="Q1727">
        <v>1</v>
      </c>
      <c r="R1727" s="27">
        <f t="shared" si="137"/>
        <v>370</v>
      </c>
      <c r="S1727" s="27">
        <f t="shared" si="138"/>
        <v>269</v>
      </c>
      <c r="T1727" s="27" t="str">
        <f>IFERROR(VLOOKUP(F1727,#REF!,2,0),"")</f>
        <v/>
      </c>
      <c r="U1727" s="27" t="str">
        <f t="shared" si="139"/>
        <v>,21:15:00,car,370</v>
      </c>
    </row>
    <row r="1728" spans="1:21" hidden="1" x14ac:dyDescent="0.25">
      <c r="A1728" t="s">
        <v>221</v>
      </c>
      <c r="B1728">
        <v>21</v>
      </c>
      <c r="C1728" s="27" t="str">
        <f t="shared" si="135"/>
        <v>N</v>
      </c>
      <c r="E1728" t="s">
        <v>1887</v>
      </c>
      <c r="F1728" s="27" t="str">
        <f t="shared" si="136"/>
        <v>CCV-30C</v>
      </c>
      <c r="G1728" t="s">
        <v>1888</v>
      </c>
      <c r="H1728" t="s">
        <v>105</v>
      </c>
      <c r="I1728" t="s">
        <v>1951</v>
      </c>
      <c r="J1728">
        <v>0</v>
      </c>
      <c r="K1728">
        <v>9</v>
      </c>
      <c r="L1728">
        <v>49</v>
      </c>
      <c r="M1728">
        <v>143</v>
      </c>
      <c r="N1728">
        <v>21</v>
      </c>
      <c r="O1728">
        <v>1</v>
      </c>
      <c r="P1728">
        <v>0</v>
      </c>
      <c r="Q1728">
        <v>2</v>
      </c>
      <c r="R1728" s="27">
        <f t="shared" si="137"/>
        <v>376</v>
      </c>
      <c r="S1728" s="27">
        <f t="shared" si="138"/>
        <v>268</v>
      </c>
      <c r="T1728" s="27" t="str">
        <f>IFERROR(VLOOKUP(F1728,#REF!,2,0),"")</f>
        <v/>
      </c>
      <c r="U1728" s="27" t="str">
        <f t="shared" si="139"/>
        <v>,21:30:00,car,376</v>
      </c>
    </row>
    <row r="1729" spans="1:21" hidden="1" x14ac:dyDescent="0.25">
      <c r="A1729" t="s">
        <v>223</v>
      </c>
      <c r="B1729">
        <v>21</v>
      </c>
      <c r="C1729" s="27" t="str">
        <f t="shared" si="135"/>
        <v>N</v>
      </c>
      <c r="E1729" t="s">
        <v>1887</v>
      </c>
      <c r="F1729" s="27" t="str">
        <f t="shared" si="136"/>
        <v>CCV-30C</v>
      </c>
      <c r="G1729" t="s">
        <v>1888</v>
      </c>
      <c r="H1729" t="s">
        <v>105</v>
      </c>
      <c r="I1729" t="s">
        <v>1952</v>
      </c>
      <c r="J1729">
        <v>0</v>
      </c>
      <c r="K1729">
        <v>3</v>
      </c>
      <c r="L1729">
        <v>49</v>
      </c>
      <c r="M1729">
        <v>153</v>
      </c>
      <c r="N1729">
        <v>18</v>
      </c>
      <c r="O1729">
        <v>2</v>
      </c>
      <c r="P1729">
        <v>0</v>
      </c>
      <c r="Q1729">
        <v>0</v>
      </c>
      <c r="R1729" s="27">
        <f t="shared" si="137"/>
        <v>370</v>
      </c>
      <c r="S1729" s="27">
        <f t="shared" si="138"/>
        <v>276</v>
      </c>
      <c r="T1729" s="27" t="str">
        <f>IFERROR(VLOOKUP(F1729,#REF!,2,0),"")</f>
        <v/>
      </c>
      <c r="U1729" s="27" t="str">
        <f t="shared" si="139"/>
        <v>,21:45:00,car,370</v>
      </c>
    </row>
    <row r="1730" spans="1:21" hidden="1" x14ac:dyDescent="0.25">
      <c r="A1730" t="s">
        <v>225</v>
      </c>
      <c r="B1730">
        <v>22</v>
      </c>
      <c r="C1730" s="27" t="str">
        <f t="shared" si="135"/>
        <v>N</v>
      </c>
      <c r="E1730" t="s">
        <v>1887</v>
      </c>
      <c r="F1730" s="27" t="str">
        <f t="shared" si="136"/>
        <v>CCV-30C</v>
      </c>
      <c r="G1730" t="s">
        <v>1888</v>
      </c>
      <c r="H1730" t="s">
        <v>105</v>
      </c>
      <c r="I1730" t="s">
        <v>1953</v>
      </c>
      <c r="J1730">
        <v>0</v>
      </c>
      <c r="K1730">
        <v>0</v>
      </c>
      <c r="L1730">
        <v>8</v>
      </c>
      <c r="M1730">
        <v>12</v>
      </c>
      <c r="N1730">
        <v>1</v>
      </c>
      <c r="O1730">
        <v>1</v>
      </c>
      <c r="P1730">
        <v>0</v>
      </c>
      <c r="Q1730">
        <v>0</v>
      </c>
      <c r="R1730" s="27">
        <f t="shared" si="137"/>
        <v>42</v>
      </c>
      <c r="S1730" s="27">
        <f t="shared" si="138"/>
        <v>32</v>
      </c>
      <c r="T1730" s="27" t="str">
        <f>IFERROR(VLOOKUP(F1730,#REF!,2,0),"")</f>
        <v/>
      </c>
      <c r="U1730" s="27" t="str">
        <f t="shared" si="139"/>
        <v>,22:00:00,car,42</v>
      </c>
    </row>
    <row r="1731" spans="1:21" hidden="1" x14ac:dyDescent="0.25">
      <c r="A1731" t="s">
        <v>102</v>
      </c>
      <c r="B1731">
        <v>6</v>
      </c>
      <c r="C1731" s="27" t="str">
        <f t="shared" ref="C1731:C1794" si="140">IF(B1731&lt;12,"M",IF(AND(B1731&gt;=12,B1731&lt;=18),"T","N"))</f>
        <v>M</v>
      </c>
      <c r="E1731" t="s">
        <v>1954</v>
      </c>
      <c r="F1731" s="27" t="str">
        <f t="shared" ref="F1731:F1794" si="141">CONCATENATE("CCV-",G1731)</f>
        <v>CCV-30D</v>
      </c>
      <c r="G1731" t="s">
        <v>1955</v>
      </c>
      <c r="H1731" t="s">
        <v>105</v>
      </c>
      <c r="I1731" t="s">
        <v>1956</v>
      </c>
      <c r="J1731">
        <v>1</v>
      </c>
      <c r="K1731">
        <v>15</v>
      </c>
      <c r="L1731">
        <v>5</v>
      </c>
      <c r="M1731">
        <v>117</v>
      </c>
      <c r="N1731">
        <v>31</v>
      </c>
      <c r="O1731">
        <v>30</v>
      </c>
      <c r="P1731">
        <v>2</v>
      </c>
      <c r="Q1731">
        <v>36</v>
      </c>
      <c r="R1731" s="27">
        <f t="shared" ref="R1731:R1794" si="142">ROUNDUP((M1731+P1731+Q1731+(1/6)*N1731+2*K1731+2.5*L1731)*1.3,0)</f>
        <v>264</v>
      </c>
      <c r="S1731" s="27">
        <f t="shared" ref="S1731:S1794" si="143">ROUNDUP(M1731+P1731+Q1731+2.5*L1731,0)</f>
        <v>168</v>
      </c>
      <c r="T1731" s="27" t="str">
        <f>IFERROR(VLOOKUP(F1731,#REF!,2,0),"")</f>
        <v/>
      </c>
      <c r="U1731" s="27" t="str">
        <f t="shared" ref="U1731:U1794" si="144">CONCATENATE(T1731,",",CONCATENATE(LEFT(A1731,5),":00"),",car,",R1731)</f>
        <v>,06:00:00,car,264</v>
      </c>
    </row>
    <row r="1732" spans="1:21" hidden="1" x14ac:dyDescent="0.25">
      <c r="A1732" t="s">
        <v>107</v>
      </c>
      <c r="B1732">
        <v>6</v>
      </c>
      <c r="C1732" s="27" t="str">
        <f t="shared" si="140"/>
        <v>M</v>
      </c>
      <c r="E1732" t="s">
        <v>1954</v>
      </c>
      <c r="F1732" s="27" t="str">
        <f t="shared" si="141"/>
        <v>CCV-30D</v>
      </c>
      <c r="G1732" t="s">
        <v>1955</v>
      </c>
      <c r="H1732" t="s">
        <v>105</v>
      </c>
      <c r="I1732" t="s">
        <v>1957</v>
      </c>
      <c r="J1732">
        <v>3</v>
      </c>
      <c r="K1732">
        <v>20</v>
      </c>
      <c r="L1732">
        <v>14</v>
      </c>
      <c r="M1732">
        <v>254</v>
      </c>
      <c r="N1732">
        <v>65</v>
      </c>
      <c r="O1732">
        <v>19</v>
      </c>
      <c r="P1732">
        <v>2</v>
      </c>
      <c r="Q1732">
        <v>39</v>
      </c>
      <c r="R1732" s="27">
        <f t="shared" si="142"/>
        <v>496</v>
      </c>
      <c r="S1732" s="27">
        <f t="shared" si="143"/>
        <v>330</v>
      </c>
      <c r="T1732" s="27" t="str">
        <f>IFERROR(VLOOKUP(F1732,#REF!,2,0),"")</f>
        <v/>
      </c>
      <c r="U1732" s="27" t="str">
        <f t="shared" si="144"/>
        <v>,06:15:00,car,496</v>
      </c>
    </row>
    <row r="1733" spans="1:21" hidden="1" x14ac:dyDescent="0.25">
      <c r="A1733" t="s">
        <v>109</v>
      </c>
      <c r="B1733">
        <v>6</v>
      </c>
      <c r="C1733" s="27" t="str">
        <f t="shared" si="140"/>
        <v>M</v>
      </c>
      <c r="E1733" t="s">
        <v>1954</v>
      </c>
      <c r="F1733" s="27" t="str">
        <f t="shared" si="141"/>
        <v>CCV-30D</v>
      </c>
      <c r="G1733" t="s">
        <v>1955</v>
      </c>
      <c r="H1733" t="s">
        <v>105</v>
      </c>
      <c r="I1733" t="s">
        <v>1958</v>
      </c>
      <c r="J1733">
        <v>0</v>
      </c>
      <c r="K1733">
        <v>27</v>
      </c>
      <c r="L1733">
        <v>19</v>
      </c>
      <c r="M1733">
        <v>374</v>
      </c>
      <c r="N1733">
        <v>93</v>
      </c>
      <c r="O1733">
        <v>19</v>
      </c>
      <c r="P1733">
        <v>1</v>
      </c>
      <c r="Q1733">
        <v>38</v>
      </c>
      <c r="R1733" s="27">
        <f t="shared" si="142"/>
        <v>689</v>
      </c>
      <c r="S1733" s="27">
        <f t="shared" si="143"/>
        <v>461</v>
      </c>
      <c r="T1733" s="27" t="str">
        <f>IFERROR(VLOOKUP(F1733,#REF!,2,0),"")</f>
        <v/>
      </c>
      <c r="U1733" s="27" t="str">
        <f t="shared" si="144"/>
        <v>,06:30:00,car,689</v>
      </c>
    </row>
    <row r="1734" spans="1:21" hidden="1" x14ac:dyDescent="0.25">
      <c r="A1734" t="s">
        <v>111</v>
      </c>
      <c r="B1734">
        <v>6</v>
      </c>
      <c r="C1734" s="27" t="str">
        <f t="shared" si="140"/>
        <v>M</v>
      </c>
      <c r="E1734" t="s">
        <v>1954</v>
      </c>
      <c r="F1734" s="27" t="str">
        <f t="shared" si="141"/>
        <v>CCV-30D</v>
      </c>
      <c r="G1734" t="s">
        <v>1955</v>
      </c>
      <c r="H1734" t="s">
        <v>105</v>
      </c>
      <c r="I1734" t="s">
        <v>1959</v>
      </c>
      <c r="J1734">
        <v>0</v>
      </c>
      <c r="K1734">
        <v>21</v>
      </c>
      <c r="L1734">
        <v>20</v>
      </c>
      <c r="M1734">
        <v>410</v>
      </c>
      <c r="N1734">
        <v>129</v>
      </c>
      <c r="O1734">
        <v>14</v>
      </c>
      <c r="P1734">
        <v>4</v>
      </c>
      <c r="Q1734">
        <v>19</v>
      </c>
      <c r="R1734" s="27">
        <f t="shared" si="142"/>
        <v>711</v>
      </c>
      <c r="S1734" s="27">
        <f t="shared" si="143"/>
        <v>483</v>
      </c>
      <c r="T1734" s="27" t="str">
        <f>IFERROR(VLOOKUP(F1734,#REF!,2,0),"")</f>
        <v/>
      </c>
      <c r="U1734" s="27" t="str">
        <f t="shared" si="144"/>
        <v>,06:45:00,car,711</v>
      </c>
    </row>
    <row r="1735" spans="1:21" hidden="1" x14ac:dyDescent="0.25">
      <c r="A1735" t="s">
        <v>113</v>
      </c>
      <c r="B1735">
        <v>7</v>
      </c>
      <c r="C1735" s="27" t="str">
        <f t="shared" si="140"/>
        <v>M</v>
      </c>
      <c r="E1735" t="s">
        <v>1954</v>
      </c>
      <c r="F1735" s="27" t="str">
        <f t="shared" si="141"/>
        <v>CCV-30D</v>
      </c>
      <c r="G1735" t="s">
        <v>1955</v>
      </c>
      <c r="H1735" t="s">
        <v>105</v>
      </c>
      <c r="I1735" t="s">
        <v>1960</v>
      </c>
      <c r="J1735">
        <v>3</v>
      </c>
      <c r="K1735">
        <v>26</v>
      </c>
      <c r="L1735">
        <v>18</v>
      </c>
      <c r="M1735">
        <v>469</v>
      </c>
      <c r="N1735">
        <v>115</v>
      </c>
      <c r="O1735">
        <v>16</v>
      </c>
      <c r="P1735">
        <v>1</v>
      </c>
      <c r="Q1735">
        <v>26</v>
      </c>
      <c r="R1735" s="27">
        <f t="shared" si="142"/>
        <v>796</v>
      </c>
      <c r="S1735" s="27">
        <f t="shared" si="143"/>
        <v>541</v>
      </c>
      <c r="T1735" s="27" t="str">
        <f>IFERROR(VLOOKUP(F1735,#REF!,2,0),"")</f>
        <v/>
      </c>
      <c r="U1735" s="27" t="str">
        <f t="shared" si="144"/>
        <v>,07:00:00,car,796</v>
      </c>
    </row>
    <row r="1736" spans="1:21" hidden="1" x14ac:dyDescent="0.25">
      <c r="A1736" t="s">
        <v>115</v>
      </c>
      <c r="B1736">
        <v>7</v>
      </c>
      <c r="C1736" s="27" t="str">
        <f t="shared" si="140"/>
        <v>M</v>
      </c>
      <c r="E1736" t="s">
        <v>1954</v>
      </c>
      <c r="F1736" s="27" t="str">
        <f t="shared" si="141"/>
        <v>CCV-30D</v>
      </c>
      <c r="G1736" t="s">
        <v>1955</v>
      </c>
      <c r="H1736" t="s">
        <v>105</v>
      </c>
      <c r="I1736" t="s">
        <v>1961</v>
      </c>
      <c r="J1736">
        <v>1</v>
      </c>
      <c r="K1736">
        <v>13</v>
      </c>
      <c r="L1736">
        <v>10</v>
      </c>
      <c r="M1736">
        <v>575</v>
      </c>
      <c r="N1736">
        <v>137</v>
      </c>
      <c r="O1736">
        <v>17</v>
      </c>
      <c r="P1736">
        <v>3</v>
      </c>
      <c r="Q1736">
        <v>28</v>
      </c>
      <c r="R1736" s="27">
        <f t="shared" si="142"/>
        <v>884</v>
      </c>
      <c r="S1736" s="27">
        <f t="shared" si="143"/>
        <v>631</v>
      </c>
      <c r="T1736" s="27" t="str">
        <f>IFERROR(VLOOKUP(F1736,#REF!,2,0),"")</f>
        <v/>
      </c>
      <c r="U1736" s="27" t="str">
        <f t="shared" si="144"/>
        <v>,07:15:00,car,884</v>
      </c>
    </row>
    <row r="1737" spans="1:21" hidden="1" x14ac:dyDescent="0.25">
      <c r="A1737" t="s">
        <v>117</v>
      </c>
      <c r="B1737">
        <v>7</v>
      </c>
      <c r="C1737" s="27" t="str">
        <f t="shared" si="140"/>
        <v>M</v>
      </c>
      <c r="E1737" t="s">
        <v>1954</v>
      </c>
      <c r="F1737" s="27" t="str">
        <f t="shared" si="141"/>
        <v>CCV-30D</v>
      </c>
      <c r="G1737" t="s">
        <v>1955</v>
      </c>
      <c r="H1737" t="s">
        <v>105</v>
      </c>
      <c r="I1737" t="s">
        <v>1962</v>
      </c>
      <c r="J1737">
        <v>2</v>
      </c>
      <c r="K1737">
        <v>23</v>
      </c>
      <c r="L1737">
        <v>20</v>
      </c>
      <c r="M1737">
        <v>500</v>
      </c>
      <c r="N1737">
        <v>175</v>
      </c>
      <c r="O1737">
        <v>9</v>
      </c>
      <c r="P1737">
        <v>5</v>
      </c>
      <c r="Q1737">
        <v>22</v>
      </c>
      <c r="R1737" s="27">
        <f t="shared" si="142"/>
        <v>848</v>
      </c>
      <c r="S1737" s="27">
        <f t="shared" si="143"/>
        <v>577</v>
      </c>
      <c r="T1737" s="27" t="str">
        <f>IFERROR(VLOOKUP(F1737,#REF!,2,0),"")</f>
        <v/>
      </c>
      <c r="U1737" s="27" t="str">
        <f t="shared" si="144"/>
        <v>,07:30:00,car,848</v>
      </c>
    </row>
    <row r="1738" spans="1:21" hidden="1" x14ac:dyDescent="0.25">
      <c r="A1738" t="s">
        <v>119</v>
      </c>
      <c r="B1738">
        <v>7</v>
      </c>
      <c r="C1738" s="27" t="str">
        <f t="shared" si="140"/>
        <v>M</v>
      </c>
      <c r="E1738" t="s">
        <v>1954</v>
      </c>
      <c r="F1738" s="27" t="str">
        <f t="shared" si="141"/>
        <v>CCV-30D</v>
      </c>
      <c r="G1738" t="s">
        <v>1955</v>
      </c>
      <c r="H1738" t="s">
        <v>105</v>
      </c>
      <c r="I1738" t="s">
        <v>1963</v>
      </c>
      <c r="J1738">
        <v>2</v>
      </c>
      <c r="K1738">
        <v>32</v>
      </c>
      <c r="L1738">
        <v>18</v>
      </c>
      <c r="M1738">
        <v>473</v>
      </c>
      <c r="N1738">
        <v>200</v>
      </c>
      <c r="O1738">
        <v>8</v>
      </c>
      <c r="P1738">
        <v>5</v>
      </c>
      <c r="Q1738">
        <v>23</v>
      </c>
      <c r="R1738" s="27">
        <f t="shared" si="142"/>
        <v>837</v>
      </c>
      <c r="S1738" s="27">
        <f t="shared" si="143"/>
        <v>546</v>
      </c>
      <c r="T1738" s="27" t="str">
        <f>IFERROR(VLOOKUP(F1738,#REF!,2,0),"")</f>
        <v/>
      </c>
      <c r="U1738" s="27" t="str">
        <f t="shared" si="144"/>
        <v>,07:45:00,car,837</v>
      </c>
    </row>
    <row r="1739" spans="1:21" hidden="1" x14ac:dyDescent="0.25">
      <c r="A1739" t="s">
        <v>121</v>
      </c>
      <c r="B1739">
        <v>8</v>
      </c>
      <c r="C1739" s="27" t="str">
        <f t="shared" si="140"/>
        <v>M</v>
      </c>
      <c r="E1739" t="s">
        <v>1954</v>
      </c>
      <c r="F1739" s="27" t="str">
        <f t="shared" si="141"/>
        <v>CCV-30D</v>
      </c>
      <c r="G1739" t="s">
        <v>1955</v>
      </c>
      <c r="H1739" t="s">
        <v>105</v>
      </c>
      <c r="I1739" t="s">
        <v>1964</v>
      </c>
      <c r="J1739">
        <v>1</v>
      </c>
      <c r="K1739">
        <v>37</v>
      </c>
      <c r="L1739">
        <v>11</v>
      </c>
      <c r="M1739">
        <v>403</v>
      </c>
      <c r="N1739">
        <v>74</v>
      </c>
      <c r="O1739">
        <v>6</v>
      </c>
      <c r="P1739">
        <v>5</v>
      </c>
      <c r="Q1739">
        <v>39</v>
      </c>
      <c r="R1739" s="27">
        <f t="shared" si="142"/>
        <v>730</v>
      </c>
      <c r="S1739" s="27">
        <f t="shared" si="143"/>
        <v>475</v>
      </c>
      <c r="T1739" s="27" t="str">
        <f>IFERROR(VLOOKUP(F1739,#REF!,2,0),"")</f>
        <v/>
      </c>
      <c r="U1739" s="27" t="str">
        <f t="shared" si="144"/>
        <v>,08:00:00,car,730</v>
      </c>
    </row>
    <row r="1740" spans="1:21" hidden="1" x14ac:dyDescent="0.25">
      <c r="A1740" t="s">
        <v>123</v>
      </c>
      <c r="B1740">
        <v>8</v>
      </c>
      <c r="C1740" s="27" t="str">
        <f t="shared" si="140"/>
        <v>M</v>
      </c>
      <c r="E1740" t="s">
        <v>1954</v>
      </c>
      <c r="F1740" s="27" t="str">
        <f t="shared" si="141"/>
        <v>CCV-30D</v>
      </c>
      <c r="G1740" t="s">
        <v>1955</v>
      </c>
      <c r="H1740" t="s">
        <v>105</v>
      </c>
      <c r="I1740" t="s">
        <v>1965</v>
      </c>
      <c r="J1740">
        <v>2</v>
      </c>
      <c r="K1740">
        <v>35</v>
      </c>
      <c r="L1740">
        <v>14</v>
      </c>
      <c r="M1740">
        <v>342</v>
      </c>
      <c r="N1740">
        <v>73</v>
      </c>
      <c r="O1740">
        <v>10</v>
      </c>
      <c r="P1740">
        <v>3</v>
      </c>
      <c r="Q1740">
        <v>33</v>
      </c>
      <c r="R1740" s="27">
        <f t="shared" si="142"/>
        <v>644</v>
      </c>
      <c r="S1740" s="27">
        <f t="shared" si="143"/>
        <v>413</v>
      </c>
      <c r="T1740" s="27" t="str">
        <f>IFERROR(VLOOKUP(F1740,#REF!,2,0),"")</f>
        <v/>
      </c>
      <c r="U1740" s="27" t="str">
        <f t="shared" si="144"/>
        <v>,08:15:00,car,644</v>
      </c>
    </row>
    <row r="1741" spans="1:21" hidden="1" x14ac:dyDescent="0.25">
      <c r="A1741" t="s">
        <v>125</v>
      </c>
      <c r="B1741">
        <v>8</v>
      </c>
      <c r="C1741" s="27" t="str">
        <f t="shared" si="140"/>
        <v>M</v>
      </c>
      <c r="E1741" t="s">
        <v>1954</v>
      </c>
      <c r="F1741" s="27" t="str">
        <f t="shared" si="141"/>
        <v>CCV-30D</v>
      </c>
      <c r="G1741" t="s">
        <v>1955</v>
      </c>
      <c r="H1741" t="s">
        <v>105</v>
      </c>
      <c r="I1741" t="s">
        <v>1966</v>
      </c>
      <c r="J1741">
        <v>1</v>
      </c>
      <c r="K1741">
        <v>40</v>
      </c>
      <c r="L1741">
        <v>22</v>
      </c>
      <c r="M1741">
        <v>295</v>
      </c>
      <c r="N1741">
        <v>69</v>
      </c>
      <c r="O1741">
        <v>6</v>
      </c>
      <c r="P1741">
        <v>2</v>
      </c>
      <c r="Q1741">
        <v>25</v>
      </c>
      <c r="R1741" s="27">
        <f t="shared" si="142"/>
        <v>610</v>
      </c>
      <c r="S1741" s="27">
        <f t="shared" si="143"/>
        <v>377</v>
      </c>
      <c r="T1741" s="27" t="str">
        <f>IFERROR(VLOOKUP(F1741,#REF!,2,0),"")</f>
        <v/>
      </c>
      <c r="U1741" s="27" t="str">
        <f t="shared" si="144"/>
        <v>,08:30:00,car,610</v>
      </c>
    </row>
    <row r="1742" spans="1:21" hidden="1" x14ac:dyDescent="0.25">
      <c r="A1742" t="s">
        <v>127</v>
      </c>
      <c r="B1742">
        <v>8</v>
      </c>
      <c r="C1742" s="27" t="str">
        <f t="shared" si="140"/>
        <v>M</v>
      </c>
      <c r="E1742" t="s">
        <v>1954</v>
      </c>
      <c r="F1742" s="27" t="str">
        <f t="shared" si="141"/>
        <v>CCV-30D</v>
      </c>
      <c r="G1742" t="s">
        <v>1955</v>
      </c>
      <c r="H1742" t="s">
        <v>105</v>
      </c>
      <c r="I1742" t="s">
        <v>1967</v>
      </c>
      <c r="J1742">
        <v>0</v>
      </c>
      <c r="K1742">
        <v>30</v>
      </c>
      <c r="L1742">
        <v>16</v>
      </c>
      <c r="M1742">
        <v>249</v>
      </c>
      <c r="N1742">
        <v>68</v>
      </c>
      <c r="O1742">
        <v>5</v>
      </c>
      <c r="P1742">
        <v>2</v>
      </c>
      <c r="Q1742">
        <v>31</v>
      </c>
      <c r="R1742" s="27">
        <f t="shared" si="142"/>
        <v>512</v>
      </c>
      <c r="S1742" s="27">
        <f t="shared" si="143"/>
        <v>322</v>
      </c>
      <c r="T1742" s="27" t="str">
        <f>IFERROR(VLOOKUP(F1742,#REF!,2,0),"")</f>
        <v/>
      </c>
      <c r="U1742" s="27" t="str">
        <f t="shared" si="144"/>
        <v>,08:45:00,car,512</v>
      </c>
    </row>
    <row r="1743" spans="1:21" hidden="1" x14ac:dyDescent="0.25">
      <c r="A1743" t="s">
        <v>129</v>
      </c>
      <c r="B1743">
        <v>9</v>
      </c>
      <c r="C1743" s="27" t="str">
        <f t="shared" si="140"/>
        <v>M</v>
      </c>
      <c r="E1743" t="s">
        <v>1954</v>
      </c>
      <c r="F1743" s="27" t="str">
        <f t="shared" si="141"/>
        <v>CCV-30D</v>
      </c>
      <c r="G1743" t="s">
        <v>1955</v>
      </c>
      <c r="H1743" t="s">
        <v>105</v>
      </c>
      <c r="I1743" t="s">
        <v>1968</v>
      </c>
      <c r="J1743">
        <v>3</v>
      </c>
      <c r="K1743">
        <v>31</v>
      </c>
      <c r="L1743">
        <v>23</v>
      </c>
      <c r="M1743">
        <v>233</v>
      </c>
      <c r="N1743">
        <v>38</v>
      </c>
      <c r="O1743">
        <v>4</v>
      </c>
      <c r="P1743">
        <v>2</v>
      </c>
      <c r="Q1743">
        <v>19</v>
      </c>
      <c r="R1743" s="27">
        <f t="shared" si="142"/>
        <v>494</v>
      </c>
      <c r="S1743" s="27">
        <f t="shared" si="143"/>
        <v>312</v>
      </c>
      <c r="T1743" s="27" t="str">
        <f>IFERROR(VLOOKUP(F1743,#REF!,2,0),"")</f>
        <v/>
      </c>
      <c r="U1743" s="27" t="str">
        <f t="shared" si="144"/>
        <v>,09:00:00,car,494</v>
      </c>
    </row>
    <row r="1744" spans="1:21" hidden="1" x14ac:dyDescent="0.25">
      <c r="A1744" t="s">
        <v>131</v>
      </c>
      <c r="B1744">
        <v>9</v>
      </c>
      <c r="C1744" s="27" t="str">
        <f t="shared" si="140"/>
        <v>M</v>
      </c>
      <c r="E1744" t="s">
        <v>1954</v>
      </c>
      <c r="F1744" s="27" t="str">
        <f t="shared" si="141"/>
        <v>CCV-30D</v>
      </c>
      <c r="G1744" t="s">
        <v>1955</v>
      </c>
      <c r="H1744" t="s">
        <v>105</v>
      </c>
      <c r="I1744" t="s">
        <v>1969</v>
      </c>
      <c r="J1744">
        <v>1</v>
      </c>
      <c r="K1744">
        <v>21</v>
      </c>
      <c r="L1744">
        <v>16</v>
      </c>
      <c r="M1744">
        <v>241</v>
      </c>
      <c r="N1744">
        <v>56</v>
      </c>
      <c r="O1744">
        <v>5</v>
      </c>
      <c r="P1744">
        <v>1</v>
      </c>
      <c r="Q1744">
        <v>34</v>
      </c>
      <c r="R1744" s="27">
        <f t="shared" si="142"/>
        <v>478</v>
      </c>
      <c r="S1744" s="27">
        <f t="shared" si="143"/>
        <v>316</v>
      </c>
      <c r="T1744" s="27" t="str">
        <f>IFERROR(VLOOKUP(F1744,#REF!,2,0),"")</f>
        <v/>
      </c>
      <c r="U1744" s="27" t="str">
        <f t="shared" si="144"/>
        <v>,09:15:00,car,478</v>
      </c>
    </row>
    <row r="1745" spans="1:21" hidden="1" x14ac:dyDescent="0.25">
      <c r="A1745" t="s">
        <v>133</v>
      </c>
      <c r="B1745">
        <v>9</v>
      </c>
      <c r="C1745" s="27" t="str">
        <f t="shared" si="140"/>
        <v>M</v>
      </c>
      <c r="E1745" t="s">
        <v>1954</v>
      </c>
      <c r="F1745" s="27" t="str">
        <f t="shared" si="141"/>
        <v>CCV-30D</v>
      </c>
      <c r="G1745" t="s">
        <v>1955</v>
      </c>
      <c r="H1745" t="s">
        <v>105</v>
      </c>
      <c r="I1745" t="s">
        <v>1970</v>
      </c>
      <c r="J1745">
        <v>1</v>
      </c>
      <c r="K1745">
        <v>31</v>
      </c>
      <c r="L1745">
        <v>24</v>
      </c>
      <c r="M1745">
        <v>268</v>
      </c>
      <c r="N1745">
        <v>61</v>
      </c>
      <c r="O1745">
        <v>2</v>
      </c>
      <c r="P1745">
        <v>4</v>
      </c>
      <c r="Q1745">
        <v>22</v>
      </c>
      <c r="R1745" s="27">
        <f t="shared" si="142"/>
        <v>555</v>
      </c>
      <c r="S1745" s="27">
        <f t="shared" si="143"/>
        <v>354</v>
      </c>
      <c r="T1745" s="27" t="str">
        <f>IFERROR(VLOOKUP(F1745,#REF!,2,0),"")</f>
        <v/>
      </c>
      <c r="U1745" s="27" t="str">
        <f t="shared" si="144"/>
        <v>,09:30:00,car,555</v>
      </c>
    </row>
    <row r="1746" spans="1:21" hidden="1" x14ac:dyDescent="0.25">
      <c r="A1746" t="s">
        <v>135</v>
      </c>
      <c r="B1746">
        <v>9</v>
      </c>
      <c r="C1746" s="27" t="str">
        <f t="shared" si="140"/>
        <v>M</v>
      </c>
      <c r="E1746" t="s">
        <v>1954</v>
      </c>
      <c r="F1746" s="27" t="str">
        <f t="shared" si="141"/>
        <v>CCV-30D</v>
      </c>
      <c r="G1746" t="s">
        <v>1955</v>
      </c>
      <c r="H1746" t="s">
        <v>105</v>
      </c>
      <c r="I1746" t="s">
        <v>1971</v>
      </c>
      <c r="J1746">
        <v>1</v>
      </c>
      <c r="K1746">
        <v>23</v>
      </c>
      <c r="L1746">
        <v>19</v>
      </c>
      <c r="M1746">
        <v>252</v>
      </c>
      <c r="N1746">
        <v>55</v>
      </c>
      <c r="O1746">
        <v>5</v>
      </c>
      <c r="P1746">
        <v>5</v>
      </c>
      <c r="Q1746">
        <v>21</v>
      </c>
      <c r="R1746" s="27">
        <f t="shared" si="142"/>
        <v>495</v>
      </c>
      <c r="S1746" s="27">
        <f t="shared" si="143"/>
        <v>326</v>
      </c>
      <c r="T1746" s="27" t="str">
        <f>IFERROR(VLOOKUP(F1746,#REF!,2,0),"")</f>
        <v/>
      </c>
      <c r="U1746" s="27" t="str">
        <f t="shared" si="144"/>
        <v>,09:45:00,car,495</v>
      </c>
    </row>
    <row r="1747" spans="1:21" hidden="1" x14ac:dyDescent="0.25">
      <c r="A1747" t="s">
        <v>137</v>
      </c>
      <c r="B1747">
        <v>10</v>
      </c>
      <c r="C1747" s="27" t="str">
        <f t="shared" si="140"/>
        <v>M</v>
      </c>
      <c r="E1747" t="s">
        <v>1954</v>
      </c>
      <c r="F1747" s="27" t="str">
        <f t="shared" si="141"/>
        <v>CCV-30D</v>
      </c>
      <c r="G1747" t="s">
        <v>1955</v>
      </c>
      <c r="H1747" t="s">
        <v>105</v>
      </c>
      <c r="I1747" t="s">
        <v>1972</v>
      </c>
      <c r="J1747">
        <v>0</v>
      </c>
      <c r="K1747">
        <v>35</v>
      </c>
      <c r="L1747">
        <v>35</v>
      </c>
      <c r="M1747">
        <v>216</v>
      </c>
      <c r="N1747">
        <v>35</v>
      </c>
      <c r="O1747">
        <v>5</v>
      </c>
      <c r="P1747">
        <v>3</v>
      </c>
      <c r="Q1747">
        <v>26</v>
      </c>
      <c r="R1747" s="27">
        <f t="shared" si="142"/>
        <v>531</v>
      </c>
      <c r="S1747" s="27">
        <f t="shared" si="143"/>
        <v>333</v>
      </c>
      <c r="T1747" s="27" t="str">
        <f>IFERROR(VLOOKUP(F1747,#REF!,2,0),"")</f>
        <v/>
      </c>
      <c r="U1747" s="27" t="str">
        <f t="shared" si="144"/>
        <v>,10:00:00,car,531</v>
      </c>
    </row>
    <row r="1748" spans="1:21" hidden="1" x14ac:dyDescent="0.25">
      <c r="A1748" t="s">
        <v>139</v>
      </c>
      <c r="B1748">
        <v>10</v>
      </c>
      <c r="C1748" s="27" t="str">
        <f t="shared" si="140"/>
        <v>M</v>
      </c>
      <c r="E1748" t="s">
        <v>1954</v>
      </c>
      <c r="F1748" s="27" t="str">
        <f t="shared" si="141"/>
        <v>CCV-30D</v>
      </c>
      <c r="G1748" t="s">
        <v>1955</v>
      </c>
      <c r="H1748" t="s">
        <v>105</v>
      </c>
      <c r="I1748" t="s">
        <v>1973</v>
      </c>
      <c r="J1748">
        <v>0</v>
      </c>
      <c r="K1748">
        <v>22</v>
      </c>
      <c r="L1748">
        <v>23</v>
      </c>
      <c r="M1748">
        <v>240</v>
      </c>
      <c r="N1748">
        <v>39</v>
      </c>
      <c r="O1748">
        <v>4</v>
      </c>
      <c r="P1748">
        <v>6</v>
      </c>
      <c r="Q1748">
        <v>31</v>
      </c>
      <c r="R1748" s="27">
        <f t="shared" si="142"/>
        <v>501</v>
      </c>
      <c r="S1748" s="27">
        <f t="shared" si="143"/>
        <v>335</v>
      </c>
      <c r="T1748" s="27" t="str">
        <f>IFERROR(VLOOKUP(F1748,#REF!,2,0),"")</f>
        <v/>
      </c>
      <c r="U1748" s="27" t="str">
        <f t="shared" si="144"/>
        <v>,10:15:00,car,501</v>
      </c>
    </row>
    <row r="1749" spans="1:21" hidden="1" x14ac:dyDescent="0.25">
      <c r="A1749" t="s">
        <v>141</v>
      </c>
      <c r="B1749">
        <v>10</v>
      </c>
      <c r="C1749" s="27" t="str">
        <f t="shared" si="140"/>
        <v>M</v>
      </c>
      <c r="E1749" t="s">
        <v>1954</v>
      </c>
      <c r="F1749" s="27" t="str">
        <f t="shared" si="141"/>
        <v>CCV-30D</v>
      </c>
      <c r="G1749" t="s">
        <v>1955</v>
      </c>
      <c r="H1749" t="s">
        <v>105</v>
      </c>
      <c r="I1749" t="s">
        <v>1974</v>
      </c>
      <c r="J1749">
        <v>3</v>
      </c>
      <c r="K1749">
        <v>30</v>
      </c>
      <c r="L1749">
        <v>21</v>
      </c>
      <c r="M1749">
        <v>218</v>
      </c>
      <c r="N1749">
        <v>45</v>
      </c>
      <c r="O1749">
        <v>4</v>
      </c>
      <c r="P1749">
        <v>6</v>
      </c>
      <c r="Q1749">
        <v>28</v>
      </c>
      <c r="R1749" s="27">
        <f t="shared" si="142"/>
        <v>484</v>
      </c>
      <c r="S1749" s="27">
        <f t="shared" si="143"/>
        <v>305</v>
      </c>
      <c r="T1749" s="27" t="str">
        <f>IFERROR(VLOOKUP(F1749,#REF!,2,0),"")</f>
        <v/>
      </c>
      <c r="U1749" s="27" t="str">
        <f t="shared" si="144"/>
        <v>,10:30:00,car,484</v>
      </c>
    </row>
    <row r="1750" spans="1:21" hidden="1" x14ac:dyDescent="0.25">
      <c r="A1750" t="s">
        <v>143</v>
      </c>
      <c r="B1750">
        <v>10</v>
      </c>
      <c r="C1750" s="27" t="str">
        <f t="shared" si="140"/>
        <v>M</v>
      </c>
      <c r="E1750" t="s">
        <v>1954</v>
      </c>
      <c r="F1750" s="27" t="str">
        <f t="shared" si="141"/>
        <v>CCV-30D</v>
      </c>
      <c r="G1750" t="s">
        <v>1955</v>
      </c>
      <c r="H1750" t="s">
        <v>105</v>
      </c>
      <c r="I1750" t="s">
        <v>1975</v>
      </c>
      <c r="J1750">
        <v>4</v>
      </c>
      <c r="K1750">
        <v>23</v>
      </c>
      <c r="L1750">
        <v>26</v>
      </c>
      <c r="M1750">
        <v>258</v>
      </c>
      <c r="N1750">
        <v>40</v>
      </c>
      <c r="O1750">
        <v>4</v>
      </c>
      <c r="P1750">
        <v>1</v>
      </c>
      <c r="Q1750">
        <v>37</v>
      </c>
      <c r="R1750" s="27">
        <f t="shared" si="142"/>
        <v>538</v>
      </c>
      <c r="S1750" s="27">
        <f t="shared" si="143"/>
        <v>361</v>
      </c>
      <c r="T1750" s="27" t="str">
        <f>IFERROR(VLOOKUP(F1750,#REF!,2,0),"")</f>
        <v/>
      </c>
      <c r="U1750" s="27" t="str">
        <f t="shared" si="144"/>
        <v>,10:45:00,car,538</v>
      </c>
    </row>
    <row r="1751" spans="1:21" hidden="1" x14ac:dyDescent="0.25">
      <c r="A1751" t="s">
        <v>145</v>
      </c>
      <c r="B1751">
        <v>11</v>
      </c>
      <c r="C1751" s="27" t="str">
        <f t="shared" si="140"/>
        <v>M</v>
      </c>
      <c r="E1751" t="s">
        <v>1954</v>
      </c>
      <c r="F1751" s="27" t="str">
        <f t="shared" si="141"/>
        <v>CCV-30D</v>
      </c>
      <c r="G1751" t="s">
        <v>1955</v>
      </c>
      <c r="H1751" t="s">
        <v>105</v>
      </c>
      <c r="I1751" t="s">
        <v>1976</v>
      </c>
      <c r="J1751">
        <v>0</v>
      </c>
      <c r="K1751">
        <v>23</v>
      </c>
      <c r="L1751">
        <v>18</v>
      </c>
      <c r="M1751">
        <v>258</v>
      </c>
      <c r="N1751">
        <v>39</v>
      </c>
      <c r="O1751">
        <v>5</v>
      </c>
      <c r="P1751">
        <v>2</v>
      </c>
      <c r="Q1751">
        <v>28</v>
      </c>
      <c r="R1751" s="27">
        <f t="shared" si="142"/>
        <v>502</v>
      </c>
      <c r="S1751" s="27">
        <f t="shared" si="143"/>
        <v>333</v>
      </c>
      <c r="T1751" s="27" t="str">
        <f>IFERROR(VLOOKUP(F1751,#REF!,2,0),"")</f>
        <v/>
      </c>
      <c r="U1751" s="27" t="str">
        <f t="shared" si="144"/>
        <v>,11:00:00,car,502</v>
      </c>
    </row>
    <row r="1752" spans="1:21" hidden="1" x14ac:dyDescent="0.25">
      <c r="A1752" t="s">
        <v>147</v>
      </c>
      <c r="B1752">
        <v>11</v>
      </c>
      <c r="C1752" s="27" t="str">
        <f t="shared" si="140"/>
        <v>M</v>
      </c>
      <c r="E1752" t="s">
        <v>1954</v>
      </c>
      <c r="F1752" s="27" t="str">
        <f t="shared" si="141"/>
        <v>CCV-30D</v>
      </c>
      <c r="G1752" t="s">
        <v>1955</v>
      </c>
      <c r="H1752" t="s">
        <v>105</v>
      </c>
      <c r="I1752" t="s">
        <v>1977</v>
      </c>
      <c r="J1752">
        <v>0</v>
      </c>
      <c r="K1752">
        <v>24</v>
      </c>
      <c r="L1752">
        <v>15</v>
      </c>
      <c r="M1752">
        <v>258</v>
      </c>
      <c r="N1752">
        <v>53</v>
      </c>
      <c r="O1752">
        <v>4</v>
      </c>
      <c r="P1752">
        <v>0</v>
      </c>
      <c r="Q1752">
        <v>30</v>
      </c>
      <c r="R1752" s="27">
        <f t="shared" si="142"/>
        <v>498</v>
      </c>
      <c r="S1752" s="27">
        <f t="shared" si="143"/>
        <v>326</v>
      </c>
      <c r="T1752" s="27" t="str">
        <f>IFERROR(VLOOKUP(F1752,#REF!,2,0),"")</f>
        <v/>
      </c>
      <c r="U1752" s="27" t="str">
        <f t="shared" si="144"/>
        <v>,11:15:00,car,498</v>
      </c>
    </row>
    <row r="1753" spans="1:21" hidden="1" x14ac:dyDescent="0.25">
      <c r="A1753" t="s">
        <v>149</v>
      </c>
      <c r="B1753">
        <v>11</v>
      </c>
      <c r="C1753" s="27" t="str">
        <f t="shared" si="140"/>
        <v>M</v>
      </c>
      <c r="E1753" t="s">
        <v>1954</v>
      </c>
      <c r="F1753" s="27" t="str">
        <f t="shared" si="141"/>
        <v>CCV-30D</v>
      </c>
      <c r="G1753" t="s">
        <v>1955</v>
      </c>
      <c r="H1753" t="s">
        <v>105</v>
      </c>
      <c r="I1753" t="s">
        <v>1978</v>
      </c>
      <c r="J1753">
        <v>0</v>
      </c>
      <c r="K1753">
        <v>28</v>
      </c>
      <c r="L1753">
        <v>9</v>
      </c>
      <c r="M1753">
        <v>337</v>
      </c>
      <c r="N1753">
        <v>65</v>
      </c>
      <c r="O1753">
        <v>5</v>
      </c>
      <c r="P1753">
        <v>4</v>
      </c>
      <c r="Q1753">
        <v>34</v>
      </c>
      <c r="R1753" s="27">
        <f t="shared" si="142"/>
        <v>604</v>
      </c>
      <c r="S1753" s="27">
        <f t="shared" si="143"/>
        <v>398</v>
      </c>
      <c r="T1753" s="27" t="str">
        <f>IFERROR(VLOOKUP(F1753,#REF!,2,0),"")</f>
        <v/>
      </c>
      <c r="U1753" s="27" t="str">
        <f t="shared" si="144"/>
        <v>,11:30:00,car,604</v>
      </c>
    </row>
    <row r="1754" spans="1:21" hidden="1" x14ac:dyDescent="0.25">
      <c r="A1754" t="s">
        <v>151</v>
      </c>
      <c r="B1754">
        <v>11</v>
      </c>
      <c r="C1754" s="27" t="str">
        <f t="shared" si="140"/>
        <v>M</v>
      </c>
      <c r="E1754" t="s">
        <v>1954</v>
      </c>
      <c r="F1754" s="27" t="str">
        <f t="shared" si="141"/>
        <v>CCV-30D</v>
      </c>
      <c r="G1754" t="s">
        <v>1955</v>
      </c>
      <c r="H1754" t="s">
        <v>105</v>
      </c>
      <c r="I1754" t="s">
        <v>1979</v>
      </c>
      <c r="J1754">
        <v>0</v>
      </c>
      <c r="K1754">
        <v>36</v>
      </c>
      <c r="L1754">
        <v>11</v>
      </c>
      <c r="M1754">
        <v>308</v>
      </c>
      <c r="N1754">
        <v>74</v>
      </c>
      <c r="O1754">
        <v>18</v>
      </c>
      <c r="P1754">
        <v>6</v>
      </c>
      <c r="Q1754">
        <v>26</v>
      </c>
      <c r="R1754" s="27">
        <f t="shared" si="142"/>
        <v>588</v>
      </c>
      <c r="S1754" s="27">
        <f t="shared" si="143"/>
        <v>368</v>
      </c>
      <c r="T1754" s="27" t="str">
        <f>IFERROR(VLOOKUP(F1754,#REF!,2,0),"")</f>
        <v/>
      </c>
      <c r="U1754" s="27" t="str">
        <f t="shared" si="144"/>
        <v>,11:45:00,car,588</v>
      </c>
    </row>
    <row r="1755" spans="1:21" hidden="1" x14ac:dyDescent="0.25">
      <c r="A1755" t="s">
        <v>153</v>
      </c>
      <c r="B1755">
        <v>12</v>
      </c>
      <c r="C1755" s="27" t="str">
        <f t="shared" si="140"/>
        <v>T</v>
      </c>
      <c r="E1755" t="s">
        <v>1954</v>
      </c>
      <c r="F1755" s="27" t="str">
        <f t="shared" si="141"/>
        <v>CCV-30D</v>
      </c>
      <c r="G1755" t="s">
        <v>1955</v>
      </c>
      <c r="H1755" t="s">
        <v>105</v>
      </c>
      <c r="I1755" t="s">
        <v>1980</v>
      </c>
      <c r="J1755">
        <v>0</v>
      </c>
      <c r="K1755">
        <v>19</v>
      </c>
      <c r="L1755">
        <v>14</v>
      </c>
      <c r="M1755">
        <v>461</v>
      </c>
      <c r="N1755">
        <v>117</v>
      </c>
      <c r="O1755">
        <v>13</v>
      </c>
      <c r="P1755">
        <v>4</v>
      </c>
      <c r="Q1755">
        <v>28</v>
      </c>
      <c r="R1755" s="27">
        <f t="shared" si="142"/>
        <v>762</v>
      </c>
      <c r="S1755" s="27">
        <f t="shared" si="143"/>
        <v>528</v>
      </c>
      <c r="T1755" s="27" t="str">
        <f>IFERROR(VLOOKUP(F1755,#REF!,2,0),"")</f>
        <v/>
      </c>
      <c r="U1755" s="27" t="str">
        <f t="shared" si="144"/>
        <v>,12:00:00,car,762</v>
      </c>
    </row>
    <row r="1756" spans="1:21" hidden="1" x14ac:dyDescent="0.25">
      <c r="A1756" t="s">
        <v>155</v>
      </c>
      <c r="B1756">
        <v>12</v>
      </c>
      <c r="C1756" s="27" t="str">
        <f t="shared" si="140"/>
        <v>T</v>
      </c>
      <c r="E1756" t="s">
        <v>1954</v>
      </c>
      <c r="F1756" s="27" t="str">
        <f t="shared" si="141"/>
        <v>CCV-30D</v>
      </c>
      <c r="G1756" t="s">
        <v>1955</v>
      </c>
      <c r="H1756" t="s">
        <v>105</v>
      </c>
      <c r="I1756" t="s">
        <v>1981</v>
      </c>
      <c r="J1756">
        <v>0</v>
      </c>
      <c r="K1756">
        <v>17</v>
      </c>
      <c r="L1756">
        <v>16</v>
      </c>
      <c r="M1756">
        <v>331</v>
      </c>
      <c r="N1756">
        <v>80</v>
      </c>
      <c r="O1756">
        <v>11</v>
      </c>
      <c r="P1756">
        <v>0</v>
      </c>
      <c r="Q1756">
        <v>22</v>
      </c>
      <c r="R1756" s="27">
        <f t="shared" si="142"/>
        <v>573</v>
      </c>
      <c r="S1756" s="27">
        <f t="shared" si="143"/>
        <v>393</v>
      </c>
      <c r="T1756" s="27" t="str">
        <f>IFERROR(VLOOKUP(F1756,#REF!,2,0),"")</f>
        <v/>
      </c>
      <c r="U1756" s="27" t="str">
        <f t="shared" si="144"/>
        <v>,12:15:00,car,573</v>
      </c>
    </row>
    <row r="1757" spans="1:21" hidden="1" x14ac:dyDescent="0.25">
      <c r="A1757" t="s">
        <v>157</v>
      </c>
      <c r="B1757">
        <v>12</v>
      </c>
      <c r="C1757" s="27" t="str">
        <f t="shared" si="140"/>
        <v>T</v>
      </c>
      <c r="E1757" t="s">
        <v>1954</v>
      </c>
      <c r="F1757" s="27" t="str">
        <f t="shared" si="141"/>
        <v>CCV-30D</v>
      </c>
      <c r="G1757" t="s">
        <v>1955</v>
      </c>
      <c r="H1757" t="s">
        <v>105</v>
      </c>
      <c r="I1757" t="s">
        <v>1982</v>
      </c>
      <c r="J1757">
        <v>0</v>
      </c>
      <c r="K1757">
        <v>9</v>
      </c>
      <c r="L1757">
        <v>17</v>
      </c>
      <c r="M1757">
        <v>291</v>
      </c>
      <c r="N1757">
        <v>66</v>
      </c>
      <c r="O1757">
        <v>8</v>
      </c>
      <c r="P1757">
        <v>1</v>
      </c>
      <c r="Q1757">
        <v>12</v>
      </c>
      <c r="R1757" s="27">
        <f t="shared" si="142"/>
        <v>489</v>
      </c>
      <c r="S1757" s="27">
        <f t="shared" si="143"/>
        <v>347</v>
      </c>
      <c r="T1757" s="27" t="str">
        <f>IFERROR(VLOOKUP(F1757,#REF!,2,0),"")</f>
        <v/>
      </c>
      <c r="U1757" s="27" t="str">
        <f t="shared" si="144"/>
        <v>,12:30:00,car,489</v>
      </c>
    </row>
    <row r="1758" spans="1:21" hidden="1" x14ac:dyDescent="0.25">
      <c r="A1758" t="s">
        <v>159</v>
      </c>
      <c r="B1758">
        <v>12</v>
      </c>
      <c r="C1758" s="27" t="str">
        <f t="shared" si="140"/>
        <v>T</v>
      </c>
      <c r="E1758" t="s">
        <v>1954</v>
      </c>
      <c r="F1758" s="27" t="str">
        <f t="shared" si="141"/>
        <v>CCV-30D</v>
      </c>
      <c r="G1758" t="s">
        <v>1955</v>
      </c>
      <c r="H1758" t="s">
        <v>105</v>
      </c>
      <c r="I1758" t="s">
        <v>1983</v>
      </c>
      <c r="J1758">
        <v>0</v>
      </c>
      <c r="K1758">
        <v>13</v>
      </c>
      <c r="L1758">
        <v>9</v>
      </c>
      <c r="M1758">
        <v>303</v>
      </c>
      <c r="N1758">
        <v>71</v>
      </c>
      <c r="O1758">
        <v>7</v>
      </c>
      <c r="P1758">
        <v>4</v>
      </c>
      <c r="Q1758">
        <v>10</v>
      </c>
      <c r="R1758" s="27">
        <f t="shared" si="142"/>
        <v>491</v>
      </c>
      <c r="S1758" s="27">
        <f t="shared" si="143"/>
        <v>340</v>
      </c>
      <c r="T1758" s="27" t="str">
        <f>IFERROR(VLOOKUP(F1758,#REF!,2,0),"")</f>
        <v/>
      </c>
      <c r="U1758" s="27" t="str">
        <f t="shared" si="144"/>
        <v>,12:45:00,car,491</v>
      </c>
    </row>
    <row r="1759" spans="1:21" hidden="1" x14ac:dyDescent="0.25">
      <c r="A1759" t="s">
        <v>161</v>
      </c>
      <c r="B1759">
        <v>13</v>
      </c>
      <c r="C1759" s="27" t="str">
        <f t="shared" si="140"/>
        <v>T</v>
      </c>
      <c r="E1759" t="s">
        <v>1954</v>
      </c>
      <c r="F1759" s="27" t="str">
        <f t="shared" si="141"/>
        <v>CCV-30D</v>
      </c>
      <c r="G1759" t="s">
        <v>1955</v>
      </c>
      <c r="H1759" t="s">
        <v>105</v>
      </c>
      <c r="I1759" t="s">
        <v>1984</v>
      </c>
      <c r="J1759">
        <v>0</v>
      </c>
      <c r="K1759">
        <v>25</v>
      </c>
      <c r="L1759">
        <v>16</v>
      </c>
      <c r="M1759">
        <v>343</v>
      </c>
      <c r="N1759">
        <v>93</v>
      </c>
      <c r="O1759">
        <v>3</v>
      </c>
      <c r="P1759">
        <v>2</v>
      </c>
      <c r="Q1759">
        <v>16</v>
      </c>
      <c r="R1759" s="27">
        <f t="shared" si="142"/>
        <v>607</v>
      </c>
      <c r="S1759" s="27">
        <f t="shared" si="143"/>
        <v>401</v>
      </c>
      <c r="T1759" s="27" t="str">
        <f>IFERROR(VLOOKUP(F1759,#REF!,2,0),"")</f>
        <v/>
      </c>
      <c r="U1759" s="27" t="str">
        <f t="shared" si="144"/>
        <v>,13:00:00,car,607</v>
      </c>
    </row>
    <row r="1760" spans="1:21" hidden="1" x14ac:dyDescent="0.25">
      <c r="A1760" t="s">
        <v>163</v>
      </c>
      <c r="B1760">
        <v>13</v>
      </c>
      <c r="C1760" s="27" t="str">
        <f t="shared" si="140"/>
        <v>T</v>
      </c>
      <c r="E1760" t="s">
        <v>1954</v>
      </c>
      <c r="F1760" s="27" t="str">
        <f t="shared" si="141"/>
        <v>CCV-30D</v>
      </c>
      <c r="G1760" t="s">
        <v>1955</v>
      </c>
      <c r="H1760" t="s">
        <v>105</v>
      </c>
      <c r="I1760" t="s">
        <v>1985</v>
      </c>
      <c r="J1760">
        <v>1</v>
      </c>
      <c r="K1760">
        <v>25</v>
      </c>
      <c r="L1760">
        <v>17</v>
      </c>
      <c r="M1760">
        <v>366</v>
      </c>
      <c r="N1760">
        <v>88</v>
      </c>
      <c r="O1760">
        <v>6</v>
      </c>
      <c r="P1760">
        <v>3</v>
      </c>
      <c r="Q1760">
        <v>21</v>
      </c>
      <c r="R1760" s="27">
        <f t="shared" si="142"/>
        <v>647</v>
      </c>
      <c r="S1760" s="27">
        <f t="shared" si="143"/>
        <v>433</v>
      </c>
      <c r="T1760" s="27" t="str">
        <f>IFERROR(VLOOKUP(F1760,#REF!,2,0),"")</f>
        <v/>
      </c>
      <c r="U1760" s="27" t="str">
        <f t="shared" si="144"/>
        <v>,13:15:00,car,647</v>
      </c>
    </row>
    <row r="1761" spans="1:21" hidden="1" x14ac:dyDescent="0.25">
      <c r="A1761" t="s">
        <v>165</v>
      </c>
      <c r="B1761">
        <v>13</v>
      </c>
      <c r="C1761" s="27" t="str">
        <f t="shared" si="140"/>
        <v>T</v>
      </c>
      <c r="E1761" t="s">
        <v>1954</v>
      </c>
      <c r="F1761" s="27" t="str">
        <f t="shared" si="141"/>
        <v>CCV-30D</v>
      </c>
      <c r="G1761" t="s">
        <v>1955</v>
      </c>
      <c r="H1761" t="s">
        <v>105</v>
      </c>
      <c r="I1761" t="s">
        <v>1986</v>
      </c>
      <c r="J1761">
        <v>1</v>
      </c>
      <c r="K1761">
        <v>28</v>
      </c>
      <c r="L1761">
        <v>26</v>
      </c>
      <c r="M1761">
        <v>386</v>
      </c>
      <c r="N1761">
        <v>78</v>
      </c>
      <c r="O1761">
        <v>12</v>
      </c>
      <c r="P1761">
        <v>2</v>
      </c>
      <c r="Q1761">
        <v>21</v>
      </c>
      <c r="R1761" s="27">
        <f t="shared" si="142"/>
        <v>706</v>
      </c>
      <c r="S1761" s="27">
        <f t="shared" si="143"/>
        <v>474</v>
      </c>
      <c r="T1761" s="27" t="str">
        <f>IFERROR(VLOOKUP(F1761,#REF!,2,0),"")</f>
        <v/>
      </c>
      <c r="U1761" s="27" t="str">
        <f t="shared" si="144"/>
        <v>,13:30:00,car,706</v>
      </c>
    </row>
    <row r="1762" spans="1:21" hidden="1" x14ac:dyDescent="0.25">
      <c r="A1762" t="s">
        <v>167</v>
      </c>
      <c r="B1762">
        <v>13</v>
      </c>
      <c r="C1762" s="27" t="str">
        <f t="shared" si="140"/>
        <v>T</v>
      </c>
      <c r="E1762" t="s">
        <v>1954</v>
      </c>
      <c r="F1762" s="27" t="str">
        <f t="shared" si="141"/>
        <v>CCV-30D</v>
      </c>
      <c r="G1762" t="s">
        <v>1955</v>
      </c>
      <c r="H1762" t="s">
        <v>105</v>
      </c>
      <c r="I1762" t="s">
        <v>1987</v>
      </c>
      <c r="J1762">
        <v>0</v>
      </c>
      <c r="K1762">
        <v>35</v>
      </c>
      <c r="L1762">
        <v>22</v>
      </c>
      <c r="M1762">
        <v>303</v>
      </c>
      <c r="N1762">
        <v>69</v>
      </c>
      <c r="O1762">
        <v>4</v>
      </c>
      <c r="P1762">
        <v>2</v>
      </c>
      <c r="Q1762">
        <v>38</v>
      </c>
      <c r="R1762" s="27">
        <f t="shared" si="142"/>
        <v>624</v>
      </c>
      <c r="S1762" s="27">
        <f t="shared" si="143"/>
        <v>398</v>
      </c>
      <c r="T1762" s="27" t="str">
        <f>IFERROR(VLOOKUP(F1762,#REF!,2,0),"")</f>
        <v/>
      </c>
      <c r="U1762" s="27" t="str">
        <f t="shared" si="144"/>
        <v>,13:45:00,car,624</v>
      </c>
    </row>
    <row r="1763" spans="1:21" hidden="1" x14ac:dyDescent="0.25">
      <c r="A1763" t="s">
        <v>169</v>
      </c>
      <c r="B1763">
        <v>14</v>
      </c>
      <c r="C1763" s="27" t="str">
        <f t="shared" si="140"/>
        <v>T</v>
      </c>
      <c r="E1763" t="s">
        <v>1954</v>
      </c>
      <c r="F1763" s="27" t="str">
        <f t="shared" si="141"/>
        <v>CCV-30D</v>
      </c>
      <c r="G1763" t="s">
        <v>1955</v>
      </c>
      <c r="H1763" t="s">
        <v>105</v>
      </c>
      <c r="I1763" t="s">
        <v>1988</v>
      </c>
      <c r="J1763">
        <v>0</v>
      </c>
      <c r="K1763">
        <v>15</v>
      </c>
      <c r="L1763">
        <v>12</v>
      </c>
      <c r="M1763">
        <v>279</v>
      </c>
      <c r="N1763">
        <v>75</v>
      </c>
      <c r="O1763">
        <v>3</v>
      </c>
      <c r="P1763">
        <v>2</v>
      </c>
      <c r="Q1763">
        <v>38</v>
      </c>
      <c r="R1763" s="27">
        <f t="shared" si="142"/>
        <v>509</v>
      </c>
      <c r="S1763" s="27">
        <f t="shared" si="143"/>
        <v>349</v>
      </c>
      <c r="T1763" s="27" t="str">
        <f>IFERROR(VLOOKUP(F1763,#REF!,2,0),"")</f>
        <v/>
      </c>
      <c r="U1763" s="27" t="str">
        <f t="shared" si="144"/>
        <v>,14:00:00,car,509</v>
      </c>
    </row>
    <row r="1764" spans="1:21" hidden="1" x14ac:dyDescent="0.25">
      <c r="A1764" t="s">
        <v>171</v>
      </c>
      <c r="B1764">
        <v>14</v>
      </c>
      <c r="C1764" s="27" t="str">
        <f t="shared" si="140"/>
        <v>T</v>
      </c>
      <c r="E1764" t="s">
        <v>1954</v>
      </c>
      <c r="F1764" s="27" t="str">
        <f t="shared" si="141"/>
        <v>CCV-30D</v>
      </c>
      <c r="G1764" t="s">
        <v>1955</v>
      </c>
      <c r="H1764" t="s">
        <v>105</v>
      </c>
      <c r="I1764" t="s">
        <v>1989</v>
      </c>
      <c r="J1764">
        <v>0</v>
      </c>
      <c r="K1764">
        <v>30</v>
      </c>
      <c r="L1764">
        <v>11</v>
      </c>
      <c r="M1764">
        <v>316</v>
      </c>
      <c r="N1764">
        <v>80</v>
      </c>
      <c r="O1764">
        <v>3</v>
      </c>
      <c r="P1764">
        <v>3</v>
      </c>
      <c r="Q1764">
        <v>24</v>
      </c>
      <c r="R1764" s="27">
        <f t="shared" si="142"/>
        <v>577</v>
      </c>
      <c r="S1764" s="27">
        <f t="shared" si="143"/>
        <v>371</v>
      </c>
      <c r="T1764" s="27" t="str">
        <f>IFERROR(VLOOKUP(F1764,#REF!,2,0),"")</f>
        <v/>
      </c>
      <c r="U1764" s="27" t="str">
        <f t="shared" si="144"/>
        <v>,14:15:00,car,577</v>
      </c>
    </row>
    <row r="1765" spans="1:21" hidden="1" x14ac:dyDescent="0.25">
      <c r="A1765" t="s">
        <v>173</v>
      </c>
      <c r="B1765">
        <v>14</v>
      </c>
      <c r="C1765" s="27" t="str">
        <f t="shared" si="140"/>
        <v>T</v>
      </c>
      <c r="E1765" t="s">
        <v>1954</v>
      </c>
      <c r="F1765" s="27" t="str">
        <f t="shared" si="141"/>
        <v>CCV-30D</v>
      </c>
      <c r="G1765" t="s">
        <v>1955</v>
      </c>
      <c r="H1765" t="s">
        <v>105</v>
      </c>
      <c r="I1765" t="s">
        <v>1990</v>
      </c>
      <c r="J1765">
        <v>0</v>
      </c>
      <c r="K1765">
        <v>25</v>
      </c>
      <c r="L1765">
        <v>21</v>
      </c>
      <c r="M1765">
        <v>266</v>
      </c>
      <c r="N1765">
        <v>65</v>
      </c>
      <c r="O1765">
        <v>7</v>
      </c>
      <c r="P1765">
        <v>3</v>
      </c>
      <c r="Q1765">
        <v>34</v>
      </c>
      <c r="R1765" s="27">
        <f t="shared" si="142"/>
        <v>542</v>
      </c>
      <c r="S1765" s="27">
        <f t="shared" si="143"/>
        <v>356</v>
      </c>
      <c r="T1765" s="27" t="str">
        <f>IFERROR(VLOOKUP(F1765,#REF!,2,0),"")</f>
        <v/>
      </c>
      <c r="U1765" s="27" t="str">
        <f t="shared" si="144"/>
        <v>,14:30:00,car,542</v>
      </c>
    </row>
    <row r="1766" spans="1:21" hidden="1" x14ac:dyDescent="0.25">
      <c r="A1766" t="s">
        <v>175</v>
      </c>
      <c r="B1766">
        <v>14</v>
      </c>
      <c r="C1766" s="27" t="str">
        <f t="shared" si="140"/>
        <v>T</v>
      </c>
      <c r="E1766" t="s">
        <v>1954</v>
      </c>
      <c r="F1766" s="27" t="str">
        <f t="shared" si="141"/>
        <v>CCV-30D</v>
      </c>
      <c r="G1766" t="s">
        <v>1955</v>
      </c>
      <c r="H1766" t="s">
        <v>105</v>
      </c>
      <c r="I1766" t="s">
        <v>1991</v>
      </c>
      <c r="J1766">
        <v>0</v>
      </c>
      <c r="K1766">
        <v>22</v>
      </c>
      <c r="L1766">
        <v>15</v>
      </c>
      <c r="M1766">
        <v>299</v>
      </c>
      <c r="N1766">
        <v>56</v>
      </c>
      <c r="O1766">
        <v>3</v>
      </c>
      <c r="P1766">
        <v>2</v>
      </c>
      <c r="Q1766">
        <v>37</v>
      </c>
      <c r="R1766" s="27">
        <f t="shared" si="142"/>
        <v>558</v>
      </c>
      <c r="S1766" s="27">
        <f t="shared" si="143"/>
        <v>376</v>
      </c>
      <c r="T1766" s="27" t="str">
        <f>IFERROR(VLOOKUP(F1766,#REF!,2,0),"")</f>
        <v/>
      </c>
      <c r="U1766" s="27" t="str">
        <f t="shared" si="144"/>
        <v>,14:45:00,car,558</v>
      </c>
    </row>
    <row r="1767" spans="1:21" hidden="1" x14ac:dyDescent="0.25">
      <c r="A1767" t="s">
        <v>177</v>
      </c>
      <c r="B1767">
        <v>15</v>
      </c>
      <c r="C1767" s="27" t="str">
        <f t="shared" si="140"/>
        <v>T</v>
      </c>
      <c r="E1767" t="s">
        <v>1954</v>
      </c>
      <c r="F1767" s="27" t="str">
        <f t="shared" si="141"/>
        <v>CCV-30D</v>
      </c>
      <c r="G1767" t="s">
        <v>1955</v>
      </c>
      <c r="H1767" t="s">
        <v>105</v>
      </c>
      <c r="I1767" t="s">
        <v>1992</v>
      </c>
      <c r="J1767">
        <v>0</v>
      </c>
      <c r="K1767">
        <v>31</v>
      </c>
      <c r="L1767">
        <v>27</v>
      </c>
      <c r="M1767">
        <v>272</v>
      </c>
      <c r="N1767">
        <v>65</v>
      </c>
      <c r="O1767">
        <v>4</v>
      </c>
      <c r="P1767">
        <v>4</v>
      </c>
      <c r="Q1767">
        <v>41</v>
      </c>
      <c r="R1767" s="27">
        <f t="shared" si="142"/>
        <v>595</v>
      </c>
      <c r="S1767" s="27">
        <f t="shared" si="143"/>
        <v>385</v>
      </c>
      <c r="T1767" s="27" t="str">
        <f>IFERROR(VLOOKUP(F1767,#REF!,2,0),"")</f>
        <v/>
      </c>
      <c r="U1767" s="27" t="str">
        <f t="shared" si="144"/>
        <v>,15:00:00,car,595</v>
      </c>
    </row>
    <row r="1768" spans="1:21" hidden="1" x14ac:dyDescent="0.25">
      <c r="A1768" t="s">
        <v>179</v>
      </c>
      <c r="B1768">
        <v>15</v>
      </c>
      <c r="C1768" s="27" t="str">
        <f t="shared" si="140"/>
        <v>T</v>
      </c>
      <c r="E1768" t="s">
        <v>1954</v>
      </c>
      <c r="F1768" s="27" t="str">
        <f t="shared" si="141"/>
        <v>CCV-30D</v>
      </c>
      <c r="G1768" t="s">
        <v>1955</v>
      </c>
      <c r="H1768" t="s">
        <v>105</v>
      </c>
      <c r="I1768" t="s">
        <v>1993</v>
      </c>
      <c r="J1768">
        <v>0</v>
      </c>
      <c r="K1768">
        <v>25</v>
      </c>
      <c r="L1768">
        <v>20</v>
      </c>
      <c r="M1768">
        <v>288</v>
      </c>
      <c r="N1768">
        <v>44</v>
      </c>
      <c r="O1768">
        <v>10</v>
      </c>
      <c r="P1768">
        <v>4</v>
      </c>
      <c r="Q1768">
        <v>25</v>
      </c>
      <c r="R1768" s="27">
        <f t="shared" si="142"/>
        <v>552</v>
      </c>
      <c r="S1768" s="27">
        <f t="shared" si="143"/>
        <v>367</v>
      </c>
      <c r="T1768" s="27" t="str">
        <f>IFERROR(VLOOKUP(F1768,#REF!,2,0),"")</f>
        <v/>
      </c>
      <c r="U1768" s="27" t="str">
        <f t="shared" si="144"/>
        <v>,15:15:00,car,552</v>
      </c>
    </row>
    <row r="1769" spans="1:21" hidden="1" x14ac:dyDescent="0.25">
      <c r="A1769" t="s">
        <v>181</v>
      </c>
      <c r="B1769">
        <v>15</v>
      </c>
      <c r="C1769" s="27" t="str">
        <f t="shared" si="140"/>
        <v>T</v>
      </c>
      <c r="E1769" t="s">
        <v>1954</v>
      </c>
      <c r="F1769" s="27" t="str">
        <f t="shared" si="141"/>
        <v>CCV-30D</v>
      </c>
      <c r="G1769" t="s">
        <v>1955</v>
      </c>
      <c r="H1769" t="s">
        <v>105</v>
      </c>
      <c r="I1769" t="s">
        <v>1994</v>
      </c>
      <c r="J1769">
        <v>1</v>
      </c>
      <c r="K1769">
        <v>33</v>
      </c>
      <c r="L1769">
        <v>24</v>
      </c>
      <c r="M1769">
        <v>295</v>
      </c>
      <c r="N1769">
        <v>74</v>
      </c>
      <c r="O1769">
        <v>8</v>
      </c>
      <c r="P1769">
        <v>4</v>
      </c>
      <c r="Q1769">
        <v>21</v>
      </c>
      <c r="R1769" s="27">
        <f t="shared" si="142"/>
        <v>596</v>
      </c>
      <c r="S1769" s="27">
        <f t="shared" si="143"/>
        <v>380</v>
      </c>
      <c r="T1769" s="27" t="str">
        <f>IFERROR(VLOOKUP(F1769,#REF!,2,0),"")</f>
        <v/>
      </c>
      <c r="U1769" s="27" t="str">
        <f t="shared" si="144"/>
        <v>,15:30:00,car,596</v>
      </c>
    </row>
    <row r="1770" spans="1:21" hidden="1" x14ac:dyDescent="0.25">
      <c r="A1770" t="s">
        <v>183</v>
      </c>
      <c r="B1770">
        <v>15</v>
      </c>
      <c r="C1770" s="27" t="str">
        <f t="shared" si="140"/>
        <v>T</v>
      </c>
      <c r="E1770" t="s">
        <v>1954</v>
      </c>
      <c r="F1770" s="27" t="str">
        <f t="shared" si="141"/>
        <v>CCV-30D</v>
      </c>
      <c r="G1770" t="s">
        <v>1955</v>
      </c>
      <c r="H1770" t="s">
        <v>105</v>
      </c>
      <c r="I1770" t="s">
        <v>1995</v>
      </c>
      <c r="J1770">
        <v>1</v>
      </c>
      <c r="K1770">
        <v>23</v>
      </c>
      <c r="L1770">
        <v>15</v>
      </c>
      <c r="M1770">
        <v>234</v>
      </c>
      <c r="N1770">
        <v>48</v>
      </c>
      <c r="O1770">
        <v>5</v>
      </c>
      <c r="P1770">
        <v>2</v>
      </c>
      <c r="Q1770">
        <v>29</v>
      </c>
      <c r="R1770" s="27">
        <f t="shared" si="142"/>
        <v>464</v>
      </c>
      <c r="S1770" s="27">
        <f t="shared" si="143"/>
        <v>303</v>
      </c>
      <c r="T1770" s="27" t="str">
        <f>IFERROR(VLOOKUP(F1770,#REF!,2,0),"")</f>
        <v/>
      </c>
      <c r="U1770" s="27" t="str">
        <f t="shared" si="144"/>
        <v>,15:45:00,car,464</v>
      </c>
    </row>
    <row r="1771" spans="1:21" hidden="1" x14ac:dyDescent="0.25">
      <c r="A1771" t="s">
        <v>185</v>
      </c>
      <c r="B1771">
        <v>16</v>
      </c>
      <c r="C1771" s="27" t="str">
        <f t="shared" si="140"/>
        <v>T</v>
      </c>
      <c r="E1771" t="s">
        <v>1954</v>
      </c>
      <c r="F1771" s="27" t="str">
        <f t="shared" si="141"/>
        <v>CCV-30D</v>
      </c>
      <c r="G1771" t="s">
        <v>1955</v>
      </c>
      <c r="H1771" t="s">
        <v>105</v>
      </c>
      <c r="I1771" t="s">
        <v>1996</v>
      </c>
      <c r="J1771">
        <v>0</v>
      </c>
      <c r="K1771">
        <v>20</v>
      </c>
      <c r="L1771">
        <v>24</v>
      </c>
      <c r="M1771">
        <v>274</v>
      </c>
      <c r="N1771">
        <v>58</v>
      </c>
      <c r="O1771">
        <v>7</v>
      </c>
      <c r="P1771">
        <v>2</v>
      </c>
      <c r="Q1771">
        <v>24</v>
      </c>
      <c r="R1771" s="27">
        <f t="shared" si="142"/>
        <v>533</v>
      </c>
      <c r="S1771" s="27">
        <f t="shared" si="143"/>
        <v>360</v>
      </c>
      <c r="T1771" s="27" t="str">
        <f>IFERROR(VLOOKUP(F1771,#REF!,2,0),"")</f>
        <v/>
      </c>
      <c r="U1771" s="27" t="str">
        <f t="shared" si="144"/>
        <v>,16:00:00,car,533</v>
      </c>
    </row>
    <row r="1772" spans="1:21" hidden="1" x14ac:dyDescent="0.25">
      <c r="A1772" t="s">
        <v>187</v>
      </c>
      <c r="B1772">
        <v>16</v>
      </c>
      <c r="C1772" s="27" t="str">
        <f t="shared" si="140"/>
        <v>T</v>
      </c>
      <c r="E1772" t="s">
        <v>1954</v>
      </c>
      <c r="F1772" s="27" t="str">
        <f t="shared" si="141"/>
        <v>CCV-30D</v>
      </c>
      <c r="G1772" t="s">
        <v>1955</v>
      </c>
      <c r="H1772" t="s">
        <v>105</v>
      </c>
      <c r="I1772" t="s">
        <v>1997</v>
      </c>
      <c r="J1772">
        <v>1</v>
      </c>
      <c r="K1772">
        <v>25</v>
      </c>
      <c r="L1772">
        <v>19</v>
      </c>
      <c r="M1772">
        <v>282</v>
      </c>
      <c r="N1772">
        <v>65</v>
      </c>
      <c r="O1772">
        <v>3</v>
      </c>
      <c r="P1772">
        <v>0</v>
      </c>
      <c r="Q1772">
        <v>29</v>
      </c>
      <c r="R1772" s="27">
        <f t="shared" si="142"/>
        <v>546</v>
      </c>
      <c r="S1772" s="27">
        <f t="shared" si="143"/>
        <v>359</v>
      </c>
      <c r="T1772" s="27" t="str">
        <f>IFERROR(VLOOKUP(F1772,#REF!,2,0),"")</f>
        <v/>
      </c>
      <c r="U1772" s="27" t="str">
        <f t="shared" si="144"/>
        <v>,16:15:00,car,546</v>
      </c>
    </row>
    <row r="1773" spans="1:21" hidden="1" x14ac:dyDescent="0.25">
      <c r="A1773" t="s">
        <v>42</v>
      </c>
      <c r="B1773">
        <v>16</v>
      </c>
      <c r="C1773" s="27" t="str">
        <f t="shared" si="140"/>
        <v>T</v>
      </c>
      <c r="E1773" t="s">
        <v>1954</v>
      </c>
      <c r="F1773" s="27" t="str">
        <f t="shared" si="141"/>
        <v>CCV-30D</v>
      </c>
      <c r="G1773" t="s">
        <v>1955</v>
      </c>
      <c r="H1773" t="s">
        <v>105</v>
      </c>
      <c r="I1773" t="s">
        <v>1998</v>
      </c>
      <c r="J1773">
        <v>1</v>
      </c>
      <c r="K1773">
        <v>37</v>
      </c>
      <c r="L1773">
        <v>11</v>
      </c>
      <c r="M1773">
        <v>265</v>
      </c>
      <c r="N1773">
        <v>77</v>
      </c>
      <c r="O1773">
        <v>9</v>
      </c>
      <c r="P1773">
        <v>5</v>
      </c>
      <c r="Q1773">
        <v>32</v>
      </c>
      <c r="R1773" s="27">
        <f t="shared" si="142"/>
        <v>542</v>
      </c>
      <c r="S1773" s="27">
        <f t="shared" si="143"/>
        <v>330</v>
      </c>
      <c r="T1773" s="27" t="str">
        <f>IFERROR(VLOOKUP(F1773,#REF!,2,0),"")</f>
        <v/>
      </c>
      <c r="U1773" s="27" t="str">
        <f t="shared" si="144"/>
        <v>,16:30:00,car,542</v>
      </c>
    </row>
    <row r="1774" spans="1:21" hidden="1" x14ac:dyDescent="0.25">
      <c r="A1774" t="s">
        <v>43</v>
      </c>
      <c r="B1774">
        <v>16</v>
      </c>
      <c r="C1774" s="27" t="str">
        <f t="shared" si="140"/>
        <v>T</v>
      </c>
      <c r="E1774" t="s">
        <v>1954</v>
      </c>
      <c r="F1774" s="27" t="str">
        <f t="shared" si="141"/>
        <v>CCV-30D</v>
      </c>
      <c r="G1774" t="s">
        <v>1955</v>
      </c>
      <c r="H1774" t="s">
        <v>105</v>
      </c>
      <c r="I1774" t="s">
        <v>1999</v>
      </c>
      <c r="J1774">
        <v>3</v>
      </c>
      <c r="K1774">
        <v>23</v>
      </c>
      <c r="L1774">
        <v>14</v>
      </c>
      <c r="M1774">
        <v>307</v>
      </c>
      <c r="N1774">
        <v>71</v>
      </c>
      <c r="O1774">
        <v>2</v>
      </c>
      <c r="P1774">
        <v>3</v>
      </c>
      <c r="Q1774">
        <v>30</v>
      </c>
      <c r="R1774" s="27">
        <f t="shared" si="142"/>
        <v>563</v>
      </c>
      <c r="S1774" s="27">
        <f t="shared" si="143"/>
        <v>375</v>
      </c>
      <c r="T1774" s="27" t="str">
        <f>IFERROR(VLOOKUP(F1774,#REF!,2,0),"")</f>
        <v/>
      </c>
      <c r="U1774" s="27" t="str">
        <f t="shared" si="144"/>
        <v>,16:45:00,car,563</v>
      </c>
    </row>
    <row r="1775" spans="1:21" hidden="1" x14ac:dyDescent="0.25">
      <c r="A1775" t="s">
        <v>44</v>
      </c>
      <c r="B1775">
        <v>17</v>
      </c>
      <c r="C1775" s="27" t="str">
        <f t="shared" si="140"/>
        <v>T</v>
      </c>
      <c r="E1775" t="s">
        <v>1954</v>
      </c>
      <c r="F1775" s="27" t="str">
        <f t="shared" si="141"/>
        <v>CCV-30D</v>
      </c>
      <c r="G1775" t="s">
        <v>1955</v>
      </c>
      <c r="H1775" t="s">
        <v>105</v>
      </c>
      <c r="I1775" t="s">
        <v>2000</v>
      </c>
      <c r="J1775">
        <v>0</v>
      </c>
      <c r="K1775">
        <v>21</v>
      </c>
      <c r="L1775">
        <v>22</v>
      </c>
      <c r="M1775">
        <v>353</v>
      </c>
      <c r="N1775">
        <v>102</v>
      </c>
      <c r="O1775">
        <v>12</v>
      </c>
      <c r="P1775">
        <v>1</v>
      </c>
      <c r="Q1775">
        <v>29</v>
      </c>
      <c r="R1775" s="27">
        <f t="shared" si="142"/>
        <v>647</v>
      </c>
      <c r="S1775" s="27">
        <f t="shared" si="143"/>
        <v>438</v>
      </c>
      <c r="T1775" s="27" t="str">
        <f>IFERROR(VLOOKUP(F1775,#REF!,2,0),"")</f>
        <v/>
      </c>
      <c r="U1775" s="27" t="str">
        <f t="shared" si="144"/>
        <v>,17:00:00,car,647</v>
      </c>
    </row>
    <row r="1776" spans="1:21" hidden="1" x14ac:dyDescent="0.25">
      <c r="A1776" t="s">
        <v>45</v>
      </c>
      <c r="B1776">
        <v>17</v>
      </c>
      <c r="C1776" s="27" t="str">
        <f t="shared" si="140"/>
        <v>T</v>
      </c>
      <c r="E1776" t="s">
        <v>1954</v>
      </c>
      <c r="F1776" s="27" t="str">
        <f t="shared" si="141"/>
        <v>CCV-30D</v>
      </c>
      <c r="G1776" t="s">
        <v>1955</v>
      </c>
      <c r="H1776" t="s">
        <v>105</v>
      </c>
      <c r="I1776" t="s">
        <v>2001</v>
      </c>
      <c r="J1776">
        <v>6</v>
      </c>
      <c r="K1776">
        <v>8</v>
      </c>
      <c r="L1776">
        <v>19</v>
      </c>
      <c r="M1776">
        <v>404</v>
      </c>
      <c r="N1776">
        <v>133</v>
      </c>
      <c r="O1776">
        <v>18</v>
      </c>
      <c r="P1776">
        <v>2</v>
      </c>
      <c r="Q1776">
        <v>38</v>
      </c>
      <c r="R1776" s="27">
        <f t="shared" si="142"/>
        <v>689</v>
      </c>
      <c r="S1776" s="27">
        <f t="shared" si="143"/>
        <v>492</v>
      </c>
      <c r="T1776" s="27" t="str">
        <f>IFERROR(VLOOKUP(F1776,#REF!,2,0),"")</f>
        <v/>
      </c>
      <c r="U1776" s="27" t="str">
        <f t="shared" si="144"/>
        <v>,17:15:00,car,689</v>
      </c>
    </row>
    <row r="1777" spans="1:21" hidden="1" x14ac:dyDescent="0.25">
      <c r="A1777" t="s">
        <v>46</v>
      </c>
      <c r="B1777">
        <v>17</v>
      </c>
      <c r="C1777" s="27" t="str">
        <f t="shared" si="140"/>
        <v>T</v>
      </c>
      <c r="E1777" t="s">
        <v>1954</v>
      </c>
      <c r="F1777" s="27" t="str">
        <f t="shared" si="141"/>
        <v>CCV-30D</v>
      </c>
      <c r="G1777" t="s">
        <v>1955</v>
      </c>
      <c r="H1777" t="s">
        <v>105</v>
      </c>
      <c r="I1777" t="s">
        <v>2002</v>
      </c>
      <c r="J1777">
        <v>3</v>
      </c>
      <c r="K1777">
        <v>18</v>
      </c>
      <c r="L1777">
        <v>9</v>
      </c>
      <c r="M1777">
        <v>415</v>
      </c>
      <c r="N1777">
        <v>123</v>
      </c>
      <c r="O1777">
        <v>14</v>
      </c>
      <c r="P1777">
        <v>3</v>
      </c>
      <c r="Q1777">
        <v>28</v>
      </c>
      <c r="R1777" s="27">
        <f t="shared" si="142"/>
        <v>683</v>
      </c>
      <c r="S1777" s="27">
        <f t="shared" si="143"/>
        <v>469</v>
      </c>
      <c r="T1777" s="27" t="str">
        <f>IFERROR(VLOOKUP(F1777,#REF!,2,0),"")</f>
        <v/>
      </c>
      <c r="U1777" s="27" t="str">
        <f t="shared" si="144"/>
        <v>,17:30:00,car,683</v>
      </c>
    </row>
    <row r="1778" spans="1:21" hidden="1" x14ac:dyDescent="0.25">
      <c r="A1778" t="s">
        <v>47</v>
      </c>
      <c r="B1778">
        <v>17</v>
      </c>
      <c r="C1778" s="27" t="str">
        <f t="shared" si="140"/>
        <v>T</v>
      </c>
      <c r="E1778" t="s">
        <v>1954</v>
      </c>
      <c r="F1778" s="27" t="str">
        <f t="shared" si="141"/>
        <v>CCV-30D</v>
      </c>
      <c r="G1778" t="s">
        <v>1955</v>
      </c>
      <c r="H1778" t="s">
        <v>105</v>
      </c>
      <c r="I1778" t="s">
        <v>2003</v>
      </c>
      <c r="J1778">
        <v>2</v>
      </c>
      <c r="K1778">
        <v>15</v>
      </c>
      <c r="L1778">
        <v>7</v>
      </c>
      <c r="M1778">
        <v>464</v>
      </c>
      <c r="N1778">
        <v>121</v>
      </c>
      <c r="O1778">
        <v>11</v>
      </c>
      <c r="P1778">
        <v>3</v>
      </c>
      <c r="Q1778">
        <v>23</v>
      </c>
      <c r="R1778" s="27">
        <f t="shared" si="142"/>
        <v>725</v>
      </c>
      <c r="S1778" s="27">
        <f t="shared" si="143"/>
        <v>508</v>
      </c>
      <c r="T1778" s="27" t="str">
        <f>IFERROR(VLOOKUP(F1778,#REF!,2,0),"")</f>
        <v/>
      </c>
      <c r="U1778" s="27" t="str">
        <f t="shared" si="144"/>
        <v>,17:45:00,car,725</v>
      </c>
    </row>
    <row r="1779" spans="1:21" hidden="1" x14ac:dyDescent="0.25">
      <c r="A1779" t="s">
        <v>48</v>
      </c>
      <c r="B1779">
        <v>18</v>
      </c>
      <c r="C1779" s="27" t="str">
        <f t="shared" si="140"/>
        <v>T</v>
      </c>
      <c r="E1779" t="s">
        <v>1954</v>
      </c>
      <c r="F1779" s="27" t="str">
        <f t="shared" si="141"/>
        <v>CCV-30D</v>
      </c>
      <c r="G1779" t="s">
        <v>1955</v>
      </c>
      <c r="H1779" t="s">
        <v>105</v>
      </c>
      <c r="I1779" t="s">
        <v>2004</v>
      </c>
      <c r="J1779">
        <v>1</v>
      </c>
      <c r="K1779">
        <v>16</v>
      </c>
      <c r="L1779">
        <v>12</v>
      </c>
      <c r="M1779">
        <v>492</v>
      </c>
      <c r="N1779">
        <v>169</v>
      </c>
      <c r="O1779">
        <v>9</v>
      </c>
      <c r="P1779">
        <v>1</v>
      </c>
      <c r="Q1779">
        <v>9</v>
      </c>
      <c r="R1779" s="27">
        <f t="shared" si="142"/>
        <v>770</v>
      </c>
      <c r="S1779" s="27">
        <f t="shared" si="143"/>
        <v>532</v>
      </c>
      <c r="T1779" s="27" t="str">
        <f>IFERROR(VLOOKUP(F1779,#REF!,2,0),"")</f>
        <v/>
      </c>
      <c r="U1779" s="27" t="str">
        <f t="shared" si="144"/>
        <v>,18:00:00,car,770</v>
      </c>
    </row>
    <row r="1780" spans="1:21" hidden="1" x14ac:dyDescent="0.25">
      <c r="A1780" t="s">
        <v>49</v>
      </c>
      <c r="B1780">
        <v>18</v>
      </c>
      <c r="C1780" s="27" t="str">
        <f t="shared" si="140"/>
        <v>T</v>
      </c>
      <c r="E1780" t="s">
        <v>1954</v>
      </c>
      <c r="F1780" s="27" t="str">
        <f t="shared" si="141"/>
        <v>CCV-30D</v>
      </c>
      <c r="G1780" t="s">
        <v>1955</v>
      </c>
      <c r="H1780" t="s">
        <v>105</v>
      </c>
      <c r="I1780" t="s">
        <v>2005</v>
      </c>
      <c r="J1780">
        <v>1</v>
      </c>
      <c r="K1780">
        <v>9</v>
      </c>
      <c r="L1780">
        <v>9</v>
      </c>
      <c r="M1780">
        <v>451</v>
      </c>
      <c r="N1780">
        <v>147</v>
      </c>
      <c r="O1780">
        <v>9</v>
      </c>
      <c r="P1780">
        <v>1</v>
      </c>
      <c r="Q1780">
        <v>15</v>
      </c>
      <c r="R1780" s="27">
        <f t="shared" si="142"/>
        <v>692</v>
      </c>
      <c r="S1780" s="27">
        <f t="shared" si="143"/>
        <v>490</v>
      </c>
      <c r="T1780" s="27" t="str">
        <f>IFERROR(VLOOKUP(F1780,#REF!,2,0),"")</f>
        <v/>
      </c>
      <c r="U1780" s="27" t="str">
        <f t="shared" si="144"/>
        <v>,18:15:00,car,692</v>
      </c>
    </row>
    <row r="1781" spans="1:21" hidden="1" x14ac:dyDescent="0.25">
      <c r="A1781" t="s">
        <v>197</v>
      </c>
      <c r="B1781">
        <v>18</v>
      </c>
      <c r="C1781" s="27" t="str">
        <f t="shared" si="140"/>
        <v>T</v>
      </c>
      <c r="E1781" t="s">
        <v>1954</v>
      </c>
      <c r="F1781" s="27" t="str">
        <f t="shared" si="141"/>
        <v>CCV-30D</v>
      </c>
      <c r="G1781" t="s">
        <v>1955</v>
      </c>
      <c r="H1781" t="s">
        <v>105</v>
      </c>
      <c r="I1781" t="s">
        <v>2006</v>
      </c>
      <c r="J1781">
        <v>1</v>
      </c>
      <c r="K1781">
        <v>11</v>
      </c>
      <c r="L1781">
        <v>4</v>
      </c>
      <c r="M1781">
        <v>509</v>
      </c>
      <c r="N1781">
        <v>116</v>
      </c>
      <c r="O1781">
        <v>8</v>
      </c>
      <c r="P1781">
        <v>0</v>
      </c>
      <c r="Q1781">
        <v>20</v>
      </c>
      <c r="R1781" s="27">
        <f t="shared" si="142"/>
        <v>755</v>
      </c>
      <c r="S1781" s="27">
        <f t="shared" si="143"/>
        <v>539</v>
      </c>
      <c r="T1781" s="27" t="str">
        <f>IFERROR(VLOOKUP(F1781,#REF!,2,0),"")</f>
        <v/>
      </c>
      <c r="U1781" s="27" t="str">
        <f t="shared" si="144"/>
        <v>,18:30:00,car,755</v>
      </c>
    </row>
    <row r="1782" spans="1:21" hidden="1" x14ac:dyDescent="0.25">
      <c r="A1782" t="s">
        <v>199</v>
      </c>
      <c r="B1782">
        <v>18</v>
      </c>
      <c r="C1782" s="27" t="str">
        <f t="shared" si="140"/>
        <v>T</v>
      </c>
      <c r="E1782" t="s">
        <v>1954</v>
      </c>
      <c r="F1782" s="27" t="str">
        <f t="shared" si="141"/>
        <v>CCV-30D</v>
      </c>
      <c r="G1782" t="s">
        <v>1955</v>
      </c>
      <c r="H1782" t="s">
        <v>105</v>
      </c>
      <c r="I1782" t="s">
        <v>2007</v>
      </c>
      <c r="J1782">
        <v>3</v>
      </c>
      <c r="K1782">
        <v>18</v>
      </c>
      <c r="L1782">
        <v>2</v>
      </c>
      <c r="M1782">
        <v>544</v>
      </c>
      <c r="N1782">
        <v>88</v>
      </c>
      <c r="O1782">
        <v>8</v>
      </c>
      <c r="P1782">
        <v>3</v>
      </c>
      <c r="Q1782">
        <v>16</v>
      </c>
      <c r="R1782" s="27">
        <f t="shared" si="142"/>
        <v>805</v>
      </c>
      <c r="S1782" s="27">
        <f t="shared" si="143"/>
        <v>568</v>
      </c>
      <c r="T1782" s="27" t="str">
        <f>IFERROR(VLOOKUP(F1782,#REF!,2,0),"")</f>
        <v/>
      </c>
      <c r="U1782" s="27" t="str">
        <f t="shared" si="144"/>
        <v>,18:45:00,car,805</v>
      </c>
    </row>
    <row r="1783" spans="1:21" hidden="1" x14ac:dyDescent="0.25">
      <c r="A1783" t="s">
        <v>201</v>
      </c>
      <c r="B1783">
        <v>19</v>
      </c>
      <c r="C1783" s="27" t="str">
        <f t="shared" si="140"/>
        <v>N</v>
      </c>
      <c r="E1783" t="s">
        <v>1954</v>
      </c>
      <c r="F1783" s="27" t="str">
        <f t="shared" si="141"/>
        <v>CCV-30D</v>
      </c>
      <c r="G1783" t="s">
        <v>1955</v>
      </c>
      <c r="H1783" t="s">
        <v>105</v>
      </c>
      <c r="I1783" t="s">
        <v>2008</v>
      </c>
      <c r="J1783">
        <v>3</v>
      </c>
      <c r="K1783">
        <v>8</v>
      </c>
      <c r="L1783">
        <v>3</v>
      </c>
      <c r="M1783">
        <v>474</v>
      </c>
      <c r="N1783">
        <v>79</v>
      </c>
      <c r="O1783">
        <v>9</v>
      </c>
      <c r="P1783">
        <v>1</v>
      </c>
      <c r="Q1783">
        <v>13</v>
      </c>
      <c r="R1783" s="27">
        <f t="shared" si="142"/>
        <v>683</v>
      </c>
      <c r="S1783" s="27">
        <f t="shared" si="143"/>
        <v>496</v>
      </c>
      <c r="T1783" s="27" t="str">
        <f>IFERROR(VLOOKUP(F1783,#REF!,2,0),"")</f>
        <v/>
      </c>
      <c r="U1783" s="27" t="str">
        <f t="shared" si="144"/>
        <v>,19:00:00,car,683</v>
      </c>
    </row>
    <row r="1784" spans="1:21" hidden="1" x14ac:dyDescent="0.25">
      <c r="A1784" t="s">
        <v>203</v>
      </c>
      <c r="B1784">
        <v>19</v>
      </c>
      <c r="C1784" s="27" t="str">
        <f t="shared" si="140"/>
        <v>N</v>
      </c>
      <c r="E1784" t="s">
        <v>1954</v>
      </c>
      <c r="F1784" s="27" t="str">
        <f t="shared" si="141"/>
        <v>CCV-30D</v>
      </c>
      <c r="G1784" t="s">
        <v>1955</v>
      </c>
      <c r="H1784" t="s">
        <v>105</v>
      </c>
      <c r="I1784" t="s">
        <v>2009</v>
      </c>
      <c r="J1784">
        <v>0</v>
      </c>
      <c r="K1784">
        <v>12</v>
      </c>
      <c r="L1784">
        <v>8</v>
      </c>
      <c r="M1784">
        <v>643</v>
      </c>
      <c r="N1784">
        <v>67</v>
      </c>
      <c r="O1784">
        <v>6</v>
      </c>
      <c r="P1784">
        <v>3</v>
      </c>
      <c r="Q1784">
        <v>16</v>
      </c>
      <c r="R1784" s="27">
        <f t="shared" si="142"/>
        <v>933</v>
      </c>
      <c r="S1784" s="27">
        <f t="shared" si="143"/>
        <v>682</v>
      </c>
      <c r="T1784" s="27" t="str">
        <f>IFERROR(VLOOKUP(F1784,#REF!,2,0),"")</f>
        <v/>
      </c>
      <c r="U1784" s="27" t="str">
        <f t="shared" si="144"/>
        <v>,19:15:00,car,933</v>
      </c>
    </row>
    <row r="1785" spans="1:21" hidden="1" x14ac:dyDescent="0.25">
      <c r="A1785" t="s">
        <v>205</v>
      </c>
      <c r="B1785">
        <v>19</v>
      </c>
      <c r="C1785" s="27" t="str">
        <f t="shared" si="140"/>
        <v>N</v>
      </c>
      <c r="E1785" t="s">
        <v>1954</v>
      </c>
      <c r="F1785" s="27" t="str">
        <f t="shared" si="141"/>
        <v>CCV-30D</v>
      </c>
      <c r="G1785" t="s">
        <v>1955</v>
      </c>
      <c r="H1785" t="s">
        <v>105</v>
      </c>
      <c r="I1785" t="s">
        <v>2010</v>
      </c>
      <c r="J1785">
        <v>1</v>
      </c>
      <c r="K1785">
        <v>7</v>
      </c>
      <c r="L1785">
        <v>8</v>
      </c>
      <c r="M1785">
        <v>366</v>
      </c>
      <c r="N1785">
        <v>57</v>
      </c>
      <c r="O1785">
        <v>3</v>
      </c>
      <c r="P1785">
        <v>5</v>
      </c>
      <c r="Q1785">
        <v>14</v>
      </c>
      <c r="R1785" s="27">
        <f t="shared" si="142"/>
        <v>558</v>
      </c>
      <c r="S1785" s="27">
        <f t="shared" si="143"/>
        <v>405</v>
      </c>
      <c r="T1785" s="27" t="str">
        <f>IFERROR(VLOOKUP(F1785,#REF!,2,0),"")</f>
        <v/>
      </c>
      <c r="U1785" s="27" t="str">
        <f t="shared" si="144"/>
        <v>,19:30:00,car,558</v>
      </c>
    </row>
    <row r="1786" spans="1:21" hidden="1" x14ac:dyDescent="0.25">
      <c r="A1786" t="s">
        <v>207</v>
      </c>
      <c r="B1786">
        <v>19</v>
      </c>
      <c r="C1786" s="27" t="str">
        <f t="shared" si="140"/>
        <v>N</v>
      </c>
      <c r="E1786" t="s">
        <v>1954</v>
      </c>
      <c r="F1786" s="27" t="str">
        <f t="shared" si="141"/>
        <v>CCV-30D</v>
      </c>
      <c r="G1786" t="s">
        <v>1955</v>
      </c>
      <c r="H1786" t="s">
        <v>105</v>
      </c>
      <c r="I1786" t="s">
        <v>2011</v>
      </c>
      <c r="J1786">
        <v>1</v>
      </c>
      <c r="K1786">
        <v>6</v>
      </c>
      <c r="L1786">
        <v>7</v>
      </c>
      <c r="M1786">
        <v>282</v>
      </c>
      <c r="N1786">
        <v>47</v>
      </c>
      <c r="O1786">
        <v>5</v>
      </c>
      <c r="P1786">
        <v>1</v>
      </c>
      <c r="Q1786">
        <v>4</v>
      </c>
      <c r="R1786" s="27">
        <f t="shared" si="142"/>
        <v>422</v>
      </c>
      <c r="S1786" s="27">
        <f t="shared" si="143"/>
        <v>305</v>
      </c>
      <c r="T1786" s="27" t="str">
        <f>IFERROR(VLOOKUP(F1786,#REF!,2,0),"")</f>
        <v/>
      </c>
      <c r="U1786" s="27" t="str">
        <f t="shared" si="144"/>
        <v>,19:45:00,car,422</v>
      </c>
    </row>
    <row r="1787" spans="1:21" hidden="1" x14ac:dyDescent="0.25">
      <c r="A1787" t="s">
        <v>209</v>
      </c>
      <c r="B1787">
        <v>20</v>
      </c>
      <c r="C1787" s="27" t="str">
        <f t="shared" si="140"/>
        <v>N</v>
      </c>
      <c r="E1787" t="s">
        <v>1954</v>
      </c>
      <c r="F1787" s="27" t="str">
        <f t="shared" si="141"/>
        <v>CCV-30D</v>
      </c>
      <c r="G1787" t="s">
        <v>1955</v>
      </c>
      <c r="H1787" t="s">
        <v>105</v>
      </c>
      <c r="I1787" t="s">
        <v>2012</v>
      </c>
      <c r="J1787">
        <v>0</v>
      </c>
      <c r="K1787">
        <v>7</v>
      </c>
      <c r="L1787">
        <v>6</v>
      </c>
      <c r="M1787">
        <v>260</v>
      </c>
      <c r="N1787">
        <v>35</v>
      </c>
      <c r="O1787">
        <v>3</v>
      </c>
      <c r="P1787">
        <v>3</v>
      </c>
      <c r="Q1787">
        <v>2</v>
      </c>
      <c r="R1787" s="27">
        <f t="shared" si="142"/>
        <v>390</v>
      </c>
      <c r="S1787" s="27">
        <f t="shared" si="143"/>
        <v>280</v>
      </c>
      <c r="T1787" s="27" t="str">
        <f>IFERROR(VLOOKUP(F1787,#REF!,2,0),"")</f>
        <v/>
      </c>
      <c r="U1787" s="27" t="str">
        <f t="shared" si="144"/>
        <v>,20:00:00,car,390</v>
      </c>
    </row>
    <row r="1788" spans="1:21" hidden="1" x14ac:dyDescent="0.25">
      <c r="A1788" t="s">
        <v>211</v>
      </c>
      <c r="B1788">
        <v>20</v>
      </c>
      <c r="C1788" s="27" t="str">
        <f t="shared" si="140"/>
        <v>N</v>
      </c>
      <c r="E1788" t="s">
        <v>1954</v>
      </c>
      <c r="F1788" s="27" t="str">
        <f t="shared" si="141"/>
        <v>CCV-30D</v>
      </c>
      <c r="G1788" t="s">
        <v>1955</v>
      </c>
      <c r="H1788" t="s">
        <v>105</v>
      </c>
      <c r="I1788" t="s">
        <v>2013</v>
      </c>
      <c r="J1788">
        <v>5</v>
      </c>
      <c r="K1788">
        <v>3</v>
      </c>
      <c r="L1788">
        <v>0</v>
      </c>
      <c r="M1788">
        <v>235</v>
      </c>
      <c r="N1788">
        <v>40</v>
      </c>
      <c r="O1788">
        <v>1</v>
      </c>
      <c r="P1788">
        <v>1</v>
      </c>
      <c r="Q1788">
        <v>3</v>
      </c>
      <c r="R1788" s="27">
        <f t="shared" si="142"/>
        <v>328</v>
      </c>
      <c r="S1788" s="27">
        <f t="shared" si="143"/>
        <v>239</v>
      </c>
      <c r="T1788" s="27" t="str">
        <f>IFERROR(VLOOKUP(F1788,#REF!,2,0),"")</f>
        <v/>
      </c>
      <c r="U1788" s="27" t="str">
        <f t="shared" si="144"/>
        <v>,20:15:00,car,328</v>
      </c>
    </row>
    <row r="1789" spans="1:21" hidden="1" x14ac:dyDescent="0.25">
      <c r="A1789" t="s">
        <v>213</v>
      </c>
      <c r="B1789">
        <v>20</v>
      </c>
      <c r="C1789" s="27" t="str">
        <f t="shared" si="140"/>
        <v>N</v>
      </c>
      <c r="E1789" t="s">
        <v>1954</v>
      </c>
      <c r="F1789" s="27" t="str">
        <f t="shared" si="141"/>
        <v>CCV-30D</v>
      </c>
      <c r="G1789" t="s">
        <v>1955</v>
      </c>
      <c r="H1789" t="s">
        <v>105</v>
      </c>
      <c r="I1789" t="s">
        <v>2014</v>
      </c>
      <c r="J1789">
        <v>1</v>
      </c>
      <c r="K1789">
        <v>6</v>
      </c>
      <c r="L1789">
        <v>15</v>
      </c>
      <c r="M1789">
        <v>199</v>
      </c>
      <c r="N1789">
        <v>50</v>
      </c>
      <c r="O1789">
        <v>4</v>
      </c>
      <c r="P1789">
        <v>6</v>
      </c>
      <c r="Q1789">
        <v>10</v>
      </c>
      <c r="R1789" s="27">
        <f t="shared" si="142"/>
        <v>355</v>
      </c>
      <c r="S1789" s="27">
        <f t="shared" si="143"/>
        <v>253</v>
      </c>
      <c r="T1789" s="27" t="str">
        <f>IFERROR(VLOOKUP(F1789,#REF!,2,0),"")</f>
        <v/>
      </c>
      <c r="U1789" s="27" t="str">
        <f t="shared" si="144"/>
        <v>,20:30:00,car,355</v>
      </c>
    </row>
    <row r="1790" spans="1:21" hidden="1" x14ac:dyDescent="0.25">
      <c r="A1790" t="s">
        <v>215</v>
      </c>
      <c r="B1790">
        <v>20</v>
      </c>
      <c r="C1790" s="27" t="str">
        <f t="shared" si="140"/>
        <v>N</v>
      </c>
      <c r="E1790" t="s">
        <v>1954</v>
      </c>
      <c r="F1790" s="27" t="str">
        <f t="shared" si="141"/>
        <v>CCV-30D</v>
      </c>
      <c r="G1790" t="s">
        <v>1955</v>
      </c>
      <c r="H1790" t="s">
        <v>105</v>
      </c>
      <c r="I1790" t="s">
        <v>2015</v>
      </c>
      <c r="J1790">
        <v>0</v>
      </c>
      <c r="K1790">
        <v>1</v>
      </c>
      <c r="L1790">
        <v>4</v>
      </c>
      <c r="M1790">
        <v>209</v>
      </c>
      <c r="N1790">
        <v>42</v>
      </c>
      <c r="O1790">
        <v>1</v>
      </c>
      <c r="P1790">
        <v>2</v>
      </c>
      <c r="Q1790">
        <v>4</v>
      </c>
      <c r="R1790" s="27">
        <f t="shared" si="142"/>
        <v>305</v>
      </c>
      <c r="S1790" s="27">
        <f t="shared" si="143"/>
        <v>225</v>
      </c>
      <c r="T1790" s="27" t="str">
        <f>IFERROR(VLOOKUP(F1790,#REF!,2,0),"")</f>
        <v/>
      </c>
      <c r="U1790" s="27" t="str">
        <f t="shared" si="144"/>
        <v>,20:45:00,car,305</v>
      </c>
    </row>
    <row r="1791" spans="1:21" hidden="1" x14ac:dyDescent="0.25">
      <c r="A1791" t="s">
        <v>217</v>
      </c>
      <c r="B1791">
        <v>21</v>
      </c>
      <c r="C1791" s="27" t="str">
        <f t="shared" si="140"/>
        <v>N</v>
      </c>
      <c r="E1791" t="s">
        <v>1954</v>
      </c>
      <c r="F1791" s="27" t="str">
        <f t="shared" si="141"/>
        <v>CCV-30D</v>
      </c>
      <c r="G1791" t="s">
        <v>1955</v>
      </c>
      <c r="H1791" t="s">
        <v>105</v>
      </c>
      <c r="I1791" t="s">
        <v>2016</v>
      </c>
      <c r="J1791">
        <v>3</v>
      </c>
      <c r="K1791">
        <v>4</v>
      </c>
      <c r="L1791">
        <v>3</v>
      </c>
      <c r="M1791">
        <v>240</v>
      </c>
      <c r="N1791">
        <v>54</v>
      </c>
      <c r="O1791">
        <v>5</v>
      </c>
      <c r="P1791">
        <v>1</v>
      </c>
      <c r="Q1791">
        <v>4</v>
      </c>
      <c r="R1791" s="27">
        <f t="shared" si="142"/>
        <v>351</v>
      </c>
      <c r="S1791" s="27">
        <f t="shared" si="143"/>
        <v>253</v>
      </c>
      <c r="T1791" s="27" t="str">
        <f>IFERROR(VLOOKUP(F1791,#REF!,2,0),"")</f>
        <v/>
      </c>
      <c r="U1791" s="27" t="str">
        <f t="shared" si="144"/>
        <v>,21:00:00,car,351</v>
      </c>
    </row>
    <row r="1792" spans="1:21" hidden="1" x14ac:dyDescent="0.25">
      <c r="A1792" t="s">
        <v>219</v>
      </c>
      <c r="B1792">
        <v>21</v>
      </c>
      <c r="C1792" s="27" t="str">
        <f t="shared" si="140"/>
        <v>N</v>
      </c>
      <c r="E1792" t="s">
        <v>1954</v>
      </c>
      <c r="F1792" s="27" t="str">
        <f t="shared" si="141"/>
        <v>CCV-30D</v>
      </c>
      <c r="G1792" t="s">
        <v>1955</v>
      </c>
      <c r="H1792" t="s">
        <v>105</v>
      </c>
      <c r="I1792" t="s">
        <v>2017</v>
      </c>
      <c r="J1792">
        <v>0</v>
      </c>
      <c r="K1792">
        <v>1</v>
      </c>
      <c r="L1792">
        <v>1</v>
      </c>
      <c r="M1792">
        <v>231</v>
      </c>
      <c r="N1792">
        <v>46</v>
      </c>
      <c r="O1792">
        <v>1</v>
      </c>
      <c r="P1792">
        <v>1</v>
      </c>
      <c r="Q1792">
        <v>4</v>
      </c>
      <c r="R1792" s="27">
        <f t="shared" si="142"/>
        <v>323</v>
      </c>
      <c r="S1792" s="27">
        <f t="shared" si="143"/>
        <v>239</v>
      </c>
      <c r="T1792" s="27" t="str">
        <f>IFERROR(VLOOKUP(F1792,#REF!,2,0),"")</f>
        <v/>
      </c>
      <c r="U1792" s="27" t="str">
        <f t="shared" si="144"/>
        <v>,21:15:00,car,323</v>
      </c>
    </row>
    <row r="1793" spans="1:21" hidden="1" x14ac:dyDescent="0.25">
      <c r="A1793" t="s">
        <v>221</v>
      </c>
      <c r="B1793">
        <v>21</v>
      </c>
      <c r="C1793" s="27" t="str">
        <f t="shared" si="140"/>
        <v>N</v>
      </c>
      <c r="E1793" t="s">
        <v>1954</v>
      </c>
      <c r="F1793" s="27" t="str">
        <f t="shared" si="141"/>
        <v>CCV-30D</v>
      </c>
      <c r="G1793" t="s">
        <v>1955</v>
      </c>
      <c r="H1793" t="s">
        <v>105</v>
      </c>
      <c r="I1793" t="s">
        <v>2018</v>
      </c>
      <c r="J1793">
        <v>0</v>
      </c>
      <c r="K1793">
        <v>2</v>
      </c>
      <c r="L1793">
        <v>1</v>
      </c>
      <c r="M1793">
        <v>296</v>
      </c>
      <c r="N1793">
        <v>73</v>
      </c>
      <c r="O1793">
        <v>11</v>
      </c>
      <c r="P1793">
        <v>2</v>
      </c>
      <c r="Q1793">
        <v>8</v>
      </c>
      <c r="R1793" s="27">
        <f t="shared" si="142"/>
        <v>423</v>
      </c>
      <c r="S1793" s="27">
        <f t="shared" si="143"/>
        <v>309</v>
      </c>
      <c r="T1793" s="27" t="str">
        <f>IFERROR(VLOOKUP(F1793,#REF!,2,0),"")</f>
        <v/>
      </c>
      <c r="U1793" s="27" t="str">
        <f t="shared" si="144"/>
        <v>,21:30:00,car,423</v>
      </c>
    </row>
    <row r="1794" spans="1:21" hidden="1" x14ac:dyDescent="0.25">
      <c r="A1794" t="s">
        <v>223</v>
      </c>
      <c r="B1794">
        <v>21</v>
      </c>
      <c r="C1794" s="27" t="str">
        <f t="shared" si="140"/>
        <v>N</v>
      </c>
      <c r="E1794" t="s">
        <v>1954</v>
      </c>
      <c r="F1794" s="27" t="str">
        <f t="shared" si="141"/>
        <v>CCV-30D</v>
      </c>
      <c r="G1794" t="s">
        <v>1955</v>
      </c>
      <c r="H1794" t="s">
        <v>105</v>
      </c>
      <c r="I1794" t="s">
        <v>2019</v>
      </c>
      <c r="J1794">
        <v>2</v>
      </c>
      <c r="K1794">
        <v>14</v>
      </c>
      <c r="L1794">
        <v>8</v>
      </c>
      <c r="M1794">
        <v>381</v>
      </c>
      <c r="N1794">
        <v>163</v>
      </c>
      <c r="O1794">
        <v>9</v>
      </c>
      <c r="P1794">
        <v>13</v>
      </c>
      <c r="Q1794">
        <v>12</v>
      </c>
      <c r="R1794" s="27">
        <f t="shared" si="142"/>
        <v>626</v>
      </c>
      <c r="S1794" s="27">
        <f t="shared" si="143"/>
        <v>426</v>
      </c>
      <c r="T1794" s="27" t="str">
        <f>IFERROR(VLOOKUP(F1794,#REF!,2,0),"")</f>
        <v/>
      </c>
      <c r="U1794" s="27" t="str">
        <f t="shared" si="144"/>
        <v>,21:45:00,car,626</v>
      </c>
    </row>
    <row r="1795" spans="1:21" hidden="1" x14ac:dyDescent="0.25">
      <c r="A1795" t="s">
        <v>225</v>
      </c>
      <c r="B1795">
        <v>22</v>
      </c>
      <c r="C1795" s="27" t="str">
        <f t="shared" ref="C1795:C1858" si="145">IF(B1795&lt;12,"M",IF(AND(B1795&gt;=12,B1795&lt;=18),"T","N"))</f>
        <v>N</v>
      </c>
      <c r="E1795" t="s">
        <v>1954</v>
      </c>
      <c r="F1795" s="27" t="str">
        <f t="shared" ref="F1795:F1858" si="146">CONCATENATE("CCV-",G1795)</f>
        <v>CCV-30D</v>
      </c>
      <c r="G1795" t="s">
        <v>1955</v>
      </c>
      <c r="H1795" t="s">
        <v>105</v>
      </c>
      <c r="I1795" t="s">
        <v>2020</v>
      </c>
      <c r="J1795">
        <v>0</v>
      </c>
      <c r="K1795">
        <v>0</v>
      </c>
      <c r="L1795">
        <v>0</v>
      </c>
      <c r="M1795">
        <v>41</v>
      </c>
      <c r="N1795">
        <v>11</v>
      </c>
      <c r="O1795">
        <v>1</v>
      </c>
      <c r="P1795">
        <v>0</v>
      </c>
      <c r="Q1795">
        <v>0</v>
      </c>
      <c r="R1795" s="27">
        <f t="shared" ref="R1795:R1858" si="147">ROUNDUP((M1795+P1795+Q1795+(1/6)*N1795+2*K1795+2.5*L1795)*1.3,0)</f>
        <v>56</v>
      </c>
      <c r="S1795" s="27">
        <f t="shared" ref="S1795:S1858" si="148">ROUNDUP(M1795+P1795+Q1795+2.5*L1795,0)</f>
        <v>41</v>
      </c>
      <c r="T1795" s="27" t="str">
        <f>IFERROR(VLOOKUP(F1795,#REF!,2,0),"")</f>
        <v/>
      </c>
      <c r="U1795" s="27" t="str">
        <f t="shared" ref="U1795:U1858" si="149">CONCATENATE(T1795,",",CONCATENATE(LEFT(A1795,5),":00"),",car,",R1795)</f>
        <v>,22:00:00,car,56</v>
      </c>
    </row>
    <row r="1796" spans="1:21" hidden="1" x14ac:dyDescent="0.25">
      <c r="A1796" t="s">
        <v>109</v>
      </c>
      <c r="B1796">
        <v>6</v>
      </c>
      <c r="C1796" s="27" t="str">
        <f t="shared" si="145"/>
        <v>M</v>
      </c>
      <c r="E1796" t="s">
        <v>2021</v>
      </c>
      <c r="F1796" s="27" t="str">
        <f t="shared" si="146"/>
        <v>CCV-33A</v>
      </c>
      <c r="G1796" t="s">
        <v>2022</v>
      </c>
      <c r="I1796" t="s">
        <v>2023</v>
      </c>
      <c r="J1796">
        <v>11</v>
      </c>
      <c r="K1796">
        <v>2</v>
      </c>
      <c r="L1796">
        <v>0</v>
      </c>
      <c r="M1796">
        <v>83</v>
      </c>
      <c r="N1796">
        <v>16</v>
      </c>
      <c r="O1796">
        <v>6</v>
      </c>
      <c r="P1796">
        <v>0</v>
      </c>
      <c r="Q1796">
        <v>1</v>
      </c>
      <c r="R1796" s="27">
        <f t="shared" si="147"/>
        <v>118</v>
      </c>
      <c r="S1796" s="27">
        <f t="shared" si="148"/>
        <v>84</v>
      </c>
      <c r="T1796" s="27" t="str">
        <f>IFERROR(VLOOKUP(F1796,#REF!,2,0),"")</f>
        <v/>
      </c>
      <c r="U1796" s="27" t="str">
        <f t="shared" si="149"/>
        <v>,06:30:00,car,118</v>
      </c>
    </row>
    <row r="1797" spans="1:21" hidden="1" x14ac:dyDescent="0.25">
      <c r="A1797" t="s">
        <v>111</v>
      </c>
      <c r="B1797">
        <v>6</v>
      </c>
      <c r="C1797" s="27" t="str">
        <f t="shared" si="145"/>
        <v>M</v>
      </c>
      <c r="E1797" t="s">
        <v>2021</v>
      </c>
      <c r="F1797" s="27" t="str">
        <f t="shared" si="146"/>
        <v>CCV-33A</v>
      </c>
      <c r="G1797" t="s">
        <v>2022</v>
      </c>
      <c r="I1797" t="s">
        <v>2024</v>
      </c>
      <c r="J1797">
        <v>13</v>
      </c>
      <c r="K1797">
        <v>2</v>
      </c>
      <c r="L1797">
        <v>0</v>
      </c>
      <c r="M1797">
        <v>121</v>
      </c>
      <c r="N1797">
        <v>32</v>
      </c>
      <c r="O1797">
        <v>5</v>
      </c>
      <c r="P1797">
        <v>0</v>
      </c>
      <c r="Q1797">
        <v>3</v>
      </c>
      <c r="R1797" s="27">
        <f t="shared" si="147"/>
        <v>174</v>
      </c>
      <c r="S1797" s="27">
        <f t="shared" si="148"/>
        <v>124</v>
      </c>
      <c r="T1797" s="27" t="str">
        <f>IFERROR(VLOOKUP(F1797,#REF!,2,0),"")</f>
        <v/>
      </c>
      <c r="U1797" s="27" t="str">
        <f t="shared" si="149"/>
        <v>,06:45:00,car,174</v>
      </c>
    </row>
    <row r="1798" spans="1:21" hidden="1" x14ac:dyDescent="0.25">
      <c r="A1798" t="s">
        <v>113</v>
      </c>
      <c r="B1798">
        <v>7</v>
      </c>
      <c r="C1798" s="27" t="str">
        <f t="shared" si="145"/>
        <v>M</v>
      </c>
      <c r="E1798" t="s">
        <v>2021</v>
      </c>
      <c r="F1798" s="27" t="str">
        <f t="shared" si="146"/>
        <v>CCV-33A</v>
      </c>
      <c r="G1798" t="s">
        <v>2022</v>
      </c>
      <c r="I1798" t="s">
        <v>2025</v>
      </c>
      <c r="J1798">
        <v>5</v>
      </c>
      <c r="K1798">
        <v>1</v>
      </c>
      <c r="L1798">
        <v>1</v>
      </c>
      <c r="M1798">
        <v>125</v>
      </c>
      <c r="N1798">
        <v>20</v>
      </c>
      <c r="O1798">
        <v>5</v>
      </c>
      <c r="P1798">
        <v>0</v>
      </c>
      <c r="Q1798">
        <v>4</v>
      </c>
      <c r="R1798" s="27">
        <f t="shared" si="147"/>
        <v>178</v>
      </c>
      <c r="S1798" s="27">
        <f t="shared" si="148"/>
        <v>132</v>
      </c>
      <c r="T1798" s="27" t="str">
        <f>IFERROR(VLOOKUP(F1798,#REF!,2,0),"")</f>
        <v/>
      </c>
      <c r="U1798" s="27" t="str">
        <f t="shared" si="149"/>
        <v>,07:00:00,car,178</v>
      </c>
    </row>
    <row r="1799" spans="1:21" hidden="1" x14ac:dyDescent="0.25">
      <c r="A1799" t="s">
        <v>115</v>
      </c>
      <c r="B1799">
        <v>7</v>
      </c>
      <c r="C1799" s="27" t="str">
        <f t="shared" si="145"/>
        <v>M</v>
      </c>
      <c r="E1799" t="s">
        <v>2021</v>
      </c>
      <c r="F1799" s="27" t="str">
        <f t="shared" si="146"/>
        <v>CCV-33A</v>
      </c>
      <c r="G1799" t="s">
        <v>2022</v>
      </c>
      <c r="I1799" t="s">
        <v>2026</v>
      </c>
      <c r="J1799">
        <v>7</v>
      </c>
      <c r="K1799">
        <v>5</v>
      </c>
      <c r="L1799">
        <v>0</v>
      </c>
      <c r="M1799">
        <v>107</v>
      </c>
      <c r="N1799">
        <v>45</v>
      </c>
      <c r="O1799">
        <v>5</v>
      </c>
      <c r="P1799">
        <v>0</v>
      </c>
      <c r="Q1799">
        <v>3</v>
      </c>
      <c r="R1799" s="27">
        <f t="shared" si="147"/>
        <v>166</v>
      </c>
      <c r="S1799" s="27">
        <f t="shared" si="148"/>
        <v>110</v>
      </c>
      <c r="T1799" s="27" t="str">
        <f>IFERROR(VLOOKUP(F1799,#REF!,2,0),"")</f>
        <v/>
      </c>
      <c r="U1799" s="27" t="str">
        <f t="shared" si="149"/>
        <v>,07:15:00,car,166</v>
      </c>
    </row>
    <row r="1800" spans="1:21" hidden="1" x14ac:dyDescent="0.25">
      <c r="A1800" t="s">
        <v>117</v>
      </c>
      <c r="B1800">
        <v>7</v>
      </c>
      <c r="C1800" s="27" t="str">
        <f t="shared" si="145"/>
        <v>M</v>
      </c>
      <c r="E1800" t="s">
        <v>2021</v>
      </c>
      <c r="F1800" s="27" t="str">
        <f t="shared" si="146"/>
        <v>CCV-33A</v>
      </c>
      <c r="G1800" t="s">
        <v>2022</v>
      </c>
      <c r="I1800" t="s">
        <v>2027</v>
      </c>
      <c r="J1800">
        <v>10</v>
      </c>
      <c r="K1800">
        <v>5</v>
      </c>
      <c r="L1800">
        <v>1</v>
      </c>
      <c r="M1800">
        <v>96</v>
      </c>
      <c r="N1800">
        <v>34</v>
      </c>
      <c r="O1800">
        <v>5</v>
      </c>
      <c r="P1800">
        <v>0</v>
      </c>
      <c r="Q1800">
        <v>6</v>
      </c>
      <c r="R1800" s="27">
        <f t="shared" si="147"/>
        <v>157</v>
      </c>
      <c r="S1800" s="27">
        <f t="shared" si="148"/>
        <v>105</v>
      </c>
      <c r="T1800" s="27" t="str">
        <f>IFERROR(VLOOKUP(F1800,#REF!,2,0),"")</f>
        <v/>
      </c>
      <c r="U1800" s="27" t="str">
        <f t="shared" si="149"/>
        <v>,07:30:00,car,157</v>
      </c>
    </row>
    <row r="1801" spans="1:21" hidden="1" x14ac:dyDescent="0.25">
      <c r="A1801" t="s">
        <v>119</v>
      </c>
      <c r="B1801">
        <v>7</v>
      </c>
      <c r="C1801" s="27" t="str">
        <f t="shared" si="145"/>
        <v>M</v>
      </c>
      <c r="E1801" t="s">
        <v>2021</v>
      </c>
      <c r="F1801" s="27" t="str">
        <f t="shared" si="146"/>
        <v>CCV-33A</v>
      </c>
      <c r="G1801" t="s">
        <v>2022</v>
      </c>
      <c r="I1801" t="s">
        <v>2028</v>
      </c>
      <c r="J1801">
        <v>4</v>
      </c>
      <c r="K1801">
        <v>1</v>
      </c>
      <c r="L1801">
        <v>2</v>
      </c>
      <c r="M1801">
        <v>141</v>
      </c>
      <c r="N1801">
        <v>56</v>
      </c>
      <c r="O1801">
        <v>2</v>
      </c>
      <c r="P1801">
        <v>0</v>
      </c>
      <c r="Q1801">
        <v>4</v>
      </c>
      <c r="R1801" s="27">
        <f t="shared" si="147"/>
        <v>210</v>
      </c>
      <c r="S1801" s="27">
        <f t="shared" si="148"/>
        <v>150</v>
      </c>
      <c r="T1801" s="27" t="str">
        <f>IFERROR(VLOOKUP(F1801,#REF!,2,0),"")</f>
        <v/>
      </c>
      <c r="U1801" s="27" t="str">
        <f t="shared" si="149"/>
        <v>,07:45:00,car,210</v>
      </c>
    </row>
    <row r="1802" spans="1:21" hidden="1" x14ac:dyDescent="0.25">
      <c r="A1802" t="s">
        <v>121</v>
      </c>
      <c r="B1802">
        <v>8</v>
      </c>
      <c r="C1802" s="27" t="str">
        <f t="shared" si="145"/>
        <v>M</v>
      </c>
      <c r="E1802" t="s">
        <v>2021</v>
      </c>
      <c r="F1802" s="27" t="str">
        <f t="shared" si="146"/>
        <v>CCV-33A</v>
      </c>
      <c r="G1802" t="s">
        <v>2022</v>
      </c>
      <c r="I1802" t="s">
        <v>2029</v>
      </c>
      <c r="J1802">
        <v>5</v>
      </c>
      <c r="K1802">
        <v>5</v>
      </c>
      <c r="L1802">
        <v>0</v>
      </c>
      <c r="M1802">
        <v>102</v>
      </c>
      <c r="N1802">
        <v>28</v>
      </c>
      <c r="O1802">
        <v>4</v>
      </c>
      <c r="P1802">
        <v>2</v>
      </c>
      <c r="Q1802">
        <v>3</v>
      </c>
      <c r="R1802" s="27">
        <f t="shared" si="147"/>
        <v>159</v>
      </c>
      <c r="S1802" s="27">
        <f t="shared" si="148"/>
        <v>107</v>
      </c>
      <c r="T1802" s="27" t="str">
        <f>IFERROR(VLOOKUP(F1802,#REF!,2,0),"")</f>
        <v/>
      </c>
      <c r="U1802" s="27" t="str">
        <f t="shared" si="149"/>
        <v>,08:00:00,car,159</v>
      </c>
    </row>
    <row r="1803" spans="1:21" hidden="1" x14ac:dyDescent="0.25">
      <c r="A1803" t="s">
        <v>123</v>
      </c>
      <c r="B1803">
        <v>8</v>
      </c>
      <c r="C1803" s="27" t="str">
        <f t="shared" si="145"/>
        <v>M</v>
      </c>
      <c r="E1803" t="s">
        <v>2021</v>
      </c>
      <c r="F1803" s="27" t="str">
        <f t="shared" si="146"/>
        <v>CCV-33A</v>
      </c>
      <c r="G1803" t="s">
        <v>2022</v>
      </c>
      <c r="I1803" t="s">
        <v>2030</v>
      </c>
      <c r="J1803">
        <v>5</v>
      </c>
      <c r="K1803">
        <v>4</v>
      </c>
      <c r="L1803">
        <v>1</v>
      </c>
      <c r="M1803">
        <v>101</v>
      </c>
      <c r="N1803">
        <v>28</v>
      </c>
      <c r="O1803">
        <v>6</v>
      </c>
      <c r="P1803">
        <v>0</v>
      </c>
      <c r="Q1803">
        <v>4</v>
      </c>
      <c r="R1803" s="27">
        <f t="shared" si="147"/>
        <v>157</v>
      </c>
      <c r="S1803" s="27">
        <f t="shared" si="148"/>
        <v>108</v>
      </c>
      <c r="T1803" s="27" t="str">
        <f>IFERROR(VLOOKUP(F1803,#REF!,2,0),"")</f>
        <v/>
      </c>
      <c r="U1803" s="27" t="str">
        <f t="shared" si="149"/>
        <v>,08:15:00,car,157</v>
      </c>
    </row>
    <row r="1804" spans="1:21" hidden="1" x14ac:dyDescent="0.25">
      <c r="A1804" t="s">
        <v>125</v>
      </c>
      <c r="B1804">
        <v>8</v>
      </c>
      <c r="C1804" s="27" t="str">
        <f t="shared" si="145"/>
        <v>M</v>
      </c>
      <c r="E1804" t="s">
        <v>2021</v>
      </c>
      <c r="F1804" s="27" t="str">
        <f t="shared" si="146"/>
        <v>CCV-33A</v>
      </c>
      <c r="G1804" t="s">
        <v>2022</v>
      </c>
      <c r="I1804" t="s">
        <v>2031</v>
      </c>
      <c r="J1804">
        <v>2</v>
      </c>
      <c r="K1804">
        <v>6</v>
      </c>
      <c r="L1804">
        <v>0</v>
      </c>
      <c r="M1804">
        <v>106</v>
      </c>
      <c r="N1804">
        <v>24</v>
      </c>
      <c r="O1804">
        <v>0</v>
      </c>
      <c r="P1804">
        <v>0</v>
      </c>
      <c r="Q1804">
        <v>4</v>
      </c>
      <c r="R1804" s="27">
        <f t="shared" si="147"/>
        <v>164</v>
      </c>
      <c r="S1804" s="27">
        <f t="shared" si="148"/>
        <v>110</v>
      </c>
      <c r="T1804" s="27" t="str">
        <f>IFERROR(VLOOKUP(F1804,#REF!,2,0),"")</f>
        <v/>
      </c>
      <c r="U1804" s="27" t="str">
        <f t="shared" si="149"/>
        <v>,08:30:00,car,164</v>
      </c>
    </row>
    <row r="1805" spans="1:21" hidden="1" x14ac:dyDescent="0.25">
      <c r="A1805" t="s">
        <v>127</v>
      </c>
      <c r="B1805">
        <v>8</v>
      </c>
      <c r="C1805" s="27" t="str">
        <f t="shared" si="145"/>
        <v>M</v>
      </c>
      <c r="E1805" t="s">
        <v>2021</v>
      </c>
      <c r="F1805" s="27" t="str">
        <f t="shared" si="146"/>
        <v>CCV-33A</v>
      </c>
      <c r="G1805" t="s">
        <v>2022</v>
      </c>
      <c r="I1805" t="s">
        <v>2032</v>
      </c>
      <c r="J1805">
        <v>5</v>
      </c>
      <c r="K1805">
        <v>6</v>
      </c>
      <c r="L1805">
        <v>1</v>
      </c>
      <c r="M1805">
        <v>108</v>
      </c>
      <c r="N1805">
        <v>29</v>
      </c>
      <c r="O1805">
        <v>5</v>
      </c>
      <c r="P1805">
        <v>0</v>
      </c>
      <c r="Q1805">
        <v>5</v>
      </c>
      <c r="R1805" s="27">
        <f t="shared" si="147"/>
        <v>173</v>
      </c>
      <c r="S1805" s="27">
        <f t="shared" si="148"/>
        <v>116</v>
      </c>
      <c r="T1805" s="27" t="str">
        <f>IFERROR(VLOOKUP(F1805,#REF!,2,0),"")</f>
        <v/>
      </c>
      <c r="U1805" s="27" t="str">
        <f t="shared" si="149"/>
        <v>,08:45:00,car,173</v>
      </c>
    </row>
    <row r="1806" spans="1:21" hidden="1" x14ac:dyDescent="0.25">
      <c r="A1806" t="s">
        <v>129</v>
      </c>
      <c r="B1806">
        <v>9</v>
      </c>
      <c r="C1806" s="27" t="str">
        <f t="shared" si="145"/>
        <v>M</v>
      </c>
      <c r="E1806" t="s">
        <v>2021</v>
      </c>
      <c r="F1806" s="27" t="str">
        <f t="shared" si="146"/>
        <v>CCV-33A</v>
      </c>
      <c r="G1806" t="s">
        <v>2022</v>
      </c>
      <c r="I1806" t="s">
        <v>2033</v>
      </c>
      <c r="J1806">
        <v>2</v>
      </c>
      <c r="K1806">
        <v>3</v>
      </c>
      <c r="L1806">
        <v>2</v>
      </c>
      <c r="M1806">
        <v>89</v>
      </c>
      <c r="N1806">
        <v>24</v>
      </c>
      <c r="O1806">
        <v>2</v>
      </c>
      <c r="P1806">
        <v>0</v>
      </c>
      <c r="Q1806">
        <v>0</v>
      </c>
      <c r="R1806" s="27">
        <f t="shared" si="147"/>
        <v>136</v>
      </c>
      <c r="S1806" s="27">
        <f t="shared" si="148"/>
        <v>94</v>
      </c>
      <c r="T1806" s="27" t="str">
        <f>IFERROR(VLOOKUP(F1806,#REF!,2,0),"")</f>
        <v/>
      </c>
      <c r="U1806" s="27" t="str">
        <f t="shared" si="149"/>
        <v>,09:00:00,car,136</v>
      </c>
    </row>
    <row r="1807" spans="1:21" hidden="1" x14ac:dyDescent="0.25">
      <c r="A1807" t="s">
        <v>131</v>
      </c>
      <c r="B1807">
        <v>9</v>
      </c>
      <c r="C1807" s="27" t="str">
        <f t="shared" si="145"/>
        <v>M</v>
      </c>
      <c r="E1807" t="s">
        <v>2021</v>
      </c>
      <c r="F1807" s="27" t="str">
        <f t="shared" si="146"/>
        <v>CCV-33A</v>
      </c>
      <c r="G1807" t="s">
        <v>2022</v>
      </c>
      <c r="I1807" t="s">
        <v>2034</v>
      </c>
      <c r="J1807">
        <v>2</v>
      </c>
      <c r="K1807">
        <v>5</v>
      </c>
      <c r="L1807">
        <v>0</v>
      </c>
      <c r="M1807">
        <v>95</v>
      </c>
      <c r="N1807">
        <v>19</v>
      </c>
      <c r="O1807">
        <v>3</v>
      </c>
      <c r="P1807">
        <v>0</v>
      </c>
      <c r="Q1807">
        <v>7</v>
      </c>
      <c r="R1807" s="27">
        <f t="shared" si="147"/>
        <v>150</v>
      </c>
      <c r="S1807" s="27">
        <f t="shared" si="148"/>
        <v>102</v>
      </c>
      <c r="T1807" s="27" t="str">
        <f>IFERROR(VLOOKUP(F1807,#REF!,2,0),"")</f>
        <v/>
      </c>
      <c r="U1807" s="27" t="str">
        <f t="shared" si="149"/>
        <v>,09:15:00,car,150</v>
      </c>
    </row>
    <row r="1808" spans="1:21" hidden="1" x14ac:dyDescent="0.25">
      <c r="A1808" t="s">
        <v>133</v>
      </c>
      <c r="B1808">
        <v>9</v>
      </c>
      <c r="C1808" s="27" t="str">
        <f t="shared" si="145"/>
        <v>M</v>
      </c>
      <c r="E1808" t="s">
        <v>2021</v>
      </c>
      <c r="F1808" s="27" t="str">
        <f t="shared" si="146"/>
        <v>CCV-33A</v>
      </c>
      <c r="G1808" t="s">
        <v>2022</v>
      </c>
      <c r="I1808" t="s">
        <v>2035</v>
      </c>
      <c r="J1808">
        <v>2</v>
      </c>
      <c r="K1808">
        <v>6</v>
      </c>
      <c r="L1808">
        <v>1</v>
      </c>
      <c r="M1808">
        <v>89</v>
      </c>
      <c r="N1808">
        <v>16</v>
      </c>
      <c r="O1808">
        <v>2</v>
      </c>
      <c r="P1808">
        <v>0</v>
      </c>
      <c r="Q1808">
        <v>4</v>
      </c>
      <c r="R1808" s="27">
        <f t="shared" si="147"/>
        <v>144</v>
      </c>
      <c r="S1808" s="27">
        <f t="shared" si="148"/>
        <v>96</v>
      </c>
      <c r="T1808" s="27" t="str">
        <f>IFERROR(VLOOKUP(F1808,#REF!,2,0),"")</f>
        <v/>
      </c>
      <c r="U1808" s="27" t="str">
        <f t="shared" si="149"/>
        <v>,09:30:00,car,144</v>
      </c>
    </row>
    <row r="1809" spans="1:21" hidden="1" x14ac:dyDescent="0.25">
      <c r="A1809" t="s">
        <v>135</v>
      </c>
      <c r="B1809">
        <v>9</v>
      </c>
      <c r="C1809" s="27" t="str">
        <f t="shared" si="145"/>
        <v>M</v>
      </c>
      <c r="E1809" t="s">
        <v>2021</v>
      </c>
      <c r="F1809" s="27" t="str">
        <f t="shared" si="146"/>
        <v>CCV-33A</v>
      </c>
      <c r="G1809" t="s">
        <v>2022</v>
      </c>
      <c r="I1809" t="s">
        <v>2036</v>
      </c>
      <c r="J1809">
        <v>3</v>
      </c>
      <c r="K1809">
        <v>7</v>
      </c>
      <c r="L1809">
        <v>0</v>
      </c>
      <c r="M1809">
        <v>78</v>
      </c>
      <c r="N1809">
        <v>14</v>
      </c>
      <c r="O1809">
        <v>0</v>
      </c>
      <c r="P1809">
        <v>0</v>
      </c>
      <c r="Q1809">
        <v>5</v>
      </c>
      <c r="R1809" s="27">
        <f t="shared" si="147"/>
        <v>130</v>
      </c>
      <c r="S1809" s="27">
        <f t="shared" si="148"/>
        <v>83</v>
      </c>
      <c r="T1809" s="27" t="str">
        <f>IFERROR(VLOOKUP(F1809,#REF!,2,0),"")</f>
        <v/>
      </c>
      <c r="U1809" s="27" t="str">
        <f t="shared" si="149"/>
        <v>,09:45:00,car,130</v>
      </c>
    </row>
    <row r="1810" spans="1:21" hidden="1" x14ac:dyDescent="0.25">
      <c r="A1810" t="s">
        <v>137</v>
      </c>
      <c r="B1810">
        <v>10</v>
      </c>
      <c r="C1810" s="27" t="str">
        <f t="shared" si="145"/>
        <v>M</v>
      </c>
      <c r="E1810" t="s">
        <v>2021</v>
      </c>
      <c r="F1810" s="27" t="str">
        <f t="shared" si="146"/>
        <v>CCV-33A</v>
      </c>
      <c r="G1810" t="s">
        <v>2022</v>
      </c>
      <c r="I1810" t="s">
        <v>2037</v>
      </c>
      <c r="J1810">
        <v>2</v>
      </c>
      <c r="K1810">
        <v>3</v>
      </c>
      <c r="L1810">
        <v>1</v>
      </c>
      <c r="M1810">
        <v>85</v>
      </c>
      <c r="N1810">
        <v>15</v>
      </c>
      <c r="O1810">
        <v>3</v>
      </c>
      <c r="P1810">
        <v>0</v>
      </c>
      <c r="Q1810">
        <v>5</v>
      </c>
      <c r="R1810" s="27">
        <f t="shared" si="147"/>
        <v>132</v>
      </c>
      <c r="S1810" s="27">
        <f t="shared" si="148"/>
        <v>93</v>
      </c>
      <c r="T1810" s="27" t="str">
        <f>IFERROR(VLOOKUP(F1810,#REF!,2,0),"")</f>
        <v/>
      </c>
      <c r="U1810" s="27" t="str">
        <f t="shared" si="149"/>
        <v>,10:00:00,car,132</v>
      </c>
    </row>
    <row r="1811" spans="1:21" hidden="1" x14ac:dyDescent="0.25">
      <c r="A1811" t="s">
        <v>139</v>
      </c>
      <c r="B1811">
        <v>10</v>
      </c>
      <c r="C1811" s="27" t="str">
        <f t="shared" si="145"/>
        <v>M</v>
      </c>
      <c r="E1811" t="s">
        <v>2021</v>
      </c>
      <c r="F1811" s="27" t="str">
        <f t="shared" si="146"/>
        <v>CCV-33A</v>
      </c>
      <c r="G1811" t="s">
        <v>2022</v>
      </c>
      <c r="I1811" t="s">
        <v>2038</v>
      </c>
      <c r="J1811">
        <v>5</v>
      </c>
      <c r="K1811">
        <v>10</v>
      </c>
      <c r="L1811">
        <v>0</v>
      </c>
      <c r="M1811">
        <v>87</v>
      </c>
      <c r="N1811">
        <v>23</v>
      </c>
      <c r="O1811">
        <v>2</v>
      </c>
      <c r="P1811">
        <v>0</v>
      </c>
      <c r="Q1811">
        <v>4</v>
      </c>
      <c r="R1811" s="27">
        <f t="shared" si="147"/>
        <v>150</v>
      </c>
      <c r="S1811" s="27">
        <f t="shared" si="148"/>
        <v>91</v>
      </c>
      <c r="T1811" s="27" t="str">
        <f>IFERROR(VLOOKUP(F1811,#REF!,2,0),"")</f>
        <v/>
      </c>
      <c r="U1811" s="27" t="str">
        <f t="shared" si="149"/>
        <v>,10:15:00,car,150</v>
      </c>
    </row>
    <row r="1812" spans="1:21" hidden="1" x14ac:dyDescent="0.25">
      <c r="A1812" t="s">
        <v>141</v>
      </c>
      <c r="B1812">
        <v>10</v>
      </c>
      <c r="C1812" s="27" t="str">
        <f t="shared" si="145"/>
        <v>M</v>
      </c>
      <c r="E1812" t="s">
        <v>2021</v>
      </c>
      <c r="F1812" s="27" t="str">
        <f t="shared" si="146"/>
        <v>CCV-33A</v>
      </c>
      <c r="G1812" t="s">
        <v>2022</v>
      </c>
      <c r="I1812" t="s">
        <v>2039</v>
      </c>
      <c r="J1812">
        <v>0</v>
      </c>
      <c r="K1812">
        <v>3</v>
      </c>
      <c r="L1812">
        <v>0</v>
      </c>
      <c r="M1812">
        <v>23</v>
      </c>
      <c r="N1812">
        <v>1</v>
      </c>
      <c r="O1812">
        <v>0</v>
      </c>
      <c r="P1812">
        <v>0</v>
      </c>
      <c r="Q1812">
        <v>2</v>
      </c>
      <c r="R1812" s="27">
        <f t="shared" si="147"/>
        <v>41</v>
      </c>
      <c r="S1812" s="27">
        <f t="shared" si="148"/>
        <v>25</v>
      </c>
      <c r="T1812" s="27" t="str">
        <f>IFERROR(VLOOKUP(F1812,#REF!,2,0),"")</f>
        <v/>
      </c>
      <c r="U1812" s="27" t="str">
        <f t="shared" si="149"/>
        <v>,10:30:00,car,41</v>
      </c>
    </row>
    <row r="1813" spans="1:21" hidden="1" x14ac:dyDescent="0.25">
      <c r="A1813" t="s">
        <v>179</v>
      </c>
      <c r="B1813">
        <v>15</v>
      </c>
      <c r="C1813" s="27" t="str">
        <f t="shared" si="145"/>
        <v>T</v>
      </c>
      <c r="E1813" t="s">
        <v>2021</v>
      </c>
      <c r="F1813" s="27" t="str">
        <f t="shared" si="146"/>
        <v>CCV-33A</v>
      </c>
      <c r="G1813" t="s">
        <v>2022</v>
      </c>
      <c r="I1813" t="s">
        <v>2040</v>
      </c>
      <c r="J1813">
        <v>0</v>
      </c>
      <c r="K1813">
        <v>0</v>
      </c>
      <c r="L1813">
        <v>0</v>
      </c>
      <c r="M1813">
        <v>0</v>
      </c>
      <c r="N1813">
        <v>1</v>
      </c>
      <c r="O1813">
        <v>0</v>
      </c>
      <c r="P1813">
        <v>0</v>
      </c>
      <c r="Q1813">
        <v>0</v>
      </c>
      <c r="R1813" s="27">
        <f t="shared" si="147"/>
        <v>1</v>
      </c>
      <c r="S1813" s="27">
        <f t="shared" si="148"/>
        <v>0</v>
      </c>
      <c r="T1813" s="27" t="str">
        <f>IFERROR(VLOOKUP(F1813,#REF!,2,0),"")</f>
        <v/>
      </c>
      <c r="U1813" s="27" t="str">
        <f t="shared" si="149"/>
        <v>,15:15:00,car,1</v>
      </c>
    </row>
    <row r="1814" spans="1:21" hidden="1" x14ac:dyDescent="0.25">
      <c r="A1814" t="s">
        <v>181</v>
      </c>
      <c r="B1814">
        <v>15</v>
      </c>
      <c r="C1814" s="27" t="str">
        <f t="shared" si="145"/>
        <v>T</v>
      </c>
      <c r="E1814" t="s">
        <v>2021</v>
      </c>
      <c r="F1814" s="27" t="str">
        <f t="shared" si="146"/>
        <v>CCV-33A</v>
      </c>
      <c r="G1814" t="s">
        <v>2022</v>
      </c>
      <c r="I1814" t="s">
        <v>2041</v>
      </c>
      <c r="J1814">
        <v>2</v>
      </c>
      <c r="K1814">
        <v>9</v>
      </c>
      <c r="L1814">
        <v>2</v>
      </c>
      <c r="M1814">
        <v>85</v>
      </c>
      <c r="N1814">
        <v>20</v>
      </c>
      <c r="O1814">
        <v>2</v>
      </c>
      <c r="P1814">
        <v>0</v>
      </c>
      <c r="Q1814">
        <v>6</v>
      </c>
      <c r="R1814" s="27">
        <f t="shared" si="147"/>
        <v>153</v>
      </c>
      <c r="S1814" s="27">
        <f t="shared" si="148"/>
        <v>96</v>
      </c>
      <c r="T1814" s="27" t="str">
        <f>IFERROR(VLOOKUP(F1814,#REF!,2,0),"")</f>
        <v/>
      </c>
      <c r="U1814" s="27" t="str">
        <f t="shared" si="149"/>
        <v>,15:30:00,car,153</v>
      </c>
    </row>
    <row r="1815" spans="1:21" hidden="1" x14ac:dyDescent="0.25">
      <c r="A1815" t="s">
        <v>183</v>
      </c>
      <c r="B1815">
        <v>15</v>
      </c>
      <c r="C1815" s="27" t="str">
        <f t="shared" si="145"/>
        <v>T</v>
      </c>
      <c r="E1815" t="s">
        <v>2021</v>
      </c>
      <c r="F1815" s="27" t="str">
        <f t="shared" si="146"/>
        <v>CCV-33A</v>
      </c>
      <c r="G1815" t="s">
        <v>2022</v>
      </c>
      <c r="I1815" t="s">
        <v>2042</v>
      </c>
      <c r="J1815">
        <v>2</v>
      </c>
      <c r="K1815">
        <v>7</v>
      </c>
      <c r="L1815">
        <v>0</v>
      </c>
      <c r="M1815">
        <v>79</v>
      </c>
      <c r="N1815">
        <v>21</v>
      </c>
      <c r="O1815">
        <v>2</v>
      </c>
      <c r="P1815">
        <v>2</v>
      </c>
      <c r="Q1815">
        <v>5</v>
      </c>
      <c r="R1815" s="27">
        <f t="shared" si="147"/>
        <v>135</v>
      </c>
      <c r="S1815" s="27">
        <f t="shared" si="148"/>
        <v>86</v>
      </c>
      <c r="T1815" s="27" t="str">
        <f>IFERROR(VLOOKUP(F1815,#REF!,2,0),"")</f>
        <v/>
      </c>
      <c r="U1815" s="27" t="str">
        <f t="shared" si="149"/>
        <v>,15:45:00,car,135</v>
      </c>
    </row>
    <row r="1816" spans="1:21" hidden="1" x14ac:dyDescent="0.25">
      <c r="A1816" t="s">
        <v>185</v>
      </c>
      <c r="B1816">
        <v>16</v>
      </c>
      <c r="C1816" s="27" t="str">
        <f t="shared" si="145"/>
        <v>T</v>
      </c>
      <c r="E1816" t="s">
        <v>2021</v>
      </c>
      <c r="F1816" s="27" t="str">
        <f t="shared" si="146"/>
        <v>CCV-33A</v>
      </c>
      <c r="G1816" t="s">
        <v>2022</v>
      </c>
      <c r="I1816" t="s">
        <v>2043</v>
      </c>
      <c r="J1816">
        <v>0</v>
      </c>
      <c r="K1816">
        <v>4</v>
      </c>
      <c r="L1816">
        <v>2</v>
      </c>
      <c r="M1816">
        <v>80</v>
      </c>
      <c r="N1816">
        <v>17</v>
      </c>
      <c r="O1816">
        <v>5</v>
      </c>
      <c r="P1816">
        <v>0</v>
      </c>
      <c r="Q1816">
        <v>3</v>
      </c>
      <c r="R1816" s="27">
        <f t="shared" si="147"/>
        <v>129</v>
      </c>
      <c r="S1816" s="27">
        <f t="shared" si="148"/>
        <v>88</v>
      </c>
      <c r="T1816" s="27" t="str">
        <f>IFERROR(VLOOKUP(F1816,#REF!,2,0),"")</f>
        <v/>
      </c>
      <c r="U1816" s="27" t="str">
        <f t="shared" si="149"/>
        <v>,16:00:00,car,129</v>
      </c>
    </row>
    <row r="1817" spans="1:21" hidden="1" x14ac:dyDescent="0.25">
      <c r="A1817" t="s">
        <v>187</v>
      </c>
      <c r="B1817">
        <v>16</v>
      </c>
      <c r="C1817" s="27" t="str">
        <f t="shared" si="145"/>
        <v>T</v>
      </c>
      <c r="E1817" t="s">
        <v>2021</v>
      </c>
      <c r="F1817" s="27" t="str">
        <f t="shared" si="146"/>
        <v>CCV-33A</v>
      </c>
      <c r="G1817" t="s">
        <v>2022</v>
      </c>
      <c r="I1817" t="s">
        <v>2044</v>
      </c>
      <c r="J1817">
        <v>0</v>
      </c>
      <c r="K1817">
        <v>11</v>
      </c>
      <c r="L1817">
        <v>1</v>
      </c>
      <c r="M1817">
        <v>87</v>
      </c>
      <c r="N1817">
        <v>16</v>
      </c>
      <c r="O1817">
        <v>1</v>
      </c>
      <c r="P1817">
        <v>1</v>
      </c>
      <c r="Q1817">
        <v>5</v>
      </c>
      <c r="R1817" s="27">
        <f t="shared" si="147"/>
        <v>157</v>
      </c>
      <c r="S1817" s="27">
        <f t="shared" si="148"/>
        <v>96</v>
      </c>
      <c r="T1817" s="27" t="str">
        <f>IFERROR(VLOOKUP(F1817,#REF!,2,0),"")</f>
        <v/>
      </c>
      <c r="U1817" s="27" t="str">
        <f t="shared" si="149"/>
        <v>,16:15:00,car,157</v>
      </c>
    </row>
    <row r="1818" spans="1:21" hidden="1" x14ac:dyDescent="0.25">
      <c r="A1818" t="s">
        <v>42</v>
      </c>
      <c r="B1818">
        <v>16</v>
      </c>
      <c r="C1818" s="27" t="str">
        <f t="shared" si="145"/>
        <v>T</v>
      </c>
      <c r="E1818" t="s">
        <v>2021</v>
      </c>
      <c r="F1818" s="27" t="str">
        <f t="shared" si="146"/>
        <v>CCV-33A</v>
      </c>
      <c r="G1818" t="s">
        <v>2022</v>
      </c>
      <c r="I1818" t="s">
        <v>2045</v>
      </c>
      <c r="J1818">
        <v>3</v>
      </c>
      <c r="K1818">
        <v>4</v>
      </c>
      <c r="L1818">
        <v>1</v>
      </c>
      <c r="M1818">
        <v>83</v>
      </c>
      <c r="N1818">
        <v>26</v>
      </c>
      <c r="O1818">
        <v>2</v>
      </c>
      <c r="P1818">
        <v>0</v>
      </c>
      <c r="Q1818">
        <v>7</v>
      </c>
      <c r="R1818" s="27">
        <f t="shared" si="147"/>
        <v>137</v>
      </c>
      <c r="S1818" s="27">
        <f t="shared" si="148"/>
        <v>93</v>
      </c>
      <c r="T1818" s="27" t="str">
        <f>IFERROR(VLOOKUP(F1818,#REF!,2,0),"")</f>
        <v/>
      </c>
      <c r="U1818" s="27" t="str">
        <f t="shared" si="149"/>
        <v>,16:30:00,car,137</v>
      </c>
    </row>
    <row r="1819" spans="1:21" hidden="1" x14ac:dyDescent="0.25">
      <c r="A1819" t="s">
        <v>43</v>
      </c>
      <c r="B1819">
        <v>16</v>
      </c>
      <c r="C1819" s="27" t="str">
        <f t="shared" si="145"/>
        <v>T</v>
      </c>
      <c r="E1819" t="s">
        <v>2021</v>
      </c>
      <c r="F1819" s="27" t="str">
        <f t="shared" si="146"/>
        <v>CCV-33A</v>
      </c>
      <c r="G1819" t="s">
        <v>2022</v>
      </c>
      <c r="I1819" t="s">
        <v>2046</v>
      </c>
      <c r="J1819">
        <v>2</v>
      </c>
      <c r="K1819">
        <v>6</v>
      </c>
      <c r="L1819">
        <v>1</v>
      </c>
      <c r="M1819">
        <v>70</v>
      </c>
      <c r="N1819">
        <v>20</v>
      </c>
      <c r="O1819">
        <v>4</v>
      </c>
      <c r="P1819">
        <v>0</v>
      </c>
      <c r="Q1819">
        <v>5</v>
      </c>
      <c r="R1819" s="27">
        <f t="shared" si="147"/>
        <v>121</v>
      </c>
      <c r="S1819" s="27">
        <f t="shared" si="148"/>
        <v>78</v>
      </c>
      <c r="T1819" s="27" t="str">
        <f>IFERROR(VLOOKUP(F1819,#REF!,2,0),"")</f>
        <v/>
      </c>
      <c r="U1819" s="27" t="str">
        <f t="shared" si="149"/>
        <v>,16:45:00,car,121</v>
      </c>
    </row>
    <row r="1820" spans="1:21" hidden="1" x14ac:dyDescent="0.25">
      <c r="A1820" t="s">
        <v>44</v>
      </c>
      <c r="B1820">
        <v>17</v>
      </c>
      <c r="C1820" s="27" t="str">
        <f t="shared" si="145"/>
        <v>T</v>
      </c>
      <c r="E1820" t="s">
        <v>2021</v>
      </c>
      <c r="F1820" s="27" t="str">
        <f t="shared" si="146"/>
        <v>CCV-33A</v>
      </c>
      <c r="G1820" t="s">
        <v>2022</v>
      </c>
      <c r="I1820" t="s">
        <v>2047</v>
      </c>
      <c r="J1820">
        <v>1</v>
      </c>
      <c r="K1820">
        <v>7</v>
      </c>
      <c r="L1820">
        <v>1</v>
      </c>
      <c r="M1820">
        <v>127</v>
      </c>
      <c r="N1820">
        <v>34</v>
      </c>
      <c r="O1820">
        <v>3</v>
      </c>
      <c r="P1820">
        <v>0</v>
      </c>
      <c r="Q1820">
        <v>6</v>
      </c>
      <c r="R1820" s="27">
        <f t="shared" si="147"/>
        <v>202</v>
      </c>
      <c r="S1820" s="27">
        <f t="shared" si="148"/>
        <v>136</v>
      </c>
      <c r="T1820" s="27" t="str">
        <f>IFERROR(VLOOKUP(F1820,#REF!,2,0),"")</f>
        <v/>
      </c>
      <c r="U1820" s="27" t="str">
        <f t="shared" si="149"/>
        <v>,17:00:00,car,202</v>
      </c>
    </row>
    <row r="1821" spans="1:21" hidden="1" x14ac:dyDescent="0.25">
      <c r="A1821" t="s">
        <v>45</v>
      </c>
      <c r="B1821">
        <v>17</v>
      </c>
      <c r="C1821" s="27" t="str">
        <f t="shared" si="145"/>
        <v>T</v>
      </c>
      <c r="E1821" t="s">
        <v>2021</v>
      </c>
      <c r="F1821" s="27" t="str">
        <f t="shared" si="146"/>
        <v>CCV-33A</v>
      </c>
      <c r="G1821" t="s">
        <v>2022</v>
      </c>
      <c r="I1821" t="s">
        <v>2048</v>
      </c>
      <c r="J1821">
        <v>4</v>
      </c>
      <c r="K1821">
        <v>2</v>
      </c>
      <c r="L1821">
        <v>2</v>
      </c>
      <c r="M1821">
        <v>110</v>
      </c>
      <c r="N1821">
        <v>30</v>
      </c>
      <c r="O1821">
        <v>2</v>
      </c>
      <c r="P1821">
        <v>0</v>
      </c>
      <c r="Q1821">
        <v>2</v>
      </c>
      <c r="R1821" s="27">
        <f t="shared" si="147"/>
        <v>164</v>
      </c>
      <c r="S1821" s="27">
        <f t="shared" si="148"/>
        <v>117</v>
      </c>
      <c r="T1821" s="27" t="str">
        <f>IFERROR(VLOOKUP(F1821,#REF!,2,0),"")</f>
        <v/>
      </c>
      <c r="U1821" s="27" t="str">
        <f t="shared" si="149"/>
        <v>,17:15:00,car,164</v>
      </c>
    </row>
    <row r="1822" spans="1:21" hidden="1" x14ac:dyDescent="0.25">
      <c r="A1822" t="s">
        <v>46</v>
      </c>
      <c r="B1822">
        <v>17</v>
      </c>
      <c r="C1822" s="27" t="str">
        <f t="shared" si="145"/>
        <v>T</v>
      </c>
      <c r="E1822" t="s">
        <v>2021</v>
      </c>
      <c r="F1822" s="27" t="str">
        <f t="shared" si="146"/>
        <v>CCV-33A</v>
      </c>
      <c r="G1822" t="s">
        <v>2022</v>
      </c>
      <c r="I1822" t="s">
        <v>2049</v>
      </c>
      <c r="J1822">
        <v>6</v>
      </c>
      <c r="K1822">
        <v>4</v>
      </c>
      <c r="L1822">
        <v>0</v>
      </c>
      <c r="M1822">
        <v>123</v>
      </c>
      <c r="N1822">
        <v>33</v>
      </c>
      <c r="O1822">
        <v>5</v>
      </c>
      <c r="P1822">
        <v>0</v>
      </c>
      <c r="Q1822">
        <v>6</v>
      </c>
      <c r="R1822" s="27">
        <f t="shared" si="147"/>
        <v>186</v>
      </c>
      <c r="S1822" s="27">
        <f t="shared" si="148"/>
        <v>129</v>
      </c>
      <c r="T1822" s="27" t="str">
        <f>IFERROR(VLOOKUP(F1822,#REF!,2,0),"")</f>
        <v/>
      </c>
      <c r="U1822" s="27" t="str">
        <f t="shared" si="149"/>
        <v>,17:30:00,car,186</v>
      </c>
    </row>
    <row r="1823" spans="1:21" hidden="1" x14ac:dyDescent="0.25">
      <c r="A1823" t="s">
        <v>47</v>
      </c>
      <c r="B1823">
        <v>17</v>
      </c>
      <c r="C1823" s="27" t="str">
        <f t="shared" si="145"/>
        <v>T</v>
      </c>
      <c r="E1823" t="s">
        <v>2021</v>
      </c>
      <c r="F1823" s="27" t="str">
        <f t="shared" si="146"/>
        <v>CCV-33A</v>
      </c>
      <c r="G1823" t="s">
        <v>2022</v>
      </c>
      <c r="I1823" t="s">
        <v>2050</v>
      </c>
      <c r="J1823">
        <v>8</v>
      </c>
      <c r="K1823">
        <v>4</v>
      </c>
      <c r="L1823">
        <v>0</v>
      </c>
      <c r="M1823">
        <v>124</v>
      </c>
      <c r="N1823">
        <v>27</v>
      </c>
      <c r="O1823">
        <v>3</v>
      </c>
      <c r="P1823">
        <v>0</v>
      </c>
      <c r="Q1823">
        <v>6</v>
      </c>
      <c r="R1823" s="27">
        <f t="shared" si="147"/>
        <v>186</v>
      </c>
      <c r="S1823" s="27">
        <f t="shared" si="148"/>
        <v>130</v>
      </c>
      <c r="T1823" s="27" t="str">
        <f>IFERROR(VLOOKUP(F1823,#REF!,2,0),"")</f>
        <v/>
      </c>
      <c r="U1823" s="27" t="str">
        <f t="shared" si="149"/>
        <v>,17:45:00,car,186</v>
      </c>
    </row>
    <row r="1824" spans="1:21" hidden="1" x14ac:dyDescent="0.25">
      <c r="A1824" t="s">
        <v>48</v>
      </c>
      <c r="B1824">
        <v>18</v>
      </c>
      <c r="C1824" s="27" t="str">
        <f t="shared" si="145"/>
        <v>T</v>
      </c>
      <c r="E1824" t="s">
        <v>2021</v>
      </c>
      <c r="F1824" s="27" t="str">
        <f t="shared" si="146"/>
        <v>CCV-33A</v>
      </c>
      <c r="G1824" t="s">
        <v>2022</v>
      </c>
      <c r="I1824" t="s">
        <v>2051</v>
      </c>
      <c r="J1824">
        <v>6</v>
      </c>
      <c r="K1824">
        <v>4</v>
      </c>
      <c r="L1824">
        <v>0</v>
      </c>
      <c r="M1824">
        <v>136</v>
      </c>
      <c r="N1824">
        <v>28</v>
      </c>
      <c r="O1824">
        <v>3</v>
      </c>
      <c r="P1824">
        <v>0</v>
      </c>
      <c r="Q1824">
        <v>10</v>
      </c>
      <c r="R1824" s="27">
        <f t="shared" si="147"/>
        <v>207</v>
      </c>
      <c r="S1824" s="27">
        <f t="shared" si="148"/>
        <v>146</v>
      </c>
      <c r="T1824" s="27" t="str">
        <f>IFERROR(VLOOKUP(F1824,#REF!,2,0),"")</f>
        <v/>
      </c>
      <c r="U1824" s="27" t="str">
        <f t="shared" si="149"/>
        <v>,18:00:00,car,207</v>
      </c>
    </row>
    <row r="1825" spans="1:21" hidden="1" x14ac:dyDescent="0.25">
      <c r="A1825" t="s">
        <v>49</v>
      </c>
      <c r="B1825">
        <v>18</v>
      </c>
      <c r="C1825" s="27" t="str">
        <f t="shared" si="145"/>
        <v>T</v>
      </c>
      <c r="E1825" t="s">
        <v>2021</v>
      </c>
      <c r="F1825" s="27" t="str">
        <f t="shared" si="146"/>
        <v>CCV-33A</v>
      </c>
      <c r="G1825" t="s">
        <v>2022</v>
      </c>
      <c r="I1825" t="s">
        <v>2052</v>
      </c>
      <c r="J1825">
        <v>4</v>
      </c>
      <c r="K1825">
        <v>3</v>
      </c>
      <c r="L1825">
        <v>0</v>
      </c>
      <c r="M1825">
        <v>138</v>
      </c>
      <c r="N1825">
        <v>16</v>
      </c>
      <c r="O1825">
        <v>4</v>
      </c>
      <c r="P1825">
        <v>0</v>
      </c>
      <c r="Q1825">
        <v>1</v>
      </c>
      <c r="R1825" s="27">
        <f t="shared" si="147"/>
        <v>192</v>
      </c>
      <c r="S1825" s="27">
        <f t="shared" si="148"/>
        <v>139</v>
      </c>
      <c r="T1825" s="27" t="str">
        <f>IFERROR(VLOOKUP(F1825,#REF!,2,0),"")</f>
        <v/>
      </c>
      <c r="U1825" s="27" t="str">
        <f t="shared" si="149"/>
        <v>,18:15:00,car,192</v>
      </c>
    </row>
    <row r="1826" spans="1:21" hidden="1" x14ac:dyDescent="0.25">
      <c r="A1826" t="s">
        <v>197</v>
      </c>
      <c r="B1826">
        <v>18</v>
      </c>
      <c r="C1826" s="27" t="str">
        <f t="shared" si="145"/>
        <v>T</v>
      </c>
      <c r="E1826" t="s">
        <v>2021</v>
      </c>
      <c r="F1826" s="27" t="str">
        <f t="shared" si="146"/>
        <v>CCV-33A</v>
      </c>
      <c r="G1826" t="s">
        <v>2022</v>
      </c>
      <c r="I1826" t="s">
        <v>2053</v>
      </c>
      <c r="J1826">
        <v>1</v>
      </c>
      <c r="K1826">
        <v>2</v>
      </c>
      <c r="L1826">
        <v>0</v>
      </c>
      <c r="M1826">
        <v>113</v>
      </c>
      <c r="N1826">
        <v>25</v>
      </c>
      <c r="O1826">
        <v>5</v>
      </c>
      <c r="P1826">
        <v>0</v>
      </c>
      <c r="Q1826">
        <v>2</v>
      </c>
      <c r="R1826" s="27">
        <f t="shared" si="147"/>
        <v>161</v>
      </c>
      <c r="S1826" s="27">
        <f t="shared" si="148"/>
        <v>115</v>
      </c>
      <c r="T1826" s="27" t="str">
        <f>IFERROR(VLOOKUP(F1826,#REF!,2,0),"")</f>
        <v/>
      </c>
      <c r="U1826" s="27" t="str">
        <f t="shared" si="149"/>
        <v>,18:30:00,car,161</v>
      </c>
    </row>
    <row r="1827" spans="1:21" hidden="1" x14ac:dyDescent="0.25">
      <c r="A1827" t="s">
        <v>199</v>
      </c>
      <c r="B1827">
        <v>18</v>
      </c>
      <c r="C1827" s="27" t="str">
        <f t="shared" si="145"/>
        <v>T</v>
      </c>
      <c r="E1827" t="s">
        <v>2021</v>
      </c>
      <c r="F1827" s="27" t="str">
        <f t="shared" si="146"/>
        <v>CCV-33A</v>
      </c>
      <c r="G1827" t="s">
        <v>2022</v>
      </c>
      <c r="I1827" t="s">
        <v>2054</v>
      </c>
      <c r="J1827">
        <v>6</v>
      </c>
      <c r="K1827">
        <v>2</v>
      </c>
      <c r="L1827">
        <v>0</v>
      </c>
      <c r="M1827">
        <v>106</v>
      </c>
      <c r="N1827">
        <v>27</v>
      </c>
      <c r="O1827">
        <v>2</v>
      </c>
      <c r="P1827">
        <v>0</v>
      </c>
      <c r="Q1827">
        <v>6</v>
      </c>
      <c r="R1827" s="27">
        <f t="shared" si="147"/>
        <v>157</v>
      </c>
      <c r="S1827" s="27">
        <f t="shared" si="148"/>
        <v>112</v>
      </c>
      <c r="T1827" s="27" t="str">
        <f>IFERROR(VLOOKUP(F1827,#REF!,2,0),"")</f>
        <v/>
      </c>
      <c r="U1827" s="27" t="str">
        <f t="shared" si="149"/>
        <v>,18:45:00,car,157</v>
      </c>
    </row>
    <row r="1828" spans="1:21" hidden="1" x14ac:dyDescent="0.25">
      <c r="A1828" t="s">
        <v>201</v>
      </c>
      <c r="B1828">
        <v>19</v>
      </c>
      <c r="C1828" s="27" t="str">
        <f t="shared" si="145"/>
        <v>N</v>
      </c>
      <c r="E1828" t="s">
        <v>2021</v>
      </c>
      <c r="F1828" s="27" t="str">
        <f t="shared" si="146"/>
        <v>CCV-33A</v>
      </c>
      <c r="G1828" t="s">
        <v>2022</v>
      </c>
      <c r="I1828" t="s">
        <v>2055</v>
      </c>
      <c r="J1828">
        <v>1</v>
      </c>
      <c r="K1828">
        <v>1</v>
      </c>
      <c r="L1828">
        <v>0</v>
      </c>
      <c r="M1828">
        <v>102</v>
      </c>
      <c r="N1828">
        <v>26</v>
      </c>
      <c r="O1828">
        <v>7</v>
      </c>
      <c r="P1828">
        <v>0</v>
      </c>
      <c r="Q1828">
        <v>5</v>
      </c>
      <c r="R1828" s="27">
        <f t="shared" si="147"/>
        <v>148</v>
      </c>
      <c r="S1828" s="27">
        <f t="shared" si="148"/>
        <v>107</v>
      </c>
      <c r="T1828" s="27" t="str">
        <f>IFERROR(VLOOKUP(F1828,#REF!,2,0),"")</f>
        <v/>
      </c>
      <c r="U1828" s="27" t="str">
        <f t="shared" si="149"/>
        <v>,19:00:00,car,148</v>
      </c>
    </row>
    <row r="1829" spans="1:21" hidden="1" x14ac:dyDescent="0.25">
      <c r="A1829" t="s">
        <v>203</v>
      </c>
      <c r="B1829">
        <v>19</v>
      </c>
      <c r="C1829" s="27" t="str">
        <f t="shared" si="145"/>
        <v>N</v>
      </c>
      <c r="E1829" t="s">
        <v>2021</v>
      </c>
      <c r="F1829" s="27" t="str">
        <f t="shared" si="146"/>
        <v>CCV-33A</v>
      </c>
      <c r="G1829" t="s">
        <v>2022</v>
      </c>
      <c r="I1829" t="s">
        <v>2056</v>
      </c>
      <c r="J1829">
        <v>2</v>
      </c>
      <c r="K1829">
        <v>2</v>
      </c>
      <c r="L1829">
        <v>0</v>
      </c>
      <c r="M1829">
        <v>77</v>
      </c>
      <c r="N1829">
        <v>18</v>
      </c>
      <c r="O1829">
        <v>2</v>
      </c>
      <c r="P1829">
        <v>0</v>
      </c>
      <c r="Q1829">
        <v>4</v>
      </c>
      <c r="R1829" s="27">
        <f t="shared" si="147"/>
        <v>115</v>
      </c>
      <c r="S1829" s="27">
        <f t="shared" si="148"/>
        <v>81</v>
      </c>
      <c r="T1829" s="27" t="str">
        <f>IFERROR(VLOOKUP(F1829,#REF!,2,0),"")</f>
        <v/>
      </c>
      <c r="U1829" s="27" t="str">
        <f t="shared" si="149"/>
        <v>,19:15:00,car,115</v>
      </c>
    </row>
    <row r="1830" spans="1:21" hidden="1" x14ac:dyDescent="0.25">
      <c r="A1830" t="s">
        <v>205</v>
      </c>
      <c r="B1830">
        <v>19</v>
      </c>
      <c r="C1830" s="27" t="str">
        <f t="shared" si="145"/>
        <v>N</v>
      </c>
      <c r="E1830" t="s">
        <v>2021</v>
      </c>
      <c r="F1830" s="27" t="str">
        <f t="shared" si="146"/>
        <v>CCV-33A</v>
      </c>
      <c r="G1830" t="s">
        <v>2022</v>
      </c>
      <c r="I1830" t="s">
        <v>2057</v>
      </c>
      <c r="J1830">
        <v>0</v>
      </c>
      <c r="K1830">
        <v>1</v>
      </c>
      <c r="L1830">
        <v>0</v>
      </c>
      <c r="M1830">
        <v>11</v>
      </c>
      <c r="N1830">
        <v>2</v>
      </c>
      <c r="O1830">
        <v>1</v>
      </c>
      <c r="P1830">
        <v>0</v>
      </c>
      <c r="Q1830">
        <v>0</v>
      </c>
      <c r="R1830" s="27">
        <f t="shared" si="147"/>
        <v>18</v>
      </c>
      <c r="S1830" s="27">
        <f t="shared" si="148"/>
        <v>11</v>
      </c>
      <c r="T1830" s="27" t="str">
        <f>IFERROR(VLOOKUP(F1830,#REF!,2,0),"")</f>
        <v/>
      </c>
      <c r="U1830" s="27" t="str">
        <f t="shared" si="149"/>
        <v>,19:30:00,car,18</v>
      </c>
    </row>
    <row r="1831" spans="1:21" hidden="1" x14ac:dyDescent="0.25">
      <c r="A1831" t="s">
        <v>109</v>
      </c>
      <c r="B1831">
        <v>6</v>
      </c>
      <c r="C1831" s="27" t="str">
        <f t="shared" si="145"/>
        <v>M</v>
      </c>
      <c r="E1831" t="s">
        <v>2058</v>
      </c>
      <c r="F1831" s="27" t="str">
        <f t="shared" si="146"/>
        <v>CCV-33B</v>
      </c>
      <c r="G1831" t="s">
        <v>2059</v>
      </c>
      <c r="I1831" t="s">
        <v>2060</v>
      </c>
      <c r="J1831">
        <v>1</v>
      </c>
      <c r="K1831">
        <v>0</v>
      </c>
      <c r="L1831">
        <v>0</v>
      </c>
      <c r="M1831">
        <v>26</v>
      </c>
      <c r="N1831">
        <v>6</v>
      </c>
      <c r="O1831">
        <v>4</v>
      </c>
      <c r="P1831">
        <v>0</v>
      </c>
      <c r="Q1831">
        <v>3</v>
      </c>
      <c r="R1831" s="27">
        <f t="shared" si="147"/>
        <v>39</v>
      </c>
      <c r="S1831" s="27">
        <f t="shared" si="148"/>
        <v>29</v>
      </c>
      <c r="T1831" s="27" t="str">
        <f>IFERROR(VLOOKUP(F1831,#REF!,2,0),"")</f>
        <v/>
      </c>
      <c r="U1831" s="27" t="str">
        <f t="shared" si="149"/>
        <v>,06:30:00,car,39</v>
      </c>
    </row>
    <row r="1832" spans="1:21" hidden="1" x14ac:dyDescent="0.25">
      <c r="A1832" t="s">
        <v>111</v>
      </c>
      <c r="B1832">
        <v>6</v>
      </c>
      <c r="C1832" s="27" t="str">
        <f t="shared" si="145"/>
        <v>M</v>
      </c>
      <c r="E1832" t="s">
        <v>2058</v>
      </c>
      <c r="F1832" s="27" t="str">
        <f t="shared" si="146"/>
        <v>CCV-33B</v>
      </c>
      <c r="G1832" t="s">
        <v>2059</v>
      </c>
      <c r="I1832" t="s">
        <v>2061</v>
      </c>
      <c r="J1832">
        <v>7</v>
      </c>
      <c r="K1832">
        <v>3</v>
      </c>
      <c r="L1832">
        <v>0</v>
      </c>
      <c r="M1832">
        <v>43</v>
      </c>
      <c r="N1832">
        <v>10</v>
      </c>
      <c r="O1832">
        <v>5</v>
      </c>
      <c r="P1832">
        <v>0</v>
      </c>
      <c r="Q1832">
        <v>2</v>
      </c>
      <c r="R1832" s="27">
        <f t="shared" si="147"/>
        <v>69</v>
      </c>
      <c r="S1832" s="27">
        <f t="shared" si="148"/>
        <v>45</v>
      </c>
      <c r="T1832" s="27" t="str">
        <f>IFERROR(VLOOKUP(F1832,#REF!,2,0),"")</f>
        <v/>
      </c>
      <c r="U1832" s="27" t="str">
        <f t="shared" si="149"/>
        <v>,06:45:00,car,69</v>
      </c>
    </row>
    <row r="1833" spans="1:21" hidden="1" x14ac:dyDescent="0.25">
      <c r="A1833" t="s">
        <v>113</v>
      </c>
      <c r="B1833">
        <v>7</v>
      </c>
      <c r="C1833" s="27" t="str">
        <f t="shared" si="145"/>
        <v>M</v>
      </c>
      <c r="E1833" t="s">
        <v>2058</v>
      </c>
      <c r="F1833" s="27" t="str">
        <f t="shared" si="146"/>
        <v>CCV-33B</v>
      </c>
      <c r="G1833" t="s">
        <v>2059</v>
      </c>
      <c r="I1833" t="s">
        <v>2062</v>
      </c>
      <c r="J1833">
        <v>2</v>
      </c>
      <c r="K1833">
        <v>2</v>
      </c>
      <c r="L1833">
        <v>1</v>
      </c>
      <c r="M1833">
        <v>57</v>
      </c>
      <c r="N1833">
        <v>18</v>
      </c>
      <c r="O1833">
        <v>3</v>
      </c>
      <c r="P1833">
        <v>0</v>
      </c>
      <c r="Q1833">
        <v>6</v>
      </c>
      <c r="R1833" s="27">
        <f t="shared" si="147"/>
        <v>95</v>
      </c>
      <c r="S1833" s="27">
        <f t="shared" si="148"/>
        <v>66</v>
      </c>
      <c r="T1833" s="27" t="str">
        <f>IFERROR(VLOOKUP(F1833,#REF!,2,0),"")</f>
        <v/>
      </c>
      <c r="U1833" s="27" t="str">
        <f t="shared" si="149"/>
        <v>,07:00:00,car,95</v>
      </c>
    </row>
    <row r="1834" spans="1:21" hidden="1" x14ac:dyDescent="0.25">
      <c r="A1834" t="s">
        <v>115</v>
      </c>
      <c r="B1834">
        <v>7</v>
      </c>
      <c r="C1834" s="27" t="str">
        <f t="shared" si="145"/>
        <v>M</v>
      </c>
      <c r="E1834" t="s">
        <v>2058</v>
      </c>
      <c r="F1834" s="27" t="str">
        <f t="shared" si="146"/>
        <v>CCV-33B</v>
      </c>
      <c r="G1834" t="s">
        <v>2059</v>
      </c>
      <c r="I1834" t="s">
        <v>2063</v>
      </c>
      <c r="J1834">
        <v>6</v>
      </c>
      <c r="K1834">
        <v>0</v>
      </c>
      <c r="L1834">
        <v>1</v>
      </c>
      <c r="M1834">
        <v>65</v>
      </c>
      <c r="N1834">
        <v>17</v>
      </c>
      <c r="O1834">
        <v>2</v>
      </c>
      <c r="P1834">
        <v>0</v>
      </c>
      <c r="Q1834">
        <v>2</v>
      </c>
      <c r="R1834" s="27">
        <f t="shared" si="147"/>
        <v>95</v>
      </c>
      <c r="S1834" s="27">
        <f t="shared" si="148"/>
        <v>70</v>
      </c>
      <c r="T1834" s="27" t="str">
        <f>IFERROR(VLOOKUP(F1834,#REF!,2,0),"")</f>
        <v/>
      </c>
      <c r="U1834" s="27" t="str">
        <f t="shared" si="149"/>
        <v>,07:15:00,car,95</v>
      </c>
    </row>
    <row r="1835" spans="1:21" hidden="1" x14ac:dyDescent="0.25">
      <c r="A1835" t="s">
        <v>117</v>
      </c>
      <c r="B1835">
        <v>7</v>
      </c>
      <c r="C1835" s="27" t="str">
        <f t="shared" si="145"/>
        <v>M</v>
      </c>
      <c r="E1835" t="s">
        <v>2058</v>
      </c>
      <c r="F1835" s="27" t="str">
        <f t="shared" si="146"/>
        <v>CCV-33B</v>
      </c>
      <c r="G1835" t="s">
        <v>2059</v>
      </c>
      <c r="I1835" t="s">
        <v>2064</v>
      </c>
      <c r="J1835">
        <v>3</v>
      </c>
      <c r="K1835">
        <v>4</v>
      </c>
      <c r="L1835">
        <v>0</v>
      </c>
      <c r="M1835">
        <v>102</v>
      </c>
      <c r="N1835">
        <v>12</v>
      </c>
      <c r="O1835">
        <v>6</v>
      </c>
      <c r="P1835">
        <v>1</v>
      </c>
      <c r="Q1835">
        <v>2</v>
      </c>
      <c r="R1835" s="27">
        <f t="shared" si="147"/>
        <v>150</v>
      </c>
      <c r="S1835" s="27">
        <f t="shared" si="148"/>
        <v>105</v>
      </c>
      <c r="T1835" s="27" t="str">
        <f>IFERROR(VLOOKUP(F1835,#REF!,2,0),"")</f>
        <v/>
      </c>
      <c r="U1835" s="27" t="str">
        <f t="shared" si="149"/>
        <v>,07:30:00,car,150</v>
      </c>
    </row>
    <row r="1836" spans="1:21" hidden="1" x14ac:dyDescent="0.25">
      <c r="A1836" t="s">
        <v>119</v>
      </c>
      <c r="B1836">
        <v>7</v>
      </c>
      <c r="C1836" s="27" t="str">
        <f t="shared" si="145"/>
        <v>M</v>
      </c>
      <c r="E1836" t="s">
        <v>2058</v>
      </c>
      <c r="F1836" s="27" t="str">
        <f t="shared" si="146"/>
        <v>CCV-33B</v>
      </c>
      <c r="G1836" t="s">
        <v>2059</v>
      </c>
      <c r="I1836" t="s">
        <v>2065</v>
      </c>
      <c r="J1836">
        <v>2</v>
      </c>
      <c r="K1836">
        <v>7</v>
      </c>
      <c r="L1836">
        <v>1</v>
      </c>
      <c r="M1836">
        <v>93</v>
      </c>
      <c r="N1836">
        <v>22</v>
      </c>
      <c r="O1836">
        <v>1</v>
      </c>
      <c r="P1836">
        <v>1</v>
      </c>
      <c r="Q1836">
        <v>5</v>
      </c>
      <c r="R1836" s="27">
        <f t="shared" si="147"/>
        <v>155</v>
      </c>
      <c r="S1836" s="27">
        <f t="shared" si="148"/>
        <v>102</v>
      </c>
      <c r="T1836" s="27" t="str">
        <f>IFERROR(VLOOKUP(F1836,#REF!,2,0),"")</f>
        <v/>
      </c>
      <c r="U1836" s="27" t="str">
        <f t="shared" si="149"/>
        <v>,07:45:00,car,155</v>
      </c>
    </row>
    <row r="1837" spans="1:21" hidden="1" x14ac:dyDescent="0.25">
      <c r="A1837" t="s">
        <v>121</v>
      </c>
      <c r="B1837">
        <v>8</v>
      </c>
      <c r="C1837" s="27" t="str">
        <f t="shared" si="145"/>
        <v>M</v>
      </c>
      <c r="E1837" t="s">
        <v>2058</v>
      </c>
      <c r="F1837" s="27" t="str">
        <f t="shared" si="146"/>
        <v>CCV-33B</v>
      </c>
      <c r="G1837" t="s">
        <v>2059</v>
      </c>
      <c r="I1837" t="s">
        <v>2066</v>
      </c>
      <c r="J1837">
        <v>4</v>
      </c>
      <c r="K1837">
        <v>9</v>
      </c>
      <c r="L1837">
        <v>1</v>
      </c>
      <c r="M1837">
        <v>68</v>
      </c>
      <c r="N1837">
        <v>17</v>
      </c>
      <c r="O1837">
        <v>3</v>
      </c>
      <c r="P1837">
        <v>0</v>
      </c>
      <c r="Q1837">
        <v>3</v>
      </c>
      <c r="R1837" s="27">
        <f t="shared" si="147"/>
        <v>123</v>
      </c>
      <c r="S1837" s="27">
        <f t="shared" si="148"/>
        <v>74</v>
      </c>
      <c r="T1837" s="27" t="str">
        <f>IFERROR(VLOOKUP(F1837,#REF!,2,0),"")</f>
        <v/>
      </c>
      <c r="U1837" s="27" t="str">
        <f t="shared" si="149"/>
        <v>,08:00:00,car,123</v>
      </c>
    </row>
    <row r="1838" spans="1:21" hidden="1" x14ac:dyDescent="0.25">
      <c r="A1838" t="s">
        <v>123</v>
      </c>
      <c r="B1838">
        <v>8</v>
      </c>
      <c r="C1838" s="27" t="str">
        <f t="shared" si="145"/>
        <v>M</v>
      </c>
      <c r="E1838" t="s">
        <v>2058</v>
      </c>
      <c r="F1838" s="27" t="str">
        <f t="shared" si="146"/>
        <v>CCV-33B</v>
      </c>
      <c r="G1838" t="s">
        <v>2059</v>
      </c>
      <c r="I1838" t="s">
        <v>2067</v>
      </c>
      <c r="J1838">
        <v>3</v>
      </c>
      <c r="K1838">
        <v>4</v>
      </c>
      <c r="L1838">
        <v>2</v>
      </c>
      <c r="M1838">
        <v>64</v>
      </c>
      <c r="N1838">
        <v>19</v>
      </c>
      <c r="O1838">
        <v>2</v>
      </c>
      <c r="P1838">
        <v>0</v>
      </c>
      <c r="Q1838">
        <v>5</v>
      </c>
      <c r="R1838" s="27">
        <f t="shared" si="147"/>
        <v>111</v>
      </c>
      <c r="S1838" s="27">
        <f t="shared" si="148"/>
        <v>74</v>
      </c>
      <c r="T1838" s="27" t="str">
        <f>IFERROR(VLOOKUP(F1838,#REF!,2,0),"")</f>
        <v/>
      </c>
      <c r="U1838" s="27" t="str">
        <f t="shared" si="149"/>
        <v>,08:15:00,car,111</v>
      </c>
    </row>
    <row r="1839" spans="1:21" hidden="1" x14ac:dyDescent="0.25">
      <c r="A1839" t="s">
        <v>125</v>
      </c>
      <c r="B1839">
        <v>8</v>
      </c>
      <c r="C1839" s="27" t="str">
        <f t="shared" si="145"/>
        <v>M</v>
      </c>
      <c r="E1839" t="s">
        <v>2058</v>
      </c>
      <c r="F1839" s="27" t="str">
        <f t="shared" si="146"/>
        <v>CCV-33B</v>
      </c>
      <c r="G1839" t="s">
        <v>2059</v>
      </c>
      <c r="I1839" t="s">
        <v>2068</v>
      </c>
      <c r="J1839">
        <v>1</v>
      </c>
      <c r="K1839">
        <v>8</v>
      </c>
      <c r="L1839">
        <v>0</v>
      </c>
      <c r="M1839">
        <v>79</v>
      </c>
      <c r="N1839">
        <v>15</v>
      </c>
      <c r="O1839">
        <v>2</v>
      </c>
      <c r="P1839">
        <v>0</v>
      </c>
      <c r="Q1839">
        <v>3</v>
      </c>
      <c r="R1839" s="27">
        <f t="shared" si="147"/>
        <v>131</v>
      </c>
      <c r="S1839" s="27">
        <f t="shared" si="148"/>
        <v>82</v>
      </c>
      <c r="T1839" s="27" t="str">
        <f>IFERROR(VLOOKUP(F1839,#REF!,2,0),"")</f>
        <v/>
      </c>
      <c r="U1839" s="27" t="str">
        <f t="shared" si="149"/>
        <v>,08:30:00,car,131</v>
      </c>
    </row>
    <row r="1840" spans="1:21" hidden="1" x14ac:dyDescent="0.25">
      <c r="A1840" t="s">
        <v>127</v>
      </c>
      <c r="B1840">
        <v>8</v>
      </c>
      <c r="C1840" s="27" t="str">
        <f t="shared" si="145"/>
        <v>M</v>
      </c>
      <c r="E1840" t="s">
        <v>2058</v>
      </c>
      <c r="F1840" s="27" t="str">
        <f t="shared" si="146"/>
        <v>CCV-33B</v>
      </c>
      <c r="G1840" t="s">
        <v>2059</v>
      </c>
      <c r="I1840" t="s">
        <v>2069</v>
      </c>
      <c r="J1840">
        <v>1</v>
      </c>
      <c r="K1840">
        <v>7</v>
      </c>
      <c r="L1840">
        <v>0</v>
      </c>
      <c r="M1840">
        <v>71</v>
      </c>
      <c r="N1840">
        <v>13</v>
      </c>
      <c r="O1840">
        <v>4</v>
      </c>
      <c r="P1840">
        <v>0</v>
      </c>
      <c r="Q1840">
        <v>5</v>
      </c>
      <c r="R1840" s="27">
        <f t="shared" si="147"/>
        <v>120</v>
      </c>
      <c r="S1840" s="27">
        <f t="shared" si="148"/>
        <v>76</v>
      </c>
      <c r="T1840" s="27" t="str">
        <f>IFERROR(VLOOKUP(F1840,#REF!,2,0),"")</f>
        <v/>
      </c>
      <c r="U1840" s="27" t="str">
        <f t="shared" si="149"/>
        <v>,08:45:00,car,120</v>
      </c>
    </row>
    <row r="1841" spans="1:21" hidden="1" x14ac:dyDescent="0.25">
      <c r="A1841" t="s">
        <v>129</v>
      </c>
      <c r="B1841">
        <v>9</v>
      </c>
      <c r="C1841" s="27" t="str">
        <f t="shared" si="145"/>
        <v>M</v>
      </c>
      <c r="E1841" t="s">
        <v>2058</v>
      </c>
      <c r="F1841" s="27" t="str">
        <f t="shared" si="146"/>
        <v>CCV-33B</v>
      </c>
      <c r="G1841" t="s">
        <v>2059</v>
      </c>
      <c r="I1841" t="s">
        <v>2070</v>
      </c>
      <c r="J1841">
        <v>1</v>
      </c>
      <c r="K1841">
        <v>5</v>
      </c>
      <c r="L1841">
        <v>4</v>
      </c>
      <c r="M1841">
        <v>95</v>
      </c>
      <c r="N1841">
        <v>15</v>
      </c>
      <c r="O1841">
        <v>1</v>
      </c>
      <c r="P1841">
        <v>1</v>
      </c>
      <c r="Q1841">
        <v>2</v>
      </c>
      <c r="R1841" s="27">
        <f t="shared" si="147"/>
        <v>157</v>
      </c>
      <c r="S1841" s="27">
        <f t="shared" si="148"/>
        <v>108</v>
      </c>
      <c r="T1841" s="27" t="str">
        <f>IFERROR(VLOOKUP(F1841,#REF!,2,0),"")</f>
        <v/>
      </c>
      <c r="U1841" s="27" t="str">
        <f t="shared" si="149"/>
        <v>,09:00:00,car,157</v>
      </c>
    </row>
    <row r="1842" spans="1:21" hidden="1" x14ac:dyDescent="0.25">
      <c r="A1842" t="s">
        <v>131</v>
      </c>
      <c r="B1842">
        <v>9</v>
      </c>
      <c r="C1842" s="27" t="str">
        <f t="shared" si="145"/>
        <v>M</v>
      </c>
      <c r="E1842" t="s">
        <v>2058</v>
      </c>
      <c r="F1842" s="27" t="str">
        <f t="shared" si="146"/>
        <v>CCV-33B</v>
      </c>
      <c r="G1842" t="s">
        <v>2059</v>
      </c>
      <c r="I1842" t="s">
        <v>2071</v>
      </c>
      <c r="J1842">
        <v>0</v>
      </c>
      <c r="K1842">
        <v>7</v>
      </c>
      <c r="L1842">
        <v>0</v>
      </c>
      <c r="M1842">
        <v>92</v>
      </c>
      <c r="N1842">
        <v>18</v>
      </c>
      <c r="O1842">
        <v>2</v>
      </c>
      <c r="P1842">
        <v>0</v>
      </c>
      <c r="Q1842">
        <v>3</v>
      </c>
      <c r="R1842" s="27">
        <f t="shared" si="147"/>
        <v>146</v>
      </c>
      <c r="S1842" s="27">
        <f t="shared" si="148"/>
        <v>95</v>
      </c>
      <c r="T1842" s="27" t="str">
        <f>IFERROR(VLOOKUP(F1842,#REF!,2,0),"")</f>
        <v/>
      </c>
      <c r="U1842" s="27" t="str">
        <f t="shared" si="149"/>
        <v>,09:15:00,car,146</v>
      </c>
    </row>
    <row r="1843" spans="1:21" hidden="1" x14ac:dyDescent="0.25">
      <c r="A1843" t="s">
        <v>133</v>
      </c>
      <c r="B1843">
        <v>9</v>
      </c>
      <c r="C1843" s="27" t="str">
        <f t="shared" si="145"/>
        <v>M</v>
      </c>
      <c r="E1843" t="s">
        <v>2058</v>
      </c>
      <c r="F1843" s="27" t="str">
        <f t="shared" si="146"/>
        <v>CCV-33B</v>
      </c>
      <c r="G1843" t="s">
        <v>2059</v>
      </c>
      <c r="I1843" t="s">
        <v>2072</v>
      </c>
      <c r="J1843">
        <v>0</v>
      </c>
      <c r="K1843">
        <v>4</v>
      </c>
      <c r="L1843">
        <v>2</v>
      </c>
      <c r="M1843">
        <v>63</v>
      </c>
      <c r="N1843">
        <v>9</v>
      </c>
      <c r="O1843">
        <v>3</v>
      </c>
      <c r="P1843">
        <v>0</v>
      </c>
      <c r="Q1843">
        <v>1</v>
      </c>
      <c r="R1843" s="27">
        <f t="shared" si="147"/>
        <v>103</v>
      </c>
      <c r="S1843" s="27">
        <f t="shared" si="148"/>
        <v>69</v>
      </c>
      <c r="T1843" s="27" t="str">
        <f>IFERROR(VLOOKUP(F1843,#REF!,2,0),"")</f>
        <v/>
      </c>
      <c r="U1843" s="27" t="str">
        <f t="shared" si="149"/>
        <v>,09:30:00,car,103</v>
      </c>
    </row>
    <row r="1844" spans="1:21" hidden="1" x14ac:dyDescent="0.25">
      <c r="A1844" t="s">
        <v>135</v>
      </c>
      <c r="B1844">
        <v>9</v>
      </c>
      <c r="C1844" s="27" t="str">
        <f t="shared" si="145"/>
        <v>M</v>
      </c>
      <c r="E1844" t="s">
        <v>2058</v>
      </c>
      <c r="F1844" s="27" t="str">
        <f t="shared" si="146"/>
        <v>CCV-33B</v>
      </c>
      <c r="G1844" t="s">
        <v>2059</v>
      </c>
      <c r="I1844" t="s">
        <v>2073</v>
      </c>
      <c r="J1844">
        <v>1</v>
      </c>
      <c r="K1844">
        <v>15</v>
      </c>
      <c r="L1844">
        <v>1</v>
      </c>
      <c r="M1844">
        <v>82</v>
      </c>
      <c r="N1844">
        <v>11</v>
      </c>
      <c r="O1844">
        <v>1</v>
      </c>
      <c r="P1844">
        <v>1</v>
      </c>
      <c r="Q1844">
        <v>2</v>
      </c>
      <c r="R1844" s="27">
        <f t="shared" si="147"/>
        <v>156</v>
      </c>
      <c r="S1844" s="27">
        <f t="shared" si="148"/>
        <v>88</v>
      </c>
      <c r="T1844" s="27" t="str">
        <f>IFERROR(VLOOKUP(F1844,#REF!,2,0),"")</f>
        <v/>
      </c>
      <c r="U1844" s="27" t="str">
        <f t="shared" si="149"/>
        <v>,09:45:00,car,156</v>
      </c>
    </row>
    <row r="1845" spans="1:21" hidden="1" x14ac:dyDescent="0.25">
      <c r="A1845" t="s">
        <v>137</v>
      </c>
      <c r="B1845">
        <v>10</v>
      </c>
      <c r="C1845" s="27" t="str">
        <f t="shared" si="145"/>
        <v>M</v>
      </c>
      <c r="E1845" t="s">
        <v>2058</v>
      </c>
      <c r="F1845" s="27" t="str">
        <f t="shared" si="146"/>
        <v>CCV-33B</v>
      </c>
      <c r="G1845" t="s">
        <v>2059</v>
      </c>
      <c r="I1845" t="s">
        <v>2074</v>
      </c>
      <c r="J1845">
        <v>1</v>
      </c>
      <c r="K1845">
        <v>9</v>
      </c>
      <c r="L1845">
        <v>0</v>
      </c>
      <c r="M1845">
        <v>66</v>
      </c>
      <c r="N1845">
        <v>17</v>
      </c>
      <c r="O1845">
        <v>2</v>
      </c>
      <c r="P1845">
        <v>0</v>
      </c>
      <c r="Q1845">
        <v>7</v>
      </c>
      <c r="R1845" s="27">
        <f t="shared" si="147"/>
        <v>122</v>
      </c>
      <c r="S1845" s="27">
        <f t="shared" si="148"/>
        <v>73</v>
      </c>
      <c r="T1845" s="27" t="str">
        <f>IFERROR(VLOOKUP(F1845,#REF!,2,0),"")</f>
        <v/>
      </c>
      <c r="U1845" s="27" t="str">
        <f t="shared" si="149"/>
        <v>,10:00:00,car,122</v>
      </c>
    </row>
    <row r="1846" spans="1:21" hidden="1" x14ac:dyDescent="0.25">
      <c r="A1846" t="s">
        <v>139</v>
      </c>
      <c r="B1846">
        <v>10</v>
      </c>
      <c r="C1846" s="27" t="str">
        <f t="shared" si="145"/>
        <v>M</v>
      </c>
      <c r="E1846" t="s">
        <v>2058</v>
      </c>
      <c r="F1846" s="27" t="str">
        <f t="shared" si="146"/>
        <v>CCV-33B</v>
      </c>
      <c r="G1846" t="s">
        <v>2059</v>
      </c>
      <c r="I1846" t="s">
        <v>2075</v>
      </c>
      <c r="J1846">
        <v>3</v>
      </c>
      <c r="K1846">
        <v>8</v>
      </c>
      <c r="L1846">
        <v>1</v>
      </c>
      <c r="M1846">
        <v>70</v>
      </c>
      <c r="N1846">
        <v>12</v>
      </c>
      <c r="O1846">
        <v>2</v>
      </c>
      <c r="P1846">
        <v>0</v>
      </c>
      <c r="Q1846">
        <v>3</v>
      </c>
      <c r="R1846" s="27">
        <f t="shared" si="147"/>
        <v>122</v>
      </c>
      <c r="S1846" s="27">
        <f t="shared" si="148"/>
        <v>76</v>
      </c>
      <c r="T1846" s="27" t="str">
        <f>IFERROR(VLOOKUP(F1846,#REF!,2,0),"")</f>
        <v/>
      </c>
      <c r="U1846" s="27" t="str">
        <f t="shared" si="149"/>
        <v>,10:15:00,car,122</v>
      </c>
    </row>
    <row r="1847" spans="1:21" hidden="1" x14ac:dyDescent="0.25">
      <c r="A1847" t="s">
        <v>141</v>
      </c>
      <c r="B1847">
        <v>10</v>
      </c>
      <c r="C1847" s="27" t="str">
        <f t="shared" si="145"/>
        <v>M</v>
      </c>
      <c r="E1847" t="s">
        <v>2058</v>
      </c>
      <c r="F1847" s="27" t="str">
        <f t="shared" si="146"/>
        <v>CCV-33B</v>
      </c>
      <c r="G1847" t="s">
        <v>2059</v>
      </c>
      <c r="I1847" t="s">
        <v>2076</v>
      </c>
      <c r="J1847">
        <v>0</v>
      </c>
      <c r="K1847">
        <v>1</v>
      </c>
      <c r="L1847">
        <v>0</v>
      </c>
      <c r="M1847">
        <v>18</v>
      </c>
      <c r="N1847">
        <v>2</v>
      </c>
      <c r="O1847">
        <v>0</v>
      </c>
      <c r="P1847">
        <v>0</v>
      </c>
      <c r="Q1847">
        <v>1</v>
      </c>
      <c r="R1847" s="27">
        <f t="shared" si="147"/>
        <v>28</v>
      </c>
      <c r="S1847" s="27">
        <f t="shared" si="148"/>
        <v>19</v>
      </c>
      <c r="T1847" s="27" t="str">
        <f>IFERROR(VLOOKUP(F1847,#REF!,2,0),"")</f>
        <v/>
      </c>
      <c r="U1847" s="27" t="str">
        <f t="shared" si="149"/>
        <v>,10:30:00,car,28</v>
      </c>
    </row>
    <row r="1848" spans="1:21" hidden="1" x14ac:dyDescent="0.25">
      <c r="A1848" t="s">
        <v>179</v>
      </c>
      <c r="B1848">
        <v>15</v>
      </c>
      <c r="C1848" s="27" t="str">
        <f t="shared" si="145"/>
        <v>T</v>
      </c>
      <c r="E1848" t="s">
        <v>2058</v>
      </c>
      <c r="F1848" s="27" t="str">
        <f t="shared" si="146"/>
        <v>CCV-33B</v>
      </c>
      <c r="G1848" t="s">
        <v>2059</v>
      </c>
      <c r="I1848" t="s">
        <v>2077</v>
      </c>
      <c r="J1848">
        <v>0</v>
      </c>
      <c r="K1848">
        <v>0</v>
      </c>
      <c r="L1848">
        <v>2</v>
      </c>
      <c r="M1848">
        <v>5</v>
      </c>
      <c r="N1848">
        <v>0</v>
      </c>
      <c r="O1848">
        <v>0</v>
      </c>
      <c r="P1848">
        <v>0</v>
      </c>
      <c r="Q1848">
        <v>1</v>
      </c>
      <c r="R1848" s="27">
        <f t="shared" si="147"/>
        <v>15</v>
      </c>
      <c r="S1848" s="27">
        <f t="shared" si="148"/>
        <v>11</v>
      </c>
      <c r="T1848" s="27" t="str">
        <f>IFERROR(VLOOKUP(F1848,#REF!,2,0),"")</f>
        <v/>
      </c>
      <c r="U1848" s="27" t="str">
        <f t="shared" si="149"/>
        <v>,15:15:00,car,15</v>
      </c>
    </row>
    <row r="1849" spans="1:21" hidden="1" x14ac:dyDescent="0.25">
      <c r="A1849" t="s">
        <v>181</v>
      </c>
      <c r="B1849">
        <v>15</v>
      </c>
      <c r="C1849" s="27" t="str">
        <f t="shared" si="145"/>
        <v>T</v>
      </c>
      <c r="E1849" t="s">
        <v>2058</v>
      </c>
      <c r="F1849" s="27" t="str">
        <f t="shared" si="146"/>
        <v>CCV-33B</v>
      </c>
      <c r="G1849" t="s">
        <v>2059</v>
      </c>
      <c r="I1849" t="s">
        <v>2078</v>
      </c>
      <c r="J1849">
        <v>8</v>
      </c>
      <c r="K1849">
        <v>8</v>
      </c>
      <c r="L1849">
        <v>2</v>
      </c>
      <c r="M1849">
        <v>88</v>
      </c>
      <c r="N1849">
        <v>11</v>
      </c>
      <c r="O1849">
        <v>2</v>
      </c>
      <c r="P1849">
        <v>1</v>
      </c>
      <c r="Q1849">
        <v>2</v>
      </c>
      <c r="R1849" s="27">
        <f t="shared" si="147"/>
        <v>148</v>
      </c>
      <c r="S1849" s="27">
        <f t="shared" si="148"/>
        <v>96</v>
      </c>
      <c r="T1849" s="27" t="str">
        <f>IFERROR(VLOOKUP(F1849,#REF!,2,0),"")</f>
        <v/>
      </c>
      <c r="U1849" s="27" t="str">
        <f t="shared" si="149"/>
        <v>,15:30:00,car,148</v>
      </c>
    </row>
    <row r="1850" spans="1:21" hidden="1" x14ac:dyDescent="0.25">
      <c r="A1850" t="s">
        <v>183</v>
      </c>
      <c r="B1850">
        <v>15</v>
      </c>
      <c r="C1850" s="27" t="str">
        <f t="shared" si="145"/>
        <v>T</v>
      </c>
      <c r="E1850" t="s">
        <v>2058</v>
      </c>
      <c r="F1850" s="27" t="str">
        <f t="shared" si="146"/>
        <v>CCV-33B</v>
      </c>
      <c r="G1850" t="s">
        <v>2059</v>
      </c>
      <c r="I1850" t="s">
        <v>2079</v>
      </c>
      <c r="J1850">
        <v>0</v>
      </c>
      <c r="K1850">
        <v>9</v>
      </c>
      <c r="L1850">
        <v>0</v>
      </c>
      <c r="M1850">
        <v>86</v>
      </c>
      <c r="N1850">
        <v>27</v>
      </c>
      <c r="O1850">
        <v>5</v>
      </c>
      <c r="P1850">
        <v>1</v>
      </c>
      <c r="Q1850">
        <v>7</v>
      </c>
      <c r="R1850" s="27">
        <f t="shared" si="147"/>
        <v>152</v>
      </c>
      <c r="S1850" s="27">
        <f t="shared" si="148"/>
        <v>94</v>
      </c>
      <c r="T1850" s="27" t="str">
        <f>IFERROR(VLOOKUP(F1850,#REF!,2,0),"")</f>
        <v/>
      </c>
      <c r="U1850" s="27" t="str">
        <f t="shared" si="149"/>
        <v>,15:45:00,car,152</v>
      </c>
    </row>
    <row r="1851" spans="1:21" hidden="1" x14ac:dyDescent="0.25">
      <c r="A1851" t="s">
        <v>185</v>
      </c>
      <c r="B1851">
        <v>16</v>
      </c>
      <c r="C1851" s="27" t="str">
        <f t="shared" si="145"/>
        <v>T</v>
      </c>
      <c r="E1851" t="s">
        <v>2058</v>
      </c>
      <c r="F1851" s="27" t="str">
        <f t="shared" si="146"/>
        <v>CCV-33B</v>
      </c>
      <c r="G1851" t="s">
        <v>2059</v>
      </c>
      <c r="I1851" t="s">
        <v>2080</v>
      </c>
      <c r="J1851">
        <v>6</v>
      </c>
      <c r="K1851">
        <v>6</v>
      </c>
      <c r="L1851">
        <v>3</v>
      </c>
      <c r="M1851">
        <v>89</v>
      </c>
      <c r="N1851">
        <v>24</v>
      </c>
      <c r="O1851">
        <v>1</v>
      </c>
      <c r="P1851">
        <v>0</v>
      </c>
      <c r="Q1851">
        <v>3</v>
      </c>
      <c r="R1851" s="27">
        <f t="shared" si="147"/>
        <v>151</v>
      </c>
      <c r="S1851" s="27">
        <f t="shared" si="148"/>
        <v>100</v>
      </c>
      <c r="T1851" s="27" t="str">
        <f>IFERROR(VLOOKUP(F1851,#REF!,2,0),"")</f>
        <v/>
      </c>
      <c r="U1851" s="27" t="str">
        <f t="shared" si="149"/>
        <v>,16:00:00,car,151</v>
      </c>
    </row>
    <row r="1852" spans="1:21" hidden="1" x14ac:dyDescent="0.25">
      <c r="A1852" t="s">
        <v>187</v>
      </c>
      <c r="B1852">
        <v>16</v>
      </c>
      <c r="C1852" s="27" t="str">
        <f t="shared" si="145"/>
        <v>T</v>
      </c>
      <c r="E1852" t="s">
        <v>2058</v>
      </c>
      <c r="F1852" s="27" t="str">
        <f t="shared" si="146"/>
        <v>CCV-33B</v>
      </c>
      <c r="G1852" t="s">
        <v>2059</v>
      </c>
      <c r="I1852" t="s">
        <v>2081</v>
      </c>
      <c r="J1852">
        <v>2</v>
      </c>
      <c r="K1852">
        <v>4</v>
      </c>
      <c r="L1852">
        <v>2</v>
      </c>
      <c r="M1852">
        <v>93</v>
      </c>
      <c r="N1852">
        <v>22</v>
      </c>
      <c r="O1852">
        <v>4</v>
      </c>
      <c r="P1852">
        <v>0</v>
      </c>
      <c r="Q1852">
        <v>8</v>
      </c>
      <c r="R1852" s="27">
        <f t="shared" si="147"/>
        <v>153</v>
      </c>
      <c r="S1852" s="27">
        <f t="shared" si="148"/>
        <v>106</v>
      </c>
      <c r="T1852" s="27" t="str">
        <f>IFERROR(VLOOKUP(F1852,#REF!,2,0),"")</f>
        <v/>
      </c>
      <c r="U1852" s="27" t="str">
        <f t="shared" si="149"/>
        <v>,16:15:00,car,153</v>
      </c>
    </row>
    <row r="1853" spans="1:21" hidden="1" x14ac:dyDescent="0.25">
      <c r="A1853" t="s">
        <v>42</v>
      </c>
      <c r="B1853">
        <v>16</v>
      </c>
      <c r="C1853" s="27" t="str">
        <f t="shared" si="145"/>
        <v>T</v>
      </c>
      <c r="E1853" t="s">
        <v>2058</v>
      </c>
      <c r="F1853" s="27" t="str">
        <f t="shared" si="146"/>
        <v>CCV-33B</v>
      </c>
      <c r="G1853" t="s">
        <v>2059</v>
      </c>
      <c r="I1853" t="s">
        <v>2082</v>
      </c>
      <c r="J1853">
        <v>0</v>
      </c>
      <c r="K1853">
        <v>8</v>
      </c>
      <c r="L1853">
        <v>0</v>
      </c>
      <c r="M1853">
        <v>93</v>
      </c>
      <c r="N1853">
        <v>29</v>
      </c>
      <c r="O1853">
        <v>2</v>
      </c>
      <c r="P1853">
        <v>0</v>
      </c>
      <c r="Q1853">
        <v>6</v>
      </c>
      <c r="R1853" s="27">
        <f t="shared" si="147"/>
        <v>156</v>
      </c>
      <c r="S1853" s="27">
        <f t="shared" si="148"/>
        <v>99</v>
      </c>
      <c r="T1853" s="27" t="str">
        <f>IFERROR(VLOOKUP(F1853,#REF!,2,0),"")</f>
        <v/>
      </c>
      <c r="U1853" s="27" t="str">
        <f t="shared" si="149"/>
        <v>,16:30:00,car,156</v>
      </c>
    </row>
    <row r="1854" spans="1:21" hidden="1" x14ac:dyDescent="0.25">
      <c r="A1854" t="s">
        <v>43</v>
      </c>
      <c r="B1854">
        <v>16</v>
      </c>
      <c r="C1854" s="27" t="str">
        <f t="shared" si="145"/>
        <v>T</v>
      </c>
      <c r="E1854" t="s">
        <v>2058</v>
      </c>
      <c r="F1854" s="27" t="str">
        <f t="shared" si="146"/>
        <v>CCV-33B</v>
      </c>
      <c r="G1854" t="s">
        <v>2059</v>
      </c>
      <c r="I1854" t="s">
        <v>2083</v>
      </c>
      <c r="J1854">
        <v>3</v>
      </c>
      <c r="K1854">
        <v>8</v>
      </c>
      <c r="L1854">
        <v>1</v>
      </c>
      <c r="M1854">
        <v>113</v>
      </c>
      <c r="N1854">
        <v>20</v>
      </c>
      <c r="O1854">
        <v>3</v>
      </c>
      <c r="P1854">
        <v>0</v>
      </c>
      <c r="Q1854">
        <v>6</v>
      </c>
      <c r="R1854" s="27">
        <f t="shared" si="147"/>
        <v>184</v>
      </c>
      <c r="S1854" s="27">
        <f t="shared" si="148"/>
        <v>122</v>
      </c>
      <c r="T1854" s="27" t="str">
        <f>IFERROR(VLOOKUP(F1854,#REF!,2,0),"")</f>
        <v/>
      </c>
      <c r="U1854" s="27" t="str">
        <f t="shared" si="149"/>
        <v>,16:45:00,car,184</v>
      </c>
    </row>
    <row r="1855" spans="1:21" hidden="1" x14ac:dyDescent="0.25">
      <c r="A1855" t="s">
        <v>44</v>
      </c>
      <c r="B1855">
        <v>17</v>
      </c>
      <c r="C1855" s="27" t="str">
        <f t="shared" si="145"/>
        <v>T</v>
      </c>
      <c r="E1855" t="s">
        <v>2058</v>
      </c>
      <c r="F1855" s="27" t="str">
        <f t="shared" si="146"/>
        <v>CCV-33B</v>
      </c>
      <c r="G1855" t="s">
        <v>2059</v>
      </c>
      <c r="I1855" t="s">
        <v>2084</v>
      </c>
      <c r="J1855">
        <v>1</v>
      </c>
      <c r="K1855">
        <v>3</v>
      </c>
      <c r="L1855">
        <v>0</v>
      </c>
      <c r="M1855">
        <v>117</v>
      </c>
      <c r="N1855">
        <v>29</v>
      </c>
      <c r="O1855">
        <v>6</v>
      </c>
      <c r="P1855">
        <v>0</v>
      </c>
      <c r="Q1855">
        <v>1</v>
      </c>
      <c r="R1855" s="27">
        <f t="shared" si="147"/>
        <v>168</v>
      </c>
      <c r="S1855" s="27">
        <f t="shared" si="148"/>
        <v>118</v>
      </c>
      <c r="T1855" s="27" t="str">
        <f>IFERROR(VLOOKUP(F1855,#REF!,2,0),"")</f>
        <v/>
      </c>
      <c r="U1855" s="27" t="str">
        <f t="shared" si="149"/>
        <v>,17:00:00,car,168</v>
      </c>
    </row>
    <row r="1856" spans="1:21" hidden="1" x14ac:dyDescent="0.25">
      <c r="A1856" t="s">
        <v>45</v>
      </c>
      <c r="B1856">
        <v>17</v>
      </c>
      <c r="C1856" s="27" t="str">
        <f t="shared" si="145"/>
        <v>T</v>
      </c>
      <c r="E1856" t="s">
        <v>2058</v>
      </c>
      <c r="F1856" s="27" t="str">
        <f t="shared" si="146"/>
        <v>CCV-33B</v>
      </c>
      <c r="G1856" t="s">
        <v>2059</v>
      </c>
      <c r="I1856" t="s">
        <v>2085</v>
      </c>
      <c r="J1856">
        <v>7</v>
      </c>
      <c r="K1856">
        <v>2</v>
      </c>
      <c r="L1856">
        <v>0</v>
      </c>
      <c r="M1856">
        <v>128</v>
      </c>
      <c r="N1856">
        <v>28</v>
      </c>
      <c r="O1856">
        <v>2</v>
      </c>
      <c r="P1856">
        <v>1</v>
      </c>
      <c r="Q1856">
        <v>7</v>
      </c>
      <c r="R1856" s="27">
        <f t="shared" si="147"/>
        <v>189</v>
      </c>
      <c r="S1856" s="27">
        <f t="shared" si="148"/>
        <v>136</v>
      </c>
      <c r="T1856" s="27" t="str">
        <f>IFERROR(VLOOKUP(F1856,#REF!,2,0),"")</f>
        <v/>
      </c>
      <c r="U1856" s="27" t="str">
        <f t="shared" si="149"/>
        <v>,17:15:00,car,189</v>
      </c>
    </row>
    <row r="1857" spans="1:21" hidden="1" x14ac:dyDescent="0.25">
      <c r="A1857" t="s">
        <v>46</v>
      </c>
      <c r="B1857">
        <v>17</v>
      </c>
      <c r="C1857" s="27" t="str">
        <f t="shared" si="145"/>
        <v>T</v>
      </c>
      <c r="E1857" t="s">
        <v>2058</v>
      </c>
      <c r="F1857" s="27" t="str">
        <f t="shared" si="146"/>
        <v>CCV-33B</v>
      </c>
      <c r="G1857" t="s">
        <v>2059</v>
      </c>
      <c r="I1857" t="s">
        <v>2086</v>
      </c>
      <c r="J1857">
        <v>7</v>
      </c>
      <c r="K1857">
        <v>4</v>
      </c>
      <c r="L1857">
        <v>1</v>
      </c>
      <c r="M1857">
        <v>166</v>
      </c>
      <c r="N1857">
        <v>35</v>
      </c>
      <c r="O1857">
        <v>1</v>
      </c>
      <c r="P1857">
        <v>0</v>
      </c>
      <c r="Q1857">
        <v>5</v>
      </c>
      <c r="R1857" s="27">
        <f t="shared" si="147"/>
        <v>244</v>
      </c>
      <c r="S1857" s="27">
        <f t="shared" si="148"/>
        <v>174</v>
      </c>
      <c r="T1857" s="27" t="str">
        <f>IFERROR(VLOOKUP(F1857,#REF!,2,0),"")</f>
        <v/>
      </c>
      <c r="U1857" s="27" t="str">
        <f t="shared" si="149"/>
        <v>,17:30:00,car,244</v>
      </c>
    </row>
    <row r="1858" spans="1:21" hidden="1" x14ac:dyDescent="0.25">
      <c r="A1858" t="s">
        <v>47</v>
      </c>
      <c r="B1858">
        <v>17</v>
      </c>
      <c r="C1858" s="27" t="str">
        <f t="shared" si="145"/>
        <v>T</v>
      </c>
      <c r="E1858" t="s">
        <v>2058</v>
      </c>
      <c r="F1858" s="27" t="str">
        <f t="shared" si="146"/>
        <v>CCV-33B</v>
      </c>
      <c r="G1858" t="s">
        <v>2059</v>
      </c>
      <c r="I1858" t="s">
        <v>2087</v>
      </c>
      <c r="J1858">
        <v>14</v>
      </c>
      <c r="K1858">
        <v>3</v>
      </c>
      <c r="L1858">
        <v>1</v>
      </c>
      <c r="M1858">
        <v>159</v>
      </c>
      <c r="N1858">
        <v>36</v>
      </c>
      <c r="O1858">
        <v>4</v>
      </c>
      <c r="P1858">
        <v>0</v>
      </c>
      <c r="Q1858">
        <v>1</v>
      </c>
      <c r="R1858" s="27">
        <f t="shared" si="147"/>
        <v>227</v>
      </c>
      <c r="S1858" s="27">
        <f t="shared" si="148"/>
        <v>163</v>
      </c>
      <c r="T1858" s="27" t="str">
        <f>IFERROR(VLOOKUP(F1858,#REF!,2,0),"")</f>
        <v/>
      </c>
      <c r="U1858" s="27" t="str">
        <f t="shared" si="149"/>
        <v>,17:45:00,car,227</v>
      </c>
    </row>
    <row r="1859" spans="1:21" hidden="1" x14ac:dyDescent="0.25">
      <c r="A1859" t="s">
        <v>48</v>
      </c>
      <c r="B1859">
        <v>18</v>
      </c>
      <c r="C1859" s="27" t="str">
        <f t="shared" ref="C1859:C1922" si="150">IF(B1859&lt;12,"M",IF(AND(B1859&gt;=12,B1859&lt;=18),"T","N"))</f>
        <v>T</v>
      </c>
      <c r="E1859" t="s">
        <v>2058</v>
      </c>
      <c r="F1859" s="27" t="str">
        <f t="shared" ref="F1859:F1922" si="151">CONCATENATE("CCV-",G1859)</f>
        <v>CCV-33B</v>
      </c>
      <c r="G1859" t="s">
        <v>2059</v>
      </c>
      <c r="I1859" t="s">
        <v>2088</v>
      </c>
      <c r="J1859">
        <v>11</v>
      </c>
      <c r="K1859">
        <v>4</v>
      </c>
      <c r="L1859">
        <v>0</v>
      </c>
      <c r="M1859">
        <v>147</v>
      </c>
      <c r="N1859">
        <v>44</v>
      </c>
      <c r="O1859">
        <v>6</v>
      </c>
      <c r="P1859">
        <v>0</v>
      </c>
      <c r="Q1859">
        <v>4</v>
      </c>
      <c r="R1859" s="27">
        <f t="shared" ref="R1859:R1922" si="152">ROUNDUP((M1859+P1859+Q1859+(1/6)*N1859+2*K1859+2.5*L1859)*1.3,0)</f>
        <v>217</v>
      </c>
      <c r="S1859" s="27">
        <f t="shared" ref="S1859:S1922" si="153">ROUNDUP(M1859+P1859+Q1859+2.5*L1859,0)</f>
        <v>151</v>
      </c>
      <c r="T1859" s="27" t="str">
        <f>IFERROR(VLOOKUP(F1859,#REF!,2,0),"")</f>
        <v/>
      </c>
      <c r="U1859" s="27" t="str">
        <f t="shared" ref="U1859:U1922" si="154">CONCATENATE(T1859,",",CONCATENATE(LEFT(A1859,5),":00"),",car,",R1859)</f>
        <v>,18:00:00,car,217</v>
      </c>
    </row>
    <row r="1860" spans="1:21" hidden="1" x14ac:dyDescent="0.25">
      <c r="A1860" t="s">
        <v>49</v>
      </c>
      <c r="B1860">
        <v>18</v>
      </c>
      <c r="C1860" s="27" t="str">
        <f t="shared" si="150"/>
        <v>T</v>
      </c>
      <c r="E1860" t="s">
        <v>2058</v>
      </c>
      <c r="F1860" s="27" t="str">
        <f t="shared" si="151"/>
        <v>CCV-33B</v>
      </c>
      <c r="G1860" t="s">
        <v>2059</v>
      </c>
      <c r="I1860" t="s">
        <v>2089</v>
      </c>
      <c r="J1860">
        <v>4</v>
      </c>
      <c r="K1860">
        <v>5</v>
      </c>
      <c r="L1860">
        <v>0</v>
      </c>
      <c r="M1860">
        <v>154</v>
      </c>
      <c r="N1860">
        <v>41</v>
      </c>
      <c r="O1860">
        <v>3</v>
      </c>
      <c r="P1860">
        <v>0</v>
      </c>
      <c r="Q1860">
        <v>2</v>
      </c>
      <c r="R1860" s="27">
        <f t="shared" si="152"/>
        <v>225</v>
      </c>
      <c r="S1860" s="27">
        <f t="shared" si="153"/>
        <v>156</v>
      </c>
      <c r="T1860" s="27" t="str">
        <f>IFERROR(VLOOKUP(F1860,#REF!,2,0),"")</f>
        <v/>
      </c>
      <c r="U1860" s="27" t="str">
        <f t="shared" si="154"/>
        <v>,18:15:00,car,225</v>
      </c>
    </row>
    <row r="1861" spans="1:21" hidden="1" x14ac:dyDescent="0.25">
      <c r="A1861" t="s">
        <v>197</v>
      </c>
      <c r="B1861">
        <v>18</v>
      </c>
      <c r="C1861" s="27" t="str">
        <f t="shared" si="150"/>
        <v>T</v>
      </c>
      <c r="E1861" t="s">
        <v>2058</v>
      </c>
      <c r="F1861" s="27" t="str">
        <f t="shared" si="151"/>
        <v>CCV-33B</v>
      </c>
      <c r="G1861" t="s">
        <v>2059</v>
      </c>
      <c r="I1861" t="s">
        <v>2090</v>
      </c>
      <c r="J1861">
        <v>1</v>
      </c>
      <c r="K1861">
        <v>0</v>
      </c>
      <c r="L1861">
        <v>1</v>
      </c>
      <c r="M1861">
        <v>171</v>
      </c>
      <c r="N1861">
        <v>38</v>
      </c>
      <c r="O1861">
        <v>8</v>
      </c>
      <c r="P1861">
        <v>0</v>
      </c>
      <c r="Q1861">
        <v>2</v>
      </c>
      <c r="R1861" s="27">
        <f t="shared" si="152"/>
        <v>237</v>
      </c>
      <c r="S1861" s="27">
        <f t="shared" si="153"/>
        <v>176</v>
      </c>
      <c r="T1861" s="27" t="str">
        <f>IFERROR(VLOOKUP(F1861,#REF!,2,0),"")</f>
        <v/>
      </c>
      <c r="U1861" s="27" t="str">
        <f t="shared" si="154"/>
        <v>,18:30:00,car,237</v>
      </c>
    </row>
    <row r="1862" spans="1:21" hidden="1" x14ac:dyDescent="0.25">
      <c r="A1862" t="s">
        <v>199</v>
      </c>
      <c r="B1862">
        <v>18</v>
      </c>
      <c r="C1862" s="27" t="str">
        <f t="shared" si="150"/>
        <v>T</v>
      </c>
      <c r="E1862" t="s">
        <v>2058</v>
      </c>
      <c r="F1862" s="27" t="str">
        <f t="shared" si="151"/>
        <v>CCV-33B</v>
      </c>
      <c r="G1862" t="s">
        <v>2059</v>
      </c>
      <c r="I1862" t="s">
        <v>2091</v>
      </c>
      <c r="J1862">
        <v>2</v>
      </c>
      <c r="K1862">
        <v>3</v>
      </c>
      <c r="L1862">
        <v>0</v>
      </c>
      <c r="M1862">
        <v>119</v>
      </c>
      <c r="N1862">
        <v>25</v>
      </c>
      <c r="O1862">
        <v>4</v>
      </c>
      <c r="P1862">
        <v>0</v>
      </c>
      <c r="Q1862">
        <v>5</v>
      </c>
      <c r="R1862" s="27">
        <f t="shared" si="152"/>
        <v>175</v>
      </c>
      <c r="S1862" s="27">
        <f t="shared" si="153"/>
        <v>124</v>
      </c>
      <c r="T1862" s="27" t="str">
        <f>IFERROR(VLOOKUP(F1862,#REF!,2,0),"")</f>
        <v/>
      </c>
      <c r="U1862" s="27" t="str">
        <f t="shared" si="154"/>
        <v>,18:45:00,car,175</v>
      </c>
    </row>
    <row r="1863" spans="1:21" hidden="1" x14ac:dyDescent="0.25">
      <c r="A1863" t="s">
        <v>201</v>
      </c>
      <c r="B1863">
        <v>19</v>
      </c>
      <c r="C1863" s="27" t="str">
        <f t="shared" si="150"/>
        <v>N</v>
      </c>
      <c r="E1863" t="s">
        <v>2058</v>
      </c>
      <c r="F1863" s="27" t="str">
        <f t="shared" si="151"/>
        <v>CCV-33B</v>
      </c>
      <c r="G1863" t="s">
        <v>2059</v>
      </c>
      <c r="I1863" t="s">
        <v>2092</v>
      </c>
      <c r="J1863">
        <v>3</v>
      </c>
      <c r="K1863">
        <v>1</v>
      </c>
      <c r="L1863">
        <v>1</v>
      </c>
      <c r="M1863">
        <v>126</v>
      </c>
      <c r="N1863">
        <v>25</v>
      </c>
      <c r="O1863">
        <v>5</v>
      </c>
      <c r="P1863">
        <v>0</v>
      </c>
      <c r="Q1863">
        <v>6</v>
      </c>
      <c r="R1863" s="27">
        <f t="shared" si="152"/>
        <v>183</v>
      </c>
      <c r="S1863" s="27">
        <f t="shared" si="153"/>
        <v>135</v>
      </c>
      <c r="T1863" s="27" t="str">
        <f>IFERROR(VLOOKUP(F1863,#REF!,2,0),"")</f>
        <v/>
      </c>
      <c r="U1863" s="27" t="str">
        <f t="shared" si="154"/>
        <v>,19:00:00,car,183</v>
      </c>
    </row>
    <row r="1864" spans="1:21" hidden="1" x14ac:dyDescent="0.25">
      <c r="A1864" t="s">
        <v>203</v>
      </c>
      <c r="B1864">
        <v>19</v>
      </c>
      <c r="C1864" s="27" t="str">
        <f t="shared" si="150"/>
        <v>N</v>
      </c>
      <c r="E1864" t="s">
        <v>2058</v>
      </c>
      <c r="F1864" s="27" t="str">
        <f t="shared" si="151"/>
        <v>CCV-33B</v>
      </c>
      <c r="G1864" t="s">
        <v>2059</v>
      </c>
      <c r="I1864" t="s">
        <v>2093</v>
      </c>
      <c r="J1864">
        <v>3</v>
      </c>
      <c r="K1864">
        <v>2</v>
      </c>
      <c r="L1864">
        <v>0</v>
      </c>
      <c r="M1864">
        <v>123</v>
      </c>
      <c r="N1864">
        <v>37</v>
      </c>
      <c r="O1864">
        <v>4</v>
      </c>
      <c r="P1864">
        <v>0</v>
      </c>
      <c r="Q1864">
        <v>2</v>
      </c>
      <c r="R1864" s="27">
        <f t="shared" si="152"/>
        <v>176</v>
      </c>
      <c r="S1864" s="27">
        <f t="shared" si="153"/>
        <v>125</v>
      </c>
      <c r="T1864" s="27" t="str">
        <f>IFERROR(VLOOKUP(F1864,#REF!,2,0),"")</f>
        <v/>
      </c>
      <c r="U1864" s="27" t="str">
        <f t="shared" si="154"/>
        <v>,19:15:00,car,176</v>
      </c>
    </row>
    <row r="1865" spans="1:21" hidden="1" x14ac:dyDescent="0.25">
      <c r="A1865" t="s">
        <v>205</v>
      </c>
      <c r="B1865">
        <v>19</v>
      </c>
      <c r="C1865" s="27" t="str">
        <f t="shared" si="150"/>
        <v>N</v>
      </c>
      <c r="E1865" t="s">
        <v>2058</v>
      </c>
      <c r="F1865" s="27" t="str">
        <f t="shared" si="151"/>
        <v>CCV-33B</v>
      </c>
      <c r="G1865" t="s">
        <v>2059</v>
      </c>
      <c r="I1865" t="s">
        <v>2094</v>
      </c>
      <c r="J1865">
        <v>0</v>
      </c>
      <c r="K1865">
        <v>0</v>
      </c>
      <c r="L1865">
        <v>1</v>
      </c>
      <c r="M1865">
        <v>8</v>
      </c>
      <c r="N1865">
        <v>3</v>
      </c>
      <c r="O1865">
        <v>0</v>
      </c>
      <c r="P1865">
        <v>0</v>
      </c>
      <c r="Q1865">
        <v>1</v>
      </c>
      <c r="R1865" s="27">
        <f t="shared" si="152"/>
        <v>16</v>
      </c>
      <c r="S1865" s="27">
        <f t="shared" si="153"/>
        <v>12</v>
      </c>
      <c r="T1865" s="27" t="str">
        <f>IFERROR(VLOOKUP(F1865,#REF!,2,0),"")</f>
        <v/>
      </c>
      <c r="U1865" s="27" t="str">
        <f t="shared" si="154"/>
        <v>,19:30:00,car,16</v>
      </c>
    </row>
    <row r="1866" spans="1:21" hidden="1" x14ac:dyDescent="0.25">
      <c r="A1866" t="s">
        <v>107</v>
      </c>
      <c r="B1866">
        <v>6</v>
      </c>
      <c r="C1866" s="27" t="str">
        <f t="shared" si="150"/>
        <v>M</v>
      </c>
      <c r="E1866" t="s">
        <v>2095</v>
      </c>
      <c r="F1866" s="27" t="str">
        <f t="shared" si="151"/>
        <v>CCV-34A</v>
      </c>
      <c r="G1866" t="s">
        <v>2096</v>
      </c>
      <c r="I1866" t="s">
        <v>2097</v>
      </c>
      <c r="J1866">
        <v>0</v>
      </c>
      <c r="K1866">
        <v>5</v>
      </c>
      <c r="L1866">
        <v>1</v>
      </c>
      <c r="M1866">
        <v>8</v>
      </c>
      <c r="N1866">
        <v>2</v>
      </c>
      <c r="O1866">
        <v>1</v>
      </c>
      <c r="P1866">
        <v>4</v>
      </c>
      <c r="Q1866">
        <v>2</v>
      </c>
      <c r="R1866" s="27">
        <f t="shared" si="152"/>
        <v>35</v>
      </c>
      <c r="S1866" s="27">
        <f t="shared" si="153"/>
        <v>17</v>
      </c>
      <c r="T1866" s="27" t="str">
        <f>IFERROR(VLOOKUP(F1866,#REF!,2,0),"")</f>
        <v/>
      </c>
      <c r="U1866" s="27" t="str">
        <f t="shared" si="154"/>
        <v>,06:15:00,car,35</v>
      </c>
    </row>
    <row r="1867" spans="1:21" hidden="1" x14ac:dyDescent="0.25">
      <c r="A1867" t="s">
        <v>109</v>
      </c>
      <c r="B1867">
        <v>6</v>
      </c>
      <c r="C1867" s="27" t="str">
        <f t="shared" si="150"/>
        <v>M</v>
      </c>
      <c r="E1867" t="s">
        <v>2095</v>
      </c>
      <c r="F1867" s="27" t="str">
        <f t="shared" si="151"/>
        <v>CCV-34A</v>
      </c>
      <c r="G1867" t="s">
        <v>2096</v>
      </c>
      <c r="I1867" t="s">
        <v>2098</v>
      </c>
      <c r="J1867">
        <v>0</v>
      </c>
      <c r="K1867">
        <v>0</v>
      </c>
      <c r="L1867">
        <v>2</v>
      </c>
      <c r="M1867">
        <v>119</v>
      </c>
      <c r="N1867">
        <v>8</v>
      </c>
      <c r="O1867">
        <v>4</v>
      </c>
      <c r="P1867">
        <v>8</v>
      </c>
      <c r="Q1867">
        <v>6</v>
      </c>
      <c r="R1867" s="27">
        <f t="shared" si="152"/>
        <v>182</v>
      </c>
      <c r="S1867" s="27">
        <f t="shared" si="153"/>
        <v>138</v>
      </c>
      <c r="T1867" s="27" t="str">
        <f>IFERROR(VLOOKUP(F1867,#REF!,2,0),"")</f>
        <v/>
      </c>
      <c r="U1867" s="27" t="str">
        <f t="shared" si="154"/>
        <v>,06:30:00,car,182</v>
      </c>
    </row>
    <row r="1868" spans="1:21" hidden="1" x14ac:dyDescent="0.25">
      <c r="A1868" t="s">
        <v>111</v>
      </c>
      <c r="B1868">
        <v>6</v>
      </c>
      <c r="C1868" s="27" t="str">
        <f t="shared" si="150"/>
        <v>M</v>
      </c>
      <c r="E1868" t="s">
        <v>2095</v>
      </c>
      <c r="F1868" s="27" t="str">
        <f t="shared" si="151"/>
        <v>CCV-34A</v>
      </c>
      <c r="G1868" t="s">
        <v>2096</v>
      </c>
      <c r="I1868" t="s">
        <v>2099</v>
      </c>
      <c r="J1868">
        <v>1</v>
      </c>
      <c r="K1868">
        <v>2</v>
      </c>
      <c r="L1868">
        <v>2</v>
      </c>
      <c r="M1868">
        <v>127</v>
      </c>
      <c r="N1868">
        <v>27</v>
      </c>
      <c r="O1868">
        <v>8</v>
      </c>
      <c r="P1868">
        <v>12</v>
      </c>
      <c r="Q1868">
        <v>8</v>
      </c>
      <c r="R1868" s="27">
        <f t="shared" si="152"/>
        <v>209</v>
      </c>
      <c r="S1868" s="27">
        <f t="shared" si="153"/>
        <v>152</v>
      </c>
      <c r="T1868" s="27" t="str">
        <f>IFERROR(VLOOKUP(F1868,#REF!,2,0),"")</f>
        <v/>
      </c>
      <c r="U1868" s="27" t="str">
        <f t="shared" si="154"/>
        <v>,06:45:00,car,209</v>
      </c>
    </row>
    <row r="1869" spans="1:21" hidden="1" x14ac:dyDescent="0.25">
      <c r="A1869" t="s">
        <v>113</v>
      </c>
      <c r="B1869">
        <v>7</v>
      </c>
      <c r="C1869" s="27" t="str">
        <f t="shared" si="150"/>
        <v>M</v>
      </c>
      <c r="E1869" t="s">
        <v>2095</v>
      </c>
      <c r="F1869" s="27" t="str">
        <f t="shared" si="151"/>
        <v>CCV-34A</v>
      </c>
      <c r="G1869" t="s">
        <v>2096</v>
      </c>
      <c r="I1869" t="s">
        <v>2100</v>
      </c>
      <c r="J1869">
        <v>1</v>
      </c>
      <c r="K1869">
        <v>2</v>
      </c>
      <c r="L1869">
        <v>0</v>
      </c>
      <c r="M1869">
        <v>140</v>
      </c>
      <c r="N1869">
        <v>23</v>
      </c>
      <c r="O1869">
        <v>4</v>
      </c>
      <c r="P1869">
        <v>8</v>
      </c>
      <c r="Q1869">
        <v>5</v>
      </c>
      <c r="R1869" s="27">
        <f t="shared" si="152"/>
        <v>210</v>
      </c>
      <c r="S1869" s="27">
        <f t="shared" si="153"/>
        <v>153</v>
      </c>
      <c r="T1869" s="27" t="str">
        <f>IFERROR(VLOOKUP(F1869,#REF!,2,0),"")</f>
        <v/>
      </c>
      <c r="U1869" s="27" t="str">
        <f t="shared" si="154"/>
        <v>,07:00:00,car,210</v>
      </c>
    </row>
    <row r="1870" spans="1:21" hidden="1" x14ac:dyDescent="0.25">
      <c r="A1870" t="s">
        <v>115</v>
      </c>
      <c r="B1870">
        <v>7</v>
      </c>
      <c r="C1870" s="27" t="str">
        <f t="shared" si="150"/>
        <v>M</v>
      </c>
      <c r="E1870" t="s">
        <v>2095</v>
      </c>
      <c r="F1870" s="27" t="str">
        <f t="shared" si="151"/>
        <v>CCV-34A</v>
      </c>
      <c r="G1870" t="s">
        <v>2096</v>
      </c>
      <c r="I1870" t="s">
        <v>2101</v>
      </c>
      <c r="J1870">
        <v>0</v>
      </c>
      <c r="K1870">
        <v>5</v>
      </c>
      <c r="L1870">
        <v>1</v>
      </c>
      <c r="M1870">
        <v>264</v>
      </c>
      <c r="N1870">
        <v>29</v>
      </c>
      <c r="O1870">
        <v>5</v>
      </c>
      <c r="P1870">
        <v>21</v>
      </c>
      <c r="Q1870">
        <v>12</v>
      </c>
      <c r="R1870" s="27">
        <f t="shared" si="152"/>
        <v>409</v>
      </c>
      <c r="S1870" s="27">
        <f t="shared" si="153"/>
        <v>300</v>
      </c>
      <c r="T1870" s="27" t="str">
        <f>IFERROR(VLOOKUP(F1870,#REF!,2,0),"")</f>
        <v/>
      </c>
      <c r="U1870" s="27" t="str">
        <f t="shared" si="154"/>
        <v>,07:15:00,car,409</v>
      </c>
    </row>
    <row r="1871" spans="1:21" hidden="1" x14ac:dyDescent="0.25">
      <c r="A1871" t="s">
        <v>117</v>
      </c>
      <c r="B1871">
        <v>7</v>
      </c>
      <c r="C1871" s="27" t="str">
        <f t="shared" si="150"/>
        <v>M</v>
      </c>
      <c r="E1871" t="s">
        <v>2095</v>
      </c>
      <c r="F1871" s="27" t="str">
        <f t="shared" si="151"/>
        <v>CCV-34A</v>
      </c>
      <c r="G1871" t="s">
        <v>2096</v>
      </c>
      <c r="I1871" t="s">
        <v>2102</v>
      </c>
      <c r="J1871">
        <v>0</v>
      </c>
      <c r="K1871">
        <v>6</v>
      </c>
      <c r="L1871">
        <v>1</v>
      </c>
      <c r="M1871">
        <v>334</v>
      </c>
      <c r="N1871">
        <v>26</v>
      </c>
      <c r="O1871">
        <v>6</v>
      </c>
      <c r="P1871">
        <v>15</v>
      </c>
      <c r="Q1871">
        <v>12</v>
      </c>
      <c r="R1871" s="27">
        <f t="shared" si="152"/>
        <v>494</v>
      </c>
      <c r="S1871" s="27">
        <f t="shared" si="153"/>
        <v>364</v>
      </c>
      <c r="T1871" s="27" t="str">
        <f>IFERROR(VLOOKUP(F1871,#REF!,2,0),"")</f>
        <v/>
      </c>
      <c r="U1871" s="27" t="str">
        <f t="shared" si="154"/>
        <v>,07:30:00,car,494</v>
      </c>
    </row>
    <row r="1872" spans="1:21" hidden="1" x14ac:dyDescent="0.25">
      <c r="A1872" t="s">
        <v>119</v>
      </c>
      <c r="B1872">
        <v>7</v>
      </c>
      <c r="C1872" s="27" t="str">
        <f t="shared" si="150"/>
        <v>M</v>
      </c>
      <c r="E1872" t="s">
        <v>2095</v>
      </c>
      <c r="F1872" s="27" t="str">
        <f t="shared" si="151"/>
        <v>CCV-34A</v>
      </c>
      <c r="G1872" t="s">
        <v>2096</v>
      </c>
      <c r="I1872" t="s">
        <v>2103</v>
      </c>
      <c r="J1872">
        <v>0</v>
      </c>
      <c r="K1872">
        <v>6</v>
      </c>
      <c r="L1872">
        <v>0</v>
      </c>
      <c r="M1872">
        <v>181</v>
      </c>
      <c r="N1872">
        <v>27</v>
      </c>
      <c r="O1872">
        <v>6</v>
      </c>
      <c r="P1872">
        <v>12</v>
      </c>
      <c r="Q1872">
        <v>6</v>
      </c>
      <c r="R1872" s="27">
        <f t="shared" si="152"/>
        <v>281</v>
      </c>
      <c r="S1872" s="27">
        <f t="shared" si="153"/>
        <v>199</v>
      </c>
      <c r="T1872" s="27" t="str">
        <f>IFERROR(VLOOKUP(F1872,#REF!,2,0),"")</f>
        <v/>
      </c>
      <c r="U1872" s="27" t="str">
        <f t="shared" si="154"/>
        <v>,07:45:00,car,281</v>
      </c>
    </row>
    <row r="1873" spans="1:21" hidden="1" x14ac:dyDescent="0.25">
      <c r="A1873" t="s">
        <v>121</v>
      </c>
      <c r="B1873">
        <v>8</v>
      </c>
      <c r="C1873" s="27" t="str">
        <f t="shared" si="150"/>
        <v>M</v>
      </c>
      <c r="E1873" t="s">
        <v>2095</v>
      </c>
      <c r="F1873" s="27" t="str">
        <f t="shared" si="151"/>
        <v>CCV-34A</v>
      </c>
      <c r="G1873" t="s">
        <v>2096</v>
      </c>
      <c r="I1873" t="s">
        <v>2104</v>
      </c>
      <c r="J1873">
        <v>0</v>
      </c>
      <c r="K1873">
        <v>8</v>
      </c>
      <c r="L1873">
        <v>2</v>
      </c>
      <c r="M1873">
        <v>168</v>
      </c>
      <c r="N1873">
        <v>19</v>
      </c>
      <c r="O1873">
        <v>5</v>
      </c>
      <c r="P1873">
        <v>25</v>
      </c>
      <c r="Q1873">
        <v>5</v>
      </c>
      <c r="R1873" s="27">
        <f t="shared" si="152"/>
        <v>289</v>
      </c>
      <c r="S1873" s="27">
        <f t="shared" si="153"/>
        <v>203</v>
      </c>
      <c r="T1873" s="27" t="str">
        <f>IFERROR(VLOOKUP(F1873,#REF!,2,0),"")</f>
        <v/>
      </c>
      <c r="U1873" s="27" t="str">
        <f t="shared" si="154"/>
        <v>,08:00:00,car,289</v>
      </c>
    </row>
    <row r="1874" spans="1:21" hidden="1" x14ac:dyDescent="0.25">
      <c r="A1874" t="s">
        <v>123</v>
      </c>
      <c r="B1874">
        <v>8</v>
      </c>
      <c r="C1874" s="27" t="str">
        <f t="shared" si="150"/>
        <v>M</v>
      </c>
      <c r="E1874" t="s">
        <v>2095</v>
      </c>
      <c r="F1874" s="27" t="str">
        <f t="shared" si="151"/>
        <v>CCV-34A</v>
      </c>
      <c r="G1874" t="s">
        <v>2096</v>
      </c>
      <c r="I1874" t="s">
        <v>2105</v>
      </c>
      <c r="J1874">
        <v>0</v>
      </c>
      <c r="K1874">
        <v>10</v>
      </c>
      <c r="L1874">
        <v>0</v>
      </c>
      <c r="M1874">
        <v>203</v>
      </c>
      <c r="N1874">
        <v>22</v>
      </c>
      <c r="O1874">
        <v>3</v>
      </c>
      <c r="P1874">
        <v>15</v>
      </c>
      <c r="Q1874">
        <v>12</v>
      </c>
      <c r="R1874" s="27">
        <f t="shared" si="152"/>
        <v>330</v>
      </c>
      <c r="S1874" s="27">
        <f t="shared" si="153"/>
        <v>230</v>
      </c>
      <c r="T1874" s="27" t="str">
        <f>IFERROR(VLOOKUP(F1874,#REF!,2,0),"")</f>
        <v/>
      </c>
      <c r="U1874" s="27" t="str">
        <f t="shared" si="154"/>
        <v>,08:15:00,car,330</v>
      </c>
    </row>
    <row r="1875" spans="1:21" hidden="1" x14ac:dyDescent="0.25">
      <c r="A1875" t="s">
        <v>125</v>
      </c>
      <c r="B1875">
        <v>8</v>
      </c>
      <c r="C1875" s="27" t="str">
        <f t="shared" si="150"/>
        <v>M</v>
      </c>
      <c r="E1875" t="s">
        <v>2095</v>
      </c>
      <c r="F1875" s="27" t="str">
        <f t="shared" si="151"/>
        <v>CCV-34A</v>
      </c>
      <c r="G1875" t="s">
        <v>2096</v>
      </c>
      <c r="I1875" t="s">
        <v>2106</v>
      </c>
      <c r="J1875">
        <v>0</v>
      </c>
      <c r="K1875">
        <v>16</v>
      </c>
      <c r="L1875">
        <v>0</v>
      </c>
      <c r="M1875">
        <v>184</v>
      </c>
      <c r="N1875">
        <v>14</v>
      </c>
      <c r="O1875">
        <v>4</v>
      </c>
      <c r="P1875">
        <v>15</v>
      </c>
      <c r="Q1875">
        <v>14</v>
      </c>
      <c r="R1875" s="27">
        <f t="shared" si="152"/>
        <v>322</v>
      </c>
      <c r="S1875" s="27">
        <f t="shared" si="153"/>
        <v>213</v>
      </c>
      <c r="T1875" s="27" t="str">
        <f>IFERROR(VLOOKUP(F1875,#REF!,2,0),"")</f>
        <v/>
      </c>
      <c r="U1875" s="27" t="str">
        <f t="shared" si="154"/>
        <v>,08:30:00,car,322</v>
      </c>
    </row>
    <row r="1876" spans="1:21" hidden="1" x14ac:dyDescent="0.25">
      <c r="A1876" t="s">
        <v>127</v>
      </c>
      <c r="B1876">
        <v>8</v>
      </c>
      <c r="C1876" s="27" t="str">
        <f t="shared" si="150"/>
        <v>M</v>
      </c>
      <c r="E1876" t="s">
        <v>2095</v>
      </c>
      <c r="F1876" s="27" t="str">
        <f t="shared" si="151"/>
        <v>CCV-34A</v>
      </c>
      <c r="G1876" t="s">
        <v>2096</v>
      </c>
      <c r="I1876" t="s">
        <v>2107</v>
      </c>
      <c r="J1876">
        <v>0</v>
      </c>
      <c r="K1876">
        <v>16</v>
      </c>
      <c r="L1876">
        <v>0</v>
      </c>
      <c r="M1876">
        <v>230</v>
      </c>
      <c r="N1876">
        <v>24</v>
      </c>
      <c r="O1876">
        <v>2</v>
      </c>
      <c r="P1876">
        <v>25</v>
      </c>
      <c r="Q1876">
        <v>11</v>
      </c>
      <c r="R1876" s="27">
        <f t="shared" si="152"/>
        <v>393</v>
      </c>
      <c r="S1876" s="27">
        <f t="shared" si="153"/>
        <v>266</v>
      </c>
      <c r="T1876" s="27" t="str">
        <f>IFERROR(VLOOKUP(F1876,#REF!,2,0),"")</f>
        <v/>
      </c>
      <c r="U1876" s="27" t="str">
        <f t="shared" si="154"/>
        <v>,08:45:00,car,393</v>
      </c>
    </row>
    <row r="1877" spans="1:21" hidden="1" x14ac:dyDescent="0.25">
      <c r="A1877" t="s">
        <v>129</v>
      </c>
      <c r="B1877">
        <v>9</v>
      </c>
      <c r="C1877" s="27" t="str">
        <f t="shared" si="150"/>
        <v>M</v>
      </c>
      <c r="E1877" t="s">
        <v>2095</v>
      </c>
      <c r="F1877" s="27" t="str">
        <f t="shared" si="151"/>
        <v>CCV-34A</v>
      </c>
      <c r="G1877" t="s">
        <v>2096</v>
      </c>
      <c r="I1877" t="s">
        <v>2108</v>
      </c>
      <c r="J1877">
        <v>1</v>
      </c>
      <c r="K1877">
        <v>10</v>
      </c>
      <c r="L1877">
        <v>0</v>
      </c>
      <c r="M1877">
        <v>167</v>
      </c>
      <c r="N1877">
        <v>17</v>
      </c>
      <c r="O1877">
        <v>3</v>
      </c>
      <c r="P1877">
        <v>30</v>
      </c>
      <c r="Q1877">
        <v>13</v>
      </c>
      <c r="R1877" s="27">
        <f t="shared" si="152"/>
        <v>303</v>
      </c>
      <c r="S1877" s="27">
        <f t="shared" si="153"/>
        <v>210</v>
      </c>
      <c r="T1877" s="27" t="str">
        <f>IFERROR(VLOOKUP(F1877,#REF!,2,0),"")</f>
        <v/>
      </c>
      <c r="U1877" s="27" t="str">
        <f t="shared" si="154"/>
        <v>,09:00:00,car,303</v>
      </c>
    </row>
    <row r="1878" spans="1:21" hidden="1" x14ac:dyDescent="0.25">
      <c r="A1878" t="s">
        <v>131</v>
      </c>
      <c r="B1878">
        <v>9</v>
      </c>
      <c r="C1878" s="27" t="str">
        <f t="shared" si="150"/>
        <v>M</v>
      </c>
      <c r="E1878" t="s">
        <v>2095</v>
      </c>
      <c r="F1878" s="27" t="str">
        <f t="shared" si="151"/>
        <v>CCV-34A</v>
      </c>
      <c r="G1878" t="s">
        <v>2096</v>
      </c>
      <c r="I1878" t="s">
        <v>2109</v>
      </c>
      <c r="J1878">
        <v>0</v>
      </c>
      <c r="K1878">
        <v>13</v>
      </c>
      <c r="L1878">
        <v>0</v>
      </c>
      <c r="M1878">
        <v>178</v>
      </c>
      <c r="N1878">
        <v>17</v>
      </c>
      <c r="O1878">
        <v>3</v>
      </c>
      <c r="P1878">
        <v>10</v>
      </c>
      <c r="Q1878">
        <v>10</v>
      </c>
      <c r="R1878" s="27">
        <f t="shared" si="152"/>
        <v>295</v>
      </c>
      <c r="S1878" s="27">
        <f t="shared" si="153"/>
        <v>198</v>
      </c>
      <c r="T1878" s="27" t="str">
        <f>IFERROR(VLOOKUP(F1878,#REF!,2,0),"")</f>
        <v/>
      </c>
      <c r="U1878" s="27" t="str">
        <f t="shared" si="154"/>
        <v>,09:15:00,car,295</v>
      </c>
    </row>
    <row r="1879" spans="1:21" hidden="1" x14ac:dyDescent="0.25">
      <c r="A1879" t="s">
        <v>133</v>
      </c>
      <c r="B1879">
        <v>9</v>
      </c>
      <c r="C1879" s="27" t="str">
        <f t="shared" si="150"/>
        <v>M</v>
      </c>
      <c r="E1879" t="s">
        <v>2095</v>
      </c>
      <c r="F1879" s="27" t="str">
        <f t="shared" si="151"/>
        <v>CCV-34A</v>
      </c>
      <c r="G1879" t="s">
        <v>2096</v>
      </c>
      <c r="I1879" t="s">
        <v>2110</v>
      </c>
      <c r="J1879">
        <v>0</v>
      </c>
      <c r="K1879">
        <v>13</v>
      </c>
      <c r="L1879">
        <v>2</v>
      </c>
      <c r="M1879">
        <v>188</v>
      </c>
      <c r="N1879">
        <v>15</v>
      </c>
      <c r="O1879">
        <v>5</v>
      </c>
      <c r="P1879">
        <v>11</v>
      </c>
      <c r="Q1879">
        <v>8</v>
      </c>
      <c r="R1879" s="27">
        <f t="shared" si="152"/>
        <v>313</v>
      </c>
      <c r="S1879" s="27">
        <f t="shared" si="153"/>
        <v>212</v>
      </c>
      <c r="T1879" s="27" t="str">
        <f>IFERROR(VLOOKUP(F1879,#REF!,2,0),"")</f>
        <v/>
      </c>
      <c r="U1879" s="27" t="str">
        <f t="shared" si="154"/>
        <v>,09:30:00,car,313</v>
      </c>
    </row>
    <row r="1880" spans="1:21" hidden="1" x14ac:dyDescent="0.25">
      <c r="A1880" t="s">
        <v>135</v>
      </c>
      <c r="B1880">
        <v>9</v>
      </c>
      <c r="C1880" s="27" t="str">
        <f t="shared" si="150"/>
        <v>M</v>
      </c>
      <c r="E1880" t="s">
        <v>2095</v>
      </c>
      <c r="F1880" s="27" t="str">
        <f t="shared" si="151"/>
        <v>CCV-34A</v>
      </c>
      <c r="G1880" t="s">
        <v>2096</v>
      </c>
      <c r="I1880" t="s">
        <v>2111</v>
      </c>
      <c r="J1880">
        <v>0</v>
      </c>
      <c r="K1880">
        <v>13</v>
      </c>
      <c r="L1880">
        <v>0</v>
      </c>
      <c r="M1880">
        <v>179</v>
      </c>
      <c r="N1880">
        <v>14</v>
      </c>
      <c r="O1880">
        <v>3</v>
      </c>
      <c r="P1880">
        <v>17</v>
      </c>
      <c r="Q1880">
        <v>8</v>
      </c>
      <c r="R1880" s="27">
        <f t="shared" si="152"/>
        <v>303</v>
      </c>
      <c r="S1880" s="27">
        <f t="shared" si="153"/>
        <v>204</v>
      </c>
      <c r="T1880" s="27" t="str">
        <f>IFERROR(VLOOKUP(F1880,#REF!,2,0),"")</f>
        <v/>
      </c>
      <c r="U1880" s="27" t="str">
        <f t="shared" si="154"/>
        <v>,09:45:00,car,303</v>
      </c>
    </row>
    <row r="1881" spans="1:21" hidden="1" x14ac:dyDescent="0.25">
      <c r="A1881" t="s">
        <v>137</v>
      </c>
      <c r="B1881">
        <v>10</v>
      </c>
      <c r="C1881" s="27" t="str">
        <f t="shared" si="150"/>
        <v>M</v>
      </c>
      <c r="E1881" t="s">
        <v>2095</v>
      </c>
      <c r="F1881" s="27" t="str">
        <f t="shared" si="151"/>
        <v>CCV-34A</v>
      </c>
      <c r="G1881" t="s">
        <v>2096</v>
      </c>
      <c r="I1881" t="s">
        <v>2112</v>
      </c>
      <c r="J1881">
        <v>0</v>
      </c>
      <c r="K1881">
        <v>2</v>
      </c>
      <c r="L1881">
        <v>0</v>
      </c>
      <c r="M1881">
        <v>19</v>
      </c>
      <c r="N1881">
        <v>2</v>
      </c>
      <c r="O1881">
        <v>0</v>
      </c>
      <c r="P1881">
        <v>7</v>
      </c>
      <c r="Q1881">
        <v>1</v>
      </c>
      <c r="R1881" s="27">
        <f t="shared" si="152"/>
        <v>41</v>
      </c>
      <c r="S1881" s="27">
        <f t="shared" si="153"/>
        <v>27</v>
      </c>
      <c r="T1881" s="27" t="str">
        <f>IFERROR(VLOOKUP(F1881,#REF!,2,0),"")</f>
        <v/>
      </c>
      <c r="U1881" s="27" t="str">
        <f t="shared" si="154"/>
        <v>,10:00:00,car,41</v>
      </c>
    </row>
    <row r="1882" spans="1:21" hidden="1" x14ac:dyDescent="0.25">
      <c r="A1882" t="s">
        <v>185</v>
      </c>
      <c r="B1882">
        <v>16</v>
      </c>
      <c r="C1882" s="27" t="str">
        <f t="shared" si="150"/>
        <v>T</v>
      </c>
      <c r="E1882" t="s">
        <v>2095</v>
      </c>
      <c r="F1882" s="27" t="str">
        <f t="shared" si="151"/>
        <v>CCV-34A</v>
      </c>
      <c r="G1882" t="s">
        <v>2096</v>
      </c>
      <c r="I1882" t="s">
        <v>2113</v>
      </c>
      <c r="J1882">
        <v>0</v>
      </c>
      <c r="K1882">
        <v>5</v>
      </c>
      <c r="L1882">
        <v>2</v>
      </c>
      <c r="M1882">
        <v>102</v>
      </c>
      <c r="N1882">
        <v>8</v>
      </c>
      <c r="O1882">
        <v>2</v>
      </c>
      <c r="P1882">
        <v>20</v>
      </c>
      <c r="Q1882">
        <v>11</v>
      </c>
      <c r="R1882" s="27">
        <f t="shared" si="152"/>
        <v>195</v>
      </c>
      <c r="S1882" s="27">
        <f t="shared" si="153"/>
        <v>138</v>
      </c>
      <c r="T1882" s="27" t="str">
        <f>IFERROR(VLOOKUP(F1882,#REF!,2,0),"")</f>
        <v/>
      </c>
      <c r="U1882" s="27" t="str">
        <f t="shared" si="154"/>
        <v>,16:00:00,car,195</v>
      </c>
    </row>
    <row r="1883" spans="1:21" hidden="1" x14ac:dyDescent="0.25">
      <c r="A1883" t="s">
        <v>187</v>
      </c>
      <c r="B1883">
        <v>16</v>
      </c>
      <c r="C1883" s="27" t="str">
        <f t="shared" si="150"/>
        <v>T</v>
      </c>
      <c r="E1883" t="s">
        <v>2095</v>
      </c>
      <c r="F1883" s="27" t="str">
        <f t="shared" si="151"/>
        <v>CCV-34A</v>
      </c>
      <c r="G1883" t="s">
        <v>2096</v>
      </c>
      <c r="I1883" t="s">
        <v>2114</v>
      </c>
      <c r="J1883">
        <v>6</v>
      </c>
      <c r="K1883">
        <v>8</v>
      </c>
      <c r="L1883">
        <v>0</v>
      </c>
      <c r="M1883">
        <v>156</v>
      </c>
      <c r="N1883">
        <v>29</v>
      </c>
      <c r="O1883">
        <v>2</v>
      </c>
      <c r="P1883">
        <v>18</v>
      </c>
      <c r="Q1883">
        <v>13</v>
      </c>
      <c r="R1883" s="27">
        <f t="shared" si="152"/>
        <v>271</v>
      </c>
      <c r="S1883" s="27">
        <f t="shared" si="153"/>
        <v>187</v>
      </c>
      <c r="T1883" s="27" t="str">
        <f>IFERROR(VLOOKUP(F1883,#REF!,2,0),"")</f>
        <v/>
      </c>
      <c r="U1883" s="27" t="str">
        <f t="shared" si="154"/>
        <v>,16:15:00,car,271</v>
      </c>
    </row>
    <row r="1884" spans="1:21" hidden="1" x14ac:dyDescent="0.25">
      <c r="A1884" t="s">
        <v>42</v>
      </c>
      <c r="B1884">
        <v>16</v>
      </c>
      <c r="C1884" s="27" t="str">
        <f t="shared" si="150"/>
        <v>T</v>
      </c>
      <c r="E1884" t="s">
        <v>2095</v>
      </c>
      <c r="F1884" s="27" t="str">
        <f t="shared" si="151"/>
        <v>CCV-34A</v>
      </c>
      <c r="G1884" t="s">
        <v>2096</v>
      </c>
      <c r="I1884" t="s">
        <v>2115</v>
      </c>
      <c r="J1884">
        <v>0</v>
      </c>
      <c r="K1884">
        <v>14</v>
      </c>
      <c r="L1884">
        <v>0</v>
      </c>
      <c r="M1884">
        <v>276</v>
      </c>
      <c r="N1884">
        <v>15</v>
      </c>
      <c r="O1884">
        <v>3</v>
      </c>
      <c r="P1884">
        <v>16</v>
      </c>
      <c r="Q1884">
        <v>11</v>
      </c>
      <c r="R1884" s="27">
        <f t="shared" si="152"/>
        <v>434</v>
      </c>
      <c r="S1884" s="27">
        <f t="shared" si="153"/>
        <v>303</v>
      </c>
      <c r="T1884" s="27" t="str">
        <f>IFERROR(VLOOKUP(F1884,#REF!,2,0),"")</f>
        <v/>
      </c>
      <c r="U1884" s="27" t="str">
        <f t="shared" si="154"/>
        <v>,16:30:00,car,434</v>
      </c>
    </row>
    <row r="1885" spans="1:21" hidden="1" x14ac:dyDescent="0.25">
      <c r="A1885" t="s">
        <v>43</v>
      </c>
      <c r="B1885">
        <v>16</v>
      </c>
      <c r="C1885" s="27" t="str">
        <f t="shared" si="150"/>
        <v>T</v>
      </c>
      <c r="E1885" t="s">
        <v>2095</v>
      </c>
      <c r="F1885" s="27" t="str">
        <f t="shared" si="151"/>
        <v>CCV-34A</v>
      </c>
      <c r="G1885" t="s">
        <v>2096</v>
      </c>
      <c r="I1885" t="s">
        <v>2116</v>
      </c>
      <c r="J1885">
        <v>2</v>
      </c>
      <c r="K1885">
        <v>10</v>
      </c>
      <c r="L1885">
        <v>2</v>
      </c>
      <c r="M1885">
        <v>214</v>
      </c>
      <c r="N1885">
        <v>26</v>
      </c>
      <c r="O1885">
        <v>4</v>
      </c>
      <c r="P1885">
        <v>14</v>
      </c>
      <c r="Q1885">
        <v>13</v>
      </c>
      <c r="R1885" s="27">
        <f t="shared" si="152"/>
        <v>352</v>
      </c>
      <c r="S1885" s="27">
        <f t="shared" si="153"/>
        <v>246</v>
      </c>
      <c r="T1885" s="27" t="str">
        <f>IFERROR(VLOOKUP(F1885,#REF!,2,0),"")</f>
        <v/>
      </c>
      <c r="U1885" s="27" t="str">
        <f t="shared" si="154"/>
        <v>,16:45:00,car,352</v>
      </c>
    </row>
    <row r="1886" spans="1:21" hidden="1" x14ac:dyDescent="0.25">
      <c r="A1886" t="s">
        <v>44</v>
      </c>
      <c r="B1886">
        <v>17</v>
      </c>
      <c r="C1886" s="27" t="str">
        <f t="shared" si="150"/>
        <v>T</v>
      </c>
      <c r="E1886" t="s">
        <v>2095</v>
      </c>
      <c r="F1886" s="27" t="str">
        <f t="shared" si="151"/>
        <v>CCV-34A</v>
      </c>
      <c r="G1886" t="s">
        <v>2096</v>
      </c>
      <c r="I1886" t="s">
        <v>2117</v>
      </c>
      <c r="J1886">
        <v>3</v>
      </c>
      <c r="K1886">
        <v>6</v>
      </c>
      <c r="L1886">
        <v>2</v>
      </c>
      <c r="M1886">
        <v>223</v>
      </c>
      <c r="N1886">
        <v>15</v>
      </c>
      <c r="O1886">
        <v>4</v>
      </c>
      <c r="P1886">
        <v>25</v>
      </c>
      <c r="Q1886">
        <v>4</v>
      </c>
      <c r="R1886" s="27">
        <f t="shared" si="152"/>
        <v>353</v>
      </c>
      <c r="S1886" s="27">
        <f t="shared" si="153"/>
        <v>257</v>
      </c>
      <c r="T1886" s="27" t="str">
        <f>IFERROR(VLOOKUP(F1886,#REF!,2,0),"")</f>
        <v/>
      </c>
      <c r="U1886" s="27" t="str">
        <f t="shared" si="154"/>
        <v>,17:00:00,car,353</v>
      </c>
    </row>
    <row r="1887" spans="1:21" hidden="1" x14ac:dyDescent="0.25">
      <c r="A1887" t="s">
        <v>45</v>
      </c>
      <c r="B1887">
        <v>17</v>
      </c>
      <c r="C1887" s="27" t="str">
        <f t="shared" si="150"/>
        <v>T</v>
      </c>
      <c r="E1887" t="s">
        <v>2095</v>
      </c>
      <c r="F1887" s="27" t="str">
        <f t="shared" si="151"/>
        <v>CCV-34A</v>
      </c>
      <c r="G1887" t="s">
        <v>2096</v>
      </c>
      <c r="I1887" t="s">
        <v>2118</v>
      </c>
      <c r="J1887">
        <v>2</v>
      </c>
      <c r="K1887">
        <v>3</v>
      </c>
      <c r="L1887">
        <v>1</v>
      </c>
      <c r="M1887">
        <v>253</v>
      </c>
      <c r="N1887">
        <v>23</v>
      </c>
      <c r="O1887">
        <v>3</v>
      </c>
      <c r="P1887">
        <v>21</v>
      </c>
      <c r="Q1887">
        <v>12</v>
      </c>
      <c r="R1887" s="27">
        <f t="shared" si="152"/>
        <v>388</v>
      </c>
      <c r="S1887" s="27">
        <f t="shared" si="153"/>
        <v>289</v>
      </c>
      <c r="T1887" s="27" t="str">
        <f>IFERROR(VLOOKUP(F1887,#REF!,2,0),"")</f>
        <v/>
      </c>
      <c r="U1887" s="27" t="str">
        <f t="shared" si="154"/>
        <v>,17:15:00,car,388</v>
      </c>
    </row>
    <row r="1888" spans="1:21" hidden="1" x14ac:dyDescent="0.25">
      <c r="A1888" t="s">
        <v>46</v>
      </c>
      <c r="B1888">
        <v>17</v>
      </c>
      <c r="C1888" s="27" t="str">
        <f t="shared" si="150"/>
        <v>T</v>
      </c>
      <c r="E1888" t="s">
        <v>2095</v>
      </c>
      <c r="F1888" s="27" t="str">
        <f t="shared" si="151"/>
        <v>CCV-34A</v>
      </c>
      <c r="G1888" t="s">
        <v>2096</v>
      </c>
      <c r="I1888" t="s">
        <v>2119</v>
      </c>
      <c r="J1888">
        <v>3</v>
      </c>
      <c r="K1888">
        <v>1</v>
      </c>
      <c r="L1888">
        <v>2</v>
      </c>
      <c r="M1888">
        <v>233</v>
      </c>
      <c r="N1888">
        <v>17</v>
      </c>
      <c r="O1888">
        <v>6</v>
      </c>
      <c r="P1888">
        <v>18</v>
      </c>
      <c r="Q1888">
        <v>6</v>
      </c>
      <c r="R1888" s="27">
        <f t="shared" si="152"/>
        <v>347</v>
      </c>
      <c r="S1888" s="27">
        <f t="shared" si="153"/>
        <v>262</v>
      </c>
      <c r="T1888" s="27" t="str">
        <f>IFERROR(VLOOKUP(F1888,#REF!,2,0),"")</f>
        <v/>
      </c>
      <c r="U1888" s="27" t="str">
        <f t="shared" si="154"/>
        <v>,17:30:00,car,347</v>
      </c>
    </row>
    <row r="1889" spans="1:21" hidden="1" x14ac:dyDescent="0.25">
      <c r="A1889" t="s">
        <v>47</v>
      </c>
      <c r="B1889">
        <v>17</v>
      </c>
      <c r="C1889" s="27" t="str">
        <f t="shared" si="150"/>
        <v>T</v>
      </c>
      <c r="E1889" t="s">
        <v>2095</v>
      </c>
      <c r="F1889" s="27" t="str">
        <f t="shared" si="151"/>
        <v>CCV-34A</v>
      </c>
      <c r="G1889" t="s">
        <v>2096</v>
      </c>
      <c r="I1889" t="s">
        <v>2120</v>
      </c>
      <c r="J1889">
        <v>1</v>
      </c>
      <c r="K1889">
        <v>2</v>
      </c>
      <c r="L1889">
        <v>1</v>
      </c>
      <c r="M1889">
        <v>278</v>
      </c>
      <c r="N1889">
        <v>25</v>
      </c>
      <c r="O1889">
        <v>3</v>
      </c>
      <c r="P1889">
        <v>19</v>
      </c>
      <c r="Q1889">
        <v>6</v>
      </c>
      <c r="R1889" s="27">
        <f t="shared" si="152"/>
        <v>408</v>
      </c>
      <c r="S1889" s="27">
        <f t="shared" si="153"/>
        <v>306</v>
      </c>
      <c r="T1889" s="27" t="str">
        <f>IFERROR(VLOOKUP(F1889,#REF!,2,0),"")</f>
        <v/>
      </c>
      <c r="U1889" s="27" t="str">
        <f t="shared" si="154"/>
        <v>,17:45:00,car,408</v>
      </c>
    </row>
    <row r="1890" spans="1:21" hidden="1" x14ac:dyDescent="0.25">
      <c r="A1890" t="s">
        <v>48</v>
      </c>
      <c r="B1890">
        <v>18</v>
      </c>
      <c r="C1890" s="27" t="str">
        <f t="shared" si="150"/>
        <v>T</v>
      </c>
      <c r="E1890" t="s">
        <v>2095</v>
      </c>
      <c r="F1890" s="27" t="str">
        <f t="shared" si="151"/>
        <v>CCV-34A</v>
      </c>
      <c r="G1890" t="s">
        <v>2096</v>
      </c>
      <c r="I1890" t="s">
        <v>2121</v>
      </c>
      <c r="J1890">
        <v>4</v>
      </c>
      <c r="K1890">
        <v>11</v>
      </c>
      <c r="L1890">
        <v>0</v>
      </c>
      <c r="M1890">
        <v>293</v>
      </c>
      <c r="N1890">
        <v>36</v>
      </c>
      <c r="O1890">
        <v>5</v>
      </c>
      <c r="P1890">
        <v>12</v>
      </c>
      <c r="Q1890">
        <v>11</v>
      </c>
      <c r="R1890" s="27">
        <f t="shared" si="152"/>
        <v>448</v>
      </c>
      <c r="S1890" s="27">
        <f t="shared" si="153"/>
        <v>316</v>
      </c>
      <c r="T1890" s="27" t="str">
        <f>IFERROR(VLOOKUP(F1890,#REF!,2,0),"")</f>
        <v/>
      </c>
      <c r="U1890" s="27" t="str">
        <f t="shared" si="154"/>
        <v>,18:00:00,car,448</v>
      </c>
    </row>
    <row r="1891" spans="1:21" hidden="1" x14ac:dyDescent="0.25">
      <c r="A1891" t="s">
        <v>49</v>
      </c>
      <c r="B1891">
        <v>18</v>
      </c>
      <c r="C1891" s="27" t="str">
        <f t="shared" si="150"/>
        <v>T</v>
      </c>
      <c r="E1891" t="s">
        <v>2095</v>
      </c>
      <c r="F1891" s="27" t="str">
        <f t="shared" si="151"/>
        <v>CCV-34A</v>
      </c>
      <c r="G1891" t="s">
        <v>2096</v>
      </c>
      <c r="I1891" t="s">
        <v>2122</v>
      </c>
      <c r="J1891">
        <v>2</v>
      </c>
      <c r="K1891">
        <v>8</v>
      </c>
      <c r="L1891">
        <v>0</v>
      </c>
      <c r="M1891">
        <v>249</v>
      </c>
      <c r="N1891">
        <v>45</v>
      </c>
      <c r="O1891">
        <v>2</v>
      </c>
      <c r="P1891">
        <v>20</v>
      </c>
      <c r="Q1891">
        <v>8</v>
      </c>
      <c r="R1891" s="27">
        <f t="shared" si="152"/>
        <v>391</v>
      </c>
      <c r="S1891" s="27">
        <f t="shared" si="153"/>
        <v>277</v>
      </c>
      <c r="T1891" s="27" t="str">
        <f>IFERROR(VLOOKUP(F1891,#REF!,2,0),"")</f>
        <v/>
      </c>
      <c r="U1891" s="27" t="str">
        <f t="shared" si="154"/>
        <v>,18:15:00,car,391</v>
      </c>
    </row>
    <row r="1892" spans="1:21" hidden="1" x14ac:dyDescent="0.25">
      <c r="A1892" t="s">
        <v>197</v>
      </c>
      <c r="B1892">
        <v>18</v>
      </c>
      <c r="C1892" s="27" t="str">
        <f t="shared" si="150"/>
        <v>T</v>
      </c>
      <c r="E1892" t="s">
        <v>2095</v>
      </c>
      <c r="F1892" s="27" t="str">
        <f t="shared" si="151"/>
        <v>CCV-34A</v>
      </c>
      <c r="G1892" t="s">
        <v>2096</v>
      </c>
      <c r="I1892" t="s">
        <v>2123</v>
      </c>
      <c r="J1892">
        <v>3</v>
      </c>
      <c r="K1892">
        <v>3</v>
      </c>
      <c r="L1892">
        <v>0</v>
      </c>
      <c r="M1892">
        <v>248</v>
      </c>
      <c r="N1892">
        <v>41</v>
      </c>
      <c r="O1892">
        <v>10</v>
      </c>
      <c r="P1892">
        <v>20</v>
      </c>
      <c r="Q1892">
        <v>9</v>
      </c>
      <c r="R1892" s="27">
        <f t="shared" si="152"/>
        <v>377</v>
      </c>
      <c r="S1892" s="27">
        <f t="shared" si="153"/>
        <v>277</v>
      </c>
      <c r="T1892" s="27" t="str">
        <f>IFERROR(VLOOKUP(F1892,#REF!,2,0),"")</f>
        <v/>
      </c>
      <c r="U1892" s="27" t="str">
        <f t="shared" si="154"/>
        <v>,18:30:00,car,377</v>
      </c>
    </row>
    <row r="1893" spans="1:21" hidden="1" x14ac:dyDescent="0.25">
      <c r="A1893" t="s">
        <v>199</v>
      </c>
      <c r="B1893">
        <v>18</v>
      </c>
      <c r="C1893" s="27" t="str">
        <f t="shared" si="150"/>
        <v>T</v>
      </c>
      <c r="E1893" t="s">
        <v>2095</v>
      </c>
      <c r="F1893" s="27" t="str">
        <f t="shared" si="151"/>
        <v>CCV-34A</v>
      </c>
      <c r="G1893" t="s">
        <v>2096</v>
      </c>
      <c r="I1893" t="s">
        <v>2124</v>
      </c>
      <c r="J1893">
        <v>1</v>
      </c>
      <c r="K1893">
        <v>3</v>
      </c>
      <c r="L1893">
        <v>0</v>
      </c>
      <c r="M1893">
        <v>329</v>
      </c>
      <c r="N1893">
        <v>32</v>
      </c>
      <c r="O1893">
        <v>6</v>
      </c>
      <c r="P1893">
        <v>16</v>
      </c>
      <c r="Q1893">
        <v>15</v>
      </c>
      <c r="R1893" s="27">
        <f t="shared" si="152"/>
        <v>483</v>
      </c>
      <c r="S1893" s="27">
        <f t="shared" si="153"/>
        <v>360</v>
      </c>
      <c r="T1893" s="27" t="str">
        <f>IFERROR(VLOOKUP(F1893,#REF!,2,0),"")</f>
        <v/>
      </c>
      <c r="U1893" s="27" t="str">
        <f t="shared" si="154"/>
        <v>,18:45:00,car,483</v>
      </c>
    </row>
    <row r="1894" spans="1:21" hidden="1" x14ac:dyDescent="0.25">
      <c r="A1894" t="s">
        <v>201</v>
      </c>
      <c r="B1894">
        <v>19</v>
      </c>
      <c r="C1894" s="27" t="str">
        <f t="shared" si="150"/>
        <v>N</v>
      </c>
      <c r="E1894" t="s">
        <v>2095</v>
      </c>
      <c r="F1894" s="27" t="str">
        <f t="shared" si="151"/>
        <v>CCV-34A</v>
      </c>
      <c r="G1894" t="s">
        <v>2096</v>
      </c>
      <c r="I1894" t="s">
        <v>2125</v>
      </c>
      <c r="J1894">
        <v>5</v>
      </c>
      <c r="K1894">
        <v>5</v>
      </c>
      <c r="L1894">
        <v>0</v>
      </c>
      <c r="M1894">
        <v>340</v>
      </c>
      <c r="N1894">
        <v>21</v>
      </c>
      <c r="O1894">
        <v>7</v>
      </c>
      <c r="P1894">
        <v>27</v>
      </c>
      <c r="Q1894">
        <v>7</v>
      </c>
      <c r="R1894" s="27">
        <f t="shared" si="152"/>
        <v>504</v>
      </c>
      <c r="S1894" s="27">
        <f t="shared" si="153"/>
        <v>374</v>
      </c>
      <c r="T1894" s="27" t="str">
        <f>IFERROR(VLOOKUP(F1894,#REF!,2,0),"")</f>
        <v/>
      </c>
      <c r="U1894" s="27" t="str">
        <f t="shared" si="154"/>
        <v>,19:00:00,car,504</v>
      </c>
    </row>
    <row r="1895" spans="1:21" hidden="1" x14ac:dyDescent="0.25">
      <c r="A1895" t="s">
        <v>203</v>
      </c>
      <c r="B1895">
        <v>19</v>
      </c>
      <c r="C1895" s="27" t="str">
        <f t="shared" si="150"/>
        <v>N</v>
      </c>
      <c r="E1895" t="s">
        <v>2095</v>
      </c>
      <c r="F1895" s="27" t="str">
        <f t="shared" si="151"/>
        <v>CCV-34A</v>
      </c>
      <c r="G1895" t="s">
        <v>2096</v>
      </c>
      <c r="I1895" t="s">
        <v>2126</v>
      </c>
      <c r="J1895">
        <v>0</v>
      </c>
      <c r="K1895">
        <v>5</v>
      </c>
      <c r="L1895">
        <v>0</v>
      </c>
      <c r="M1895">
        <v>471</v>
      </c>
      <c r="N1895">
        <v>16</v>
      </c>
      <c r="O1895">
        <v>8</v>
      </c>
      <c r="P1895">
        <v>21</v>
      </c>
      <c r="Q1895">
        <v>9</v>
      </c>
      <c r="R1895" s="27">
        <f t="shared" si="152"/>
        <v>668</v>
      </c>
      <c r="S1895" s="27">
        <f t="shared" si="153"/>
        <v>501</v>
      </c>
      <c r="T1895" s="27" t="str">
        <f>IFERROR(VLOOKUP(F1895,#REF!,2,0),"")</f>
        <v/>
      </c>
      <c r="U1895" s="27" t="str">
        <f t="shared" si="154"/>
        <v>,19:15:00,car,668</v>
      </c>
    </row>
    <row r="1896" spans="1:21" hidden="1" x14ac:dyDescent="0.25">
      <c r="A1896" t="s">
        <v>205</v>
      </c>
      <c r="B1896">
        <v>19</v>
      </c>
      <c r="C1896" s="27" t="str">
        <f t="shared" si="150"/>
        <v>N</v>
      </c>
      <c r="E1896" t="s">
        <v>2095</v>
      </c>
      <c r="F1896" s="27" t="str">
        <f t="shared" si="151"/>
        <v>CCV-34A</v>
      </c>
      <c r="G1896" t="s">
        <v>2096</v>
      </c>
      <c r="I1896" t="s">
        <v>2127</v>
      </c>
      <c r="J1896">
        <v>0</v>
      </c>
      <c r="K1896">
        <v>1</v>
      </c>
      <c r="L1896">
        <v>0</v>
      </c>
      <c r="M1896">
        <v>55</v>
      </c>
      <c r="N1896">
        <v>0</v>
      </c>
      <c r="O1896">
        <v>0</v>
      </c>
      <c r="P1896">
        <v>2</v>
      </c>
      <c r="Q1896">
        <v>1</v>
      </c>
      <c r="R1896" s="27">
        <f t="shared" si="152"/>
        <v>78</v>
      </c>
      <c r="S1896" s="27">
        <f t="shared" si="153"/>
        <v>58</v>
      </c>
      <c r="T1896" s="27" t="str">
        <f>IFERROR(VLOOKUP(F1896,#REF!,2,0),"")</f>
        <v/>
      </c>
      <c r="U1896" s="27" t="str">
        <f t="shared" si="154"/>
        <v>,19:30:00,car,78</v>
      </c>
    </row>
    <row r="1897" spans="1:21" hidden="1" x14ac:dyDescent="0.25">
      <c r="A1897" t="s">
        <v>107</v>
      </c>
      <c r="B1897">
        <v>6</v>
      </c>
      <c r="C1897" s="27" t="str">
        <f t="shared" si="150"/>
        <v>M</v>
      </c>
      <c r="E1897" t="s">
        <v>2128</v>
      </c>
      <c r="F1897" s="27" t="str">
        <f t="shared" si="151"/>
        <v>CCV-34B</v>
      </c>
      <c r="G1897" t="s">
        <v>2129</v>
      </c>
      <c r="I1897" t="s">
        <v>2130</v>
      </c>
      <c r="J1897">
        <v>0</v>
      </c>
      <c r="K1897">
        <v>1</v>
      </c>
      <c r="L1897">
        <v>0</v>
      </c>
      <c r="M1897">
        <v>20</v>
      </c>
      <c r="N1897">
        <v>4</v>
      </c>
      <c r="O1897">
        <v>2</v>
      </c>
      <c r="P1897">
        <v>2</v>
      </c>
      <c r="Q1897">
        <v>2</v>
      </c>
      <c r="R1897" s="27">
        <f t="shared" si="152"/>
        <v>35</v>
      </c>
      <c r="S1897" s="27">
        <f t="shared" si="153"/>
        <v>24</v>
      </c>
      <c r="T1897" s="27" t="str">
        <f>IFERROR(VLOOKUP(F1897,#REF!,2,0),"")</f>
        <v/>
      </c>
      <c r="U1897" s="27" t="str">
        <f t="shared" si="154"/>
        <v>,06:15:00,car,35</v>
      </c>
    </row>
    <row r="1898" spans="1:21" hidden="1" x14ac:dyDescent="0.25">
      <c r="A1898" t="s">
        <v>109</v>
      </c>
      <c r="B1898">
        <v>6</v>
      </c>
      <c r="C1898" s="27" t="str">
        <f t="shared" si="150"/>
        <v>M</v>
      </c>
      <c r="E1898" t="s">
        <v>2128</v>
      </c>
      <c r="F1898" s="27" t="str">
        <f t="shared" si="151"/>
        <v>CCV-34B</v>
      </c>
      <c r="G1898" t="s">
        <v>2129</v>
      </c>
      <c r="I1898" t="s">
        <v>2131</v>
      </c>
      <c r="J1898">
        <v>0</v>
      </c>
      <c r="K1898">
        <v>5</v>
      </c>
      <c r="L1898">
        <v>2</v>
      </c>
      <c r="M1898">
        <v>125</v>
      </c>
      <c r="N1898">
        <v>19</v>
      </c>
      <c r="O1898">
        <v>4</v>
      </c>
      <c r="P1898">
        <v>18</v>
      </c>
      <c r="Q1898">
        <v>9</v>
      </c>
      <c r="R1898" s="27">
        <f t="shared" si="152"/>
        <v>222</v>
      </c>
      <c r="S1898" s="27">
        <f t="shared" si="153"/>
        <v>157</v>
      </c>
      <c r="T1898" s="27" t="str">
        <f>IFERROR(VLOOKUP(F1898,#REF!,2,0),"")</f>
        <v/>
      </c>
      <c r="U1898" s="27" t="str">
        <f t="shared" si="154"/>
        <v>,06:30:00,car,222</v>
      </c>
    </row>
    <row r="1899" spans="1:21" hidden="1" x14ac:dyDescent="0.25">
      <c r="A1899" t="s">
        <v>111</v>
      </c>
      <c r="B1899">
        <v>6</v>
      </c>
      <c r="C1899" s="27" t="str">
        <f t="shared" si="150"/>
        <v>M</v>
      </c>
      <c r="E1899" t="s">
        <v>2128</v>
      </c>
      <c r="F1899" s="27" t="str">
        <f t="shared" si="151"/>
        <v>CCV-34B</v>
      </c>
      <c r="G1899" t="s">
        <v>2129</v>
      </c>
      <c r="I1899" t="s">
        <v>2132</v>
      </c>
      <c r="J1899">
        <v>1</v>
      </c>
      <c r="K1899">
        <v>2</v>
      </c>
      <c r="L1899">
        <v>4</v>
      </c>
      <c r="M1899">
        <v>154</v>
      </c>
      <c r="N1899">
        <v>15</v>
      </c>
      <c r="O1899">
        <v>12</v>
      </c>
      <c r="P1899">
        <v>5</v>
      </c>
      <c r="Q1899">
        <v>5</v>
      </c>
      <c r="R1899" s="27">
        <f t="shared" si="152"/>
        <v>235</v>
      </c>
      <c r="S1899" s="27">
        <f t="shared" si="153"/>
        <v>174</v>
      </c>
      <c r="T1899" s="27" t="str">
        <f>IFERROR(VLOOKUP(F1899,#REF!,2,0),"")</f>
        <v/>
      </c>
      <c r="U1899" s="27" t="str">
        <f t="shared" si="154"/>
        <v>,06:45:00,car,235</v>
      </c>
    </row>
    <row r="1900" spans="1:21" hidden="1" x14ac:dyDescent="0.25">
      <c r="A1900" t="s">
        <v>113</v>
      </c>
      <c r="B1900">
        <v>7</v>
      </c>
      <c r="C1900" s="27" t="str">
        <f t="shared" si="150"/>
        <v>M</v>
      </c>
      <c r="E1900" t="s">
        <v>2128</v>
      </c>
      <c r="F1900" s="27" t="str">
        <f t="shared" si="151"/>
        <v>CCV-34B</v>
      </c>
      <c r="G1900" t="s">
        <v>2129</v>
      </c>
      <c r="I1900" t="s">
        <v>2133</v>
      </c>
      <c r="J1900">
        <v>0</v>
      </c>
      <c r="K1900">
        <v>2</v>
      </c>
      <c r="L1900">
        <v>2</v>
      </c>
      <c r="M1900">
        <v>333</v>
      </c>
      <c r="N1900">
        <v>21</v>
      </c>
      <c r="O1900">
        <v>9</v>
      </c>
      <c r="P1900">
        <v>26</v>
      </c>
      <c r="Q1900">
        <v>10</v>
      </c>
      <c r="R1900" s="27">
        <f t="shared" si="152"/>
        <v>496</v>
      </c>
      <c r="S1900" s="27">
        <f t="shared" si="153"/>
        <v>374</v>
      </c>
      <c r="T1900" s="27" t="str">
        <f>IFERROR(VLOOKUP(F1900,#REF!,2,0),"")</f>
        <v/>
      </c>
      <c r="U1900" s="27" t="str">
        <f t="shared" si="154"/>
        <v>,07:00:00,car,496</v>
      </c>
    </row>
    <row r="1901" spans="1:21" hidden="1" x14ac:dyDescent="0.25">
      <c r="A1901" t="s">
        <v>115</v>
      </c>
      <c r="B1901">
        <v>7</v>
      </c>
      <c r="C1901" s="27" t="str">
        <f t="shared" si="150"/>
        <v>M</v>
      </c>
      <c r="E1901" t="s">
        <v>2128</v>
      </c>
      <c r="F1901" s="27" t="str">
        <f t="shared" si="151"/>
        <v>CCV-34B</v>
      </c>
      <c r="G1901" t="s">
        <v>2129</v>
      </c>
      <c r="I1901" t="s">
        <v>2134</v>
      </c>
      <c r="J1901">
        <v>1</v>
      </c>
      <c r="K1901">
        <v>3</v>
      </c>
      <c r="L1901">
        <v>2</v>
      </c>
      <c r="M1901">
        <v>208</v>
      </c>
      <c r="N1901">
        <v>17</v>
      </c>
      <c r="O1901">
        <v>10</v>
      </c>
      <c r="P1901">
        <v>18</v>
      </c>
      <c r="Q1901">
        <v>8</v>
      </c>
      <c r="R1901" s="27">
        <f t="shared" si="152"/>
        <v>323</v>
      </c>
      <c r="S1901" s="27">
        <f t="shared" si="153"/>
        <v>239</v>
      </c>
      <c r="T1901" s="27" t="str">
        <f>IFERROR(VLOOKUP(F1901,#REF!,2,0),"")</f>
        <v/>
      </c>
      <c r="U1901" s="27" t="str">
        <f t="shared" si="154"/>
        <v>,07:15:00,car,323</v>
      </c>
    </row>
    <row r="1902" spans="1:21" hidden="1" x14ac:dyDescent="0.25">
      <c r="A1902" t="s">
        <v>117</v>
      </c>
      <c r="B1902">
        <v>7</v>
      </c>
      <c r="C1902" s="27" t="str">
        <f t="shared" si="150"/>
        <v>M</v>
      </c>
      <c r="E1902" t="s">
        <v>2128</v>
      </c>
      <c r="F1902" s="27" t="str">
        <f t="shared" si="151"/>
        <v>CCV-34B</v>
      </c>
      <c r="G1902" t="s">
        <v>2129</v>
      </c>
      <c r="I1902" t="s">
        <v>2135</v>
      </c>
      <c r="J1902">
        <v>1</v>
      </c>
      <c r="K1902">
        <v>3</v>
      </c>
      <c r="L1902">
        <v>2</v>
      </c>
      <c r="M1902">
        <v>283</v>
      </c>
      <c r="N1902">
        <v>31</v>
      </c>
      <c r="O1902">
        <v>6</v>
      </c>
      <c r="P1902">
        <v>23</v>
      </c>
      <c r="Q1902">
        <v>17</v>
      </c>
      <c r="R1902" s="27">
        <f t="shared" si="152"/>
        <v>441</v>
      </c>
      <c r="S1902" s="27">
        <f t="shared" si="153"/>
        <v>328</v>
      </c>
      <c r="T1902" s="27" t="str">
        <f>IFERROR(VLOOKUP(F1902,#REF!,2,0),"")</f>
        <v/>
      </c>
      <c r="U1902" s="27" t="str">
        <f t="shared" si="154"/>
        <v>,07:30:00,car,441</v>
      </c>
    </row>
    <row r="1903" spans="1:21" hidden="1" x14ac:dyDescent="0.25">
      <c r="A1903" t="s">
        <v>119</v>
      </c>
      <c r="B1903">
        <v>7</v>
      </c>
      <c r="C1903" s="27" t="str">
        <f t="shared" si="150"/>
        <v>M</v>
      </c>
      <c r="E1903" t="s">
        <v>2128</v>
      </c>
      <c r="F1903" s="27" t="str">
        <f t="shared" si="151"/>
        <v>CCV-34B</v>
      </c>
      <c r="G1903" t="s">
        <v>2129</v>
      </c>
      <c r="I1903" t="s">
        <v>2136</v>
      </c>
      <c r="J1903">
        <v>2</v>
      </c>
      <c r="K1903">
        <v>4</v>
      </c>
      <c r="L1903">
        <v>2</v>
      </c>
      <c r="M1903">
        <v>225</v>
      </c>
      <c r="N1903">
        <v>35</v>
      </c>
      <c r="O1903">
        <v>9</v>
      </c>
      <c r="P1903">
        <v>17</v>
      </c>
      <c r="Q1903">
        <v>23</v>
      </c>
      <c r="R1903" s="27">
        <f t="shared" si="152"/>
        <v>369</v>
      </c>
      <c r="S1903" s="27">
        <f t="shared" si="153"/>
        <v>270</v>
      </c>
      <c r="T1903" s="27" t="str">
        <f>IFERROR(VLOOKUP(F1903,#REF!,2,0),"")</f>
        <v/>
      </c>
      <c r="U1903" s="27" t="str">
        <f t="shared" si="154"/>
        <v>,07:45:00,car,369</v>
      </c>
    </row>
    <row r="1904" spans="1:21" hidden="1" x14ac:dyDescent="0.25">
      <c r="A1904" t="s">
        <v>121</v>
      </c>
      <c r="B1904">
        <v>8</v>
      </c>
      <c r="C1904" s="27" t="str">
        <f t="shared" si="150"/>
        <v>M</v>
      </c>
      <c r="E1904" t="s">
        <v>2128</v>
      </c>
      <c r="F1904" s="27" t="str">
        <f t="shared" si="151"/>
        <v>CCV-34B</v>
      </c>
      <c r="G1904" t="s">
        <v>2129</v>
      </c>
      <c r="I1904" t="s">
        <v>2137</v>
      </c>
      <c r="J1904">
        <v>2</v>
      </c>
      <c r="K1904">
        <v>5</v>
      </c>
      <c r="L1904">
        <v>4</v>
      </c>
      <c r="M1904">
        <v>176</v>
      </c>
      <c r="N1904">
        <v>28</v>
      </c>
      <c r="O1904">
        <v>4</v>
      </c>
      <c r="P1904">
        <v>10</v>
      </c>
      <c r="Q1904">
        <v>7</v>
      </c>
      <c r="R1904" s="27">
        <f t="shared" si="152"/>
        <v>283</v>
      </c>
      <c r="S1904" s="27">
        <f t="shared" si="153"/>
        <v>203</v>
      </c>
      <c r="T1904" s="27" t="str">
        <f>IFERROR(VLOOKUP(F1904,#REF!,2,0),"")</f>
        <v/>
      </c>
      <c r="U1904" s="27" t="str">
        <f t="shared" si="154"/>
        <v>,08:00:00,car,283</v>
      </c>
    </row>
    <row r="1905" spans="1:21" hidden="1" x14ac:dyDescent="0.25">
      <c r="A1905" t="s">
        <v>123</v>
      </c>
      <c r="B1905">
        <v>8</v>
      </c>
      <c r="C1905" s="27" t="str">
        <f t="shared" si="150"/>
        <v>M</v>
      </c>
      <c r="E1905" t="s">
        <v>2128</v>
      </c>
      <c r="F1905" s="27" t="str">
        <f t="shared" si="151"/>
        <v>CCV-34B</v>
      </c>
      <c r="G1905" t="s">
        <v>2129</v>
      </c>
      <c r="I1905" t="s">
        <v>2138</v>
      </c>
      <c r="J1905">
        <v>0</v>
      </c>
      <c r="K1905">
        <v>7</v>
      </c>
      <c r="L1905">
        <v>7</v>
      </c>
      <c r="M1905">
        <v>174</v>
      </c>
      <c r="N1905">
        <v>26</v>
      </c>
      <c r="O1905">
        <v>3</v>
      </c>
      <c r="P1905">
        <v>15</v>
      </c>
      <c r="Q1905">
        <v>11</v>
      </c>
      <c r="R1905" s="27">
        <f t="shared" si="152"/>
        <v>307</v>
      </c>
      <c r="S1905" s="27">
        <f t="shared" si="153"/>
        <v>218</v>
      </c>
      <c r="T1905" s="27" t="str">
        <f>IFERROR(VLOOKUP(F1905,#REF!,2,0),"")</f>
        <v/>
      </c>
      <c r="U1905" s="27" t="str">
        <f t="shared" si="154"/>
        <v>,08:15:00,car,307</v>
      </c>
    </row>
    <row r="1906" spans="1:21" hidden="1" x14ac:dyDescent="0.25">
      <c r="A1906" t="s">
        <v>125</v>
      </c>
      <c r="B1906">
        <v>8</v>
      </c>
      <c r="C1906" s="27" t="str">
        <f t="shared" si="150"/>
        <v>M</v>
      </c>
      <c r="E1906" t="s">
        <v>2128</v>
      </c>
      <c r="F1906" s="27" t="str">
        <f t="shared" si="151"/>
        <v>CCV-34B</v>
      </c>
      <c r="G1906" t="s">
        <v>2129</v>
      </c>
      <c r="I1906" t="s">
        <v>2139</v>
      </c>
      <c r="J1906">
        <v>1</v>
      </c>
      <c r="K1906">
        <v>4</v>
      </c>
      <c r="L1906">
        <v>1</v>
      </c>
      <c r="M1906">
        <v>181</v>
      </c>
      <c r="N1906">
        <v>18</v>
      </c>
      <c r="O1906">
        <v>6</v>
      </c>
      <c r="P1906">
        <v>35</v>
      </c>
      <c r="Q1906">
        <v>13</v>
      </c>
      <c r="R1906" s="27">
        <f t="shared" si="152"/>
        <v>316</v>
      </c>
      <c r="S1906" s="27">
        <f t="shared" si="153"/>
        <v>232</v>
      </c>
      <c r="T1906" s="27" t="str">
        <f>IFERROR(VLOOKUP(F1906,#REF!,2,0),"")</f>
        <v/>
      </c>
      <c r="U1906" s="27" t="str">
        <f t="shared" si="154"/>
        <v>,08:30:00,car,316</v>
      </c>
    </row>
    <row r="1907" spans="1:21" hidden="1" x14ac:dyDescent="0.25">
      <c r="A1907" t="s">
        <v>127</v>
      </c>
      <c r="B1907">
        <v>8</v>
      </c>
      <c r="C1907" s="27" t="str">
        <f t="shared" si="150"/>
        <v>M</v>
      </c>
      <c r="E1907" t="s">
        <v>2128</v>
      </c>
      <c r="F1907" s="27" t="str">
        <f t="shared" si="151"/>
        <v>CCV-34B</v>
      </c>
      <c r="G1907" t="s">
        <v>2129</v>
      </c>
      <c r="I1907" t="s">
        <v>2140</v>
      </c>
      <c r="J1907">
        <v>1</v>
      </c>
      <c r="K1907">
        <v>9</v>
      </c>
      <c r="L1907">
        <v>1</v>
      </c>
      <c r="M1907">
        <v>184</v>
      </c>
      <c r="N1907">
        <v>17</v>
      </c>
      <c r="O1907">
        <v>2</v>
      </c>
      <c r="P1907">
        <v>20</v>
      </c>
      <c r="Q1907">
        <v>5</v>
      </c>
      <c r="R1907" s="27">
        <f t="shared" si="152"/>
        <v>303</v>
      </c>
      <c r="S1907" s="27">
        <f t="shared" si="153"/>
        <v>212</v>
      </c>
      <c r="T1907" s="27" t="str">
        <f>IFERROR(VLOOKUP(F1907,#REF!,2,0),"")</f>
        <v/>
      </c>
      <c r="U1907" s="27" t="str">
        <f t="shared" si="154"/>
        <v>,08:45:00,car,303</v>
      </c>
    </row>
    <row r="1908" spans="1:21" hidden="1" x14ac:dyDescent="0.25">
      <c r="A1908" t="s">
        <v>129</v>
      </c>
      <c r="B1908">
        <v>9</v>
      </c>
      <c r="C1908" s="27" t="str">
        <f t="shared" si="150"/>
        <v>M</v>
      </c>
      <c r="E1908" t="s">
        <v>2128</v>
      </c>
      <c r="F1908" s="27" t="str">
        <f t="shared" si="151"/>
        <v>CCV-34B</v>
      </c>
      <c r="G1908" t="s">
        <v>2129</v>
      </c>
      <c r="I1908" t="s">
        <v>2141</v>
      </c>
      <c r="J1908">
        <v>2</v>
      </c>
      <c r="K1908">
        <v>7</v>
      </c>
      <c r="L1908">
        <v>3</v>
      </c>
      <c r="M1908">
        <v>143</v>
      </c>
      <c r="N1908">
        <v>16</v>
      </c>
      <c r="O1908">
        <v>8</v>
      </c>
      <c r="P1908">
        <v>14</v>
      </c>
      <c r="Q1908">
        <v>20</v>
      </c>
      <c r="R1908" s="27">
        <f t="shared" si="152"/>
        <v>262</v>
      </c>
      <c r="S1908" s="27">
        <f t="shared" si="153"/>
        <v>185</v>
      </c>
      <c r="T1908" s="27" t="str">
        <f>IFERROR(VLOOKUP(F1908,#REF!,2,0),"")</f>
        <v/>
      </c>
      <c r="U1908" s="27" t="str">
        <f t="shared" si="154"/>
        <v>,09:00:00,car,262</v>
      </c>
    </row>
    <row r="1909" spans="1:21" hidden="1" x14ac:dyDescent="0.25">
      <c r="A1909" t="s">
        <v>131</v>
      </c>
      <c r="B1909">
        <v>9</v>
      </c>
      <c r="C1909" s="27" t="str">
        <f t="shared" si="150"/>
        <v>M</v>
      </c>
      <c r="E1909" t="s">
        <v>2128</v>
      </c>
      <c r="F1909" s="27" t="str">
        <f t="shared" si="151"/>
        <v>CCV-34B</v>
      </c>
      <c r="G1909" t="s">
        <v>2129</v>
      </c>
      <c r="I1909" t="s">
        <v>2142</v>
      </c>
      <c r="J1909">
        <v>1</v>
      </c>
      <c r="K1909">
        <v>6</v>
      </c>
      <c r="L1909">
        <v>1</v>
      </c>
      <c r="M1909">
        <v>158</v>
      </c>
      <c r="N1909">
        <v>15</v>
      </c>
      <c r="O1909">
        <v>3</v>
      </c>
      <c r="P1909">
        <v>22</v>
      </c>
      <c r="Q1909">
        <v>26</v>
      </c>
      <c r="R1909" s="27">
        <f t="shared" si="152"/>
        <v>290</v>
      </c>
      <c r="S1909" s="27">
        <f t="shared" si="153"/>
        <v>209</v>
      </c>
      <c r="T1909" s="27" t="str">
        <f>IFERROR(VLOOKUP(F1909,#REF!,2,0),"")</f>
        <v/>
      </c>
      <c r="U1909" s="27" t="str">
        <f t="shared" si="154"/>
        <v>,09:15:00,car,290</v>
      </c>
    </row>
    <row r="1910" spans="1:21" hidden="1" x14ac:dyDescent="0.25">
      <c r="A1910" t="s">
        <v>133</v>
      </c>
      <c r="B1910">
        <v>9</v>
      </c>
      <c r="C1910" s="27" t="str">
        <f t="shared" si="150"/>
        <v>M</v>
      </c>
      <c r="E1910" t="s">
        <v>2128</v>
      </c>
      <c r="F1910" s="27" t="str">
        <f t="shared" si="151"/>
        <v>CCV-34B</v>
      </c>
      <c r="G1910" t="s">
        <v>2129</v>
      </c>
      <c r="I1910" t="s">
        <v>2143</v>
      </c>
      <c r="J1910">
        <v>2</v>
      </c>
      <c r="K1910">
        <v>10</v>
      </c>
      <c r="L1910">
        <v>5</v>
      </c>
      <c r="M1910">
        <v>187</v>
      </c>
      <c r="N1910">
        <v>11</v>
      </c>
      <c r="O1910">
        <v>8</v>
      </c>
      <c r="P1910">
        <v>28</v>
      </c>
      <c r="Q1910">
        <v>23</v>
      </c>
      <c r="R1910" s="27">
        <f t="shared" si="152"/>
        <v>355</v>
      </c>
      <c r="S1910" s="27">
        <f t="shared" si="153"/>
        <v>251</v>
      </c>
      <c r="T1910" s="27" t="str">
        <f>IFERROR(VLOOKUP(F1910,#REF!,2,0),"")</f>
        <v/>
      </c>
      <c r="U1910" s="27" t="str">
        <f t="shared" si="154"/>
        <v>,09:30:00,car,355</v>
      </c>
    </row>
    <row r="1911" spans="1:21" hidden="1" x14ac:dyDescent="0.25">
      <c r="A1911" t="s">
        <v>135</v>
      </c>
      <c r="B1911">
        <v>9</v>
      </c>
      <c r="C1911" s="27" t="str">
        <f t="shared" si="150"/>
        <v>M</v>
      </c>
      <c r="E1911" t="s">
        <v>2128</v>
      </c>
      <c r="F1911" s="27" t="str">
        <f t="shared" si="151"/>
        <v>CCV-34B</v>
      </c>
      <c r="G1911" t="s">
        <v>2129</v>
      </c>
      <c r="I1911" t="s">
        <v>2144</v>
      </c>
      <c r="J1911">
        <v>0</v>
      </c>
      <c r="K1911">
        <v>3</v>
      </c>
      <c r="L1911">
        <v>7</v>
      </c>
      <c r="M1911">
        <v>223</v>
      </c>
      <c r="N1911">
        <v>19</v>
      </c>
      <c r="O1911">
        <v>6</v>
      </c>
      <c r="P1911">
        <v>23</v>
      </c>
      <c r="Q1911">
        <v>22</v>
      </c>
      <c r="R1911" s="27">
        <f t="shared" si="152"/>
        <v>384</v>
      </c>
      <c r="S1911" s="27">
        <f t="shared" si="153"/>
        <v>286</v>
      </c>
      <c r="T1911" s="27" t="str">
        <f>IFERROR(VLOOKUP(F1911,#REF!,2,0),"")</f>
        <v/>
      </c>
      <c r="U1911" s="27" t="str">
        <f t="shared" si="154"/>
        <v>,09:45:00,car,384</v>
      </c>
    </row>
    <row r="1912" spans="1:21" hidden="1" x14ac:dyDescent="0.25">
      <c r="A1912" t="s">
        <v>137</v>
      </c>
      <c r="B1912">
        <v>10</v>
      </c>
      <c r="C1912" s="27" t="str">
        <f t="shared" si="150"/>
        <v>M</v>
      </c>
      <c r="E1912" t="s">
        <v>2128</v>
      </c>
      <c r="F1912" s="27" t="str">
        <f t="shared" si="151"/>
        <v>CCV-34B</v>
      </c>
      <c r="G1912" t="s">
        <v>2129</v>
      </c>
      <c r="I1912" t="s">
        <v>2145</v>
      </c>
      <c r="J1912">
        <v>0</v>
      </c>
      <c r="K1912">
        <v>0</v>
      </c>
      <c r="L1912">
        <v>0</v>
      </c>
      <c r="M1912">
        <v>21</v>
      </c>
      <c r="N1912">
        <v>1</v>
      </c>
      <c r="O1912">
        <v>1</v>
      </c>
      <c r="P1912">
        <v>6</v>
      </c>
      <c r="Q1912">
        <v>3</v>
      </c>
      <c r="R1912" s="27">
        <f t="shared" si="152"/>
        <v>40</v>
      </c>
      <c r="S1912" s="27">
        <f t="shared" si="153"/>
        <v>30</v>
      </c>
      <c r="T1912" s="27" t="str">
        <f>IFERROR(VLOOKUP(F1912,#REF!,2,0),"")</f>
        <v/>
      </c>
      <c r="U1912" s="27" t="str">
        <f t="shared" si="154"/>
        <v>,10:00:00,car,40</v>
      </c>
    </row>
    <row r="1913" spans="1:21" hidden="1" x14ac:dyDescent="0.25">
      <c r="A1913" t="s">
        <v>185</v>
      </c>
      <c r="B1913">
        <v>16</v>
      </c>
      <c r="C1913" s="27" t="str">
        <f t="shared" si="150"/>
        <v>T</v>
      </c>
      <c r="E1913" t="s">
        <v>2128</v>
      </c>
      <c r="F1913" s="27" t="str">
        <f t="shared" si="151"/>
        <v>CCV-34B</v>
      </c>
      <c r="G1913" t="s">
        <v>2129</v>
      </c>
      <c r="I1913" t="s">
        <v>2146</v>
      </c>
      <c r="J1913">
        <v>0</v>
      </c>
      <c r="K1913">
        <v>2</v>
      </c>
      <c r="L1913">
        <v>2</v>
      </c>
      <c r="M1913">
        <v>104</v>
      </c>
      <c r="N1913">
        <v>19</v>
      </c>
      <c r="O1913">
        <v>2</v>
      </c>
      <c r="P1913">
        <v>9</v>
      </c>
      <c r="Q1913">
        <v>3</v>
      </c>
      <c r="R1913" s="27">
        <f t="shared" si="152"/>
        <v>167</v>
      </c>
      <c r="S1913" s="27">
        <f t="shared" si="153"/>
        <v>121</v>
      </c>
      <c r="T1913" s="27" t="str">
        <f>IFERROR(VLOOKUP(F1913,#REF!,2,0),"")</f>
        <v/>
      </c>
      <c r="U1913" s="27" t="str">
        <f t="shared" si="154"/>
        <v>,16:00:00,car,167</v>
      </c>
    </row>
    <row r="1914" spans="1:21" hidden="1" x14ac:dyDescent="0.25">
      <c r="A1914" t="s">
        <v>187</v>
      </c>
      <c r="B1914">
        <v>16</v>
      </c>
      <c r="C1914" s="27" t="str">
        <f t="shared" si="150"/>
        <v>T</v>
      </c>
      <c r="E1914" t="s">
        <v>2128</v>
      </c>
      <c r="F1914" s="27" t="str">
        <f t="shared" si="151"/>
        <v>CCV-34B</v>
      </c>
      <c r="G1914" t="s">
        <v>2129</v>
      </c>
      <c r="I1914" t="s">
        <v>2147</v>
      </c>
      <c r="J1914">
        <v>0</v>
      </c>
      <c r="K1914">
        <v>3</v>
      </c>
      <c r="L1914">
        <v>3</v>
      </c>
      <c r="M1914">
        <v>196</v>
      </c>
      <c r="N1914">
        <v>16</v>
      </c>
      <c r="O1914">
        <v>5</v>
      </c>
      <c r="P1914">
        <v>27</v>
      </c>
      <c r="Q1914">
        <v>7</v>
      </c>
      <c r="R1914" s="27">
        <f t="shared" si="152"/>
        <v>321</v>
      </c>
      <c r="S1914" s="27">
        <f t="shared" si="153"/>
        <v>238</v>
      </c>
      <c r="T1914" s="27" t="str">
        <f>IFERROR(VLOOKUP(F1914,#REF!,2,0),"")</f>
        <v/>
      </c>
      <c r="U1914" s="27" t="str">
        <f t="shared" si="154"/>
        <v>,16:15:00,car,321</v>
      </c>
    </row>
    <row r="1915" spans="1:21" hidden="1" x14ac:dyDescent="0.25">
      <c r="A1915" t="s">
        <v>42</v>
      </c>
      <c r="B1915">
        <v>16</v>
      </c>
      <c r="C1915" s="27" t="str">
        <f t="shared" si="150"/>
        <v>T</v>
      </c>
      <c r="E1915" t="s">
        <v>2128</v>
      </c>
      <c r="F1915" s="27" t="str">
        <f t="shared" si="151"/>
        <v>CCV-34B</v>
      </c>
      <c r="G1915" t="s">
        <v>2129</v>
      </c>
      <c r="I1915" t="s">
        <v>2148</v>
      </c>
      <c r="J1915">
        <v>5</v>
      </c>
      <c r="K1915">
        <v>4</v>
      </c>
      <c r="L1915">
        <v>3</v>
      </c>
      <c r="M1915">
        <v>145</v>
      </c>
      <c r="N1915">
        <v>13</v>
      </c>
      <c r="O1915">
        <v>1</v>
      </c>
      <c r="P1915">
        <v>16</v>
      </c>
      <c r="Q1915">
        <v>16</v>
      </c>
      <c r="R1915" s="27">
        <f t="shared" si="152"/>
        <v>254</v>
      </c>
      <c r="S1915" s="27">
        <f t="shared" si="153"/>
        <v>185</v>
      </c>
      <c r="T1915" s="27" t="str">
        <f>IFERROR(VLOOKUP(F1915,#REF!,2,0),"")</f>
        <v/>
      </c>
      <c r="U1915" s="27" t="str">
        <f t="shared" si="154"/>
        <v>,16:30:00,car,254</v>
      </c>
    </row>
    <row r="1916" spans="1:21" hidden="1" x14ac:dyDescent="0.25">
      <c r="A1916" t="s">
        <v>43</v>
      </c>
      <c r="B1916">
        <v>16</v>
      </c>
      <c r="C1916" s="27" t="str">
        <f t="shared" si="150"/>
        <v>T</v>
      </c>
      <c r="E1916" t="s">
        <v>2128</v>
      </c>
      <c r="F1916" s="27" t="str">
        <f t="shared" si="151"/>
        <v>CCV-34B</v>
      </c>
      <c r="G1916" t="s">
        <v>2129</v>
      </c>
      <c r="I1916" t="s">
        <v>2149</v>
      </c>
      <c r="J1916">
        <v>3</v>
      </c>
      <c r="K1916">
        <v>3</v>
      </c>
      <c r="L1916">
        <v>4</v>
      </c>
      <c r="M1916">
        <v>173</v>
      </c>
      <c r="N1916">
        <v>20</v>
      </c>
      <c r="O1916">
        <v>3</v>
      </c>
      <c r="P1916">
        <v>37</v>
      </c>
      <c r="Q1916">
        <v>12</v>
      </c>
      <c r="R1916" s="27">
        <f t="shared" si="152"/>
        <v>314</v>
      </c>
      <c r="S1916" s="27">
        <f t="shared" si="153"/>
        <v>232</v>
      </c>
      <c r="T1916" s="27" t="str">
        <f>IFERROR(VLOOKUP(F1916,#REF!,2,0),"")</f>
        <v/>
      </c>
      <c r="U1916" s="27" t="str">
        <f t="shared" si="154"/>
        <v>,16:45:00,car,314</v>
      </c>
    </row>
    <row r="1917" spans="1:21" hidden="1" x14ac:dyDescent="0.25">
      <c r="A1917" t="s">
        <v>44</v>
      </c>
      <c r="B1917">
        <v>17</v>
      </c>
      <c r="C1917" s="27" t="str">
        <f t="shared" si="150"/>
        <v>T</v>
      </c>
      <c r="E1917" t="s">
        <v>2128</v>
      </c>
      <c r="F1917" s="27" t="str">
        <f t="shared" si="151"/>
        <v>CCV-34B</v>
      </c>
      <c r="G1917" t="s">
        <v>2129</v>
      </c>
      <c r="I1917" t="s">
        <v>2150</v>
      </c>
      <c r="J1917">
        <v>0</v>
      </c>
      <c r="K1917">
        <v>2</v>
      </c>
      <c r="L1917">
        <v>3</v>
      </c>
      <c r="M1917">
        <v>212</v>
      </c>
      <c r="N1917">
        <v>15</v>
      </c>
      <c r="O1917">
        <v>3</v>
      </c>
      <c r="P1917">
        <v>27</v>
      </c>
      <c r="Q1917">
        <v>16</v>
      </c>
      <c r="R1917" s="27">
        <f t="shared" si="152"/>
        <v>350</v>
      </c>
      <c r="S1917" s="27">
        <f t="shared" si="153"/>
        <v>263</v>
      </c>
      <c r="T1917" s="27" t="str">
        <f>IFERROR(VLOOKUP(F1917,#REF!,2,0),"")</f>
        <v/>
      </c>
      <c r="U1917" s="27" t="str">
        <f t="shared" si="154"/>
        <v>,17:00:00,car,350</v>
      </c>
    </row>
    <row r="1918" spans="1:21" hidden="1" x14ac:dyDescent="0.25">
      <c r="A1918" t="s">
        <v>45</v>
      </c>
      <c r="B1918">
        <v>17</v>
      </c>
      <c r="C1918" s="27" t="str">
        <f t="shared" si="150"/>
        <v>T</v>
      </c>
      <c r="E1918" t="s">
        <v>2128</v>
      </c>
      <c r="F1918" s="27" t="str">
        <f t="shared" si="151"/>
        <v>CCV-34B</v>
      </c>
      <c r="G1918" t="s">
        <v>2129</v>
      </c>
      <c r="I1918" t="s">
        <v>2151</v>
      </c>
      <c r="J1918">
        <v>0</v>
      </c>
      <c r="K1918">
        <v>3</v>
      </c>
      <c r="L1918">
        <v>1</v>
      </c>
      <c r="M1918">
        <v>179</v>
      </c>
      <c r="N1918">
        <v>21</v>
      </c>
      <c r="O1918">
        <v>4</v>
      </c>
      <c r="P1918">
        <v>26</v>
      </c>
      <c r="Q1918">
        <v>8</v>
      </c>
      <c r="R1918" s="27">
        <f t="shared" si="152"/>
        <v>293</v>
      </c>
      <c r="S1918" s="27">
        <f t="shared" si="153"/>
        <v>216</v>
      </c>
      <c r="T1918" s="27" t="str">
        <f>IFERROR(VLOOKUP(F1918,#REF!,2,0),"")</f>
        <v/>
      </c>
      <c r="U1918" s="27" t="str">
        <f t="shared" si="154"/>
        <v>,17:15:00,car,293</v>
      </c>
    </row>
    <row r="1919" spans="1:21" hidden="1" x14ac:dyDescent="0.25">
      <c r="A1919" t="s">
        <v>46</v>
      </c>
      <c r="B1919">
        <v>17</v>
      </c>
      <c r="C1919" s="27" t="str">
        <f t="shared" si="150"/>
        <v>T</v>
      </c>
      <c r="E1919" t="s">
        <v>2128</v>
      </c>
      <c r="F1919" s="27" t="str">
        <f t="shared" si="151"/>
        <v>CCV-34B</v>
      </c>
      <c r="G1919" t="s">
        <v>2129</v>
      </c>
      <c r="I1919" t="s">
        <v>2152</v>
      </c>
      <c r="J1919">
        <v>3</v>
      </c>
      <c r="K1919">
        <v>2</v>
      </c>
      <c r="L1919">
        <v>1</v>
      </c>
      <c r="M1919">
        <v>428</v>
      </c>
      <c r="N1919">
        <v>27</v>
      </c>
      <c r="O1919">
        <v>3</v>
      </c>
      <c r="P1919">
        <v>22</v>
      </c>
      <c r="Q1919">
        <v>12</v>
      </c>
      <c r="R1919" s="27">
        <f t="shared" si="152"/>
        <v>615</v>
      </c>
      <c r="S1919" s="27">
        <f t="shared" si="153"/>
        <v>465</v>
      </c>
      <c r="T1919" s="27" t="str">
        <f>IFERROR(VLOOKUP(F1919,#REF!,2,0),"")</f>
        <v/>
      </c>
      <c r="U1919" s="27" t="str">
        <f t="shared" si="154"/>
        <v>,17:30:00,car,615</v>
      </c>
    </row>
    <row r="1920" spans="1:21" hidden="1" x14ac:dyDescent="0.25">
      <c r="A1920" t="s">
        <v>47</v>
      </c>
      <c r="B1920">
        <v>17</v>
      </c>
      <c r="C1920" s="27" t="str">
        <f t="shared" si="150"/>
        <v>T</v>
      </c>
      <c r="E1920" t="s">
        <v>2128</v>
      </c>
      <c r="F1920" s="27" t="str">
        <f t="shared" si="151"/>
        <v>CCV-34B</v>
      </c>
      <c r="G1920" t="s">
        <v>2129</v>
      </c>
      <c r="I1920" t="s">
        <v>2153</v>
      </c>
      <c r="J1920">
        <v>1</v>
      </c>
      <c r="K1920">
        <v>3</v>
      </c>
      <c r="L1920">
        <v>8</v>
      </c>
      <c r="M1920">
        <v>233</v>
      </c>
      <c r="N1920">
        <v>30</v>
      </c>
      <c r="O1920">
        <v>12</v>
      </c>
      <c r="P1920">
        <v>18</v>
      </c>
      <c r="Q1920">
        <v>8</v>
      </c>
      <c r="R1920" s="27">
        <f t="shared" si="152"/>
        <v>377</v>
      </c>
      <c r="S1920" s="27">
        <f t="shared" si="153"/>
        <v>279</v>
      </c>
      <c r="T1920" s="27" t="str">
        <f>IFERROR(VLOOKUP(F1920,#REF!,2,0),"")</f>
        <v/>
      </c>
      <c r="U1920" s="27" t="str">
        <f t="shared" si="154"/>
        <v>,17:45:00,car,377</v>
      </c>
    </row>
    <row r="1921" spans="1:21" hidden="1" x14ac:dyDescent="0.25">
      <c r="A1921" t="s">
        <v>48</v>
      </c>
      <c r="B1921">
        <v>18</v>
      </c>
      <c r="C1921" s="27" t="str">
        <f t="shared" si="150"/>
        <v>T</v>
      </c>
      <c r="E1921" t="s">
        <v>2128</v>
      </c>
      <c r="F1921" s="27" t="str">
        <f t="shared" si="151"/>
        <v>CCV-34B</v>
      </c>
      <c r="G1921" t="s">
        <v>2129</v>
      </c>
      <c r="I1921" t="s">
        <v>2154</v>
      </c>
      <c r="J1921">
        <v>3</v>
      </c>
      <c r="K1921">
        <v>1</v>
      </c>
      <c r="L1921">
        <v>2</v>
      </c>
      <c r="M1921">
        <v>155</v>
      </c>
      <c r="N1921">
        <v>32</v>
      </c>
      <c r="O1921">
        <v>3</v>
      </c>
      <c r="P1921">
        <v>8</v>
      </c>
      <c r="Q1921">
        <v>10</v>
      </c>
      <c r="R1921" s="27">
        <f t="shared" si="152"/>
        <v>241</v>
      </c>
      <c r="S1921" s="27">
        <f t="shared" si="153"/>
        <v>178</v>
      </c>
      <c r="T1921" s="27" t="str">
        <f>IFERROR(VLOOKUP(F1921,#REF!,2,0),"")</f>
        <v/>
      </c>
      <c r="U1921" s="27" t="str">
        <f t="shared" si="154"/>
        <v>,18:00:00,car,241</v>
      </c>
    </row>
    <row r="1922" spans="1:21" hidden="1" x14ac:dyDescent="0.25">
      <c r="A1922" t="s">
        <v>49</v>
      </c>
      <c r="B1922">
        <v>18</v>
      </c>
      <c r="C1922" s="27" t="str">
        <f t="shared" si="150"/>
        <v>T</v>
      </c>
      <c r="E1922" t="s">
        <v>2128</v>
      </c>
      <c r="F1922" s="27" t="str">
        <f t="shared" si="151"/>
        <v>CCV-34B</v>
      </c>
      <c r="G1922" t="s">
        <v>2129</v>
      </c>
      <c r="I1922" t="s">
        <v>2155</v>
      </c>
      <c r="J1922">
        <v>1</v>
      </c>
      <c r="K1922">
        <v>3</v>
      </c>
      <c r="L1922">
        <v>2</v>
      </c>
      <c r="M1922">
        <v>136</v>
      </c>
      <c r="N1922">
        <v>29</v>
      </c>
      <c r="O1922">
        <v>10</v>
      </c>
      <c r="P1922">
        <v>21</v>
      </c>
      <c r="Q1922">
        <v>6</v>
      </c>
      <c r="R1922" s="27">
        <f t="shared" si="152"/>
        <v>233</v>
      </c>
      <c r="S1922" s="27">
        <f t="shared" si="153"/>
        <v>168</v>
      </c>
      <c r="T1922" s="27" t="str">
        <f>IFERROR(VLOOKUP(F1922,#REF!,2,0),"")</f>
        <v/>
      </c>
      <c r="U1922" s="27" t="str">
        <f t="shared" si="154"/>
        <v>,18:15:00,car,233</v>
      </c>
    </row>
    <row r="1923" spans="1:21" hidden="1" x14ac:dyDescent="0.25">
      <c r="A1923" t="s">
        <v>197</v>
      </c>
      <c r="B1923">
        <v>18</v>
      </c>
      <c r="C1923" s="27" t="str">
        <f t="shared" ref="C1923:C1986" si="155">IF(B1923&lt;12,"M",IF(AND(B1923&gt;=12,B1923&lt;=18),"T","N"))</f>
        <v>T</v>
      </c>
      <c r="E1923" t="s">
        <v>2128</v>
      </c>
      <c r="F1923" s="27" t="str">
        <f t="shared" ref="F1923:F1986" si="156">CONCATENATE("CCV-",G1923)</f>
        <v>CCV-34B</v>
      </c>
      <c r="G1923" t="s">
        <v>2129</v>
      </c>
      <c r="I1923" t="s">
        <v>2156</v>
      </c>
      <c r="J1923">
        <v>3</v>
      </c>
      <c r="K1923">
        <v>1</v>
      </c>
      <c r="L1923">
        <v>1</v>
      </c>
      <c r="M1923">
        <v>143</v>
      </c>
      <c r="N1923">
        <v>25</v>
      </c>
      <c r="O1923">
        <v>3</v>
      </c>
      <c r="P1923">
        <v>20</v>
      </c>
      <c r="Q1923">
        <v>12</v>
      </c>
      <c r="R1923" s="27">
        <f t="shared" ref="R1923:R1986" si="157">ROUNDUP((M1923+P1923+Q1923+(1/6)*N1923+2*K1923+2.5*L1923)*1.3,0)</f>
        <v>239</v>
      </c>
      <c r="S1923" s="27">
        <f t="shared" ref="S1923:S1986" si="158">ROUNDUP(M1923+P1923+Q1923+2.5*L1923,0)</f>
        <v>178</v>
      </c>
      <c r="T1923" s="27" t="str">
        <f>IFERROR(VLOOKUP(F1923,#REF!,2,0),"")</f>
        <v/>
      </c>
      <c r="U1923" s="27" t="str">
        <f t="shared" ref="U1923:U1986" si="159">CONCATENATE(T1923,",",CONCATENATE(LEFT(A1923,5),":00"),",car,",R1923)</f>
        <v>,18:30:00,car,239</v>
      </c>
    </row>
    <row r="1924" spans="1:21" hidden="1" x14ac:dyDescent="0.25">
      <c r="A1924" t="s">
        <v>199</v>
      </c>
      <c r="B1924">
        <v>18</v>
      </c>
      <c r="C1924" s="27" t="str">
        <f t="shared" si="155"/>
        <v>T</v>
      </c>
      <c r="E1924" t="s">
        <v>2128</v>
      </c>
      <c r="F1924" s="27" t="str">
        <f t="shared" si="156"/>
        <v>CCV-34B</v>
      </c>
      <c r="G1924" t="s">
        <v>2129</v>
      </c>
      <c r="I1924" t="s">
        <v>2157</v>
      </c>
      <c r="J1924">
        <v>2</v>
      </c>
      <c r="K1924">
        <v>4</v>
      </c>
      <c r="L1924">
        <v>3</v>
      </c>
      <c r="M1924">
        <v>111</v>
      </c>
      <c r="N1924">
        <v>29</v>
      </c>
      <c r="O1924">
        <v>7</v>
      </c>
      <c r="P1924">
        <v>18</v>
      </c>
      <c r="Q1924">
        <v>6</v>
      </c>
      <c r="R1924" s="27">
        <f t="shared" si="157"/>
        <v>202</v>
      </c>
      <c r="S1924" s="27">
        <f t="shared" si="158"/>
        <v>143</v>
      </c>
      <c r="T1924" s="27" t="str">
        <f>IFERROR(VLOOKUP(F1924,#REF!,2,0),"")</f>
        <v/>
      </c>
      <c r="U1924" s="27" t="str">
        <f t="shared" si="159"/>
        <v>,18:45:00,car,202</v>
      </c>
    </row>
    <row r="1925" spans="1:21" hidden="1" x14ac:dyDescent="0.25">
      <c r="A1925" t="s">
        <v>201</v>
      </c>
      <c r="B1925">
        <v>19</v>
      </c>
      <c r="C1925" s="27" t="str">
        <f t="shared" si="155"/>
        <v>N</v>
      </c>
      <c r="E1925" t="s">
        <v>2128</v>
      </c>
      <c r="F1925" s="27" t="str">
        <f t="shared" si="156"/>
        <v>CCV-34B</v>
      </c>
      <c r="G1925" t="s">
        <v>2129</v>
      </c>
      <c r="I1925" t="s">
        <v>2158</v>
      </c>
      <c r="J1925">
        <v>1</v>
      </c>
      <c r="K1925">
        <v>1</v>
      </c>
      <c r="L1925">
        <v>2</v>
      </c>
      <c r="M1925">
        <v>178</v>
      </c>
      <c r="N1925">
        <v>23</v>
      </c>
      <c r="O1925">
        <v>7</v>
      </c>
      <c r="P1925">
        <v>32</v>
      </c>
      <c r="Q1925">
        <v>10</v>
      </c>
      <c r="R1925" s="27">
        <f t="shared" si="157"/>
        <v>301</v>
      </c>
      <c r="S1925" s="27">
        <f t="shared" si="158"/>
        <v>225</v>
      </c>
      <c r="T1925" s="27" t="str">
        <f>IFERROR(VLOOKUP(F1925,#REF!,2,0),"")</f>
        <v/>
      </c>
      <c r="U1925" s="27" t="str">
        <f t="shared" si="159"/>
        <v>,19:00:00,car,301</v>
      </c>
    </row>
    <row r="1926" spans="1:21" hidden="1" x14ac:dyDescent="0.25">
      <c r="A1926" t="s">
        <v>203</v>
      </c>
      <c r="B1926">
        <v>19</v>
      </c>
      <c r="C1926" s="27" t="str">
        <f t="shared" si="155"/>
        <v>N</v>
      </c>
      <c r="E1926" t="s">
        <v>2128</v>
      </c>
      <c r="F1926" s="27" t="str">
        <f t="shared" si="156"/>
        <v>CCV-34B</v>
      </c>
      <c r="G1926" t="s">
        <v>2129</v>
      </c>
      <c r="I1926" t="s">
        <v>2159</v>
      </c>
      <c r="J1926">
        <v>1</v>
      </c>
      <c r="K1926">
        <v>1</v>
      </c>
      <c r="L1926">
        <v>1</v>
      </c>
      <c r="M1926">
        <v>180</v>
      </c>
      <c r="N1926">
        <v>17</v>
      </c>
      <c r="O1926">
        <v>6</v>
      </c>
      <c r="P1926">
        <v>21</v>
      </c>
      <c r="Q1926">
        <v>11</v>
      </c>
      <c r="R1926" s="27">
        <f t="shared" si="157"/>
        <v>286</v>
      </c>
      <c r="S1926" s="27">
        <f t="shared" si="158"/>
        <v>215</v>
      </c>
      <c r="T1926" s="27" t="str">
        <f>IFERROR(VLOOKUP(F1926,#REF!,2,0),"")</f>
        <v/>
      </c>
      <c r="U1926" s="27" t="str">
        <f t="shared" si="159"/>
        <v>,19:15:00,car,286</v>
      </c>
    </row>
    <row r="1927" spans="1:21" hidden="1" x14ac:dyDescent="0.25">
      <c r="A1927" t="s">
        <v>205</v>
      </c>
      <c r="B1927">
        <v>19</v>
      </c>
      <c r="C1927" s="27" t="str">
        <f t="shared" si="155"/>
        <v>N</v>
      </c>
      <c r="E1927" t="s">
        <v>2128</v>
      </c>
      <c r="F1927" s="27" t="str">
        <f t="shared" si="156"/>
        <v>CCV-34B</v>
      </c>
      <c r="G1927" t="s">
        <v>2129</v>
      </c>
      <c r="I1927" t="s">
        <v>2160</v>
      </c>
      <c r="J1927">
        <v>1</v>
      </c>
      <c r="K1927">
        <v>0</v>
      </c>
      <c r="L1927">
        <v>0</v>
      </c>
      <c r="M1927">
        <v>20</v>
      </c>
      <c r="N1927">
        <v>2</v>
      </c>
      <c r="O1927">
        <v>1</v>
      </c>
      <c r="P1927">
        <v>6</v>
      </c>
      <c r="Q1927">
        <v>3</v>
      </c>
      <c r="R1927" s="27">
        <f t="shared" si="157"/>
        <v>39</v>
      </c>
      <c r="S1927" s="27">
        <f t="shared" si="158"/>
        <v>29</v>
      </c>
      <c r="T1927" s="27" t="str">
        <f>IFERROR(VLOOKUP(F1927,#REF!,2,0),"")</f>
        <v/>
      </c>
      <c r="U1927" s="27" t="str">
        <f t="shared" si="159"/>
        <v>,19:30:00,car,39</v>
      </c>
    </row>
    <row r="1928" spans="1:21" hidden="1" x14ac:dyDescent="0.25">
      <c r="A1928" t="s">
        <v>109</v>
      </c>
      <c r="B1928">
        <v>6</v>
      </c>
      <c r="C1928" s="27" t="str">
        <f t="shared" si="155"/>
        <v>M</v>
      </c>
      <c r="E1928" t="s">
        <v>2161</v>
      </c>
      <c r="F1928" s="27" t="str">
        <f t="shared" si="156"/>
        <v>CCV-35A</v>
      </c>
      <c r="G1928" t="s">
        <v>2162</v>
      </c>
      <c r="I1928" t="s">
        <v>2163</v>
      </c>
      <c r="J1928">
        <v>0</v>
      </c>
      <c r="K1928">
        <v>1</v>
      </c>
      <c r="L1928">
        <v>1</v>
      </c>
      <c r="M1928">
        <v>19</v>
      </c>
      <c r="N1928">
        <v>10</v>
      </c>
      <c r="O1928">
        <v>3</v>
      </c>
      <c r="P1928">
        <v>0</v>
      </c>
      <c r="Q1928">
        <v>1</v>
      </c>
      <c r="R1928" s="27">
        <f t="shared" si="157"/>
        <v>35</v>
      </c>
      <c r="S1928" s="27">
        <f t="shared" si="158"/>
        <v>23</v>
      </c>
      <c r="T1928" s="27" t="str">
        <f>IFERROR(VLOOKUP(F1928,#REF!,2,0),"")</f>
        <v/>
      </c>
      <c r="U1928" s="27" t="str">
        <f t="shared" si="159"/>
        <v>,06:30:00,car,35</v>
      </c>
    </row>
    <row r="1929" spans="1:21" hidden="1" x14ac:dyDescent="0.25">
      <c r="A1929" t="s">
        <v>111</v>
      </c>
      <c r="B1929">
        <v>6</v>
      </c>
      <c r="C1929" s="27" t="str">
        <f t="shared" si="155"/>
        <v>M</v>
      </c>
      <c r="E1929" t="s">
        <v>2161</v>
      </c>
      <c r="F1929" s="27" t="str">
        <f t="shared" si="156"/>
        <v>CCV-35A</v>
      </c>
      <c r="G1929" t="s">
        <v>2162</v>
      </c>
      <c r="I1929" t="s">
        <v>2164</v>
      </c>
      <c r="J1929">
        <v>1</v>
      </c>
      <c r="K1929">
        <v>1</v>
      </c>
      <c r="L1929">
        <v>2</v>
      </c>
      <c r="M1929">
        <v>32</v>
      </c>
      <c r="N1929">
        <v>8</v>
      </c>
      <c r="O1929">
        <v>2</v>
      </c>
      <c r="P1929">
        <v>0</v>
      </c>
      <c r="Q1929">
        <v>6</v>
      </c>
      <c r="R1929" s="27">
        <f t="shared" si="157"/>
        <v>61</v>
      </c>
      <c r="S1929" s="27">
        <f t="shared" si="158"/>
        <v>43</v>
      </c>
      <c r="T1929" s="27" t="str">
        <f>IFERROR(VLOOKUP(F1929,#REF!,2,0),"")</f>
        <v/>
      </c>
      <c r="U1929" s="27" t="str">
        <f t="shared" si="159"/>
        <v>,06:45:00,car,61</v>
      </c>
    </row>
    <row r="1930" spans="1:21" hidden="1" x14ac:dyDescent="0.25">
      <c r="A1930" t="s">
        <v>113</v>
      </c>
      <c r="B1930">
        <v>7</v>
      </c>
      <c r="C1930" s="27" t="str">
        <f t="shared" si="155"/>
        <v>M</v>
      </c>
      <c r="E1930" t="s">
        <v>2161</v>
      </c>
      <c r="F1930" s="27" t="str">
        <f t="shared" si="156"/>
        <v>CCV-35A</v>
      </c>
      <c r="G1930" t="s">
        <v>2162</v>
      </c>
      <c r="I1930" t="s">
        <v>2165</v>
      </c>
      <c r="J1930">
        <v>7</v>
      </c>
      <c r="K1930">
        <v>1</v>
      </c>
      <c r="L1930">
        <v>0</v>
      </c>
      <c r="M1930">
        <v>74</v>
      </c>
      <c r="N1930">
        <v>17</v>
      </c>
      <c r="O1930">
        <v>4</v>
      </c>
      <c r="P1930">
        <v>1</v>
      </c>
      <c r="Q1930">
        <v>10</v>
      </c>
      <c r="R1930" s="27">
        <f t="shared" si="157"/>
        <v>117</v>
      </c>
      <c r="S1930" s="27">
        <f t="shared" si="158"/>
        <v>85</v>
      </c>
      <c r="T1930" s="27" t="str">
        <f>IFERROR(VLOOKUP(F1930,#REF!,2,0),"")</f>
        <v/>
      </c>
      <c r="U1930" s="27" t="str">
        <f t="shared" si="159"/>
        <v>,07:00:00,car,117</v>
      </c>
    </row>
    <row r="1931" spans="1:21" hidden="1" x14ac:dyDescent="0.25">
      <c r="A1931" t="s">
        <v>115</v>
      </c>
      <c r="B1931">
        <v>7</v>
      </c>
      <c r="C1931" s="27" t="str">
        <f t="shared" si="155"/>
        <v>M</v>
      </c>
      <c r="E1931" t="s">
        <v>2161</v>
      </c>
      <c r="F1931" s="27" t="str">
        <f t="shared" si="156"/>
        <v>CCV-35A</v>
      </c>
      <c r="G1931" t="s">
        <v>2162</v>
      </c>
      <c r="I1931" t="s">
        <v>2166</v>
      </c>
      <c r="J1931">
        <v>1</v>
      </c>
      <c r="K1931">
        <v>2</v>
      </c>
      <c r="L1931">
        <v>0</v>
      </c>
      <c r="M1931">
        <v>126</v>
      </c>
      <c r="N1931">
        <v>13</v>
      </c>
      <c r="O1931">
        <v>8</v>
      </c>
      <c r="P1931">
        <v>0</v>
      </c>
      <c r="Q1931">
        <v>8</v>
      </c>
      <c r="R1931" s="27">
        <f t="shared" si="157"/>
        <v>183</v>
      </c>
      <c r="S1931" s="27">
        <f t="shared" si="158"/>
        <v>134</v>
      </c>
      <c r="T1931" s="27" t="str">
        <f>IFERROR(VLOOKUP(F1931,#REF!,2,0),"")</f>
        <v/>
      </c>
      <c r="U1931" s="27" t="str">
        <f t="shared" si="159"/>
        <v>,07:15:00,car,183</v>
      </c>
    </row>
    <row r="1932" spans="1:21" hidden="1" x14ac:dyDescent="0.25">
      <c r="A1932" t="s">
        <v>117</v>
      </c>
      <c r="B1932">
        <v>7</v>
      </c>
      <c r="C1932" s="27" t="str">
        <f t="shared" si="155"/>
        <v>M</v>
      </c>
      <c r="E1932" t="s">
        <v>2161</v>
      </c>
      <c r="F1932" s="27" t="str">
        <f t="shared" si="156"/>
        <v>CCV-35A</v>
      </c>
      <c r="G1932" t="s">
        <v>2162</v>
      </c>
      <c r="I1932" t="s">
        <v>2167</v>
      </c>
      <c r="J1932">
        <v>1</v>
      </c>
      <c r="K1932">
        <v>0</v>
      </c>
      <c r="L1932">
        <v>4</v>
      </c>
      <c r="M1932">
        <v>117</v>
      </c>
      <c r="N1932">
        <v>45</v>
      </c>
      <c r="O1932">
        <v>10</v>
      </c>
      <c r="P1932">
        <v>7</v>
      </c>
      <c r="Q1932">
        <v>26</v>
      </c>
      <c r="R1932" s="27">
        <f t="shared" si="157"/>
        <v>218</v>
      </c>
      <c r="S1932" s="27">
        <f t="shared" si="158"/>
        <v>160</v>
      </c>
      <c r="T1932" s="27" t="str">
        <f>IFERROR(VLOOKUP(F1932,#REF!,2,0),"")</f>
        <v/>
      </c>
      <c r="U1932" s="27" t="str">
        <f t="shared" si="159"/>
        <v>,07:30:00,car,218</v>
      </c>
    </row>
    <row r="1933" spans="1:21" hidden="1" x14ac:dyDescent="0.25">
      <c r="A1933" t="s">
        <v>119</v>
      </c>
      <c r="B1933">
        <v>7</v>
      </c>
      <c r="C1933" s="27" t="str">
        <f t="shared" si="155"/>
        <v>M</v>
      </c>
      <c r="E1933" t="s">
        <v>2161</v>
      </c>
      <c r="F1933" s="27" t="str">
        <f t="shared" si="156"/>
        <v>CCV-35A</v>
      </c>
      <c r="G1933" t="s">
        <v>2162</v>
      </c>
      <c r="I1933" t="s">
        <v>2168</v>
      </c>
      <c r="J1933">
        <v>0</v>
      </c>
      <c r="K1933">
        <v>7</v>
      </c>
      <c r="L1933">
        <v>1</v>
      </c>
      <c r="M1933">
        <v>75</v>
      </c>
      <c r="N1933">
        <v>13</v>
      </c>
      <c r="O1933">
        <v>0</v>
      </c>
      <c r="P1933">
        <v>1</v>
      </c>
      <c r="Q1933">
        <v>8</v>
      </c>
      <c r="R1933" s="27">
        <f t="shared" si="157"/>
        <v>134</v>
      </c>
      <c r="S1933" s="27">
        <f t="shared" si="158"/>
        <v>87</v>
      </c>
      <c r="T1933" s="27" t="str">
        <f>IFERROR(VLOOKUP(F1933,#REF!,2,0),"")</f>
        <v/>
      </c>
      <c r="U1933" s="27" t="str">
        <f t="shared" si="159"/>
        <v>,07:45:00,car,134</v>
      </c>
    </row>
    <row r="1934" spans="1:21" hidden="1" x14ac:dyDescent="0.25">
      <c r="A1934" t="s">
        <v>121</v>
      </c>
      <c r="B1934">
        <v>8</v>
      </c>
      <c r="C1934" s="27" t="str">
        <f t="shared" si="155"/>
        <v>M</v>
      </c>
      <c r="E1934" t="s">
        <v>2161</v>
      </c>
      <c r="F1934" s="27" t="str">
        <f t="shared" si="156"/>
        <v>CCV-35A</v>
      </c>
      <c r="G1934" t="s">
        <v>2162</v>
      </c>
      <c r="I1934" t="s">
        <v>2169</v>
      </c>
      <c r="J1934">
        <v>0</v>
      </c>
      <c r="K1934">
        <v>2</v>
      </c>
      <c r="L1934">
        <v>0</v>
      </c>
      <c r="M1934">
        <v>77</v>
      </c>
      <c r="N1934">
        <v>7</v>
      </c>
      <c r="O1934">
        <v>3</v>
      </c>
      <c r="P1934">
        <v>0</v>
      </c>
      <c r="Q1934">
        <v>11</v>
      </c>
      <c r="R1934" s="27">
        <f t="shared" si="157"/>
        <v>122</v>
      </c>
      <c r="S1934" s="27">
        <f t="shared" si="158"/>
        <v>88</v>
      </c>
      <c r="T1934" s="27" t="str">
        <f>IFERROR(VLOOKUP(F1934,#REF!,2,0),"")</f>
        <v/>
      </c>
      <c r="U1934" s="27" t="str">
        <f t="shared" si="159"/>
        <v>,08:00:00,car,122</v>
      </c>
    </row>
    <row r="1935" spans="1:21" hidden="1" x14ac:dyDescent="0.25">
      <c r="A1935" t="s">
        <v>123</v>
      </c>
      <c r="B1935">
        <v>8</v>
      </c>
      <c r="C1935" s="27" t="str">
        <f t="shared" si="155"/>
        <v>M</v>
      </c>
      <c r="E1935" t="s">
        <v>2161</v>
      </c>
      <c r="F1935" s="27" t="str">
        <f t="shared" si="156"/>
        <v>CCV-35A</v>
      </c>
      <c r="G1935" t="s">
        <v>2162</v>
      </c>
      <c r="I1935" t="s">
        <v>2170</v>
      </c>
      <c r="J1935">
        <v>0</v>
      </c>
      <c r="K1935">
        <v>3</v>
      </c>
      <c r="L1935">
        <v>2</v>
      </c>
      <c r="M1935">
        <v>145</v>
      </c>
      <c r="N1935">
        <v>5</v>
      </c>
      <c r="O1935">
        <v>1</v>
      </c>
      <c r="P1935">
        <v>1</v>
      </c>
      <c r="Q1935">
        <v>4</v>
      </c>
      <c r="R1935" s="27">
        <f t="shared" si="157"/>
        <v>211</v>
      </c>
      <c r="S1935" s="27">
        <f t="shared" si="158"/>
        <v>155</v>
      </c>
      <c r="T1935" s="27" t="str">
        <f>IFERROR(VLOOKUP(F1935,#REF!,2,0),"")</f>
        <v/>
      </c>
      <c r="U1935" s="27" t="str">
        <f t="shared" si="159"/>
        <v>,08:15:00,car,211</v>
      </c>
    </row>
    <row r="1936" spans="1:21" hidden="1" x14ac:dyDescent="0.25">
      <c r="A1936" t="s">
        <v>125</v>
      </c>
      <c r="B1936">
        <v>8</v>
      </c>
      <c r="C1936" s="27" t="str">
        <f t="shared" si="155"/>
        <v>M</v>
      </c>
      <c r="E1936" t="s">
        <v>2161</v>
      </c>
      <c r="F1936" s="27" t="str">
        <f t="shared" si="156"/>
        <v>CCV-35A</v>
      </c>
      <c r="G1936" t="s">
        <v>2162</v>
      </c>
      <c r="I1936" t="s">
        <v>2171</v>
      </c>
      <c r="J1936">
        <v>1</v>
      </c>
      <c r="K1936">
        <v>1</v>
      </c>
      <c r="L1936">
        <v>0</v>
      </c>
      <c r="M1936">
        <v>38</v>
      </c>
      <c r="N1936">
        <v>11</v>
      </c>
      <c r="O1936">
        <v>2</v>
      </c>
      <c r="P1936">
        <v>0</v>
      </c>
      <c r="Q1936">
        <v>6</v>
      </c>
      <c r="R1936" s="27">
        <f t="shared" si="157"/>
        <v>63</v>
      </c>
      <c r="S1936" s="27">
        <f t="shared" si="158"/>
        <v>44</v>
      </c>
      <c r="T1936" s="27" t="str">
        <f>IFERROR(VLOOKUP(F1936,#REF!,2,0),"")</f>
        <v/>
      </c>
      <c r="U1936" s="27" t="str">
        <f t="shared" si="159"/>
        <v>,08:30:00,car,63</v>
      </c>
    </row>
    <row r="1937" spans="1:21" hidden="1" x14ac:dyDescent="0.25">
      <c r="A1937" t="s">
        <v>127</v>
      </c>
      <c r="B1937">
        <v>8</v>
      </c>
      <c r="C1937" s="27" t="str">
        <f t="shared" si="155"/>
        <v>M</v>
      </c>
      <c r="E1937" t="s">
        <v>2161</v>
      </c>
      <c r="F1937" s="27" t="str">
        <f t="shared" si="156"/>
        <v>CCV-35A</v>
      </c>
      <c r="G1937" t="s">
        <v>2162</v>
      </c>
      <c r="I1937" t="s">
        <v>2172</v>
      </c>
      <c r="J1937">
        <v>0</v>
      </c>
      <c r="K1937">
        <v>5</v>
      </c>
      <c r="L1937">
        <v>0</v>
      </c>
      <c r="M1937">
        <v>70</v>
      </c>
      <c r="N1937">
        <v>7</v>
      </c>
      <c r="O1937">
        <v>2</v>
      </c>
      <c r="P1937">
        <v>0</v>
      </c>
      <c r="Q1937">
        <v>3</v>
      </c>
      <c r="R1937" s="27">
        <f t="shared" si="157"/>
        <v>110</v>
      </c>
      <c r="S1937" s="27">
        <f t="shared" si="158"/>
        <v>73</v>
      </c>
      <c r="T1937" s="27" t="str">
        <f>IFERROR(VLOOKUP(F1937,#REF!,2,0),"")</f>
        <v/>
      </c>
      <c r="U1937" s="27" t="str">
        <f t="shared" si="159"/>
        <v>,08:45:00,car,110</v>
      </c>
    </row>
    <row r="1938" spans="1:21" hidden="1" x14ac:dyDescent="0.25">
      <c r="A1938" t="s">
        <v>129</v>
      </c>
      <c r="B1938">
        <v>9</v>
      </c>
      <c r="C1938" s="27" t="str">
        <f t="shared" si="155"/>
        <v>M</v>
      </c>
      <c r="E1938" t="s">
        <v>2161</v>
      </c>
      <c r="F1938" s="27" t="str">
        <f t="shared" si="156"/>
        <v>CCV-35A</v>
      </c>
      <c r="G1938" t="s">
        <v>2162</v>
      </c>
      <c r="I1938" t="s">
        <v>2173</v>
      </c>
      <c r="J1938">
        <v>2</v>
      </c>
      <c r="K1938">
        <v>3</v>
      </c>
      <c r="L1938">
        <v>0</v>
      </c>
      <c r="M1938">
        <v>53</v>
      </c>
      <c r="N1938">
        <v>9</v>
      </c>
      <c r="O1938">
        <v>1</v>
      </c>
      <c r="P1938">
        <v>0</v>
      </c>
      <c r="Q1938">
        <v>2</v>
      </c>
      <c r="R1938" s="27">
        <f t="shared" si="157"/>
        <v>82</v>
      </c>
      <c r="S1938" s="27">
        <f t="shared" si="158"/>
        <v>55</v>
      </c>
      <c r="T1938" s="27" t="str">
        <f>IFERROR(VLOOKUP(F1938,#REF!,2,0),"")</f>
        <v/>
      </c>
      <c r="U1938" s="27" t="str">
        <f t="shared" si="159"/>
        <v>,09:00:00,car,82</v>
      </c>
    </row>
    <row r="1939" spans="1:21" hidden="1" x14ac:dyDescent="0.25">
      <c r="A1939" t="s">
        <v>131</v>
      </c>
      <c r="B1939">
        <v>9</v>
      </c>
      <c r="C1939" s="27" t="str">
        <f t="shared" si="155"/>
        <v>M</v>
      </c>
      <c r="E1939" t="s">
        <v>2161</v>
      </c>
      <c r="F1939" s="27" t="str">
        <f t="shared" si="156"/>
        <v>CCV-35A</v>
      </c>
      <c r="G1939" t="s">
        <v>2162</v>
      </c>
      <c r="I1939" t="s">
        <v>2174</v>
      </c>
      <c r="J1939">
        <v>0</v>
      </c>
      <c r="K1939">
        <v>4</v>
      </c>
      <c r="L1939">
        <v>3</v>
      </c>
      <c r="M1939">
        <v>34</v>
      </c>
      <c r="N1939">
        <v>10</v>
      </c>
      <c r="O1939">
        <v>4</v>
      </c>
      <c r="P1939">
        <v>1</v>
      </c>
      <c r="Q1939">
        <v>3</v>
      </c>
      <c r="R1939" s="27">
        <f t="shared" si="157"/>
        <v>72</v>
      </c>
      <c r="S1939" s="27">
        <f t="shared" si="158"/>
        <v>46</v>
      </c>
      <c r="T1939" s="27" t="str">
        <f>IFERROR(VLOOKUP(F1939,#REF!,2,0),"")</f>
        <v/>
      </c>
      <c r="U1939" s="27" t="str">
        <f t="shared" si="159"/>
        <v>,09:15:00,car,72</v>
      </c>
    </row>
    <row r="1940" spans="1:21" hidden="1" x14ac:dyDescent="0.25">
      <c r="A1940" t="s">
        <v>133</v>
      </c>
      <c r="B1940">
        <v>9</v>
      </c>
      <c r="C1940" s="27" t="str">
        <f t="shared" si="155"/>
        <v>M</v>
      </c>
      <c r="E1940" t="s">
        <v>2161</v>
      </c>
      <c r="F1940" s="27" t="str">
        <f t="shared" si="156"/>
        <v>CCV-35A</v>
      </c>
      <c r="G1940" t="s">
        <v>2162</v>
      </c>
      <c r="I1940" t="s">
        <v>2175</v>
      </c>
      <c r="J1940">
        <v>0</v>
      </c>
      <c r="K1940">
        <v>4</v>
      </c>
      <c r="L1940">
        <v>0</v>
      </c>
      <c r="M1940">
        <v>32</v>
      </c>
      <c r="N1940">
        <v>9</v>
      </c>
      <c r="O1940">
        <v>0</v>
      </c>
      <c r="P1940">
        <v>0</v>
      </c>
      <c r="Q1940">
        <v>2</v>
      </c>
      <c r="R1940" s="27">
        <f t="shared" si="157"/>
        <v>57</v>
      </c>
      <c r="S1940" s="27">
        <f t="shared" si="158"/>
        <v>34</v>
      </c>
      <c r="T1940" s="27" t="str">
        <f>IFERROR(VLOOKUP(F1940,#REF!,2,0),"")</f>
        <v/>
      </c>
      <c r="U1940" s="27" t="str">
        <f t="shared" si="159"/>
        <v>,09:30:00,car,57</v>
      </c>
    </row>
    <row r="1941" spans="1:21" hidden="1" x14ac:dyDescent="0.25">
      <c r="A1941" t="s">
        <v>135</v>
      </c>
      <c r="B1941">
        <v>9</v>
      </c>
      <c r="C1941" s="27" t="str">
        <f t="shared" si="155"/>
        <v>M</v>
      </c>
      <c r="E1941" t="s">
        <v>2161</v>
      </c>
      <c r="F1941" s="27" t="str">
        <f t="shared" si="156"/>
        <v>CCV-35A</v>
      </c>
      <c r="G1941" t="s">
        <v>2162</v>
      </c>
      <c r="I1941" t="s">
        <v>2176</v>
      </c>
      <c r="J1941">
        <v>0</v>
      </c>
      <c r="K1941">
        <v>3</v>
      </c>
      <c r="L1941">
        <v>1</v>
      </c>
      <c r="M1941">
        <v>84</v>
      </c>
      <c r="N1941">
        <v>11</v>
      </c>
      <c r="O1941">
        <v>1</v>
      </c>
      <c r="P1941">
        <v>0</v>
      </c>
      <c r="Q1941">
        <v>2</v>
      </c>
      <c r="R1941" s="27">
        <f t="shared" si="157"/>
        <v>126</v>
      </c>
      <c r="S1941" s="27">
        <f t="shared" si="158"/>
        <v>89</v>
      </c>
      <c r="T1941" s="27" t="str">
        <f>IFERROR(VLOOKUP(F1941,#REF!,2,0),"")</f>
        <v/>
      </c>
      <c r="U1941" s="27" t="str">
        <f t="shared" si="159"/>
        <v>,09:45:00,car,126</v>
      </c>
    </row>
    <row r="1942" spans="1:21" hidden="1" x14ac:dyDescent="0.25">
      <c r="A1942" t="s">
        <v>137</v>
      </c>
      <c r="B1942">
        <v>10</v>
      </c>
      <c r="C1942" s="27" t="str">
        <f t="shared" si="155"/>
        <v>M</v>
      </c>
      <c r="E1942" t="s">
        <v>2161</v>
      </c>
      <c r="F1942" s="27" t="str">
        <f t="shared" si="156"/>
        <v>CCV-35A</v>
      </c>
      <c r="G1942" t="s">
        <v>2162</v>
      </c>
      <c r="I1942" t="s">
        <v>2177</v>
      </c>
      <c r="J1942">
        <v>0</v>
      </c>
      <c r="K1942">
        <v>0</v>
      </c>
      <c r="L1942">
        <v>0</v>
      </c>
      <c r="M1942">
        <v>11</v>
      </c>
      <c r="N1942">
        <v>0</v>
      </c>
      <c r="O1942">
        <v>0</v>
      </c>
      <c r="P1942">
        <v>0</v>
      </c>
      <c r="Q1942">
        <v>0</v>
      </c>
      <c r="R1942" s="27">
        <f t="shared" si="157"/>
        <v>15</v>
      </c>
      <c r="S1942" s="27">
        <f t="shared" si="158"/>
        <v>11</v>
      </c>
      <c r="T1942" s="27" t="str">
        <f>IFERROR(VLOOKUP(F1942,#REF!,2,0),"")</f>
        <v/>
      </c>
      <c r="U1942" s="27" t="str">
        <f t="shared" si="159"/>
        <v>,10:00:00,car,15</v>
      </c>
    </row>
    <row r="1943" spans="1:21" hidden="1" x14ac:dyDescent="0.25">
      <c r="A1943" t="s">
        <v>185</v>
      </c>
      <c r="B1943">
        <v>16</v>
      </c>
      <c r="C1943" s="27" t="str">
        <f t="shared" si="155"/>
        <v>T</v>
      </c>
      <c r="E1943" t="s">
        <v>2161</v>
      </c>
      <c r="F1943" s="27" t="str">
        <f t="shared" si="156"/>
        <v>CCV-35A</v>
      </c>
      <c r="G1943" t="s">
        <v>2162</v>
      </c>
      <c r="I1943" t="s">
        <v>2178</v>
      </c>
      <c r="J1943">
        <v>0</v>
      </c>
      <c r="K1943">
        <v>2</v>
      </c>
      <c r="L1943">
        <v>0</v>
      </c>
      <c r="M1943">
        <v>17</v>
      </c>
      <c r="N1943">
        <v>3</v>
      </c>
      <c r="O1943">
        <v>1</v>
      </c>
      <c r="P1943">
        <v>0</v>
      </c>
      <c r="Q1943">
        <v>1</v>
      </c>
      <c r="R1943" s="27">
        <f t="shared" si="157"/>
        <v>30</v>
      </c>
      <c r="S1943" s="27">
        <f t="shared" si="158"/>
        <v>18</v>
      </c>
      <c r="T1943" s="27" t="str">
        <f>IFERROR(VLOOKUP(F1943,#REF!,2,0),"")</f>
        <v/>
      </c>
      <c r="U1943" s="27" t="str">
        <f t="shared" si="159"/>
        <v>,16:00:00,car,30</v>
      </c>
    </row>
    <row r="1944" spans="1:21" hidden="1" x14ac:dyDescent="0.25">
      <c r="A1944" t="s">
        <v>187</v>
      </c>
      <c r="B1944">
        <v>16</v>
      </c>
      <c r="C1944" s="27" t="str">
        <f t="shared" si="155"/>
        <v>T</v>
      </c>
      <c r="E1944" t="s">
        <v>2161</v>
      </c>
      <c r="F1944" s="27" t="str">
        <f t="shared" si="156"/>
        <v>CCV-35A</v>
      </c>
      <c r="G1944" t="s">
        <v>2162</v>
      </c>
      <c r="I1944" t="s">
        <v>2179</v>
      </c>
      <c r="J1944">
        <v>0</v>
      </c>
      <c r="K1944">
        <v>3</v>
      </c>
      <c r="L1944">
        <v>1</v>
      </c>
      <c r="M1944">
        <v>77</v>
      </c>
      <c r="N1944">
        <v>17</v>
      </c>
      <c r="O1944">
        <v>1</v>
      </c>
      <c r="P1944">
        <v>0</v>
      </c>
      <c r="Q1944">
        <v>0</v>
      </c>
      <c r="R1944" s="27">
        <f t="shared" si="157"/>
        <v>115</v>
      </c>
      <c r="S1944" s="27">
        <f t="shared" si="158"/>
        <v>80</v>
      </c>
      <c r="T1944" s="27" t="str">
        <f>IFERROR(VLOOKUP(F1944,#REF!,2,0),"")</f>
        <v/>
      </c>
      <c r="U1944" s="27" t="str">
        <f t="shared" si="159"/>
        <v>,16:15:00,car,115</v>
      </c>
    </row>
    <row r="1945" spans="1:21" hidden="1" x14ac:dyDescent="0.25">
      <c r="A1945" t="s">
        <v>42</v>
      </c>
      <c r="B1945">
        <v>16</v>
      </c>
      <c r="C1945" s="27" t="str">
        <f t="shared" si="155"/>
        <v>T</v>
      </c>
      <c r="E1945" t="s">
        <v>2161</v>
      </c>
      <c r="F1945" s="27" t="str">
        <f t="shared" si="156"/>
        <v>CCV-35A</v>
      </c>
      <c r="G1945" t="s">
        <v>2162</v>
      </c>
      <c r="I1945" t="s">
        <v>2180</v>
      </c>
      <c r="J1945">
        <v>4</v>
      </c>
      <c r="K1945">
        <v>4</v>
      </c>
      <c r="L1945">
        <v>1</v>
      </c>
      <c r="M1945">
        <v>98</v>
      </c>
      <c r="N1945">
        <v>16</v>
      </c>
      <c r="O1945">
        <v>3</v>
      </c>
      <c r="P1945">
        <v>2</v>
      </c>
      <c r="Q1945">
        <v>5</v>
      </c>
      <c r="R1945" s="27">
        <f t="shared" si="157"/>
        <v>154</v>
      </c>
      <c r="S1945" s="27">
        <f t="shared" si="158"/>
        <v>108</v>
      </c>
      <c r="T1945" s="27" t="str">
        <f>IFERROR(VLOOKUP(F1945,#REF!,2,0),"")</f>
        <v/>
      </c>
      <c r="U1945" s="27" t="str">
        <f t="shared" si="159"/>
        <v>,16:30:00,car,154</v>
      </c>
    </row>
    <row r="1946" spans="1:21" hidden="1" x14ac:dyDescent="0.25">
      <c r="A1946" t="s">
        <v>43</v>
      </c>
      <c r="B1946">
        <v>16</v>
      </c>
      <c r="C1946" s="27" t="str">
        <f t="shared" si="155"/>
        <v>T</v>
      </c>
      <c r="E1946" t="s">
        <v>2161</v>
      </c>
      <c r="F1946" s="27" t="str">
        <f t="shared" si="156"/>
        <v>CCV-35A</v>
      </c>
      <c r="G1946" t="s">
        <v>2162</v>
      </c>
      <c r="I1946" t="s">
        <v>2181</v>
      </c>
      <c r="J1946">
        <v>4</v>
      </c>
      <c r="K1946">
        <v>12</v>
      </c>
      <c r="L1946">
        <v>2</v>
      </c>
      <c r="M1946">
        <v>89</v>
      </c>
      <c r="N1946">
        <v>23</v>
      </c>
      <c r="O1946">
        <v>1</v>
      </c>
      <c r="P1946">
        <v>1</v>
      </c>
      <c r="Q1946">
        <v>6</v>
      </c>
      <c r="R1946" s="27">
        <f t="shared" si="157"/>
        <v>168</v>
      </c>
      <c r="S1946" s="27">
        <f t="shared" si="158"/>
        <v>101</v>
      </c>
      <c r="T1946" s="27" t="str">
        <f>IFERROR(VLOOKUP(F1946,#REF!,2,0),"")</f>
        <v/>
      </c>
      <c r="U1946" s="27" t="str">
        <f t="shared" si="159"/>
        <v>,16:45:00,car,168</v>
      </c>
    </row>
    <row r="1947" spans="1:21" hidden="1" x14ac:dyDescent="0.25">
      <c r="A1947" t="s">
        <v>44</v>
      </c>
      <c r="B1947">
        <v>17</v>
      </c>
      <c r="C1947" s="27" t="str">
        <f t="shared" si="155"/>
        <v>T</v>
      </c>
      <c r="E1947" t="s">
        <v>2161</v>
      </c>
      <c r="F1947" s="27" t="str">
        <f t="shared" si="156"/>
        <v>CCV-35A</v>
      </c>
      <c r="G1947" t="s">
        <v>2162</v>
      </c>
      <c r="I1947" t="s">
        <v>2182</v>
      </c>
      <c r="J1947">
        <v>2</v>
      </c>
      <c r="K1947">
        <v>8</v>
      </c>
      <c r="L1947">
        <v>1</v>
      </c>
      <c r="M1947">
        <v>78</v>
      </c>
      <c r="N1947">
        <v>49</v>
      </c>
      <c r="O1947">
        <v>1</v>
      </c>
      <c r="P1947">
        <v>3</v>
      </c>
      <c r="Q1947">
        <v>4</v>
      </c>
      <c r="R1947" s="27">
        <f t="shared" si="157"/>
        <v>146</v>
      </c>
      <c r="S1947" s="27">
        <f t="shared" si="158"/>
        <v>88</v>
      </c>
      <c r="T1947" s="27" t="str">
        <f>IFERROR(VLOOKUP(F1947,#REF!,2,0),"")</f>
        <v/>
      </c>
      <c r="U1947" s="27" t="str">
        <f t="shared" si="159"/>
        <v>,17:00:00,car,146</v>
      </c>
    </row>
    <row r="1948" spans="1:21" hidden="1" x14ac:dyDescent="0.25">
      <c r="A1948" t="s">
        <v>45</v>
      </c>
      <c r="B1948">
        <v>17</v>
      </c>
      <c r="C1948" s="27" t="str">
        <f t="shared" si="155"/>
        <v>T</v>
      </c>
      <c r="E1948" t="s">
        <v>2161</v>
      </c>
      <c r="F1948" s="27" t="str">
        <f t="shared" si="156"/>
        <v>CCV-35A</v>
      </c>
      <c r="G1948" t="s">
        <v>2162</v>
      </c>
      <c r="I1948" t="s">
        <v>2183</v>
      </c>
      <c r="J1948">
        <v>5</v>
      </c>
      <c r="K1948">
        <v>1</v>
      </c>
      <c r="L1948">
        <v>0</v>
      </c>
      <c r="M1948">
        <v>79</v>
      </c>
      <c r="N1948">
        <v>31</v>
      </c>
      <c r="O1948">
        <v>3</v>
      </c>
      <c r="P1948">
        <v>1</v>
      </c>
      <c r="Q1948">
        <v>8</v>
      </c>
      <c r="R1948" s="27">
        <f t="shared" si="157"/>
        <v>124</v>
      </c>
      <c r="S1948" s="27">
        <f t="shared" si="158"/>
        <v>88</v>
      </c>
      <c r="T1948" s="27" t="str">
        <f>IFERROR(VLOOKUP(F1948,#REF!,2,0),"")</f>
        <v/>
      </c>
      <c r="U1948" s="27" t="str">
        <f t="shared" si="159"/>
        <v>,17:15:00,car,124</v>
      </c>
    </row>
    <row r="1949" spans="1:21" hidden="1" x14ac:dyDescent="0.25">
      <c r="A1949" t="s">
        <v>46</v>
      </c>
      <c r="B1949">
        <v>17</v>
      </c>
      <c r="C1949" s="27" t="str">
        <f t="shared" si="155"/>
        <v>T</v>
      </c>
      <c r="E1949" t="s">
        <v>2161</v>
      </c>
      <c r="F1949" s="27" t="str">
        <f t="shared" si="156"/>
        <v>CCV-35A</v>
      </c>
      <c r="G1949" t="s">
        <v>2162</v>
      </c>
      <c r="I1949" t="s">
        <v>2184</v>
      </c>
      <c r="J1949">
        <v>2</v>
      </c>
      <c r="K1949">
        <v>10</v>
      </c>
      <c r="L1949">
        <v>0</v>
      </c>
      <c r="M1949">
        <v>141</v>
      </c>
      <c r="N1949">
        <v>33</v>
      </c>
      <c r="O1949">
        <v>2</v>
      </c>
      <c r="P1949">
        <v>0</v>
      </c>
      <c r="Q1949">
        <v>5</v>
      </c>
      <c r="R1949" s="27">
        <f t="shared" si="157"/>
        <v>223</v>
      </c>
      <c r="S1949" s="27">
        <f t="shared" si="158"/>
        <v>146</v>
      </c>
      <c r="T1949" s="27" t="str">
        <f>IFERROR(VLOOKUP(F1949,#REF!,2,0),"")</f>
        <v/>
      </c>
      <c r="U1949" s="27" t="str">
        <f t="shared" si="159"/>
        <v>,17:30:00,car,223</v>
      </c>
    </row>
    <row r="1950" spans="1:21" hidden="1" x14ac:dyDescent="0.25">
      <c r="A1950" t="s">
        <v>47</v>
      </c>
      <c r="B1950">
        <v>17</v>
      </c>
      <c r="C1950" s="27" t="str">
        <f t="shared" si="155"/>
        <v>T</v>
      </c>
      <c r="E1950" t="s">
        <v>2161</v>
      </c>
      <c r="F1950" s="27" t="str">
        <f t="shared" si="156"/>
        <v>CCV-35A</v>
      </c>
      <c r="G1950" t="s">
        <v>2162</v>
      </c>
      <c r="I1950" t="s">
        <v>2185</v>
      </c>
      <c r="J1950">
        <v>0</v>
      </c>
      <c r="K1950">
        <v>4</v>
      </c>
      <c r="L1950">
        <v>0</v>
      </c>
      <c r="M1950">
        <v>139</v>
      </c>
      <c r="N1950">
        <v>38</v>
      </c>
      <c r="O1950">
        <v>3</v>
      </c>
      <c r="P1950">
        <v>1</v>
      </c>
      <c r="Q1950">
        <v>8</v>
      </c>
      <c r="R1950" s="27">
        <f t="shared" si="157"/>
        <v>212</v>
      </c>
      <c r="S1950" s="27">
        <f t="shared" si="158"/>
        <v>148</v>
      </c>
      <c r="T1950" s="27" t="str">
        <f>IFERROR(VLOOKUP(F1950,#REF!,2,0),"")</f>
        <v/>
      </c>
      <c r="U1950" s="27" t="str">
        <f t="shared" si="159"/>
        <v>,17:45:00,car,212</v>
      </c>
    </row>
    <row r="1951" spans="1:21" hidden="1" x14ac:dyDescent="0.25">
      <c r="A1951" t="s">
        <v>48</v>
      </c>
      <c r="B1951">
        <v>18</v>
      </c>
      <c r="C1951" s="27" t="str">
        <f t="shared" si="155"/>
        <v>T</v>
      </c>
      <c r="E1951" t="s">
        <v>2161</v>
      </c>
      <c r="F1951" s="27" t="str">
        <f t="shared" si="156"/>
        <v>CCV-35A</v>
      </c>
      <c r="G1951" t="s">
        <v>2162</v>
      </c>
      <c r="I1951" t="s">
        <v>2186</v>
      </c>
      <c r="J1951">
        <v>3</v>
      </c>
      <c r="K1951">
        <v>3</v>
      </c>
      <c r="L1951">
        <v>1</v>
      </c>
      <c r="M1951">
        <v>275</v>
      </c>
      <c r="N1951">
        <v>66</v>
      </c>
      <c r="O1951">
        <v>5</v>
      </c>
      <c r="P1951">
        <v>0</v>
      </c>
      <c r="Q1951">
        <v>2</v>
      </c>
      <c r="R1951" s="27">
        <f t="shared" si="157"/>
        <v>386</v>
      </c>
      <c r="S1951" s="27">
        <f t="shared" si="158"/>
        <v>280</v>
      </c>
      <c r="T1951" s="27" t="str">
        <f>IFERROR(VLOOKUP(F1951,#REF!,2,0),"")</f>
        <v/>
      </c>
      <c r="U1951" s="27" t="str">
        <f t="shared" si="159"/>
        <v>,18:00:00,car,386</v>
      </c>
    </row>
    <row r="1952" spans="1:21" hidden="1" x14ac:dyDescent="0.25">
      <c r="A1952" t="s">
        <v>49</v>
      </c>
      <c r="B1952">
        <v>18</v>
      </c>
      <c r="C1952" s="27" t="str">
        <f t="shared" si="155"/>
        <v>T</v>
      </c>
      <c r="E1952" t="s">
        <v>2161</v>
      </c>
      <c r="F1952" s="27" t="str">
        <f t="shared" si="156"/>
        <v>CCV-35A</v>
      </c>
      <c r="G1952" t="s">
        <v>2162</v>
      </c>
      <c r="I1952" t="s">
        <v>2187</v>
      </c>
      <c r="J1952">
        <v>3</v>
      </c>
      <c r="K1952">
        <v>3</v>
      </c>
      <c r="L1952">
        <v>2</v>
      </c>
      <c r="M1952">
        <v>238</v>
      </c>
      <c r="N1952">
        <v>67</v>
      </c>
      <c r="O1952">
        <v>4</v>
      </c>
      <c r="P1952">
        <v>0</v>
      </c>
      <c r="Q1952">
        <v>4</v>
      </c>
      <c r="R1952" s="27">
        <f t="shared" si="157"/>
        <v>344</v>
      </c>
      <c r="S1952" s="27">
        <f t="shared" si="158"/>
        <v>247</v>
      </c>
      <c r="T1952" s="27" t="str">
        <f>IFERROR(VLOOKUP(F1952,#REF!,2,0),"")</f>
        <v/>
      </c>
      <c r="U1952" s="27" t="str">
        <f t="shared" si="159"/>
        <v>,18:15:00,car,344</v>
      </c>
    </row>
    <row r="1953" spans="1:21" hidden="1" x14ac:dyDescent="0.25">
      <c r="A1953" t="s">
        <v>197</v>
      </c>
      <c r="B1953">
        <v>18</v>
      </c>
      <c r="C1953" s="27" t="str">
        <f t="shared" si="155"/>
        <v>T</v>
      </c>
      <c r="E1953" t="s">
        <v>2161</v>
      </c>
      <c r="F1953" s="27" t="str">
        <f t="shared" si="156"/>
        <v>CCV-35A</v>
      </c>
      <c r="G1953" t="s">
        <v>2162</v>
      </c>
      <c r="I1953" t="s">
        <v>2188</v>
      </c>
      <c r="J1953">
        <v>4</v>
      </c>
      <c r="K1953">
        <v>7</v>
      </c>
      <c r="L1953">
        <v>0</v>
      </c>
      <c r="M1953">
        <v>270</v>
      </c>
      <c r="N1953">
        <v>54</v>
      </c>
      <c r="O1953">
        <v>3</v>
      </c>
      <c r="P1953">
        <v>1</v>
      </c>
      <c r="Q1953">
        <v>8</v>
      </c>
      <c r="R1953" s="27">
        <f t="shared" si="157"/>
        <v>393</v>
      </c>
      <c r="S1953" s="27">
        <f t="shared" si="158"/>
        <v>279</v>
      </c>
      <c r="T1953" s="27" t="str">
        <f>IFERROR(VLOOKUP(F1953,#REF!,2,0),"")</f>
        <v/>
      </c>
      <c r="U1953" s="27" t="str">
        <f t="shared" si="159"/>
        <v>,18:30:00,car,393</v>
      </c>
    </row>
    <row r="1954" spans="1:21" hidden="1" x14ac:dyDescent="0.25">
      <c r="A1954" t="s">
        <v>199</v>
      </c>
      <c r="B1954">
        <v>18</v>
      </c>
      <c r="C1954" s="27" t="str">
        <f t="shared" si="155"/>
        <v>T</v>
      </c>
      <c r="E1954" t="s">
        <v>2161</v>
      </c>
      <c r="F1954" s="27" t="str">
        <f t="shared" si="156"/>
        <v>CCV-35A</v>
      </c>
      <c r="G1954" t="s">
        <v>2162</v>
      </c>
      <c r="I1954" t="s">
        <v>2189</v>
      </c>
      <c r="J1954">
        <v>2</v>
      </c>
      <c r="K1954">
        <v>2</v>
      </c>
      <c r="L1954">
        <v>2</v>
      </c>
      <c r="M1954">
        <v>193</v>
      </c>
      <c r="N1954">
        <v>60</v>
      </c>
      <c r="O1954">
        <v>4</v>
      </c>
      <c r="P1954">
        <v>1</v>
      </c>
      <c r="Q1954">
        <v>2</v>
      </c>
      <c r="R1954" s="27">
        <f t="shared" si="157"/>
        <v>280</v>
      </c>
      <c r="S1954" s="27">
        <f t="shared" si="158"/>
        <v>201</v>
      </c>
      <c r="T1954" s="27" t="str">
        <f>IFERROR(VLOOKUP(F1954,#REF!,2,0),"")</f>
        <v/>
      </c>
      <c r="U1954" s="27" t="str">
        <f t="shared" si="159"/>
        <v>,18:45:00,car,280</v>
      </c>
    </row>
    <row r="1955" spans="1:21" hidden="1" x14ac:dyDescent="0.25">
      <c r="A1955" t="s">
        <v>201</v>
      </c>
      <c r="B1955">
        <v>19</v>
      </c>
      <c r="C1955" s="27" t="str">
        <f t="shared" si="155"/>
        <v>N</v>
      </c>
      <c r="E1955" t="s">
        <v>2161</v>
      </c>
      <c r="F1955" s="27" t="str">
        <f t="shared" si="156"/>
        <v>CCV-35A</v>
      </c>
      <c r="G1955" t="s">
        <v>2162</v>
      </c>
      <c r="I1955" t="s">
        <v>2190</v>
      </c>
      <c r="J1955">
        <v>2</v>
      </c>
      <c r="K1955">
        <v>0</v>
      </c>
      <c r="L1955">
        <v>0</v>
      </c>
      <c r="M1955">
        <v>203</v>
      </c>
      <c r="N1955">
        <v>71</v>
      </c>
      <c r="O1955">
        <v>5</v>
      </c>
      <c r="P1955">
        <v>0</v>
      </c>
      <c r="Q1955">
        <v>8</v>
      </c>
      <c r="R1955" s="27">
        <f t="shared" si="157"/>
        <v>290</v>
      </c>
      <c r="S1955" s="27">
        <f t="shared" si="158"/>
        <v>211</v>
      </c>
      <c r="T1955" s="27" t="str">
        <f>IFERROR(VLOOKUP(F1955,#REF!,2,0),"")</f>
        <v/>
      </c>
      <c r="U1955" s="27" t="str">
        <f t="shared" si="159"/>
        <v>,19:00:00,car,290</v>
      </c>
    </row>
    <row r="1956" spans="1:21" hidden="1" x14ac:dyDescent="0.25">
      <c r="A1956" t="s">
        <v>203</v>
      </c>
      <c r="B1956">
        <v>19</v>
      </c>
      <c r="C1956" s="27" t="str">
        <f t="shared" si="155"/>
        <v>N</v>
      </c>
      <c r="E1956" t="s">
        <v>2161</v>
      </c>
      <c r="F1956" s="27" t="str">
        <f t="shared" si="156"/>
        <v>CCV-35A</v>
      </c>
      <c r="G1956" t="s">
        <v>2162</v>
      </c>
      <c r="I1956" t="s">
        <v>2191</v>
      </c>
      <c r="J1956">
        <v>0</v>
      </c>
      <c r="K1956">
        <v>5</v>
      </c>
      <c r="L1956">
        <v>1</v>
      </c>
      <c r="M1956">
        <v>214</v>
      </c>
      <c r="N1956">
        <v>48</v>
      </c>
      <c r="O1956">
        <v>6</v>
      </c>
      <c r="P1956">
        <v>0</v>
      </c>
      <c r="Q1956">
        <v>4</v>
      </c>
      <c r="R1956" s="27">
        <f t="shared" si="157"/>
        <v>311</v>
      </c>
      <c r="S1956" s="27">
        <f t="shared" si="158"/>
        <v>221</v>
      </c>
      <c r="T1956" s="27" t="str">
        <f>IFERROR(VLOOKUP(F1956,#REF!,2,0),"")</f>
        <v/>
      </c>
      <c r="U1956" s="27" t="str">
        <f t="shared" si="159"/>
        <v>,19:15:00,car,311</v>
      </c>
    </row>
    <row r="1957" spans="1:21" hidden="1" x14ac:dyDescent="0.25">
      <c r="A1957" t="s">
        <v>205</v>
      </c>
      <c r="B1957">
        <v>19</v>
      </c>
      <c r="C1957" s="27" t="str">
        <f t="shared" si="155"/>
        <v>N</v>
      </c>
      <c r="E1957" t="s">
        <v>2161</v>
      </c>
      <c r="F1957" s="27" t="str">
        <f t="shared" si="156"/>
        <v>CCV-35A</v>
      </c>
      <c r="G1957" t="s">
        <v>2162</v>
      </c>
      <c r="I1957" t="s">
        <v>2192</v>
      </c>
      <c r="J1957">
        <v>0</v>
      </c>
      <c r="K1957">
        <v>0</v>
      </c>
      <c r="L1957">
        <v>0</v>
      </c>
      <c r="M1957">
        <v>7</v>
      </c>
      <c r="N1957">
        <v>3</v>
      </c>
      <c r="O1957">
        <v>0</v>
      </c>
      <c r="P1957">
        <v>0</v>
      </c>
      <c r="Q1957">
        <v>0</v>
      </c>
      <c r="R1957" s="27">
        <f t="shared" si="157"/>
        <v>10</v>
      </c>
      <c r="S1957" s="27">
        <f t="shared" si="158"/>
        <v>7</v>
      </c>
      <c r="T1957" s="27" t="str">
        <f>IFERROR(VLOOKUP(F1957,#REF!,2,0),"")</f>
        <v/>
      </c>
      <c r="U1957" s="27" t="str">
        <f t="shared" si="159"/>
        <v>,19:30:00,car,10</v>
      </c>
    </row>
    <row r="1958" spans="1:21" hidden="1" x14ac:dyDescent="0.25">
      <c r="A1958" t="s">
        <v>107</v>
      </c>
      <c r="B1958">
        <v>6</v>
      </c>
      <c r="C1958" s="27" t="str">
        <f t="shared" si="155"/>
        <v>M</v>
      </c>
      <c r="E1958" t="s">
        <v>2193</v>
      </c>
      <c r="F1958" s="27" t="str">
        <f t="shared" si="156"/>
        <v>CCV-35B</v>
      </c>
      <c r="G1958" t="s">
        <v>2194</v>
      </c>
      <c r="I1958" t="s">
        <v>2195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1</v>
      </c>
      <c r="R1958" s="27">
        <f t="shared" si="157"/>
        <v>2</v>
      </c>
      <c r="S1958" s="27">
        <f t="shared" si="158"/>
        <v>1</v>
      </c>
      <c r="T1958" s="27" t="str">
        <f>IFERROR(VLOOKUP(F1958,#REF!,2,0),"")</f>
        <v/>
      </c>
      <c r="U1958" s="27" t="str">
        <f t="shared" si="159"/>
        <v>,06:15:00,car,2</v>
      </c>
    </row>
    <row r="1959" spans="1:21" hidden="1" x14ac:dyDescent="0.25">
      <c r="A1959" t="s">
        <v>109</v>
      </c>
      <c r="B1959">
        <v>6</v>
      </c>
      <c r="C1959" s="27" t="str">
        <f t="shared" si="155"/>
        <v>M</v>
      </c>
      <c r="E1959" t="s">
        <v>2193</v>
      </c>
      <c r="F1959" s="27" t="str">
        <f t="shared" si="156"/>
        <v>CCV-35B</v>
      </c>
      <c r="G1959" t="s">
        <v>2194</v>
      </c>
      <c r="I1959" t="s">
        <v>2196</v>
      </c>
      <c r="J1959">
        <v>4</v>
      </c>
      <c r="K1959">
        <v>3</v>
      </c>
      <c r="L1959">
        <v>0</v>
      </c>
      <c r="M1959">
        <v>77</v>
      </c>
      <c r="N1959">
        <v>42</v>
      </c>
      <c r="O1959">
        <v>2</v>
      </c>
      <c r="P1959">
        <v>0</v>
      </c>
      <c r="Q1959">
        <v>3</v>
      </c>
      <c r="R1959" s="27">
        <f t="shared" si="157"/>
        <v>121</v>
      </c>
      <c r="S1959" s="27">
        <f t="shared" si="158"/>
        <v>80</v>
      </c>
      <c r="T1959" s="27" t="str">
        <f>IFERROR(VLOOKUP(F1959,#REF!,2,0),"")</f>
        <v/>
      </c>
      <c r="U1959" s="27" t="str">
        <f t="shared" si="159"/>
        <v>,06:30:00,car,121</v>
      </c>
    </row>
    <row r="1960" spans="1:21" hidden="1" x14ac:dyDescent="0.25">
      <c r="A1960" t="s">
        <v>111</v>
      </c>
      <c r="B1960">
        <v>6</v>
      </c>
      <c r="C1960" s="27" t="str">
        <f t="shared" si="155"/>
        <v>M</v>
      </c>
      <c r="E1960" t="s">
        <v>2193</v>
      </c>
      <c r="F1960" s="27" t="str">
        <f t="shared" si="156"/>
        <v>CCV-35B</v>
      </c>
      <c r="G1960" t="s">
        <v>2194</v>
      </c>
      <c r="I1960" t="s">
        <v>2197</v>
      </c>
      <c r="J1960">
        <v>6</v>
      </c>
      <c r="K1960">
        <v>6</v>
      </c>
      <c r="L1960">
        <v>0</v>
      </c>
      <c r="M1960">
        <v>104</v>
      </c>
      <c r="N1960">
        <v>44</v>
      </c>
      <c r="O1960">
        <v>3</v>
      </c>
      <c r="P1960">
        <v>2</v>
      </c>
      <c r="Q1960">
        <v>5</v>
      </c>
      <c r="R1960" s="27">
        <f t="shared" si="157"/>
        <v>170</v>
      </c>
      <c r="S1960" s="27">
        <f t="shared" si="158"/>
        <v>111</v>
      </c>
      <c r="T1960" s="27" t="str">
        <f>IFERROR(VLOOKUP(F1960,#REF!,2,0),"")</f>
        <v/>
      </c>
      <c r="U1960" s="27" t="str">
        <f t="shared" si="159"/>
        <v>,06:45:00,car,170</v>
      </c>
    </row>
    <row r="1961" spans="1:21" hidden="1" x14ac:dyDescent="0.25">
      <c r="A1961" t="s">
        <v>113</v>
      </c>
      <c r="B1961">
        <v>7</v>
      </c>
      <c r="C1961" s="27" t="str">
        <f t="shared" si="155"/>
        <v>M</v>
      </c>
      <c r="E1961" t="s">
        <v>2193</v>
      </c>
      <c r="F1961" s="27" t="str">
        <f t="shared" si="156"/>
        <v>CCV-35B</v>
      </c>
      <c r="G1961" t="s">
        <v>2194</v>
      </c>
      <c r="I1961" t="s">
        <v>2198</v>
      </c>
      <c r="J1961">
        <v>6</v>
      </c>
      <c r="K1961">
        <v>8</v>
      </c>
      <c r="L1961">
        <v>1</v>
      </c>
      <c r="M1961">
        <v>99</v>
      </c>
      <c r="N1961">
        <v>34</v>
      </c>
      <c r="O1961">
        <v>4</v>
      </c>
      <c r="P1961">
        <v>1</v>
      </c>
      <c r="Q1961">
        <v>5</v>
      </c>
      <c r="R1961" s="27">
        <f t="shared" si="157"/>
        <v>168</v>
      </c>
      <c r="S1961" s="27">
        <f t="shared" si="158"/>
        <v>108</v>
      </c>
      <c r="T1961" s="27" t="str">
        <f>IFERROR(VLOOKUP(F1961,#REF!,2,0),"")</f>
        <v/>
      </c>
      <c r="U1961" s="27" t="str">
        <f t="shared" si="159"/>
        <v>,07:00:00,car,168</v>
      </c>
    </row>
    <row r="1962" spans="1:21" hidden="1" x14ac:dyDescent="0.25">
      <c r="A1962" t="s">
        <v>115</v>
      </c>
      <c r="B1962">
        <v>7</v>
      </c>
      <c r="C1962" s="27" t="str">
        <f t="shared" si="155"/>
        <v>M</v>
      </c>
      <c r="E1962" t="s">
        <v>2193</v>
      </c>
      <c r="F1962" s="27" t="str">
        <f t="shared" si="156"/>
        <v>CCV-35B</v>
      </c>
      <c r="G1962" t="s">
        <v>2194</v>
      </c>
      <c r="I1962" t="s">
        <v>2199</v>
      </c>
      <c r="J1962">
        <v>0</v>
      </c>
      <c r="K1962">
        <v>2</v>
      </c>
      <c r="L1962">
        <v>0</v>
      </c>
      <c r="M1962">
        <v>104</v>
      </c>
      <c r="N1962">
        <v>44</v>
      </c>
      <c r="O1962">
        <v>3</v>
      </c>
      <c r="P1962">
        <v>1</v>
      </c>
      <c r="Q1962">
        <v>8</v>
      </c>
      <c r="R1962" s="27">
        <f t="shared" si="157"/>
        <v>162</v>
      </c>
      <c r="S1962" s="27">
        <f t="shared" si="158"/>
        <v>113</v>
      </c>
      <c r="T1962" s="27" t="str">
        <f>IFERROR(VLOOKUP(F1962,#REF!,2,0),"")</f>
        <v/>
      </c>
      <c r="U1962" s="27" t="str">
        <f t="shared" si="159"/>
        <v>,07:15:00,car,162</v>
      </c>
    </row>
    <row r="1963" spans="1:21" hidden="1" x14ac:dyDescent="0.25">
      <c r="A1963" t="s">
        <v>117</v>
      </c>
      <c r="B1963">
        <v>7</v>
      </c>
      <c r="C1963" s="27" t="str">
        <f t="shared" si="155"/>
        <v>M</v>
      </c>
      <c r="E1963" t="s">
        <v>2193</v>
      </c>
      <c r="F1963" s="27" t="str">
        <f t="shared" si="156"/>
        <v>CCV-35B</v>
      </c>
      <c r="G1963" t="s">
        <v>2194</v>
      </c>
      <c r="I1963" t="s">
        <v>2200</v>
      </c>
      <c r="J1963">
        <v>2</v>
      </c>
      <c r="K1963">
        <v>1</v>
      </c>
      <c r="L1963">
        <v>0</v>
      </c>
      <c r="M1963">
        <v>90</v>
      </c>
      <c r="N1963">
        <v>78</v>
      </c>
      <c r="O1963">
        <v>3</v>
      </c>
      <c r="P1963">
        <v>0</v>
      </c>
      <c r="Q1963">
        <v>9</v>
      </c>
      <c r="R1963" s="27">
        <f t="shared" si="157"/>
        <v>149</v>
      </c>
      <c r="S1963" s="27">
        <f t="shared" si="158"/>
        <v>99</v>
      </c>
      <c r="T1963" s="27" t="str">
        <f>IFERROR(VLOOKUP(F1963,#REF!,2,0),"")</f>
        <v/>
      </c>
      <c r="U1963" s="27" t="str">
        <f t="shared" si="159"/>
        <v>,07:30:00,car,149</v>
      </c>
    </row>
    <row r="1964" spans="1:21" hidden="1" x14ac:dyDescent="0.25">
      <c r="A1964" t="s">
        <v>119</v>
      </c>
      <c r="B1964">
        <v>7</v>
      </c>
      <c r="C1964" s="27" t="str">
        <f t="shared" si="155"/>
        <v>M</v>
      </c>
      <c r="E1964" t="s">
        <v>2193</v>
      </c>
      <c r="F1964" s="27" t="str">
        <f t="shared" si="156"/>
        <v>CCV-35B</v>
      </c>
      <c r="G1964" t="s">
        <v>2194</v>
      </c>
      <c r="I1964" t="s">
        <v>2201</v>
      </c>
      <c r="J1964">
        <v>0</v>
      </c>
      <c r="K1964">
        <v>1</v>
      </c>
      <c r="L1964">
        <v>0</v>
      </c>
      <c r="M1964">
        <v>107</v>
      </c>
      <c r="N1964">
        <v>94</v>
      </c>
      <c r="O1964">
        <v>3</v>
      </c>
      <c r="P1964">
        <v>1</v>
      </c>
      <c r="Q1964">
        <v>7</v>
      </c>
      <c r="R1964" s="27">
        <f t="shared" si="157"/>
        <v>173</v>
      </c>
      <c r="S1964" s="27">
        <f t="shared" si="158"/>
        <v>115</v>
      </c>
      <c r="T1964" s="27" t="str">
        <f>IFERROR(VLOOKUP(F1964,#REF!,2,0),"")</f>
        <v/>
      </c>
      <c r="U1964" s="27" t="str">
        <f t="shared" si="159"/>
        <v>,07:45:00,car,173</v>
      </c>
    </row>
    <row r="1965" spans="1:21" hidden="1" x14ac:dyDescent="0.25">
      <c r="A1965" t="s">
        <v>121</v>
      </c>
      <c r="B1965">
        <v>8</v>
      </c>
      <c r="C1965" s="27" t="str">
        <f t="shared" si="155"/>
        <v>M</v>
      </c>
      <c r="E1965" t="s">
        <v>2193</v>
      </c>
      <c r="F1965" s="27" t="str">
        <f t="shared" si="156"/>
        <v>CCV-35B</v>
      </c>
      <c r="G1965" t="s">
        <v>2194</v>
      </c>
      <c r="I1965" t="s">
        <v>2202</v>
      </c>
      <c r="J1965">
        <v>2</v>
      </c>
      <c r="K1965">
        <v>13</v>
      </c>
      <c r="L1965">
        <v>0</v>
      </c>
      <c r="M1965">
        <v>85</v>
      </c>
      <c r="N1965">
        <v>38</v>
      </c>
      <c r="O1965">
        <v>3</v>
      </c>
      <c r="P1965">
        <v>1</v>
      </c>
      <c r="Q1965">
        <v>4</v>
      </c>
      <c r="R1965" s="27">
        <f t="shared" si="157"/>
        <v>160</v>
      </c>
      <c r="S1965" s="27">
        <f t="shared" si="158"/>
        <v>90</v>
      </c>
      <c r="T1965" s="27" t="str">
        <f>IFERROR(VLOOKUP(F1965,#REF!,2,0),"")</f>
        <v/>
      </c>
      <c r="U1965" s="27" t="str">
        <f t="shared" si="159"/>
        <v>,08:00:00,car,160</v>
      </c>
    </row>
    <row r="1966" spans="1:21" hidden="1" x14ac:dyDescent="0.25">
      <c r="A1966" t="s">
        <v>123</v>
      </c>
      <c r="B1966">
        <v>8</v>
      </c>
      <c r="C1966" s="27" t="str">
        <f t="shared" si="155"/>
        <v>M</v>
      </c>
      <c r="E1966" t="s">
        <v>2193</v>
      </c>
      <c r="F1966" s="27" t="str">
        <f t="shared" si="156"/>
        <v>CCV-35B</v>
      </c>
      <c r="G1966" t="s">
        <v>2194</v>
      </c>
      <c r="I1966" t="s">
        <v>2203</v>
      </c>
      <c r="J1966">
        <v>0</v>
      </c>
      <c r="K1966">
        <v>10</v>
      </c>
      <c r="L1966">
        <v>0</v>
      </c>
      <c r="M1966">
        <v>83</v>
      </c>
      <c r="N1966">
        <v>42</v>
      </c>
      <c r="O1966">
        <v>0</v>
      </c>
      <c r="P1966">
        <v>2</v>
      </c>
      <c r="Q1966">
        <v>9</v>
      </c>
      <c r="R1966" s="27">
        <f t="shared" si="157"/>
        <v>158</v>
      </c>
      <c r="S1966" s="27">
        <f t="shared" si="158"/>
        <v>94</v>
      </c>
      <c r="T1966" s="27" t="str">
        <f>IFERROR(VLOOKUP(F1966,#REF!,2,0),"")</f>
        <v/>
      </c>
      <c r="U1966" s="27" t="str">
        <f t="shared" si="159"/>
        <v>,08:15:00,car,158</v>
      </c>
    </row>
    <row r="1967" spans="1:21" hidden="1" x14ac:dyDescent="0.25">
      <c r="A1967" t="s">
        <v>125</v>
      </c>
      <c r="B1967">
        <v>8</v>
      </c>
      <c r="C1967" s="27" t="str">
        <f t="shared" si="155"/>
        <v>M</v>
      </c>
      <c r="E1967" t="s">
        <v>2193</v>
      </c>
      <c r="F1967" s="27" t="str">
        <f t="shared" si="156"/>
        <v>CCV-35B</v>
      </c>
      <c r="G1967" t="s">
        <v>2194</v>
      </c>
      <c r="I1967" t="s">
        <v>2204</v>
      </c>
      <c r="J1967">
        <v>0</v>
      </c>
      <c r="K1967">
        <v>7</v>
      </c>
      <c r="L1967">
        <v>0</v>
      </c>
      <c r="M1967">
        <v>79</v>
      </c>
      <c r="N1967">
        <v>27</v>
      </c>
      <c r="O1967">
        <v>3</v>
      </c>
      <c r="P1967">
        <v>2</v>
      </c>
      <c r="Q1967">
        <v>6</v>
      </c>
      <c r="R1967" s="27">
        <f t="shared" si="157"/>
        <v>138</v>
      </c>
      <c r="S1967" s="27">
        <f t="shared" si="158"/>
        <v>87</v>
      </c>
      <c r="T1967" s="27" t="str">
        <f>IFERROR(VLOOKUP(F1967,#REF!,2,0),"")</f>
        <v/>
      </c>
      <c r="U1967" s="27" t="str">
        <f t="shared" si="159"/>
        <v>,08:30:00,car,138</v>
      </c>
    </row>
    <row r="1968" spans="1:21" hidden="1" x14ac:dyDescent="0.25">
      <c r="A1968" t="s">
        <v>127</v>
      </c>
      <c r="B1968">
        <v>8</v>
      </c>
      <c r="C1968" s="27" t="str">
        <f t="shared" si="155"/>
        <v>M</v>
      </c>
      <c r="E1968" t="s">
        <v>2193</v>
      </c>
      <c r="F1968" s="27" t="str">
        <f t="shared" si="156"/>
        <v>CCV-35B</v>
      </c>
      <c r="G1968" t="s">
        <v>2194</v>
      </c>
      <c r="I1968" t="s">
        <v>2205</v>
      </c>
      <c r="J1968">
        <v>0</v>
      </c>
      <c r="K1968">
        <v>5</v>
      </c>
      <c r="L1968">
        <v>1</v>
      </c>
      <c r="M1968">
        <v>70</v>
      </c>
      <c r="N1968">
        <v>18</v>
      </c>
      <c r="O1968">
        <v>1</v>
      </c>
      <c r="P1968">
        <v>1</v>
      </c>
      <c r="Q1968">
        <v>5</v>
      </c>
      <c r="R1968" s="27">
        <f t="shared" si="157"/>
        <v>119</v>
      </c>
      <c r="S1968" s="27">
        <f t="shared" si="158"/>
        <v>79</v>
      </c>
      <c r="T1968" s="27" t="str">
        <f>IFERROR(VLOOKUP(F1968,#REF!,2,0),"")</f>
        <v/>
      </c>
      <c r="U1968" s="27" t="str">
        <f t="shared" si="159"/>
        <v>,08:45:00,car,119</v>
      </c>
    </row>
    <row r="1969" spans="1:21" hidden="1" x14ac:dyDescent="0.25">
      <c r="A1969" t="s">
        <v>129</v>
      </c>
      <c r="B1969">
        <v>9</v>
      </c>
      <c r="C1969" s="27" t="str">
        <f t="shared" si="155"/>
        <v>M</v>
      </c>
      <c r="E1969" t="s">
        <v>2193</v>
      </c>
      <c r="F1969" s="27" t="str">
        <f t="shared" si="156"/>
        <v>CCV-35B</v>
      </c>
      <c r="G1969" t="s">
        <v>2194</v>
      </c>
      <c r="I1969" t="s">
        <v>2206</v>
      </c>
      <c r="J1969">
        <v>0</v>
      </c>
      <c r="K1969">
        <v>3</v>
      </c>
      <c r="L1969">
        <v>0</v>
      </c>
      <c r="M1969">
        <v>74</v>
      </c>
      <c r="N1969">
        <v>22</v>
      </c>
      <c r="O1969">
        <v>1</v>
      </c>
      <c r="P1969">
        <v>1</v>
      </c>
      <c r="Q1969">
        <v>9</v>
      </c>
      <c r="R1969" s="27">
        <f t="shared" si="157"/>
        <v>122</v>
      </c>
      <c r="S1969" s="27">
        <f t="shared" si="158"/>
        <v>84</v>
      </c>
      <c r="T1969" s="27" t="str">
        <f>IFERROR(VLOOKUP(F1969,#REF!,2,0),"")</f>
        <v/>
      </c>
      <c r="U1969" s="27" t="str">
        <f t="shared" si="159"/>
        <v>,09:00:00,car,122</v>
      </c>
    </row>
    <row r="1970" spans="1:21" hidden="1" x14ac:dyDescent="0.25">
      <c r="A1970" t="s">
        <v>131</v>
      </c>
      <c r="B1970">
        <v>9</v>
      </c>
      <c r="C1970" s="27" t="str">
        <f t="shared" si="155"/>
        <v>M</v>
      </c>
      <c r="E1970" t="s">
        <v>2193</v>
      </c>
      <c r="F1970" s="27" t="str">
        <f t="shared" si="156"/>
        <v>CCV-35B</v>
      </c>
      <c r="G1970" t="s">
        <v>2194</v>
      </c>
      <c r="I1970" t="s">
        <v>2207</v>
      </c>
      <c r="J1970">
        <v>0</v>
      </c>
      <c r="K1970">
        <v>3</v>
      </c>
      <c r="L1970">
        <v>0</v>
      </c>
      <c r="M1970">
        <v>55</v>
      </c>
      <c r="N1970">
        <v>20</v>
      </c>
      <c r="O1970">
        <v>1</v>
      </c>
      <c r="P1970">
        <v>1</v>
      </c>
      <c r="Q1970">
        <v>10</v>
      </c>
      <c r="R1970" s="27">
        <f t="shared" si="157"/>
        <v>98</v>
      </c>
      <c r="S1970" s="27">
        <f t="shared" si="158"/>
        <v>66</v>
      </c>
      <c r="T1970" s="27" t="str">
        <f>IFERROR(VLOOKUP(F1970,#REF!,2,0),"")</f>
        <v/>
      </c>
      <c r="U1970" s="27" t="str">
        <f t="shared" si="159"/>
        <v>,09:15:00,car,98</v>
      </c>
    </row>
    <row r="1971" spans="1:21" hidden="1" x14ac:dyDescent="0.25">
      <c r="A1971" t="s">
        <v>133</v>
      </c>
      <c r="B1971">
        <v>9</v>
      </c>
      <c r="C1971" s="27" t="str">
        <f t="shared" si="155"/>
        <v>M</v>
      </c>
      <c r="E1971" t="s">
        <v>2193</v>
      </c>
      <c r="F1971" s="27" t="str">
        <f t="shared" si="156"/>
        <v>CCV-35B</v>
      </c>
      <c r="G1971" t="s">
        <v>2194</v>
      </c>
      <c r="I1971" t="s">
        <v>2208</v>
      </c>
      <c r="J1971">
        <v>5</v>
      </c>
      <c r="K1971">
        <v>9</v>
      </c>
      <c r="L1971">
        <v>1</v>
      </c>
      <c r="M1971">
        <v>90</v>
      </c>
      <c r="N1971">
        <v>23</v>
      </c>
      <c r="O1971">
        <v>0</v>
      </c>
      <c r="P1971">
        <v>1</v>
      </c>
      <c r="Q1971">
        <v>11</v>
      </c>
      <c r="R1971" s="27">
        <f t="shared" si="157"/>
        <v>165</v>
      </c>
      <c r="S1971" s="27">
        <f t="shared" si="158"/>
        <v>105</v>
      </c>
      <c r="T1971" s="27" t="str">
        <f>IFERROR(VLOOKUP(F1971,#REF!,2,0),"")</f>
        <v/>
      </c>
      <c r="U1971" s="27" t="str">
        <f t="shared" si="159"/>
        <v>,09:30:00,car,165</v>
      </c>
    </row>
    <row r="1972" spans="1:21" hidden="1" x14ac:dyDescent="0.25">
      <c r="A1972" t="s">
        <v>135</v>
      </c>
      <c r="B1972">
        <v>9</v>
      </c>
      <c r="C1972" s="27" t="str">
        <f t="shared" si="155"/>
        <v>M</v>
      </c>
      <c r="E1972" t="s">
        <v>2193</v>
      </c>
      <c r="F1972" s="27" t="str">
        <f t="shared" si="156"/>
        <v>CCV-35B</v>
      </c>
      <c r="G1972" t="s">
        <v>2194</v>
      </c>
      <c r="I1972" t="s">
        <v>2209</v>
      </c>
      <c r="J1972">
        <v>5</v>
      </c>
      <c r="K1972">
        <v>4</v>
      </c>
      <c r="L1972">
        <v>0</v>
      </c>
      <c r="M1972">
        <v>72</v>
      </c>
      <c r="N1972">
        <v>24</v>
      </c>
      <c r="O1972">
        <v>1</v>
      </c>
      <c r="P1972">
        <v>1</v>
      </c>
      <c r="Q1972">
        <v>9</v>
      </c>
      <c r="R1972" s="27">
        <f t="shared" si="157"/>
        <v>123</v>
      </c>
      <c r="S1972" s="27">
        <f t="shared" si="158"/>
        <v>82</v>
      </c>
      <c r="T1972" s="27" t="str">
        <f>IFERROR(VLOOKUP(F1972,#REF!,2,0),"")</f>
        <v/>
      </c>
      <c r="U1972" s="27" t="str">
        <f t="shared" si="159"/>
        <v>,09:45:00,car,123</v>
      </c>
    </row>
    <row r="1973" spans="1:21" hidden="1" x14ac:dyDescent="0.25">
      <c r="A1973" t="s">
        <v>137</v>
      </c>
      <c r="B1973">
        <v>10</v>
      </c>
      <c r="C1973" s="27" t="str">
        <f t="shared" si="155"/>
        <v>M</v>
      </c>
      <c r="E1973" t="s">
        <v>2193</v>
      </c>
      <c r="F1973" s="27" t="str">
        <f t="shared" si="156"/>
        <v>CCV-35B</v>
      </c>
      <c r="G1973" t="s">
        <v>2194</v>
      </c>
      <c r="I1973" t="s">
        <v>2210</v>
      </c>
      <c r="J1973">
        <v>0</v>
      </c>
      <c r="K1973">
        <v>0</v>
      </c>
      <c r="L1973">
        <v>0</v>
      </c>
      <c r="M1973">
        <v>9</v>
      </c>
      <c r="N1973">
        <v>0</v>
      </c>
      <c r="O1973">
        <v>0</v>
      </c>
      <c r="P1973">
        <v>0</v>
      </c>
      <c r="Q1973">
        <v>0</v>
      </c>
      <c r="R1973" s="27">
        <f t="shared" si="157"/>
        <v>12</v>
      </c>
      <c r="S1973" s="27">
        <f t="shared" si="158"/>
        <v>9</v>
      </c>
      <c r="T1973" s="27" t="str">
        <f>IFERROR(VLOOKUP(F1973,#REF!,2,0),"")</f>
        <v/>
      </c>
      <c r="U1973" s="27" t="str">
        <f t="shared" si="159"/>
        <v>,10:00:00,car,12</v>
      </c>
    </row>
    <row r="1974" spans="1:21" hidden="1" x14ac:dyDescent="0.25">
      <c r="A1974" t="s">
        <v>185</v>
      </c>
      <c r="B1974">
        <v>16</v>
      </c>
      <c r="C1974" s="27" t="str">
        <f t="shared" si="155"/>
        <v>T</v>
      </c>
      <c r="E1974" t="s">
        <v>2193</v>
      </c>
      <c r="F1974" s="27" t="str">
        <f t="shared" si="156"/>
        <v>CCV-35B</v>
      </c>
      <c r="G1974" t="s">
        <v>2194</v>
      </c>
      <c r="I1974" t="s">
        <v>2211</v>
      </c>
      <c r="J1974">
        <v>0</v>
      </c>
      <c r="K1974">
        <v>1</v>
      </c>
      <c r="L1974">
        <v>0</v>
      </c>
      <c r="M1974">
        <v>33</v>
      </c>
      <c r="N1974">
        <v>6</v>
      </c>
      <c r="O1974">
        <v>0</v>
      </c>
      <c r="P1974">
        <v>0</v>
      </c>
      <c r="Q1974">
        <v>3</v>
      </c>
      <c r="R1974" s="27">
        <f t="shared" si="157"/>
        <v>51</v>
      </c>
      <c r="S1974" s="27">
        <f t="shared" si="158"/>
        <v>36</v>
      </c>
      <c r="T1974" s="27" t="str">
        <f>IFERROR(VLOOKUP(F1974,#REF!,2,0),"")</f>
        <v/>
      </c>
      <c r="U1974" s="27" t="str">
        <f t="shared" si="159"/>
        <v>,16:00:00,car,51</v>
      </c>
    </row>
    <row r="1975" spans="1:21" hidden="1" x14ac:dyDescent="0.25">
      <c r="A1975" t="s">
        <v>187</v>
      </c>
      <c r="B1975">
        <v>16</v>
      </c>
      <c r="C1975" s="27" t="str">
        <f t="shared" si="155"/>
        <v>T</v>
      </c>
      <c r="E1975" t="s">
        <v>2193</v>
      </c>
      <c r="F1975" s="27" t="str">
        <f t="shared" si="156"/>
        <v>CCV-35B</v>
      </c>
      <c r="G1975" t="s">
        <v>2194</v>
      </c>
      <c r="I1975" t="s">
        <v>2212</v>
      </c>
      <c r="J1975">
        <v>1</v>
      </c>
      <c r="K1975">
        <v>7</v>
      </c>
      <c r="L1975">
        <v>0</v>
      </c>
      <c r="M1975">
        <v>62</v>
      </c>
      <c r="N1975">
        <v>21</v>
      </c>
      <c r="O1975">
        <v>1</v>
      </c>
      <c r="P1975">
        <v>0</v>
      </c>
      <c r="Q1975">
        <v>2</v>
      </c>
      <c r="R1975" s="27">
        <f t="shared" si="157"/>
        <v>106</v>
      </c>
      <c r="S1975" s="27">
        <f t="shared" si="158"/>
        <v>64</v>
      </c>
      <c r="T1975" s="27" t="str">
        <f>IFERROR(VLOOKUP(F1975,#REF!,2,0),"")</f>
        <v/>
      </c>
      <c r="U1975" s="27" t="str">
        <f t="shared" si="159"/>
        <v>,16:15:00,car,106</v>
      </c>
    </row>
    <row r="1976" spans="1:21" hidden="1" x14ac:dyDescent="0.25">
      <c r="A1976" t="s">
        <v>42</v>
      </c>
      <c r="B1976">
        <v>16</v>
      </c>
      <c r="C1976" s="27" t="str">
        <f t="shared" si="155"/>
        <v>T</v>
      </c>
      <c r="E1976" t="s">
        <v>2193</v>
      </c>
      <c r="F1976" s="27" t="str">
        <f t="shared" si="156"/>
        <v>CCV-35B</v>
      </c>
      <c r="G1976" t="s">
        <v>2194</v>
      </c>
      <c r="I1976" t="s">
        <v>2213</v>
      </c>
      <c r="J1976">
        <v>0</v>
      </c>
      <c r="K1976">
        <v>8</v>
      </c>
      <c r="L1976">
        <v>0</v>
      </c>
      <c r="M1976">
        <v>55</v>
      </c>
      <c r="N1976">
        <v>18</v>
      </c>
      <c r="O1976">
        <v>1</v>
      </c>
      <c r="P1976">
        <v>0</v>
      </c>
      <c r="Q1976">
        <v>8</v>
      </c>
      <c r="R1976" s="27">
        <f t="shared" si="157"/>
        <v>107</v>
      </c>
      <c r="S1976" s="27">
        <f t="shared" si="158"/>
        <v>63</v>
      </c>
      <c r="T1976" s="27" t="str">
        <f>IFERROR(VLOOKUP(F1976,#REF!,2,0),"")</f>
        <v/>
      </c>
      <c r="U1976" s="27" t="str">
        <f t="shared" si="159"/>
        <v>,16:30:00,car,107</v>
      </c>
    </row>
    <row r="1977" spans="1:21" hidden="1" x14ac:dyDescent="0.25">
      <c r="A1977" t="s">
        <v>43</v>
      </c>
      <c r="B1977">
        <v>16</v>
      </c>
      <c r="C1977" s="27" t="str">
        <f t="shared" si="155"/>
        <v>T</v>
      </c>
      <c r="E1977" t="s">
        <v>2193</v>
      </c>
      <c r="F1977" s="27" t="str">
        <f t="shared" si="156"/>
        <v>CCV-35B</v>
      </c>
      <c r="G1977" t="s">
        <v>2194</v>
      </c>
      <c r="I1977" t="s">
        <v>2214</v>
      </c>
      <c r="J1977">
        <v>0</v>
      </c>
      <c r="K1977">
        <v>2</v>
      </c>
      <c r="L1977">
        <v>0</v>
      </c>
      <c r="M1977">
        <v>62</v>
      </c>
      <c r="N1977">
        <v>20</v>
      </c>
      <c r="O1977">
        <v>0</v>
      </c>
      <c r="P1977">
        <v>3</v>
      </c>
      <c r="Q1977">
        <v>3</v>
      </c>
      <c r="R1977" s="27">
        <f t="shared" si="157"/>
        <v>98</v>
      </c>
      <c r="S1977" s="27">
        <f t="shared" si="158"/>
        <v>68</v>
      </c>
      <c r="T1977" s="27" t="str">
        <f>IFERROR(VLOOKUP(F1977,#REF!,2,0),"")</f>
        <v/>
      </c>
      <c r="U1977" s="27" t="str">
        <f t="shared" si="159"/>
        <v>,16:45:00,car,98</v>
      </c>
    </row>
    <row r="1978" spans="1:21" hidden="1" x14ac:dyDescent="0.25">
      <c r="A1978" t="s">
        <v>44</v>
      </c>
      <c r="B1978">
        <v>17</v>
      </c>
      <c r="C1978" s="27" t="str">
        <f t="shared" si="155"/>
        <v>T</v>
      </c>
      <c r="E1978" t="s">
        <v>2193</v>
      </c>
      <c r="F1978" s="27" t="str">
        <f t="shared" si="156"/>
        <v>CCV-35B</v>
      </c>
      <c r="G1978" t="s">
        <v>2194</v>
      </c>
      <c r="I1978" t="s">
        <v>2215</v>
      </c>
      <c r="J1978">
        <v>0</v>
      </c>
      <c r="K1978">
        <v>5</v>
      </c>
      <c r="L1978">
        <v>0</v>
      </c>
      <c r="M1978">
        <v>66</v>
      </c>
      <c r="N1978">
        <v>31</v>
      </c>
      <c r="O1978">
        <v>1</v>
      </c>
      <c r="P1978">
        <v>1</v>
      </c>
      <c r="Q1978">
        <v>9</v>
      </c>
      <c r="R1978" s="27">
        <f t="shared" si="157"/>
        <v>119</v>
      </c>
      <c r="S1978" s="27">
        <f t="shared" si="158"/>
        <v>76</v>
      </c>
      <c r="T1978" s="27" t="str">
        <f>IFERROR(VLOOKUP(F1978,#REF!,2,0),"")</f>
        <v/>
      </c>
      <c r="U1978" s="27" t="str">
        <f t="shared" si="159"/>
        <v>,17:00:00,car,119</v>
      </c>
    </row>
    <row r="1979" spans="1:21" hidden="1" x14ac:dyDescent="0.25">
      <c r="A1979" t="s">
        <v>45</v>
      </c>
      <c r="B1979">
        <v>17</v>
      </c>
      <c r="C1979" s="27" t="str">
        <f t="shared" si="155"/>
        <v>T</v>
      </c>
      <c r="E1979" t="s">
        <v>2193</v>
      </c>
      <c r="F1979" s="27" t="str">
        <f t="shared" si="156"/>
        <v>CCV-35B</v>
      </c>
      <c r="G1979" t="s">
        <v>2194</v>
      </c>
      <c r="I1979" t="s">
        <v>2216</v>
      </c>
      <c r="J1979">
        <v>1</v>
      </c>
      <c r="K1979">
        <v>3</v>
      </c>
      <c r="L1979">
        <v>0</v>
      </c>
      <c r="M1979">
        <v>84</v>
      </c>
      <c r="N1979">
        <v>33</v>
      </c>
      <c r="O1979">
        <v>2</v>
      </c>
      <c r="P1979">
        <v>2</v>
      </c>
      <c r="Q1979">
        <v>3</v>
      </c>
      <c r="R1979" s="27">
        <f t="shared" si="157"/>
        <v>131</v>
      </c>
      <c r="S1979" s="27">
        <f t="shared" si="158"/>
        <v>89</v>
      </c>
      <c r="T1979" s="27" t="str">
        <f>IFERROR(VLOOKUP(F1979,#REF!,2,0),"")</f>
        <v/>
      </c>
      <c r="U1979" s="27" t="str">
        <f t="shared" si="159"/>
        <v>,17:15:00,car,131</v>
      </c>
    </row>
    <row r="1980" spans="1:21" hidden="1" x14ac:dyDescent="0.25">
      <c r="A1980" t="s">
        <v>46</v>
      </c>
      <c r="B1980">
        <v>17</v>
      </c>
      <c r="C1980" s="27" t="str">
        <f t="shared" si="155"/>
        <v>T</v>
      </c>
      <c r="E1980" t="s">
        <v>2193</v>
      </c>
      <c r="F1980" s="27" t="str">
        <f t="shared" si="156"/>
        <v>CCV-35B</v>
      </c>
      <c r="G1980" t="s">
        <v>2194</v>
      </c>
      <c r="I1980" t="s">
        <v>2217</v>
      </c>
      <c r="J1980">
        <v>0</v>
      </c>
      <c r="K1980">
        <v>1</v>
      </c>
      <c r="L1980">
        <v>1</v>
      </c>
      <c r="M1980">
        <v>86</v>
      </c>
      <c r="N1980">
        <v>22</v>
      </c>
      <c r="O1980">
        <v>1</v>
      </c>
      <c r="P1980">
        <v>1</v>
      </c>
      <c r="Q1980">
        <v>5</v>
      </c>
      <c r="R1980" s="27">
        <f t="shared" si="157"/>
        <v>131</v>
      </c>
      <c r="S1980" s="27">
        <f t="shared" si="158"/>
        <v>95</v>
      </c>
      <c r="T1980" s="27" t="str">
        <f>IFERROR(VLOOKUP(F1980,#REF!,2,0),"")</f>
        <v/>
      </c>
      <c r="U1980" s="27" t="str">
        <f t="shared" si="159"/>
        <v>,17:30:00,car,131</v>
      </c>
    </row>
    <row r="1981" spans="1:21" hidden="1" x14ac:dyDescent="0.25">
      <c r="A1981" t="s">
        <v>47</v>
      </c>
      <c r="B1981">
        <v>17</v>
      </c>
      <c r="C1981" s="27" t="str">
        <f t="shared" si="155"/>
        <v>T</v>
      </c>
      <c r="E1981" t="s">
        <v>2193</v>
      </c>
      <c r="F1981" s="27" t="str">
        <f t="shared" si="156"/>
        <v>CCV-35B</v>
      </c>
      <c r="G1981" t="s">
        <v>2194</v>
      </c>
      <c r="I1981" t="s">
        <v>2218</v>
      </c>
      <c r="J1981">
        <v>0</v>
      </c>
      <c r="K1981">
        <v>1</v>
      </c>
      <c r="L1981">
        <v>1</v>
      </c>
      <c r="M1981">
        <v>77</v>
      </c>
      <c r="N1981">
        <v>33</v>
      </c>
      <c r="O1981">
        <v>3</v>
      </c>
      <c r="P1981">
        <v>0</v>
      </c>
      <c r="Q1981">
        <v>3</v>
      </c>
      <c r="R1981" s="27">
        <f t="shared" si="157"/>
        <v>117</v>
      </c>
      <c r="S1981" s="27">
        <f t="shared" si="158"/>
        <v>83</v>
      </c>
      <c r="T1981" s="27" t="str">
        <f>IFERROR(VLOOKUP(F1981,#REF!,2,0),"")</f>
        <v/>
      </c>
      <c r="U1981" s="27" t="str">
        <f t="shared" si="159"/>
        <v>,17:45:00,car,117</v>
      </c>
    </row>
    <row r="1982" spans="1:21" hidden="1" x14ac:dyDescent="0.25">
      <c r="A1982" t="s">
        <v>48</v>
      </c>
      <c r="B1982">
        <v>18</v>
      </c>
      <c r="C1982" s="27" t="str">
        <f t="shared" si="155"/>
        <v>T</v>
      </c>
      <c r="E1982" t="s">
        <v>2193</v>
      </c>
      <c r="F1982" s="27" t="str">
        <f t="shared" si="156"/>
        <v>CCV-35B</v>
      </c>
      <c r="G1982" t="s">
        <v>2194</v>
      </c>
      <c r="I1982" t="s">
        <v>2219</v>
      </c>
      <c r="J1982">
        <v>0</v>
      </c>
      <c r="K1982">
        <v>0</v>
      </c>
      <c r="L1982">
        <v>0</v>
      </c>
      <c r="M1982">
        <v>95</v>
      </c>
      <c r="N1982">
        <v>41</v>
      </c>
      <c r="O1982">
        <v>1</v>
      </c>
      <c r="P1982">
        <v>0</v>
      </c>
      <c r="Q1982">
        <v>3</v>
      </c>
      <c r="R1982" s="27">
        <f t="shared" si="157"/>
        <v>137</v>
      </c>
      <c r="S1982" s="27">
        <f t="shared" si="158"/>
        <v>98</v>
      </c>
      <c r="T1982" s="27" t="str">
        <f>IFERROR(VLOOKUP(F1982,#REF!,2,0),"")</f>
        <v/>
      </c>
      <c r="U1982" s="27" t="str">
        <f t="shared" si="159"/>
        <v>,18:00:00,car,137</v>
      </c>
    </row>
    <row r="1983" spans="1:21" hidden="1" x14ac:dyDescent="0.25">
      <c r="A1983" t="s">
        <v>49</v>
      </c>
      <c r="B1983">
        <v>18</v>
      </c>
      <c r="C1983" s="27" t="str">
        <f t="shared" si="155"/>
        <v>T</v>
      </c>
      <c r="E1983" t="s">
        <v>2193</v>
      </c>
      <c r="F1983" s="27" t="str">
        <f t="shared" si="156"/>
        <v>CCV-35B</v>
      </c>
      <c r="G1983" t="s">
        <v>2194</v>
      </c>
      <c r="I1983" t="s">
        <v>2220</v>
      </c>
      <c r="J1983">
        <v>0</v>
      </c>
      <c r="K1983">
        <v>1</v>
      </c>
      <c r="L1983">
        <v>0</v>
      </c>
      <c r="M1983">
        <v>78</v>
      </c>
      <c r="N1983">
        <v>35</v>
      </c>
      <c r="O1983">
        <v>3</v>
      </c>
      <c r="P1983">
        <v>0</v>
      </c>
      <c r="Q1983">
        <v>3</v>
      </c>
      <c r="R1983" s="27">
        <f t="shared" si="157"/>
        <v>116</v>
      </c>
      <c r="S1983" s="27">
        <f t="shared" si="158"/>
        <v>81</v>
      </c>
      <c r="T1983" s="27" t="str">
        <f>IFERROR(VLOOKUP(F1983,#REF!,2,0),"")</f>
        <v/>
      </c>
      <c r="U1983" s="27" t="str">
        <f t="shared" si="159"/>
        <v>,18:15:00,car,116</v>
      </c>
    </row>
    <row r="1984" spans="1:21" hidden="1" x14ac:dyDescent="0.25">
      <c r="A1984" t="s">
        <v>197</v>
      </c>
      <c r="B1984">
        <v>18</v>
      </c>
      <c r="C1984" s="27" t="str">
        <f t="shared" si="155"/>
        <v>T</v>
      </c>
      <c r="E1984" t="s">
        <v>2193</v>
      </c>
      <c r="F1984" s="27" t="str">
        <f t="shared" si="156"/>
        <v>CCV-35B</v>
      </c>
      <c r="G1984" t="s">
        <v>2194</v>
      </c>
      <c r="I1984" t="s">
        <v>2221</v>
      </c>
      <c r="J1984">
        <v>0</v>
      </c>
      <c r="K1984">
        <v>2</v>
      </c>
      <c r="L1984">
        <v>1</v>
      </c>
      <c r="M1984">
        <v>90</v>
      </c>
      <c r="N1984">
        <v>30</v>
      </c>
      <c r="O1984">
        <v>1</v>
      </c>
      <c r="P1984">
        <v>0</v>
      </c>
      <c r="Q1984">
        <v>4</v>
      </c>
      <c r="R1984" s="27">
        <f t="shared" si="157"/>
        <v>138</v>
      </c>
      <c r="S1984" s="27">
        <f t="shared" si="158"/>
        <v>97</v>
      </c>
      <c r="T1984" s="27" t="str">
        <f>IFERROR(VLOOKUP(F1984,#REF!,2,0),"")</f>
        <v/>
      </c>
      <c r="U1984" s="27" t="str">
        <f t="shared" si="159"/>
        <v>,18:30:00,car,138</v>
      </c>
    </row>
    <row r="1985" spans="1:21" hidden="1" x14ac:dyDescent="0.25">
      <c r="A1985" t="s">
        <v>199</v>
      </c>
      <c r="B1985">
        <v>18</v>
      </c>
      <c r="C1985" s="27" t="str">
        <f t="shared" si="155"/>
        <v>T</v>
      </c>
      <c r="E1985" t="s">
        <v>2193</v>
      </c>
      <c r="F1985" s="27" t="str">
        <f t="shared" si="156"/>
        <v>CCV-35B</v>
      </c>
      <c r="G1985" t="s">
        <v>2194</v>
      </c>
      <c r="I1985" t="s">
        <v>2222</v>
      </c>
      <c r="J1985">
        <v>0</v>
      </c>
      <c r="K1985">
        <v>5</v>
      </c>
      <c r="L1985">
        <v>1</v>
      </c>
      <c r="M1985">
        <v>78</v>
      </c>
      <c r="N1985">
        <v>25</v>
      </c>
      <c r="O1985">
        <v>0</v>
      </c>
      <c r="P1985">
        <v>0</v>
      </c>
      <c r="Q1985">
        <v>1</v>
      </c>
      <c r="R1985" s="27">
        <f t="shared" si="157"/>
        <v>125</v>
      </c>
      <c r="S1985" s="27">
        <f t="shared" si="158"/>
        <v>82</v>
      </c>
      <c r="T1985" s="27" t="str">
        <f>IFERROR(VLOOKUP(F1985,#REF!,2,0),"")</f>
        <v/>
      </c>
      <c r="U1985" s="27" t="str">
        <f t="shared" si="159"/>
        <v>,18:45:00,car,125</v>
      </c>
    </row>
    <row r="1986" spans="1:21" hidden="1" x14ac:dyDescent="0.25">
      <c r="A1986" t="s">
        <v>201</v>
      </c>
      <c r="B1986">
        <v>19</v>
      </c>
      <c r="C1986" s="27" t="str">
        <f t="shared" si="155"/>
        <v>N</v>
      </c>
      <c r="E1986" t="s">
        <v>2193</v>
      </c>
      <c r="F1986" s="27" t="str">
        <f t="shared" si="156"/>
        <v>CCV-35B</v>
      </c>
      <c r="G1986" t="s">
        <v>2194</v>
      </c>
      <c r="I1986" t="s">
        <v>2223</v>
      </c>
      <c r="J1986">
        <v>1</v>
      </c>
      <c r="K1986">
        <v>4</v>
      </c>
      <c r="L1986">
        <v>1</v>
      </c>
      <c r="M1986">
        <v>63</v>
      </c>
      <c r="N1986">
        <v>21</v>
      </c>
      <c r="O1986">
        <v>1</v>
      </c>
      <c r="P1986">
        <v>0</v>
      </c>
      <c r="Q1986">
        <v>1</v>
      </c>
      <c r="R1986" s="27">
        <f t="shared" si="157"/>
        <v>102</v>
      </c>
      <c r="S1986" s="27">
        <f t="shared" si="158"/>
        <v>67</v>
      </c>
      <c r="T1986" s="27" t="str">
        <f>IFERROR(VLOOKUP(F1986,#REF!,2,0),"")</f>
        <v/>
      </c>
      <c r="U1986" s="27" t="str">
        <f t="shared" si="159"/>
        <v>,19:00:00,car,102</v>
      </c>
    </row>
    <row r="1987" spans="1:21" hidden="1" x14ac:dyDescent="0.25">
      <c r="A1987" t="s">
        <v>203</v>
      </c>
      <c r="B1987">
        <v>19</v>
      </c>
      <c r="C1987" s="27" t="str">
        <f t="shared" ref="C1987:C2050" si="160">IF(B1987&lt;12,"M",IF(AND(B1987&gt;=12,B1987&lt;=18),"T","N"))</f>
        <v>N</v>
      </c>
      <c r="E1987" t="s">
        <v>2193</v>
      </c>
      <c r="F1987" s="27" t="str">
        <f t="shared" ref="F1987:F2050" si="161">CONCATENATE("CCV-",G1987)</f>
        <v>CCV-35B</v>
      </c>
      <c r="G1987" t="s">
        <v>2194</v>
      </c>
      <c r="I1987" t="s">
        <v>2224</v>
      </c>
      <c r="J1987">
        <v>1</v>
      </c>
      <c r="K1987">
        <v>1</v>
      </c>
      <c r="L1987">
        <v>0</v>
      </c>
      <c r="M1987">
        <v>68</v>
      </c>
      <c r="N1987">
        <v>33</v>
      </c>
      <c r="O1987">
        <v>1</v>
      </c>
      <c r="P1987">
        <v>1</v>
      </c>
      <c r="Q1987">
        <v>3</v>
      </c>
      <c r="R1987" s="27">
        <f t="shared" ref="R1987:R2050" si="162">ROUNDUP((M1987+P1987+Q1987+(1/6)*N1987+2*K1987+2.5*L1987)*1.3,0)</f>
        <v>104</v>
      </c>
      <c r="S1987" s="27">
        <f t="shared" ref="S1987:S2050" si="163">ROUNDUP(M1987+P1987+Q1987+2.5*L1987,0)</f>
        <v>72</v>
      </c>
      <c r="T1987" s="27" t="str">
        <f>IFERROR(VLOOKUP(F1987,#REF!,2,0),"")</f>
        <v/>
      </c>
      <c r="U1987" s="27" t="str">
        <f t="shared" ref="U1987:U2050" si="164">CONCATENATE(T1987,",",CONCATENATE(LEFT(A1987,5),":00"),",car,",R1987)</f>
        <v>,19:15:00,car,104</v>
      </c>
    </row>
    <row r="1988" spans="1:21" hidden="1" x14ac:dyDescent="0.25">
      <c r="A1988" t="s">
        <v>205</v>
      </c>
      <c r="B1988">
        <v>19</v>
      </c>
      <c r="C1988" s="27" t="str">
        <f t="shared" si="160"/>
        <v>N</v>
      </c>
      <c r="E1988" t="s">
        <v>2193</v>
      </c>
      <c r="F1988" s="27" t="str">
        <f t="shared" si="161"/>
        <v>CCV-35B</v>
      </c>
      <c r="G1988" t="s">
        <v>2194</v>
      </c>
      <c r="I1988" t="s">
        <v>2225</v>
      </c>
      <c r="J1988">
        <v>0</v>
      </c>
      <c r="K1988">
        <v>0</v>
      </c>
      <c r="L1988">
        <v>0</v>
      </c>
      <c r="M1988">
        <v>5</v>
      </c>
      <c r="N1988">
        <v>2</v>
      </c>
      <c r="O1988">
        <v>0</v>
      </c>
      <c r="P1988">
        <v>0</v>
      </c>
      <c r="Q1988">
        <v>0</v>
      </c>
      <c r="R1988" s="27">
        <f t="shared" si="162"/>
        <v>7</v>
      </c>
      <c r="S1988" s="27">
        <f t="shared" si="163"/>
        <v>5</v>
      </c>
      <c r="T1988" s="27" t="str">
        <f>IFERROR(VLOOKUP(F1988,#REF!,2,0),"")</f>
        <v/>
      </c>
      <c r="U1988" s="27" t="str">
        <f t="shared" si="164"/>
        <v>,19:30:00,car,7</v>
      </c>
    </row>
    <row r="1989" spans="1:21" hidden="1" x14ac:dyDescent="0.25">
      <c r="A1989" t="s">
        <v>109</v>
      </c>
      <c r="B1989">
        <v>6</v>
      </c>
      <c r="C1989" s="27" t="str">
        <f t="shared" si="160"/>
        <v>M</v>
      </c>
      <c r="E1989" t="s">
        <v>2226</v>
      </c>
      <c r="F1989" s="27" t="str">
        <f t="shared" si="161"/>
        <v>CCV-36A</v>
      </c>
      <c r="G1989" t="s">
        <v>2227</v>
      </c>
      <c r="I1989" t="s">
        <v>2228</v>
      </c>
      <c r="J1989">
        <v>2</v>
      </c>
      <c r="K1989">
        <v>7</v>
      </c>
      <c r="L1989">
        <v>0</v>
      </c>
      <c r="M1989">
        <v>168</v>
      </c>
      <c r="N1989">
        <v>43</v>
      </c>
      <c r="O1989">
        <v>7</v>
      </c>
      <c r="P1989">
        <v>1</v>
      </c>
      <c r="Q1989">
        <v>7</v>
      </c>
      <c r="R1989" s="27">
        <f t="shared" si="162"/>
        <v>257</v>
      </c>
      <c r="S1989" s="27">
        <f t="shared" si="163"/>
        <v>176</v>
      </c>
      <c r="T1989" s="27" t="str">
        <f>IFERROR(VLOOKUP(F1989,#REF!,2,0),"")</f>
        <v/>
      </c>
      <c r="U1989" s="27" t="str">
        <f t="shared" si="164"/>
        <v>,06:30:00,car,257</v>
      </c>
    </row>
    <row r="1990" spans="1:21" hidden="1" x14ac:dyDescent="0.25">
      <c r="A1990" t="s">
        <v>111</v>
      </c>
      <c r="B1990">
        <v>6</v>
      </c>
      <c r="C1990" s="27" t="str">
        <f t="shared" si="160"/>
        <v>M</v>
      </c>
      <c r="E1990" t="s">
        <v>2226</v>
      </c>
      <c r="F1990" s="27" t="str">
        <f t="shared" si="161"/>
        <v>CCV-36A</v>
      </c>
      <c r="G1990" t="s">
        <v>2227</v>
      </c>
      <c r="I1990" t="s">
        <v>2229</v>
      </c>
      <c r="J1990">
        <v>3</v>
      </c>
      <c r="K1990">
        <v>8</v>
      </c>
      <c r="L1990">
        <v>0</v>
      </c>
      <c r="M1990">
        <v>204</v>
      </c>
      <c r="N1990">
        <v>30</v>
      </c>
      <c r="O1990">
        <v>11</v>
      </c>
      <c r="P1990">
        <v>1</v>
      </c>
      <c r="Q1990">
        <v>12</v>
      </c>
      <c r="R1990" s="27">
        <f t="shared" si="162"/>
        <v>310</v>
      </c>
      <c r="S1990" s="27">
        <f t="shared" si="163"/>
        <v>217</v>
      </c>
      <c r="T1990" s="27" t="str">
        <f>IFERROR(VLOOKUP(F1990,#REF!,2,0),"")</f>
        <v/>
      </c>
      <c r="U1990" s="27" t="str">
        <f t="shared" si="164"/>
        <v>,06:45:00,car,310</v>
      </c>
    </row>
    <row r="1991" spans="1:21" hidden="1" x14ac:dyDescent="0.25">
      <c r="A1991" t="s">
        <v>113</v>
      </c>
      <c r="B1991">
        <v>7</v>
      </c>
      <c r="C1991" s="27" t="str">
        <f t="shared" si="160"/>
        <v>M</v>
      </c>
      <c r="E1991" t="s">
        <v>2226</v>
      </c>
      <c r="F1991" s="27" t="str">
        <f t="shared" si="161"/>
        <v>CCV-36A</v>
      </c>
      <c r="G1991" t="s">
        <v>2227</v>
      </c>
      <c r="I1991" t="s">
        <v>2230</v>
      </c>
      <c r="J1991">
        <v>3</v>
      </c>
      <c r="K1991">
        <v>5</v>
      </c>
      <c r="L1991">
        <v>0</v>
      </c>
      <c r="M1991">
        <v>177</v>
      </c>
      <c r="N1991">
        <v>29</v>
      </c>
      <c r="O1991">
        <v>5</v>
      </c>
      <c r="P1991">
        <v>1</v>
      </c>
      <c r="Q1991">
        <v>6</v>
      </c>
      <c r="R1991" s="27">
        <f t="shared" si="162"/>
        <v>259</v>
      </c>
      <c r="S1991" s="27">
        <f t="shared" si="163"/>
        <v>184</v>
      </c>
      <c r="T1991" s="27" t="str">
        <f>IFERROR(VLOOKUP(F1991,#REF!,2,0),"")</f>
        <v/>
      </c>
      <c r="U1991" s="27" t="str">
        <f t="shared" si="164"/>
        <v>,07:00:00,car,259</v>
      </c>
    </row>
    <row r="1992" spans="1:21" hidden="1" x14ac:dyDescent="0.25">
      <c r="A1992" t="s">
        <v>115</v>
      </c>
      <c r="B1992">
        <v>7</v>
      </c>
      <c r="C1992" s="27" t="str">
        <f t="shared" si="160"/>
        <v>M</v>
      </c>
      <c r="E1992" t="s">
        <v>2226</v>
      </c>
      <c r="F1992" s="27" t="str">
        <f t="shared" si="161"/>
        <v>CCV-36A</v>
      </c>
      <c r="G1992" t="s">
        <v>2227</v>
      </c>
      <c r="I1992" t="s">
        <v>2231</v>
      </c>
      <c r="J1992">
        <v>3</v>
      </c>
      <c r="K1992">
        <v>7</v>
      </c>
      <c r="L1992">
        <v>0</v>
      </c>
      <c r="M1992">
        <v>187</v>
      </c>
      <c r="N1992">
        <v>36</v>
      </c>
      <c r="O1992">
        <v>14</v>
      </c>
      <c r="P1992">
        <v>0</v>
      </c>
      <c r="Q1992">
        <v>14</v>
      </c>
      <c r="R1992" s="27">
        <f t="shared" si="162"/>
        <v>288</v>
      </c>
      <c r="S1992" s="27">
        <f t="shared" si="163"/>
        <v>201</v>
      </c>
      <c r="T1992" s="27" t="str">
        <f>IFERROR(VLOOKUP(F1992,#REF!,2,0),"")</f>
        <v/>
      </c>
      <c r="U1992" s="27" t="str">
        <f t="shared" si="164"/>
        <v>,07:15:00,car,288</v>
      </c>
    </row>
    <row r="1993" spans="1:21" hidden="1" x14ac:dyDescent="0.25">
      <c r="A1993" t="s">
        <v>117</v>
      </c>
      <c r="B1993">
        <v>7</v>
      </c>
      <c r="C1993" s="27" t="str">
        <f t="shared" si="160"/>
        <v>M</v>
      </c>
      <c r="E1993" t="s">
        <v>2226</v>
      </c>
      <c r="F1993" s="27" t="str">
        <f t="shared" si="161"/>
        <v>CCV-36A</v>
      </c>
      <c r="G1993" t="s">
        <v>2227</v>
      </c>
      <c r="I1993" t="s">
        <v>2232</v>
      </c>
      <c r="J1993">
        <v>5</v>
      </c>
      <c r="K1993">
        <v>6</v>
      </c>
      <c r="L1993">
        <v>0</v>
      </c>
      <c r="M1993">
        <v>209</v>
      </c>
      <c r="N1993">
        <v>47</v>
      </c>
      <c r="O1993">
        <v>11</v>
      </c>
      <c r="P1993">
        <v>0</v>
      </c>
      <c r="Q1993">
        <v>11</v>
      </c>
      <c r="R1993" s="27">
        <f t="shared" si="162"/>
        <v>312</v>
      </c>
      <c r="S1993" s="27">
        <f t="shared" si="163"/>
        <v>220</v>
      </c>
      <c r="T1993" s="27" t="str">
        <f>IFERROR(VLOOKUP(F1993,#REF!,2,0),"")</f>
        <v/>
      </c>
      <c r="U1993" s="27" t="str">
        <f t="shared" si="164"/>
        <v>,07:30:00,car,312</v>
      </c>
    </row>
    <row r="1994" spans="1:21" hidden="1" x14ac:dyDescent="0.25">
      <c r="A1994" t="s">
        <v>119</v>
      </c>
      <c r="B1994">
        <v>7</v>
      </c>
      <c r="C1994" s="27" t="str">
        <f t="shared" si="160"/>
        <v>M</v>
      </c>
      <c r="E1994" t="s">
        <v>2226</v>
      </c>
      <c r="F1994" s="27" t="str">
        <f t="shared" si="161"/>
        <v>CCV-36A</v>
      </c>
      <c r="G1994" t="s">
        <v>2227</v>
      </c>
      <c r="I1994" t="s">
        <v>2233</v>
      </c>
      <c r="J1994">
        <v>2</v>
      </c>
      <c r="K1994">
        <v>15</v>
      </c>
      <c r="L1994">
        <v>1</v>
      </c>
      <c r="M1994">
        <v>198</v>
      </c>
      <c r="N1994">
        <v>59</v>
      </c>
      <c r="O1994">
        <v>10</v>
      </c>
      <c r="P1994">
        <v>1</v>
      </c>
      <c r="Q1994">
        <v>15</v>
      </c>
      <c r="R1994" s="27">
        <f t="shared" si="162"/>
        <v>334</v>
      </c>
      <c r="S1994" s="27">
        <f t="shared" si="163"/>
        <v>217</v>
      </c>
      <c r="T1994" s="27" t="str">
        <f>IFERROR(VLOOKUP(F1994,#REF!,2,0),"")</f>
        <v/>
      </c>
      <c r="U1994" s="27" t="str">
        <f t="shared" si="164"/>
        <v>,07:45:00,car,334</v>
      </c>
    </row>
    <row r="1995" spans="1:21" hidden="1" x14ac:dyDescent="0.25">
      <c r="A1995" t="s">
        <v>121</v>
      </c>
      <c r="B1995">
        <v>8</v>
      </c>
      <c r="C1995" s="27" t="str">
        <f t="shared" si="160"/>
        <v>M</v>
      </c>
      <c r="E1995" t="s">
        <v>2226</v>
      </c>
      <c r="F1995" s="27" t="str">
        <f t="shared" si="161"/>
        <v>CCV-36A</v>
      </c>
      <c r="G1995" t="s">
        <v>2227</v>
      </c>
      <c r="I1995" t="s">
        <v>2234</v>
      </c>
      <c r="J1995">
        <v>6</v>
      </c>
      <c r="K1995">
        <v>10</v>
      </c>
      <c r="L1995">
        <v>0</v>
      </c>
      <c r="M1995">
        <v>185</v>
      </c>
      <c r="N1995">
        <v>32</v>
      </c>
      <c r="O1995">
        <v>8</v>
      </c>
      <c r="P1995">
        <v>0</v>
      </c>
      <c r="Q1995">
        <v>13</v>
      </c>
      <c r="R1995" s="27">
        <f t="shared" si="162"/>
        <v>291</v>
      </c>
      <c r="S1995" s="27">
        <f t="shared" si="163"/>
        <v>198</v>
      </c>
      <c r="T1995" s="27" t="str">
        <f>IFERROR(VLOOKUP(F1995,#REF!,2,0),"")</f>
        <v/>
      </c>
      <c r="U1995" s="27" t="str">
        <f t="shared" si="164"/>
        <v>,08:00:00,car,291</v>
      </c>
    </row>
    <row r="1996" spans="1:21" hidden="1" x14ac:dyDescent="0.25">
      <c r="A1996" t="s">
        <v>123</v>
      </c>
      <c r="B1996">
        <v>8</v>
      </c>
      <c r="C1996" s="27" t="str">
        <f t="shared" si="160"/>
        <v>M</v>
      </c>
      <c r="E1996" t="s">
        <v>2226</v>
      </c>
      <c r="F1996" s="27" t="str">
        <f t="shared" si="161"/>
        <v>CCV-36A</v>
      </c>
      <c r="G1996" t="s">
        <v>2227</v>
      </c>
      <c r="I1996" t="s">
        <v>2235</v>
      </c>
      <c r="J1996">
        <v>1</v>
      </c>
      <c r="K1996">
        <v>7</v>
      </c>
      <c r="L1996">
        <v>1</v>
      </c>
      <c r="M1996">
        <v>114</v>
      </c>
      <c r="N1996">
        <v>26</v>
      </c>
      <c r="O1996">
        <v>8</v>
      </c>
      <c r="P1996">
        <v>4</v>
      </c>
      <c r="Q1996">
        <v>11</v>
      </c>
      <c r="R1996" s="27">
        <f t="shared" si="162"/>
        <v>195</v>
      </c>
      <c r="S1996" s="27">
        <f t="shared" si="163"/>
        <v>132</v>
      </c>
      <c r="T1996" s="27" t="str">
        <f>IFERROR(VLOOKUP(F1996,#REF!,2,0),"")</f>
        <v/>
      </c>
      <c r="U1996" s="27" t="str">
        <f t="shared" si="164"/>
        <v>,08:15:00,car,195</v>
      </c>
    </row>
    <row r="1997" spans="1:21" hidden="1" x14ac:dyDescent="0.25">
      <c r="A1997" t="s">
        <v>125</v>
      </c>
      <c r="B1997">
        <v>8</v>
      </c>
      <c r="C1997" s="27" t="str">
        <f t="shared" si="160"/>
        <v>M</v>
      </c>
      <c r="E1997" t="s">
        <v>2226</v>
      </c>
      <c r="F1997" s="27" t="str">
        <f t="shared" si="161"/>
        <v>CCV-36A</v>
      </c>
      <c r="G1997" t="s">
        <v>2227</v>
      </c>
      <c r="I1997" t="s">
        <v>2236</v>
      </c>
      <c r="J1997">
        <v>1</v>
      </c>
      <c r="K1997">
        <v>11</v>
      </c>
      <c r="L1997">
        <v>1</v>
      </c>
      <c r="M1997">
        <v>144</v>
      </c>
      <c r="N1997">
        <v>29</v>
      </c>
      <c r="O1997">
        <v>6</v>
      </c>
      <c r="P1997">
        <v>3</v>
      </c>
      <c r="Q1997">
        <v>5</v>
      </c>
      <c r="R1997" s="27">
        <f t="shared" si="162"/>
        <v>236</v>
      </c>
      <c r="S1997" s="27">
        <f t="shared" si="163"/>
        <v>155</v>
      </c>
      <c r="T1997" s="27" t="str">
        <f>IFERROR(VLOOKUP(F1997,#REF!,2,0),"")</f>
        <v/>
      </c>
      <c r="U1997" s="27" t="str">
        <f t="shared" si="164"/>
        <v>,08:30:00,car,236</v>
      </c>
    </row>
    <row r="1998" spans="1:21" hidden="1" x14ac:dyDescent="0.25">
      <c r="A1998" t="s">
        <v>127</v>
      </c>
      <c r="B1998">
        <v>8</v>
      </c>
      <c r="C1998" s="27" t="str">
        <f t="shared" si="160"/>
        <v>M</v>
      </c>
      <c r="E1998" t="s">
        <v>2226</v>
      </c>
      <c r="F1998" s="27" t="str">
        <f t="shared" si="161"/>
        <v>CCV-36A</v>
      </c>
      <c r="G1998" t="s">
        <v>2227</v>
      </c>
      <c r="I1998" t="s">
        <v>2237</v>
      </c>
      <c r="J1998">
        <v>0</v>
      </c>
      <c r="K1998">
        <v>4</v>
      </c>
      <c r="L1998">
        <v>0</v>
      </c>
      <c r="M1998">
        <v>125</v>
      </c>
      <c r="N1998">
        <v>28</v>
      </c>
      <c r="O1998">
        <v>5</v>
      </c>
      <c r="P1998">
        <v>1</v>
      </c>
      <c r="Q1998">
        <v>12</v>
      </c>
      <c r="R1998" s="27">
        <f t="shared" si="162"/>
        <v>196</v>
      </c>
      <c r="S1998" s="27">
        <f t="shared" si="163"/>
        <v>138</v>
      </c>
      <c r="T1998" s="27" t="str">
        <f>IFERROR(VLOOKUP(F1998,#REF!,2,0),"")</f>
        <v/>
      </c>
      <c r="U1998" s="27" t="str">
        <f t="shared" si="164"/>
        <v>,08:45:00,car,196</v>
      </c>
    </row>
    <row r="1999" spans="1:21" hidden="1" x14ac:dyDescent="0.25">
      <c r="A1999" t="s">
        <v>129</v>
      </c>
      <c r="B1999">
        <v>9</v>
      </c>
      <c r="C1999" s="27" t="str">
        <f t="shared" si="160"/>
        <v>M</v>
      </c>
      <c r="E1999" t="s">
        <v>2226</v>
      </c>
      <c r="F1999" s="27" t="str">
        <f t="shared" si="161"/>
        <v>CCV-36A</v>
      </c>
      <c r="G1999" t="s">
        <v>2227</v>
      </c>
      <c r="I1999" t="s">
        <v>2238</v>
      </c>
      <c r="J1999">
        <v>3</v>
      </c>
      <c r="K1999">
        <v>7</v>
      </c>
      <c r="L1999">
        <v>6</v>
      </c>
      <c r="M1999">
        <v>103</v>
      </c>
      <c r="N1999">
        <v>20</v>
      </c>
      <c r="O1999">
        <v>3</v>
      </c>
      <c r="P1999">
        <v>2</v>
      </c>
      <c r="Q1999">
        <v>6</v>
      </c>
      <c r="R1999" s="27">
        <f t="shared" si="162"/>
        <v>187</v>
      </c>
      <c r="S1999" s="27">
        <f t="shared" si="163"/>
        <v>126</v>
      </c>
      <c r="T1999" s="27" t="str">
        <f>IFERROR(VLOOKUP(F1999,#REF!,2,0),"")</f>
        <v/>
      </c>
      <c r="U1999" s="27" t="str">
        <f t="shared" si="164"/>
        <v>,09:00:00,car,187</v>
      </c>
    </row>
    <row r="2000" spans="1:21" hidden="1" x14ac:dyDescent="0.25">
      <c r="A2000" t="s">
        <v>131</v>
      </c>
      <c r="B2000">
        <v>9</v>
      </c>
      <c r="C2000" s="27" t="str">
        <f t="shared" si="160"/>
        <v>M</v>
      </c>
      <c r="E2000" t="s">
        <v>2226</v>
      </c>
      <c r="F2000" s="27" t="str">
        <f t="shared" si="161"/>
        <v>CCV-36A</v>
      </c>
      <c r="G2000" t="s">
        <v>2227</v>
      </c>
      <c r="I2000" t="s">
        <v>2239</v>
      </c>
      <c r="J2000">
        <v>1</v>
      </c>
      <c r="K2000">
        <v>2</v>
      </c>
      <c r="L2000">
        <v>0</v>
      </c>
      <c r="M2000">
        <v>97</v>
      </c>
      <c r="N2000">
        <v>17</v>
      </c>
      <c r="O2000">
        <v>8</v>
      </c>
      <c r="P2000">
        <v>0</v>
      </c>
      <c r="Q2000">
        <v>10</v>
      </c>
      <c r="R2000" s="27">
        <f t="shared" si="162"/>
        <v>148</v>
      </c>
      <c r="S2000" s="27">
        <f t="shared" si="163"/>
        <v>107</v>
      </c>
      <c r="T2000" s="27" t="str">
        <f>IFERROR(VLOOKUP(F2000,#REF!,2,0),"")</f>
        <v/>
      </c>
      <c r="U2000" s="27" t="str">
        <f t="shared" si="164"/>
        <v>,09:15:00,car,148</v>
      </c>
    </row>
    <row r="2001" spans="1:21" hidden="1" x14ac:dyDescent="0.25">
      <c r="A2001" t="s">
        <v>133</v>
      </c>
      <c r="B2001">
        <v>9</v>
      </c>
      <c r="C2001" s="27" t="str">
        <f t="shared" si="160"/>
        <v>M</v>
      </c>
      <c r="E2001" t="s">
        <v>2226</v>
      </c>
      <c r="F2001" s="27" t="str">
        <f t="shared" si="161"/>
        <v>CCV-36A</v>
      </c>
      <c r="G2001" t="s">
        <v>2227</v>
      </c>
      <c r="I2001" t="s">
        <v>2240</v>
      </c>
      <c r="J2001">
        <v>0</v>
      </c>
      <c r="K2001">
        <v>8</v>
      </c>
      <c r="L2001">
        <v>0</v>
      </c>
      <c r="M2001">
        <v>86</v>
      </c>
      <c r="N2001">
        <v>28</v>
      </c>
      <c r="O2001">
        <v>5</v>
      </c>
      <c r="P2001">
        <v>2</v>
      </c>
      <c r="Q2001">
        <v>5</v>
      </c>
      <c r="R2001" s="27">
        <f t="shared" si="162"/>
        <v>148</v>
      </c>
      <c r="S2001" s="27">
        <f t="shared" si="163"/>
        <v>93</v>
      </c>
      <c r="T2001" s="27" t="str">
        <f>IFERROR(VLOOKUP(F2001,#REF!,2,0),"")</f>
        <v/>
      </c>
      <c r="U2001" s="27" t="str">
        <f t="shared" si="164"/>
        <v>,09:30:00,car,148</v>
      </c>
    </row>
    <row r="2002" spans="1:21" hidden="1" x14ac:dyDescent="0.25">
      <c r="A2002" t="s">
        <v>135</v>
      </c>
      <c r="B2002">
        <v>9</v>
      </c>
      <c r="C2002" s="27" t="str">
        <f t="shared" si="160"/>
        <v>M</v>
      </c>
      <c r="E2002" t="s">
        <v>2226</v>
      </c>
      <c r="F2002" s="27" t="str">
        <f t="shared" si="161"/>
        <v>CCV-36A</v>
      </c>
      <c r="G2002" t="s">
        <v>2227</v>
      </c>
      <c r="I2002" t="s">
        <v>2241</v>
      </c>
      <c r="J2002">
        <v>0</v>
      </c>
      <c r="K2002">
        <v>2</v>
      </c>
      <c r="L2002">
        <v>0</v>
      </c>
      <c r="M2002">
        <v>95</v>
      </c>
      <c r="N2002">
        <v>19</v>
      </c>
      <c r="O2002">
        <v>6</v>
      </c>
      <c r="P2002">
        <v>0</v>
      </c>
      <c r="Q2002">
        <v>6</v>
      </c>
      <c r="R2002" s="27">
        <f t="shared" si="162"/>
        <v>141</v>
      </c>
      <c r="S2002" s="27">
        <f t="shared" si="163"/>
        <v>101</v>
      </c>
      <c r="T2002" s="27" t="str">
        <f>IFERROR(VLOOKUP(F2002,#REF!,2,0),"")</f>
        <v/>
      </c>
      <c r="U2002" s="27" t="str">
        <f t="shared" si="164"/>
        <v>,09:45:00,car,141</v>
      </c>
    </row>
    <row r="2003" spans="1:21" hidden="1" x14ac:dyDescent="0.25">
      <c r="A2003" t="s">
        <v>137</v>
      </c>
      <c r="B2003">
        <v>10</v>
      </c>
      <c r="C2003" s="27" t="str">
        <f t="shared" si="160"/>
        <v>M</v>
      </c>
      <c r="E2003" t="s">
        <v>2226</v>
      </c>
      <c r="F2003" s="27" t="str">
        <f t="shared" si="161"/>
        <v>CCV-36A</v>
      </c>
      <c r="G2003" t="s">
        <v>2227</v>
      </c>
      <c r="I2003" t="s">
        <v>2242</v>
      </c>
      <c r="J2003">
        <v>0</v>
      </c>
      <c r="K2003">
        <v>0</v>
      </c>
      <c r="L2003">
        <v>0</v>
      </c>
      <c r="M2003">
        <v>10</v>
      </c>
      <c r="N2003">
        <v>0</v>
      </c>
      <c r="O2003">
        <v>2</v>
      </c>
      <c r="P2003">
        <v>0</v>
      </c>
      <c r="Q2003">
        <v>0</v>
      </c>
      <c r="R2003" s="27">
        <f t="shared" si="162"/>
        <v>13</v>
      </c>
      <c r="S2003" s="27">
        <f t="shared" si="163"/>
        <v>10</v>
      </c>
      <c r="T2003" s="27" t="str">
        <f>IFERROR(VLOOKUP(F2003,#REF!,2,0),"")</f>
        <v/>
      </c>
      <c r="U2003" s="27" t="str">
        <f t="shared" si="164"/>
        <v>,10:00:00,car,13</v>
      </c>
    </row>
    <row r="2004" spans="1:21" hidden="1" x14ac:dyDescent="0.25">
      <c r="A2004" t="s">
        <v>185</v>
      </c>
      <c r="B2004">
        <v>16</v>
      </c>
      <c r="C2004" s="27" t="str">
        <f t="shared" si="160"/>
        <v>T</v>
      </c>
      <c r="E2004" t="s">
        <v>2226</v>
      </c>
      <c r="F2004" s="27" t="str">
        <f t="shared" si="161"/>
        <v>CCV-36A</v>
      </c>
      <c r="G2004" t="s">
        <v>2227</v>
      </c>
      <c r="I2004" t="s">
        <v>2243</v>
      </c>
      <c r="J2004">
        <v>0</v>
      </c>
      <c r="K2004">
        <v>2</v>
      </c>
      <c r="L2004">
        <v>1</v>
      </c>
      <c r="M2004">
        <v>67</v>
      </c>
      <c r="N2004">
        <v>11</v>
      </c>
      <c r="O2004">
        <v>6</v>
      </c>
      <c r="P2004">
        <v>0</v>
      </c>
      <c r="Q2004">
        <v>5</v>
      </c>
      <c r="R2004" s="27">
        <f t="shared" si="162"/>
        <v>105</v>
      </c>
      <c r="S2004" s="27">
        <f t="shared" si="163"/>
        <v>75</v>
      </c>
      <c r="T2004" s="27" t="str">
        <f>IFERROR(VLOOKUP(F2004,#REF!,2,0),"")</f>
        <v/>
      </c>
      <c r="U2004" s="27" t="str">
        <f t="shared" si="164"/>
        <v>,16:00:00,car,105</v>
      </c>
    </row>
    <row r="2005" spans="1:21" hidden="1" x14ac:dyDescent="0.25">
      <c r="A2005" t="s">
        <v>187</v>
      </c>
      <c r="B2005">
        <v>16</v>
      </c>
      <c r="C2005" s="27" t="str">
        <f t="shared" si="160"/>
        <v>T</v>
      </c>
      <c r="E2005" t="s">
        <v>2226</v>
      </c>
      <c r="F2005" s="27" t="str">
        <f t="shared" si="161"/>
        <v>CCV-36A</v>
      </c>
      <c r="G2005" t="s">
        <v>2227</v>
      </c>
      <c r="I2005" t="s">
        <v>2244</v>
      </c>
      <c r="J2005">
        <v>4</v>
      </c>
      <c r="K2005">
        <v>5</v>
      </c>
      <c r="L2005">
        <v>5</v>
      </c>
      <c r="M2005">
        <v>73</v>
      </c>
      <c r="N2005">
        <v>12</v>
      </c>
      <c r="O2005">
        <v>6</v>
      </c>
      <c r="P2005">
        <v>3</v>
      </c>
      <c r="Q2005">
        <v>8</v>
      </c>
      <c r="R2005" s="27">
        <f t="shared" si="162"/>
        <v>142</v>
      </c>
      <c r="S2005" s="27">
        <f t="shared" si="163"/>
        <v>97</v>
      </c>
      <c r="T2005" s="27" t="str">
        <f>IFERROR(VLOOKUP(F2005,#REF!,2,0),"")</f>
        <v/>
      </c>
      <c r="U2005" s="27" t="str">
        <f t="shared" si="164"/>
        <v>,16:15:00,car,142</v>
      </c>
    </row>
    <row r="2006" spans="1:21" hidden="1" x14ac:dyDescent="0.25">
      <c r="A2006" t="s">
        <v>42</v>
      </c>
      <c r="B2006">
        <v>16</v>
      </c>
      <c r="C2006" s="27" t="str">
        <f t="shared" si="160"/>
        <v>T</v>
      </c>
      <c r="E2006" t="s">
        <v>2226</v>
      </c>
      <c r="F2006" s="27" t="str">
        <f t="shared" si="161"/>
        <v>CCV-36A</v>
      </c>
      <c r="G2006" t="s">
        <v>2227</v>
      </c>
      <c r="I2006" t="s">
        <v>2245</v>
      </c>
      <c r="J2006">
        <v>0</v>
      </c>
      <c r="K2006">
        <v>2</v>
      </c>
      <c r="L2006">
        <v>2</v>
      </c>
      <c r="M2006">
        <v>69</v>
      </c>
      <c r="N2006">
        <v>4</v>
      </c>
      <c r="O2006">
        <v>4</v>
      </c>
      <c r="P2006">
        <v>1</v>
      </c>
      <c r="Q2006">
        <v>7</v>
      </c>
      <c r="R2006" s="27">
        <f t="shared" si="162"/>
        <v>113</v>
      </c>
      <c r="S2006" s="27">
        <f t="shared" si="163"/>
        <v>82</v>
      </c>
      <c r="T2006" s="27" t="str">
        <f>IFERROR(VLOOKUP(F2006,#REF!,2,0),"")</f>
        <v/>
      </c>
      <c r="U2006" s="27" t="str">
        <f t="shared" si="164"/>
        <v>,16:30:00,car,113</v>
      </c>
    </row>
    <row r="2007" spans="1:21" hidden="1" x14ac:dyDescent="0.25">
      <c r="A2007" t="s">
        <v>43</v>
      </c>
      <c r="B2007">
        <v>16</v>
      </c>
      <c r="C2007" s="27" t="str">
        <f t="shared" si="160"/>
        <v>T</v>
      </c>
      <c r="E2007" t="s">
        <v>2226</v>
      </c>
      <c r="F2007" s="27" t="str">
        <f t="shared" si="161"/>
        <v>CCV-36A</v>
      </c>
      <c r="G2007" t="s">
        <v>2227</v>
      </c>
      <c r="I2007" t="s">
        <v>2246</v>
      </c>
      <c r="J2007">
        <v>0</v>
      </c>
      <c r="K2007">
        <v>3</v>
      </c>
      <c r="L2007">
        <v>1</v>
      </c>
      <c r="M2007">
        <v>88</v>
      </c>
      <c r="N2007">
        <v>14</v>
      </c>
      <c r="O2007">
        <v>5</v>
      </c>
      <c r="P2007">
        <v>2</v>
      </c>
      <c r="Q2007">
        <v>4</v>
      </c>
      <c r="R2007" s="27">
        <f t="shared" si="162"/>
        <v>137</v>
      </c>
      <c r="S2007" s="27">
        <f t="shared" si="163"/>
        <v>97</v>
      </c>
      <c r="T2007" s="27" t="str">
        <f>IFERROR(VLOOKUP(F2007,#REF!,2,0),"")</f>
        <v/>
      </c>
      <c r="U2007" s="27" t="str">
        <f t="shared" si="164"/>
        <v>,16:45:00,car,137</v>
      </c>
    </row>
    <row r="2008" spans="1:21" hidden="1" x14ac:dyDescent="0.25">
      <c r="A2008" t="s">
        <v>44</v>
      </c>
      <c r="B2008">
        <v>17</v>
      </c>
      <c r="C2008" s="27" t="str">
        <f t="shared" si="160"/>
        <v>T</v>
      </c>
      <c r="E2008" t="s">
        <v>2226</v>
      </c>
      <c r="F2008" s="27" t="str">
        <f t="shared" si="161"/>
        <v>CCV-36A</v>
      </c>
      <c r="G2008" t="s">
        <v>2227</v>
      </c>
      <c r="I2008" t="s">
        <v>2247</v>
      </c>
      <c r="J2008">
        <v>0</v>
      </c>
      <c r="K2008">
        <v>1</v>
      </c>
      <c r="L2008">
        <v>0</v>
      </c>
      <c r="M2008">
        <v>101</v>
      </c>
      <c r="N2008">
        <v>15</v>
      </c>
      <c r="O2008">
        <v>5</v>
      </c>
      <c r="P2008">
        <v>1</v>
      </c>
      <c r="Q2008">
        <v>3</v>
      </c>
      <c r="R2008" s="27">
        <f t="shared" si="162"/>
        <v>143</v>
      </c>
      <c r="S2008" s="27">
        <f t="shared" si="163"/>
        <v>105</v>
      </c>
      <c r="T2008" s="27" t="str">
        <f>IFERROR(VLOOKUP(F2008,#REF!,2,0),"")</f>
        <v/>
      </c>
      <c r="U2008" s="27" t="str">
        <f t="shared" si="164"/>
        <v>,17:00:00,car,143</v>
      </c>
    </row>
    <row r="2009" spans="1:21" hidden="1" x14ac:dyDescent="0.25">
      <c r="A2009" t="s">
        <v>45</v>
      </c>
      <c r="B2009">
        <v>17</v>
      </c>
      <c r="C2009" s="27" t="str">
        <f t="shared" si="160"/>
        <v>T</v>
      </c>
      <c r="E2009" t="s">
        <v>2226</v>
      </c>
      <c r="F2009" s="27" t="str">
        <f t="shared" si="161"/>
        <v>CCV-36A</v>
      </c>
      <c r="G2009" t="s">
        <v>2227</v>
      </c>
      <c r="I2009" t="s">
        <v>2248</v>
      </c>
      <c r="J2009">
        <v>3</v>
      </c>
      <c r="K2009">
        <v>2</v>
      </c>
      <c r="L2009">
        <v>1</v>
      </c>
      <c r="M2009">
        <v>80</v>
      </c>
      <c r="N2009">
        <v>18</v>
      </c>
      <c r="O2009">
        <v>8</v>
      </c>
      <c r="P2009">
        <v>0</v>
      </c>
      <c r="Q2009">
        <v>9</v>
      </c>
      <c r="R2009" s="27">
        <f t="shared" si="162"/>
        <v>129</v>
      </c>
      <c r="S2009" s="27">
        <f t="shared" si="163"/>
        <v>92</v>
      </c>
      <c r="T2009" s="27" t="str">
        <f>IFERROR(VLOOKUP(F2009,#REF!,2,0),"")</f>
        <v/>
      </c>
      <c r="U2009" s="27" t="str">
        <f t="shared" si="164"/>
        <v>,17:15:00,car,129</v>
      </c>
    </row>
    <row r="2010" spans="1:21" hidden="1" x14ac:dyDescent="0.25">
      <c r="A2010" t="s">
        <v>46</v>
      </c>
      <c r="B2010">
        <v>17</v>
      </c>
      <c r="C2010" s="27" t="str">
        <f t="shared" si="160"/>
        <v>T</v>
      </c>
      <c r="E2010" t="s">
        <v>2226</v>
      </c>
      <c r="F2010" s="27" t="str">
        <f t="shared" si="161"/>
        <v>CCV-36A</v>
      </c>
      <c r="G2010" t="s">
        <v>2227</v>
      </c>
      <c r="I2010" t="s">
        <v>2249</v>
      </c>
      <c r="J2010">
        <v>2</v>
      </c>
      <c r="K2010">
        <v>0</v>
      </c>
      <c r="L2010">
        <v>0</v>
      </c>
      <c r="M2010">
        <v>112</v>
      </c>
      <c r="N2010">
        <v>15</v>
      </c>
      <c r="O2010">
        <v>7</v>
      </c>
      <c r="P2010">
        <v>6</v>
      </c>
      <c r="Q2010">
        <v>5</v>
      </c>
      <c r="R2010" s="27">
        <f t="shared" si="162"/>
        <v>164</v>
      </c>
      <c r="S2010" s="27">
        <f t="shared" si="163"/>
        <v>123</v>
      </c>
      <c r="T2010" s="27" t="str">
        <f>IFERROR(VLOOKUP(F2010,#REF!,2,0),"")</f>
        <v/>
      </c>
      <c r="U2010" s="27" t="str">
        <f t="shared" si="164"/>
        <v>,17:30:00,car,164</v>
      </c>
    </row>
    <row r="2011" spans="1:21" hidden="1" x14ac:dyDescent="0.25">
      <c r="A2011" t="s">
        <v>47</v>
      </c>
      <c r="B2011">
        <v>17</v>
      </c>
      <c r="C2011" s="27" t="str">
        <f t="shared" si="160"/>
        <v>T</v>
      </c>
      <c r="E2011" t="s">
        <v>2226</v>
      </c>
      <c r="F2011" s="27" t="str">
        <f t="shared" si="161"/>
        <v>CCV-36A</v>
      </c>
      <c r="G2011" t="s">
        <v>2227</v>
      </c>
      <c r="I2011" t="s">
        <v>2250</v>
      </c>
      <c r="J2011">
        <v>0</v>
      </c>
      <c r="K2011">
        <v>1</v>
      </c>
      <c r="L2011">
        <v>1</v>
      </c>
      <c r="M2011">
        <v>98</v>
      </c>
      <c r="N2011">
        <v>27</v>
      </c>
      <c r="O2011">
        <v>4</v>
      </c>
      <c r="P2011">
        <v>1</v>
      </c>
      <c r="Q2011">
        <v>2</v>
      </c>
      <c r="R2011" s="27">
        <f t="shared" si="162"/>
        <v>143</v>
      </c>
      <c r="S2011" s="27">
        <f t="shared" si="163"/>
        <v>104</v>
      </c>
      <c r="T2011" s="27" t="str">
        <f>IFERROR(VLOOKUP(F2011,#REF!,2,0),"")</f>
        <v/>
      </c>
      <c r="U2011" s="27" t="str">
        <f t="shared" si="164"/>
        <v>,17:45:00,car,143</v>
      </c>
    </row>
    <row r="2012" spans="1:21" hidden="1" x14ac:dyDescent="0.25">
      <c r="A2012" t="s">
        <v>48</v>
      </c>
      <c r="B2012">
        <v>18</v>
      </c>
      <c r="C2012" s="27" t="str">
        <f t="shared" si="160"/>
        <v>T</v>
      </c>
      <c r="E2012" t="s">
        <v>2226</v>
      </c>
      <c r="F2012" s="27" t="str">
        <f t="shared" si="161"/>
        <v>CCV-36A</v>
      </c>
      <c r="G2012" t="s">
        <v>2227</v>
      </c>
      <c r="I2012" t="s">
        <v>2251</v>
      </c>
      <c r="J2012">
        <v>3</v>
      </c>
      <c r="K2012">
        <v>1</v>
      </c>
      <c r="L2012">
        <v>0</v>
      </c>
      <c r="M2012">
        <v>141</v>
      </c>
      <c r="N2012">
        <v>21</v>
      </c>
      <c r="O2012">
        <v>5</v>
      </c>
      <c r="P2012">
        <v>0</v>
      </c>
      <c r="Q2012">
        <v>7</v>
      </c>
      <c r="R2012" s="27">
        <f t="shared" si="162"/>
        <v>200</v>
      </c>
      <c r="S2012" s="27">
        <f t="shared" si="163"/>
        <v>148</v>
      </c>
      <c r="T2012" s="27" t="str">
        <f>IFERROR(VLOOKUP(F2012,#REF!,2,0),"")</f>
        <v/>
      </c>
      <c r="U2012" s="27" t="str">
        <f t="shared" si="164"/>
        <v>,18:00:00,car,200</v>
      </c>
    </row>
    <row r="2013" spans="1:21" hidden="1" x14ac:dyDescent="0.25">
      <c r="A2013" t="s">
        <v>49</v>
      </c>
      <c r="B2013">
        <v>18</v>
      </c>
      <c r="C2013" s="27" t="str">
        <f t="shared" si="160"/>
        <v>T</v>
      </c>
      <c r="E2013" t="s">
        <v>2226</v>
      </c>
      <c r="F2013" s="27" t="str">
        <f t="shared" si="161"/>
        <v>CCV-36A</v>
      </c>
      <c r="G2013" t="s">
        <v>2227</v>
      </c>
      <c r="I2013" t="s">
        <v>2252</v>
      </c>
      <c r="J2013">
        <v>0</v>
      </c>
      <c r="K2013">
        <v>5</v>
      </c>
      <c r="L2013">
        <v>0</v>
      </c>
      <c r="M2013">
        <v>136</v>
      </c>
      <c r="N2013">
        <v>26</v>
      </c>
      <c r="O2013">
        <v>6</v>
      </c>
      <c r="P2013">
        <v>4</v>
      </c>
      <c r="Q2013">
        <v>2</v>
      </c>
      <c r="R2013" s="27">
        <f t="shared" si="162"/>
        <v>204</v>
      </c>
      <c r="S2013" s="27">
        <f t="shared" si="163"/>
        <v>142</v>
      </c>
      <c r="T2013" s="27" t="str">
        <f>IFERROR(VLOOKUP(F2013,#REF!,2,0),"")</f>
        <v/>
      </c>
      <c r="U2013" s="27" t="str">
        <f t="shared" si="164"/>
        <v>,18:15:00,car,204</v>
      </c>
    </row>
    <row r="2014" spans="1:21" hidden="1" x14ac:dyDescent="0.25">
      <c r="A2014" t="s">
        <v>197</v>
      </c>
      <c r="B2014">
        <v>18</v>
      </c>
      <c r="C2014" s="27" t="str">
        <f t="shared" si="160"/>
        <v>T</v>
      </c>
      <c r="E2014" t="s">
        <v>2226</v>
      </c>
      <c r="F2014" s="27" t="str">
        <f t="shared" si="161"/>
        <v>CCV-36A</v>
      </c>
      <c r="G2014" t="s">
        <v>2227</v>
      </c>
      <c r="I2014" t="s">
        <v>2253</v>
      </c>
      <c r="J2014">
        <v>5</v>
      </c>
      <c r="K2014">
        <v>2</v>
      </c>
      <c r="L2014">
        <v>1</v>
      </c>
      <c r="M2014">
        <v>94</v>
      </c>
      <c r="N2014">
        <v>24</v>
      </c>
      <c r="O2014">
        <v>7</v>
      </c>
      <c r="P2014">
        <v>8</v>
      </c>
      <c r="Q2014">
        <v>2</v>
      </c>
      <c r="R2014" s="27">
        <f t="shared" si="162"/>
        <v>149</v>
      </c>
      <c r="S2014" s="27">
        <f t="shared" si="163"/>
        <v>107</v>
      </c>
      <c r="T2014" s="27" t="str">
        <f>IFERROR(VLOOKUP(F2014,#REF!,2,0),"")</f>
        <v/>
      </c>
      <c r="U2014" s="27" t="str">
        <f t="shared" si="164"/>
        <v>,18:30:00,car,149</v>
      </c>
    </row>
    <row r="2015" spans="1:21" hidden="1" x14ac:dyDescent="0.25">
      <c r="A2015" t="s">
        <v>199</v>
      </c>
      <c r="B2015">
        <v>18</v>
      </c>
      <c r="C2015" s="27" t="str">
        <f t="shared" si="160"/>
        <v>T</v>
      </c>
      <c r="E2015" t="s">
        <v>2226</v>
      </c>
      <c r="F2015" s="27" t="str">
        <f t="shared" si="161"/>
        <v>CCV-36A</v>
      </c>
      <c r="G2015" t="s">
        <v>2227</v>
      </c>
      <c r="I2015" t="s">
        <v>2254</v>
      </c>
      <c r="J2015">
        <v>1</v>
      </c>
      <c r="K2015">
        <v>0</v>
      </c>
      <c r="L2015">
        <v>0</v>
      </c>
      <c r="M2015">
        <v>127</v>
      </c>
      <c r="N2015">
        <v>15</v>
      </c>
      <c r="O2015">
        <v>6</v>
      </c>
      <c r="P2015">
        <v>2</v>
      </c>
      <c r="Q2015">
        <v>1</v>
      </c>
      <c r="R2015" s="27">
        <f t="shared" si="162"/>
        <v>173</v>
      </c>
      <c r="S2015" s="27">
        <f t="shared" si="163"/>
        <v>130</v>
      </c>
      <c r="T2015" s="27" t="str">
        <f>IFERROR(VLOOKUP(F2015,#REF!,2,0),"")</f>
        <v/>
      </c>
      <c r="U2015" s="27" t="str">
        <f t="shared" si="164"/>
        <v>,18:45:00,car,173</v>
      </c>
    </row>
    <row r="2016" spans="1:21" hidden="1" x14ac:dyDescent="0.25">
      <c r="A2016" t="s">
        <v>201</v>
      </c>
      <c r="B2016">
        <v>19</v>
      </c>
      <c r="C2016" s="27" t="str">
        <f t="shared" si="160"/>
        <v>N</v>
      </c>
      <c r="E2016" t="s">
        <v>2226</v>
      </c>
      <c r="F2016" s="27" t="str">
        <f t="shared" si="161"/>
        <v>CCV-36A</v>
      </c>
      <c r="G2016" t="s">
        <v>2227</v>
      </c>
      <c r="I2016" t="s">
        <v>2255</v>
      </c>
      <c r="J2016">
        <v>1</v>
      </c>
      <c r="K2016">
        <v>0</v>
      </c>
      <c r="L2016">
        <v>0</v>
      </c>
      <c r="M2016">
        <v>99</v>
      </c>
      <c r="N2016">
        <v>12</v>
      </c>
      <c r="O2016">
        <v>8</v>
      </c>
      <c r="P2016">
        <v>0</v>
      </c>
      <c r="Q2016">
        <v>3</v>
      </c>
      <c r="R2016" s="27">
        <f t="shared" si="162"/>
        <v>136</v>
      </c>
      <c r="S2016" s="27">
        <f t="shared" si="163"/>
        <v>102</v>
      </c>
      <c r="T2016" s="27" t="str">
        <f>IFERROR(VLOOKUP(F2016,#REF!,2,0),"")</f>
        <v/>
      </c>
      <c r="U2016" s="27" t="str">
        <f t="shared" si="164"/>
        <v>,19:00:00,car,136</v>
      </c>
    </row>
    <row r="2017" spans="1:21" hidden="1" x14ac:dyDescent="0.25">
      <c r="A2017" t="s">
        <v>203</v>
      </c>
      <c r="B2017">
        <v>19</v>
      </c>
      <c r="C2017" s="27" t="str">
        <f t="shared" si="160"/>
        <v>N</v>
      </c>
      <c r="E2017" t="s">
        <v>2226</v>
      </c>
      <c r="F2017" s="27" t="str">
        <f t="shared" si="161"/>
        <v>CCV-36A</v>
      </c>
      <c r="G2017" t="s">
        <v>2227</v>
      </c>
      <c r="I2017" t="s">
        <v>2256</v>
      </c>
      <c r="J2017">
        <v>6</v>
      </c>
      <c r="K2017">
        <v>2</v>
      </c>
      <c r="L2017">
        <v>0</v>
      </c>
      <c r="M2017">
        <v>84</v>
      </c>
      <c r="N2017">
        <v>6</v>
      </c>
      <c r="O2017">
        <v>6</v>
      </c>
      <c r="P2017">
        <v>2</v>
      </c>
      <c r="Q2017">
        <v>1</v>
      </c>
      <c r="R2017" s="27">
        <f t="shared" si="162"/>
        <v>120</v>
      </c>
      <c r="S2017" s="27">
        <f t="shared" si="163"/>
        <v>87</v>
      </c>
      <c r="T2017" s="27" t="str">
        <f>IFERROR(VLOOKUP(F2017,#REF!,2,0),"")</f>
        <v/>
      </c>
      <c r="U2017" s="27" t="str">
        <f t="shared" si="164"/>
        <v>,19:15:00,car,120</v>
      </c>
    </row>
    <row r="2018" spans="1:21" hidden="1" x14ac:dyDescent="0.25">
      <c r="A2018" t="s">
        <v>205</v>
      </c>
      <c r="B2018">
        <v>19</v>
      </c>
      <c r="C2018" s="27" t="str">
        <f t="shared" si="160"/>
        <v>N</v>
      </c>
      <c r="E2018" t="s">
        <v>2226</v>
      </c>
      <c r="F2018" s="27" t="str">
        <f t="shared" si="161"/>
        <v>CCV-36A</v>
      </c>
      <c r="G2018" t="s">
        <v>2227</v>
      </c>
      <c r="I2018" t="s">
        <v>2257</v>
      </c>
      <c r="J2018">
        <v>0</v>
      </c>
      <c r="K2018">
        <v>1</v>
      </c>
      <c r="L2018">
        <v>1</v>
      </c>
      <c r="M2018">
        <v>12</v>
      </c>
      <c r="N2018">
        <v>1</v>
      </c>
      <c r="O2018">
        <v>0</v>
      </c>
      <c r="P2018">
        <v>1</v>
      </c>
      <c r="Q2018">
        <v>0</v>
      </c>
      <c r="R2018" s="27">
        <f t="shared" si="162"/>
        <v>23</v>
      </c>
      <c r="S2018" s="27">
        <f t="shared" si="163"/>
        <v>16</v>
      </c>
      <c r="T2018" s="27" t="str">
        <f>IFERROR(VLOOKUP(F2018,#REF!,2,0),"")</f>
        <v/>
      </c>
      <c r="U2018" s="27" t="str">
        <f t="shared" si="164"/>
        <v>,19:30:00,car,23</v>
      </c>
    </row>
    <row r="2019" spans="1:21" hidden="1" x14ac:dyDescent="0.25">
      <c r="A2019" t="s">
        <v>109</v>
      </c>
      <c r="B2019">
        <v>6</v>
      </c>
      <c r="C2019" s="27" t="str">
        <f t="shared" si="160"/>
        <v>M</v>
      </c>
      <c r="E2019" t="s">
        <v>2258</v>
      </c>
      <c r="F2019" s="27" t="str">
        <f t="shared" si="161"/>
        <v>CCV-36B</v>
      </c>
      <c r="G2019" t="s">
        <v>2259</v>
      </c>
      <c r="I2019" t="s">
        <v>2260</v>
      </c>
      <c r="J2019">
        <v>0</v>
      </c>
      <c r="K2019">
        <v>0</v>
      </c>
      <c r="L2019">
        <v>0</v>
      </c>
      <c r="M2019">
        <v>19</v>
      </c>
      <c r="N2019">
        <v>3</v>
      </c>
      <c r="O2019">
        <v>5</v>
      </c>
      <c r="P2019">
        <v>1</v>
      </c>
      <c r="Q2019">
        <v>0</v>
      </c>
      <c r="R2019" s="27">
        <f t="shared" si="162"/>
        <v>27</v>
      </c>
      <c r="S2019" s="27">
        <f t="shared" si="163"/>
        <v>20</v>
      </c>
      <c r="T2019" s="27" t="str">
        <f>IFERROR(VLOOKUP(F2019,#REF!,2,0),"")</f>
        <v/>
      </c>
      <c r="U2019" s="27" t="str">
        <f t="shared" si="164"/>
        <v>,06:30:00,car,27</v>
      </c>
    </row>
    <row r="2020" spans="1:21" hidden="1" x14ac:dyDescent="0.25">
      <c r="A2020" t="s">
        <v>111</v>
      </c>
      <c r="B2020">
        <v>6</v>
      </c>
      <c r="C2020" s="27" t="str">
        <f t="shared" si="160"/>
        <v>M</v>
      </c>
      <c r="E2020" t="s">
        <v>2258</v>
      </c>
      <c r="F2020" s="27" t="str">
        <f t="shared" si="161"/>
        <v>CCV-36B</v>
      </c>
      <c r="G2020" t="s">
        <v>2259</v>
      </c>
      <c r="I2020" t="s">
        <v>2261</v>
      </c>
      <c r="J2020">
        <v>0</v>
      </c>
      <c r="K2020">
        <v>2</v>
      </c>
      <c r="L2020">
        <v>0</v>
      </c>
      <c r="M2020">
        <v>45</v>
      </c>
      <c r="N2020">
        <v>7</v>
      </c>
      <c r="O2020">
        <v>6</v>
      </c>
      <c r="P2020">
        <v>1</v>
      </c>
      <c r="Q2020">
        <v>0</v>
      </c>
      <c r="R2020" s="27">
        <f t="shared" si="162"/>
        <v>67</v>
      </c>
      <c r="S2020" s="27">
        <f t="shared" si="163"/>
        <v>46</v>
      </c>
      <c r="T2020" s="27" t="str">
        <f>IFERROR(VLOOKUP(F2020,#REF!,2,0),"")</f>
        <v/>
      </c>
      <c r="U2020" s="27" t="str">
        <f t="shared" si="164"/>
        <v>,06:45:00,car,67</v>
      </c>
    </row>
    <row r="2021" spans="1:21" hidden="1" x14ac:dyDescent="0.25">
      <c r="A2021" t="s">
        <v>113</v>
      </c>
      <c r="B2021">
        <v>7</v>
      </c>
      <c r="C2021" s="27" t="str">
        <f t="shared" si="160"/>
        <v>M</v>
      </c>
      <c r="E2021" t="s">
        <v>2258</v>
      </c>
      <c r="F2021" s="27" t="str">
        <f t="shared" si="161"/>
        <v>CCV-36B</v>
      </c>
      <c r="G2021" t="s">
        <v>2259</v>
      </c>
      <c r="I2021" t="s">
        <v>2262</v>
      </c>
      <c r="J2021">
        <v>1</v>
      </c>
      <c r="K2021">
        <v>1</v>
      </c>
      <c r="L2021">
        <v>0</v>
      </c>
      <c r="M2021">
        <v>51</v>
      </c>
      <c r="N2021">
        <v>9</v>
      </c>
      <c r="O2021">
        <v>6</v>
      </c>
      <c r="P2021">
        <v>0</v>
      </c>
      <c r="Q2021">
        <v>0</v>
      </c>
      <c r="R2021" s="27">
        <f t="shared" si="162"/>
        <v>71</v>
      </c>
      <c r="S2021" s="27">
        <f t="shared" si="163"/>
        <v>51</v>
      </c>
      <c r="T2021" s="27" t="str">
        <f>IFERROR(VLOOKUP(F2021,#REF!,2,0),"")</f>
        <v/>
      </c>
      <c r="U2021" s="27" t="str">
        <f t="shared" si="164"/>
        <v>,07:00:00,car,71</v>
      </c>
    </row>
    <row r="2022" spans="1:21" hidden="1" x14ac:dyDescent="0.25">
      <c r="A2022" t="s">
        <v>115</v>
      </c>
      <c r="B2022">
        <v>7</v>
      </c>
      <c r="C2022" s="27" t="str">
        <f t="shared" si="160"/>
        <v>M</v>
      </c>
      <c r="E2022" t="s">
        <v>2258</v>
      </c>
      <c r="F2022" s="27" t="str">
        <f t="shared" si="161"/>
        <v>CCV-36B</v>
      </c>
      <c r="G2022" t="s">
        <v>2259</v>
      </c>
      <c r="I2022" t="s">
        <v>2263</v>
      </c>
      <c r="J2022">
        <v>0</v>
      </c>
      <c r="K2022">
        <v>1</v>
      </c>
      <c r="L2022">
        <v>0</v>
      </c>
      <c r="M2022">
        <v>77</v>
      </c>
      <c r="N2022">
        <v>10</v>
      </c>
      <c r="O2022">
        <v>5</v>
      </c>
      <c r="P2022">
        <v>0</v>
      </c>
      <c r="Q2022">
        <v>1</v>
      </c>
      <c r="R2022" s="27">
        <f t="shared" si="162"/>
        <v>107</v>
      </c>
      <c r="S2022" s="27">
        <f t="shared" si="163"/>
        <v>78</v>
      </c>
      <c r="T2022" s="27" t="str">
        <f>IFERROR(VLOOKUP(F2022,#REF!,2,0),"")</f>
        <v/>
      </c>
      <c r="U2022" s="27" t="str">
        <f t="shared" si="164"/>
        <v>,07:15:00,car,107</v>
      </c>
    </row>
    <row r="2023" spans="1:21" hidden="1" x14ac:dyDescent="0.25">
      <c r="A2023" t="s">
        <v>117</v>
      </c>
      <c r="B2023">
        <v>7</v>
      </c>
      <c r="C2023" s="27" t="str">
        <f t="shared" si="160"/>
        <v>M</v>
      </c>
      <c r="E2023" t="s">
        <v>2258</v>
      </c>
      <c r="F2023" s="27" t="str">
        <f t="shared" si="161"/>
        <v>CCV-36B</v>
      </c>
      <c r="G2023" t="s">
        <v>2259</v>
      </c>
      <c r="I2023" t="s">
        <v>2264</v>
      </c>
      <c r="J2023">
        <v>2</v>
      </c>
      <c r="K2023">
        <v>2</v>
      </c>
      <c r="L2023">
        <v>0</v>
      </c>
      <c r="M2023">
        <v>98</v>
      </c>
      <c r="N2023">
        <v>19</v>
      </c>
      <c r="O2023">
        <v>6</v>
      </c>
      <c r="P2023">
        <v>1</v>
      </c>
      <c r="Q2023">
        <v>5</v>
      </c>
      <c r="R2023" s="27">
        <f t="shared" si="162"/>
        <v>145</v>
      </c>
      <c r="S2023" s="27">
        <f t="shared" si="163"/>
        <v>104</v>
      </c>
      <c r="T2023" s="27" t="str">
        <f>IFERROR(VLOOKUP(F2023,#REF!,2,0),"")</f>
        <v/>
      </c>
      <c r="U2023" s="27" t="str">
        <f t="shared" si="164"/>
        <v>,07:30:00,car,145</v>
      </c>
    </row>
    <row r="2024" spans="1:21" hidden="1" x14ac:dyDescent="0.25">
      <c r="A2024" t="s">
        <v>119</v>
      </c>
      <c r="B2024">
        <v>7</v>
      </c>
      <c r="C2024" s="27" t="str">
        <f t="shared" si="160"/>
        <v>M</v>
      </c>
      <c r="E2024" t="s">
        <v>2258</v>
      </c>
      <c r="F2024" s="27" t="str">
        <f t="shared" si="161"/>
        <v>CCV-36B</v>
      </c>
      <c r="G2024" t="s">
        <v>2259</v>
      </c>
      <c r="I2024" t="s">
        <v>2265</v>
      </c>
      <c r="J2024">
        <v>0</v>
      </c>
      <c r="K2024">
        <v>2</v>
      </c>
      <c r="L2024">
        <v>1</v>
      </c>
      <c r="M2024">
        <v>99</v>
      </c>
      <c r="N2024">
        <v>17</v>
      </c>
      <c r="O2024">
        <v>6</v>
      </c>
      <c r="P2024">
        <v>1</v>
      </c>
      <c r="Q2024">
        <v>2</v>
      </c>
      <c r="R2024" s="27">
        <f t="shared" si="162"/>
        <v>145</v>
      </c>
      <c r="S2024" s="27">
        <f t="shared" si="163"/>
        <v>105</v>
      </c>
      <c r="T2024" s="27" t="str">
        <f>IFERROR(VLOOKUP(F2024,#REF!,2,0),"")</f>
        <v/>
      </c>
      <c r="U2024" s="27" t="str">
        <f t="shared" si="164"/>
        <v>,07:45:00,car,145</v>
      </c>
    </row>
    <row r="2025" spans="1:21" hidden="1" x14ac:dyDescent="0.25">
      <c r="A2025" t="s">
        <v>121</v>
      </c>
      <c r="B2025">
        <v>8</v>
      </c>
      <c r="C2025" s="27" t="str">
        <f t="shared" si="160"/>
        <v>M</v>
      </c>
      <c r="E2025" t="s">
        <v>2258</v>
      </c>
      <c r="F2025" s="27" t="str">
        <f t="shared" si="161"/>
        <v>CCV-36B</v>
      </c>
      <c r="G2025" t="s">
        <v>2259</v>
      </c>
      <c r="I2025" t="s">
        <v>2266</v>
      </c>
      <c r="J2025">
        <v>3</v>
      </c>
      <c r="K2025">
        <v>4</v>
      </c>
      <c r="L2025">
        <v>0</v>
      </c>
      <c r="M2025">
        <v>78</v>
      </c>
      <c r="N2025">
        <v>21</v>
      </c>
      <c r="O2025">
        <v>4</v>
      </c>
      <c r="P2025">
        <v>0</v>
      </c>
      <c r="Q2025">
        <v>3</v>
      </c>
      <c r="R2025" s="27">
        <f t="shared" si="162"/>
        <v>121</v>
      </c>
      <c r="S2025" s="27">
        <f t="shared" si="163"/>
        <v>81</v>
      </c>
      <c r="T2025" s="27" t="str">
        <f>IFERROR(VLOOKUP(F2025,#REF!,2,0),"")</f>
        <v/>
      </c>
      <c r="U2025" s="27" t="str">
        <f t="shared" si="164"/>
        <v>,08:00:00,car,121</v>
      </c>
    </row>
    <row r="2026" spans="1:21" hidden="1" x14ac:dyDescent="0.25">
      <c r="A2026" t="s">
        <v>123</v>
      </c>
      <c r="B2026">
        <v>8</v>
      </c>
      <c r="C2026" s="27" t="str">
        <f t="shared" si="160"/>
        <v>M</v>
      </c>
      <c r="E2026" t="s">
        <v>2258</v>
      </c>
      <c r="F2026" s="27" t="str">
        <f t="shared" si="161"/>
        <v>CCV-36B</v>
      </c>
      <c r="G2026" t="s">
        <v>2259</v>
      </c>
      <c r="I2026" t="s">
        <v>2267</v>
      </c>
      <c r="J2026">
        <v>0</v>
      </c>
      <c r="K2026">
        <v>4</v>
      </c>
      <c r="L2026">
        <v>1</v>
      </c>
      <c r="M2026">
        <v>79</v>
      </c>
      <c r="N2026">
        <v>7</v>
      </c>
      <c r="O2026">
        <v>10</v>
      </c>
      <c r="P2026">
        <v>0</v>
      </c>
      <c r="Q2026">
        <v>3</v>
      </c>
      <c r="R2026" s="27">
        <f t="shared" si="162"/>
        <v>122</v>
      </c>
      <c r="S2026" s="27">
        <f t="shared" si="163"/>
        <v>85</v>
      </c>
      <c r="T2026" s="27" t="str">
        <f>IFERROR(VLOOKUP(F2026,#REF!,2,0),"")</f>
        <v/>
      </c>
      <c r="U2026" s="27" t="str">
        <f t="shared" si="164"/>
        <v>,08:15:00,car,122</v>
      </c>
    </row>
    <row r="2027" spans="1:21" hidden="1" x14ac:dyDescent="0.25">
      <c r="A2027" t="s">
        <v>125</v>
      </c>
      <c r="B2027">
        <v>8</v>
      </c>
      <c r="C2027" s="27" t="str">
        <f t="shared" si="160"/>
        <v>M</v>
      </c>
      <c r="E2027" t="s">
        <v>2258</v>
      </c>
      <c r="F2027" s="27" t="str">
        <f t="shared" si="161"/>
        <v>CCV-36B</v>
      </c>
      <c r="G2027" t="s">
        <v>2259</v>
      </c>
      <c r="I2027" t="s">
        <v>2268</v>
      </c>
      <c r="J2027">
        <v>2</v>
      </c>
      <c r="K2027">
        <v>5</v>
      </c>
      <c r="L2027">
        <v>1</v>
      </c>
      <c r="M2027">
        <v>70</v>
      </c>
      <c r="N2027">
        <v>13</v>
      </c>
      <c r="O2027">
        <v>6</v>
      </c>
      <c r="P2027">
        <v>0</v>
      </c>
      <c r="Q2027">
        <v>2</v>
      </c>
      <c r="R2027" s="27">
        <f t="shared" si="162"/>
        <v>113</v>
      </c>
      <c r="S2027" s="27">
        <f t="shared" si="163"/>
        <v>75</v>
      </c>
      <c r="T2027" s="27" t="str">
        <f>IFERROR(VLOOKUP(F2027,#REF!,2,0),"")</f>
        <v/>
      </c>
      <c r="U2027" s="27" t="str">
        <f t="shared" si="164"/>
        <v>,08:30:00,car,113</v>
      </c>
    </row>
    <row r="2028" spans="1:21" hidden="1" x14ac:dyDescent="0.25">
      <c r="A2028" t="s">
        <v>127</v>
      </c>
      <c r="B2028">
        <v>8</v>
      </c>
      <c r="C2028" s="27" t="str">
        <f t="shared" si="160"/>
        <v>M</v>
      </c>
      <c r="E2028" t="s">
        <v>2258</v>
      </c>
      <c r="F2028" s="27" t="str">
        <f t="shared" si="161"/>
        <v>CCV-36B</v>
      </c>
      <c r="G2028" t="s">
        <v>2259</v>
      </c>
      <c r="I2028" t="s">
        <v>2269</v>
      </c>
      <c r="J2028">
        <v>0</v>
      </c>
      <c r="K2028">
        <v>10</v>
      </c>
      <c r="L2028">
        <v>0</v>
      </c>
      <c r="M2028">
        <v>65</v>
      </c>
      <c r="N2028">
        <v>14</v>
      </c>
      <c r="O2028">
        <v>5</v>
      </c>
      <c r="P2028">
        <v>1</v>
      </c>
      <c r="Q2028">
        <v>2</v>
      </c>
      <c r="R2028" s="27">
        <f t="shared" si="162"/>
        <v>118</v>
      </c>
      <c r="S2028" s="27">
        <f t="shared" si="163"/>
        <v>68</v>
      </c>
      <c r="T2028" s="27" t="str">
        <f>IFERROR(VLOOKUP(F2028,#REF!,2,0),"")</f>
        <v/>
      </c>
      <c r="U2028" s="27" t="str">
        <f t="shared" si="164"/>
        <v>,08:45:00,car,118</v>
      </c>
    </row>
    <row r="2029" spans="1:21" hidden="1" x14ac:dyDescent="0.25">
      <c r="A2029" t="s">
        <v>129</v>
      </c>
      <c r="B2029">
        <v>9</v>
      </c>
      <c r="C2029" s="27" t="str">
        <f t="shared" si="160"/>
        <v>M</v>
      </c>
      <c r="E2029" t="s">
        <v>2258</v>
      </c>
      <c r="F2029" s="27" t="str">
        <f t="shared" si="161"/>
        <v>CCV-36B</v>
      </c>
      <c r="G2029" t="s">
        <v>2259</v>
      </c>
      <c r="I2029" t="s">
        <v>2270</v>
      </c>
      <c r="J2029">
        <v>0</v>
      </c>
      <c r="K2029">
        <v>5</v>
      </c>
      <c r="L2029">
        <v>0</v>
      </c>
      <c r="M2029">
        <v>92</v>
      </c>
      <c r="N2029">
        <v>11</v>
      </c>
      <c r="O2029">
        <v>6</v>
      </c>
      <c r="P2029">
        <v>3</v>
      </c>
      <c r="Q2029">
        <v>3</v>
      </c>
      <c r="R2029" s="27">
        <f t="shared" si="162"/>
        <v>143</v>
      </c>
      <c r="S2029" s="27">
        <f t="shared" si="163"/>
        <v>98</v>
      </c>
      <c r="T2029" s="27" t="str">
        <f>IFERROR(VLOOKUP(F2029,#REF!,2,0),"")</f>
        <v/>
      </c>
      <c r="U2029" s="27" t="str">
        <f t="shared" si="164"/>
        <v>,09:00:00,car,143</v>
      </c>
    </row>
    <row r="2030" spans="1:21" hidden="1" x14ac:dyDescent="0.25">
      <c r="A2030" t="s">
        <v>131</v>
      </c>
      <c r="B2030">
        <v>9</v>
      </c>
      <c r="C2030" s="27" t="str">
        <f t="shared" si="160"/>
        <v>M</v>
      </c>
      <c r="E2030" t="s">
        <v>2258</v>
      </c>
      <c r="F2030" s="27" t="str">
        <f t="shared" si="161"/>
        <v>CCV-36B</v>
      </c>
      <c r="G2030" t="s">
        <v>2259</v>
      </c>
      <c r="I2030" t="s">
        <v>2271</v>
      </c>
      <c r="J2030">
        <v>0</v>
      </c>
      <c r="K2030">
        <v>8</v>
      </c>
      <c r="L2030">
        <v>0</v>
      </c>
      <c r="M2030">
        <v>87</v>
      </c>
      <c r="N2030">
        <v>14</v>
      </c>
      <c r="O2030">
        <v>4</v>
      </c>
      <c r="P2030">
        <v>4</v>
      </c>
      <c r="Q2030">
        <v>6</v>
      </c>
      <c r="R2030" s="27">
        <f t="shared" si="162"/>
        <v>150</v>
      </c>
      <c r="S2030" s="27">
        <f t="shared" si="163"/>
        <v>97</v>
      </c>
      <c r="T2030" s="27" t="str">
        <f>IFERROR(VLOOKUP(F2030,#REF!,2,0),"")</f>
        <v/>
      </c>
      <c r="U2030" s="27" t="str">
        <f t="shared" si="164"/>
        <v>,09:15:00,car,150</v>
      </c>
    </row>
    <row r="2031" spans="1:21" hidden="1" x14ac:dyDescent="0.25">
      <c r="A2031" t="s">
        <v>133</v>
      </c>
      <c r="B2031">
        <v>9</v>
      </c>
      <c r="C2031" s="27" t="str">
        <f t="shared" si="160"/>
        <v>M</v>
      </c>
      <c r="E2031" t="s">
        <v>2258</v>
      </c>
      <c r="F2031" s="27" t="str">
        <f t="shared" si="161"/>
        <v>CCV-36B</v>
      </c>
      <c r="G2031" t="s">
        <v>2259</v>
      </c>
      <c r="I2031" t="s">
        <v>2272</v>
      </c>
      <c r="J2031">
        <v>0</v>
      </c>
      <c r="K2031">
        <v>5</v>
      </c>
      <c r="L2031">
        <v>2</v>
      </c>
      <c r="M2031">
        <v>73</v>
      </c>
      <c r="N2031">
        <v>22</v>
      </c>
      <c r="O2031">
        <v>7</v>
      </c>
      <c r="P2031">
        <v>0</v>
      </c>
      <c r="Q2031">
        <v>3</v>
      </c>
      <c r="R2031" s="27">
        <f t="shared" si="162"/>
        <v>124</v>
      </c>
      <c r="S2031" s="27">
        <f t="shared" si="163"/>
        <v>81</v>
      </c>
      <c r="T2031" s="27" t="str">
        <f>IFERROR(VLOOKUP(F2031,#REF!,2,0),"")</f>
        <v/>
      </c>
      <c r="U2031" s="27" t="str">
        <f t="shared" si="164"/>
        <v>,09:30:00,car,124</v>
      </c>
    </row>
    <row r="2032" spans="1:21" hidden="1" x14ac:dyDescent="0.25">
      <c r="A2032" t="s">
        <v>135</v>
      </c>
      <c r="B2032">
        <v>9</v>
      </c>
      <c r="C2032" s="27" t="str">
        <f t="shared" si="160"/>
        <v>M</v>
      </c>
      <c r="E2032" t="s">
        <v>2258</v>
      </c>
      <c r="F2032" s="27" t="str">
        <f t="shared" si="161"/>
        <v>CCV-36B</v>
      </c>
      <c r="G2032" t="s">
        <v>2259</v>
      </c>
      <c r="I2032" t="s">
        <v>2273</v>
      </c>
      <c r="J2032">
        <v>0</v>
      </c>
      <c r="K2032">
        <v>3</v>
      </c>
      <c r="L2032">
        <v>0</v>
      </c>
      <c r="M2032">
        <v>88</v>
      </c>
      <c r="N2032">
        <v>20</v>
      </c>
      <c r="O2032">
        <v>5</v>
      </c>
      <c r="P2032">
        <v>0</v>
      </c>
      <c r="Q2032">
        <v>0</v>
      </c>
      <c r="R2032" s="27">
        <f t="shared" si="162"/>
        <v>127</v>
      </c>
      <c r="S2032" s="27">
        <f t="shared" si="163"/>
        <v>88</v>
      </c>
      <c r="T2032" s="27" t="str">
        <f>IFERROR(VLOOKUP(F2032,#REF!,2,0),"")</f>
        <v/>
      </c>
      <c r="U2032" s="27" t="str">
        <f t="shared" si="164"/>
        <v>,09:45:00,car,127</v>
      </c>
    </row>
    <row r="2033" spans="1:21" hidden="1" x14ac:dyDescent="0.25">
      <c r="A2033" t="s">
        <v>137</v>
      </c>
      <c r="B2033">
        <v>10</v>
      </c>
      <c r="C2033" s="27" t="str">
        <f t="shared" si="160"/>
        <v>M</v>
      </c>
      <c r="E2033" t="s">
        <v>2258</v>
      </c>
      <c r="F2033" s="27" t="str">
        <f t="shared" si="161"/>
        <v>CCV-36B</v>
      </c>
      <c r="G2033" t="s">
        <v>2259</v>
      </c>
      <c r="I2033" t="s">
        <v>2274</v>
      </c>
      <c r="J2033">
        <v>0</v>
      </c>
      <c r="K2033">
        <v>0</v>
      </c>
      <c r="L2033">
        <v>0</v>
      </c>
      <c r="M2033">
        <v>8</v>
      </c>
      <c r="N2033">
        <v>2</v>
      </c>
      <c r="O2033">
        <v>0</v>
      </c>
      <c r="P2033">
        <v>0</v>
      </c>
      <c r="Q2033">
        <v>0</v>
      </c>
      <c r="R2033" s="27">
        <f t="shared" si="162"/>
        <v>11</v>
      </c>
      <c r="S2033" s="27">
        <f t="shared" si="163"/>
        <v>8</v>
      </c>
      <c r="T2033" s="27" t="str">
        <f>IFERROR(VLOOKUP(F2033,#REF!,2,0),"")</f>
        <v/>
      </c>
      <c r="U2033" s="27" t="str">
        <f t="shared" si="164"/>
        <v>,10:00:00,car,11</v>
      </c>
    </row>
    <row r="2034" spans="1:21" hidden="1" x14ac:dyDescent="0.25">
      <c r="A2034" t="s">
        <v>185</v>
      </c>
      <c r="B2034">
        <v>16</v>
      </c>
      <c r="C2034" s="27" t="str">
        <f t="shared" si="160"/>
        <v>T</v>
      </c>
      <c r="E2034" t="s">
        <v>2258</v>
      </c>
      <c r="F2034" s="27" t="str">
        <f t="shared" si="161"/>
        <v>CCV-36B</v>
      </c>
      <c r="G2034" t="s">
        <v>2259</v>
      </c>
      <c r="I2034" t="s">
        <v>2275</v>
      </c>
      <c r="J2034">
        <v>0</v>
      </c>
      <c r="K2034">
        <v>7</v>
      </c>
      <c r="L2034">
        <v>2</v>
      </c>
      <c r="M2034">
        <v>112</v>
      </c>
      <c r="N2034">
        <v>32</v>
      </c>
      <c r="O2034">
        <v>3</v>
      </c>
      <c r="P2034">
        <v>4</v>
      </c>
      <c r="Q2034">
        <v>6</v>
      </c>
      <c r="R2034" s="27">
        <f t="shared" si="162"/>
        <v>191</v>
      </c>
      <c r="S2034" s="27">
        <f t="shared" si="163"/>
        <v>127</v>
      </c>
      <c r="T2034" s="27" t="str">
        <f>IFERROR(VLOOKUP(F2034,#REF!,2,0),"")</f>
        <v/>
      </c>
      <c r="U2034" s="27" t="str">
        <f t="shared" si="164"/>
        <v>,16:00:00,car,191</v>
      </c>
    </row>
    <row r="2035" spans="1:21" hidden="1" x14ac:dyDescent="0.25">
      <c r="A2035" t="s">
        <v>187</v>
      </c>
      <c r="B2035">
        <v>16</v>
      </c>
      <c r="C2035" s="27" t="str">
        <f t="shared" si="160"/>
        <v>T</v>
      </c>
      <c r="E2035" t="s">
        <v>2258</v>
      </c>
      <c r="F2035" s="27" t="str">
        <f t="shared" si="161"/>
        <v>CCV-36B</v>
      </c>
      <c r="G2035" t="s">
        <v>2259</v>
      </c>
      <c r="I2035" t="s">
        <v>2276</v>
      </c>
      <c r="J2035">
        <v>2</v>
      </c>
      <c r="K2035">
        <v>4</v>
      </c>
      <c r="L2035">
        <v>4</v>
      </c>
      <c r="M2035">
        <v>124</v>
      </c>
      <c r="N2035">
        <v>22</v>
      </c>
      <c r="O2035">
        <v>10</v>
      </c>
      <c r="P2035">
        <v>2</v>
      </c>
      <c r="Q2035">
        <v>4</v>
      </c>
      <c r="R2035" s="27">
        <f t="shared" si="162"/>
        <v>198</v>
      </c>
      <c r="S2035" s="27">
        <f t="shared" si="163"/>
        <v>140</v>
      </c>
      <c r="T2035" s="27" t="str">
        <f>IFERROR(VLOOKUP(F2035,#REF!,2,0),"")</f>
        <v/>
      </c>
      <c r="U2035" s="27" t="str">
        <f t="shared" si="164"/>
        <v>,16:15:00,car,198</v>
      </c>
    </row>
    <row r="2036" spans="1:21" hidden="1" x14ac:dyDescent="0.25">
      <c r="A2036" t="s">
        <v>42</v>
      </c>
      <c r="B2036">
        <v>16</v>
      </c>
      <c r="C2036" s="27" t="str">
        <f t="shared" si="160"/>
        <v>T</v>
      </c>
      <c r="E2036" t="s">
        <v>2258</v>
      </c>
      <c r="F2036" s="27" t="str">
        <f t="shared" si="161"/>
        <v>CCV-36B</v>
      </c>
      <c r="G2036" t="s">
        <v>2259</v>
      </c>
      <c r="I2036" t="s">
        <v>2277</v>
      </c>
      <c r="J2036">
        <v>0</v>
      </c>
      <c r="K2036">
        <v>7</v>
      </c>
      <c r="L2036">
        <v>0</v>
      </c>
      <c r="M2036">
        <v>148</v>
      </c>
      <c r="N2036">
        <v>16</v>
      </c>
      <c r="O2036">
        <v>6</v>
      </c>
      <c r="P2036">
        <v>0</v>
      </c>
      <c r="Q2036">
        <v>10</v>
      </c>
      <c r="R2036" s="27">
        <f t="shared" si="162"/>
        <v>228</v>
      </c>
      <c r="S2036" s="27">
        <f t="shared" si="163"/>
        <v>158</v>
      </c>
      <c r="T2036" s="27" t="str">
        <f>IFERROR(VLOOKUP(F2036,#REF!,2,0),"")</f>
        <v/>
      </c>
      <c r="U2036" s="27" t="str">
        <f t="shared" si="164"/>
        <v>,16:30:00,car,228</v>
      </c>
    </row>
    <row r="2037" spans="1:21" hidden="1" x14ac:dyDescent="0.25">
      <c r="A2037" t="s">
        <v>43</v>
      </c>
      <c r="B2037">
        <v>16</v>
      </c>
      <c r="C2037" s="27" t="str">
        <f t="shared" si="160"/>
        <v>T</v>
      </c>
      <c r="E2037" t="s">
        <v>2258</v>
      </c>
      <c r="F2037" s="27" t="str">
        <f t="shared" si="161"/>
        <v>CCV-36B</v>
      </c>
      <c r="G2037" t="s">
        <v>2259</v>
      </c>
      <c r="I2037" t="s">
        <v>2278</v>
      </c>
      <c r="J2037">
        <v>1</v>
      </c>
      <c r="K2037">
        <v>5</v>
      </c>
      <c r="L2037">
        <v>0</v>
      </c>
      <c r="M2037">
        <v>132</v>
      </c>
      <c r="N2037">
        <v>14</v>
      </c>
      <c r="O2037">
        <v>6</v>
      </c>
      <c r="P2037">
        <v>2</v>
      </c>
      <c r="Q2037">
        <v>9</v>
      </c>
      <c r="R2037" s="27">
        <f t="shared" si="162"/>
        <v>202</v>
      </c>
      <c r="S2037" s="27">
        <f t="shared" si="163"/>
        <v>143</v>
      </c>
      <c r="T2037" s="27" t="str">
        <f>IFERROR(VLOOKUP(F2037,#REF!,2,0),"")</f>
        <v/>
      </c>
      <c r="U2037" s="27" t="str">
        <f t="shared" si="164"/>
        <v>,16:45:00,car,202</v>
      </c>
    </row>
    <row r="2038" spans="1:21" hidden="1" x14ac:dyDescent="0.25">
      <c r="A2038" t="s">
        <v>44</v>
      </c>
      <c r="B2038">
        <v>17</v>
      </c>
      <c r="C2038" s="27" t="str">
        <f t="shared" si="160"/>
        <v>T</v>
      </c>
      <c r="E2038" t="s">
        <v>2258</v>
      </c>
      <c r="F2038" s="27" t="str">
        <f t="shared" si="161"/>
        <v>CCV-36B</v>
      </c>
      <c r="G2038" t="s">
        <v>2259</v>
      </c>
      <c r="I2038" t="s">
        <v>2279</v>
      </c>
      <c r="J2038">
        <v>4</v>
      </c>
      <c r="K2038">
        <v>3</v>
      </c>
      <c r="L2038">
        <v>0</v>
      </c>
      <c r="M2038">
        <v>137</v>
      </c>
      <c r="N2038">
        <v>41</v>
      </c>
      <c r="O2038">
        <v>3</v>
      </c>
      <c r="P2038">
        <v>0</v>
      </c>
      <c r="Q2038">
        <v>5</v>
      </c>
      <c r="R2038" s="27">
        <f t="shared" si="162"/>
        <v>202</v>
      </c>
      <c r="S2038" s="27">
        <f t="shared" si="163"/>
        <v>142</v>
      </c>
      <c r="T2038" s="27" t="str">
        <f>IFERROR(VLOOKUP(F2038,#REF!,2,0),"")</f>
        <v/>
      </c>
      <c r="U2038" s="27" t="str">
        <f t="shared" si="164"/>
        <v>,17:00:00,car,202</v>
      </c>
    </row>
    <row r="2039" spans="1:21" hidden="1" x14ac:dyDescent="0.25">
      <c r="A2039" t="s">
        <v>45</v>
      </c>
      <c r="B2039">
        <v>17</v>
      </c>
      <c r="C2039" s="27" t="str">
        <f t="shared" si="160"/>
        <v>T</v>
      </c>
      <c r="E2039" t="s">
        <v>2258</v>
      </c>
      <c r="F2039" s="27" t="str">
        <f t="shared" si="161"/>
        <v>CCV-36B</v>
      </c>
      <c r="G2039" t="s">
        <v>2259</v>
      </c>
      <c r="I2039" t="s">
        <v>2280</v>
      </c>
      <c r="J2039">
        <v>2</v>
      </c>
      <c r="K2039">
        <v>7</v>
      </c>
      <c r="L2039">
        <v>0</v>
      </c>
      <c r="M2039">
        <v>150</v>
      </c>
      <c r="N2039">
        <v>48</v>
      </c>
      <c r="O2039">
        <v>3</v>
      </c>
      <c r="P2039">
        <v>0</v>
      </c>
      <c r="Q2039">
        <v>5</v>
      </c>
      <c r="R2039" s="27">
        <f t="shared" si="162"/>
        <v>231</v>
      </c>
      <c r="S2039" s="27">
        <f t="shared" si="163"/>
        <v>155</v>
      </c>
      <c r="T2039" s="27" t="str">
        <f>IFERROR(VLOOKUP(F2039,#REF!,2,0),"")</f>
        <v/>
      </c>
      <c r="U2039" s="27" t="str">
        <f t="shared" si="164"/>
        <v>,17:15:00,car,231</v>
      </c>
    </row>
    <row r="2040" spans="1:21" hidden="1" x14ac:dyDescent="0.25">
      <c r="A2040" t="s">
        <v>46</v>
      </c>
      <c r="B2040">
        <v>17</v>
      </c>
      <c r="C2040" s="27" t="str">
        <f t="shared" si="160"/>
        <v>T</v>
      </c>
      <c r="E2040" t="s">
        <v>2258</v>
      </c>
      <c r="F2040" s="27" t="str">
        <f t="shared" si="161"/>
        <v>CCV-36B</v>
      </c>
      <c r="G2040" t="s">
        <v>2259</v>
      </c>
      <c r="I2040" t="s">
        <v>2281</v>
      </c>
      <c r="J2040">
        <v>5</v>
      </c>
      <c r="K2040">
        <v>8</v>
      </c>
      <c r="L2040">
        <v>0</v>
      </c>
      <c r="M2040">
        <v>136</v>
      </c>
      <c r="N2040">
        <v>28</v>
      </c>
      <c r="O2040">
        <v>7</v>
      </c>
      <c r="P2040">
        <v>3</v>
      </c>
      <c r="Q2040">
        <v>10</v>
      </c>
      <c r="R2040" s="27">
        <f t="shared" si="162"/>
        <v>221</v>
      </c>
      <c r="S2040" s="27">
        <f t="shared" si="163"/>
        <v>149</v>
      </c>
      <c r="T2040" s="27" t="str">
        <f>IFERROR(VLOOKUP(F2040,#REF!,2,0),"")</f>
        <v/>
      </c>
      <c r="U2040" s="27" t="str">
        <f t="shared" si="164"/>
        <v>,17:30:00,car,221</v>
      </c>
    </row>
    <row r="2041" spans="1:21" hidden="1" x14ac:dyDescent="0.25">
      <c r="A2041" t="s">
        <v>47</v>
      </c>
      <c r="B2041">
        <v>17</v>
      </c>
      <c r="C2041" s="27" t="str">
        <f t="shared" si="160"/>
        <v>T</v>
      </c>
      <c r="E2041" t="s">
        <v>2258</v>
      </c>
      <c r="F2041" s="27" t="str">
        <f t="shared" si="161"/>
        <v>CCV-36B</v>
      </c>
      <c r="G2041" t="s">
        <v>2259</v>
      </c>
      <c r="I2041" t="s">
        <v>2282</v>
      </c>
      <c r="J2041">
        <v>2</v>
      </c>
      <c r="K2041">
        <v>4</v>
      </c>
      <c r="L2041">
        <v>0</v>
      </c>
      <c r="M2041">
        <v>193</v>
      </c>
      <c r="N2041">
        <v>49</v>
      </c>
      <c r="O2041">
        <v>5</v>
      </c>
      <c r="P2041">
        <v>1</v>
      </c>
      <c r="Q2041">
        <v>7</v>
      </c>
      <c r="R2041" s="27">
        <f t="shared" si="162"/>
        <v>283</v>
      </c>
      <c r="S2041" s="27">
        <f t="shared" si="163"/>
        <v>201</v>
      </c>
      <c r="T2041" s="27" t="str">
        <f>IFERROR(VLOOKUP(F2041,#REF!,2,0),"")</f>
        <v/>
      </c>
      <c r="U2041" s="27" t="str">
        <f t="shared" si="164"/>
        <v>,17:45:00,car,283</v>
      </c>
    </row>
    <row r="2042" spans="1:21" hidden="1" x14ac:dyDescent="0.25">
      <c r="A2042" t="s">
        <v>48</v>
      </c>
      <c r="B2042">
        <v>18</v>
      </c>
      <c r="C2042" s="27" t="str">
        <f t="shared" si="160"/>
        <v>T</v>
      </c>
      <c r="E2042" t="s">
        <v>2258</v>
      </c>
      <c r="F2042" s="27" t="str">
        <f t="shared" si="161"/>
        <v>CCV-36B</v>
      </c>
      <c r="G2042" t="s">
        <v>2259</v>
      </c>
      <c r="I2042" t="s">
        <v>2283</v>
      </c>
      <c r="J2042">
        <v>3</v>
      </c>
      <c r="K2042">
        <v>3</v>
      </c>
      <c r="L2042">
        <v>0</v>
      </c>
      <c r="M2042">
        <v>182</v>
      </c>
      <c r="N2042">
        <v>64</v>
      </c>
      <c r="O2042">
        <v>12</v>
      </c>
      <c r="P2042">
        <v>3</v>
      </c>
      <c r="Q2042">
        <v>7</v>
      </c>
      <c r="R2042" s="27">
        <f t="shared" si="162"/>
        <v>272</v>
      </c>
      <c r="S2042" s="27">
        <f t="shared" si="163"/>
        <v>192</v>
      </c>
      <c r="T2042" s="27" t="str">
        <f>IFERROR(VLOOKUP(F2042,#REF!,2,0),"")</f>
        <v/>
      </c>
      <c r="U2042" s="27" t="str">
        <f t="shared" si="164"/>
        <v>,18:00:00,car,272</v>
      </c>
    </row>
    <row r="2043" spans="1:21" hidden="1" x14ac:dyDescent="0.25">
      <c r="A2043" t="s">
        <v>49</v>
      </c>
      <c r="B2043">
        <v>18</v>
      </c>
      <c r="C2043" s="27" t="str">
        <f t="shared" si="160"/>
        <v>T</v>
      </c>
      <c r="E2043" t="s">
        <v>2258</v>
      </c>
      <c r="F2043" s="27" t="str">
        <f t="shared" si="161"/>
        <v>CCV-36B</v>
      </c>
      <c r="G2043" t="s">
        <v>2259</v>
      </c>
      <c r="I2043" t="s">
        <v>2284</v>
      </c>
      <c r="J2043">
        <v>1</v>
      </c>
      <c r="K2043">
        <v>2</v>
      </c>
      <c r="L2043">
        <v>0</v>
      </c>
      <c r="M2043">
        <v>201</v>
      </c>
      <c r="N2043">
        <v>47</v>
      </c>
      <c r="O2043">
        <v>9</v>
      </c>
      <c r="P2043">
        <v>3</v>
      </c>
      <c r="Q2043">
        <v>7</v>
      </c>
      <c r="R2043" s="27">
        <f t="shared" si="162"/>
        <v>290</v>
      </c>
      <c r="S2043" s="27">
        <f t="shared" si="163"/>
        <v>211</v>
      </c>
      <c r="T2043" s="27" t="str">
        <f>IFERROR(VLOOKUP(F2043,#REF!,2,0),"")</f>
        <v/>
      </c>
      <c r="U2043" s="27" t="str">
        <f t="shared" si="164"/>
        <v>,18:15:00,car,290</v>
      </c>
    </row>
    <row r="2044" spans="1:21" hidden="1" x14ac:dyDescent="0.25">
      <c r="A2044" t="s">
        <v>197</v>
      </c>
      <c r="B2044">
        <v>18</v>
      </c>
      <c r="C2044" s="27" t="str">
        <f t="shared" si="160"/>
        <v>T</v>
      </c>
      <c r="E2044" t="s">
        <v>2258</v>
      </c>
      <c r="F2044" s="27" t="str">
        <f t="shared" si="161"/>
        <v>CCV-36B</v>
      </c>
      <c r="G2044" t="s">
        <v>2259</v>
      </c>
      <c r="I2044" t="s">
        <v>2285</v>
      </c>
      <c r="J2044">
        <v>2</v>
      </c>
      <c r="K2044">
        <v>3</v>
      </c>
      <c r="L2044">
        <v>3</v>
      </c>
      <c r="M2044">
        <v>165</v>
      </c>
      <c r="N2044">
        <v>41</v>
      </c>
      <c r="O2044">
        <v>8</v>
      </c>
      <c r="P2044">
        <v>6</v>
      </c>
      <c r="Q2044">
        <v>9</v>
      </c>
      <c r="R2044" s="27">
        <f t="shared" si="162"/>
        <v>261</v>
      </c>
      <c r="S2044" s="27">
        <f t="shared" si="163"/>
        <v>188</v>
      </c>
      <c r="T2044" s="27" t="str">
        <f>IFERROR(VLOOKUP(F2044,#REF!,2,0),"")</f>
        <v/>
      </c>
      <c r="U2044" s="27" t="str">
        <f t="shared" si="164"/>
        <v>,18:30:00,car,261</v>
      </c>
    </row>
    <row r="2045" spans="1:21" hidden="1" x14ac:dyDescent="0.25">
      <c r="A2045" t="s">
        <v>199</v>
      </c>
      <c r="B2045">
        <v>18</v>
      </c>
      <c r="C2045" s="27" t="str">
        <f t="shared" si="160"/>
        <v>T</v>
      </c>
      <c r="E2045" t="s">
        <v>2258</v>
      </c>
      <c r="F2045" s="27" t="str">
        <f t="shared" si="161"/>
        <v>CCV-36B</v>
      </c>
      <c r="G2045" t="s">
        <v>2259</v>
      </c>
      <c r="I2045" t="s">
        <v>2286</v>
      </c>
      <c r="J2045">
        <v>4</v>
      </c>
      <c r="K2045">
        <v>6</v>
      </c>
      <c r="L2045">
        <v>0</v>
      </c>
      <c r="M2045">
        <v>166</v>
      </c>
      <c r="N2045">
        <v>25</v>
      </c>
      <c r="O2045">
        <v>10</v>
      </c>
      <c r="P2045">
        <v>2</v>
      </c>
      <c r="Q2045">
        <v>4</v>
      </c>
      <c r="R2045" s="27">
        <f t="shared" si="162"/>
        <v>245</v>
      </c>
      <c r="S2045" s="27">
        <f t="shared" si="163"/>
        <v>172</v>
      </c>
      <c r="T2045" s="27" t="str">
        <f>IFERROR(VLOOKUP(F2045,#REF!,2,0),"")</f>
        <v/>
      </c>
      <c r="U2045" s="27" t="str">
        <f t="shared" si="164"/>
        <v>,18:45:00,car,245</v>
      </c>
    </row>
    <row r="2046" spans="1:21" hidden="1" x14ac:dyDescent="0.25">
      <c r="A2046" t="s">
        <v>201</v>
      </c>
      <c r="B2046">
        <v>19</v>
      </c>
      <c r="C2046" s="27" t="str">
        <f t="shared" si="160"/>
        <v>N</v>
      </c>
      <c r="E2046" t="s">
        <v>2258</v>
      </c>
      <c r="F2046" s="27" t="str">
        <f t="shared" si="161"/>
        <v>CCV-36B</v>
      </c>
      <c r="G2046" t="s">
        <v>2259</v>
      </c>
      <c r="I2046" t="s">
        <v>2287</v>
      </c>
      <c r="J2046">
        <v>4</v>
      </c>
      <c r="K2046">
        <v>3</v>
      </c>
      <c r="L2046">
        <v>0</v>
      </c>
      <c r="M2046">
        <v>189</v>
      </c>
      <c r="N2046">
        <v>42</v>
      </c>
      <c r="O2046">
        <v>5</v>
      </c>
      <c r="P2046">
        <v>3</v>
      </c>
      <c r="Q2046">
        <v>3</v>
      </c>
      <c r="R2046" s="27">
        <f t="shared" si="162"/>
        <v>271</v>
      </c>
      <c r="S2046" s="27">
        <f t="shared" si="163"/>
        <v>195</v>
      </c>
      <c r="T2046" s="27" t="str">
        <f>IFERROR(VLOOKUP(F2046,#REF!,2,0),"")</f>
        <v/>
      </c>
      <c r="U2046" s="27" t="str">
        <f t="shared" si="164"/>
        <v>,19:00:00,car,271</v>
      </c>
    </row>
    <row r="2047" spans="1:21" hidden="1" x14ac:dyDescent="0.25">
      <c r="A2047" t="s">
        <v>203</v>
      </c>
      <c r="B2047">
        <v>19</v>
      </c>
      <c r="C2047" s="27" t="str">
        <f t="shared" si="160"/>
        <v>N</v>
      </c>
      <c r="E2047" t="s">
        <v>2258</v>
      </c>
      <c r="F2047" s="27" t="str">
        <f t="shared" si="161"/>
        <v>CCV-36B</v>
      </c>
      <c r="G2047" t="s">
        <v>2259</v>
      </c>
      <c r="I2047" t="s">
        <v>2288</v>
      </c>
      <c r="J2047">
        <v>7</v>
      </c>
      <c r="K2047">
        <v>12</v>
      </c>
      <c r="L2047">
        <v>1</v>
      </c>
      <c r="M2047">
        <v>206</v>
      </c>
      <c r="N2047">
        <v>37</v>
      </c>
      <c r="O2047">
        <v>8</v>
      </c>
      <c r="P2047">
        <v>1</v>
      </c>
      <c r="Q2047">
        <v>6</v>
      </c>
      <c r="R2047" s="27">
        <f t="shared" si="162"/>
        <v>320</v>
      </c>
      <c r="S2047" s="27">
        <f t="shared" si="163"/>
        <v>216</v>
      </c>
      <c r="T2047" s="27" t="str">
        <f>IFERROR(VLOOKUP(F2047,#REF!,2,0),"")</f>
        <v/>
      </c>
      <c r="U2047" s="27" t="str">
        <f t="shared" si="164"/>
        <v>,19:15:00,car,320</v>
      </c>
    </row>
    <row r="2048" spans="1:21" hidden="1" x14ac:dyDescent="0.25">
      <c r="A2048" t="s">
        <v>205</v>
      </c>
      <c r="B2048">
        <v>19</v>
      </c>
      <c r="C2048" s="27" t="str">
        <f t="shared" si="160"/>
        <v>N</v>
      </c>
      <c r="E2048" t="s">
        <v>2258</v>
      </c>
      <c r="F2048" s="27" t="str">
        <f t="shared" si="161"/>
        <v>CCV-36B</v>
      </c>
      <c r="G2048" t="s">
        <v>2259</v>
      </c>
      <c r="I2048" t="s">
        <v>2289</v>
      </c>
      <c r="J2048">
        <v>1</v>
      </c>
      <c r="K2048">
        <v>1</v>
      </c>
      <c r="L2048">
        <v>0</v>
      </c>
      <c r="M2048">
        <v>29</v>
      </c>
      <c r="N2048">
        <v>2</v>
      </c>
      <c r="O2048">
        <v>1</v>
      </c>
      <c r="P2048">
        <v>0</v>
      </c>
      <c r="Q2048">
        <v>0</v>
      </c>
      <c r="R2048" s="27">
        <f t="shared" si="162"/>
        <v>41</v>
      </c>
      <c r="S2048" s="27">
        <f t="shared" si="163"/>
        <v>29</v>
      </c>
      <c r="T2048" s="27" t="str">
        <f>IFERROR(VLOOKUP(F2048,#REF!,2,0),"")</f>
        <v/>
      </c>
      <c r="U2048" s="27" t="str">
        <f t="shared" si="164"/>
        <v>,19:30:00,car,41</v>
      </c>
    </row>
    <row r="2049" spans="1:21" hidden="1" x14ac:dyDescent="0.25">
      <c r="A2049" t="s">
        <v>109</v>
      </c>
      <c r="B2049">
        <v>6</v>
      </c>
      <c r="C2049" s="27" t="str">
        <f t="shared" si="160"/>
        <v>M</v>
      </c>
      <c r="E2049" t="s">
        <v>2290</v>
      </c>
      <c r="F2049" s="27" t="str">
        <f t="shared" si="161"/>
        <v>CCV-37A</v>
      </c>
      <c r="G2049" t="s">
        <v>2291</v>
      </c>
      <c r="I2049" t="s">
        <v>2292</v>
      </c>
      <c r="J2049">
        <v>5</v>
      </c>
      <c r="K2049">
        <v>0</v>
      </c>
      <c r="L2049">
        <v>2</v>
      </c>
      <c r="M2049">
        <v>94</v>
      </c>
      <c r="N2049">
        <v>37</v>
      </c>
      <c r="O2049">
        <v>12</v>
      </c>
      <c r="P2049">
        <v>0</v>
      </c>
      <c r="Q2049">
        <v>6</v>
      </c>
      <c r="R2049" s="27">
        <f t="shared" si="162"/>
        <v>145</v>
      </c>
      <c r="S2049" s="27">
        <f t="shared" si="163"/>
        <v>105</v>
      </c>
      <c r="T2049" s="27" t="str">
        <f>IFERROR(VLOOKUP(F2049,#REF!,2,0),"")</f>
        <v/>
      </c>
      <c r="U2049" s="27" t="str">
        <f t="shared" si="164"/>
        <v>,06:30:00,car,145</v>
      </c>
    </row>
    <row r="2050" spans="1:21" hidden="1" x14ac:dyDescent="0.25">
      <c r="A2050" t="s">
        <v>111</v>
      </c>
      <c r="B2050">
        <v>6</v>
      </c>
      <c r="C2050" s="27" t="str">
        <f t="shared" si="160"/>
        <v>M</v>
      </c>
      <c r="E2050" t="s">
        <v>2290</v>
      </c>
      <c r="F2050" s="27" t="str">
        <f t="shared" si="161"/>
        <v>CCV-37A</v>
      </c>
      <c r="G2050" t="s">
        <v>2291</v>
      </c>
      <c r="I2050" t="s">
        <v>2293</v>
      </c>
      <c r="J2050">
        <v>11</v>
      </c>
      <c r="K2050">
        <v>4</v>
      </c>
      <c r="L2050">
        <v>7</v>
      </c>
      <c r="M2050">
        <v>153</v>
      </c>
      <c r="N2050">
        <v>64</v>
      </c>
      <c r="O2050">
        <v>11</v>
      </c>
      <c r="P2050">
        <v>0</v>
      </c>
      <c r="Q2050">
        <v>7</v>
      </c>
      <c r="R2050" s="27">
        <f t="shared" si="162"/>
        <v>256</v>
      </c>
      <c r="S2050" s="27">
        <f t="shared" si="163"/>
        <v>178</v>
      </c>
      <c r="T2050" s="27" t="str">
        <f>IFERROR(VLOOKUP(F2050,#REF!,2,0),"")</f>
        <v/>
      </c>
      <c r="U2050" s="27" t="str">
        <f t="shared" si="164"/>
        <v>,06:45:00,car,256</v>
      </c>
    </row>
    <row r="2051" spans="1:21" hidden="1" x14ac:dyDescent="0.25">
      <c r="A2051" t="s">
        <v>113</v>
      </c>
      <c r="B2051">
        <v>7</v>
      </c>
      <c r="C2051" s="27" t="str">
        <f t="shared" ref="C2051:C2114" si="165">IF(B2051&lt;12,"M",IF(AND(B2051&gt;=12,B2051&lt;=18),"T","N"))</f>
        <v>M</v>
      </c>
      <c r="E2051" t="s">
        <v>2290</v>
      </c>
      <c r="F2051" s="27" t="str">
        <f t="shared" ref="F2051:F2114" si="166">CONCATENATE("CCV-",G2051)</f>
        <v>CCV-37A</v>
      </c>
      <c r="G2051" t="s">
        <v>2291</v>
      </c>
      <c r="I2051" t="s">
        <v>2294</v>
      </c>
      <c r="J2051">
        <v>10</v>
      </c>
      <c r="K2051">
        <v>8</v>
      </c>
      <c r="L2051">
        <v>3</v>
      </c>
      <c r="M2051">
        <v>137</v>
      </c>
      <c r="N2051">
        <v>60</v>
      </c>
      <c r="O2051">
        <v>14</v>
      </c>
      <c r="P2051">
        <v>0</v>
      </c>
      <c r="Q2051">
        <v>7</v>
      </c>
      <c r="R2051" s="27">
        <f t="shared" ref="R2051:R2114" si="167">ROUNDUP((M2051+P2051+Q2051+(1/6)*N2051+2*K2051+2.5*L2051)*1.3,0)</f>
        <v>231</v>
      </c>
      <c r="S2051" s="27">
        <f t="shared" ref="S2051:S2114" si="168">ROUNDUP(M2051+P2051+Q2051+2.5*L2051,0)</f>
        <v>152</v>
      </c>
      <c r="T2051" s="27" t="str">
        <f>IFERROR(VLOOKUP(F2051,#REF!,2,0),"")</f>
        <v/>
      </c>
      <c r="U2051" s="27" t="str">
        <f t="shared" ref="U2051:U2114" si="169">CONCATENATE(T2051,",",CONCATENATE(LEFT(A2051,5),":00"),",car,",R2051)</f>
        <v>,07:00:00,car,231</v>
      </c>
    </row>
    <row r="2052" spans="1:21" hidden="1" x14ac:dyDescent="0.25">
      <c r="A2052" t="s">
        <v>115</v>
      </c>
      <c r="B2052">
        <v>7</v>
      </c>
      <c r="C2052" s="27" t="str">
        <f t="shared" si="165"/>
        <v>M</v>
      </c>
      <c r="E2052" t="s">
        <v>2290</v>
      </c>
      <c r="F2052" s="27" t="str">
        <f t="shared" si="166"/>
        <v>CCV-37A</v>
      </c>
      <c r="G2052" t="s">
        <v>2291</v>
      </c>
      <c r="I2052" t="s">
        <v>2295</v>
      </c>
      <c r="J2052">
        <v>8</v>
      </c>
      <c r="K2052">
        <v>3</v>
      </c>
      <c r="L2052">
        <v>7</v>
      </c>
      <c r="M2052">
        <v>183</v>
      </c>
      <c r="N2052">
        <v>80</v>
      </c>
      <c r="O2052">
        <v>8</v>
      </c>
      <c r="P2052">
        <v>0</v>
      </c>
      <c r="Q2052">
        <v>9</v>
      </c>
      <c r="R2052" s="27">
        <f t="shared" si="167"/>
        <v>298</v>
      </c>
      <c r="S2052" s="27">
        <f t="shared" si="168"/>
        <v>210</v>
      </c>
      <c r="T2052" s="27" t="str">
        <f>IFERROR(VLOOKUP(F2052,#REF!,2,0),"")</f>
        <v/>
      </c>
      <c r="U2052" s="27" t="str">
        <f t="shared" si="169"/>
        <v>,07:15:00,car,298</v>
      </c>
    </row>
    <row r="2053" spans="1:21" hidden="1" x14ac:dyDescent="0.25">
      <c r="A2053" t="s">
        <v>117</v>
      </c>
      <c r="B2053">
        <v>7</v>
      </c>
      <c r="C2053" s="27" t="str">
        <f t="shared" si="165"/>
        <v>M</v>
      </c>
      <c r="E2053" t="s">
        <v>2290</v>
      </c>
      <c r="F2053" s="27" t="str">
        <f t="shared" si="166"/>
        <v>CCV-37A</v>
      </c>
      <c r="G2053" t="s">
        <v>2291</v>
      </c>
      <c r="I2053" t="s">
        <v>2296</v>
      </c>
      <c r="J2053">
        <v>8</v>
      </c>
      <c r="K2053">
        <v>5</v>
      </c>
      <c r="L2053">
        <v>2</v>
      </c>
      <c r="M2053">
        <v>169</v>
      </c>
      <c r="N2053">
        <v>90</v>
      </c>
      <c r="O2053">
        <v>13</v>
      </c>
      <c r="P2053">
        <v>1</v>
      </c>
      <c r="Q2053">
        <v>12</v>
      </c>
      <c r="R2053" s="27">
        <f t="shared" si="167"/>
        <v>276</v>
      </c>
      <c r="S2053" s="27">
        <f t="shared" si="168"/>
        <v>187</v>
      </c>
      <c r="T2053" s="27" t="str">
        <f>IFERROR(VLOOKUP(F2053,#REF!,2,0),"")</f>
        <v/>
      </c>
      <c r="U2053" s="27" t="str">
        <f t="shared" si="169"/>
        <v>,07:30:00,car,276</v>
      </c>
    </row>
    <row r="2054" spans="1:21" hidden="1" x14ac:dyDescent="0.25">
      <c r="A2054" t="s">
        <v>119</v>
      </c>
      <c r="B2054">
        <v>7</v>
      </c>
      <c r="C2054" s="27" t="str">
        <f t="shared" si="165"/>
        <v>M</v>
      </c>
      <c r="E2054" t="s">
        <v>2290</v>
      </c>
      <c r="F2054" s="27" t="str">
        <f t="shared" si="166"/>
        <v>CCV-37A</v>
      </c>
      <c r="G2054" t="s">
        <v>2291</v>
      </c>
      <c r="I2054" t="s">
        <v>2297</v>
      </c>
      <c r="J2054">
        <v>10</v>
      </c>
      <c r="K2054">
        <v>12</v>
      </c>
      <c r="L2054">
        <v>2</v>
      </c>
      <c r="M2054">
        <v>138</v>
      </c>
      <c r="N2054">
        <v>94</v>
      </c>
      <c r="O2054">
        <v>7</v>
      </c>
      <c r="P2054">
        <v>0</v>
      </c>
      <c r="Q2054">
        <v>4</v>
      </c>
      <c r="R2054" s="27">
        <f t="shared" si="167"/>
        <v>243</v>
      </c>
      <c r="S2054" s="27">
        <f t="shared" si="168"/>
        <v>147</v>
      </c>
      <c r="T2054" s="27" t="str">
        <f>IFERROR(VLOOKUP(F2054,#REF!,2,0),"")</f>
        <v/>
      </c>
      <c r="U2054" s="27" t="str">
        <f t="shared" si="169"/>
        <v>,07:45:00,car,243</v>
      </c>
    </row>
    <row r="2055" spans="1:21" hidden="1" x14ac:dyDescent="0.25">
      <c r="A2055" t="s">
        <v>121</v>
      </c>
      <c r="B2055">
        <v>8</v>
      </c>
      <c r="C2055" s="27" t="str">
        <f t="shared" si="165"/>
        <v>M</v>
      </c>
      <c r="E2055" t="s">
        <v>2290</v>
      </c>
      <c r="F2055" s="27" t="str">
        <f t="shared" si="166"/>
        <v>CCV-37A</v>
      </c>
      <c r="G2055" t="s">
        <v>2291</v>
      </c>
      <c r="I2055" t="s">
        <v>2298</v>
      </c>
      <c r="J2055">
        <v>6</v>
      </c>
      <c r="K2055">
        <v>10</v>
      </c>
      <c r="L2055">
        <v>2</v>
      </c>
      <c r="M2055">
        <v>139</v>
      </c>
      <c r="N2055">
        <v>52</v>
      </c>
      <c r="O2055">
        <v>1</v>
      </c>
      <c r="P2055">
        <v>0</v>
      </c>
      <c r="Q2055">
        <v>3</v>
      </c>
      <c r="R2055" s="27">
        <f t="shared" si="167"/>
        <v>229</v>
      </c>
      <c r="S2055" s="27">
        <f t="shared" si="168"/>
        <v>147</v>
      </c>
      <c r="T2055" s="27" t="str">
        <f>IFERROR(VLOOKUP(F2055,#REF!,2,0),"")</f>
        <v/>
      </c>
      <c r="U2055" s="27" t="str">
        <f t="shared" si="169"/>
        <v>,08:00:00,car,229</v>
      </c>
    </row>
    <row r="2056" spans="1:21" hidden="1" x14ac:dyDescent="0.25">
      <c r="A2056" t="s">
        <v>123</v>
      </c>
      <c r="B2056">
        <v>8</v>
      </c>
      <c r="C2056" s="27" t="str">
        <f t="shared" si="165"/>
        <v>M</v>
      </c>
      <c r="E2056" t="s">
        <v>2290</v>
      </c>
      <c r="F2056" s="27" t="str">
        <f t="shared" si="166"/>
        <v>CCV-37A</v>
      </c>
      <c r="G2056" t="s">
        <v>2291</v>
      </c>
      <c r="I2056" t="s">
        <v>2299</v>
      </c>
      <c r="J2056">
        <v>3</v>
      </c>
      <c r="K2056">
        <v>13</v>
      </c>
      <c r="L2056">
        <v>2</v>
      </c>
      <c r="M2056">
        <v>103</v>
      </c>
      <c r="N2056">
        <v>22</v>
      </c>
      <c r="O2056">
        <v>7</v>
      </c>
      <c r="P2056">
        <v>3</v>
      </c>
      <c r="Q2056">
        <v>8</v>
      </c>
      <c r="R2056" s="27">
        <f t="shared" si="167"/>
        <v>194</v>
      </c>
      <c r="S2056" s="27">
        <f t="shared" si="168"/>
        <v>119</v>
      </c>
      <c r="T2056" s="27" t="str">
        <f>IFERROR(VLOOKUP(F2056,#REF!,2,0),"")</f>
        <v/>
      </c>
      <c r="U2056" s="27" t="str">
        <f t="shared" si="169"/>
        <v>,08:15:00,car,194</v>
      </c>
    </row>
    <row r="2057" spans="1:21" hidden="1" x14ac:dyDescent="0.25">
      <c r="A2057" t="s">
        <v>125</v>
      </c>
      <c r="B2057">
        <v>8</v>
      </c>
      <c r="C2057" s="27" t="str">
        <f t="shared" si="165"/>
        <v>M</v>
      </c>
      <c r="E2057" t="s">
        <v>2290</v>
      </c>
      <c r="F2057" s="27" t="str">
        <f t="shared" si="166"/>
        <v>CCV-37A</v>
      </c>
      <c r="G2057" t="s">
        <v>2291</v>
      </c>
      <c r="I2057" t="s">
        <v>2300</v>
      </c>
      <c r="J2057">
        <v>1</v>
      </c>
      <c r="K2057">
        <v>11</v>
      </c>
      <c r="L2057">
        <v>2</v>
      </c>
      <c r="M2057">
        <v>101</v>
      </c>
      <c r="N2057">
        <v>25</v>
      </c>
      <c r="O2057">
        <v>3</v>
      </c>
      <c r="P2057">
        <v>2</v>
      </c>
      <c r="Q2057">
        <v>10</v>
      </c>
      <c r="R2057" s="27">
        <f t="shared" si="167"/>
        <v>188</v>
      </c>
      <c r="S2057" s="27">
        <f t="shared" si="168"/>
        <v>118</v>
      </c>
      <c r="T2057" s="27" t="str">
        <f>IFERROR(VLOOKUP(F2057,#REF!,2,0),"")</f>
        <v/>
      </c>
      <c r="U2057" s="27" t="str">
        <f t="shared" si="169"/>
        <v>,08:30:00,car,188</v>
      </c>
    </row>
    <row r="2058" spans="1:21" hidden="1" x14ac:dyDescent="0.25">
      <c r="A2058" t="s">
        <v>127</v>
      </c>
      <c r="B2058">
        <v>8</v>
      </c>
      <c r="C2058" s="27" t="str">
        <f t="shared" si="165"/>
        <v>M</v>
      </c>
      <c r="E2058" t="s">
        <v>2290</v>
      </c>
      <c r="F2058" s="27" t="str">
        <f t="shared" si="166"/>
        <v>CCV-37A</v>
      </c>
      <c r="G2058" t="s">
        <v>2291</v>
      </c>
      <c r="I2058" t="s">
        <v>2301</v>
      </c>
      <c r="J2058">
        <v>5</v>
      </c>
      <c r="K2058">
        <v>7</v>
      </c>
      <c r="L2058">
        <v>5</v>
      </c>
      <c r="M2058">
        <v>110</v>
      </c>
      <c r="N2058">
        <v>27</v>
      </c>
      <c r="O2058">
        <v>3</v>
      </c>
      <c r="P2058">
        <v>0</v>
      </c>
      <c r="Q2058">
        <v>5</v>
      </c>
      <c r="R2058" s="27">
        <f t="shared" si="167"/>
        <v>190</v>
      </c>
      <c r="S2058" s="27">
        <f t="shared" si="168"/>
        <v>128</v>
      </c>
      <c r="T2058" s="27" t="str">
        <f>IFERROR(VLOOKUP(F2058,#REF!,2,0),"")</f>
        <v/>
      </c>
      <c r="U2058" s="27" t="str">
        <f t="shared" si="169"/>
        <v>,08:45:00,car,190</v>
      </c>
    </row>
    <row r="2059" spans="1:21" hidden="1" x14ac:dyDescent="0.25">
      <c r="A2059" t="s">
        <v>129</v>
      </c>
      <c r="B2059">
        <v>9</v>
      </c>
      <c r="C2059" s="27" t="str">
        <f t="shared" si="165"/>
        <v>M</v>
      </c>
      <c r="E2059" t="s">
        <v>2290</v>
      </c>
      <c r="F2059" s="27" t="str">
        <f t="shared" si="166"/>
        <v>CCV-37A</v>
      </c>
      <c r="G2059" t="s">
        <v>2291</v>
      </c>
      <c r="I2059" t="s">
        <v>2302</v>
      </c>
      <c r="J2059">
        <v>6</v>
      </c>
      <c r="K2059">
        <v>10</v>
      </c>
      <c r="L2059">
        <v>2</v>
      </c>
      <c r="M2059">
        <v>92</v>
      </c>
      <c r="N2059">
        <v>30</v>
      </c>
      <c r="O2059">
        <v>3</v>
      </c>
      <c r="P2059">
        <v>1</v>
      </c>
      <c r="Q2059">
        <v>7</v>
      </c>
      <c r="R2059" s="27">
        <f t="shared" si="167"/>
        <v>169</v>
      </c>
      <c r="S2059" s="27">
        <f t="shared" si="168"/>
        <v>105</v>
      </c>
      <c r="T2059" s="27" t="str">
        <f>IFERROR(VLOOKUP(F2059,#REF!,2,0),"")</f>
        <v/>
      </c>
      <c r="U2059" s="27" t="str">
        <f t="shared" si="169"/>
        <v>,09:00:00,car,169</v>
      </c>
    </row>
    <row r="2060" spans="1:21" hidden="1" x14ac:dyDescent="0.25">
      <c r="A2060" t="s">
        <v>131</v>
      </c>
      <c r="B2060">
        <v>9</v>
      </c>
      <c r="C2060" s="27" t="str">
        <f t="shared" si="165"/>
        <v>M</v>
      </c>
      <c r="E2060" t="s">
        <v>2290</v>
      </c>
      <c r="F2060" s="27" t="str">
        <f t="shared" si="166"/>
        <v>CCV-37A</v>
      </c>
      <c r="G2060" t="s">
        <v>2291</v>
      </c>
      <c r="I2060" t="s">
        <v>2303</v>
      </c>
      <c r="J2060">
        <v>2</v>
      </c>
      <c r="K2060">
        <v>14</v>
      </c>
      <c r="L2060">
        <v>2</v>
      </c>
      <c r="M2060">
        <v>111</v>
      </c>
      <c r="N2060">
        <v>21</v>
      </c>
      <c r="O2060">
        <v>5</v>
      </c>
      <c r="P2060">
        <v>0</v>
      </c>
      <c r="Q2060">
        <v>8</v>
      </c>
      <c r="R2060" s="27">
        <f t="shared" si="167"/>
        <v>203</v>
      </c>
      <c r="S2060" s="27">
        <f t="shared" si="168"/>
        <v>124</v>
      </c>
      <c r="T2060" s="27" t="str">
        <f>IFERROR(VLOOKUP(F2060,#REF!,2,0),"")</f>
        <v/>
      </c>
      <c r="U2060" s="27" t="str">
        <f t="shared" si="169"/>
        <v>,09:15:00,car,203</v>
      </c>
    </row>
    <row r="2061" spans="1:21" hidden="1" x14ac:dyDescent="0.25">
      <c r="A2061" t="s">
        <v>133</v>
      </c>
      <c r="B2061">
        <v>9</v>
      </c>
      <c r="C2061" s="27" t="str">
        <f t="shared" si="165"/>
        <v>M</v>
      </c>
      <c r="E2061" t="s">
        <v>2290</v>
      </c>
      <c r="F2061" s="27" t="str">
        <f t="shared" si="166"/>
        <v>CCV-37A</v>
      </c>
      <c r="G2061" t="s">
        <v>2291</v>
      </c>
      <c r="I2061" t="s">
        <v>2304</v>
      </c>
      <c r="J2061">
        <v>1</v>
      </c>
      <c r="K2061">
        <v>11</v>
      </c>
      <c r="L2061">
        <v>3</v>
      </c>
      <c r="M2061">
        <v>101</v>
      </c>
      <c r="N2061">
        <v>22</v>
      </c>
      <c r="O2061">
        <v>0</v>
      </c>
      <c r="P2061">
        <v>1</v>
      </c>
      <c r="Q2061">
        <v>9</v>
      </c>
      <c r="R2061" s="27">
        <f t="shared" si="167"/>
        <v>188</v>
      </c>
      <c r="S2061" s="27">
        <f t="shared" si="168"/>
        <v>119</v>
      </c>
      <c r="T2061" s="27" t="str">
        <f>IFERROR(VLOOKUP(F2061,#REF!,2,0),"")</f>
        <v/>
      </c>
      <c r="U2061" s="27" t="str">
        <f t="shared" si="169"/>
        <v>,09:30:00,car,188</v>
      </c>
    </row>
    <row r="2062" spans="1:21" hidden="1" x14ac:dyDescent="0.25">
      <c r="A2062" t="s">
        <v>135</v>
      </c>
      <c r="B2062">
        <v>9</v>
      </c>
      <c r="C2062" s="27" t="str">
        <f t="shared" si="165"/>
        <v>M</v>
      </c>
      <c r="E2062" t="s">
        <v>2290</v>
      </c>
      <c r="F2062" s="27" t="str">
        <f t="shared" si="166"/>
        <v>CCV-37A</v>
      </c>
      <c r="G2062" t="s">
        <v>2291</v>
      </c>
      <c r="I2062" t="s">
        <v>2305</v>
      </c>
      <c r="J2062">
        <v>2</v>
      </c>
      <c r="K2062">
        <v>6</v>
      </c>
      <c r="L2062">
        <v>2</v>
      </c>
      <c r="M2062">
        <v>81</v>
      </c>
      <c r="N2062">
        <v>14</v>
      </c>
      <c r="O2062">
        <v>4</v>
      </c>
      <c r="P2062">
        <v>2</v>
      </c>
      <c r="Q2062">
        <v>5</v>
      </c>
      <c r="R2062" s="27">
        <f t="shared" si="167"/>
        <v>140</v>
      </c>
      <c r="S2062" s="27">
        <f t="shared" si="168"/>
        <v>93</v>
      </c>
      <c r="T2062" s="27" t="str">
        <f>IFERROR(VLOOKUP(F2062,#REF!,2,0),"")</f>
        <v/>
      </c>
      <c r="U2062" s="27" t="str">
        <f t="shared" si="169"/>
        <v>,09:45:00,car,140</v>
      </c>
    </row>
    <row r="2063" spans="1:21" hidden="1" x14ac:dyDescent="0.25">
      <c r="A2063" t="s">
        <v>137</v>
      </c>
      <c r="B2063">
        <v>10</v>
      </c>
      <c r="C2063" s="27" t="str">
        <f t="shared" si="165"/>
        <v>M</v>
      </c>
      <c r="E2063" t="s">
        <v>2290</v>
      </c>
      <c r="F2063" s="27" t="str">
        <f t="shared" si="166"/>
        <v>CCV-37A</v>
      </c>
      <c r="G2063" t="s">
        <v>2291</v>
      </c>
      <c r="I2063" t="s">
        <v>2306</v>
      </c>
      <c r="J2063">
        <v>0</v>
      </c>
      <c r="K2063">
        <v>0</v>
      </c>
      <c r="L2063">
        <v>0</v>
      </c>
      <c r="M2063">
        <v>8</v>
      </c>
      <c r="N2063">
        <v>1</v>
      </c>
      <c r="O2063">
        <v>0</v>
      </c>
      <c r="P2063">
        <v>0</v>
      </c>
      <c r="Q2063">
        <v>1</v>
      </c>
      <c r="R2063" s="27">
        <f t="shared" si="167"/>
        <v>12</v>
      </c>
      <c r="S2063" s="27">
        <f t="shared" si="168"/>
        <v>9</v>
      </c>
      <c r="T2063" s="27" t="str">
        <f>IFERROR(VLOOKUP(F2063,#REF!,2,0),"")</f>
        <v/>
      </c>
      <c r="U2063" s="27" t="str">
        <f t="shared" si="169"/>
        <v>,10:00:00,car,12</v>
      </c>
    </row>
    <row r="2064" spans="1:21" hidden="1" x14ac:dyDescent="0.25">
      <c r="A2064" t="s">
        <v>187</v>
      </c>
      <c r="B2064">
        <v>16</v>
      </c>
      <c r="C2064" s="27" t="str">
        <f t="shared" si="165"/>
        <v>T</v>
      </c>
      <c r="E2064" t="s">
        <v>2290</v>
      </c>
      <c r="F2064" s="27" t="str">
        <f t="shared" si="166"/>
        <v>CCV-37A</v>
      </c>
      <c r="G2064" t="s">
        <v>2291</v>
      </c>
      <c r="I2064" t="s">
        <v>2307</v>
      </c>
      <c r="J2064">
        <v>0</v>
      </c>
      <c r="K2064">
        <v>3</v>
      </c>
      <c r="L2064">
        <v>2</v>
      </c>
      <c r="M2064">
        <v>11</v>
      </c>
      <c r="N2064">
        <v>5</v>
      </c>
      <c r="O2064">
        <v>0</v>
      </c>
      <c r="P2064">
        <v>0</v>
      </c>
      <c r="Q2064">
        <v>1</v>
      </c>
      <c r="R2064" s="27">
        <f t="shared" si="167"/>
        <v>31</v>
      </c>
      <c r="S2064" s="27">
        <f t="shared" si="168"/>
        <v>17</v>
      </c>
      <c r="T2064" s="27" t="str">
        <f>IFERROR(VLOOKUP(F2064,#REF!,2,0),"")</f>
        <v/>
      </c>
      <c r="U2064" s="27" t="str">
        <f t="shared" si="169"/>
        <v>,16:15:00,car,31</v>
      </c>
    </row>
    <row r="2065" spans="1:21" hidden="1" x14ac:dyDescent="0.25">
      <c r="A2065" t="s">
        <v>42</v>
      </c>
      <c r="B2065">
        <v>16</v>
      </c>
      <c r="C2065" s="27" t="str">
        <f t="shared" si="165"/>
        <v>T</v>
      </c>
      <c r="E2065" t="s">
        <v>2290</v>
      </c>
      <c r="F2065" s="27" t="str">
        <f t="shared" si="166"/>
        <v>CCV-37A</v>
      </c>
      <c r="G2065" t="s">
        <v>2291</v>
      </c>
      <c r="I2065" t="s">
        <v>2308</v>
      </c>
      <c r="J2065">
        <v>5</v>
      </c>
      <c r="K2065">
        <v>14</v>
      </c>
      <c r="L2065">
        <v>7</v>
      </c>
      <c r="M2065">
        <v>76</v>
      </c>
      <c r="N2065">
        <v>27</v>
      </c>
      <c r="O2065">
        <v>6</v>
      </c>
      <c r="P2065">
        <v>2</v>
      </c>
      <c r="Q2065">
        <v>17</v>
      </c>
      <c r="R2065" s="27">
        <f t="shared" si="167"/>
        <v>189</v>
      </c>
      <c r="S2065" s="27">
        <f t="shared" si="168"/>
        <v>113</v>
      </c>
      <c r="T2065" s="27" t="str">
        <f>IFERROR(VLOOKUP(F2065,#REF!,2,0),"")</f>
        <v/>
      </c>
      <c r="U2065" s="27" t="str">
        <f t="shared" si="169"/>
        <v>,16:30:00,car,189</v>
      </c>
    </row>
    <row r="2066" spans="1:21" hidden="1" x14ac:dyDescent="0.25">
      <c r="A2066" t="s">
        <v>43</v>
      </c>
      <c r="B2066">
        <v>16</v>
      </c>
      <c r="C2066" s="27" t="str">
        <f t="shared" si="165"/>
        <v>T</v>
      </c>
      <c r="E2066" t="s">
        <v>2290</v>
      </c>
      <c r="F2066" s="27" t="str">
        <f t="shared" si="166"/>
        <v>CCV-37A</v>
      </c>
      <c r="G2066" t="s">
        <v>2291</v>
      </c>
      <c r="I2066" t="s">
        <v>2309</v>
      </c>
      <c r="J2066">
        <v>5</v>
      </c>
      <c r="K2066">
        <v>3</v>
      </c>
      <c r="L2066">
        <v>2</v>
      </c>
      <c r="M2066">
        <v>92</v>
      </c>
      <c r="N2066">
        <v>17</v>
      </c>
      <c r="O2066">
        <v>6</v>
      </c>
      <c r="P2066">
        <v>1</v>
      </c>
      <c r="Q2066">
        <v>6</v>
      </c>
      <c r="R2066" s="27">
        <f t="shared" si="167"/>
        <v>147</v>
      </c>
      <c r="S2066" s="27">
        <f t="shared" si="168"/>
        <v>104</v>
      </c>
      <c r="T2066" s="27" t="str">
        <f>IFERROR(VLOOKUP(F2066,#REF!,2,0),"")</f>
        <v/>
      </c>
      <c r="U2066" s="27" t="str">
        <f t="shared" si="169"/>
        <v>,16:45:00,car,147</v>
      </c>
    </row>
    <row r="2067" spans="1:21" hidden="1" x14ac:dyDescent="0.25">
      <c r="A2067" t="s">
        <v>44</v>
      </c>
      <c r="B2067">
        <v>17</v>
      </c>
      <c r="C2067" s="27" t="str">
        <f t="shared" si="165"/>
        <v>T</v>
      </c>
      <c r="E2067" t="s">
        <v>2290</v>
      </c>
      <c r="F2067" s="27" t="str">
        <f t="shared" si="166"/>
        <v>CCV-37A</v>
      </c>
      <c r="G2067" t="s">
        <v>2291</v>
      </c>
      <c r="I2067" t="s">
        <v>2310</v>
      </c>
      <c r="J2067">
        <v>2</v>
      </c>
      <c r="K2067">
        <v>12</v>
      </c>
      <c r="L2067">
        <v>1</v>
      </c>
      <c r="M2067">
        <v>76</v>
      </c>
      <c r="N2067">
        <v>29</v>
      </c>
      <c r="O2067">
        <v>4</v>
      </c>
      <c r="P2067">
        <v>1</v>
      </c>
      <c r="Q2067">
        <v>7</v>
      </c>
      <c r="R2067" s="27">
        <f t="shared" si="167"/>
        <v>150</v>
      </c>
      <c r="S2067" s="27">
        <f t="shared" si="168"/>
        <v>87</v>
      </c>
      <c r="T2067" s="27" t="str">
        <f>IFERROR(VLOOKUP(F2067,#REF!,2,0),"")</f>
        <v/>
      </c>
      <c r="U2067" s="27" t="str">
        <f t="shared" si="169"/>
        <v>,17:00:00,car,150</v>
      </c>
    </row>
    <row r="2068" spans="1:21" hidden="1" x14ac:dyDescent="0.25">
      <c r="A2068" t="s">
        <v>45</v>
      </c>
      <c r="B2068">
        <v>17</v>
      </c>
      <c r="C2068" s="27" t="str">
        <f t="shared" si="165"/>
        <v>T</v>
      </c>
      <c r="E2068" t="s">
        <v>2290</v>
      </c>
      <c r="F2068" s="27" t="str">
        <f t="shared" si="166"/>
        <v>CCV-37A</v>
      </c>
      <c r="G2068" t="s">
        <v>2291</v>
      </c>
      <c r="I2068" t="s">
        <v>2311</v>
      </c>
      <c r="J2068">
        <v>1</v>
      </c>
      <c r="K2068">
        <v>11</v>
      </c>
      <c r="L2068">
        <v>0</v>
      </c>
      <c r="M2068">
        <v>89</v>
      </c>
      <c r="N2068">
        <v>14</v>
      </c>
      <c r="O2068">
        <v>7</v>
      </c>
      <c r="P2068">
        <v>0</v>
      </c>
      <c r="Q2068">
        <v>8</v>
      </c>
      <c r="R2068" s="27">
        <f t="shared" si="167"/>
        <v>158</v>
      </c>
      <c r="S2068" s="27">
        <f t="shared" si="168"/>
        <v>97</v>
      </c>
      <c r="T2068" s="27" t="str">
        <f>IFERROR(VLOOKUP(F2068,#REF!,2,0),"")</f>
        <v/>
      </c>
      <c r="U2068" s="27" t="str">
        <f t="shared" si="169"/>
        <v>,17:15:00,car,158</v>
      </c>
    </row>
    <row r="2069" spans="1:21" hidden="1" x14ac:dyDescent="0.25">
      <c r="A2069" t="s">
        <v>46</v>
      </c>
      <c r="B2069">
        <v>17</v>
      </c>
      <c r="C2069" s="27" t="str">
        <f t="shared" si="165"/>
        <v>T</v>
      </c>
      <c r="E2069" t="s">
        <v>2290</v>
      </c>
      <c r="F2069" s="27" t="str">
        <f t="shared" si="166"/>
        <v>CCV-37A</v>
      </c>
      <c r="G2069" t="s">
        <v>2291</v>
      </c>
      <c r="I2069" t="s">
        <v>2312</v>
      </c>
      <c r="J2069">
        <v>0</v>
      </c>
      <c r="K2069">
        <v>2</v>
      </c>
      <c r="L2069">
        <v>0</v>
      </c>
      <c r="M2069">
        <v>83</v>
      </c>
      <c r="N2069">
        <v>33</v>
      </c>
      <c r="O2069">
        <v>6</v>
      </c>
      <c r="P2069">
        <v>0</v>
      </c>
      <c r="Q2069">
        <v>2</v>
      </c>
      <c r="R2069" s="27">
        <f t="shared" si="167"/>
        <v>123</v>
      </c>
      <c r="S2069" s="27">
        <f t="shared" si="168"/>
        <v>85</v>
      </c>
      <c r="T2069" s="27" t="str">
        <f>IFERROR(VLOOKUP(F2069,#REF!,2,0),"")</f>
        <v/>
      </c>
      <c r="U2069" s="27" t="str">
        <f t="shared" si="169"/>
        <v>,17:30:00,car,123</v>
      </c>
    </row>
    <row r="2070" spans="1:21" hidden="1" x14ac:dyDescent="0.25">
      <c r="A2070" t="s">
        <v>47</v>
      </c>
      <c r="B2070">
        <v>17</v>
      </c>
      <c r="C2070" s="27" t="str">
        <f t="shared" si="165"/>
        <v>T</v>
      </c>
      <c r="E2070" t="s">
        <v>2290</v>
      </c>
      <c r="F2070" s="27" t="str">
        <f t="shared" si="166"/>
        <v>CCV-37A</v>
      </c>
      <c r="G2070" t="s">
        <v>2291</v>
      </c>
      <c r="I2070" t="s">
        <v>2313</v>
      </c>
      <c r="J2070">
        <v>4</v>
      </c>
      <c r="K2070">
        <v>6</v>
      </c>
      <c r="L2070">
        <v>2</v>
      </c>
      <c r="M2070">
        <v>141</v>
      </c>
      <c r="N2070">
        <v>40</v>
      </c>
      <c r="O2070">
        <v>10</v>
      </c>
      <c r="P2070">
        <v>0</v>
      </c>
      <c r="Q2070">
        <v>5</v>
      </c>
      <c r="R2070" s="27">
        <f t="shared" si="167"/>
        <v>221</v>
      </c>
      <c r="S2070" s="27">
        <f t="shared" si="168"/>
        <v>151</v>
      </c>
      <c r="T2070" s="27" t="str">
        <f>IFERROR(VLOOKUP(F2070,#REF!,2,0),"")</f>
        <v/>
      </c>
      <c r="U2070" s="27" t="str">
        <f t="shared" si="169"/>
        <v>,17:45:00,car,221</v>
      </c>
    </row>
    <row r="2071" spans="1:21" hidden="1" x14ac:dyDescent="0.25">
      <c r="A2071" t="s">
        <v>48</v>
      </c>
      <c r="B2071">
        <v>18</v>
      </c>
      <c r="C2071" s="27" t="str">
        <f t="shared" si="165"/>
        <v>T</v>
      </c>
      <c r="E2071" t="s">
        <v>2290</v>
      </c>
      <c r="F2071" s="27" t="str">
        <f t="shared" si="166"/>
        <v>CCV-37A</v>
      </c>
      <c r="G2071" t="s">
        <v>2291</v>
      </c>
      <c r="I2071" t="s">
        <v>2314</v>
      </c>
      <c r="J2071">
        <v>5</v>
      </c>
      <c r="K2071">
        <v>4</v>
      </c>
      <c r="L2071">
        <v>2</v>
      </c>
      <c r="M2071">
        <v>154</v>
      </c>
      <c r="N2071">
        <v>43</v>
      </c>
      <c r="O2071">
        <v>2</v>
      </c>
      <c r="P2071">
        <v>1</v>
      </c>
      <c r="Q2071">
        <v>4</v>
      </c>
      <c r="R2071" s="27">
        <f t="shared" si="167"/>
        <v>233</v>
      </c>
      <c r="S2071" s="27">
        <f t="shared" si="168"/>
        <v>164</v>
      </c>
      <c r="T2071" s="27" t="str">
        <f>IFERROR(VLOOKUP(F2071,#REF!,2,0),"")</f>
        <v/>
      </c>
      <c r="U2071" s="27" t="str">
        <f t="shared" si="169"/>
        <v>,18:00:00,car,233</v>
      </c>
    </row>
    <row r="2072" spans="1:21" hidden="1" x14ac:dyDescent="0.25">
      <c r="A2072" t="s">
        <v>49</v>
      </c>
      <c r="B2072">
        <v>18</v>
      </c>
      <c r="C2072" s="27" t="str">
        <f t="shared" si="165"/>
        <v>T</v>
      </c>
      <c r="E2072" t="s">
        <v>2290</v>
      </c>
      <c r="F2072" s="27" t="str">
        <f t="shared" si="166"/>
        <v>CCV-37A</v>
      </c>
      <c r="G2072" t="s">
        <v>2291</v>
      </c>
      <c r="I2072" t="s">
        <v>2315</v>
      </c>
      <c r="J2072">
        <v>5</v>
      </c>
      <c r="K2072">
        <v>7</v>
      </c>
      <c r="L2072">
        <v>0</v>
      </c>
      <c r="M2072">
        <v>136</v>
      </c>
      <c r="N2072">
        <v>42</v>
      </c>
      <c r="O2072">
        <v>3</v>
      </c>
      <c r="P2072">
        <v>2</v>
      </c>
      <c r="Q2072">
        <v>7</v>
      </c>
      <c r="R2072" s="27">
        <f t="shared" si="167"/>
        <v>216</v>
      </c>
      <c r="S2072" s="27">
        <f t="shared" si="168"/>
        <v>145</v>
      </c>
      <c r="T2072" s="27" t="str">
        <f>IFERROR(VLOOKUP(F2072,#REF!,2,0),"")</f>
        <v/>
      </c>
      <c r="U2072" s="27" t="str">
        <f t="shared" si="169"/>
        <v>,18:15:00,car,216</v>
      </c>
    </row>
    <row r="2073" spans="1:21" hidden="1" x14ac:dyDescent="0.25">
      <c r="A2073" t="s">
        <v>197</v>
      </c>
      <c r="B2073">
        <v>18</v>
      </c>
      <c r="C2073" s="27" t="str">
        <f t="shared" si="165"/>
        <v>T</v>
      </c>
      <c r="E2073" t="s">
        <v>2290</v>
      </c>
      <c r="F2073" s="27" t="str">
        <f t="shared" si="166"/>
        <v>CCV-37A</v>
      </c>
      <c r="G2073" t="s">
        <v>2291</v>
      </c>
      <c r="I2073" t="s">
        <v>2316</v>
      </c>
      <c r="J2073">
        <v>5</v>
      </c>
      <c r="K2073">
        <v>5</v>
      </c>
      <c r="L2073">
        <v>4</v>
      </c>
      <c r="M2073">
        <v>145</v>
      </c>
      <c r="N2073">
        <v>56</v>
      </c>
      <c r="O2073">
        <v>5</v>
      </c>
      <c r="P2073">
        <v>1</v>
      </c>
      <c r="Q2073">
        <v>6</v>
      </c>
      <c r="R2073" s="27">
        <f t="shared" si="167"/>
        <v>236</v>
      </c>
      <c r="S2073" s="27">
        <f t="shared" si="168"/>
        <v>162</v>
      </c>
      <c r="T2073" s="27" t="str">
        <f>IFERROR(VLOOKUP(F2073,#REF!,2,0),"")</f>
        <v/>
      </c>
      <c r="U2073" s="27" t="str">
        <f t="shared" si="169"/>
        <v>,18:30:00,car,236</v>
      </c>
    </row>
    <row r="2074" spans="1:21" hidden="1" x14ac:dyDescent="0.25">
      <c r="A2074" t="s">
        <v>199</v>
      </c>
      <c r="B2074">
        <v>18</v>
      </c>
      <c r="C2074" s="27" t="str">
        <f t="shared" si="165"/>
        <v>T</v>
      </c>
      <c r="E2074" t="s">
        <v>2290</v>
      </c>
      <c r="F2074" s="27" t="str">
        <f t="shared" si="166"/>
        <v>CCV-37A</v>
      </c>
      <c r="G2074" t="s">
        <v>2291</v>
      </c>
      <c r="I2074" t="s">
        <v>2317</v>
      </c>
      <c r="J2074">
        <v>4</v>
      </c>
      <c r="K2074">
        <v>4</v>
      </c>
      <c r="L2074">
        <v>2</v>
      </c>
      <c r="M2074">
        <v>114</v>
      </c>
      <c r="N2074">
        <v>47</v>
      </c>
      <c r="O2074">
        <v>2</v>
      </c>
      <c r="P2074">
        <v>0</v>
      </c>
      <c r="Q2074">
        <v>6</v>
      </c>
      <c r="R2074" s="27">
        <f t="shared" si="167"/>
        <v>184</v>
      </c>
      <c r="S2074" s="27">
        <f t="shared" si="168"/>
        <v>125</v>
      </c>
      <c r="T2074" s="27" t="str">
        <f>IFERROR(VLOOKUP(F2074,#REF!,2,0),"")</f>
        <v/>
      </c>
      <c r="U2074" s="27" t="str">
        <f t="shared" si="169"/>
        <v>,18:45:00,car,184</v>
      </c>
    </row>
    <row r="2075" spans="1:21" hidden="1" x14ac:dyDescent="0.25">
      <c r="A2075" t="s">
        <v>201</v>
      </c>
      <c r="B2075">
        <v>19</v>
      </c>
      <c r="C2075" s="27" t="str">
        <f t="shared" si="165"/>
        <v>N</v>
      </c>
      <c r="E2075" t="s">
        <v>2290</v>
      </c>
      <c r="F2075" s="27" t="str">
        <f t="shared" si="166"/>
        <v>CCV-37A</v>
      </c>
      <c r="G2075" t="s">
        <v>2291</v>
      </c>
      <c r="I2075" t="s">
        <v>2318</v>
      </c>
      <c r="J2075">
        <v>1</v>
      </c>
      <c r="K2075">
        <v>6</v>
      </c>
      <c r="L2075">
        <v>3</v>
      </c>
      <c r="M2075">
        <v>118</v>
      </c>
      <c r="N2075">
        <v>36</v>
      </c>
      <c r="O2075">
        <v>3</v>
      </c>
      <c r="P2075">
        <v>1</v>
      </c>
      <c r="Q2075">
        <v>1</v>
      </c>
      <c r="R2075" s="27">
        <f t="shared" si="167"/>
        <v>190</v>
      </c>
      <c r="S2075" s="27">
        <f t="shared" si="168"/>
        <v>128</v>
      </c>
      <c r="T2075" s="27" t="str">
        <f>IFERROR(VLOOKUP(F2075,#REF!,2,0),"")</f>
        <v/>
      </c>
      <c r="U2075" s="27" t="str">
        <f t="shared" si="169"/>
        <v>,19:00:00,car,190</v>
      </c>
    </row>
    <row r="2076" spans="1:21" hidden="1" x14ac:dyDescent="0.25">
      <c r="A2076" t="s">
        <v>203</v>
      </c>
      <c r="B2076">
        <v>19</v>
      </c>
      <c r="C2076" s="27" t="str">
        <f t="shared" si="165"/>
        <v>N</v>
      </c>
      <c r="E2076" t="s">
        <v>2290</v>
      </c>
      <c r="F2076" s="27" t="str">
        <f t="shared" si="166"/>
        <v>CCV-37A</v>
      </c>
      <c r="G2076" t="s">
        <v>2291</v>
      </c>
      <c r="I2076" t="s">
        <v>2319</v>
      </c>
      <c r="J2076">
        <v>2</v>
      </c>
      <c r="K2076">
        <v>2</v>
      </c>
      <c r="L2076">
        <v>4</v>
      </c>
      <c r="M2076">
        <v>128</v>
      </c>
      <c r="N2076">
        <v>23</v>
      </c>
      <c r="O2076">
        <v>10</v>
      </c>
      <c r="P2076">
        <v>2</v>
      </c>
      <c r="Q2076">
        <v>6</v>
      </c>
      <c r="R2076" s="27">
        <f t="shared" si="167"/>
        <v>200</v>
      </c>
      <c r="S2076" s="27">
        <f t="shared" si="168"/>
        <v>146</v>
      </c>
      <c r="T2076" s="27" t="str">
        <f>IFERROR(VLOOKUP(F2076,#REF!,2,0),"")</f>
        <v/>
      </c>
      <c r="U2076" s="27" t="str">
        <f t="shared" si="169"/>
        <v>,19:15:00,car,200</v>
      </c>
    </row>
    <row r="2077" spans="1:21" hidden="1" x14ac:dyDescent="0.25">
      <c r="A2077" t="s">
        <v>205</v>
      </c>
      <c r="B2077">
        <v>19</v>
      </c>
      <c r="C2077" s="27" t="str">
        <f t="shared" si="165"/>
        <v>N</v>
      </c>
      <c r="E2077" t="s">
        <v>2290</v>
      </c>
      <c r="F2077" s="27" t="str">
        <f t="shared" si="166"/>
        <v>CCV-37A</v>
      </c>
      <c r="G2077" t="s">
        <v>2291</v>
      </c>
      <c r="I2077" t="s">
        <v>2320</v>
      </c>
      <c r="J2077">
        <v>0</v>
      </c>
      <c r="K2077">
        <v>0</v>
      </c>
      <c r="L2077">
        <v>0</v>
      </c>
      <c r="M2077">
        <v>4</v>
      </c>
      <c r="N2077">
        <v>4</v>
      </c>
      <c r="O2077">
        <v>1</v>
      </c>
      <c r="P2077">
        <v>0</v>
      </c>
      <c r="Q2077">
        <v>2</v>
      </c>
      <c r="R2077" s="27">
        <f t="shared" si="167"/>
        <v>9</v>
      </c>
      <c r="S2077" s="27">
        <f t="shared" si="168"/>
        <v>6</v>
      </c>
      <c r="T2077" s="27" t="str">
        <f>IFERROR(VLOOKUP(F2077,#REF!,2,0),"")</f>
        <v/>
      </c>
      <c r="U2077" s="27" t="str">
        <f t="shared" si="169"/>
        <v>,19:30:00,car,9</v>
      </c>
    </row>
    <row r="2078" spans="1:21" hidden="1" x14ac:dyDescent="0.25">
      <c r="A2078" t="s">
        <v>109</v>
      </c>
      <c r="B2078">
        <v>6</v>
      </c>
      <c r="C2078" s="27" t="str">
        <f t="shared" si="165"/>
        <v>M</v>
      </c>
      <c r="E2078" t="s">
        <v>2321</v>
      </c>
      <c r="F2078" s="27" t="str">
        <f t="shared" si="166"/>
        <v>CCV-37B</v>
      </c>
      <c r="G2078" t="s">
        <v>2322</v>
      </c>
      <c r="I2078" t="s">
        <v>2323</v>
      </c>
      <c r="J2078">
        <v>0</v>
      </c>
      <c r="K2078">
        <v>38</v>
      </c>
      <c r="L2078">
        <v>69</v>
      </c>
      <c r="M2078">
        <v>359</v>
      </c>
      <c r="N2078">
        <v>94</v>
      </c>
      <c r="O2078">
        <v>2</v>
      </c>
      <c r="P2078">
        <v>0</v>
      </c>
      <c r="Q2078">
        <v>35</v>
      </c>
      <c r="R2078" s="27">
        <f t="shared" si="167"/>
        <v>856</v>
      </c>
      <c r="S2078" s="27">
        <f t="shared" si="168"/>
        <v>567</v>
      </c>
      <c r="T2078" s="27" t="str">
        <f>IFERROR(VLOOKUP(F2078,#REF!,2,0),"")</f>
        <v/>
      </c>
      <c r="U2078" s="27" t="str">
        <f t="shared" si="169"/>
        <v>,06:30:00,car,856</v>
      </c>
    </row>
    <row r="2079" spans="1:21" hidden="1" x14ac:dyDescent="0.25">
      <c r="A2079" t="s">
        <v>111</v>
      </c>
      <c r="B2079">
        <v>6</v>
      </c>
      <c r="C2079" s="27" t="str">
        <f t="shared" si="165"/>
        <v>M</v>
      </c>
      <c r="E2079" t="s">
        <v>2321</v>
      </c>
      <c r="F2079" s="27" t="str">
        <f t="shared" si="166"/>
        <v>CCV-37B</v>
      </c>
      <c r="G2079" t="s">
        <v>2322</v>
      </c>
      <c r="I2079" t="s">
        <v>2324</v>
      </c>
      <c r="J2079">
        <v>0</v>
      </c>
      <c r="K2079">
        <v>54</v>
      </c>
      <c r="L2079">
        <v>84</v>
      </c>
      <c r="M2079">
        <v>431</v>
      </c>
      <c r="N2079">
        <v>137</v>
      </c>
      <c r="O2079">
        <v>10</v>
      </c>
      <c r="P2079">
        <v>2</v>
      </c>
      <c r="Q2079">
        <v>30</v>
      </c>
      <c r="R2079" s="27">
        <f t="shared" si="167"/>
        <v>1045</v>
      </c>
      <c r="S2079" s="27">
        <f t="shared" si="168"/>
        <v>673</v>
      </c>
      <c r="T2079" s="27" t="str">
        <f>IFERROR(VLOOKUP(F2079,#REF!,2,0),"")</f>
        <v/>
      </c>
      <c r="U2079" s="27" t="str">
        <f t="shared" si="169"/>
        <v>,06:45:00,car,1045</v>
      </c>
    </row>
    <row r="2080" spans="1:21" hidden="1" x14ac:dyDescent="0.25">
      <c r="A2080" t="s">
        <v>113</v>
      </c>
      <c r="B2080">
        <v>7</v>
      </c>
      <c r="C2080" s="27" t="str">
        <f t="shared" si="165"/>
        <v>M</v>
      </c>
      <c r="E2080" t="s">
        <v>2321</v>
      </c>
      <c r="F2080" s="27" t="str">
        <f t="shared" si="166"/>
        <v>CCV-37B</v>
      </c>
      <c r="G2080" t="s">
        <v>2322</v>
      </c>
      <c r="I2080" t="s">
        <v>2325</v>
      </c>
      <c r="J2080">
        <v>1</v>
      </c>
      <c r="K2080">
        <v>34</v>
      </c>
      <c r="L2080">
        <v>55</v>
      </c>
      <c r="M2080">
        <v>456</v>
      </c>
      <c r="N2080">
        <v>147</v>
      </c>
      <c r="O2080">
        <v>3</v>
      </c>
      <c r="P2080">
        <v>1</v>
      </c>
      <c r="Q2080">
        <v>27</v>
      </c>
      <c r="R2080" s="27">
        <f t="shared" si="167"/>
        <v>929</v>
      </c>
      <c r="S2080" s="27">
        <f t="shared" si="168"/>
        <v>622</v>
      </c>
      <c r="T2080" s="27" t="str">
        <f>IFERROR(VLOOKUP(F2080,#REF!,2,0),"")</f>
        <v/>
      </c>
      <c r="U2080" s="27" t="str">
        <f t="shared" si="169"/>
        <v>,07:00:00,car,929</v>
      </c>
    </row>
    <row r="2081" spans="1:21" hidden="1" x14ac:dyDescent="0.25">
      <c r="A2081" t="s">
        <v>115</v>
      </c>
      <c r="B2081">
        <v>7</v>
      </c>
      <c r="C2081" s="27" t="str">
        <f t="shared" si="165"/>
        <v>M</v>
      </c>
      <c r="E2081" t="s">
        <v>2321</v>
      </c>
      <c r="F2081" s="27" t="str">
        <f t="shared" si="166"/>
        <v>CCV-37B</v>
      </c>
      <c r="G2081" t="s">
        <v>2322</v>
      </c>
      <c r="I2081" t="s">
        <v>2326</v>
      </c>
      <c r="J2081">
        <v>1</v>
      </c>
      <c r="K2081">
        <v>38</v>
      </c>
      <c r="L2081">
        <v>52</v>
      </c>
      <c r="M2081">
        <v>503</v>
      </c>
      <c r="N2081">
        <v>143</v>
      </c>
      <c r="O2081">
        <v>3</v>
      </c>
      <c r="P2081">
        <v>1</v>
      </c>
      <c r="Q2081">
        <v>25</v>
      </c>
      <c r="R2081" s="27">
        <f t="shared" si="167"/>
        <v>987</v>
      </c>
      <c r="S2081" s="27">
        <f t="shared" si="168"/>
        <v>659</v>
      </c>
      <c r="T2081" s="27" t="str">
        <f>IFERROR(VLOOKUP(F2081,#REF!,2,0),"")</f>
        <v/>
      </c>
      <c r="U2081" s="27" t="str">
        <f t="shared" si="169"/>
        <v>,07:15:00,car,987</v>
      </c>
    </row>
    <row r="2082" spans="1:21" hidden="1" x14ac:dyDescent="0.25">
      <c r="A2082" t="s">
        <v>117</v>
      </c>
      <c r="B2082">
        <v>7</v>
      </c>
      <c r="C2082" s="27" t="str">
        <f t="shared" si="165"/>
        <v>M</v>
      </c>
      <c r="E2082" t="s">
        <v>2321</v>
      </c>
      <c r="F2082" s="27" t="str">
        <f t="shared" si="166"/>
        <v>CCV-37B</v>
      </c>
      <c r="G2082" t="s">
        <v>2322</v>
      </c>
      <c r="I2082" t="s">
        <v>2327</v>
      </c>
      <c r="J2082">
        <v>0</v>
      </c>
      <c r="K2082">
        <v>60</v>
      </c>
      <c r="L2082">
        <v>74</v>
      </c>
      <c r="M2082">
        <v>550</v>
      </c>
      <c r="N2082">
        <v>182</v>
      </c>
      <c r="O2082">
        <v>2</v>
      </c>
      <c r="P2082">
        <v>0</v>
      </c>
      <c r="Q2082">
        <v>30</v>
      </c>
      <c r="R2082" s="27">
        <f t="shared" si="167"/>
        <v>1190</v>
      </c>
      <c r="S2082" s="27">
        <f t="shared" si="168"/>
        <v>765</v>
      </c>
      <c r="T2082" s="27" t="str">
        <f>IFERROR(VLOOKUP(F2082,#REF!,2,0),"")</f>
        <v/>
      </c>
      <c r="U2082" s="27" t="str">
        <f t="shared" si="169"/>
        <v>,07:30:00,car,1190</v>
      </c>
    </row>
    <row r="2083" spans="1:21" hidden="1" x14ac:dyDescent="0.25">
      <c r="A2083" t="s">
        <v>119</v>
      </c>
      <c r="B2083">
        <v>7</v>
      </c>
      <c r="C2083" s="27" t="str">
        <f t="shared" si="165"/>
        <v>M</v>
      </c>
      <c r="E2083" t="s">
        <v>2321</v>
      </c>
      <c r="F2083" s="27" t="str">
        <f t="shared" si="166"/>
        <v>CCV-37B</v>
      </c>
      <c r="G2083" t="s">
        <v>2322</v>
      </c>
      <c r="I2083" t="s">
        <v>2328</v>
      </c>
      <c r="J2083">
        <v>0</v>
      </c>
      <c r="K2083">
        <v>49</v>
      </c>
      <c r="L2083">
        <v>74</v>
      </c>
      <c r="M2083">
        <v>424</v>
      </c>
      <c r="N2083">
        <v>162</v>
      </c>
      <c r="O2083">
        <v>4</v>
      </c>
      <c r="P2083">
        <v>3</v>
      </c>
      <c r="Q2083">
        <v>20</v>
      </c>
      <c r="R2083" s="27">
        <f t="shared" si="167"/>
        <v>985</v>
      </c>
      <c r="S2083" s="27">
        <f t="shared" si="168"/>
        <v>632</v>
      </c>
      <c r="T2083" s="27" t="str">
        <f>IFERROR(VLOOKUP(F2083,#REF!,2,0),"")</f>
        <v/>
      </c>
      <c r="U2083" s="27" t="str">
        <f t="shared" si="169"/>
        <v>,07:45:00,car,985</v>
      </c>
    </row>
    <row r="2084" spans="1:21" hidden="1" x14ac:dyDescent="0.25">
      <c r="A2084" t="s">
        <v>121</v>
      </c>
      <c r="B2084">
        <v>8</v>
      </c>
      <c r="C2084" s="27" t="str">
        <f t="shared" si="165"/>
        <v>M</v>
      </c>
      <c r="E2084" t="s">
        <v>2321</v>
      </c>
      <c r="F2084" s="27" t="str">
        <f t="shared" si="166"/>
        <v>CCV-37B</v>
      </c>
      <c r="G2084" t="s">
        <v>2322</v>
      </c>
      <c r="I2084" t="s">
        <v>2329</v>
      </c>
      <c r="J2084">
        <v>0</v>
      </c>
      <c r="K2084">
        <v>48</v>
      </c>
      <c r="L2084">
        <v>85</v>
      </c>
      <c r="M2084">
        <v>392</v>
      </c>
      <c r="N2084">
        <v>84</v>
      </c>
      <c r="O2084">
        <v>6</v>
      </c>
      <c r="P2084">
        <v>2</v>
      </c>
      <c r="Q2084">
        <v>26</v>
      </c>
      <c r="R2084" s="27">
        <f t="shared" si="167"/>
        <v>966</v>
      </c>
      <c r="S2084" s="27">
        <f t="shared" si="168"/>
        <v>633</v>
      </c>
      <c r="T2084" s="27" t="str">
        <f>IFERROR(VLOOKUP(F2084,#REF!,2,0),"")</f>
        <v/>
      </c>
      <c r="U2084" s="27" t="str">
        <f t="shared" si="169"/>
        <v>,08:00:00,car,966</v>
      </c>
    </row>
    <row r="2085" spans="1:21" hidden="1" x14ac:dyDescent="0.25">
      <c r="A2085" t="s">
        <v>123</v>
      </c>
      <c r="B2085">
        <v>8</v>
      </c>
      <c r="C2085" s="27" t="str">
        <f t="shared" si="165"/>
        <v>M</v>
      </c>
      <c r="E2085" t="s">
        <v>2321</v>
      </c>
      <c r="F2085" s="27" t="str">
        <f t="shared" si="166"/>
        <v>CCV-37B</v>
      </c>
      <c r="G2085" t="s">
        <v>2322</v>
      </c>
      <c r="I2085" t="s">
        <v>2330</v>
      </c>
      <c r="J2085">
        <v>0</v>
      </c>
      <c r="K2085">
        <v>47</v>
      </c>
      <c r="L2085">
        <v>75</v>
      </c>
      <c r="M2085">
        <v>371</v>
      </c>
      <c r="N2085">
        <v>74</v>
      </c>
      <c r="O2085">
        <v>3</v>
      </c>
      <c r="P2085">
        <v>1</v>
      </c>
      <c r="Q2085">
        <v>29</v>
      </c>
      <c r="R2085" s="27">
        <f t="shared" si="167"/>
        <v>904</v>
      </c>
      <c r="S2085" s="27">
        <f t="shared" si="168"/>
        <v>589</v>
      </c>
      <c r="T2085" s="27" t="str">
        <f>IFERROR(VLOOKUP(F2085,#REF!,2,0),"")</f>
        <v/>
      </c>
      <c r="U2085" s="27" t="str">
        <f t="shared" si="169"/>
        <v>,08:15:00,car,904</v>
      </c>
    </row>
    <row r="2086" spans="1:21" hidden="1" x14ac:dyDescent="0.25">
      <c r="A2086" t="s">
        <v>125</v>
      </c>
      <c r="B2086">
        <v>8</v>
      </c>
      <c r="C2086" s="27" t="str">
        <f t="shared" si="165"/>
        <v>M</v>
      </c>
      <c r="E2086" t="s">
        <v>2321</v>
      </c>
      <c r="F2086" s="27" t="str">
        <f t="shared" si="166"/>
        <v>CCV-37B</v>
      </c>
      <c r="G2086" t="s">
        <v>2322</v>
      </c>
      <c r="I2086" t="s">
        <v>2331</v>
      </c>
      <c r="J2086">
        <v>0</v>
      </c>
      <c r="K2086">
        <v>48</v>
      </c>
      <c r="L2086">
        <v>65</v>
      </c>
      <c r="M2086">
        <v>347</v>
      </c>
      <c r="N2086">
        <v>58</v>
      </c>
      <c r="O2086">
        <v>3</v>
      </c>
      <c r="P2086">
        <v>1</v>
      </c>
      <c r="Q2086">
        <v>32</v>
      </c>
      <c r="R2086" s="27">
        <f t="shared" si="167"/>
        <v>843</v>
      </c>
      <c r="S2086" s="27">
        <f t="shared" si="168"/>
        <v>543</v>
      </c>
      <c r="T2086" s="27" t="str">
        <f>IFERROR(VLOOKUP(F2086,#REF!,2,0),"")</f>
        <v/>
      </c>
      <c r="U2086" s="27" t="str">
        <f t="shared" si="169"/>
        <v>,08:30:00,car,843</v>
      </c>
    </row>
    <row r="2087" spans="1:21" hidden="1" x14ac:dyDescent="0.25">
      <c r="A2087" t="s">
        <v>127</v>
      </c>
      <c r="B2087">
        <v>8</v>
      </c>
      <c r="C2087" s="27" t="str">
        <f t="shared" si="165"/>
        <v>M</v>
      </c>
      <c r="E2087" t="s">
        <v>2321</v>
      </c>
      <c r="F2087" s="27" t="str">
        <f t="shared" si="166"/>
        <v>CCV-37B</v>
      </c>
      <c r="G2087" t="s">
        <v>2322</v>
      </c>
      <c r="I2087" t="s">
        <v>2332</v>
      </c>
      <c r="J2087">
        <v>1</v>
      </c>
      <c r="K2087">
        <v>29</v>
      </c>
      <c r="L2087">
        <v>73</v>
      </c>
      <c r="M2087">
        <v>327</v>
      </c>
      <c r="N2087">
        <v>54</v>
      </c>
      <c r="O2087">
        <v>4</v>
      </c>
      <c r="P2087">
        <v>1</v>
      </c>
      <c r="Q2087">
        <v>23</v>
      </c>
      <c r="R2087" s="27">
        <f t="shared" si="167"/>
        <v>781</v>
      </c>
      <c r="S2087" s="27">
        <f t="shared" si="168"/>
        <v>534</v>
      </c>
      <c r="T2087" s="27" t="str">
        <f>IFERROR(VLOOKUP(F2087,#REF!,2,0),"")</f>
        <v/>
      </c>
      <c r="U2087" s="27" t="str">
        <f t="shared" si="169"/>
        <v>,08:45:00,car,781</v>
      </c>
    </row>
    <row r="2088" spans="1:21" hidden="1" x14ac:dyDescent="0.25">
      <c r="A2088" t="s">
        <v>129</v>
      </c>
      <c r="B2088">
        <v>9</v>
      </c>
      <c r="C2088" s="27" t="str">
        <f t="shared" si="165"/>
        <v>M</v>
      </c>
      <c r="E2088" t="s">
        <v>2321</v>
      </c>
      <c r="F2088" s="27" t="str">
        <f t="shared" si="166"/>
        <v>CCV-37B</v>
      </c>
      <c r="G2088" t="s">
        <v>2322</v>
      </c>
      <c r="I2088" t="s">
        <v>2333</v>
      </c>
      <c r="J2088">
        <v>0</v>
      </c>
      <c r="K2088">
        <v>28</v>
      </c>
      <c r="L2088">
        <v>69</v>
      </c>
      <c r="M2088">
        <v>368</v>
      </c>
      <c r="N2088">
        <v>38</v>
      </c>
      <c r="O2088">
        <v>8</v>
      </c>
      <c r="P2088">
        <v>0</v>
      </c>
      <c r="Q2088">
        <v>32</v>
      </c>
      <c r="R2088" s="27">
        <f t="shared" si="167"/>
        <v>826</v>
      </c>
      <c r="S2088" s="27">
        <f t="shared" si="168"/>
        <v>573</v>
      </c>
      <c r="T2088" s="27" t="str">
        <f>IFERROR(VLOOKUP(F2088,#REF!,2,0),"")</f>
        <v/>
      </c>
      <c r="U2088" s="27" t="str">
        <f t="shared" si="169"/>
        <v>,09:00:00,car,826</v>
      </c>
    </row>
    <row r="2089" spans="1:21" hidden="1" x14ac:dyDescent="0.25">
      <c r="A2089" t="s">
        <v>131</v>
      </c>
      <c r="B2089">
        <v>9</v>
      </c>
      <c r="C2089" s="27" t="str">
        <f t="shared" si="165"/>
        <v>M</v>
      </c>
      <c r="E2089" t="s">
        <v>2321</v>
      </c>
      <c r="F2089" s="27" t="str">
        <f t="shared" si="166"/>
        <v>CCV-37B</v>
      </c>
      <c r="G2089" t="s">
        <v>2322</v>
      </c>
      <c r="I2089" t="s">
        <v>2334</v>
      </c>
      <c r="J2089">
        <v>0</v>
      </c>
      <c r="K2089">
        <v>58</v>
      </c>
      <c r="L2089">
        <v>70</v>
      </c>
      <c r="M2089">
        <v>337</v>
      </c>
      <c r="N2089">
        <v>50</v>
      </c>
      <c r="O2089">
        <v>5</v>
      </c>
      <c r="P2089">
        <v>1</v>
      </c>
      <c r="Q2089">
        <v>25</v>
      </c>
      <c r="R2089" s="27">
        <f t="shared" si="167"/>
        <v>862</v>
      </c>
      <c r="S2089" s="27">
        <f t="shared" si="168"/>
        <v>538</v>
      </c>
      <c r="T2089" s="27" t="str">
        <f>IFERROR(VLOOKUP(F2089,#REF!,2,0),"")</f>
        <v/>
      </c>
      <c r="U2089" s="27" t="str">
        <f t="shared" si="169"/>
        <v>,09:15:00,car,862</v>
      </c>
    </row>
    <row r="2090" spans="1:21" hidden="1" x14ac:dyDescent="0.25">
      <c r="A2090" t="s">
        <v>133</v>
      </c>
      <c r="B2090">
        <v>9</v>
      </c>
      <c r="C2090" s="27" t="str">
        <f t="shared" si="165"/>
        <v>M</v>
      </c>
      <c r="E2090" t="s">
        <v>2321</v>
      </c>
      <c r="F2090" s="27" t="str">
        <f t="shared" si="166"/>
        <v>CCV-37B</v>
      </c>
      <c r="G2090" t="s">
        <v>2322</v>
      </c>
      <c r="I2090" t="s">
        <v>2335</v>
      </c>
      <c r="J2090">
        <v>1</v>
      </c>
      <c r="K2090">
        <v>24</v>
      </c>
      <c r="L2090">
        <v>61</v>
      </c>
      <c r="M2090">
        <v>356</v>
      </c>
      <c r="N2090">
        <v>31</v>
      </c>
      <c r="O2090">
        <v>5</v>
      </c>
      <c r="P2090">
        <v>1</v>
      </c>
      <c r="Q2090">
        <v>27</v>
      </c>
      <c r="R2090" s="27">
        <f t="shared" si="167"/>
        <v>767</v>
      </c>
      <c r="S2090" s="27">
        <f t="shared" si="168"/>
        <v>537</v>
      </c>
      <c r="T2090" s="27" t="str">
        <f>IFERROR(VLOOKUP(F2090,#REF!,2,0),"")</f>
        <v/>
      </c>
      <c r="U2090" s="27" t="str">
        <f t="shared" si="169"/>
        <v>,09:30:00,car,767</v>
      </c>
    </row>
    <row r="2091" spans="1:21" hidden="1" x14ac:dyDescent="0.25">
      <c r="A2091" t="s">
        <v>135</v>
      </c>
      <c r="B2091">
        <v>9</v>
      </c>
      <c r="C2091" s="27" t="str">
        <f t="shared" si="165"/>
        <v>M</v>
      </c>
      <c r="E2091" t="s">
        <v>2321</v>
      </c>
      <c r="F2091" s="27" t="str">
        <f t="shared" si="166"/>
        <v>CCV-37B</v>
      </c>
      <c r="G2091" t="s">
        <v>2322</v>
      </c>
      <c r="I2091" t="s">
        <v>2336</v>
      </c>
      <c r="J2091">
        <v>0</v>
      </c>
      <c r="K2091">
        <v>34</v>
      </c>
      <c r="L2091">
        <v>76</v>
      </c>
      <c r="M2091">
        <v>336</v>
      </c>
      <c r="N2091">
        <v>54</v>
      </c>
      <c r="O2091">
        <v>4</v>
      </c>
      <c r="P2091">
        <v>0</v>
      </c>
      <c r="Q2091">
        <v>31</v>
      </c>
      <c r="R2091" s="27">
        <f t="shared" si="167"/>
        <v>825</v>
      </c>
      <c r="S2091" s="27">
        <f t="shared" si="168"/>
        <v>557</v>
      </c>
      <c r="T2091" s="27" t="str">
        <f>IFERROR(VLOOKUP(F2091,#REF!,2,0),"")</f>
        <v/>
      </c>
      <c r="U2091" s="27" t="str">
        <f t="shared" si="169"/>
        <v>,09:45:00,car,825</v>
      </c>
    </row>
    <row r="2092" spans="1:21" hidden="1" x14ac:dyDescent="0.25">
      <c r="A2092" t="s">
        <v>137</v>
      </c>
      <c r="B2092">
        <v>10</v>
      </c>
      <c r="C2092" s="27" t="str">
        <f t="shared" si="165"/>
        <v>M</v>
      </c>
      <c r="E2092" t="s">
        <v>2321</v>
      </c>
      <c r="F2092" s="27" t="str">
        <f t="shared" si="166"/>
        <v>CCV-37B</v>
      </c>
      <c r="G2092" t="s">
        <v>2322</v>
      </c>
      <c r="I2092" t="s">
        <v>2337</v>
      </c>
      <c r="J2092">
        <v>0</v>
      </c>
      <c r="K2092">
        <v>5</v>
      </c>
      <c r="L2092">
        <v>7</v>
      </c>
      <c r="M2092">
        <v>57</v>
      </c>
      <c r="N2092">
        <v>11</v>
      </c>
      <c r="O2092">
        <v>1</v>
      </c>
      <c r="P2092">
        <v>0</v>
      </c>
      <c r="Q2092">
        <v>2</v>
      </c>
      <c r="R2092" s="27">
        <f t="shared" si="167"/>
        <v>115</v>
      </c>
      <c r="S2092" s="27">
        <f t="shared" si="168"/>
        <v>77</v>
      </c>
      <c r="T2092" s="27" t="str">
        <f>IFERROR(VLOOKUP(F2092,#REF!,2,0),"")</f>
        <v/>
      </c>
      <c r="U2092" s="27" t="str">
        <f t="shared" si="169"/>
        <v>,10:00:00,car,115</v>
      </c>
    </row>
    <row r="2093" spans="1:21" hidden="1" x14ac:dyDescent="0.25">
      <c r="A2093" t="s">
        <v>187</v>
      </c>
      <c r="B2093">
        <v>16</v>
      </c>
      <c r="C2093" s="27" t="str">
        <f t="shared" si="165"/>
        <v>T</v>
      </c>
      <c r="E2093" t="s">
        <v>2321</v>
      </c>
      <c r="F2093" s="27" t="str">
        <f t="shared" si="166"/>
        <v>CCV-37B</v>
      </c>
      <c r="G2093" t="s">
        <v>2322</v>
      </c>
      <c r="I2093" t="s">
        <v>2338</v>
      </c>
      <c r="J2093">
        <v>0</v>
      </c>
      <c r="K2093">
        <v>13</v>
      </c>
      <c r="L2093">
        <v>19</v>
      </c>
      <c r="M2093">
        <v>65</v>
      </c>
      <c r="N2093">
        <v>7</v>
      </c>
      <c r="O2093">
        <v>0</v>
      </c>
      <c r="P2093">
        <v>0</v>
      </c>
      <c r="Q2093">
        <v>8</v>
      </c>
      <c r="R2093" s="27">
        <f t="shared" si="167"/>
        <v>192</v>
      </c>
      <c r="S2093" s="27">
        <f t="shared" si="168"/>
        <v>121</v>
      </c>
      <c r="T2093" s="27" t="str">
        <f>IFERROR(VLOOKUP(F2093,#REF!,2,0),"")</f>
        <v/>
      </c>
      <c r="U2093" s="27" t="str">
        <f t="shared" si="169"/>
        <v>,16:15:00,car,192</v>
      </c>
    </row>
    <row r="2094" spans="1:21" hidden="1" x14ac:dyDescent="0.25">
      <c r="A2094" t="s">
        <v>42</v>
      </c>
      <c r="B2094">
        <v>16</v>
      </c>
      <c r="C2094" s="27" t="str">
        <f t="shared" si="165"/>
        <v>T</v>
      </c>
      <c r="E2094" t="s">
        <v>2321</v>
      </c>
      <c r="F2094" s="27" t="str">
        <f t="shared" si="166"/>
        <v>CCV-37B</v>
      </c>
      <c r="G2094" t="s">
        <v>2322</v>
      </c>
      <c r="I2094" t="s">
        <v>2339</v>
      </c>
      <c r="J2094">
        <v>2</v>
      </c>
      <c r="K2094">
        <v>39</v>
      </c>
      <c r="L2094">
        <v>91</v>
      </c>
      <c r="M2094">
        <v>410</v>
      </c>
      <c r="N2094">
        <v>65</v>
      </c>
      <c r="O2094">
        <v>1</v>
      </c>
      <c r="P2094">
        <v>1</v>
      </c>
      <c r="Q2094">
        <v>24</v>
      </c>
      <c r="R2094" s="27">
        <f t="shared" si="167"/>
        <v>977</v>
      </c>
      <c r="S2094" s="27">
        <f t="shared" si="168"/>
        <v>663</v>
      </c>
      <c r="T2094" s="27" t="str">
        <f>IFERROR(VLOOKUP(F2094,#REF!,2,0),"")</f>
        <v/>
      </c>
      <c r="U2094" s="27" t="str">
        <f t="shared" si="169"/>
        <v>,16:30:00,car,977</v>
      </c>
    </row>
    <row r="2095" spans="1:21" hidden="1" x14ac:dyDescent="0.25">
      <c r="A2095" t="s">
        <v>43</v>
      </c>
      <c r="B2095">
        <v>16</v>
      </c>
      <c r="C2095" s="27" t="str">
        <f t="shared" si="165"/>
        <v>T</v>
      </c>
      <c r="E2095" t="s">
        <v>2321</v>
      </c>
      <c r="F2095" s="27" t="str">
        <f t="shared" si="166"/>
        <v>CCV-37B</v>
      </c>
      <c r="G2095" t="s">
        <v>2322</v>
      </c>
      <c r="I2095" t="s">
        <v>2340</v>
      </c>
      <c r="J2095">
        <v>0</v>
      </c>
      <c r="K2095">
        <v>40</v>
      </c>
      <c r="L2095">
        <v>78</v>
      </c>
      <c r="M2095">
        <v>378</v>
      </c>
      <c r="N2095">
        <v>43</v>
      </c>
      <c r="O2095">
        <v>1</v>
      </c>
      <c r="P2095">
        <v>3</v>
      </c>
      <c r="Q2095">
        <v>26</v>
      </c>
      <c r="R2095" s="27">
        <f t="shared" si="167"/>
        <v>896</v>
      </c>
      <c r="S2095" s="27">
        <f t="shared" si="168"/>
        <v>602</v>
      </c>
      <c r="T2095" s="27" t="str">
        <f>IFERROR(VLOOKUP(F2095,#REF!,2,0),"")</f>
        <v/>
      </c>
      <c r="U2095" s="27" t="str">
        <f t="shared" si="169"/>
        <v>,16:45:00,car,896</v>
      </c>
    </row>
    <row r="2096" spans="1:21" hidden="1" x14ac:dyDescent="0.25">
      <c r="A2096" t="s">
        <v>44</v>
      </c>
      <c r="B2096">
        <v>17</v>
      </c>
      <c r="C2096" s="27" t="str">
        <f t="shared" si="165"/>
        <v>T</v>
      </c>
      <c r="E2096" t="s">
        <v>2321</v>
      </c>
      <c r="F2096" s="27" t="str">
        <f t="shared" si="166"/>
        <v>CCV-37B</v>
      </c>
      <c r="G2096" t="s">
        <v>2322</v>
      </c>
      <c r="I2096" t="s">
        <v>2341</v>
      </c>
      <c r="J2096">
        <v>0</v>
      </c>
      <c r="K2096">
        <v>33</v>
      </c>
      <c r="L2096">
        <v>72</v>
      </c>
      <c r="M2096">
        <v>420</v>
      </c>
      <c r="N2096">
        <v>58</v>
      </c>
      <c r="O2096">
        <v>5</v>
      </c>
      <c r="P2096">
        <v>0</v>
      </c>
      <c r="Q2096">
        <v>35</v>
      </c>
      <c r="R2096" s="27">
        <f t="shared" si="167"/>
        <v>924</v>
      </c>
      <c r="S2096" s="27">
        <f t="shared" si="168"/>
        <v>635</v>
      </c>
      <c r="T2096" s="27" t="str">
        <f>IFERROR(VLOOKUP(F2096,#REF!,2,0),"")</f>
        <v/>
      </c>
      <c r="U2096" s="27" t="str">
        <f t="shared" si="169"/>
        <v>,17:00:00,car,924</v>
      </c>
    </row>
    <row r="2097" spans="1:21" hidden="1" x14ac:dyDescent="0.25">
      <c r="A2097" t="s">
        <v>45</v>
      </c>
      <c r="B2097">
        <v>17</v>
      </c>
      <c r="C2097" s="27" t="str">
        <f t="shared" si="165"/>
        <v>T</v>
      </c>
      <c r="E2097" t="s">
        <v>2321</v>
      </c>
      <c r="F2097" s="27" t="str">
        <f t="shared" si="166"/>
        <v>CCV-37B</v>
      </c>
      <c r="G2097" t="s">
        <v>2322</v>
      </c>
      <c r="I2097" t="s">
        <v>2342</v>
      </c>
      <c r="J2097">
        <v>2</v>
      </c>
      <c r="K2097">
        <v>44</v>
      </c>
      <c r="L2097">
        <v>75</v>
      </c>
      <c r="M2097">
        <v>475</v>
      </c>
      <c r="N2097">
        <v>53</v>
      </c>
      <c r="O2097">
        <v>7</v>
      </c>
      <c r="P2097">
        <v>1</v>
      </c>
      <c r="Q2097">
        <v>40</v>
      </c>
      <c r="R2097" s="27">
        <f t="shared" si="167"/>
        <v>1041</v>
      </c>
      <c r="S2097" s="27">
        <f t="shared" si="168"/>
        <v>704</v>
      </c>
      <c r="T2097" s="27" t="str">
        <f>IFERROR(VLOOKUP(F2097,#REF!,2,0),"")</f>
        <v/>
      </c>
      <c r="U2097" s="27" t="str">
        <f t="shared" si="169"/>
        <v>,17:15:00,car,1041</v>
      </c>
    </row>
    <row r="2098" spans="1:21" hidden="1" x14ac:dyDescent="0.25">
      <c r="A2098" t="s">
        <v>46</v>
      </c>
      <c r="B2098">
        <v>17</v>
      </c>
      <c r="C2098" s="27" t="str">
        <f t="shared" si="165"/>
        <v>T</v>
      </c>
      <c r="E2098" t="s">
        <v>2321</v>
      </c>
      <c r="F2098" s="27" t="str">
        <f t="shared" si="166"/>
        <v>CCV-37B</v>
      </c>
      <c r="G2098" t="s">
        <v>2322</v>
      </c>
      <c r="I2098" t="s">
        <v>2343</v>
      </c>
      <c r="J2098">
        <v>0</v>
      </c>
      <c r="K2098">
        <v>45</v>
      </c>
      <c r="L2098">
        <v>63</v>
      </c>
      <c r="M2098">
        <v>496</v>
      </c>
      <c r="N2098">
        <v>59</v>
      </c>
      <c r="O2098">
        <v>8</v>
      </c>
      <c r="P2098">
        <v>3</v>
      </c>
      <c r="Q2098">
        <v>32</v>
      </c>
      <c r="R2098" s="27">
        <f t="shared" si="167"/>
        <v>1025</v>
      </c>
      <c r="S2098" s="27">
        <f t="shared" si="168"/>
        <v>689</v>
      </c>
      <c r="T2098" s="27" t="str">
        <f>IFERROR(VLOOKUP(F2098,#REF!,2,0),"")</f>
        <v/>
      </c>
      <c r="U2098" s="27" t="str">
        <f t="shared" si="169"/>
        <v>,17:30:00,car,1025</v>
      </c>
    </row>
    <row r="2099" spans="1:21" hidden="1" x14ac:dyDescent="0.25">
      <c r="A2099" t="s">
        <v>47</v>
      </c>
      <c r="B2099">
        <v>17</v>
      </c>
      <c r="C2099" s="27" t="str">
        <f t="shared" si="165"/>
        <v>T</v>
      </c>
      <c r="E2099" t="s">
        <v>2321</v>
      </c>
      <c r="F2099" s="27" t="str">
        <f t="shared" si="166"/>
        <v>CCV-37B</v>
      </c>
      <c r="G2099" t="s">
        <v>2322</v>
      </c>
      <c r="I2099" t="s">
        <v>2344</v>
      </c>
      <c r="J2099">
        <v>8</v>
      </c>
      <c r="K2099">
        <v>42</v>
      </c>
      <c r="L2099">
        <v>65</v>
      </c>
      <c r="M2099">
        <v>489</v>
      </c>
      <c r="N2099">
        <v>95</v>
      </c>
      <c r="O2099">
        <v>6</v>
      </c>
      <c r="P2099">
        <v>0</v>
      </c>
      <c r="Q2099">
        <v>22</v>
      </c>
      <c r="R2099" s="27">
        <f t="shared" si="167"/>
        <v>1006</v>
      </c>
      <c r="S2099" s="27">
        <f t="shared" si="168"/>
        <v>674</v>
      </c>
      <c r="T2099" s="27" t="str">
        <f>IFERROR(VLOOKUP(F2099,#REF!,2,0),"")</f>
        <v/>
      </c>
      <c r="U2099" s="27" t="str">
        <f t="shared" si="169"/>
        <v>,17:45:00,car,1006</v>
      </c>
    </row>
    <row r="2100" spans="1:21" hidden="1" x14ac:dyDescent="0.25">
      <c r="A2100" t="s">
        <v>48</v>
      </c>
      <c r="B2100">
        <v>18</v>
      </c>
      <c r="C2100" s="27" t="str">
        <f t="shared" si="165"/>
        <v>T</v>
      </c>
      <c r="E2100" t="s">
        <v>2321</v>
      </c>
      <c r="F2100" s="27" t="str">
        <f t="shared" si="166"/>
        <v>CCV-37B</v>
      </c>
      <c r="G2100" t="s">
        <v>2322</v>
      </c>
      <c r="I2100" t="s">
        <v>2345</v>
      </c>
      <c r="J2100">
        <v>0</v>
      </c>
      <c r="K2100">
        <v>22</v>
      </c>
      <c r="L2100">
        <v>52</v>
      </c>
      <c r="M2100">
        <v>521</v>
      </c>
      <c r="N2100">
        <v>106</v>
      </c>
      <c r="O2100">
        <v>6</v>
      </c>
      <c r="P2100">
        <v>1</v>
      </c>
      <c r="Q2100">
        <v>25</v>
      </c>
      <c r="R2100" s="27">
        <f t="shared" si="167"/>
        <v>961</v>
      </c>
      <c r="S2100" s="27">
        <f t="shared" si="168"/>
        <v>677</v>
      </c>
      <c r="T2100" s="27" t="str">
        <f>IFERROR(VLOOKUP(F2100,#REF!,2,0),"")</f>
        <v/>
      </c>
      <c r="U2100" s="27" t="str">
        <f t="shared" si="169"/>
        <v>,18:00:00,car,961</v>
      </c>
    </row>
    <row r="2101" spans="1:21" hidden="1" x14ac:dyDescent="0.25">
      <c r="A2101" t="s">
        <v>49</v>
      </c>
      <c r="B2101">
        <v>18</v>
      </c>
      <c r="C2101" s="27" t="str">
        <f t="shared" si="165"/>
        <v>T</v>
      </c>
      <c r="E2101" t="s">
        <v>2321</v>
      </c>
      <c r="F2101" s="27" t="str">
        <f t="shared" si="166"/>
        <v>CCV-37B</v>
      </c>
      <c r="G2101" t="s">
        <v>2322</v>
      </c>
      <c r="I2101" t="s">
        <v>2346</v>
      </c>
      <c r="J2101">
        <v>0</v>
      </c>
      <c r="K2101">
        <v>21</v>
      </c>
      <c r="L2101">
        <v>44</v>
      </c>
      <c r="M2101">
        <v>490</v>
      </c>
      <c r="N2101">
        <v>99</v>
      </c>
      <c r="O2101">
        <v>11</v>
      </c>
      <c r="P2101">
        <v>1</v>
      </c>
      <c r="Q2101">
        <v>28</v>
      </c>
      <c r="R2101" s="27">
        <f t="shared" si="167"/>
        <v>894</v>
      </c>
      <c r="S2101" s="27">
        <f t="shared" si="168"/>
        <v>629</v>
      </c>
      <c r="T2101" s="27" t="str">
        <f>IFERROR(VLOOKUP(F2101,#REF!,2,0),"")</f>
        <v/>
      </c>
      <c r="U2101" s="27" t="str">
        <f t="shared" si="169"/>
        <v>,18:15:00,car,894</v>
      </c>
    </row>
    <row r="2102" spans="1:21" hidden="1" x14ac:dyDescent="0.25">
      <c r="A2102" t="s">
        <v>197</v>
      </c>
      <c r="B2102">
        <v>18</v>
      </c>
      <c r="C2102" s="27" t="str">
        <f t="shared" si="165"/>
        <v>T</v>
      </c>
      <c r="E2102" t="s">
        <v>2321</v>
      </c>
      <c r="F2102" s="27" t="str">
        <f t="shared" si="166"/>
        <v>CCV-37B</v>
      </c>
      <c r="G2102" t="s">
        <v>2322</v>
      </c>
      <c r="I2102" t="s">
        <v>2347</v>
      </c>
      <c r="J2102">
        <v>0</v>
      </c>
      <c r="K2102">
        <v>30</v>
      </c>
      <c r="L2102">
        <v>54</v>
      </c>
      <c r="M2102">
        <v>437</v>
      </c>
      <c r="N2102">
        <v>75</v>
      </c>
      <c r="O2102">
        <v>3</v>
      </c>
      <c r="P2102">
        <v>2</v>
      </c>
      <c r="Q2102">
        <v>24</v>
      </c>
      <c r="R2102" s="27">
        <f t="shared" si="167"/>
        <v>872</v>
      </c>
      <c r="S2102" s="27">
        <f t="shared" si="168"/>
        <v>598</v>
      </c>
      <c r="T2102" s="27" t="str">
        <f>IFERROR(VLOOKUP(F2102,#REF!,2,0),"")</f>
        <v/>
      </c>
      <c r="U2102" s="27" t="str">
        <f t="shared" si="169"/>
        <v>,18:30:00,car,872</v>
      </c>
    </row>
    <row r="2103" spans="1:21" hidden="1" x14ac:dyDescent="0.25">
      <c r="A2103" t="s">
        <v>199</v>
      </c>
      <c r="B2103">
        <v>18</v>
      </c>
      <c r="C2103" s="27" t="str">
        <f t="shared" si="165"/>
        <v>T</v>
      </c>
      <c r="E2103" t="s">
        <v>2321</v>
      </c>
      <c r="F2103" s="27" t="str">
        <f t="shared" si="166"/>
        <v>CCV-37B</v>
      </c>
      <c r="G2103" t="s">
        <v>2322</v>
      </c>
      <c r="I2103" t="s">
        <v>2348</v>
      </c>
      <c r="J2103">
        <v>0</v>
      </c>
      <c r="K2103">
        <v>35</v>
      </c>
      <c r="L2103">
        <v>58</v>
      </c>
      <c r="M2103">
        <v>392</v>
      </c>
      <c r="N2103">
        <v>47</v>
      </c>
      <c r="O2103">
        <v>4</v>
      </c>
      <c r="P2103">
        <v>3</v>
      </c>
      <c r="Q2103">
        <v>24</v>
      </c>
      <c r="R2103" s="27">
        <f t="shared" si="167"/>
        <v>835</v>
      </c>
      <c r="S2103" s="27">
        <f t="shared" si="168"/>
        <v>564</v>
      </c>
      <c r="T2103" s="27" t="str">
        <f>IFERROR(VLOOKUP(F2103,#REF!,2,0),"")</f>
        <v/>
      </c>
      <c r="U2103" s="27" t="str">
        <f t="shared" si="169"/>
        <v>,18:45:00,car,835</v>
      </c>
    </row>
    <row r="2104" spans="1:21" hidden="1" x14ac:dyDescent="0.25">
      <c r="A2104" t="s">
        <v>201</v>
      </c>
      <c r="B2104">
        <v>19</v>
      </c>
      <c r="C2104" s="27" t="str">
        <f t="shared" si="165"/>
        <v>N</v>
      </c>
      <c r="E2104" t="s">
        <v>2321</v>
      </c>
      <c r="F2104" s="27" t="str">
        <f t="shared" si="166"/>
        <v>CCV-37B</v>
      </c>
      <c r="G2104" t="s">
        <v>2322</v>
      </c>
      <c r="I2104" t="s">
        <v>2349</v>
      </c>
      <c r="J2104">
        <v>1</v>
      </c>
      <c r="K2104">
        <v>20</v>
      </c>
      <c r="L2104">
        <v>55</v>
      </c>
      <c r="M2104">
        <v>422</v>
      </c>
      <c r="N2104">
        <v>55</v>
      </c>
      <c r="O2104">
        <v>3</v>
      </c>
      <c r="P2104">
        <v>1</v>
      </c>
      <c r="Q2104">
        <v>20</v>
      </c>
      <c r="R2104" s="27">
        <f t="shared" si="167"/>
        <v>819</v>
      </c>
      <c r="S2104" s="27">
        <f t="shared" si="168"/>
        <v>581</v>
      </c>
      <c r="T2104" s="27" t="str">
        <f>IFERROR(VLOOKUP(F2104,#REF!,2,0),"")</f>
        <v/>
      </c>
      <c r="U2104" s="27" t="str">
        <f t="shared" si="169"/>
        <v>,19:00:00,car,819</v>
      </c>
    </row>
    <row r="2105" spans="1:21" hidden="1" x14ac:dyDescent="0.25">
      <c r="A2105" t="s">
        <v>203</v>
      </c>
      <c r="B2105">
        <v>19</v>
      </c>
      <c r="C2105" s="27" t="str">
        <f t="shared" si="165"/>
        <v>N</v>
      </c>
      <c r="E2105" t="s">
        <v>2321</v>
      </c>
      <c r="F2105" s="27" t="str">
        <f t="shared" si="166"/>
        <v>CCV-37B</v>
      </c>
      <c r="G2105" t="s">
        <v>2322</v>
      </c>
      <c r="I2105" t="s">
        <v>2350</v>
      </c>
      <c r="J2105">
        <v>0</v>
      </c>
      <c r="K2105">
        <v>17</v>
      </c>
      <c r="L2105">
        <v>52</v>
      </c>
      <c r="M2105">
        <v>363</v>
      </c>
      <c r="N2105">
        <v>31</v>
      </c>
      <c r="O2105">
        <v>8</v>
      </c>
      <c r="P2105">
        <v>1</v>
      </c>
      <c r="Q2105">
        <v>16</v>
      </c>
      <c r="R2105" s="27">
        <f t="shared" si="167"/>
        <v>714</v>
      </c>
      <c r="S2105" s="27">
        <f t="shared" si="168"/>
        <v>510</v>
      </c>
      <c r="T2105" s="27" t="str">
        <f>IFERROR(VLOOKUP(F2105,#REF!,2,0),"")</f>
        <v/>
      </c>
      <c r="U2105" s="27" t="str">
        <f t="shared" si="169"/>
        <v>,19:15:00,car,714</v>
      </c>
    </row>
    <row r="2106" spans="1:21" hidden="1" x14ac:dyDescent="0.25">
      <c r="A2106" t="s">
        <v>205</v>
      </c>
      <c r="B2106">
        <v>19</v>
      </c>
      <c r="C2106" s="27" t="str">
        <f t="shared" si="165"/>
        <v>N</v>
      </c>
      <c r="E2106" t="s">
        <v>2321</v>
      </c>
      <c r="F2106" s="27" t="str">
        <f t="shared" si="166"/>
        <v>CCV-37B</v>
      </c>
      <c r="G2106" t="s">
        <v>2322</v>
      </c>
      <c r="I2106" t="s">
        <v>2351</v>
      </c>
      <c r="J2106">
        <v>0</v>
      </c>
      <c r="K2106">
        <v>2</v>
      </c>
      <c r="L2106">
        <v>7</v>
      </c>
      <c r="M2106">
        <v>34</v>
      </c>
      <c r="N2106">
        <v>4</v>
      </c>
      <c r="O2106">
        <v>0</v>
      </c>
      <c r="P2106">
        <v>1</v>
      </c>
      <c r="Q2106">
        <v>2</v>
      </c>
      <c r="R2106" s="27">
        <f t="shared" si="167"/>
        <v>77</v>
      </c>
      <c r="S2106" s="27">
        <f t="shared" si="168"/>
        <v>55</v>
      </c>
      <c r="T2106" s="27" t="str">
        <f>IFERROR(VLOOKUP(F2106,#REF!,2,0),"")</f>
        <v/>
      </c>
      <c r="U2106" s="27" t="str">
        <f t="shared" si="169"/>
        <v>,19:30:00,car,77</v>
      </c>
    </row>
    <row r="2107" spans="1:21" hidden="1" x14ac:dyDescent="0.25">
      <c r="A2107" t="s">
        <v>109</v>
      </c>
      <c r="B2107">
        <v>6</v>
      </c>
      <c r="C2107" s="27" t="str">
        <f t="shared" si="165"/>
        <v>M</v>
      </c>
      <c r="E2107" t="s">
        <v>2352</v>
      </c>
      <c r="F2107" s="27" t="str">
        <f t="shared" si="166"/>
        <v>CCV-37C</v>
      </c>
      <c r="G2107" t="s">
        <v>2353</v>
      </c>
      <c r="I2107" t="s">
        <v>2354</v>
      </c>
      <c r="J2107">
        <v>0</v>
      </c>
      <c r="K2107">
        <v>28</v>
      </c>
      <c r="L2107">
        <v>58</v>
      </c>
      <c r="M2107">
        <v>209</v>
      </c>
      <c r="N2107">
        <v>43</v>
      </c>
      <c r="O2107">
        <v>8</v>
      </c>
      <c r="P2107">
        <v>0</v>
      </c>
      <c r="Q2107">
        <v>34</v>
      </c>
      <c r="R2107" s="27">
        <f t="shared" si="167"/>
        <v>587</v>
      </c>
      <c r="S2107" s="27">
        <f t="shared" si="168"/>
        <v>388</v>
      </c>
      <c r="T2107" s="27" t="str">
        <f>IFERROR(VLOOKUP(F2107,#REF!,2,0),"")</f>
        <v/>
      </c>
      <c r="U2107" s="27" t="str">
        <f t="shared" si="169"/>
        <v>,06:30:00,car,587</v>
      </c>
    </row>
    <row r="2108" spans="1:21" hidden="1" x14ac:dyDescent="0.25">
      <c r="A2108" t="s">
        <v>111</v>
      </c>
      <c r="B2108">
        <v>6</v>
      </c>
      <c r="C2108" s="27" t="str">
        <f t="shared" si="165"/>
        <v>M</v>
      </c>
      <c r="E2108" t="s">
        <v>2352</v>
      </c>
      <c r="F2108" s="27" t="str">
        <f t="shared" si="166"/>
        <v>CCV-37C</v>
      </c>
      <c r="G2108" t="s">
        <v>2353</v>
      </c>
      <c r="I2108" t="s">
        <v>2355</v>
      </c>
      <c r="J2108">
        <v>0</v>
      </c>
      <c r="K2108">
        <v>43</v>
      </c>
      <c r="L2108">
        <v>45</v>
      </c>
      <c r="M2108">
        <v>377</v>
      </c>
      <c r="N2108">
        <v>73</v>
      </c>
      <c r="O2108">
        <v>5</v>
      </c>
      <c r="P2108">
        <v>2</v>
      </c>
      <c r="Q2108">
        <v>34</v>
      </c>
      <c r="R2108" s="27">
        <f t="shared" si="167"/>
        <v>811</v>
      </c>
      <c r="S2108" s="27">
        <f t="shared" si="168"/>
        <v>526</v>
      </c>
      <c r="T2108" s="27" t="str">
        <f>IFERROR(VLOOKUP(F2108,#REF!,2,0),"")</f>
        <v/>
      </c>
      <c r="U2108" s="27" t="str">
        <f t="shared" si="169"/>
        <v>,06:45:00,car,811</v>
      </c>
    </row>
    <row r="2109" spans="1:21" hidden="1" x14ac:dyDescent="0.25">
      <c r="A2109" t="s">
        <v>113</v>
      </c>
      <c r="B2109">
        <v>7</v>
      </c>
      <c r="C2109" s="27" t="str">
        <f t="shared" si="165"/>
        <v>M</v>
      </c>
      <c r="E2109" t="s">
        <v>2352</v>
      </c>
      <c r="F2109" s="27" t="str">
        <f t="shared" si="166"/>
        <v>CCV-37C</v>
      </c>
      <c r="G2109" t="s">
        <v>2353</v>
      </c>
      <c r="I2109" t="s">
        <v>2356</v>
      </c>
      <c r="J2109">
        <v>0</v>
      </c>
      <c r="K2109">
        <v>33</v>
      </c>
      <c r="L2109">
        <v>42</v>
      </c>
      <c r="M2109">
        <v>460</v>
      </c>
      <c r="N2109">
        <v>65</v>
      </c>
      <c r="O2109">
        <v>7</v>
      </c>
      <c r="P2109">
        <v>1</v>
      </c>
      <c r="Q2109">
        <v>27</v>
      </c>
      <c r="R2109" s="27">
        <f t="shared" si="167"/>
        <v>871</v>
      </c>
      <c r="S2109" s="27">
        <f t="shared" si="168"/>
        <v>593</v>
      </c>
      <c r="T2109" s="27" t="str">
        <f>IFERROR(VLOOKUP(F2109,#REF!,2,0),"")</f>
        <v/>
      </c>
      <c r="U2109" s="27" t="str">
        <f t="shared" si="169"/>
        <v>,07:00:00,car,871</v>
      </c>
    </row>
    <row r="2110" spans="1:21" hidden="1" x14ac:dyDescent="0.25">
      <c r="A2110" t="s">
        <v>115</v>
      </c>
      <c r="B2110">
        <v>7</v>
      </c>
      <c r="C2110" s="27" t="str">
        <f t="shared" si="165"/>
        <v>M</v>
      </c>
      <c r="E2110" t="s">
        <v>2352</v>
      </c>
      <c r="F2110" s="27" t="str">
        <f t="shared" si="166"/>
        <v>CCV-37C</v>
      </c>
      <c r="G2110" t="s">
        <v>2353</v>
      </c>
      <c r="I2110" t="s">
        <v>2357</v>
      </c>
      <c r="J2110">
        <v>0</v>
      </c>
      <c r="K2110">
        <v>25</v>
      </c>
      <c r="L2110">
        <v>46</v>
      </c>
      <c r="M2110">
        <v>606</v>
      </c>
      <c r="N2110">
        <v>71</v>
      </c>
      <c r="O2110">
        <v>8</v>
      </c>
      <c r="P2110">
        <v>2</v>
      </c>
      <c r="Q2110">
        <v>32</v>
      </c>
      <c r="R2110" s="27">
        <f t="shared" si="167"/>
        <v>1062</v>
      </c>
      <c r="S2110" s="27">
        <f t="shared" si="168"/>
        <v>755</v>
      </c>
      <c r="T2110" s="27" t="str">
        <f>IFERROR(VLOOKUP(F2110,#REF!,2,0),"")</f>
        <v/>
      </c>
      <c r="U2110" s="27" t="str">
        <f t="shared" si="169"/>
        <v>,07:15:00,car,1062</v>
      </c>
    </row>
    <row r="2111" spans="1:21" hidden="1" x14ac:dyDescent="0.25">
      <c r="A2111" t="s">
        <v>117</v>
      </c>
      <c r="B2111">
        <v>7</v>
      </c>
      <c r="C2111" s="27" t="str">
        <f t="shared" si="165"/>
        <v>M</v>
      </c>
      <c r="E2111" t="s">
        <v>2352</v>
      </c>
      <c r="F2111" s="27" t="str">
        <f t="shared" si="166"/>
        <v>CCV-37C</v>
      </c>
      <c r="G2111" t="s">
        <v>2353</v>
      </c>
      <c r="I2111" t="s">
        <v>2358</v>
      </c>
      <c r="J2111">
        <v>0</v>
      </c>
      <c r="K2111">
        <v>27</v>
      </c>
      <c r="L2111">
        <v>36</v>
      </c>
      <c r="M2111">
        <v>525</v>
      </c>
      <c r="N2111">
        <v>65</v>
      </c>
      <c r="O2111">
        <v>6</v>
      </c>
      <c r="P2111">
        <v>1</v>
      </c>
      <c r="Q2111">
        <v>32</v>
      </c>
      <c r="R2111" s="27">
        <f t="shared" si="167"/>
        <v>927</v>
      </c>
      <c r="S2111" s="27">
        <f t="shared" si="168"/>
        <v>648</v>
      </c>
      <c r="T2111" s="27" t="str">
        <f>IFERROR(VLOOKUP(F2111,#REF!,2,0),"")</f>
        <v/>
      </c>
      <c r="U2111" s="27" t="str">
        <f t="shared" si="169"/>
        <v>,07:30:00,car,927</v>
      </c>
    </row>
    <row r="2112" spans="1:21" hidden="1" x14ac:dyDescent="0.25">
      <c r="A2112" t="s">
        <v>119</v>
      </c>
      <c r="B2112">
        <v>7</v>
      </c>
      <c r="C2112" s="27" t="str">
        <f t="shared" si="165"/>
        <v>M</v>
      </c>
      <c r="E2112" t="s">
        <v>2352</v>
      </c>
      <c r="F2112" s="27" t="str">
        <f t="shared" si="166"/>
        <v>CCV-37C</v>
      </c>
      <c r="G2112" t="s">
        <v>2353</v>
      </c>
      <c r="I2112" t="s">
        <v>2359</v>
      </c>
      <c r="J2112">
        <v>1</v>
      </c>
      <c r="K2112">
        <v>22</v>
      </c>
      <c r="L2112">
        <v>48</v>
      </c>
      <c r="M2112">
        <v>589</v>
      </c>
      <c r="N2112">
        <v>72</v>
      </c>
      <c r="O2112">
        <v>3</v>
      </c>
      <c r="P2112">
        <v>0</v>
      </c>
      <c r="Q2112">
        <v>36</v>
      </c>
      <c r="R2112" s="27">
        <f t="shared" si="167"/>
        <v>1042</v>
      </c>
      <c r="S2112" s="27">
        <f t="shared" si="168"/>
        <v>745</v>
      </c>
      <c r="T2112" s="27" t="str">
        <f>IFERROR(VLOOKUP(F2112,#REF!,2,0),"")</f>
        <v/>
      </c>
      <c r="U2112" s="27" t="str">
        <f t="shared" si="169"/>
        <v>,07:45:00,car,1042</v>
      </c>
    </row>
    <row r="2113" spans="1:21" hidden="1" x14ac:dyDescent="0.25">
      <c r="A2113" t="s">
        <v>121</v>
      </c>
      <c r="B2113">
        <v>8</v>
      </c>
      <c r="C2113" s="27" t="str">
        <f t="shared" si="165"/>
        <v>M</v>
      </c>
      <c r="E2113" t="s">
        <v>2352</v>
      </c>
      <c r="F2113" s="27" t="str">
        <f t="shared" si="166"/>
        <v>CCV-37C</v>
      </c>
      <c r="G2113" t="s">
        <v>2353</v>
      </c>
      <c r="I2113" t="s">
        <v>2360</v>
      </c>
      <c r="J2113">
        <v>0</v>
      </c>
      <c r="K2113">
        <v>32</v>
      </c>
      <c r="L2113">
        <v>65</v>
      </c>
      <c r="M2113">
        <v>521</v>
      </c>
      <c r="N2113">
        <v>61</v>
      </c>
      <c r="O2113">
        <v>5</v>
      </c>
      <c r="P2113">
        <v>1</v>
      </c>
      <c r="Q2113">
        <v>38</v>
      </c>
      <c r="R2113" s="27">
        <f t="shared" si="167"/>
        <v>1036</v>
      </c>
      <c r="S2113" s="27">
        <f t="shared" si="168"/>
        <v>723</v>
      </c>
      <c r="T2113" s="27" t="str">
        <f>IFERROR(VLOOKUP(F2113,#REF!,2,0),"")</f>
        <v/>
      </c>
      <c r="U2113" s="27" t="str">
        <f t="shared" si="169"/>
        <v>,08:00:00,car,1036</v>
      </c>
    </row>
    <row r="2114" spans="1:21" hidden="1" x14ac:dyDescent="0.25">
      <c r="A2114" t="s">
        <v>123</v>
      </c>
      <c r="B2114">
        <v>8</v>
      </c>
      <c r="C2114" s="27" t="str">
        <f t="shared" si="165"/>
        <v>M</v>
      </c>
      <c r="E2114" t="s">
        <v>2352</v>
      </c>
      <c r="F2114" s="27" t="str">
        <f t="shared" si="166"/>
        <v>CCV-37C</v>
      </c>
      <c r="G2114" t="s">
        <v>2353</v>
      </c>
      <c r="I2114" t="s">
        <v>2361</v>
      </c>
      <c r="J2114">
        <v>0</v>
      </c>
      <c r="K2114">
        <v>32</v>
      </c>
      <c r="L2114">
        <v>85</v>
      </c>
      <c r="M2114">
        <v>469</v>
      </c>
      <c r="N2114">
        <v>46</v>
      </c>
      <c r="O2114">
        <v>2</v>
      </c>
      <c r="P2114">
        <v>2</v>
      </c>
      <c r="Q2114">
        <v>40</v>
      </c>
      <c r="R2114" s="27">
        <f t="shared" si="167"/>
        <v>1034</v>
      </c>
      <c r="S2114" s="27">
        <f t="shared" si="168"/>
        <v>724</v>
      </c>
      <c r="T2114" s="27" t="str">
        <f>IFERROR(VLOOKUP(F2114,#REF!,2,0),"")</f>
        <v/>
      </c>
      <c r="U2114" s="27" t="str">
        <f t="shared" si="169"/>
        <v>,08:15:00,car,1034</v>
      </c>
    </row>
    <row r="2115" spans="1:21" hidden="1" x14ac:dyDescent="0.25">
      <c r="A2115" t="s">
        <v>125</v>
      </c>
      <c r="B2115">
        <v>8</v>
      </c>
      <c r="C2115" s="27" t="str">
        <f t="shared" ref="C2115:C2178" si="170">IF(B2115&lt;12,"M",IF(AND(B2115&gt;=12,B2115&lt;=18),"T","N"))</f>
        <v>M</v>
      </c>
      <c r="E2115" t="s">
        <v>2352</v>
      </c>
      <c r="F2115" s="27" t="str">
        <f t="shared" ref="F2115:F2178" si="171">CONCATENATE("CCV-",G2115)</f>
        <v>CCV-37C</v>
      </c>
      <c r="G2115" t="s">
        <v>2353</v>
      </c>
      <c r="I2115" t="s">
        <v>2362</v>
      </c>
      <c r="J2115">
        <v>1</v>
      </c>
      <c r="K2115">
        <v>33</v>
      </c>
      <c r="L2115">
        <v>78</v>
      </c>
      <c r="M2115">
        <v>422</v>
      </c>
      <c r="N2115">
        <v>40</v>
      </c>
      <c r="O2115">
        <v>5</v>
      </c>
      <c r="P2115">
        <v>2</v>
      </c>
      <c r="Q2115">
        <v>23</v>
      </c>
      <c r="R2115" s="27">
        <f t="shared" ref="R2115:R2178" si="172">ROUNDUP((M2115+P2115+Q2115+(1/6)*N2115+2*K2115+2.5*L2115)*1.3,0)</f>
        <v>930</v>
      </c>
      <c r="S2115" s="27">
        <f t="shared" ref="S2115:S2178" si="173">ROUNDUP(M2115+P2115+Q2115+2.5*L2115,0)</f>
        <v>642</v>
      </c>
      <c r="T2115" s="27" t="str">
        <f>IFERROR(VLOOKUP(F2115,#REF!,2,0),"")</f>
        <v/>
      </c>
      <c r="U2115" s="27" t="str">
        <f t="shared" ref="U2115:U2178" si="174">CONCATENATE(T2115,",",CONCATENATE(LEFT(A2115,5),":00"),",car,",R2115)</f>
        <v>,08:30:00,car,930</v>
      </c>
    </row>
    <row r="2116" spans="1:21" hidden="1" x14ac:dyDescent="0.25">
      <c r="A2116" t="s">
        <v>127</v>
      </c>
      <c r="B2116">
        <v>8</v>
      </c>
      <c r="C2116" s="27" t="str">
        <f t="shared" si="170"/>
        <v>M</v>
      </c>
      <c r="E2116" t="s">
        <v>2352</v>
      </c>
      <c r="F2116" s="27" t="str">
        <f t="shared" si="171"/>
        <v>CCV-37C</v>
      </c>
      <c r="G2116" t="s">
        <v>2353</v>
      </c>
      <c r="I2116" t="s">
        <v>2363</v>
      </c>
      <c r="J2116">
        <v>1</v>
      </c>
      <c r="K2116">
        <v>43</v>
      </c>
      <c r="L2116">
        <v>69</v>
      </c>
      <c r="M2116">
        <v>454</v>
      </c>
      <c r="N2116">
        <v>37</v>
      </c>
      <c r="O2116">
        <v>5</v>
      </c>
      <c r="P2116">
        <v>5</v>
      </c>
      <c r="Q2116">
        <v>35</v>
      </c>
      <c r="R2116" s="27">
        <f t="shared" si="172"/>
        <v>987</v>
      </c>
      <c r="S2116" s="27">
        <f t="shared" si="173"/>
        <v>667</v>
      </c>
      <c r="T2116" s="27" t="str">
        <f>IFERROR(VLOOKUP(F2116,#REF!,2,0),"")</f>
        <v/>
      </c>
      <c r="U2116" s="27" t="str">
        <f t="shared" si="174"/>
        <v>,08:45:00,car,987</v>
      </c>
    </row>
    <row r="2117" spans="1:21" hidden="1" x14ac:dyDescent="0.25">
      <c r="A2117" t="s">
        <v>129</v>
      </c>
      <c r="B2117">
        <v>9</v>
      </c>
      <c r="C2117" s="27" t="str">
        <f t="shared" si="170"/>
        <v>M</v>
      </c>
      <c r="E2117" t="s">
        <v>2352</v>
      </c>
      <c r="F2117" s="27" t="str">
        <f t="shared" si="171"/>
        <v>CCV-37C</v>
      </c>
      <c r="G2117" t="s">
        <v>2353</v>
      </c>
      <c r="I2117" t="s">
        <v>2364</v>
      </c>
      <c r="J2117">
        <v>0</v>
      </c>
      <c r="K2117">
        <v>30</v>
      </c>
      <c r="L2117">
        <v>111</v>
      </c>
      <c r="M2117">
        <v>397</v>
      </c>
      <c r="N2117">
        <v>37</v>
      </c>
      <c r="O2117">
        <v>6</v>
      </c>
      <c r="P2117">
        <v>2</v>
      </c>
      <c r="Q2117">
        <v>29</v>
      </c>
      <c r="R2117" s="27">
        <f t="shared" si="172"/>
        <v>1004</v>
      </c>
      <c r="S2117" s="27">
        <f t="shared" si="173"/>
        <v>706</v>
      </c>
      <c r="T2117" s="27" t="str">
        <f>IFERROR(VLOOKUP(F2117,#REF!,2,0),"")</f>
        <v/>
      </c>
      <c r="U2117" s="27" t="str">
        <f t="shared" si="174"/>
        <v>,09:00:00,car,1004</v>
      </c>
    </row>
    <row r="2118" spans="1:21" hidden="1" x14ac:dyDescent="0.25">
      <c r="A2118" t="s">
        <v>131</v>
      </c>
      <c r="B2118">
        <v>9</v>
      </c>
      <c r="C2118" s="27" t="str">
        <f t="shared" si="170"/>
        <v>M</v>
      </c>
      <c r="E2118" t="s">
        <v>2352</v>
      </c>
      <c r="F2118" s="27" t="str">
        <f t="shared" si="171"/>
        <v>CCV-37C</v>
      </c>
      <c r="G2118" t="s">
        <v>2353</v>
      </c>
      <c r="I2118" t="s">
        <v>2365</v>
      </c>
      <c r="J2118">
        <v>0</v>
      </c>
      <c r="K2118">
        <v>39</v>
      </c>
      <c r="L2118">
        <v>81</v>
      </c>
      <c r="M2118">
        <v>387</v>
      </c>
      <c r="N2118">
        <v>41</v>
      </c>
      <c r="O2118">
        <v>1</v>
      </c>
      <c r="P2118">
        <v>0</v>
      </c>
      <c r="Q2118">
        <v>25</v>
      </c>
      <c r="R2118" s="27">
        <f t="shared" si="172"/>
        <v>910</v>
      </c>
      <c r="S2118" s="27">
        <f t="shared" si="173"/>
        <v>615</v>
      </c>
      <c r="T2118" s="27" t="str">
        <f>IFERROR(VLOOKUP(F2118,#REF!,2,0),"")</f>
        <v/>
      </c>
      <c r="U2118" s="27" t="str">
        <f t="shared" si="174"/>
        <v>,09:15:00,car,910</v>
      </c>
    </row>
    <row r="2119" spans="1:21" hidden="1" x14ac:dyDescent="0.25">
      <c r="A2119" t="s">
        <v>133</v>
      </c>
      <c r="B2119">
        <v>9</v>
      </c>
      <c r="C2119" s="27" t="str">
        <f t="shared" si="170"/>
        <v>M</v>
      </c>
      <c r="E2119" t="s">
        <v>2352</v>
      </c>
      <c r="F2119" s="27" t="str">
        <f t="shared" si="171"/>
        <v>CCV-37C</v>
      </c>
      <c r="G2119" t="s">
        <v>2353</v>
      </c>
      <c r="I2119" t="s">
        <v>2366</v>
      </c>
      <c r="J2119">
        <v>0</v>
      </c>
      <c r="K2119">
        <v>48</v>
      </c>
      <c r="L2119">
        <v>120</v>
      </c>
      <c r="M2119">
        <v>374</v>
      </c>
      <c r="N2119">
        <v>37</v>
      </c>
      <c r="O2119">
        <v>6</v>
      </c>
      <c r="P2119">
        <v>6</v>
      </c>
      <c r="Q2119">
        <v>30</v>
      </c>
      <c r="R2119" s="27">
        <f t="shared" si="172"/>
        <v>1056</v>
      </c>
      <c r="S2119" s="27">
        <f t="shared" si="173"/>
        <v>710</v>
      </c>
      <c r="T2119" s="27" t="str">
        <f>IFERROR(VLOOKUP(F2119,#REF!,2,0),"")</f>
        <v/>
      </c>
      <c r="U2119" s="27" t="str">
        <f t="shared" si="174"/>
        <v>,09:30:00,car,1056</v>
      </c>
    </row>
    <row r="2120" spans="1:21" hidden="1" x14ac:dyDescent="0.25">
      <c r="A2120" t="s">
        <v>135</v>
      </c>
      <c r="B2120">
        <v>9</v>
      </c>
      <c r="C2120" s="27" t="str">
        <f t="shared" si="170"/>
        <v>M</v>
      </c>
      <c r="E2120" t="s">
        <v>2352</v>
      </c>
      <c r="F2120" s="27" t="str">
        <f t="shared" si="171"/>
        <v>CCV-37C</v>
      </c>
      <c r="G2120" t="s">
        <v>2353</v>
      </c>
      <c r="I2120" t="s">
        <v>2367</v>
      </c>
      <c r="J2120">
        <v>0</v>
      </c>
      <c r="K2120">
        <v>34</v>
      </c>
      <c r="L2120">
        <v>81</v>
      </c>
      <c r="M2120">
        <v>365</v>
      </c>
      <c r="N2120">
        <v>47</v>
      </c>
      <c r="O2120">
        <v>3</v>
      </c>
      <c r="P2120">
        <v>2</v>
      </c>
      <c r="Q2120">
        <v>42</v>
      </c>
      <c r="R2120" s="27">
        <f t="shared" si="172"/>
        <v>894</v>
      </c>
      <c r="S2120" s="27">
        <f t="shared" si="173"/>
        <v>612</v>
      </c>
      <c r="T2120" s="27" t="str">
        <f>IFERROR(VLOOKUP(F2120,#REF!,2,0),"")</f>
        <v/>
      </c>
      <c r="U2120" s="27" t="str">
        <f t="shared" si="174"/>
        <v>,09:45:00,car,894</v>
      </c>
    </row>
    <row r="2121" spans="1:21" hidden="1" x14ac:dyDescent="0.25">
      <c r="A2121" t="s">
        <v>137</v>
      </c>
      <c r="B2121">
        <v>10</v>
      </c>
      <c r="C2121" s="27" t="str">
        <f t="shared" si="170"/>
        <v>M</v>
      </c>
      <c r="E2121" t="s">
        <v>2352</v>
      </c>
      <c r="F2121" s="27" t="str">
        <f t="shared" si="171"/>
        <v>CCV-37C</v>
      </c>
      <c r="G2121" t="s">
        <v>2353</v>
      </c>
      <c r="I2121" t="s">
        <v>2368</v>
      </c>
      <c r="J2121">
        <v>0</v>
      </c>
      <c r="K2121">
        <v>2</v>
      </c>
      <c r="L2121">
        <v>15</v>
      </c>
      <c r="M2121">
        <v>30</v>
      </c>
      <c r="N2121">
        <v>5</v>
      </c>
      <c r="O2121">
        <v>1</v>
      </c>
      <c r="P2121">
        <v>0</v>
      </c>
      <c r="Q2121">
        <v>3</v>
      </c>
      <c r="R2121" s="27">
        <f t="shared" si="172"/>
        <v>98</v>
      </c>
      <c r="S2121" s="27">
        <f t="shared" si="173"/>
        <v>71</v>
      </c>
      <c r="T2121" s="27" t="str">
        <f>IFERROR(VLOOKUP(F2121,#REF!,2,0),"")</f>
        <v/>
      </c>
      <c r="U2121" s="27" t="str">
        <f t="shared" si="174"/>
        <v>,10:00:00,car,98</v>
      </c>
    </row>
    <row r="2122" spans="1:21" hidden="1" x14ac:dyDescent="0.25">
      <c r="A2122" t="s">
        <v>187</v>
      </c>
      <c r="B2122">
        <v>16</v>
      </c>
      <c r="C2122" s="27" t="str">
        <f t="shared" si="170"/>
        <v>T</v>
      </c>
      <c r="E2122" t="s">
        <v>2352</v>
      </c>
      <c r="F2122" s="27" t="str">
        <f t="shared" si="171"/>
        <v>CCV-37C</v>
      </c>
      <c r="G2122" t="s">
        <v>2353</v>
      </c>
      <c r="I2122" t="s">
        <v>2369</v>
      </c>
      <c r="J2122">
        <v>0</v>
      </c>
      <c r="K2122">
        <v>7</v>
      </c>
      <c r="L2122">
        <v>7</v>
      </c>
      <c r="M2122">
        <v>33</v>
      </c>
      <c r="N2122">
        <v>7</v>
      </c>
      <c r="O2122">
        <v>0</v>
      </c>
      <c r="P2122">
        <v>0</v>
      </c>
      <c r="Q2122">
        <v>3</v>
      </c>
      <c r="R2122" s="27">
        <f t="shared" si="172"/>
        <v>90</v>
      </c>
      <c r="S2122" s="27">
        <f t="shared" si="173"/>
        <v>54</v>
      </c>
      <c r="T2122" s="27" t="str">
        <f>IFERROR(VLOOKUP(F2122,#REF!,2,0),"")</f>
        <v/>
      </c>
      <c r="U2122" s="27" t="str">
        <f t="shared" si="174"/>
        <v>,16:15:00,car,90</v>
      </c>
    </row>
    <row r="2123" spans="1:21" hidden="1" x14ac:dyDescent="0.25">
      <c r="A2123" t="s">
        <v>42</v>
      </c>
      <c r="B2123">
        <v>16</v>
      </c>
      <c r="C2123" s="27" t="str">
        <f t="shared" si="170"/>
        <v>T</v>
      </c>
      <c r="E2123" t="s">
        <v>2352</v>
      </c>
      <c r="F2123" s="27" t="str">
        <f t="shared" si="171"/>
        <v>CCV-37C</v>
      </c>
      <c r="G2123" t="s">
        <v>2353</v>
      </c>
      <c r="I2123" t="s">
        <v>2370</v>
      </c>
      <c r="J2123">
        <v>0</v>
      </c>
      <c r="K2123">
        <v>66</v>
      </c>
      <c r="L2123">
        <v>73</v>
      </c>
      <c r="M2123">
        <v>469</v>
      </c>
      <c r="N2123">
        <v>71</v>
      </c>
      <c r="O2123">
        <v>11</v>
      </c>
      <c r="P2123">
        <v>6</v>
      </c>
      <c r="Q2123">
        <v>45</v>
      </c>
      <c r="R2123" s="27">
        <f t="shared" si="172"/>
        <v>1101</v>
      </c>
      <c r="S2123" s="27">
        <f t="shared" si="173"/>
        <v>703</v>
      </c>
      <c r="T2123" s="27" t="str">
        <f>IFERROR(VLOOKUP(F2123,#REF!,2,0),"")</f>
        <v/>
      </c>
      <c r="U2123" s="27" t="str">
        <f t="shared" si="174"/>
        <v>,16:30:00,car,1101</v>
      </c>
    </row>
    <row r="2124" spans="1:21" hidden="1" x14ac:dyDescent="0.25">
      <c r="A2124" t="s">
        <v>43</v>
      </c>
      <c r="B2124">
        <v>16</v>
      </c>
      <c r="C2124" s="27" t="str">
        <f t="shared" si="170"/>
        <v>T</v>
      </c>
      <c r="E2124" t="s">
        <v>2352</v>
      </c>
      <c r="F2124" s="27" t="str">
        <f t="shared" si="171"/>
        <v>CCV-37C</v>
      </c>
      <c r="G2124" t="s">
        <v>2353</v>
      </c>
      <c r="I2124" t="s">
        <v>2371</v>
      </c>
      <c r="J2124">
        <v>0</v>
      </c>
      <c r="K2124">
        <v>62</v>
      </c>
      <c r="L2124">
        <v>72</v>
      </c>
      <c r="M2124">
        <v>475</v>
      </c>
      <c r="N2124">
        <v>72</v>
      </c>
      <c r="O2124">
        <v>7</v>
      </c>
      <c r="P2124">
        <v>0</v>
      </c>
      <c r="Q2124">
        <v>46</v>
      </c>
      <c r="R2124" s="27">
        <f t="shared" si="172"/>
        <v>1089</v>
      </c>
      <c r="S2124" s="27">
        <f t="shared" si="173"/>
        <v>701</v>
      </c>
      <c r="T2124" s="27" t="str">
        <f>IFERROR(VLOOKUP(F2124,#REF!,2,0),"")</f>
        <v/>
      </c>
      <c r="U2124" s="27" t="str">
        <f t="shared" si="174"/>
        <v>,16:45:00,car,1089</v>
      </c>
    </row>
    <row r="2125" spans="1:21" hidden="1" x14ac:dyDescent="0.25">
      <c r="A2125" t="s">
        <v>44</v>
      </c>
      <c r="B2125">
        <v>17</v>
      </c>
      <c r="C2125" s="27" t="str">
        <f t="shared" si="170"/>
        <v>T</v>
      </c>
      <c r="E2125" t="s">
        <v>2352</v>
      </c>
      <c r="F2125" s="27" t="str">
        <f t="shared" si="171"/>
        <v>CCV-37C</v>
      </c>
      <c r="G2125" t="s">
        <v>2353</v>
      </c>
      <c r="I2125" t="s">
        <v>2372</v>
      </c>
      <c r="J2125">
        <v>0</v>
      </c>
      <c r="K2125">
        <v>66</v>
      </c>
      <c r="L2125">
        <v>79</v>
      </c>
      <c r="M2125">
        <v>546</v>
      </c>
      <c r="N2125">
        <v>141</v>
      </c>
      <c r="O2125">
        <v>4</v>
      </c>
      <c r="P2125">
        <v>0</v>
      </c>
      <c r="Q2125">
        <v>55</v>
      </c>
      <c r="R2125" s="27">
        <f t="shared" si="172"/>
        <v>1241</v>
      </c>
      <c r="S2125" s="27">
        <f t="shared" si="173"/>
        <v>799</v>
      </c>
      <c r="T2125" s="27" t="str">
        <f>IFERROR(VLOOKUP(F2125,#REF!,2,0),"")</f>
        <v/>
      </c>
      <c r="U2125" s="27" t="str">
        <f t="shared" si="174"/>
        <v>,17:00:00,car,1241</v>
      </c>
    </row>
    <row r="2126" spans="1:21" hidden="1" x14ac:dyDescent="0.25">
      <c r="A2126" t="s">
        <v>45</v>
      </c>
      <c r="B2126">
        <v>17</v>
      </c>
      <c r="C2126" s="27" t="str">
        <f t="shared" si="170"/>
        <v>T</v>
      </c>
      <c r="E2126" t="s">
        <v>2352</v>
      </c>
      <c r="F2126" s="27" t="str">
        <f t="shared" si="171"/>
        <v>CCV-37C</v>
      </c>
      <c r="G2126" t="s">
        <v>2353</v>
      </c>
      <c r="I2126" t="s">
        <v>2373</v>
      </c>
      <c r="J2126">
        <v>0</v>
      </c>
      <c r="K2126">
        <v>47</v>
      </c>
      <c r="L2126">
        <v>73</v>
      </c>
      <c r="M2126">
        <v>557</v>
      </c>
      <c r="N2126">
        <v>135</v>
      </c>
      <c r="O2126">
        <v>2</v>
      </c>
      <c r="P2126">
        <v>2</v>
      </c>
      <c r="Q2126">
        <v>50</v>
      </c>
      <c r="R2126" s="27">
        <f t="shared" si="172"/>
        <v>1181</v>
      </c>
      <c r="S2126" s="27">
        <f t="shared" si="173"/>
        <v>792</v>
      </c>
      <c r="T2126" s="27" t="str">
        <f>IFERROR(VLOOKUP(F2126,#REF!,2,0),"")</f>
        <v/>
      </c>
      <c r="U2126" s="27" t="str">
        <f t="shared" si="174"/>
        <v>,17:15:00,car,1181</v>
      </c>
    </row>
    <row r="2127" spans="1:21" hidden="1" x14ac:dyDescent="0.25">
      <c r="A2127" t="s">
        <v>46</v>
      </c>
      <c r="B2127">
        <v>17</v>
      </c>
      <c r="C2127" s="27" t="str">
        <f t="shared" si="170"/>
        <v>T</v>
      </c>
      <c r="E2127" t="s">
        <v>2352</v>
      </c>
      <c r="F2127" s="27" t="str">
        <f t="shared" si="171"/>
        <v>CCV-37C</v>
      </c>
      <c r="G2127" t="s">
        <v>2353</v>
      </c>
      <c r="I2127" t="s">
        <v>2374</v>
      </c>
      <c r="J2127">
        <v>0</v>
      </c>
      <c r="K2127">
        <v>47</v>
      </c>
      <c r="L2127">
        <v>66</v>
      </c>
      <c r="M2127">
        <v>523</v>
      </c>
      <c r="N2127">
        <v>109</v>
      </c>
      <c r="O2127">
        <v>2</v>
      </c>
      <c r="P2127">
        <v>1</v>
      </c>
      <c r="Q2127">
        <v>47</v>
      </c>
      <c r="R2127" s="27">
        <f t="shared" si="172"/>
        <v>1103</v>
      </c>
      <c r="S2127" s="27">
        <f t="shared" si="173"/>
        <v>736</v>
      </c>
      <c r="T2127" s="27" t="str">
        <f>IFERROR(VLOOKUP(F2127,#REF!,2,0),"")</f>
        <v/>
      </c>
      <c r="U2127" s="27" t="str">
        <f t="shared" si="174"/>
        <v>,17:30:00,car,1103</v>
      </c>
    </row>
    <row r="2128" spans="1:21" hidden="1" x14ac:dyDescent="0.25">
      <c r="A2128" t="s">
        <v>47</v>
      </c>
      <c r="B2128">
        <v>17</v>
      </c>
      <c r="C2128" s="27" t="str">
        <f t="shared" si="170"/>
        <v>T</v>
      </c>
      <c r="E2128" t="s">
        <v>2352</v>
      </c>
      <c r="F2128" s="27" t="str">
        <f t="shared" si="171"/>
        <v>CCV-37C</v>
      </c>
      <c r="G2128" t="s">
        <v>2353</v>
      </c>
      <c r="I2128" t="s">
        <v>2375</v>
      </c>
      <c r="J2128">
        <v>0</v>
      </c>
      <c r="K2128">
        <v>48</v>
      </c>
      <c r="L2128">
        <v>68</v>
      </c>
      <c r="M2128">
        <v>598</v>
      </c>
      <c r="N2128">
        <v>126</v>
      </c>
      <c r="O2128">
        <v>3</v>
      </c>
      <c r="P2128">
        <v>4</v>
      </c>
      <c r="Q2128">
        <v>43</v>
      </c>
      <c r="R2128" s="27">
        <f t="shared" si="172"/>
        <v>1212</v>
      </c>
      <c r="S2128" s="27">
        <f t="shared" si="173"/>
        <v>815</v>
      </c>
      <c r="T2128" s="27" t="str">
        <f>IFERROR(VLOOKUP(F2128,#REF!,2,0),"")</f>
        <v/>
      </c>
      <c r="U2128" s="27" t="str">
        <f t="shared" si="174"/>
        <v>,17:45:00,car,1212</v>
      </c>
    </row>
    <row r="2129" spans="1:21" hidden="1" x14ac:dyDescent="0.25">
      <c r="A2129" t="s">
        <v>48</v>
      </c>
      <c r="B2129">
        <v>18</v>
      </c>
      <c r="C2129" s="27" t="str">
        <f t="shared" si="170"/>
        <v>T</v>
      </c>
      <c r="E2129" t="s">
        <v>2352</v>
      </c>
      <c r="F2129" s="27" t="str">
        <f t="shared" si="171"/>
        <v>CCV-37C</v>
      </c>
      <c r="G2129" t="s">
        <v>2353</v>
      </c>
      <c r="I2129" t="s">
        <v>2376</v>
      </c>
      <c r="J2129">
        <v>0</v>
      </c>
      <c r="K2129">
        <v>56</v>
      </c>
      <c r="L2129">
        <v>49</v>
      </c>
      <c r="M2129">
        <v>625</v>
      </c>
      <c r="N2129">
        <v>223</v>
      </c>
      <c r="O2129">
        <v>8</v>
      </c>
      <c r="P2129">
        <v>2</v>
      </c>
      <c r="Q2129">
        <v>39</v>
      </c>
      <c r="R2129" s="27">
        <f t="shared" si="172"/>
        <v>1219</v>
      </c>
      <c r="S2129" s="27">
        <f t="shared" si="173"/>
        <v>789</v>
      </c>
      <c r="T2129" s="27" t="str">
        <f>IFERROR(VLOOKUP(F2129,#REF!,2,0),"")</f>
        <v/>
      </c>
      <c r="U2129" s="27" t="str">
        <f t="shared" si="174"/>
        <v>,18:00:00,car,1219</v>
      </c>
    </row>
    <row r="2130" spans="1:21" hidden="1" x14ac:dyDescent="0.25">
      <c r="A2130" t="s">
        <v>49</v>
      </c>
      <c r="B2130">
        <v>18</v>
      </c>
      <c r="C2130" s="27" t="str">
        <f t="shared" si="170"/>
        <v>T</v>
      </c>
      <c r="E2130" t="s">
        <v>2352</v>
      </c>
      <c r="F2130" s="27" t="str">
        <f t="shared" si="171"/>
        <v>CCV-37C</v>
      </c>
      <c r="G2130" t="s">
        <v>2353</v>
      </c>
      <c r="I2130" t="s">
        <v>2377</v>
      </c>
      <c r="J2130">
        <v>2</v>
      </c>
      <c r="K2130">
        <v>68</v>
      </c>
      <c r="L2130">
        <v>40</v>
      </c>
      <c r="M2130">
        <v>591</v>
      </c>
      <c r="N2130">
        <v>225</v>
      </c>
      <c r="O2130">
        <v>6</v>
      </c>
      <c r="P2130">
        <v>0</v>
      </c>
      <c r="Q2130">
        <v>28</v>
      </c>
      <c r="R2130" s="27">
        <f t="shared" si="172"/>
        <v>1161</v>
      </c>
      <c r="S2130" s="27">
        <f t="shared" si="173"/>
        <v>719</v>
      </c>
      <c r="T2130" s="27" t="str">
        <f>IFERROR(VLOOKUP(F2130,#REF!,2,0),"")</f>
        <v/>
      </c>
      <c r="U2130" s="27" t="str">
        <f t="shared" si="174"/>
        <v>,18:15:00,car,1161</v>
      </c>
    </row>
    <row r="2131" spans="1:21" hidden="1" x14ac:dyDescent="0.25">
      <c r="A2131" t="s">
        <v>197</v>
      </c>
      <c r="B2131">
        <v>18</v>
      </c>
      <c r="C2131" s="27" t="str">
        <f t="shared" si="170"/>
        <v>T</v>
      </c>
      <c r="E2131" t="s">
        <v>2352</v>
      </c>
      <c r="F2131" s="27" t="str">
        <f t="shared" si="171"/>
        <v>CCV-37C</v>
      </c>
      <c r="G2131" t="s">
        <v>2353</v>
      </c>
      <c r="I2131" t="s">
        <v>2378</v>
      </c>
      <c r="J2131">
        <v>0</v>
      </c>
      <c r="K2131">
        <v>94</v>
      </c>
      <c r="L2131">
        <v>35</v>
      </c>
      <c r="M2131">
        <v>612</v>
      </c>
      <c r="N2131">
        <v>162</v>
      </c>
      <c r="O2131">
        <v>8</v>
      </c>
      <c r="P2131">
        <v>2</v>
      </c>
      <c r="Q2131">
        <v>30</v>
      </c>
      <c r="R2131" s="27">
        <f t="shared" si="172"/>
        <v>1231</v>
      </c>
      <c r="S2131" s="27">
        <f t="shared" si="173"/>
        <v>732</v>
      </c>
      <c r="T2131" s="27" t="str">
        <f>IFERROR(VLOOKUP(F2131,#REF!,2,0),"")</f>
        <v/>
      </c>
      <c r="U2131" s="27" t="str">
        <f t="shared" si="174"/>
        <v>,18:30:00,car,1231</v>
      </c>
    </row>
    <row r="2132" spans="1:21" hidden="1" x14ac:dyDescent="0.25">
      <c r="A2132" t="s">
        <v>199</v>
      </c>
      <c r="B2132">
        <v>18</v>
      </c>
      <c r="C2132" s="27" t="str">
        <f t="shared" si="170"/>
        <v>T</v>
      </c>
      <c r="E2132" t="s">
        <v>2352</v>
      </c>
      <c r="F2132" s="27" t="str">
        <f t="shared" si="171"/>
        <v>CCV-37C</v>
      </c>
      <c r="G2132" t="s">
        <v>2353</v>
      </c>
      <c r="I2132" t="s">
        <v>2379</v>
      </c>
      <c r="J2132">
        <v>0</v>
      </c>
      <c r="K2132">
        <v>69</v>
      </c>
      <c r="L2132">
        <v>42</v>
      </c>
      <c r="M2132">
        <v>597</v>
      </c>
      <c r="N2132">
        <v>126</v>
      </c>
      <c r="O2132">
        <v>10</v>
      </c>
      <c r="P2132">
        <v>0</v>
      </c>
      <c r="Q2132">
        <v>20</v>
      </c>
      <c r="R2132" s="27">
        <f t="shared" si="172"/>
        <v>1146</v>
      </c>
      <c r="S2132" s="27">
        <f t="shared" si="173"/>
        <v>722</v>
      </c>
      <c r="T2132" s="27" t="str">
        <f>IFERROR(VLOOKUP(F2132,#REF!,2,0),"")</f>
        <v/>
      </c>
      <c r="U2132" s="27" t="str">
        <f t="shared" si="174"/>
        <v>,18:45:00,car,1146</v>
      </c>
    </row>
    <row r="2133" spans="1:21" hidden="1" x14ac:dyDescent="0.25">
      <c r="A2133" t="s">
        <v>201</v>
      </c>
      <c r="B2133">
        <v>19</v>
      </c>
      <c r="C2133" s="27" t="str">
        <f t="shared" si="170"/>
        <v>N</v>
      </c>
      <c r="E2133" t="s">
        <v>2352</v>
      </c>
      <c r="F2133" s="27" t="str">
        <f t="shared" si="171"/>
        <v>CCV-37C</v>
      </c>
      <c r="G2133" t="s">
        <v>2353</v>
      </c>
      <c r="I2133" t="s">
        <v>2380</v>
      </c>
      <c r="J2133">
        <v>1</v>
      </c>
      <c r="K2133">
        <v>60</v>
      </c>
      <c r="L2133">
        <v>46</v>
      </c>
      <c r="M2133">
        <v>405</v>
      </c>
      <c r="N2133">
        <v>100</v>
      </c>
      <c r="O2133">
        <v>6</v>
      </c>
      <c r="P2133">
        <v>0</v>
      </c>
      <c r="Q2133">
        <v>13</v>
      </c>
      <c r="R2133" s="27">
        <f t="shared" si="172"/>
        <v>871</v>
      </c>
      <c r="S2133" s="27">
        <f t="shared" si="173"/>
        <v>533</v>
      </c>
      <c r="T2133" s="27" t="str">
        <f>IFERROR(VLOOKUP(F2133,#REF!,2,0),"")</f>
        <v/>
      </c>
      <c r="U2133" s="27" t="str">
        <f t="shared" si="174"/>
        <v>,19:00:00,car,871</v>
      </c>
    </row>
    <row r="2134" spans="1:21" hidden="1" x14ac:dyDescent="0.25">
      <c r="A2134" t="s">
        <v>203</v>
      </c>
      <c r="B2134">
        <v>19</v>
      </c>
      <c r="C2134" s="27" t="str">
        <f t="shared" si="170"/>
        <v>N</v>
      </c>
      <c r="E2134" t="s">
        <v>2352</v>
      </c>
      <c r="F2134" s="27" t="str">
        <f t="shared" si="171"/>
        <v>CCV-37C</v>
      </c>
      <c r="G2134" t="s">
        <v>2353</v>
      </c>
      <c r="I2134" t="s">
        <v>2381</v>
      </c>
      <c r="J2134">
        <v>0</v>
      </c>
      <c r="K2134">
        <v>60</v>
      </c>
      <c r="L2134">
        <v>44</v>
      </c>
      <c r="M2134">
        <v>487</v>
      </c>
      <c r="N2134">
        <v>115</v>
      </c>
      <c r="O2134">
        <v>7</v>
      </c>
      <c r="P2134">
        <v>1</v>
      </c>
      <c r="Q2134">
        <v>27</v>
      </c>
      <c r="R2134" s="27">
        <f t="shared" si="172"/>
        <v>994</v>
      </c>
      <c r="S2134" s="27">
        <f t="shared" si="173"/>
        <v>625</v>
      </c>
      <c r="T2134" s="27" t="str">
        <f>IFERROR(VLOOKUP(F2134,#REF!,2,0),"")</f>
        <v/>
      </c>
      <c r="U2134" s="27" t="str">
        <f t="shared" si="174"/>
        <v>,19:15:00,car,994</v>
      </c>
    </row>
    <row r="2135" spans="1:21" hidden="1" x14ac:dyDescent="0.25">
      <c r="A2135" t="s">
        <v>205</v>
      </c>
      <c r="B2135">
        <v>19</v>
      </c>
      <c r="C2135" s="27" t="str">
        <f t="shared" si="170"/>
        <v>N</v>
      </c>
      <c r="E2135" t="s">
        <v>2352</v>
      </c>
      <c r="F2135" s="27" t="str">
        <f t="shared" si="171"/>
        <v>CCV-37C</v>
      </c>
      <c r="G2135" t="s">
        <v>2353</v>
      </c>
      <c r="I2135" t="s">
        <v>2382</v>
      </c>
      <c r="J2135">
        <v>0</v>
      </c>
      <c r="K2135">
        <v>6</v>
      </c>
      <c r="L2135">
        <v>4</v>
      </c>
      <c r="M2135">
        <v>59</v>
      </c>
      <c r="N2135">
        <v>5</v>
      </c>
      <c r="O2135">
        <v>0</v>
      </c>
      <c r="P2135">
        <v>0</v>
      </c>
      <c r="Q2135">
        <v>3</v>
      </c>
      <c r="R2135" s="27">
        <f t="shared" si="172"/>
        <v>111</v>
      </c>
      <c r="S2135" s="27">
        <f t="shared" si="173"/>
        <v>72</v>
      </c>
      <c r="T2135" s="27" t="str">
        <f>IFERROR(VLOOKUP(F2135,#REF!,2,0),"")</f>
        <v/>
      </c>
      <c r="U2135" s="27" t="str">
        <f t="shared" si="174"/>
        <v>,19:30:00,car,111</v>
      </c>
    </row>
    <row r="2136" spans="1:21" hidden="1" x14ac:dyDescent="0.25">
      <c r="A2136" t="s">
        <v>109</v>
      </c>
      <c r="B2136">
        <v>6</v>
      </c>
      <c r="C2136" s="27" t="str">
        <f t="shared" si="170"/>
        <v>M</v>
      </c>
      <c r="E2136" t="s">
        <v>2383</v>
      </c>
      <c r="F2136" s="27" t="str">
        <f t="shared" si="171"/>
        <v>CCV-37D</v>
      </c>
      <c r="G2136" t="s">
        <v>2384</v>
      </c>
      <c r="I2136" t="s">
        <v>2385</v>
      </c>
      <c r="J2136">
        <v>1</v>
      </c>
      <c r="K2136">
        <v>1</v>
      </c>
      <c r="L2136">
        <v>1</v>
      </c>
      <c r="M2136">
        <v>12</v>
      </c>
      <c r="N2136">
        <v>7</v>
      </c>
      <c r="O2136">
        <v>5</v>
      </c>
      <c r="P2136">
        <v>1</v>
      </c>
      <c r="Q2136">
        <v>2</v>
      </c>
      <c r="R2136" s="27">
        <f t="shared" si="172"/>
        <v>27</v>
      </c>
      <c r="S2136" s="27">
        <f t="shared" si="173"/>
        <v>18</v>
      </c>
      <c r="T2136" s="27" t="str">
        <f>IFERROR(VLOOKUP(F2136,#REF!,2,0),"")</f>
        <v/>
      </c>
      <c r="U2136" s="27" t="str">
        <f t="shared" si="174"/>
        <v>,06:30:00,car,27</v>
      </c>
    </row>
    <row r="2137" spans="1:21" hidden="1" x14ac:dyDescent="0.25">
      <c r="A2137" t="s">
        <v>111</v>
      </c>
      <c r="B2137">
        <v>6</v>
      </c>
      <c r="C2137" s="27" t="str">
        <f t="shared" si="170"/>
        <v>M</v>
      </c>
      <c r="E2137" t="s">
        <v>2383</v>
      </c>
      <c r="F2137" s="27" t="str">
        <f t="shared" si="171"/>
        <v>CCV-37D</v>
      </c>
      <c r="G2137" t="s">
        <v>2384</v>
      </c>
      <c r="I2137" t="s">
        <v>2386</v>
      </c>
      <c r="J2137">
        <v>1</v>
      </c>
      <c r="K2137">
        <v>3</v>
      </c>
      <c r="L2137">
        <v>3</v>
      </c>
      <c r="M2137">
        <v>29</v>
      </c>
      <c r="N2137">
        <v>11</v>
      </c>
      <c r="O2137">
        <v>5</v>
      </c>
      <c r="P2137">
        <v>0</v>
      </c>
      <c r="Q2137">
        <v>5</v>
      </c>
      <c r="R2137" s="27">
        <f t="shared" si="172"/>
        <v>65</v>
      </c>
      <c r="S2137" s="27">
        <f t="shared" si="173"/>
        <v>42</v>
      </c>
      <c r="T2137" s="27" t="str">
        <f>IFERROR(VLOOKUP(F2137,#REF!,2,0),"")</f>
        <v/>
      </c>
      <c r="U2137" s="27" t="str">
        <f t="shared" si="174"/>
        <v>,06:45:00,car,65</v>
      </c>
    </row>
    <row r="2138" spans="1:21" hidden="1" x14ac:dyDescent="0.25">
      <c r="A2138" t="s">
        <v>113</v>
      </c>
      <c r="B2138">
        <v>7</v>
      </c>
      <c r="C2138" s="27" t="str">
        <f t="shared" si="170"/>
        <v>M</v>
      </c>
      <c r="E2138" t="s">
        <v>2383</v>
      </c>
      <c r="F2138" s="27" t="str">
        <f t="shared" si="171"/>
        <v>CCV-37D</v>
      </c>
      <c r="G2138" t="s">
        <v>2384</v>
      </c>
      <c r="I2138" t="s">
        <v>2387</v>
      </c>
      <c r="J2138">
        <v>3</v>
      </c>
      <c r="K2138">
        <v>0</v>
      </c>
      <c r="L2138">
        <v>3</v>
      </c>
      <c r="M2138">
        <v>34</v>
      </c>
      <c r="N2138">
        <v>11</v>
      </c>
      <c r="O2138">
        <v>4</v>
      </c>
      <c r="P2138">
        <v>0</v>
      </c>
      <c r="Q2138">
        <v>2</v>
      </c>
      <c r="R2138" s="27">
        <f t="shared" si="172"/>
        <v>59</v>
      </c>
      <c r="S2138" s="27">
        <f t="shared" si="173"/>
        <v>44</v>
      </c>
      <c r="T2138" s="27" t="str">
        <f>IFERROR(VLOOKUP(F2138,#REF!,2,0),"")</f>
        <v/>
      </c>
      <c r="U2138" s="27" t="str">
        <f t="shared" si="174"/>
        <v>,07:00:00,car,59</v>
      </c>
    </row>
    <row r="2139" spans="1:21" hidden="1" x14ac:dyDescent="0.25">
      <c r="A2139" t="s">
        <v>115</v>
      </c>
      <c r="B2139">
        <v>7</v>
      </c>
      <c r="C2139" s="27" t="str">
        <f t="shared" si="170"/>
        <v>M</v>
      </c>
      <c r="E2139" t="s">
        <v>2383</v>
      </c>
      <c r="F2139" s="27" t="str">
        <f t="shared" si="171"/>
        <v>CCV-37D</v>
      </c>
      <c r="G2139" t="s">
        <v>2384</v>
      </c>
      <c r="I2139" t="s">
        <v>2388</v>
      </c>
      <c r="J2139">
        <v>12</v>
      </c>
      <c r="K2139">
        <v>6</v>
      </c>
      <c r="L2139">
        <v>1</v>
      </c>
      <c r="M2139">
        <v>43</v>
      </c>
      <c r="N2139">
        <v>10</v>
      </c>
      <c r="O2139">
        <v>5</v>
      </c>
      <c r="P2139">
        <v>1</v>
      </c>
      <c r="Q2139">
        <v>3</v>
      </c>
      <c r="R2139" s="27">
        <f t="shared" si="172"/>
        <v>83</v>
      </c>
      <c r="S2139" s="27">
        <f t="shared" si="173"/>
        <v>50</v>
      </c>
      <c r="T2139" s="27" t="str">
        <f>IFERROR(VLOOKUP(F2139,#REF!,2,0),"")</f>
        <v/>
      </c>
      <c r="U2139" s="27" t="str">
        <f t="shared" si="174"/>
        <v>,07:15:00,car,83</v>
      </c>
    </row>
    <row r="2140" spans="1:21" hidden="1" x14ac:dyDescent="0.25">
      <c r="A2140" t="s">
        <v>117</v>
      </c>
      <c r="B2140">
        <v>7</v>
      </c>
      <c r="C2140" s="27" t="str">
        <f t="shared" si="170"/>
        <v>M</v>
      </c>
      <c r="E2140" t="s">
        <v>2383</v>
      </c>
      <c r="F2140" s="27" t="str">
        <f t="shared" si="171"/>
        <v>CCV-37D</v>
      </c>
      <c r="G2140" t="s">
        <v>2384</v>
      </c>
      <c r="I2140" t="s">
        <v>2389</v>
      </c>
      <c r="J2140">
        <v>4</v>
      </c>
      <c r="K2140">
        <v>5</v>
      </c>
      <c r="L2140">
        <v>6</v>
      </c>
      <c r="M2140">
        <v>33</v>
      </c>
      <c r="N2140">
        <v>18</v>
      </c>
      <c r="O2140">
        <v>1</v>
      </c>
      <c r="P2140">
        <v>0</v>
      </c>
      <c r="Q2140">
        <v>4</v>
      </c>
      <c r="R2140" s="27">
        <f t="shared" si="172"/>
        <v>85</v>
      </c>
      <c r="S2140" s="27">
        <f t="shared" si="173"/>
        <v>52</v>
      </c>
      <c r="T2140" s="27" t="str">
        <f>IFERROR(VLOOKUP(F2140,#REF!,2,0),"")</f>
        <v/>
      </c>
      <c r="U2140" s="27" t="str">
        <f t="shared" si="174"/>
        <v>,07:30:00,car,85</v>
      </c>
    </row>
    <row r="2141" spans="1:21" hidden="1" x14ac:dyDescent="0.25">
      <c r="A2141" t="s">
        <v>119</v>
      </c>
      <c r="B2141">
        <v>7</v>
      </c>
      <c r="C2141" s="27" t="str">
        <f t="shared" si="170"/>
        <v>M</v>
      </c>
      <c r="E2141" t="s">
        <v>2383</v>
      </c>
      <c r="F2141" s="27" t="str">
        <f t="shared" si="171"/>
        <v>CCV-37D</v>
      </c>
      <c r="G2141" t="s">
        <v>2384</v>
      </c>
      <c r="I2141" t="s">
        <v>2390</v>
      </c>
      <c r="J2141">
        <v>4</v>
      </c>
      <c r="K2141">
        <v>13</v>
      </c>
      <c r="L2141">
        <v>2</v>
      </c>
      <c r="M2141">
        <v>29</v>
      </c>
      <c r="N2141">
        <v>8</v>
      </c>
      <c r="O2141">
        <v>4</v>
      </c>
      <c r="P2141">
        <v>0</v>
      </c>
      <c r="Q2141">
        <v>0</v>
      </c>
      <c r="R2141" s="27">
        <f t="shared" si="172"/>
        <v>80</v>
      </c>
      <c r="S2141" s="27">
        <f t="shared" si="173"/>
        <v>34</v>
      </c>
      <c r="T2141" s="27" t="str">
        <f>IFERROR(VLOOKUP(F2141,#REF!,2,0),"")</f>
        <v/>
      </c>
      <c r="U2141" s="27" t="str">
        <f t="shared" si="174"/>
        <v>,07:45:00,car,80</v>
      </c>
    </row>
    <row r="2142" spans="1:21" hidden="1" x14ac:dyDescent="0.25">
      <c r="A2142" t="s">
        <v>121</v>
      </c>
      <c r="B2142">
        <v>8</v>
      </c>
      <c r="C2142" s="27" t="str">
        <f t="shared" si="170"/>
        <v>M</v>
      </c>
      <c r="E2142" t="s">
        <v>2383</v>
      </c>
      <c r="F2142" s="27" t="str">
        <f t="shared" si="171"/>
        <v>CCV-37D</v>
      </c>
      <c r="G2142" t="s">
        <v>2384</v>
      </c>
      <c r="I2142" t="s">
        <v>2391</v>
      </c>
      <c r="J2142">
        <v>4</v>
      </c>
      <c r="K2142">
        <v>6</v>
      </c>
      <c r="L2142">
        <v>2</v>
      </c>
      <c r="M2142">
        <v>36</v>
      </c>
      <c r="N2142">
        <v>8</v>
      </c>
      <c r="O2142">
        <v>3</v>
      </c>
      <c r="P2142">
        <v>0</v>
      </c>
      <c r="Q2142">
        <v>1</v>
      </c>
      <c r="R2142" s="27">
        <f t="shared" si="172"/>
        <v>72</v>
      </c>
      <c r="S2142" s="27">
        <f t="shared" si="173"/>
        <v>42</v>
      </c>
      <c r="T2142" s="27" t="str">
        <f>IFERROR(VLOOKUP(F2142,#REF!,2,0),"")</f>
        <v/>
      </c>
      <c r="U2142" s="27" t="str">
        <f t="shared" si="174"/>
        <v>,08:00:00,car,72</v>
      </c>
    </row>
    <row r="2143" spans="1:21" hidden="1" x14ac:dyDescent="0.25">
      <c r="A2143" t="s">
        <v>123</v>
      </c>
      <c r="B2143">
        <v>8</v>
      </c>
      <c r="C2143" s="27" t="str">
        <f t="shared" si="170"/>
        <v>M</v>
      </c>
      <c r="E2143" t="s">
        <v>2383</v>
      </c>
      <c r="F2143" s="27" t="str">
        <f t="shared" si="171"/>
        <v>CCV-37D</v>
      </c>
      <c r="G2143" t="s">
        <v>2384</v>
      </c>
      <c r="I2143" t="s">
        <v>2392</v>
      </c>
      <c r="J2143">
        <v>2</v>
      </c>
      <c r="K2143">
        <v>8</v>
      </c>
      <c r="L2143">
        <v>3</v>
      </c>
      <c r="M2143">
        <v>22</v>
      </c>
      <c r="N2143">
        <v>10</v>
      </c>
      <c r="O2143">
        <v>1</v>
      </c>
      <c r="P2143">
        <v>0</v>
      </c>
      <c r="Q2143">
        <v>4</v>
      </c>
      <c r="R2143" s="27">
        <f t="shared" si="172"/>
        <v>67</v>
      </c>
      <c r="S2143" s="27">
        <f t="shared" si="173"/>
        <v>34</v>
      </c>
      <c r="T2143" s="27" t="str">
        <f>IFERROR(VLOOKUP(F2143,#REF!,2,0),"")</f>
        <v/>
      </c>
      <c r="U2143" s="27" t="str">
        <f t="shared" si="174"/>
        <v>,08:15:00,car,67</v>
      </c>
    </row>
    <row r="2144" spans="1:21" hidden="1" x14ac:dyDescent="0.25">
      <c r="A2144" t="s">
        <v>125</v>
      </c>
      <c r="B2144">
        <v>8</v>
      </c>
      <c r="C2144" s="27" t="str">
        <f t="shared" si="170"/>
        <v>M</v>
      </c>
      <c r="E2144" t="s">
        <v>2383</v>
      </c>
      <c r="F2144" s="27" t="str">
        <f t="shared" si="171"/>
        <v>CCV-37D</v>
      </c>
      <c r="G2144" t="s">
        <v>2384</v>
      </c>
      <c r="I2144" t="s">
        <v>2393</v>
      </c>
      <c r="J2144">
        <v>5</v>
      </c>
      <c r="K2144">
        <v>7</v>
      </c>
      <c r="L2144">
        <v>4</v>
      </c>
      <c r="M2144">
        <v>20</v>
      </c>
      <c r="N2144">
        <v>5</v>
      </c>
      <c r="O2144">
        <v>2</v>
      </c>
      <c r="P2144">
        <v>0</v>
      </c>
      <c r="Q2144">
        <v>7</v>
      </c>
      <c r="R2144" s="27">
        <f t="shared" si="172"/>
        <v>68</v>
      </c>
      <c r="S2144" s="27">
        <f t="shared" si="173"/>
        <v>37</v>
      </c>
      <c r="T2144" s="27" t="str">
        <f>IFERROR(VLOOKUP(F2144,#REF!,2,0),"")</f>
        <v/>
      </c>
      <c r="U2144" s="27" t="str">
        <f t="shared" si="174"/>
        <v>,08:30:00,car,68</v>
      </c>
    </row>
    <row r="2145" spans="1:21" hidden="1" x14ac:dyDescent="0.25">
      <c r="A2145" t="s">
        <v>127</v>
      </c>
      <c r="B2145">
        <v>8</v>
      </c>
      <c r="C2145" s="27" t="str">
        <f t="shared" si="170"/>
        <v>M</v>
      </c>
      <c r="E2145" t="s">
        <v>2383</v>
      </c>
      <c r="F2145" s="27" t="str">
        <f t="shared" si="171"/>
        <v>CCV-37D</v>
      </c>
      <c r="G2145" t="s">
        <v>2384</v>
      </c>
      <c r="I2145" t="s">
        <v>2394</v>
      </c>
      <c r="J2145">
        <v>0</v>
      </c>
      <c r="K2145">
        <v>2</v>
      </c>
      <c r="L2145">
        <v>2</v>
      </c>
      <c r="M2145">
        <v>20</v>
      </c>
      <c r="N2145">
        <v>10</v>
      </c>
      <c r="O2145">
        <v>1</v>
      </c>
      <c r="P2145">
        <v>0</v>
      </c>
      <c r="Q2145">
        <v>2</v>
      </c>
      <c r="R2145" s="27">
        <f t="shared" si="172"/>
        <v>43</v>
      </c>
      <c r="S2145" s="27">
        <f t="shared" si="173"/>
        <v>27</v>
      </c>
      <c r="T2145" s="27" t="str">
        <f>IFERROR(VLOOKUP(F2145,#REF!,2,0),"")</f>
        <v/>
      </c>
      <c r="U2145" s="27" t="str">
        <f t="shared" si="174"/>
        <v>,08:45:00,car,43</v>
      </c>
    </row>
    <row r="2146" spans="1:21" hidden="1" x14ac:dyDescent="0.25">
      <c r="A2146" t="s">
        <v>129</v>
      </c>
      <c r="B2146">
        <v>9</v>
      </c>
      <c r="C2146" s="27" t="str">
        <f t="shared" si="170"/>
        <v>M</v>
      </c>
      <c r="E2146" t="s">
        <v>2383</v>
      </c>
      <c r="F2146" s="27" t="str">
        <f t="shared" si="171"/>
        <v>CCV-37D</v>
      </c>
      <c r="G2146" t="s">
        <v>2384</v>
      </c>
      <c r="I2146" t="s">
        <v>2395</v>
      </c>
      <c r="J2146">
        <v>3</v>
      </c>
      <c r="K2146">
        <v>8</v>
      </c>
      <c r="L2146">
        <v>4</v>
      </c>
      <c r="M2146">
        <v>34</v>
      </c>
      <c r="N2146">
        <v>8</v>
      </c>
      <c r="O2146">
        <v>1</v>
      </c>
      <c r="P2146">
        <v>0</v>
      </c>
      <c r="Q2146">
        <v>3</v>
      </c>
      <c r="R2146" s="27">
        <f t="shared" si="172"/>
        <v>84</v>
      </c>
      <c r="S2146" s="27">
        <f t="shared" si="173"/>
        <v>47</v>
      </c>
      <c r="T2146" s="27" t="str">
        <f>IFERROR(VLOOKUP(F2146,#REF!,2,0),"")</f>
        <v/>
      </c>
      <c r="U2146" s="27" t="str">
        <f t="shared" si="174"/>
        <v>,09:00:00,car,84</v>
      </c>
    </row>
    <row r="2147" spans="1:21" hidden="1" x14ac:dyDescent="0.25">
      <c r="A2147" t="s">
        <v>131</v>
      </c>
      <c r="B2147">
        <v>9</v>
      </c>
      <c r="C2147" s="27" t="str">
        <f t="shared" si="170"/>
        <v>M</v>
      </c>
      <c r="E2147" t="s">
        <v>2383</v>
      </c>
      <c r="F2147" s="27" t="str">
        <f t="shared" si="171"/>
        <v>CCV-37D</v>
      </c>
      <c r="G2147" t="s">
        <v>2384</v>
      </c>
      <c r="I2147" t="s">
        <v>2396</v>
      </c>
      <c r="J2147">
        <v>3</v>
      </c>
      <c r="K2147">
        <v>12</v>
      </c>
      <c r="L2147">
        <v>2</v>
      </c>
      <c r="M2147">
        <v>30</v>
      </c>
      <c r="N2147">
        <v>6</v>
      </c>
      <c r="O2147">
        <v>2</v>
      </c>
      <c r="P2147">
        <v>0</v>
      </c>
      <c r="Q2147">
        <v>2</v>
      </c>
      <c r="R2147" s="27">
        <f t="shared" si="172"/>
        <v>81</v>
      </c>
      <c r="S2147" s="27">
        <f t="shared" si="173"/>
        <v>37</v>
      </c>
      <c r="T2147" s="27" t="str">
        <f>IFERROR(VLOOKUP(F2147,#REF!,2,0),"")</f>
        <v/>
      </c>
      <c r="U2147" s="27" t="str">
        <f t="shared" si="174"/>
        <v>,09:15:00,car,81</v>
      </c>
    </row>
    <row r="2148" spans="1:21" hidden="1" x14ac:dyDescent="0.25">
      <c r="A2148" t="s">
        <v>133</v>
      </c>
      <c r="B2148">
        <v>9</v>
      </c>
      <c r="C2148" s="27" t="str">
        <f t="shared" si="170"/>
        <v>M</v>
      </c>
      <c r="E2148" t="s">
        <v>2383</v>
      </c>
      <c r="F2148" s="27" t="str">
        <f t="shared" si="171"/>
        <v>CCV-37D</v>
      </c>
      <c r="G2148" t="s">
        <v>2384</v>
      </c>
      <c r="I2148" t="s">
        <v>2397</v>
      </c>
      <c r="J2148">
        <v>1</v>
      </c>
      <c r="K2148">
        <v>3</v>
      </c>
      <c r="L2148">
        <v>3</v>
      </c>
      <c r="M2148">
        <v>32</v>
      </c>
      <c r="N2148">
        <v>7</v>
      </c>
      <c r="O2148">
        <v>3</v>
      </c>
      <c r="P2148">
        <v>1</v>
      </c>
      <c r="Q2148">
        <v>1</v>
      </c>
      <c r="R2148" s="27">
        <f t="shared" si="172"/>
        <v>64</v>
      </c>
      <c r="S2148" s="27">
        <f t="shared" si="173"/>
        <v>42</v>
      </c>
      <c r="T2148" s="27" t="str">
        <f>IFERROR(VLOOKUP(F2148,#REF!,2,0),"")</f>
        <v/>
      </c>
      <c r="U2148" s="27" t="str">
        <f t="shared" si="174"/>
        <v>,09:30:00,car,64</v>
      </c>
    </row>
    <row r="2149" spans="1:21" hidden="1" x14ac:dyDescent="0.25">
      <c r="A2149" t="s">
        <v>135</v>
      </c>
      <c r="B2149">
        <v>9</v>
      </c>
      <c r="C2149" s="27" t="str">
        <f t="shared" si="170"/>
        <v>M</v>
      </c>
      <c r="E2149" t="s">
        <v>2383</v>
      </c>
      <c r="F2149" s="27" t="str">
        <f t="shared" si="171"/>
        <v>CCV-37D</v>
      </c>
      <c r="G2149" t="s">
        <v>2384</v>
      </c>
      <c r="I2149" t="s">
        <v>2398</v>
      </c>
      <c r="J2149">
        <v>2</v>
      </c>
      <c r="K2149">
        <v>5</v>
      </c>
      <c r="L2149">
        <v>3</v>
      </c>
      <c r="M2149">
        <v>54</v>
      </c>
      <c r="N2149">
        <v>9</v>
      </c>
      <c r="O2149">
        <v>3</v>
      </c>
      <c r="P2149">
        <v>0</v>
      </c>
      <c r="Q2149">
        <v>3</v>
      </c>
      <c r="R2149" s="27">
        <f t="shared" si="172"/>
        <v>99</v>
      </c>
      <c r="S2149" s="27">
        <f t="shared" si="173"/>
        <v>65</v>
      </c>
      <c r="T2149" s="27" t="str">
        <f>IFERROR(VLOOKUP(F2149,#REF!,2,0),"")</f>
        <v/>
      </c>
      <c r="U2149" s="27" t="str">
        <f t="shared" si="174"/>
        <v>,09:45:00,car,99</v>
      </c>
    </row>
    <row r="2150" spans="1:21" hidden="1" x14ac:dyDescent="0.25">
      <c r="A2150" t="s">
        <v>137</v>
      </c>
      <c r="B2150">
        <v>10</v>
      </c>
      <c r="C2150" s="27" t="str">
        <f t="shared" si="170"/>
        <v>M</v>
      </c>
      <c r="E2150" t="s">
        <v>2383</v>
      </c>
      <c r="F2150" s="27" t="str">
        <f t="shared" si="171"/>
        <v>CCV-37D</v>
      </c>
      <c r="G2150" t="s">
        <v>2384</v>
      </c>
      <c r="I2150" t="s">
        <v>2399</v>
      </c>
      <c r="J2150">
        <v>0</v>
      </c>
      <c r="K2150">
        <v>1</v>
      </c>
      <c r="L2150">
        <v>1</v>
      </c>
      <c r="M2150">
        <v>3</v>
      </c>
      <c r="N2150">
        <v>3</v>
      </c>
      <c r="O2150">
        <v>1</v>
      </c>
      <c r="P2150">
        <v>0</v>
      </c>
      <c r="Q2150">
        <v>1</v>
      </c>
      <c r="R2150" s="27">
        <f t="shared" si="172"/>
        <v>12</v>
      </c>
      <c r="S2150" s="27">
        <f t="shared" si="173"/>
        <v>7</v>
      </c>
      <c r="T2150" s="27" t="str">
        <f>IFERROR(VLOOKUP(F2150,#REF!,2,0),"")</f>
        <v/>
      </c>
      <c r="U2150" s="27" t="str">
        <f t="shared" si="174"/>
        <v>,10:00:00,car,12</v>
      </c>
    </row>
    <row r="2151" spans="1:21" hidden="1" x14ac:dyDescent="0.25">
      <c r="A2151" t="s">
        <v>187</v>
      </c>
      <c r="B2151">
        <v>16</v>
      </c>
      <c r="C2151" s="27" t="str">
        <f t="shared" si="170"/>
        <v>T</v>
      </c>
      <c r="E2151" t="s">
        <v>2383</v>
      </c>
      <c r="F2151" s="27" t="str">
        <f t="shared" si="171"/>
        <v>CCV-37D</v>
      </c>
      <c r="G2151" t="s">
        <v>2384</v>
      </c>
      <c r="I2151" t="s">
        <v>2400</v>
      </c>
      <c r="J2151">
        <v>0</v>
      </c>
      <c r="K2151">
        <v>4</v>
      </c>
      <c r="L2151">
        <v>6</v>
      </c>
      <c r="M2151">
        <v>13</v>
      </c>
      <c r="N2151">
        <v>3</v>
      </c>
      <c r="O2151">
        <v>0</v>
      </c>
      <c r="P2151">
        <v>0</v>
      </c>
      <c r="Q2151">
        <v>1</v>
      </c>
      <c r="R2151" s="27">
        <f t="shared" si="172"/>
        <v>49</v>
      </c>
      <c r="S2151" s="27">
        <f t="shared" si="173"/>
        <v>29</v>
      </c>
      <c r="T2151" s="27" t="str">
        <f>IFERROR(VLOOKUP(F2151,#REF!,2,0),"")</f>
        <v/>
      </c>
      <c r="U2151" s="27" t="str">
        <f t="shared" si="174"/>
        <v>,16:15:00,car,49</v>
      </c>
    </row>
    <row r="2152" spans="1:21" hidden="1" x14ac:dyDescent="0.25">
      <c r="A2152" t="s">
        <v>42</v>
      </c>
      <c r="B2152">
        <v>16</v>
      </c>
      <c r="C2152" s="27" t="str">
        <f t="shared" si="170"/>
        <v>T</v>
      </c>
      <c r="E2152" t="s">
        <v>2383</v>
      </c>
      <c r="F2152" s="27" t="str">
        <f t="shared" si="171"/>
        <v>CCV-37D</v>
      </c>
      <c r="G2152" t="s">
        <v>2384</v>
      </c>
      <c r="I2152" t="s">
        <v>2401</v>
      </c>
      <c r="J2152">
        <v>1</v>
      </c>
      <c r="K2152">
        <v>10</v>
      </c>
      <c r="L2152">
        <v>6</v>
      </c>
      <c r="M2152">
        <v>35</v>
      </c>
      <c r="N2152">
        <v>11</v>
      </c>
      <c r="O2152">
        <v>6</v>
      </c>
      <c r="P2152">
        <v>0</v>
      </c>
      <c r="Q2152">
        <v>2</v>
      </c>
      <c r="R2152" s="27">
        <f t="shared" si="172"/>
        <v>96</v>
      </c>
      <c r="S2152" s="27">
        <f t="shared" si="173"/>
        <v>52</v>
      </c>
      <c r="T2152" s="27" t="str">
        <f>IFERROR(VLOOKUP(F2152,#REF!,2,0),"")</f>
        <v/>
      </c>
      <c r="U2152" s="27" t="str">
        <f t="shared" si="174"/>
        <v>,16:30:00,car,96</v>
      </c>
    </row>
    <row r="2153" spans="1:21" hidden="1" x14ac:dyDescent="0.25">
      <c r="A2153" t="s">
        <v>43</v>
      </c>
      <c r="B2153">
        <v>16</v>
      </c>
      <c r="C2153" s="27" t="str">
        <f t="shared" si="170"/>
        <v>T</v>
      </c>
      <c r="E2153" t="s">
        <v>2383</v>
      </c>
      <c r="F2153" s="27" t="str">
        <f t="shared" si="171"/>
        <v>CCV-37D</v>
      </c>
      <c r="G2153" t="s">
        <v>2384</v>
      </c>
      <c r="I2153" t="s">
        <v>2402</v>
      </c>
      <c r="J2153">
        <v>4</v>
      </c>
      <c r="K2153">
        <v>4</v>
      </c>
      <c r="L2153">
        <v>7</v>
      </c>
      <c r="M2153">
        <v>43</v>
      </c>
      <c r="N2153">
        <v>15</v>
      </c>
      <c r="O2153">
        <v>4</v>
      </c>
      <c r="P2153">
        <v>0</v>
      </c>
      <c r="Q2153">
        <v>0</v>
      </c>
      <c r="R2153" s="27">
        <f t="shared" si="172"/>
        <v>93</v>
      </c>
      <c r="S2153" s="27">
        <f t="shared" si="173"/>
        <v>61</v>
      </c>
      <c r="T2153" s="27" t="str">
        <f>IFERROR(VLOOKUP(F2153,#REF!,2,0),"")</f>
        <v/>
      </c>
      <c r="U2153" s="27" t="str">
        <f t="shared" si="174"/>
        <v>,16:45:00,car,93</v>
      </c>
    </row>
    <row r="2154" spans="1:21" hidden="1" x14ac:dyDescent="0.25">
      <c r="A2154" t="s">
        <v>44</v>
      </c>
      <c r="B2154">
        <v>17</v>
      </c>
      <c r="C2154" s="27" t="str">
        <f t="shared" si="170"/>
        <v>T</v>
      </c>
      <c r="E2154" t="s">
        <v>2383</v>
      </c>
      <c r="F2154" s="27" t="str">
        <f t="shared" si="171"/>
        <v>CCV-37D</v>
      </c>
      <c r="G2154" t="s">
        <v>2384</v>
      </c>
      <c r="I2154" t="s">
        <v>2403</v>
      </c>
      <c r="J2154">
        <v>6</v>
      </c>
      <c r="K2154">
        <v>8</v>
      </c>
      <c r="L2154">
        <v>2</v>
      </c>
      <c r="M2154">
        <v>36</v>
      </c>
      <c r="N2154">
        <v>9</v>
      </c>
      <c r="O2154">
        <v>7</v>
      </c>
      <c r="P2154">
        <v>0</v>
      </c>
      <c r="Q2154">
        <v>2</v>
      </c>
      <c r="R2154" s="27">
        <f t="shared" si="172"/>
        <v>79</v>
      </c>
      <c r="S2154" s="27">
        <f t="shared" si="173"/>
        <v>43</v>
      </c>
      <c r="T2154" s="27" t="str">
        <f>IFERROR(VLOOKUP(F2154,#REF!,2,0),"")</f>
        <v/>
      </c>
      <c r="U2154" s="27" t="str">
        <f t="shared" si="174"/>
        <v>,17:00:00,car,79</v>
      </c>
    </row>
    <row r="2155" spans="1:21" hidden="1" x14ac:dyDescent="0.25">
      <c r="A2155" t="s">
        <v>45</v>
      </c>
      <c r="B2155">
        <v>17</v>
      </c>
      <c r="C2155" s="27" t="str">
        <f t="shared" si="170"/>
        <v>T</v>
      </c>
      <c r="E2155" t="s">
        <v>2383</v>
      </c>
      <c r="F2155" s="27" t="str">
        <f t="shared" si="171"/>
        <v>CCV-37D</v>
      </c>
      <c r="G2155" t="s">
        <v>2384</v>
      </c>
      <c r="I2155" t="s">
        <v>2404</v>
      </c>
      <c r="J2155">
        <v>3</v>
      </c>
      <c r="K2155">
        <v>7</v>
      </c>
      <c r="L2155">
        <v>3</v>
      </c>
      <c r="M2155">
        <v>47</v>
      </c>
      <c r="N2155">
        <v>18</v>
      </c>
      <c r="O2155">
        <v>6</v>
      </c>
      <c r="P2155">
        <v>0</v>
      </c>
      <c r="Q2155">
        <v>5</v>
      </c>
      <c r="R2155" s="27">
        <f t="shared" si="172"/>
        <v>100</v>
      </c>
      <c r="S2155" s="27">
        <f t="shared" si="173"/>
        <v>60</v>
      </c>
      <c r="T2155" s="27" t="str">
        <f>IFERROR(VLOOKUP(F2155,#REF!,2,0),"")</f>
        <v/>
      </c>
      <c r="U2155" s="27" t="str">
        <f t="shared" si="174"/>
        <v>,17:15:00,car,100</v>
      </c>
    </row>
    <row r="2156" spans="1:21" hidden="1" x14ac:dyDescent="0.25">
      <c r="A2156" t="s">
        <v>46</v>
      </c>
      <c r="B2156">
        <v>17</v>
      </c>
      <c r="C2156" s="27" t="str">
        <f t="shared" si="170"/>
        <v>T</v>
      </c>
      <c r="E2156" t="s">
        <v>2383</v>
      </c>
      <c r="F2156" s="27" t="str">
        <f t="shared" si="171"/>
        <v>CCV-37D</v>
      </c>
      <c r="G2156" t="s">
        <v>2384</v>
      </c>
      <c r="I2156" t="s">
        <v>2405</v>
      </c>
      <c r="J2156">
        <v>1</v>
      </c>
      <c r="K2156">
        <v>11</v>
      </c>
      <c r="L2156">
        <v>3</v>
      </c>
      <c r="M2156">
        <v>42</v>
      </c>
      <c r="N2156">
        <v>15</v>
      </c>
      <c r="O2156">
        <v>11</v>
      </c>
      <c r="P2156">
        <v>0</v>
      </c>
      <c r="Q2156">
        <v>5</v>
      </c>
      <c r="R2156" s="27">
        <f t="shared" si="172"/>
        <v>103</v>
      </c>
      <c r="S2156" s="27">
        <f t="shared" si="173"/>
        <v>55</v>
      </c>
      <c r="T2156" s="27" t="str">
        <f>IFERROR(VLOOKUP(F2156,#REF!,2,0),"")</f>
        <v/>
      </c>
      <c r="U2156" s="27" t="str">
        <f t="shared" si="174"/>
        <v>,17:30:00,car,103</v>
      </c>
    </row>
    <row r="2157" spans="1:21" hidden="1" x14ac:dyDescent="0.25">
      <c r="A2157" t="s">
        <v>47</v>
      </c>
      <c r="B2157">
        <v>17</v>
      </c>
      <c r="C2157" s="27" t="str">
        <f t="shared" si="170"/>
        <v>T</v>
      </c>
      <c r="E2157" t="s">
        <v>2383</v>
      </c>
      <c r="F2157" s="27" t="str">
        <f t="shared" si="171"/>
        <v>CCV-37D</v>
      </c>
      <c r="G2157" t="s">
        <v>2384</v>
      </c>
      <c r="I2157" t="s">
        <v>2406</v>
      </c>
      <c r="J2157">
        <v>0</v>
      </c>
      <c r="K2157">
        <v>4</v>
      </c>
      <c r="L2157">
        <v>2</v>
      </c>
      <c r="M2157">
        <v>54</v>
      </c>
      <c r="N2157">
        <v>21</v>
      </c>
      <c r="O2157">
        <v>6</v>
      </c>
      <c r="P2157">
        <v>0</v>
      </c>
      <c r="Q2157">
        <v>5</v>
      </c>
      <c r="R2157" s="27">
        <f t="shared" si="172"/>
        <v>99</v>
      </c>
      <c r="S2157" s="27">
        <f t="shared" si="173"/>
        <v>64</v>
      </c>
      <c r="T2157" s="27" t="str">
        <f>IFERROR(VLOOKUP(F2157,#REF!,2,0),"")</f>
        <v/>
      </c>
      <c r="U2157" s="27" t="str">
        <f t="shared" si="174"/>
        <v>,17:45:00,car,99</v>
      </c>
    </row>
    <row r="2158" spans="1:21" hidden="1" x14ac:dyDescent="0.25">
      <c r="A2158" t="s">
        <v>48</v>
      </c>
      <c r="B2158">
        <v>18</v>
      </c>
      <c r="C2158" s="27" t="str">
        <f t="shared" si="170"/>
        <v>T</v>
      </c>
      <c r="E2158" t="s">
        <v>2383</v>
      </c>
      <c r="F2158" s="27" t="str">
        <f t="shared" si="171"/>
        <v>CCV-37D</v>
      </c>
      <c r="G2158" t="s">
        <v>2384</v>
      </c>
      <c r="I2158" t="s">
        <v>2407</v>
      </c>
      <c r="J2158">
        <v>1</v>
      </c>
      <c r="K2158">
        <v>5</v>
      </c>
      <c r="L2158">
        <v>6</v>
      </c>
      <c r="M2158">
        <v>54</v>
      </c>
      <c r="N2158">
        <v>22</v>
      </c>
      <c r="O2158">
        <v>4</v>
      </c>
      <c r="P2158">
        <v>0</v>
      </c>
      <c r="Q2158">
        <v>2</v>
      </c>
      <c r="R2158" s="27">
        <f t="shared" si="172"/>
        <v>111</v>
      </c>
      <c r="S2158" s="27">
        <f t="shared" si="173"/>
        <v>71</v>
      </c>
      <c r="T2158" s="27" t="str">
        <f>IFERROR(VLOOKUP(F2158,#REF!,2,0),"")</f>
        <v/>
      </c>
      <c r="U2158" s="27" t="str">
        <f t="shared" si="174"/>
        <v>,18:00:00,car,111</v>
      </c>
    </row>
    <row r="2159" spans="1:21" hidden="1" x14ac:dyDescent="0.25">
      <c r="A2159" t="s">
        <v>49</v>
      </c>
      <c r="B2159">
        <v>18</v>
      </c>
      <c r="C2159" s="27" t="str">
        <f t="shared" si="170"/>
        <v>T</v>
      </c>
      <c r="E2159" t="s">
        <v>2383</v>
      </c>
      <c r="F2159" s="27" t="str">
        <f t="shared" si="171"/>
        <v>CCV-37D</v>
      </c>
      <c r="G2159" t="s">
        <v>2384</v>
      </c>
      <c r="I2159" t="s">
        <v>2408</v>
      </c>
      <c r="J2159">
        <v>4</v>
      </c>
      <c r="K2159">
        <v>4</v>
      </c>
      <c r="L2159">
        <v>2</v>
      </c>
      <c r="M2159">
        <v>49</v>
      </c>
      <c r="N2159">
        <v>15</v>
      </c>
      <c r="O2159">
        <v>5</v>
      </c>
      <c r="P2159">
        <v>0</v>
      </c>
      <c r="Q2159">
        <v>3</v>
      </c>
      <c r="R2159" s="27">
        <f t="shared" si="172"/>
        <v>88</v>
      </c>
      <c r="S2159" s="27">
        <f t="shared" si="173"/>
        <v>57</v>
      </c>
      <c r="T2159" s="27" t="str">
        <f>IFERROR(VLOOKUP(F2159,#REF!,2,0),"")</f>
        <v/>
      </c>
      <c r="U2159" s="27" t="str">
        <f t="shared" si="174"/>
        <v>,18:15:00,car,88</v>
      </c>
    </row>
    <row r="2160" spans="1:21" hidden="1" x14ac:dyDescent="0.25">
      <c r="A2160" t="s">
        <v>197</v>
      </c>
      <c r="B2160">
        <v>18</v>
      </c>
      <c r="C2160" s="27" t="str">
        <f t="shared" si="170"/>
        <v>T</v>
      </c>
      <c r="E2160" t="s">
        <v>2383</v>
      </c>
      <c r="F2160" s="27" t="str">
        <f t="shared" si="171"/>
        <v>CCV-37D</v>
      </c>
      <c r="G2160" t="s">
        <v>2384</v>
      </c>
      <c r="I2160" t="s">
        <v>2409</v>
      </c>
      <c r="J2160">
        <v>1</v>
      </c>
      <c r="K2160">
        <v>6</v>
      </c>
      <c r="L2160">
        <v>8</v>
      </c>
      <c r="M2160">
        <v>64</v>
      </c>
      <c r="N2160">
        <v>22</v>
      </c>
      <c r="O2160">
        <v>3</v>
      </c>
      <c r="P2160">
        <v>0</v>
      </c>
      <c r="Q2160">
        <v>2</v>
      </c>
      <c r="R2160" s="27">
        <f t="shared" si="172"/>
        <v>133</v>
      </c>
      <c r="S2160" s="27">
        <f t="shared" si="173"/>
        <v>86</v>
      </c>
      <c r="T2160" s="27" t="str">
        <f>IFERROR(VLOOKUP(F2160,#REF!,2,0),"")</f>
        <v/>
      </c>
      <c r="U2160" s="27" t="str">
        <f t="shared" si="174"/>
        <v>,18:30:00,car,133</v>
      </c>
    </row>
    <row r="2161" spans="1:21" hidden="1" x14ac:dyDescent="0.25">
      <c r="A2161" t="s">
        <v>199</v>
      </c>
      <c r="B2161">
        <v>18</v>
      </c>
      <c r="C2161" s="27" t="str">
        <f t="shared" si="170"/>
        <v>T</v>
      </c>
      <c r="E2161" t="s">
        <v>2383</v>
      </c>
      <c r="F2161" s="27" t="str">
        <f t="shared" si="171"/>
        <v>CCV-37D</v>
      </c>
      <c r="G2161" t="s">
        <v>2384</v>
      </c>
      <c r="I2161" t="s">
        <v>2410</v>
      </c>
      <c r="J2161">
        <v>2</v>
      </c>
      <c r="K2161">
        <v>6</v>
      </c>
      <c r="L2161">
        <v>3</v>
      </c>
      <c r="M2161">
        <v>53</v>
      </c>
      <c r="N2161">
        <v>12</v>
      </c>
      <c r="O2161">
        <v>12</v>
      </c>
      <c r="P2161">
        <v>0</v>
      </c>
      <c r="Q2161">
        <v>4</v>
      </c>
      <c r="R2161" s="27">
        <f t="shared" si="172"/>
        <v>103</v>
      </c>
      <c r="S2161" s="27">
        <f t="shared" si="173"/>
        <v>65</v>
      </c>
      <c r="T2161" s="27" t="str">
        <f>IFERROR(VLOOKUP(F2161,#REF!,2,0),"")</f>
        <v/>
      </c>
      <c r="U2161" s="27" t="str">
        <f t="shared" si="174"/>
        <v>,18:45:00,car,103</v>
      </c>
    </row>
    <row r="2162" spans="1:21" hidden="1" x14ac:dyDescent="0.25">
      <c r="A2162" t="s">
        <v>201</v>
      </c>
      <c r="B2162">
        <v>19</v>
      </c>
      <c r="C2162" s="27" t="str">
        <f t="shared" si="170"/>
        <v>N</v>
      </c>
      <c r="E2162" t="s">
        <v>2383</v>
      </c>
      <c r="F2162" s="27" t="str">
        <f t="shared" si="171"/>
        <v>CCV-37D</v>
      </c>
      <c r="G2162" t="s">
        <v>2384</v>
      </c>
      <c r="I2162" t="s">
        <v>2411</v>
      </c>
      <c r="J2162">
        <v>3</v>
      </c>
      <c r="K2162">
        <v>3</v>
      </c>
      <c r="L2162">
        <v>2</v>
      </c>
      <c r="M2162">
        <v>45</v>
      </c>
      <c r="N2162">
        <v>21</v>
      </c>
      <c r="O2162">
        <v>9</v>
      </c>
      <c r="P2162">
        <v>0</v>
      </c>
      <c r="Q2162">
        <v>2</v>
      </c>
      <c r="R2162" s="27">
        <f t="shared" si="172"/>
        <v>80</v>
      </c>
      <c r="S2162" s="27">
        <f t="shared" si="173"/>
        <v>52</v>
      </c>
      <c r="T2162" s="27" t="str">
        <f>IFERROR(VLOOKUP(F2162,#REF!,2,0),"")</f>
        <v/>
      </c>
      <c r="U2162" s="27" t="str">
        <f t="shared" si="174"/>
        <v>,19:00:00,car,80</v>
      </c>
    </row>
    <row r="2163" spans="1:21" hidden="1" x14ac:dyDescent="0.25">
      <c r="A2163" t="s">
        <v>203</v>
      </c>
      <c r="B2163">
        <v>19</v>
      </c>
      <c r="C2163" s="27" t="str">
        <f t="shared" si="170"/>
        <v>N</v>
      </c>
      <c r="E2163" t="s">
        <v>2383</v>
      </c>
      <c r="F2163" s="27" t="str">
        <f t="shared" si="171"/>
        <v>CCV-37D</v>
      </c>
      <c r="G2163" t="s">
        <v>2384</v>
      </c>
      <c r="I2163" t="s">
        <v>2412</v>
      </c>
      <c r="J2163">
        <v>0</v>
      </c>
      <c r="K2163">
        <v>1</v>
      </c>
      <c r="L2163">
        <v>9</v>
      </c>
      <c r="M2163">
        <v>39</v>
      </c>
      <c r="N2163">
        <v>11</v>
      </c>
      <c r="O2163">
        <v>9</v>
      </c>
      <c r="P2163">
        <v>0</v>
      </c>
      <c r="Q2163">
        <v>1</v>
      </c>
      <c r="R2163" s="27">
        <f t="shared" si="172"/>
        <v>87</v>
      </c>
      <c r="S2163" s="27">
        <f t="shared" si="173"/>
        <v>63</v>
      </c>
      <c r="T2163" s="27" t="str">
        <f>IFERROR(VLOOKUP(F2163,#REF!,2,0),"")</f>
        <v/>
      </c>
      <c r="U2163" s="27" t="str">
        <f t="shared" si="174"/>
        <v>,19:15:00,car,87</v>
      </c>
    </row>
    <row r="2164" spans="1:21" hidden="1" x14ac:dyDescent="0.25">
      <c r="A2164" t="s">
        <v>205</v>
      </c>
      <c r="B2164">
        <v>19</v>
      </c>
      <c r="C2164" s="27" t="str">
        <f t="shared" si="170"/>
        <v>N</v>
      </c>
      <c r="E2164" t="s">
        <v>2383</v>
      </c>
      <c r="F2164" s="27" t="str">
        <f t="shared" si="171"/>
        <v>CCV-37D</v>
      </c>
      <c r="G2164" t="s">
        <v>2384</v>
      </c>
      <c r="I2164" t="s">
        <v>2413</v>
      </c>
      <c r="J2164">
        <v>0</v>
      </c>
      <c r="K2164">
        <v>0</v>
      </c>
      <c r="L2164">
        <v>1</v>
      </c>
      <c r="M2164">
        <v>5</v>
      </c>
      <c r="N2164">
        <v>1</v>
      </c>
      <c r="O2164">
        <v>0</v>
      </c>
      <c r="P2164">
        <v>0</v>
      </c>
      <c r="Q2164">
        <v>0</v>
      </c>
      <c r="R2164" s="27">
        <f t="shared" si="172"/>
        <v>10</v>
      </c>
      <c r="S2164" s="27">
        <f t="shared" si="173"/>
        <v>8</v>
      </c>
      <c r="T2164" s="27" t="str">
        <f>IFERROR(VLOOKUP(F2164,#REF!,2,0),"")</f>
        <v/>
      </c>
      <c r="U2164" s="27" t="str">
        <f t="shared" si="174"/>
        <v>,19:30:00,car,10</v>
      </c>
    </row>
    <row r="2165" spans="1:21" hidden="1" x14ac:dyDescent="0.25">
      <c r="A2165" t="s">
        <v>107</v>
      </c>
      <c r="B2165">
        <v>6</v>
      </c>
      <c r="C2165" s="27" t="str">
        <f t="shared" si="170"/>
        <v>M</v>
      </c>
      <c r="E2165" t="s">
        <v>2414</v>
      </c>
      <c r="F2165" s="27" t="str">
        <f t="shared" si="171"/>
        <v>CCV-38A</v>
      </c>
      <c r="G2165" t="s">
        <v>2415</v>
      </c>
      <c r="I2165" t="s">
        <v>2416</v>
      </c>
      <c r="J2165">
        <v>1</v>
      </c>
      <c r="K2165">
        <v>0</v>
      </c>
      <c r="L2165">
        <v>0</v>
      </c>
      <c r="M2165">
        <v>16</v>
      </c>
      <c r="N2165">
        <v>4</v>
      </c>
      <c r="O2165">
        <v>1</v>
      </c>
      <c r="P2165">
        <v>6</v>
      </c>
      <c r="Q2165">
        <v>0</v>
      </c>
      <c r="R2165" s="27">
        <f t="shared" si="172"/>
        <v>30</v>
      </c>
      <c r="S2165" s="27">
        <f t="shared" si="173"/>
        <v>22</v>
      </c>
      <c r="T2165" s="27" t="str">
        <f>IFERROR(VLOOKUP(F2165,#REF!,2,0),"")</f>
        <v/>
      </c>
      <c r="U2165" s="27" t="str">
        <f t="shared" si="174"/>
        <v>,06:15:00,car,30</v>
      </c>
    </row>
    <row r="2166" spans="1:21" hidden="1" x14ac:dyDescent="0.25">
      <c r="A2166" t="s">
        <v>109</v>
      </c>
      <c r="B2166">
        <v>6</v>
      </c>
      <c r="C2166" s="27" t="str">
        <f t="shared" si="170"/>
        <v>M</v>
      </c>
      <c r="E2166" t="s">
        <v>2414</v>
      </c>
      <c r="F2166" s="27" t="str">
        <f t="shared" si="171"/>
        <v>CCV-38A</v>
      </c>
      <c r="G2166" t="s">
        <v>2415</v>
      </c>
      <c r="I2166" t="s">
        <v>2417</v>
      </c>
      <c r="J2166">
        <v>1</v>
      </c>
      <c r="K2166">
        <v>0</v>
      </c>
      <c r="L2166">
        <v>0</v>
      </c>
      <c r="M2166">
        <v>55</v>
      </c>
      <c r="N2166">
        <v>13</v>
      </c>
      <c r="O2166">
        <v>19</v>
      </c>
      <c r="P2166">
        <v>7</v>
      </c>
      <c r="Q2166">
        <v>3</v>
      </c>
      <c r="R2166" s="27">
        <f t="shared" si="172"/>
        <v>88</v>
      </c>
      <c r="S2166" s="27">
        <f t="shared" si="173"/>
        <v>65</v>
      </c>
      <c r="T2166" s="27" t="str">
        <f>IFERROR(VLOOKUP(F2166,#REF!,2,0),"")</f>
        <v/>
      </c>
      <c r="U2166" s="27" t="str">
        <f t="shared" si="174"/>
        <v>,06:30:00,car,88</v>
      </c>
    </row>
    <row r="2167" spans="1:21" hidden="1" x14ac:dyDescent="0.25">
      <c r="A2167" t="s">
        <v>111</v>
      </c>
      <c r="B2167">
        <v>6</v>
      </c>
      <c r="C2167" s="27" t="str">
        <f t="shared" si="170"/>
        <v>M</v>
      </c>
      <c r="E2167" t="s">
        <v>2414</v>
      </c>
      <c r="F2167" s="27" t="str">
        <f t="shared" si="171"/>
        <v>CCV-38A</v>
      </c>
      <c r="G2167" t="s">
        <v>2415</v>
      </c>
      <c r="I2167" t="s">
        <v>2418</v>
      </c>
      <c r="J2167">
        <v>2</v>
      </c>
      <c r="K2167">
        <v>1</v>
      </c>
      <c r="L2167">
        <v>2</v>
      </c>
      <c r="M2167">
        <v>120</v>
      </c>
      <c r="N2167">
        <v>24</v>
      </c>
      <c r="O2167">
        <v>10</v>
      </c>
      <c r="P2167">
        <v>2</v>
      </c>
      <c r="Q2167">
        <v>4</v>
      </c>
      <c r="R2167" s="27">
        <f t="shared" si="172"/>
        <v>179</v>
      </c>
      <c r="S2167" s="27">
        <f t="shared" si="173"/>
        <v>131</v>
      </c>
      <c r="T2167" s="27" t="str">
        <f>IFERROR(VLOOKUP(F2167,#REF!,2,0),"")</f>
        <v/>
      </c>
      <c r="U2167" s="27" t="str">
        <f t="shared" si="174"/>
        <v>,06:45:00,car,179</v>
      </c>
    </row>
    <row r="2168" spans="1:21" hidden="1" x14ac:dyDescent="0.25">
      <c r="A2168" t="s">
        <v>113</v>
      </c>
      <c r="B2168">
        <v>7</v>
      </c>
      <c r="C2168" s="27" t="str">
        <f t="shared" si="170"/>
        <v>M</v>
      </c>
      <c r="E2168" t="s">
        <v>2414</v>
      </c>
      <c r="F2168" s="27" t="str">
        <f t="shared" si="171"/>
        <v>CCV-38A</v>
      </c>
      <c r="G2168" t="s">
        <v>2415</v>
      </c>
      <c r="I2168" t="s">
        <v>2419</v>
      </c>
      <c r="J2168">
        <v>0</v>
      </c>
      <c r="K2168">
        <v>3</v>
      </c>
      <c r="L2168">
        <v>2</v>
      </c>
      <c r="M2168">
        <v>156</v>
      </c>
      <c r="N2168">
        <v>23</v>
      </c>
      <c r="O2168">
        <v>12</v>
      </c>
      <c r="P2168">
        <v>4</v>
      </c>
      <c r="Q2168">
        <v>1</v>
      </c>
      <c r="R2168" s="27">
        <f t="shared" si="172"/>
        <v>229</v>
      </c>
      <c r="S2168" s="27">
        <f t="shared" si="173"/>
        <v>166</v>
      </c>
      <c r="T2168" s="27" t="str">
        <f>IFERROR(VLOOKUP(F2168,#REF!,2,0),"")</f>
        <v/>
      </c>
      <c r="U2168" s="27" t="str">
        <f t="shared" si="174"/>
        <v>,07:00:00,car,229</v>
      </c>
    </row>
    <row r="2169" spans="1:21" hidden="1" x14ac:dyDescent="0.25">
      <c r="A2169" t="s">
        <v>115</v>
      </c>
      <c r="B2169">
        <v>7</v>
      </c>
      <c r="C2169" s="27" t="str">
        <f t="shared" si="170"/>
        <v>M</v>
      </c>
      <c r="E2169" t="s">
        <v>2414</v>
      </c>
      <c r="F2169" s="27" t="str">
        <f t="shared" si="171"/>
        <v>CCV-38A</v>
      </c>
      <c r="G2169" t="s">
        <v>2415</v>
      </c>
      <c r="I2169" t="s">
        <v>2420</v>
      </c>
      <c r="J2169">
        <v>9</v>
      </c>
      <c r="K2169">
        <v>5</v>
      </c>
      <c r="L2169">
        <v>0</v>
      </c>
      <c r="M2169">
        <v>238</v>
      </c>
      <c r="N2169">
        <v>33</v>
      </c>
      <c r="O2169">
        <v>17</v>
      </c>
      <c r="P2169">
        <v>5</v>
      </c>
      <c r="Q2169">
        <v>4</v>
      </c>
      <c r="R2169" s="27">
        <f t="shared" si="172"/>
        <v>342</v>
      </c>
      <c r="S2169" s="27">
        <f t="shared" si="173"/>
        <v>247</v>
      </c>
      <c r="T2169" s="27" t="str">
        <f>IFERROR(VLOOKUP(F2169,#REF!,2,0),"")</f>
        <v/>
      </c>
      <c r="U2169" s="27" t="str">
        <f t="shared" si="174"/>
        <v>,07:15:00,car,342</v>
      </c>
    </row>
    <row r="2170" spans="1:21" hidden="1" x14ac:dyDescent="0.25">
      <c r="A2170" t="s">
        <v>117</v>
      </c>
      <c r="B2170">
        <v>7</v>
      </c>
      <c r="C2170" s="27" t="str">
        <f t="shared" si="170"/>
        <v>M</v>
      </c>
      <c r="E2170" t="s">
        <v>2414</v>
      </c>
      <c r="F2170" s="27" t="str">
        <f t="shared" si="171"/>
        <v>CCV-38A</v>
      </c>
      <c r="G2170" t="s">
        <v>2415</v>
      </c>
      <c r="I2170" t="s">
        <v>2421</v>
      </c>
      <c r="J2170">
        <v>0</v>
      </c>
      <c r="K2170">
        <v>4</v>
      </c>
      <c r="L2170">
        <v>1</v>
      </c>
      <c r="M2170">
        <v>285</v>
      </c>
      <c r="N2170">
        <v>40</v>
      </c>
      <c r="O2170">
        <v>19</v>
      </c>
      <c r="P2170">
        <v>4</v>
      </c>
      <c r="Q2170">
        <v>4</v>
      </c>
      <c r="R2170" s="27">
        <f t="shared" si="172"/>
        <v>404</v>
      </c>
      <c r="S2170" s="27">
        <f t="shared" si="173"/>
        <v>296</v>
      </c>
      <c r="T2170" s="27" t="str">
        <f>IFERROR(VLOOKUP(F2170,#REF!,2,0),"")</f>
        <v/>
      </c>
      <c r="U2170" s="27" t="str">
        <f t="shared" si="174"/>
        <v>,07:30:00,car,404</v>
      </c>
    </row>
    <row r="2171" spans="1:21" hidden="1" x14ac:dyDescent="0.25">
      <c r="A2171" t="s">
        <v>119</v>
      </c>
      <c r="B2171">
        <v>7</v>
      </c>
      <c r="C2171" s="27" t="str">
        <f t="shared" si="170"/>
        <v>M</v>
      </c>
      <c r="E2171" t="s">
        <v>2414</v>
      </c>
      <c r="F2171" s="27" t="str">
        <f t="shared" si="171"/>
        <v>CCV-38A</v>
      </c>
      <c r="G2171" t="s">
        <v>2415</v>
      </c>
      <c r="I2171" t="s">
        <v>2422</v>
      </c>
      <c r="J2171">
        <v>1</v>
      </c>
      <c r="K2171">
        <v>3</v>
      </c>
      <c r="L2171">
        <v>2</v>
      </c>
      <c r="M2171">
        <v>356</v>
      </c>
      <c r="N2171">
        <v>50</v>
      </c>
      <c r="O2171">
        <v>16</v>
      </c>
      <c r="P2171">
        <v>5</v>
      </c>
      <c r="Q2171">
        <v>9</v>
      </c>
      <c r="R2171" s="27">
        <f t="shared" si="172"/>
        <v>507</v>
      </c>
      <c r="S2171" s="27">
        <f t="shared" si="173"/>
        <v>375</v>
      </c>
      <c r="T2171" s="27" t="str">
        <f>IFERROR(VLOOKUP(F2171,#REF!,2,0),"")</f>
        <v/>
      </c>
      <c r="U2171" s="27" t="str">
        <f t="shared" si="174"/>
        <v>,07:45:00,car,507</v>
      </c>
    </row>
    <row r="2172" spans="1:21" hidden="1" x14ac:dyDescent="0.25">
      <c r="A2172" t="s">
        <v>121</v>
      </c>
      <c r="B2172">
        <v>8</v>
      </c>
      <c r="C2172" s="27" t="str">
        <f t="shared" si="170"/>
        <v>M</v>
      </c>
      <c r="E2172" t="s">
        <v>2414</v>
      </c>
      <c r="F2172" s="27" t="str">
        <f t="shared" si="171"/>
        <v>CCV-38A</v>
      </c>
      <c r="G2172" t="s">
        <v>2415</v>
      </c>
      <c r="I2172" t="s">
        <v>2423</v>
      </c>
      <c r="J2172">
        <v>1</v>
      </c>
      <c r="K2172">
        <v>3</v>
      </c>
      <c r="L2172">
        <v>1</v>
      </c>
      <c r="M2172">
        <v>335</v>
      </c>
      <c r="N2172">
        <v>41</v>
      </c>
      <c r="O2172">
        <v>18</v>
      </c>
      <c r="P2172">
        <v>5</v>
      </c>
      <c r="Q2172">
        <v>8</v>
      </c>
      <c r="R2172" s="27">
        <f t="shared" si="172"/>
        <v>473</v>
      </c>
      <c r="S2172" s="27">
        <f t="shared" si="173"/>
        <v>351</v>
      </c>
      <c r="T2172" s="27" t="str">
        <f>IFERROR(VLOOKUP(F2172,#REF!,2,0),"")</f>
        <v/>
      </c>
      <c r="U2172" s="27" t="str">
        <f t="shared" si="174"/>
        <v>,08:00:00,car,473</v>
      </c>
    </row>
    <row r="2173" spans="1:21" hidden="1" x14ac:dyDescent="0.25">
      <c r="A2173" t="s">
        <v>123</v>
      </c>
      <c r="B2173">
        <v>8</v>
      </c>
      <c r="C2173" s="27" t="str">
        <f t="shared" si="170"/>
        <v>M</v>
      </c>
      <c r="E2173" t="s">
        <v>2414</v>
      </c>
      <c r="F2173" s="27" t="str">
        <f t="shared" si="171"/>
        <v>CCV-38A</v>
      </c>
      <c r="G2173" t="s">
        <v>2415</v>
      </c>
      <c r="I2173" t="s">
        <v>2424</v>
      </c>
      <c r="J2173">
        <v>0</v>
      </c>
      <c r="K2173">
        <v>2</v>
      </c>
      <c r="L2173">
        <v>2</v>
      </c>
      <c r="M2173">
        <v>270</v>
      </c>
      <c r="N2173">
        <v>34</v>
      </c>
      <c r="O2173">
        <v>22</v>
      </c>
      <c r="P2173">
        <v>9</v>
      </c>
      <c r="Q2173">
        <v>6</v>
      </c>
      <c r="R2173" s="27">
        <f t="shared" si="172"/>
        <v>390</v>
      </c>
      <c r="S2173" s="27">
        <f t="shared" si="173"/>
        <v>290</v>
      </c>
      <c r="T2173" s="27" t="str">
        <f>IFERROR(VLOOKUP(F2173,#REF!,2,0),"")</f>
        <v/>
      </c>
      <c r="U2173" s="27" t="str">
        <f t="shared" si="174"/>
        <v>,08:15:00,car,390</v>
      </c>
    </row>
    <row r="2174" spans="1:21" hidden="1" x14ac:dyDescent="0.25">
      <c r="A2174" t="s">
        <v>125</v>
      </c>
      <c r="B2174">
        <v>8</v>
      </c>
      <c r="C2174" s="27" t="str">
        <f t="shared" si="170"/>
        <v>M</v>
      </c>
      <c r="E2174" t="s">
        <v>2414</v>
      </c>
      <c r="F2174" s="27" t="str">
        <f t="shared" si="171"/>
        <v>CCV-38A</v>
      </c>
      <c r="G2174" t="s">
        <v>2415</v>
      </c>
      <c r="I2174" t="s">
        <v>2425</v>
      </c>
      <c r="J2174">
        <v>1</v>
      </c>
      <c r="K2174">
        <v>3</v>
      </c>
      <c r="L2174">
        <v>2</v>
      </c>
      <c r="M2174">
        <v>273</v>
      </c>
      <c r="N2174">
        <v>32</v>
      </c>
      <c r="O2174">
        <v>14</v>
      </c>
      <c r="P2174">
        <v>5</v>
      </c>
      <c r="Q2174">
        <v>10</v>
      </c>
      <c r="R2174" s="27">
        <f t="shared" si="172"/>
        <v>396</v>
      </c>
      <c r="S2174" s="27">
        <f t="shared" si="173"/>
        <v>293</v>
      </c>
      <c r="T2174" s="27" t="str">
        <f>IFERROR(VLOOKUP(F2174,#REF!,2,0),"")</f>
        <v/>
      </c>
      <c r="U2174" s="27" t="str">
        <f t="shared" si="174"/>
        <v>,08:30:00,car,396</v>
      </c>
    </row>
    <row r="2175" spans="1:21" hidden="1" x14ac:dyDescent="0.25">
      <c r="A2175" t="s">
        <v>127</v>
      </c>
      <c r="B2175">
        <v>8</v>
      </c>
      <c r="C2175" s="27" t="str">
        <f t="shared" si="170"/>
        <v>M</v>
      </c>
      <c r="E2175" t="s">
        <v>2414</v>
      </c>
      <c r="F2175" s="27" t="str">
        <f t="shared" si="171"/>
        <v>CCV-38A</v>
      </c>
      <c r="G2175" t="s">
        <v>2415</v>
      </c>
      <c r="I2175" t="s">
        <v>2426</v>
      </c>
      <c r="J2175">
        <v>1</v>
      </c>
      <c r="K2175">
        <v>10</v>
      </c>
      <c r="L2175">
        <v>0</v>
      </c>
      <c r="M2175">
        <v>280</v>
      </c>
      <c r="N2175">
        <v>30</v>
      </c>
      <c r="O2175">
        <v>20</v>
      </c>
      <c r="P2175">
        <v>6</v>
      </c>
      <c r="Q2175">
        <v>10</v>
      </c>
      <c r="R2175" s="27">
        <f t="shared" si="172"/>
        <v>418</v>
      </c>
      <c r="S2175" s="27">
        <f t="shared" si="173"/>
        <v>296</v>
      </c>
      <c r="T2175" s="27" t="str">
        <f>IFERROR(VLOOKUP(F2175,#REF!,2,0),"")</f>
        <v/>
      </c>
      <c r="U2175" s="27" t="str">
        <f t="shared" si="174"/>
        <v>,08:45:00,car,418</v>
      </c>
    </row>
    <row r="2176" spans="1:21" hidden="1" x14ac:dyDescent="0.25">
      <c r="A2176" t="s">
        <v>129</v>
      </c>
      <c r="B2176">
        <v>9</v>
      </c>
      <c r="C2176" s="27" t="str">
        <f t="shared" si="170"/>
        <v>M</v>
      </c>
      <c r="E2176" t="s">
        <v>2414</v>
      </c>
      <c r="F2176" s="27" t="str">
        <f t="shared" si="171"/>
        <v>CCV-38A</v>
      </c>
      <c r="G2176" t="s">
        <v>2415</v>
      </c>
      <c r="I2176" t="s">
        <v>2427</v>
      </c>
      <c r="J2176">
        <v>0</v>
      </c>
      <c r="K2176">
        <v>3</v>
      </c>
      <c r="L2176">
        <v>2</v>
      </c>
      <c r="M2176">
        <v>238</v>
      </c>
      <c r="N2176">
        <v>24</v>
      </c>
      <c r="O2176">
        <v>17</v>
      </c>
      <c r="P2176">
        <v>11</v>
      </c>
      <c r="Q2176">
        <v>4</v>
      </c>
      <c r="R2176" s="27">
        <f t="shared" si="172"/>
        <v>349</v>
      </c>
      <c r="S2176" s="27">
        <f t="shared" si="173"/>
        <v>258</v>
      </c>
      <c r="T2176" s="27" t="str">
        <f>IFERROR(VLOOKUP(F2176,#REF!,2,0),"")</f>
        <v/>
      </c>
      <c r="U2176" s="27" t="str">
        <f t="shared" si="174"/>
        <v>,09:00:00,car,349</v>
      </c>
    </row>
    <row r="2177" spans="1:21" hidden="1" x14ac:dyDescent="0.25">
      <c r="A2177" t="s">
        <v>131</v>
      </c>
      <c r="B2177">
        <v>9</v>
      </c>
      <c r="C2177" s="27" t="str">
        <f t="shared" si="170"/>
        <v>M</v>
      </c>
      <c r="E2177" t="s">
        <v>2414</v>
      </c>
      <c r="F2177" s="27" t="str">
        <f t="shared" si="171"/>
        <v>CCV-38A</v>
      </c>
      <c r="G2177" t="s">
        <v>2415</v>
      </c>
      <c r="I2177" t="s">
        <v>2428</v>
      </c>
      <c r="J2177">
        <v>1</v>
      </c>
      <c r="K2177">
        <v>6</v>
      </c>
      <c r="L2177">
        <v>0</v>
      </c>
      <c r="M2177">
        <v>178</v>
      </c>
      <c r="N2177">
        <v>24</v>
      </c>
      <c r="O2177">
        <v>13</v>
      </c>
      <c r="P2177">
        <v>7</v>
      </c>
      <c r="Q2177">
        <v>15</v>
      </c>
      <c r="R2177" s="27">
        <f t="shared" si="172"/>
        <v>281</v>
      </c>
      <c r="S2177" s="27">
        <f t="shared" si="173"/>
        <v>200</v>
      </c>
      <c r="T2177" s="27" t="str">
        <f>IFERROR(VLOOKUP(F2177,#REF!,2,0),"")</f>
        <v/>
      </c>
      <c r="U2177" s="27" t="str">
        <f t="shared" si="174"/>
        <v>,09:15:00,car,281</v>
      </c>
    </row>
    <row r="2178" spans="1:21" hidden="1" x14ac:dyDescent="0.25">
      <c r="A2178" t="s">
        <v>133</v>
      </c>
      <c r="B2178">
        <v>9</v>
      </c>
      <c r="C2178" s="27" t="str">
        <f t="shared" si="170"/>
        <v>M</v>
      </c>
      <c r="E2178" t="s">
        <v>2414</v>
      </c>
      <c r="F2178" s="27" t="str">
        <f t="shared" si="171"/>
        <v>CCV-38A</v>
      </c>
      <c r="G2178" t="s">
        <v>2415</v>
      </c>
      <c r="I2178" t="s">
        <v>2429</v>
      </c>
      <c r="J2178">
        <v>0</v>
      </c>
      <c r="K2178">
        <v>7</v>
      </c>
      <c r="L2178">
        <v>2</v>
      </c>
      <c r="M2178">
        <v>177</v>
      </c>
      <c r="N2178">
        <v>21</v>
      </c>
      <c r="O2178">
        <v>20</v>
      </c>
      <c r="P2178">
        <v>9</v>
      </c>
      <c r="Q2178">
        <v>17</v>
      </c>
      <c r="R2178" s="27">
        <f t="shared" si="172"/>
        <v>294</v>
      </c>
      <c r="S2178" s="27">
        <f t="shared" si="173"/>
        <v>208</v>
      </c>
      <c r="T2178" s="27" t="str">
        <f>IFERROR(VLOOKUP(F2178,#REF!,2,0),"")</f>
        <v/>
      </c>
      <c r="U2178" s="27" t="str">
        <f t="shared" si="174"/>
        <v>,09:30:00,car,294</v>
      </c>
    </row>
    <row r="2179" spans="1:21" hidden="1" x14ac:dyDescent="0.25">
      <c r="A2179" t="s">
        <v>135</v>
      </c>
      <c r="B2179">
        <v>9</v>
      </c>
      <c r="C2179" s="27" t="str">
        <f t="shared" ref="C2179:C2242" si="175">IF(B2179&lt;12,"M",IF(AND(B2179&gt;=12,B2179&lt;=18),"T","N"))</f>
        <v>M</v>
      </c>
      <c r="E2179" t="s">
        <v>2414</v>
      </c>
      <c r="F2179" s="27" t="str">
        <f t="shared" ref="F2179:F2242" si="176">CONCATENATE("CCV-",G2179)</f>
        <v>CCV-38A</v>
      </c>
      <c r="G2179" t="s">
        <v>2415</v>
      </c>
      <c r="I2179" t="s">
        <v>2430</v>
      </c>
      <c r="J2179">
        <v>0</v>
      </c>
      <c r="K2179">
        <v>10</v>
      </c>
      <c r="L2179">
        <v>1</v>
      </c>
      <c r="M2179">
        <v>190</v>
      </c>
      <c r="N2179">
        <v>27</v>
      </c>
      <c r="O2179">
        <v>12</v>
      </c>
      <c r="P2179">
        <v>5</v>
      </c>
      <c r="Q2179">
        <v>20</v>
      </c>
      <c r="R2179" s="27">
        <f t="shared" ref="R2179:R2226" si="177">ROUNDUP((M2179+P2179+Q2179+(1/6)*N2179+2*K2179+2.5*L2179)*1.3,0)</f>
        <v>315</v>
      </c>
      <c r="S2179" s="27">
        <f t="shared" ref="S2179:S2242" si="178">ROUNDUP(M2179+P2179+Q2179+2.5*L2179,0)</f>
        <v>218</v>
      </c>
      <c r="T2179" s="27" t="str">
        <f>IFERROR(VLOOKUP(F2179,#REF!,2,0),"")</f>
        <v/>
      </c>
      <c r="U2179" s="27" t="str">
        <f t="shared" ref="U2179:U2242" si="179">CONCATENATE(T2179,",",CONCATENATE(LEFT(A2179,5),":00"),",car,",R2179)</f>
        <v>,09:45:00,car,315</v>
      </c>
    </row>
    <row r="2180" spans="1:21" hidden="1" x14ac:dyDescent="0.25">
      <c r="A2180" t="s">
        <v>137</v>
      </c>
      <c r="B2180">
        <v>10</v>
      </c>
      <c r="C2180" s="27" t="str">
        <f t="shared" si="175"/>
        <v>M</v>
      </c>
      <c r="E2180" t="s">
        <v>2414</v>
      </c>
      <c r="F2180" s="27" t="str">
        <f t="shared" si="176"/>
        <v>CCV-38A</v>
      </c>
      <c r="G2180" t="s">
        <v>2415</v>
      </c>
      <c r="I2180" t="s">
        <v>2431</v>
      </c>
      <c r="J2180">
        <v>0</v>
      </c>
      <c r="K2180">
        <v>0</v>
      </c>
      <c r="L2180">
        <v>0</v>
      </c>
      <c r="M2180">
        <v>21</v>
      </c>
      <c r="N2180">
        <v>2</v>
      </c>
      <c r="O2180">
        <v>1</v>
      </c>
      <c r="P2180">
        <v>1</v>
      </c>
      <c r="Q2180">
        <v>2</v>
      </c>
      <c r="R2180" s="27">
        <f t="shared" si="177"/>
        <v>32</v>
      </c>
      <c r="S2180" s="27">
        <f t="shared" si="178"/>
        <v>24</v>
      </c>
      <c r="T2180" s="27" t="str">
        <f>IFERROR(VLOOKUP(F2180,#REF!,2,0),"")</f>
        <v/>
      </c>
      <c r="U2180" s="27" t="str">
        <f t="shared" si="179"/>
        <v>,10:00:00,car,32</v>
      </c>
    </row>
    <row r="2181" spans="1:21" hidden="1" x14ac:dyDescent="0.25">
      <c r="A2181" t="s">
        <v>185</v>
      </c>
      <c r="B2181">
        <v>16</v>
      </c>
      <c r="C2181" s="27" t="str">
        <f t="shared" si="175"/>
        <v>T</v>
      </c>
      <c r="E2181" t="s">
        <v>2414</v>
      </c>
      <c r="F2181" s="27" t="str">
        <f t="shared" si="176"/>
        <v>CCV-38A</v>
      </c>
      <c r="G2181" t="s">
        <v>2415</v>
      </c>
      <c r="I2181" t="s">
        <v>2432</v>
      </c>
      <c r="J2181">
        <v>1</v>
      </c>
      <c r="K2181">
        <v>8</v>
      </c>
      <c r="L2181">
        <v>0</v>
      </c>
      <c r="M2181">
        <v>264</v>
      </c>
      <c r="N2181">
        <v>49</v>
      </c>
      <c r="O2181">
        <v>19</v>
      </c>
      <c r="P2181">
        <v>2</v>
      </c>
      <c r="Q2181">
        <v>22</v>
      </c>
      <c r="R2181" s="27">
        <f t="shared" si="177"/>
        <v>406</v>
      </c>
      <c r="S2181" s="27">
        <f t="shared" si="178"/>
        <v>288</v>
      </c>
      <c r="T2181" s="27" t="str">
        <f>IFERROR(VLOOKUP(F2181,#REF!,2,0),"")</f>
        <v/>
      </c>
      <c r="U2181" s="27" t="str">
        <f t="shared" si="179"/>
        <v>,16:00:00,car,406</v>
      </c>
    </row>
    <row r="2182" spans="1:21" hidden="1" x14ac:dyDescent="0.25">
      <c r="A2182" t="s">
        <v>187</v>
      </c>
      <c r="B2182">
        <v>16</v>
      </c>
      <c r="C2182" s="27" t="str">
        <f t="shared" si="175"/>
        <v>T</v>
      </c>
      <c r="E2182" t="s">
        <v>2414</v>
      </c>
      <c r="F2182" s="27" t="str">
        <f t="shared" si="176"/>
        <v>CCV-38A</v>
      </c>
      <c r="G2182" t="s">
        <v>2415</v>
      </c>
      <c r="I2182" t="s">
        <v>2433</v>
      </c>
      <c r="J2182">
        <v>0</v>
      </c>
      <c r="K2182">
        <v>5</v>
      </c>
      <c r="L2182">
        <v>2</v>
      </c>
      <c r="M2182">
        <v>281</v>
      </c>
      <c r="N2182">
        <v>47</v>
      </c>
      <c r="O2182">
        <v>20</v>
      </c>
      <c r="P2182">
        <v>2</v>
      </c>
      <c r="Q2182">
        <v>17</v>
      </c>
      <c r="R2182" s="27">
        <f t="shared" si="177"/>
        <v>420</v>
      </c>
      <c r="S2182" s="27">
        <f t="shared" si="178"/>
        <v>305</v>
      </c>
      <c r="T2182" s="27" t="str">
        <f>IFERROR(VLOOKUP(F2182,#REF!,2,0),"")</f>
        <v/>
      </c>
      <c r="U2182" s="27" t="str">
        <f t="shared" si="179"/>
        <v>,16:15:00,car,420</v>
      </c>
    </row>
    <row r="2183" spans="1:21" hidden="1" x14ac:dyDescent="0.25">
      <c r="A2183" t="s">
        <v>42</v>
      </c>
      <c r="B2183">
        <v>16</v>
      </c>
      <c r="C2183" s="27" t="str">
        <f t="shared" si="175"/>
        <v>T</v>
      </c>
      <c r="E2183" t="s">
        <v>2414</v>
      </c>
      <c r="F2183" s="27" t="str">
        <f t="shared" si="176"/>
        <v>CCV-38A</v>
      </c>
      <c r="G2183" t="s">
        <v>2415</v>
      </c>
      <c r="I2183" t="s">
        <v>2434</v>
      </c>
      <c r="J2183">
        <v>1</v>
      </c>
      <c r="K2183">
        <v>12</v>
      </c>
      <c r="L2183">
        <v>0</v>
      </c>
      <c r="M2183">
        <v>236</v>
      </c>
      <c r="N2183">
        <v>51</v>
      </c>
      <c r="O2183">
        <v>18</v>
      </c>
      <c r="P2183">
        <v>5</v>
      </c>
      <c r="Q2183">
        <v>13</v>
      </c>
      <c r="R2183" s="27">
        <f t="shared" si="177"/>
        <v>373</v>
      </c>
      <c r="S2183" s="27">
        <f t="shared" si="178"/>
        <v>254</v>
      </c>
      <c r="T2183" s="27" t="str">
        <f>IFERROR(VLOOKUP(F2183,#REF!,2,0),"")</f>
        <v/>
      </c>
      <c r="U2183" s="27" t="str">
        <f t="shared" si="179"/>
        <v>,16:30:00,car,373</v>
      </c>
    </row>
    <row r="2184" spans="1:21" hidden="1" x14ac:dyDescent="0.25">
      <c r="A2184" t="s">
        <v>43</v>
      </c>
      <c r="B2184">
        <v>16</v>
      </c>
      <c r="C2184" s="27" t="str">
        <f t="shared" si="175"/>
        <v>T</v>
      </c>
      <c r="E2184" t="s">
        <v>2414</v>
      </c>
      <c r="F2184" s="27" t="str">
        <f t="shared" si="176"/>
        <v>CCV-38A</v>
      </c>
      <c r="G2184" t="s">
        <v>2415</v>
      </c>
      <c r="I2184" t="s">
        <v>2435</v>
      </c>
      <c r="J2184">
        <v>0</v>
      </c>
      <c r="K2184">
        <v>14</v>
      </c>
      <c r="L2184">
        <v>0</v>
      </c>
      <c r="M2184">
        <v>230</v>
      </c>
      <c r="N2184">
        <v>57</v>
      </c>
      <c r="O2184">
        <v>19</v>
      </c>
      <c r="P2184">
        <v>1</v>
      </c>
      <c r="Q2184">
        <v>21</v>
      </c>
      <c r="R2184" s="27">
        <f t="shared" si="177"/>
        <v>377</v>
      </c>
      <c r="S2184" s="27">
        <f t="shared" si="178"/>
        <v>252</v>
      </c>
      <c r="T2184" s="27" t="str">
        <f>IFERROR(VLOOKUP(F2184,#REF!,2,0),"")</f>
        <v/>
      </c>
      <c r="U2184" s="27" t="str">
        <f t="shared" si="179"/>
        <v>,16:45:00,car,377</v>
      </c>
    </row>
    <row r="2185" spans="1:21" hidden="1" x14ac:dyDescent="0.25">
      <c r="A2185" t="s">
        <v>44</v>
      </c>
      <c r="B2185">
        <v>17</v>
      </c>
      <c r="C2185" s="27" t="str">
        <f t="shared" si="175"/>
        <v>T</v>
      </c>
      <c r="E2185" t="s">
        <v>2414</v>
      </c>
      <c r="F2185" s="27" t="str">
        <f t="shared" si="176"/>
        <v>CCV-38A</v>
      </c>
      <c r="G2185" t="s">
        <v>2415</v>
      </c>
      <c r="I2185" t="s">
        <v>2436</v>
      </c>
      <c r="J2185">
        <v>3</v>
      </c>
      <c r="K2185">
        <v>4</v>
      </c>
      <c r="L2185">
        <v>0</v>
      </c>
      <c r="M2185">
        <v>302</v>
      </c>
      <c r="N2185">
        <v>84</v>
      </c>
      <c r="O2185">
        <v>18</v>
      </c>
      <c r="P2185">
        <v>2</v>
      </c>
      <c r="Q2185">
        <v>17</v>
      </c>
      <c r="R2185" s="27">
        <f t="shared" si="177"/>
        <v>446</v>
      </c>
      <c r="S2185" s="27">
        <f t="shared" si="178"/>
        <v>321</v>
      </c>
      <c r="T2185" s="27" t="str">
        <f>IFERROR(VLOOKUP(F2185,#REF!,2,0),"")</f>
        <v/>
      </c>
      <c r="U2185" s="27" t="str">
        <f t="shared" si="179"/>
        <v>,17:00:00,car,446</v>
      </c>
    </row>
    <row r="2186" spans="1:21" hidden="1" x14ac:dyDescent="0.25">
      <c r="A2186" t="s">
        <v>45</v>
      </c>
      <c r="B2186">
        <v>17</v>
      </c>
      <c r="C2186" s="27" t="str">
        <f t="shared" si="175"/>
        <v>T</v>
      </c>
      <c r="E2186" t="s">
        <v>2414</v>
      </c>
      <c r="F2186" s="27" t="str">
        <f t="shared" si="176"/>
        <v>CCV-38A</v>
      </c>
      <c r="G2186" t="s">
        <v>2415</v>
      </c>
      <c r="I2186" t="s">
        <v>2437</v>
      </c>
      <c r="J2186">
        <v>3</v>
      </c>
      <c r="K2186">
        <v>8</v>
      </c>
      <c r="L2186">
        <v>1</v>
      </c>
      <c r="M2186">
        <v>301</v>
      </c>
      <c r="N2186">
        <v>80</v>
      </c>
      <c r="O2186">
        <v>25</v>
      </c>
      <c r="P2186">
        <v>2</v>
      </c>
      <c r="Q2186">
        <v>13</v>
      </c>
      <c r="R2186" s="27">
        <f t="shared" si="177"/>
        <v>453</v>
      </c>
      <c r="S2186" s="27">
        <f t="shared" si="178"/>
        <v>319</v>
      </c>
      <c r="T2186" s="27" t="str">
        <f>IFERROR(VLOOKUP(F2186,#REF!,2,0),"")</f>
        <v/>
      </c>
      <c r="U2186" s="27" t="str">
        <f t="shared" si="179"/>
        <v>,17:15:00,car,453</v>
      </c>
    </row>
    <row r="2187" spans="1:21" hidden="1" x14ac:dyDescent="0.25">
      <c r="A2187" t="s">
        <v>46</v>
      </c>
      <c r="B2187">
        <v>17</v>
      </c>
      <c r="C2187" s="27" t="str">
        <f t="shared" si="175"/>
        <v>T</v>
      </c>
      <c r="E2187" t="s">
        <v>2414</v>
      </c>
      <c r="F2187" s="27" t="str">
        <f t="shared" si="176"/>
        <v>CCV-38A</v>
      </c>
      <c r="G2187" t="s">
        <v>2415</v>
      </c>
      <c r="I2187" t="s">
        <v>2438</v>
      </c>
      <c r="J2187">
        <v>1</v>
      </c>
      <c r="K2187">
        <v>5</v>
      </c>
      <c r="L2187">
        <v>1</v>
      </c>
      <c r="M2187">
        <v>365</v>
      </c>
      <c r="N2187">
        <v>95</v>
      </c>
      <c r="O2187">
        <v>16</v>
      </c>
      <c r="P2187">
        <v>2</v>
      </c>
      <c r="Q2187">
        <v>13</v>
      </c>
      <c r="R2187" s="27">
        <f t="shared" si="177"/>
        <v>531</v>
      </c>
      <c r="S2187" s="27">
        <f t="shared" si="178"/>
        <v>383</v>
      </c>
      <c r="T2187" s="27" t="str">
        <f>IFERROR(VLOOKUP(F2187,#REF!,2,0),"")</f>
        <v/>
      </c>
      <c r="U2187" s="27" t="str">
        <f t="shared" si="179"/>
        <v>,17:30:00,car,531</v>
      </c>
    </row>
    <row r="2188" spans="1:21" hidden="1" x14ac:dyDescent="0.25">
      <c r="A2188" t="s">
        <v>47</v>
      </c>
      <c r="B2188">
        <v>17</v>
      </c>
      <c r="C2188" s="27" t="str">
        <f t="shared" si="175"/>
        <v>T</v>
      </c>
      <c r="E2188" t="s">
        <v>2414</v>
      </c>
      <c r="F2188" s="27" t="str">
        <f t="shared" si="176"/>
        <v>CCV-38A</v>
      </c>
      <c r="G2188" t="s">
        <v>2415</v>
      </c>
      <c r="I2188" t="s">
        <v>2439</v>
      </c>
      <c r="J2188">
        <v>2</v>
      </c>
      <c r="K2188">
        <v>4</v>
      </c>
      <c r="L2188">
        <v>0</v>
      </c>
      <c r="M2188">
        <v>404</v>
      </c>
      <c r="N2188">
        <v>78</v>
      </c>
      <c r="O2188">
        <v>28</v>
      </c>
      <c r="P2188">
        <v>9</v>
      </c>
      <c r="Q2188">
        <v>15</v>
      </c>
      <c r="R2188" s="27">
        <f t="shared" si="177"/>
        <v>584</v>
      </c>
      <c r="S2188" s="27">
        <f t="shared" si="178"/>
        <v>428</v>
      </c>
      <c r="T2188" s="27" t="str">
        <f>IFERROR(VLOOKUP(F2188,#REF!,2,0),"")</f>
        <v/>
      </c>
      <c r="U2188" s="27" t="str">
        <f t="shared" si="179"/>
        <v>,17:45:00,car,584</v>
      </c>
    </row>
    <row r="2189" spans="1:21" hidden="1" x14ac:dyDescent="0.25">
      <c r="A2189" t="s">
        <v>48</v>
      </c>
      <c r="B2189">
        <v>18</v>
      </c>
      <c r="C2189" s="27" t="str">
        <f t="shared" si="175"/>
        <v>T</v>
      </c>
      <c r="E2189" t="s">
        <v>2414</v>
      </c>
      <c r="F2189" s="27" t="str">
        <f t="shared" si="176"/>
        <v>CCV-38A</v>
      </c>
      <c r="G2189" t="s">
        <v>2415</v>
      </c>
      <c r="I2189" t="s">
        <v>2440</v>
      </c>
      <c r="J2189">
        <v>0</v>
      </c>
      <c r="K2189">
        <v>4</v>
      </c>
      <c r="L2189">
        <v>1</v>
      </c>
      <c r="M2189">
        <v>369</v>
      </c>
      <c r="N2189">
        <v>133</v>
      </c>
      <c r="O2189">
        <v>18</v>
      </c>
      <c r="P2189">
        <v>5</v>
      </c>
      <c r="Q2189">
        <v>5</v>
      </c>
      <c r="R2189" s="27">
        <f t="shared" si="177"/>
        <v>536</v>
      </c>
      <c r="S2189" s="27">
        <f t="shared" si="178"/>
        <v>382</v>
      </c>
      <c r="T2189" s="27" t="str">
        <f>IFERROR(VLOOKUP(F2189,#REF!,2,0),"")</f>
        <v/>
      </c>
      <c r="U2189" s="27" t="str">
        <f t="shared" si="179"/>
        <v>,18:00:00,car,536</v>
      </c>
    </row>
    <row r="2190" spans="1:21" hidden="1" x14ac:dyDescent="0.25">
      <c r="A2190" t="s">
        <v>49</v>
      </c>
      <c r="B2190">
        <v>18</v>
      </c>
      <c r="C2190" s="27" t="str">
        <f t="shared" si="175"/>
        <v>T</v>
      </c>
      <c r="E2190" t="s">
        <v>2414</v>
      </c>
      <c r="F2190" s="27" t="str">
        <f t="shared" si="176"/>
        <v>CCV-38A</v>
      </c>
      <c r="G2190" t="s">
        <v>2415</v>
      </c>
      <c r="I2190" t="s">
        <v>2441</v>
      </c>
      <c r="J2190">
        <v>0</v>
      </c>
      <c r="K2190">
        <v>6</v>
      </c>
      <c r="L2190">
        <v>3</v>
      </c>
      <c r="M2190">
        <v>400</v>
      </c>
      <c r="N2190">
        <v>123</v>
      </c>
      <c r="O2190">
        <v>17</v>
      </c>
      <c r="P2190">
        <v>3</v>
      </c>
      <c r="Q2190">
        <v>7</v>
      </c>
      <c r="R2190" s="27">
        <f t="shared" si="177"/>
        <v>585</v>
      </c>
      <c r="S2190" s="27">
        <f t="shared" si="178"/>
        <v>418</v>
      </c>
      <c r="T2190" s="27" t="str">
        <f>IFERROR(VLOOKUP(F2190,#REF!,2,0),"")</f>
        <v/>
      </c>
      <c r="U2190" s="27" t="str">
        <f t="shared" si="179"/>
        <v>,18:15:00,car,585</v>
      </c>
    </row>
    <row r="2191" spans="1:21" hidden="1" x14ac:dyDescent="0.25">
      <c r="A2191" t="s">
        <v>197</v>
      </c>
      <c r="B2191">
        <v>18</v>
      </c>
      <c r="C2191" s="27" t="str">
        <f t="shared" si="175"/>
        <v>T</v>
      </c>
      <c r="E2191" t="s">
        <v>2414</v>
      </c>
      <c r="F2191" s="27" t="str">
        <f t="shared" si="176"/>
        <v>CCV-38A</v>
      </c>
      <c r="G2191" t="s">
        <v>2415</v>
      </c>
      <c r="I2191" t="s">
        <v>2442</v>
      </c>
      <c r="J2191">
        <v>0</v>
      </c>
      <c r="K2191">
        <v>4</v>
      </c>
      <c r="L2191">
        <v>0</v>
      </c>
      <c r="M2191">
        <v>408</v>
      </c>
      <c r="N2191">
        <v>84</v>
      </c>
      <c r="O2191">
        <v>22</v>
      </c>
      <c r="P2191">
        <v>10</v>
      </c>
      <c r="Q2191">
        <v>3</v>
      </c>
      <c r="R2191" s="27">
        <f t="shared" si="177"/>
        <v>576</v>
      </c>
      <c r="S2191" s="27">
        <f t="shared" si="178"/>
        <v>421</v>
      </c>
      <c r="T2191" s="27" t="str">
        <f>IFERROR(VLOOKUP(F2191,#REF!,2,0),"")</f>
        <v/>
      </c>
      <c r="U2191" s="27" t="str">
        <f t="shared" si="179"/>
        <v>,18:30:00,car,576</v>
      </c>
    </row>
    <row r="2192" spans="1:21" hidden="1" x14ac:dyDescent="0.25">
      <c r="A2192" t="s">
        <v>199</v>
      </c>
      <c r="B2192">
        <v>18</v>
      </c>
      <c r="C2192" s="27" t="str">
        <f t="shared" si="175"/>
        <v>T</v>
      </c>
      <c r="E2192" t="s">
        <v>2414</v>
      </c>
      <c r="F2192" s="27" t="str">
        <f t="shared" si="176"/>
        <v>CCV-38A</v>
      </c>
      <c r="G2192" t="s">
        <v>2415</v>
      </c>
      <c r="I2192" t="s">
        <v>2443</v>
      </c>
      <c r="J2192">
        <v>0</v>
      </c>
      <c r="K2192">
        <v>3</v>
      </c>
      <c r="L2192">
        <v>1</v>
      </c>
      <c r="M2192">
        <v>308</v>
      </c>
      <c r="N2192">
        <v>96</v>
      </c>
      <c r="O2192">
        <v>13</v>
      </c>
      <c r="P2192">
        <v>8</v>
      </c>
      <c r="Q2192">
        <v>3</v>
      </c>
      <c r="R2192" s="27">
        <f t="shared" si="177"/>
        <v>447</v>
      </c>
      <c r="S2192" s="27">
        <f t="shared" si="178"/>
        <v>322</v>
      </c>
      <c r="T2192" s="27" t="str">
        <f>IFERROR(VLOOKUP(F2192,#REF!,2,0),"")</f>
        <v/>
      </c>
      <c r="U2192" s="27" t="str">
        <f t="shared" si="179"/>
        <v>,18:45:00,car,447</v>
      </c>
    </row>
    <row r="2193" spans="1:21" hidden="1" x14ac:dyDescent="0.25">
      <c r="A2193" t="s">
        <v>201</v>
      </c>
      <c r="B2193">
        <v>19</v>
      </c>
      <c r="C2193" s="27" t="str">
        <f t="shared" si="175"/>
        <v>N</v>
      </c>
      <c r="E2193" t="s">
        <v>2414</v>
      </c>
      <c r="F2193" s="27" t="str">
        <f t="shared" si="176"/>
        <v>CCV-38A</v>
      </c>
      <c r="G2193" t="s">
        <v>2415</v>
      </c>
      <c r="I2193" t="s">
        <v>2444</v>
      </c>
      <c r="J2193">
        <v>0</v>
      </c>
      <c r="K2193">
        <v>2</v>
      </c>
      <c r="L2193">
        <v>3</v>
      </c>
      <c r="M2193">
        <v>404</v>
      </c>
      <c r="N2193">
        <v>83</v>
      </c>
      <c r="O2193">
        <v>18</v>
      </c>
      <c r="P2193">
        <v>8</v>
      </c>
      <c r="Q2193">
        <v>5</v>
      </c>
      <c r="R2193" s="27">
        <f t="shared" si="177"/>
        <v>576</v>
      </c>
      <c r="S2193" s="27">
        <f t="shared" si="178"/>
        <v>425</v>
      </c>
      <c r="T2193" s="27" t="str">
        <f>IFERROR(VLOOKUP(F2193,#REF!,2,0),"")</f>
        <v/>
      </c>
      <c r="U2193" s="27" t="str">
        <f t="shared" si="179"/>
        <v>,19:00:00,car,576</v>
      </c>
    </row>
    <row r="2194" spans="1:21" hidden="1" x14ac:dyDescent="0.25">
      <c r="A2194" t="s">
        <v>203</v>
      </c>
      <c r="B2194">
        <v>19</v>
      </c>
      <c r="C2194" s="27" t="str">
        <f t="shared" si="175"/>
        <v>N</v>
      </c>
      <c r="E2194" t="s">
        <v>2414</v>
      </c>
      <c r="F2194" s="27" t="str">
        <f t="shared" si="176"/>
        <v>CCV-38A</v>
      </c>
      <c r="G2194" t="s">
        <v>2415</v>
      </c>
      <c r="I2194" t="s">
        <v>2445</v>
      </c>
      <c r="J2194">
        <v>3</v>
      </c>
      <c r="K2194">
        <v>3</v>
      </c>
      <c r="L2194">
        <v>0</v>
      </c>
      <c r="M2194">
        <v>466</v>
      </c>
      <c r="N2194">
        <v>62</v>
      </c>
      <c r="O2194">
        <v>19</v>
      </c>
      <c r="P2194">
        <v>3</v>
      </c>
      <c r="Q2194">
        <v>2</v>
      </c>
      <c r="R2194" s="27">
        <f t="shared" si="177"/>
        <v>634</v>
      </c>
      <c r="S2194" s="27">
        <f t="shared" si="178"/>
        <v>471</v>
      </c>
      <c r="T2194" s="27" t="str">
        <f>IFERROR(VLOOKUP(F2194,#REF!,2,0),"")</f>
        <v/>
      </c>
      <c r="U2194" s="27" t="str">
        <f t="shared" si="179"/>
        <v>,19:15:00,car,634</v>
      </c>
    </row>
    <row r="2195" spans="1:21" hidden="1" x14ac:dyDescent="0.25">
      <c r="A2195" t="s">
        <v>205</v>
      </c>
      <c r="B2195">
        <v>19</v>
      </c>
      <c r="C2195" s="27" t="str">
        <f t="shared" si="175"/>
        <v>N</v>
      </c>
      <c r="E2195" t="s">
        <v>2414</v>
      </c>
      <c r="F2195" s="27" t="str">
        <f t="shared" si="176"/>
        <v>CCV-38A</v>
      </c>
      <c r="G2195" t="s">
        <v>2415</v>
      </c>
      <c r="I2195" t="s">
        <v>2446</v>
      </c>
      <c r="J2195">
        <v>1</v>
      </c>
      <c r="K2195">
        <v>0</v>
      </c>
      <c r="L2195">
        <v>0</v>
      </c>
      <c r="M2195">
        <v>41</v>
      </c>
      <c r="N2195">
        <v>9</v>
      </c>
      <c r="O2195">
        <v>3</v>
      </c>
      <c r="P2195">
        <v>2</v>
      </c>
      <c r="Q2195">
        <v>1</v>
      </c>
      <c r="R2195" s="27">
        <f t="shared" si="177"/>
        <v>60</v>
      </c>
      <c r="S2195" s="27">
        <f t="shared" si="178"/>
        <v>44</v>
      </c>
      <c r="T2195" s="27" t="str">
        <f>IFERROR(VLOOKUP(F2195,#REF!,2,0),"")</f>
        <v/>
      </c>
      <c r="U2195" s="27" t="str">
        <f t="shared" si="179"/>
        <v>,19:30:00,car,60</v>
      </c>
    </row>
    <row r="2196" spans="1:21" hidden="1" x14ac:dyDescent="0.25">
      <c r="A2196" t="s">
        <v>107</v>
      </c>
      <c r="B2196">
        <v>6</v>
      </c>
      <c r="C2196" s="27" t="str">
        <f t="shared" si="175"/>
        <v>M</v>
      </c>
      <c r="E2196" t="s">
        <v>2447</v>
      </c>
      <c r="F2196" s="27" t="str">
        <f t="shared" si="176"/>
        <v>CCV-38B</v>
      </c>
      <c r="G2196" t="s">
        <v>2448</v>
      </c>
      <c r="I2196" t="s">
        <v>2449</v>
      </c>
      <c r="J2196">
        <v>3</v>
      </c>
      <c r="K2196">
        <v>2</v>
      </c>
      <c r="L2196">
        <v>1</v>
      </c>
      <c r="M2196">
        <v>33</v>
      </c>
      <c r="N2196">
        <v>2</v>
      </c>
      <c r="O2196">
        <v>15</v>
      </c>
      <c r="P2196">
        <v>3</v>
      </c>
      <c r="Q2196">
        <v>5</v>
      </c>
      <c r="R2196" s="27">
        <f t="shared" si="177"/>
        <v>63</v>
      </c>
      <c r="S2196" s="27">
        <f t="shared" si="178"/>
        <v>44</v>
      </c>
      <c r="T2196" s="27" t="str">
        <f>IFERROR(VLOOKUP(F2196,#REF!,2,0),"")</f>
        <v/>
      </c>
      <c r="U2196" s="27" t="str">
        <f t="shared" si="179"/>
        <v>,06:15:00,car,63</v>
      </c>
    </row>
    <row r="2197" spans="1:21" hidden="1" x14ac:dyDescent="0.25">
      <c r="A2197" t="s">
        <v>109</v>
      </c>
      <c r="B2197">
        <v>6</v>
      </c>
      <c r="C2197" s="27" t="str">
        <f t="shared" si="175"/>
        <v>M</v>
      </c>
      <c r="E2197" t="s">
        <v>2447</v>
      </c>
      <c r="F2197" s="27" t="str">
        <f t="shared" si="176"/>
        <v>CCV-38B</v>
      </c>
      <c r="G2197" t="s">
        <v>2448</v>
      </c>
      <c r="I2197" t="s">
        <v>2450</v>
      </c>
      <c r="J2197">
        <v>1</v>
      </c>
      <c r="K2197">
        <v>7</v>
      </c>
      <c r="L2197">
        <v>1</v>
      </c>
      <c r="M2197">
        <v>140</v>
      </c>
      <c r="N2197">
        <v>4</v>
      </c>
      <c r="O2197">
        <v>14</v>
      </c>
      <c r="P2197">
        <v>5</v>
      </c>
      <c r="Q2197">
        <v>9</v>
      </c>
      <c r="R2197" s="27">
        <f t="shared" si="177"/>
        <v>223</v>
      </c>
      <c r="S2197" s="27">
        <f t="shared" si="178"/>
        <v>157</v>
      </c>
      <c r="T2197" s="27" t="str">
        <f>IFERROR(VLOOKUP(F2197,#REF!,2,0),"")</f>
        <v/>
      </c>
      <c r="U2197" s="27" t="str">
        <f t="shared" si="179"/>
        <v>,06:30:00,car,223</v>
      </c>
    </row>
    <row r="2198" spans="1:21" hidden="1" x14ac:dyDescent="0.25">
      <c r="A2198" t="s">
        <v>111</v>
      </c>
      <c r="B2198">
        <v>6</v>
      </c>
      <c r="C2198" s="27" t="str">
        <f t="shared" si="175"/>
        <v>M</v>
      </c>
      <c r="E2198" t="s">
        <v>2447</v>
      </c>
      <c r="F2198" s="27" t="str">
        <f t="shared" si="176"/>
        <v>CCV-38B</v>
      </c>
      <c r="G2198" t="s">
        <v>2448</v>
      </c>
      <c r="I2198" t="s">
        <v>2451</v>
      </c>
      <c r="J2198">
        <v>1</v>
      </c>
      <c r="K2198">
        <v>5</v>
      </c>
      <c r="L2198">
        <v>3</v>
      </c>
      <c r="M2198">
        <v>210</v>
      </c>
      <c r="N2198">
        <v>8</v>
      </c>
      <c r="O2198">
        <v>9</v>
      </c>
      <c r="P2198">
        <v>3</v>
      </c>
      <c r="Q2198">
        <v>10</v>
      </c>
      <c r="R2198" s="27">
        <f t="shared" si="177"/>
        <v>315</v>
      </c>
      <c r="S2198" s="27">
        <f t="shared" si="178"/>
        <v>231</v>
      </c>
      <c r="T2198" s="27" t="str">
        <f>IFERROR(VLOOKUP(F2198,#REF!,2,0),"")</f>
        <v/>
      </c>
      <c r="U2198" s="27" t="str">
        <f t="shared" si="179"/>
        <v>,06:45:00,car,315</v>
      </c>
    </row>
    <row r="2199" spans="1:21" hidden="1" x14ac:dyDescent="0.25">
      <c r="A2199" t="s">
        <v>113</v>
      </c>
      <c r="B2199">
        <v>7</v>
      </c>
      <c r="C2199" s="27" t="str">
        <f t="shared" si="175"/>
        <v>M</v>
      </c>
      <c r="E2199" t="s">
        <v>2447</v>
      </c>
      <c r="F2199" s="27" t="str">
        <f t="shared" si="176"/>
        <v>CCV-38B</v>
      </c>
      <c r="G2199" t="s">
        <v>2448</v>
      </c>
      <c r="I2199" t="s">
        <v>2452</v>
      </c>
      <c r="J2199">
        <v>1</v>
      </c>
      <c r="K2199">
        <v>16</v>
      </c>
      <c r="L2199">
        <v>4</v>
      </c>
      <c r="M2199">
        <v>157</v>
      </c>
      <c r="N2199">
        <v>4</v>
      </c>
      <c r="O2199">
        <v>10</v>
      </c>
      <c r="P2199">
        <v>5</v>
      </c>
      <c r="Q2199">
        <v>9</v>
      </c>
      <c r="R2199" s="27">
        <f t="shared" si="177"/>
        <v>278</v>
      </c>
      <c r="S2199" s="27">
        <f t="shared" si="178"/>
        <v>181</v>
      </c>
      <c r="T2199" s="27" t="str">
        <f>IFERROR(VLOOKUP(F2199,#REF!,2,0),"")</f>
        <v/>
      </c>
      <c r="U2199" s="27" t="str">
        <f t="shared" si="179"/>
        <v>,07:00:00,car,278</v>
      </c>
    </row>
    <row r="2200" spans="1:21" hidden="1" x14ac:dyDescent="0.25">
      <c r="A2200" t="s">
        <v>115</v>
      </c>
      <c r="B2200">
        <v>7</v>
      </c>
      <c r="C2200" s="27" t="str">
        <f t="shared" si="175"/>
        <v>M</v>
      </c>
      <c r="E2200" t="s">
        <v>2447</v>
      </c>
      <c r="F2200" s="27" t="str">
        <f t="shared" si="176"/>
        <v>CCV-38B</v>
      </c>
      <c r="G2200" t="s">
        <v>2448</v>
      </c>
      <c r="I2200" t="s">
        <v>2453</v>
      </c>
      <c r="J2200">
        <v>1</v>
      </c>
      <c r="K2200">
        <v>6</v>
      </c>
      <c r="L2200">
        <v>0</v>
      </c>
      <c r="M2200">
        <v>145</v>
      </c>
      <c r="N2200">
        <v>6</v>
      </c>
      <c r="O2200">
        <v>8</v>
      </c>
      <c r="P2200">
        <v>2</v>
      </c>
      <c r="Q2200">
        <v>4</v>
      </c>
      <c r="R2200" s="27">
        <f t="shared" si="177"/>
        <v>214</v>
      </c>
      <c r="S2200" s="27">
        <f t="shared" si="178"/>
        <v>151</v>
      </c>
      <c r="T2200" s="27" t="str">
        <f>IFERROR(VLOOKUP(F2200,#REF!,2,0),"")</f>
        <v/>
      </c>
      <c r="U2200" s="27" t="str">
        <f t="shared" si="179"/>
        <v>,07:15:00,car,214</v>
      </c>
    </row>
    <row r="2201" spans="1:21" hidden="1" x14ac:dyDescent="0.25">
      <c r="A2201" t="s">
        <v>117</v>
      </c>
      <c r="B2201">
        <v>7</v>
      </c>
      <c r="C2201" s="27" t="str">
        <f t="shared" si="175"/>
        <v>M</v>
      </c>
      <c r="E2201" t="s">
        <v>2447</v>
      </c>
      <c r="F2201" s="27" t="str">
        <f t="shared" si="176"/>
        <v>CCV-38B</v>
      </c>
      <c r="G2201" t="s">
        <v>2448</v>
      </c>
      <c r="I2201" t="s">
        <v>2454</v>
      </c>
      <c r="J2201">
        <v>1</v>
      </c>
      <c r="K2201">
        <v>4</v>
      </c>
      <c r="L2201">
        <v>1</v>
      </c>
      <c r="M2201">
        <v>137</v>
      </c>
      <c r="N2201">
        <v>7</v>
      </c>
      <c r="O2201">
        <v>8</v>
      </c>
      <c r="P2201">
        <v>4</v>
      </c>
      <c r="Q2201">
        <v>10</v>
      </c>
      <c r="R2201" s="27">
        <f t="shared" si="177"/>
        <v>212</v>
      </c>
      <c r="S2201" s="27">
        <f t="shared" si="178"/>
        <v>154</v>
      </c>
      <c r="T2201" s="27" t="str">
        <f>IFERROR(VLOOKUP(F2201,#REF!,2,0),"")</f>
        <v/>
      </c>
      <c r="U2201" s="27" t="str">
        <f t="shared" si="179"/>
        <v>,07:30:00,car,212</v>
      </c>
    </row>
    <row r="2202" spans="1:21" hidden="1" x14ac:dyDescent="0.25">
      <c r="A2202" t="s">
        <v>119</v>
      </c>
      <c r="B2202">
        <v>7</v>
      </c>
      <c r="C2202" s="27" t="str">
        <f t="shared" si="175"/>
        <v>M</v>
      </c>
      <c r="E2202" t="s">
        <v>2447</v>
      </c>
      <c r="F2202" s="27" t="str">
        <f t="shared" si="176"/>
        <v>CCV-38B</v>
      </c>
      <c r="G2202" t="s">
        <v>2448</v>
      </c>
      <c r="I2202" t="s">
        <v>2455</v>
      </c>
      <c r="J2202">
        <v>1</v>
      </c>
      <c r="K2202">
        <v>6</v>
      </c>
      <c r="L2202">
        <v>3</v>
      </c>
      <c r="M2202">
        <v>100</v>
      </c>
      <c r="N2202">
        <v>10</v>
      </c>
      <c r="O2202">
        <v>8</v>
      </c>
      <c r="P2202">
        <v>4</v>
      </c>
      <c r="Q2202">
        <v>4</v>
      </c>
      <c r="R2202" s="27">
        <f t="shared" si="177"/>
        <v>168</v>
      </c>
      <c r="S2202" s="27">
        <f t="shared" si="178"/>
        <v>116</v>
      </c>
      <c r="T2202" s="27" t="str">
        <f>IFERROR(VLOOKUP(F2202,#REF!,2,0),"")</f>
        <v/>
      </c>
      <c r="U2202" s="27" t="str">
        <f t="shared" si="179"/>
        <v>,07:45:00,car,168</v>
      </c>
    </row>
    <row r="2203" spans="1:21" hidden="1" x14ac:dyDescent="0.25">
      <c r="A2203" t="s">
        <v>121</v>
      </c>
      <c r="B2203">
        <v>8</v>
      </c>
      <c r="C2203" s="27" t="str">
        <f t="shared" si="175"/>
        <v>M</v>
      </c>
      <c r="E2203" t="s">
        <v>2447</v>
      </c>
      <c r="F2203" s="27" t="str">
        <f t="shared" si="176"/>
        <v>CCV-38B</v>
      </c>
      <c r="G2203" t="s">
        <v>2448</v>
      </c>
      <c r="I2203" t="s">
        <v>2456</v>
      </c>
      <c r="J2203">
        <v>2</v>
      </c>
      <c r="K2203">
        <v>9</v>
      </c>
      <c r="L2203">
        <v>1</v>
      </c>
      <c r="M2203">
        <v>104</v>
      </c>
      <c r="N2203">
        <v>10</v>
      </c>
      <c r="O2203">
        <v>6</v>
      </c>
      <c r="P2203">
        <v>5</v>
      </c>
      <c r="Q2203">
        <v>2</v>
      </c>
      <c r="R2203" s="27">
        <f t="shared" si="177"/>
        <v>174</v>
      </c>
      <c r="S2203" s="27">
        <f t="shared" si="178"/>
        <v>114</v>
      </c>
      <c r="T2203" s="27" t="str">
        <f>IFERROR(VLOOKUP(F2203,#REF!,2,0),"")</f>
        <v/>
      </c>
      <c r="U2203" s="27" t="str">
        <f t="shared" si="179"/>
        <v>,08:00:00,car,174</v>
      </c>
    </row>
    <row r="2204" spans="1:21" hidden="1" x14ac:dyDescent="0.25">
      <c r="A2204" t="s">
        <v>123</v>
      </c>
      <c r="B2204">
        <v>8</v>
      </c>
      <c r="C2204" s="27" t="str">
        <f t="shared" si="175"/>
        <v>M</v>
      </c>
      <c r="E2204" t="s">
        <v>2447</v>
      </c>
      <c r="F2204" s="27" t="str">
        <f t="shared" si="176"/>
        <v>CCV-38B</v>
      </c>
      <c r="G2204" t="s">
        <v>2448</v>
      </c>
      <c r="I2204" t="s">
        <v>2457</v>
      </c>
      <c r="J2204">
        <v>0</v>
      </c>
      <c r="K2204">
        <v>7</v>
      </c>
      <c r="L2204">
        <v>8</v>
      </c>
      <c r="M2204">
        <v>100</v>
      </c>
      <c r="N2204">
        <v>5</v>
      </c>
      <c r="O2204">
        <v>5</v>
      </c>
      <c r="P2204">
        <v>5</v>
      </c>
      <c r="Q2204">
        <v>8</v>
      </c>
      <c r="R2204" s="27">
        <f t="shared" si="177"/>
        <v>193</v>
      </c>
      <c r="S2204" s="27">
        <f t="shared" si="178"/>
        <v>133</v>
      </c>
      <c r="T2204" s="27" t="str">
        <f>IFERROR(VLOOKUP(F2204,#REF!,2,0),"")</f>
        <v/>
      </c>
      <c r="U2204" s="27" t="str">
        <f t="shared" si="179"/>
        <v>,08:15:00,car,193</v>
      </c>
    </row>
    <row r="2205" spans="1:21" hidden="1" x14ac:dyDescent="0.25">
      <c r="A2205" t="s">
        <v>125</v>
      </c>
      <c r="B2205">
        <v>8</v>
      </c>
      <c r="C2205" s="27" t="str">
        <f t="shared" si="175"/>
        <v>M</v>
      </c>
      <c r="E2205" t="s">
        <v>2447</v>
      </c>
      <c r="F2205" s="27" t="str">
        <f t="shared" si="176"/>
        <v>CCV-38B</v>
      </c>
      <c r="G2205" t="s">
        <v>2448</v>
      </c>
      <c r="I2205" t="s">
        <v>2458</v>
      </c>
      <c r="J2205">
        <v>0</v>
      </c>
      <c r="K2205">
        <v>6</v>
      </c>
      <c r="L2205">
        <v>9</v>
      </c>
      <c r="M2205">
        <v>98</v>
      </c>
      <c r="N2205">
        <v>5</v>
      </c>
      <c r="O2205">
        <v>6</v>
      </c>
      <c r="P2205">
        <v>2</v>
      </c>
      <c r="Q2205">
        <v>3</v>
      </c>
      <c r="R2205" s="27">
        <f t="shared" si="177"/>
        <v>180</v>
      </c>
      <c r="S2205" s="27">
        <f t="shared" si="178"/>
        <v>126</v>
      </c>
      <c r="T2205" s="27" t="str">
        <f>IFERROR(VLOOKUP(F2205,#REF!,2,0),"")</f>
        <v/>
      </c>
      <c r="U2205" s="27" t="str">
        <f t="shared" si="179"/>
        <v>,08:30:00,car,180</v>
      </c>
    </row>
    <row r="2206" spans="1:21" hidden="1" x14ac:dyDescent="0.25">
      <c r="A2206" t="s">
        <v>127</v>
      </c>
      <c r="B2206">
        <v>8</v>
      </c>
      <c r="C2206" s="27" t="str">
        <f t="shared" si="175"/>
        <v>M</v>
      </c>
      <c r="E2206" t="s">
        <v>2447</v>
      </c>
      <c r="F2206" s="27" t="str">
        <f t="shared" si="176"/>
        <v>CCV-38B</v>
      </c>
      <c r="G2206" t="s">
        <v>2448</v>
      </c>
      <c r="I2206" t="s">
        <v>2459</v>
      </c>
      <c r="J2206">
        <v>0</v>
      </c>
      <c r="K2206">
        <v>11</v>
      </c>
      <c r="L2206">
        <v>3</v>
      </c>
      <c r="M2206">
        <v>91</v>
      </c>
      <c r="N2206">
        <v>5</v>
      </c>
      <c r="O2206">
        <v>3</v>
      </c>
      <c r="P2206">
        <v>4</v>
      </c>
      <c r="Q2206">
        <v>10</v>
      </c>
      <c r="R2206" s="27">
        <f t="shared" si="177"/>
        <v>176</v>
      </c>
      <c r="S2206" s="27">
        <f t="shared" si="178"/>
        <v>113</v>
      </c>
      <c r="T2206" s="27" t="str">
        <f>IFERROR(VLOOKUP(F2206,#REF!,2,0),"")</f>
        <v/>
      </c>
      <c r="U2206" s="27" t="str">
        <f t="shared" si="179"/>
        <v>,08:45:00,car,176</v>
      </c>
    </row>
    <row r="2207" spans="1:21" hidden="1" x14ac:dyDescent="0.25">
      <c r="A2207" t="s">
        <v>129</v>
      </c>
      <c r="B2207">
        <v>9</v>
      </c>
      <c r="C2207" s="27" t="str">
        <f t="shared" si="175"/>
        <v>M</v>
      </c>
      <c r="E2207" t="s">
        <v>2447</v>
      </c>
      <c r="F2207" s="27" t="str">
        <f t="shared" si="176"/>
        <v>CCV-38B</v>
      </c>
      <c r="G2207" t="s">
        <v>2448</v>
      </c>
      <c r="I2207" t="s">
        <v>2460</v>
      </c>
      <c r="J2207">
        <v>0</v>
      </c>
      <c r="K2207">
        <v>4</v>
      </c>
      <c r="L2207">
        <v>1</v>
      </c>
      <c r="M2207">
        <v>102</v>
      </c>
      <c r="N2207">
        <v>1</v>
      </c>
      <c r="O2207">
        <v>1</v>
      </c>
      <c r="P2207">
        <v>2</v>
      </c>
      <c r="Q2207">
        <v>11</v>
      </c>
      <c r="R2207" s="27">
        <f t="shared" si="177"/>
        <v>164</v>
      </c>
      <c r="S2207" s="27">
        <f t="shared" si="178"/>
        <v>118</v>
      </c>
      <c r="T2207" s="27" t="str">
        <f>IFERROR(VLOOKUP(F2207,#REF!,2,0),"")</f>
        <v/>
      </c>
      <c r="U2207" s="27" t="str">
        <f t="shared" si="179"/>
        <v>,09:00:00,car,164</v>
      </c>
    </row>
    <row r="2208" spans="1:21" hidden="1" x14ac:dyDescent="0.25">
      <c r="A2208" t="s">
        <v>131</v>
      </c>
      <c r="B2208">
        <v>9</v>
      </c>
      <c r="C2208" s="27" t="str">
        <f t="shared" si="175"/>
        <v>M</v>
      </c>
      <c r="E2208" t="s">
        <v>2447</v>
      </c>
      <c r="F2208" s="27" t="str">
        <f t="shared" si="176"/>
        <v>CCV-38B</v>
      </c>
      <c r="G2208" t="s">
        <v>2448</v>
      </c>
      <c r="I2208" t="s">
        <v>2461</v>
      </c>
      <c r="J2208">
        <v>0</v>
      </c>
      <c r="K2208">
        <v>6</v>
      </c>
      <c r="L2208">
        <v>4</v>
      </c>
      <c r="M2208">
        <v>70</v>
      </c>
      <c r="N2208">
        <v>4</v>
      </c>
      <c r="O2208">
        <v>3</v>
      </c>
      <c r="P2208">
        <v>3</v>
      </c>
      <c r="Q2208">
        <v>5</v>
      </c>
      <c r="R2208" s="27">
        <f t="shared" si="177"/>
        <v>131</v>
      </c>
      <c r="S2208" s="27">
        <f t="shared" si="178"/>
        <v>88</v>
      </c>
      <c r="T2208" s="27" t="str">
        <f>IFERROR(VLOOKUP(F2208,#REF!,2,0),"")</f>
        <v/>
      </c>
      <c r="U2208" s="27" t="str">
        <f t="shared" si="179"/>
        <v>,09:15:00,car,131</v>
      </c>
    </row>
    <row r="2209" spans="1:21" hidden="1" x14ac:dyDescent="0.25">
      <c r="A2209" t="s">
        <v>133</v>
      </c>
      <c r="B2209">
        <v>9</v>
      </c>
      <c r="C2209" s="27" t="str">
        <f t="shared" si="175"/>
        <v>M</v>
      </c>
      <c r="E2209" t="s">
        <v>2447</v>
      </c>
      <c r="F2209" s="27" t="str">
        <f t="shared" si="176"/>
        <v>CCV-38B</v>
      </c>
      <c r="G2209" t="s">
        <v>2448</v>
      </c>
      <c r="I2209" t="s">
        <v>2462</v>
      </c>
      <c r="J2209">
        <v>2</v>
      </c>
      <c r="K2209">
        <v>8</v>
      </c>
      <c r="L2209">
        <v>4</v>
      </c>
      <c r="M2209">
        <v>79</v>
      </c>
      <c r="N2209">
        <v>4</v>
      </c>
      <c r="O2209">
        <v>7</v>
      </c>
      <c r="P2209">
        <v>3</v>
      </c>
      <c r="Q2209">
        <v>10</v>
      </c>
      <c r="R2209" s="27">
        <f t="shared" si="177"/>
        <v>155</v>
      </c>
      <c r="S2209" s="27">
        <f t="shared" si="178"/>
        <v>102</v>
      </c>
      <c r="T2209" s="27" t="str">
        <f>IFERROR(VLOOKUP(F2209,#REF!,2,0),"")</f>
        <v/>
      </c>
      <c r="U2209" s="27" t="str">
        <f t="shared" si="179"/>
        <v>,09:30:00,car,155</v>
      </c>
    </row>
    <row r="2210" spans="1:21" hidden="1" x14ac:dyDescent="0.25">
      <c r="A2210" t="s">
        <v>135</v>
      </c>
      <c r="B2210">
        <v>9</v>
      </c>
      <c r="C2210" s="27" t="str">
        <f t="shared" si="175"/>
        <v>M</v>
      </c>
      <c r="E2210" t="s">
        <v>2447</v>
      </c>
      <c r="F2210" s="27" t="str">
        <f t="shared" si="176"/>
        <v>CCV-38B</v>
      </c>
      <c r="G2210" t="s">
        <v>2448</v>
      </c>
      <c r="I2210" t="s">
        <v>2463</v>
      </c>
      <c r="J2210">
        <v>1</v>
      </c>
      <c r="K2210">
        <v>5</v>
      </c>
      <c r="L2210">
        <v>0</v>
      </c>
      <c r="M2210">
        <v>67</v>
      </c>
      <c r="N2210">
        <v>5</v>
      </c>
      <c r="O2210">
        <v>2</v>
      </c>
      <c r="P2210">
        <v>0</v>
      </c>
      <c r="Q2210">
        <v>3</v>
      </c>
      <c r="R2210" s="27">
        <f t="shared" si="177"/>
        <v>106</v>
      </c>
      <c r="S2210" s="27">
        <f t="shared" si="178"/>
        <v>70</v>
      </c>
      <c r="T2210" s="27" t="str">
        <f>IFERROR(VLOOKUP(F2210,#REF!,2,0),"")</f>
        <v/>
      </c>
      <c r="U2210" s="27" t="str">
        <f t="shared" si="179"/>
        <v>,09:45:00,car,106</v>
      </c>
    </row>
    <row r="2211" spans="1:21" hidden="1" x14ac:dyDescent="0.25">
      <c r="A2211" t="s">
        <v>137</v>
      </c>
      <c r="B2211">
        <v>10</v>
      </c>
      <c r="C2211" s="27" t="str">
        <f t="shared" si="175"/>
        <v>M</v>
      </c>
      <c r="E2211" t="s">
        <v>2447</v>
      </c>
      <c r="F2211" s="27" t="str">
        <f t="shared" si="176"/>
        <v>CCV-38B</v>
      </c>
      <c r="G2211" t="s">
        <v>2448</v>
      </c>
      <c r="I2211" t="s">
        <v>2464</v>
      </c>
      <c r="J2211">
        <v>1</v>
      </c>
      <c r="K2211">
        <v>1</v>
      </c>
      <c r="L2211">
        <v>0</v>
      </c>
      <c r="M2211">
        <v>5</v>
      </c>
      <c r="N2211">
        <v>0</v>
      </c>
      <c r="O2211">
        <v>1</v>
      </c>
      <c r="P2211">
        <v>0</v>
      </c>
      <c r="Q2211">
        <v>0</v>
      </c>
      <c r="R2211" s="27">
        <f t="shared" si="177"/>
        <v>10</v>
      </c>
      <c r="S2211" s="27">
        <f t="shared" si="178"/>
        <v>5</v>
      </c>
      <c r="T2211" s="27" t="str">
        <f>IFERROR(VLOOKUP(F2211,#REF!,2,0),"")</f>
        <v/>
      </c>
      <c r="U2211" s="27" t="str">
        <f t="shared" si="179"/>
        <v>,10:00:00,car,10</v>
      </c>
    </row>
    <row r="2212" spans="1:21" hidden="1" x14ac:dyDescent="0.25">
      <c r="A2212" t="s">
        <v>185</v>
      </c>
      <c r="B2212">
        <v>16</v>
      </c>
      <c r="C2212" s="27" t="str">
        <f t="shared" si="175"/>
        <v>T</v>
      </c>
      <c r="E2212" t="s">
        <v>2447</v>
      </c>
      <c r="F2212" s="27" t="str">
        <f t="shared" si="176"/>
        <v>CCV-38B</v>
      </c>
      <c r="G2212" t="s">
        <v>2448</v>
      </c>
      <c r="I2212" t="s">
        <v>2465</v>
      </c>
      <c r="J2212">
        <v>0</v>
      </c>
      <c r="K2212">
        <v>1</v>
      </c>
      <c r="L2212">
        <v>0</v>
      </c>
      <c r="M2212">
        <v>23</v>
      </c>
      <c r="N2212">
        <v>9</v>
      </c>
      <c r="O2212">
        <v>3</v>
      </c>
      <c r="P2212">
        <v>0</v>
      </c>
      <c r="Q2212">
        <v>0</v>
      </c>
      <c r="R2212" s="27">
        <f t="shared" si="177"/>
        <v>35</v>
      </c>
      <c r="S2212" s="27">
        <f t="shared" si="178"/>
        <v>23</v>
      </c>
      <c r="T2212" s="27" t="str">
        <f>IFERROR(VLOOKUP(F2212,#REF!,2,0),"")</f>
        <v/>
      </c>
      <c r="U2212" s="27" t="str">
        <f t="shared" si="179"/>
        <v>,16:00:00,car,35</v>
      </c>
    </row>
    <row r="2213" spans="1:21" hidden="1" x14ac:dyDescent="0.25">
      <c r="A2213" t="s">
        <v>187</v>
      </c>
      <c r="B2213">
        <v>16</v>
      </c>
      <c r="C2213" s="27" t="str">
        <f t="shared" si="175"/>
        <v>T</v>
      </c>
      <c r="E2213" t="s">
        <v>2447</v>
      </c>
      <c r="F2213" s="27" t="str">
        <f t="shared" si="176"/>
        <v>CCV-38B</v>
      </c>
      <c r="G2213" t="s">
        <v>2448</v>
      </c>
      <c r="I2213" t="s">
        <v>2466</v>
      </c>
      <c r="J2213">
        <v>3</v>
      </c>
      <c r="K2213">
        <v>1</v>
      </c>
      <c r="L2213">
        <v>0</v>
      </c>
      <c r="M2213">
        <v>28</v>
      </c>
      <c r="N2213">
        <v>7</v>
      </c>
      <c r="O2213">
        <v>1</v>
      </c>
      <c r="P2213">
        <v>2</v>
      </c>
      <c r="Q2213">
        <v>1</v>
      </c>
      <c r="R2213" s="27">
        <f t="shared" si="177"/>
        <v>45</v>
      </c>
      <c r="S2213" s="27">
        <f t="shared" si="178"/>
        <v>31</v>
      </c>
      <c r="T2213" s="27" t="str">
        <f>IFERROR(VLOOKUP(F2213,#REF!,2,0),"")</f>
        <v/>
      </c>
      <c r="U2213" s="27" t="str">
        <f t="shared" si="179"/>
        <v>,16:15:00,car,45</v>
      </c>
    </row>
    <row r="2214" spans="1:21" hidden="1" x14ac:dyDescent="0.25">
      <c r="A2214" t="s">
        <v>42</v>
      </c>
      <c r="B2214">
        <v>16</v>
      </c>
      <c r="C2214" s="27" t="str">
        <f t="shared" si="175"/>
        <v>T</v>
      </c>
      <c r="E2214" t="s">
        <v>2447</v>
      </c>
      <c r="F2214" s="27" t="str">
        <f t="shared" si="176"/>
        <v>CCV-38B</v>
      </c>
      <c r="G2214" t="s">
        <v>2448</v>
      </c>
      <c r="I2214" t="s">
        <v>2467</v>
      </c>
      <c r="J2214">
        <v>0</v>
      </c>
      <c r="K2214">
        <v>1</v>
      </c>
      <c r="L2214">
        <v>0</v>
      </c>
      <c r="M2214">
        <v>34</v>
      </c>
      <c r="N2214">
        <v>2</v>
      </c>
      <c r="O2214">
        <v>3</v>
      </c>
      <c r="P2214">
        <v>0</v>
      </c>
      <c r="Q2214">
        <v>1</v>
      </c>
      <c r="R2214" s="27">
        <f t="shared" si="177"/>
        <v>49</v>
      </c>
      <c r="S2214" s="27">
        <f t="shared" si="178"/>
        <v>35</v>
      </c>
      <c r="T2214" s="27" t="str">
        <f>IFERROR(VLOOKUP(F2214,#REF!,2,0),"")</f>
        <v/>
      </c>
      <c r="U2214" s="27" t="str">
        <f t="shared" si="179"/>
        <v>,16:30:00,car,49</v>
      </c>
    </row>
    <row r="2215" spans="1:21" hidden="1" x14ac:dyDescent="0.25">
      <c r="A2215" t="s">
        <v>43</v>
      </c>
      <c r="B2215">
        <v>16</v>
      </c>
      <c r="C2215" s="27" t="str">
        <f t="shared" si="175"/>
        <v>T</v>
      </c>
      <c r="E2215" t="s">
        <v>2447</v>
      </c>
      <c r="F2215" s="27" t="str">
        <f t="shared" si="176"/>
        <v>CCV-38B</v>
      </c>
      <c r="G2215" t="s">
        <v>2448</v>
      </c>
      <c r="I2215" t="s">
        <v>2468</v>
      </c>
      <c r="J2215">
        <v>1</v>
      </c>
      <c r="K2215">
        <v>1</v>
      </c>
      <c r="L2215">
        <v>0</v>
      </c>
      <c r="M2215">
        <v>40</v>
      </c>
      <c r="N2215">
        <v>4</v>
      </c>
      <c r="O2215">
        <v>3</v>
      </c>
      <c r="P2215">
        <v>3</v>
      </c>
      <c r="Q2215">
        <v>5</v>
      </c>
      <c r="R2215" s="27">
        <f t="shared" si="177"/>
        <v>66</v>
      </c>
      <c r="S2215" s="27">
        <f t="shared" si="178"/>
        <v>48</v>
      </c>
      <c r="T2215" s="27" t="str">
        <f>IFERROR(VLOOKUP(F2215,#REF!,2,0),"")</f>
        <v/>
      </c>
      <c r="U2215" s="27" t="str">
        <f t="shared" si="179"/>
        <v>,16:45:00,car,66</v>
      </c>
    </row>
    <row r="2216" spans="1:21" hidden="1" x14ac:dyDescent="0.25">
      <c r="A2216" t="s">
        <v>44</v>
      </c>
      <c r="B2216">
        <v>17</v>
      </c>
      <c r="C2216" s="27" t="str">
        <f t="shared" si="175"/>
        <v>T</v>
      </c>
      <c r="E2216" t="s">
        <v>2447</v>
      </c>
      <c r="F2216" s="27" t="str">
        <f t="shared" si="176"/>
        <v>CCV-38B</v>
      </c>
      <c r="G2216" t="s">
        <v>2448</v>
      </c>
      <c r="I2216" t="s">
        <v>2469</v>
      </c>
      <c r="J2216">
        <v>1</v>
      </c>
      <c r="K2216">
        <v>1</v>
      </c>
      <c r="L2216">
        <v>0</v>
      </c>
      <c r="M2216">
        <v>38</v>
      </c>
      <c r="N2216">
        <v>10</v>
      </c>
      <c r="O2216">
        <v>4</v>
      </c>
      <c r="P2216">
        <v>3</v>
      </c>
      <c r="Q2216">
        <v>2</v>
      </c>
      <c r="R2216" s="27">
        <f t="shared" si="177"/>
        <v>61</v>
      </c>
      <c r="S2216" s="27">
        <f t="shared" si="178"/>
        <v>43</v>
      </c>
      <c r="T2216" s="27" t="str">
        <f>IFERROR(VLOOKUP(F2216,#REF!,2,0),"")</f>
        <v/>
      </c>
      <c r="U2216" s="27" t="str">
        <f t="shared" si="179"/>
        <v>,17:00:00,car,61</v>
      </c>
    </row>
    <row r="2217" spans="1:21" hidden="1" x14ac:dyDescent="0.25">
      <c r="A2217" t="s">
        <v>45</v>
      </c>
      <c r="B2217">
        <v>17</v>
      </c>
      <c r="C2217" s="27" t="str">
        <f t="shared" si="175"/>
        <v>T</v>
      </c>
      <c r="E2217" t="s">
        <v>2447</v>
      </c>
      <c r="F2217" s="27" t="str">
        <f t="shared" si="176"/>
        <v>CCV-38B</v>
      </c>
      <c r="G2217" t="s">
        <v>2448</v>
      </c>
      <c r="I2217" t="s">
        <v>2470</v>
      </c>
      <c r="J2217">
        <v>4</v>
      </c>
      <c r="K2217">
        <v>0</v>
      </c>
      <c r="L2217">
        <v>1</v>
      </c>
      <c r="M2217">
        <v>37</v>
      </c>
      <c r="N2217">
        <v>7</v>
      </c>
      <c r="O2217">
        <v>2</v>
      </c>
      <c r="P2217">
        <v>1</v>
      </c>
      <c r="Q2217">
        <v>1</v>
      </c>
      <c r="R2217" s="27">
        <f t="shared" si="177"/>
        <v>56</v>
      </c>
      <c r="S2217" s="27">
        <f t="shared" si="178"/>
        <v>42</v>
      </c>
      <c r="T2217" s="27" t="str">
        <f>IFERROR(VLOOKUP(F2217,#REF!,2,0),"")</f>
        <v/>
      </c>
      <c r="U2217" s="27" t="str">
        <f t="shared" si="179"/>
        <v>,17:15:00,car,56</v>
      </c>
    </row>
    <row r="2218" spans="1:21" hidden="1" x14ac:dyDescent="0.25">
      <c r="A2218" t="s">
        <v>46</v>
      </c>
      <c r="B2218">
        <v>17</v>
      </c>
      <c r="C2218" s="27" t="str">
        <f t="shared" si="175"/>
        <v>T</v>
      </c>
      <c r="E2218" t="s">
        <v>2447</v>
      </c>
      <c r="F2218" s="27" t="str">
        <f t="shared" si="176"/>
        <v>CCV-38B</v>
      </c>
      <c r="G2218" t="s">
        <v>2448</v>
      </c>
      <c r="I2218" t="s">
        <v>2471</v>
      </c>
      <c r="J2218">
        <v>3</v>
      </c>
      <c r="K2218">
        <v>1</v>
      </c>
      <c r="L2218">
        <v>0</v>
      </c>
      <c r="M2218">
        <v>54</v>
      </c>
      <c r="N2218">
        <v>7</v>
      </c>
      <c r="O2218">
        <v>1</v>
      </c>
      <c r="P2218">
        <v>4</v>
      </c>
      <c r="Q2218">
        <v>0</v>
      </c>
      <c r="R2218" s="27">
        <f t="shared" si="177"/>
        <v>80</v>
      </c>
      <c r="S2218" s="27">
        <f t="shared" si="178"/>
        <v>58</v>
      </c>
      <c r="T2218" s="27" t="str">
        <f>IFERROR(VLOOKUP(F2218,#REF!,2,0),"")</f>
        <v/>
      </c>
      <c r="U2218" s="27" t="str">
        <f t="shared" si="179"/>
        <v>,17:30:00,car,80</v>
      </c>
    </row>
    <row r="2219" spans="1:21" hidden="1" x14ac:dyDescent="0.25">
      <c r="A2219" t="s">
        <v>47</v>
      </c>
      <c r="B2219">
        <v>17</v>
      </c>
      <c r="C2219" s="27" t="str">
        <f t="shared" si="175"/>
        <v>T</v>
      </c>
      <c r="E2219" t="s">
        <v>2447</v>
      </c>
      <c r="F2219" s="27" t="str">
        <f t="shared" si="176"/>
        <v>CCV-38B</v>
      </c>
      <c r="G2219" t="s">
        <v>2448</v>
      </c>
      <c r="I2219" t="s">
        <v>2472</v>
      </c>
      <c r="J2219">
        <v>5</v>
      </c>
      <c r="K2219">
        <v>2</v>
      </c>
      <c r="L2219">
        <v>1</v>
      </c>
      <c r="M2219">
        <v>39</v>
      </c>
      <c r="N2219">
        <v>7</v>
      </c>
      <c r="O2219">
        <v>2</v>
      </c>
      <c r="P2219">
        <v>0</v>
      </c>
      <c r="Q2219">
        <v>2</v>
      </c>
      <c r="R2219" s="27">
        <f t="shared" si="177"/>
        <v>64</v>
      </c>
      <c r="S2219" s="27">
        <f t="shared" si="178"/>
        <v>44</v>
      </c>
      <c r="T2219" s="27" t="str">
        <f>IFERROR(VLOOKUP(F2219,#REF!,2,0),"")</f>
        <v/>
      </c>
      <c r="U2219" s="27" t="str">
        <f t="shared" si="179"/>
        <v>,17:45:00,car,64</v>
      </c>
    </row>
    <row r="2220" spans="1:21" hidden="1" x14ac:dyDescent="0.25">
      <c r="A2220" t="s">
        <v>48</v>
      </c>
      <c r="B2220">
        <v>18</v>
      </c>
      <c r="C2220" s="27" t="str">
        <f t="shared" si="175"/>
        <v>T</v>
      </c>
      <c r="E2220" t="s">
        <v>2447</v>
      </c>
      <c r="F2220" s="27" t="str">
        <f t="shared" si="176"/>
        <v>CCV-38B</v>
      </c>
      <c r="G2220" t="s">
        <v>2448</v>
      </c>
      <c r="I2220" t="s">
        <v>2473</v>
      </c>
      <c r="J2220">
        <v>4</v>
      </c>
      <c r="K2220">
        <v>1</v>
      </c>
      <c r="L2220">
        <v>0</v>
      </c>
      <c r="M2220">
        <v>73</v>
      </c>
      <c r="N2220">
        <v>16</v>
      </c>
      <c r="O2220">
        <v>2</v>
      </c>
      <c r="P2220">
        <v>0</v>
      </c>
      <c r="Q2220">
        <v>0</v>
      </c>
      <c r="R2220" s="27">
        <f t="shared" si="177"/>
        <v>101</v>
      </c>
      <c r="S2220" s="27">
        <f t="shared" si="178"/>
        <v>73</v>
      </c>
      <c r="T2220" s="27" t="str">
        <f>IFERROR(VLOOKUP(F2220,#REF!,2,0),"")</f>
        <v/>
      </c>
      <c r="U2220" s="27" t="str">
        <f t="shared" si="179"/>
        <v>,18:00:00,car,101</v>
      </c>
    </row>
    <row r="2221" spans="1:21" hidden="1" x14ac:dyDescent="0.25">
      <c r="A2221" t="s">
        <v>49</v>
      </c>
      <c r="B2221">
        <v>18</v>
      </c>
      <c r="C2221" s="27" t="str">
        <f t="shared" si="175"/>
        <v>T</v>
      </c>
      <c r="E2221" t="s">
        <v>2447</v>
      </c>
      <c r="F2221" s="27" t="str">
        <f t="shared" si="176"/>
        <v>CCV-38B</v>
      </c>
      <c r="G2221" t="s">
        <v>2448</v>
      </c>
      <c r="I2221" t="s">
        <v>2474</v>
      </c>
      <c r="J2221">
        <v>1</v>
      </c>
      <c r="K2221">
        <v>0</v>
      </c>
      <c r="L2221">
        <v>0</v>
      </c>
      <c r="M2221">
        <v>63</v>
      </c>
      <c r="N2221">
        <v>9</v>
      </c>
      <c r="O2221">
        <v>1</v>
      </c>
      <c r="P2221">
        <v>1</v>
      </c>
      <c r="Q2221">
        <v>2</v>
      </c>
      <c r="R2221" s="27">
        <f t="shared" si="177"/>
        <v>88</v>
      </c>
      <c r="S2221" s="27">
        <f t="shared" si="178"/>
        <v>66</v>
      </c>
      <c r="T2221" s="27" t="str">
        <f>IFERROR(VLOOKUP(F2221,#REF!,2,0),"")</f>
        <v/>
      </c>
      <c r="U2221" s="27" t="str">
        <f t="shared" si="179"/>
        <v>,18:15:00,car,88</v>
      </c>
    </row>
    <row r="2222" spans="1:21" hidden="1" x14ac:dyDescent="0.25">
      <c r="A2222" t="s">
        <v>197</v>
      </c>
      <c r="B2222">
        <v>18</v>
      </c>
      <c r="C2222" s="27" t="str">
        <f t="shared" si="175"/>
        <v>T</v>
      </c>
      <c r="E2222" t="s">
        <v>2447</v>
      </c>
      <c r="F2222" s="27" t="str">
        <f t="shared" si="176"/>
        <v>CCV-38B</v>
      </c>
      <c r="G2222" t="s">
        <v>2448</v>
      </c>
      <c r="I2222" t="s">
        <v>2475</v>
      </c>
      <c r="J2222">
        <v>1</v>
      </c>
      <c r="K2222">
        <v>0</v>
      </c>
      <c r="L2222">
        <v>0</v>
      </c>
      <c r="M2222">
        <v>45</v>
      </c>
      <c r="N2222">
        <v>5</v>
      </c>
      <c r="O2222">
        <v>3</v>
      </c>
      <c r="P2222">
        <v>0</v>
      </c>
      <c r="Q2222">
        <v>0</v>
      </c>
      <c r="R2222" s="27">
        <f t="shared" si="177"/>
        <v>60</v>
      </c>
      <c r="S2222" s="27">
        <f t="shared" si="178"/>
        <v>45</v>
      </c>
      <c r="T2222" s="27" t="str">
        <f>IFERROR(VLOOKUP(F2222,#REF!,2,0),"")</f>
        <v/>
      </c>
      <c r="U2222" s="27" t="str">
        <f t="shared" si="179"/>
        <v>,18:30:00,car,60</v>
      </c>
    </row>
    <row r="2223" spans="1:21" hidden="1" x14ac:dyDescent="0.25">
      <c r="A2223" t="s">
        <v>199</v>
      </c>
      <c r="B2223">
        <v>18</v>
      </c>
      <c r="C2223" s="27" t="str">
        <f t="shared" si="175"/>
        <v>T</v>
      </c>
      <c r="E2223" t="s">
        <v>2447</v>
      </c>
      <c r="F2223" s="27" t="str">
        <f t="shared" si="176"/>
        <v>CCV-38B</v>
      </c>
      <c r="G2223" t="s">
        <v>2448</v>
      </c>
      <c r="I2223" t="s">
        <v>2476</v>
      </c>
      <c r="J2223">
        <v>2</v>
      </c>
      <c r="K2223">
        <v>1</v>
      </c>
      <c r="L2223">
        <v>0</v>
      </c>
      <c r="M2223">
        <v>39</v>
      </c>
      <c r="N2223">
        <v>3</v>
      </c>
      <c r="O2223">
        <v>1</v>
      </c>
      <c r="P2223">
        <v>0</v>
      </c>
      <c r="Q2223">
        <v>0</v>
      </c>
      <c r="R2223" s="27">
        <f t="shared" si="177"/>
        <v>54</v>
      </c>
      <c r="S2223" s="27">
        <f t="shared" si="178"/>
        <v>39</v>
      </c>
      <c r="T2223" s="27" t="str">
        <f>IFERROR(VLOOKUP(F2223,#REF!,2,0),"")</f>
        <v/>
      </c>
      <c r="U2223" s="27" t="str">
        <f t="shared" si="179"/>
        <v>,18:45:00,car,54</v>
      </c>
    </row>
    <row r="2224" spans="1:21" hidden="1" x14ac:dyDescent="0.25">
      <c r="A2224" t="s">
        <v>201</v>
      </c>
      <c r="B2224">
        <v>19</v>
      </c>
      <c r="C2224" s="27" t="str">
        <f t="shared" si="175"/>
        <v>N</v>
      </c>
      <c r="E2224" t="s">
        <v>2447</v>
      </c>
      <c r="F2224" s="27" t="str">
        <f t="shared" si="176"/>
        <v>CCV-38B</v>
      </c>
      <c r="G2224" t="s">
        <v>2448</v>
      </c>
      <c r="I2224" t="s">
        <v>2477</v>
      </c>
      <c r="J2224">
        <v>0</v>
      </c>
      <c r="K2224">
        <v>0</v>
      </c>
      <c r="L2224">
        <v>0</v>
      </c>
      <c r="M2224">
        <v>19</v>
      </c>
      <c r="N2224">
        <v>1</v>
      </c>
      <c r="O2224">
        <v>1</v>
      </c>
      <c r="P2224">
        <v>0</v>
      </c>
      <c r="Q2224">
        <v>0</v>
      </c>
      <c r="R2224" s="27">
        <f t="shared" si="177"/>
        <v>25</v>
      </c>
      <c r="S2224" s="27">
        <f t="shared" si="178"/>
        <v>19</v>
      </c>
      <c r="T2224" s="27" t="str">
        <f>IFERROR(VLOOKUP(F2224,#REF!,2,0),"")</f>
        <v/>
      </c>
      <c r="U2224" s="27" t="str">
        <f t="shared" si="179"/>
        <v>,19:00:00,car,25</v>
      </c>
    </row>
    <row r="2225" spans="1:21" hidden="1" x14ac:dyDescent="0.25">
      <c r="A2225" t="s">
        <v>203</v>
      </c>
      <c r="B2225">
        <v>19</v>
      </c>
      <c r="C2225" s="27" t="str">
        <f t="shared" si="175"/>
        <v>N</v>
      </c>
      <c r="E2225" t="s">
        <v>2447</v>
      </c>
      <c r="F2225" s="27" t="str">
        <f t="shared" si="176"/>
        <v>CCV-38B</v>
      </c>
      <c r="G2225" t="s">
        <v>2448</v>
      </c>
      <c r="I2225" t="s">
        <v>2478</v>
      </c>
      <c r="J2225">
        <v>1</v>
      </c>
      <c r="K2225">
        <v>0</v>
      </c>
      <c r="L2225">
        <v>0</v>
      </c>
      <c r="M2225">
        <v>27</v>
      </c>
      <c r="N2225">
        <v>2</v>
      </c>
      <c r="O2225">
        <v>0</v>
      </c>
      <c r="P2225">
        <v>0</v>
      </c>
      <c r="Q2225">
        <v>0</v>
      </c>
      <c r="R2225" s="27">
        <f t="shared" si="177"/>
        <v>36</v>
      </c>
      <c r="S2225" s="27">
        <f t="shared" si="178"/>
        <v>27</v>
      </c>
      <c r="T2225" s="27" t="str">
        <f>IFERROR(VLOOKUP(F2225,#REF!,2,0),"")</f>
        <v/>
      </c>
      <c r="U2225" s="27" t="str">
        <f t="shared" si="179"/>
        <v>,19:15:00,car,36</v>
      </c>
    </row>
    <row r="2226" spans="1:21" hidden="1" x14ac:dyDescent="0.25">
      <c r="A2226" t="s">
        <v>205</v>
      </c>
      <c r="B2226">
        <v>19</v>
      </c>
      <c r="C2226" s="27" t="str">
        <f t="shared" si="175"/>
        <v>N</v>
      </c>
      <c r="E2226" t="s">
        <v>2447</v>
      </c>
      <c r="F2226" s="27" t="str">
        <f t="shared" si="176"/>
        <v>CCV-38B</v>
      </c>
      <c r="G2226" t="s">
        <v>2448</v>
      </c>
      <c r="I2226" t="s">
        <v>2479</v>
      </c>
      <c r="J2226">
        <v>1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 s="27">
        <f t="shared" si="177"/>
        <v>0</v>
      </c>
      <c r="S2226" s="27">
        <f t="shared" si="178"/>
        <v>0</v>
      </c>
      <c r="T2226" s="27" t="str">
        <f>IFERROR(VLOOKUP(F2226,#REF!,2,0),"")</f>
        <v/>
      </c>
      <c r="U2226" s="27" t="str">
        <f t="shared" si="179"/>
        <v>,19:30:00,car,0</v>
      </c>
    </row>
    <row r="2227" spans="1:21" x14ac:dyDescent="0.25">
      <c r="A2227" t="s">
        <v>107</v>
      </c>
      <c r="B2227">
        <v>6</v>
      </c>
      <c r="C2227" s="27" t="str">
        <f t="shared" si="175"/>
        <v>M</v>
      </c>
      <c r="D2227" s="27" t="str">
        <f>IFERROR(VLOOKUP(F2227,#REF!,3),"")</f>
        <v/>
      </c>
      <c r="E2227" t="s">
        <v>2480</v>
      </c>
      <c r="F2227" s="27" t="str">
        <f t="shared" si="176"/>
        <v>CCV-39A</v>
      </c>
      <c r="G2227" t="s">
        <v>2481</v>
      </c>
      <c r="I2227" t="s">
        <v>2482</v>
      </c>
      <c r="J2227">
        <v>0</v>
      </c>
      <c r="K2227">
        <v>0</v>
      </c>
      <c r="L2227">
        <v>0</v>
      </c>
      <c r="M2227">
        <v>29</v>
      </c>
      <c r="N2227">
        <v>1</v>
      </c>
      <c r="O2227">
        <v>3</v>
      </c>
      <c r="P2227">
        <v>1</v>
      </c>
      <c r="Q2227">
        <v>5</v>
      </c>
      <c r="R2227" s="27">
        <f t="shared" ref="R2227:R2257" si="180">ROUNDUP((M2227+P2227+Q2227+(1/6)*N2227+2*K2227+2.5*L2227)*1,0)</f>
        <v>36</v>
      </c>
      <c r="S2227" s="27">
        <f t="shared" si="178"/>
        <v>35</v>
      </c>
      <c r="T2227" s="27" t="str">
        <f>IFERROR(VLOOKUP(F2227,#REF!,2,0),"")</f>
        <v/>
      </c>
      <c r="U2227" s="27" t="str">
        <f t="shared" si="179"/>
        <v>,06:15:00,car,36</v>
      </c>
    </row>
    <row r="2228" spans="1:21" x14ac:dyDescent="0.25">
      <c r="A2228" t="s">
        <v>109</v>
      </c>
      <c r="B2228">
        <v>6</v>
      </c>
      <c r="C2228" s="27" t="str">
        <f t="shared" si="175"/>
        <v>M</v>
      </c>
      <c r="D2228" s="27" t="str">
        <f>IFERROR(VLOOKUP(F2228,#REF!,3),"")</f>
        <v/>
      </c>
      <c r="E2228" t="s">
        <v>2480</v>
      </c>
      <c r="F2228" s="27" t="str">
        <f t="shared" si="176"/>
        <v>CCV-39A</v>
      </c>
      <c r="G2228" t="s">
        <v>2481</v>
      </c>
      <c r="I2228" t="s">
        <v>2483</v>
      </c>
      <c r="J2228">
        <v>1</v>
      </c>
      <c r="K2228">
        <v>4</v>
      </c>
      <c r="L2228">
        <v>0</v>
      </c>
      <c r="M2228">
        <v>122</v>
      </c>
      <c r="N2228">
        <v>22</v>
      </c>
      <c r="O2228">
        <v>9</v>
      </c>
      <c r="P2228">
        <v>3</v>
      </c>
      <c r="Q2228">
        <v>11</v>
      </c>
      <c r="R2228" s="27">
        <f t="shared" si="180"/>
        <v>148</v>
      </c>
      <c r="S2228" s="27">
        <f t="shared" si="178"/>
        <v>136</v>
      </c>
      <c r="T2228" s="27" t="str">
        <f>IFERROR(VLOOKUP(F2228,#REF!,2,0),"")</f>
        <v/>
      </c>
      <c r="U2228" s="27" t="str">
        <f t="shared" si="179"/>
        <v>,06:30:00,car,148</v>
      </c>
    </row>
    <row r="2229" spans="1:21" x14ac:dyDescent="0.25">
      <c r="A2229" t="s">
        <v>111</v>
      </c>
      <c r="B2229">
        <v>6</v>
      </c>
      <c r="C2229" s="27" t="str">
        <f t="shared" si="175"/>
        <v>M</v>
      </c>
      <c r="D2229" s="27" t="str">
        <f>IFERROR(VLOOKUP(F2229,#REF!,3),"")</f>
        <v/>
      </c>
      <c r="E2229" t="s">
        <v>2480</v>
      </c>
      <c r="F2229" s="27" t="str">
        <f t="shared" si="176"/>
        <v>CCV-39A</v>
      </c>
      <c r="G2229" t="s">
        <v>2481</v>
      </c>
      <c r="I2229" t="s">
        <v>2484</v>
      </c>
      <c r="J2229">
        <v>1</v>
      </c>
      <c r="K2229">
        <v>6</v>
      </c>
      <c r="L2229">
        <v>0</v>
      </c>
      <c r="M2229">
        <v>153</v>
      </c>
      <c r="N2229">
        <v>15</v>
      </c>
      <c r="O2229">
        <v>7</v>
      </c>
      <c r="P2229">
        <v>3</v>
      </c>
      <c r="Q2229">
        <v>3</v>
      </c>
      <c r="R2229" s="27">
        <f t="shared" si="180"/>
        <v>174</v>
      </c>
      <c r="S2229" s="27">
        <f t="shared" si="178"/>
        <v>159</v>
      </c>
      <c r="T2229" s="27" t="str">
        <f>IFERROR(VLOOKUP(F2229,#REF!,2,0),"")</f>
        <v/>
      </c>
      <c r="U2229" s="27" t="str">
        <f t="shared" si="179"/>
        <v>,06:45:00,car,174</v>
      </c>
    </row>
    <row r="2230" spans="1:21" x14ac:dyDescent="0.25">
      <c r="A2230" t="s">
        <v>113</v>
      </c>
      <c r="B2230">
        <v>7</v>
      </c>
      <c r="C2230" s="27" t="str">
        <f t="shared" si="175"/>
        <v>M</v>
      </c>
      <c r="D2230" s="27" t="str">
        <f>IFERROR(VLOOKUP(F2230,#REF!,3),"")</f>
        <v/>
      </c>
      <c r="E2230" t="s">
        <v>2480</v>
      </c>
      <c r="F2230" s="27" t="str">
        <f t="shared" si="176"/>
        <v>CCV-39A</v>
      </c>
      <c r="G2230" t="s">
        <v>2481</v>
      </c>
      <c r="I2230" t="s">
        <v>2485</v>
      </c>
      <c r="J2230">
        <v>3</v>
      </c>
      <c r="K2230">
        <v>5</v>
      </c>
      <c r="L2230">
        <v>0</v>
      </c>
      <c r="M2230">
        <v>167</v>
      </c>
      <c r="N2230">
        <v>11</v>
      </c>
      <c r="O2230">
        <v>9</v>
      </c>
      <c r="P2230">
        <v>4</v>
      </c>
      <c r="Q2230">
        <v>5</v>
      </c>
      <c r="R2230" s="27">
        <f t="shared" si="180"/>
        <v>188</v>
      </c>
      <c r="S2230" s="27">
        <f t="shared" si="178"/>
        <v>176</v>
      </c>
      <c r="T2230" s="27" t="str">
        <f>IFERROR(VLOOKUP(F2230,#REF!,2,0),"")</f>
        <v/>
      </c>
      <c r="U2230" s="27" t="str">
        <f t="shared" si="179"/>
        <v>,07:00:00,car,188</v>
      </c>
    </row>
    <row r="2231" spans="1:21" x14ac:dyDescent="0.25">
      <c r="A2231" t="s">
        <v>115</v>
      </c>
      <c r="B2231">
        <v>7</v>
      </c>
      <c r="C2231" s="27" t="str">
        <f t="shared" si="175"/>
        <v>M</v>
      </c>
      <c r="D2231" s="27" t="str">
        <f>IFERROR(VLOOKUP(F2231,#REF!,3),"")</f>
        <v/>
      </c>
      <c r="E2231" t="s">
        <v>2480</v>
      </c>
      <c r="F2231" s="27" t="str">
        <f t="shared" si="176"/>
        <v>CCV-39A</v>
      </c>
      <c r="G2231" t="s">
        <v>2481</v>
      </c>
      <c r="I2231" t="s">
        <v>2486</v>
      </c>
      <c r="J2231">
        <v>3</v>
      </c>
      <c r="K2231">
        <v>5</v>
      </c>
      <c r="L2231">
        <v>0</v>
      </c>
      <c r="M2231">
        <v>169</v>
      </c>
      <c r="N2231">
        <v>11</v>
      </c>
      <c r="O2231">
        <v>6</v>
      </c>
      <c r="P2231">
        <v>4</v>
      </c>
      <c r="Q2231">
        <v>5</v>
      </c>
      <c r="R2231" s="27">
        <f t="shared" si="180"/>
        <v>190</v>
      </c>
      <c r="S2231" s="27">
        <f t="shared" si="178"/>
        <v>178</v>
      </c>
      <c r="T2231" s="27" t="str">
        <f>IFERROR(VLOOKUP(F2231,#REF!,2,0),"")</f>
        <v/>
      </c>
      <c r="U2231" s="27" t="str">
        <f t="shared" si="179"/>
        <v>,07:15:00,car,190</v>
      </c>
    </row>
    <row r="2232" spans="1:21" x14ac:dyDescent="0.25">
      <c r="A2232" t="s">
        <v>117</v>
      </c>
      <c r="B2232">
        <v>7</v>
      </c>
      <c r="C2232" s="27" t="str">
        <f t="shared" si="175"/>
        <v>M</v>
      </c>
      <c r="D2232" s="27" t="str">
        <f>IFERROR(VLOOKUP(F2232,#REF!,3),"")</f>
        <v/>
      </c>
      <c r="E2232" t="s">
        <v>2480</v>
      </c>
      <c r="F2232" s="27" t="str">
        <f t="shared" si="176"/>
        <v>CCV-39A</v>
      </c>
      <c r="G2232" t="s">
        <v>2481</v>
      </c>
      <c r="I2232" t="s">
        <v>2487</v>
      </c>
      <c r="J2232">
        <v>0</v>
      </c>
      <c r="K2232">
        <v>4</v>
      </c>
      <c r="L2232">
        <v>0</v>
      </c>
      <c r="M2232">
        <v>185</v>
      </c>
      <c r="N2232">
        <v>11</v>
      </c>
      <c r="O2232">
        <v>8</v>
      </c>
      <c r="P2232">
        <v>3</v>
      </c>
      <c r="Q2232">
        <v>5</v>
      </c>
      <c r="R2232" s="27">
        <f t="shared" si="180"/>
        <v>203</v>
      </c>
      <c r="S2232" s="27">
        <f t="shared" si="178"/>
        <v>193</v>
      </c>
      <c r="T2232" s="27" t="str">
        <f>IFERROR(VLOOKUP(F2232,#REF!,2,0),"")</f>
        <v/>
      </c>
      <c r="U2232" s="27" t="str">
        <f t="shared" si="179"/>
        <v>,07:30:00,car,203</v>
      </c>
    </row>
    <row r="2233" spans="1:21" x14ac:dyDescent="0.25">
      <c r="A2233" t="s">
        <v>119</v>
      </c>
      <c r="B2233">
        <v>7</v>
      </c>
      <c r="C2233" s="27" t="str">
        <f t="shared" si="175"/>
        <v>M</v>
      </c>
      <c r="D2233" s="27" t="str">
        <f>IFERROR(VLOOKUP(F2233,#REF!,3),"")</f>
        <v/>
      </c>
      <c r="E2233" t="s">
        <v>2480</v>
      </c>
      <c r="F2233" s="27" t="str">
        <f t="shared" si="176"/>
        <v>CCV-39A</v>
      </c>
      <c r="G2233" t="s">
        <v>2481</v>
      </c>
      <c r="I2233" t="s">
        <v>2488</v>
      </c>
      <c r="J2233">
        <v>0</v>
      </c>
      <c r="K2233">
        <v>2</v>
      </c>
      <c r="L2233">
        <v>0</v>
      </c>
      <c r="M2233">
        <v>181</v>
      </c>
      <c r="N2233">
        <v>21</v>
      </c>
      <c r="O2233">
        <v>6</v>
      </c>
      <c r="P2233">
        <v>0</v>
      </c>
      <c r="Q2233">
        <v>5</v>
      </c>
      <c r="R2233" s="27">
        <f t="shared" si="180"/>
        <v>194</v>
      </c>
      <c r="S2233" s="27">
        <f t="shared" si="178"/>
        <v>186</v>
      </c>
      <c r="T2233" s="27" t="str">
        <f>IFERROR(VLOOKUP(F2233,#REF!,2,0),"")</f>
        <v/>
      </c>
      <c r="U2233" s="27" t="str">
        <f t="shared" si="179"/>
        <v>,07:45:00,car,194</v>
      </c>
    </row>
    <row r="2234" spans="1:21" x14ac:dyDescent="0.25">
      <c r="A2234" t="s">
        <v>121</v>
      </c>
      <c r="B2234">
        <v>8</v>
      </c>
      <c r="C2234" s="27" t="str">
        <f t="shared" si="175"/>
        <v>M</v>
      </c>
      <c r="D2234" s="27" t="str">
        <f>IFERROR(VLOOKUP(F2234,#REF!,3),"")</f>
        <v/>
      </c>
      <c r="E2234" t="s">
        <v>2480</v>
      </c>
      <c r="F2234" s="27" t="str">
        <f t="shared" si="176"/>
        <v>CCV-39A</v>
      </c>
      <c r="G2234" t="s">
        <v>2481</v>
      </c>
      <c r="I2234" t="s">
        <v>2489</v>
      </c>
      <c r="J2234">
        <v>1</v>
      </c>
      <c r="K2234">
        <v>5</v>
      </c>
      <c r="L2234">
        <v>0</v>
      </c>
      <c r="M2234">
        <v>158</v>
      </c>
      <c r="N2234">
        <v>26</v>
      </c>
      <c r="O2234">
        <v>5</v>
      </c>
      <c r="P2234">
        <v>4</v>
      </c>
      <c r="Q2234">
        <v>10</v>
      </c>
      <c r="R2234" s="27">
        <f t="shared" si="180"/>
        <v>187</v>
      </c>
      <c r="S2234" s="27">
        <f t="shared" si="178"/>
        <v>172</v>
      </c>
      <c r="T2234" s="27" t="str">
        <f>IFERROR(VLOOKUP(F2234,#REF!,2,0),"")</f>
        <v/>
      </c>
      <c r="U2234" s="27" t="str">
        <f t="shared" si="179"/>
        <v>,08:00:00,car,187</v>
      </c>
    </row>
    <row r="2235" spans="1:21" x14ac:dyDescent="0.25">
      <c r="A2235" t="s">
        <v>123</v>
      </c>
      <c r="B2235">
        <v>8</v>
      </c>
      <c r="C2235" s="27" t="str">
        <f t="shared" si="175"/>
        <v>M</v>
      </c>
      <c r="D2235" s="27" t="str">
        <f>IFERROR(VLOOKUP(F2235,#REF!,3),"")</f>
        <v/>
      </c>
      <c r="E2235" t="s">
        <v>2480</v>
      </c>
      <c r="F2235" s="27" t="str">
        <f t="shared" si="176"/>
        <v>CCV-39A</v>
      </c>
      <c r="G2235" t="s">
        <v>2481</v>
      </c>
      <c r="I2235" t="s">
        <v>2490</v>
      </c>
      <c r="J2235">
        <v>0</v>
      </c>
      <c r="K2235">
        <v>4</v>
      </c>
      <c r="L2235">
        <v>0</v>
      </c>
      <c r="M2235">
        <v>145</v>
      </c>
      <c r="N2235">
        <v>9</v>
      </c>
      <c r="O2235">
        <v>6</v>
      </c>
      <c r="P2235">
        <v>6</v>
      </c>
      <c r="Q2235">
        <v>9</v>
      </c>
      <c r="R2235" s="27">
        <f t="shared" si="180"/>
        <v>170</v>
      </c>
      <c r="S2235" s="27">
        <f t="shared" si="178"/>
        <v>160</v>
      </c>
      <c r="T2235" s="27" t="str">
        <f>IFERROR(VLOOKUP(F2235,#REF!,2,0),"")</f>
        <v/>
      </c>
      <c r="U2235" s="27" t="str">
        <f t="shared" si="179"/>
        <v>,08:15:00,car,170</v>
      </c>
    </row>
    <row r="2236" spans="1:21" x14ac:dyDescent="0.25">
      <c r="A2236" t="s">
        <v>125</v>
      </c>
      <c r="B2236">
        <v>8</v>
      </c>
      <c r="C2236" s="27" t="str">
        <f t="shared" si="175"/>
        <v>M</v>
      </c>
      <c r="D2236" s="27" t="str">
        <f>IFERROR(VLOOKUP(F2236,#REF!,3),"")</f>
        <v/>
      </c>
      <c r="E2236" t="s">
        <v>2480</v>
      </c>
      <c r="F2236" s="27" t="str">
        <f t="shared" si="176"/>
        <v>CCV-39A</v>
      </c>
      <c r="G2236" t="s">
        <v>2481</v>
      </c>
      <c r="I2236" t="s">
        <v>2491</v>
      </c>
      <c r="J2236">
        <v>1</v>
      </c>
      <c r="K2236">
        <v>3</v>
      </c>
      <c r="L2236">
        <v>0</v>
      </c>
      <c r="M2236">
        <v>154</v>
      </c>
      <c r="N2236">
        <v>16</v>
      </c>
      <c r="O2236">
        <v>4</v>
      </c>
      <c r="P2236">
        <v>3</v>
      </c>
      <c r="Q2236">
        <v>8</v>
      </c>
      <c r="R2236" s="27">
        <f t="shared" si="180"/>
        <v>174</v>
      </c>
      <c r="S2236" s="27">
        <f t="shared" si="178"/>
        <v>165</v>
      </c>
      <c r="T2236" s="27" t="str">
        <f>IFERROR(VLOOKUP(F2236,#REF!,2,0),"")</f>
        <v/>
      </c>
      <c r="U2236" s="27" t="str">
        <f t="shared" si="179"/>
        <v>,08:30:00,car,174</v>
      </c>
    </row>
    <row r="2237" spans="1:21" x14ac:dyDescent="0.25">
      <c r="A2237" t="s">
        <v>127</v>
      </c>
      <c r="B2237">
        <v>8</v>
      </c>
      <c r="C2237" s="27" t="str">
        <f t="shared" si="175"/>
        <v>M</v>
      </c>
      <c r="D2237" s="27" t="str">
        <f>IFERROR(VLOOKUP(F2237,#REF!,3),"")</f>
        <v/>
      </c>
      <c r="E2237" t="s">
        <v>2480</v>
      </c>
      <c r="F2237" s="27" t="str">
        <f t="shared" si="176"/>
        <v>CCV-39A</v>
      </c>
      <c r="G2237" t="s">
        <v>2481</v>
      </c>
      <c r="I2237" t="s">
        <v>2492</v>
      </c>
      <c r="J2237">
        <v>0</v>
      </c>
      <c r="K2237">
        <v>6</v>
      </c>
      <c r="L2237">
        <v>0</v>
      </c>
      <c r="M2237">
        <v>157</v>
      </c>
      <c r="N2237">
        <v>7</v>
      </c>
      <c r="O2237">
        <v>4</v>
      </c>
      <c r="P2237">
        <v>6</v>
      </c>
      <c r="Q2237">
        <v>10</v>
      </c>
      <c r="R2237" s="27">
        <f t="shared" si="180"/>
        <v>187</v>
      </c>
      <c r="S2237" s="27">
        <f t="shared" si="178"/>
        <v>173</v>
      </c>
      <c r="T2237" s="27" t="str">
        <f>IFERROR(VLOOKUP(F2237,#REF!,2,0),"")</f>
        <v/>
      </c>
      <c r="U2237" s="27" t="str">
        <f t="shared" si="179"/>
        <v>,08:45:00,car,187</v>
      </c>
    </row>
    <row r="2238" spans="1:21" x14ac:dyDescent="0.25">
      <c r="A2238" t="s">
        <v>129</v>
      </c>
      <c r="B2238">
        <v>9</v>
      </c>
      <c r="C2238" s="27" t="str">
        <f t="shared" si="175"/>
        <v>M</v>
      </c>
      <c r="D2238" s="27" t="str">
        <f>IFERROR(VLOOKUP(F2238,#REF!,3),"")</f>
        <v/>
      </c>
      <c r="E2238" t="s">
        <v>2480</v>
      </c>
      <c r="F2238" s="27" t="str">
        <f t="shared" si="176"/>
        <v>CCV-39A</v>
      </c>
      <c r="G2238" t="s">
        <v>2481</v>
      </c>
      <c r="I2238" t="s">
        <v>2493</v>
      </c>
      <c r="J2238">
        <v>0</v>
      </c>
      <c r="K2238">
        <v>4</v>
      </c>
      <c r="L2238">
        <v>1</v>
      </c>
      <c r="M2238">
        <v>148</v>
      </c>
      <c r="N2238">
        <v>14</v>
      </c>
      <c r="O2238">
        <v>1</v>
      </c>
      <c r="P2238">
        <v>8</v>
      </c>
      <c r="Q2238">
        <v>5</v>
      </c>
      <c r="R2238" s="27">
        <f t="shared" si="180"/>
        <v>174</v>
      </c>
      <c r="S2238" s="27">
        <f t="shared" si="178"/>
        <v>164</v>
      </c>
      <c r="T2238" s="27" t="str">
        <f>IFERROR(VLOOKUP(F2238,#REF!,2,0),"")</f>
        <v/>
      </c>
      <c r="U2238" s="27" t="str">
        <f t="shared" si="179"/>
        <v>,09:00:00,car,174</v>
      </c>
    </row>
    <row r="2239" spans="1:21" x14ac:dyDescent="0.25">
      <c r="A2239" t="s">
        <v>131</v>
      </c>
      <c r="B2239">
        <v>9</v>
      </c>
      <c r="C2239" s="27" t="str">
        <f t="shared" si="175"/>
        <v>M</v>
      </c>
      <c r="D2239" s="27" t="str">
        <f>IFERROR(VLOOKUP(F2239,#REF!,3),"")</f>
        <v/>
      </c>
      <c r="E2239" t="s">
        <v>2480</v>
      </c>
      <c r="F2239" s="27" t="str">
        <f t="shared" si="176"/>
        <v>CCV-39A</v>
      </c>
      <c r="G2239" t="s">
        <v>2481</v>
      </c>
      <c r="I2239" t="s">
        <v>2494</v>
      </c>
      <c r="J2239">
        <v>2</v>
      </c>
      <c r="K2239">
        <v>7</v>
      </c>
      <c r="L2239">
        <v>2</v>
      </c>
      <c r="M2239">
        <v>125</v>
      </c>
      <c r="N2239">
        <v>13</v>
      </c>
      <c r="O2239">
        <v>5</v>
      </c>
      <c r="P2239">
        <v>6</v>
      </c>
      <c r="Q2239">
        <v>11</v>
      </c>
      <c r="R2239" s="27">
        <f t="shared" si="180"/>
        <v>164</v>
      </c>
      <c r="S2239" s="27">
        <f t="shared" si="178"/>
        <v>147</v>
      </c>
      <c r="T2239" s="27" t="str">
        <f>IFERROR(VLOOKUP(F2239,#REF!,2,0),"")</f>
        <v/>
      </c>
      <c r="U2239" s="27" t="str">
        <f t="shared" si="179"/>
        <v>,09:15:00,car,164</v>
      </c>
    </row>
    <row r="2240" spans="1:21" x14ac:dyDescent="0.25">
      <c r="A2240" t="s">
        <v>133</v>
      </c>
      <c r="B2240">
        <v>9</v>
      </c>
      <c r="C2240" s="27" t="str">
        <f t="shared" si="175"/>
        <v>M</v>
      </c>
      <c r="D2240" s="27" t="str">
        <f>IFERROR(VLOOKUP(F2240,#REF!,3),"")</f>
        <v/>
      </c>
      <c r="E2240" t="s">
        <v>2480</v>
      </c>
      <c r="F2240" s="27" t="str">
        <f t="shared" si="176"/>
        <v>CCV-39A</v>
      </c>
      <c r="G2240" t="s">
        <v>2481</v>
      </c>
      <c r="I2240" t="s">
        <v>2495</v>
      </c>
      <c r="J2240">
        <v>0</v>
      </c>
      <c r="K2240">
        <v>7</v>
      </c>
      <c r="L2240">
        <v>0</v>
      </c>
      <c r="M2240">
        <v>124</v>
      </c>
      <c r="N2240">
        <v>7</v>
      </c>
      <c r="O2240">
        <v>1</v>
      </c>
      <c r="P2240">
        <v>6</v>
      </c>
      <c r="Q2240">
        <v>9</v>
      </c>
      <c r="R2240" s="27">
        <f t="shared" si="180"/>
        <v>155</v>
      </c>
      <c r="S2240" s="27">
        <f t="shared" si="178"/>
        <v>139</v>
      </c>
      <c r="T2240" s="27" t="str">
        <f>IFERROR(VLOOKUP(F2240,#REF!,2,0),"")</f>
        <v/>
      </c>
      <c r="U2240" s="27" t="str">
        <f t="shared" si="179"/>
        <v>,09:30:00,car,155</v>
      </c>
    </row>
    <row r="2241" spans="1:21" x14ac:dyDescent="0.25">
      <c r="A2241" t="s">
        <v>135</v>
      </c>
      <c r="B2241">
        <v>9</v>
      </c>
      <c r="C2241" s="27" t="str">
        <f t="shared" si="175"/>
        <v>M</v>
      </c>
      <c r="D2241" s="27" t="str">
        <f>IFERROR(VLOOKUP(F2241,#REF!,3),"")</f>
        <v/>
      </c>
      <c r="E2241" t="s">
        <v>2480</v>
      </c>
      <c r="F2241" s="27" t="str">
        <f t="shared" si="176"/>
        <v>CCV-39A</v>
      </c>
      <c r="G2241" t="s">
        <v>2481</v>
      </c>
      <c r="I2241" t="s">
        <v>2496</v>
      </c>
      <c r="J2241">
        <v>2</v>
      </c>
      <c r="K2241">
        <v>3</v>
      </c>
      <c r="L2241">
        <v>0</v>
      </c>
      <c r="M2241">
        <v>73</v>
      </c>
      <c r="N2241">
        <v>10</v>
      </c>
      <c r="O2241">
        <v>3</v>
      </c>
      <c r="P2241">
        <v>7</v>
      </c>
      <c r="Q2241">
        <v>5</v>
      </c>
      <c r="R2241" s="27">
        <f t="shared" si="180"/>
        <v>93</v>
      </c>
      <c r="S2241" s="27">
        <f t="shared" si="178"/>
        <v>85</v>
      </c>
      <c r="T2241" s="27" t="str">
        <f>IFERROR(VLOOKUP(F2241,#REF!,2,0),"")</f>
        <v/>
      </c>
      <c r="U2241" s="27" t="str">
        <f t="shared" si="179"/>
        <v>,09:45:00,car,93</v>
      </c>
    </row>
    <row r="2242" spans="1:21" x14ac:dyDescent="0.25">
      <c r="A2242" t="s">
        <v>137</v>
      </c>
      <c r="B2242">
        <v>10</v>
      </c>
      <c r="C2242" s="27" t="str">
        <f t="shared" si="175"/>
        <v>M</v>
      </c>
      <c r="D2242" s="27" t="str">
        <f>IFERROR(VLOOKUP(F2242,#REF!,3),"")</f>
        <v/>
      </c>
      <c r="E2242" t="s">
        <v>2480</v>
      </c>
      <c r="F2242" s="27" t="str">
        <f t="shared" si="176"/>
        <v>CCV-39A</v>
      </c>
      <c r="G2242" t="s">
        <v>2481</v>
      </c>
      <c r="I2242" t="s">
        <v>2497</v>
      </c>
      <c r="J2242">
        <v>0</v>
      </c>
      <c r="K2242">
        <v>3</v>
      </c>
      <c r="L2242">
        <v>0</v>
      </c>
      <c r="M2242">
        <v>3</v>
      </c>
      <c r="N2242">
        <v>0</v>
      </c>
      <c r="O2242">
        <v>2</v>
      </c>
      <c r="P2242">
        <v>2</v>
      </c>
      <c r="Q2242">
        <v>0</v>
      </c>
      <c r="R2242" s="27">
        <f t="shared" si="180"/>
        <v>11</v>
      </c>
      <c r="S2242" s="27">
        <f t="shared" si="178"/>
        <v>5</v>
      </c>
      <c r="T2242" s="27" t="str">
        <f>IFERROR(VLOOKUP(F2242,#REF!,2,0),"")</f>
        <v/>
      </c>
      <c r="U2242" s="27" t="str">
        <f t="shared" si="179"/>
        <v>,10:00:00,car,11</v>
      </c>
    </row>
    <row r="2243" spans="1:21" x14ac:dyDescent="0.25">
      <c r="A2243" t="s">
        <v>185</v>
      </c>
      <c r="B2243">
        <v>16</v>
      </c>
      <c r="C2243" s="27" t="str">
        <f t="shared" ref="C2243:C2306" si="181">IF(B2243&lt;12,"M",IF(AND(B2243&gt;=12,B2243&lt;=18),"T","N"))</f>
        <v>T</v>
      </c>
      <c r="D2243" s="27" t="str">
        <f>IFERROR(VLOOKUP(F2243,#REF!,3),"")</f>
        <v/>
      </c>
      <c r="E2243" t="s">
        <v>2480</v>
      </c>
      <c r="F2243" s="27" t="str">
        <f t="shared" ref="F2243:F2306" si="182">CONCATENATE("CCV-",G2243)</f>
        <v>CCV-39A</v>
      </c>
      <c r="G2243" t="s">
        <v>2481</v>
      </c>
      <c r="I2243" t="s">
        <v>2498</v>
      </c>
      <c r="J2243">
        <v>0</v>
      </c>
      <c r="K2243">
        <v>3</v>
      </c>
      <c r="L2243">
        <v>0</v>
      </c>
      <c r="M2243">
        <v>19</v>
      </c>
      <c r="N2243">
        <v>5</v>
      </c>
      <c r="O2243">
        <v>1</v>
      </c>
      <c r="P2243">
        <v>0</v>
      </c>
      <c r="Q2243">
        <v>3</v>
      </c>
      <c r="R2243" s="27">
        <f t="shared" si="180"/>
        <v>29</v>
      </c>
      <c r="S2243" s="27">
        <f t="shared" ref="S2243:S2306" si="183">ROUNDUP(M2243+P2243+Q2243+2.5*L2243,0)</f>
        <v>22</v>
      </c>
      <c r="T2243" s="27" t="str">
        <f>IFERROR(VLOOKUP(F2243,#REF!,2,0),"")</f>
        <v/>
      </c>
      <c r="U2243" s="27" t="str">
        <f t="shared" ref="U2243:U2306" si="184">CONCATENATE(T2243,",",CONCATENATE(LEFT(A2243,5),":00"),",car,",R2243)</f>
        <v>,16:00:00,car,29</v>
      </c>
    </row>
    <row r="2244" spans="1:21" x14ac:dyDescent="0.25">
      <c r="A2244" t="s">
        <v>187</v>
      </c>
      <c r="B2244">
        <v>16</v>
      </c>
      <c r="C2244" s="27" t="str">
        <f t="shared" si="181"/>
        <v>T</v>
      </c>
      <c r="D2244" s="27" t="str">
        <f>IFERROR(VLOOKUP(F2244,#REF!,3),"")</f>
        <v/>
      </c>
      <c r="E2244" t="s">
        <v>2480</v>
      </c>
      <c r="F2244" s="27" t="str">
        <f t="shared" si="182"/>
        <v>CCV-39A</v>
      </c>
      <c r="G2244" t="s">
        <v>2481</v>
      </c>
      <c r="I2244" t="s">
        <v>2499</v>
      </c>
      <c r="J2244">
        <v>0</v>
      </c>
      <c r="K2244">
        <v>2</v>
      </c>
      <c r="L2244">
        <v>0</v>
      </c>
      <c r="M2244">
        <v>81</v>
      </c>
      <c r="N2244">
        <v>15</v>
      </c>
      <c r="O2244">
        <v>6</v>
      </c>
      <c r="P2244">
        <v>0</v>
      </c>
      <c r="Q2244">
        <v>7</v>
      </c>
      <c r="R2244" s="27">
        <f t="shared" si="180"/>
        <v>95</v>
      </c>
      <c r="S2244" s="27">
        <f t="shared" si="183"/>
        <v>88</v>
      </c>
      <c r="T2244" s="27" t="str">
        <f>IFERROR(VLOOKUP(F2244,#REF!,2,0),"")</f>
        <v/>
      </c>
      <c r="U2244" s="27" t="str">
        <f t="shared" si="184"/>
        <v>,16:15:00,car,95</v>
      </c>
    </row>
    <row r="2245" spans="1:21" x14ac:dyDescent="0.25">
      <c r="A2245" t="s">
        <v>42</v>
      </c>
      <c r="B2245">
        <v>16</v>
      </c>
      <c r="C2245" s="27" t="str">
        <f t="shared" si="181"/>
        <v>T</v>
      </c>
      <c r="D2245" s="27" t="str">
        <f>IFERROR(VLOOKUP(F2245,#REF!,3),"")</f>
        <v/>
      </c>
      <c r="E2245" t="s">
        <v>2480</v>
      </c>
      <c r="F2245" s="27" t="str">
        <f t="shared" si="182"/>
        <v>CCV-39A</v>
      </c>
      <c r="G2245" t="s">
        <v>2481</v>
      </c>
      <c r="I2245" t="s">
        <v>2500</v>
      </c>
      <c r="J2245">
        <v>4</v>
      </c>
      <c r="K2245">
        <v>2</v>
      </c>
      <c r="L2245">
        <v>0</v>
      </c>
      <c r="M2245">
        <v>63</v>
      </c>
      <c r="N2245">
        <v>13</v>
      </c>
      <c r="O2245">
        <v>4</v>
      </c>
      <c r="P2245">
        <v>2</v>
      </c>
      <c r="Q2245">
        <v>11</v>
      </c>
      <c r="R2245" s="27">
        <f t="shared" si="180"/>
        <v>83</v>
      </c>
      <c r="S2245" s="27">
        <f t="shared" si="183"/>
        <v>76</v>
      </c>
      <c r="T2245" s="27" t="str">
        <f>IFERROR(VLOOKUP(F2245,#REF!,2,0),"")</f>
        <v/>
      </c>
      <c r="U2245" s="27" t="str">
        <f t="shared" si="184"/>
        <v>,16:30:00,car,83</v>
      </c>
    </row>
    <row r="2246" spans="1:21" x14ac:dyDescent="0.25">
      <c r="A2246" t="s">
        <v>43</v>
      </c>
      <c r="B2246">
        <v>16</v>
      </c>
      <c r="C2246" s="27" t="str">
        <f t="shared" si="181"/>
        <v>T</v>
      </c>
      <c r="D2246" s="27" t="str">
        <f>IFERROR(VLOOKUP(F2246,#REF!,3),"")</f>
        <v/>
      </c>
      <c r="E2246" t="s">
        <v>2480</v>
      </c>
      <c r="F2246" s="27" t="str">
        <f t="shared" si="182"/>
        <v>CCV-39A</v>
      </c>
      <c r="G2246" t="s">
        <v>2481</v>
      </c>
      <c r="I2246" t="s">
        <v>2501</v>
      </c>
      <c r="J2246">
        <v>0</v>
      </c>
      <c r="K2246">
        <v>4</v>
      </c>
      <c r="L2246">
        <v>0</v>
      </c>
      <c r="M2246">
        <v>58</v>
      </c>
      <c r="N2246">
        <v>12</v>
      </c>
      <c r="O2246">
        <v>2</v>
      </c>
      <c r="P2246">
        <v>3</v>
      </c>
      <c r="Q2246">
        <v>3</v>
      </c>
      <c r="R2246" s="27">
        <f t="shared" si="180"/>
        <v>74</v>
      </c>
      <c r="S2246" s="27">
        <f t="shared" si="183"/>
        <v>64</v>
      </c>
      <c r="T2246" s="27" t="str">
        <f>IFERROR(VLOOKUP(F2246,#REF!,2,0),"")</f>
        <v/>
      </c>
      <c r="U2246" s="27" t="str">
        <f t="shared" si="184"/>
        <v>,16:45:00,car,74</v>
      </c>
    </row>
    <row r="2247" spans="1:21" x14ac:dyDescent="0.25">
      <c r="A2247" t="s">
        <v>44</v>
      </c>
      <c r="B2247">
        <v>17</v>
      </c>
      <c r="C2247" s="27" t="str">
        <f t="shared" si="181"/>
        <v>T</v>
      </c>
      <c r="D2247" s="27" t="str">
        <f>IFERROR(VLOOKUP(F2247,#REF!,3),"")</f>
        <v/>
      </c>
      <c r="E2247" t="s">
        <v>2480</v>
      </c>
      <c r="F2247" s="27" t="str">
        <f t="shared" si="182"/>
        <v>CCV-39A</v>
      </c>
      <c r="G2247" t="s">
        <v>2481</v>
      </c>
      <c r="I2247" t="s">
        <v>2502</v>
      </c>
      <c r="J2247">
        <v>2</v>
      </c>
      <c r="K2247">
        <v>0</v>
      </c>
      <c r="L2247">
        <v>0</v>
      </c>
      <c r="M2247">
        <v>50</v>
      </c>
      <c r="N2247">
        <v>13</v>
      </c>
      <c r="O2247">
        <v>4</v>
      </c>
      <c r="P2247">
        <v>1</v>
      </c>
      <c r="Q2247">
        <v>0</v>
      </c>
      <c r="R2247" s="27">
        <f t="shared" si="180"/>
        <v>54</v>
      </c>
      <c r="S2247" s="27">
        <f t="shared" si="183"/>
        <v>51</v>
      </c>
      <c r="T2247" s="27" t="str">
        <f>IFERROR(VLOOKUP(F2247,#REF!,2,0),"")</f>
        <v/>
      </c>
      <c r="U2247" s="27" t="str">
        <f t="shared" si="184"/>
        <v>,17:00:00,car,54</v>
      </c>
    </row>
    <row r="2248" spans="1:21" x14ac:dyDescent="0.25">
      <c r="A2248" t="s">
        <v>45</v>
      </c>
      <c r="B2248">
        <v>17</v>
      </c>
      <c r="C2248" s="27" t="str">
        <f t="shared" si="181"/>
        <v>T</v>
      </c>
      <c r="D2248" s="27" t="str">
        <f>IFERROR(VLOOKUP(F2248,#REF!,3),"")</f>
        <v/>
      </c>
      <c r="E2248" t="s">
        <v>2480</v>
      </c>
      <c r="F2248" s="27" t="str">
        <f t="shared" si="182"/>
        <v>CCV-39A</v>
      </c>
      <c r="G2248" t="s">
        <v>2481</v>
      </c>
      <c r="I2248" t="s">
        <v>2503</v>
      </c>
      <c r="J2248">
        <v>5</v>
      </c>
      <c r="K2248">
        <v>2</v>
      </c>
      <c r="L2248">
        <v>0</v>
      </c>
      <c r="M2248">
        <v>61</v>
      </c>
      <c r="N2248">
        <v>14</v>
      </c>
      <c r="O2248">
        <v>6</v>
      </c>
      <c r="P2248">
        <v>3</v>
      </c>
      <c r="Q2248">
        <v>9</v>
      </c>
      <c r="R2248" s="27">
        <f t="shared" si="180"/>
        <v>80</v>
      </c>
      <c r="S2248" s="27">
        <f t="shared" si="183"/>
        <v>73</v>
      </c>
      <c r="T2248" s="27" t="str">
        <f>IFERROR(VLOOKUP(F2248,#REF!,2,0),"")</f>
        <v/>
      </c>
      <c r="U2248" s="27" t="str">
        <f t="shared" si="184"/>
        <v>,17:15:00,car,80</v>
      </c>
    </row>
    <row r="2249" spans="1:21" x14ac:dyDescent="0.25">
      <c r="A2249" t="s">
        <v>46</v>
      </c>
      <c r="B2249">
        <v>17</v>
      </c>
      <c r="C2249" s="27" t="str">
        <f t="shared" si="181"/>
        <v>T</v>
      </c>
      <c r="D2249" s="27" t="str">
        <f>IFERROR(VLOOKUP(F2249,#REF!,3),"")</f>
        <v/>
      </c>
      <c r="E2249" t="s">
        <v>2480</v>
      </c>
      <c r="F2249" s="27" t="str">
        <f t="shared" si="182"/>
        <v>CCV-39A</v>
      </c>
      <c r="G2249" t="s">
        <v>2481</v>
      </c>
      <c r="I2249" t="s">
        <v>2504</v>
      </c>
      <c r="J2249">
        <v>1</v>
      </c>
      <c r="K2249">
        <v>0</v>
      </c>
      <c r="L2249">
        <v>0</v>
      </c>
      <c r="M2249">
        <v>84</v>
      </c>
      <c r="N2249">
        <v>21</v>
      </c>
      <c r="O2249">
        <v>7</v>
      </c>
      <c r="P2249">
        <v>1</v>
      </c>
      <c r="Q2249">
        <v>2</v>
      </c>
      <c r="R2249" s="27">
        <f t="shared" si="180"/>
        <v>91</v>
      </c>
      <c r="S2249" s="27">
        <f t="shared" si="183"/>
        <v>87</v>
      </c>
      <c r="T2249" s="27" t="str">
        <f>IFERROR(VLOOKUP(F2249,#REF!,2,0),"")</f>
        <v/>
      </c>
      <c r="U2249" s="27" t="str">
        <f t="shared" si="184"/>
        <v>,17:30:00,car,91</v>
      </c>
    </row>
    <row r="2250" spans="1:21" x14ac:dyDescent="0.25">
      <c r="A2250" t="s">
        <v>47</v>
      </c>
      <c r="B2250">
        <v>17</v>
      </c>
      <c r="C2250" s="27" t="str">
        <f t="shared" si="181"/>
        <v>T</v>
      </c>
      <c r="D2250" s="27" t="str">
        <f>IFERROR(VLOOKUP(F2250,#REF!,3),"")</f>
        <v/>
      </c>
      <c r="E2250" t="s">
        <v>2480</v>
      </c>
      <c r="F2250" s="27" t="str">
        <f t="shared" si="182"/>
        <v>CCV-39A</v>
      </c>
      <c r="G2250" t="s">
        <v>2481</v>
      </c>
      <c r="I2250" t="s">
        <v>2505</v>
      </c>
      <c r="J2250">
        <v>1</v>
      </c>
      <c r="K2250">
        <v>1</v>
      </c>
      <c r="L2250">
        <v>0</v>
      </c>
      <c r="M2250">
        <v>85</v>
      </c>
      <c r="N2250">
        <v>7</v>
      </c>
      <c r="O2250">
        <v>4</v>
      </c>
      <c r="P2250">
        <v>2</v>
      </c>
      <c r="Q2250">
        <v>2</v>
      </c>
      <c r="R2250" s="27">
        <f t="shared" si="180"/>
        <v>93</v>
      </c>
      <c r="S2250" s="27">
        <f t="shared" si="183"/>
        <v>89</v>
      </c>
      <c r="T2250" s="27" t="str">
        <f>IFERROR(VLOOKUP(F2250,#REF!,2,0),"")</f>
        <v/>
      </c>
      <c r="U2250" s="27" t="str">
        <f t="shared" si="184"/>
        <v>,17:45:00,car,93</v>
      </c>
    </row>
    <row r="2251" spans="1:21" x14ac:dyDescent="0.25">
      <c r="A2251" t="s">
        <v>48</v>
      </c>
      <c r="B2251">
        <v>18</v>
      </c>
      <c r="C2251" s="27" t="str">
        <f t="shared" si="181"/>
        <v>T</v>
      </c>
      <c r="D2251" s="27" t="str">
        <f>IFERROR(VLOOKUP(F2251,#REF!,3),"")</f>
        <v/>
      </c>
      <c r="E2251" t="s">
        <v>2480</v>
      </c>
      <c r="F2251" s="27" t="str">
        <f t="shared" si="182"/>
        <v>CCV-39A</v>
      </c>
      <c r="G2251" t="s">
        <v>2481</v>
      </c>
      <c r="I2251" t="s">
        <v>2506</v>
      </c>
      <c r="J2251">
        <v>0</v>
      </c>
      <c r="K2251">
        <v>0</v>
      </c>
      <c r="L2251">
        <v>0</v>
      </c>
      <c r="M2251">
        <v>98</v>
      </c>
      <c r="N2251">
        <v>13</v>
      </c>
      <c r="O2251">
        <v>7</v>
      </c>
      <c r="P2251">
        <v>3</v>
      </c>
      <c r="Q2251">
        <v>2</v>
      </c>
      <c r="R2251" s="27">
        <f t="shared" si="180"/>
        <v>106</v>
      </c>
      <c r="S2251" s="27">
        <f t="shared" si="183"/>
        <v>103</v>
      </c>
      <c r="T2251" s="27" t="str">
        <f>IFERROR(VLOOKUP(F2251,#REF!,2,0),"")</f>
        <v/>
      </c>
      <c r="U2251" s="27" t="str">
        <f t="shared" si="184"/>
        <v>,18:00:00,car,106</v>
      </c>
    </row>
    <row r="2252" spans="1:21" x14ac:dyDescent="0.25">
      <c r="A2252" t="s">
        <v>49</v>
      </c>
      <c r="B2252">
        <v>18</v>
      </c>
      <c r="C2252" s="27" t="str">
        <f t="shared" si="181"/>
        <v>T</v>
      </c>
      <c r="D2252" s="27" t="str">
        <f>IFERROR(VLOOKUP(F2252,#REF!,3),"")</f>
        <v/>
      </c>
      <c r="E2252" t="s">
        <v>2480</v>
      </c>
      <c r="F2252" s="27" t="str">
        <f t="shared" si="182"/>
        <v>CCV-39A</v>
      </c>
      <c r="G2252" t="s">
        <v>2481</v>
      </c>
      <c r="I2252" t="s">
        <v>2507</v>
      </c>
      <c r="J2252">
        <v>2</v>
      </c>
      <c r="K2252">
        <v>0</v>
      </c>
      <c r="L2252">
        <v>0</v>
      </c>
      <c r="M2252">
        <v>90</v>
      </c>
      <c r="N2252">
        <v>11</v>
      </c>
      <c r="O2252">
        <v>3</v>
      </c>
      <c r="P2252">
        <v>1</v>
      </c>
      <c r="Q2252">
        <v>2</v>
      </c>
      <c r="R2252" s="27">
        <f t="shared" si="180"/>
        <v>95</v>
      </c>
      <c r="S2252" s="27">
        <f t="shared" si="183"/>
        <v>93</v>
      </c>
      <c r="T2252" s="27" t="str">
        <f>IFERROR(VLOOKUP(F2252,#REF!,2,0),"")</f>
        <v/>
      </c>
      <c r="U2252" s="27" t="str">
        <f t="shared" si="184"/>
        <v>,18:15:00,car,95</v>
      </c>
    </row>
    <row r="2253" spans="1:21" x14ac:dyDescent="0.25">
      <c r="A2253" t="s">
        <v>197</v>
      </c>
      <c r="B2253">
        <v>18</v>
      </c>
      <c r="C2253" s="27" t="str">
        <f t="shared" si="181"/>
        <v>T</v>
      </c>
      <c r="D2253" s="27" t="str">
        <f>IFERROR(VLOOKUP(F2253,#REF!,3),"")</f>
        <v/>
      </c>
      <c r="E2253" t="s">
        <v>2480</v>
      </c>
      <c r="F2253" s="27" t="str">
        <f t="shared" si="182"/>
        <v>CCV-39A</v>
      </c>
      <c r="G2253" t="s">
        <v>2481</v>
      </c>
      <c r="I2253" t="s">
        <v>2508</v>
      </c>
      <c r="J2253">
        <v>1</v>
      </c>
      <c r="K2253">
        <v>0</v>
      </c>
      <c r="L2253">
        <v>0</v>
      </c>
      <c r="M2253">
        <v>83</v>
      </c>
      <c r="N2253">
        <v>16</v>
      </c>
      <c r="O2253">
        <v>5</v>
      </c>
      <c r="P2253">
        <v>2</v>
      </c>
      <c r="Q2253">
        <v>1</v>
      </c>
      <c r="R2253" s="27">
        <f t="shared" si="180"/>
        <v>89</v>
      </c>
      <c r="S2253" s="27">
        <f t="shared" si="183"/>
        <v>86</v>
      </c>
      <c r="T2253" s="27" t="str">
        <f>IFERROR(VLOOKUP(F2253,#REF!,2,0),"")</f>
        <v/>
      </c>
      <c r="U2253" s="27" t="str">
        <f t="shared" si="184"/>
        <v>,18:30:00,car,89</v>
      </c>
    </row>
    <row r="2254" spans="1:21" x14ac:dyDescent="0.25">
      <c r="A2254" t="s">
        <v>199</v>
      </c>
      <c r="B2254">
        <v>18</v>
      </c>
      <c r="C2254" s="27" t="str">
        <f t="shared" si="181"/>
        <v>T</v>
      </c>
      <c r="D2254" s="27" t="str">
        <f>IFERROR(VLOOKUP(F2254,#REF!,3),"")</f>
        <v/>
      </c>
      <c r="E2254" t="s">
        <v>2480</v>
      </c>
      <c r="F2254" s="27" t="str">
        <f t="shared" si="182"/>
        <v>CCV-39A</v>
      </c>
      <c r="G2254" t="s">
        <v>2481</v>
      </c>
      <c r="I2254" t="s">
        <v>2509</v>
      </c>
      <c r="J2254">
        <v>1</v>
      </c>
      <c r="K2254">
        <v>0</v>
      </c>
      <c r="L2254">
        <v>0</v>
      </c>
      <c r="M2254">
        <v>58</v>
      </c>
      <c r="N2254">
        <v>8</v>
      </c>
      <c r="O2254">
        <v>3</v>
      </c>
      <c r="P2254">
        <v>1</v>
      </c>
      <c r="Q2254">
        <v>0</v>
      </c>
      <c r="R2254" s="27">
        <f t="shared" si="180"/>
        <v>61</v>
      </c>
      <c r="S2254" s="27">
        <f t="shared" si="183"/>
        <v>59</v>
      </c>
      <c r="T2254" s="27" t="str">
        <f>IFERROR(VLOOKUP(F2254,#REF!,2,0),"")</f>
        <v/>
      </c>
      <c r="U2254" s="27" t="str">
        <f t="shared" si="184"/>
        <v>,18:45:00,car,61</v>
      </c>
    </row>
    <row r="2255" spans="1:21" x14ac:dyDescent="0.25">
      <c r="A2255" t="s">
        <v>201</v>
      </c>
      <c r="B2255">
        <v>19</v>
      </c>
      <c r="C2255" s="27" t="str">
        <f t="shared" si="181"/>
        <v>N</v>
      </c>
      <c r="D2255" s="27" t="str">
        <f>IFERROR(VLOOKUP(F2255,#REF!,3),"")</f>
        <v/>
      </c>
      <c r="E2255" t="s">
        <v>2480</v>
      </c>
      <c r="F2255" s="27" t="str">
        <f t="shared" si="182"/>
        <v>CCV-39A</v>
      </c>
      <c r="G2255" t="s">
        <v>2481</v>
      </c>
      <c r="I2255" t="s">
        <v>2510</v>
      </c>
      <c r="J2255">
        <v>1</v>
      </c>
      <c r="K2255">
        <v>1</v>
      </c>
      <c r="L2255">
        <v>0</v>
      </c>
      <c r="M2255">
        <v>48</v>
      </c>
      <c r="N2255">
        <v>6</v>
      </c>
      <c r="O2255">
        <v>5</v>
      </c>
      <c r="P2255">
        <v>4</v>
      </c>
      <c r="Q2255">
        <v>2</v>
      </c>
      <c r="R2255" s="27">
        <f t="shared" si="180"/>
        <v>57</v>
      </c>
      <c r="S2255" s="27">
        <f t="shared" si="183"/>
        <v>54</v>
      </c>
      <c r="T2255" s="27" t="str">
        <f>IFERROR(VLOOKUP(F2255,#REF!,2,0),"")</f>
        <v/>
      </c>
      <c r="U2255" s="27" t="str">
        <f t="shared" si="184"/>
        <v>,19:00:00,car,57</v>
      </c>
    </row>
    <row r="2256" spans="1:21" x14ac:dyDescent="0.25">
      <c r="A2256" t="s">
        <v>203</v>
      </c>
      <c r="B2256">
        <v>19</v>
      </c>
      <c r="C2256" s="27" t="str">
        <f t="shared" si="181"/>
        <v>N</v>
      </c>
      <c r="D2256" s="27" t="str">
        <f>IFERROR(VLOOKUP(F2256,#REF!,3),"")</f>
        <v/>
      </c>
      <c r="E2256" t="s">
        <v>2480</v>
      </c>
      <c r="F2256" s="27" t="str">
        <f t="shared" si="182"/>
        <v>CCV-39A</v>
      </c>
      <c r="G2256" t="s">
        <v>2481</v>
      </c>
      <c r="I2256" t="s">
        <v>2511</v>
      </c>
      <c r="J2256">
        <v>0</v>
      </c>
      <c r="K2256">
        <v>1</v>
      </c>
      <c r="L2256">
        <v>0</v>
      </c>
      <c r="M2256">
        <v>43</v>
      </c>
      <c r="N2256">
        <v>6</v>
      </c>
      <c r="O2256">
        <v>6</v>
      </c>
      <c r="P2256">
        <v>0</v>
      </c>
      <c r="Q2256">
        <v>1</v>
      </c>
      <c r="R2256" s="27">
        <f t="shared" si="180"/>
        <v>47</v>
      </c>
      <c r="S2256" s="27">
        <f t="shared" si="183"/>
        <v>44</v>
      </c>
      <c r="T2256" s="27" t="str">
        <f>IFERROR(VLOOKUP(F2256,#REF!,2,0),"")</f>
        <v/>
      </c>
      <c r="U2256" s="27" t="str">
        <f t="shared" si="184"/>
        <v>,19:15:00,car,47</v>
      </c>
    </row>
    <row r="2257" spans="1:21" x14ac:dyDescent="0.25">
      <c r="A2257" t="s">
        <v>205</v>
      </c>
      <c r="B2257">
        <v>19</v>
      </c>
      <c r="C2257" s="27" t="str">
        <f t="shared" si="181"/>
        <v>N</v>
      </c>
      <c r="D2257" s="27" t="str">
        <f>IFERROR(VLOOKUP(F2257,#REF!,3),"")</f>
        <v/>
      </c>
      <c r="E2257" t="s">
        <v>2480</v>
      </c>
      <c r="F2257" s="27" t="str">
        <f t="shared" si="182"/>
        <v>CCV-39A</v>
      </c>
      <c r="G2257" t="s">
        <v>2481</v>
      </c>
      <c r="I2257" t="s">
        <v>2512</v>
      </c>
      <c r="J2257">
        <v>0</v>
      </c>
      <c r="K2257">
        <v>0</v>
      </c>
      <c r="L2257">
        <v>0</v>
      </c>
      <c r="M2257">
        <v>7</v>
      </c>
      <c r="N2257">
        <v>0</v>
      </c>
      <c r="O2257">
        <v>0</v>
      </c>
      <c r="P2257">
        <v>0</v>
      </c>
      <c r="Q2257">
        <v>0</v>
      </c>
      <c r="R2257" s="27">
        <f t="shared" si="180"/>
        <v>7</v>
      </c>
      <c r="S2257" s="27">
        <f t="shared" si="183"/>
        <v>7</v>
      </c>
      <c r="T2257" s="27" t="str">
        <f>IFERROR(VLOOKUP(F2257,#REF!,2,0),"")</f>
        <v/>
      </c>
      <c r="U2257" s="27" t="str">
        <f t="shared" si="184"/>
        <v>,19:30:00,car,7</v>
      </c>
    </row>
    <row r="2258" spans="1:21" hidden="1" x14ac:dyDescent="0.25">
      <c r="A2258" t="s">
        <v>107</v>
      </c>
      <c r="B2258">
        <v>6</v>
      </c>
      <c r="C2258" s="27" t="str">
        <f t="shared" si="181"/>
        <v>M</v>
      </c>
      <c r="E2258" t="s">
        <v>2513</v>
      </c>
      <c r="F2258" s="27" t="str">
        <f t="shared" si="182"/>
        <v>CCV-39B</v>
      </c>
      <c r="G2258" t="s">
        <v>2514</v>
      </c>
      <c r="I2258" t="s">
        <v>2515</v>
      </c>
      <c r="J2258">
        <v>0</v>
      </c>
      <c r="K2258">
        <v>0</v>
      </c>
      <c r="L2258">
        <v>0</v>
      </c>
      <c r="M2258">
        <v>4</v>
      </c>
      <c r="N2258">
        <v>2</v>
      </c>
      <c r="O2258">
        <v>2</v>
      </c>
      <c r="P2258">
        <v>1</v>
      </c>
      <c r="Q2258">
        <v>0</v>
      </c>
      <c r="R2258" s="27">
        <f t="shared" ref="R2258:R2306" si="185">ROUNDUP((M2258+P2258+Q2258+(1/6)*N2258+2*K2258+2.5*L2258)*1.3,0)</f>
        <v>7</v>
      </c>
      <c r="S2258" s="27">
        <f t="shared" si="183"/>
        <v>5</v>
      </c>
      <c r="T2258" s="27" t="str">
        <f>IFERROR(VLOOKUP(F2258,#REF!,2,0),"")</f>
        <v/>
      </c>
      <c r="U2258" s="27" t="str">
        <f t="shared" si="184"/>
        <v>,06:15:00,car,7</v>
      </c>
    </row>
    <row r="2259" spans="1:21" hidden="1" x14ac:dyDescent="0.25">
      <c r="A2259" t="s">
        <v>109</v>
      </c>
      <c r="B2259">
        <v>6</v>
      </c>
      <c r="C2259" s="27" t="str">
        <f t="shared" si="181"/>
        <v>M</v>
      </c>
      <c r="E2259" t="s">
        <v>2513</v>
      </c>
      <c r="F2259" s="27" t="str">
        <f t="shared" si="182"/>
        <v>CCV-39B</v>
      </c>
      <c r="G2259" t="s">
        <v>2514</v>
      </c>
      <c r="I2259" t="s">
        <v>2516</v>
      </c>
      <c r="J2259">
        <v>4</v>
      </c>
      <c r="K2259">
        <v>1</v>
      </c>
      <c r="L2259">
        <v>0</v>
      </c>
      <c r="M2259">
        <v>3</v>
      </c>
      <c r="N2259">
        <v>0</v>
      </c>
      <c r="O2259">
        <v>2</v>
      </c>
      <c r="P2259">
        <v>0</v>
      </c>
      <c r="Q2259">
        <v>1</v>
      </c>
      <c r="R2259" s="27">
        <f t="shared" si="185"/>
        <v>8</v>
      </c>
      <c r="S2259" s="27">
        <f t="shared" si="183"/>
        <v>4</v>
      </c>
      <c r="T2259" s="27" t="str">
        <f>IFERROR(VLOOKUP(F2259,#REF!,2,0),"")</f>
        <v/>
      </c>
      <c r="U2259" s="27" t="str">
        <f t="shared" si="184"/>
        <v>,06:30:00,car,8</v>
      </c>
    </row>
    <row r="2260" spans="1:21" hidden="1" x14ac:dyDescent="0.25">
      <c r="A2260" t="s">
        <v>111</v>
      </c>
      <c r="B2260">
        <v>6</v>
      </c>
      <c r="C2260" s="27" t="str">
        <f t="shared" si="181"/>
        <v>M</v>
      </c>
      <c r="E2260" t="s">
        <v>2513</v>
      </c>
      <c r="F2260" s="27" t="str">
        <f t="shared" si="182"/>
        <v>CCV-39B</v>
      </c>
      <c r="G2260" t="s">
        <v>2514</v>
      </c>
      <c r="I2260" t="s">
        <v>2517</v>
      </c>
      <c r="J2260">
        <v>7</v>
      </c>
      <c r="K2260">
        <v>0</v>
      </c>
      <c r="L2260">
        <v>0</v>
      </c>
      <c r="M2260">
        <v>20</v>
      </c>
      <c r="N2260">
        <v>6</v>
      </c>
      <c r="O2260">
        <v>3</v>
      </c>
      <c r="P2260">
        <v>3</v>
      </c>
      <c r="Q2260">
        <v>1</v>
      </c>
      <c r="R2260" s="27">
        <f t="shared" si="185"/>
        <v>33</v>
      </c>
      <c r="S2260" s="27">
        <f t="shared" si="183"/>
        <v>24</v>
      </c>
      <c r="T2260" s="27" t="str">
        <f>IFERROR(VLOOKUP(F2260,#REF!,2,0),"")</f>
        <v/>
      </c>
      <c r="U2260" s="27" t="str">
        <f t="shared" si="184"/>
        <v>,06:45:00,car,33</v>
      </c>
    </row>
    <row r="2261" spans="1:21" hidden="1" x14ac:dyDescent="0.25">
      <c r="A2261" t="s">
        <v>113</v>
      </c>
      <c r="B2261">
        <v>7</v>
      </c>
      <c r="C2261" s="27" t="str">
        <f t="shared" si="181"/>
        <v>M</v>
      </c>
      <c r="E2261" t="s">
        <v>2513</v>
      </c>
      <c r="F2261" s="27" t="str">
        <f t="shared" si="182"/>
        <v>CCV-39B</v>
      </c>
      <c r="G2261" t="s">
        <v>2514</v>
      </c>
      <c r="I2261" t="s">
        <v>2518</v>
      </c>
      <c r="J2261">
        <v>1</v>
      </c>
      <c r="K2261">
        <v>1</v>
      </c>
      <c r="L2261">
        <v>0</v>
      </c>
      <c r="M2261">
        <v>14</v>
      </c>
      <c r="N2261">
        <v>4</v>
      </c>
      <c r="O2261">
        <v>4</v>
      </c>
      <c r="P2261">
        <v>0</v>
      </c>
      <c r="Q2261">
        <v>2</v>
      </c>
      <c r="R2261" s="27">
        <f t="shared" si="185"/>
        <v>25</v>
      </c>
      <c r="S2261" s="27">
        <f t="shared" si="183"/>
        <v>16</v>
      </c>
      <c r="T2261" s="27" t="str">
        <f>IFERROR(VLOOKUP(F2261,#REF!,2,0),"")</f>
        <v/>
      </c>
      <c r="U2261" s="27" t="str">
        <f t="shared" si="184"/>
        <v>,07:00:00,car,25</v>
      </c>
    </row>
    <row r="2262" spans="1:21" hidden="1" x14ac:dyDescent="0.25">
      <c r="A2262" t="s">
        <v>115</v>
      </c>
      <c r="B2262">
        <v>7</v>
      </c>
      <c r="C2262" s="27" t="str">
        <f t="shared" si="181"/>
        <v>M</v>
      </c>
      <c r="E2262" t="s">
        <v>2513</v>
      </c>
      <c r="F2262" s="27" t="str">
        <f t="shared" si="182"/>
        <v>CCV-39B</v>
      </c>
      <c r="G2262" t="s">
        <v>2514</v>
      </c>
      <c r="I2262" t="s">
        <v>2519</v>
      </c>
      <c r="J2262">
        <v>0</v>
      </c>
      <c r="K2262">
        <v>0</v>
      </c>
      <c r="L2262">
        <v>0</v>
      </c>
      <c r="M2262">
        <v>29</v>
      </c>
      <c r="N2262">
        <v>1</v>
      </c>
      <c r="O2262">
        <v>5</v>
      </c>
      <c r="P2262">
        <v>4</v>
      </c>
      <c r="Q2262">
        <v>2</v>
      </c>
      <c r="R2262" s="27">
        <f t="shared" si="185"/>
        <v>46</v>
      </c>
      <c r="S2262" s="27">
        <f t="shared" si="183"/>
        <v>35</v>
      </c>
      <c r="T2262" s="27" t="str">
        <f>IFERROR(VLOOKUP(F2262,#REF!,2,0),"")</f>
        <v/>
      </c>
      <c r="U2262" s="27" t="str">
        <f t="shared" si="184"/>
        <v>,07:15:00,car,46</v>
      </c>
    </row>
    <row r="2263" spans="1:21" hidden="1" x14ac:dyDescent="0.25">
      <c r="A2263" t="s">
        <v>117</v>
      </c>
      <c r="B2263">
        <v>7</v>
      </c>
      <c r="C2263" s="27" t="str">
        <f t="shared" si="181"/>
        <v>M</v>
      </c>
      <c r="E2263" t="s">
        <v>2513</v>
      </c>
      <c r="F2263" s="27" t="str">
        <f t="shared" si="182"/>
        <v>CCV-39B</v>
      </c>
      <c r="G2263" t="s">
        <v>2514</v>
      </c>
      <c r="I2263" t="s">
        <v>2520</v>
      </c>
      <c r="J2263">
        <v>1</v>
      </c>
      <c r="K2263">
        <v>0</v>
      </c>
      <c r="L2263">
        <v>0</v>
      </c>
      <c r="M2263">
        <v>33</v>
      </c>
      <c r="N2263">
        <v>4</v>
      </c>
      <c r="O2263">
        <v>3</v>
      </c>
      <c r="P2263">
        <v>0</v>
      </c>
      <c r="Q2263">
        <v>2</v>
      </c>
      <c r="R2263" s="27">
        <f t="shared" si="185"/>
        <v>47</v>
      </c>
      <c r="S2263" s="27">
        <f t="shared" si="183"/>
        <v>35</v>
      </c>
      <c r="T2263" s="27" t="str">
        <f>IFERROR(VLOOKUP(F2263,#REF!,2,0),"")</f>
        <v/>
      </c>
      <c r="U2263" s="27" t="str">
        <f t="shared" si="184"/>
        <v>,07:30:00,car,47</v>
      </c>
    </row>
    <row r="2264" spans="1:21" hidden="1" x14ac:dyDescent="0.25">
      <c r="A2264" t="s">
        <v>119</v>
      </c>
      <c r="B2264">
        <v>7</v>
      </c>
      <c r="C2264" s="27" t="str">
        <f t="shared" si="181"/>
        <v>M</v>
      </c>
      <c r="E2264" t="s">
        <v>2513</v>
      </c>
      <c r="F2264" s="27" t="str">
        <f t="shared" si="182"/>
        <v>CCV-39B</v>
      </c>
      <c r="G2264" t="s">
        <v>2514</v>
      </c>
      <c r="I2264" t="s">
        <v>2521</v>
      </c>
      <c r="J2264">
        <v>6</v>
      </c>
      <c r="K2264">
        <v>0</v>
      </c>
      <c r="L2264">
        <v>0</v>
      </c>
      <c r="M2264">
        <v>48</v>
      </c>
      <c r="N2264">
        <v>9</v>
      </c>
      <c r="O2264">
        <v>5</v>
      </c>
      <c r="P2264">
        <v>1</v>
      </c>
      <c r="Q2264">
        <v>1</v>
      </c>
      <c r="R2264" s="27">
        <f t="shared" si="185"/>
        <v>67</v>
      </c>
      <c r="S2264" s="27">
        <f t="shared" si="183"/>
        <v>50</v>
      </c>
      <c r="T2264" s="27" t="str">
        <f>IFERROR(VLOOKUP(F2264,#REF!,2,0),"")</f>
        <v/>
      </c>
      <c r="U2264" s="27" t="str">
        <f t="shared" si="184"/>
        <v>,07:45:00,car,67</v>
      </c>
    </row>
    <row r="2265" spans="1:21" hidden="1" x14ac:dyDescent="0.25">
      <c r="A2265" t="s">
        <v>121</v>
      </c>
      <c r="B2265">
        <v>8</v>
      </c>
      <c r="C2265" s="27" t="str">
        <f t="shared" si="181"/>
        <v>M</v>
      </c>
      <c r="E2265" t="s">
        <v>2513</v>
      </c>
      <c r="F2265" s="27" t="str">
        <f t="shared" si="182"/>
        <v>CCV-39B</v>
      </c>
      <c r="G2265" t="s">
        <v>2514</v>
      </c>
      <c r="I2265" t="s">
        <v>2522</v>
      </c>
      <c r="J2265">
        <v>1</v>
      </c>
      <c r="K2265">
        <v>1</v>
      </c>
      <c r="L2265">
        <v>0</v>
      </c>
      <c r="M2265">
        <v>52</v>
      </c>
      <c r="N2265">
        <v>4</v>
      </c>
      <c r="O2265">
        <v>6</v>
      </c>
      <c r="P2265">
        <v>1</v>
      </c>
      <c r="Q2265">
        <v>2</v>
      </c>
      <c r="R2265" s="27">
        <f t="shared" si="185"/>
        <v>75</v>
      </c>
      <c r="S2265" s="27">
        <f t="shared" si="183"/>
        <v>55</v>
      </c>
      <c r="T2265" s="27" t="str">
        <f>IFERROR(VLOOKUP(F2265,#REF!,2,0),"")</f>
        <v/>
      </c>
      <c r="U2265" s="27" t="str">
        <f t="shared" si="184"/>
        <v>,08:00:00,car,75</v>
      </c>
    </row>
    <row r="2266" spans="1:21" hidden="1" x14ac:dyDescent="0.25">
      <c r="A2266" t="s">
        <v>123</v>
      </c>
      <c r="B2266">
        <v>8</v>
      </c>
      <c r="C2266" s="27" t="str">
        <f t="shared" si="181"/>
        <v>M</v>
      </c>
      <c r="E2266" t="s">
        <v>2513</v>
      </c>
      <c r="F2266" s="27" t="str">
        <f t="shared" si="182"/>
        <v>CCV-39B</v>
      </c>
      <c r="G2266" t="s">
        <v>2514</v>
      </c>
      <c r="I2266" t="s">
        <v>2523</v>
      </c>
      <c r="J2266">
        <v>2</v>
      </c>
      <c r="K2266">
        <v>2</v>
      </c>
      <c r="L2266">
        <v>0</v>
      </c>
      <c r="M2266">
        <v>44</v>
      </c>
      <c r="N2266">
        <v>5</v>
      </c>
      <c r="O2266">
        <v>2</v>
      </c>
      <c r="P2266">
        <v>1</v>
      </c>
      <c r="Q2266">
        <v>3</v>
      </c>
      <c r="R2266" s="27">
        <f t="shared" si="185"/>
        <v>69</v>
      </c>
      <c r="S2266" s="27">
        <f t="shared" si="183"/>
        <v>48</v>
      </c>
      <c r="T2266" s="27" t="str">
        <f>IFERROR(VLOOKUP(F2266,#REF!,2,0),"")</f>
        <v/>
      </c>
      <c r="U2266" s="27" t="str">
        <f t="shared" si="184"/>
        <v>,08:15:00,car,69</v>
      </c>
    </row>
    <row r="2267" spans="1:21" hidden="1" x14ac:dyDescent="0.25">
      <c r="A2267" t="s">
        <v>125</v>
      </c>
      <c r="B2267">
        <v>8</v>
      </c>
      <c r="C2267" s="27" t="str">
        <f t="shared" si="181"/>
        <v>M</v>
      </c>
      <c r="E2267" t="s">
        <v>2513</v>
      </c>
      <c r="F2267" s="27" t="str">
        <f t="shared" si="182"/>
        <v>CCV-39B</v>
      </c>
      <c r="G2267" t="s">
        <v>2514</v>
      </c>
      <c r="I2267" t="s">
        <v>2524</v>
      </c>
      <c r="J2267">
        <v>0</v>
      </c>
      <c r="K2267">
        <v>1</v>
      </c>
      <c r="L2267">
        <v>0</v>
      </c>
      <c r="M2267">
        <v>44</v>
      </c>
      <c r="N2267">
        <v>5</v>
      </c>
      <c r="O2267">
        <v>5</v>
      </c>
      <c r="P2267">
        <v>1</v>
      </c>
      <c r="Q2267">
        <v>5</v>
      </c>
      <c r="R2267" s="27">
        <f t="shared" si="185"/>
        <v>69</v>
      </c>
      <c r="S2267" s="27">
        <f t="shared" si="183"/>
        <v>50</v>
      </c>
      <c r="T2267" s="27" t="str">
        <f>IFERROR(VLOOKUP(F2267,#REF!,2,0),"")</f>
        <v/>
      </c>
      <c r="U2267" s="27" t="str">
        <f t="shared" si="184"/>
        <v>,08:30:00,car,69</v>
      </c>
    </row>
    <row r="2268" spans="1:21" hidden="1" x14ac:dyDescent="0.25">
      <c r="A2268" t="s">
        <v>127</v>
      </c>
      <c r="B2268">
        <v>8</v>
      </c>
      <c r="C2268" s="27" t="str">
        <f t="shared" si="181"/>
        <v>M</v>
      </c>
      <c r="E2268" t="s">
        <v>2513</v>
      </c>
      <c r="F2268" s="27" t="str">
        <f t="shared" si="182"/>
        <v>CCV-39B</v>
      </c>
      <c r="G2268" t="s">
        <v>2514</v>
      </c>
      <c r="I2268" t="s">
        <v>2525</v>
      </c>
      <c r="J2268">
        <v>1</v>
      </c>
      <c r="K2268">
        <v>1</v>
      </c>
      <c r="L2268">
        <v>0</v>
      </c>
      <c r="M2268">
        <v>41</v>
      </c>
      <c r="N2268">
        <v>6</v>
      </c>
      <c r="O2268">
        <v>4</v>
      </c>
      <c r="P2268">
        <v>1</v>
      </c>
      <c r="Q2268">
        <v>2</v>
      </c>
      <c r="R2268" s="27">
        <f t="shared" si="185"/>
        <v>62</v>
      </c>
      <c r="S2268" s="27">
        <f t="shared" si="183"/>
        <v>44</v>
      </c>
      <c r="T2268" s="27" t="str">
        <f>IFERROR(VLOOKUP(F2268,#REF!,2,0),"")</f>
        <v/>
      </c>
      <c r="U2268" s="27" t="str">
        <f t="shared" si="184"/>
        <v>,08:45:00,car,62</v>
      </c>
    </row>
    <row r="2269" spans="1:21" hidden="1" x14ac:dyDescent="0.25">
      <c r="A2269" t="s">
        <v>129</v>
      </c>
      <c r="B2269">
        <v>9</v>
      </c>
      <c r="C2269" s="27" t="str">
        <f t="shared" si="181"/>
        <v>M</v>
      </c>
      <c r="E2269" t="s">
        <v>2513</v>
      </c>
      <c r="F2269" s="27" t="str">
        <f t="shared" si="182"/>
        <v>CCV-39B</v>
      </c>
      <c r="G2269" t="s">
        <v>2514</v>
      </c>
      <c r="I2269" t="s">
        <v>2526</v>
      </c>
      <c r="J2269">
        <v>1</v>
      </c>
      <c r="K2269">
        <v>1</v>
      </c>
      <c r="L2269">
        <v>0</v>
      </c>
      <c r="M2269">
        <v>57</v>
      </c>
      <c r="N2269">
        <v>12</v>
      </c>
      <c r="O2269">
        <v>2</v>
      </c>
      <c r="P2269">
        <v>2</v>
      </c>
      <c r="Q2269">
        <v>1</v>
      </c>
      <c r="R2269" s="27">
        <f t="shared" si="185"/>
        <v>84</v>
      </c>
      <c r="S2269" s="27">
        <f t="shared" si="183"/>
        <v>60</v>
      </c>
      <c r="T2269" s="27" t="str">
        <f>IFERROR(VLOOKUP(F2269,#REF!,2,0),"")</f>
        <v/>
      </c>
      <c r="U2269" s="27" t="str">
        <f t="shared" si="184"/>
        <v>,09:00:00,car,84</v>
      </c>
    </row>
    <row r="2270" spans="1:21" hidden="1" x14ac:dyDescent="0.25">
      <c r="A2270" t="s">
        <v>131</v>
      </c>
      <c r="B2270">
        <v>9</v>
      </c>
      <c r="C2270" s="27" t="str">
        <f t="shared" si="181"/>
        <v>M</v>
      </c>
      <c r="E2270" t="s">
        <v>2513</v>
      </c>
      <c r="F2270" s="27" t="str">
        <f t="shared" si="182"/>
        <v>CCV-39B</v>
      </c>
      <c r="G2270" t="s">
        <v>2514</v>
      </c>
      <c r="I2270" t="s">
        <v>2527</v>
      </c>
      <c r="J2270">
        <v>2</v>
      </c>
      <c r="K2270">
        <v>0</v>
      </c>
      <c r="L2270">
        <v>0</v>
      </c>
      <c r="M2270">
        <v>51</v>
      </c>
      <c r="N2270">
        <v>6</v>
      </c>
      <c r="O2270">
        <v>5</v>
      </c>
      <c r="P2270">
        <v>4</v>
      </c>
      <c r="Q2270">
        <v>3</v>
      </c>
      <c r="R2270" s="27">
        <f t="shared" si="185"/>
        <v>77</v>
      </c>
      <c r="S2270" s="27">
        <f t="shared" si="183"/>
        <v>58</v>
      </c>
      <c r="T2270" s="27" t="str">
        <f>IFERROR(VLOOKUP(F2270,#REF!,2,0),"")</f>
        <v/>
      </c>
      <c r="U2270" s="27" t="str">
        <f t="shared" si="184"/>
        <v>,09:15:00,car,77</v>
      </c>
    </row>
    <row r="2271" spans="1:21" hidden="1" x14ac:dyDescent="0.25">
      <c r="A2271" t="s">
        <v>133</v>
      </c>
      <c r="B2271">
        <v>9</v>
      </c>
      <c r="C2271" s="27" t="str">
        <f t="shared" si="181"/>
        <v>M</v>
      </c>
      <c r="E2271" t="s">
        <v>2513</v>
      </c>
      <c r="F2271" s="27" t="str">
        <f t="shared" si="182"/>
        <v>CCV-39B</v>
      </c>
      <c r="G2271" t="s">
        <v>2514</v>
      </c>
      <c r="I2271" t="s">
        <v>2528</v>
      </c>
      <c r="J2271">
        <v>2</v>
      </c>
      <c r="K2271">
        <v>2</v>
      </c>
      <c r="L2271">
        <v>0</v>
      </c>
      <c r="M2271">
        <v>55</v>
      </c>
      <c r="N2271">
        <v>11</v>
      </c>
      <c r="O2271">
        <v>5</v>
      </c>
      <c r="P2271">
        <v>0</v>
      </c>
      <c r="Q2271">
        <v>1</v>
      </c>
      <c r="R2271" s="27">
        <f t="shared" si="185"/>
        <v>81</v>
      </c>
      <c r="S2271" s="27">
        <f t="shared" si="183"/>
        <v>56</v>
      </c>
      <c r="T2271" s="27" t="str">
        <f>IFERROR(VLOOKUP(F2271,#REF!,2,0),"")</f>
        <v/>
      </c>
      <c r="U2271" s="27" t="str">
        <f t="shared" si="184"/>
        <v>,09:30:00,car,81</v>
      </c>
    </row>
    <row r="2272" spans="1:21" hidden="1" x14ac:dyDescent="0.25">
      <c r="A2272" t="s">
        <v>135</v>
      </c>
      <c r="B2272">
        <v>9</v>
      </c>
      <c r="C2272" s="27" t="str">
        <f t="shared" si="181"/>
        <v>M</v>
      </c>
      <c r="E2272" t="s">
        <v>2513</v>
      </c>
      <c r="F2272" s="27" t="str">
        <f t="shared" si="182"/>
        <v>CCV-39B</v>
      </c>
      <c r="G2272" t="s">
        <v>2514</v>
      </c>
      <c r="I2272" t="s">
        <v>2529</v>
      </c>
      <c r="J2272">
        <v>0</v>
      </c>
      <c r="K2272">
        <v>3</v>
      </c>
      <c r="L2272">
        <v>0</v>
      </c>
      <c r="M2272">
        <v>63</v>
      </c>
      <c r="N2272">
        <v>8</v>
      </c>
      <c r="O2272">
        <v>3</v>
      </c>
      <c r="P2272">
        <v>1</v>
      </c>
      <c r="Q2272">
        <v>2</v>
      </c>
      <c r="R2272" s="27">
        <f t="shared" si="185"/>
        <v>96</v>
      </c>
      <c r="S2272" s="27">
        <f t="shared" si="183"/>
        <v>66</v>
      </c>
      <c r="T2272" s="27" t="str">
        <f>IFERROR(VLOOKUP(F2272,#REF!,2,0),"")</f>
        <v/>
      </c>
      <c r="U2272" s="27" t="str">
        <f t="shared" si="184"/>
        <v>,09:45:00,car,96</v>
      </c>
    </row>
    <row r="2273" spans="1:21" hidden="1" x14ac:dyDescent="0.25">
      <c r="A2273" t="s">
        <v>137</v>
      </c>
      <c r="B2273">
        <v>10</v>
      </c>
      <c r="C2273" s="27" t="str">
        <f t="shared" si="181"/>
        <v>M</v>
      </c>
      <c r="E2273" t="s">
        <v>2513</v>
      </c>
      <c r="F2273" s="27" t="str">
        <f t="shared" si="182"/>
        <v>CCV-39B</v>
      </c>
      <c r="G2273" t="s">
        <v>2514</v>
      </c>
      <c r="I2273" t="s">
        <v>2530</v>
      </c>
      <c r="J2273">
        <v>1</v>
      </c>
      <c r="K2273">
        <v>0</v>
      </c>
      <c r="L2273">
        <v>0</v>
      </c>
      <c r="M2273">
        <v>3</v>
      </c>
      <c r="N2273">
        <v>1</v>
      </c>
      <c r="O2273">
        <v>0</v>
      </c>
      <c r="P2273">
        <v>0</v>
      </c>
      <c r="Q2273">
        <v>0</v>
      </c>
      <c r="R2273" s="27">
        <f t="shared" si="185"/>
        <v>5</v>
      </c>
      <c r="S2273" s="27">
        <f t="shared" si="183"/>
        <v>3</v>
      </c>
      <c r="T2273" s="27" t="str">
        <f>IFERROR(VLOOKUP(F2273,#REF!,2,0),"")</f>
        <v/>
      </c>
      <c r="U2273" s="27" t="str">
        <f t="shared" si="184"/>
        <v>,10:00:00,car,5</v>
      </c>
    </row>
    <row r="2274" spans="1:21" hidden="1" x14ac:dyDescent="0.25">
      <c r="A2274" t="s">
        <v>185</v>
      </c>
      <c r="B2274">
        <v>16</v>
      </c>
      <c r="C2274" s="27" t="str">
        <f t="shared" si="181"/>
        <v>T</v>
      </c>
      <c r="E2274" t="s">
        <v>2513</v>
      </c>
      <c r="F2274" s="27" t="str">
        <f t="shared" si="182"/>
        <v>CCV-39B</v>
      </c>
      <c r="G2274" t="s">
        <v>2514</v>
      </c>
      <c r="I2274" t="s">
        <v>2531</v>
      </c>
      <c r="J2274">
        <v>0</v>
      </c>
      <c r="K2274">
        <v>2</v>
      </c>
      <c r="L2274">
        <v>0</v>
      </c>
      <c r="M2274">
        <v>24</v>
      </c>
      <c r="N2274">
        <v>2</v>
      </c>
      <c r="O2274">
        <v>3</v>
      </c>
      <c r="P2274">
        <v>0</v>
      </c>
      <c r="Q2274">
        <v>1</v>
      </c>
      <c r="R2274" s="27">
        <f t="shared" si="185"/>
        <v>39</v>
      </c>
      <c r="S2274" s="27">
        <f t="shared" si="183"/>
        <v>25</v>
      </c>
      <c r="T2274" s="27" t="str">
        <f>IFERROR(VLOOKUP(F2274,#REF!,2,0),"")</f>
        <v/>
      </c>
      <c r="U2274" s="27" t="str">
        <f t="shared" si="184"/>
        <v>,16:00:00,car,39</v>
      </c>
    </row>
    <row r="2275" spans="1:21" hidden="1" x14ac:dyDescent="0.25">
      <c r="A2275" t="s">
        <v>187</v>
      </c>
      <c r="B2275">
        <v>16</v>
      </c>
      <c r="C2275" s="27" t="str">
        <f t="shared" si="181"/>
        <v>T</v>
      </c>
      <c r="E2275" t="s">
        <v>2513</v>
      </c>
      <c r="F2275" s="27" t="str">
        <f t="shared" si="182"/>
        <v>CCV-39B</v>
      </c>
      <c r="G2275" t="s">
        <v>2514</v>
      </c>
      <c r="I2275" t="s">
        <v>2532</v>
      </c>
      <c r="J2275">
        <v>0</v>
      </c>
      <c r="K2275">
        <v>3</v>
      </c>
      <c r="L2275">
        <v>1</v>
      </c>
      <c r="M2275">
        <v>37</v>
      </c>
      <c r="N2275">
        <v>8</v>
      </c>
      <c r="O2275">
        <v>3</v>
      </c>
      <c r="P2275">
        <v>2</v>
      </c>
      <c r="Q2275">
        <v>8</v>
      </c>
      <c r="R2275" s="27">
        <f t="shared" si="185"/>
        <v>74</v>
      </c>
      <c r="S2275" s="27">
        <f t="shared" si="183"/>
        <v>50</v>
      </c>
      <c r="T2275" s="27" t="str">
        <f>IFERROR(VLOOKUP(F2275,#REF!,2,0),"")</f>
        <v/>
      </c>
      <c r="U2275" s="27" t="str">
        <f t="shared" si="184"/>
        <v>,16:15:00,car,74</v>
      </c>
    </row>
    <row r="2276" spans="1:21" hidden="1" x14ac:dyDescent="0.25">
      <c r="A2276" t="s">
        <v>42</v>
      </c>
      <c r="B2276">
        <v>16</v>
      </c>
      <c r="C2276" s="27" t="str">
        <f t="shared" si="181"/>
        <v>T</v>
      </c>
      <c r="E2276" t="s">
        <v>2513</v>
      </c>
      <c r="F2276" s="27" t="str">
        <f t="shared" si="182"/>
        <v>CCV-39B</v>
      </c>
      <c r="G2276" t="s">
        <v>2514</v>
      </c>
      <c r="I2276" t="s">
        <v>2533</v>
      </c>
      <c r="J2276">
        <v>2</v>
      </c>
      <c r="K2276">
        <v>1</v>
      </c>
      <c r="L2276">
        <v>0</v>
      </c>
      <c r="M2276">
        <v>66</v>
      </c>
      <c r="N2276">
        <v>10</v>
      </c>
      <c r="O2276">
        <v>4</v>
      </c>
      <c r="P2276">
        <v>2</v>
      </c>
      <c r="Q2276">
        <v>2</v>
      </c>
      <c r="R2276" s="27">
        <f t="shared" si="185"/>
        <v>96</v>
      </c>
      <c r="S2276" s="27">
        <f t="shared" si="183"/>
        <v>70</v>
      </c>
      <c r="T2276" s="27" t="str">
        <f>IFERROR(VLOOKUP(F2276,#REF!,2,0),"")</f>
        <v/>
      </c>
      <c r="U2276" s="27" t="str">
        <f t="shared" si="184"/>
        <v>,16:30:00,car,96</v>
      </c>
    </row>
    <row r="2277" spans="1:21" hidden="1" x14ac:dyDescent="0.25">
      <c r="A2277" t="s">
        <v>43</v>
      </c>
      <c r="B2277">
        <v>16</v>
      </c>
      <c r="C2277" s="27" t="str">
        <f t="shared" si="181"/>
        <v>T</v>
      </c>
      <c r="E2277" t="s">
        <v>2513</v>
      </c>
      <c r="F2277" s="27" t="str">
        <f t="shared" si="182"/>
        <v>CCV-39B</v>
      </c>
      <c r="G2277" t="s">
        <v>2514</v>
      </c>
      <c r="I2277" t="s">
        <v>2534</v>
      </c>
      <c r="J2277">
        <v>3</v>
      </c>
      <c r="K2277">
        <v>0</v>
      </c>
      <c r="L2277">
        <v>1</v>
      </c>
      <c r="M2277">
        <v>60</v>
      </c>
      <c r="N2277">
        <v>11</v>
      </c>
      <c r="O2277">
        <v>3</v>
      </c>
      <c r="P2277">
        <v>2</v>
      </c>
      <c r="Q2277">
        <v>6</v>
      </c>
      <c r="R2277" s="27">
        <f t="shared" si="185"/>
        <v>95</v>
      </c>
      <c r="S2277" s="27">
        <f t="shared" si="183"/>
        <v>71</v>
      </c>
      <c r="T2277" s="27" t="str">
        <f>IFERROR(VLOOKUP(F2277,#REF!,2,0),"")</f>
        <v/>
      </c>
      <c r="U2277" s="27" t="str">
        <f t="shared" si="184"/>
        <v>,16:45:00,car,95</v>
      </c>
    </row>
    <row r="2278" spans="1:21" hidden="1" x14ac:dyDescent="0.25">
      <c r="A2278" t="s">
        <v>44</v>
      </c>
      <c r="B2278">
        <v>17</v>
      </c>
      <c r="C2278" s="27" t="str">
        <f t="shared" si="181"/>
        <v>T</v>
      </c>
      <c r="E2278" t="s">
        <v>2513</v>
      </c>
      <c r="F2278" s="27" t="str">
        <f t="shared" si="182"/>
        <v>CCV-39B</v>
      </c>
      <c r="G2278" t="s">
        <v>2514</v>
      </c>
      <c r="I2278" t="s">
        <v>2535</v>
      </c>
      <c r="J2278">
        <v>5</v>
      </c>
      <c r="K2278">
        <v>5</v>
      </c>
      <c r="L2278">
        <v>0</v>
      </c>
      <c r="M2278">
        <v>86</v>
      </c>
      <c r="N2278">
        <v>23</v>
      </c>
      <c r="O2278">
        <v>4</v>
      </c>
      <c r="P2278">
        <v>0</v>
      </c>
      <c r="Q2278">
        <v>3</v>
      </c>
      <c r="R2278" s="27">
        <f t="shared" si="185"/>
        <v>134</v>
      </c>
      <c r="S2278" s="27">
        <f t="shared" si="183"/>
        <v>89</v>
      </c>
      <c r="T2278" s="27" t="str">
        <f>IFERROR(VLOOKUP(F2278,#REF!,2,0),"")</f>
        <v/>
      </c>
      <c r="U2278" s="27" t="str">
        <f t="shared" si="184"/>
        <v>,17:00:00,car,134</v>
      </c>
    </row>
    <row r="2279" spans="1:21" hidden="1" x14ac:dyDescent="0.25">
      <c r="A2279" t="s">
        <v>45</v>
      </c>
      <c r="B2279">
        <v>17</v>
      </c>
      <c r="C2279" s="27" t="str">
        <f t="shared" si="181"/>
        <v>T</v>
      </c>
      <c r="E2279" t="s">
        <v>2513</v>
      </c>
      <c r="F2279" s="27" t="str">
        <f t="shared" si="182"/>
        <v>CCV-39B</v>
      </c>
      <c r="G2279" t="s">
        <v>2514</v>
      </c>
      <c r="I2279" t="s">
        <v>2536</v>
      </c>
      <c r="J2279">
        <v>7</v>
      </c>
      <c r="K2279">
        <v>2</v>
      </c>
      <c r="L2279">
        <v>0</v>
      </c>
      <c r="M2279">
        <v>88</v>
      </c>
      <c r="N2279">
        <v>26</v>
      </c>
      <c r="O2279">
        <v>4</v>
      </c>
      <c r="P2279">
        <v>1</v>
      </c>
      <c r="Q2279">
        <v>3</v>
      </c>
      <c r="R2279" s="27">
        <f t="shared" si="185"/>
        <v>131</v>
      </c>
      <c r="S2279" s="27">
        <f t="shared" si="183"/>
        <v>92</v>
      </c>
      <c r="T2279" s="27" t="str">
        <f>IFERROR(VLOOKUP(F2279,#REF!,2,0),"")</f>
        <v/>
      </c>
      <c r="U2279" s="27" t="str">
        <f t="shared" si="184"/>
        <v>,17:15:00,car,131</v>
      </c>
    </row>
    <row r="2280" spans="1:21" hidden="1" x14ac:dyDescent="0.25">
      <c r="A2280" t="s">
        <v>46</v>
      </c>
      <c r="B2280">
        <v>17</v>
      </c>
      <c r="C2280" s="27" t="str">
        <f t="shared" si="181"/>
        <v>T</v>
      </c>
      <c r="E2280" t="s">
        <v>2513</v>
      </c>
      <c r="F2280" s="27" t="str">
        <f t="shared" si="182"/>
        <v>CCV-39B</v>
      </c>
      <c r="G2280" t="s">
        <v>2514</v>
      </c>
      <c r="I2280" t="s">
        <v>2537</v>
      </c>
      <c r="J2280">
        <v>6</v>
      </c>
      <c r="K2280">
        <v>0</v>
      </c>
      <c r="L2280">
        <v>0</v>
      </c>
      <c r="M2280">
        <v>121</v>
      </c>
      <c r="N2280">
        <v>19</v>
      </c>
      <c r="O2280">
        <v>5</v>
      </c>
      <c r="P2280">
        <v>0</v>
      </c>
      <c r="Q2280">
        <v>3</v>
      </c>
      <c r="R2280" s="27">
        <f t="shared" si="185"/>
        <v>166</v>
      </c>
      <c r="S2280" s="27">
        <f t="shared" si="183"/>
        <v>124</v>
      </c>
      <c r="T2280" s="27" t="str">
        <f>IFERROR(VLOOKUP(F2280,#REF!,2,0),"")</f>
        <v/>
      </c>
      <c r="U2280" s="27" t="str">
        <f t="shared" si="184"/>
        <v>,17:30:00,car,166</v>
      </c>
    </row>
    <row r="2281" spans="1:21" hidden="1" x14ac:dyDescent="0.25">
      <c r="A2281" t="s">
        <v>47</v>
      </c>
      <c r="B2281">
        <v>17</v>
      </c>
      <c r="C2281" s="27" t="str">
        <f t="shared" si="181"/>
        <v>T</v>
      </c>
      <c r="E2281" t="s">
        <v>2513</v>
      </c>
      <c r="F2281" s="27" t="str">
        <f t="shared" si="182"/>
        <v>CCV-39B</v>
      </c>
      <c r="G2281" t="s">
        <v>2514</v>
      </c>
      <c r="I2281" t="s">
        <v>2538</v>
      </c>
      <c r="J2281">
        <v>1</v>
      </c>
      <c r="K2281">
        <v>2</v>
      </c>
      <c r="L2281">
        <v>0</v>
      </c>
      <c r="M2281">
        <v>111</v>
      </c>
      <c r="N2281">
        <v>19</v>
      </c>
      <c r="O2281">
        <v>6</v>
      </c>
      <c r="P2281">
        <v>0</v>
      </c>
      <c r="Q2281">
        <v>3</v>
      </c>
      <c r="R2281" s="27">
        <f t="shared" si="185"/>
        <v>158</v>
      </c>
      <c r="S2281" s="27">
        <f t="shared" si="183"/>
        <v>114</v>
      </c>
      <c r="T2281" s="27" t="str">
        <f>IFERROR(VLOOKUP(F2281,#REF!,2,0),"")</f>
        <v/>
      </c>
      <c r="U2281" s="27" t="str">
        <f t="shared" si="184"/>
        <v>,17:45:00,car,158</v>
      </c>
    </row>
    <row r="2282" spans="1:21" hidden="1" x14ac:dyDescent="0.25">
      <c r="A2282" t="s">
        <v>48</v>
      </c>
      <c r="B2282">
        <v>18</v>
      </c>
      <c r="C2282" s="27" t="str">
        <f t="shared" si="181"/>
        <v>T</v>
      </c>
      <c r="E2282" t="s">
        <v>2513</v>
      </c>
      <c r="F2282" s="27" t="str">
        <f t="shared" si="182"/>
        <v>CCV-39B</v>
      </c>
      <c r="G2282" t="s">
        <v>2514</v>
      </c>
      <c r="I2282" t="s">
        <v>2539</v>
      </c>
      <c r="J2282">
        <v>2</v>
      </c>
      <c r="K2282">
        <v>1</v>
      </c>
      <c r="L2282">
        <v>0</v>
      </c>
      <c r="M2282">
        <v>108</v>
      </c>
      <c r="N2282">
        <v>25</v>
      </c>
      <c r="O2282">
        <v>4</v>
      </c>
      <c r="P2282">
        <v>3</v>
      </c>
      <c r="Q2282">
        <v>2</v>
      </c>
      <c r="R2282" s="27">
        <f t="shared" si="185"/>
        <v>155</v>
      </c>
      <c r="S2282" s="27">
        <f t="shared" si="183"/>
        <v>113</v>
      </c>
      <c r="T2282" s="27" t="str">
        <f>IFERROR(VLOOKUP(F2282,#REF!,2,0),"")</f>
        <v/>
      </c>
      <c r="U2282" s="27" t="str">
        <f t="shared" si="184"/>
        <v>,18:00:00,car,155</v>
      </c>
    </row>
    <row r="2283" spans="1:21" hidden="1" x14ac:dyDescent="0.25">
      <c r="A2283" t="s">
        <v>49</v>
      </c>
      <c r="B2283">
        <v>18</v>
      </c>
      <c r="C2283" s="27" t="str">
        <f t="shared" si="181"/>
        <v>T</v>
      </c>
      <c r="E2283" t="s">
        <v>2513</v>
      </c>
      <c r="F2283" s="27" t="str">
        <f t="shared" si="182"/>
        <v>CCV-39B</v>
      </c>
      <c r="G2283" t="s">
        <v>2514</v>
      </c>
      <c r="I2283" t="s">
        <v>2540</v>
      </c>
      <c r="J2283">
        <v>3</v>
      </c>
      <c r="K2283">
        <v>3</v>
      </c>
      <c r="L2283">
        <v>0</v>
      </c>
      <c r="M2283">
        <v>103</v>
      </c>
      <c r="N2283">
        <v>29</v>
      </c>
      <c r="O2283">
        <v>3</v>
      </c>
      <c r="P2283">
        <v>0</v>
      </c>
      <c r="Q2283">
        <v>0</v>
      </c>
      <c r="R2283" s="27">
        <f t="shared" si="185"/>
        <v>148</v>
      </c>
      <c r="S2283" s="27">
        <f t="shared" si="183"/>
        <v>103</v>
      </c>
      <c r="T2283" s="27" t="str">
        <f>IFERROR(VLOOKUP(F2283,#REF!,2,0),"")</f>
        <v/>
      </c>
      <c r="U2283" s="27" t="str">
        <f t="shared" si="184"/>
        <v>,18:15:00,car,148</v>
      </c>
    </row>
    <row r="2284" spans="1:21" hidden="1" x14ac:dyDescent="0.25">
      <c r="A2284" t="s">
        <v>197</v>
      </c>
      <c r="B2284">
        <v>18</v>
      </c>
      <c r="C2284" s="27" t="str">
        <f t="shared" si="181"/>
        <v>T</v>
      </c>
      <c r="E2284" t="s">
        <v>2513</v>
      </c>
      <c r="F2284" s="27" t="str">
        <f t="shared" si="182"/>
        <v>CCV-39B</v>
      </c>
      <c r="G2284" t="s">
        <v>2514</v>
      </c>
      <c r="I2284" t="s">
        <v>2541</v>
      </c>
      <c r="J2284">
        <v>2</v>
      </c>
      <c r="K2284">
        <v>0</v>
      </c>
      <c r="L2284">
        <v>1</v>
      </c>
      <c r="M2284">
        <v>113</v>
      </c>
      <c r="N2284">
        <v>22</v>
      </c>
      <c r="O2284">
        <v>8</v>
      </c>
      <c r="P2284">
        <v>1</v>
      </c>
      <c r="Q2284">
        <v>1</v>
      </c>
      <c r="R2284" s="27">
        <f t="shared" si="185"/>
        <v>158</v>
      </c>
      <c r="S2284" s="27">
        <f t="shared" si="183"/>
        <v>118</v>
      </c>
      <c r="T2284" s="27" t="str">
        <f>IFERROR(VLOOKUP(F2284,#REF!,2,0),"")</f>
        <v/>
      </c>
      <c r="U2284" s="27" t="str">
        <f t="shared" si="184"/>
        <v>,18:30:00,car,158</v>
      </c>
    </row>
    <row r="2285" spans="1:21" hidden="1" x14ac:dyDescent="0.25">
      <c r="A2285" t="s">
        <v>199</v>
      </c>
      <c r="B2285">
        <v>18</v>
      </c>
      <c r="C2285" s="27" t="str">
        <f t="shared" si="181"/>
        <v>T</v>
      </c>
      <c r="E2285" t="s">
        <v>2513</v>
      </c>
      <c r="F2285" s="27" t="str">
        <f t="shared" si="182"/>
        <v>CCV-39B</v>
      </c>
      <c r="G2285" t="s">
        <v>2514</v>
      </c>
      <c r="I2285" t="s">
        <v>2542</v>
      </c>
      <c r="J2285">
        <v>4</v>
      </c>
      <c r="K2285">
        <v>0</v>
      </c>
      <c r="L2285">
        <v>0</v>
      </c>
      <c r="M2285">
        <v>85</v>
      </c>
      <c r="N2285">
        <v>11</v>
      </c>
      <c r="O2285">
        <v>4</v>
      </c>
      <c r="P2285">
        <v>0</v>
      </c>
      <c r="Q2285">
        <v>4</v>
      </c>
      <c r="R2285" s="27">
        <f t="shared" si="185"/>
        <v>119</v>
      </c>
      <c r="S2285" s="27">
        <f t="shared" si="183"/>
        <v>89</v>
      </c>
      <c r="T2285" s="27" t="str">
        <f>IFERROR(VLOOKUP(F2285,#REF!,2,0),"")</f>
        <v/>
      </c>
      <c r="U2285" s="27" t="str">
        <f t="shared" si="184"/>
        <v>,18:45:00,car,119</v>
      </c>
    </row>
    <row r="2286" spans="1:21" hidden="1" x14ac:dyDescent="0.25">
      <c r="A2286" t="s">
        <v>201</v>
      </c>
      <c r="B2286">
        <v>19</v>
      </c>
      <c r="C2286" s="27" t="str">
        <f t="shared" si="181"/>
        <v>N</v>
      </c>
      <c r="E2286" t="s">
        <v>2513</v>
      </c>
      <c r="F2286" s="27" t="str">
        <f t="shared" si="182"/>
        <v>CCV-39B</v>
      </c>
      <c r="G2286" t="s">
        <v>2514</v>
      </c>
      <c r="I2286" t="s">
        <v>2543</v>
      </c>
      <c r="J2286">
        <v>2</v>
      </c>
      <c r="K2286">
        <v>0</v>
      </c>
      <c r="L2286">
        <v>0</v>
      </c>
      <c r="M2286">
        <v>105</v>
      </c>
      <c r="N2286">
        <v>13</v>
      </c>
      <c r="O2286">
        <v>4</v>
      </c>
      <c r="P2286">
        <v>0</v>
      </c>
      <c r="Q2286">
        <v>0</v>
      </c>
      <c r="R2286" s="27">
        <f t="shared" si="185"/>
        <v>140</v>
      </c>
      <c r="S2286" s="27">
        <f t="shared" si="183"/>
        <v>105</v>
      </c>
      <c r="T2286" s="27" t="str">
        <f>IFERROR(VLOOKUP(F2286,#REF!,2,0),"")</f>
        <v/>
      </c>
      <c r="U2286" s="27" t="str">
        <f t="shared" si="184"/>
        <v>,19:00:00,car,140</v>
      </c>
    </row>
    <row r="2287" spans="1:21" hidden="1" x14ac:dyDescent="0.25">
      <c r="A2287" t="s">
        <v>203</v>
      </c>
      <c r="B2287">
        <v>19</v>
      </c>
      <c r="C2287" s="27" t="str">
        <f t="shared" si="181"/>
        <v>N</v>
      </c>
      <c r="E2287" t="s">
        <v>2513</v>
      </c>
      <c r="F2287" s="27" t="str">
        <f t="shared" si="182"/>
        <v>CCV-39B</v>
      </c>
      <c r="G2287" t="s">
        <v>2514</v>
      </c>
      <c r="I2287" t="s">
        <v>2544</v>
      </c>
      <c r="J2287">
        <v>0</v>
      </c>
      <c r="K2287">
        <v>1</v>
      </c>
      <c r="L2287">
        <v>0</v>
      </c>
      <c r="M2287">
        <v>54</v>
      </c>
      <c r="N2287">
        <v>7</v>
      </c>
      <c r="O2287">
        <v>5</v>
      </c>
      <c r="P2287">
        <v>3</v>
      </c>
      <c r="Q2287">
        <v>1</v>
      </c>
      <c r="R2287" s="27">
        <f t="shared" si="185"/>
        <v>80</v>
      </c>
      <c r="S2287" s="27">
        <f t="shared" si="183"/>
        <v>58</v>
      </c>
      <c r="T2287" s="27" t="str">
        <f>IFERROR(VLOOKUP(F2287,#REF!,2,0),"")</f>
        <v/>
      </c>
      <c r="U2287" s="27" t="str">
        <f t="shared" si="184"/>
        <v>,19:15:00,car,80</v>
      </c>
    </row>
    <row r="2288" spans="1:21" hidden="1" x14ac:dyDescent="0.25">
      <c r="A2288" t="s">
        <v>205</v>
      </c>
      <c r="B2288">
        <v>19</v>
      </c>
      <c r="C2288" s="27" t="str">
        <f t="shared" si="181"/>
        <v>N</v>
      </c>
      <c r="E2288" t="s">
        <v>2513</v>
      </c>
      <c r="F2288" s="27" t="str">
        <f t="shared" si="182"/>
        <v>CCV-39B</v>
      </c>
      <c r="G2288" t="s">
        <v>2514</v>
      </c>
      <c r="I2288" t="s">
        <v>2545</v>
      </c>
      <c r="J2288">
        <v>0</v>
      </c>
      <c r="K2288">
        <v>0</v>
      </c>
      <c r="L2288">
        <v>0</v>
      </c>
      <c r="M2288">
        <v>0</v>
      </c>
      <c r="N2288">
        <v>1</v>
      </c>
      <c r="O2288">
        <v>2</v>
      </c>
      <c r="P2288">
        <v>0</v>
      </c>
      <c r="Q2288">
        <v>0</v>
      </c>
      <c r="R2288" s="27">
        <f t="shared" si="185"/>
        <v>1</v>
      </c>
      <c r="S2288" s="27">
        <f t="shared" si="183"/>
        <v>0</v>
      </c>
      <c r="T2288" s="27" t="str">
        <f>IFERROR(VLOOKUP(F2288,#REF!,2,0),"")</f>
        <v/>
      </c>
      <c r="U2288" s="27" t="str">
        <f t="shared" si="184"/>
        <v>,19:30:00,car,1</v>
      </c>
    </row>
    <row r="2289" spans="1:21" hidden="1" x14ac:dyDescent="0.25">
      <c r="A2289" t="s">
        <v>113</v>
      </c>
      <c r="B2289">
        <v>7</v>
      </c>
      <c r="C2289" s="27" t="str">
        <f t="shared" si="181"/>
        <v>M</v>
      </c>
      <c r="E2289" t="s">
        <v>2546</v>
      </c>
      <c r="F2289" s="27" t="str">
        <f t="shared" si="182"/>
        <v>CCV-3A_LC</v>
      </c>
      <c r="G2289" t="s">
        <v>2547</v>
      </c>
      <c r="I2289" t="s">
        <v>2548</v>
      </c>
      <c r="J2289">
        <v>0</v>
      </c>
      <c r="K2289">
        <v>0</v>
      </c>
      <c r="L2289">
        <v>1</v>
      </c>
      <c r="M2289">
        <v>1</v>
      </c>
      <c r="N2289">
        <v>1</v>
      </c>
      <c r="O2289">
        <v>0</v>
      </c>
      <c r="P2289">
        <v>0</v>
      </c>
      <c r="Q2289">
        <v>1</v>
      </c>
      <c r="R2289" s="27">
        <f t="shared" si="185"/>
        <v>7</v>
      </c>
      <c r="S2289" s="27">
        <f t="shared" si="183"/>
        <v>5</v>
      </c>
      <c r="T2289" s="27" t="str">
        <f>IFERROR(VLOOKUP(F2289,#REF!,2,0),"")</f>
        <v/>
      </c>
      <c r="U2289" s="27" t="str">
        <f t="shared" si="184"/>
        <v>,07:00:00,car,7</v>
      </c>
    </row>
    <row r="2290" spans="1:21" hidden="1" x14ac:dyDescent="0.25">
      <c r="A2290" t="s">
        <v>115</v>
      </c>
      <c r="B2290">
        <v>7</v>
      </c>
      <c r="C2290" s="27" t="str">
        <f t="shared" si="181"/>
        <v>M</v>
      </c>
      <c r="E2290" t="s">
        <v>2546</v>
      </c>
      <c r="F2290" s="27" t="str">
        <f t="shared" si="182"/>
        <v>CCV-3A_LC</v>
      </c>
      <c r="G2290" t="s">
        <v>2547</v>
      </c>
      <c r="I2290" t="s">
        <v>2549</v>
      </c>
      <c r="J2290">
        <v>0</v>
      </c>
      <c r="K2290">
        <v>2</v>
      </c>
      <c r="L2290">
        <v>0</v>
      </c>
      <c r="M2290">
        <v>2</v>
      </c>
      <c r="N2290">
        <v>1</v>
      </c>
      <c r="O2290">
        <v>0</v>
      </c>
      <c r="P2290">
        <v>0</v>
      </c>
      <c r="Q2290">
        <v>0</v>
      </c>
      <c r="R2290" s="27">
        <f t="shared" si="185"/>
        <v>9</v>
      </c>
      <c r="S2290" s="27">
        <f t="shared" si="183"/>
        <v>2</v>
      </c>
      <c r="T2290" s="27" t="str">
        <f>IFERROR(VLOOKUP(F2290,#REF!,2,0),"")</f>
        <v/>
      </c>
      <c r="U2290" s="27" t="str">
        <f t="shared" si="184"/>
        <v>,07:15:00,car,9</v>
      </c>
    </row>
    <row r="2291" spans="1:21" hidden="1" x14ac:dyDescent="0.25">
      <c r="A2291" t="s">
        <v>117</v>
      </c>
      <c r="B2291">
        <v>7</v>
      </c>
      <c r="C2291" s="27" t="str">
        <f t="shared" si="181"/>
        <v>M</v>
      </c>
      <c r="E2291" t="s">
        <v>2546</v>
      </c>
      <c r="F2291" s="27" t="str">
        <f t="shared" si="182"/>
        <v>CCV-3A_LC</v>
      </c>
      <c r="G2291" t="s">
        <v>2547</v>
      </c>
      <c r="I2291" t="s">
        <v>2550</v>
      </c>
      <c r="J2291">
        <v>0</v>
      </c>
      <c r="K2291">
        <v>0</v>
      </c>
      <c r="L2291">
        <v>0</v>
      </c>
      <c r="M2291">
        <v>2</v>
      </c>
      <c r="N2291">
        <v>0</v>
      </c>
      <c r="O2291">
        <v>0</v>
      </c>
      <c r="P2291">
        <v>0</v>
      </c>
      <c r="Q2291">
        <v>0</v>
      </c>
      <c r="R2291" s="27">
        <f t="shared" si="185"/>
        <v>3</v>
      </c>
      <c r="S2291" s="27">
        <f t="shared" si="183"/>
        <v>2</v>
      </c>
      <c r="T2291" s="27" t="str">
        <f>IFERROR(VLOOKUP(F2291,#REF!,2,0),"")</f>
        <v/>
      </c>
      <c r="U2291" s="27" t="str">
        <f t="shared" si="184"/>
        <v>,07:30:00,car,3</v>
      </c>
    </row>
    <row r="2292" spans="1:21" hidden="1" x14ac:dyDescent="0.25">
      <c r="A2292" t="s">
        <v>119</v>
      </c>
      <c r="B2292">
        <v>7</v>
      </c>
      <c r="C2292" s="27" t="str">
        <f t="shared" si="181"/>
        <v>M</v>
      </c>
      <c r="E2292" t="s">
        <v>2546</v>
      </c>
      <c r="F2292" s="27" t="str">
        <f t="shared" si="182"/>
        <v>CCV-3A_LC</v>
      </c>
      <c r="G2292" t="s">
        <v>2547</v>
      </c>
      <c r="I2292" t="s">
        <v>2551</v>
      </c>
      <c r="J2292">
        <v>0</v>
      </c>
      <c r="K2292">
        <v>0</v>
      </c>
      <c r="L2292">
        <v>0</v>
      </c>
      <c r="M2292">
        <v>2</v>
      </c>
      <c r="N2292">
        <v>0</v>
      </c>
      <c r="O2292">
        <v>0</v>
      </c>
      <c r="P2292">
        <v>0</v>
      </c>
      <c r="Q2292">
        <v>1</v>
      </c>
      <c r="R2292" s="27">
        <f t="shared" si="185"/>
        <v>4</v>
      </c>
      <c r="S2292" s="27">
        <f t="shared" si="183"/>
        <v>3</v>
      </c>
      <c r="T2292" s="27" t="str">
        <f>IFERROR(VLOOKUP(F2292,#REF!,2,0),"")</f>
        <v/>
      </c>
      <c r="U2292" s="27" t="str">
        <f t="shared" si="184"/>
        <v>,07:45:00,car,4</v>
      </c>
    </row>
    <row r="2293" spans="1:21" hidden="1" x14ac:dyDescent="0.25">
      <c r="A2293" t="s">
        <v>121</v>
      </c>
      <c r="B2293">
        <v>8</v>
      </c>
      <c r="C2293" s="27" t="str">
        <f t="shared" si="181"/>
        <v>M</v>
      </c>
      <c r="E2293" t="s">
        <v>2546</v>
      </c>
      <c r="F2293" s="27" t="str">
        <f t="shared" si="182"/>
        <v>CCV-3A_LC</v>
      </c>
      <c r="G2293" t="s">
        <v>2547</v>
      </c>
      <c r="I2293" t="s">
        <v>2552</v>
      </c>
      <c r="J2293">
        <v>0</v>
      </c>
      <c r="K2293">
        <v>1</v>
      </c>
      <c r="L2293">
        <v>0</v>
      </c>
      <c r="M2293">
        <v>1</v>
      </c>
      <c r="N2293">
        <v>1</v>
      </c>
      <c r="O2293">
        <v>0</v>
      </c>
      <c r="P2293">
        <v>0</v>
      </c>
      <c r="Q2293">
        <v>0</v>
      </c>
      <c r="R2293" s="27">
        <f t="shared" si="185"/>
        <v>5</v>
      </c>
      <c r="S2293" s="27">
        <f t="shared" si="183"/>
        <v>1</v>
      </c>
      <c r="T2293" s="27" t="str">
        <f>IFERROR(VLOOKUP(F2293,#REF!,2,0),"")</f>
        <v/>
      </c>
      <c r="U2293" s="27" t="str">
        <f t="shared" si="184"/>
        <v>,08:00:00,car,5</v>
      </c>
    </row>
    <row r="2294" spans="1:21" hidden="1" x14ac:dyDescent="0.25">
      <c r="A2294" t="s">
        <v>123</v>
      </c>
      <c r="B2294">
        <v>8</v>
      </c>
      <c r="C2294" s="27" t="str">
        <f t="shared" si="181"/>
        <v>M</v>
      </c>
      <c r="E2294" t="s">
        <v>2546</v>
      </c>
      <c r="F2294" s="27" t="str">
        <f t="shared" si="182"/>
        <v>CCV-3A_LC</v>
      </c>
      <c r="G2294" t="s">
        <v>2547</v>
      </c>
      <c r="I2294" t="s">
        <v>2553</v>
      </c>
      <c r="J2294">
        <v>0</v>
      </c>
      <c r="K2294">
        <v>0</v>
      </c>
      <c r="L2294">
        <v>0</v>
      </c>
      <c r="M2294">
        <v>1</v>
      </c>
      <c r="N2294">
        <v>0</v>
      </c>
      <c r="O2294">
        <v>0</v>
      </c>
      <c r="P2294">
        <v>0</v>
      </c>
      <c r="Q2294">
        <v>0</v>
      </c>
      <c r="R2294" s="27">
        <f t="shared" si="185"/>
        <v>2</v>
      </c>
      <c r="S2294" s="27">
        <f t="shared" si="183"/>
        <v>1</v>
      </c>
      <c r="T2294" s="27" t="str">
        <f>IFERROR(VLOOKUP(F2294,#REF!,2,0),"")</f>
        <v/>
      </c>
      <c r="U2294" s="27" t="str">
        <f t="shared" si="184"/>
        <v>,08:15:00,car,2</v>
      </c>
    </row>
    <row r="2295" spans="1:21" hidden="1" x14ac:dyDescent="0.25">
      <c r="A2295" t="s">
        <v>125</v>
      </c>
      <c r="B2295">
        <v>8</v>
      </c>
      <c r="C2295" s="27" t="str">
        <f t="shared" si="181"/>
        <v>M</v>
      </c>
      <c r="E2295" t="s">
        <v>2546</v>
      </c>
      <c r="F2295" s="27" t="str">
        <f t="shared" si="182"/>
        <v>CCV-3A_LC</v>
      </c>
      <c r="G2295" t="s">
        <v>2547</v>
      </c>
      <c r="I2295" t="s">
        <v>2554</v>
      </c>
      <c r="J2295">
        <v>0</v>
      </c>
      <c r="K2295">
        <v>0</v>
      </c>
      <c r="L2295">
        <v>0</v>
      </c>
      <c r="M2295">
        <v>2</v>
      </c>
      <c r="N2295">
        <v>0</v>
      </c>
      <c r="O2295">
        <v>0</v>
      </c>
      <c r="P2295">
        <v>0</v>
      </c>
      <c r="Q2295">
        <v>0</v>
      </c>
      <c r="R2295" s="27">
        <f t="shared" si="185"/>
        <v>3</v>
      </c>
      <c r="S2295" s="27">
        <f t="shared" si="183"/>
        <v>2</v>
      </c>
      <c r="T2295" s="27" t="str">
        <f>IFERROR(VLOOKUP(F2295,#REF!,2,0),"")</f>
        <v/>
      </c>
      <c r="U2295" s="27" t="str">
        <f t="shared" si="184"/>
        <v>,08:30:00,car,3</v>
      </c>
    </row>
    <row r="2296" spans="1:21" hidden="1" x14ac:dyDescent="0.25">
      <c r="A2296" t="s">
        <v>127</v>
      </c>
      <c r="B2296">
        <v>8</v>
      </c>
      <c r="C2296" s="27" t="str">
        <f t="shared" si="181"/>
        <v>M</v>
      </c>
      <c r="E2296" t="s">
        <v>2546</v>
      </c>
      <c r="F2296" s="27" t="str">
        <f t="shared" si="182"/>
        <v>CCV-3A_LC</v>
      </c>
      <c r="G2296" t="s">
        <v>2547</v>
      </c>
      <c r="I2296" t="s">
        <v>2555</v>
      </c>
      <c r="J2296">
        <v>0</v>
      </c>
      <c r="K2296">
        <v>0</v>
      </c>
      <c r="L2296">
        <v>0</v>
      </c>
      <c r="M2296">
        <v>4</v>
      </c>
      <c r="N2296">
        <v>0</v>
      </c>
      <c r="O2296">
        <v>0</v>
      </c>
      <c r="P2296">
        <v>0</v>
      </c>
      <c r="Q2296">
        <v>1</v>
      </c>
      <c r="R2296" s="27">
        <f t="shared" si="185"/>
        <v>7</v>
      </c>
      <c r="S2296" s="27">
        <f t="shared" si="183"/>
        <v>5</v>
      </c>
      <c r="T2296" s="27" t="str">
        <f>IFERROR(VLOOKUP(F2296,#REF!,2,0),"")</f>
        <v/>
      </c>
      <c r="U2296" s="27" t="str">
        <f t="shared" si="184"/>
        <v>,08:45:00,car,7</v>
      </c>
    </row>
    <row r="2297" spans="1:21" hidden="1" x14ac:dyDescent="0.25">
      <c r="A2297" t="s">
        <v>129</v>
      </c>
      <c r="B2297">
        <v>9</v>
      </c>
      <c r="C2297" s="27" t="str">
        <f t="shared" si="181"/>
        <v>M</v>
      </c>
      <c r="E2297" t="s">
        <v>2546</v>
      </c>
      <c r="F2297" s="27" t="str">
        <f t="shared" si="182"/>
        <v>CCV-3A_LC</v>
      </c>
      <c r="G2297" t="s">
        <v>2547</v>
      </c>
      <c r="I2297" t="s">
        <v>2556</v>
      </c>
      <c r="J2297">
        <v>0</v>
      </c>
      <c r="K2297">
        <v>0</v>
      </c>
      <c r="L2297">
        <v>0</v>
      </c>
      <c r="M2297">
        <v>5</v>
      </c>
      <c r="N2297">
        <v>0</v>
      </c>
      <c r="O2297">
        <v>0</v>
      </c>
      <c r="P2297">
        <v>0</v>
      </c>
      <c r="Q2297">
        <v>0</v>
      </c>
      <c r="R2297" s="27">
        <f t="shared" si="185"/>
        <v>7</v>
      </c>
      <c r="S2297" s="27">
        <f t="shared" si="183"/>
        <v>5</v>
      </c>
      <c r="T2297" s="27" t="str">
        <f>IFERROR(VLOOKUP(F2297,#REF!,2,0),"")</f>
        <v/>
      </c>
      <c r="U2297" s="27" t="str">
        <f t="shared" si="184"/>
        <v>,09:00:00,car,7</v>
      </c>
    </row>
    <row r="2298" spans="1:21" hidden="1" x14ac:dyDescent="0.25">
      <c r="A2298" t="s">
        <v>131</v>
      </c>
      <c r="B2298">
        <v>9</v>
      </c>
      <c r="C2298" s="27" t="str">
        <f t="shared" si="181"/>
        <v>M</v>
      </c>
      <c r="E2298" t="s">
        <v>2546</v>
      </c>
      <c r="F2298" s="27" t="str">
        <f t="shared" si="182"/>
        <v>CCV-3A_LC</v>
      </c>
      <c r="G2298" t="s">
        <v>2547</v>
      </c>
      <c r="I2298" t="s">
        <v>2557</v>
      </c>
      <c r="J2298">
        <v>0</v>
      </c>
      <c r="K2298">
        <v>1</v>
      </c>
      <c r="L2298">
        <v>1</v>
      </c>
      <c r="M2298">
        <v>2</v>
      </c>
      <c r="N2298">
        <v>0</v>
      </c>
      <c r="O2298">
        <v>0</v>
      </c>
      <c r="P2298">
        <v>0</v>
      </c>
      <c r="Q2298">
        <v>0</v>
      </c>
      <c r="R2298" s="27">
        <f t="shared" si="185"/>
        <v>9</v>
      </c>
      <c r="S2298" s="27">
        <f t="shared" si="183"/>
        <v>5</v>
      </c>
      <c r="T2298" s="27" t="str">
        <f>IFERROR(VLOOKUP(F2298,#REF!,2,0),"")</f>
        <v/>
      </c>
      <c r="U2298" s="27" t="str">
        <f t="shared" si="184"/>
        <v>,09:15:00,car,9</v>
      </c>
    </row>
    <row r="2299" spans="1:21" hidden="1" x14ac:dyDescent="0.25">
      <c r="A2299" t="s">
        <v>133</v>
      </c>
      <c r="B2299">
        <v>9</v>
      </c>
      <c r="C2299" s="27" t="str">
        <f t="shared" si="181"/>
        <v>M</v>
      </c>
      <c r="E2299" t="s">
        <v>2546</v>
      </c>
      <c r="F2299" s="27" t="str">
        <f t="shared" si="182"/>
        <v>CCV-3A_LC</v>
      </c>
      <c r="G2299" t="s">
        <v>2547</v>
      </c>
      <c r="I2299" t="s">
        <v>2558</v>
      </c>
      <c r="J2299">
        <v>0</v>
      </c>
      <c r="K2299">
        <v>2</v>
      </c>
      <c r="L2299">
        <v>0</v>
      </c>
      <c r="M2299">
        <v>8</v>
      </c>
      <c r="N2299">
        <v>1</v>
      </c>
      <c r="O2299">
        <v>0</v>
      </c>
      <c r="P2299">
        <v>0</v>
      </c>
      <c r="Q2299">
        <v>0</v>
      </c>
      <c r="R2299" s="27">
        <f t="shared" si="185"/>
        <v>16</v>
      </c>
      <c r="S2299" s="27">
        <f t="shared" si="183"/>
        <v>8</v>
      </c>
      <c r="T2299" s="27" t="str">
        <f>IFERROR(VLOOKUP(F2299,#REF!,2,0),"")</f>
        <v/>
      </c>
      <c r="U2299" s="27" t="str">
        <f t="shared" si="184"/>
        <v>,09:30:00,car,16</v>
      </c>
    </row>
    <row r="2300" spans="1:21" hidden="1" x14ac:dyDescent="0.25">
      <c r="A2300" t="s">
        <v>135</v>
      </c>
      <c r="B2300">
        <v>9</v>
      </c>
      <c r="C2300" s="27" t="str">
        <f t="shared" si="181"/>
        <v>M</v>
      </c>
      <c r="E2300" t="s">
        <v>2546</v>
      </c>
      <c r="F2300" s="27" t="str">
        <f t="shared" si="182"/>
        <v>CCV-3A_LC</v>
      </c>
      <c r="G2300" t="s">
        <v>2547</v>
      </c>
      <c r="I2300" t="s">
        <v>2559</v>
      </c>
      <c r="J2300">
        <v>0</v>
      </c>
      <c r="K2300">
        <v>1</v>
      </c>
      <c r="L2300">
        <v>0</v>
      </c>
      <c r="M2300">
        <v>3</v>
      </c>
      <c r="N2300">
        <v>0</v>
      </c>
      <c r="O2300">
        <v>0</v>
      </c>
      <c r="P2300">
        <v>0</v>
      </c>
      <c r="Q2300">
        <v>0</v>
      </c>
      <c r="R2300" s="27">
        <f t="shared" si="185"/>
        <v>7</v>
      </c>
      <c r="S2300" s="27">
        <f t="shared" si="183"/>
        <v>3</v>
      </c>
      <c r="T2300" s="27" t="str">
        <f>IFERROR(VLOOKUP(F2300,#REF!,2,0),"")</f>
        <v/>
      </c>
      <c r="U2300" s="27" t="str">
        <f t="shared" si="184"/>
        <v>,09:45:00,car,7</v>
      </c>
    </row>
    <row r="2301" spans="1:21" hidden="1" x14ac:dyDescent="0.25">
      <c r="A2301" t="s">
        <v>137</v>
      </c>
      <c r="B2301">
        <v>10</v>
      </c>
      <c r="C2301" s="27" t="str">
        <f t="shared" si="181"/>
        <v>M</v>
      </c>
      <c r="E2301" t="s">
        <v>2546</v>
      </c>
      <c r="F2301" s="27" t="str">
        <f t="shared" si="182"/>
        <v>CCV-3A_LC</v>
      </c>
      <c r="G2301" t="s">
        <v>2547</v>
      </c>
      <c r="I2301" t="s">
        <v>2560</v>
      </c>
      <c r="J2301">
        <v>0</v>
      </c>
      <c r="K2301">
        <v>0</v>
      </c>
      <c r="L2301">
        <v>0</v>
      </c>
      <c r="M2301">
        <v>2</v>
      </c>
      <c r="N2301">
        <v>0</v>
      </c>
      <c r="O2301">
        <v>0</v>
      </c>
      <c r="P2301">
        <v>0</v>
      </c>
      <c r="Q2301">
        <v>1</v>
      </c>
      <c r="R2301" s="27">
        <f t="shared" si="185"/>
        <v>4</v>
      </c>
      <c r="S2301" s="27">
        <f t="shared" si="183"/>
        <v>3</v>
      </c>
      <c r="T2301" s="27" t="str">
        <f>IFERROR(VLOOKUP(F2301,#REF!,2,0),"")</f>
        <v/>
      </c>
      <c r="U2301" s="27" t="str">
        <f t="shared" si="184"/>
        <v>,10:00:00,car,4</v>
      </c>
    </row>
    <row r="2302" spans="1:21" hidden="1" x14ac:dyDescent="0.25">
      <c r="A2302" t="s">
        <v>139</v>
      </c>
      <c r="B2302">
        <v>10</v>
      </c>
      <c r="C2302" s="27" t="str">
        <f t="shared" si="181"/>
        <v>M</v>
      </c>
      <c r="E2302" t="s">
        <v>2546</v>
      </c>
      <c r="F2302" s="27" t="str">
        <f t="shared" si="182"/>
        <v>CCV-3A_LC</v>
      </c>
      <c r="G2302" t="s">
        <v>2547</v>
      </c>
      <c r="I2302" t="s">
        <v>2561</v>
      </c>
      <c r="J2302">
        <v>0</v>
      </c>
      <c r="K2302">
        <v>2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1</v>
      </c>
      <c r="R2302" s="27">
        <f t="shared" si="185"/>
        <v>7</v>
      </c>
      <c r="S2302" s="27">
        <f t="shared" si="183"/>
        <v>1</v>
      </c>
      <c r="T2302" s="27" t="str">
        <f>IFERROR(VLOOKUP(F2302,#REF!,2,0),"")</f>
        <v/>
      </c>
      <c r="U2302" s="27" t="str">
        <f t="shared" si="184"/>
        <v>,10:15:00,car,7</v>
      </c>
    </row>
    <row r="2303" spans="1:21" hidden="1" x14ac:dyDescent="0.25">
      <c r="A2303" t="s">
        <v>141</v>
      </c>
      <c r="B2303">
        <v>10</v>
      </c>
      <c r="C2303" s="27" t="str">
        <f t="shared" si="181"/>
        <v>M</v>
      </c>
      <c r="E2303" t="s">
        <v>2546</v>
      </c>
      <c r="F2303" s="27" t="str">
        <f t="shared" si="182"/>
        <v>CCV-3A_LC</v>
      </c>
      <c r="G2303" t="s">
        <v>2547</v>
      </c>
      <c r="I2303" t="s">
        <v>2562</v>
      </c>
      <c r="J2303">
        <v>0</v>
      </c>
      <c r="K2303">
        <v>0</v>
      </c>
      <c r="L2303">
        <v>0</v>
      </c>
      <c r="M2303">
        <v>2</v>
      </c>
      <c r="N2303">
        <v>0</v>
      </c>
      <c r="O2303">
        <v>0</v>
      </c>
      <c r="P2303">
        <v>0</v>
      </c>
      <c r="Q2303">
        <v>0</v>
      </c>
      <c r="R2303" s="27">
        <f t="shared" si="185"/>
        <v>3</v>
      </c>
      <c r="S2303" s="27">
        <f t="shared" si="183"/>
        <v>2</v>
      </c>
      <c r="T2303" s="27" t="str">
        <f>IFERROR(VLOOKUP(F2303,#REF!,2,0),"")</f>
        <v/>
      </c>
      <c r="U2303" s="27" t="str">
        <f t="shared" si="184"/>
        <v>,10:30:00,car,3</v>
      </c>
    </row>
    <row r="2304" spans="1:21" hidden="1" x14ac:dyDescent="0.25">
      <c r="A2304" t="s">
        <v>143</v>
      </c>
      <c r="B2304">
        <v>10</v>
      </c>
      <c r="C2304" s="27" t="str">
        <f t="shared" si="181"/>
        <v>M</v>
      </c>
      <c r="E2304" t="s">
        <v>2546</v>
      </c>
      <c r="F2304" s="27" t="str">
        <f t="shared" si="182"/>
        <v>CCV-3A_LC</v>
      </c>
      <c r="G2304" t="s">
        <v>2547</v>
      </c>
      <c r="I2304" t="s">
        <v>2563</v>
      </c>
      <c r="J2304">
        <v>0</v>
      </c>
      <c r="K2304">
        <v>0</v>
      </c>
      <c r="L2304">
        <v>2</v>
      </c>
      <c r="M2304">
        <v>2</v>
      </c>
      <c r="N2304">
        <v>0</v>
      </c>
      <c r="O2304">
        <v>0</v>
      </c>
      <c r="P2304">
        <v>0</v>
      </c>
      <c r="Q2304">
        <v>2</v>
      </c>
      <c r="R2304" s="27">
        <f t="shared" si="185"/>
        <v>12</v>
      </c>
      <c r="S2304" s="27">
        <f t="shared" si="183"/>
        <v>9</v>
      </c>
      <c r="T2304" s="27" t="str">
        <f>IFERROR(VLOOKUP(F2304,#REF!,2,0),"")</f>
        <v/>
      </c>
      <c r="U2304" s="27" t="str">
        <f t="shared" si="184"/>
        <v>,10:45:00,car,12</v>
      </c>
    </row>
    <row r="2305" spans="1:21" hidden="1" x14ac:dyDescent="0.25">
      <c r="A2305" t="s">
        <v>145</v>
      </c>
      <c r="B2305">
        <v>11</v>
      </c>
      <c r="C2305" s="27" t="str">
        <f t="shared" si="181"/>
        <v>M</v>
      </c>
      <c r="E2305" t="s">
        <v>2546</v>
      </c>
      <c r="F2305" s="27" t="str">
        <f t="shared" si="182"/>
        <v>CCV-3A_LC</v>
      </c>
      <c r="G2305" t="s">
        <v>2547</v>
      </c>
      <c r="I2305" t="s">
        <v>2564</v>
      </c>
      <c r="J2305">
        <v>0</v>
      </c>
      <c r="K2305">
        <v>1</v>
      </c>
      <c r="L2305">
        <v>0</v>
      </c>
      <c r="M2305">
        <v>5</v>
      </c>
      <c r="N2305">
        <v>0</v>
      </c>
      <c r="O2305">
        <v>0</v>
      </c>
      <c r="P2305">
        <v>0</v>
      </c>
      <c r="Q2305">
        <v>0</v>
      </c>
      <c r="R2305" s="27">
        <f t="shared" si="185"/>
        <v>10</v>
      </c>
      <c r="S2305" s="27">
        <f t="shared" si="183"/>
        <v>5</v>
      </c>
      <c r="T2305" s="27" t="str">
        <f>IFERROR(VLOOKUP(F2305,#REF!,2,0),"")</f>
        <v/>
      </c>
      <c r="U2305" s="27" t="str">
        <f t="shared" si="184"/>
        <v>,11:00:00,car,10</v>
      </c>
    </row>
    <row r="2306" spans="1:21" hidden="1" x14ac:dyDescent="0.25">
      <c r="A2306" t="s">
        <v>147</v>
      </c>
      <c r="B2306">
        <v>11</v>
      </c>
      <c r="C2306" s="27" t="str">
        <f t="shared" si="181"/>
        <v>M</v>
      </c>
      <c r="E2306" t="s">
        <v>2546</v>
      </c>
      <c r="F2306" s="27" t="str">
        <f t="shared" si="182"/>
        <v>CCV-3A_LC</v>
      </c>
      <c r="G2306" t="s">
        <v>2547</v>
      </c>
      <c r="I2306" t="s">
        <v>2565</v>
      </c>
      <c r="J2306">
        <v>0</v>
      </c>
      <c r="K2306">
        <v>1</v>
      </c>
      <c r="L2306">
        <v>0</v>
      </c>
      <c r="M2306">
        <v>4</v>
      </c>
      <c r="N2306">
        <v>0</v>
      </c>
      <c r="O2306">
        <v>0</v>
      </c>
      <c r="P2306">
        <v>0</v>
      </c>
      <c r="Q2306">
        <v>1</v>
      </c>
      <c r="R2306" s="27">
        <f t="shared" si="185"/>
        <v>10</v>
      </c>
      <c r="S2306" s="27">
        <f t="shared" si="183"/>
        <v>5</v>
      </c>
      <c r="T2306" s="27" t="str">
        <f>IFERROR(VLOOKUP(F2306,#REF!,2,0),"")</f>
        <v/>
      </c>
      <c r="U2306" s="27" t="str">
        <f t="shared" si="184"/>
        <v>,11:15:00,car,10</v>
      </c>
    </row>
    <row r="2307" spans="1:21" hidden="1" x14ac:dyDescent="0.25">
      <c r="A2307" t="s">
        <v>149</v>
      </c>
      <c r="B2307">
        <v>11</v>
      </c>
      <c r="C2307" s="27" t="str">
        <f t="shared" ref="C2307:C2370" si="186">IF(B2307&lt;12,"M",IF(AND(B2307&gt;=12,B2307&lt;=18),"T","N"))</f>
        <v>M</v>
      </c>
      <c r="E2307" t="s">
        <v>2546</v>
      </c>
      <c r="F2307" s="27" t="str">
        <f t="shared" ref="F2307:F2370" si="187">CONCATENATE("CCV-",G2307)</f>
        <v>CCV-3A_LC</v>
      </c>
      <c r="G2307" t="s">
        <v>2547</v>
      </c>
      <c r="I2307" t="s">
        <v>2566</v>
      </c>
      <c r="J2307">
        <v>0</v>
      </c>
      <c r="K2307">
        <v>0</v>
      </c>
      <c r="L2307">
        <v>0</v>
      </c>
      <c r="M2307">
        <v>6</v>
      </c>
      <c r="N2307">
        <v>0</v>
      </c>
      <c r="O2307">
        <v>0</v>
      </c>
      <c r="P2307">
        <v>0</v>
      </c>
      <c r="Q2307">
        <v>0</v>
      </c>
      <c r="R2307" s="27">
        <f t="shared" ref="R2307:R2370" si="188">ROUNDUP((M2307+P2307+Q2307+(1/6)*N2307+2*K2307+2.5*L2307)*1.3,0)</f>
        <v>8</v>
      </c>
      <c r="S2307" s="27">
        <f t="shared" ref="S2307:S2370" si="189">ROUNDUP(M2307+P2307+Q2307+2.5*L2307,0)</f>
        <v>6</v>
      </c>
      <c r="T2307" s="27" t="str">
        <f>IFERROR(VLOOKUP(F2307,#REF!,2,0),"")</f>
        <v/>
      </c>
      <c r="U2307" s="27" t="str">
        <f t="shared" ref="U2307:U2370" si="190">CONCATENATE(T2307,",",CONCATENATE(LEFT(A2307,5),":00"),",car,",R2307)</f>
        <v>,11:30:00,car,8</v>
      </c>
    </row>
    <row r="2308" spans="1:21" hidden="1" x14ac:dyDescent="0.25">
      <c r="A2308" t="s">
        <v>151</v>
      </c>
      <c r="B2308">
        <v>11</v>
      </c>
      <c r="C2308" s="27" t="str">
        <f t="shared" si="186"/>
        <v>M</v>
      </c>
      <c r="E2308" t="s">
        <v>2546</v>
      </c>
      <c r="F2308" s="27" t="str">
        <f t="shared" si="187"/>
        <v>CCV-3A_LC</v>
      </c>
      <c r="G2308" t="s">
        <v>2547</v>
      </c>
      <c r="I2308" t="s">
        <v>2567</v>
      </c>
      <c r="J2308">
        <v>0</v>
      </c>
      <c r="K2308">
        <v>0</v>
      </c>
      <c r="L2308">
        <v>0</v>
      </c>
      <c r="M2308">
        <v>3</v>
      </c>
      <c r="N2308">
        <v>0</v>
      </c>
      <c r="O2308">
        <v>0</v>
      </c>
      <c r="P2308">
        <v>0</v>
      </c>
      <c r="Q2308">
        <v>0</v>
      </c>
      <c r="R2308" s="27">
        <f t="shared" si="188"/>
        <v>4</v>
      </c>
      <c r="S2308" s="27">
        <f t="shared" si="189"/>
        <v>3</v>
      </c>
      <c r="T2308" s="27" t="str">
        <f>IFERROR(VLOOKUP(F2308,#REF!,2,0),"")</f>
        <v/>
      </c>
      <c r="U2308" s="27" t="str">
        <f t="shared" si="190"/>
        <v>,11:45:00,car,4</v>
      </c>
    </row>
    <row r="2309" spans="1:21" hidden="1" x14ac:dyDescent="0.25">
      <c r="A2309" t="s">
        <v>153</v>
      </c>
      <c r="B2309">
        <v>12</v>
      </c>
      <c r="C2309" s="27" t="str">
        <f t="shared" si="186"/>
        <v>T</v>
      </c>
      <c r="E2309" t="s">
        <v>2546</v>
      </c>
      <c r="F2309" s="27" t="str">
        <f t="shared" si="187"/>
        <v>CCV-3A_LC</v>
      </c>
      <c r="G2309" t="s">
        <v>2547</v>
      </c>
      <c r="I2309" t="s">
        <v>2568</v>
      </c>
      <c r="J2309">
        <v>0</v>
      </c>
      <c r="K2309">
        <v>0</v>
      </c>
      <c r="L2309">
        <v>0</v>
      </c>
      <c r="M2309">
        <v>7</v>
      </c>
      <c r="N2309">
        <v>1</v>
      </c>
      <c r="O2309">
        <v>0</v>
      </c>
      <c r="P2309">
        <v>0</v>
      </c>
      <c r="Q2309">
        <v>2</v>
      </c>
      <c r="R2309" s="27">
        <f t="shared" si="188"/>
        <v>12</v>
      </c>
      <c r="S2309" s="27">
        <f t="shared" si="189"/>
        <v>9</v>
      </c>
      <c r="T2309" s="27" t="str">
        <f>IFERROR(VLOOKUP(F2309,#REF!,2,0),"")</f>
        <v/>
      </c>
      <c r="U2309" s="27" t="str">
        <f t="shared" si="190"/>
        <v>,12:00:00,car,12</v>
      </c>
    </row>
    <row r="2310" spans="1:21" hidden="1" x14ac:dyDescent="0.25">
      <c r="A2310" t="s">
        <v>155</v>
      </c>
      <c r="B2310">
        <v>12</v>
      </c>
      <c r="C2310" s="27" t="str">
        <f t="shared" si="186"/>
        <v>T</v>
      </c>
      <c r="E2310" t="s">
        <v>2546</v>
      </c>
      <c r="F2310" s="27" t="str">
        <f t="shared" si="187"/>
        <v>CCV-3A_LC</v>
      </c>
      <c r="G2310" t="s">
        <v>2547</v>
      </c>
      <c r="I2310" t="s">
        <v>2569</v>
      </c>
      <c r="J2310">
        <v>0</v>
      </c>
      <c r="K2310">
        <v>1</v>
      </c>
      <c r="L2310">
        <v>1</v>
      </c>
      <c r="M2310">
        <v>5</v>
      </c>
      <c r="N2310">
        <v>0</v>
      </c>
      <c r="O2310">
        <v>0</v>
      </c>
      <c r="P2310">
        <v>0</v>
      </c>
      <c r="Q2310">
        <v>0</v>
      </c>
      <c r="R2310" s="27">
        <f t="shared" si="188"/>
        <v>13</v>
      </c>
      <c r="S2310" s="27">
        <f t="shared" si="189"/>
        <v>8</v>
      </c>
      <c r="T2310" s="27" t="str">
        <f>IFERROR(VLOOKUP(F2310,#REF!,2,0),"")</f>
        <v/>
      </c>
      <c r="U2310" s="27" t="str">
        <f t="shared" si="190"/>
        <v>,12:15:00,car,13</v>
      </c>
    </row>
    <row r="2311" spans="1:21" hidden="1" x14ac:dyDescent="0.25">
      <c r="A2311" t="s">
        <v>157</v>
      </c>
      <c r="B2311">
        <v>12</v>
      </c>
      <c r="C2311" s="27" t="str">
        <f t="shared" si="186"/>
        <v>T</v>
      </c>
      <c r="E2311" t="s">
        <v>2546</v>
      </c>
      <c r="F2311" s="27" t="str">
        <f t="shared" si="187"/>
        <v>CCV-3A_LC</v>
      </c>
      <c r="G2311" t="s">
        <v>2547</v>
      </c>
      <c r="I2311" t="s">
        <v>2570</v>
      </c>
      <c r="J2311">
        <v>0</v>
      </c>
      <c r="K2311">
        <v>1</v>
      </c>
      <c r="L2311">
        <v>0</v>
      </c>
      <c r="M2311">
        <v>7</v>
      </c>
      <c r="N2311">
        <v>0</v>
      </c>
      <c r="O2311">
        <v>0</v>
      </c>
      <c r="P2311">
        <v>0</v>
      </c>
      <c r="Q2311">
        <v>1</v>
      </c>
      <c r="R2311" s="27">
        <f t="shared" si="188"/>
        <v>13</v>
      </c>
      <c r="S2311" s="27">
        <f t="shared" si="189"/>
        <v>8</v>
      </c>
      <c r="T2311" s="27" t="str">
        <f>IFERROR(VLOOKUP(F2311,#REF!,2,0),"")</f>
        <v/>
      </c>
      <c r="U2311" s="27" t="str">
        <f t="shared" si="190"/>
        <v>,12:30:00,car,13</v>
      </c>
    </row>
    <row r="2312" spans="1:21" hidden="1" x14ac:dyDescent="0.25">
      <c r="A2312" t="s">
        <v>159</v>
      </c>
      <c r="B2312">
        <v>12</v>
      </c>
      <c r="C2312" s="27" t="str">
        <f t="shared" si="186"/>
        <v>T</v>
      </c>
      <c r="E2312" t="s">
        <v>2546</v>
      </c>
      <c r="F2312" s="27" t="str">
        <f t="shared" si="187"/>
        <v>CCV-3A_LC</v>
      </c>
      <c r="G2312" t="s">
        <v>2547</v>
      </c>
      <c r="I2312" t="s">
        <v>2571</v>
      </c>
      <c r="J2312">
        <v>0</v>
      </c>
      <c r="K2312">
        <v>1</v>
      </c>
      <c r="L2312">
        <v>0</v>
      </c>
      <c r="M2312">
        <v>4</v>
      </c>
      <c r="N2312">
        <v>0</v>
      </c>
      <c r="O2312">
        <v>0</v>
      </c>
      <c r="P2312">
        <v>0</v>
      </c>
      <c r="Q2312">
        <v>1</v>
      </c>
      <c r="R2312" s="27">
        <f t="shared" si="188"/>
        <v>10</v>
      </c>
      <c r="S2312" s="27">
        <f t="shared" si="189"/>
        <v>5</v>
      </c>
      <c r="T2312" s="27" t="str">
        <f>IFERROR(VLOOKUP(F2312,#REF!,2,0),"")</f>
        <v/>
      </c>
      <c r="U2312" s="27" t="str">
        <f t="shared" si="190"/>
        <v>,12:45:00,car,10</v>
      </c>
    </row>
    <row r="2313" spans="1:21" hidden="1" x14ac:dyDescent="0.25">
      <c r="A2313" t="s">
        <v>161</v>
      </c>
      <c r="B2313">
        <v>13</v>
      </c>
      <c r="C2313" s="27" t="str">
        <f t="shared" si="186"/>
        <v>T</v>
      </c>
      <c r="E2313" t="s">
        <v>2546</v>
      </c>
      <c r="F2313" s="27" t="str">
        <f t="shared" si="187"/>
        <v>CCV-3A_LC</v>
      </c>
      <c r="G2313" t="s">
        <v>2547</v>
      </c>
      <c r="I2313" t="s">
        <v>2572</v>
      </c>
      <c r="J2313">
        <v>0</v>
      </c>
      <c r="K2313">
        <v>1</v>
      </c>
      <c r="L2313">
        <v>0</v>
      </c>
      <c r="M2313">
        <v>2</v>
      </c>
      <c r="N2313">
        <v>0</v>
      </c>
      <c r="O2313">
        <v>0</v>
      </c>
      <c r="P2313">
        <v>0</v>
      </c>
      <c r="Q2313">
        <v>0</v>
      </c>
      <c r="R2313" s="27">
        <f t="shared" si="188"/>
        <v>6</v>
      </c>
      <c r="S2313" s="27">
        <f t="shared" si="189"/>
        <v>2</v>
      </c>
      <c r="T2313" s="27" t="str">
        <f>IFERROR(VLOOKUP(F2313,#REF!,2,0),"")</f>
        <v/>
      </c>
      <c r="U2313" s="27" t="str">
        <f t="shared" si="190"/>
        <v>,13:00:00,car,6</v>
      </c>
    </row>
    <row r="2314" spans="1:21" hidden="1" x14ac:dyDescent="0.25">
      <c r="A2314" t="s">
        <v>163</v>
      </c>
      <c r="B2314">
        <v>13</v>
      </c>
      <c r="C2314" s="27" t="str">
        <f t="shared" si="186"/>
        <v>T</v>
      </c>
      <c r="E2314" t="s">
        <v>2546</v>
      </c>
      <c r="F2314" s="27" t="str">
        <f t="shared" si="187"/>
        <v>CCV-3A_LC</v>
      </c>
      <c r="G2314" t="s">
        <v>2547</v>
      </c>
      <c r="I2314" t="s">
        <v>2573</v>
      </c>
      <c r="J2314">
        <v>0</v>
      </c>
      <c r="K2314">
        <v>1</v>
      </c>
      <c r="L2314">
        <v>0</v>
      </c>
      <c r="M2314">
        <v>4</v>
      </c>
      <c r="N2314">
        <v>0</v>
      </c>
      <c r="O2314">
        <v>0</v>
      </c>
      <c r="P2314">
        <v>0</v>
      </c>
      <c r="Q2314">
        <v>1</v>
      </c>
      <c r="R2314" s="27">
        <f t="shared" si="188"/>
        <v>10</v>
      </c>
      <c r="S2314" s="27">
        <f t="shared" si="189"/>
        <v>5</v>
      </c>
      <c r="T2314" s="27" t="str">
        <f>IFERROR(VLOOKUP(F2314,#REF!,2,0),"")</f>
        <v/>
      </c>
      <c r="U2314" s="27" t="str">
        <f t="shared" si="190"/>
        <v>,13:15:00,car,10</v>
      </c>
    </row>
    <row r="2315" spans="1:21" hidden="1" x14ac:dyDescent="0.25">
      <c r="A2315" t="s">
        <v>165</v>
      </c>
      <c r="B2315">
        <v>13</v>
      </c>
      <c r="C2315" s="27" t="str">
        <f t="shared" si="186"/>
        <v>T</v>
      </c>
      <c r="E2315" t="s">
        <v>2546</v>
      </c>
      <c r="F2315" s="27" t="str">
        <f t="shared" si="187"/>
        <v>CCV-3A_LC</v>
      </c>
      <c r="G2315" t="s">
        <v>2547</v>
      </c>
      <c r="I2315" t="s">
        <v>2574</v>
      </c>
      <c r="J2315">
        <v>0</v>
      </c>
      <c r="K2315">
        <v>0</v>
      </c>
      <c r="L2315">
        <v>0</v>
      </c>
      <c r="M2315">
        <v>1</v>
      </c>
      <c r="N2315">
        <v>0</v>
      </c>
      <c r="O2315">
        <v>0</v>
      </c>
      <c r="P2315">
        <v>0</v>
      </c>
      <c r="Q2315">
        <v>0</v>
      </c>
      <c r="R2315" s="27">
        <f t="shared" si="188"/>
        <v>2</v>
      </c>
      <c r="S2315" s="27">
        <f t="shared" si="189"/>
        <v>1</v>
      </c>
      <c r="T2315" s="27" t="str">
        <f>IFERROR(VLOOKUP(F2315,#REF!,2,0),"")</f>
        <v/>
      </c>
      <c r="U2315" s="27" t="str">
        <f t="shared" si="190"/>
        <v>,13:30:00,car,2</v>
      </c>
    </row>
    <row r="2316" spans="1:21" hidden="1" x14ac:dyDescent="0.25">
      <c r="A2316" t="s">
        <v>167</v>
      </c>
      <c r="B2316">
        <v>13</v>
      </c>
      <c r="C2316" s="27" t="str">
        <f t="shared" si="186"/>
        <v>T</v>
      </c>
      <c r="E2316" t="s">
        <v>2546</v>
      </c>
      <c r="F2316" s="27" t="str">
        <f t="shared" si="187"/>
        <v>CCV-3A_LC</v>
      </c>
      <c r="G2316" t="s">
        <v>2547</v>
      </c>
      <c r="I2316" t="s">
        <v>2575</v>
      </c>
      <c r="J2316">
        <v>0</v>
      </c>
      <c r="K2316">
        <v>1</v>
      </c>
      <c r="L2316">
        <v>0</v>
      </c>
      <c r="M2316">
        <v>1</v>
      </c>
      <c r="N2316">
        <v>1</v>
      </c>
      <c r="O2316">
        <v>0</v>
      </c>
      <c r="P2316">
        <v>0</v>
      </c>
      <c r="Q2316">
        <v>0</v>
      </c>
      <c r="R2316" s="27">
        <f t="shared" si="188"/>
        <v>5</v>
      </c>
      <c r="S2316" s="27">
        <f t="shared" si="189"/>
        <v>1</v>
      </c>
      <c r="T2316" s="27" t="str">
        <f>IFERROR(VLOOKUP(F2316,#REF!,2,0),"")</f>
        <v/>
      </c>
      <c r="U2316" s="27" t="str">
        <f t="shared" si="190"/>
        <v>,13:45:00,car,5</v>
      </c>
    </row>
    <row r="2317" spans="1:21" hidden="1" x14ac:dyDescent="0.25">
      <c r="A2317" t="s">
        <v>169</v>
      </c>
      <c r="B2317">
        <v>14</v>
      </c>
      <c r="C2317" s="27" t="str">
        <f t="shared" si="186"/>
        <v>T</v>
      </c>
      <c r="E2317" t="s">
        <v>2546</v>
      </c>
      <c r="F2317" s="27" t="str">
        <f t="shared" si="187"/>
        <v>CCV-3A_LC</v>
      </c>
      <c r="G2317" t="s">
        <v>2547</v>
      </c>
      <c r="I2317" t="s">
        <v>2576</v>
      </c>
      <c r="J2317">
        <v>0</v>
      </c>
      <c r="K2317">
        <v>0</v>
      </c>
      <c r="L2317">
        <v>0</v>
      </c>
      <c r="M2317">
        <v>3</v>
      </c>
      <c r="N2317">
        <v>0</v>
      </c>
      <c r="O2317">
        <v>0</v>
      </c>
      <c r="P2317">
        <v>0</v>
      </c>
      <c r="Q2317">
        <v>1</v>
      </c>
      <c r="R2317" s="27">
        <f t="shared" si="188"/>
        <v>6</v>
      </c>
      <c r="S2317" s="27">
        <f t="shared" si="189"/>
        <v>4</v>
      </c>
      <c r="T2317" s="27" t="str">
        <f>IFERROR(VLOOKUP(F2317,#REF!,2,0),"")</f>
        <v/>
      </c>
      <c r="U2317" s="27" t="str">
        <f t="shared" si="190"/>
        <v>,14:00:00,car,6</v>
      </c>
    </row>
    <row r="2318" spans="1:21" hidden="1" x14ac:dyDescent="0.25">
      <c r="A2318" t="s">
        <v>171</v>
      </c>
      <c r="B2318">
        <v>14</v>
      </c>
      <c r="C2318" s="27" t="str">
        <f t="shared" si="186"/>
        <v>T</v>
      </c>
      <c r="E2318" t="s">
        <v>2546</v>
      </c>
      <c r="F2318" s="27" t="str">
        <f t="shared" si="187"/>
        <v>CCV-3A_LC</v>
      </c>
      <c r="G2318" t="s">
        <v>2547</v>
      </c>
      <c r="I2318" t="s">
        <v>2577</v>
      </c>
      <c r="J2318">
        <v>0</v>
      </c>
      <c r="K2318">
        <v>2</v>
      </c>
      <c r="L2318">
        <v>0</v>
      </c>
      <c r="M2318">
        <v>7</v>
      </c>
      <c r="N2318">
        <v>0</v>
      </c>
      <c r="O2318">
        <v>0</v>
      </c>
      <c r="P2318">
        <v>0</v>
      </c>
      <c r="Q2318">
        <v>0</v>
      </c>
      <c r="R2318" s="27">
        <f t="shared" si="188"/>
        <v>15</v>
      </c>
      <c r="S2318" s="27">
        <f t="shared" si="189"/>
        <v>7</v>
      </c>
      <c r="T2318" s="27" t="str">
        <f>IFERROR(VLOOKUP(F2318,#REF!,2,0),"")</f>
        <v/>
      </c>
      <c r="U2318" s="27" t="str">
        <f t="shared" si="190"/>
        <v>,14:15:00,car,15</v>
      </c>
    </row>
    <row r="2319" spans="1:21" hidden="1" x14ac:dyDescent="0.25">
      <c r="A2319" t="s">
        <v>173</v>
      </c>
      <c r="B2319">
        <v>14</v>
      </c>
      <c r="C2319" s="27" t="str">
        <f t="shared" si="186"/>
        <v>T</v>
      </c>
      <c r="E2319" t="s">
        <v>2546</v>
      </c>
      <c r="F2319" s="27" t="str">
        <f t="shared" si="187"/>
        <v>CCV-3A_LC</v>
      </c>
      <c r="G2319" t="s">
        <v>2547</v>
      </c>
      <c r="I2319" t="s">
        <v>2578</v>
      </c>
      <c r="J2319">
        <v>0</v>
      </c>
      <c r="K2319">
        <v>3</v>
      </c>
      <c r="L2319">
        <v>0</v>
      </c>
      <c r="M2319">
        <v>3</v>
      </c>
      <c r="N2319">
        <v>1</v>
      </c>
      <c r="O2319">
        <v>0</v>
      </c>
      <c r="P2319">
        <v>0</v>
      </c>
      <c r="Q2319">
        <v>0</v>
      </c>
      <c r="R2319" s="27">
        <f t="shared" si="188"/>
        <v>12</v>
      </c>
      <c r="S2319" s="27">
        <f t="shared" si="189"/>
        <v>3</v>
      </c>
      <c r="T2319" s="27" t="str">
        <f>IFERROR(VLOOKUP(F2319,#REF!,2,0),"")</f>
        <v/>
      </c>
      <c r="U2319" s="27" t="str">
        <f t="shared" si="190"/>
        <v>,14:30:00,car,12</v>
      </c>
    </row>
    <row r="2320" spans="1:21" hidden="1" x14ac:dyDescent="0.25">
      <c r="A2320" t="s">
        <v>175</v>
      </c>
      <c r="B2320">
        <v>14</v>
      </c>
      <c r="C2320" s="27" t="str">
        <f t="shared" si="186"/>
        <v>T</v>
      </c>
      <c r="E2320" t="s">
        <v>2546</v>
      </c>
      <c r="F2320" s="27" t="str">
        <f t="shared" si="187"/>
        <v>CCV-3A_LC</v>
      </c>
      <c r="G2320" t="s">
        <v>2547</v>
      </c>
      <c r="I2320" t="s">
        <v>2579</v>
      </c>
      <c r="J2320">
        <v>0</v>
      </c>
      <c r="K2320">
        <v>0</v>
      </c>
      <c r="L2320">
        <v>0</v>
      </c>
      <c r="M2320">
        <v>5</v>
      </c>
      <c r="N2320">
        <v>0</v>
      </c>
      <c r="O2320">
        <v>0</v>
      </c>
      <c r="P2320">
        <v>0</v>
      </c>
      <c r="Q2320">
        <v>0</v>
      </c>
      <c r="R2320" s="27">
        <f t="shared" si="188"/>
        <v>7</v>
      </c>
      <c r="S2320" s="27">
        <f t="shared" si="189"/>
        <v>5</v>
      </c>
      <c r="T2320" s="27" t="str">
        <f>IFERROR(VLOOKUP(F2320,#REF!,2,0),"")</f>
        <v/>
      </c>
      <c r="U2320" s="27" t="str">
        <f t="shared" si="190"/>
        <v>,14:45:00,car,7</v>
      </c>
    </row>
    <row r="2321" spans="1:21" hidden="1" x14ac:dyDescent="0.25">
      <c r="A2321" t="s">
        <v>177</v>
      </c>
      <c r="B2321">
        <v>15</v>
      </c>
      <c r="C2321" s="27" t="str">
        <f t="shared" si="186"/>
        <v>T</v>
      </c>
      <c r="E2321" t="s">
        <v>2546</v>
      </c>
      <c r="F2321" s="27" t="str">
        <f t="shared" si="187"/>
        <v>CCV-3A_LC</v>
      </c>
      <c r="G2321" t="s">
        <v>2547</v>
      </c>
      <c r="I2321" t="s">
        <v>2580</v>
      </c>
      <c r="J2321">
        <v>0</v>
      </c>
      <c r="K2321">
        <v>1</v>
      </c>
      <c r="L2321">
        <v>2</v>
      </c>
      <c r="M2321">
        <v>4</v>
      </c>
      <c r="N2321">
        <v>0</v>
      </c>
      <c r="O2321">
        <v>0</v>
      </c>
      <c r="P2321">
        <v>0</v>
      </c>
      <c r="Q2321">
        <v>0</v>
      </c>
      <c r="R2321" s="27">
        <f t="shared" si="188"/>
        <v>15</v>
      </c>
      <c r="S2321" s="27">
        <f t="shared" si="189"/>
        <v>9</v>
      </c>
      <c r="T2321" s="27" t="str">
        <f>IFERROR(VLOOKUP(F2321,#REF!,2,0),"")</f>
        <v/>
      </c>
      <c r="U2321" s="27" t="str">
        <f t="shared" si="190"/>
        <v>,15:00:00,car,15</v>
      </c>
    </row>
    <row r="2322" spans="1:21" hidden="1" x14ac:dyDescent="0.25">
      <c r="A2322" t="s">
        <v>179</v>
      </c>
      <c r="B2322">
        <v>15</v>
      </c>
      <c r="C2322" s="27" t="str">
        <f t="shared" si="186"/>
        <v>T</v>
      </c>
      <c r="E2322" t="s">
        <v>2546</v>
      </c>
      <c r="F2322" s="27" t="str">
        <f t="shared" si="187"/>
        <v>CCV-3A_LC</v>
      </c>
      <c r="G2322" t="s">
        <v>2547</v>
      </c>
      <c r="I2322" t="s">
        <v>2581</v>
      </c>
      <c r="J2322">
        <v>0</v>
      </c>
      <c r="K2322">
        <v>0</v>
      </c>
      <c r="L2322">
        <v>0</v>
      </c>
      <c r="M2322">
        <v>8</v>
      </c>
      <c r="N2322">
        <v>0</v>
      </c>
      <c r="O2322">
        <v>0</v>
      </c>
      <c r="P2322">
        <v>0</v>
      </c>
      <c r="Q2322">
        <v>0</v>
      </c>
      <c r="R2322" s="27">
        <f t="shared" si="188"/>
        <v>11</v>
      </c>
      <c r="S2322" s="27">
        <f t="shared" si="189"/>
        <v>8</v>
      </c>
      <c r="T2322" s="27" t="str">
        <f>IFERROR(VLOOKUP(F2322,#REF!,2,0),"")</f>
        <v/>
      </c>
      <c r="U2322" s="27" t="str">
        <f t="shared" si="190"/>
        <v>,15:15:00,car,11</v>
      </c>
    </row>
    <row r="2323" spans="1:21" hidden="1" x14ac:dyDescent="0.25">
      <c r="A2323" t="s">
        <v>181</v>
      </c>
      <c r="B2323">
        <v>15</v>
      </c>
      <c r="C2323" s="27" t="str">
        <f t="shared" si="186"/>
        <v>T</v>
      </c>
      <c r="E2323" t="s">
        <v>2546</v>
      </c>
      <c r="F2323" s="27" t="str">
        <f t="shared" si="187"/>
        <v>CCV-3A_LC</v>
      </c>
      <c r="G2323" t="s">
        <v>2547</v>
      </c>
      <c r="I2323" t="s">
        <v>2582</v>
      </c>
      <c r="J2323">
        <v>0</v>
      </c>
      <c r="K2323">
        <v>1</v>
      </c>
      <c r="L2323">
        <v>0</v>
      </c>
      <c r="M2323">
        <v>1</v>
      </c>
      <c r="N2323">
        <v>0</v>
      </c>
      <c r="O2323">
        <v>0</v>
      </c>
      <c r="P2323">
        <v>0</v>
      </c>
      <c r="Q2323">
        <v>0</v>
      </c>
      <c r="R2323" s="27">
        <f t="shared" si="188"/>
        <v>4</v>
      </c>
      <c r="S2323" s="27">
        <f t="shared" si="189"/>
        <v>1</v>
      </c>
      <c r="T2323" s="27" t="str">
        <f>IFERROR(VLOOKUP(F2323,#REF!,2,0),"")</f>
        <v/>
      </c>
      <c r="U2323" s="27" t="str">
        <f t="shared" si="190"/>
        <v>,15:30:00,car,4</v>
      </c>
    </row>
    <row r="2324" spans="1:21" hidden="1" x14ac:dyDescent="0.25">
      <c r="A2324" t="s">
        <v>183</v>
      </c>
      <c r="B2324">
        <v>15</v>
      </c>
      <c r="C2324" s="27" t="str">
        <f t="shared" si="186"/>
        <v>T</v>
      </c>
      <c r="E2324" t="s">
        <v>2546</v>
      </c>
      <c r="F2324" s="27" t="str">
        <f t="shared" si="187"/>
        <v>CCV-3A_LC</v>
      </c>
      <c r="G2324" t="s">
        <v>2547</v>
      </c>
      <c r="I2324" t="s">
        <v>2583</v>
      </c>
      <c r="J2324">
        <v>0</v>
      </c>
      <c r="K2324">
        <v>0</v>
      </c>
      <c r="L2324">
        <v>0</v>
      </c>
      <c r="M2324">
        <v>5</v>
      </c>
      <c r="N2324">
        <v>0</v>
      </c>
      <c r="O2324">
        <v>0</v>
      </c>
      <c r="P2324">
        <v>0</v>
      </c>
      <c r="Q2324">
        <v>0</v>
      </c>
      <c r="R2324" s="27">
        <f t="shared" si="188"/>
        <v>7</v>
      </c>
      <c r="S2324" s="27">
        <f t="shared" si="189"/>
        <v>5</v>
      </c>
      <c r="T2324" s="27" t="str">
        <f>IFERROR(VLOOKUP(F2324,#REF!,2,0),"")</f>
        <v/>
      </c>
      <c r="U2324" s="27" t="str">
        <f t="shared" si="190"/>
        <v>,15:45:00,car,7</v>
      </c>
    </row>
    <row r="2325" spans="1:21" hidden="1" x14ac:dyDescent="0.25">
      <c r="A2325" t="s">
        <v>185</v>
      </c>
      <c r="B2325">
        <v>16</v>
      </c>
      <c r="C2325" s="27" t="str">
        <f t="shared" si="186"/>
        <v>T</v>
      </c>
      <c r="E2325" t="s">
        <v>2546</v>
      </c>
      <c r="F2325" s="27" t="str">
        <f t="shared" si="187"/>
        <v>CCV-3A_LC</v>
      </c>
      <c r="G2325" t="s">
        <v>2547</v>
      </c>
      <c r="I2325" t="s">
        <v>2584</v>
      </c>
      <c r="J2325">
        <v>0</v>
      </c>
      <c r="K2325">
        <v>0</v>
      </c>
      <c r="L2325">
        <v>0</v>
      </c>
      <c r="M2325">
        <v>1</v>
      </c>
      <c r="N2325">
        <v>0</v>
      </c>
      <c r="O2325">
        <v>0</v>
      </c>
      <c r="P2325">
        <v>0</v>
      </c>
      <c r="Q2325">
        <v>0</v>
      </c>
      <c r="R2325" s="27">
        <f t="shared" si="188"/>
        <v>2</v>
      </c>
      <c r="S2325" s="27">
        <f t="shared" si="189"/>
        <v>1</v>
      </c>
      <c r="T2325" s="27" t="str">
        <f>IFERROR(VLOOKUP(F2325,#REF!,2,0),"")</f>
        <v/>
      </c>
      <c r="U2325" s="27" t="str">
        <f t="shared" si="190"/>
        <v>,16:00:00,car,2</v>
      </c>
    </row>
    <row r="2326" spans="1:21" hidden="1" x14ac:dyDescent="0.25">
      <c r="A2326" t="s">
        <v>187</v>
      </c>
      <c r="B2326">
        <v>16</v>
      </c>
      <c r="C2326" s="27" t="str">
        <f t="shared" si="186"/>
        <v>T</v>
      </c>
      <c r="E2326" t="s">
        <v>2546</v>
      </c>
      <c r="F2326" s="27" t="str">
        <f t="shared" si="187"/>
        <v>CCV-3A_LC</v>
      </c>
      <c r="G2326" t="s">
        <v>2547</v>
      </c>
      <c r="I2326" t="s">
        <v>2585</v>
      </c>
      <c r="J2326">
        <v>0</v>
      </c>
      <c r="K2326">
        <v>1</v>
      </c>
      <c r="L2326">
        <v>1</v>
      </c>
      <c r="M2326">
        <v>4</v>
      </c>
      <c r="N2326">
        <v>0</v>
      </c>
      <c r="O2326">
        <v>0</v>
      </c>
      <c r="P2326">
        <v>0</v>
      </c>
      <c r="Q2326">
        <v>1</v>
      </c>
      <c r="R2326" s="27">
        <f t="shared" si="188"/>
        <v>13</v>
      </c>
      <c r="S2326" s="27">
        <f t="shared" si="189"/>
        <v>8</v>
      </c>
      <c r="T2326" s="27" t="str">
        <f>IFERROR(VLOOKUP(F2326,#REF!,2,0),"")</f>
        <v/>
      </c>
      <c r="U2326" s="27" t="str">
        <f t="shared" si="190"/>
        <v>,16:15:00,car,13</v>
      </c>
    </row>
    <row r="2327" spans="1:21" hidden="1" x14ac:dyDescent="0.25">
      <c r="A2327" t="s">
        <v>42</v>
      </c>
      <c r="B2327">
        <v>16</v>
      </c>
      <c r="C2327" s="27" t="str">
        <f t="shared" si="186"/>
        <v>T</v>
      </c>
      <c r="E2327" t="s">
        <v>2546</v>
      </c>
      <c r="F2327" s="27" t="str">
        <f t="shared" si="187"/>
        <v>CCV-3A_LC</v>
      </c>
      <c r="G2327" t="s">
        <v>2547</v>
      </c>
      <c r="I2327" t="s">
        <v>2586</v>
      </c>
      <c r="J2327">
        <v>0</v>
      </c>
      <c r="K2327">
        <v>0</v>
      </c>
      <c r="L2327">
        <v>0</v>
      </c>
      <c r="M2327">
        <v>4</v>
      </c>
      <c r="N2327">
        <v>0</v>
      </c>
      <c r="O2327">
        <v>0</v>
      </c>
      <c r="P2327">
        <v>0</v>
      </c>
      <c r="Q2327">
        <v>0</v>
      </c>
      <c r="R2327" s="27">
        <f t="shared" si="188"/>
        <v>6</v>
      </c>
      <c r="S2327" s="27">
        <f t="shared" si="189"/>
        <v>4</v>
      </c>
      <c r="T2327" s="27" t="str">
        <f>IFERROR(VLOOKUP(F2327,#REF!,2,0),"")</f>
        <v/>
      </c>
      <c r="U2327" s="27" t="str">
        <f t="shared" si="190"/>
        <v>,16:30:00,car,6</v>
      </c>
    </row>
    <row r="2328" spans="1:21" hidden="1" x14ac:dyDescent="0.25">
      <c r="A2328" t="s">
        <v>43</v>
      </c>
      <c r="B2328">
        <v>16</v>
      </c>
      <c r="C2328" s="27" t="str">
        <f t="shared" si="186"/>
        <v>T</v>
      </c>
      <c r="E2328" t="s">
        <v>2546</v>
      </c>
      <c r="F2328" s="27" t="str">
        <f t="shared" si="187"/>
        <v>CCV-3A_LC</v>
      </c>
      <c r="G2328" t="s">
        <v>2547</v>
      </c>
      <c r="I2328" t="s">
        <v>2587</v>
      </c>
      <c r="J2328">
        <v>0</v>
      </c>
      <c r="K2328">
        <v>0</v>
      </c>
      <c r="L2328">
        <v>1</v>
      </c>
      <c r="M2328">
        <v>5</v>
      </c>
      <c r="N2328">
        <v>0</v>
      </c>
      <c r="O2328">
        <v>0</v>
      </c>
      <c r="P2328">
        <v>0</v>
      </c>
      <c r="Q2328">
        <v>0</v>
      </c>
      <c r="R2328" s="27">
        <f t="shared" si="188"/>
        <v>10</v>
      </c>
      <c r="S2328" s="27">
        <f t="shared" si="189"/>
        <v>8</v>
      </c>
      <c r="T2328" s="27" t="str">
        <f>IFERROR(VLOOKUP(F2328,#REF!,2,0),"")</f>
        <v/>
      </c>
      <c r="U2328" s="27" t="str">
        <f t="shared" si="190"/>
        <v>,16:45:00,car,10</v>
      </c>
    </row>
    <row r="2329" spans="1:21" hidden="1" x14ac:dyDescent="0.25">
      <c r="A2329" t="s">
        <v>44</v>
      </c>
      <c r="B2329">
        <v>17</v>
      </c>
      <c r="C2329" s="27" t="str">
        <f t="shared" si="186"/>
        <v>T</v>
      </c>
      <c r="E2329" t="s">
        <v>2546</v>
      </c>
      <c r="F2329" s="27" t="str">
        <f t="shared" si="187"/>
        <v>CCV-3A_LC</v>
      </c>
      <c r="G2329" t="s">
        <v>2547</v>
      </c>
      <c r="I2329" t="s">
        <v>2588</v>
      </c>
      <c r="J2329">
        <v>0</v>
      </c>
      <c r="K2329">
        <v>3</v>
      </c>
      <c r="L2329">
        <v>1</v>
      </c>
      <c r="M2329">
        <v>4</v>
      </c>
      <c r="N2329">
        <v>0</v>
      </c>
      <c r="O2329">
        <v>0</v>
      </c>
      <c r="P2329">
        <v>0</v>
      </c>
      <c r="Q2329">
        <v>0</v>
      </c>
      <c r="R2329" s="27">
        <f t="shared" si="188"/>
        <v>17</v>
      </c>
      <c r="S2329" s="27">
        <f t="shared" si="189"/>
        <v>7</v>
      </c>
      <c r="T2329" s="27" t="str">
        <f>IFERROR(VLOOKUP(F2329,#REF!,2,0),"")</f>
        <v/>
      </c>
      <c r="U2329" s="27" t="str">
        <f t="shared" si="190"/>
        <v>,17:00:00,car,17</v>
      </c>
    </row>
    <row r="2330" spans="1:21" hidden="1" x14ac:dyDescent="0.25">
      <c r="A2330" t="s">
        <v>45</v>
      </c>
      <c r="B2330">
        <v>17</v>
      </c>
      <c r="C2330" s="27" t="str">
        <f t="shared" si="186"/>
        <v>T</v>
      </c>
      <c r="E2330" t="s">
        <v>2546</v>
      </c>
      <c r="F2330" s="27" t="str">
        <f t="shared" si="187"/>
        <v>CCV-3A_LC</v>
      </c>
      <c r="G2330" t="s">
        <v>2547</v>
      </c>
      <c r="I2330" t="s">
        <v>2589</v>
      </c>
      <c r="J2330">
        <v>0</v>
      </c>
      <c r="K2330">
        <v>1</v>
      </c>
      <c r="L2330">
        <v>0</v>
      </c>
      <c r="M2330">
        <v>6</v>
      </c>
      <c r="N2330">
        <v>1</v>
      </c>
      <c r="O2330">
        <v>0</v>
      </c>
      <c r="P2330">
        <v>0</v>
      </c>
      <c r="Q2330">
        <v>1</v>
      </c>
      <c r="R2330" s="27">
        <f t="shared" si="188"/>
        <v>12</v>
      </c>
      <c r="S2330" s="27">
        <f t="shared" si="189"/>
        <v>7</v>
      </c>
      <c r="T2330" s="27" t="str">
        <f>IFERROR(VLOOKUP(F2330,#REF!,2,0),"")</f>
        <v/>
      </c>
      <c r="U2330" s="27" t="str">
        <f t="shared" si="190"/>
        <v>,17:15:00,car,12</v>
      </c>
    </row>
    <row r="2331" spans="1:21" hidden="1" x14ac:dyDescent="0.25">
      <c r="A2331" t="s">
        <v>46</v>
      </c>
      <c r="B2331">
        <v>17</v>
      </c>
      <c r="C2331" s="27" t="str">
        <f t="shared" si="186"/>
        <v>T</v>
      </c>
      <c r="E2331" t="s">
        <v>2546</v>
      </c>
      <c r="F2331" s="27" t="str">
        <f t="shared" si="187"/>
        <v>CCV-3A_LC</v>
      </c>
      <c r="G2331" t="s">
        <v>2547</v>
      </c>
      <c r="I2331" t="s">
        <v>2590</v>
      </c>
      <c r="J2331">
        <v>0</v>
      </c>
      <c r="K2331">
        <v>0</v>
      </c>
      <c r="L2331">
        <v>0</v>
      </c>
      <c r="M2331">
        <v>4</v>
      </c>
      <c r="N2331">
        <v>1</v>
      </c>
      <c r="O2331">
        <v>0</v>
      </c>
      <c r="P2331">
        <v>0</v>
      </c>
      <c r="Q2331">
        <v>0</v>
      </c>
      <c r="R2331" s="27">
        <f t="shared" si="188"/>
        <v>6</v>
      </c>
      <c r="S2331" s="27">
        <f t="shared" si="189"/>
        <v>4</v>
      </c>
      <c r="T2331" s="27" t="str">
        <f>IFERROR(VLOOKUP(F2331,#REF!,2,0),"")</f>
        <v/>
      </c>
      <c r="U2331" s="27" t="str">
        <f t="shared" si="190"/>
        <v>,17:30:00,car,6</v>
      </c>
    </row>
    <row r="2332" spans="1:21" hidden="1" x14ac:dyDescent="0.25">
      <c r="A2332" t="s">
        <v>47</v>
      </c>
      <c r="B2332">
        <v>17</v>
      </c>
      <c r="C2332" s="27" t="str">
        <f t="shared" si="186"/>
        <v>T</v>
      </c>
      <c r="E2332" t="s">
        <v>2546</v>
      </c>
      <c r="F2332" s="27" t="str">
        <f t="shared" si="187"/>
        <v>CCV-3A_LC</v>
      </c>
      <c r="G2332" t="s">
        <v>2547</v>
      </c>
      <c r="I2332" t="s">
        <v>2591</v>
      </c>
      <c r="J2332">
        <v>0</v>
      </c>
      <c r="K2332">
        <v>1</v>
      </c>
      <c r="L2332">
        <v>0</v>
      </c>
      <c r="M2332">
        <v>0</v>
      </c>
      <c r="N2332">
        <v>0</v>
      </c>
      <c r="O2332">
        <v>1</v>
      </c>
      <c r="P2332">
        <v>0</v>
      </c>
      <c r="Q2332">
        <v>0</v>
      </c>
      <c r="R2332" s="27">
        <f t="shared" si="188"/>
        <v>3</v>
      </c>
      <c r="S2332" s="27">
        <f t="shared" si="189"/>
        <v>0</v>
      </c>
      <c r="T2332" s="27" t="str">
        <f>IFERROR(VLOOKUP(F2332,#REF!,2,0),"")</f>
        <v/>
      </c>
      <c r="U2332" s="27" t="str">
        <f t="shared" si="190"/>
        <v>,17:45:00,car,3</v>
      </c>
    </row>
    <row r="2333" spans="1:21" hidden="1" x14ac:dyDescent="0.25">
      <c r="A2333" t="s">
        <v>48</v>
      </c>
      <c r="B2333">
        <v>18</v>
      </c>
      <c r="C2333" s="27" t="str">
        <f t="shared" si="186"/>
        <v>T</v>
      </c>
      <c r="E2333" t="s">
        <v>2546</v>
      </c>
      <c r="F2333" s="27" t="str">
        <f t="shared" si="187"/>
        <v>CCV-3A_LC</v>
      </c>
      <c r="G2333" t="s">
        <v>2547</v>
      </c>
      <c r="I2333" t="s">
        <v>2592</v>
      </c>
      <c r="J2333">
        <v>0</v>
      </c>
      <c r="K2333">
        <v>0</v>
      </c>
      <c r="L2333">
        <v>0</v>
      </c>
      <c r="M2333">
        <v>2</v>
      </c>
      <c r="N2333">
        <v>0</v>
      </c>
      <c r="O2333">
        <v>0</v>
      </c>
      <c r="P2333">
        <v>0</v>
      </c>
      <c r="Q2333">
        <v>0</v>
      </c>
      <c r="R2333" s="27">
        <f t="shared" si="188"/>
        <v>3</v>
      </c>
      <c r="S2333" s="27">
        <f t="shared" si="189"/>
        <v>2</v>
      </c>
      <c r="T2333" s="27" t="str">
        <f>IFERROR(VLOOKUP(F2333,#REF!,2,0),"")</f>
        <v/>
      </c>
      <c r="U2333" s="27" t="str">
        <f t="shared" si="190"/>
        <v>,18:00:00,car,3</v>
      </c>
    </row>
    <row r="2334" spans="1:21" hidden="1" x14ac:dyDescent="0.25">
      <c r="A2334" t="s">
        <v>102</v>
      </c>
      <c r="B2334">
        <v>6</v>
      </c>
      <c r="C2334" s="27" t="str">
        <f t="shared" si="186"/>
        <v>M</v>
      </c>
      <c r="E2334" t="s">
        <v>2593</v>
      </c>
      <c r="F2334" s="27" t="str">
        <f t="shared" si="187"/>
        <v>CCV-3A_SL</v>
      </c>
      <c r="G2334" t="s">
        <v>2594</v>
      </c>
      <c r="I2334" t="s">
        <v>2595</v>
      </c>
      <c r="J2334">
        <v>0</v>
      </c>
      <c r="K2334">
        <v>2</v>
      </c>
      <c r="L2334">
        <v>1</v>
      </c>
      <c r="M2334">
        <v>30</v>
      </c>
      <c r="N2334">
        <v>9</v>
      </c>
      <c r="O2334">
        <v>1</v>
      </c>
      <c r="P2334">
        <v>0</v>
      </c>
      <c r="Q2334">
        <v>2</v>
      </c>
      <c r="R2334" s="27">
        <f t="shared" si="188"/>
        <v>52</v>
      </c>
      <c r="S2334" s="27">
        <f t="shared" si="189"/>
        <v>35</v>
      </c>
      <c r="T2334" s="27" t="str">
        <f>IFERROR(VLOOKUP(F2334,#REF!,2,0),"")</f>
        <v/>
      </c>
      <c r="U2334" s="27" t="str">
        <f t="shared" si="190"/>
        <v>,06:00:00,car,52</v>
      </c>
    </row>
    <row r="2335" spans="1:21" hidden="1" x14ac:dyDescent="0.25">
      <c r="A2335" t="s">
        <v>107</v>
      </c>
      <c r="B2335">
        <v>6</v>
      </c>
      <c r="C2335" s="27" t="str">
        <f t="shared" si="186"/>
        <v>M</v>
      </c>
      <c r="E2335" t="s">
        <v>2593</v>
      </c>
      <c r="F2335" s="27" t="str">
        <f t="shared" si="187"/>
        <v>CCV-3A_SL</v>
      </c>
      <c r="G2335" t="s">
        <v>2594</v>
      </c>
      <c r="I2335" t="s">
        <v>2596</v>
      </c>
      <c r="J2335">
        <v>0</v>
      </c>
      <c r="K2335">
        <v>2</v>
      </c>
      <c r="L2335">
        <v>2</v>
      </c>
      <c r="M2335">
        <v>37</v>
      </c>
      <c r="N2335">
        <v>11</v>
      </c>
      <c r="O2335">
        <v>1</v>
      </c>
      <c r="P2335">
        <v>0</v>
      </c>
      <c r="Q2335">
        <v>3</v>
      </c>
      <c r="R2335" s="27">
        <f t="shared" si="188"/>
        <v>67</v>
      </c>
      <c r="S2335" s="27">
        <f t="shared" si="189"/>
        <v>45</v>
      </c>
      <c r="T2335" s="27" t="str">
        <f>IFERROR(VLOOKUP(F2335,#REF!,2,0),"")</f>
        <v/>
      </c>
      <c r="U2335" s="27" t="str">
        <f t="shared" si="190"/>
        <v>,06:15:00,car,67</v>
      </c>
    </row>
    <row r="2336" spans="1:21" hidden="1" x14ac:dyDescent="0.25">
      <c r="A2336" t="s">
        <v>109</v>
      </c>
      <c r="B2336">
        <v>6</v>
      </c>
      <c r="C2336" s="27" t="str">
        <f t="shared" si="186"/>
        <v>M</v>
      </c>
      <c r="E2336" t="s">
        <v>2593</v>
      </c>
      <c r="F2336" s="27" t="str">
        <f t="shared" si="187"/>
        <v>CCV-3A_SL</v>
      </c>
      <c r="G2336" t="s">
        <v>2594</v>
      </c>
      <c r="I2336" t="s">
        <v>2597</v>
      </c>
      <c r="J2336">
        <v>0</v>
      </c>
      <c r="K2336">
        <v>4</v>
      </c>
      <c r="L2336">
        <v>3</v>
      </c>
      <c r="M2336">
        <v>59</v>
      </c>
      <c r="N2336">
        <v>18</v>
      </c>
      <c r="O2336">
        <v>2</v>
      </c>
      <c r="P2336">
        <v>0</v>
      </c>
      <c r="Q2336">
        <v>4</v>
      </c>
      <c r="R2336" s="27">
        <f t="shared" si="188"/>
        <v>106</v>
      </c>
      <c r="S2336" s="27">
        <f t="shared" si="189"/>
        <v>71</v>
      </c>
      <c r="T2336" s="27" t="str">
        <f>IFERROR(VLOOKUP(F2336,#REF!,2,0),"")</f>
        <v/>
      </c>
      <c r="U2336" s="27" t="str">
        <f t="shared" si="190"/>
        <v>,06:30:00,car,106</v>
      </c>
    </row>
    <row r="2337" spans="1:21" hidden="1" x14ac:dyDescent="0.25">
      <c r="A2337" t="s">
        <v>111</v>
      </c>
      <c r="B2337">
        <v>6</v>
      </c>
      <c r="C2337" s="27" t="str">
        <f t="shared" si="186"/>
        <v>M</v>
      </c>
      <c r="E2337" t="s">
        <v>2593</v>
      </c>
      <c r="F2337" s="27" t="str">
        <f t="shared" si="187"/>
        <v>CCV-3A_SL</v>
      </c>
      <c r="G2337" t="s">
        <v>2594</v>
      </c>
      <c r="I2337" t="s">
        <v>2598</v>
      </c>
      <c r="J2337">
        <v>0</v>
      </c>
      <c r="K2337">
        <v>2</v>
      </c>
      <c r="L2337">
        <v>2</v>
      </c>
      <c r="M2337">
        <v>32</v>
      </c>
      <c r="N2337">
        <v>10</v>
      </c>
      <c r="O2337">
        <v>1</v>
      </c>
      <c r="P2337">
        <v>0</v>
      </c>
      <c r="Q2337">
        <v>2</v>
      </c>
      <c r="R2337" s="27">
        <f t="shared" si="188"/>
        <v>59</v>
      </c>
      <c r="S2337" s="27">
        <f t="shared" si="189"/>
        <v>39</v>
      </c>
      <c r="T2337" s="27" t="str">
        <f>IFERROR(VLOOKUP(F2337,#REF!,2,0),"")</f>
        <v/>
      </c>
      <c r="U2337" s="27" t="str">
        <f t="shared" si="190"/>
        <v>,06:45:00,car,59</v>
      </c>
    </row>
    <row r="2338" spans="1:21" hidden="1" x14ac:dyDescent="0.25">
      <c r="A2338" t="s">
        <v>113</v>
      </c>
      <c r="B2338">
        <v>7</v>
      </c>
      <c r="C2338" s="27" t="str">
        <f t="shared" si="186"/>
        <v>M</v>
      </c>
      <c r="E2338" t="s">
        <v>2593</v>
      </c>
      <c r="F2338" s="27" t="str">
        <f t="shared" si="187"/>
        <v>CCV-3A_SL</v>
      </c>
      <c r="G2338" t="s">
        <v>2594</v>
      </c>
      <c r="I2338" t="s">
        <v>2599</v>
      </c>
      <c r="J2338">
        <v>0</v>
      </c>
      <c r="K2338">
        <v>4</v>
      </c>
      <c r="L2338">
        <v>3</v>
      </c>
      <c r="M2338">
        <v>60</v>
      </c>
      <c r="N2338">
        <v>18</v>
      </c>
      <c r="O2338">
        <v>2</v>
      </c>
      <c r="P2338">
        <v>0</v>
      </c>
      <c r="Q2338">
        <v>4</v>
      </c>
      <c r="R2338" s="27">
        <f t="shared" si="188"/>
        <v>108</v>
      </c>
      <c r="S2338" s="27">
        <f t="shared" si="189"/>
        <v>72</v>
      </c>
      <c r="T2338" s="27" t="str">
        <f>IFERROR(VLOOKUP(F2338,#REF!,2,0),"")</f>
        <v/>
      </c>
      <c r="U2338" s="27" t="str">
        <f t="shared" si="190"/>
        <v>,07:00:00,car,108</v>
      </c>
    </row>
    <row r="2339" spans="1:21" hidden="1" x14ac:dyDescent="0.25">
      <c r="A2339" t="s">
        <v>115</v>
      </c>
      <c r="B2339">
        <v>7</v>
      </c>
      <c r="C2339" s="27" t="str">
        <f t="shared" si="186"/>
        <v>M</v>
      </c>
      <c r="E2339" t="s">
        <v>2593</v>
      </c>
      <c r="F2339" s="27" t="str">
        <f t="shared" si="187"/>
        <v>CCV-3A_SL</v>
      </c>
      <c r="G2339" t="s">
        <v>2594</v>
      </c>
      <c r="I2339" t="s">
        <v>2600</v>
      </c>
      <c r="J2339">
        <v>0</v>
      </c>
      <c r="K2339">
        <v>5</v>
      </c>
      <c r="L2339">
        <v>3</v>
      </c>
      <c r="M2339">
        <v>74</v>
      </c>
      <c r="N2339">
        <v>22</v>
      </c>
      <c r="O2339">
        <v>2</v>
      </c>
      <c r="P2339">
        <v>0</v>
      </c>
      <c r="Q2339">
        <v>5</v>
      </c>
      <c r="R2339" s="27">
        <f t="shared" si="188"/>
        <v>131</v>
      </c>
      <c r="S2339" s="27">
        <f t="shared" si="189"/>
        <v>87</v>
      </c>
      <c r="T2339" s="27" t="str">
        <f>IFERROR(VLOOKUP(F2339,#REF!,2,0),"")</f>
        <v/>
      </c>
      <c r="U2339" s="27" t="str">
        <f t="shared" si="190"/>
        <v>,07:15:00,car,131</v>
      </c>
    </row>
    <row r="2340" spans="1:21" hidden="1" x14ac:dyDescent="0.25">
      <c r="A2340" t="s">
        <v>117</v>
      </c>
      <c r="B2340">
        <v>7</v>
      </c>
      <c r="C2340" s="27" t="str">
        <f t="shared" si="186"/>
        <v>M</v>
      </c>
      <c r="E2340" t="s">
        <v>2593</v>
      </c>
      <c r="F2340" s="27" t="str">
        <f t="shared" si="187"/>
        <v>CCV-3A_SL</v>
      </c>
      <c r="G2340" t="s">
        <v>2594</v>
      </c>
      <c r="I2340" t="s">
        <v>2601</v>
      </c>
      <c r="J2340">
        <v>0</v>
      </c>
      <c r="K2340">
        <v>5</v>
      </c>
      <c r="L2340">
        <v>4</v>
      </c>
      <c r="M2340">
        <v>79</v>
      </c>
      <c r="N2340">
        <v>24</v>
      </c>
      <c r="O2340">
        <v>3</v>
      </c>
      <c r="P2340">
        <v>0</v>
      </c>
      <c r="Q2340">
        <v>6</v>
      </c>
      <c r="R2340" s="27">
        <f t="shared" si="188"/>
        <v>142</v>
      </c>
      <c r="S2340" s="27">
        <f t="shared" si="189"/>
        <v>95</v>
      </c>
      <c r="T2340" s="27" t="str">
        <f>IFERROR(VLOOKUP(F2340,#REF!,2,0),"")</f>
        <v/>
      </c>
      <c r="U2340" s="27" t="str">
        <f t="shared" si="190"/>
        <v>,07:30:00,car,142</v>
      </c>
    </row>
    <row r="2341" spans="1:21" hidden="1" x14ac:dyDescent="0.25">
      <c r="A2341" t="s">
        <v>119</v>
      </c>
      <c r="B2341">
        <v>7</v>
      </c>
      <c r="C2341" s="27" t="str">
        <f t="shared" si="186"/>
        <v>M</v>
      </c>
      <c r="E2341" t="s">
        <v>2593</v>
      </c>
      <c r="F2341" s="27" t="str">
        <f t="shared" si="187"/>
        <v>CCV-3A_SL</v>
      </c>
      <c r="G2341" t="s">
        <v>2594</v>
      </c>
      <c r="I2341" t="s">
        <v>2602</v>
      </c>
      <c r="J2341">
        <v>0</v>
      </c>
      <c r="K2341">
        <v>5</v>
      </c>
      <c r="L2341">
        <v>4</v>
      </c>
      <c r="M2341">
        <v>76</v>
      </c>
      <c r="N2341">
        <v>23</v>
      </c>
      <c r="O2341">
        <v>3</v>
      </c>
      <c r="P2341">
        <v>0</v>
      </c>
      <c r="Q2341">
        <v>6</v>
      </c>
      <c r="R2341" s="27">
        <f t="shared" si="188"/>
        <v>138</v>
      </c>
      <c r="S2341" s="27">
        <f t="shared" si="189"/>
        <v>92</v>
      </c>
      <c r="T2341" s="27" t="str">
        <f>IFERROR(VLOOKUP(F2341,#REF!,2,0),"")</f>
        <v/>
      </c>
      <c r="U2341" s="27" t="str">
        <f t="shared" si="190"/>
        <v>,07:45:00,car,138</v>
      </c>
    </row>
    <row r="2342" spans="1:21" hidden="1" x14ac:dyDescent="0.25">
      <c r="A2342" t="s">
        <v>121</v>
      </c>
      <c r="B2342">
        <v>8</v>
      </c>
      <c r="C2342" s="27" t="str">
        <f t="shared" si="186"/>
        <v>M</v>
      </c>
      <c r="E2342" t="s">
        <v>2593</v>
      </c>
      <c r="F2342" s="27" t="str">
        <f t="shared" si="187"/>
        <v>CCV-3A_SL</v>
      </c>
      <c r="G2342" t="s">
        <v>2594</v>
      </c>
      <c r="I2342" t="s">
        <v>2603</v>
      </c>
      <c r="J2342">
        <v>0</v>
      </c>
      <c r="K2342">
        <v>4</v>
      </c>
      <c r="L2342">
        <v>3</v>
      </c>
      <c r="M2342">
        <v>63</v>
      </c>
      <c r="N2342">
        <v>19</v>
      </c>
      <c r="O2342">
        <v>2</v>
      </c>
      <c r="P2342">
        <v>0</v>
      </c>
      <c r="Q2342">
        <v>5</v>
      </c>
      <c r="R2342" s="27">
        <f t="shared" si="188"/>
        <v>113</v>
      </c>
      <c r="S2342" s="27">
        <f t="shared" si="189"/>
        <v>76</v>
      </c>
      <c r="T2342" s="27" t="str">
        <f>IFERROR(VLOOKUP(F2342,#REF!,2,0),"")</f>
        <v/>
      </c>
      <c r="U2342" s="27" t="str">
        <f t="shared" si="190"/>
        <v>,08:00:00,car,113</v>
      </c>
    </row>
    <row r="2343" spans="1:21" hidden="1" x14ac:dyDescent="0.25">
      <c r="A2343" t="s">
        <v>123</v>
      </c>
      <c r="B2343">
        <v>8</v>
      </c>
      <c r="C2343" s="27" t="str">
        <f t="shared" si="186"/>
        <v>M</v>
      </c>
      <c r="E2343" t="s">
        <v>2593</v>
      </c>
      <c r="F2343" s="27" t="str">
        <f t="shared" si="187"/>
        <v>CCV-3A_SL</v>
      </c>
      <c r="G2343" t="s">
        <v>2594</v>
      </c>
      <c r="I2343" t="s">
        <v>2604</v>
      </c>
      <c r="J2343">
        <v>0</v>
      </c>
      <c r="K2343">
        <v>3</v>
      </c>
      <c r="L2343">
        <v>2</v>
      </c>
      <c r="M2343">
        <v>51</v>
      </c>
      <c r="N2343">
        <v>15</v>
      </c>
      <c r="O2343">
        <v>2</v>
      </c>
      <c r="P2343">
        <v>0</v>
      </c>
      <c r="Q2343">
        <v>4</v>
      </c>
      <c r="R2343" s="27">
        <f t="shared" si="188"/>
        <v>90</v>
      </c>
      <c r="S2343" s="27">
        <f t="shared" si="189"/>
        <v>60</v>
      </c>
      <c r="T2343" s="27" t="str">
        <f>IFERROR(VLOOKUP(F2343,#REF!,2,0),"")</f>
        <v/>
      </c>
      <c r="U2343" s="27" t="str">
        <f t="shared" si="190"/>
        <v>,08:15:00,car,90</v>
      </c>
    </row>
    <row r="2344" spans="1:21" hidden="1" x14ac:dyDescent="0.25">
      <c r="A2344" t="s">
        <v>125</v>
      </c>
      <c r="B2344">
        <v>8</v>
      </c>
      <c r="C2344" s="27" t="str">
        <f t="shared" si="186"/>
        <v>M</v>
      </c>
      <c r="E2344" t="s">
        <v>2593</v>
      </c>
      <c r="F2344" s="27" t="str">
        <f t="shared" si="187"/>
        <v>CCV-3A_SL</v>
      </c>
      <c r="G2344" t="s">
        <v>2594</v>
      </c>
      <c r="I2344" t="s">
        <v>2605</v>
      </c>
      <c r="J2344">
        <v>0</v>
      </c>
      <c r="K2344">
        <v>3</v>
      </c>
      <c r="L2344">
        <v>2</v>
      </c>
      <c r="M2344">
        <v>44</v>
      </c>
      <c r="N2344">
        <v>13</v>
      </c>
      <c r="O2344">
        <v>1</v>
      </c>
      <c r="P2344">
        <v>0</v>
      </c>
      <c r="Q2344">
        <v>3</v>
      </c>
      <c r="R2344" s="27">
        <f t="shared" si="188"/>
        <v>79</v>
      </c>
      <c r="S2344" s="27">
        <f t="shared" si="189"/>
        <v>52</v>
      </c>
      <c r="T2344" s="27" t="str">
        <f>IFERROR(VLOOKUP(F2344,#REF!,2,0),"")</f>
        <v/>
      </c>
      <c r="U2344" s="27" t="str">
        <f t="shared" si="190"/>
        <v>,08:30:00,car,79</v>
      </c>
    </row>
    <row r="2345" spans="1:21" hidden="1" x14ac:dyDescent="0.25">
      <c r="A2345" t="s">
        <v>127</v>
      </c>
      <c r="B2345">
        <v>8</v>
      </c>
      <c r="C2345" s="27" t="str">
        <f t="shared" si="186"/>
        <v>M</v>
      </c>
      <c r="E2345" t="s">
        <v>2593</v>
      </c>
      <c r="F2345" s="27" t="str">
        <f t="shared" si="187"/>
        <v>CCV-3A_SL</v>
      </c>
      <c r="G2345" t="s">
        <v>2594</v>
      </c>
      <c r="I2345" t="s">
        <v>2606</v>
      </c>
      <c r="J2345">
        <v>0</v>
      </c>
      <c r="K2345">
        <v>3</v>
      </c>
      <c r="L2345">
        <v>2</v>
      </c>
      <c r="M2345">
        <v>42</v>
      </c>
      <c r="N2345">
        <v>13</v>
      </c>
      <c r="O2345">
        <v>1</v>
      </c>
      <c r="P2345">
        <v>0</v>
      </c>
      <c r="Q2345">
        <v>3</v>
      </c>
      <c r="R2345" s="27">
        <f t="shared" si="188"/>
        <v>76</v>
      </c>
      <c r="S2345" s="27">
        <f t="shared" si="189"/>
        <v>50</v>
      </c>
      <c r="T2345" s="27" t="str">
        <f>IFERROR(VLOOKUP(F2345,#REF!,2,0),"")</f>
        <v/>
      </c>
      <c r="U2345" s="27" t="str">
        <f t="shared" si="190"/>
        <v>,08:45:00,car,76</v>
      </c>
    </row>
    <row r="2346" spans="1:21" hidden="1" x14ac:dyDescent="0.25">
      <c r="A2346" t="s">
        <v>129</v>
      </c>
      <c r="B2346">
        <v>9</v>
      </c>
      <c r="C2346" s="27" t="str">
        <f t="shared" si="186"/>
        <v>M</v>
      </c>
      <c r="E2346" t="s">
        <v>2593</v>
      </c>
      <c r="F2346" s="27" t="str">
        <f t="shared" si="187"/>
        <v>CCV-3A_SL</v>
      </c>
      <c r="G2346" t="s">
        <v>2594</v>
      </c>
      <c r="I2346" t="s">
        <v>2607</v>
      </c>
      <c r="J2346">
        <v>0</v>
      </c>
      <c r="K2346">
        <v>3</v>
      </c>
      <c r="L2346">
        <v>2</v>
      </c>
      <c r="M2346">
        <v>41</v>
      </c>
      <c r="N2346">
        <v>13</v>
      </c>
      <c r="O2346">
        <v>1</v>
      </c>
      <c r="P2346">
        <v>0</v>
      </c>
      <c r="Q2346">
        <v>3</v>
      </c>
      <c r="R2346" s="27">
        <f t="shared" si="188"/>
        <v>75</v>
      </c>
      <c r="S2346" s="27">
        <f t="shared" si="189"/>
        <v>49</v>
      </c>
      <c r="T2346" s="27" t="str">
        <f>IFERROR(VLOOKUP(F2346,#REF!,2,0),"")</f>
        <v/>
      </c>
      <c r="U2346" s="27" t="str">
        <f t="shared" si="190"/>
        <v>,09:00:00,car,75</v>
      </c>
    </row>
    <row r="2347" spans="1:21" hidden="1" x14ac:dyDescent="0.25">
      <c r="A2347" t="s">
        <v>131</v>
      </c>
      <c r="B2347">
        <v>9</v>
      </c>
      <c r="C2347" s="27" t="str">
        <f t="shared" si="186"/>
        <v>M</v>
      </c>
      <c r="E2347" t="s">
        <v>2593</v>
      </c>
      <c r="F2347" s="27" t="str">
        <f t="shared" si="187"/>
        <v>CCV-3A_SL</v>
      </c>
      <c r="G2347" t="s">
        <v>2594</v>
      </c>
      <c r="I2347" t="s">
        <v>2608</v>
      </c>
      <c r="J2347">
        <v>0</v>
      </c>
      <c r="K2347">
        <v>2</v>
      </c>
      <c r="L2347">
        <v>2</v>
      </c>
      <c r="M2347">
        <v>35</v>
      </c>
      <c r="N2347">
        <v>11</v>
      </c>
      <c r="O2347">
        <v>1</v>
      </c>
      <c r="P2347">
        <v>0</v>
      </c>
      <c r="Q2347">
        <v>3</v>
      </c>
      <c r="R2347" s="27">
        <f t="shared" si="188"/>
        <v>64</v>
      </c>
      <c r="S2347" s="27">
        <f t="shared" si="189"/>
        <v>43</v>
      </c>
      <c r="T2347" s="27" t="str">
        <f>IFERROR(VLOOKUP(F2347,#REF!,2,0),"")</f>
        <v/>
      </c>
      <c r="U2347" s="27" t="str">
        <f t="shared" si="190"/>
        <v>,09:15:00,car,64</v>
      </c>
    </row>
    <row r="2348" spans="1:21" hidden="1" x14ac:dyDescent="0.25">
      <c r="A2348" t="s">
        <v>133</v>
      </c>
      <c r="B2348">
        <v>9</v>
      </c>
      <c r="C2348" s="27" t="str">
        <f t="shared" si="186"/>
        <v>M</v>
      </c>
      <c r="E2348" t="s">
        <v>2593</v>
      </c>
      <c r="F2348" s="27" t="str">
        <f t="shared" si="187"/>
        <v>CCV-3A_SL</v>
      </c>
      <c r="G2348" t="s">
        <v>2594</v>
      </c>
      <c r="I2348" t="s">
        <v>2609</v>
      </c>
      <c r="J2348">
        <v>0</v>
      </c>
      <c r="K2348">
        <v>2</v>
      </c>
      <c r="L2348">
        <v>2</v>
      </c>
      <c r="M2348">
        <v>33</v>
      </c>
      <c r="N2348">
        <v>10</v>
      </c>
      <c r="O2348">
        <v>1</v>
      </c>
      <c r="P2348">
        <v>0</v>
      </c>
      <c r="Q2348">
        <v>2</v>
      </c>
      <c r="R2348" s="27">
        <f t="shared" si="188"/>
        <v>60</v>
      </c>
      <c r="S2348" s="27">
        <f t="shared" si="189"/>
        <v>40</v>
      </c>
      <c r="T2348" s="27" t="str">
        <f>IFERROR(VLOOKUP(F2348,#REF!,2,0),"")</f>
        <v/>
      </c>
      <c r="U2348" s="27" t="str">
        <f t="shared" si="190"/>
        <v>,09:30:00,car,60</v>
      </c>
    </row>
    <row r="2349" spans="1:21" hidden="1" x14ac:dyDescent="0.25">
      <c r="A2349" t="s">
        <v>135</v>
      </c>
      <c r="B2349">
        <v>9</v>
      </c>
      <c r="C2349" s="27" t="str">
        <f t="shared" si="186"/>
        <v>M</v>
      </c>
      <c r="E2349" t="s">
        <v>2593</v>
      </c>
      <c r="F2349" s="27" t="str">
        <f t="shared" si="187"/>
        <v>CCV-3A_SL</v>
      </c>
      <c r="G2349" t="s">
        <v>2594</v>
      </c>
      <c r="I2349" t="s">
        <v>2610</v>
      </c>
      <c r="J2349">
        <v>0</v>
      </c>
      <c r="K2349">
        <v>2</v>
      </c>
      <c r="L2349">
        <v>2</v>
      </c>
      <c r="M2349">
        <v>38</v>
      </c>
      <c r="N2349">
        <v>12</v>
      </c>
      <c r="O2349">
        <v>1</v>
      </c>
      <c r="P2349">
        <v>0</v>
      </c>
      <c r="Q2349">
        <v>3</v>
      </c>
      <c r="R2349" s="27">
        <f t="shared" si="188"/>
        <v>68</v>
      </c>
      <c r="S2349" s="27">
        <f t="shared" si="189"/>
        <v>46</v>
      </c>
      <c r="T2349" s="27" t="str">
        <f>IFERROR(VLOOKUP(F2349,#REF!,2,0),"")</f>
        <v/>
      </c>
      <c r="U2349" s="27" t="str">
        <f t="shared" si="190"/>
        <v>,09:45:00,car,68</v>
      </c>
    </row>
    <row r="2350" spans="1:21" hidden="1" x14ac:dyDescent="0.25">
      <c r="A2350" t="s">
        <v>137</v>
      </c>
      <c r="B2350">
        <v>10</v>
      </c>
      <c r="C2350" s="27" t="str">
        <f t="shared" si="186"/>
        <v>M</v>
      </c>
      <c r="E2350" t="s">
        <v>2593</v>
      </c>
      <c r="F2350" s="27" t="str">
        <f t="shared" si="187"/>
        <v>CCV-3A_SL</v>
      </c>
      <c r="G2350" t="s">
        <v>2594</v>
      </c>
      <c r="I2350" t="s">
        <v>2611</v>
      </c>
      <c r="J2350">
        <v>0</v>
      </c>
      <c r="K2350">
        <v>2</v>
      </c>
      <c r="L2350">
        <v>1</v>
      </c>
      <c r="M2350">
        <v>28</v>
      </c>
      <c r="N2350">
        <v>8</v>
      </c>
      <c r="O2350">
        <v>1</v>
      </c>
      <c r="P2350">
        <v>0</v>
      </c>
      <c r="Q2350">
        <v>2</v>
      </c>
      <c r="R2350" s="27">
        <f t="shared" si="188"/>
        <v>50</v>
      </c>
      <c r="S2350" s="27">
        <f t="shared" si="189"/>
        <v>33</v>
      </c>
      <c r="T2350" s="27" t="str">
        <f>IFERROR(VLOOKUP(F2350,#REF!,2,0),"")</f>
        <v/>
      </c>
      <c r="U2350" s="27" t="str">
        <f t="shared" si="190"/>
        <v>,10:00:00,car,50</v>
      </c>
    </row>
    <row r="2351" spans="1:21" hidden="1" x14ac:dyDescent="0.25">
      <c r="A2351" t="s">
        <v>139</v>
      </c>
      <c r="B2351">
        <v>10</v>
      </c>
      <c r="C2351" s="27" t="str">
        <f t="shared" si="186"/>
        <v>M</v>
      </c>
      <c r="E2351" t="s">
        <v>2593</v>
      </c>
      <c r="F2351" s="27" t="str">
        <f t="shared" si="187"/>
        <v>CCV-3A_SL</v>
      </c>
      <c r="G2351" t="s">
        <v>2594</v>
      </c>
      <c r="I2351" t="s">
        <v>2612</v>
      </c>
      <c r="J2351">
        <v>0</v>
      </c>
      <c r="K2351">
        <v>2</v>
      </c>
      <c r="L2351">
        <v>2</v>
      </c>
      <c r="M2351">
        <v>34</v>
      </c>
      <c r="N2351">
        <v>10</v>
      </c>
      <c r="O2351">
        <v>1</v>
      </c>
      <c r="P2351">
        <v>0</v>
      </c>
      <c r="Q2351">
        <v>2</v>
      </c>
      <c r="R2351" s="27">
        <f t="shared" si="188"/>
        <v>61</v>
      </c>
      <c r="S2351" s="27">
        <f t="shared" si="189"/>
        <v>41</v>
      </c>
      <c r="T2351" s="27" t="str">
        <f>IFERROR(VLOOKUP(F2351,#REF!,2,0),"")</f>
        <v/>
      </c>
      <c r="U2351" s="27" t="str">
        <f t="shared" si="190"/>
        <v>,10:15:00,car,61</v>
      </c>
    </row>
    <row r="2352" spans="1:21" hidden="1" x14ac:dyDescent="0.25">
      <c r="A2352" t="s">
        <v>141</v>
      </c>
      <c r="B2352">
        <v>10</v>
      </c>
      <c r="C2352" s="27" t="str">
        <f t="shared" si="186"/>
        <v>M</v>
      </c>
      <c r="E2352" t="s">
        <v>2593</v>
      </c>
      <c r="F2352" s="27" t="str">
        <f t="shared" si="187"/>
        <v>CCV-3A_SL</v>
      </c>
      <c r="G2352" t="s">
        <v>2594</v>
      </c>
      <c r="I2352" t="s">
        <v>2613</v>
      </c>
      <c r="J2352">
        <v>0</v>
      </c>
      <c r="K2352">
        <v>3</v>
      </c>
      <c r="L2352">
        <v>2</v>
      </c>
      <c r="M2352">
        <v>44</v>
      </c>
      <c r="N2352">
        <v>13</v>
      </c>
      <c r="O2352">
        <v>1</v>
      </c>
      <c r="P2352">
        <v>0</v>
      </c>
      <c r="Q2352">
        <v>3</v>
      </c>
      <c r="R2352" s="27">
        <f t="shared" si="188"/>
        <v>79</v>
      </c>
      <c r="S2352" s="27">
        <f t="shared" si="189"/>
        <v>52</v>
      </c>
      <c r="T2352" s="27" t="str">
        <f>IFERROR(VLOOKUP(F2352,#REF!,2,0),"")</f>
        <v/>
      </c>
      <c r="U2352" s="27" t="str">
        <f t="shared" si="190"/>
        <v>,10:30:00,car,79</v>
      </c>
    </row>
    <row r="2353" spans="1:21" hidden="1" x14ac:dyDescent="0.25">
      <c r="A2353" t="s">
        <v>143</v>
      </c>
      <c r="B2353">
        <v>10</v>
      </c>
      <c r="C2353" s="27" t="str">
        <f t="shared" si="186"/>
        <v>M</v>
      </c>
      <c r="E2353" t="s">
        <v>2593</v>
      </c>
      <c r="F2353" s="27" t="str">
        <f t="shared" si="187"/>
        <v>CCV-3A_SL</v>
      </c>
      <c r="G2353" t="s">
        <v>2594</v>
      </c>
      <c r="I2353" t="s">
        <v>2614</v>
      </c>
      <c r="J2353">
        <v>0</v>
      </c>
      <c r="K2353">
        <v>2</v>
      </c>
      <c r="L2353">
        <v>1</v>
      </c>
      <c r="M2353">
        <v>28</v>
      </c>
      <c r="N2353">
        <v>9</v>
      </c>
      <c r="O2353">
        <v>1</v>
      </c>
      <c r="P2353">
        <v>0</v>
      </c>
      <c r="Q2353">
        <v>2</v>
      </c>
      <c r="R2353" s="27">
        <f t="shared" si="188"/>
        <v>50</v>
      </c>
      <c r="S2353" s="27">
        <f t="shared" si="189"/>
        <v>33</v>
      </c>
      <c r="T2353" s="27" t="str">
        <f>IFERROR(VLOOKUP(F2353,#REF!,2,0),"")</f>
        <v/>
      </c>
      <c r="U2353" s="27" t="str">
        <f t="shared" si="190"/>
        <v>,10:45:00,car,50</v>
      </c>
    </row>
    <row r="2354" spans="1:21" hidden="1" x14ac:dyDescent="0.25">
      <c r="A2354" t="s">
        <v>145</v>
      </c>
      <c r="B2354">
        <v>11</v>
      </c>
      <c r="C2354" s="27" t="str">
        <f t="shared" si="186"/>
        <v>M</v>
      </c>
      <c r="E2354" t="s">
        <v>2593</v>
      </c>
      <c r="F2354" s="27" t="str">
        <f t="shared" si="187"/>
        <v>CCV-3A_SL</v>
      </c>
      <c r="G2354" t="s">
        <v>2594</v>
      </c>
      <c r="I2354" t="s">
        <v>2615</v>
      </c>
      <c r="J2354">
        <v>0</v>
      </c>
      <c r="K2354">
        <v>2</v>
      </c>
      <c r="L2354">
        <v>1</v>
      </c>
      <c r="M2354">
        <v>27</v>
      </c>
      <c r="N2354">
        <v>8</v>
      </c>
      <c r="O2354">
        <v>1</v>
      </c>
      <c r="P2354">
        <v>0</v>
      </c>
      <c r="Q2354">
        <v>2</v>
      </c>
      <c r="R2354" s="27">
        <f t="shared" si="188"/>
        <v>48</v>
      </c>
      <c r="S2354" s="27">
        <f t="shared" si="189"/>
        <v>32</v>
      </c>
      <c r="T2354" s="27" t="str">
        <f>IFERROR(VLOOKUP(F2354,#REF!,2,0),"")</f>
        <v/>
      </c>
      <c r="U2354" s="27" t="str">
        <f t="shared" si="190"/>
        <v>,11:00:00,car,48</v>
      </c>
    </row>
    <row r="2355" spans="1:21" hidden="1" x14ac:dyDescent="0.25">
      <c r="A2355" t="s">
        <v>147</v>
      </c>
      <c r="B2355">
        <v>11</v>
      </c>
      <c r="C2355" s="27" t="str">
        <f t="shared" si="186"/>
        <v>M</v>
      </c>
      <c r="E2355" t="s">
        <v>2593</v>
      </c>
      <c r="F2355" s="27" t="str">
        <f t="shared" si="187"/>
        <v>CCV-3A_SL</v>
      </c>
      <c r="G2355" t="s">
        <v>2594</v>
      </c>
      <c r="I2355" t="s">
        <v>2616</v>
      </c>
      <c r="J2355">
        <v>0</v>
      </c>
      <c r="K2355">
        <v>2</v>
      </c>
      <c r="L2355">
        <v>2</v>
      </c>
      <c r="M2355">
        <v>37</v>
      </c>
      <c r="N2355">
        <v>11</v>
      </c>
      <c r="O2355">
        <v>1</v>
      </c>
      <c r="P2355">
        <v>0</v>
      </c>
      <c r="Q2355">
        <v>3</v>
      </c>
      <c r="R2355" s="27">
        <f t="shared" si="188"/>
        <v>67</v>
      </c>
      <c r="S2355" s="27">
        <f t="shared" si="189"/>
        <v>45</v>
      </c>
      <c r="T2355" s="27" t="str">
        <f>IFERROR(VLOOKUP(F2355,#REF!,2,0),"")</f>
        <v/>
      </c>
      <c r="U2355" s="27" t="str">
        <f t="shared" si="190"/>
        <v>,11:15:00,car,67</v>
      </c>
    </row>
    <row r="2356" spans="1:21" hidden="1" x14ac:dyDescent="0.25">
      <c r="A2356" t="s">
        <v>149</v>
      </c>
      <c r="B2356">
        <v>11</v>
      </c>
      <c r="C2356" s="27" t="str">
        <f t="shared" si="186"/>
        <v>M</v>
      </c>
      <c r="E2356" t="s">
        <v>2593</v>
      </c>
      <c r="F2356" s="27" t="str">
        <f t="shared" si="187"/>
        <v>CCV-3A_SL</v>
      </c>
      <c r="G2356" t="s">
        <v>2594</v>
      </c>
      <c r="I2356" t="s">
        <v>2617</v>
      </c>
      <c r="J2356">
        <v>0</v>
      </c>
      <c r="K2356">
        <v>3</v>
      </c>
      <c r="L2356">
        <v>2</v>
      </c>
      <c r="M2356">
        <v>41</v>
      </c>
      <c r="N2356">
        <v>13</v>
      </c>
      <c r="O2356">
        <v>1</v>
      </c>
      <c r="P2356">
        <v>0</v>
      </c>
      <c r="Q2356">
        <v>3</v>
      </c>
      <c r="R2356" s="27">
        <f t="shared" si="188"/>
        <v>75</v>
      </c>
      <c r="S2356" s="27">
        <f t="shared" si="189"/>
        <v>49</v>
      </c>
      <c r="T2356" s="27" t="str">
        <f>IFERROR(VLOOKUP(F2356,#REF!,2,0),"")</f>
        <v/>
      </c>
      <c r="U2356" s="27" t="str">
        <f t="shared" si="190"/>
        <v>,11:30:00,car,75</v>
      </c>
    </row>
    <row r="2357" spans="1:21" hidden="1" x14ac:dyDescent="0.25">
      <c r="A2357" t="s">
        <v>151</v>
      </c>
      <c r="B2357">
        <v>11</v>
      </c>
      <c r="C2357" s="27" t="str">
        <f t="shared" si="186"/>
        <v>M</v>
      </c>
      <c r="E2357" t="s">
        <v>2593</v>
      </c>
      <c r="F2357" s="27" t="str">
        <f t="shared" si="187"/>
        <v>CCV-3A_SL</v>
      </c>
      <c r="G2357" t="s">
        <v>2594</v>
      </c>
      <c r="I2357" t="s">
        <v>2618</v>
      </c>
      <c r="J2357">
        <v>0</v>
      </c>
      <c r="K2357">
        <v>3</v>
      </c>
      <c r="L2357">
        <v>2</v>
      </c>
      <c r="M2357">
        <v>39</v>
      </c>
      <c r="N2357">
        <v>12</v>
      </c>
      <c r="O2357">
        <v>1</v>
      </c>
      <c r="P2357">
        <v>0</v>
      </c>
      <c r="Q2357">
        <v>3</v>
      </c>
      <c r="R2357" s="27">
        <f t="shared" si="188"/>
        <v>72</v>
      </c>
      <c r="S2357" s="27">
        <f t="shared" si="189"/>
        <v>47</v>
      </c>
      <c r="T2357" s="27" t="str">
        <f>IFERROR(VLOOKUP(F2357,#REF!,2,0),"")</f>
        <v/>
      </c>
      <c r="U2357" s="27" t="str">
        <f t="shared" si="190"/>
        <v>,11:45:00,car,72</v>
      </c>
    </row>
    <row r="2358" spans="1:21" hidden="1" x14ac:dyDescent="0.25">
      <c r="A2358" t="s">
        <v>153</v>
      </c>
      <c r="B2358">
        <v>12</v>
      </c>
      <c r="C2358" s="27" t="str">
        <f t="shared" si="186"/>
        <v>T</v>
      </c>
      <c r="E2358" t="s">
        <v>2593</v>
      </c>
      <c r="F2358" s="27" t="str">
        <f t="shared" si="187"/>
        <v>CCV-3A_SL</v>
      </c>
      <c r="G2358" t="s">
        <v>2594</v>
      </c>
      <c r="I2358" t="s">
        <v>2619</v>
      </c>
      <c r="J2358">
        <v>0</v>
      </c>
      <c r="K2358">
        <v>3</v>
      </c>
      <c r="L2358">
        <v>2</v>
      </c>
      <c r="M2358">
        <v>51</v>
      </c>
      <c r="N2358">
        <v>15</v>
      </c>
      <c r="O2358">
        <v>2</v>
      </c>
      <c r="P2358">
        <v>0</v>
      </c>
      <c r="Q2358">
        <v>4</v>
      </c>
      <c r="R2358" s="27">
        <f t="shared" si="188"/>
        <v>90</v>
      </c>
      <c r="S2358" s="27">
        <f t="shared" si="189"/>
        <v>60</v>
      </c>
      <c r="T2358" s="27" t="str">
        <f>IFERROR(VLOOKUP(F2358,#REF!,2,0),"")</f>
        <v/>
      </c>
      <c r="U2358" s="27" t="str">
        <f t="shared" si="190"/>
        <v>,12:00:00,car,90</v>
      </c>
    </row>
    <row r="2359" spans="1:21" hidden="1" x14ac:dyDescent="0.25">
      <c r="A2359" t="s">
        <v>155</v>
      </c>
      <c r="B2359">
        <v>12</v>
      </c>
      <c r="C2359" s="27" t="str">
        <f t="shared" si="186"/>
        <v>T</v>
      </c>
      <c r="E2359" t="s">
        <v>2593</v>
      </c>
      <c r="F2359" s="27" t="str">
        <f t="shared" si="187"/>
        <v>CCV-3A_SL</v>
      </c>
      <c r="G2359" t="s">
        <v>2594</v>
      </c>
      <c r="I2359" t="s">
        <v>2620</v>
      </c>
      <c r="J2359">
        <v>0</v>
      </c>
      <c r="K2359">
        <v>3</v>
      </c>
      <c r="L2359">
        <v>2</v>
      </c>
      <c r="M2359">
        <v>51</v>
      </c>
      <c r="N2359">
        <v>16</v>
      </c>
      <c r="O2359">
        <v>2</v>
      </c>
      <c r="P2359">
        <v>0</v>
      </c>
      <c r="Q2359">
        <v>4</v>
      </c>
      <c r="R2359" s="27">
        <f t="shared" si="188"/>
        <v>90</v>
      </c>
      <c r="S2359" s="27">
        <f t="shared" si="189"/>
        <v>60</v>
      </c>
      <c r="T2359" s="27" t="str">
        <f>IFERROR(VLOOKUP(F2359,#REF!,2,0),"")</f>
        <v/>
      </c>
      <c r="U2359" s="27" t="str">
        <f t="shared" si="190"/>
        <v>,12:15:00,car,90</v>
      </c>
    </row>
    <row r="2360" spans="1:21" hidden="1" x14ac:dyDescent="0.25">
      <c r="A2360" t="s">
        <v>157</v>
      </c>
      <c r="B2360">
        <v>12</v>
      </c>
      <c r="C2360" s="27" t="str">
        <f t="shared" si="186"/>
        <v>T</v>
      </c>
      <c r="E2360" t="s">
        <v>2593</v>
      </c>
      <c r="F2360" s="27" t="str">
        <f t="shared" si="187"/>
        <v>CCV-3A_SL</v>
      </c>
      <c r="G2360" t="s">
        <v>2594</v>
      </c>
      <c r="I2360" t="s">
        <v>2621</v>
      </c>
      <c r="J2360">
        <v>0</v>
      </c>
      <c r="K2360">
        <v>3</v>
      </c>
      <c r="L2360">
        <v>2</v>
      </c>
      <c r="M2360">
        <v>43</v>
      </c>
      <c r="N2360">
        <v>13</v>
      </c>
      <c r="O2360">
        <v>1</v>
      </c>
      <c r="P2360">
        <v>0</v>
      </c>
      <c r="Q2360">
        <v>3</v>
      </c>
      <c r="R2360" s="27">
        <f t="shared" si="188"/>
        <v>77</v>
      </c>
      <c r="S2360" s="27">
        <f t="shared" si="189"/>
        <v>51</v>
      </c>
      <c r="T2360" s="27" t="str">
        <f>IFERROR(VLOOKUP(F2360,#REF!,2,0),"")</f>
        <v/>
      </c>
      <c r="U2360" s="27" t="str">
        <f t="shared" si="190"/>
        <v>,12:30:00,car,77</v>
      </c>
    </row>
    <row r="2361" spans="1:21" hidden="1" x14ac:dyDescent="0.25">
      <c r="A2361" t="s">
        <v>159</v>
      </c>
      <c r="B2361">
        <v>12</v>
      </c>
      <c r="C2361" s="27" t="str">
        <f t="shared" si="186"/>
        <v>T</v>
      </c>
      <c r="E2361" t="s">
        <v>2593</v>
      </c>
      <c r="F2361" s="27" t="str">
        <f t="shared" si="187"/>
        <v>CCV-3A_SL</v>
      </c>
      <c r="G2361" t="s">
        <v>2594</v>
      </c>
      <c r="I2361" t="s">
        <v>2622</v>
      </c>
      <c r="J2361">
        <v>0</v>
      </c>
      <c r="K2361">
        <v>3</v>
      </c>
      <c r="L2361">
        <v>2</v>
      </c>
      <c r="M2361">
        <v>44</v>
      </c>
      <c r="N2361">
        <v>13</v>
      </c>
      <c r="O2361">
        <v>1</v>
      </c>
      <c r="P2361">
        <v>0</v>
      </c>
      <c r="Q2361">
        <v>3</v>
      </c>
      <c r="R2361" s="27">
        <f t="shared" si="188"/>
        <v>79</v>
      </c>
      <c r="S2361" s="27">
        <f t="shared" si="189"/>
        <v>52</v>
      </c>
      <c r="T2361" s="27" t="str">
        <f>IFERROR(VLOOKUP(F2361,#REF!,2,0),"")</f>
        <v/>
      </c>
      <c r="U2361" s="27" t="str">
        <f t="shared" si="190"/>
        <v>,12:45:00,car,79</v>
      </c>
    </row>
    <row r="2362" spans="1:21" hidden="1" x14ac:dyDescent="0.25">
      <c r="A2362" t="s">
        <v>161</v>
      </c>
      <c r="B2362">
        <v>13</v>
      </c>
      <c r="C2362" s="27" t="str">
        <f t="shared" si="186"/>
        <v>T</v>
      </c>
      <c r="E2362" t="s">
        <v>2593</v>
      </c>
      <c r="F2362" s="27" t="str">
        <f t="shared" si="187"/>
        <v>CCV-3A_SL</v>
      </c>
      <c r="G2362" t="s">
        <v>2594</v>
      </c>
      <c r="I2362" t="s">
        <v>2623</v>
      </c>
      <c r="J2362">
        <v>0</v>
      </c>
      <c r="K2362">
        <v>4</v>
      </c>
      <c r="L2362">
        <v>3</v>
      </c>
      <c r="M2362">
        <v>58</v>
      </c>
      <c r="N2362">
        <v>18</v>
      </c>
      <c r="O2362">
        <v>2</v>
      </c>
      <c r="P2362">
        <v>0</v>
      </c>
      <c r="Q2362">
        <v>4</v>
      </c>
      <c r="R2362" s="27">
        <f t="shared" si="188"/>
        <v>105</v>
      </c>
      <c r="S2362" s="27">
        <f t="shared" si="189"/>
        <v>70</v>
      </c>
      <c r="T2362" s="27" t="str">
        <f>IFERROR(VLOOKUP(F2362,#REF!,2,0),"")</f>
        <v/>
      </c>
      <c r="U2362" s="27" t="str">
        <f t="shared" si="190"/>
        <v>,13:00:00,car,105</v>
      </c>
    </row>
    <row r="2363" spans="1:21" hidden="1" x14ac:dyDescent="0.25">
      <c r="A2363" t="s">
        <v>163</v>
      </c>
      <c r="B2363">
        <v>13</v>
      </c>
      <c r="C2363" s="27" t="str">
        <f t="shared" si="186"/>
        <v>T</v>
      </c>
      <c r="E2363" t="s">
        <v>2593</v>
      </c>
      <c r="F2363" s="27" t="str">
        <f t="shared" si="187"/>
        <v>CCV-3A_SL</v>
      </c>
      <c r="G2363" t="s">
        <v>2594</v>
      </c>
      <c r="I2363" t="s">
        <v>2624</v>
      </c>
      <c r="J2363">
        <v>0</v>
      </c>
      <c r="K2363">
        <v>3</v>
      </c>
      <c r="L2363">
        <v>2</v>
      </c>
      <c r="M2363">
        <v>47</v>
      </c>
      <c r="N2363">
        <v>14</v>
      </c>
      <c r="O2363">
        <v>2</v>
      </c>
      <c r="P2363">
        <v>0</v>
      </c>
      <c r="Q2363">
        <v>3</v>
      </c>
      <c r="R2363" s="27">
        <f t="shared" si="188"/>
        <v>83</v>
      </c>
      <c r="S2363" s="27">
        <f t="shared" si="189"/>
        <v>55</v>
      </c>
      <c r="T2363" s="27" t="str">
        <f>IFERROR(VLOOKUP(F2363,#REF!,2,0),"")</f>
        <v/>
      </c>
      <c r="U2363" s="27" t="str">
        <f t="shared" si="190"/>
        <v>,13:15:00,car,83</v>
      </c>
    </row>
    <row r="2364" spans="1:21" hidden="1" x14ac:dyDescent="0.25">
      <c r="A2364" t="s">
        <v>165</v>
      </c>
      <c r="B2364">
        <v>13</v>
      </c>
      <c r="C2364" s="27" t="str">
        <f t="shared" si="186"/>
        <v>T</v>
      </c>
      <c r="E2364" t="s">
        <v>2593</v>
      </c>
      <c r="F2364" s="27" t="str">
        <f t="shared" si="187"/>
        <v>CCV-3A_SL</v>
      </c>
      <c r="G2364" t="s">
        <v>2594</v>
      </c>
      <c r="I2364" t="s">
        <v>2625</v>
      </c>
      <c r="J2364">
        <v>0</v>
      </c>
      <c r="K2364">
        <v>3</v>
      </c>
      <c r="L2364">
        <v>2</v>
      </c>
      <c r="M2364">
        <v>44</v>
      </c>
      <c r="N2364">
        <v>13</v>
      </c>
      <c r="O2364">
        <v>1</v>
      </c>
      <c r="P2364">
        <v>0</v>
      </c>
      <c r="Q2364">
        <v>3</v>
      </c>
      <c r="R2364" s="27">
        <f t="shared" si="188"/>
        <v>79</v>
      </c>
      <c r="S2364" s="27">
        <f t="shared" si="189"/>
        <v>52</v>
      </c>
      <c r="T2364" s="27" t="str">
        <f>IFERROR(VLOOKUP(F2364,#REF!,2,0),"")</f>
        <v/>
      </c>
      <c r="U2364" s="27" t="str">
        <f t="shared" si="190"/>
        <v>,13:30:00,car,79</v>
      </c>
    </row>
    <row r="2365" spans="1:21" hidden="1" x14ac:dyDescent="0.25">
      <c r="A2365" t="s">
        <v>167</v>
      </c>
      <c r="B2365">
        <v>13</v>
      </c>
      <c r="C2365" s="27" t="str">
        <f t="shared" si="186"/>
        <v>T</v>
      </c>
      <c r="E2365" t="s">
        <v>2593</v>
      </c>
      <c r="F2365" s="27" t="str">
        <f t="shared" si="187"/>
        <v>CCV-3A_SL</v>
      </c>
      <c r="G2365" t="s">
        <v>2594</v>
      </c>
      <c r="I2365" t="s">
        <v>2626</v>
      </c>
      <c r="J2365">
        <v>0</v>
      </c>
      <c r="K2365">
        <v>3</v>
      </c>
      <c r="L2365">
        <v>2</v>
      </c>
      <c r="M2365">
        <v>42</v>
      </c>
      <c r="N2365">
        <v>13</v>
      </c>
      <c r="O2365">
        <v>1</v>
      </c>
      <c r="P2365">
        <v>0</v>
      </c>
      <c r="Q2365">
        <v>3</v>
      </c>
      <c r="R2365" s="27">
        <f t="shared" si="188"/>
        <v>76</v>
      </c>
      <c r="S2365" s="27">
        <f t="shared" si="189"/>
        <v>50</v>
      </c>
      <c r="T2365" s="27" t="str">
        <f>IFERROR(VLOOKUP(F2365,#REF!,2,0),"")</f>
        <v/>
      </c>
      <c r="U2365" s="27" t="str">
        <f t="shared" si="190"/>
        <v>,13:45:00,car,76</v>
      </c>
    </row>
    <row r="2366" spans="1:21" hidden="1" x14ac:dyDescent="0.25">
      <c r="A2366" t="s">
        <v>169</v>
      </c>
      <c r="B2366">
        <v>14</v>
      </c>
      <c r="C2366" s="27" t="str">
        <f t="shared" si="186"/>
        <v>T</v>
      </c>
      <c r="E2366" t="s">
        <v>2593</v>
      </c>
      <c r="F2366" s="27" t="str">
        <f t="shared" si="187"/>
        <v>CCV-3A_SL</v>
      </c>
      <c r="G2366" t="s">
        <v>2594</v>
      </c>
      <c r="I2366" t="s">
        <v>2627</v>
      </c>
      <c r="J2366">
        <v>0</v>
      </c>
      <c r="K2366">
        <v>3</v>
      </c>
      <c r="L2366">
        <v>2</v>
      </c>
      <c r="M2366">
        <v>43</v>
      </c>
      <c r="N2366">
        <v>13</v>
      </c>
      <c r="O2366">
        <v>1</v>
      </c>
      <c r="P2366">
        <v>0</v>
      </c>
      <c r="Q2366">
        <v>3</v>
      </c>
      <c r="R2366" s="27">
        <f t="shared" si="188"/>
        <v>77</v>
      </c>
      <c r="S2366" s="27">
        <f t="shared" si="189"/>
        <v>51</v>
      </c>
      <c r="T2366" s="27" t="str">
        <f>IFERROR(VLOOKUP(F2366,#REF!,2,0),"")</f>
        <v/>
      </c>
      <c r="U2366" s="27" t="str">
        <f t="shared" si="190"/>
        <v>,14:00:00,car,77</v>
      </c>
    </row>
    <row r="2367" spans="1:21" hidden="1" x14ac:dyDescent="0.25">
      <c r="A2367" t="s">
        <v>171</v>
      </c>
      <c r="B2367">
        <v>14</v>
      </c>
      <c r="C2367" s="27" t="str">
        <f t="shared" si="186"/>
        <v>T</v>
      </c>
      <c r="E2367" t="s">
        <v>2593</v>
      </c>
      <c r="F2367" s="27" t="str">
        <f t="shared" si="187"/>
        <v>CCV-3A_SL</v>
      </c>
      <c r="G2367" t="s">
        <v>2594</v>
      </c>
      <c r="I2367" t="s">
        <v>2628</v>
      </c>
      <c r="J2367">
        <v>0</v>
      </c>
      <c r="K2367">
        <v>3</v>
      </c>
      <c r="L2367">
        <v>2</v>
      </c>
      <c r="M2367">
        <v>45</v>
      </c>
      <c r="N2367">
        <v>14</v>
      </c>
      <c r="O2367">
        <v>1</v>
      </c>
      <c r="P2367">
        <v>0</v>
      </c>
      <c r="Q2367">
        <v>3</v>
      </c>
      <c r="R2367" s="27">
        <f t="shared" si="188"/>
        <v>80</v>
      </c>
      <c r="S2367" s="27">
        <f t="shared" si="189"/>
        <v>53</v>
      </c>
      <c r="T2367" s="27" t="str">
        <f>IFERROR(VLOOKUP(F2367,#REF!,2,0),"")</f>
        <v/>
      </c>
      <c r="U2367" s="27" t="str">
        <f t="shared" si="190"/>
        <v>,14:15:00,car,80</v>
      </c>
    </row>
    <row r="2368" spans="1:21" hidden="1" x14ac:dyDescent="0.25">
      <c r="A2368" t="s">
        <v>173</v>
      </c>
      <c r="B2368">
        <v>14</v>
      </c>
      <c r="C2368" s="27" t="str">
        <f t="shared" si="186"/>
        <v>T</v>
      </c>
      <c r="E2368" t="s">
        <v>2593</v>
      </c>
      <c r="F2368" s="27" t="str">
        <f t="shared" si="187"/>
        <v>CCV-3A_SL</v>
      </c>
      <c r="G2368" t="s">
        <v>2594</v>
      </c>
      <c r="I2368" t="s">
        <v>2629</v>
      </c>
      <c r="J2368">
        <v>0</v>
      </c>
      <c r="K2368">
        <v>3</v>
      </c>
      <c r="L2368">
        <v>2</v>
      </c>
      <c r="M2368">
        <v>41</v>
      </c>
      <c r="N2368">
        <v>13</v>
      </c>
      <c r="O2368">
        <v>1</v>
      </c>
      <c r="P2368">
        <v>0</v>
      </c>
      <c r="Q2368">
        <v>3</v>
      </c>
      <c r="R2368" s="27">
        <f t="shared" si="188"/>
        <v>75</v>
      </c>
      <c r="S2368" s="27">
        <f t="shared" si="189"/>
        <v>49</v>
      </c>
      <c r="T2368" s="27" t="str">
        <f>IFERROR(VLOOKUP(F2368,#REF!,2,0),"")</f>
        <v/>
      </c>
      <c r="U2368" s="27" t="str">
        <f t="shared" si="190"/>
        <v>,14:30:00,car,75</v>
      </c>
    </row>
    <row r="2369" spans="1:21" hidden="1" x14ac:dyDescent="0.25">
      <c r="A2369" t="s">
        <v>175</v>
      </c>
      <c r="B2369">
        <v>14</v>
      </c>
      <c r="C2369" s="27" t="str">
        <f t="shared" si="186"/>
        <v>T</v>
      </c>
      <c r="E2369" t="s">
        <v>2593</v>
      </c>
      <c r="F2369" s="27" t="str">
        <f t="shared" si="187"/>
        <v>CCV-3A_SL</v>
      </c>
      <c r="G2369" t="s">
        <v>2594</v>
      </c>
      <c r="I2369" t="s">
        <v>2630</v>
      </c>
      <c r="J2369">
        <v>0</v>
      </c>
      <c r="K2369">
        <v>3</v>
      </c>
      <c r="L2369">
        <v>2</v>
      </c>
      <c r="M2369">
        <v>45</v>
      </c>
      <c r="N2369">
        <v>14</v>
      </c>
      <c r="O2369">
        <v>1</v>
      </c>
      <c r="P2369">
        <v>0</v>
      </c>
      <c r="Q2369">
        <v>3</v>
      </c>
      <c r="R2369" s="27">
        <f t="shared" si="188"/>
        <v>80</v>
      </c>
      <c r="S2369" s="27">
        <f t="shared" si="189"/>
        <v>53</v>
      </c>
      <c r="T2369" s="27" t="str">
        <f>IFERROR(VLOOKUP(F2369,#REF!,2,0),"")</f>
        <v/>
      </c>
      <c r="U2369" s="27" t="str">
        <f t="shared" si="190"/>
        <v>,14:45:00,car,80</v>
      </c>
    </row>
    <row r="2370" spans="1:21" hidden="1" x14ac:dyDescent="0.25">
      <c r="A2370" t="s">
        <v>177</v>
      </c>
      <c r="B2370">
        <v>15</v>
      </c>
      <c r="C2370" s="27" t="str">
        <f t="shared" si="186"/>
        <v>T</v>
      </c>
      <c r="E2370" t="s">
        <v>2593</v>
      </c>
      <c r="F2370" s="27" t="str">
        <f t="shared" si="187"/>
        <v>CCV-3A_SL</v>
      </c>
      <c r="G2370" t="s">
        <v>2594</v>
      </c>
      <c r="I2370" t="s">
        <v>2631</v>
      </c>
      <c r="J2370">
        <v>0</v>
      </c>
      <c r="K2370">
        <v>2</v>
      </c>
      <c r="L2370">
        <v>2</v>
      </c>
      <c r="M2370">
        <v>33</v>
      </c>
      <c r="N2370">
        <v>10</v>
      </c>
      <c r="O2370">
        <v>1</v>
      </c>
      <c r="P2370">
        <v>0</v>
      </c>
      <c r="Q2370">
        <v>2</v>
      </c>
      <c r="R2370" s="27">
        <f t="shared" si="188"/>
        <v>60</v>
      </c>
      <c r="S2370" s="27">
        <f t="shared" si="189"/>
        <v>40</v>
      </c>
      <c r="T2370" s="27" t="str">
        <f>IFERROR(VLOOKUP(F2370,#REF!,2,0),"")</f>
        <v/>
      </c>
      <c r="U2370" s="27" t="str">
        <f t="shared" si="190"/>
        <v>,15:00:00,car,60</v>
      </c>
    </row>
    <row r="2371" spans="1:21" hidden="1" x14ac:dyDescent="0.25">
      <c r="A2371" t="s">
        <v>179</v>
      </c>
      <c r="B2371">
        <v>15</v>
      </c>
      <c r="C2371" s="27" t="str">
        <f t="shared" ref="C2371:C2434" si="191">IF(B2371&lt;12,"M",IF(AND(B2371&gt;=12,B2371&lt;=18),"T","N"))</f>
        <v>T</v>
      </c>
      <c r="E2371" t="s">
        <v>2593</v>
      </c>
      <c r="F2371" s="27" t="str">
        <f t="shared" ref="F2371:F2434" si="192">CONCATENATE("CCV-",G2371)</f>
        <v>CCV-3A_SL</v>
      </c>
      <c r="G2371" t="s">
        <v>2594</v>
      </c>
      <c r="I2371" t="s">
        <v>2632</v>
      </c>
      <c r="J2371">
        <v>0</v>
      </c>
      <c r="K2371">
        <v>2</v>
      </c>
      <c r="L2371">
        <v>2</v>
      </c>
      <c r="M2371">
        <v>35</v>
      </c>
      <c r="N2371">
        <v>11</v>
      </c>
      <c r="O2371">
        <v>1</v>
      </c>
      <c r="P2371">
        <v>0</v>
      </c>
      <c r="Q2371">
        <v>3</v>
      </c>
      <c r="R2371" s="27">
        <f t="shared" ref="R2371:R2434" si="193">ROUNDUP((M2371+P2371+Q2371+(1/6)*N2371+2*K2371+2.5*L2371)*1.3,0)</f>
        <v>64</v>
      </c>
      <c r="S2371" s="27">
        <f t="shared" ref="S2371:S2434" si="194">ROUNDUP(M2371+P2371+Q2371+2.5*L2371,0)</f>
        <v>43</v>
      </c>
      <c r="T2371" s="27" t="str">
        <f>IFERROR(VLOOKUP(F2371,#REF!,2,0),"")</f>
        <v/>
      </c>
      <c r="U2371" s="27" t="str">
        <f t="shared" ref="U2371:U2434" si="195">CONCATENATE(T2371,",",CONCATENATE(LEFT(A2371,5),":00"),",car,",R2371)</f>
        <v>,15:15:00,car,64</v>
      </c>
    </row>
    <row r="2372" spans="1:21" hidden="1" x14ac:dyDescent="0.25">
      <c r="A2372" t="s">
        <v>181</v>
      </c>
      <c r="B2372">
        <v>15</v>
      </c>
      <c r="C2372" s="27" t="str">
        <f t="shared" si="191"/>
        <v>T</v>
      </c>
      <c r="E2372" t="s">
        <v>2593</v>
      </c>
      <c r="F2372" s="27" t="str">
        <f t="shared" si="192"/>
        <v>CCV-3A_SL</v>
      </c>
      <c r="G2372" t="s">
        <v>2594</v>
      </c>
      <c r="I2372" t="s">
        <v>2633</v>
      </c>
      <c r="J2372">
        <v>0</v>
      </c>
      <c r="K2372">
        <v>3</v>
      </c>
      <c r="L2372">
        <v>2</v>
      </c>
      <c r="M2372">
        <v>40</v>
      </c>
      <c r="N2372">
        <v>12</v>
      </c>
      <c r="O2372">
        <v>1</v>
      </c>
      <c r="P2372">
        <v>0</v>
      </c>
      <c r="Q2372">
        <v>3</v>
      </c>
      <c r="R2372" s="27">
        <f t="shared" si="193"/>
        <v>73</v>
      </c>
      <c r="S2372" s="27">
        <f t="shared" si="194"/>
        <v>48</v>
      </c>
      <c r="T2372" s="27" t="str">
        <f>IFERROR(VLOOKUP(F2372,#REF!,2,0),"")</f>
        <v/>
      </c>
      <c r="U2372" s="27" t="str">
        <f t="shared" si="195"/>
        <v>,15:30:00,car,73</v>
      </c>
    </row>
    <row r="2373" spans="1:21" hidden="1" x14ac:dyDescent="0.25">
      <c r="A2373" t="s">
        <v>183</v>
      </c>
      <c r="B2373">
        <v>15</v>
      </c>
      <c r="C2373" s="27" t="str">
        <f t="shared" si="191"/>
        <v>T</v>
      </c>
      <c r="E2373" t="s">
        <v>2593</v>
      </c>
      <c r="F2373" s="27" t="str">
        <f t="shared" si="192"/>
        <v>CCV-3A_SL</v>
      </c>
      <c r="G2373" t="s">
        <v>2594</v>
      </c>
      <c r="I2373" t="s">
        <v>2634</v>
      </c>
      <c r="J2373">
        <v>0</v>
      </c>
      <c r="K2373">
        <v>2</v>
      </c>
      <c r="L2373">
        <v>2</v>
      </c>
      <c r="M2373">
        <v>33</v>
      </c>
      <c r="N2373">
        <v>10</v>
      </c>
      <c r="O2373">
        <v>1</v>
      </c>
      <c r="P2373">
        <v>0</v>
      </c>
      <c r="Q2373">
        <v>2</v>
      </c>
      <c r="R2373" s="27">
        <f t="shared" si="193"/>
        <v>60</v>
      </c>
      <c r="S2373" s="27">
        <f t="shared" si="194"/>
        <v>40</v>
      </c>
      <c r="T2373" s="27" t="str">
        <f>IFERROR(VLOOKUP(F2373,#REF!,2,0),"")</f>
        <v/>
      </c>
      <c r="U2373" s="27" t="str">
        <f t="shared" si="195"/>
        <v>,15:45:00,car,60</v>
      </c>
    </row>
    <row r="2374" spans="1:21" hidden="1" x14ac:dyDescent="0.25">
      <c r="A2374" t="s">
        <v>185</v>
      </c>
      <c r="B2374">
        <v>16</v>
      </c>
      <c r="C2374" s="27" t="str">
        <f t="shared" si="191"/>
        <v>T</v>
      </c>
      <c r="E2374" t="s">
        <v>2593</v>
      </c>
      <c r="F2374" s="27" t="str">
        <f t="shared" si="192"/>
        <v>CCV-3A_SL</v>
      </c>
      <c r="G2374" t="s">
        <v>2594</v>
      </c>
      <c r="I2374" t="s">
        <v>2635</v>
      </c>
      <c r="J2374">
        <v>0</v>
      </c>
      <c r="K2374">
        <v>3</v>
      </c>
      <c r="L2374">
        <v>2</v>
      </c>
      <c r="M2374">
        <v>48</v>
      </c>
      <c r="N2374">
        <v>15</v>
      </c>
      <c r="O2374">
        <v>2</v>
      </c>
      <c r="P2374">
        <v>0</v>
      </c>
      <c r="Q2374">
        <v>3</v>
      </c>
      <c r="R2374" s="27">
        <f t="shared" si="193"/>
        <v>84</v>
      </c>
      <c r="S2374" s="27">
        <f t="shared" si="194"/>
        <v>56</v>
      </c>
      <c r="T2374" s="27" t="str">
        <f>IFERROR(VLOOKUP(F2374,#REF!,2,0),"")</f>
        <v/>
      </c>
      <c r="U2374" s="27" t="str">
        <f t="shared" si="195"/>
        <v>,16:00:00,car,84</v>
      </c>
    </row>
    <row r="2375" spans="1:21" hidden="1" x14ac:dyDescent="0.25">
      <c r="A2375" t="s">
        <v>187</v>
      </c>
      <c r="B2375">
        <v>16</v>
      </c>
      <c r="C2375" s="27" t="str">
        <f t="shared" si="191"/>
        <v>T</v>
      </c>
      <c r="E2375" t="s">
        <v>2593</v>
      </c>
      <c r="F2375" s="27" t="str">
        <f t="shared" si="192"/>
        <v>CCV-3A_SL</v>
      </c>
      <c r="G2375" t="s">
        <v>2594</v>
      </c>
      <c r="I2375" t="s">
        <v>2636</v>
      </c>
      <c r="J2375">
        <v>0</v>
      </c>
      <c r="K2375">
        <v>3</v>
      </c>
      <c r="L2375">
        <v>2</v>
      </c>
      <c r="M2375">
        <v>50</v>
      </c>
      <c r="N2375">
        <v>15</v>
      </c>
      <c r="O2375">
        <v>2</v>
      </c>
      <c r="P2375">
        <v>0</v>
      </c>
      <c r="Q2375">
        <v>4</v>
      </c>
      <c r="R2375" s="27">
        <f t="shared" si="193"/>
        <v>88</v>
      </c>
      <c r="S2375" s="27">
        <f t="shared" si="194"/>
        <v>59</v>
      </c>
      <c r="T2375" s="27" t="str">
        <f>IFERROR(VLOOKUP(F2375,#REF!,2,0),"")</f>
        <v/>
      </c>
      <c r="U2375" s="27" t="str">
        <f t="shared" si="195"/>
        <v>,16:15:00,car,88</v>
      </c>
    </row>
    <row r="2376" spans="1:21" hidden="1" x14ac:dyDescent="0.25">
      <c r="A2376" t="s">
        <v>42</v>
      </c>
      <c r="B2376">
        <v>16</v>
      </c>
      <c r="C2376" s="27" t="str">
        <f t="shared" si="191"/>
        <v>T</v>
      </c>
      <c r="E2376" t="s">
        <v>2593</v>
      </c>
      <c r="F2376" s="27" t="str">
        <f t="shared" si="192"/>
        <v>CCV-3A_SL</v>
      </c>
      <c r="G2376" t="s">
        <v>2594</v>
      </c>
      <c r="I2376" t="s">
        <v>2637</v>
      </c>
      <c r="J2376">
        <v>0</v>
      </c>
      <c r="K2376">
        <v>3</v>
      </c>
      <c r="L2376">
        <v>2</v>
      </c>
      <c r="M2376">
        <v>41</v>
      </c>
      <c r="N2376">
        <v>12</v>
      </c>
      <c r="O2376">
        <v>1</v>
      </c>
      <c r="P2376">
        <v>0</v>
      </c>
      <c r="Q2376">
        <v>3</v>
      </c>
      <c r="R2376" s="27">
        <f t="shared" si="193"/>
        <v>75</v>
      </c>
      <c r="S2376" s="27">
        <f t="shared" si="194"/>
        <v>49</v>
      </c>
      <c r="T2376" s="27" t="str">
        <f>IFERROR(VLOOKUP(F2376,#REF!,2,0),"")</f>
        <v/>
      </c>
      <c r="U2376" s="27" t="str">
        <f t="shared" si="195"/>
        <v>,16:30:00,car,75</v>
      </c>
    </row>
    <row r="2377" spans="1:21" hidden="1" x14ac:dyDescent="0.25">
      <c r="A2377" t="s">
        <v>43</v>
      </c>
      <c r="B2377">
        <v>16</v>
      </c>
      <c r="C2377" s="27" t="str">
        <f t="shared" si="191"/>
        <v>T</v>
      </c>
      <c r="E2377" t="s">
        <v>2593</v>
      </c>
      <c r="F2377" s="27" t="str">
        <f t="shared" si="192"/>
        <v>CCV-3A_SL</v>
      </c>
      <c r="G2377" t="s">
        <v>2594</v>
      </c>
      <c r="I2377" t="s">
        <v>2638</v>
      </c>
      <c r="J2377">
        <v>0</v>
      </c>
      <c r="K2377">
        <v>4</v>
      </c>
      <c r="L2377">
        <v>3</v>
      </c>
      <c r="M2377">
        <v>54</v>
      </c>
      <c r="N2377">
        <v>17</v>
      </c>
      <c r="O2377">
        <v>2</v>
      </c>
      <c r="P2377">
        <v>0</v>
      </c>
      <c r="Q2377">
        <v>4</v>
      </c>
      <c r="R2377" s="27">
        <f t="shared" si="193"/>
        <v>100</v>
      </c>
      <c r="S2377" s="27">
        <f t="shared" si="194"/>
        <v>66</v>
      </c>
      <c r="T2377" s="27" t="str">
        <f>IFERROR(VLOOKUP(F2377,#REF!,2,0),"")</f>
        <v/>
      </c>
      <c r="U2377" s="27" t="str">
        <f t="shared" si="195"/>
        <v>,16:45:00,car,100</v>
      </c>
    </row>
    <row r="2378" spans="1:21" hidden="1" x14ac:dyDescent="0.25">
      <c r="A2378" t="s">
        <v>44</v>
      </c>
      <c r="B2378">
        <v>17</v>
      </c>
      <c r="C2378" s="27" t="str">
        <f t="shared" si="191"/>
        <v>T</v>
      </c>
      <c r="E2378" t="s">
        <v>2593</v>
      </c>
      <c r="F2378" s="27" t="str">
        <f t="shared" si="192"/>
        <v>CCV-3A_SL</v>
      </c>
      <c r="G2378" t="s">
        <v>2594</v>
      </c>
      <c r="I2378" t="s">
        <v>2639</v>
      </c>
      <c r="J2378">
        <v>0</v>
      </c>
      <c r="K2378">
        <v>4</v>
      </c>
      <c r="L2378">
        <v>3</v>
      </c>
      <c r="M2378">
        <v>59</v>
      </c>
      <c r="N2378">
        <v>18</v>
      </c>
      <c r="O2378">
        <v>2</v>
      </c>
      <c r="P2378">
        <v>0</v>
      </c>
      <c r="Q2378">
        <v>4</v>
      </c>
      <c r="R2378" s="27">
        <f t="shared" si="193"/>
        <v>106</v>
      </c>
      <c r="S2378" s="27">
        <f t="shared" si="194"/>
        <v>71</v>
      </c>
      <c r="T2378" s="27" t="str">
        <f>IFERROR(VLOOKUP(F2378,#REF!,2,0),"")</f>
        <v/>
      </c>
      <c r="U2378" s="27" t="str">
        <f t="shared" si="195"/>
        <v>,17:00:00,car,106</v>
      </c>
    </row>
    <row r="2379" spans="1:21" hidden="1" x14ac:dyDescent="0.25">
      <c r="A2379" t="s">
        <v>45</v>
      </c>
      <c r="B2379">
        <v>17</v>
      </c>
      <c r="C2379" s="27" t="str">
        <f t="shared" si="191"/>
        <v>T</v>
      </c>
      <c r="E2379" t="s">
        <v>2593</v>
      </c>
      <c r="F2379" s="27" t="str">
        <f t="shared" si="192"/>
        <v>CCV-3A_SL</v>
      </c>
      <c r="G2379" t="s">
        <v>2594</v>
      </c>
      <c r="I2379" t="s">
        <v>2640</v>
      </c>
      <c r="J2379">
        <v>0</v>
      </c>
      <c r="K2379">
        <v>4</v>
      </c>
      <c r="L2379">
        <v>3</v>
      </c>
      <c r="M2379">
        <v>64</v>
      </c>
      <c r="N2379">
        <v>19</v>
      </c>
      <c r="O2379">
        <v>2</v>
      </c>
      <c r="P2379">
        <v>0</v>
      </c>
      <c r="Q2379">
        <v>5</v>
      </c>
      <c r="R2379" s="27">
        <f t="shared" si="193"/>
        <v>114</v>
      </c>
      <c r="S2379" s="27">
        <f t="shared" si="194"/>
        <v>77</v>
      </c>
      <c r="T2379" s="27" t="str">
        <f>IFERROR(VLOOKUP(F2379,#REF!,2,0),"")</f>
        <v/>
      </c>
      <c r="U2379" s="27" t="str">
        <f t="shared" si="195"/>
        <v>,17:15:00,car,114</v>
      </c>
    </row>
    <row r="2380" spans="1:21" hidden="1" x14ac:dyDescent="0.25">
      <c r="A2380" t="s">
        <v>46</v>
      </c>
      <c r="B2380">
        <v>17</v>
      </c>
      <c r="C2380" s="27" t="str">
        <f t="shared" si="191"/>
        <v>T</v>
      </c>
      <c r="E2380" t="s">
        <v>2593</v>
      </c>
      <c r="F2380" s="27" t="str">
        <f t="shared" si="192"/>
        <v>CCV-3A_SL</v>
      </c>
      <c r="G2380" t="s">
        <v>2594</v>
      </c>
      <c r="I2380" t="s">
        <v>2641</v>
      </c>
      <c r="J2380">
        <v>0</v>
      </c>
      <c r="K2380">
        <v>4</v>
      </c>
      <c r="L2380">
        <v>3</v>
      </c>
      <c r="M2380">
        <v>56</v>
      </c>
      <c r="N2380">
        <v>17</v>
      </c>
      <c r="O2380">
        <v>2</v>
      </c>
      <c r="P2380">
        <v>0</v>
      </c>
      <c r="Q2380">
        <v>4</v>
      </c>
      <c r="R2380" s="27">
        <f t="shared" si="193"/>
        <v>102</v>
      </c>
      <c r="S2380" s="27">
        <f t="shared" si="194"/>
        <v>68</v>
      </c>
      <c r="T2380" s="27" t="str">
        <f>IFERROR(VLOOKUP(F2380,#REF!,2,0),"")</f>
        <v/>
      </c>
      <c r="U2380" s="27" t="str">
        <f t="shared" si="195"/>
        <v>,17:30:00,car,102</v>
      </c>
    </row>
    <row r="2381" spans="1:21" hidden="1" x14ac:dyDescent="0.25">
      <c r="A2381" t="s">
        <v>47</v>
      </c>
      <c r="B2381">
        <v>17</v>
      </c>
      <c r="C2381" s="27" t="str">
        <f t="shared" si="191"/>
        <v>T</v>
      </c>
      <c r="E2381" t="s">
        <v>2593</v>
      </c>
      <c r="F2381" s="27" t="str">
        <f t="shared" si="192"/>
        <v>CCV-3A_SL</v>
      </c>
      <c r="G2381" t="s">
        <v>2594</v>
      </c>
      <c r="I2381" t="s">
        <v>2642</v>
      </c>
      <c r="J2381">
        <v>0</v>
      </c>
      <c r="K2381">
        <v>3</v>
      </c>
      <c r="L2381">
        <v>2</v>
      </c>
      <c r="M2381">
        <v>50</v>
      </c>
      <c r="N2381">
        <v>15</v>
      </c>
      <c r="O2381">
        <v>2</v>
      </c>
      <c r="P2381">
        <v>0</v>
      </c>
      <c r="Q2381">
        <v>4</v>
      </c>
      <c r="R2381" s="27">
        <f t="shared" si="193"/>
        <v>88</v>
      </c>
      <c r="S2381" s="27">
        <f t="shared" si="194"/>
        <v>59</v>
      </c>
      <c r="T2381" s="27" t="str">
        <f>IFERROR(VLOOKUP(F2381,#REF!,2,0),"")</f>
        <v/>
      </c>
      <c r="U2381" s="27" t="str">
        <f t="shared" si="195"/>
        <v>,17:45:00,car,88</v>
      </c>
    </row>
    <row r="2382" spans="1:21" hidden="1" x14ac:dyDescent="0.25">
      <c r="A2382" t="s">
        <v>48</v>
      </c>
      <c r="B2382">
        <v>18</v>
      </c>
      <c r="C2382" s="27" t="str">
        <f t="shared" si="191"/>
        <v>T</v>
      </c>
      <c r="E2382" t="s">
        <v>2593</v>
      </c>
      <c r="F2382" s="27" t="str">
        <f t="shared" si="192"/>
        <v>CCV-3A_SL</v>
      </c>
      <c r="G2382" t="s">
        <v>2594</v>
      </c>
      <c r="I2382" t="s">
        <v>2643</v>
      </c>
      <c r="J2382">
        <v>0</v>
      </c>
      <c r="K2382">
        <v>3</v>
      </c>
      <c r="L2382">
        <v>2</v>
      </c>
      <c r="M2382">
        <v>52</v>
      </c>
      <c r="N2382">
        <v>16</v>
      </c>
      <c r="O2382">
        <v>2</v>
      </c>
      <c r="P2382">
        <v>0</v>
      </c>
      <c r="Q2382">
        <v>4</v>
      </c>
      <c r="R2382" s="27">
        <f t="shared" si="193"/>
        <v>91</v>
      </c>
      <c r="S2382" s="27">
        <f t="shared" si="194"/>
        <v>61</v>
      </c>
      <c r="T2382" s="27" t="str">
        <f>IFERROR(VLOOKUP(F2382,#REF!,2,0),"")</f>
        <v/>
      </c>
      <c r="U2382" s="27" t="str">
        <f t="shared" si="195"/>
        <v>,18:00:00,car,91</v>
      </c>
    </row>
    <row r="2383" spans="1:21" hidden="1" x14ac:dyDescent="0.25">
      <c r="A2383" t="s">
        <v>49</v>
      </c>
      <c r="B2383">
        <v>18</v>
      </c>
      <c r="C2383" s="27" t="str">
        <f t="shared" si="191"/>
        <v>T</v>
      </c>
      <c r="E2383" t="s">
        <v>2593</v>
      </c>
      <c r="F2383" s="27" t="str">
        <f t="shared" si="192"/>
        <v>CCV-3A_SL</v>
      </c>
      <c r="G2383" t="s">
        <v>2594</v>
      </c>
      <c r="I2383" t="s">
        <v>2644</v>
      </c>
      <c r="J2383">
        <v>0</v>
      </c>
      <c r="K2383">
        <v>3</v>
      </c>
      <c r="L2383">
        <v>2</v>
      </c>
      <c r="M2383">
        <v>51</v>
      </c>
      <c r="N2383">
        <v>16</v>
      </c>
      <c r="O2383">
        <v>2</v>
      </c>
      <c r="P2383">
        <v>0</v>
      </c>
      <c r="Q2383">
        <v>4</v>
      </c>
      <c r="R2383" s="27">
        <f t="shared" si="193"/>
        <v>90</v>
      </c>
      <c r="S2383" s="27">
        <f t="shared" si="194"/>
        <v>60</v>
      </c>
      <c r="T2383" s="27" t="str">
        <f>IFERROR(VLOOKUP(F2383,#REF!,2,0),"")</f>
        <v/>
      </c>
      <c r="U2383" s="27" t="str">
        <f t="shared" si="195"/>
        <v>,18:15:00,car,90</v>
      </c>
    </row>
    <row r="2384" spans="1:21" hidden="1" x14ac:dyDescent="0.25">
      <c r="A2384" t="s">
        <v>197</v>
      </c>
      <c r="B2384">
        <v>18</v>
      </c>
      <c r="C2384" s="27" t="str">
        <f t="shared" si="191"/>
        <v>T</v>
      </c>
      <c r="E2384" t="s">
        <v>2593</v>
      </c>
      <c r="F2384" s="27" t="str">
        <f t="shared" si="192"/>
        <v>CCV-3A_SL</v>
      </c>
      <c r="G2384" t="s">
        <v>2594</v>
      </c>
      <c r="I2384" t="s">
        <v>2645</v>
      </c>
      <c r="J2384">
        <v>0</v>
      </c>
      <c r="K2384">
        <v>4</v>
      </c>
      <c r="L2384">
        <v>3</v>
      </c>
      <c r="M2384">
        <v>64</v>
      </c>
      <c r="N2384">
        <v>20</v>
      </c>
      <c r="O2384">
        <v>2</v>
      </c>
      <c r="P2384">
        <v>0</v>
      </c>
      <c r="Q2384">
        <v>5</v>
      </c>
      <c r="R2384" s="27">
        <f t="shared" si="193"/>
        <v>115</v>
      </c>
      <c r="S2384" s="27">
        <f t="shared" si="194"/>
        <v>77</v>
      </c>
      <c r="T2384" s="27" t="str">
        <f>IFERROR(VLOOKUP(F2384,#REF!,2,0),"")</f>
        <v/>
      </c>
      <c r="U2384" s="27" t="str">
        <f t="shared" si="195"/>
        <v>,18:30:00,car,115</v>
      </c>
    </row>
    <row r="2385" spans="1:21" hidden="1" x14ac:dyDescent="0.25">
      <c r="A2385" t="s">
        <v>199</v>
      </c>
      <c r="B2385">
        <v>18</v>
      </c>
      <c r="C2385" s="27" t="str">
        <f t="shared" si="191"/>
        <v>T</v>
      </c>
      <c r="E2385" t="s">
        <v>2593</v>
      </c>
      <c r="F2385" s="27" t="str">
        <f t="shared" si="192"/>
        <v>CCV-3A_SL</v>
      </c>
      <c r="G2385" t="s">
        <v>2594</v>
      </c>
      <c r="I2385" t="s">
        <v>2646</v>
      </c>
      <c r="J2385">
        <v>0</v>
      </c>
      <c r="K2385">
        <v>3</v>
      </c>
      <c r="L2385">
        <v>2</v>
      </c>
      <c r="M2385">
        <v>47</v>
      </c>
      <c r="N2385">
        <v>14</v>
      </c>
      <c r="O2385">
        <v>2</v>
      </c>
      <c r="P2385">
        <v>0</v>
      </c>
      <c r="Q2385">
        <v>3</v>
      </c>
      <c r="R2385" s="27">
        <f t="shared" si="193"/>
        <v>83</v>
      </c>
      <c r="S2385" s="27">
        <f t="shared" si="194"/>
        <v>55</v>
      </c>
      <c r="T2385" s="27" t="str">
        <f>IFERROR(VLOOKUP(F2385,#REF!,2,0),"")</f>
        <v/>
      </c>
      <c r="U2385" s="27" t="str">
        <f t="shared" si="195"/>
        <v>,18:45:00,car,83</v>
      </c>
    </row>
    <row r="2386" spans="1:21" hidden="1" x14ac:dyDescent="0.25">
      <c r="A2386" t="s">
        <v>201</v>
      </c>
      <c r="B2386">
        <v>19</v>
      </c>
      <c r="C2386" s="27" t="str">
        <f t="shared" si="191"/>
        <v>N</v>
      </c>
      <c r="E2386" t="s">
        <v>2593</v>
      </c>
      <c r="F2386" s="27" t="str">
        <f t="shared" si="192"/>
        <v>CCV-3A_SL</v>
      </c>
      <c r="G2386" t="s">
        <v>2594</v>
      </c>
      <c r="I2386" t="s">
        <v>2647</v>
      </c>
      <c r="J2386">
        <v>0</v>
      </c>
      <c r="K2386">
        <v>4</v>
      </c>
      <c r="L2386">
        <v>3</v>
      </c>
      <c r="M2386">
        <v>61</v>
      </c>
      <c r="N2386">
        <v>19</v>
      </c>
      <c r="O2386">
        <v>2</v>
      </c>
      <c r="P2386">
        <v>0</v>
      </c>
      <c r="Q2386">
        <v>4</v>
      </c>
      <c r="R2386" s="27">
        <f t="shared" si="193"/>
        <v>109</v>
      </c>
      <c r="S2386" s="27">
        <f t="shared" si="194"/>
        <v>73</v>
      </c>
      <c r="T2386" s="27" t="str">
        <f>IFERROR(VLOOKUP(F2386,#REF!,2,0),"")</f>
        <v/>
      </c>
      <c r="U2386" s="27" t="str">
        <f t="shared" si="195"/>
        <v>,19:00:00,car,109</v>
      </c>
    </row>
    <row r="2387" spans="1:21" hidden="1" x14ac:dyDescent="0.25">
      <c r="A2387" t="s">
        <v>203</v>
      </c>
      <c r="B2387">
        <v>19</v>
      </c>
      <c r="C2387" s="27" t="str">
        <f t="shared" si="191"/>
        <v>N</v>
      </c>
      <c r="E2387" t="s">
        <v>2593</v>
      </c>
      <c r="F2387" s="27" t="str">
        <f t="shared" si="192"/>
        <v>CCV-3A_SL</v>
      </c>
      <c r="G2387" t="s">
        <v>2594</v>
      </c>
      <c r="I2387" t="s">
        <v>2648</v>
      </c>
      <c r="J2387">
        <v>0</v>
      </c>
      <c r="K2387">
        <v>3</v>
      </c>
      <c r="L2387">
        <v>2</v>
      </c>
      <c r="M2387">
        <v>41</v>
      </c>
      <c r="N2387">
        <v>13</v>
      </c>
      <c r="O2387">
        <v>1</v>
      </c>
      <c r="P2387">
        <v>0</v>
      </c>
      <c r="Q2387">
        <v>3</v>
      </c>
      <c r="R2387" s="27">
        <f t="shared" si="193"/>
        <v>75</v>
      </c>
      <c r="S2387" s="27">
        <f t="shared" si="194"/>
        <v>49</v>
      </c>
      <c r="T2387" s="27" t="str">
        <f>IFERROR(VLOOKUP(F2387,#REF!,2,0),"")</f>
        <v/>
      </c>
      <c r="U2387" s="27" t="str">
        <f t="shared" si="195"/>
        <v>,19:15:00,car,75</v>
      </c>
    </row>
    <row r="2388" spans="1:21" hidden="1" x14ac:dyDescent="0.25">
      <c r="A2388" t="s">
        <v>205</v>
      </c>
      <c r="B2388">
        <v>19</v>
      </c>
      <c r="C2388" s="27" t="str">
        <f t="shared" si="191"/>
        <v>N</v>
      </c>
      <c r="E2388" t="s">
        <v>2593</v>
      </c>
      <c r="F2388" s="27" t="str">
        <f t="shared" si="192"/>
        <v>CCV-3A_SL</v>
      </c>
      <c r="G2388" t="s">
        <v>2594</v>
      </c>
      <c r="I2388" t="s">
        <v>2649</v>
      </c>
      <c r="J2388">
        <v>0</v>
      </c>
      <c r="K2388">
        <v>3</v>
      </c>
      <c r="L2388">
        <v>2</v>
      </c>
      <c r="M2388">
        <v>39</v>
      </c>
      <c r="N2388">
        <v>12</v>
      </c>
      <c r="O2388">
        <v>1</v>
      </c>
      <c r="P2388">
        <v>0</v>
      </c>
      <c r="Q2388">
        <v>3</v>
      </c>
      <c r="R2388" s="27">
        <f t="shared" si="193"/>
        <v>72</v>
      </c>
      <c r="S2388" s="27">
        <f t="shared" si="194"/>
        <v>47</v>
      </c>
      <c r="T2388" s="27" t="str">
        <f>IFERROR(VLOOKUP(F2388,#REF!,2,0),"")</f>
        <v/>
      </c>
      <c r="U2388" s="27" t="str">
        <f t="shared" si="195"/>
        <v>,19:30:00,car,72</v>
      </c>
    </row>
    <row r="2389" spans="1:21" hidden="1" x14ac:dyDescent="0.25">
      <c r="A2389" t="s">
        <v>207</v>
      </c>
      <c r="B2389">
        <v>19</v>
      </c>
      <c r="C2389" s="27" t="str">
        <f t="shared" si="191"/>
        <v>N</v>
      </c>
      <c r="E2389" t="s">
        <v>2593</v>
      </c>
      <c r="F2389" s="27" t="str">
        <f t="shared" si="192"/>
        <v>CCV-3A_SL</v>
      </c>
      <c r="G2389" t="s">
        <v>2594</v>
      </c>
      <c r="I2389" t="s">
        <v>2650</v>
      </c>
      <c r="J2389">
        <v>0</v>
      </c>
      <c r="K2389">
        <v>2</v>
      </c>
      <c r="L2389">
        <v>1</v>
      </c>
      <c r="M2389">
        <v>30</v>
      </c>
      <c r="N2389">
        <v>9</v>
      </c>
      <c r="O2389">
        <v>1</v>
      </c>
      <c r="P2389">
        <v>0</v>
      </c>
      <c r="Q2389">
        <v>2</v>
      </c>
      <c r="R2389" s="27">
        <f t="shared" si="193"/>
        <v>52</v>
      </c>
      <c r="S2389" s="27">
        <f t="shared" si="194"/>
        <v>35</v>
      </c>
      <c r="T2389" s="27" t="str">
        <f>IFERROR(VLOOKUP(F2389,#REF!,2,0),"")</f>
        <v/>
      </c>
      <c r="U2389" s="27" t="str">
        <f t="shared" si="195"/>
        <v>,19:45:00,car,52</v>
      </c>
    </row>
    <row r="2390" spans="1:21" hidden="1" x14ac:dyDescent="0.25">
      <c r="A2390" t="s">
        <v>111</v>
      </c>
      <c r="B2390">
        <v>6</v>
      </c>
      <c r="C2390" s="27" t="str">
        <f t="shared" si="191"/>
        <v>M</v>
      </c>
      <c r="E2390" t="s">
        <v>2651</v>
      </c>
      <c r="F2390" s="27" t="str">
        <f t="shared" si="192"/>
        <v>CCV-3B_LC</v>
      </c>
      <c r="G2390" t="s">
        <v>2652</v>
      </c>
      <c r="I2390" t="s">
        <v>2653</v>
      </c>
      <c r="J2390">
        <v>0</v>
      </c>
      <c r="K2390">
        <v>0</v>
      </c>
      <c r="L2390">
        <v>1</v>
      </c>
      <c r="M2390">
        <v>2</v>
      </c>
      <c r="N2390">
        <v>0</v>
      </c>
      <c r="O2390">
        <v>0</v>
      </c>
      <c r="P2390">
        <v>0</v>
      </c>
      <c r="Q2390">
        <v>0</v>
      </c>
      <c r="R2390" s="27">
        <f t="shared" si="193"/>
        <v>6</v>
      </c>
      <c r="S2390" s="27">
        <f t="shared" si="194"/>
        <v>5</v>
      </c>
      <c r="T2390" s="27" t="str">
        <f>IFERROR(VLOOKUP(F2390,#REF!,2,0),"")</f>
        <v/>
      </c>
      <c r="U2390" s="27" t="str">
        <f t="shared" si="195"/>
        <v>,06:45:00,car,6</v>
      </c>
    </row>
    <row r="2391" spans="1:21" hidden="1" x14ac:dyDescent="0.25">
      <c r="A2391" t="s">
        <v>113</v>
      </c>
      <c r="B2391">
        <v>7</v>
      </c>
      <c r="C2391" s="27" t="str">
        <f t="shared" si="191"/>
        <v>M</v>
      </c>
      <c r="E2391" t="s">
        <v>2651</v>
      </c>
      <c r="F2391" s="27" t="str">
        <f t="shared" si="192"/>
        <v>CCV-3B_LC</v>
      </c>
      <c r="G2391" t="s">
        <v>2652</v>
      </c>
      <c r="I2391" t="s">
        <v>2654</v>
      </c>
      <c r="J2391">
        <v>0</v>
      </c>
      <c r="K2391">
        <v>0</v>
      </c>
      <c r="L2391">
        <v>0</v>
      </c>
      <c r="M2391">
        <v>2</v>
      </c>
      <c r="N2391">
        <v>0</v>
      </c>
      <c r="O2391">
        <v>0</v>
      </c>
      <c r="P2391">
        <v>0</v>
      </c>
      <c r="Q2391">
        <v>0</v>
      </c>
      <c r="R2391" s="27">
        <f t="shared" si="193"/>
        <v>3</v>
      </c>
      <c r="S2391" s="27">
        <f t="shared" si="194"/>
        <v>2</v>
      </c>
      <c r="T2391" s="27" t="str">
        <f>IFERROR(VLOOKUP(F2391,#REF!,2,0),"")</f>
        <v/>
      </c>
      <c r="U2391" s="27" t="str">
        <f t="shared" si="195"/>
        <v>,07:00:00,car,3</v>
      </c>
    </row>
    <row r="2392" spans="1:21" hidden="1" x14ac:dyDescent="0.25">
      <c r="A2392" t="s">
        <v>115</v>
      </c>
      <c r="B2392">
        <v>7</v>
      </c>
      <c r="C2392" s="27" t="str">
        <f t="shared" si="191"/>
        <v>M</v>
      </c>
      <c r="E2392" t="s">
        <v>2651</v>
      </c>
      <c r="F2392" s="27" t="str">
        <f t="shared" si="192"/>
        <v>CCV-3B_LC</v>
      </c>
      <c r="G2392" t="s">
        <v>2652</v>
      </c>
      <c r="I2392" t="s">
        <v>2655</v>
      </c>
      <c r="J2392">
        <v>0</v>
      </c>
      <c r="K2392">
        <v>0</v>
      </c>
      <c r="L2392">
        <v>0</v>
      </c>
      <c r="M2392">
        <v>7</v>
      </c>
      <c r="N2392">
        <v>0</v>
      </c>
      <c r="O2392">
        <v>0</v>
      </c>
      <c r="P2392">
        <v>0</v>
      </c>
      <c r="Q2392">
        <v>3</v>
      </c>
      <c r="R2392" s="27">
        <f t="shared" si="193"/>
        <v>13</v>
      </c>
      <c r="S2392" s="27">
        <f t="shared" si="194"/>
        <v>10</v>
      </c>
      <c r="T2392" s="27" t="str">
        <f>IFERROR(VLOOKUP(F2392,#REF!,2,0),"")</f>
        <v/>
      </c>
      <c r="U2392" s="27" t="str">
        <f t="shared" si="195"/>
        <v>,07:15:00,car,13</v>
      </c>
    </row>
    <row r="2393" spans="1:21" hidden="1" x14ac:dyDescent="0.25">
      <c r="A2393" t="s">
        <v>117</v>
      </c>
      <c r="B2393">
        <v>7</v>
      </c>
      <c r="C2393" s="27" t="str">
        <f t="shared" si="191"/>
        <v>M</v>
      </c>
      <c r="E2393" t="s">
        <v>2651</v>
      </c>
      <c r="F2393" s="27" t="str">
        <f t="shared" si="192"/>
        <v>CCV-3B_LC</v>
      </c>
      <c r="G2393" t="s">
        <v>2652</v>
      </c>
      <c r="I2393" t="s">
        <v>2656</v>
      </c>
      <c r="J2393">
        <v>0</v>
      </c>
      <c r="K2393">
        <v>0</v>
      </c>
      <c r="L2393">
        <v>0</v>
      </c>
      <c r="M2393">
        <v>2</v>
      </c>
      <c r="N2393">
        <v>0</v>
      </c>
      <c r="O2393">
        <v>0</v>
      </c>
      <c r="P2393">
        <v>0</v>
      </c>
      <c r="Q2393">
        <v>0</v>
      </c>
      <c r="R2393" s="27">
        <f t="shared" si="193"/>
        <v>3</v>
      </c>
      <c r="S2393" s="27">
        <f t="shared" si="194"/>
        <v>2</v>
      </c>
      <c r="T2393" s="27" t="str">
        <f>IFERROR(VLOOKUP(F2393,#REF!,2,0),"")</f>
        <v/>
      </c>
      <c r="U2393" s="27" t="str">
        <f t="shared" si="195"/>
        <v>,07:30:00,car,3</v>
      </c>
    </row>
    <row r="2394" spans="1:21" hidden="1" x14ac:dyDescent="0.25">
      <c r="A2394" t="s">
        <v>119</v>
      </c>
      <c r="B2394">
        <v>7</v>
      </c>
      <c r="C2394" s="27" t="str">
        <f t="shared" si="191"/>
        <v>M</v>
      </c>
      <c r="E2394" t="s">
        <v>2651</v>
      </c>
      <c r="F2394" s="27" t="str">
        <f t="shared" si="192"/>
        <v>CCV-3B_LC</v>
      </c>
      <c r="G2394" t="s">
        <v>2652</v>
      </c>
      <c r="I2394" t="s">
        <v>2657</v>
      </c>
      <c r="J2394">
        <v>0</v>
      </c>
      <c r="K2394">
        <v>1</v>
      </c>
      <c r="L2394">
        <v>1</v>
      </c>
      <c r="M2394">
        <v>1</v>
      </c>
      <c r="N2394">
        <v>0</v>
      </c>
      <c r="O2394">
        <v>0</v>
      </c>
      <c r="P2394">
        <v>0</v>
      </c>
      <c r="Q2394">
        <v>0</v>
      </c>
      <c r="R2394" s="27">
        <f t="shared" si="193"/>
        <v>8</v>
      </c>
      <c r="S2394" s="27">
        <f t="shared" si="194"/>
        <v>4</v>
      </c>
      <c r="T2394" s="27" t="str">
        <f>IFERROR(VLOOKUP(F2394,#REF!,2,0),"")</f>
        <v/>
      </c>
      <c r="U2394" s="27" t="str">
        <f t="shared" si="195"/>
        <v>,07:45:00,car,8</v>
      </c>
    </row>
    <row r="2395" spans="1:21" hidden="1" x14ac:dyDescent="0.25">
      <c r="A2395" t="s">
        <v>123</v>
      </c>
      <c r="B2395">
        <v>8</v>
      </c>
      <c r="C2395" s="27" t="str">
        <f t="shared" si="191"/>
        <v>M</v>
      </c>
      <c r="E2395" t="s">
        <v>2651</v>
      </c>
      <c r="F2395" s="27" t="str">
        <f t="shared" si="192"/>
        <v>CCV-3B_LC</v>
      </c>
      <c r="G2395" t="s">
        <v>2652</v>
      </c>
      <c r="I2395" t="s">
        <v>2658</v>
      </c>
      <c r="J2395">
        <v>0</v>
      </c>
      <c r="K2395">
        <v>1</v>
      </c>
      <c r="L2395">
        <v>0</v>
      </c>
      <c r="M2395">
        <v>0</v>
      </c>
      <c r="N2395">
        <v>1</v>
      </c>
      <c r="O2395">
        <v>0</v>
      </c>
      <c r="P2395">
        <v>0</v>
      </c>
      <c r="Q2395">
        <v>0</v>
      </c>
      <c r="R2395" s="27">
        <f t="shared" si="193"/>
        <v>3</v>
      </c>
      <c r="S2395" s="27">
        <f t="shared" si="194"/>
        <v>0</v>
      </c>
      <c r="T2395" s="27" t="str">
        <f>IFERROR(VLOOKUP(F2395,#REF!,2,0),"")</f>
        <v/>
      </c>
      <c r="U2395" s="27" t="str">
        <f t="shared" si="195"/>
        <v>,08:15:00,car,3</v>
      </c>
    </row>
    <row r="2396" spans="1:21" hidden="1" x14ac:dyDescent="0.25">
      <c r="A2396" t="s">
        <v>125</v>
      </c>
      <c r="B2396">
        <v>8</v>
      </c>
      <c r="C2396" s="27" t="str">
        <f t="shared" si="191"/>
        <v>M</v>
      </c>
      <c r="E2396" t="s">
        <v>2651</v>
      </c>
      <c r="F2396" s="27" t="str">
        <f t="shared" si="192"/>
        <v>CCV-3B_LC</v>
      </c>
      <c r="G2396" t="s">
        <v>2652</v>
      </c>
      <c r="I2396" t="s">
        <v>2659</v>
      </c>
      <c r="J2396">
        <v>0</v>
      </c>
      <c r="K2396">
        <v>2</v>
      </c>
      <c r="L2396">
        <v>1</v>
      </c>
      <c r="M2396">
        <v>3</v>
      </c>
      <c r="N2396">
        <v>0</v>
      </c>
      <c r="O2396">
        <v>0</v>
      </c>
      <c r="P2396">
        <v>0</v>
      </c>
      <c r="Q2396">
        <v>0</v>
      </c>
      <c r="R2396" s="27">
        <f t="shared" si="193"/>
        <v>13</v>
      </c>
      <c r="S2396" s="27">
        <f t="shared" si="194"/>
        <v>6</v>
      </c>
      <c r="T2396" s="27" t="str">
        <f>IFERROR(VLOOKUP(F2396,#REF!,2,0),"")</f>
        <v/>
      </c>
      <c r="U2396" s="27" t="str">
        <f t="shared" si="195"/>
        <v>,08:30:00,car,13</v>
      </c>
    </row>
    <row r="2397" spans="1:21" hidden="1" x14ac:dyDescent="0.25">
      <c r="A2397" t="s">
        <v>127</v>
      </c>
      <c r="B2397">
        <v>8</v>
      </c>
      <c r="C2397" s="27" t="str">
        <f t="shared" si="191"/>
        <v>M</v>
      </c>
      <c r="E2397" t="s">
        <v>2651</v>
      </c>
      <c r="F2397" s="27" t="str">
        <f t="shared" si="192"/>
        <v>CCV-3B_LC</v>
      </c>
      <c r="G2397" t="s">
        <v>2652</v>
      </c>
      <c r="I2397" t="s">
        <v>2660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1</v>
      </c>
      <c r="R2397" s="27">
        <f t="shared" si="193"/>
        <v>2</v>
      </c>
      <c r="S2397" s="27">
        <f t="shared" si="194"/>
        <v>1</v>
      </c>
      <c r="T2397" s="27" t="str">
        <f>IFERROR(VLOOKUP(F2397,#REF!,2,0),"")</f>
        <v/>
      </c>
      <c r="U2397" s="27" t="str">
        <f t="shared" si="195"/>
        <v>,08:45:00,car,2</v>
      </c>
    </row>
    <row r="2398" spans="1:21" hidden="1" x14ac:dyDescent="0.25">
      <c r="A2398" t="s">
        <v>129</v>
      </c>
      <c r="B2398">
        <v>9</v>
      </c>
      <c r="C2398" s="27" t="str">
        <f t="shared" si="191"/>
        <v>M</v>
      </c>
      <c r="E2398" t="s">
        <v>2651</v>
      </c>
      <c r="F2398" s="27" t="str">
        <f t="shared" si="192"/>
        <v>CCV-3B_LC</v>
      </c>
      <c r="G2398" t="s">
        <v>2652</v>
      </c>
      <c r="I2398" t="s">
        <v>2661</v>
      </c>
      <c r="J2398">
        <v>0</v>
      </c>
      <c r="K2398">
        <v>0</v>
      </c>
      <c r="L2398">
        <v>1</v>
      </c>
      <c r="M2398">
        <v>4</v>
      </c>
      <c r="N2398">
        <v>0</v>
      </c>
      <c r="O2398">
        <v>0</v>
      </c>
      <c r="P2398">
        <v>0</v>
      </c>
      <c r="Q2398">
        <v>2</v>
      </c>
      <c r="R2398" s="27">
        <f t="shared" si="193"/>
        <v>12</v>
      </c>
      <c r="S2398" s="27">
        <f t="shared" si="194"/>
        <v>9</v>
      </c>
      <c r="T2398" s="27" t="str">
        <f>IFERROR(VLOOKUP(F2398,#REF!,2,0),"")</f>
        <v/>
      </c>
      <c r="U2398" s="27" t="str">
        <f t="shared" si="195"/>
        <v>,09:00:00,car,12</v>
      </c>
    </row>
    <row r="2399" spans="1:21" hidden="1" x14ac:dyDescent="0.25">
      <c r="A2399" t="s">
        <v>131</v>
      </c>
      <c r="B2399">
        <v>9</v>
      </c>
      <c r="C2399" s="27" t="str">
        <f t="shared" si="191"/>
        <v>M</v>
      </c>
      <c r="E2399" t="s">
        <v>2651</v>
      </c>
      <c r="F2399" s="27" t="str">
        <f t="shared" si="192"/>
        <v>CCV-3B_LC</v>
      </c>
      <c r="G2399" t="s">
        <v>2652</v>
      </c>
      <c r="I2399" t="s">
        <v>2662</v>
      </c>
      <c r="J2399">
        <v>0</v>
      </c>
      <c r="K2399">
        <v>0</v>
      </c>
      <c r="L2399">
        <v>0</v>
      </c>
      <c r="M2399">
        <v>6</v>
      </c>
      <c r="N2399">
        <v>0</v>
      </c>
      <c r="O2399">
        <v>0</v>
      </c>
      <c r="P2399">
        <v>0</v>
      </c>
      <c r="Q2399">
        <v>0</v>
      </c>
      <c r="R2399" s="27">
        <f t="shared" si="193"/>
        <v>8</v>
      </c>
      <c r="S2399" s="27">
        <f t="shared" si="194"/>
        <v>6</v>
      </c>
      <c r="T2399" s="27" t="str">
        <f>IFERROR(VLOOKUP(F2399,#REF!,2,0),"")</f>
        <v/>
      </c>
      <c r="U2399" s="27" t="str">
        <f t="shared" si="195"/>
        <v>,09:15:00,car,8</v>
      </c>
    </row>
    <row r="2400" spans="1:21" hidden="1" x14ac:dyDescent="0.25">
      <c r="A2400" t="s">
        <v>133</v>
      </c>
      <c r="B2400">
        <v>9</v>
      </c>
      <c r="C2400" s="27" t="str">
        <f t="shared" si="191"/>
        <v>M</v>
      </c>
      <c r="E2400" t="s">
        <v>2651</v>
      </c>
      <c r="F2400" s="27" t="str">
        <f t="shared" si="192"/>
        <v>CCV-3B_LC</v>
      </c>
      <c r="G2400" t="s">
        <v>2652</v>
      </c>
      <c r="I2400" t="s">
        <v>2663</v>
      </c>
      <c r="J2400">
        <v>0</v>
      </c>
      <c r="K2400">
        <v>0</v>
      </c>
      <c r="L2400">
        <v>0</v>
      </c>
      <c r="M2400">
        <v>5</v>
      </c>
      <c r="N2400">
        <v>1</v>
      </c>
      <c r="O2400">
        <v>0</v>
      </c>
      <c r="P2400">
        <v>0</v>
      </c>
      <c r="Q2400">
        <v>0</v>
      </c>
      <c r="R2400" s="27">
        <f t="shared" si="193"/>
        <v>7</v>
      </c>
      <c r="S2400" s="27">
        <f t="shared" si="194"/>
        <v>5</v>
      </c>
      <c r="T2400" s="27" t="str">
        <f>IFERROR(VLOOKUP(F2400,#REF!,2,0),"")</f>
        <v/>
      </c>
      <c r="U2400" s="27" t="str">
        <f t="shared" si="195"/>
        <v>,09:30:00,car,7</v>
      </c>
    </row>
    <row r="2401" spans="1:21" hidden="1" x14ac:dyDescent="0.25">
      <c r="A2401" t="s">
        <v>135</v>
      </c>
      <c r="B2401">
        <v>9</v>
      </c>
      <c r="C2401" s="27" t="str">
        <f t="shared" si="191"/>
        <v>M</v>
      </c>
      <c r="E2401" t="s">
        <v>2651</v>
      </c>
      <c r="F2401" s="27" t="str">
        <f t="shared" si="192"/>
        <v>CCV-3B_LC</v>
      </c>
      <c r="G2401" t="s">
        <v>2652</v>
      </c>
      <c r="I2401" t="s">
        <v>2664</v>
      </c>
      <c r="J2401">
        <v>0</v>
      </c>
      <c r="K2401">
        <v>3</v>
      </c>
      <c r="L2401">
        <v>0</v>
      </c>
      <c r="M2401">
        <v>1</v>
      </c>
      <c r="N2401">
        <v>0</v>
      </c>
      <c r="O2401">
        <v>0</v>
      </c>
      <c r="P2401">
        <v>0</v>
      </c>
      <c r="Q2401">
        <v>1</v>
      </c>
      <c r="R2401" s="27">
        <f t="shared" si="193"/>
        <v>11</v>
      </c>
      <c r="S2401" s="27">
        <f t="shared" si="194"/>
        <v>2</v>
      </c>
      <c r="T2401" s="27" t="str">
        <f>IFERROR(VLOOKUP(F2401,#REF!,2,0),"")</f>
        <v/>
      </c>
      <c r="U2401" s="27" t="str">
        <f t="shared" si="195"/>
        <v>,09:45:00,car,11</v>
      </c>
    </row>
    <row r="2402" spans="1:21" hidden="1" x14ac:dyDescent="0.25">
      <c r="A2402" t="s">
        <v>137</v>
      </c>
      <c r="B2402">
        <v>10</v>
      </c>
      <c r="C2402" s="27" t="str">
        <f t="shared" si="191"/>
        <v>M</v>
      </c>
      <c r="E2402" t="s">
        <v>2651</v>
      </c>
      <c r="F2402" s="27" t="str">
        <f t="shared" si="192"/>
        <v>CCV-3B_LC</v>
      </c>
      <c r="G2402" t="s">
        <v>2652</v>
      </c>
      <c r="I2402" t="s">
        <v>2665</v>
      </c>
      <c r="J2402">
        <v>0</v>
      </c>
      <c r="K2402">
        <v>1</v>
      </c>
      <c r="L2402">
        <v>0</v>
      </c>
      <c r="M2402">
        <v>2</v>
      </c>
      <c r="N2402">
        <v>0</v>
      </c>
      <c r="O2402">
        <v>0</v>
      </c>
      <c r="P2402">
        <v>0</v>
      </c>
      <c r="Q2402">
        <v>1</v>
      </c>
      <c r="R2402" s="27">
        <f t="shared" si="193"/>
        <v>7</v>
      </c>
      <c r="S2402" s="27">
        <f t="shared" si="194"/>
        <v>3</v>
      </c>
      <c r="T2402" s="27" t="str">
        <f>IFERROR(VLOOKUP(F2402,#REF!,2,0),"")</f>
        <v/>
      </c>
      <c r="U2402" s="27" t="str">
        <f t="shared" si="195"/>
        <v>,10:00:00,car,7</v>
      </c>
    </row>
    <row r="2403" spans="1:21" hidden="1" x14ac:dyDescent="0.25">
      <c r="A2403" t="s">
        <v>139</v>
      </c>
      <c r="B2403">
        <v>10</v>
      </c>
      <c r="C2403" s="27" t="str">
        <f t="shared" si="191"/>
        <v>M</v>
      </c>
      <c r="E2403" t="s">
        <v>2651</v>
      </c>
      <c r="F2403" s="27" t="str">
        <f t="shared" si="192"/>
        <v>CCV-3B_LC</v>
      </c>
      <c r="G2403" t="s">
        <v>2652</v>
      </c>
      <c r="I2403" t="s">
        <v>2666</v>
      </c>
      <c r="J2403">
        <v>0</v>
      </c>
      <c r="K2403">
        <v>0</v>
      </c>
      <c r="L2403">
        <v>0</v>
      </c>
      <c r="M2403">
        <v>1</v>
      </c>
      <c r="N2403">
        <v>0</v>
      </c>
      <c r="O2403">
        <v>0</v>
      </c>
      <c r="P2403">
        <v>0</v>
      </c>
      <c r="Q2403">
        <v>1</v>
      </c>
      <c r="R2403" s="27">
        <f t="shared" si="193"/>
        <v>3</v>
      </c>
      <c r="S2403" s="27">
        <f t="shared" si="194"/>
        <v>2</v>
      </c>
      <c r="T2403" s="27" t="str">
        <f>IFERROR(VLOOKUP(F2403,#REF!,2,0),"")</f>
        <v/>
      </c>
      <c r="U2403" s="27" t="str">
        <f t="shared" si="195"/>
        <v>,10:15:00,car,3</v>
      </c>
    </row>
    <row r="2404" spans="1:21" hidden="1" x14ac:dyDescent="0.25">
      <c r="A2404" t="s">
        <v>141</v>
      </c>
      <c r="B2404">
        <v>10</v>
      </c>
      <c r="C2404" s="27" t="str">
        <f t="shared" si="191"/>
        <v>M</v>
      </c>
      <c r="E2404" t="s">
        <v>2651</v>
      </c>
      <c r="F2404" s="27" t="str">
        <f t="shared" si="192"/>
        <v>CCV-3B_LC</v>
      </c>
      <c r="G2404" t="s">
        <v>2652</v>
      </c>
      <c r="I2404" t="s">
        <v>2667</v>
      </c>
      <c r="J2404">
        <v>0</v>
      </c>
      <c r="K2404">
        <v>2</v>
      </c>
      <c r="L2404">
        <v>0</v>
      </c>
      <c r="M2404">
        <v>4</v>
      </c>
      <c r="N2404">
        <v>0</v>
      </c>
      <c r="O2404">
        <v>0</v>
      </c>
      <c r="P2404">
        <v>0</v>
      </c>
      <c r="Q2404">
        <v>0</v>
      </c>
      <c r="R2404" s="27">
        <f t="shared" si="193"/>
        <v>11</v>
      </c>
      <c r="S2404" s="27">
        <f t="shared" si="194"/>
        <v>4</v>
      </c>
      <c r="T2404" s="27" t="str">
        <f>IFERROR(VLOOKUP(F2404,#REF!,2,0),"")</f>
        <v/>
      </c>
      <c r="U2404" s="27" t="str">
        <f t="shared" si="195"/>
        <v>,10:30:00,car,11</v>
      </c>
    </row>
    <row r="2405" spans="1:21" hidden="1" x14ac:dyDescent="0.25">
      <c r="A2405" t="s">
        <v>143</v>
      </c>
      <c r="B2405">
        <v>10</v>
      </c>
      <c r="C2405" s="27" t="str">
        <f t="shared" si="191"/>
        <v>M</v>
      </c>
      <c r="E2405" t="s">
        <v>2651</v>
      </c>
      <c r="F2405" s="27" t="str">
        <f t="shared" si="192"/>
        <v>CCV-3B_LC</v>
      </c>
      <c r="G2405" t="s">
        <v>2652</v>
      </c>
      <c r="I2405" t="s">
        <v>2668</v>
      </c>
      <c r="J2405">
        <v>0</v>
      </c>
      <c r="K2405">
        <v>2</v>
      </c>
      <c r="L2405">
        <v>0</v>
      </c>
      <c r="M2405">
        <v>3</v>
      </c>
      <c r="N2405">
        <v>1</v>
      </c>
      <c r="O2405">
        <v>0</v>
      </c>
      <c r="P2405">
        <v>0</v>
      </c>
      <c r="Q2405">
        <v>0</v>
      </c>
      <c r="R2405" s="27">
        <f t="shared" si="193"/>
        <v>10</v>
      </c>
      <c r="S2405" s="27">
        <f t="shared" si="194"/>
        <v>3</v>
      </c>
      <c r="T2405" s="27" t="str">
        <f>IFERROR(VLOOKUP(F2405,#REF!,2,0),"")</f>
        <v/>
      </c>
      <c r="U2405" s="27" t="str">
        <f t="shared" si="195"/>
        <v>,10:45:00,car,10</v>
      </c>
    </row>
    <row r="2406" spans="1:21" hidden="1" x14ac:dyDescent="0.25">
      <c r="A2406" t="s">
        <v>145</v>
      </c>
      <c r="B2406">
        <v>11</v>
      </c>
      <c r="C2406" s="27" t="str">
        <f t="shared" si="191"/>
        <v>M</v>
      </c>
      <c r="E2406" t="s">
        <v>2651</v>
      </c>
      <c r="F2406" s="27" t="str">
        <f t="shared" si="192"/>
        <v>CCV-3B_LC</v>
      </c>
      <c r="G2406" t="s">
        <v>2652</v>
      </c>
      <c r="I2406" t="s">
        <v>2669</v>
      </c>
      <c r="J2406">
        <v>0</v>
      </c>
      <c r="K2406">
        <v>0</v>
      </c>
      <c r="L2406">
        <v>1</v>
      </c>
      <c r="M2406">
        <v>0</v>
      </c>
      <c r="N2406">
        <v>0</v>
      </c>
      <c r="O2406">
        <v>0</v>
      </c>
      <c r="P2406">
        <v>0</v>
      </c>
      <c r="Q2406">
        <v>1</v>
      </c>
      <c r="R2406" s="27">
        <f t="shared" si="193"/>
        <v>5</v>
      </c>
      <c r="S2406" s="27">
        <f t="shared" si="194"/>
        <v>4</v>
      </c>
      <c r="T2406" s="27" t="str">
        <f>IFERROR(VLOOKUP(F2406,#REF!,2,0),"")</f>
        <v/>
      </c>
      <c r="U2406" s="27" t="str">
        <f t="shared" si="195"/>
        <v>,11:00:00,car,5</v>
      </c>
    </row>
    <row r="2407" spans="1:21" hidden="1" x14ac:dyDescent="0.25">
      <c r="A2407" t="s">
        <v>147</v>
      </c>
      <c r="B2407">
        <v>11</v>
      </c>
      <c r="C2407" s="27" t="str">
        <f t="shared" si="191"/>
        <v>M</v>
      </c>
      <c r="E2407" t="s">
        <v>2651</v>
      </c>
      <c r="F2407" s="27" t="str">
        <f t="shared" si="192"/>
        <v>CCV-3B_LC</v>
      </c>
      <c r="G2407" t="s">
        <v>2652</v>
      </c>
      <c r="I2407" t="s">
        <v>2670</v>
      </c>
      <c r="J2407">
        <v>0</v>
      </c>
      <c r="K2407">
        <v>1</v>
      </c>
      <c r="L2407">
        <v>0</v>
      </c>
      <c r="M2407">
        <v>2</v>
      </c>
      <c r="N2407">
        <v>0</v>
      </c>
      <c r="O2407">
        <v>0</v>
      </c>
      <c r="P2407">
        <v>0</v>
      </c>
      <c r="Q2407">
        <v>1</v>
      </c>
      <c r="R2407" s="27">
        <f t="shared" si="193"/>
        <v>7</v>
      </c>
      <c r="S2407" s="27">
        <f t="shared" si="194"/>
        <v>3</v>
      </c>
      <c r="T2407" s="27" t="str">
        <f>IFERROR(VLOOKUP(F2407,#REF!,2,0),"")</f>
        <v/>
      </c>
      <c r="U2407" s="27" t="str">
        <f t="shared" si="195"/>
        <v>,11:15:00,car,7</v>
      </c>
    </row>
    <row r="2408" spans="1:21" hidden="1" x14ac:dyDescent="0.25">
      <c r="A2408" t="s">
        <v>149</v>
      </c>
      <c r="B2408">
        <v>11</v>
      </c>
      <c r="C2408" s="27" t="str">
        <f t="shared" si="191"/>
        <v>M</v>
      </c>
      <c r="E2408" t="s">
        <v>2651</v>
      </c>
      <c r="F2408" s="27" t="str">
        <f t="shared" si="192"/>
        <v>CCV-3B_LC</v>
      </c>
      <c r="G2408" t="s">
        <v>2652</v>
      </c>
      <c r="I2408" t="s">
        <v>2671</v>
      </c>
      <c r="J2408">
        <v>0</v>
      </c>
      <c r="K2408">
        <v>2</v>
      </c>
      <c r="L2408">
        <v>0</v>
      </c>
      <c r="M2408">
        <v>3</v>
      </c>
      <c r="N2408">
        <v>0</v>
      </c>
      <c r="O2408">
        <v>0</v>
      </c>
      <c r="P2408">
        <v>0</v>
      </c>
      <c r="Q2408">
        <v>0</v>
      </c>
      <c r="R2408" s="27">
        <f t="shared" si="193"/>
        <v>10</v>
      </c>
      <c r="S2408" s="27">
        <f t="shared" si="194"/>
        <v>3</v>
      </c>
      <c r="T2408" s="27" t="str">
        <f>IFERROR(VLOOKUP(F2408,#REF!,2,0),"")</f>
        <v/>
      </c>
      <c r="U2408" s="27" t="str">
        <f t="shared" si="195"/>
        <v>,11:30:00,car,10</v>
      </c>
    </row>
    <row r="2409" spans="1:21" hidden="1" x14ac:dyDescent="0.25">
      <c r="A2409" t="s">
        <v>151</v>
      </c>
      <c r="B2409">
        <v>11</v>
      </c>
      <c r="C2409" s="27" t="str">
        <f t="shared" si="191"/>
        <v>M</v>
      </c>
      <c r="E2409" t="s">
        <v>2651</v>
      </c>
      <c r="F2409" s="27" t="str">
        <f t="shared" si="192"/>
        <v>CCV-3B_LC</v>
      </c>
      <c r="G2409" t="s">
        <v>2652</v>
      </c>
      <c r="I2409" t="s">
        <v>2672</v>
      </c>
      <c r="J2409">
        <v>0</v>
      </c>
      <c r="K2409">
        <v>0</v>
      </c>
      <c r="L2409">
        <v>0</v>
      </c>
      <c r="M2409">
        <v>1</v>
      </c>
      <c r="N2409">
        <v>0</v>
      </c>
      <c r="O2409">
        <v>0</v>
      </c>
      <c r="P2409">
        <v>0</v>
      </c>
      <c r="Q2409">
        <v>2</v>
      </c>
      <c r="R2409" s="27">
        <f t="shared" si="193"/>
        <v>4</v>
      </c>
      <c r="S2409" s="27">
        <f t="shared" si="194"/>
        <v>3</v>
      </c>
      <c r="T2409" s="27" t="str">
        <f>IFERROR(VLOOKUP(F2409,#REF!,2,0),"")</f>
        <v/>
      </c>
      <c r="U2409" s="27" t="str">
        <f t="shared" si="195"/>
        <v>,11:45:00,car,4</v>
      </c>
    </row>
    <row r="2410" spans="1:21" hidden="1" x14ac:dyDescent="0.25">
      <c r="A2410" t="s">
        <v>153</v>
      </c>
      <c r="B2410">
        <v>12</v>
      </c>
      <c r="C2410" s="27" t="str">
        <f t="shared" si="191"/>
        <v>T</v>
      </c>
      <c r="E2410" t="s">
        <v>2651</v>
      </c>
      <c r="F2410" s="27" t="str">
        <f t="shared" si="192"/>
        <v>CCV-3B_LC</v>
      </c>
      <c r="G2410" t="s">
        <v>2652</v>
      </c>
      <c r="I2410" t="s">
        <v>2673</v>
      </c>
      <c r="J2410">
        <v>0</v>
      </c>
      <c r="K2410">
        <v>1</v>
      </c>
      <c r="L2410">
        <v>0</v>
      </c>
      <c r="M2410">
        <v>2</v>
      </c>
      <c r="N2410">
        <v>0</v>
      </c>
      <c r="O2410">
        <v>0</v>
      </c>
      <c r="P2410">
        <v>0</v>
      </c>
      <c r="Q2410">
        <v>1</v>
      </c>
      <c r="R2410" s="27">
        <f t="shared" si="193"/>
        <v>7</v>
      </c>
      <c r="S2410" s="27">
        <f t="shared" si="194"/>
        <v>3</v>
      </c>
      <c r="T2410" s="27" t="str">
        <f>IFERROR(VLOOKUP(F2410,#REF!,2,0),"")</f>
        <v/>
      </c>
      <c r="U2410" s="27" t="str">
        <f t="shared" si="195"/>
        <v>,12:00:00,car,7</v>
      </c>
    </row>
    <row r="2411" spans="1:21" hidden="1" x14ac:dyDescent="0.25">
      <c r="A2411" t="s">
        <v>155</v>
      </c>
      <c r="B2411">
        <v>12</v>
      </c>
      <c r="C2411" s="27" t="str">
        <f t="shared" si="191"/>
        <v>T</v>
      </c>
      <c r="E2411" t="s">
        <v>2651</v>
      </c>
      <c r="F2411" s="27" t="str">
        <f t="shared" si="192"/>
        <v>CCV-3B_LC</v>
      </c>
      <c r="G2411" t="s">
        <v>2652</v>
      </c>
      <c r="I2411" t="s">
        <v>2674</v>
      </c>
      <c r="J2411">
        <v>0</v>
      </c>
      <c r="K2411">
        <v>1</v>
      </c>
      <c r="L2411">
        <v>0</v>
      </c>
      <c r="M2411">
        <v>3</v>
      </c>
      <c r="N2411">
        <v>0</v>
      </c>
      <c r="O2411">
        <v>0</v>
      </c>
      <c r="P2411">
        <v>0</v>
      </c>
      <c r="Q2411">
        <v>0</v>
      </c>
      <c r="R2411" s="27">
        <f t="shared" si="193"/>
        <v>7</v>
      </c>
      <c r="S2411" s="27">
        <f t="shared" si="194"/>
        <v>3</v>
      </c>
      <c r="T2411" s="27" t="str">
        <f>IFERROR(VLOOKUP(F2411,#REF!,2,0),"")</f>
        <v/>
      </c>
      <c r="U2411" s="27" t="str">
        <f t="shared" si="195"/>
        <v>,12:15:00,car,7</v>
      </c>
    </row>
    <row r="2412" spans="1:21" hidden="1" x14ac:dyDescent="0.25">
      <c r="A2412" t="s">
        <v>157</v>
      </c>
      <c r="B2412">
        <v>12</v>
      </c>
      <c r="C2412" s="27" t="str">
        <f t="shared" si="191"/>
        <v>T</v>
      </c>
      <c r="E2412" t="s">
        <v>2651</v>
      </c>
      <c r="F2412" s="27" t="str">
        <f t="shared" si="192"/>
        <v>CCV-3B_LC</v>
      </c>
      <c r="G2412" t="s">
        <v>2652</v>
      </c>
      <c r="I2412" t="s">
        <v>2675</v>
      </c>
      <c r="J2412">
        <v>0</v>
      </c>
      <c r="K2412">
        <v>1</v>
      </c>
      <c r="L2412">
        <v>0</v>
      </c>
      <c r="M2412">
        <v>7</v>
      </c>
      <c r="N2412">
        <v>1</v>
      </c>
      <c r="O2412">
        <v>0</v>
      </c>
      <c r="P2412">
        <v>0</v>
      </c>
      <c r="Q2412">
        <v>2</v>
      </c>
      <c r="R2412" s="27">
        <f t="shared" si="193"/>
        <v>15</v>
      </c>
      <c r="S2412" s="27">
        <f t="shared" si="194"/>
        <v>9</v>
      </c>
      <c r="T2412" s="27" t="str">
        <f>IFERROR(VLOOKUP(F2412,#REF!,2,0),"")</f>
        <v/>
      </c>
      <c r="U2412" s="27" t="str">
        <f t="shared" si="195"/>
        <v>,12:30:00,car,15</v>
      </c>
    </row>
    <row r="2413" spans="1:21" hidden="1" x14ac:dyDescent="0.25">
      <c r="A2413" t="s">
        <v>159</v>
      </c>
      <c r="B2413">
        <v>12</v>
      </c>
      <c r="C2413" s="27" t="str">
        <f t="shared" si="191"/>
        <v>T</v>
      </c>
      <c r="E2413" t="s">
        <v>2651</v>
      </c>
      <c r="F2413" s="27" t="str">
        <f t="shared" si="192"/>
        <v>CCV-3B_LC</v>
      </c>
      <c r="G2413" t="s">
        <v>2652</v>
      </c>
      <c r="I2413" t="s">
        <v>2676</v>
      </c>
      <c r="J2413">
        <v>0</v>
      </c>
      <c r="K2413">
        <v>0</v>
      </c>
      <c r="L2413">
        <v>0</v>
      </c>
      <c r="M2413">
        <v>4</v>
      </c>
      <c r="N2413">
        <v>0</v>
      </c>
      <c r="O2413">
        <v>0</v>
      </c>
      <c r="P2413">
        <v>0</v>
      </c>
      <c r="Q2413">
        <v>1</v>
      </c>
      <c r="R2413" s="27">
        <f t="shared" si="193"/>
        <v>7</v>
      </c>
      <c r="S2413" s="27">
        <f t="shared" si="194"/>
        <v>5</v>
      </c>
      <c r="T2413" s="27" t="str">
        <f>IFERROR(VLOOKUP(F2413,#REF!,2,0),"")</f>
        <v/>
      </c>
      <c r="U2413" s="27" t="str">
        <f t="shared" si="195"/>
        <v>,12:45:00,car,7</v>
      </c>
    </row>
    <row r="2414" spans="1:21" hidden="1" x14ac:dyDescent="0.25">
      <c r="A2414" t="s">
        <v>163</v>
      </c>
      <c r="B2414">
        <v>13</v>
      </c>
      <c r="C2414" s="27" t="str">
        <f t="shared" si="191"/>
        <v>T</v>
      </c>
      <c r="E2414" t="s">
        <v>2651</v>
      </c>
      <c r="F2414" s="27" t="str">
        <f t="shared" si="192"/>
        <v>CCV-3B_LC</v>
      </c>
      <c r="G2414" t="s">
        <v>2652</v>
      </c>
      <c r="I2414" t="s">
        <v>2677</v>
      </c>
      <c r="J2414">
        <v>0</v>
      </c>
      <c r="K2414">
        <v>0</v>
      </c>
      <c r="L2414">
        <v>0</v>
      </c>
      <c r="M2414">
        <v>1</v>
      </c>
      <c r="N2414">
        <v>0</v>
      </c>
      <c r="O2414">
        <v>0</v>
      </c>
      <c r="P2414">
        <v>0</v>
      </c>
      <c r="Q2414">
        <v>0</v>
      </c>
      <c r="R2414" s="27">
        <f t="shared" si="193"/>
        <v>2</v>
      </c>
      <c r="S2414" s="27">
        <f t="shared" si="194"/>
        <v>1</v>
      </c>
      <c r="T2414" s="27" t="str">
        <f>IFERROR(VLOOKUP(F2414,#REF!,2,0),"")</f>
        <v/>
      </c>
      <c r="U2414" s="27" t="str">
        <f t="shared" si="195"/>
        <v>,13:15:00,car,2</v>
      </c>
    </row>
    <row r="2415" spans="1:21" hidden="1" x14ac:dyDescent="0.25">
      <c r="A2415" t="s">
        <v>165</v>
      </c>
      <c r="B2415">
        <v>13</v>
      </c>
      <c r="C2415" s="27" t="str">
        <f t="shared" si="191"/>
        <v>T</v>
      </c>
      <c r="E2415" t="s">
        <v>2651</v>
      </c>
      <c r="F2415" s="27" t="str">
        <f t="shared" si="192"/>
        <v>CCV-3B_LC</v>
      </c>
      <c r="G2415" t="s">
        <v>2652</v>
      </c>
      <c r="I2415" t="s">
        <v>2678</v>
      </c>
      <c r="J2415">
        <v>0</v>
      </c>
      <c r="K2415">
        <v>1</v>
      </c>
      <c r="L2415">
        <v>0</v>
      </c>
      <c r="M2415">
        <v>3</v>
      </c>
      <c r="N2415">
        <v>0</v>
      </c>
      <c r="O2415">
        <v>0</v>
      </c>
      <c r="P2415">
        <v>0</v>
      </c>
      <c r="Q2415">
        <v>0</v>
      </c>
      <c r="R2415" s="27">
        <f t="shared" si="193"/>
        <v>7</v>
      </c>
      <c r="S2415" s="27">
        <f t="shared" si="194"/>
        <v>3</v>
      </c>
      <c r="T2415" s="27" t="str">
        <f>IFERROR(VLOOKUP(F2415,#REF!,2,0),"")</f>
        <v/>
      </c>
      <c r="U2415" s="27" t="str">
        <f t="shared" si="195"/>
        <v>,13:30:00,car,7</v>
      </c>
    </row>
    <row r="2416" spans="1:21" hidden="1" x14ac:dyDescent="0.25">
      <c r="A2416" t="s">
        <v>167</v>
      </c>
      <c r="B2416">
        <v>13</v>
      </c>
      <c r="C2416" s="27" t="str">
        <f t="shared" si="191"/>
        <v>T</v>
      </c>
      <c r="E2416" t="s">
        <v>2651</v>
      </c>
      <c r="F2416" s="27" t="str">
        <f t="shared" si="192"/>
        <v>CCV-3B_LC</v>
      </c>
      <c r="G2416" t="s">
        <v>2652</v>
      </c>
      <c r="I2416" t="s">
        <v>2679</v>
      </c>
      <c r="J2416">
        <v>0</v>
      </c>
      <c r="K2416">
        <v>1</v>
      </c>
      <c r="L2416">
        <v>0</v>
      </c>
      <c r="M2416">
        <v>1</v>
      </c>
      <c r="N2416">
        <v>1</v>
      </c>
      <c r="O2416">
        <v>0</v>
      </c>
      <c r="P2416">
        <v>0</v>
      </c>
      <c r="Q2416">
        <v>0</v>
      </c>
      <c r="R2416" s="27">
        <f t="shared" si="193"/>
        <v>5</v>
      </c>
      <c r="S2416" s="27">
        <f t="shared" si="194"/>
        <v>1</v>
      </c>
      <c r="T2416" s="27" t="str">
        <f>IFERROR(VLOOKUP(F2416,#REF!,2,0),"")</f>
        <v/>
      </c>
      <c r="U2416" s="27" t="str">
        <f t="shared" si="195"/>
        <v>,13:45:00,car,5</v>
      </c>
    </row>
    <row r="2417" spans="1:21" hidden="1" x14ac:dyDescent="0.25">
      <c r="A2417" t="s">
        <v>169</v>
      </c>
      <c r="B2417">
        <v>14</v>
      </c>
      <c r="C2417" s="27" t="str">
        <f t="shared" si="191"/>
        <v>T</v>
      </c>
      <c r="E2417" t="s">
        <v>2651</v>
      </c>
      <c r="F2417" s="27" t="str">
        <f t="shared" si="192"/>
        <v>CCV-3B_LC</v>
      </c>
      <c r="G2417" t="s">
        <v>2652</v>
      </c>
      <c r="I2417" t="s">
        <v>2680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1</v>
      </c>
      <c r="R2417" s="27">
        <f t="shared" si="193"/>
        <v>2</v>
      </c>
      <c r="S2417" s="27">
        <f t="shared" si="194"/>
        <v>1</v>
      </c>
      <c r="T2417" s="27" t="str">
        <f>IFERROR(VLOOKUP(F2417,#REF!,2,0),"")</f>
        <v/>
      </c>
      <c r="U2417" s="27" t="str">
        <f t="shared" si="195"/>
        <v>,14:00:00,car,2</v>
      </c>
    </row>
    <row r="2418" spans="1:21" hidden="1" x14ac:dyDescent="0.25">
      <c r="A2418" t="s">
        <v>171</v>
      </c>
      <c r="B2418">
        <v>14</v>
      </c>
      <c r="C2418" s="27" t="str">
        <f t="shared" si="191"/>
        <v>T</v>
      </c>
      <c r="E2418" t="s">
        <v>2651</v>
      </c>
      <c r="F2418" s="27" t="str">
        <f t="shared" si="192"/>
        <v>CCV-3B_LC</v>
      </c>
      <c r="G2418" t="s">
        <v>2652</v>
      </c>
      <c r="I2418" t="s">
        <v>2681</v>
      </c>
      <c r="J2418">
        <v>0</v>
      </c>
      <c r="K2418">
        <v>0</v>
      </c>
      <c r="L2418">
        <v>0</v>
      </c>
      <c r="M2418">
        <v>5</v>
      </c>
      <c r="N2418">
        <v>0</v>
      </c>
      <c r="O2418">
        <v>0</v>
      </c>
      <c r="P2418">
        <v>0</v>
      </c>
      <c r="Q2418">
        <v>0</v>
      </c>
      <c r="R2418" s="27">
        <f t="shared" si="193"/>
        <v>7</v>
      </c>
      <c r="S2418" s="27">
        <f t="shared" si="194"/>
        <v>5</v>
      </c>
      <c r="T2418" s="27" t="str">
        <f>IFERROR(VLOOKUP(F2418,#REF!,2,0),"")</f>
        <v/>
      </c>
      <c r="U2418" s="27" t="str">
        <f t="shared" si="195"/>
        <v>,14:15:00,car,7</v>
      </c>
    </row>
    <row r="2419" spans="1:21" hidden="1" x14ac:dyDescent="0.25">
      <c r="A2419" t="s">
        <v>173</v>
      </c>
      <c r="B2419">
        <v>14</v>
      </c>
      <c r="C2419" s="27" t="str">
        <f t="shared" si="191"/>
        <v>T</v>
      </c>
      <c r="E2419" t="s">
        <v>2651</v>
      </c>
      <c r="F2419" s="27" t="str">
        <f t="shared" si="192"/>
        <v>CCV-3B_LC</v>
      </c>
      <c r="G2419" t="s">
        <v>2652</v>
      </c>
      <c r="I2419" t="s">
        <v>2682</v>
      </c>
      <c r="J2419">
        <v>0</v>
      </c>
      <c r="K2419">
        <v>1</v>
      </c>
      <c r="L2419">
        <v>0</v>
      </c>
      <c r="M2419">
        <v>2</v>
      </c>
      <c r="N2419">
        <v>0</v>
      </c>
      <c r="O2419">
        <v>0</v>
      </c>
      <c r="P2419">
        <v>0</v>
      </c>
      <c r="Q2419">
        <v>1</v>
      </c>
      <c r="R2419" s="27">
        <f t="shared" si="193"/>
        <v>7</v>
      </c>
      <c r="S2419" s="27">
        <f t="shared" si="194"/>
        <v>3</v>
      </c>
      <c r="T2419" s="27" t="str">
        <f>IFERROR(VLOOKUP(F2419,#REF!,2,0),"")</f>
        <v/>
      </c>
      <c r="U2419" s="27" t="str">
        <f t="shared" si="195"/>
        <v>,14:30:00,car,7</v>
      </c>
    </row>
    <row r="2420" spans="1:21" hidden="1" x14ac:dyDescent="0.25">
      <c r="A2420" t="s">
        <v>175</v>
      </c>
      <c r="B2420">
        <v>14</v>
      </c>
      <c r="C2420" s="27" t="str">
        <f t="shared" si="191"/>
        <v>T</v>
      </c>
      <c r="E2420" t="s">
        <v>2651</v>
      </c>
      <c r="F2420" s="27" t="str">
        <f t="shared" si="192"/>
        <v>CCV-3B_LC</v>
      </c>
      <c r="G2420" t="s">
        <v>2652</v>
      </c>
      <c r="I2420" t="s">
        <v>2683</v>
      </c>
      <c r="J2420">
        <v>0</v>
      </c>
      <c r="K2420">
        <v>1</v>
      </c>
      <c r="L2420">
        <v>0</v>
      </c>
      <c r="M2420">
        <v>4</v>
      </c>
      <c r="N2420">
        <v>0</v>
      </c>
      <c r="O2420">
        <v>0</v>
      </c>
      <c r="P2420">
        <v>0</v>
      </c>
      <c r="Q2420">
        <v>1</v>
      </c>
      <c r="R2420" s="27">
        <f t="shared" si="193"/>
        <v>10</v>
      </c>
      <c r="S2420" s="27">
        <f t="shared" si="194"/>
        <v>5</v>
      </c>
      <c r="T2420" s="27" t="str">
        <f>IFERROR(VLOOKUP(F2420,#REF!,2,0),"")</f>
        <v/>
      </c>
      <c r="U2420" s="27" t="str">
        <f t="shared" si="195"/>
        <v>,14:45:00,car,10</v>
      </c>
    </row>
    <row r="2421" spans="1:21" hidden="1" x14ac:dyDescent="0.25">
      <c r="A2421" t="s">
        <v>177</v>
      </c>
      <c r="B2421">
        <v>15</v>
      </c>
      <c r="C2421" s="27" t="str">
        <f t="shared" si="191"/>
        <v>T</v>
      </c>
      <c r="E2421" t="s">
        <v>2651</v>
      </c>
      <c r="F2421" s="27" t="str">
        <f t="shared" si="192"/>
        <v>CCV-3B_LC</v>
      </c>
      <c r="G2421" t="s">
        <v>2652</v>
      </c>
      <c r="I2421" t="s">
        <v>2684</v>
      </c>
      <c r="J2421">
        <v>0</v>
      </c>
      <c r="K2421">
        <v>1</v>
      </c>
      <c r="L2421">
        <v>0</v>
      </c>
      <c r="M2421">
        <v>5</v>
      </c>
      <c r="N2421">
        <v>0</v>
      </c>
      <c r="O2421">
        <v>0</v>
      </c>
      <c r="P2421">
        <v>0</v>
      </c>
      <c r="Q2421">
        <v>0</v>
      </c>
      <c r="R2421" s="27">
        <f t="shared" si="193"/>
        <v>10</v>
      </c>
      <c r="S2421" s="27">
        <f t="shared" si="194"/>
        <v>5</v>
      </c>
      <c r="T2421" s="27" t="str">
        <f>IFERROR(VLOOKUP(F2421,#REF!,2,0),"")</f>
        <v/>
      </c>
      <c r="U2421" s="27" t="str">
        <f t="shared" si="195"/>
        <v>,15:00:00,car,10</v>
      </c>
    </row>
    <row r="2422" spans="1:21" hidden="1" x14ac:dyDescent="0.25">
      <c r="A2422" t="s">
        <v>179</v>
      </c>
      <c r="B2422">
        <v>15</v>
      </c>
      <c r="C2422" s="27" t="str">
        <f t="shared" si="191"/>
        <v>T</v>
      </c>
      <c r="E2422" t="s">
        <v>2651</v>
      </c>
      <c r="F2422" s="27" t="str">
        <f t="shared" si="192"/>
        <v>CCV-3B_LC</v>
      </c>
      <c r="G2422" t="s">
        <v>2652</v>
      </c>
      <c r="I2422" t="s">
        <v>2685</v>
      </c>
      <c r="J2422">
        <v>0</v>
      </c>
      <c r="K2422">
        <v>0</v>
      </c>
      <c r="L2422">
        <v>0</v>
      </c>
      <c r="M2422">
        <v>3</v>
      </c>
      <c r="N2422">
        <v>0</v>
      </c>
      <c r="O2422">
        <v>0</v>
      </c>
      <c r="P2422">
        <v>0</v>
      </c>
      <c r="Q2422">
        <v>0</v>
      </c>
      <c r="R2422" s="27">
        <f t="shared" si="193"/>
        <v>4</v>
      </c>
      <c r="S2422" s="27">
        <f t="shared" si="194"/>
        <v>3</v>
      </c>
      <c r="T2422" s="27" t="str">
        <f>IFERROR(VLOOKUP(F2422,#REF!,2,0),"")</f>
        <v/>
      </c>
      <c r="U2422" s="27" t="str">
        <f t="shared" si="195"/>
        <v>,15:15:00,car,4</v>
      </c>
    </row>
    <row r="2423" spans="1:21" hidden="1" x14ac:dyDescent="0.25">
      <c r="A2423" t="s">
        <v>181</v>
      </c>
      <c r="B2423">
        <v>15</v>
      </c>
      <c r="C2423" s="27" t="str">
        <f t="shared" si="191"/>
        <v>T</v>
      </c>
      <c r="E2423" t="s">
        <v>2651</v>
      </c>
      <c r="F2423" s="27" t="str">
        <f t="shared" si="192"/>
        <v>CCV-3B_LC</v>
      </c>
      <c r="G2423" t="s">
        <v>2652</v>
      </c>
      <c r="I2423" t="s">
        <v>2686</v>
      </c>
      <c r="J2423">
        <v>0</v>
      </c>
      <c r="K2423">
        <v>0</v>
      </c>
      <c r="L2423">
        <v>0</v>
      </c>
      <c r="M2423">
        <v>2</v>
      </c>
      <c r="N2423">
        <v>0</v>
      </c>
      <c r="O2423">
        <v>0</v>
      </c>
      <c r="P2423">
        <v>0</v>
      </c>
      <c r="Q2423">
        <v>0</v>
      </c>
      <c r="R2423" s="27">
        <f t="shared" si="193"/>
        <v>3</v>
      </c>
      <c r="S2423" s="27">
        <f t="shared" si="194"/>
        <v>2</v>
      </c>
      <c r="T2423" s="27" t="str">
        <f>IFERROR(VLOOKUP(F2423,#REF!,2,0),"")</f>
        <v/>
      </c>
      <c r="U2423" s="27" t="str">
        <f t="shared" si="195"/>
        <v>,15:30:00,car,3</v>
      </c>
    </row>
    <row r="2424" spans="1:21" hidden="1" x14ac:dyDescent="0.25">
      <c r="A2424" t="s">
        <v>183</v>
      </c>
      <c r="B2424">
        <v>15</v>
      </c>
      <c r="C2424" s="27" t="str">
        <f t="shared" si="191"/>
        <v>T</v>
      </c>
      <c r="E2424" t="s">
        <v>2651</v>
      </c>
      <c r="F2424" s="27" t="str">
        <f t="shared" si="192"/>
        <v>CCV-3B_LC</v>
      </c>
      <c r="G2424" t="s">
        <v>2652</v>
      </c>
      <c r="I2424" t="s">
        <v>2687</v>
      </c>
      <c r="J2424">
        <v>0</v>
      </c>
      <c r="K2424">
        <v>2</v>
      </c>
      <c r="L2424">
        <v>0</v>
      </c>
      <c r="M2424">
        <v>1</v>
      </c>
      <c r="N2424">
        <v>0</v>
      </c>
      <c r="O2424">
        <v>0</v>
      </c>
      <c r="P2424">
        <v>0</v>
      </c>
      <c r="Q2424">
        <v>0</v>
      </c>
      <c r="R2424" s="27">
        <f t="shared" si="193"/>
        <v>7</v>
      </c>
      <c r="S2424" s="27">
        <f t="shared" si="194"/>
        <v>1</v>
      </c>
      <c r="T2424" s="27" t="str">
        <f>IFERROR(VLOOKUP(F2424,#REF!,2,0),"")</f>
        <v/>
      </c>
      <c r="U2424" s="27" t="str">
        <f t="shared" si="195"/>
        <v>,15:45:00,car,7</v>
      </c>
    </row>
    <row r="2425" spans="1:21" hidden="1" x14ac:dyDescent="0.25">
      <c r="A2425" t="s">
        <v>185</v>
      </c>
      <c r="B2425">
        <v>16</v>
      </c>
      <c r="C2425" s="27" t="str">
        <f t="shared" si="191"/>
        <v>T</v>
      </c>
      <c r="E2425" t="s">
        <v>2651</v>
      </c>
      <c r="F2425" s="27" t="str">
        <f t="shared" si="192"/>
        <v>CCV-3B_LC</v>
      </c>
      <c r="G2425" t="s">
        <v>2652</v>
      </c>
      <c r="I2425" t="s">
        <v>2688</v>
      </c>
      <c r="J2425">
        <v>0</v>
      </c>
      <c r="K2425">
        <v>0</v>
      </c>
      <c r="L2425">
        <v>0</v>
      </c>
      <c r="M2425">
        <v>3</v>
      </c>
      <c r="N2425">
        <v>0</v>
      </c>
      <c r="O2425">
        <v>0</v>
      </c>
      <c r="P2425">
        <v>0</v>
      </c>
      <c r="Q2425">
        <v>0</v>
      </c>
      <c r="R2425" s="27">
        <f t="shared" si="193"/>
        <v>4</v>
      </c>
      <c r="S2425" s="27">
        <f t="shared" si="194"/>
        <v>3</v>
      </c>
      <c r="T2425" s="27" t="str">
        <f>IFERROR(VLOOKUP(F2425,#REF!,2,0),"")</f>
        <v/>
      </c>
      <c r="U2425" s="27" t="str">
        <f t="shared" si="195"/>
        <v>,16:00:00,car,4</v>
      </c>
    </row>
    <row r="2426" spans="1:21" hidden="1" x14ac:dyDescent="0.25">
      <c r="A2426" t="s">
        <v>187</v>
      </c>
      <c r="B2426">
        <v>16</v>
      </c>
      <c r="C2426" s="27" t="str">
        <f t="shared" si="191"/>
        <v>T</v>
      </c>
      <c r="E2426" t="s">
        <v>2651</v>
      </c>
      <c r="F2426" s="27" t="str">
        <f t="shared" si="192"/>
        <v>CCV-3B_LC</v>
      </c>
      <c r="G2426" t="s">
        <v>2652</v>
      </c>
      <c r="I2426" t="s">
        <v>2689</v>
      </c>
      <c r="J2426">
        <v>0</v>
      </c>
      <c r="K2426">
        <v>0</v>
      </c>
      <c r="L2426">
        <v>0</v>
      </c>
      <c r="M2426">
        <v>4</v>
      </c>
      <c r="N2426">
        <v>0</v>
      </c>
      <c r="O2426">
        <v>1</v>
      </c>
      <c r="P2426">
        <v>0</v>
      </c>
      <c r="Q2426">
        <v>0</v>
      </c>
      <c r="R2426" s="27">
        <f t="shared" si="193"/>
        <v>6</v>
      </c>
      <c r="S2426" s="27">
        <f t="shared" si="194"/>
        <v>4</v>
      </c>
      <c r="T2426" s="27" t="str">
        <f>IFERROR(VLOOKUP(F2426,#REF!,2,0),"")</f>
        <v/>
      </c>
      <c r="U2426" s="27" t="str">
        <f t="shared" si="195"/>
        <v>,16:15:00,car,6</v>
      </c>
    </row>
    <row r="2427" spans="1:21" hidden="1" x14ac:dyDescent="0.25">
      <c r="A2427" t="s">
        <v>42</v>
      </c>
      <c r="B2427">
        <v>16</v>
      </c>
      <c r="C2427" s="27" t="str">
        <f t="shared" si="191"/>
        <v>T</v>
      </c>
      <c r="E2427" t="s">
        <v>2651</v>
      </c>
      <c r="F2427" s="27" t="str">
        <f t="shared" si="192"/>
        <v>CCV-3B_LC</v>
      </c>
      <c r="G2427" t="s">
        <v>2652</v>
      </c>
      <c r="I2427" t="s">
        <v>2690</v>
      </c>
      <c r="J2427">
        <v>0</v>
      </c>
      <c r="K2427">
        <v>1</v>
      </c>
      <c r="L2427">
        <v>0</v>
      </c>
      <c r="M2427">
        <v>1</v>
      </c>
      <c r="N2427">
        <v>0</v>
      </c>
      <c r="O2427">
        <v>0</v>
      </c>
      <c r="P2427">
        <v>0</v>
      </c>
      <c r="Q2427">
        <v>0</v>
      </c>
      <c r="R2427" s="27">
        <f t="shared" si="193"/>
        <v>4</v>
      </c>
      <c r="S2427" s="27">
        <f t="shared" si="194"/>
        <v>1</v>
      </c>
      <c r="T2427" s="27" t="str">
        <f>IFERROR(VLOOKUP(F2427,#REF!,2,0),"")</f>
        <v/>
      </c>
      <c r="U2427" s="27" t="str">
        <f t="shared" si="195"/>
        <v>,16:30:00,car,4</v>
      </c>
    </row>
    <row r="2428" spans="1:21" hidden="1" x14ac:dyDescent="0.25">
      <c r="A2428" t="s">
        <v>43</v>
      </c>
      <c r="B2428">
        <v>16</v>
      </c>
      <c r="C2428" s="27" t="str">
        <f t="shared" si="191"/>
        <v>T</v>
      </c>
      <c r="E2428" t="s">
        <v>2651</v>
      </c>
      <c r="F2428" s="27" t="str">
        <f t="shared" si="192"/>
        <v>CCV-3B_LC</v>
      </c>
      <c r="G2428" t="s">
        <v>2652</v>
      </c>
      <c r="I2428" t="s">
        <v>2691</v>
      </c>
      <c r="J2428">
        <v>0</v>
      </c>
      <c r="K2428">
        <v>0</v>
      </c>
      <c r="L2428">
        <v>0</v>
      </c>
      <c r="M2428">
        <v>3</v>
      </c>
      <c r="N2428">
        <v>0</v>
      </c>
      <c r="O2428">
        <v>0</v>
      </c>
      <c r="P2428">
        <v>0</v>
      </c>
      <c r="Q2428">
        <v>0</v>
      </c>
      <c r="R2428" s="27">
        <f t="shared" si="193"/>
        <v>4</v>
      </c>
      <c r="S2428" s="27">
        <f t="shared" si="194"/>
        <v>3</v>
      </c>
      <c r="T2428" s="27" t="str">
        <f>IFERROR(VLOOKUP(F2428,#REF!,2,0),"")</f>
        <v/>
      </c>
      <c r="U2428" s="27" t="str">
        <f t="shared" si="195"/>
        <v>,16:45:00,car,4</v>
      </c>
    </row>
    <row r="2429" spans="1:21" hidden="1" x14ac:dyDescent="0.25">
      <c r="A2429" t="s">
        <v>44</v>
      </c>
      <c r="B2429">
        <v>17</v>
      </c>
      <c r="C2429" s="27" t="str">
        <f t="shared" si="191"/>
        <v>T</v>
      </c>
      <c r="E2429" t="s">
        <v>2651</v>
      </c>
      <c r="F2429" s="27" t="str">
        <f t="shared" si="192"/>
        <v>CCV-3B_LC</v>
      </c>
      <c r="G2429" t="s">
        <v>2652</v>
      </c>
      <c r="I2429" t="s">
        <v>2692</v>
      </c>
      <c r="J2429">
        <v>0</v>
      </c>
      <c r="K2429">
        <v>1</v>
      </c>
      <c r="L2429">
        <v>0</v>
      </c>
      <c r="M2429">
        <v>1</v>
      </c>
      <c r="N2429">
        <v>0</v>
      </c>
      <c r="O2429">
        <v>0</v>
      </c>
      <c r="P2429">
        <v>0</v>
      </c>
      <c r="Q2429">
        <v>1</v>
      </c>
      <c r="R2429" s="27">
        <f t="shared" si="193"/>
        <v>6</v>
      </c>
      <c r="S2429" s="27">
        <f t="shared" si="194"/>
        <v>2</v>
      </c>
      <c r="T2429" s="27" t="str">
        <f>IFERROR(VLOOKUP(F2429,#REF!,2,0),"")</f>
        <v/>
      </c>
      <c r="U2429" s="27" t="str">
        <f t="shared" si="195"/>
        <v>,17:00:00,car,6</v>
      </c>
    </row>
    <row r="2430" spans="1:21" hidden="1" x14ac:dyDescent="0.25">
      <c r="A2430" t="s">
        <v>45</v>
      </c>
      <c r="B2430">
        <v>17</v>
      </c>
      <c r="C2430" s="27" t="str">
        <f t="shared" si="191"/>
        <v>T</v>
      </c>
      <c r="E2430" t="s">
        <v>2651</v>
      </c>
      <c r="F2430" s="27" t="str">
        <f t="shared" si="192"/>
        <v>CCV-3B_LC</v>
      </c>
      <c r="G2430" t="s">
        <v>2652</v>
      </c>
      <c r="I2430" t="s">
        <v>2693</v>
      </c>
      <c r="J2430">
        <v>0</v>
      </c>
      <c r="K2430">
        <v>2</v>
      </c>
      <c r="L2430">
        <v>0</v>
      </c>
      <c r="M2430">
        <v>5</v>
      </c>
      <c r="N2430">
        <v>1</v>
      </c>
      <c r="O2430">
        <v>0</v>
      </c>
      <c r="P2430">
        <v>0</v>
      </c>
      <c r="Q2430">
        <v>0</v>
      </c>
      <c r="R2430" s="27">
        <f t="shared" si="193"/>
        <v>12</v>
      </c>
      <c r="S2430" s="27">
        <f t="shared" si="194"/>
        <v>5</v>
      </c>
      <c r="T2430" s="27" t="str">
        <f>IFERROR(VLOOKUP(F2430,#REF!,2,0),"")</f>
        <v/>
      </c>
      <c r="U2430" s="27" t="str">
        <f t="shared" si="195"/>
        <v>,17:15:00,car,12</v>
      </c>
    </row>
    <row r="2431" spans="1:21" hidden="1" x14ac:dyDescent="0.25">
      <c r="A2431" t="s">
        <v>46</v>
      </c>
      <c r="B2431">
        <v>17</v>
      </c>
      <c r="C2431" s="27" t="str">
        <f t="shared" si="191"/>
        <v>T</v>
      </c>
      <c r="E2431" t="s">
        <v>2651</v>
      </c>
      <c r="F2431" s="27" t="str">
        <f t="shared" si="192"/>
        <v>CCV-3B_LC</v>
      </c>
      <c r="G2431" t="s">
        <v>2652</v>
      </c>
      <c r="I2431" t="s">
        <v>2694</v>
      </c>
      <c r="J2431">
        <v>0</v>
      </c>
      <c r="K2431">
        <v>1</v>
      </c>
      <c r="L2431">
        <v>0</v>
      </c>
      <c r="M2431">
        <v>2</v>
      </c>
      <c r="N2431">
        <v>0</v>
      </c>
      <c r="O2431">
        <v>0</v>
      </c>
      <c r="P2431">
        <v>0</v>
      </c>
      <c r="Q2431">
        <v>0</v>
      </c>
      <c r="R2431" s="27">
        <f t="shared" si="193"/>
        <v>6</v>
      </c>
      <c r="S2431" s="27">
        <f t="shared" si="194"/>
        <v>2</v>
      </c>
      <c r="T2431" s="27" t="str">
        <f>IFERROR(VLOOKUP(F2431,#REF!,2,0),"")</f>
        <v/>
      </c>
      <c r="U2431" s="27" t="str">
        <f t="shared" si="195"/>
        <v>,17:30:00,car,6</v>
      </c>
    </row>
    <row r="2432" spans="1:21" hidden="1" x14ac:dyDescent="0.25">
      <c r="A2432" t="s">
        <v>47</v>
      </c>
      <c r="B2432">
        <v>17</v>
      </c>
      <c r="C2432" s="27" t="str">
        <f t="shared" si="191"/>
        <v>T</v>
      </c>
      <c r="E2432" t="s">
        <v>2651</v>
      </c>
      <c r="F2432" s="27" t="str">
        <f t="shared" si="192"/>
        <v>CCV-3B_LC</v>
      </c>
      <c r="G2432" t="s">
        <v>2652</v>
      </c>
      <c r="I2432" t="s">
        <v>2695</v>
      </c>
      <c r="J2432">
        <v>0</v>
      </c>
      <c r="K2432">
        <v>2</v>
      </c>
      <c r="L2432">
        <v>0</v>
      </c>
      <c r="M2432">
        <v>5</v>
      </c>
      <c r="N2432">
        <v>0</v>
      </c>
      <c r="O2432">
        <v>0</v>
      </c>
      <c r="P2432">
        <v>0</v>
      </c>
      <c r="Q2432">
        <v>2</v>
      </c>
      <c r="R2432" s="27">
        <f t="shared" si="193"/>
        <v>15</v>
      </c>
      <c r="S2432" s="27">
        <f t="shared" si="194"/>
        <v>7</v>
      </c>
      <c r="T2432" s="27" t="str">
        <f>IFERROR(VLOOKUP(F2432,#REF!,2,0),"")</f>
        <v/>
      </c>
      <c r="U2432" s="27" t="str">
        <f t="shared" si="195"/>
        <v>,17:45:00,car,15</v>
      </c>
    </row>
    <row r="2433" spans="1:21" hidden="1" x14ac:dyDescent="0.25">
      <c r="A2433" t="s">
        <v>48</v>
      </c>
      <c r="B2433">
        <v>18</v>
      </c>
      <c r="C2433" s="27" t="str">
        <f t="shared" si="191"/>
        <v>T</v>
      </c>
      <c r="E2433" t="s">
        <v>2651</v>
      </c>
      <c r="F2433" s="27" t="str">
        <f t="shared" si="192"/>
        <v>CCV-3B_LC</v>
      </c>
      <c r="G2433" t="s">
        <v>2652</v>
      </c>
      <c r="I2433" t="s">
        <v>2696</v>
      </c>
      <c r="J2433">
        <v>0</v>
      </c>
      <c r="K2433">
        <v>0</v>
      </c>
      <c r="L2433">
        <v>0</v>
      </c>
      <c r="M2433">
        <v>1</v>
      </c>
      <c r="N2433">
        <v>0</v>
      </c>
      <c r="O2433">
        <v>0</v>
      </c>
      <c r="P2433">
        <v>0</v>
      </c>
      <c r="Q2433">
        <v>0</v>
      </c>
      <c r="R2433" s="27">
        <f t="shared" si="193"/>
        <v>2</v>
      </c>
      <c r="S2433" s="27">
        <f t="shared" si="194"/>
        <v>1</v>
      </c>
      <c r="T2433" s="27" t="str">
        <f>IFERROR(VLOOKUP(F2433,#REF!,2,0),"")</f>
        <v/>
      </c>
      <c r="U2433" s="27" t="str">
        <f t="shared" si="195"/>
        <v>,18:00:00,car,2</v>
      </c>
    </row>
    <row r="2434" spans="1:21" hidden="1" x14ac:dyDescent="0.25">
      <c r="A2434" t="s">
        <v>102</v>
      </c>
      <c r="B2434">
        <v>6</v>
      </c>
      <c r="C2434" s="27" t="str">
        <f t="shared" si="191"/>
        <v>M</v>
      </c>
      <c r="E2434" t="s">
        <v>2697</v>
      </c>
      <c r="F2434" s="27" t="str">
        <f t="shared" si="192"/>
        <v>CCV-3B_SL</v>
      </c>
      <c r="G2434" t="s">
        <v>2698</v>
      </c>
      <c r="I2434" t="s">
        <v>2699</v>
      </c>
      <c r="J2434">
        <v>0</v>
      </c>
      <c r="K2434">
        <v>0</v>
      </c>
      <c r="L2434">
        <v>0</v>
      </c>
      <c r="M2434">
        <v>7</v>
      </c>
      <c r="N2434">
        <v>2</v>
      </c>
      <c r="O2434">
        <v>0</v>
      </c>
      <c r="P2434">
        <v>0</v>
      </c>
      <c r="Q2434">
        <v>0</v>
      </c>
      <c r="R2434" s="27">
        <f t="shared" si="193"/>
        <v>10</v>
      </c>
      <c r="S2434" s="27">
        <f t="shared" si="194"/>
        <v>7</v>
      </c>
      <c r="T2434" s="27" t="str">
        <f>IFERROR(VLOOKUP(F2434,#REF!,2,0),"")</f>
        <v/>
      </c>
      <c r="U2434" s="27" t="str">
        <f t="shared" si="195"/>
        <v>,06:00:00,car,10</v>
      </c>
    </row>
    <row r="2435" spans="1:21" hidden="1" x14ac:dyDescent="0.25">
      <c r="A2435" t="s">
        <v>107</v>
      </c>
      <c r="B2435">
        <v>6</v>
      </c>
      <c r="C2435" s="27" t="str">
        <f t="shared" ref="C2435:C2498" si="196">IF(B2435&lt;12,"M",IF(AND(B2435&gt;=12,B2435&lt;=18),"T","N"))</f>
        <v>M</v>
      </c>
      <c r="E2435" t="s">
        <v>2697</v>
      </c>
      <c r="F2435" s="27" t="str">
        <f t="shared" ref="F2435:F2498" si="197">CONCATENATE("CCV-",G2435)</f>
        <v>CCV-3B_SL</v>
      </c>
      <c r="G2435" t="s">
        <v>2698</v>
      </c>
      <c r="I2435" t="s">
        <v>2700</v>
      </c>
      <c r="J2435">
        <v>0</v>
      </c>
      <c r="K2435">
        <v>1</v>
      </c>
      <c r="L2435">
        <v>1</v>
      </c>
      <c r="M2435">
        <v>20</v>
      </c>
      <c r="N2435">
        <v>6</v>
      </c>
      <c r="O2435">
        <v>1</v>
      </c>
      <c r="P2435">
        <v>0</v>
      </c>
      <c r="Q2435">
        <v>1</v>
      </c>
      <c r="R2435" s="27">
        <f t="shared" ref="R2435:R2498" si="198">ROUNDUP((M2435+P2435+Q2435+(1/6)*N2435+2*K2435+2.5*L2435)*1.3,0)</f>
        <v>35</v>
      </c>
      <c r="S2435" s="27">
        <f t="shared" ref="S2435:S2498" si="199">ROUNDUP(M2435+P2435+Q2435+2.5*L2435,0)</f>
        <v>24</v>
      </c>
      <c r="T2435" s="27" t="str">
        <f>IFERROR(VLOOKUP(F2435,#REF!,2,0),"")</f>
        <v/>
      </c>
      <c r="U2435" s="27" t="str">
        <f t="shared" ref="U2435:U2498" si="200">CONCATENATE(T2435,",",CONCATENATE(LEFT(A2435,5),":00"),",car,",R2435)</f>
        <v>,06:15:00,car,35</v>
      </c>
    </row>
    <row r="2436" spans="1:21" hidden="1" x14ac:dyDescent="0.25">
      <c r="A2436" t="s">
        <v>109</v>
      </c>
      <c r="B2436">
        <v>6</v>
      </c>
      <c r="C2436" s="27" t="str">
        <f t="shared" si="196"/>
        <v>M</v>
      </c>
      <c r="E2436" t="s">
        <v>2697</v>
      </c>
      <c r="F2436" s="27" t="str">
        <f t="shared" si="197"/>
        <v>CCV-3B_SL</v>
      </c>
      <c r="G2436" t="s">
        <v>2698</v>
      </c>
      <c r="I2436" t="s">
        <v>2701</v>
      </c>
      <c r="J2436">
        <v>0</v>
      </c>
      <c r="K2436">
        <v>3</v>
      </c>
      <c r="L2436">
        <v>2</v>
      </c>
      <c r="M2436">
        <v>40</v>
      </c>
      <c r="N2436">
        <v>12</v>
      </c>
      <c r="O2436">
        <v>1</v>
      </c>
      <c r="P2436">
        <v>0</v>
      </c>
      <c r="Q2436">
        <v>3</v>
      </c>
      <c r="R2436" s="27">
        <f t="shared" si="198"/>
        <v>73</v>
      </c>
      <c r="S2436" s="27">
        <f t="shared" si="199"/>
        <v>48</v>
      </c>
      <c r="T2436" s="27" t="str">
        <f>IFERROR(VLOOKUP(F2436,#REF!,2,0),"")</f>
        <v/>
      </c>
      <c r="U2436" s="27" t="str">
        <f t="shared" si="200"/>
        <v>,06:30:00,car,73</v>
      </c>
    </row>
    <row r="2437" spans="1:21" hidden="1" x14ac:dyDescent="0.25">
      <c r="A2437" t="s">
        <v>111</v>
      </c>
      <c r="B2437">
        <v>6</v>
      </c>
      <c r="C2437" s="27" t="str">
        <f t="shared" si="196"/>
        <v>M</v>
      </c>
      <c r="E2437" t="s">
        <v>2697</v>
      </c>
      <c r="F2437" s="27" t="str">
        <f t="shared" si="197"/>
        <v>CCV-3B_SL</v>
      </c>
      <c r="G2437" t="s">
        <v>2698</v>
      </c>
      <c r="I2437" t="s">
        <v>2702</v>
      </c>
      <c r="J2437">
        <v>0</v>
      </c>
      <c r="K2437">
        <v>4</v>
      </c>
      <c r="L2437">
        <v>3</v>
      </c>
      <c r="M2437">
        <v>57</v>
      </c>
      <c r="N2437">
        <v>17</v>
      </c>
      <c r="O2437">
        <v>2</v>
      </c>
      <c r="P2437">
        <v>0</v>
      </c>
      <c r="Q2437">
        <v>4</v>
      </c>
      <c r="R2437" s="27">
        <f t="shared" si="198"/>
        <v>104</v>
      </c>
      <c r="S2437" s="27">
        <f t="shared" si="199"/>
        <v>69</v>
      </c>
      <c r="T2437" s="27" t="str">
        <f>IFERROR(VLOOKUP(F2437,#REF!,2,0),"")</f>
        <v/>
      </c>
      <c r="U2437" s="27" t="str">
        <f t="shared" si="200"/>
        <v>,06:45:00,car,104</v>
      </c>
    </row>
    <row r="2438" spans="1:21" hidden="1" x14ac:dyDescent="0.25">
      <c r="A2438" t="s">
        <v>113</v>
      </c>
      <c r="B2438">
        <v>7</v>
      </c>
      <c r="C2438" s="27" t="str">
        <f t="shared" si="196"/>
        <v>M</v>
      </c>
      <c r="E2438" t="s">
        <v>2697</v>
      </c>
      <c r="F2438" s="27" t="str">
        <f t="shared" si="197"/>
        <v>CCV-3B_SL</v>
      </c>
      <c r="G2438" t="s">
        <v>2698</v>
      </c>
      <c r="I2438" t="s">
        <v>2703</v>
      </c>
      <c r="J2438">
        <v>0</v>
      </c>
      <c r="K2438">
        <v>3</v>
      </c>
      <c r="L2438">
        <v>2</v>
      </c>
      <c r="M2438">
        <v>41</v>
      </c>
      <c r="N2438">
        <v>13</v>
      </c>
      <c r="O2438">
        <v>1</v>
      </c>
      <c r="P2438">
        <v>0</v>
      </c>
      <c r="Q2438">
        <v>3</v>
      </c>
      <c r="R2438" s="27">
        <f t="shared" si="198"/>
        <v>75</v>
      </c>
      <c r="S2438" s="27">
        <f t="shared" si="199"/>
        <v>49</v>
      </c>
      <c r="T2438" s="27" t="str">
        <f>IFERROR(VLOOKUP(F2438,#REF!,2,0),"")</f>
        <v/>
      </c>
      <c r="U2438" s="27" t="str">
        <f t="shared" si="200"/>
        <v>,07:00:00,car,75</v>
      </c>
    </row>
    <row r="2439" spans="1:21" hidden="1" x14ac:dyDescent="0.25">
      <c r="A2439" t="s">
        <v>115</v>
      </c>
      <c r="B2439">
        <v>7</v>
      </c>
      <c r="C2439" s="27" t="str">
        <f t="shared" si="196"/>
        <v>M</v>
      </c>
      <c r="E2439" t="s">
        <v>2697</v>
      </c>
      <c r="F2439" s="27" t="str">
        <f t="shared" si="197"/>
        <v>CCV-3B_SL</v>
      </c>
      <c r="G2439" t="s">
        <v>2698</v>
      </c>
      <c r="I2439" t="s">
        <v>2704</v>
      </c>
      <c r="J2439">
        <v>0</v>
      </c>
      <c r="K2439">
        <v>3</v>
      </c>
      <c r="L2439">
        <v>2</v>
      </c>
      <c r="M2439">
        <v>43</v>
      </c>
      <c r="N2439">
        <v>13</v>
      </c>
      <c r="O2439">
        <v>1</v>
      </c>
      <c r="P2439">
        <v>0</v>
      </c>
      <c r="Q2439">
        <v>3</v>
      </c>
      <c r="R2439" s="27">
        <f t="shared" si="198"/>
        <v>77</v>
      </c>
      <c r="S2439" s="27">
        <f t="shared" si="199"/>
        <v>51</v>
      </c>
      <c r="T2439" s="27" t="str">
        <f>IFERROR(VLOOKUP(F2439,#REF!,2,0),"")</f>
        <v/>
      </c>
      <c r="U2439" s="27" t="str">
        <f t="shared" si="200"/>
        <v>,07:15:00,car,77</v>
      </c>
    </row>
    <row r="2440" spans="1:21" hidden="1" x14ac:dyDescent="0.25">
      <c r="A2440" t="s">
        <v>117</v>
      </c>
      <c r="B2440">
        <v>7</v>
      </c>
      <c r="C2440" s="27" t="str">
        <f t="shared" si="196"/>
        <v>M</v>
      </c>
      <c r="E2440" t="s">
        <v>2697</v>
      </c>
      <c r="F2440" s="27" t="str">
        <f t="shared" si="197"/>
        <v>CCV-3B_SL</v>
      </c>
      <c r="G2440" t="s">
        <v>2698</v>
      </c>
      <c r="I2440" t="s">
        <v>2705</v>
      </c>
      <c r="J2440">
        <v>0</v>
      </c>
      <c r="K2440">
        <v>3</v>
      </c>
      <c r="L2440">
        <v>2</v>
      </c>
      <c r="M2440">
        <v>40</v>
      </c>
      <c r="N2440">
        <v>12</v>
      </c>
      <c r="O2440">
        <v>1</v>
      </c>
      <c r="P2440">
        <v>0</v>
      </c>
      <c r="Q2440">
        <v>3</v>
      </c>
      <c r="R2440" s="27">
        <f t="shared" si="198"/>
        <v>73</v>
      </c>
      <c r="S2440" s="27">
        <f t="shared" si="199"/>
        <v>48</v>
      </c>
      <c r="T2440" s="27" t="str">
        <f>IFERROR(VLOOKUP(F2440,#REF!,2,0),"")</f>
        <v/>
      </c>
      <c r="U2440" s="27" t="str">
        <f t="shared" si="200"/>
        <v>,07:30:00,car,73</v>
      </c>
    </row>
    <row r="2441" spans="1:21" hidden="1" x14ac:dyDescent="0.25">
      <c r="A2441" t="s">
        <v>119</v>
      </c>
      <c r="B2441">
        <v>7</v>
      </c>
      <c r="C2441" s="27" t="str">
        <f t="shared" si="196"/>
        <v>M</v>
      </c>
      <c r="E2441" t="s">
        <v>2697</v>
      </c>
      <c r="F2441" s="27" t="str">
        <f t="shared" si="197"/>
        <v>CCV-3B_SL</v>
      </c>
      <c r="G2441" t="s">
        <v>2698</v>
      </c>
      <c r="I2441" t="s">
        <v>2706</v>
      </c>
      <c r="J2441">
        <v>0</v>
      </c>
      <c r="K2441">
        <v>3</v>
      </c>
      <c r="L2441">
        <v>2</v>
      </c>
      <c r="M2441">
        <v>41</v>
      </c>
      <c r="N2441">
        <v>12</v>
      </c>
      <c r="O2441">
        <v>1</v>
      </c>
      <c r="P2441">
        <v>0</v>
      </c>
      <c r="Q2441">
        <v>3</v>
      </c>
      <c r="R2441" s="27">
        <f t="shared" si="198"/>
        <v>75</v>
      </c>
      <c r="S2441" s="27">
        <f t="shared" si="199"/>
        <v>49</v>
      </c>
      <c r="T2441" s="27" t="str">
        <f>IFERROR(VLOOKUP(F2441,#REF!,2,0),"")</f>
        <v/>
      </c>
      <c r="U2441" s="27" t="str">
        <f t="shared" si="200"/>
        <v>,07:45:00,car,75</v>
      </c>
    </row>
    <row r="2442" spans="1:21" hidden="1" x14ac:dyDescent="0.25">
      <c r="A2442" t="s">
        <v>121</v>
      </c>
      <c r="B2442">
        <v>8</v>
      </c>
      <c r="C2442" s="27" t="str">
        <f t="shared" si="196"/>
        <v>M</v>
      </c>
      <c r="E2442" t="s">
        <v>2697</v>
      </c>
      <c r="F2442" s="27" t="str">
        <f t="shared" si="197"/>
        <v>CCV-3B_SL</v>
      </c>
      <c r="G2442" t="s">
        <v>2698</v>
      </c>
      <c r="I2442" t="s">
        <v>2707</v>
      </c>
      <c r="J2442">
        <v>0</v>
      </c>
      <c r="K2442">
        <v>2</v>
      </c>
      <c r="L2442">
        <v>2</v>
      </c>
      <c r="M2442">
        <v>37</v>
      </c>
      <c r="N2442">
        <v>11</v>
      </c>
      <c r="O2442">
        <v>1</v>
      </c>
      <c r="P2442">
        <v>0</v>
      </c>
      <c r="Q2442">
        <v>3</v>
      </c>
      <c r="R2442" s="27">
        <f t="shared" si="198"/>
        <v>67</v>
      </c>
      <c r="S2442" s="27">
        <f t="shared" si="199"/>
        <v>45</v>
      </c>
      <c r="T2442" s="27" t="str">
        <f>IFERROR(VLOOKUP(F2442,#REF!,2,0),"")</f>
        <v/>
      </c>
      <c r="U2442" s="27" t="str">
        <f t="shared" si="200"/>
        <v>,08:00:00,car,67</v>
      </c>
    </row>
    <row r="2443" spans="1:21" hidden="1" x14ac:dyDescent="0.25">
      <c r="A2443" t="s">
        <v>123</v>
      </c>
      <c r="B2443">
        <v>8</v>
      </c>
      <c r="C2443" s="27" t="str">
        <f t="shared" si="196"/>
        <v>M</v>
      </c>
      <c r="E2443" t="s">
        <v>2697</v>
      </c>
      <c r="F2443" s="27" t="str">
        <f t="shared" si="197"/>
        <v>CCV-3B_SL</v>
      </c>
      <c r="G2443" t="s">
        <v>2698</v>
      </c>
      <c r="I2443" t="s">
        <v>2708</v>
      </c>
      <c r="J2443">
        <v>0</v>
      </c>
      <c r="K2443">
        <v>3</v>
      </c>
      <c r="L2443">
        <v>2</v>
      </c>
      <c r="M2443">
        <v>40</v>
      </c>
      <c r="N2443">
        <v>12</v>
      </c>
      <c r="O2443">
        <v>1</v>
      </c>
      <c r="P2443">
        <v>0</v>
      </c>
      <c r="Q2443">
        <v>3</v>
      </c>
      <c r="R2443" s="27">
        <f t="shared" si="198"/>
        <v>73</v>
      </c>
      <c r="S2443" s="27">
        <f t="shared" si="199"/>
        <v>48</v>
      </c>
      <c r="T2443" s="27" t="str">
        <f>IFERROR(VLOOKUP(F2443,#REF!,2,0),"")</f>
        <v/>
      </c>
      <c r="U2443" s="27" t="str">
        <f t="shared" si="200"/>
        <v>,08:15:00,car,73</v>
      </c>
    </row>
    <row r="2444" spans="1:21" hidden="1" x14ac:dyDescent="0.25">
      <c r="A2444" t="s">
        <v>125</v>
      </c>
      <c r="B2444">
        <v>8</v>
      </c>
      <c r="C2444" s="27" t="str">
        <f t="shared" si="196"/>
        <v>M</v>
      </c>
      <c r="E2444" t="s">
        <v>2697</v>
      </c>
      <c r="F2444" s="27" t="str">
        <f t="shared" si="197"/>
        <v>CCV-3B_SL</v>
      </c>
      <c r="G2444" t="s">
        <v>2698</v>
      </c>
      <c r="I2444" t="s">
        <v>2709</v>
      </c>
      <c r="J2444">
        <v>0</v>
      </c>
      <c r="K2444">
        <v>2</v>
      </c>
      <c r="L2444">
        <v>2</v>
      </c>
      <c r="M2444">
        <v>34</v>
      </c>
      <c r="N2444">
        <v>10</v>
      </c>
      <c r="O2444">
        <v>1</v>
      </c>
      <c r="P2444">
        <v>0</v>
      </c>
      <c r="Q2444">
        <v>2</v>
      </c>
      <c r="R2444" s="27">
        <f t="shared" si="198"/>
        <v>61</v>
      </c>
      <c r="S2444" s="27">
        <f t="shared" si="199"/>
        <v>41</v>
      </c>
      <c r="T2444" s="27" t="str">
        <f>IFERROR(VLOOKUP(F2444,#REF!,2,0),"")</f>
        <v/>
      </c>
      <c r="U2444" s="27" t="str">
        <f t="shared" si="200"/>
        <v>,08:30:00,car,61</v>
      </c>
    </row>
    <row r="2445" spans="1:21" hidden="1" x14ac:dyDescent="0.25">
      <c r="A2445" t="s">
        <v>127</v>
      </c>
      <c r="B2445">
        <v>8</v>
      </c>
      <c r="C2445" s="27" t="str">
        <f t="shared" si="196"/>
        <v>M</v>
      </c>
      <c r="E2445" t="s">
        <v>2697</v>
      </c>
      <c r="F2445" s="27" t="str">
        <f t="shared" si="197"/>
        <v>CCV-3B_SL</v>
      </c>
      <c r="G2445" t="s">
        <v>2698</v>
      </c>
      <c r="I2445" t="s">
        <v>2710</v>
      </c>
      <c r="J2445">
        <v>0</v>
      </c>
      <c r="K2445">
        <v>2</v>
      </c>
      <c r="L2445">
        <v>2</v>
      </c>
      <c r="M2445">
        <v>33</v>
      </c>
      <c r="N2445">
        <v>10</v>
      </c>
      <c r="O2445">
        <v>1</v>
      </c>
      <c r="P2445">
        <v>0</v>
      </c>
      <c r="Q2445">
        <v>2</v>
      </c>
      <c r="R2445" s="27">
        <f t="shared" si="198"/>
        <v>60</v>
      </c>
      <c r="S2445" s="27">
        <f t="shared" si="199"/>
        <v>40</v>
      </c>
      <c r="T2445" s="27" t="str">
        <f>IFERROR(VLOOKUP(F2445,#REF!,2,0),"")</f>
        <v/>
      </c>
      <c r="U2445" s="27" t="str">
        <f t="shared" si="200"/>
        <v>,08:45:00,car,60</v>
      </c>
    </row>
    <row r="2446" spans="1:21" hidden="1" x14ac:dyDescent="0.25">
      <c r="A2446" t="s">
        <v>129</v>
      </c>
      <c r="B2446">
        <v>9</v>
      </c>
      <c r="C2446" s="27" t="str">
        <f t="shared" si="196"/>
        <v>M</v>
      </c>
      <c r="E2446" t="s">
        <v>2697</v>
      </c>
      <c r="F2446" s="27" t="str">
        <f t="shared" si="197"/>
        <v>CCV-3B_SL</v>
      </c>
      <c r="G2446" t="s">
        <v>2698</v>
      </c>
      <c r="I2446" t="s">
        <v>2711</v>
      </c>
      <c r="J2446">
        <v>0</v>
      </c>
      <c r="K2446">
        <v>3</v>
      </c>
      <c r="L2446">
        <v>2</v>
      </c>
      <c r="M2446">
        <v>41</v>
      </c>
      <c r="N2446">
        <v>12</v>
      </c>
      <c r="O2446">
        <v>1</v>
      </c>
      <c r="P2446">
        <v>0</v>
      </c>
      <c r="Q2446">
        <v>3</v>
      </c>
      <c r="R2446" s="27">
        <f t="shared" si="198"/>
        <v>75</v>
      </c>
      <c r="S2446" s="27">
        <f t="shared" si="199"/>
        <v>49</v>
      </c>
      <c r="T2446" s="27" t="str">
        <f>IFERROR(VLOOKUP(F2446,#REF!,2,0),"")</f>
        <v/>
      </c>
      <c r="U2446" s="27" t="str">
        <f t="shared" si="200"/>
        <v>,09:00:00,car,75</v>
      </c>
    </row>
    <row r="2447" spans="1:21" hidden="1" x14ac:dyDescent="0.25">
      <c r="A2447" t="s">
        <v>131</v>
      </c>
      <c r="B2447">
        <v>9</v>
      </c>
      <c r="C2447" s="27" t="str">
        <f t="shared" si="196"/>
        <v>M</v>
      </c>
      <c r="E2447" t="s">
        <v>2697</v>
      </c>
      <c r="F2447" s="27" t="str">
        <f t="shared" si="197"/>
        <v>CCV-3B_SL</v>
      </c>
      <c r="G2447" t="s">
        <v>2698</v>
      </c>
      <c r="I2447" t="s">
        <v>2712</v>
      </c>
      <c r="J2447">
        <v>0</v>
      </c>
      <c r="K2447">
        <v>2</v>
      </c>
      <c r="L2447">
        <v>2</v>
      </c>
      <c r="M2447">
        <v>38</v>
      </c>
      <c r="N2447">
        <v>12</v>
      </c>
      <c r="O2447">
        <v>1</v>
      </c>
      <c r="P2447">
        <v>0</v>
      </c>
      <c r="Q2447">
        <v>3</v>
      </c>
      <c r="R2447" s="27">
        <f t="shared" si="198"/>
        <v>68</v>
      </c>
      <c r="S2447" s="27">
        <f t="shared" si="199"/>
        <v>46</v>
      </c>
      <c r="T2447" s="27" t="str">
        <f>IFERROR(VLOOKUP(F2447,#REF!,2,0),"")</f>
        <v/>
      </c>
      <c r="U2447" s="27" t="str">
        <f t="shared" si="200"/>
        <v>,09:15:00,car,68</v>
      </c>
    </row>
    <row r="2448" spans="1:21" hidden="1" x14ac:dyDescent="0.25">
      <c r="A2448" t="s">
        <v>133</v>
      </c>
      <c r="B2448">
        <v>9</v>
      </c>
      <c r="C2448" s="27" t="str">
        <f t="shared" si="196"/>
        <v>M</v>
      </c>
      <c r="E2448" t="s">
        <v>2697</v>
      </c>
      <c r="F2448" s="27" t="str">
        <f t="shared" si="197"/>
        <v>CCV-3B_SL</v>
      </c>
      <c r="G2448" t="s">
        <v>2698</v>
      </c>
      <c r="I2448" t="s">
        <v>2713</v>
      </c>
      <c r="J2448">
        <v>0</v>
      </c>
      <c r="K2448">
        <v>2</v>
      </c>
      <c r="L2448">
        <v>1</v>
      </c>
      <c r="M2448">
        <v>28</v>
      </c>
      <c r="N2448">
        <v>9</v>
      </c>
      <c r="O2448">
        <v>1</v>
      </c>
      <c r="P2448">
        <v>0</v>
      </c>
      <c r="Q2448">
        <v>2</v>
      </c>
      <c r="R2448" s="27">
        <f t="shared" si="198"/>
        <v>50</v>
      </c>
      <c r="S2448" s="27">
        <f t="shared" si="199"/>
        <v>33</v>
      </c>
      <c r="T2448" s="27" t="str">
        <f>IFERROR(VLOOKUP(F2448,#REF!,2,0),"")</f>
        <v/>
      </c>
      <c r="U2448" s="27" t="str">
        <f t="shared" si="200"/>
        <v>,09:30:00,car,50</v>
      </c>
    </row>
    <row r="2449" spans="1:21" hidden="1" x14ac:dyDescent="0.25">
      <c r="A2449" t="s">
        <v>135</v>
      </c>
      <c r="B2449">
        <v>9</v>
      </c>
      <c r="C2449" s="27" t="str">
        <f t="shared" si="196"/>
        <v>M</v>
      </c>
      <c r="E2449" t="s">
        <v>2697</v>
      </c>
      <c r="F2449" s="27" t="str">
        <f t="shared" si="197"/>
        <v>CCV-3B_SL</v>
      </c>
      <c r="G2449" t="s">
        <v>2698</v>
      </c>
      <c r="I2449" t="s">
        <v>2714</v>
      </c>
      <c r="J2449">
        <v>0</v>
      </c>
      <c r="K2449">
        <v>2</v>
      </c>
      <c r="L2449">
        <v>1</v>
      </c>
      <c r="M2449">
        <v>30</v>
      </c>
      <c r="N2449">
        <v>9</v>
      </c>
      <c r="O2449">
        <v>1</v>
      </c>
      <c r="P2449">
        <v>0</v>
      </c>
      <c r="Q2449">
        <v>2</v>
      </c>
      <c r="R2449" s="27">
        <f t="shared" si="198"/>
        <v>52</v>
      </c>
      <c r="S2449" s="27">
        <f t="shared" si="199"/>
        <v>35</v>
      </c>
      <c r="T2449" s="27" t="str">
        <f>IFERROR(VLOOKUP(F2449,#REF!,2,0),"")</f>
        <v/>
      </c>
      <c r="U2449" s="27" t="str">
        <f t="shared" si="200"/>
        <v>,09:45:00,car,52</v>
      </c>
    </row>
    <row r="2450" spans="1:21" hidden="1" x14ac:dyDescent="0.25">
      <c r="A2450" t="s">
        <v>137</v>
      </c>
      <c r="B2450">
        <v>10</v>
      </c>
      <c r="C2450" s="27" t="str">
        <f t="shared" si="196"/>
        <v>M</v>
      </c>
      <c r="E2450" t="s">
        <v>2697</v>
      </c>
      <c r="F2450" s="27" t="str">
        <f t="shared" si="197"/>
        <v>CCV-3B_SL</v>
      </c>
      <c r="G2450" t="s">
        <v>2698</v>
      </c>
      <c r="I2450" t="s">
        <v>2715</v>
      </c>
      <c r="J2450">
        <v>0</v>
      </c>
      <c r="K2450">
        <v>2</v>
      </c>
      <c r="L2450">
        <v>1</v>
      </c>
      <c r="M2450">
        <v>30</v>
      </c>
      <c r="N2450">
        <v>9</v>
      </c>
      <c r="O2450">
        <v>1</v>
      </c>
      <c r="P2450">
        <v>0</v>
      </c>
      <c r="Q2450">
        <v>2</v>
      </c>
      <c r="R2450" s="27">
        <f t="shared" si="198"/>
        <v>52</v>
      </c>
      <c r="S2450" s="27">
        <f t="shared" si="199"/>
        <v>35</v>
      </c>
      <c r="T2450" s="27" t="str">
        <f>IFERROR(VLOOKUP(F2450,#REF!,2,0),"")</f>
        <v/>
      </c>
      <c r="U2450" s="27" t="str">
        <f t="shared" si="200"/>
        <v>,10:00:00,car,52</v>
      </c>
    </row>
    <row r="2451" spans="1:21" hidden="1" x14ac:dyDescent="0.25">
      <c r="A2451" t="s">
        <v>139</v>
      </c>
      <c r="B2451">
        <v>10</v>
      </c>
      <c r="C2451" s="27" t="str">
        <f t="shared" si="196"/>
        <v>M</v>
      </c>
      <c r="E2451" t="s">
        <v>2697</v>
      </c>
      <c r="F2451" s="27" t="str">
        <f t="shared" si="197"/>
        <v>CCV-3B_SL</v>
      </c>
      <c r="G2451" t="s">
        <v>2698</v>
      </c>
      <c r="I2451" t="s">
        <v>2716</v>
      </c>
      <c r="J2451">
        <v>0</v>
      </c>
      <c r="K2451">
        <v>2</v>
      </c>
      <c r="L2451">
        <v>2</v>
      </c>
      <c r="M2451">
        <v>37</v>
      </c>
      <c r="N2451">
        <v>11</v>
      </c>
      <c r="O2451">
        <v>1</v>
      </c>
      <c r="P2451">
        <v>0</v>
      </c>
      <c r="Q2451">
        <v>3</v>
      </c>
      <c r="R2451" s="27">
        <f t="shared" si="198"/>
        <v>67</v>
      </c>
      <c r="S2451" s="27">
        <f t="shared" si="199"/>
        <v>45</v>
      </c>
      <c r="T2451" s="27" t="str">
        <f>IFERROR(VLOOKUP(F2451,#REF!,2,0),"")</f>
        <v/>
      </c>
      <c r="U2451" s="27" t="str">
        <f t="shared" si="200"/>
        <v>,10:15:00,car,67</v>
      </c>
    </row>
    <row r="2452" spans="1:21" hidden="1" x14ac:dyDescent="0.25">
      <c r="A2452" t="s">
        <v>141</v>
      </c>
      <c r="B2452">
        <v>10</v>
      </c>
      <c r="C2452" s="27" t="str">
        <f t="shared" si="196"/>
        <v>M</v>
      </c>
      <c r="E2452" t="s">
        <v>2697</v>
      </c>
      <c r="F2452" s="27" t="str">
        <f t="shared" si="197"/>
        <v>CCV-3B_SL</v>
      </c>
      <c r="G2452" t="s">
        <v>2698</v>
      </c>
      <c r="I2452" t="s">
        <v>2717</v>
      </c>
      <c r="J2452">
        <v>0</v>
      </c>
      <c r="K2452">
        <v>3</v>
      </c>
      <c r="L2452">
        <v>2</v>
      </c>
      <c r="M2452">
        <v>39</v>
      </c>
      <c r="N2452">
        <v>12</v>
      </c>
      <c r="O2452">
        <v>1</v>
      </c>
      <c r="P2452">
        <v>0</v>
      </c>
      <c r="Q2452">
        <v>3</v>
      </c>
      <c r="R2452" s="27">
        <f t="shared" si="198"/>
        <v>72</v>
      </c>
      <c r="S2452" s="27">
        <f t="shared" si="199"/>
        <v>47</v>
      </c>
      <c r="T2452" s="27" t="str">
        <f>IFERROR(VLOOKUP(F2452,#REF!,2,0),"")</f>
        <v/>
      </c>
      <c r="U2452" s="27" t="str">
        <f t="shared" si="200"/>
        <v>,10:30:00,car,72</v>
      </c>
    </row>
    <row r="2453" spans="1:21" hidden="1" x14ac:dyDescent="0.25">
      <c r="A2453" t="s">
        <v>143</v>
      </c>
      <c r="B2453">
        <v>10</v>
      </c>
      <c r="C2453" s="27" t="str">
        <f t="shared" si="196"/>
        <v>M</v>
      </c>
      <c r="E2453" t="s">
        <v>2697</v>
      </c>
      <c r="F2453" s="27" t="str">
        <f t="shared" si="197"/>
        <v>CCV-3B_SL</v>
      </c>
      <c r="G2453" t="s">
        <v>2698</v>
      </c>
      <c r="I2453" t="s">
        <v>2718</v>
      </c>
      <c r="J2453">
        <v>0</v>
      </c>
      <c r="K2453">
        <v>2</v>
      </c>
      <c r="L2453">
        <v>2</v>
      </c>
      <c r="M2453">
        <v>33</v>
      </c>
      <c r="N2453">
        <v>10</v>
      </c>
      <c r="O2453">
        <v>1</v>
      </c>
      <c r="P2453">
        <v>0</v>
      </c>
      <c r="Q2453">
        <v>2</v>
      </c>
      <c r="R2453" s="27">
        <f t="shared" si="198"/>
        <v>60</v>
      </c>
      <c r="S2453" s="27">
        <f t="shared" si="199"/>
        <v>40</v>
      </c>
      <c r="T2453" s="27" t="str">
        <f>IFERROR(VLOOKUP(F2453,#REF!,2,0),"")</f>
        <v/>
      </c>
      <c r="U2453" s="27" t="str">
        <f t="shared" si="200"/>
        <v>,10:45:00,car,60</v>
      </c>
    </row>
    <row r="2454" spans="1:21" hidden="1" x14ac:dyDescent="0.25">
      <c r="A2454" t="s">
        <v>145</v>
      </c>
      <c r="B2454">
        <v>11</v>
      </c>
      <c r="C2454" s="27" t="str">
        <f t="shared" si="196"/>
        <v>M</v>
      </c>
      <c r="E2454" t="s">
        <v>2697</v>
      </c>
      <c r="F2454" s="27" t="str">
        <f t="shared" si="197"/>
        <v>CCV-3B_SL</v>
      </c>
      <c r="G2454" t="s">
        <v>2698</v>
      </c>
      <c r="I2454" t="s">
        <v>2719</v>
      </c>
      <c r="J2454">
        <v>0</v>
      </c>
      <c r="K2454">
        <v>2</v>
      </c>
      <c r="L2454">
        <v>1</v>
      </c>
      <c r="M2454">
        <v>25</v>
      </c>
      <c r="N2454">
        <v>8</v>
      </c>
      <c r="O2454">
        <v>1</v>
      </c>
      <c r="P2454">
        <v>0</v>
      </c>
      <c r="Q2454">
        <v>2</v>
      </c>
      <c r="R2454" s="27">
        <f t="shared" si="198"/>
        <v>46</v>
      </c>
      <c r="S2454" s="27">
        <f t="shared" si="199"/>
        <v>30</v>
      </c>
      <c r="T2454" s="27" t="str">
        <f>IFERROR(VLOOKUP(F2454,#REF!,2,0),"")</f>
        <v/>
      </c>
      <c r="U2454" s="27" t="str">
        <f t="shared" si="200"/>
        <v>,11:00:00,car,46</v>
      </c>
    </row>
    <row r="2455" spans="1:21" hidden="1" x14ac:dyDescent="0.25">
      <c r="A2455" t="s">
        <v>147</v>
      </c>
      <c r="B2455">
        <v>11</v>
      </c>
      <c r="C2455" s="27" t="str">
        <f t="shared" si="196"/>
        <v>M</v>
      </c>
      <c r="E2455" t="s">
        <v>2697</v>
      </c>
      <c r="F2455" s="27" t="str">
        <f t="shared" si="197"/>
        <v>CCV-3B_SL</v>
      </c>
      <c r="G2455" t="s">
        <v>2698</v>
      </c>
      <c r="I2455" t="s">
        <v>2720</v>
      </c>
      <c r="J2455">
        <v>0</v>
      </c>
      <c r="K2455">
        <v>2</v>
      </c>
      <c r="L2455">
        <v>2</v>
      </c>
      <c r="M2455">
        <v>33</v>
      </c>
      <c r="N2455">
        <v>10</v>
      </c>
      <c r="O2455">
        <v>1</v>
      </c>
      <c r="P2455">
        <v>0</v>
      </c>
      <c r="Q2455">
        <v>2</v>
      </c>
      <c r="R2455" s="27">
        <f t="shared" si="198"/>
        <v>60</v>
      </c>
      <c r="S2455" s="27">
        <f t="shared" si="199"/>
        <v>40</v>
      </c>
      <c r="T2455" s="27" t="str">
        <f>IFERROR(VLOOKUP(F2455,#REF!,2,0),"")</f>
        <v/>
      </c>
      <c r="U2455" s="27" t="str">
        <f t="shared" si="200"/>
        <v>,11:15:00,car,60</v>
      </c>
    </row>
    <row r="2456" spans="1:21" hidden="1" x14ac:dyDescent="0.25">
      <c r="A2456" t="s">
        <v>149</v>
      </c>
      <c r="B2456">
        <v>11</v>
      </c>
      <c r="C2456" s="27" t="str">
        <f t="shared" si="196"/>
        <v>M</v>
      </c>
      <c r="E2456" t="s">
        <v>2697</v>
      </c>
      <c r="F2456" s="27" t="str">
        <f t="shared" si="197"/>
        <v>CCV-3B_SL</v>
      </c>
      <c r="G2456" t="s">
        <v>2698</v>
      </c>
      <c r="I2456" t="s">
        <v>2721</v>
      </c>
      <c r="J2456">
        <v>0</v>
      </c>
      <c r="K2456">
        <v>3</v>
      </c>
      <c r="L2456">
        <v>2</v>
      </c>
      <c r="M2456">
        <v>42</v>
      </c>
      <c r="N2456">
        <v>13</v>
      </c>
      <c r="O2456">
        <v>1</v>
      </c>
      <c r="P2456">
        <v>0</v>
      </c>
      <c r="Q2456">
        <v>3</v>
      </c>
      <c r="R2456" s="27">
        <f t="shared" si="198"/>
        <v>76</v>
      </c>
      <c r="S2456" s="27">
        <f t="shared" si="199"/>
        <v>50</v>
      </c>
      <c r="T2456" s="27" t="str">
        <f>IFERROR(VLOOKUP(F2456,#REF!,2,0),"")</f>
        <v/>
      </c>
      <c r="U2456" s="27" t="str">
        <f t="shared" si="200"/>
        <v>,11:30:00,car,76</v>
      </c>
    </row>
    <row r="2457" spans="1:21" hidden="1" x14ac:dyDescent="0.25">
      <c r="A2457" t="s">
        <v>151</v>
      </c>
      <c r="B2457">
        <v>11</v>
      </c>
      <c r="C2457" s="27" t="str">
        <f t="shared" si="196"/>
        <v>M</v>
      </c>
      <c r="E2457" t="s">
        <v>2697</v>
      </c>
      <c r="F2457" s="27" t="str">
        <f t="shared" si="197"/>
        <v>CCV-3B_SL</v>
      </c>
      <c r="G2457" t="s">
        <v>2698</v>
      </c>
      <c r="I2457" t="s">
        <v>2722</v>
      </c>
      <c r="J2457">
        <v>0</v>
      </c>
      <c r="K2457">
        <v>3</v>
      </c>
      <c r="L2457">
        <v>2</v>
      </c>
      <c r="M2457">
        <v>44</v>
      </c>
      <c r="N2457">
        <v>13</v>
      </c>
      <c r="O2457">
        <v>1</v>
      </c>
      <c r="P2457">
        <v>0</v>
      </c>
      <c r="Q2457">
        <v>3</v>
      </c>
      <c r="R2457" s="27">
        <f t="shared" si="198"/>
        <v>79</v>
      </c>
      <c r="S2457" s="27">
        <f t="shared" si="199"/>
        <v>52</v>
      </c>
      <c r="T2457" s="27" t="str">
        <f>IFERROR(VLOOKUP(F2457,#REF!,2,0),"")</f>
        <v/>
      </c>
      <c r="U2457" s="27" t="str">
        <f t="shared" si="200"/>
        <v>,11:45:00,car,79</v>
      </c>
    </row>
    <row r="2458" spans="1:21" hidden="1" x14ac:dyDescent="0.25">
      <c r="A2458" t="s">
        <v>153</v>
      </c>
      <c r="B2458">
        <v>12</v>
      </c>
      <c r="C2458" s="27" t="str">
        <f t="shared" si="196"/>
        <v>T</v>
      </c>
      <c r="E2458" t="s">
        <v>2697</v>
      </c>
      <c r="F2458" s="27" t="str">
        <f t="shared" si="197"/>
        <v>CCV-3B_SL</v>
      </c>
      <c r="G2458" t="s">
        <v>2698</v>
      </c>
      <c r="I2458" t="s">
        <v>2723</v>
      </c>
      <c r="J2458">
        <v>0</v>
      </c>
      <c r="K2458">
        <v>3</v>
      </c>
      <c r="L2458">
        <v>2</v>
      </c>
      <c r="M2458">
        <v>52</v>
      </c>
      <c r="N2458">
        <v>16</v>
      </c>
      <c r="O2458">
        <v>2</v>
      </c>
      <c r="P2458">
        <v>0</v>
      </c>
      <c r="Q2458">
        <v>4</v>
      </c>
      <c r="R2458" s="27">
        <f t="shared" si="198"/>
        <v>91</v>
      </c>
      <c r="S2458" s="27">
        <f t="shared" si="199"/>
        <v>61</v>
      </c>
      <c r="T2458" s="27" t="str">
        <f>IFERROR(VLOOKUP(F2458,#REF!,2,0),"")</f>
        <v/>
      </c>
      <c r="U2458" s="27" t="str">
        <f t="shared" si="200"/>
        <v>,12:00:00,car,91</v>
      </c>
    </row>
    <row r="2459" spans="1:21" hidden="1" x14ac:dyDescent="0.25">
      <c r="A2459" t="s">
        <v>155</v>
      </c>
      <c r="B2459">
        <v>12</v>
      </c>
      <c r="C2459" s="27" t="str">
        <f t="shared" si="196"/>
        <v>T</v>
      </c>
      <c r="E2459" t="s">
        <v>2697</v>
      </c>
      <c r="F2459" s="27" t="str">
        <f t="shared" si="197"/>
        <v>CCV-3B_SL</v>
      </c>
      <c r="G2459" t="s">
        <v>2698</v>
      </c>
      <c r="I2459" t="s">
        <v>2724</v>
      </c>
      <c r="J2459">
        <v>0</v>
      </c>
      <c r="K2459">
        <v>3</v>
      </c>
      <c r="L2459">
        <v>2</v>
      </c>
      <c r="M2459">
        <v>47</v>
      </c>
      <c r="N2459">
        <v>14</v>
      </c>
      <c r="O2459">
        <v>2</v>
      </c>
      <c r="P2459">
        <v>0</v>
      </c>
      <c r="Q2459">
        <v>3</v>
      </c>
      <c r="R2459" s="27">
        <f t="shared" si="198"/>
        <v>83</v>
      </c>
      <c r="S2459" s="27">
        <f t="shared" si="199"/>
        <v>55</v>
      </c>
      <c r="T2459" s="27" t="str">
        <f>IFERROR(VLOOKUP(F2459,#REF!,2,0),"")</f>
        <v/>
      </c>
      <c r="U2459" s="27" t="str">
        <f t="shared" si="200"/>
        <v>,12:15:00,car,83</v>
      </c>
    </row>
    <row r="2460" spans="1:21" hidden="1" x14ac:dyDescent="0.25">
      <c r="A2460" t="s">
        <v>157</v>
      </c>
      <c r="B2460">
        <v>12</v>
      </c>
      <c r="C2460" s="27" t="str">
        <f t="shared" si="196"/>
        <v>T</v>
      </c>
      <c r="E2460" t="s">
        <v>2697</v>
      </c>
      <c r="F2460" s="27" t="str">
        <f t="shared" si="197"/>
        <v>CCV-3B_SL</v>
      </c>
      <c r="G2460" t="s">
        <v>2698</v>
      </c>
      <c r="I2460" t="s">
        <v>2725</v>
      </c>
      <c r="J2460">
        <v>0</v>
      </c>
      <c r="K2460">
        <v>2</v>
      </c>
      <c r="L2460">
        <v>2</v>
      </c>
      <c r="M2460">
        <v>32</v>
      </c>
      <c r="N2460">
        <v>10</v>
      </c>
      <c r="O2460">
        <v>1</v>
      </c>
      <c r="P2460">
        <v>0</v>
      </c>
      <c r="Q2460">
        <v>2</v>
      </c>
      <c r="R2460" s="27">
        <f t="shared" si="198"/>
        <v>59</v>
      </c>
      <c r="S2460" s="27">
        <f t="shared" si="199"/>
        <v>39</v>
      </c>
      <c r="T2460" s="27" t="str">
        <f>IFERROR(VLOOKUP(F2460,#REF!,2,0),"")</f>
        <v/>
      </c>
      <c r="U2460" s="27" t="str">
        <f t="shared" si="200"/>
        <v>,12:30:00,car,59</v>
      </c>
    </row>
    <row r="2461" spans="1:21" hidden="1" x14ac:dyDescent="0.25">
      <c r="A2461" t="s">
        <v>159</v>
      </c>
      <c r="B2461">
        <v>12</v>
      </c>
      <c r="C2461" s="27" t="str">
        <f t="shared" si="196"/>
        <v>T</v>
      </c>
      <c r="E2461" t="s">
        <v>2697</v>
      </c>
      <c r="F2461" s="27" t="str">
        <f t="shared" si="197"/>
        <v>CCV-3B_SL</v>
      </c>
      <c r="G2461" t="s">
        <v>2698</v>
      </c>
      <c r="I2461" t="s">
        <v>2726</v>
      </c>
      <c r="J2461">
        <v>0</v>
      </c>
      <c r="K2461">
        <v>2</v>
      </c>
      <c r="L2461">
        <v>2</v>
      </c>
      <c r="M2461">
        <v>37</v>
      </c>
      <c r="N2461">
        <v>11</v>
      </c>
      <c r="O2461">
        <v>1</v>
      </c>
      <c r="P2461">
        <v>0</v>
      </c>
      <c r="Q2461">
        <v>3</v>
      </c>
      <c r="R2461" s="27">
        <f t="shared" si="198"/>
        <v>67</v>
      </c>
      <c r="S2461" s="27">
        <f t="shared" si="199"/>
        <v>45</v>
      </c>
      <c r="T2461" s="27" t="str">
        <f>IFERROR(VLOOKUP(F2461,#REF!,2,0),"")</f>
        <v/>
      </c>
      <c r="U2461" s="27" t="str">
        <f t="shared" si="200"/>
        <v>,12:45:00,car,67</v>
      </c>
    </row>
    <row r="2462" spans="1:21" hidden="1" x14ac:dyDescent="0.25">
      <c r="A2462" t="s">
        <v>161</v>
      </c>
      <c r="B2462">
        <v>13</v>
      </c>
      <c r="C2462" s="27" t="str">
        <f t="shared" si="196"/>
        <v>T</v>
      </c>
      <c r="E2462" t="s">
        <v>2697</v>
      </c>
      <c r="F2462" s="27" t="str">
        <f t="shared" si="197"/>
        <v>CCV-3B_SL</v>
      </c>
      <c r="G2462" t="s">
        <v>2698</v>
      </c>
      <c r="I2462" t="s">
        <v>2727</v>
      </c>
      <c r="J2462">
        <v>0</v>
      </c>
      <c r="K2462">
        <v>3</v>
      </c>
      <c r="L2462">
        <v>2</v>
      </c>
      <c r="M2462">
        <v>43</v>
      </c>
      <c r="N2462">
        <v>13</v>
      </c>
      <c r="O2462">
        <v>1</v>
      </c>
      <c r="P2462">
        <v>0</v>
      </c>
      <c r="Q2462">
        <v>3</v>
      </c>
      <c r="R2462" s="27">
        <f t="shared" si="198"/>
        <v>77</v>
      </c>
      <c r="S2462" s="27">
        <f t="shared" si="199"/>
        <v>51</v>
      </c>
      <c r="T2462" s="27" t="str">
        <f>IFERROR(VLOOKUP(F2462,#REF!,2,0),"")</f>
        <v/>
      </c>
      <c r="U2462" s="27" t="str">
        <f t="shared" si="200"/>
        <v>,13:00:00,car,77</v>
      </c>
    </row>
    <row r="2463" spans="1:21" hidden="1" x14ac:dyDescent="0.25">
      <c r="A2463" t="s">
        <v>163</v>
      </c>
      <c r="B2463">
        <v>13</v>
      </c>
      <c r="C2463" s="27" t="str">
        <f t="shared" si="196"/>
        <v>T</v>
      </c>
      <c r="E2463" t="s">
        <v>2697</v>
      </c>
      <c r="F2463" s="27" t="str">
        <f t="shared" si="197"/>
        <v>CCV-3B_SL</v>
      </c>
      <c r="G2463" t="s">
        <v>2698</v>
      </c>
      <c r="I2463" t="s">
        <v>2728</v>
      </c>
      <c r="J2463">
        <v>0</v>
      </c>
      <c r="K2463">
        <v>3</v>
      </c>
      <c r="L2463">
        <v>2</v>
      </c>
      <c r="M2463">
        <v>39</v>
      </c>
      <c r="N2463">
        <v>12</v>
      </c>
      <c r="O2463">
        <v>1</v>
      </c>
      <c r="P2463">
        <v>0</v>
      </c>
      <c r="Q2463">
        <v>3</v>
      </c>
      <c r="R2463" s="27">
        <f t="shared" si="198"/>
        <v>72</v>
      </c>
      <c r="S2463" s="27">
        <f t="shared" si="199"/>
        <v>47</v>
      </c>
      <c r="T2463" s="27" t="str">
        <f>IFERROR(VLOOKUP(F2463,#REF!,2,0),"")</f>
        <v/>
      </c>
      <c r="U2463" s="27" t="str">
        <f t="shared" si="200"/>
        <v>,13:15:00,car,72</v>
      </c>
    </row>
    <row r="2464" spans="1:21" hidden="1" x14ac:dyDescent="0.25">
      <c r="A2464" t="s">
        <v>165</v>
      </c>
      <c r="B2464">
        <v>13</v>
      </c>
      <c r="C2464" s="27" t="str">
        <f t="shared" si="196"/>
        <v>T</v>
      </c>
      <c r="E2464" t="s">
        <v>2697</v>
      </c>
      <c r="F2464" s="27" t="str">
        <f t="shared" si="197"/>
        <v>CCV-3B_SL</v>
      </c>
      <c r="G2464" t="s">
        <v>2698</v>
      </c>
      <c r="I2464" t="s">
        <v>2729</v>
      </c>
      <c r="J2464">
        <v>0</v>
      </c>
      <c r="K2464">
        <v>2</v>
      </c>
      <c r="L2464">
        <v>2</v>
      </c>
      <c r="M2464">
        <v>37</v>
      </c>
      <c r="N2464">
        <v>11</v>
      </c>
      <c r="O2464">
        <v>1</v>
      </c>
      <c r="P2464">
        <v>0</v>
      </c>
      <c r="Q2464">
        <v>3</v>
      </c>
      <c r="R2464" s="27">
        <f t="shared" si="198"/>
        <v>67</v>
      </c>
      <c r="S2464" s="27">
        <f t="shared" si="199"/>
        <v>45</v>
      </c>
      <c r="T2464" s="27" t="str">
        <f>IFERROR(VLOOKUP(F2464,#REF!,2,0),"")</f>
        <v/>
      </c>
      <c r="U2464" s="27" t="str">
        <f t="shared" si="200"/>
        <v>,13:30:00,car,67</v>
      </c>
    </row>
    <row r="2465" spans="1:21" hidden="1" x14ac:dyDescent="0.25">
      <c r="A2465" t="s">
        <v>167</v>
      </c>
      <c r="B2465">
        <v>13</v>
      </c>
      <c r="C2465" s="27" t="str">
        <f t="shared" si="196"/>
        <v>T</v>
      </c>
      <c r="E2465" t="s">
        <v>2697</v>
      </c>
      <c r="F2465" s="27" t="str">
        <f t="shared" si="197"/>
        <v>CCV-3B_SL</v>
      </c>
      <c r="G2465" t="s">
        <v>2698</v>
      </c>
      <c r="I2465" t="s">
        <v>2730</v>
      </c>
      <c r="J2465">
        <v>0</v>
      </c>
      <c r="K2465">
        <v>3</v>
      </c>
      <c r="L2465">
        <v>2</v>
      </c>
      <c r="M2465">
        <v>41</v>
      </c>
      <c r="N2465">
        <v>12</v>
      </c>
      <c r="O2465">
        <v>1</v>
      </c>
      <c r="P2465">
        <v>0</v>
      </c>
      <c r="Q2465">
        <v>3</v>
      </c>
      <c r="R2465" s="27">
        <f t="shared" si="198"/>
        <v>75</v>
      </c>
      <c r="S2465" s="27">
        <f t="shared" si="199"/>
        <v>49</v>
      </c>
      <c r="T2465" s="27" t="str">
        <f>IFERROR(VLOOKUP(F2465,#REF!,2,0),"")</f>
        <v/>
      </c>
      <c r="U2465" s="27" t="str">
        <f t="shared" si="200"/>
        <v>,13:45:00,car,75</v>
      </c>
    </row>
    <row r="2466" spans="1:21" hidden="1" x14ac:dyDescent="0.25">
      <c r="A2466" t="s">
        <v>169</v>
      </c>
      <c r="B2466">
        <v>14</v>
      </c>
      <c r="C2466" s="27" t="str">
        <f t="shared" si="196"/>
        <v>T</v>
      </c>
      <c r="E2466" t="s">
        <v>2697</v>
      </c>
      <c r="F2466" s="27" t="str">
        <f t="shared" si="197"/>
        <v>CCV-3B_SL</v>
      </c>
      <c r="G2466" t="s">
        <v>2698</v>
      </c>
      <c r="I2466" t="s">
        <v>2731</v>
      </c>
      <c r="J2466">
        <v>0</v>
      </c>
      <c r="K2466">
        <v>3</v>
      </c>
      <c r="L2466">
        <v>2</v>
      </c>
      <c r="M2466">
        <v>43</v>
      </c>
      <c r="N2466">
        <v>13</v>
      </c>
      <c r="O2466">
        <v>1</v>
      </c>
      <c r="P2466">
        <v>0</v>
      </c>
      <c r="Q2466">
        <v>3</v>
      </c>
      <c r="R2466" s="27">
        <f t="shared" si="198"/>
        <v>77</v>
      </c>
      <c r="S2466" s="27">
        <f t="shared" si="199"/>
        <v>51</v>
      </c>
      <c r="T2466" s="27" t="str">
        <f>IFERROR(VLOOKUP(F2466,#REF!,2,0),"")</f>
        <v/>
      </c>
      <c r="U2466" s="27" t="str">
        <f t="shared" si="200"/>
        <v>,14:00:00,car,77</v>
      </c>
    </row>
    <row r="2467" spans="1:21" hidden="1" x14ac:dyDescent="0.25">
      <c r="A2467" t="s">
        <v>171</v>
      </c>
      <c r="B2467">
        <v>14</v>
      </c>
      <c r="C2467" s="27" t="str">
        <f t="shared" si="196"/>
        <v>T</v>
      </c>
      <c r="E2467" t="s">
        <v>2697</v>
      </c>
      <c r="F2467" s="27" t="str">
        <f t="shared" si="197"/>
        <v>CCV-3B_SL</v>
      </c>
      <c r="G2467" t="s">
        <v>2698</v>
      </c>
      <c r="I2467" t="s">
        <v>2732</v>
      </c>
      <c r="J2467">
        <v>0</v>
      </c>
      <c r="K2467">
        <v>3</v>
      </c>
      <c r="L2467">
        <v>2</v>
      </c>
      <c r="M2467">
        <v>39</v>
      </c>
      <c r="N2467">
        <v>12</v>
      </c>
      <c r="O2467">
        <v>1</v>
      </c>
      <c r="P2467">
        <v>0</v>
      </c>
      <c r="Q2467">
        <v>3</v>
      </c>
      <c r="R2467" s="27">
        <f t="shared" si="198"/>
        <v>72</v>
      </c>
      <c r="S2467" s="27">
        <f t="shared" si="199"/>
        <v>47</v>
      </c>
      <c r="T2467" s="27" t="str">
        <f>IFERROR(VLOOKUP(F2467,#REF!,2,0),"")</f>
        <v/>
      </c>
      <c r="U2467" s="27" t="str">
        <f t="shared" si="200"/>
        <v>,14:15:00,car,72</v>
      </c>
    </row>
    <row r="2468" spans="1:21" hidden="1" x14ac:dyDescent="0.25">
      <c r="A2468" t="s">
        <v>173</v>
      </c>
      <c r="B2468">
        <v>14</v>
      </c>
      <c r="C2468" s="27" t="str">
        <f t="shared" si="196"/>
        <v>T</v>
      </c>
      <c r="E2468" t="s">
        <v>2697</v>
      </c>
      <c r="F2468" s="27" t="str">
        <f t="shared" si="197"/>
        <v>CCV-3B_SL</v>
      </c>
      <c r="G2468" t="s">
        <v>2698</v>
      </c>
      <c r="I2468" t="s">
        <v>2733</v>
      </c>
      <c r="J2468">
        <v>0</v>
      </c>
      <c r="K2468">
        <v>3</v>
      </c>
      <c r="L2468">
        <v>2</v>
      </c>
      <c r="M2468">
        <v>45</v>
      </c>
      <c r="N2468">
        <v>14</v>
      </c>
      <c r="O2468">
        <v>1</v>
      </c>
      <c r="P2468">
        <v>0</v>
      </c>
      <c r="Q2468">
        <v>3</v>
      </c>
      <c r="R2468" s="27">
        <f t="shared" si="198"/>
        <v>80</v>
      </c>
      <c r="S2468" s="27">
        <f t="shared" si="199"/>
        <v>53</v>
      </c>
      <c r="T2468" s="27" t="str">
        <f>IFERROR(VLOOKUP(F2468,#REF!,2,0),"")</f>
        <v/>
      </c>
      <c r="U2468" s="27" t="str">
        <f t="shared" si="200"/>
        <v>,14:30:00,car,80</v>
      </c>
    </row>
    <row r="2469" spans="1:21" hidden="1" x14ac:dyDescent="0.25">
      <c r="A2469" t="s">
        <v>175</v>
      </c>
      <c r="B2469">
        <v>14</v>
      </c>
      <c r="C2469" s="27" t="str">
        <f t="shared" si="196"/>
        <v>T</v>
      </c>
      <c r="E2469" t="s">
        <v>2697</v>
      </c>
      <c r="F2469" s="27" t="str">
        <f t="shared" si="197"/>
        <v>CCV-3B_SL</v>
      </c>
      <c r="G2469" t="s">
        <v>2698</v>
      </c>
      <c r="I2469" t="s">
        <v>2734</v>
      </c>
      <c r="J2469">
        <v>0</v>
      </c>
      <c r="K2469">
        <v>3</v>
      </c>
      <c r="L2469">
        <v>2</v>
      </c>
      <c r="M2469">
        <v>41</v>
      </c>
      <c r="N2469">
        <v>13</v>
      </c>
      <c r="O2469">
        <v>1</v>
      </c>
      <c r="P2469">
        <v>0</v>
      </c>
      <c r="Q2469">
        <v>3</v>
      </c>
      <c r="R2469" s="27">
        <f t="shared" si="198"/>
        <v>75</v>
      </c>
      <c r="S2469" s="27">
        <f t="shared" si="199"/>
        <v>49</v>
      </c>
      <c r="T2469" s="27" t="str">
        <f>IFERROR(VLOOKUP(F2469,#REF!,2,0),"")</f>
        <v/>
      </c>
      <c r="U2469" s="27" t="str">
        <f t="shared" si="200"/>
        <v>,14:45:00,car,75</v>
      </c>
    </row>
    <row r="2470" spans="1:21" hidden="1" x14ac:dyDescent="0.25">
      <c r="A2470" t="s">
        <v>177</v>
      </c>
      <c r="B2470">
        <v>15</v>
      </c>
      <c r="C2470" s="27" t="str">
        <f t="shared" si="196"/>
        <v>T</v>
      </c>
      <c r="E2470" t="s">
        <v>2697</v>
      </c>
      <c r="F2470" s="27" t="str">
        <f t="shared" si="197"/>
        <v>CCV-3B_SL</v>
      </c>
      <c r="G2470" t="s">
        <v>2698</v>
      </c>
      <c r="I2470" t="s">
        <v>2735</v>
      </c>
      <c r="J2470">
        <v>0</v>
      </c>
      <c r="K2470">
        <v>3</v>
      </c>
      <c r="L2470">
        <v>2</v>
      </c>
      <c r="M2470">
        <v>40</v>
      </c>
      <c r="N2470">
        <v>12</v>
      </c>
      <c r="O2470">
        <v>1</v>
      </c>
      <c r="P2470">
        <v>0</v>
      </c>
      <c r="Q2470">
        <v>3</v>
      </c>
      <c r="R2470" s="27">
        <f t="shared" si="198"/>
        <v>73</v>
      </c>
      <c r="S2470" s="27">
        <f t="shared" si="199"/>
        <v>48</v>
      </c>
      <c r="T2470" s="27" t="str">
        <f>IFERROR(VLOOKUP(F2470,#REF!,2,0),"")</f>
        <v/>
      </c>
      <c r="U2470" s="27" t="str">
        <f t="shared" si="200"/>
        <v>,15:00:00,car,73</v>
      </c>
    </row>
    <row r="2471" spans="1:21" hidden="1" x14ac:dyDescent="0.25">
      <c r="A2471" t="s">
        <v>179</v>
      </c>
      <c r="B2471">
        <v>15</v>
      </c>
      <c r="C2471" s="27" t="str">
        <f t="shared" si="196"/>
        <v>T</v>
      </c>
      <c r="E2471" t="s">
        <v>2697</v>
      </c>
      <c r="F2471" s="27" t="str">
        <f t="shared" si="197"/>
        <v>CCV-3B_SL</v>
      </c>
      <c r="G2471" t="s">
        <v>2698</v>
      </c>
      <c r="I2471" t="s">
        <v>2736</v>
      </c>
      <c r="J2471">
        <v>0</v>
      </c>
      <c r="K2471">
        <v>3</v>
      </c>
      <c r="L2471">
        <v>2</v>
      </c>
      <c r="M2471">
        <v>46</v>
      </c>
      <c r="N2471">
        <v>14</v>
      </c>
      <c r="O2471">
        <v>2</v>
      </c>
      <c r="P2471">
        <v>0</v>
      </c>
      <c r="Q2471">
        <v>3</v>
      </c>
      <c r="R2471" s="27">
        <f t="shared" si="198"/>
        <v>82</v>
      </c>
      <c r="S2471" s="27">
        <f t="shared" si="199"/>
        <v>54</v>
      </c>
      <c r="T2471" s="27" t="str">
        <f>IFERROR(VLOOKUP(F2471,#REF!,2,0),"")</f>
        <v/>
      </c>
      <c r="U2471" s="27" t="str">
        <f t="shared" si="200"/>
        <v>,15:15:00,car,82</v>
      </c>
    </row>
    <row r="2472" spans="1:21" hidden="1" x14ac:dyDescent="0.25">
      <c r="A2472" t="s">
        <v>181</v>
      </c>
      <c r="B2472">
        <v>15</v>
      </c>
      <c r="C2472" s="27" t="str">
        <f t="shared" si="196"/>
        <v>T</v>
      </c>
      <c r="E2472" t="s">
        <v>2697</v>
      </c>
      <c r="F2472" s="27" t="str">
        <f t="shared" si="197"/>
        <v>CCV-3B_SL</v>
      </c>
      <c r="G2472" t="s">
        <v>2698</v>
      </c>
      <c r="I2472" t="s">
        <v>2737</v>
      </c>
      <c r="J2472">
        <v>0</v>
      </c>
      <c r="K2472">
        <v>3</v>
      </c>
      <c r="L2472">
        <v>2</v>
      </c>
      <c r="M2472">
        <v>49</v>
      </c>
      <c r="N2472">
        <v>15</v>
      </c>
      <c r="O2472">
        <v>2</v>
      </c>
      <c r="P2472">
        <v>0</v>
      </c>
      <c r="Q2472">
        <v>4</v>
      </c>
      <c r="R2472" s="27">
        <f t="shared" si="198"/>
        <v>87</v>
      </c>
      <c r="S2472" s="27">
        <f t="shared" si="199"/>
        <v>58</v>
      </c>
      <c r="T2472" s="27" t="str">
        <f>IFERROR(VLOOKUP(F2472,#REF!,2,0),"")</f>
        <v/>
      </c>
      <c r="U2472" s="27" t="str">
        <f t="shared" si="200"/>
        <v>,15:30:00,car,87</v>
      </c>
    </row>
    <row r="2473" spans="1:21" hidden="1" x14ac:dyDescent="0.25">
      <c r="A2473" t="s">
        <v>183</v>
      </c>
      <c r="B2473">
        <v>15</v>
      </c>
      <c r="C2473" s="27" t="str">
        <f t="shared" si="196"/>
        <v>T</v>
      </c>
      <c r="E2473" t="s">
        <v>2697</v>
      </c>
      <c r="F2473" s="27" t="str">
        <f t="shared" si="197"/>
        <v>CCV-3B_SL</v>
      </c>
      <c r="G2473" t="s">
        <v>2698</v>
      </c>
      <c r="I2473" t="s">
        <v>2738</v>
      </c>
      <c r="J2473">
        <v>0</v>
      </c>
      <c r="K2473">
        <v>3</v>
      </c>
      <c r="L2473">
        <v>2</v>
      </c>
      <c r="M2473">
        <v>53</v>
      </c>
      <c r="N2473">
        <v>16</v>
      </c>
      <c r="O2473">
        <v>2</v>
      </c>
      <c r="P2473">
        <v>0</v>
      </c>
      <c r="Q2473">
        <v>4</v>
      </c>
      <c r="R2473" s="27">
        <f t="shared" si="198"/>
        <v>92</v>
      </c>
      <c r="S2473" s="27">
        <f t="shared" si="199"/>
        <v>62</v>
      </c>
      <c r="T2473" s="27" t="str">
        <f>IFERROR(VLOOKUP(F2473,#REF!,2,0),"")</f>
        <v/>
      </c>
      <c r="U2473" s="27" t="str">
        <f t="shared" si="200"/>
        <v>,15:45:00,car,92</v>
      </c>
    </row>
    <row r="2474" spans="1:21" hidden="1" x14ac:dyDescent="0.25">
      <c r="A2474" t="s">
        <v>185</v>
      </c>
      <c r="B2474">
        <v>16</v>
      </c>
      <c r="C2474" s="27" t="str">
        <f t="shared" si="196"/>
        <v>T</v>
      </c>
      <c r="E2474" t="s">
        <v>2697</v>
      </c>
      <c r="F2474" s="27" t="str">
        <f t="shared" si="197"/>
        <v>CCV-3B_SL</v>
      </c>
      <c r="G2474" t="s">
        <v>2698</v>
      </c>
      <c r="I2474" t="s">
        <v>2739</v>
      </c>
      <c r="J2474">
        <v>0</v>
      </c>
      <c r="K2474">
        <v>3</v>
      </c>
      <c r="L2474">
        <v>2</v>
      </c>
      <c r="M2474">
        <v>43</v>
      </c>
      <c r="N2474">
        <v>13</v>
      </c>
      <c r="O2474">
        <v>1</v>
      </c>
      <c r="P2474">
        <v>0</v>
      </c>
      <c r="Q2474">
        <v>3</v>
      </c>
      <c r="R2474" s="27">
        <f t="shared" si="198"/>
        <v>77</v>
      </c>
      <c r="S2474" s="27">
        <f t="shared" si="199"/>
        <v>51</v>
      </c>
      <c r="T2474" s="27" t="str">
        <f>IFERROR(VLOOKUP(F2474,#REF!,2,0),"")</f>
        <v/>
      </c>
      <c r="U2474" s="27" t="str">
        <f t="shared" si="200"/>
        <v>,16:00:00,car,77</v>
      </c>
    </row>
    <row r="2475" spans="1:21" hidden="1" x14ac:dyDescent="0.25">
      <c r="A2475" t="s">
        <v>187</v>
      </c>
      <c r="B2475">
        <v>16</v>
      </c>
      <c r="C2475" s="27" t="str">
        <f t="shared" si="196"/>
        <v>T</v>
      </c>
      <c r="E2475" t="s">
        <v>2697</v>
      </c>
      <c r="F2475" s="27" t="str">
        <f t="shared" si="197"/>
        <v>CCV-3B_SL</v>
      </c>
      <c r="G2475" t="s">
        <v>2698</v>
      </c>
      <c r="I2475" t="s">
        <v>2740</v>
      </c>
      <c r="J2475">
        <v>0</v>
      </c>
      <c r="K2475">
        <v>3</v>
      </c>
      <c r="L2475">
        <v>2</v>
      </c>
      <c r="M2475">
        <v>39</v>
      </c>
      <c r="N2475">
        <v>12</v>
      </c>
      <c r="O2475">
        <v>1</v>
      </c>
      <c r="P2475">
        <v>0</v>
      </c>
      <c r="Q2475">
        <v>3</v>
      </c>
      <c r="R2475" s="27">
        <f t="shared" si="198"/>
        <v>72</v>
      </c>
      <c r="S2475" s="27">
        <f t="shared" si="199"/>
        <v>47</v>
      </c>
      <c r="T2475" s="27" t="str">
        <f>IFERROR(VLOOKUP(F2475,#REF!,2,0),"")</f>
        <v/>
      </c>
      <c r="U2475" s="27" t="str">
        <f t="shared" si="200"/>
        <v>,16:15:00,car,72</v>
      </c>
    </row>
    <row r="2476" spans="1:21" hidden="1" x14ac:dyDescent="0.25">
      <c r="A2476" t="s">
        <v>42</v>
      </c>
      <c r="B2476">
        <v>16</v>
      </c>
      <c r="C2476" s="27" t="str">
        <f t="shared" si="196"/>
        <v>T</v>
      </c>
      <c r="E2476" t="s">
        <v>2697</v>
      </c>
      <c r="F2476" s="27" t="str">
        <f t="shared" si="197"/>
        <v>CCV-3B_SL</v>
      </c>
      <c r="G2476" t="s">
        <v>2698</v>
      </c>
      <c r="I2476" t="s">
        <v>2741</v>
      </c>
      <c r="J2476">
        <v>0</v>
      </c>
      <c r="K2476">
        <v>3</v>
      </c>
      <c r="L2476">
        <v>2</v>
      </c>
      <c r="M2476">
        <v>46</v>
      </c>
      <c r="N2476">
        <v>14</v>
      </c>
      <c r="O2476">
        <v>2</v>
      </c>
      <c r="P2476">
        <v>0</v>
      </c>
      <c r="Q2476">
        <v>3</v>
      </c>
      <c r="R2476" s="27">
        <f t="shared" si="198"/>
        <v>82</v>
      </c>
      <c r="S2476" s="27">
        <f t="shared" si="199"/>
        <v>54</v>
      </c>
      <c r="T2476" s="27" t="str">
        <f>IFERROR(VLOOKUP(F2476,#REF!,2,0),"")</f>
        <v/>
      </c>
      <c r="U2476" s="27" t="str">
        <f t="shared" si="200"/>
        <v>,16:30:00,car,82</v>
      </c>
    </row>
    <row r="2477" spans="1:21" hidden="1" x14ac:dyDescent="0.25">
      <c r="A2477" t="s">
        <v>43</v>
      </c>
      <c r="B2477">
        <v>16</v>
      </c>
      <c r="C2477" s="27" t="str">
        <f t="shared" si="196"/>
        <v>T</v>
      </c>
      <c r="E2477" t="s">
        <v>2697</v>
      </c>
      <c r="F2477" s="27" t="str">
        <f t="shared" si="197"/>
        <v>CCV-3B_SL</v>
      </c>
      <c r="G2477" t="s">
        <v>2698</v>
      </c>
      <c r="I2477" t="s">
        <v>2742</v>
      </c>
      <c r="J2477">
        <v>0</v>
      </c>
      <c r="K2477">
        <v>2</v>
      </c>
      <c r="L2477">
        <v>2</v>
      </c>
      <c r="M2477">
        <v>34</v>
      </c>
      <c r="N2477">
        <v>10</v>
      </c>
      <c r="O2477">
        <v>1</v>
      </c>
      <c r="P2477">
        <v>0</v>
      </c>
      <c r="Q2477">
        <v>2</v>
      </c>
      <c r="R2477" s="27">
        <f t="shared" si="198"/>
        <v>61</v>
      </c>
      <c r="S2477" s="27">
        <f t="shared" si="199"/>
        <v>41</v>
      </c>
      <c r="T2477" s="27" t="str">
        <f>IFERROR(VLOOKUP(F2477,#REF!,2,0),"")</f>
        <v/>
      </c>
      <c r="U2477" s="27" t="str">
        <f t="shared" si="200"/>
        <v>,16:45:00,car,61</v>
      </c>
    </row>
    <row r="2478" spans="1:21" hidden="1" x14ac:dyDescent="0.25">
      <c r="A2478" t="s">
        <v>44</v>
      </c>
      <c r="B2478">
        <v>17</v>
      </c>
      <c r="C2478" s="27" t="str">
        <f t="shared" si="196"/>
        <v>T</v>
      </c>
      <c r="E2478" t="s">
        <v>2697</v>
      </c>
      <c r="F2478" s="27" t="str">
        <f t="shared" si="197"/>
        <v>CCV-3B_SL</v>
      </c>
      <c r="G2478" t="s">
        <v>2698</v>
      </c>
      <c r="I2478" t="s">
        <v>2743</v>
      </c>
      <c r="J2478">
        <v>0</v>
      </c>
      <c r="K2478">
        <v>3</v>
      </c>
      <c r="L2478">
        <v>2</v>
      </c>
      <c r="M2478">
        <v>49</v>
      </c>
      <c r="N2478">
        <v>15</v>
      </c>
      <c r="O2478">
        <v>2</v>
      </c>
      <c r="P2478">
        <v>0</v>
      </c>
      <c r="Q2478">
        <v>4</v>
      </c>
      <c r="R2478" s="27">
        <f t="shared" si="198"/>
        <v>87</v>
      </c>
      <c r="S2478" s="27">
        <f t="shared" si="199"/>
        <v>58</v>
      </c>
      <c r="T2478" s="27" t="str">
        <f>IFERROR(VLOOKUP(F2478,#REF!,2,0),"")</f>
        <v/>
      </c>
      <c r="U2478" s="27" t="str">
        <f t="shared" si="200"/>
        <v>,17:00:00,car,87</v>
      </c>
    </row>
    <row r="2479" spans="1:21" hidden="1" x14ac:dyDescent="0.25">
      <c r="A2479" t="s">
        <v>45</v>
      </c>
      <c r="B2479">
        <v>17</v>
      </c>
      <c r="C2479" s="27" t="str">
        <f t="shared" si="196"/>
        <v>T</v>
      </c>
      <c r="E2479" t="s">
        <v>2697</v>
      </c>
      <c r="F2479" s="27" t="str">
        <f t="shared" si="197"/>
        <v>CCV-3B_SL</v>
      </c>
      <c r="G2479" t="s">
        <v>2698</v>
      </c>
      <c r="I2479" t="s">
        <v>2744</v>
      </c>
      <c r="J2479">
        <v>0</v>
      </c>
      <c r="K2479">
        <v>3</v>
      </c>
      <c r="L2479">
        <v>2</v>
      </c>
      <c r="M2479">
        <v>53</v>
      </c>
      <c r="N2479">
        <v>16</v>
      </c>
      <c r="O2479">
        <v>2</v>
      </c>
      <c r="P2479">
        <v>0</v>
      </c>
      <c r="Q2479">
        <v>4</v>
      </c>
      <c r="R2479" s="27">
        <f t="shared" si="198"/>
        <v>92</v>
      </c>
      <c r="S2479" s="27">
        <f t="shared" si="199"/>
        <v>62</v>
      </c>
      <c r="T2479" s="27" t="str">
        <f>IFERROR(VLOOKUP(F2479,#REF!,2,0),"")</f>
        <v/>
      </c>
      <c r="U2479" s="27" t="str">
        <f t="shared" si="200"/>
        <v>,17:15:00,car,92</v>
      </c>
    </row>
    <row r="2480" spans="1:21" hidden="1" x14ac:dyDescent="0.25">
      <c r="A2480" t="s">
        <v>46</v>
      </c>
      <c r="B2480">
        <v>17</v>
      </c>
      <c r="C2480" s="27" t="str">
        <f t="shared" si="196"/>
        <v>T</v>
      </c>
      <c r="E2480" t="s">
        <v>2697</v>
      </c>
      <c r="F2480" s="27" t="str">
        <f t="shared" si="197"/>
        <v>CCV-3B_SL</v>
      </c>
      <c r="G2480" t="s">
        <v>2698</v>
      </c>
      <c r="I2480" t="s">
        <v>2745</v>
      </c>
      <c r="J2480">
        <v>0</v>
      </c>
      <c r="K2480">
        <v>4</v>
      </c>
      <c r="L2480">
        <v>3</v>
      </c>
      <c r="M2480">
        <v>56</v>
      </c>
      <c r="N2480">
        <v>17</v>
      </c>
      <c r="O2480">
        <v>2</v>
      </c>
      <c r="P2480">
        <v>0</v>
      </c>
      <c r="Q2480">
        <v>4</v>
      </c>
      <c r="R2480" s="27">
        <f t="shared" si="198"/>
        <v>102</v>
      </c>
      <c r="S2480" s="27">
        <f t="shared" si="199"/>
        <v>68</v>
      </c>
      <c r="T2480" s="27" t="str">
        <f>IFERROR(VLOOKUP(F2480,#REF!,2,0),"")</f>
        <v/>
      </c>
      <c r="U2480" s="27" t="str">
        <f t="shared" si="200"/>
        <v>,17:30:00,car,102</v>
      </c>
    </row>
    <row r="2481" spans="1:21" hidden="1" x14ac:dyDescent="0.25">
      <c r="A2481" t="s">
        <v>47</v>
      </c>
      <c r="B2481">
        <v>17</v>
      </c>
      <c r="C2481" s="27" t="str">
        <f t="shared" si="196"/>
        <v>T</v>
      </c>
      <c r="E2481" t="s">
        <v>2697</v>
      </c>
      <c r="F2481" s="27" t="str">
        <f t="shared" si="197"/>
        <v>CCV-3B_SL</v>
      </c>
      <c r="G2481" t="s">
        <v>2698</v>
      </c>
      <c r="I2481" t="s">
        <v>2746</v>
      </c>
      <c r="J2481">
        <v>0</v>
      </c>
      <c r="K2481">
        <v>3</v>
      </c>
      <c r="L2481">
        <v>2</v>
      </c>
      <c r="M2481">
        <v>49</v>
      </c>
      <c r="N2481">
        <v>15</v>
      </c>
      <c r="O2481">
        <v>2</v>
      </c>
      <c r="P2481">
        <v>0</v>
      </c>
      <c r="Q2481">
        <v>4</v>
      </c>
      <c r="R2481" s="27">
        <f t="shared" si="198"/>
        <v>87</v>
      </c>
      <c r="S2481" s="27">
        <f t="shared" si="199"/>
        <v>58</v>
      </c>
      <c r="T2481" s="27" t="str">
        <f>IFERROR(VLOOKUP(F2481,#REF!,2,0),"")</f>
        <v/>
      </c>
      <c r="U2481" s="27" t="str">
        <f t="shared" si="200"/>
        <v>,17:45:00,car,87</v>
      </c>
    </row>
    <row r="2482" spans="1:21" hidden="1" x14ac:dyDescent="0.25">
      <c r="A2482" t="s">
        <v>48</v>
      </c>
      <c r="B2482">
        <v>18</v>
      </c>
      <c r="C2482" s="27" t="str">
        <f t="shared" si="196"/>
        <v>T</v>
      </c>
      <c r="E2482" t="s">
        <v>2697</v>
      </c>
      <c r="F2482" s="27" t="str">
        <f t="shared" si="197"/>
        <v>CCV-3B_SL</v>
      </c>
      <c r="G2482" t="s">
        <v>2698</v>
      </c>
      <c r="I2482" t="s">
        <v>2747</v>
      </c>
      <c r="J2482">
        <v>0</v>
      </c>
      <c r="K2482">
        <v>4</v>
      </c>
      <c r="L2482">
        <v>3</v>
      </c>
      <c r="M2482">
        <v>58</v>
      </c>
      <c r="N2482">
        <v>18</v>
      </c>
      <c r="O2482">
        <v>2</v>
      </c>
      <c r="P2482">
        <v>0</v>
      </c>
      <c r="Q2482">
        <v>4</v>
      </c>
      <c r="R2482" s="27">
        <f t="shared" si="198"/>
        <v>105</v>
      </c>
      <c r="S2482" s="27">
        <f t="shared" si="199"/>
        <v>70</v>
      </c>
      <c r="T2482" s="27" t="str">
        <f>IFERROR(VLOOKUP(F2482,#REF!,2,0),"")</f>
        <v/>
      </c>
      <c r="U2482" s="27" t="str">
        <f t="shared" si="200"/>
        <v>,18:00:00,car,105</v>
      </c>
    </row>
    <row r="2483" spans="1:21" hidden="1" x14ac:dyDescent="0.25">
      <c r="A2483" t="s">
        <v>49</v>
      </c>
      <c r="B2483">
        <v>18</v>
      </c>
      <c r="C2483" s="27" t="str">
        <f t="shared" si="196"/>
        <v>T</v>
      </c>
      <c r="E2483" t="s">
        <v>2697</v>
      </c>
      <c r="F2483" s="27" t="str">
        <f t="shared" si="197"/>
        <v>CCV-3B_SL</v>
      </c>
      <c r="G2483" t="s">
        <v>2698</v>
      </c>
      <c r="I2483" t="s">
        <v>2748</v>
      </c>
      <c r="J2483">
        <v>0</v>
      </c>
      <c r="K2483">
        <v>4</v>
      </c>
      <c r="L2483">
        <v>3</v>
      </c>
      <c r="M2483">
        <v>62</v>
      </c>
      <c r="N2483">
        <v>19</v>
      </c>
      <c r="O2483">
        <v>2</v>
      </c>
      <c r="P2483">
        <v>0</v>
      </c>
      <c r="Q2483">
        <v>5</v>
      </c>
      <c r="R2483" s="27">
        <f t="shared" si="198"/>
        <v>112</v>
      </c>
      <c r="S2483" s="27">
        <f t="shared" si="199"/>
        <v>75</v>
      </c>
      <c r="T2483" s="27" t="str">
        <f>IFERROR(VLOOKUP(F2483,#REF!,2,0),"")</f>
        <v/>
      </c>
      <c r="U2483" s="27" t="str">
        <f t="shared" si="200"/>
        <v>,18:15:00,car,112</v>
      </c>
    </row>
    <row r="2484" spans="1:21" hidden="1" x14ac:dyDescent="0.25">
      <c r="A2484" t="s">
        <v>197</v>
      </c>
      <c r="B2484">
        <v>18</v>
      </c>
      <c r="C2484" s="27" t="str">
        <f t="shared" si="196"/>
        <v>T</v>
      </c>
      <c r="E2484" t="s">
        <v>2697</v>
      </c>
      <c r="F2484" s="27" t="str">
        <f t="shared" si="197"/>
        <v>CCV-3B_SL</v>
      </c>
      <c r="G2484" t="s">
        <v>2698</v>
      </c>
      <c r="I2484" t="s">
        <v>2749</v>
      </c>
      <c r="J2484">
        <v>0</v>
      </c>
      <c r="K2484">
        <v>4</v>
      </c>
      <c r="L2484">
        <v>3</v>
      </c>
      <c r="M2484">
        <v>66</v>
      </c>
      <c r="N2484">
        <v>20</v>
      </c>
      <c r="O2484">
        <v>2</v>
      </c>
      <c r="P2484">
        <v>0</v>
      </c>
      <c r="Q2484">
        <v>5</v>
      </c>
      <c r="R2484" s="27">
        <f t="shared" si="198"/>
        <v>117</v>
      </c>
      <c r="S2484" s="27">
        <f t="shared" si="199"/>
        <v>79</v>
      </c>
      <c r="T2484" s="27" t="str">
        <f>IFERROR(VLOOKUP(F2484,#REF!,2,0),"")</f>
        <v/>
      </c>
      <c r="U2484" s="27" t="str">
        <f t="shared" si="200"/>
        <v>,18:30:00,car,117</v>
      </c>
    </row>
    <row r="2485" spans="1:21" hidden="1" x14ac:dyDescent="0.25">
      <c r="A2485" t="s">
        <v>199</v>
      </c>
      <c r="B2485">
        <v>18</v>
      </c>
      <c r="C2485" s="27" t="str">
        <f t="shared" si="196"/>
        <v>T</v>
      </c>
      <c r="E2485" t="s">
        <v>2697</v>
      </c>
      <c r="F2485" s="27" t="str">
        <f t="shared" si="197"/>
        <v>CCV-3B_SL</v>
      </c>
      <c r="G2485" t="s">
        <v>2698</v>
      </c>
      <c r="I2485" t="s">
        <v>2750</v>
      </c>
      <c r="J2485">
        <v>0</v>
      </c>
      <c r="K2485">
        <v>4</v>
      </c>
      <c r="L2485">
        <v>3</v>
      </c>
      <c r="M2485">
        <v>56</v>
      </c>
      <c r="N2485">
        <v>17</v>
      </c>
      <c r="O2485">
        <v>2</v>
      </c>
      <c r="P2485">
        <v>0</v>
      </c>
      <c r="Q2485">
        <v>4</v>
      </c>
      <c r="R2485" s="27">
        <f t="shared" si="198"/>
        <v>102</v>
      </c>
      <c r="S2485" s="27">
        <f t="shared" si="199"/>
        <v>68</v>
      </c>
      <c r="T2485" s="27" t="str">
        <f>IFERROR(VLOOKUP(F2485,#REF!,2,0),"")</f>
        <v/>
      </c>
      <c r="U2485" s="27" t="str">
        <f t="shared" si="200"/>
        <v>,18:45:00,car,102</v>
      </c>
    </row>
    <row r="2486" spans="1:21" hidden="1" x14ac:dyDescent="0.25">
      <c r="A2486" t="s">
        <v>201</v>
      </c>
      <c r="B2486">
        <v>19</v>
      </c>
      <c r="C2486" s="27" t="str">
        <f t="shared" si="196"/>
        <v>N</v>
      </c>
      <c r="E2486" t="s">
        <v>2697</v>
      </c>
      <c r="F2486" s="27" t="str">
        <f t="shared" si="197"/>
        <v>CCV-3B_SL</v>
      </c>
      <c r="G2486" t="s">
        <v>2698</v>
      </c>
      <c r="I2486" t="s">
        <v>2751</v>
      </c>
      <c r="J2486">
        <v>0</v>
      </c>
      <c r="K2486">
        <v>3</v>
      </c>
      <c r="L2486">
        <v>2</v>
      </c>
      <c r="M2486">
        <v>45</v>
      </c>
      <c r="N2486">
        <v>14</v>
      </c>
      <c r="O2486">
        <v>1</v>
      </c>
      <c r="P2486">
        <v>0</v>
      </c>
      <c r="Q2486">
        <v>3</v>
      </c>
      <c r="R2486" s="27">
        <f t="shared" si="198"/>
        <v>80</v>
      </c>
      <c r="S2486" s="27">
        <f t="shared" si="199"/>
        <v>53</v>
      </c>
      <c r="T2486" s="27" t="str">
        <f>IFERROR(VLOOKUP(F2486,#REF!,2,0),"")</f>
        <v/>
      </c>
      <c r="U2486" s="27" t="str">
        <f t="shared" si="200"/>
        <v>,19:00:00,car,80</v>
      </c>
    </row>
    <row r="2487" spans="1:21" hidden="1" x14ac:dyDescent="0.25">
      <c r="A2487" t="s">
        <v>203</v>
      </c>
      <c r="B2487">
        <v>19</v>
      </c>
      <c r="C2487" s="27" t="str">
        <f t="shared" si="196"/>
        <v>N</v>
      </c>
      <c r="E2487" t="s">
        <v>2697</v>
      </c>
      <c r="F2487" s="27" t="str">
        <f t="shared" si="197"/>
        <v>CCV-3B_SL</v>
      </c>
      <c r="G2487" t="s">
        <v>2698</v>
      </c>
      <c r="I2487" t="s">
        <v>2752</v>
      </c>
      <c r="J2487">
        <v>0</v>
      </c>
      <c r="K2487">
        <v>3</v>
      </c>
      <c r="L2487">
        <v>2</v>
      </c>
      <c r="M2487">
        <v>44</v>
      </c>
      <c r="N2487">
        <v>13</v>
      </c>
      <c r="O2487">
        <v>1</v>
      </c>
      <c r="P2487">
        <v>0</v>
      </c>
      <c r="Q2487">
        <v>3</v>
      </c>
      <c r="R2487" s="27">
        <f t="shared" si="198"/>
        <v>79</v>
      </c>
      <c r="S2487" s="27">
        <f t="shared" si="199"/>
        <v>52</v>
      </c>
      <c r="T2487" s="27" t="str">
        <f>IFERROR(VLOOKUP(F2487,#REF!,2,0),"")</f>
        <v/>
      </c>
      <c r="U2487" s="27" t="str">
        <f t="shared" si="200"/>
        <v>,19:15:00,car,79</v>
      </c>
    </row>
    <row r="2488" spans="1:21" hidden="1" x14ac:dyDescent="0.25">
      <c r="A2488" t="s">
        <v>205</v>
      </c>
      <c r="B2488">
        <v>19</v>
      </c>
      <c r="C2488" s="27" t="str">
        <f t="shared" si="196"/>
        <v>N</v>
      </c>
      <c r="E2488" t="s">
        <v>2697</v>
      </c>
      <c r="F2488" s="27" t="str">
        <f t="shared" si="197"/>
        <v>CCV-3B_SL</v>
      </c>
      <c r="G2488" t="s">
        <v>2698</v>
      </c>
      <c r="I2488" t="s">
        <v>2753</v>
      </c>
      <c r="J2488">
        <v>0</v>
      </c>
      <c r="K2488">
        <v>3</v>
      </c>
      <c r="L2488">
        <v>2</v>
      </c>
      <c r="M2488">
        <v>45</v>
      </c>
      <c r="N2488">
        <v>14</v>
      </c>
      <c r="O2488">
        <v>1</v>
      </c>
      <c r="P2488">
        <v>0</v>
      </c>
      <c r="Q2488">
        <v>3</v>
      </c>
      <c r="R2488" s="27">
        <f t="shared" si="198"/>
        <v>80</v>
      </c>
      <c r="S2488" s="27">
        <f t="shared" si="199"/>
        <v>53</v>
      </c>
      <c r="T2488" s="27" t="str">
        <f>IFERROR(VLOOKUP(F2488,#REF!,2,0),"")</f>
        <v/>
      </c>
      <c r="U2488" s="27" t="str">
        <f t="shared" si="200"/>
        <v>,19:30:00,car,80</v>
      </c>
    </row>
    <row r="2489" spans="1:21" hidden="1" x14ac:dyDescent="0.25">
      <c r="A2489" t="s">
        <v>207</v>
      </c>
      <c r="B2489">
        <v>19</v>
      </c>
      <c r="C2489" s="27" t="str">
        <f t="shared" si="196"/>
        <v>N</v>
      </c>
      <c r="E2489" t="s">
        <v>2697</v>
      </c>
      <c r="F2489" s="27" t="str">
        <f t="shared" si="197"/>
        <v>CCV-3B_SL</v>
      </c>
      <c r="G2489" t="s">
        <v>2698</v>
      </c>
      <c r="I2489" t="s">
        <v>2754</v>
      </c>
      <c r="J2489">
        <v>0</v>
      </c>
      <c r="K2489">
        <v>3</v>
      </c>
      <c r="L2489">
        <v>2</v>
      </c>
      <c r="M2489">
        <v>39</v>
      </c>
      <c r="N2489">
        <v>12</v>
      </c>
      <c r="O2489">
        <v>1</v>
      </c>
      <c r="P2489">
        <v>0</v>
      </c>
      <c r="Q2489">
        <v>3</v>
      </c>
      <c r="R2489" s="27">
        <f t="shared" si="198"/>
        <v>72</v>
      </c>
      <c r="S2489" s="27">
        <f t="shared" si="199"/>
        <v>47</v>
      </c>
      <c r="T2489" s="27" t="str">
        <f>IFERROR(VLOOKUP(F2489,#REF!,2,0),"")</f>
        <v/>
      </c>
      <c r="U2489" s="27" t="str">
        <f t="shared" si="200"/>
        <v>,19:45:00,car,72</v>
      </c>
    </row>
    <row r="2490" spans="1:21" hidden="1" x14ac:dyDescent="0.25">
      <c r="A2490" t="s">
        <v>102</v>
      </c>
      <c r="B2490">
        <v>6</v>
      </c>
      <c r="C2490" s="27" t="str">
        <f t="shared" si="196"/>
        <v>M</v>
      </c>
      <c r="E2490" t="s">
        <v>2755</v>
      </c>
      <c r="F2490" s="27" t="str">
        <f t="shared" si="197"/>
        <v>CCV-40A</v>
      </c>
      <c r="G2490" t="s">
        <v>2756</v>
      </c>
      <c r="H2490" t="s">
        <v>105</v>
      </c>
      <c r="I2490" t="s">
        <v>2757</v>
      </c>
      <c r="J2490">
        <v>1</v>
      </c>
      <c r="K2490">
        <v>5</v>
      </c>
      <c r="L2490">
        <v>4</v>
      </c>
      <c r="M2490">
        <v>280</v>
      </c>
      <c r="N2490">
        <v>32</v>
      </c>
      <c r="O2490">
        <v>38</v>
      </c>
      <c r="P2490">
        <v>0</v>
      </c>
      <c r="Q2490">
        <v>20</v>
      </c>
      <c r="R2490" s="27">
        <f t="shared" si="198"/>
        <v>423</v>
      </c>
      <c r="S2490" s="27">
        <f t="shared" si="199"/>
        <v>310</v>
      </c>
      <c r="T2490" s="27" t="str">
        <f>IFERROR(VLOOKUP(F2490,#REF!,2,0),"")</f>
        <v/>
      </c>
      <c r="U2490" s="27" t="str">
        <f t="shared" si="200"/>
        <v>,06:00:00,car,423</v>
      </c>
    </row>
    <row r="2491" spans="1:21" hidden="1" x14ac:dyDescent="0.25">
      <c r="A2491" t="s">
        <v>107</v>
      </c>
      <c r="B2491">
        <v>6</v>
      </c>
      <c r="C2491" s="27" t="str">
        <f t="shared" si="196"/>
        <v>M</v>
      </c>
      <c r="E2491" t="s">
        <v>2755</v>
      </c>
      <c r="F2491" s="27" t="str">
        <f t="shared" si="197"/>
        <v>CCV-40A</v>
      </c>
      <c r="G2491" t="s">
        <v>2756</v>
      </c>
      <c r="H2491" t="s">
        <v>105</v>
      </c>
      <c r="I2491" t="s">
        <v>2758</v>
      </c>
      <c r="J2491">
        <v>0</v>
      </c>
      <c r="K2491">
        <v>10</v>
      </c>
      <c r="L2491">
        <v>4</v>
      </c>
      <c r="M2491">
        <v>288</v>
      </c>
      <c r="N2491">
        <v>34</v>
      </c>
      <c r="O2491">
        <v>26</v>
      </c>
      <c r="P2491">
        <v>1</v>
      </c>
      <c r="Q2491">
        <v>15</v>
      </c>
      <c r="R2491" s="27">
        <f t="shared" si="198"/>
        <v>442</v>
      </c>
      <c r="S2491" s="27">
        <f t="shared" si="199"/>
        <v>314</v>
      </c>
      <c r="T2491" s="27" t="str">
        <f>IFERROR(VLOOKUP(F2491,#REF!,2,0),"")</f>
        <v/>
      </c>
      <c r="U2491" s="27" t="str">
        <f t="shared" si="200"/>
        <v>,06:15:00,car,442</v>
      </c>
    </row>
    <row r="2492" spans="1:21" hidden="1" x14ac:dyDescent="0.25">
      <c r="A2492" t="s">
        <v>109</v>
      </c>
      <c r="B2492">
        <v>6</v>
      </c>
      <c r="C2492" s="27" t="str">
        <f t="shared" si="196"/>
        <v>M</v>
      </c>
      <c r="E2492" t="s">
        <v>2755</v>
      </c>
      <c r="F2492" s="27" t="str">
        <f t="shared" si="197"/>
        <v>CCV-40A</v>
      </c>
      <c r="G2492" t="s">
        <v>2756</v>
      </c>
      <c r="H2492" t="s">
        <v>105</v>
      </c>
      <c r="I2492" t="s">
        <v>2759</v>
      </c>
      <c r="J2492">
        <v>0</v>
      </c>
      <c r="K2492">
        <v>9</v>
      </c>
      <c r="L2492">
        <v>3</v>
      </c>
      <c r="M2492">
        <v>445</v>
      </c>
      <c r="N2492">
        <v>69</v>
      </c>
      <c r="O2492">
        <v>38</v>
      </c>
      <c r="P2492">
        <v>4</v>
      </c>
      <c r="Q2492">
        <v>25</v>
      </c>
      <c r="R2492" s="27">
        <f t="shared" si="198"/>
        <v>665</v>
      </c>
      <c r="S2492" s="27">
        <f t="shared" si="199"/>
        <v>482</v>
      </c>
      <c r="T2492" s="27" t="str">
        <f>IFERROR(VLOOKUP(F2492,#REF!,2,0),"")</f>
        <v/>
      </c>
      <c r="U2492" s="27" t="str">
        <f t="shared" si="200"/>
        <v>,06:30:00,car,665</v>
      </c>
    </row>
    <row r="2493" spans="1:21" hidden="1" x14ac:dyDescent="0.25">
      <c r="A2493" t="s">
        <v>111</v>
      </c>
      <c r="B2493">
        <v>6</v>
      </c>
      <c r="C2493" s="27" t="str">
        <f t="shared" si="196"/>
        <v>M</v>
      </c>
      <c r="E2493" t="s">
        <v>2755</v>
      </c>
      <c r="F2493" s="27" t="str">
        <f t="shared" si="197"/>
        <v>CCV-40A</v>
      </c>
      <c r="G2493" t="s">
        <v>2756</v>
      </c>
      <c r="H2493" t="s">
        <v>105</v>
      </c>
      <c r="I2493" t="s">
        <v>2760</v>
      </c>
      <c r="J2493">
        <v>0</v>
      </c>
      <c r="K2493">
        <v>8</v>
      </c>
      <c r="L2493">
        <v>10</v>
      </c>
      <c r="M2493">
        <v>721</v>
      </c>
      <c r="N2493">
        <v>126</v>
      </c>
      <c r="O2493">
        <v>24</v>
      </c>
      <c r="P2493">
        <v>11</v>
      </c>
      <c r="Q2493">
        <v>29</v>
      </c>
      <c r="R2493" s="27">
        <f t="shared" si="198"/>
        <v>1070</v>
      </c>
      <c r="S2493" s="27">
        <f t="shared" si="199"/>
        <v>786</v>
      </c>
      <c r="T2493" s="27" t="str">
        <f>IFERROR(VLOOKUP(F2493,#REF!,2,0),"")</f>
        <v/>
      </c>
      <c r="U2493" s="27" t="str">
        <f t="shared" si="200"/>
        <v>,06:45:00,car,1070</v>
      </c>
    </row>
    <row r="2494" spans="1:21" hidden="1" x14ac:dyDescent="0.25">
      <c r="A2494" t="s">
        <v>113</v>
      </c>
      <c r="B2494">
        <v>7</v>
      </c>
      <c r="C2494" s="27" t="str">
        <f t="shared" si="196"/>
        <v>M</v>
      </c>
      <c r="E2494" t="s">
        <v>2755</v>
      </c>
      <c r="F2494" s="27" t="str">
        <f t="shared" si="197"/>
        <v>CCV-40A</v>
      </c>
      <c r="G2494" t="s">
        <v>2756</v>
      </c>
      <c r="H2494" t="s">
        <v>105</v>
      </c>
      <c r="I2494" t="s">
        <v>2761</v>
      </c>
      <c r="J2494">
        <v>0</v>
      </c>
      <c r="K2494">
        <v>18</v>
      </c>
      <c r="L2494">
        <v>6</v>
      </c>
      <c r="M2494">
        <v>805</v>
      </c>
      <c r="N2494">
        <v>151</v>
      </c>
      <c r="O2494">
        <v>19</v>
      </c>
      <c r="P2494">
        <v>5</v>
      </c>
      <c r="Q2494">
        <v>29</v>
      </c>
      <c r="R2494" s="27">
        <f t="shared" si="198"/>
        <v>1190</v>
      </c>
      <c r="S2494" s="27">
        <f t="shared" si="199"/>
        <v>854</v>
      </c>
      <c r="T2494" s="27" t="str">
        <f>IFERROR(VLOOKUP(F2494,#REF!,2,0),"")</f>
        <v/>
      </c>
      <c r="U2494" s="27" t="str">
        <f t="shared" si="200"/>
        <v>,07:00:00,car,1190</v>
      </c>
    </row>
    <row r="2495" spans="1:21" hidden="1" x14ac:dyDescent="0.25">
      <c r="A2495" t="s">
        <v>115</v>
      </c>
      <c r="B2495">
        <v>7</v>
      </c>
      <c r="C2495" s="27" t="str">
        <f t="shared" si="196"/>
        <v>M</v>
      </c>
      <c r="E2495" t="s">
        <v>2755</v>
      </c>
      <c r="F2495" s="27" t="str">
        <f t="shared" si="197"/>
        <v>CCV-40A</v>
      </c>
      <c r="G2495" t="s">
        <v>2756</v>
      </c>
      <c r="H2495" t="s">
        <v>105</v>
      </c>
      <c r="I2495" t="s">
        <v>2762</v>
      </c>
      <c r="J2495">
        <v>1</v>
      </c>
      <c r="K2495">
        <v>20</v>
      </c>
      <c r="L2495">
        <v>5</v>
      </c>
      <c r="M2495">
        <v>950</v>
      </c>
      <c r="N2495">
        <v>185</v>
      </c>
      <c r="O2495">
        <v>24</v>
      </c>
      <c r="P2495">
        <v>5</v>
      </c>
      <c r="Q2495">
        <v>46</v>
      </c>
      <c r="R2495" s="27">
        <f t="shared" si="198"/>
        <v>1410</v>
      </c>
      <c r="S2495" s="27">
        <f t="shared" si="199"/>
        <v>1014</v>
      </c>
      <c r="T2495" s="27" t="str">
        <f>IFERROR(VLOOKUP(F2495,#REF!,2,0),"")</f>
        <v/>
      </c>
      <c r="U2495" s="27" t="str">
        <f t="shared" si="200"/>
        <v>,07:15:00,car,1410</v>
      </c>
    </row>
    <row r="2496" spans="1:21" hidden="1" x14ac:dyDescent="0.25">
      <c r="A2496" t="s">
        <v>117</v>
      </c>
      <c r="B2496">
        <v>7</v>
      </c>
      <c r="C2496" s="27" t="str">
        <f t="shared" si="196"/>
        <v>M</v>
      </c>
      <c r="E2496" t="s">
        <v>2755</v>
      </c>
      <c r="F2496" s="27" t="str">
        <f t="shared" si="197"/>
        <v>CCV-40A</v>
      </c>
      <c r="G2496" t="s">
        <v>2756</v>
      </c>
      <c r="H2496" t="s">
        <v>105</v>
      </c>
      <c r="I2496" t="s">
        <v>2763</v>
      </c>
      <c r="J2496">
        <v>0</v>
      </c>
      <c r="K2496">
        <v>20</v>
      </c>
      <c r="L2496">
        <v>6</v>
      </c>
      <c r="M2496">
        <v>1044</v>
      </c>
      <c r="N2496">
        <v>176</v>
      </c>
      <c r="O2496">
        <v>14</v>
      </c>
      <c r="P2496">
        <v>16</v>
      </c>
      <c r="Q2496">
        <v>24</v>
      </c>
      <c r="R2496" s="27">
        <f t="shared" si="198"/>
        <v>1519</v>
      </c>
      <c r="S2496" s="27">
        <f t="shared" si="199"/>
        <v>1099</v>
      </c>
      <c r="T2496" s="27" t="str">
        <f>IFERROR(VLOOKUP(F2496,#REF!,2,0),"")</f>
        <v/>
      </c>
      <c r="U2496" s="27" t="str">
        <f t="shared" si="200"/>
        <v>,07:30:00,car,1519</v>
      </c>
    </row>
    <row r="2497" spans="1:21" hidden="1" x14ac:dyDescent="0.25">
      <c r="A2497" t="s">
        <v>119</v>
      </c>
      <c r="B2497">
        <v>7</v>
      </c>
      <c r="C2497" s="27" t="str">
        <f t="shared" si="196"/>
        <v>M</v>
      </c>
      <c r="E2497" t="s">
        <v>2755</v>
      </c>
      <c r="F2497" s="27" t="str">
        <f t="shared" si="197"/>
        <v>CCV-40A</v>
      </c>
      <c r="G2497" t="s">
        <v>2756</v>
      </c>
      <c r="H2497" t="s">
        <v>105</v>
      </c>
      <c r="I2497" t="s">
        <v>2764</v>
      </c>
      <c r="J2497">
        <v>0</v>
      </c>
      <c r="K2497">
        <v>18</v>
      </c>
      <c r="L2497">
        <v>9</v>
      </c>
      <c r="M2497">
        <v>1042</v>
      </c>
      <c r="N2497">
        <v>190</v>
      </c>
      <c r="O2497">
        <v>9</v>
      </c>
      <c r="P2497">
        <v>5</v>
      </c>
      <c r="Q2497">
        <v>34</v>
      </c>
      <c r="R2497" s="27">
        <f t="shared" si="198"/>
        <v>1523</v>
      </c>
      <c r="S2497" s="27">
        <f t="shared" si="199"/>
        <v>1104</v>
      </c>
      <c r="T2497" s="27" t="str">
        <f>IFERROR(VLOOKUP(F2497,#REF!,2,0),"")</f>
        <v/>
      </c>
      <c r="U2497" s="27" t="str">
        <f t="shared" si="200"/>
        <v>,07:45:00,car,1523</v>
      </c>
    </row>
    <row r="2498" spans="1:21" hidden="1" x14ac:dyDescent="0.25">
      <c r="A2498" t="s">
        <v>121</v>
      </c>
      <c r="B2498">
        <v>8</v>
      </c>
      <c r="C2498" s="27" t="str">
        <f t="shared" si="196"/>
        <v>M</v>
      </c>
      <c r="E2498" t="s">
        <v>2755</v>
      </c>
      <c r="F2498" s="27" t="str">
        <f t="shared" si="197"/>
        <v>CCV-40A</v>
      </c>
      <c r="G2498" t="s">
        <v>2756</v>
      </c>
      <c r="H2498" t="s">
        <v>105</v>
      </c>
      <c r="I2498" t="s">
        <v>2765</v>
      </c>
      <c r="J2498">
        <v>1</v>
      </c>
      <c r="K2498">
        <v>24</v>
      </c>
      <c r="L2498">
        <v>17</v>
      </c>
      <c r="M2498">
        <v>872</v>
      </c>
      <c r="N2498">
        <v>149</v>
      </c>
      <c r="O2498">
        <v>25</v>
      </c>
      <c r="P2498">
        <v>7</v>
      </c>
      <c r="Q2498">
        <v>35</v>
      </c>
      <c r="R2498" s="27">
        <f t="shared" si="198"/>
        <v>1339</v>
      </c>
      <c r="S2498" s="27">
        <f t="shared" si="199"/>
        <v>957</v>
      </c>
      <c r="T2498" s="27" t="str">
        <f>IFERROR(VLOOKUP(F2498,#REF!,2,0),"")</f>
        <v/>
      </c>
      <c r="U2498" s="27" t="str">
        <f t="shared" si="200"/>
        <v>,08:00:00,car,1339</v>
      </c>
    </row>
    <row r="2499" spans="1:21" hidden="1" x14ac:dyDescent="0.25">
      <c r="A2499" t="s">
        <v>123</v>
      </c>
      <c r="B2499">
        <v>8</v>
      </c>
      <c r="C2499" s="27" t="str">
        <f t="shared" ref="C2499:C2562" si="201">IF(B2499&lt;12,"M",IF(AND(B2499&gt;=12,B2499&lt;=18),"T","N"))</f>
        <v>M</v>
      </c>
      <c r="E2499" t="s">
        <v>2755</v>
      </c>
      <c r="F2499" s="27" t="str">
        <f t="shared" ref="F2499:F2562" si="202">CONCATENATE("CCV-",G2499)</f>
        <v>CCV-40A</v>
      </c>
      <c r="G2499" t="s">
        <v>2756</v>
      </c>
      <c r="H2499" t="s">
        <v>105</v>
      </c>
      <c r="I2499" t="s">
        <v>2766</v>
      </c>
      <c r="J2499">
        <v>0</v>
      </c>
      <c r="K2499">
        <v>31</v>
      </c>
      <c r="L2499">
        <v>20</v>
      </c>
      <c r="M2499">
        <v>871</v>
      </c>
      <c r="N2499">
        <v>88</v>
      </c>
      <c r="O2499">
        <v>14</v>
      </c>
      <c r="P2499">
        <v>9</v>
      </c>
      <c r="Q2499">
        <v>35</v>
      </c>
      <c r="R2499" s="27">
        <f t="shared" ref="R2499:R2554" si="203">ROUNDUP((M2499+P2499+Q2499+(1/6)*N2499+2*K2499+2.5*L2499)*1.3,0)</f>
        <v>1355</v>
      </c>
      <c r="S2499" s="27">
        <f t="shared" ref="S2499:S2562" si="204">ROUNDUP(M2499+P2499+Q2499+2.5*L2499,0)</f>
        <v>965</v>
      </c>
      <c r="T2499" s="27" t="str">
        <f>IFERROR(VLOOKUP(F2499,#REF!,2,0),"")</f>
        <v/>
      </c>
      <c r="U2499" s="27" t="str">
        <f t="shared" ref="U2499:U2562" si="205">CONCATENATE(T2499,",",CONCATENATE(LEFT(A2499,5),":00"),",car,",R2499)</f>
        <v>,08:15:00,car,1355</v>
      </c>
    </row>
    <row r="2500" spans="1:21" hidden="1" x14ac:dyDescent="0.25">
      <c r="A2500" t="s">
        <v>125</v>
      </c>
      <c r="B2500">
        <v>8</v>
      </c>
      <c r="C2500" s="27" t="str">
        <f t="shared" si="201"/>
        <v>M</v>
      </c>
      <c r="E2500" t="s">
        <v>2755</v>
      </c>
      <c r="F2500" s="27" t="str">
        <f t="shared" si="202"/>
        <v>CCV-40A</v>
      </c>
      <c r="G2500" t="s">
        <v>2756</v>
      </c>
      <c r="H2500" t="s">
        <v>105</v>
      </c>
      <c r="I2500" t="s">
        <v>2767</v>
      </c>
      <c r="J2500">
        <v>1</v>
      </c>
      <c r="K2500">
        <v>25</v>
      </c>
      <c r="L2500">
        <v>12</v>
      </c>
      <c r="M2500">
        <v>796</v>
      </c>
      <c r="N2500">
        <v>87</v>
      </c>
      <c r="O2500">
        <v>10</v>
      </c>
      <c r="P2500">
        <v>8</v>
      </c>
      <c r="Q2500">
        <v>45</v>
      </c>
      <c r="R2500" s="27">
        <f t="shared" si="203"/>
        <v>1227</v>
      </c>
      <c r="S2500" s="27">
        <f t="shared" si="204"/>
        <v>879</v>
      </c>
      <c r="T2500" s="27" t="str">
        <f>IFERROR(VLOOKUP(F2500,#REF!,2,0),"")</f>
        <v/>
      </c>
      <c r="U2500" s="27" t="str">
        <f t="shared" si="205"/>
        <v>,08:30:00,car,1227</v>
      </c>
    </row>
    <row r="2501" spans="1:21" hidden="1" x14ac:dyDescent="0.25">
      <c r="A2501" t="s">
        <v>127</v>
      </c>
      <c r="B2501">
        <v>8</v>
      </c>
      <c r="C2501" s="27" t="str">
        <f t="shared" si="201"/>
        <v>M</v>
      </c>
      <c r="E2501" t="s">
        <v>2755</v>
      </c>
      <c r="F2501" s="27" t="str">
        <f t="shared" si="202"/>
        <v>CCV-40A</v>
      </c>
      <c r="G2501" t="s">
        <v>2756</v>
      </c>
      <c r="H2501" t="s">
        <v>105</v>
      </c>
      <c r="I2501" t="s">
        <v>2768</v>
      </c>
      <c r="J2501">
        <v>0</v>
      </c>
      <c r="K2501">
        <v>28</v>
      </c>
      <c r="L2501">
        <v>17</v>
      </c>
      <c r="M2501">
        <v>857</v>
      </c>
      <c r="N2501">
        <v>79</v>
      </c>
      <c r="O2501">
        <v>12</v>
      </c>
      <c r="P2501">
        <v>10</v>
      </c>
      <c r="Q2501">
        <v>34</v>
      </c>
      <c r="R2501" s="27">
        <f t="shared" si="203"/>
        <v>1317</v>
      </c>
      <c r="S2501" s="27">
        <f t="shared" si="204"/>
        <v>944</v>
      </c>
      <c r="T2501" s="27" t="str">
        <f>IFERROR(VLOOKUP(F2501,#REF!,2,0),"")</f>
        <v/>
      </c>
      <c r="U2501" s="27" t="str">
        <f t="shared" si="205"/>
        <v>,08:45:00,car,1317</v>
      </c>
    </row>
    <row r="2502" spans="1:21" hidden="1" x14ac:dyDescent="0.25">
      <c r="A2502" t="s">
        <v>129</v>
      </c>
      <c r="B2502">
        <v>9</v>
      </c>
      <c r="C2502" s="27" t="str">
        <f t="shared" si="201"/>
        <v>M</v>
      </c>
      <c r="E2502" t="s">
        <v>2755</v>
      </c>
      <c r="F2502" s="27" t="str">
        <f t="shared" si="202"/>
        <v>CCV-40A</v>
      </c>
      <c r="G2502" t="s">
        <v>2756</v>
      </c>
      <c r="H2502" t="s">
        <v>105</v>
      </c>
      <c r="I2502" t="s">
        <v>2769</v>
      </c>
      <c r="J2502">
        <v>0</v>
      </c>
      <c r="K2502">
        <v>24</v>
      </c>
      <c r="L2502">
        <v>11</v>
      </c>
      <c r="M2502">
        <v>795</v>
      </c>
      <c r="N2502">
        <v>102</v>
      </c>
      <c r="O2502">
        <v>8</v>
      </c>
      <c r="P2502">
        <v>6</v>
      </c>
      <c r="Q2502">
        <v>46</v>
      </c>
      <c r="R2502" s="27">
        <f t="shared" si="203"/>
        <v>1222</v>
      </c>
      <c r="S2502" s="27">
        <f t="shared" si="204"/>
        <v>875</v>
      </c>
      <c r="T2502" s="27" t="str">
        <f>IFERROR(VLOOKUP(F2502,#REF!,2,0),"")</f>
        <v/>
      </c>
      <c r="U2502" s="27" t="str">
        <f t="shared" si="205"/>
        <v>,09:00:00,car,1222</v>
      </c>
    </row>
    <row r="2503" spans="1:21" hidden="1" x14ac:dyDescent="0.25">
      <c r="A2503" t="s">
        <v>131</v>
      </c>
      <c r="B2503">
        <v>9</v>
      </c>
      <c r="C2503" s="27" t="str">
        <f t="shared" si="201"/>
        <v>M</v>
      </c>
      <c r="E2503" t="s">
        <v>2755</v>
      </c>
      <c r="F2503" s="27" t="str">
        <f t="shared" si="202"/>
        <v>CCV-40A</v>
      </c>
      <c r="G2503" t="s">
        <v>2756</v>
      </c>
      <c r="H2503" t="s">
        <v>105</v>
      </c>
      <c r="I2503" t="s">
        <v>2770</v>
      </c>
      <c r="J2503">
        <v>0</v>
      </c>
      <c r="K2503">
        <v>36</v>
      </c>
      <c r="L2503">
        <v>24</v>
      </c>
      <c r="M2503">
        <v>796</v>
      </c>
      <c r="N2503">
        <v>68</v>
      </c>
      <c r="O2503">
        <v>11</v>
      </c>
      <c r="P2503">
        <v>4</v>
      </c>
      <c r="Q2503">
        <v>52</v>
      </c>
      <c r="R2503" s="27">
        <f t="shared" si="203"/>
        <v>1294</v>
      </c>
      <c r="S2503" s="27">
        <f t="shared" si="204"/>
        <v>912</v>
      </c>
      <c r="T2503" s="27" t="str">
        <f>IFERROR(VLOOKUP(F2503,#REF!,2,0),"")</f>
        <v/>
      </c>
      <c r="U2503" s="27" t="str">
        <f t="shared" si="205"/>
        <v>,09:15:00,car,1294</v>
      </c>
    </row>
    <row r="2504" spans="1:21" hidden="1" x14ac:dyDescent="0.25">
      <c r="A2504" t="s">
        <v>133</v>
      </c>
      <c r="B2504">
        <v>9</v>
      </c>
      <c r="C2504" s="27" t="str">
        <f t="shared" si="201"/>
        <v>M</v>
      </c>
      <c r="E2504" t="s">
        <v>2755</v>
      </c>
      <c r="F2504" s="27" t="str">
        <f t="shared" si="202"/>
        <v>CCV-40A</v>
      </c>
      <c r="G2504" t="s">
        <v>2756</v>
      </c>
      <c r="H2504" t="s">
        <v>105</v>
      </c>
      <c r="I2504" t="s">
        <v>2771</v>
      </c>
      <c r="J2504">
        <v>62</v>
      </c>
      <c r="K2504">
        <v>33</v>
      </c>
      <c r="L2504">
        <v>34</v>
      </c>
      <c r="M2504">
        <v>742</v>
      </c>
      <c r="N2504">
        <v>58</v>
      </c>
      <c r="O2504">
        <v>10</v>
      </c>
      <c r="P2504">
        <v>4</v>
      </c>
      <c r="Q2504">
        <v>49</v>
      </c>
      <c r="R2504" s="27">
        <f t="shared" si="203"/>
        <v>1243</v>
      </c>
      <c r="S2504" s="27">
        <f t="shared" si="204"/>
        <v>880</v>
      </c>
      <c r="T2504" s="27" t="str">
        <f>IFERROR(VLOOKUP(F2504,#REF!,2,0),"")</f>
        <v/>
      </c>
      <c r="U2504" s="27" t="str">
        <f t="shared" si="205"/>
        <v>,09:30:00,car,1243</v>
      </c>
    </row>
    <row r="2505" spans="1:21" hidden="1" x14ac:dyDescent="0.25">
      <c r="A2505" t="s">
        <v>135</v>
      </c>
      <c r="B2505">
        <v>9</v>
      </c>
      <c r="C2505" s="27" t="str">
        <f t="shared" si="201"/>
        <v>M</v>
      </c>
      <c r="E2505" t="s">
        <v>2755</v>
      </c>
      <c r="F2505" s="27" t="str">
        <f t="shared" si="202"/>
        <v>CCV-40A</v>
      </c>
      <c r="G2505" t="s">
        <v>2756</v>
      </c>
      <c r="H2505" t="s">
        <v>105</v>
      </c>
      <c r="I2505" t="s">
        <v>2772</v>
      </c>
      <c r="J2505">
        <v>4</v>
      </c>
      <c r="K2505">
        <v>29</v>
      </c>
      <c r="L2505">
        <v>17</v>
      </c>
      <c r="M2505">
        <v>855</v>
      </c>
      <c r="N2505">
        <v>70</v>
      </c>
      <c r="O2505">
        <v>6</v>
      </c>
      <c r="P2505">
        <v>6</v>
      </c>
      <c r="Q2505">
        <v>55</v>
      </c>
      <c r="R2505" s="27">
        <f t="shared" si="203"/>
        <v>1337</v>
      </c>
      <c r="S2505" s="27">
        <f t="shared" si="204"/>
        <v>959</v>
      </c>
      <c r="T2505" s="27" t="str">
        <f>IFERROR(VLOOKUP(F2505,#REF!,2,0),"")</f>
        <v/>
      </c>
      <c r="U2505" s="27" t="str">
        <f t="shared" si="205"/>
        <v>,09:45:00,car,1337</v>
      </c>
    </row>
    <row r="2506" spans="1:21" hidden="1" x14ac:dyDescent="0.25">
      <c r="A2506" t="s">
        <v>137</v>
      </c>
      <c r="B2506">
        <v>10</v>
      </c>
      <c r="C2506" s="27" t="str">
        <f t="shared" si="201"/>
        <v>M</v>
      </c>
      <c r="E2506" t="s">
        <v>2755</v>
      </c>
      <c r="F2506" s="27" t="str">
        <f t="shared" si="202"/>
        <v>CCV-40A</v>
      </c>
      <c r="G2506" t="s">
        <v>2756</v>
      </c>
      <c r="H2506" t="s">
        <v>105</v>
      </c>
      <c r="I2506" t="s">
        <v>2773</v>
      </c>
      <c r="J2506">
        <v>1</v>
      </c>
      <c r="K2506">
        <v>44</v>
      </c>
      <c r="L2506">
        <v>30</v>
      </c>
      <c r="M2506">
        <v>683</v>
      </c>
      <c r="N2506">
        <v>84</v>
      </c>
      <c r="O2506">
        <v>7</v>
      </c>
      <c r="P2506">
        <v>14</v>
      </c>
      <c r="Q2506">
        <v>65</v>
      </c>
      <c r="R2506" s="27">
        <f t="shared" si="203"/>
        <v>1221</v>
      </c>
      <c r="S2506" s="27">
        <f t="shared" si="204"/>
        <v>837</v>
      </c>
      <c r="T2506" s="27" t="str">
        <f>IFERROR(VLOOKUP(F2506,#REF!,2,0),"")</f>
        <v/>
      </c>
      <c r="U2506" s="27" t="str">
        <f t="shared" si="205"/>
        <v>,10:00:00,car,1221</v>
      </c>
    </row>
    <row r="2507" spans="1:21" hidden="1" x14ac:dyDescent="0.25">
      <c r="A2507" t="s">
        <v>139</v>
      </c>
      <c r="B2507">
        <v>10</v>
      </c>
      <c r="C2507" s="27" t="str">
        <f t="shared" si="201"/>
        <v>M</v>
      </c>
      <c r="E2507" t="s">
        <v>2755</v>
      </c>
      <c r="F2507" s="27" t="str">
        <f t="shared" si="202"/>
        <v>CCV-40A</v>
      </c>
      <c r="G2507" t="s">
        <v>2756</v>
      </c>
      <c r="H2507" t="s">
        <v>105</v>
      </c>
      <c r="I2507" t="s">
        <v>2774</v>
      </c>
      <c r="J2507">
        <v>0</v>
      </c>
      <c r="K2507">
        <v>44</v>
      </c>
      <c r="L2507">
        <v>20</v>
      </c>
      <c r="M2507">
        <v>707</v>
      </c>
      <c r="N2507">
        <v>98</v>
      </c>
      <c r="O2507">
        <v>12</v>
      </c>
      <c r="P2507">
        <v>3</v>
      </c>
      <c r="Q2507">
        <v>89</v>
      </c>
      <c r="R2507" s="27">
        <f t="shared" si="203"/>
        <v>1240</v>
      </c>
      <c r="S2507" s="27">
        <f t="shared" si="204"/>
        <v>849</v>
      </c>
      <c r="T2507" s="27" t="str">
        <f>IFERROR(VLOOKUP(F2507,#REF!,2,0),"")</f>
        <v/>
      </c>
      <c r="U2507" s="27" t="str">
        <f t="shared" si="205"/>
        <v>,10:15:00,car,1240</v>
      </c>
    </row>
    <row r="2508" spans="1:21" hidden="1" x14ac:dyDescent="0.25">
      <c r="A2508" t="s">
        <v>141</v>
      </c>
      <c r="B2508">
        <v>10</v>
      </c>
      <c r="C2508" s="27" t="str">
        <f t="shared" si="201"/>
        <v>M</v>
      </c>
      <c r="E2508" t="s">
        <v>2755</v>
      </c>
      <c r="F2508" s="27" t="str">
        <f t="shared" si="202"/>
        <v>CCV-40A</v>
      </c>
      <c r="G2508" t="s">
        <v>2756</v>
      </c>
      <c r="H2508" t="s">
        <v>105</v>
      </c>
      <c r="I2508" t="s">
        <v>2775</v>
      </c>
      <c r="J2508">
        <v>0</v>
      </c>
      <c r="K2508">
        <v>55</v>
      </c>
      <c r="L2508">
        <v>36</v>
      </c>
      <c r="M2508">
        <v>742</v>
      </c>
      <c r="N2508">
        <v>102</v>
      </c>
      <c r="O2508">
        <v>8</v>
      </c>
      <c r="P2508">
        <v>9</v>
      </c>
      <c r="Q2508">
        <v>84</v>
      </c>
      <c r="R2508" s="27">
        <f t="shared" si="203"/>
        <v>1368</v>
      </c>
      <c r="S2508" s="27">
        <f t="shared" si="204"/>
        <v>925</v>
      </c>
      <c r="T2508" s="27" t="str">
        <f>IFERROR(VLOOKUP(F2508,#REF!,2,0),"")</f>
        <v/>
      </c>
      <c r="U2508" s="27" t="str">
        <f t="shared" si="205"/>
        <v>,10:30:00,car,1368</v>
      </c>
    </row>
    <row r="2509" spans="1:21" hidden="1" x14ac:dyDescent="0.25">
      <c r="A2509" t="s">
        <v>143</v>
      </c>
      <c r="B2509">
        <v>10</v>
      </c>
      <c r="C2509" s="27" t="str">
        <f t="shared" si="201"/>
        <v>M</v>
      </c>
      <c r="E2509" t="s">
        <v>2755</v>
      </c>
      <c r="F2509" s="27" t="str">
        <f t="shared" si="202"/>
        <v>CCV-40A</v>
      </c>
      <c r="G2509" t="s">
        <v>2756</v>
      </c>
      <c r="H2509" t="s">
        <v>105</v>
      </c>
      <c r="I2509" t="s">
        <v>2776</v>
      </c>
      <c r="J2509">
        <v>0</v>
      </c>
      <c r="K2509">
        <v>53</v>
      </c>
      <c r="L2509">
        <v>26</v>
      </c>
      <c r="M2509">
        <v>707</v>
      </c>
      <c r="N2509">
        <v>98</v>
      </c>
      <c r="O2509">
        <v>5</v>
      </c>
      <c r="P2509">
        <v>14</v>
      </c>
      <c r="Q2509">
        <v>91</v>
      </c>
      <c r="R2509" s="27">
        <f t="shared" si="203"/>
        <v>1300</v>
      </c>
      <c r="S2509" s="27">
        <f t="shared" si="204"/>
        <v>877</v>
      </c>
      <c r="T2509" s="27" t="str">
        <f>IFERROR(VLOOKUP(F2509,#REF!,2,0),"")</f>
        <v/>
      </c>
      <c r="U2509" s="27" t="str">
        <f t="shared" si="205"/>
        <v>,10:45:00,car,1300</v>
      </c>
    </row>
    <row r="2510" spans="1:21" hidden="1" x14ac:dyDescent="0.25">
      <c r="A2510" t="s">
        <v>145</v>
      </c>
      <c r="B2510">
        <v>11</v>
      </c>
      <c r="C2510" s="27" t="str">
        <f t="shared" si="201"/>
        <v>M</v>
      </c>
      <c r="E2510" t="s">
        <v>2755</v>
      </c>
      <c r="F2510" s="27" t="str">
        <f t="shared" si="202"/>
        <v>CCV-40A</v>
      </c>
      <c r="G2510" t="s">
        <v>2756</v>
      </c>
      <c r="H2510" t="s">
        <v>105</v>
      </c>
      <c r="I2510" t="s">
        <v>2777</v>
      </c>
      <c r="J2510">
        <v>1</v>
      </c>
      <c r="K2510">
        <v>48</v>
      </c>
      <c r="L2510">
        <v>38</v>
      </c>
      <c r="M2510">
        <v>741</v>
      </c>
      <c r="N2510">
        <v>99</v>
      </c>
      <c r="O2510">
        <v>2</v>
      </c>
      <c r="P2510">
        <v>9</v>
      </c>
      <c r="Q2510">
        <v>86</v>
      </c>
      <c r="R2510" s="27">
        <f t="shared" si="203"/>
        <v>1357</v>
      </c>
      <c r="S2510" s="27">
        <f t="shared" si="204"/>
        <v>931</v>
      </c>
      <c r="T2510" s="27" t="str">
        <f>IFERROR(VLOOKUP(F2510,#REF!,2,0),"")</f>
        <v/>
      </c>
      <c r="U2510" s="27" t="str">
        <f t="shared" si="205"/>
        <v>,11:00:00,car,1357</v>
      </c>
    </row>
    <row r="2511" spans="1:21" hidden="1" x14ac:dyDescent="0.25">
      <c r="A2511" t="s">
        <v>147</v>
      </c>
      <c r="B2511">
        <v>11</v>
      </c>
      <c r="C2511" s="27" t="str">
        <f t="shared" si="201"/>
        <v>M</v>
      </c>
      <c r="E2511" t="s">
        <v>2755</v>
      </c>
      <c r="F2511" s="27" t="str">
        <f t="shared" si="202"/>
        <v>CCV-40A</v>
      </c>
      <c r="G2511" t="s">
        <v>2756</v>
      </c>
      <c r="H2511" t="s">
        <v>105</v>
      </c>
      <c r="I2511" t="s">
        <v>2778</v>
      </c>
      <c r="J2511">
        <v>0</v>
      </c>
      <c r="K2511">
        <v>96</v>
      </c>
      <c r="L2511">
        <v>1</v>
      </c>
      <c r="M2511">
        <v>775</v>
      </c>
      <c r="N2511">
        <v>121</v>
      </c>
      <c r="O2511">
        <v>11</v>
      </c>
      <c r="P2511">
        <v>10</v>
      </c>
      <c r="Q2511">
        <v>80</v>
      </c>
      <c r="R2511" s="27">
        <f t="shared" si="203"/>
        <v>1404</v>
      </c>
      <c r="S2511" s="27">
        <f t="shared" si="204"/>
        <v>868</v>
      </c>
      <c r="T2511" s="27" t="str">
        <f>IFERROR(VLOOKUP(F2511,#REF!,2,0),"")</f>
        <v/>
      </c>
      <c r="U2511" s="27" t="str">
        <f t="shared" si="205"/>
        <v>,11:15:00,car,1404</v>
      </c>
    </row>
    <row r="2512" spans="1:21" hidden="1" x14ac:dyDescent="0.25">
      <c r="A2512" t="s">
        <v>149</v>
      </c>
      <c r="B2512">
        <v>11</v>
      </c>
      <c r="C2512" s="27" t="str">
        <f t="shared" si="201"/>
        <v>M</v>
      </c>
      <c r="E2512" t="s">
        <v>2755</v>
      </c>
      <c r="F2512" s="27" t="str">
        <f t="shared" si="202"/>
        <v>CCV-40A</v>
      </c>
      <c r="G2512" t="s">
        <v>2756</v>
      </c>
      <c r="H2512" t="s">
        <v>105</v>
      </c>
      <c r="I2512" t="s">
        <v>2779</v>
      </c>
      <c r="J2512">
        <v>0</v>
      </c>
      <c r="K2512">
        <v>97</v>
      </c>
      <c r="L2512">
        <v>4</v>
      </c>
      <c r="M2512">
        <v>1110</v>
      </c>
      <c r="N2512">
        <v>139</v>
      </c>
      <c r="O2512">
        <v>1</v>
      </c>
      <c r="P2512">
        <v>18</v>
      </c>
      <c r="Q2512">
        <v>87</v>
      </c>
      <c r="R2512" s="27">
        <f t="shared" si="203"/>
        <v>1875</v>
      </c>
      <c r="S2512" s="27">
        <f t="shared" si="204"/>
        <v>1225</v>
      </c>
      <c r="T2512" s="27" t="str">
        <f>IFERROR(VLOOKUP(F2512,#REF!,2,0),"")</f>
        <v/>
      </c>
      <c r="U2512" s="27" t="str">
        <f t="shared" si="205"/>
        <v>,11:30:00,car,1875</v>
      </c>
    </row>
    <row r="2513" spans="1:21" hidden="1" x14ac:dyDescent="0.25">
      <c r="A2513" t="s">
        <v>151</v>
      </c>
      <c r="B2513">
        <v>11</v>
      </c>
      <c r="C2513" s="27" t="str">
        <f t="shared" si="201"/>
        <v>M</v>
      </c>
      <c r="E2513" t="s">
        <v>2755</v>
      </c>
      <c r="F2513" s="27" t="str">
        <f t="shared" si="202"/>
        <v>CCV-40A</v>
      </c>
      <c r="G2513" t="s">
        <v>2756</v>
      </c>
      <c r="H2513" t="s">
        <v>105</v>
      </c>
      <c r="I2513" t="s">
        <v>2780</v>
      </c>
      <c r="J2513">
        <v>0</v>
      </c>
      <c r="K2513">
        <v>90</v>
      </c>
      <c r="L2513">
        <v>11</v>
      </c>
      <c r="M2513">
        <v>1478</v>
      </c>
      <c r="N2513">
        <v>155</v>
      </c>
      <c r="O2513">
        <v>3</v>
      </c>
      <c r="P2513">
        <v>4</v>
      </c>
      <c r="Q2513">
        <v>78</v>
      </c>
      <c r="R2513" s="27">
        <f t="shared" si="203"/>
        <v>2332</v>
      </c>
      <c r="S2513" s="27">
        <f t="shared" si="204"/>
        <v>1588</v>
      </c>
      <c r="T2513" s="27" t="str">
        <f>IFERROR(VLOOKUP(F2513,#REF!,2,0),"")</f>
        <v/>
      </c>
      <c r="U2513" s="27" t="str">
        <f t="shared" si="205"/>
        <v>,11:45:00,car,2332</v>
      </c>
    </row>
    <row r="2514" spans="1:21" hidden="1" x14ac:dyDescent="0.25">
      <c r="A2514" t="s">
        <v>153</v>
      </c>
      <c r="B2514">
        <v>12</v>
      </c>
      <c r="C2514" s="27" t="str">
        <f t="shared" si="201"/>
        <v>T</v>
      </c>
      <c r="E2514" t="s">
        <v>2755</v>
      </c>
      <c r="F2514" s="27" t="str">
        <f t="shared" si="202"/>
        <v>CCV-40A</v>
      </c>
      <c r="G2514" t="s">
        <v>2756</v>
      </c>
      <c r="H2514" t="s">
        <v>105</v>
      </c>
      <c r="I2514" t="s">
        <v>2781</v>
      </c>
      <c r="J2514">
        <v>0</v>
      </c>
      <c r="K2514">
        <v>76</v>
      </c>
      <c r="L2514">
        <v>5</v>
      </c>
      <c r="M2514">
        <v>1366</v>
      </c>
      <c r="N2514">
        <v>243</v>
      </c>
      <c r="O2514">
        <v>5</v>
      </c>
      <c r="P2514">
        <v>10</v>
      </c>
      <c r="Q2514">
        <v>62</v>
      </c>
      <c r="R2514" s="27">
        <f t="shared" si="203"/>
        <v>2136</v>
      </c>
      <c r="S2514" s="27">
        <f t="shared" si="204"/>
        <v>1451</v>
      </c>
      <c r="T2514" s="27" t="str">
        <f>IFERROR(VLOOKUP(F2514,#REF!,2,0),"")</f>
        <v/>
      </c>
      <c r="U2514" s="27" t="str">
        <f t="shared" si="205"/>
        <v>,12:00:00,car,2136</v>
      </c>
    </row>
    <row r="2515" spans="1:21" hidden="1" x14ac:dyDescent="0.25">
      <c r="A2515" t="s">
        <v>155</v>
      </c>
      <c r="B2515">
        <v>12</v>
      </c>
      <c r="C2515" s="27" t="str">
        <f t="shared" si="201"/>
        <v>T</v>
      </c>
      <c r="E2515" t="s">
        <v>2755</v>
      </c>
      <c r="F2515" s="27" t="str">
        <f t="shared" si="202"/>
        <v>CCV-40A</v>
      </c>
      <c r="G2515" t="s">
        <v>2756</v>
      </c>
      <c r="H2515" t="s">
        <v>105</v>
      </c>
      <c r="I2515" t="s">
        <v>2782</v>
      </c>
      <c r="J2515">
        <v>0</v>
      </c>
      <c r="K2515">
        <v>44</v>
      </c>
      <c r="L2515">
        <v>23</v>
      </c>
      <c r="M2515">
        <v>874</v>
      </c>
      <c r="N2515">
        <v>171</v>
      </c>
      <c r="O2515">
        <v>15</v>
      </c>
      <c r="P2515">
        <v>6</v>
      </c>
      <c r="Q2515">
        <v>60</v>
      </c>
      <c r="R2515" s="27">
        <f t="shared" si="203"/>
        <v>1449</v>
      </c>
      <c r="S2515" s="27">
        <f t="shared" si="204"/>
        <v>998</v>
      </c>
      <c r="T2515" s="27" t="str">
        <f>IFERROR(VLOOKUP(F2515,#REF!,2,0),"")</f>
        <v/>
      </c>
      <c r="U2515" s="27" t="str">
        <f t="shared" si="205"/>
        <v>,12:15:00,car,1449</v>
      </c>
    </row>
    <row r="2516" spans="1:21" hidden="1" x14ac:dyDescent="0.25">
      <c r="A2516" t="s">
        <v>157</v>
      </c>
      <c r="B2516">
        <v>12</v>
      </c>
      <c r="C2516" s="27" t="str">
        <f t="shared" si="201"/>
        <v>T</v>
      </c>
      <c r="E2516" t="s">
        <v>2755</v>
      </c>
      <c r="F2516" s="27" t="str">
        <f t="shared" si="202"/>
        <v>CCV-40A</v>
      </c>
      <c r="G2516" t="s">
        <v>2756</v>
      </c>
      <c r="H2516" t="s">
        <v>105</v>
      </c>
      <c r="I2516" t="s">
        <v>2783</v>
      </c>
      <c r="J2516">
        <v>2</v>
      </c>
      <c r="K2516">
        <v>29</v>
      </c>
      <c r="L2516">
        <v>18</v>
      </c>
      <c r="M2516">
        <v>733</v>
      </c>
      <c r="N2516">
        <v>144</v>
      </c>
      <c r="O2516">
        <v>14</v>
      </c>
      <c r="P2516">
        <v>12</v>
      </c>
      <c r="Q2516">
        <v>43</v>
      </c>
      <c r="R2516" s="27">
        <f t="shared" si="203"/>
        <v>1190</v>
      </c>
      <c r="S2516" s="27">
        <f t="shared" si="204"/>
        <v>833</v>
      </c>
      <c r="T2516" s="27" t="str">
        <f>IFERROR(VLOOKUP(F2516,#REF!,2,0),"")</f>
        <v/>
      </c>
      <c r="U2516" s="27" t="str">
        <f t="shared" si="205"/>
        <v>,12:30:00,car,1190</v>
      </c>
    </row>
    <row r="2517" spans="1:21" hidden="1" x14ac:dyDescent="0.25">
      <c r="A2517" t="s">
        <v>159</v>
      </c>
      <c r="B2517">
        <v>12</v>
      </c>
      <c r="C2517" s="27" t="str">
        <f t="shared" si="201"/>
        <v>T</v>
      </c>
      <c r="E2517" t="s">
        <v>2755</v>
      </c>
      <c r="F2517" s="27" t="str">
        <f t="shared" si="202"/>
        <v>CCV-40A</v>
      </c>
      <c r="G2517" t="s">
        <v>2756</v>
      </c>
      <c r="H2517" t="s">
        <v>105</v>
      </c>
      <c r="I2517" t="s">
        <v>2784</v>
      </c>
      <c r="J2517">
        <v>0</v>
      </c>
      <c r="K2517">
        <v>40</v>
      </c>
      <c r="L2517">
        <v>21</v>
      </c>
      <c r="M2517">
        <v>729</v>
      </c>
      <c r="N2517">
        <v>141</v>
      </c>
      <c r="O2517">
        <v>7</v>
      </c>
      <c r="P2517">
        <v>6</v>
      </c>
      <c r="Q2517">
        <v>49</v>
      </c>
      <c r="R2517" s="27">
        <f t="shared" si="203"/>
        <v>1222</v>
      </c>
      <c r="S2517" s="27">
        <f t="shared" si="204"/>
        <v>837</v>
      </c>
      <c r="T2517" s="27" t="str">
        <f>IFERROR(VLOOKUP(F2517,#REF!,2,0),"")</f>
        <v/>
      </c>
      <c r="U2517" s="27" t="str">
        <f t="shared" si="205"/>
        <v>,12:45:00,car,1222</v>
      </c>
    </row>
    <row r="2518" spans="1:21" hidden="1" x14ac:dyDescent="0.25">
      <c r="A2518" t="s">
        <v>161</v>
      </c>
      <c r="B2518">
        <v>13</v>
      </c>
      <c r="C2518" s="27" t="str">
        <f t="shared" si="201"/>
        <v>T</v>
      </c>
      <c r="E2518" t="s">
        <v>2755</v>
      </c>
      <c r="F2518" s="27" t="str">
        <f t="shared" si="202"/>
        <v>CCV-40A</v>
      </c>
      <c r="G2518" t="s">
        <v>2756</v>
      </c>
      <c r="H2518" t="s">
        <v>105</v>
      </c>
      <c r="I2518" t="s">
        <v>2785</v>
      </c>
      <c r="J2518">
        <v>2</v>
      </c>
      <c r="K2518">
        <v>35</v>
      </c>
      <c r="L2518">
        <v>20</v>
      </c>
      <c r="M2518">
        <v>779</v>
      </c>
      <c r="N2518">
        <v>158</v>
      </c>
      <c r="O2518">
        <v>4</v>
      </c>
      <c r="P2518">
        <v>3</v>
      </c>
      <c r="Q2518">
        <v>38</v>
      </c>
      <c r="R2518" s="27">
        <f t="shared" si="203"/>
        <v>1257</v>
      </c>
      <c r="S2518" s="27">
        <f t="shared" si="204"/>
        <v>870</v>
      </c>
      <c r="T2518" s="27" t="str">
        <f>IFERROR(VLOOKUP(F2518,#REF!,2,0),"")</f>
        <v/>
      </c>
      <c r="U2518" s="27" t="str">
        <f t="shared" si="205"/>
        <v>,13:00:00,car,1257</v>
      </c>
    </row>
    <row r="2519" spans="1:21" hidden="1" x14ac:dyDescent="0.25">
      <c r="A2519" t="s">
        <v>163</v>
      </c>
      <c r="B2519">
        <v>13</v>
      </c>
      <c r="C2519" s="27" t="str">
        <f t="shared" si="201"/>
        <v>T</v>
      </c>
      <c r="E2519" t="s">
        <v>2755</v>
      </c>
      <c r="F2519" s="27" t="str">
        <f t="shared" si="202"/>
        <v>CCV-40A</v>
      </c>
      <c r="G2519" t="s">
        <v>2756</v>
      </c>
      <c r="H2519" t="s">
        <v>105</v>
      </c>
      <c r="I2519" t="s">
        <v>2786</v>
      </c>
      <c r="J2519">
        <v>0</v>
      </c>
      <c r="K2519">
        <v>42</v>
      </c>
      <c r="L2519">
        <v>7</v>
      </c>
      <c r="M2519">
        <v>1288</v>
      </c>
      <c r="N2519">
        <v>144</v>
      </c>
      <c r="O2519">
        <v>6</v>
      </c>
      <c r="P2519">
        <v>6</v>
      </c>
      <c r="Q2519">
        <v>50</v>
      </c>
      <c r="R2519" s="27">
        <f t="shared" si="203"/>
        <v>1911</v>
      </c>
      <c r="S2519" s="27">
        <f t="shared" si="204"/>
        <v>1362</v>
      </c>
      <c r="T2519" s="27" t="str">
        <f>IFERROR(VLOOKUP(F2519,#REF!,2,0),"")</f>
        <v/>
      </c>
      <c r="U2519" s="27" t="str">
        <f t="shared" si="205"/>
        <v>,13:15:00,car,1911</v>
      </c>
    </row>
    <row r="2520" spans="1:21" hidden="1" x14ac:dyDescent="0.25">
      <c r="A2520" t="s">
        <v>165</v>
      </c>
      <c r="B2520">
        <v>13</v>
      </c>
      <c r="C2520" s="27" t="str">
        <f t="shared" si="201"/>
        <v>T</v>
      </c>
      <c r="E2520" t="s">
        <v>2755</v>
      </c>
      <c r="F2520" s="27" t="str">
        <f t="shared" si="202"/>
        <v>CCV-40A</v>
      </c>
      <c r="G2520" t="s">
        <v>2756</v>
      </c>
      <c r="H2520" t="s">
        <v>105</v>
      </c>
      <c r="I2520" t="s">
        <v>2787</v>
      </c>
      <c r="J2520">
        <v>0</v>
      </c>
      <c r="K2520">
        <v>50</v>
      </c>
      <c r="L2520">
        <v>7</v>
      </c>
      <c r="M2520">
        <v>1057</v>
      </c>
      <c r="N2520">
        <v>139</v>
      </c>
      <c r="O2520">
        <v>9</v>
      </c>
      <c r="P2520">
        <v>9</v>
      </c>
      <c r="Q2520">
        <v>44</v>
      </c>
      <c r="R2520" s="27">
        <f t="shared" si="203"/>
        <v>1626</v>
      </c>
      <c r="S2520" s="27">
        <f t="shared" si="204"/>
        <v>1128</v>
      </c>
      <c r="T2520" s="27" t="str">
        <f>IFERROR(VLOOKUP(F2520,#REF!,2,0),"")</f>
        <v/>
      </c>
      <c r="U2520" s="27" t="str">
        <f t="shared" si="205"/>
        <v>,13:30:00,car,1626</v>
      </c>
    </row>
    <row r="2521" spans="1:21" hidden="1" x14ac:dyDescent="0.25">
      <c r="A2521" t="s">
        <v>167</v>
      </c>
      <c r="B2521">
        <v>13</v>
      </c>
      <c r="C2521" s="27" t="str">
        <f t="shared" si="201"/>
        <v>T</v>
      </c>
      <c r="E2521" t="s">
        <v>2755</v>
      </c>
      <c r="F2521" s="27" t="str">
        <f t="shared" si="202"/>
        <v>CCV-40A</v>
      </c>
      <c r="G2521" t="s">
        <v>2756</v>
      </c>
      <c r="H2521" t="s">
        <v>105</v>
      </c>
      <c r="I2521" t="s">
        <v>2788</v>
      </c>
      <c r="J2521">
        <v>0</v>
      </c>
      <c r="K2521">
        <v>55</v>
      </c>
      <c r="L2521">
        <v>1</v>
      </c>
      <c r="M2521">
        <v>952</v>
      </c>
      <c r="N2521">
        <v>150</v>
      </c>
      <c r="O2521">
        <v>4</v>
      </c>
      <c r="P2521">
        <v>12</v>
      </c>
      <c r="Q2521">
        <v>46</v>
      </c>
      <c r="R2521" s="27">
        <f t="shared" si="203"/>
        <v>1492</v>
      </c>
      <c r="S2521" s="27">
        <f t="shared" si="204"/>
        <v>1013</v>
      </c>
      <c r="T2521" s="27" t="str">
        <f>IFERROR(VLOOKUP(F2521,#REF!,2,0),"")</f>
        <v/>
      </c>
      <c r="U2521" s="27" t="str">
        <f t="shared" si="205"/>
        <v>,13:45:00,car,1492</v>
      </c>
    </row>
    <row r="2522" spans="1:21" hidden="1" x14ac:dyDescent="0.25">
      <c r="A2522" t="s">
        <v>169</v>
      </c>
      <c r="B2522">
        <v>14</v>
      </c>
      <c r="C2522" s="27" t="str">
        <f t="shared" si="201"/>
        <v>T</v>
      </c>
      <c r="E2522" t="s">
        <v>2755</v>
      </c>
      <c r="F2522" s="27" t="str">
        <f t="shared" si="202"/>
        <v>CCV-40A</v>
      </c>
      <c r="G2522" t="s">
        <v>2756</v>
      </c>
      <c r="H2522" t="s">
        <v>105</v>
      </c>
      <c r="I2522" t="s">
        <v>2789</v>
      </c>
      <c r="J2522">
        <v>0</v>
      </c>
      <c r="K2522">
        <v>49</v>
      </c>
      <c r="L2522">
        <v>15</v>
      </c>
      <c r="M2522">
        <v>808</v>
      </c>
      <c r="N2522">
        <v>142</v>
      </c>
      <c r="O2522">
        <v>8</v>
      </c>
      <c r="P2522">
        <v>4</v>
      </c>
      <c r="Q2522">
        <v>72</v>
      </c>
      <c r="R2522" s="27">
        <f t="shared" si="203"/>
        <v>1357</v>
      </c>
      <c r="S2522" s="27">
        <f t="shared" si="204"/>
        <v>922</v>
      </c>
      <c r="T2522" s="27" t="str">
        <f>IFERROR(VLOOKUP(F2522,#REF!,2,0),"")</f>
        <v/>
      </c>
      <c r="U2522" s="27" t="str">
        <f t="shared" si="205"/>
        <v>,14:00:00,car,1357</v>
      </c>
    </row>
    <row r="2523" spans="1:21" hidden="1" x14ac:dyDescent="0.25">
      <c r="A2523" t="s">
        <v>171</v>
      </c>
      <c r="B2523">
        <v>14</v>
      </c>
      <c r="C2523" s="27" t="str">
        <f t="shared" si="201"/>
        <v>T</v>
      </c>
      <c r="E2523" t="s">
        <v>2755</v>
      </c>
      <c r="F2523" s="27" t="str">
        <f t="shared" si="202"/>
        <v>CCV-40A</v>
      </c>
      <c r="G2523" t="s">
        <v>2756</v>
      </c>
      <c r="H2523" t="s">
        <v>105</v>
      </c>
      <c r="I2523" t="s">
        <v>2790</v>
      </c>
      <c r="J2523">
        <v>0</v>
      </c>
      <c r="K2523">
        <v>33</v>
      </c>
      <c r="L2523">
        <v>25</v>
      </c>
      <c r="M2523">
        <v>681</v>
      </c>
      <c r="N2523">
        <v>138</v>
      </c>
      <c r="O2523">
        <v>8</v>
      </c>
      <c r="P2523">
        <v>12</v>
      </c>
      <c r="Q2523">
        <v>82</v>
      </c>
      <c r="R2523" s="27">
        <f t="shared" si="203"/>
        <v>1205</v>
      </c>
      <c r="S2523" s="27">
        <f t="shared" si="204"/>
        <v>838</v>
      </c>
      <c r="T2523" s="27" t="str">
        <f>IFERROR(VLOOKUP(F2523,#REF!,2,0),"")</f>
        <v/>
      </c>
      <c r="U2523" s="27" t="str">
        <f t="shared" si="205"/>
        <v>,14:15:00,car,1205</v>
      </c>
    </row>
    <row r="2524" spans="1:21" hidden="1" x14ac:dyDescent="0.25">
      <c r="A2524" t="s">
        <v>173</v>
      </c>
      <c r="B2524">
        <v>14</v>
      </c>
      <c r="C2524" s="27" t="str">
        <f t="shared" si="201"/>
        <v>T</v>
      </c>
      <c r="E2524" t="s">
        <v>2755</v>
      </c>
      <c r="F2524" s="27" t="str">
        <f t="shared" si="202"/>
        <v>CCV-40A</v>
      </c>
      <c r="G2524" t="s">
        <v>2756</v>
      </c>
      <c r="H2524" t="s">
        <v>105</v>
      </c>
      <c r="I2524" t="s">
        <v>2791</v>
      </c>
      <c r="J2524">
        <v>0</v>
      </c>
      <c r="K2524">
        <v>58</v>
      </c>
      <c r="L2524">
        <v>31</v>
      </c>
      <c r="M2524">
        <v>839</v>
      </c>
      <c r="N2524">
        <v>144</v>
      </c>
      <c r="O2524">
        <v>7</v>
      </c>
      <c r="P2524">
        <v>9</v>
      </c>
      <c r="Q2524">
        <v>59</v>
      </c>
      <c r="R2524" s="27">
        <f t="shared" si="203"/>
        <v>1462</v>
      </c>
      <c r="S2524" s="27">
        <f t="shared" si="204"/>
        <v>985</v>
      </c>
      <c r="T2524" s="27" t="str">
        <f>IFERROR(VLOOKUP(F2524,#REF!,2,0),"")</f>
        <v/>
      </c>
      <c r="U2524" s="27" t="str">
        <f t="shared" si="205"/>
        <v>,14:30:00,car,1462</v>
      </c>
    </row>
    <row r="2525" spans="1:21" hidden="1" x14ac:dyDescent="0.25">
      <c r="A2525" t="s">
        <v>175</v>
      </c>
      <c r="B2525">
        <v>14</v>
      </c>
      <c r="C2525" s="27" t="str">
        <f t="shared" si="201"/>
        <v>T</v>
      </c>
      <c r="E2525" t="s">
        <v>2755</v>
      </c>
      <c r="F2525" s="27" t="str">
        <f t="shared" si="202"/>
        <v>CCV-40A</v>
      </c>
      <c r="G2525" t="s">
        <v>2756</v>
      </c>
      <c r="H2525" t="s">
        <v>105</v>
      </c>
      <c r="I2525" t="s">
        <v>2792</v>
      </c>
      <c r="J2525">
        <v>1</v>
      </c>
      <c r="K2525">
        <v>48</v>
      </c>
      <c r="L2525">
        <v>30</v>
      </c>
      <c r="M2525">
        <v>757</v>
      </c>
      <c r="N2525">
        <v>143</v>
      </c>
      <c r="O2525">
        <v>5</v>
      </c>
      <c r="P2525">
        <v>6</v>
      </c>
      <c r="Q2525">
        <v>58</v>
      </c>
      <c r="R2525" s="27">
        <f t="shared" si="203"/>
        <v>1321</v>
      </c>
      <c r="S2525" s="27">
        <f t="shared" si="204"/>
        <v>896</v>
      </c>
      <c r="T2525" s="27" t="str">
        <f>IFERROR(VLOOKUP(F2525,#REF!,2,0),"")</f>
        <v/>
      </c>
      <c r="U2525" s="27" t="str">
        <f t="shared" si="205"/>
        <v>,14:45:00,car,1321</v>
      </c>
    </row>
    <row r="2526" spans="1:21" hidden="1" x14ac:dyDescent="0.25">
      <c r="A2526" t="s">
        <v>177</v>
      </c>
      <c r="B2526">
        <v>15</v>
      </c>
      <c r="C2526" s="27" t="str">
        <f t="shared" si="201"/>
        <v>T</v>
      </c>
      <c r="E2526" t="s">
        <v>2755</v>
      </c>
      <c r="F2526" s="27" t="str">
        <f t="shared" si="202"/>
        <v>CCV-40A</v>
      </c>
      <c r="G2526" t="s">
        <v>2756</v>
      </c>
      <c r="H2526" t="s">
        <v>105</v>
      </c>
      <c r="I2526" t="s">
        <v>2793</v>
      </c>
      <c r="J2526">
        <v>0</v>
      </c>
      <c r="K2526">
        <v>50</v>
      </c>
      <c r="L2526">
        <v>39</v>
      </c>
      <c r="M2526">
        <v>835</v>
      </c>
      <c r="N2526">
        <v>183</v>
      </c>
      <c r="O2526">
        <v>4</v>
      </c>
      <c r="P2526">
        <v>10</v>
      </c>
      <c r="Q2526">
        <v>78</v>
      </c>
      <c r="R2526" s="27">
        <f t="shared" si="203"/>
        <v>1497</v>
      </c>
      <c r="S2526" s="27">
        <f t="shared" si="204"/>
        <v>1021</v>
      </c>
      <c r="T2526" s="27" t="str">
        <f>IFERROR(VLOOKUP(F2526,#REF!,2,0),"")</f>
        <v/>
      </c>
      <c r="U2526" s="27" t="str">
        <f t="shared" si="205"/>
        <v>,15:00:00,car,1497</v>
      </c>
    </row>
    <row r="2527" spans="1:21" hidden="1" x14ac:dyDescent="0.25">
      <c r="A2527" t="s">
        <v>179</v>
      </c>
      <c r="B2527">
        <v>15</v>
      </c>
      <c r="C2527" s="27" t="str">
        <f t="shared" si="201"/>
        <v>T</v>
      </c>
      <c r="E2527" t="s">
        <v>2755</v>
      </c>
      <c r="F2527" s="27" t="str">
        <f t="shared" si="202"/>
        <v>CCV-40A</v>
      </c>
      <c r="G2527" t="s">
        <v>2756</v>
      </c>
      <c r="H2527" t="s">
        <v>105</v>
      </c>
      <c r="I2527" t="s">
        <v>2794</v>
      </c>
      <c r="J2527">
        <v>4</v>
      </c>
      <c r="K2527">
        <v>50</v>
      </c>
      <c r="L2527">
        <v>35</v>
      </c>
      <c r="M2527">
        <v>820</v>
      </c>
      <c r="N2527">
        <v>168</v>
      </c>
      <c r="O2527">
        <v>23</v>
      </c>
      <c r="P2527">
        <v>6</v>
      </c>
      <c r="Q2527">
        <v>79</v>
      </c>
      <c r="R2527" s="27">
        <f t="shared" si="203"/>
        <v>1457</v>
      </c>
      <c r="S2527" s="27">
        <f t="shared" si="204"/>
        <v>993</v>
      </c>
      <c r="T2527" s="27" t="str">
        <f>IFERROR(VLOOKUP(F2527,#REF!,2,0),"")</f>
        <v/>
      </c>
      <c r="U2527" s="27" t="str">
        <f t="shared" si="205"/>
        <v>,15:15:00,car,1457</v>
      </c>
    </row>
    <row r="2528" spans="1:21" hidden="1" x14ac:dyDescent="0.25">
      <c r="A2528" t="s">
        <v>181</v>
      </c>
      <c r="B2528">
        <v>15</v>
      </c>
      <c r="C2528" s="27" t="str">
        <f t="shared" si="201"/>
        <v>T</v>
      </c>
      <c r="E2528" t="s">
        <v>2755</v>
      </c>
      <c r="F2528" s="27" t="str">
        <f t="shared" si="202"/>
        <v>CCV-40A</v>
      </c>
      <c r="G2528" t="s">
        <v>2756</v>
      </c>
      <c r="H2528" t="s">
        <v>105</v>
      </c>
      <c r="I2528" t="s">
        <v>2795</v>
      </c>
      <c r="J2528">
        <v>0</v>
      </c>
      <c r="K2528">
        <v>44</v>
      </c>
      <c r="L2528">
        <v>43</v>
      </c>
      <c r="M2528">
        <v>870</v>
      </c>
      <c r="N2528">
        <v>174</v>
      </c>
      <c r="O2528">
        <v>7</v>
      </c>
      <c r="P2528">
        <v>11</v>
      </c>
      <c r="Q2528">
        <v>80</v>
      </c>
      <c r="R2528" s="27">
        <f t="shared" si="203"/>
        <v>1542</v>
      </c>
      <c r="S2528" s="27">
        <f t="shared" si="204"/>
        <v>1069</v>
      </c>
      <c r="T2528" s="27" t="str">
        <f>IFERROR(VLOOKUP(F2528,#REF!,2,0),"")</f>
        <v/>
      </c>
      <c r="U2528" s="27" t="str">
        <f t="shared" si="205"/>
        <v>,15:30:00,car,1542</v>
      </c>
    </row>
    <row r="2529" spans="1:21" hidden="1" x14ac:dyDescent="0.25">
      <c r="A2529" t="s">
        <v>183</v>
      </c>
      <c r="B2529">
        <v>15</v>
      </c>
      <c r="C2529" s="27" t="str">
        <f t="shared" si="201"/>
        <v>T</v>
      </c>
      <c r="E2529" t="s">
        <v>2755</v>
      </c>
      <c r="F2529" s="27" t="str">
        <f t="shared" si="202"/>
        <v>CCV-40A</v>
      </c>
      <c r="G2529" t="s">
        <v>2756</v>
      </c>
      <c r="H2529" t="s">
        <v>105</v>
      </c>
      <c r="I2529" t="s">
        <v>2796</v>
      </c>
      <c r="J2529">
        <v>0</v>
      </c>
      <c r="K2529">
        <v>50</v>
      </c>
      <c r="L2529">
        <v>31</v>
      </c>
      <c r="M2529">
        <v>928</v>
      </c>
      <c r="N2529">
        <v>184</v>
      </c>
      <c r="O2529">
        <v>2</v>
      </c>
      <c r="P2529">
        <v>5</v>
      </c>
      <c r="Q2529">
        <v>96</v>
      </c>
      <c r="R2529" s="27">
        <f t="shared" si="203"/>
        <v>1609</v>
      </c>
      <c r="S2529" s="27">
        <f t="shared" si="204"/>
        <v>1107</v>
      </c>
      <c r="T2529" s="27" t="str">
        <f>IFERROR(VLOOKUP(F2529,#REF!,2,0),"")</f>
        <v/>
      </c>
      <c r="U2529" s="27" t="str">
        <f t="shared" si="205"/>
        <v>,15:45:00,car,1609</v>
      </c>
    </row>
    <row r="2530" spans="1:21" hidden="1" x14ac:dyDescent="0.25">
      <c r="A2530" t="s">
        <v>185</v>
      </c>
      <c r="B2530">
        <v>16</v>
      </c>
      <c r="C2530" s="27" t="str">
        <f t="shared" si="201"/>
        <v>T</v>
      </c>
      <c r="E2530" t="s">
        <v>2755</v>
      </c>
      <c r="F2530" s="27" t="str">
        <f t="shared" si="202"/>
        <v>CCV-40A</v>
      </c>
      <c r="G2530" t="s">
        <v>2756</v>
      </c>
      <c r="H2530" t="s">
        <v>105</v>
      </c>
      <c r="I2530" t="s">
        <v>2797</v>
      </c>
      <c r="J2530">
        <v>3</v>
      </c>
      <c r="K2530">
        <v>39</v>
      </c>
      <c r="L2530">
        <v>22</v>
      </c>
      <c r="M2530">
        <v>840</v>
      </c>
      <c r="N2530">
        <v>196</v>
      </c>
      <c r="O2530">
        <v>6</v>
      </c>
      <c r="P2530">
        <v>10</v>
      </c>
      <c r="Q2530">
        <v>74</v>
      </c>
      <c r="R2530" s="27">
        <f t="shared" si="203"/>
        <v>1417</v>
      </c>
      <c r="S2530" s="27">
        <f t="shared" si="204"/>
        <v>979</v>
      </c>
      <c r="T2530" s="27" t="str">
        <f>IFERROR(VLOOKUP(F2530,#REF!,2,0),"")</f>
        <v/>
      </c>
      <c r="U2530" s="27" t="str">
        <f t="shared" si="205"/>
        <v>,16:00:00,car,1417</v>
      </c>
    </row>
    <row r="2531" spans="1:21" hidden="1" x14ac:dyDescent="0.25">
      <c r="A2531" t="s">
        <v>187</v>
      </c>
      <c r="B2531">
        <v>16</v>
      </c>
      <c r="C2531" s="27" t="str">
        <f t="shared" si="201"/>
        <v>T</v>
      </c>
      <c r="E2531" t="s">
        <v>2755</v>
      </c>
      <c r="F2531" s="27" t="str">
        <f t="shared" si="202"/>
        <v>CCV-40A</v>
      </c>
      <c r="G2531" t="s">
        <v>2756</v>
      </c>
      <c r="H2531" t="s">
        <v>105</v>
      </c>
      <c r="I2531" t="s">
        <v>2798</v>
      </c>
      <c r="J2531">
        <v>0</v>
      </c>
      <c r="K2531">
        <v>56</v>
      </c>
      <c r="L2531">
        <v>33</v>
      </c>
      <c r="M2531">
        <v>786</v>
      </c>
      <c r="N2531">
        <v>202</v>
      </c>
      <c r="O2531">
        <v>10</v>
      </c>
      <c r="P2531">
        <v>1</v>
      </c>
      <c r="Q2531">
        <v>70</v>
      </c>
      <c r="R2531" s="27">
        <f t="shared" si="203"/>
        <v>1411</v>
      </c>
      <c r="S2531" s="27">
        <f t="shared" si="204"/>
        <v>940</v>
      </c>
      <c r="T2531" s="27" t="str">
        <f>IFERROR(VLOOKUP(F2531,#REF!,2,0),"")</f>
        <v/>
      </c>
      <c r="U2531" s="27" t="str">
        <f t="shared" si="205"/>
        <v>,16:15:00,car,1411</v>
      </c>
    </row>
    <row r="2532" spans="1:21" hidden="1" x14ac:dyDescent="0.25">
      <c r="A2532" t="s">
        <v>42</v>
      </c>
      <c r="B2532">
        <v>16</v>
      </c>
      <c r="C2532" s="27" t="str">
        <f t="shared" si="201"/>
        <v>T</v>
      </c>
      <c r="E2532" t="s">
        <v>2755</v>
      </c>
      <c r="F2532" s="27" t="str">
        <f t="shared" si="202"/>
        <v>CCV-40A</v>
      </c>
      <c r="G2532" t="s">
        <v>2756</v>
      </c>
      <c r="H2532" t="s">
        <v>105</v>
      </c>
      <c r="I2532" t="s">
        <v>2799</v>
      </c>
      <c r="J2532">
        <v>0</v>
      </c>
      <c r="K2532">
        <v>42</v>
      </c>
      <c r="L2532">
        <v>68</v>
      </c>
      <c r="M2532">
        <v>885</v>
      </c>
      <c r="N2532">
        <v>210</v>
      </c>
      <c r="O2532">
        <v>8</v>
      </c>
      <c r="P2532">
        <v>9</v>
      </c>
      <c r="Q2532">
        <v>68</v>
      </c>
      <c r="R2532" s="27">
        <f t="shared" si="203"/>
        <v>1627</v>
      </c>
      <c r="S2532" s="27">
        <f t="shared" si="204"/>
        <v>1132</v>
      </c>
      <c r="T2532" s="27" t="str">
        <f>IFERROR(VLOOKUP(F2532,#REF!,2,0),"")</f>
        <v/>
      </c>
      <c r="U2532" s="27" t="str">
        <f t="shared" si="205"/>
        <v>,16:30:00,car,1627</v>
      </c>
    </row>
    <row r="2533" spans="1:21" hidden="1" x14ac:dyDescent="0.25">
      <c r="A2533" t="s">
        <v>43</v>
      </c>
      <c r="B2533">
        <v>16</v>
      </c>
      <c r="C2533" s="27" t="str">
        <f t="shared" si="201"/>
        <v>T</v>
      </c>
      <c r="E2533" t="s">
        <v>2755</v>
      </c>
      <c r="F2533" s="27" t="str">
        <f t="shared" si="202"/>
        <v>CCV-40A</v>
      </c>
      <c r="G2533" t="s">
        <v>2756</v>
      </c>
      <c r="H2533" t="s">
        <v>105</v>
      </c>
      <c r="I2533" t="s">
        <v>2800</v>
      </c>
      <c r="J2533">
        <v>0</v>
      </c>
      <c r="K2533">
        <v>66</v>
      </c>
      <c r="L2533">
        <v>21</v>
      </c>
      <c r="M2533">
        <v>908</v>
      </c>
      <c r="N2533">
        <v>194</v>
      </c>
      <c r="O2533">
        <v>11</v>
      </c>
      <c r="P2533">
        <v>3</v>
      </c>
      <c r="Q2533">
        <v>61</v>
      </c>
      <c r="R2533" s="27">
        <f t="shared" si="203"/>
        <v>1546</v>
      </c>
      <c r="S2533" s="27">
        <f t="shared" si="204"/>
        <v>1025</v>
      </c>
      <c r="T2533" s="27" t="str">
        <f>IFERROR(VLOOKUP(F2533,#REF!,2,0),"")</f>
        <v/>
      </c>
      <c r="U2533" s="27" t="str">
        <f t="shared" si="205"/>
        <v>,16:45:00,car,1546</v>
      </c>
    </row>
    <row r="2534" spans="1:21" hidden="1" x14ac:dyDescent="0.25">
      <c r="A2534" t="s">
        <v>44</v>
      </c>
      <c r="B2534">
        <v>17</v>
      </c>
      <c r="C2534" s="27" t="str">
        <f t="shared" si="201"/>
        <v>T</v>
      </c>
      <c r="E2534" t="s">
        <v>2755</v>
      </c>
      <c r="F2534" s="27" t="str">
        <f t="shared" si="202"/>
        <v>CCV-40A</v>
      </c>
      <c r="G2534" t="s">
        <v>2756</v>
      </c>
      <c r="H2534" t="s">
        <v>105</v>
      </c>
      <c r="I2534" t="s">
        <v>2801</v>
      </c>
      <c r="J2534">
        <v>0</v>
      </c>
      <c r="K2534">
        <v>55</v>
      </c>
      <c r="L2534">
        <v>21</v>
      </c>
      <c r="M2534">
        <v>977</v>
      </c>
      <c r="N2534">
        <v>381</v>
      </c>
      <c r="O2534">
        <v>7</v>
      </c>
      <c r="P2534">
        <v>7</v>
      </c>
      <c r="Q2534">
        <v>61</v>
      </c>
      <c r="R2534" s="27">
        <f t="shared" si="203"/>
        <v>1653</v>
      </c>
      <c r="S2534" s="27">
        <f t="shared" si="204"/>
        <v>1098</v>
      </c>
      <c r="T2534" s="27" t="str">
        <f>IFERROR(VLOOKUP(F2534,#REF!,2,0),"")</f>
        <v/>
      </c>
      <c r="U2534" s="27" t="str">
        <f t="shared" si="205"/>
        <v>,17:00:00,car,1653</v>
      </c>
    </row>
    <row r="2535" spans="1:21" hidden="1" x14ac:dyDescent="0.25">
      <c r="A2535" t="s">
        <v>45</v>
      </c>
      <c r="B2535">
        <v>17</v>
      </c>
      <c r="C2535" s="27" t="str">
        <f t="shared" si="201"/>
        <v>T</v>
      </c>
      <c r="E2535" t="s">
        <v>2755</v>
      </c>
      <c r="F2535" s="27" t="str">
        <f t="shared" si="202"/>
        <v>CCV-40A</v>
      </c>
      <c r="G2535" t="s">
        <v>2756</v>
      </c>
      <c r="H2535" t="s">
        <v>105</v>
      </c>
      <c r="I2535" t="s">
        <v>2802</v>
      </c>
      <c r="J2535">
        <v>0</v>
      </c>
      <c r="K2535">
        <v>49</v>
      </c>
      <c r="L2535">
        <v>29</v>
      </c>
      <c r="M2535">
        <v>962</v>
      </c>
      <c r="N2535">
        <v>399</v>
      </c>
      <c r="O2535">
        <v>16</v>
      </c>
      <c r="P2535">
        <v>6</v>
      </c>
      <c r="Q2535">
        <v>84</v>
      </c>
      <c r="R2535" s="27">
        <f t="shared" si="203"/>
        <v>1676</v>
      </c>
      <c r="S2535" s="27">
        <f t="shared" si="204"/>
        <v>1125</v>
      </c>
      <c r="T2535" s="27" t="str">
        <f>IFERROR(VLOOKUP(F2535,#REF!,2,0),"")</f>
        <v/>
      </c>
      <c r="U2535" s="27" t="str">
        <f t="shared" si="205"/>
        <v>,17:15:00,car,1676</v>
      </c>
    </row>
    <row r="2536" spans="1:21" hidden="1" x14ac:dyDescent="0.25">
      <c r="A2536" t="s">
        <v>46</v>
      </c>
      <c r="B2536">
        <v>17</v>
      </c>
      <c r="C2536" s="27" t="str">
        <f t="shared" si="201"/>
        <v>T</v>
      </c>
      <c r="E2536" t="s">
        <v>2755</v>
      </c>
      <c r="F2536" s="27" t="str">
        <f t="shared" si="202"/>
        <v>CCV-40A</v>
      </c>
      <c r="G2536" t="s">
        <v>2756</v>
      </c>
      <c r="H2536" t="s">
        <v>105</v>
      </c>
      <c r="I2536" t="s">
        <v>2803</v>
      </c>
      <c r="J2536">
        <v>2</v>
      </c>
      <c r="K2536">
        <v>33</v>
      </c>
      <c r="L2536">
        <v>18</v>
      </c>
      <c r="M2536">
        <v>1001</v>
      </c>
      <c r="N2536">
        <v>321</v>
      </c>
      <c r="O2536">
        <v>9</v>
      </c>
      <c r="P2536">
        <v>5</v>
      </c>
      <c r="Q2536">
        <v>106</v>
      </c>
      <c r="R2536" s="27">
        <f t="shared" si="203"/>
        <v>1660</v>
      </c>
      <c r="S2536" s="27">
        <f t="shared" si="204"/>
        <v>1157</v>
      </c>
      <c r="T2536" s="27" t="str">
        <f>IFERROR(VLOOKUP(F2536,#REF!,2,0),"")</f>
        <v/>
      </c>
      <c r="U2536" s="27" t="str">
        <f t="shared" si="205"/>
        <v>,17:30:00,car,1660</v>
      </c>
    </row>
    <row r="2537" spans="1:21" hidden="1" x14ac:dyDescent="0.25">
      <c r="A2537" t="s">
        <v>47</v>
      </c>
      <c r="B2537">
        <v>17</v>
      </c>
      <c r="C2537" s="27" t="str">
        <f t="shared" si="201"/>
        <v>T</v>
      </c>
      <c r="E2537" t="s">
        <v>2755</v>
      </c>
      <c r="F2537" s="27" t="str">
        <f t="shared" si="202"/>
        <v>CCV-40A</v>
      </c>
      <c r="G2537" t="s">
        <v>2756</v>
      </c>
      <c r="H2537" t="s">
        <v>105</v>
      </c>
      <c r="I2537" t="s">
        <v>2804</v>
      </c>
      <c r="J2537">
        <v>0</v>
      </c>
      <c r="K2537">
        <v>36</v>
      </c>
      <c r="L2537">
        <v>24</v>
      </c>
      <c r="M2537">
        <v>1025</v>
      </c>
      <c r="N2537">
        <v>340</v>
      </c>
      <c r="O2537">
        <v>19</v>
      </c>
      <c r="P2537">
        <v>9</v>
      </c>
      <c r="Q2537">
        <v>85</v>
      </c>
      <c r="R2537" s="27">
        <f t="shared" si="203"/>
        <v>1700</v>
      </c>
      <c r="S2537" s="27">
        <f t="shared" si="204"/>
        <v>1179</v>
      </c>
      <c r="T2537" s="27" t="str">
        <f>IFERROR(VLOOKUP(F2537,#REF!,2,0),"")</f>
        <v/>
      </c>
      <c r="U2537" s="27" t="str">
        <f t="shared" si="205"/>
        <v>,17:45:00,car,1700</v>
      </c>
    </row>
    <row r="2538" spans="1:21" hidden="1" x14ac:dyDescent="0.25">
      <c r="A2538" t="s">
        <v>48</v>
      </c>
      <c r="B2538">
        <v>18</v>
      </c>
      <c r="C2538" s="27" t="str">
        <f t="shared" si="201"/>
        <v>T</v>
      </c>
      <c r="E2538" t="s">
        <v>2755</v>
      </c>
      <c r="F2538" s="27" t="str">
        <f t="shared" si="202"/>
        <v>CCV-40A</v>
      </c>
      <c r="G2538" t="s">
        <v>2756</v>
      </c>
      <c r="H2538" t="s">
        <v>105</v>
      </c>
      <c r="I2538" t="s">
        <v>2805</v>
      </c>
      <c r="J2538">
        <v>0</v>
      </c>
      <c r="K2538">
        <v>35</v>
      </c>
      <c r="L2538">
        <v>11</v>
      </c>
      <c r="M2538">
        <v>797</v>
      </c>
      <c r="N2538">
        <v>404</v>
      </c>
      <c r="O2538">
        <v>7</v>
      </c>
      <c r="P2538">
        <v>6</v>
      </c>
      <c r="Q2538">
        <v>89</v>
      </c>
      <c r="R2538" s="27">
        <f t="shared" si="203"/>
        <v>1374</v>
      </c>
      <c r="S2538" s="27">
        <f t="shared" si="204"/>
        <v>920</v>
      </c>
      <c r="T2538" s="27" t="str">
        <f>IFERROR(VLOOKUP(F2538,#REF!,2,0),"")</f>
        <v/>
      </c>
      <c r="U2538" s="27" t="str">
        <f t="shared" si="205"/>
        <v>,18:00:00,car,1374</v>
      </c>
    </row>
    <row r="2539" spans="1:21" hidden="1" x14ac:dyDescent="0.25">
      <c r="A2539" t="s">
        <v>49</v>
      </c>
      <c r="B2539">
        <v>18</v>
      </c>
      <c r="C2539" s="27" t="str">
        <f t="shared" si="201"/>
        <v>T</v>
      </c>
      <c r="E2539" t="s">
        <v>2755</v>
      </c>
      <c r="F2539" s="27" t="str">
        <f t="shared" si="202"/>
        <v>CCV-40A</v>
      </c>
      <c r="G2539" t="s">
        <v>2756</v>
      </c>
      <c r="H2539" t="s">
        <v>105</v>
      </c>
      <c r="I2539" t="s">
        <v>2806</v>
      </c>
      <c r="J2539">
        <v>0</v>
      </c>
      <c r="K2539">
        <v>27</v>
      </c>
      <c r="L2539">
        <v>11</v>
      </c>
      <c r="M2539">
        <v>750</v>
      </c>
      <c r="N2539">
        <v>491</v>
      </c>
      <c r="O2539">
        <v>11</v>
      </c>
      <c r="P2539">
        <v>3</v>
      </c>
      <c r="Q2539">
        <v>55</v>
      </c>
      <c r="R2539" s="27">
        <f t="shared" si="203"/>
        <v>1263</v>
      </c>
      <c r="S2539" s="27">
        <f t="shared" si="204"/>
        <v>836</v>
      </c>
      <c r="T2539" s="27" t="str">
        <f>IFERROR(VLOOKUP(F2539,#REF!,2,0),"")</f>
        <v/>
      </c>
      <c r="U2539" s="27" t="str">
        <f t="shared" si="205"/>
        <v>,18:15:00,car,1263</v>
      </c>
    </row>
    <row r="2540" spans="1:21" hidden="1" x14ac:dyDescent="0.25">
      <c r="A2540" t="s">
        <v>197</v>
      </c>
      <c r="B2540">
        <v>18</v>
      </c>
      <c r="C2540" s="27" t="str">
        <f t="shared" si="201"/>
        <v>T</v>
      </c>
      <c r="E2540" t="s">
        <v>2755</v>
      </c>
      <c r="F2540" s="27" t="str">
        <f t="shared" si="202"/>
        <v>CCV-40A</v>
      </c>
      <c r="G2540" t="s">
        <v>2756</v>
      </c>
      <c r="H2540" t="s">
        <v>105</v>
      </c>
      <c r="I2540" t="s">
        <v>2807</v>
      </c>
      <c r="J2540">
        <v>0</v>
      </c>
      <c r="K2540">
        <v>23</v>
      </c>
      <c r="L2540">
        <v>14</v>
      </c>
      <c r="M2540">
        <v>754</v>
      </c>
      <c r="N2540">
        <v>379</v>
      </c>
      <c r="O2540">
        <v>17</v>
      </c>
      <c r="P2540">
        <v>10</v>
      </c>
      <c r="Q2540">
        <v>45</v>
      </c>
      <c r="R2540" s="27">
        <f t="shared" si="203"/>
        <v>1240</v>
      </c>
      <c r="S2540" s="27">
        <f t="shared" si="204"/>
        <v>844</v>
      </c>
      <c r="T2540" s="27" t="str">
        <f>IFERROR(VLOOKUP(F2540,#REF!,2,0),"")</f>
        <v/>
      </c>
      <c r="U2540" s="27" t="str">
        <f t="shared" si="205"/>
        <v>,18:30:00,car,1240</v>
      </c>
    </row>
    <row r="2541" spans="1:21" hidden="1" x14ac:dyDescent="0.25">
      <c r="A2541" t="s">
        <v>199</v>
      </c>
      <c r="B2541">
        <v>18</v>
      </c>
      <c r="C2541" s="27" t="str">
        <f t="shared" si="201"/>
        <v>T</v>
      </c>
      <c r="E2541" t="s">
        <v>2755</v>
      </c>
      <c r="F2541" s="27" t="str">
        <f t="shared" si="202"/>
        <v>CCV-40A</v>
      </c>
      <c r="G2541" t="s">
        <v>2756</v>
      </c>
      <c r="H2541" t="s">
        <v>105</v>
      </c>
      <c r="I2541" t="s">
        <v>2808</v>
      </c>
      <c r="J2541">
        <v>0</v>
      </c>
      <c r="K2541">
        <v>29</v>
      </c>
      <c r="L2541">
        <v>20</v>
      </c>
      <c r="M2541">
        <v>844</v>
      </c>
      <c r="N2541">
        <v>298</v>
      </c>
      <c r="O2541">
        <v>28</v>
      </c>
      <c r="P2541">
        <v>10</v>
      </c>
      <c r="Q2541">
        <v>84</v>
      </c>
      <c r="R2541" s="27">
        <f t="shared" si="203"/>
        <v>1425</v>
      </c>
      <c r="S2541" s="27">
        <f t="shared" si="204"/>
        <v>988</v>
      </c>
      <c r="T2541" s="27" t="str">
        <f>IFERROR(VLOOKUP(F2541,#REF!,2,0),"")</f>
        <v/>
      </c>
      <c r="U2541" s="27" t="str">
        <f t="shared" si="205"/>
        <v>,18:45:00,car,1425</v>
      </c>
    </row>
    <row r="2542" spans="1:21" hidden="1" x14ac:dyDescent="0.25">
      <c r="A2542" t="s">
        <v>201</v>
      </c>
      <c r="B2542">
        <v>19</v>
      </c>
      <c r="C2542" s="27" t="str">
        <f t="shared" si="201"/>
        <v>N</v>
      </c>
      <c r="E2542" t="s">
        <v>2755</v>
      </c>
      <c r="F2542" s="27" t="str">
        <f t="shared" si="202"/>
        <v>CCV-40A</v>
      </c>
      <c r="G2542" t="s">
        <v>2756</v>
      </c>
      <c r="H2542" t="s">
        <v>105</v>
      </c>
      <c r="I2542" t="s">
        <v>2809</v>
      </c>
      <c r="J2542">
        <v>2</v>
      </c>
      <c r="K2542">
        <v>29</v>
      </c>
      <c r="L2542">
        <v>11</v>
      </c>
      <c r="M2542">
        <v>921</v>
      </c>
      <c r="N2542">
        <v>254</v>
      </c>
      <c r="O2542">
        <v>12</v>
      </c>
      <c r="P2542">
        <v>17</v>
      </c>
      <c r="Q2542">
        <v>60</v>
      </c>
      <c r="R2542" s="27">
        <f t="shared" si="203"/>
        <v>1464</v>
      </c>
      <c r="S2542" s="27">
        <f t="shared" si="204"/>
        <v>1026</v>
      </c>
      <c r="T2542" s="27" t="str">
        <f>IFERROR(VLOOKUP(F2542,#REF!,2,0),"")</f>
        <v/>
      </c>
      <c r="U2542" s="27" t="str">
        <f t="shared" si="205"/>
        <v>,19:00:00,car,1464</v>
      </c>
    </row>
    <row r="2543" spans="1:21" hidden="1" x14ac:dyDescent="0.25">
      <c r="A2543" t="s">
        <v>203</v>
      </c>
      <c r="B2543">
        <v>19</v>
      </c>
      <c r="C2543" s="27" t="str">
        <f t="shared" si="201"/>
        <v>N</v>
      </c>
      <c r="E2543" t="s">
        <v>2755</v>
      </c>
      <c r="F2543" s="27" t="str">
        <f t="shared" si="202"/>
        <v>CCV-40A</v>
      </c>
      <c r="G2543" t="s">
        <v>2756</v>
      </c>
      <c r="H2543" t="s">
        <v>105</v>
      </c>
      <c r="I2543" t="s">
        <v>2810</v>
      </c>
      <c r="J2543">
        <v>2</v>
      </c>
      <c r="K2543">
        <v>21</v>
      </c>
      <c r="L2543">
        <v>5</v>
      </c>
      <c r="M2543">
        <v>1294</v>
      </c>
      <c r="N2543">
        <v>230</v>
      </c>
      <c r="O2543">
        <v>6</v>
      </c>
      <c r="P2543">
        <v>5</v>
      </c>
      <c r="Q2543">
        <v>32</v>
      </c>
      <c r="R2543" s="27">
        <f t="shared" si="203"/>
        <v>1851</v>
      </c>
      <c r="S2543" s="27">
        <f t="shared" si="204"/>
        <v>1344</v>
      </c>
      <c r="T2543" s="27" t="str">
        <f>IFERROR(VLOOKUP(F2543,#REF!,2,0),"")</f>
        <v/>
      </c>
      <c r="U2543" s="27" t="str">
        <f t="shared" si="205"/>
        <v>,19:15:00,car,1851</v>
      </c>
    </row>
    <row r="2544" spans="1:21" hidden="1" x14ac:dyDescent="0.25">
      <c r="A2544" t="s">
        <v>205</v>
      </c>
      <c r="B2544">
        <v>19</v>
      </c>
      <c r="C2544" s="27" t="str">
        <f t="shared" si="201"/>
        <v>N</v>
      </c>
      <c r="E2544" t="s">
        <v>2755</v>
      </c>
      <c r="F2544" s="27" t="str">
        <f t="shared" si="202"/>
        <v>CCV-40A</v>
      </c>
      <c r="G2544" t="s">
        <v>2756</v>
      </c>
      <c r="H2544" t="s">
        <v>105</v>
      </c>
      <c r="I2544" t="s">
        <v>2811</v>
      </c>
      <c r="J2544">
        <v>0</v>
      </c>
      <c r="K2544">
        <v>24</v>
      </c>
      <c r="L2544">
        <v>4</v>
      </c>
      <c r="M2544">
        <v>1198</v>
      </c>
      <c r="N2544">
        <v>158</v>
      </c>
      <c r="O2544">
        <v>8</v>
      </c>
      <c r="P2544">
        <v>4</v>
      </c>
      <c r="Q2544">
        <v>42</v>
      </c>
      <c r="R2544" s="27">
        <f t="shared" si="203"/>
        <v>1727</v>
      </c>
      <c r="S2544" s="27">
        <f t="shared" si="204"/>
        <v>1254</v>
      </c>
      <c r="T2544" s="27" t="str">
        <f>IFERROR(VLOOKUP(F2544,#REF!,2,0),"")</f>
        <v/>
      </c>
      <c r="U2544" s="27" t="str">
        <f t="shared" si="205"/>
        <v>,19:30:00,car,1727</v>
      </c>
    </row>
    <row r="2545" spans="1:21" hidden="1" x14ac:dyDescent="0.25">
      <c r="A2545" t="s">
        <v>207</v>
      </c>
      <c r="B2545">
        <v>19</v>
      </c>
      <c r="C2545" s="27" t="str">
        <f t="shared" si="201"/>
        <v>N</v>
      </c>
      <c r="E2545" t="s">
        <v>2755</v>
      </c>
      <c r="F2545" s="27" t="str">
        <f t="shared" si="202"/>
        <v>CCV-40A</v>
      </c>
      <c r="G2545" t="s">
        <v>2756</v>
      </c>
      <c r="H2545" t="s">
        <v>105</v>
      </c>
      <c r="I2545" t="s">
        <v>2812</v>
      </c>
      <c r="J2545">
        <v>0</v>
      </c>
      <c r="K2545">
        <v>19</v>
      </c>
      <c r="L2545">
        <v>2</v>
      </c>
      <c r="M2545">
        <v>982</v>
      </c>
      <c r="N2545">
        <v>130</v>
      </c>
      <c r="O2545">
        <v>2</v>
      </c>
      <c r="P2545">
        <v>11</v>
      </c>
      <c r="Q2545">
        <v>18</v>
      </c>
      <c r="R2545" s="27">
        <f t="shared" si="203"/>
        <v>1399</v>
      </c>
      <c r="S2545" s="27">
        <f t="shared" si="204"/>
        <v>1016</v>
      </c>
      <c r="T2545" s="27" t="str">
        <f>IFERROR(VLOOKUP(F2545,#REF!,2,0),"")</f>
        <v/>
      </c>
      <c r="U2545" s="27" t="str">
        <f t="shared" si="205"/>
        <v>,19:45:00,car,1399</v>
      </c>
    </row>
    <row r="2546" spans="1:21" hidden="1" x14ac:dyDescent="0.25">
      <c r="A2546" t="s">
        <v>209</v>
      </c>
      <c r="B2546">
        <v>20</v>
      </c>
      <c r="C2546" s="27" t="str">
        <f t="shared" si="201"/>
        <v>N</v>
      </c>
      <c r="E2546" t="s">
        <v>2755</v>
      </c>
      <c r="F2546" s="27" t="str">
        <f t="shared" si="202"/>
        <v>CCV-40A</v>
      </c>
      <c r="G2546" t="s">
        <v>2756</v>
      </c>
      <c r="H2546" t="s">
        <v>105</v>
      </c>
      <c r="I2546" t="s">
        <v>2813</v>
      </c>
      <c r="J2546">
        <v>1</v>
      </c>
      <c r="K2546">
        <v>10</v>
      </c>
      <c r="L2546">
        <v>4</v>
      </c>
      <c r="M2546">
        <v>980</v>
      </c>
      <c r="N2546">
        <v>111</v>
      </c>
      <c r="O2546">
        <v>5</v>
      </c>
      <c r="P2546">
        <v>11</v>
      </c>
      <c r="Q2546">
        <v>20</v>
      </c>
      <c r="R2546" s="27">
        <f t="shared" si="203"/>
        <v>1378</v>
      </c>
      <c r="S2546" s="27">
        <f t="shared" si="204"/>
        <v>1021</v>
      </c>
      <c r="T2546" s="27" t="str">
        <f>IFERROR(VLOOKUP(F2546,#REF!,2,0),"")</f>
        <v/>
      </c>
      <c r="U2546" s="27" t="str">
        <f t="shared" si="205"/>
        <v>,20:00:00,car,1378</v>
      </c>
    </row>
    <row r="2547" spans="1:21" hidden="1" x14ac:dyDescent="0.25">
      <c r="A2547" t="s">
        <v>211</v>
      </c>
      <c r="B2547">
        <v>20</v>
      </c>
      <c r="C2547" s="27" t="str">
        <f t="shared" si="201"/>
        <v>N</v>
      </c>
      <c r="E2547" t="s">
        <v>2755</v>
      </c>
      <c r="F2547" s="27" t="str">
        <f t="shared" si="202"/>
        <v>CCV-40A</v>
      </c>
      <c r="G2547" t="s">
        <v>2756</v>
      </c>
      <c r="H2547" t="s">
        <v>105</v>
      </c>
      <c r="I2547" t="s">
        <v>2814</v>
      </c>
      <c r="J2547">
        <v>1</v>
      </c>
      <c r="K2547">
        <v>10</v>
      </c>
      <c r="L2547">
        <v>3</v>
      </c>
      <c r="M2547">
        <v>749</v>
      </c>
      <c r="N2547">
        <v>106</v>
      </c>
      <c r="O2547">
        <v>8</v>
      </c>
      <c r="P2547">
        <v>15</v>
      </c>
      <c r="Q2547">
        <v>35</v>
      </c>
      <c r="R2547" s="27">
        <f t="shared" si="203"/>
        <v>1098</v>
      </c>
      <c r="S2547" s="27">
        <f t="shared" si="204"/>
        <v>807</v>
      </c>
      <c r="T2547" s="27" t="str">
        <f>IFERROR(VLOOKUP(F2547,#REF!,2,0),"")</f>
        <v/>
      </c>
      <c r="U2547" s="27" t="str">
        <f t="shared" si="205"/>
        <v>,20:15:00,car,1098</v>
      </c>
    </row>
    <row r="2548" spans="1:21" hidden="1" x14ac:dyDescent="0.25">
      <c r="A2548" t="s">
        <v>213</v>
      </c>
      <c r="B2548">
        <v>20</v>
      </c>
      <c r="C2548" s="27" t="str">
        <f t="shared" si="201"/>
        <v>N</v>
      </c>
      <c r="E2548" t="s">
        <v>2755</v>
      </c>
      <c r="F2548" s="27" t="str">
        <f t="shared" si="202"/>
        <v>CCV-40A</v>
      </c>
      <c r="G2548" t="s">
        <v>2756</v>
      </c>
      <c r="H2548" t="s">
        <v>105</v>
      </c>
      <c r="I2548" t="s">
        <v>2815</v>
      </c>
      <c r="J2548">
        <v>0</v>
      </c>
      <c r="K2548">
        <v>8</v>
      </c>
      <c r="L2548">
        <v>8</v>
      </c>
      <c r="M2548">
        <v>733</v>
      </c>
      <c r="N2548">
        <v>110</v>
      </c>
      <c r="O2548">
        <v>9</v>
      </c>
      <c r="P2548">
        <v>12</v>
      </c>
      <c r="Q2548">
        <v>23</v>
      </c>
      <c r="R2548" s="27">
        <f t="shared" si="203"/>
        <v>1070</v>
      </c>
      <c r="S2548" s="27">
        <f t="shared" si="204"/>
        <v>788</v>
      </c>
      <c r="T2548" s="27" t="str">
        <f>IFERROR(VLOOKUP(F2548,#REF!,2,0),"")</f>
        <v/>
      </c>
      <c r="U2548" s="27" t="str">
        <f t="shared" si="205"/>
        <v>,20:30:00,car,1070</v>
      </c>
    </row>
    <row r="2549" spans="1:21" hidden="1" x14ac:dyDescent="0.25">
      <c r="A2549" t="s">
        <v>215</v>
      </c>
      <c r="B2549">
        <v>20</v>
      </c>
      <c r="C2549" s="27" t="str">
        <f t="shared" si="201"/>
        <v>N</v>
      </c>
      <c r="E2549" t="s">
        <v>2755</v>
      </c>
      <c r="F2549" s="27" t="str">
        <f t="shared" si="202"/>
        <v>CCV-40A</v>
      </c>
      <c r="G2549" t="s">
        <v>2756</v>
      </c>
      <c r="H2549" t="s">
        <v>105</v>
      </c>
      <c r="I2549" t="s">
        <v>2816</v>
      </c>
      <c r="J2549">
        <v>1</v>
      </c>
      <c r="K2549">
        <v>5</v>
      </c>
      <c r="L2549">
        <v>5</v>
      </c>
      <c r="M2549">
        <v>632</v>
      </c>
      <c r="N2549">
        <v>100</v>
      </c>
      <c r="O2549">
        <v>2</v>
      </c>
      <c r="P2549">
        <v>11</v>
      </c>
      <c r="Q2549">
        <v>24</v>
      </c>
      <c r="R2549" s="27">
        <f t="shared" si="203"/>
        <v>919</v>
      </c>
      <c r="S2549" s="27">
        <f t="shared" si="204"/>
        <v>680</v>
      </c>
      <c r="T2549" s="27" t="str">
        <f>IFERROR(VLOOKUP(F2549,#REF!,2,0),"")</f>
        <v/>
      </c>
      <c r="U2549" s="27" t="str">
        <f t="shared" si="205"/>
        <v>,20:45:00,car,919</v>
      </c>
    </row>
    <row r="2550" spans="1:21" hidden="1" x14ac:dyDescent="0.25">
      <c r="A2550" t="s">
        <v>217</v>
      </c>
      <c r="B2550">
        <v>21</v>
      </c>
      <c r="C2550" s="27" t="str">
        <f t="shared" si="201"/>
        <v>N</v>
      </c>
      <c r="E2550" t="s">
        <v>2755</v>
      </c>
      <c r="F2550" s="27" t="str">
        <f t="shared" si="202"/>
        <v>CCV-40A</v>
      </c>
      <c r="G2550" t="s">
        <v>2756</v>
      </c>
      <c r="H2550" t="s">
        <v>105</v>
      </c>
      <c r="I2550" t="s">
        <v>2817</v>
      </c>
      <c r="J2550">
        <v>0</v>
      </c>
      <c r="K2550">
        <v>4</v>
      </c>
      <c r="L2550">
        <v>2</v>
      </c>
      <c r="M2550">
        <v>551</v>
      </c>
      <c r="N2550">
        <v>107</v>
      </c>
      <c r="O2550">
        <v>6</v>
      </c>
      <c r="P2550">
        <v>6</v>
      </c>
      <c r="Q2550">
        <v>18</v>
      </c>
      <c r="R2550" s="27">
        <f t="shared" si="203"/>
        <v>788</v>
      </c>
      <c r="S2550" s="27">
        <f t="shared" si="204"/>
        <v>580</v>
      </c>
      <c r="T2550" s="27" t="str">
        <f>IFERROR(VLOOKUP(F2550,#REF!,2,0),"")</f>
        <v/>
      </c>
      <c r="U2550" s="27" t="str">
        <f t="shared" si="205"/>
        <v>,21:00:00,car,788</v>
      </c>
    </row>
    <row r="2551" spans="1:21" hidden="1" x14ac:dyDescent="0.25">
      <c r="A2551" t="s">
        <v>219</v>
      </c>
      <c r="B2551">
        <v>21</v>
      </c>
      <c r="C2551" s="27" t="str">
        <f t="shared" si="201"/>
        <v>N</v>
      </c>
      <c r="E2551" t="s">
        <v>2755</v>
      </c>
      <c r="F2551" s="27" t="str">
        <f t="shared" si="202"/>
        <v>CCV-40A</v>
      </c>
      <c r="G2551" t="s">
        <v>2756</v>
      </c>
      <c r="H2551" t="s">
        <v>105</v>
      </c>
      <c r="I2551" t="s">
        <v>2818</v>
      </c>
      <c r="J2551">
        <v>2</v>
      </c>
      <c r="K2551">
        <v>7</v>
      </c>
      <c r="L2551">
        <v>4</v>
      </c>
      <c r="M2551">
        <v>614</v>
      </c>
      <c r="N2551">
        <v>108</v>
      </c>
      <c r="O2551">
        <v>4</v>
      </c>
      <c r="P2551">
        <v>7</v>
      </c>
      <c r="Q2551">
        <v>24</v>
      </c>
      <c r="R2551" s="27">
        <f t="shared" si="203"/>
        <v>894</v>
      </c>
      <c r="S2551" s="27">
        <f t="shared" si="204"/>
        <v>655</v>
      </c>
      <c r="T2551" s="27" t="str">
        <f>IFERROR(VLOOKUP(F2551,#REF!,2,0),"")</f>
        <v/>
      </c>
      <c r="U2551" s="27" t="str">
        <f t="shared" si="205"/>
        <v>,21:15:00,car,894</v>
      </c>
    </row>
    <row r="2552" spans="1:21" hidden="1" x14ac:dyDescent="0.25">
      <c r="A2552" t="s">
        <v>221</v>
      </c>
      <c r="B2552">
        <v>21</v>
      </c>
      <c r="C2552" s="27" t="str">
        <f t="shared" si="201"/>
        <v>N</v>
      </c>
      <c r="E2552" t="s">
        <v>2755</v>
      </c>
      <c r="F2552" s="27" t="str">
        <f t="shared" si="202"/>
        <v>CCV-40A</v>
      </c>
      <c r="G2552" t="s">
        <v>2756</v>
      </c>
      <c r="H2552" t="s">
        <v>105</v>
      </c>
      <c r="I2552" t="s">
        <v>2819</v>
      </c>
      <c r="J2552">
        <v>0</v>
      </c>
      <c r="K2552">
        <v>2</v>
      </c>
      <c r="L2552">
        <v>3</v>
      </c>
      <c r="M2552">
        <v>641</v>
      </c>
      <c r="N2552">
        <v>108</v>
      </c>
      <c r="O2552">
        <v>4</v>
      </c>
      <c r="P2552">
        <v>9</v>
      </c>
      <c r="Q2552">
        <v>22</v>
      </c>
      <c r="R2552" s="27">
        <f t="shared" si="203"/>
        <v>912</v>
      </c>
      <c r="S2552" s="27">
        <f t="shared" si="204"/>
        <v>680</v>
      </c>
      <c r="T2552" s="27" t="str">
        <f>IFERROR(VLOOKUP(F2552,#REF!,2,0),"")</f>
        <v/>
      </c>
      <c r="U2552" s="27" t="str">
        <f t="shared" si="205"/>
        <v>,21:30:00,car,912</v>
      </c>
    </row>
    <row r="2553" spans="1:21" hidden="1" x14ac:dyDescent="0.25">
      <c r="A2553" t="s">
        <v>223</v>
      </c>
      <c r="B2553">
        <v>21</v>
      </c>
      <c r="C2553" s="27" t="str">
        <f t="shared" si="201"/>
        <v>N</v>
      </c>
      <c r="E2553" t="s">
        <v>2755</v>
      </c>
      <c r="F2553" s="27" t="str">
        <f t="shared" si="202"/>
        <v>CCV-40A</v>
      </c>
      <c r="G2553" t="s">
        <v>2756</v>
      </c>
      <c r="H2553" t="s">
        <v>105</v>
      </c>
      <c r="I2553" t="s">
        <v>2820</v>
      </c>
      <c r="J2553">
        <v>0</v>
      </c>
      <c r="K2553">
        <v>1</v>
      </c>
      <c r="L2553">
        <v>3</v>
      </c>
      <c r="M2553">
        <v>603</v>
      </c>
      <c r="N2553">
        <v>99</v>
      </c>
      <c r="O2553">
        <v>1</v>
      </c>
      <c r="P2553">
        <v>5</v>
      </c>
      <c r="Q2553">
        <v>17</v>
      </c>
      <c r="R2553" s="27">
        <f t="shared" si="203"/>
        <v>847</v>
      </c>
      <c r="S2553" s="27">
        <f t="shared" si="204"/>
        <v>633</v>
      </c>
      <c r="T2553" s="27" t="str">
        <f>IFERROR(VLOOKUP(F2553,#REF!,2,0),"")</f>
        <v/>
      </c>
      <c r="U2553" s="27" t="str">
        <f t="shared" si="205"/>
        <v>,21:45:00,car,847</v>
      </c>
    </row>
    <row r="2554" spans="1:21" hidden="1" x14ac:dyDescent="0.25">
      <c r="A2554" t="s">
        <v>225</v>
      </c>
      <c r="B2554">
        <v>22</v>
      </c>
      <c r="C2554" s="27" t="str">
        <f t="shared" si="201"/>
        <v>N</v>
      </c>
      <c r="E2554" t="s">
        <v>2755</v>
      </c>
      <c r="F2554" s="27" t="str">
        <f t="shared" si="202"/>
        <v>CCV-40A</v>
      </c>
      <c r="G2554" t="s">
        <v>2756</v>
      </c>
      <c r="H2554" t="s">
        <v>105</v>
      </c>
      <c r="I2554" t="s">
        <v>2821</v>
      </c>
      <c r="J2554">
        <v>0</v>
      </c>
      <c r="K2554">
        <v>0</v>
      </c>
      <c r="L2554">
        <v>0</v>
      </c>
      <c r="M2554">
        <v>49</v>
      </c>
      <c r="N2554">
        <v>12</v>
      </c>
      <c r="O2554">
        <v>0</v>
      </c>
      <c r="P2554">
        <v>2</v>
      </c>
      <c r="Q2554">
        <v>4</v>
      </c>
      <c r="R2554" s="27">
        <f t="shared" si="203"/>
        <v>75</v>
      </c>
      <c r="S2554" s="27">
        <f t="shared" si="204"/>
        <v>55</v>
      </c>
      <c r="T2554" s="27" t="str">
        <f>IFERROR(VLOOKUP(F2554,#REF!,2,0),"")</f>
        <v/>
      </c>
      <c r="U2554" s="27" t="str">
        <f t="shared" si="205"/>
        <v>,22:00:00,car,75</v>
      </c>
    </row>
    <row r="2555" spans="1:21" x14ac:dyDescent="0.25">
      <c r="A2555" t="s">
        <v>102</v>
      </c>
      <c r="B2555">
        <v>6</v>
      </c>
      <c r="C2555" s="27" t="str">
        <f t="shared" si="201"/>
        <v>M</v>
      </c>
      <c r="D2555" s="27" t="str">
        <f>IFERROR(VLOOKUP(F2555,#REF!,3),"")</f>
        <v/>
      </c>
      <c r="E2555" t="s">
        <v>2822</v>
      </c>
      <c r="F2555" s="27" t="str">
        <f t="shared" si="202"/>
        <v>CCV-40B</v>
      </c>
      <c r="G2555" t="s">
        <v>2823</v>
      </c>
      <c r="H2555" t="s">
        <v>105</v>
      </c>
      <c r="I2555" t="s">
        <v>2824</v>
      </c>
      <c r="J2555">
        <v>0</v>
      </c>
      <c r="K2555">
        <v>41</v>
      </c>
      <c r="L2555">
        <v>44</v>
      </c>
      <c r="M2555">
        <v>948</v>
      </c>
      <c r="N2555">
        <v>175</v>
      </c>
      <c r="O2555">
        <v>43</v>
      </c>
      <c r="P2555">
        <v>3</v>
      </c>
      <c r="Q2555">
        <v>115</v>
      </c>
      <c r="R2555" s="27">
        <f t="shared" ref="R2555:R2618" si="206">ROUNDUP((M2555+P2555+Q2555+(1/6)*N2555+2*K2555+2.5*L2555)*1,0)</f>
        <v>1288</v>
      </c>
      <c r="S2555" s="27">
        <f t="shared" si="204"/>
        <v>1176</v>
      </c>
      <c r="T2555" s="27" t="str">
        <f>IFERROR(VLOOKUP(F2555,#REF!,2,0),"")</f>
        <v/>
      </c>
      <c r="U2555" s="27" t="str">
        <f t="shared" si="205"/>
        <v>,06:00:00,car,1288</v>
      </c>
    </row>
    <row r="2556" spans="1:21" x14ac:dyDescent="0.25">
      <c r="A2556" t="s">
        <v>107</v>
      </c>
      <c r="B2556">
        <v>6</v>
      </c>
      <c r="C2556" s="27" t="str">
        <f t="shared" si="201"/>
        <v>M</v>
      </c>
      <c r="D2556" s="27" t="str">
        <f>IFERROR(VLOOKUP(F2556,#REF!,3),"")</f>
        <v/>
      </c>
      <c r="E2556" t="s">
        <v>2822</v>
      </c>
      <c r="F2556" s="27" t="str">
        <f t="shared" si="202"/>
        <v>CCV-40B</v>
      </c>
      <c r="G2556" t="s">
        <v>2823</v>
      </c>
      <c r="H2556" t="s">
        <v>105</v>
      </c>
      <c r="I2556" t="s">
        <v>2825</v>
      </c>
      <c r="J2556">
        <v>0</v>
      </c>
      <c r="K2556">
        <v>32</v>
      </c>
      <c r="L2556">
        <v>31</v>
      </c>
      <c r="M2556">
        <v>689</v>
      </c>
      <c r="N2556">
        <v>229</v>
      </c>
      <c r="O2556">
        <v>37</v>
      </c>
      <c r="P2556">
        <v>2</v>
      </c>
      <c r="Q2556">
        <v>73</v>
      </c>
      <c r="R2556" s="27">
        <f t="shared" si="206"/>
        <v>944</v>
      </c>
      <c r="S2556" s="27">
        <f t="shared" si="204"/>
        <v>842</v>
      </c>
      <c r="T2556" s="27" t="str">
        <f>IFERROR(VLOOKUP(F2556,#REF!,2,0),"")</f>
        <v/>
      </c>
      <c r="U2556" s="27" t="str">
        <f t="shared" si="205"/>
        <v>,06:15:00,car,944</v>
      </c>
    </row>
    <row r="2557" spans="1:21" x14ac:dyDescent="0.25">
      <c r="A2557" t="s">
        <v>109</v>
      </c>
      <c r="B2557">
        <v>6</v>
      </c>
      <c r="C2557" s="27" t="str">
        <f t="shared" si="201"/>
        <v>M</v>
      </c>
      <c r="D2557" s="27" t="str">
        <f>IFERROR(VLOOKUP(F2557,#REF!,3),"")</f>
        <v/>
      </c>
      <c r="E2557" t="s">
        <v>2822</v>
      </c>
      <c r="F2557" s="27" t="str">
        <f t="shared" si="202"/>
        <v>CCV-40B</v>
      </c>
      <c r="G2557" t="s">
        <v>2823</v>
      </c>
      <c r="H2557" t="s">
        <v>105</v>
      </c>
      <c r="I2557" t="s">
        <v>2826</v>
      </c>
      <c r="J2557">
        <v>0</v>
      </c>
      <c r="K2557">
        <v>19</v>
      </c>
      <c r="L2557">
        <v>18</v>
      </c>
      <c r="M2557">
        <v>662</v>
      </c>
      <c r="N2557">
        <v>387</v>
      </c>
      <c r="O2557">
        <v>17</v>
      </c>
      <c r="P2557">
        <v>3</v>
      </c>
      <c r="Q2557">
        <v>31</v>
      </c>
      <c r="R2557" s="27">
        <f t="shared" si="206"/>
        <v>844</v>
      </c>
      <c r="S2557" s="27">
        <f t="shared" si="204"/>
        <v>741</v>
      </c>
      <c r="T2557" s="27" t="str">
        <f>IFERROR(VLOOKUP(F2557,#REF!,2,0),"")</f>
        <v/>
      </c>
      <c r="U2557" s="27" t="str">
        <f t="shared" si="205"/>
        <v>,06:30:00,car,844</v>
      </c>
    </row>
    <row r="2558" spans="1:21" x14ac:dyDescent="0.25">
      <c r="A2558" t="s">
        <v>111</v>
      </c>
      <c r="B2558">
        <v>6</v>
      </c>
      <c r="C2558" s="27" t="str">
        <f t="shared" si="201"/>
        <v>M</v>
      </c>
      <c r="D2558" s="27" t="str">
        <f>IFERROR(VLOOKUP(F2558,#REF!,3),"")</f>
        <v/>
      </c>
      <c r="E2558" t="s">
        <v>2822</v>
      </c>
      <c r="F2558" s="27" t="str">
        <f t="shared" si="202"/>
        <v>CCV-40B</v>
      </c>
      <c r="G2558" t="s">
        <v>2823</v>
      </c>
      <c r="H2558" t="s">
        <v>105</v>
      </c>
      <c r="I2558" t="s">
        <v>2827</v>
      </c>
      <c r="J2558">
        <v>0</v>
      </c>
      <c r="K2558">
        <v>18</v>
      </c>
      <c r="L2558">
        <v>11</v>
      </c>
      <c r="M2558">
        <v>534</v>
      </c>
      <c r="N2558">
        <v>372</v>
      </c>
      <c r="O2558">
        <v>10</v>
      </c>
      <c r="P2558">
        <v>4</v>
      </c>
      <c r="Q2558">
        <v>31</v>
      </c>
      <c r="R2558" s="27">
        <f t="shared" si="206"/>
        <v>695</v>
      </c>
      <c r="S2558" s="27">
        <f t="shared" si="204"/>
        <v>597</v>
      </c>
      <c r="T2558" s="27" t="str">
        <f>IFERROR(VLOOKUP(F2558,#REF!,2,0),"")</f>
        <v/>
      </c>
      <c r="U2558" s="27" t="str">
        <f t="shared" si="205"/>
        <v>,06:45:00,car,695</v>
      </c>
    </row>
    <row r="2559" spans="1:21" x14ac:dyDescent="0.25">
      <c r="A2559" t="s">
        <v>113</v>
      </c>
      <c r="B2559">
        <v>7</v>
      </c>
      <c r="C2559" s="27" t="str">
        <f t="shared" si="201"/>
        <v>M</v>
      </c>
      <c r="D2559" s="27" t="str">
        <f>IFERROR(VLOOKUP(F2559,#REF!,3),"")</f>
        <v/>
      </c>
      <c r="E2559" t="s">
        <v>2822</v>
      </c>
      <c r="F2559" s="27" t="str">
        <f t="shared" si="202"/>
        <v>CCV-40B</v>
      </c>
      <c r="G2559" t="s">
        <v>2823</v>
      </c>
      <c r="H2559" t="s">
        <v>105</v>
      </c>
      <c r="I2559" t="s">
        <v>2828</v>
      </c>
      <c r="J2559">
        <v>0</v>
      </c>
      <c r="K2559">
        <v>26</v>
      </c>
      <c r="L2559">
        <v>5</v>
      </c>
      <c r="M2559">
        <v>633</v>
      </c>
      <c r="N2559">
        <v>368</v>
      </c>
      <c r="O2559">
        <v>11</v>
      </c>
      <c r="P2559">
        <v>5</v>
      </c>
      <c r="Q2559">
        <v>29</v>
      </c>
      <c r="R2559" s="27">
        <f t="shared" si="206"/>
        <v>793</v>
      </c>
      <c r="S2559" s="27">
        <f t="shared" si="204"/>
        <v>680</v>
      </c>
      <c r="T2559" s="27" t="str">
        <f>IFERROR(VLOOKUP(F2559,#REF!,2,0),"")</f>
        <v/>
      </c>
      <c r="U2559" s="27" t="str">
        <f t="shared" si="205"/>
        <v>,07:00:00,car,793</v>
      </c>
    </row>
    <row r="2560" spans="1:21" x14ac:dyDescent="0.25">
      <c r="A2560" t="s">
        <v>115</v>
      </c>
      <c r="B2560">
        <v>7</v>
      </c>
      <c r="C2560" s="27" t="str">
        <f t="shared" si="201"/>
        <v>M</v>
      </c>
      <c r="D2560" s="27" t="str">
        <f>IFERROR(VLOOKUP(F2560,#REF!,3),"")</f>
        <v/>
      </c>
      <c r="E2560" t="s">
        <v>2822</v>
      </c>
      <c r="F2560" s="27" t="str">
        <f t="shared" si="202"/>
        <v>CCV-40B</v>
      </c>
      <c r="G2560" t="s">
        <v>2823</v>
      </c>
      <c r="H2560" t="s">
        <v>105</v>
      </c>
      <c r="I2560" t="s">
        <v>2829</v>
      </c>
      <c r="J2560">
        <v>1</v>
      </c>
      <c r="K2560">
        <v>21</v>
      </c>
      <c r="L2560">
        <v>4</v>
      </c>
      <c r="M2560">
        <v>660</v>
      </c>
      <c r="N2560">
        <v>414</v>
      </c>
      <c r="O2560">
        <v>11</v>
      </c>
      <c r="P2560">
        <v>5</v>
      </c>
      <c r="Q2560">
        <v>26</v>
      </c>
      <c r="R2560" s="27">
        <f t="shared" si="206"/>
        <v>812</v>
      </c>
      <c r="S2560" s="27">
        <f t="shared" si="204"/>
        <v>701</v>
      </c>
      <c r="T2560" s="27" t="str">
        <f>IFERROR(VLOOKUP(F2560,#REF!,2,0),"")</f>
        <v/>
      </c>
      <c r="U2560" s="27" t="str">
        <f t="shared" si="205"/>
        <v>,07:15:00,car,812</v>
      </c>
    </row>
    <row r="2561" spans="1:21" x14ac:dyDescent="0.25">
      <c r="A2561" t="s">
        <v>117</v>
      </c>
      <c r="B2561">
        <v>7</v>
      </c>
      <c r="C2561" s="27" t="str">
        <f t="shared" si="201"/>
        <v>M</v>
      </c>
      <c r="D2561" s="27" t="str">
        <f>IFERROR(VLOOKUP(F2561,#REF!,3),"")</f>
        <v/>
      </c>
      <c r="E2561" t="s">
        <v>2822</v>
      </c>
      <c r="F2561" s="27" t="str">
        <f t="shared" si="202"/>
        <v>CCV-40B</v>
      </c>
      <c r="G2561" t="s">
        <v>2823</v>
      </c>
      <c r="H2561" t="s">
        <v>105</v>
      </c>
      <c r="I2561" t="s">
        <v>2830</v>
      </c>
      <c r="J2561">
        <v>1</v>
      </c>
      <c r="K2561">
        <v>21</v>
      </c>
      <c r="L2561">
        <v>11</v>
      </c>
      <c r="M2561">
        <v>720</v>
      </c>
      <c r="N2561">
        <v>596</v>
      </c>
      <c r="O2561">
        <v>11</v>
      </c>
      <c r="P2561">
        <v>3</v>
      </c>
      <c r="Q2561">
        <v>22</v>
      </c>
      <c r="R2561" s="27">
        <f t="shared" si="206"/>
        <v>914</v>
      </c>
      <c r="S2561" s="27">
        <f t="shared" si="204"/>
        <v>773</v>
      </c>
      <c r="T2561" s="27" t="str">
        <f>IFERROR(VLOOKUP(F2561,#REF!,2,0),"")</f>
        <v/>
      </c>
      <c r="U2561" s="27" t="str">
        <f t="shared" si="205"/>
        <v>,07:30:00,car,914</v>
      </c>
    </row>
    <row r="2562" spans="1:21" x14ac:dyDescent="0.25">
      <c r="A2562" t="s">
        <v>119</v>
      </c>
      <c r="B2562">
        <v>7</v>
      </c>
      <c r="C2562" s="27" t="str">
        <f t="shared" si="201"/>
        <v>M</v>
      </c>
      <c r="D2562" s="27" t="str">
        <f>IFERROR(VLOOKUP(F2562,#REF!,3),"")</f>
        <v/>
      </c>
      <c r="E2562" t="s">
        <v>2822</v>
      </c>
      <c r="F2562" s="27" t="str">
        <f t="shared" si="202"/>
        <v>CCV-40B</v>
      </c>
      <c r="G2562" t="s">
        <v>2823</v>
      </c>
      <c r="H2562" t="s">
        <v>105</v>
      </c>
      <c r="I2562" t="s">
        <v>2831</v>
      </c>
      <c r="J2562">
        <v>1</v>
      </c>
      <c r="K2562">
        <v>19</v>
      </c>
      <c r="L2562">
        <v>19</v>
      </c>
      <c r="M2562">
        <v>479</v>
      </c>
      <c r="N2562">
        <v>713</v>
      </c>
      <c r="O2562">
        <v>10</v>
      </c>
      <c r="P2562">
        <v>2</v>
      </c>
      <c r="Q2562">
        <v>2</v>
      </c>
      <c r="R2562" s="27">
        <f t="shared" si="206"/>
        <v>688</v>
      </c>
      <c r="S2562" s="27">
        <f t="shared" si="204"/>
        <v>531</v>
      </c>
      <c r="T2562" s="27" t="str">
        <f>IFERROR(VLOOKUP(F2562,#REF!,2,0),"")</f>
        <v/>
      </c>
      <c r="U2562" s="27" t="str">
        <f t="shared" si="205"/>
        <v>,07:45:00,car,688</v>
      </c>
    </row>
    <row r="2563" spans="1:21" x14ac:dyDescent="0.25">
      <c r="A2563" t="s">
        <v>121</v>
      </c>
      <c r="B2563">
        <v>8</v>
      </c>
      <c r="C2563" s="27" t="str">
        <f t="shared" ref="C2563:C2626" si="207">IF(B2563&lt;12,"M",IF(AND(B2563&gt;=12,B2563&lt;=18),"T","N"))</f>
        <v>M</v>
      </c>
      <c r="D2563" s="27" t="str">
        <f>IFERROR(VLOOKUP(F2563,#REF!,3),"")</f>
        <v/>
      </c>
      <c r="E2563" t="s">
        <v>2822</v>
      </c>
      <c r="F2563" s="27" t="str">
        <f t="shared" ref="F2563:F2626" si="208">CONCATENATE("CCV-",G2563)</f>
        <v>CCV-40B</v>
      </c>
      <c r="G2563" t="s">
        <v>2823</v>
      </c>
      <c r="H2563" t="s">
        <v>105</v>
      </c>
      <c r="I2563" t="s">
        <v>2832</v>
      </c>
      <c r="J2563">
        <v>2</v>
      </c>
      <c r="K2563">
        <v>26</v>
      </c>
      <c r="L2563">
        <v>21</v>
      </c>
      <c r="M2563">
        <v>529</v>
      </c>
      <c r="N2563">
        <v>475</v>
      </c>
      <c r="O2563">
        <v>14</v>
      </c>
      <c r="P2563">
        <v>6</v>
      </c>
      <c r="Q2563">
        <v>15</v>
      </c>
      <c r="R2563" s="27">
        <f t="shared" si="206"/>
        <v>734</v>
      </c>
      <c r="S2563" s="27">
        <f t="shared" ref="S2563:S2626" si="209">ROUNDUP(M2563+P2563+Q2563+2.5*L2563,0)</f>
        <v>603</v>
      </c>
      <c r="T2563" s="27" t="str">
        <f>IFERROR(VLOOKUP(F2563,#REF!,2,0),"")</f>
        <v/>
      </c>
      <c r="U2563" s="27" t="str">
        <f t="shared" ref="U2563:U2626" si="210">CONCATENATE(T2563,",",CONCATENATE(LEFT(A2563,5),":00"),",car,",R2563)</f>
        <v>,08:00:00,car,734</v>
      </c>
    </row>
    <row r="2564" spans="1:21" x14ac:dyDescent="0.25">
      <c r="A2564" t="s">
        <v>123</v>
      </c>
      <c r="B2564">
        <v>8</v>
      </c>
      <c r="C2564" s="27" t="str">
        <f t="shared" si="207"/>
        <v>M</v>
      </c>
      <c r="D2564" s="27" t="str">
        <f>IFERROR(VLOOKUP(F2564,#REF!,3),"")</f>
        <v/>
      </c>
      <c r="E2564" t="s">
        <v>2822</v>
      </c>
      <c r="F2564" s="27" t="str">
        <f t="shared" si="208"/>
        <v>CCV-40B</v>
      </c>
      <c r="G2564" t="s">
        <v>2823</v>
      </c>
      <c r="H2564" t="s">
        <v>105</v>
      </c>
      <c r="I2564" t="s">
        <v>2833</v>
      </c>
      <c r="J2564">
        <v>0</v>
      </c>
      <c r="K2564">
        <v>23</v>
      </c>
      <c r="L2564">
        <v>20</v>
      </c>
      <c r="M2564">
        <v>537</v>
      </c>
      <c r="N2564">
        <v>377</v>
      </c>
      <c r="O2564">
        <v>9</v>
      </c>
      <c r="P2564">
        <v>3</v>
      </c>
      <c r="Q2564">
        <v>28</v>
      </c>
      <c r="R2564" s="27">
        <f t="shared" si="206"/>
        <v>727</v>
      </c>
      <c r="S2564" s="27">
        <f t="shared" si="209"/>
        <v>618</v>
      </c>
      <c r="T2564" s="27" t="str">
        <f>IFERROR(VLOOKUP(F2564,#REF!,2,0),"")</f>
        <v/>
      </c>
      <c r="U2564" s="27" t="str">
        <f t="shared" si="210"/>
        <v>,08:15:00,car,727</v>
      </c>
    </row>
    <row r="2565" spans="1:21" x14ac:dyDescent="0.25">
      <c r="A2565" t="s">
        <v>125</v>
      </c>
      <c r="B2565">
        <v>8</v>
      </c>
      <c r="C2565" s="27" t="str">
        <f t="shared" si="207"/>
        <v>M</v>
      </c>
      <c r="D2565" s="27" t="str">
        <f>IFERROR(VLOOKUP(F2565,#REF!,3),"")</f>
        <v/>
      </c>
      <c r="E2565" t="s">
        <v>2822</v>
      </c>
      <c r="F2565" s="27" t="str">
        <f t="shared" si="208"/>
        <v>CCV-40B</v>
      </c>
      <c r="G2565" t="s">
        <v>2823</v>
      </c>
      <c r="H2565" t="s">
        <v>105</v>
      </c>
      <c r="I2565" t="s">
        <v>2834</v>
      </c>
      <c r="J2565">
        <v>0</v>
      </c>
      <c r="K2565">
        <v>38</v>
      </c>
      <c r="L2565">
        <v>20</v>
      </c>
      <c r="M2565">
        <v>525</v>
      </c>
      <c r="N2565">
        <v>319</v>
      </c>
      <c r="O2565">
        <v>6</v>
      </c>
      <c r="P2565">
        <v>1</v>
      </c>
      <c r="Q2565">
        <v>46</v>
      </c>
      <c r="R2565" s="27">
        <f t="shared" si="206"/>
        <v>752</v>
      </c>
      <c r="S2565" s="27">
        <f t="shared" si="209"/>
        <v>622</v>
      </c>
      <c r="T2565" s="27" t="str">
        <f>IFERROR(VLOOKUP(F2565,#REF!,2,0),"")</f>
        <v/>
      </c>
      <c r="U2565" s="27" t="str">
        <f t="shared" si="210"/>
        <v>,08:30:00,car,752</v>
      </c>
    </row>
    <row r="2566" spans="1:21" x14ac:dyDescent="0.25">
      <c r="A2566" t="s">
        <v>127</v>
      </c>
      <c r="B2566">
        <v>8</v>
      </c>
      <c r="C2566" s="27" t="str">
        <f t="shared" si="207"/>
        <v>M</v>
      </c>
      <c r="D2566" s="27" t="str">
        <f>IFERROR(VLOOKUP(F2566,#REF!,3),"")</f>
        <v/>
      </c>
      <c r="E2566" t="s">
        <v>2822</v>
      </c>
      <c r="F2566" s="27" t="str">
        <f t="shared" si="208"/>
        <v>CCV-40B</v>
      </c>
      <c r="G2566" t="s">
        <v>2823</v>
      </c>
      <c r="H2566" t="s">
        <v>105</v>
      </c>
      <c r="I2566" t="s">
        <v>2835</v>
      </c>
      <c r="J2566">
        <v>1</v>
      </c>
      <c r="K2566">
        <v>37</v>
      </c>
      <c r="L2566">
        <v>17</v>
      </c>
      <c r="M2566">
        <v>520</v>
      </c>
      <c r="N2566">
        <v>260</v>
      </c>
      <c r="O2566">
        <v>6</v>
      </c>
      <c r="P2566">
        <v>5</v>
      </c>
      <c r="Q2566">
        <v>38</v>
      </c>
      <c r="R2566" s="27">
        <f t="shared" si="206"/>
        <v>723</v>
      </c>
      <c r="S2566" s="27">
        <f t="shared" si="209"/>
        <v>606</v>
      </c>
      <c r="T2566" s="27" t="str">
        <f>IFERROR(VLOOKUP(F2566,#REF!,2,0),"")</f>
        <v/>
      </c>
      <c r="U2566" s="27" t="str">
        <f t="shared" si="210"/>
        <v>,08:45:00,car,723</v>
      </c>
    </row>
    <row r="2567" spans="1:21" x14ac:dyDescent="0.25">
      <c r="A2567" t="s">
        <v>129</v>
      </c>
      <c r="B2567">
        <v>9</v>
      </c>
      <c r="C2567" s="27" t="str">
        <f t="shared" si="207"/>
        <v>M</v>
      </c>
      <c r="D2567" s="27" t="str">
        <f>IFERROR(VLOOKUP(F2567,#REF!,3),"")</f>
        <v/>
      </c>
      <c r="E2567" t="s">
        <v>2822</v>
      </c>
      <c r="F2567" s="27" t="str">
        <f t="shared" si="208"/>
        <v>CCV-40B</v>
      </c>
      <c r="G2567" t="s">
        <v>2823</v>
      </c>
      <c r="H2567" t="s">
        <v>105</v>
      </c>
      <c r="I2567" t="s">
        <v>2836</v>
      </c>
      <c r="J2567">
        <v>0</v>
      </c>
      <c r="K2567">
        <v>38</v>
      </c>
      <c r="L2567">
        <v>17</v>
      </c>
      <c r="M2567">
        <v>505</v>
      </c>
      <c r="N2567">
        <v>194</v>
      </c>
      <c r="O2567">
        <v>8</v>
      </c>
      <c r="P2567">
        <v>3</v>
      </c>
      <c r="Q2567">
        <v>46</v>
      </c>
      <c r="R2567" s="27">
        <f t="shared" si="206"/>
        <v>705</v>
      </c>
      <c r="S2567" s="27">
        <f t="shared" si="209"/>
        <v>597</v>
      </c>
      <c r="T2567" s="27" t="str">
        <f>IFERROR(VLOOKUP(F2567,#REF!,2,0),"")</f>
        <v/>
      </c>
      <c r="U2567" s="27" t="str">
        <f t="shared" si="210"/>
        <v>,09:00:00,car,705</v>
      </c>
    </row>
    <row r="2568" spans="1:21" x14ac:dyDescent="0.25">
      <c r="A2568" t="s">
        <v>131</v>
      </c>
      <c r="B2568">
        <v>9</v>
      </c>
      <c r="C2568" s="27" t="str">
        <f t="shared" si="207"/>
        <v>M</v>
      </c>
      <c r="D2568" s="27" t="str">
        <f>IFERROR(VLOOKUP(F2568,#REF!,3),"")</f>
        <v/>
      </c>
      <c r="E2568" t="s">
        <v>2822</v>
      </c>
      <c r="F2568" s="27" t="str">
        <f t="shared" si="208"/>
        <v>CCV-40B</v>
      </c>
      <c r="G2568" t="s">
        <v>2823</v>
      </c>
      <c r="H2568" t="s">
        <v>105</v>
      </c>
      <c r="I2568" t="s">
        <v>2837</v>
      </c>
      <c r="J2568">
        <v>0</v>
      </c>
      <c r="K2568">
        <v>48</v>
      </c>
      <c r="L2568">
        <v>7</v>
      </c>
      <c r="M2568">
        <v>735</v>
      </c>
      <c r="N2568">
        <v>149</v>
      </c>
      <c r="O2568">
        <v>14</v>
      </c>
      <c r="P2568">
        <v>3</v>
      </c>
      <c r="Q2568">
        <v>55</v>
      </c>
      <c r="R2568" s="27">
        <f t="shared" si="206"/>
        <v>932</v>
      </c>
      <c r="S2568" s="27">
        <f t="shared" si="209"/>
        <v>811</v>
      </c>
      <c r="T2568" s="27" t="str">
        <f>IFERROR(VLOOKUP(F2568,#REF!,2,0),"")</f>
        <v/>
      </c>
      <c r="U2568" s="27" t="str">
        <f t="shared" si="210"/>
        <v>,09:15:00,car,932</v>
      </c>
    </row>
    <row r="2569" spans="1:21" x14ac:dyDescent="0.25">
      <c r="A2569" t="s">
        <v>133</v>
      </c>
      <c r="B2569">
        <v>9</v>
      </c>
      <c r="C2569" s="27" t="str">
        <f t="shared" si="207"/>
        <v>M</v>
      </c>
      <c r="D2569" s="27" t="str">
        <f>IFERROR(VLOOKUP(F2569,#REF!,3),"")</f>
        <v/>
      </c>
      <c r="E2569" t="s">
        <v>2822</v>
      </c>
      <c r="F2569" s="27" t="str">
        <f t="shared" si="208"/>
        <v>CCV-40B</v>
      </c>
      <c r="G2569" t="s">
        <v>2823</v>
      </c>
      <c r="H2569" t="s">
        <v>105</v>
      </c>
      <c r="I2569" t="s">
        <v>2838</v>
      </c>
      <c r="J2569">
        <v>0</v>
      </c>
      <c r="K2569">
        <v>53</v>
      </c>
      <c r="L2569">
        <v>9</v>
      </c>
      <c r="M2569">
        <v>671</v>
      </c>
      <c r="N2569">
        <v>176</v>
      </c>
      <c r="O2569">
        <v>4</v>
      </c>
      <c r="P2569">
        <v>0</v>
      </c>
      <c r="Q2569">
        <v>60</v>
      </c>
      <c r="R2569" s="27">
        <f t="shared" si="206"/>
        <v>889</v>
      </c>
      <c r="S2569" s="27">
        <f t="shared" si="209"/>
        <v>754</v>
      </c>
      <c r="T2569" s="27" t="str">
        <f>IFERROR(VLOOKUP(F2569,#REF!,2,0),"")</f>
        <v/>
      </c>
      <c r="U2569" s="27" t="str">
        <f t="shared" si="210"/>
        <v>,09:30:00,car,889</v>
      </c>
    </row>
    <row r="2570" spans="1:21" x14ac:dyDescent="0.25">
      <c r="A2570" t="s">
        <v>135</v>
      </c>
      <c r="B2570">
        <v>9</v>
      </c>
      <c r="C2570" s="27" t="str">
        <f t="shared" si="207"/>
        <v>M</v>
      </c>
      <c r="D2570" s="27" t="str">
        <f>IFERROR(VLOOKUP(F2570,#REF!,3),"")</f>
        <v/>
      </c>
      <c r="E2570" t="s">
        <v>2822</v>
      </c>
      <c r="F2570" s="27" t="str">
        <f t="shared" si="208"/>
        <v>CCV-40B</v>
      </c>
      <c r="G2570" t="s">
        <v>2823</v>
      </c>
      <c r="H2570" t="s">
        <v>105</v>
      </c>
      <c r="I2570" t="s">
        <v>2839</v>
      </c>
      <c r="J2570">
        <v>0</v>
      </c>
      <c r="K2570">
        <v>63</v>
      </c>
      <c r="L2570">
        <v>10</v>
      </c>
      <c r="M2570">
        <v>861</v>
      </c>
      <c r="N2570">
        <v>149</v>
      </c>
      <c r="O2570">
        <v>7</v>
      </c>
      <c r="P2570">
        <v>0</v>
      </c>
      <c r="Q2570">
        <v>46</v>
      </c>
      <c r="R2570" s="27">
        <f t="shared" si="206"/>
        <v>1083</v>
      </c>
      <c r="S2570" s="27">
        <f t="shared" si="209"/>
        <v>932</v>
      </c>
      <c r="T2570" s="27" t="str">
        <f>IFERROR(VLOOKUP(F2570,#REF!,2,0),"")</f>
        <v/>
      </c>
      <c r="U2570" s="27" t="str">
        <f t="shared" si="210"/>
        <v>,09:45:00,car,1083</v>
      </c>
    </row>
    <row r="2571" spans="1:21" x14ac:dyDescent="0.25">
      <c r="A2571" t="s">
        <v>137</v>
      </c>
      <c r="B2571">
        <v>10</v>
      </c>
      <c r="C2571" s="27" t="str">
        <f t="shared" si="207"/>
        <v>M</v>
      </c>
      <c r="D2571" s="27" t="str">
        <f>IFERROR(VLOOKUP(F2571,#REF!,3),"")</f>
        <v/>
      </c>
      <c r="E2571" t="s">
        <v>2822</v>
      </c>
      <c r="F2571" s="27" t="str">
        <f t="shared" si="208"/>
        <v>CCV-40B</v>
      </c>
      <c r="G2571" t="s">
        <v>2823</v>
      </c>
      <c r="H2571" t="s">
        <v>105</v>
      </c>
      <c r="I2571" t="s">
        <v>2840</v>
      </c>
      <c r="J2571">
        <v>0</v>
      </c>
      <c r="K2571">
        <v>59</v>
      </c>
      <c r="L2571">
        <v>6</v>
      </c>
      <c r="M2571">
        <v>667</v>
      </c>
      <c r="N2571">
        <v>140</v>
      </c>
      <c r="O2571">
        <v>7</v>
      </c>
      <c r="P2571">
        <v>14</v>
      </c>
      <c r="Q2571">
        <v>40</v>
      </c>
      <c r="R2571" s="27">
        <f t="shared" si="206"/>
        <v>878</v>
      </c>
      <c r="S2571" s="27">
        <f t="shared" si="209"/>
        <v>736</v>
      </c>
      <c r="T2571" s="27" t="str">
        <f>IFERROR(VLOOKUP(F2571,#REF!,2,0),"")</f>
        <v/>
      </c>
      <c r="U2571" s="27" t="str">
        <f t="shared" si="210"/>
        <v>,10:00:00,car,878</v>
      </c>
    </row>
    <row r="2572" spans="1:21" x14ac:dyDescent="0.25">
      <c r="A2572" t="s">
        <v>139</v>
      </c>
      <c r="B2572">
        <v>10</v>
      </c>
      <c r="C2572" s="27" t="str">
        <f t="shared" si="207"/>
        <v>M</v>
      </c>
      <c r="D2572" s="27" t="str">
        <f>IFERROR(VLOOKUP(F2572,#REF!,3),"")</f>
        <v/>
      </c>
      <c r="E2572" t="s">
        <v>2822</v>
      </c>
      <c r="F2572" s="27" t="str">
        <f t="shared" si="208"/>
        <v>CCV-40B</v>
      </c>
      <c r="G2572" t="s">
        <v>2823</v>
      </c>
      <c r="H2572" t="s">
        <v>105</v>
      </c>
      <c r="I2572" t="s">
        <v>2841</v>
      </c>
      <c r="J2572">
        <v>1</v>
      </c>
      <c r="K2572">
        <v>55</v>
      </c>
      <c r="L2572">
        <v>5</v>
      </c>
      <c r="M2572">
        <v>618</v>
      </c>
      <c r="N2572">
        <v>144</v>
      </c>
      <c r="O2572">
        <v>4</v>
      </c>
      <c r="P2572">
        <v>14</v>
      </c>
      <c r="Q2572">
        <v>62</v>
      </c>
      <c r="R2572" s="27">
        <f t="shared" si="206"/>
        <v>841</v>
      </c>
      <c r="S2572" s="27">
        <f t="shared" si="209"/>
        <v>707</v>
      </c>
      <c r="T2572" s="27" t="str">
        <f>IFERROR(VLOOKUP(F2572,#REF!,2,0),"")</f>
        <v/>
      </c>
      <c r="U2572" s="27" t="str">
        <f t="shared" si="210"/>
        <v>,10:15:00,car,841</v>
      </c>
    </row>
    <row r="2573" spans="1:21" x14ac:dyDescent="0.25">
      <c r="A2573" t="s">
        <v>141</v>
      </c>
      <c r="B2573">
        <v>10</v>
      </c>
      <c r="C2573" s="27" t="str">
        <f t="shared" si="207"/>
        <v>M</v>
      </c>
      <c r="D2573" s="27" t="str">
        <f>IFERROR(VLOOKUP(F2573,#REF!,3),"")</f>
        <v/>
      </c>
      <c r="E2573" t="s">
        <v>2822</v>
      </c>
      <c r="F2573" s="27" t="str">
        <f t="shared" si="208"/>
        <v>CCV-40B</v>
      </c>
      <c r="G2573" t="s">
        <v>2823</v>
      </c>
      <c r="H2573" t="s">
        <v>105</v>
      </c>
      <c r="I2573" t="s">
        <v>2842</v>
      </c>
      <c r="J2573">
        <v>0</v>
      </c>
      <c r="K2573">
        <v>49</v>
      </c>
      <c r="L2573">
        <v>13</v>
      </c>
      <c r="M2573">
        <v>694</v>
      </c>
      <c r="N2573">
        <v>133</v>
      </c>
      <c r="O2573">
        <v>7</v>
      </c>
      <c r="P2573">
        <v>11</v>
      </c>
      <c r="Q2573">
        <v>56</v>
      </c>
      <c r="R2573" s="27">
        <f t="shared" si="206"/>
        <v>914</v>
      </c>
      <c r="S2573" s="27">
        <f t="shared" si="209"/>
        <v>794</v>
      </c>
      <c r="T2573" s="27" t="str">
        <f>IFERROR(VLOOKUP(F2573,#REF!,2,0),"")</f>
        <v/>
      </c>
      <c r="U2573" s="27" t="str">
        <f t="shared" si="210"/>
        <v>,10:30:00,car,914</v>
      </c>
    </row>
    <row r="2574" spans="1:21" x14ac:dyDescent="0.25">
      <c r="A2574" t="s">
        <v>143</v>
      </c>
      <c r="B2574">
        <v>10</v>
      </c>
      <c r="C2574" s="27" t="str">
        <f t="shared" si="207"/>
        <v>M</v>
      </c>
      <c r="D2574" s="27" t="str">
        <f>IFERROR(VLOOKUP(F2574,#REF!,3),"")</f>
        <v/>
      </c>
      <c r="E2574" t="s">
        <v>2822</v>
      </c>
      <c r="F2574" s="27" t="str">
        <f t="shared" si="208"/>
        <v>CCV-40B</v>
      </c>
      <c r="G2574" t="s">
        <v>2823</v>
      </c>
      <c r="H2574" t="s">
        <v>105</v>
      </c>
      <c r="I2574" t="s">
        <v>2843</v>
      </c>
      <c r="J2574">
        <v>0</v>
      </c>
      <c r="K2574">
        <v>44</v>
      </c>
      <c r="L2574">
        <v>27</v>
      </c>
      <c r="M2574">
        <v>753</v>
      </c>
      <c r="N2574">
        <v>111</v>
      </c>
      <c r="O2574">
        <v>8</v>
      </c>
      <c r="P2574">
        <v>4</v>
      </c>
      <c r="Q2574">
        <v>56</v>
      </c>
      <c r="R2574" s="27">
        <f t="shared" si="206"/>
        <v>987</v>
      </c>
      <c r="S2574" s="27">
        <f t="shared" si="209"/>
        <v>881</v>
      </c>
      <c r="T2574" s="27" t="str">
        <f>IFERROR(VLOOKUP(F2574,#REF!,2,0),"")</f>
        <v/>
      </c>
      <c r="U2574" s="27" t="str">
        <f t="shared" si="210"/>
        <v>,10:45:00,car,987</v>
      </c>
    </row>
    <row r="2575" spans="1:21" x14ac:dyDescent="0.25">
      <c r="A2575" t="s">
        <v>145</v>
      </c>
      <c r="B2575">
        <v>11</v>
      </c>
      <c r="C2575" s="27" t="str">
        <f t="shared" si="207"/>
        <v>M</v>
      </c>
      <c r="D2575" s="27" t="str">
        <f>IFERROR(VLOOKUP(F2575,#REF!,3),"")</f>
        <v/>
      </c>
      <c r="E2575" t="s">
        <v>2822</v>
      </c>
      <c r="F2575" s="27" t="str">
        <f t="shared" si="208"/>
        <v>CCV-40B</v>
      </c>
      <c r="G2575" t="s">
        <v>2823</v>
      </c>
      <c r="H2575" t="s">
        <v>105</v>
      </c>
      <c r="I2575" t="s">
        <v>2844</v>
      </c>
      <c r="J2575">
        <v>0</v>
      </c>
      <c r="K2575">
        <v>26</v>
      </c>
      <c r="L2575">
        <v>31</v>
      </c>
      <c r="M2575">
        <v>635</v>
      </c>
      <c r="N2575">
        <v>112</v>
      </c>
      <c r="O2575">
        <v>7</v>
      </c>
      <c r="P2575">
        <v>7</v>
      </c>
      <c r="Q2575">
        <v>50</v>
      </c>
      <c r="R2575" s="27">
        <f t="shared" si="206"/>
        <v>841</v>
      </c>
      <c r="S2575" s="27">
        <f t="shared" si="209"/>
        <v>770</v>
      </c>
      <c r="T2575" s="27" t="str">
        <f>IFERROR(VLOOKUP(F2575,#REF!,2,0),"")</f>
        <v/>
      </c>
      <c r="U2575" s="27" t="str">
        <f t="shared" si="210"/>
        <v>,11:00:00,car,841</v>
      </c>
    </row>
    <row r="2576" spans="1:21" x14ac:dyDescent="0.25">
      <c r="A2576" t="s">
        <v>147</v>
      </c>
      <c r="B2576">
        <v>11</v>
      </c>
      <c r="C2576" s="27" t="str">
        <f t="shared" si="207"/>
        <v>M</v>
      </c>
      <c r="D2576" s="27" t="str">
        <f>IFERROR(VLOOKUP(F2576,#REF!,3),"")</f>
        <v/>
      </c>
      <c r="E2576" t="s">
        <v>2822</v>
      </c>
      <c r="F2576" s="27" t="str">
        <f t="shared" si="208"/>
        <v>CCV-40B</v>
      </c>
      <c r="G2576" t="s">
        <v>2823</v>
      </c>
      <c r="H2576" t="s">
        <v>105</v>
      </c>
      <c r="I2576" t="s">
        <v>2845</v>
      </c>
      <c r="J2576">
        <v>0</v>
      </c>
      <c r="K2576">
        <v>25</v>
      </c>
      <c r="L2576">
        <v>31</v>
      </c>
      <c r="M2576">
        <v>608</v>
      </c>
      <c r="N2576">
        <v>134</v>
      </c>
      <c r="O2576">
        <v>9</v>
      </c>
      <c r="P2576">
        <v>8</v>
      </c>
      <c r="Q2576">
        <v>45</v>
      </c>
      <c r="R2576" s="27">
        <f t="shared" si="206"/>
        <v>811</v>
      </c>
      <c r="S2576" s="27">
        <f t="shared" si="209"/>
        <v>739</v>
      </c>
      <c r="T2576" s="27" t="str">
        <f>IFERROR(VLOOKUP(F2576,#REF!,2,0),"")</f>
        <v/>
      </c>
      <c r="U2576" s="27" t="str">
        <f t="shared" si="210"/>
        <v>,11:15:00,car,811</v>
      </c>
    </row>
    <row r="2577" spans="1:21" x14ac:dyDescent="0.25">
      <c r="A2577" t="s">
        <v>149</v>
      </c>
      <c r="B2577">
        <v>11</v>
      </c>
      <c r="C2577" s="27" t="str">
        <f t="shared" si="207"/>
        <v>M</v>
      </c>
      <c r="D2577" s="27" t="str">
        <f>IFERROR(VLOOKUP(F2577,#REF!,3),"")</f>
        <v/>
      </c>
      <c r="E2577" t="s">
        <v>2822</v>
      </c>
      <c r="F2577" s="27" t="str">
        <f t="shared" si="208"/>
        <v>CCV-40B</v>
      </c>
      <c r="G2577" t="s">
        <v>2823</v>
      </c>
      <c r="H2577" t="s">
        <v>105</v>
      </c>
      <c r="I2577" t="s">
        <v>2846</v>
      </c>
      <c r="J2577">
        <v>0</v>
      </c>
      <c r="K2577">
        <v>40</v>
      </c>
      <c r="L2577">
        <v>19</v>
      </c>
      <c r="M2577">
        <v>716</v>
      </c>
      <c r="N2577">
        <v>166</v>
      </c>
      <c r="O2577">
        <v>5</v>
      </c>
      <c r="P2577">
        <v>10</v>
      </c>
      <c r="Q2577">
        <v>43</v>
      </c>
      <c r="R2577" s="27">
        <f t="shared" si="206"/>
        <v>925</v>
      </c>
      <c r="S2577" s="27">
        <f t="shared" si="209"/>
        <v>817</v>
      </c>
      <c r="T2577" s="27" t="str">
        <f>IFERROR(VLOOKUP(F2577,#REF!,2,0),"")</f>
        <v/>
      </c>
      <c r="U2577" s="27" t="str">
        <f t="shared" si="210"/>
        <v>,11:30:00,car,925</v>
      </c>
    </row>
    <row r="2578" spans="1:21" x14ac:dyDescent="0.25">
      <c r="A2578" t="s">
        <v>151</v>
      </c>
      <c r="B2578">
        <v>11</v>
      </c>
      <c r="C2578" s="27" t="str">
        <f t="shared" si="207"/>
        <v>M</v>
      </c>
      <c r="D2578" s="27" t="str">
        <f>IFERROR(VLOOKUP(F2578,#REF!,3),"")</f>
        <v/>
      </c>
      <c r="E2578" t="s">
        <v>2822</v>
      </c>
      <c r="F2578" s="27" t="str">
        <f t="shared" si="208"/>
        <v>CCV-40B</v>
      </c>
      <c r="G2578" t="s">
        <v>2823</v>
      </c>
      <c r="H2578" t="s">
        <v>105</v>
      </c>
      <c r="I2578" t="s">
        <v>2847</v>
      </c>
      <c r="J2578">
        <v>0</v>
      </c>
      <c r="K2578">
        <v>41</v>
      </c>
      <c r="L2578">
        <v>6</v>
      </c>
      <c r="M2578">
        <v>798</v>
      </c>
      <c r="N2578">
        <v>124</v>
      </c>
      <c r="O2578">
        <v>9</v>
      </c>
      <c r="P2578">
        <v>9</v>
      </c>
      <c r="Q2578">
        <v>29</v>
      </c>
      <c r="R2578" s="27">
        <f t="shared" si="206"/>
        <v>954</v>
      </c>
      <c r="S2578" s="27">
        <f t="shared" si="209"/>
        <v>851</v>
      </c>
      <c r="T2578" s="27" t="str">
        <f>IFERROR(VLOOKUP(F2578,#REF!,2,0),"")</f>
        <v/>
      </c>
      <c r="U2578" s="27" t="str">
        <f t="shared" si="210"/>
        <v>,11:45:00,car,954</v>
      </c>
    </row>
    <row r="2579" spans="1:21" x14ac:dyDescent="0.25">
      <c r="A2579" t="s">
        <v>153</v>
      </c>
      <c r="B2579">
        <v>12</v>
      </c>
      <c r="C2579" s="27" t="str">
        <f t="shared" si="207"/>
        <v>T</v>
      </c>
      <c r="D2579" s="27" t="str">
        <f>IFERROR(VLOOKUP(F2579,#REF!,3),"")</f>
        <v/>
      </c>
      <c r="E2579" t="s">
        <v>2822</v>
      </c>
      <c r="F2579" s="27" t="str">
        <f t="shared" si="208"/>
        <v>CCV-40B</v>
      </c>
      <c r="G2579" t="s">
        <v>2823</v>
      </c>
      <c r="H2579" t="s">
        <v>105</v>
      </c>
      <c r="I2579" t="s">
        <v>2848</v>
      </c>
      <c r="J2579">
        <v>1</v>
      </c>
      <c r="K2579">
        <v>44</v>
      </c>
      <c r="L2579">
        <v>10</v>
      </c>
      <c r="M2579">
        <v>848</v>
      </c>
      <c r="N2579">
        <v>146</v>
      </c>
      <c r="O2579">
        <v>4</v>
      </c>
      <c r="P2579">
        <v>5</v>
      </c>
      <c r="Q2579">
        <v>31</v>
      </c>
      <c r="R2579" s="27">
        <f t="shared" si="206"/>
        <v>1022</v>
      </c>
      <c r="S2579" s="27">
        <f t="shared" si="209"/>
        <v>909</v>
      </c>
      <c r="T2579" s="27" t="str">
        <f>IFERROR(VLOOKUP(F2579,#REF!,2,0),"")</f>
        <v/>
      </c>
      <c r="U2579" s="27" t="str">
        <f t="shared" si="210"/>
        <v>,12:00:00,car,1022</v>
      </c>
    </row>
    <row r="2580" spans="1:21" x14ac:dyDescent="0.25">
      <c r="A2580" t="s">
        <v>155</v>
      </c>
      <c r="B2580">
        <v>12</v>
      </c>
      <c r="C2580" s="27" t="str">
        <f t="shared" si="207"/>
        <v>T</v>
      </c>
      <c r="D2580" s="27" t="str">
        <f>IFERROR(VLOOKUP(F2580,#REF!,3),"")</f>
        <v/>
      </c>
      <c r="E2580" t="s">
        <v>2822</v>
      </c>
      <c r="F2580" s="27" t="str">
        <f t="shared" si="208"/>
        <v>CCV-40B</v>
      </c>
      <c r="G2580" t="s">
        <v>2823</v>
      </c>
      <c r="H2580" t="s">
        <v>105</v>
      </c>
      <c r="I2580" t="s">
        <v>2849</v>
      </c>
      <c r="J2580">
        <v>0</v>
      </c>
      <c r="K2580">
        <v>36</v>
      </c>
      <c r="L2580">
        <v>14</v>
      </c>
      <c r="M2580">
        <v>654</v>
      </c>
      <c r="N2580">
        <v>120</v>
      </c>
      <c r="O2580">
        <v>5</v>
      </c>
      <c r="P2580">
        <v>7</v>
      </c>
      <c r="Q2580">
        <v>25</v>
      </c>
      <c r="R2580" s="27">
        <f t="shared" si="206"/>
        <v>813</v>
      </c>
      <c r="S2580" s="27">
        <f t="shared" si="209"/>
        <v>721</v>
      </c>
      <c r="T2580" s="27" t="str">
        <f>IFERROR(VLOOKUP(F2580,#REF!,2,0),"")</f>
        <v/>
      </c>
      <c r="U2580" s="27" t="str">
        <f t="shared" si="210"/>
        <v>,12:15:00,car,813</v>
      </c>
    </row>
    <row r="2581" spans="1:21" x14ac:dyDescent="0.25">
      <c r="A2581" t="s">
        <v>157</v>
      </c>
      <c r="B2581">
        <v>12</v>
      </c>
      <c r="C2581" s="27" t="str">
        <f t="shared" si="207"/>
        <v>T</v>
      </c>
      <c r="D2581" s="27" t="str">
        <f>IFERROR(VLOOKUP(F2581,#REF!,3),"")</f>
        <v/>
      </c>
      <c r="E2581" t="s">
        <v>2822</v>
      </c>
      <c r="F2581" s="27" t="str">
        <f t="shared" si="208"/>
        <v>CCV-40B</v>
      </c>
      <c r="G2581" t="s">
        <v>2823</v>
      </c>
      <c r="H2581" t="s">
        <v>105</v>
      </c>
      <c r="I2581" t="s">
        <v>2850</v>
      </c>
      <c r="J2581">
        <v>14</v>
      </c>
      <c r="K2581">
        <v>28</v>
      </c>
      <c r="L2581">
        <v>12</v>
      </c>
      <c r="M2581">
        <v>621</v>
      </c>
      <c r="N2581">
        <v>124</v>
      </c>
      <c r="O2581">
        <v>9</v>
      </c>
      <c r="P2581">
        <v>4</v>
      </c>
      <c r="Q2581">
        <v>24</v>
      </c>
      <c r="R2581" s="27">
        <f t="shared" si="206"/>
        <v>756</v>
      </c>
      <c r="S2581" s="27">
        <f t="shared" si="209"/>
        <v>679</v>
      </c>
      <c r="T2581" s="27" t="str">
        <f>IFERROR(VLOOKUP(F2581,#REF!,2,0),"")</f>
        <v/>
      </c>
      <c r="U2581" s="27" t="str">
        <f t="shared" si="210"/>
        <v>,12:30:00,car,756</v>
      </c>
    </row>
    <row r="2582" spans="1:21" x14ac:dyDescent="0.25">
      <c r="A2582" t="s">
        <v>159</v>
      </c>
      <c r="B2582">
        <v>12</v>
      </c>
      <c r="C2582" s="27" t="str">
        <f t="shared" si="207"/>
        <v>T</v>
      </c>
      <c r="D2582" s="27" t="str">
        <f>IFERROR(VLOOKUP(F2582,#REF!,3),"")</f>
        <v/>
      </c>
      <c r="E2582" t="s">
        <v>2822</v>
      </c>
      <c r="F2582" s="27" t="str">
        <f t="shared" si="208"/>
        <v>CCV-40B</v>
      </c>
      <c r="G2582" t="s">
        <v>2823</v>
      </c>
      <c r="H2582" t="s">
        <v>105</v>
      </c>
      <c r="I2582" t="s">
        <v>2851</v>
      </c>
      <c r="J2582">
        <v>0</v>
      </c>
      <c r="K2582">
        <v>40</v>
      </c>
      <c r="L2582">
        <v>5</v>
      </c>
      <c r="M2582">
        <v>722</v>
      </c>
      <c r="N2582">
        <v>160</v>
      </c>
      <c r="O2582">
        <v>9</v>
      </c>
      <c r="P2582">
        <v>8</v>
      </c>
      <c r="Q2582">
        <v>19</v>
      </c>
      <c r="R2582" s="27">
        <f t="shared" si="206"/>
        <v>869</v>
      </c>
      <c r="S2582" s="27">
        <f t="shared" si="209"/>
        <v>762</v>
      </c>
      <c r="T2582" s="27" t="str">
        <f>IFERROR(VLOOKUP(F2582,#REF!,2,0),"")</f>
        <v/>
      </c>
      <c r="U2582" s="27" t="str">
        <f t="shared" si="210"/>
        <v>,12:45:00,car,869</v>
      </c>
    </row>
    <row r="2583" spans="1:21" x14ac:dyDescent="0.25">
      <c r="A2583" t="s">
        <v>161</v>
      </c>
      <c r="B2583">
        <v>13</v>
      </c>
      <c r="C2583" s="27" t="str">
        <f t="shared" si="207"/>
        <v>T</v>
      </c>
      <c r="D2583" s="27" t="str">
        <f>IFERROR(VLOOKUP(F2583,#REF!,3),"")</f>
        <v/>
      </c>
      <c r="E2583" t="s">
        <v>2822</v>
      </c>
      <c r="F2583" s="27" t="str">
        <f t="shared" si="208"/>
        <v>CCV-40B</v>
      </c>
      <c r="G2583" t="s">
        <v>2823</v>
      </c>
      <c r="H2583" t="s">
        <v>105</v>
      </c>
      <c r="I2583" t="s">
        <v>2852</v>
      </c>
      <c r="J2583">
        <v>2</v>
      </c>
      <c r="K2583">
        <v>46</v>
      </c>
      <c r="L2583">
        <v>8</v>
      </c>
      <c r="M2583">
        <v>679</v>
      </c>
      <c r="N2583">
        <v>166</v>
      </c>
      <c r="O2583">
        <v>6</v>
      </c>
      <c r="P2583">
        <v>4</v>
      </c>
      <c r="Q2583">
        <v>25</v>
      </c>
      <c r="R2583" s="27">
        <f t="shared" si="206"/>
        <v>848</v>
      </c>
      <c r="S2583" s="27">
        <f t="shared" si="209"/>
        <v>728</v>
      </c>
      <c r="T2583" s="27" t="str">
        <f>IFERROR(VLOOKUP(F2583,#REF!,2,0),"")</f>
        <v/>
      </c>
      <c r="U2583" s="27" t="str">
        <f t="shared" si="210"/>
        <v>,13:00:00,car,848</v>
      </c>
    </row>
    <row r="2584" spans="1:21" x14ac:dyDescent="0.25">
      <c r="A2584" t="s">
        <v>163</v>
      </c>
      <c r="B2584">
        <v>13</v>
      </c>
      <c r="C2584" s="27" t="str">
        <f t="shared" si="207"/>
        <v>T</v>
      </c>
      <c r="D2584" s="27" t="str">
        <f>IFERROR(VLOOKUP(F2584,#REF!,3),"")</f>
        <v/>
      </c>
      <c r="E2584" t="s">
        <v>2822</v>
      </c>
      <c r="F2584" s="27" t="str">
        <f t="shared" si="208"/>
        <v>CCV-40B</v>
      </c>
      <c r="G2584" t="s">
        <v>2823</v>
      </c>
      <c r="H2584" t="s">
        <v>105</v>
      </c>
      <c r="I2584" t="s">
        <v>2853</v>
      </c>
      <c r="J2584">
        <v>0</v>
      </c>
      <c r="K2584">
        <v>46</v>
      </c>
      <c r="L2584">
        <v>8</v>
      </c>
      <c r="M2584">
        <v>654</v>
      </c>
      <c r="N2584">
        <v>201</v>
      </c>
      <c r="O2584">
        <v>4</v>
      </c>
      <c r="P2584">
        <v>5</v>
      </c>
      <c r="Q2584">
        <v>29</v>
      </c>
      <c r="R2584" s="27">
        <f t="shared" si="206"/>
        <v>834</v>
      </c>
      <c r="S2584" s="27">
        <f t="shared" si="209"/>
        <v>708</v>
      </c>
      <c r="T2584" s="27" t="str">
        <f>IFERROR(VLOOKUP(F2584,#REF!,2,0),"")</f>
        <v/>
      </c>
      <c r="U2584" s="27" t="str">
        <f t="shared" si="210"/>
        <v>,13:15:00,car,834</v>
      </c>
    </row>
    <row r="2585" spans="1:21" x14ac:dyDescent="0.25">
      <c r="A2585" t="s">
        <v>165</v>
      </c>
      <c r="B2585">
        <v>13</v>
      </c>
      <c r="C2585" s="27" t="str">
        <f t="shared" si="207"/>
        <v>T</v>
      </c>
      <c r="D2585" s="27" t="str">
        <f>IFERROR(VLOOKUP(F2585,#REF!,3),"")</f>
        <v/>
      </c>
      <c r="E2585" t="s">
        <v>2822</v>
      </c>
      <c r="F2585" s="27" t="str">
        <f t="shared" si="208"/>
        <v>CCV-40B</v>
      </c>
      <c r="G2585" t="s">
        <v>2823</v>
      </c>
      <c r="H2585" t="s">
        <v>105</v>
      </c>
      <c r="I2585" t="s">
        <v>2854</v>
      </c>
      <c r="J2585">
        <v>0</v>
      </c>
      <c r="K2585">
        <v>24</v>
      </c>
      <c r="L2585">
        <v>13</v>
      </c>
      <c r="M2585">
        <v>622</v>
      </c>
      <c r="N2585">
        <v>192</v>
      </c>
      <c r="O2585">
        <v>6</v>
      </c>
      <c r="P2585">
        <v>13</v>
      </c>
      <c r="Q2585">
        <v>35</v>
      </c>
      <c r="R2585" s="27">
        <f t="shared" si="206"/>
        <v>783</v>
      </c>
      <c r="S2585" s="27">
        <f t="shared" si="209"/>
        <v>703</v>
      </c>
      <c r="T2585" s="27" t="str">
        <f>IFERROR(VLOOKUP(F2585,#REF!,2,0),"")</f>
        <v/>
      </c>
      <c r="U2585" s="27" t="str">
        <f t="shared" si="210"/>
        <v>,13:30:00,car,783</v>
      </c>
    </row>
    <row r="2586" spans="1:21" x14ac:dyDescent="0.25">
      <c r="A2586" t="s">
        <v>167</v>
      </c>
      <c r="B2586">
        <v>13</v>
      </c>
      <c r="C2586" s="27" t="str">
        <f t="shared" si="207"/>
        <v>T</v>
      </c>
      <c r="D2586" s="27" t="str">
        <f>IFERROR(VLOOKUP(F2586,#REF!,3),"")</f>
        <v/>
      </c>
      <c r="E2586" t="s">
        <v>2822</v>
      </c>
      <c r="F2586" s="27" t="str">
        <f t="shared" si="208"/>
        <v>CCV-40B</v>
      </c>
      <c r="G2586" t="s">
        <v>2823</v>
      </c>
      <c r="H2586" t="s">
        <v>105</v>
      </c>
      <c r="I2586" t="s">
        <v>2855</v>
      </c>
      <c r="J2586">
        <v>0</v>
      </c>
      <c r="K2586">
        <v>31</v>
      </c>
      <c r="L2586">
        <v>30</v>
      </c>
      <c r="M2586">
        <v>575</v>
      </c>
      <c r="N2586">
        <v>161</v>
      </c>
      <c r="O2586">
        <v>6</v>
      </c>
      <c r="P2586">
        <v>9</v>
      </c>
      <c r="Q2586">
        <v>46</v>
      </c>
      <c r="R2586" s="27">
        <f t="shared" si="206"/>
        <v>794</v>
      </c>
      <c r="S2586" s="27">
        <f t="shared" si="209"/>
        <v>705</v>
      </c>
      <c r="T2586" s="27" t="str">
        <f>IFERROR(VLOOKUP(F2586,#REF!,2,0),"")</f>
        <v/>
      </c>
      <c r="U2586" s="27" t="str">
        <f t="shared" si="210"/>
        <v>,13:45:00,car,794</v>
      </c>
    </row>
    <row r="2587" spans="1:21" x14ac:dyDescent="0.25">
      <c r="A2587" t="s">
        <v>169</v>
      </c>
      <c r="B2587">
        <v>14</v>
      </c>
      <c r="C2587" s="27" t="str">
        <f t="shared" si="207"/>
        <v>T</v>
      </c>
      <c r="D2587" s="27" t="str">
        <f>IFERROR(VLOOKUP(F2587,#REF!,3),"")</f>
        <v/>
      </c>
      <c r="E2587" t="s">
        <v>2822</v>
      </c>
      <c r="F2587" s="27" t="str">
        <f t="shared" si="208"/>
        <v>CCV-40B</v>
      </c>
      <c r="G2587" t="s">
        <v>2823</v>
      </c>
      <c r="H2587" t="s">
        <v>105</v>
      </c>
      <c r="I2587" t="s">
        <v>2856</v>
      </c>
      <c r="J2587">
        <v>0</v>
      </c>
      <c r="K2587">
        <v>39</v>
      </c>
      <c r="L2587">
        <v>15</v>
      </c>
      <c r="M2587">
        <v>603</v>
      </c>
      <c r="N2587">
        <v>181</v>
      </c>
      <c r="O2587">
        <v>5</v>
      </c>
      <c r="P2587">
        <v>2</v>
      </c>
      <c r="Q2587">
        <v>51</v>
      </c>
      <c r="R2587" s="27">
        <f t="shared" si="206"/>
        <v>802</v>
      </c>
      <c r="S2587" s="27">
        <f t="shared" si="209"/>
        <v>694</v>
      </c>
      <c r="T2587" s="27" t="str">
        <f>IFERROR(VLOOKUP(F2587,#REF!,2,0),"")</f>
        <v/>
      </c>
      <c r="U2587" s="27" t="str">
        <f t="shared" si="210"/>
        <v>,14:00:00,car,802</v>
      </c>
    </row>
    <row r="2588" spans="1:21" x14ac:dyDescent="0.25">
      <c r="A2588" t="s">
        <v>171</v>
      </c>
      <c r="B2588">
        <v>14</v>
      </c>
      <c r="C2588" s="27" t="str">
        <f t="shared" si="207"/>
        <v>T</v>
      </c>
      <c r="D2588" s="27" t="str">
        <f>IFERROR(VLOOKUP(F2588,#REF!,3),"")</f>
        <v/>
      </c>
      <c r="E2588" t="s">
        <v>2822</v>
      </c>
      <c r="F2588" s="27" t="str">
        <f t="shared" si="208"/>
        <v>CCV-40B</v>
      </c>
      <c r="G2588" t="s">
        <v>2823</v>
      </c>
      <c r="H2588" t="s">
        <v>105</v>
      </c>
      <c r="I2588" t="s">
        <v>2857</v>
      </c>
      <c r="J2588">
        <v>0</v>
      </c>
      <c r="K2588">
        <v>40</v>
      </c>
      <c r="L2588">
        <v>8</v>
      </c>
      <c r="M2588">
        <v>1321</v>
      </c>
      <c r="N2588">
        <v>124</v>
      </c>
      <c r="O2588">
        <v>5</v>
      </c>
      <c r="P2588">
        <v>5</v>
      </c>
      <c r="Q2588">
        <v>49</v>
      </c>
      <c r="R2588" s="27">
        <f t="shared" si="206"/>
        <v>1496</v>
      </c>
      <c r="S2588" s="27">
        <f t="shared" si="209"/>
        <v>1395</v>
      </c>
      <c r="T2588" s="27" t="str">
        <f>IFERROR(VLOOKUP(F2588,#REF!,2,0),"")</f>
        <v/>
      </c>
      <c r="U2588" s="27" t="str">
        <f t="shared" si="210"/>
        <v>,14:15:00,car,1496</v>
      </c>
    </row>
    <row r="2589" spans="1:21" x14ac:dyDescent="0.25">
      <c r="A2589" t="s">
        <v>173</v>
      </c>
      <c r="B2589">
        <v>14</v>
      </c>
      <c r="C2589" s="27" t="str">
        <f t="shared" si="207"/>
        <v>T</v>
      </c>
      <c r="D2589" s="27" t="str">
        <f>IFERROR(VLOOKUP(F2589,#REF!,3),"")</f>
        <v/>
      </c>
      <c r="E2589" t="s">
        <v>2822</v>
      </c>
      <c r="F2589" s="27" t="str">
        <f t="shared" si="208"/>
        <v>CCV-40B</v>
      </c>
      <c r="G2589" t="s">
        <v>2823</v>
      </c>
      <c r="H2589" t="s">
        <v>105</v>
      </c>
      <c r="I2589" t="s">
        <v>2858</v>
      </c>
      <c r="J2589">
        <v>2</v>
      </c>
      <c r="K2589">
        <v>55</v>
      </c>
      <c r="L2589">
        <v>13</v>
      </c>
      <c r="M2589">
        <v>1129</v>
      </c>
      <c r="N2589">
        <v>131</v>
      </c>
      <c r="O2589">
        <v>7</v>
      </c>
      <c r="P2589">
        <v>1</v>
      </c>
      <c r="Q2589">
        <v>55</v>
      </c>
      <c r="R2589" s="27">
        <f t="shared" si="206"/>
        <v>1350</v>
      </c>
      <c r="S2589" s="27">
        <f t="shared" si="209"/>
        <v>1218</v>
      </c>
      <c r="T2589" s="27" t="str">
        <f>IFERROR(VLOOKUP(F2589,#REF!,2,0),"")</f>
        <v/>
      </c>
      <c r="U2589" s="27" t="str">
        <f t="shared" si="210"/>
        <v>,14:30:00,car,1350</v>
      </c>
    </row>
    <row r="2590" spans="1:21" x14ac:dyDescent="0.25">
      <c r="A2590" t="s">
        <v>175</v>
      </c>
      <c r="B2590">
        <v>14</v>
      </c>
      <c r="C2590" s="27" t="str">
        <f t="shared" si="207"/>
        <v>T</v>
      </c>
      <c r="D2590" s="27" t="str">
        <f>IFERROR(VLOOKUP(F2590,#REF!,3),"")</f>
        <v/>
      </c>
      <c r="E2590" t="s">
        <v>2822</v>
      </c>
      <c r="F2590" s="27" t="str">
        <f t="shared" si="208"/>
        <v>CCV-40B</v>
      </c>
      <c r="G2590" t="s">
        <v>2823</v>
      </c>
      <c r="H2590" t="s">
        <v>105</v>
      </c>
      <c r="I2590" t="s">
        <v>2859</v>
      </c>
      <c r="J2590">
        <v>0</v>
      </c>
      <c r="K2590">
        <v>33</v>
      </c>
      <c r="L2590">
        <v>5</v>
      </c>
      <c r="M2590">
        <v>577</v>
      </c>
      <c r="N2590">
        <v>148</v>
      </c>
      <c r="O2590">
        <v>6</v>
      </c>
      <c r="P2590">
        <v>6</v>
      </c>
      <c r="Q2590">
        <v>38</v>
      </c>
      <c r="R2590" s="27">
        <f t="shared" si="206"/>
        <v>725</v>
      </c>
      <c r="S2590" s="27">
        <f t="shared" si="209"/>
        <v>634</v>
      </c>
      <c r="T2590" s="27" t="str">
        <f>IFERROR(VLOOKUP(F2590,#REF!,2,0),"")</f>
        <v/>
      </c>
      <c r="U2590" s="27" t="str">
        <f t="shared" si="210"/>
        <v>,14:45:00,car,725</v>
      </c>
    </row>
    <row r="2591" spans="1:21" x14ac:dyDescent="0.25">
      <c r="A2591" t="s">
        <v>177</v>
      </c>
      <c r="B2591">
        <v>15</v>
      </c>
      <c r="C2591" s="27" t="str">
        <f t="shared" si="207"/>
        <v>T</v>
      </c>
      <c r="D2591" s="27" t="str">
        <f>IFERROR(VLOOKUP(F2591,#REF!,3),"")</f>
        <v/>
      </c>
      <c r="E2591" t="s">
        <v>2822</v>
      </c>
      <c r="F2591" s="27" t="str">
        <f t="shared" si="208"/>
        <v>CCV-40B</v>
      </c>
      <c r="G2591" t="s">
        <v>2823</v>
      </c>
      <c r="H2591" t="s">
        <v>105</v>
      </c>
      <c r="I2591" t="s">
        <v>2860</v>
      </c>
      <c r="J2591">
        <v>0</v>
      </c>
      <c r="K2591">
        <v>52</v>
      </c>
      <c r="L2591">
        <v>13</v>
      </c>
      <c r="M2591">
        <v>1014</v>
      </c>
      <c r="N2591">
        <v>144</v>
      </c>
      <c r="O2591">
        <v>9</v>
      </c>
      <c r="P2591">
        <v>7</v>
      </c>
      <c r="Q2591">
        <v>48</v>
      </c>
      <c r="R2591" s="27">
        <f t="shared" si="206"/>
        <v>1230</v>
      </c>
      <c r="S2591" s="27">
        <f t="shared" si="209"/>
        <v>1102</v>
      </c>
      <c r="T2591" s="27" t="str">
        <f>IFERROR(VLOOKUP(F2591,#REF!,2,0),"")</f>
        <v/>
      </c>
      <c r="U2591" s="27" t="str">
        <f t="shared" si="210"/>
        <v>,15:00:00,car,1230</v>
      </c>
    </row>
    <row r="2592" spans="1:21" x14ac:dyDescent="0.25">
      <c r="A2592" t="s">
        <v>179</v>
      </c>
      <c r="B2592">
        <v>15</v>
      </c>
      <c r="C2592" s="27" t="str">
        <f t="shared" si="207"/>
        <v>T</v>
      </c>
      <c r="D2592" s="27" t="str">
        <f>IFERROR(VLOOKUP(F2592,#REF!,3),"")</f>
        <v/>
      </c>
      <c r="E2592" t="s">
        <v>2822</v>
      </c>
      <c r="F2592" s="27" t="str">
        <f t="shared" si="208"/>
        <v>CCV-40B</v>
      </c>
      <c r="G2592" t="s">
        <v>2823</v>
      </c>
      <c r="H2592" t="s">
        <v>105</v>
      </c>
      <c r="I2592" t="s">
        <v>2861</v>
      </c>
      <c r="J2592">
        <v>0</v>
      </c>
      <c r="K2592">
        <v>18</v>
      </c>
      <c r="L2592">
        <v>36</v>
      </c>
      <c r="M2592">
        <v>876</v>
      </c>
      <c r="N2592">
        <v>108</v>
      </c>
      <c r="O2592">
        <v>10</v>
      </c>
      <c r="P2592">
        <v>12</v>
      </c>
      <c r="Q2592">
        <v>49</v>
      </c>
      <c r="R2592" s="27">
        <f t="shared" si="206"/>
        <v>1081</v>
      </c>
      <c r="S2592" s="27">
        <f t="shared" si="209"/>
        <v>1027</v>
      </c>
      <c r="T2592" s="27" t="str">
        <f>IFERROR(VLOOKUP(F2592,#REF!,2,0),"")</f>
        <v/>
      </c>
      <c r="U2592" s="27" t="str">
        <f t="shared" si="210"/>
        <v>,15:15:00,car,1081</v>
      </c>
    </row>
    <row r="2593" spans="1:21" x14ac:dyDescent="0.25">
      <c r="A2593" t="s">
        <v>181</v>
      </c>
      <c r="B2593">
        <v>15</v>
      </c>
      <c r="C2593" s="27" t="str">
        <f t="shared" si="207"/>
        <v>T</v>
      </c>
      <c r="D2593" s="27" t="str">
        <f>IFERROR(VLOOKUP(F2593,#REF!,3),"")</f>
        <v/>
      </c>
      <c r="E2593" t="s">
        <v>2822</v>
      </c>
      <c r="F2593" s="27" t="str">
        <f t="shared" si="208"/>
        <v>CCV-40B</v>
      </c>
      <c r="G2593" t="s">
        <v>2823</v>
      </c>
      <c r="H2593" t="s">
        <v>105</v>
      </c>
      <c r="I2593" t="s">
        <v>2862</v>
      </c>
      <c r="J2593">
        <v>0</v>
      </c>
      <c r="K2593">
        <v>16</v>
      </c>
      <c r="L2593">
        <v>15</v>
      </c>
      <c r="M2593">
        <v>804</v>
      </c>
      <c r="N2593">
        <v>140</v>
      </c>
      <c r="O2593">
        <v>11</v>
      </c>
      <c r="P2593">
        <v>10</v>
      </c>
      <c r="Q2593">
        <v>58</v>
      </c>
      <c r="R2593" s="27">
        <f t="shared" si="206"/>
        <v>965</v>
      </c>
      <c r="S2593" s="27">
        <f t="shared" si="209"/>
        <v>910</v>
      </c>
      <c r="T2593" s="27" t="str">
        <f>IFERROR(VLOOKUP(F2593,#REF!,2,0),"")</f>
        <v/>
      </c>
      <c r="U2593" s="27" t="str">
        <f t="shared" si="210"/>
        <v>,15:30:00,car,965</v>
      </c>
    </row>
    <row r="2594" spans="1:21" x14ac:dyDescent="0.25">
      <c r="A2594" t="s">
        <v>183</v>
      </c>
      <c r="B2594">
        <v>15</v>
      </c>
      <c r="C2594" s="27" t="str">
        <f t="shared" si="207"/>
        <v>T</v>
      </c>
      <c r="D2594" s="27" t="str">
        <f>IFERROR(VLOOKUP(F2594,#REF!,3),"")</f>
        <v/>
      </c>
      <c r="E2594" t="s">
        <v>2822</v>
      </c>
      <c r="F2594" s="27" t="str">
        <f t="shared" si="208"/>
        <v>CCV-40B</v>
      </c>
      <c r="G2594" t="s">
        <v>2823</v>
      </c>
      <c r="H2594" t="s">
        <v>105</v>
      </c>
      <c r="I2594" t="s">
        <v>2863</v>
      </c>
      <c r="J2594">
        <v>0</v>
      </c>
      <c r="K2594">
        <v>25</v>
      </c>
      <c r="L2594">
        <v>22</v>
      </c>
      <c r="M2594">
        <v>822</v>
      </c>
      <c r="N2594">
        <v>141</v>
      </c>
      <c r="O2594">
        <v>11</v>
      </c>
      <c r="P2594">
        <v>6</v>
      </c>
      <c r="Q2594">
        <v>43</v>
      </c>
      <c r="R2594" s="27">
        <f t="shared" si="206"/>
        <v>1000</v>
      </c>
      <c r="S2594" s="27">
        <f t="shared" si="209"/>
        <v>926</v>
      </c>
      <c r="T2594" s="27" t="str">
        <f>IFERROR(VLOOKUP(F2594,#REF!,2,0),"")</f>
        <v/>
      </c>
      <c r="U2594" s="27" t="str">
        <f t="shared" si="210"/>
        <v>,15:45:00,car,1000</v>
      </c>
    </row>
    <row r="2595" spans="1:21" x14ac:dyDescent="0.25">
      <c r="A2595" t="s">
        <v>185</v>
      </c>
      <c r="B2595">
        <v>16</v>
      </c>
      <c r="C2595" s="27" t="str">
        <f t="shared" si="207"/>
        <v>T</v>
      </c>
      <c r="D2595" s="27" t="str">
        <f>IFERROR(VLOOKUP(F2595,#REF!,3),"")</f>
        <v/>
      </c>
      <c r="E2595" t="s">
        <v>2822</v>
      </c>
      <c r="F2595" s="27" t="str">
        <f t="shared" si="208"/>
        <v>CCV-40B</v>
      </c>
      <c r="G2595" t="s">
        <v>2823</v>
      </c>
      <c r="H2595" t="s">
        <v>105</v>
      </c>
      <c r="I2595" t="s">
        <v>2864</v>
      </c>
      <c r="J2595">
        <v>3</v>
      </c>
      <c r="K2595">
        <v>23</v>
      </c>
      <c r="L2595">
        <v>40</v>
      </c>
      <c r="M2595">
        <v>1029</v>
      </c>
      <c r="N2595">
        <v>128</v>
      </c>
      <c r="O2595">
        <v>39</v>
      </c>
      <c r="P2595">
        <v>15</v>
      </c>
      <c r="Q2595">
        <v>38</v>
      </c>
      <c r="R2595" s="27">
        <f t="shared" si="206"/>
        <v>1250</v>
      </c>
      <c r="S2595" s="27">
        <f t="shared" si="209"/>
        <v>1182</v>
      </c>
      <c r="T2595" s="27" t="str">
        <f>IFERROR(VLOOKUP(F2595,#REF!,2,0),"")</f>
        <v/>
      </c>
      <c r="U2595" s="27" t="str">
        <f t="shared" si="210"/>
        <v>,16:00:00,car,1250</v>
      </c>
    </row>
    <row r="2596" spans="1:21" x14ac:dyDescent="0.25">
      <c r="A2596" t="s">
        <v>187</v>
      </c>
      <c r="B2596">
        <v>16</v>
      </c>
      <c r="C2596" s="27" t="str">
        <f t="shared" si="207"/>
        <v>T</v>
      </c>
      <c r="D2596" s="27" t="str">
        <f>IFERROR(VLOOKUP(F2596,#REF!,3),"")</f>
        <v/>
      </c>
      <c r="E2596" t="s">
        <v>2822</v>
      </c>
      <c r="F2596" s="27" t="str">
        <f t="shared" si="208"/>
        <v>CCV-40B</v>
      </c>
      <c r="G2596" t="s">
        <v>2823</v>
      </c>
      <c r="H2596" t="s">
        <v>105</v>
      </c>
      <c r="I2596" t="s">
        <v>2865</v>
      </c>
      <c r="J2596">
        <v>14</v>
      </c>
      <c r="K2596">
        <v>7</v>
      </c>
      <c r="L2596">
        <v>5</v>
      </c>
      <c r="M2596">
        <v>300</v>
      </c>
      <c r="N2596">
        <v>127</v>
      </c>
      <c r="O2596">
        <v>12</v>
      </c>
      <c r="P2596">
        <v>14</v>
      </c>
      <c r="Q2596">
        <v>54</v>
      </c>
      <c r="R2596" s="27">
        <f t="shared" si="206"/>
        <v>416</v>
      </c>
      <c r="S2596" s="27">
        <f t="shared" si="209"/>
        <v>381</v>
      </c>
      <c r="T2596" s="27" t="str">
        <f>IFERROR(VLOOKUP(F2596,#REF!,2,0),"")</f>
        <v/>
      </c>
      <c r="U2596" s="27" t="str">
        <f t="shared" si="210"/>
        <v>,16:15:00,car,416</v>
      </c>
    </row>
    <row r="2597" spans="1:21" x14ac:dyDescent="0.25">
      <c r="A2597" t="s">
        <v>42</v>
      </c>
      <c r="B2597">
        <v>16</v>
      </c>
      <c r="C2597" s="27" t="str">
        <f t="shared" si="207"/>
        <v>T</v>
      </c>
      <c r="D2597" s="27" t="str">
        <f>IFERROR(VLOOKUP(F2597,#REF!,3),"")</f>
        <v/>
      </c>
      <c r="E2597" t="s">
        <v>2822</v>
      </c>
      <c r="F2597" s="27" t="str">
        <f t="shared" si="208"/>
        <v>CCV-40B</v>
      </c>
      <c r="G2597" t="s">
        <v>2823</v>
      </c>
      <c r="H2597" t="s">
        <v>105</v>
      </c>
      <c r="I2597" t="s">
        <v>2866</v>
      </c>
      <c r="J2597">
        <v>1</v>
      </c>
      <c r="K2597">
        <v>14</v>
      </c>
      <c r="L2597">
        <v>14</v>
      </c>
      <c r="M2597">
        <v>768</v>
      </c>
      <c r="N2597">
        <v>142</v>
      </c>
      <c r="O2597">
        <v>7</v>
      </c>
      <c r="P2597">
        <v>13</v>
      </c>
      <c r="Q2597">
        <v>37</v>
      </c>
      <c r="R2597" s="27">
        <f t="shared" si="206"/>
        <v>905</v>
      </c>
      <c r="S2597" s="27">
        <f t="shared" si="209"/>
        <v>853</v>
      </c>
      <c r="T2597" s="27" t="str">
        <f>IFERROR(VLOOKUP(F2597,#REF!,2,0),"")</f>
        <v/>
      </c>
      <c r="U2597" s="27" t="str">
        <f t="shared" si="210"/>
        <v>,16:30:00,car,905</v>
      </c>
    </row>
    <row r="2598" spans="1:21" x14ac:dyDescent="0.25">
      <c r="A2598" t="s">
        <v>43</v>
      </c>
      <c r="B2598">
        <v>16</v>
      </c>
      <c r="C2598" s="27" t="str">
        <f t="shared" si="207"/>
        <v>T</v>
      </c>
      <c r="D2598" s="27" t="str">
        <f>IFERROR(VLOOKUP(F2598,#REF!,3),"")</f>
        <v/>
      </c>
      <c r="E2598" t="s">
        <v>2822</v>
      </c>
      <c r="F2598" s="27" t="str">
        <f t="shared" si="208"/>
        <v>CCV-40B</v>
      </c>
      <c r="G2598" t="s">
        <v>2823</v>
      </c>
      <c r="H2598" t="s">
        <v>105</v>
      </c>
      <c r="I2598" t="s">
        <v>2867</v>
      </c>
      <c r="J2598">
        <v>0</v>
      </c>
      <c r="K2598">
        <v>24</v>
      </c>
      <c r="L2598">
        <v>12</v>
      </c>
      <c r="M2598">
        <v>768</v>
      </c>
      <c r="N2598">
        <v>149</v>
      </c>
      <c r="O2598">
        <v>11</v>
      </c>
      <c r="P2598">
        <v>4</v>
      </c>
      <c r="Q2598">
        <v>30</v>
      </c>
      <c r="R2598" s="27">
        <f t="shared" si="206"/>
        <v>905</v>
      </c>
      <c r="S2598" s="27">
        <f t="shared" si="209"/>
        <v>832</v>
      </c>
      <c r="T2598" s="27" t="str">
        <f>IFERROR(VLOOKUP(F2598,#REF!,2,0),"")</f>
        <v/>
      </c>
      <c r="U2598" s="27" t="str">
        <f t="shared" si="210"/>
        <v>,16:45:00,car,905</v>
      </c>
    </row>
    <row r="2599" spans="1:21" x14ac:dyDescent="0.25">
      <c r="A2599" t="s">
        <v>44</v>
      </c>
      <c r="B2599">
        <v>17</v>
      </c>
      <c r="C2599" s="27" t="str">
        <f t="shared" si="207"/>
        <v>T</v>
      </c>
      <c r="D2599" s="27" t="str">
        <f>IFERROR(VLOOKUP(F2599,#REF!,3),"")</f>
        <v/>
      </c>
      <c r="E2599" t="s">
        <v>2822</v>
      </c>
      <c r="F2599" s="27" t="str">
        <f t="shared" si="208"/>
        <v>CCV-40B</v>
      </c>
      <c r="G2599" t="s">
        <v>2823</v>
      </c>
      <c r="H2599" t="s">
        <v>105</v>
      </c>
      <c r="I2599" t="s">
        <v>2868</v>
      </c>
      <c r="J2599">
        <v>0</v>
      </c>
      <c r="K2599">
        <v>13</v>
      </c>
      <c r="L2599">
        <v>12</v>
      </c>
      <c r="M2599">
        <v>865</v>
      </c>
      <c r="N2599">
        <v>163</v>
      </c>
      <c r="O2599">
        <v>11</v>
      </c>
      <c r="P2599">
        <v>3</v>
      </c>
      <c r="Q2599">
        <v>40</v>
      </c>
      <c r="R2599" s="27">
        <f t="shared" si="206"/>
        <v>992</v>
      </c>
      <c r="S2599" s="27">
        <f t="shared" si="209"/>
        <v>938</v>
      </c>
      <c r="T2599" s="27" t="str">
        <f>IFERROR(VLOOKUP(F2599,#REF!,2,0),"")</f>
        <v/>
      </c>
      <c r="U2599" s="27" t="str">
        <f t="shared" si="210"/>
        <v>,17:00:00,car,992</v>
      </c>
    </row>
    <row r="2600" spans="1:21" x14ac:dyDescent="0.25">
      <c r="A2600" t="s">
        <v>45</v>
      </c>
      <c r="B2600">
        <v>17</v>
      </c>
      <c r="C2600" s="27" t="str">
        <f t="shared" si="207"/>
        <v>T</v>
      </c>
      <c r="D2600" s="27" t="str">
        <f>IFERROR(VLOOKUP(F2600,#REF!,3),"")</f>
        <v/>
      </c>
      <c r="E2600" t="s">
        <v>2822</v>
      </c>
      <c r="F2600" s="27" t="str">
        <f t="shared" si="208"/>
        <v>CCV-40B</v>
      </c>
      <c r="G2600" t="s">
        <v>2823</v>
      </c>
      <c r="H2600" t="s">
        <v>105</v>
      </c>
      <c r="I2600" t="s">
        <v>2869</v>
      </c>
      <c r="J2600">
        <v>3</v>
      </c>
      <c r="K2600">
        <v>9</v>
      </c>
      <c r="L2600">
        <v>9</v>
      </c>
      <c r="M2600">
        <v>906</v>
      </c>
      <c r="N2600">
        <v>164</v>
      </c>
      <c r="O2600">
        <v>14</v>
      </c>
      <c r="P2600">
        <v>6</v>
      </c>
      <c r="Q2600">
        <v>38</v>
      </c>
      <c r="R2600" s="27">
        <f t="shared" si="206"/>
        <v>1018</v>
      </c>
      <c r="S2600" s="27">
        <f t="shared" si="209"/>
        <v>973</v>
      </c>
      <c r="T2600" s="27" t="str">
        <f>IFERROR(VLOOKUP(F2600,#REF!,2,0),"")</f>
        <v/>
      </c>
      <c r="U2600" s="27" t="str">
        <f t="shared" si="210"/>
        <v>,17:15:00,car,1018</v>
      </c>
    </row>
    <row r="2601" spans="1:21" x14ac:dyDescent="0.25">
      <c r="A2601" t="s">
        <v>46</v>
      </c>
      <c r="B2601">
        <v>17</v>
      </c>
      <c r="C2601" s="27" t="str">
        <f t="shared" si="207"/>
        <v>T</v>
      </c>
      <c r="D2601" s="27" t="str">
        <f>IFERROR(VLOOKUP(F2601,#REF!,3),"")</f>
        <v/>
      </c>
      <c r="E2601" t="s">
        <v>2822</v>
      </c>
      <c r="F2601" s="27" t="str">
        <f t="shared" si="208"/>
        <v>CCV-40B</v>
      </c>
      <c r="G2601" t="s">
        <v>2823</v>
      </c>
      <c r="H2601" t="s">
        <v>105</v>
      </c>
      <c r="I2601" t="s">
        <v>2870</v>
      </c>
      <c r="J2601">
        <v>1</v>
      </c>
      <c r="K2601">
        <v>13</v>
      </c>
      <c r="L2601">
        <v>12</v>
      </c>
      <c r="M2601">
        <v>797</v>
      </c>
      <c r="N2601">
        <v>161</v>
      </c>
      <c r="O2601">
        <v>12</v>
      </c>
      <c r="P2601">
        <v>10</v>
      </c>
      <c r="Q2601">
        <v>38</v>
      </c>
      <c r="R2601" s="27">
        <f t="shared" si="206"/>
        <v>928</v>
      </c>
      <c r="S2601" s="27">
        <f t="shared" si="209"/>
        <v>875</v>
      </c>
      <c r="T2601" s="27" t="str">
        <f>IFERROR(VLOOKUP(F2601,#REF!,2,0),"")</f>
        <v/>
      </c>
      <c r="U2601" s="27" t="str">
        <f t="shared" si="210"/>
        <v>,17:30:00,car,928</v>
      </c>
    </row>
    <row r="2602" spans="1:21" x14ac:dyDescent="0.25">
      <c r="A2602" t="s">
        <v>47</v>
      </c>
      <c r="B2602">
        <v>17</v>
      </c>
      <c r="C2602" s="27" t="str">
        <f t="shared" si="207"/>
        <v>T</v>
      </c>
      <c r="D2602" s="27" t="str">
        <f>IFERROR(VLOOKUP(F2602,#REF!,3),"")</f>
        <v/>
      </c>
      <c r="E2602" t="s">
        <v>2822</v>
      </c>
      <c r="F2602" s="27" t="str">
        <f t="shared" si="208"/>
        <v>CCV-40B</v>
      </c>
      <c r="G2602" t="s">
        <v>2823</v>
      </c>
      <c r="H2602" t="s">
        <v>105</v>
      </c>
      <c r="I2602" t="s">
        <v>2871</v>
      </c>
      <c r="J2602">
        <v>1</v>
      </c>
      <c r="K2602">
        <v>8</v>
      </c>
      <c r="L2602">
        <v>14</v>
      </c>
      <c r="M2602">
        <v>932</v>
      </c>
      <c r="N2602">
        <v>183</v>
      </c>
      <c r="O2602">
        <v>12</v>
      </c>
      <c r="P2602">
        <v>5</v>
      </c>
      <c r="Q2602">
        <v>27</v>
      </c>
      <c r="R2602" s="27">
        <f t="shared" si="206"/>
        <v>1046</v>
      </c>
      <c r="S2602" s="27">
        <f t="shared" si="209"/>
        <v>999</v>
      </c>
      <c r="T2602" s="27" t="str">
        <f>IFERROR(VLOOKUP(F2602,#REF!,2,0),"")</f>
        <v/>
      </c>
      <c r="U2602" s="27" t="str">
        <f t="shared" si="210"/>
        <v>,17:45:00,car,1046</v>
      </c>
    </row>
    <row r="2603" spans="1:21" x14ac:dyDescent="0.25">
      <c r="A2603" t="s">
        <v>48</v>
      </c>
      <c r="B2603">
        <v>18</v>
      </c>
      <c r="C2603" s="27" t="str">
        <f t="shared" si="207"/>
        <v>T</v>
      </c>
      <c r="D2603" s="27" t="str">
        <f>IFERROR(VLOOKUP(F2603,#REF!,3),"")</f>
        <v/>
      </c>
      <c r="E2603" t="s">
        <v>2822</v>
      </c>
      <c r="F2603" s="27" t="str">
        <f t="shared" si="208"/>
        <v>CCV-40B</v>
      </c>
      <c r="G2603" t="s">
        <v>2823</v>
      </c>
      <c r="H2603" t="s">
        <v>105</v>
      </c>
      <c r="I2603" t="s">
        <v>2872</v>
      </c>
      <c r="J2603">
        <v>1</v>
      </c>
      <c r="K2603">
        <v>12</v>
      </c>
      <c r="L2603">
        <v>2</v>
      </c>
      <c r="M2603">
        <v>899</v>
      </c>
      <c r="N2603">
        <v>205</v>
      </c>
      <c r="O2603">
        <v>11</v>
      </c>
      <c r="P2603">
        <v>7</v>
      </c>
      <c r="Q2603">
        <v>16</v>
      </c>
      <c r="R2603" s="27">
        <f t="shared" si="206"/>
        <v>986</v>
      </c>
      <c r="S2603" s="27">
        <f t="shared" si="209"/>
        <v>927</v>
      </c>
      <c r="T2603" s="27" t="str">
        <f>IFERROR(VLOOKUP(F2603,#REF!,2,0),"")</f>
        <v/>
      </c>
      <c r="U2603" s="27" t="str">
        <f t="shared" si="210"/>
        <v>,18:00:00,car,986</v>
      </c>
    </row>
    <row r="2604" spans="1:21" x14ac:dyDescent="0.25">
      <c r="A2604" t="s">
        <v>49</v>
      </c>
      <c r="B2604">
        <v>18</v>
      </c>
      <c r="C2604" s="27" t="str">
        <f t="shared" si="207"/>
        <v>T</v>
      </c>
      <c r="D2604" s="27" t="str">
        <f>IFERROR(VLOOKUP(F2604,#REF!,3),"")</f>
        <v/>
      </c>
      <c r="E2604" t="s">
        <v>2822</v>
      </c>
      <c r="F2604" s="27" t="str">
        <f t="shared" si="208"/>
        <v>CCV-40B</v>
      </c>
      <c r="G2604" t="s">
        <v>2823</v>
      </c>
      <c r="H2604" t="s">
        <v>105</v>
      </c>
      <c r="I2604" t="s">
        <v>2873</v>
      </c>
      <c r="J2604">
        <v>1</v>
      </c>
      <c r="K2604">
        <v>18</v>
      </c>
      <c r="L2604">
        <v>2</v>
      </c>
      <c r="M2604">
        <v>814</v>
      </c>
      <c r="N2604">
        <v>194</v>
      </c>
      <c r="O2604">
        <v>7</v>
      </c>
      <c r="P2604">
        <v>5</v>
      </c>
      <c r="Q2604">
        <v>15</v>
      </c>
      <c r="R2604" s="27">
        <f t="shared" si="206"/>
        <v>908</v>
      </c>
      <c r="S2604" s="27">
        <f t="shared" si="209"/>
        <v>839</v>
      </c>
      <c r="T2604" s="27" t="str">
        <f>IFERROR(VLOOKUP(F2604,#REF!,2,0),"")</f>
        <v/>
      </c>
      <c r="U2604" s="27" t="str">
        <f t="shared" si="210"/>
        <v>,18:15:00,car,908</v>
      </c>
    </row>
    <row r="2605" spans="1:21" x14ac:dyDescent="0.25">
      <c r="A2605" t="s">
        <v>197</v>
      </c>
      <c r="B2605">
        <v>18</v>
      </c>
      <c r="C2605" s="27" t="str">
        <f t="shared" si="207"/>
        <v>T</v>
      </c>
      <c r="D2605" s="27" t="str">
        <f>IFERROR(VLOOKUP(F2605,#REF!,3),"")</f>
        <v/>
      </c>
      <c r="E2605" t="s">
        <v>2822</v>
      </c>
      <c r="F2605" s="27" t="str">
        <f t="shared" si="208"/>
        <v>CCV-40B</v>
      </c>
      <c r="G2605" t="s">
        <v>2823</v>
      </c>
      <c r="H2605" t="s">
        <v>105</v>
      </c>
      <c r="I2605" t="s">
        <v>2874</v>
      </c>
      <c r="J2605">
        <v>0</v>
      </c>
      <c r="K2605">
        <v>11</v>
      </c>
      <c r="L2605">
        <v>4</v>
      </c>
      <c r="M2605">
        <v>707</v>
      </c>
      <c r="N2605">
        <v>215</v>
      </c>
      <c r="O2605">
        <v>8</v>
      </c>
      <c r="P2605">
        <v>3</v>
      </c>
      <c r="Q2605">
        <v>17</v>
      </c>
      <c r="R2605" s="27">
        <f t="shared" si="206"/>
        <v>795</v>
      </c>
      <c r="S2605" s="27">
        <f t="shared" si="209"/>
        <v>737</v>
      </c>
      <c r="T2605" s="27" t="str">
        <f>IFERROR(VLOOKUP(F2605,#REF!,2,0),"")</f>
        <v/>
      </c>
      <c r="U2605" s="27" t="str">
        <f t="shared" si="210"/>
        <v>,18:30:00,car,795</v>
      </c>
    </row>
    <row r="2606" spans="1:21" x14ac:dyDescent="0.25">
      <c r="A2606" t="s">
        <v>199</v>
      </c>
      <c r="B2606">
        <v>18</v>
      </c>
      <c r="C2606" s="27" t="str">
        <f t="shared" si="207"/>
        <v>T</v>
      </c>
      <c r="D2606" s="27" t="str">
        <f>IFERROR(VLOOKUP(F2606,#REF!,3),"")</f>
        <v/>
      </c>
      <c r="E2606" t="s">
        <v>2822</v>
      </c>
      <c r="F2606" s="27" t="str">
        <f t="shared" si="208"/>
        <v>CCV-40B</v>
      </c>
      <c r="G2606" t="s">
        <v>2823</v>
      </c>
      <c r="H2606" t="s">
        <v>105</v>
      </c>
      <c r="I2606" t="s">
        <v>2875</v>
      </c>
      <c r="J2606">
        <v>0</v>
      </c>
      <c r="K2606">
        <v>12</v>
      </c>
      <c r="L2606">
        <v>2</v>
      </c>
      <c r="M2606">
        <v>626</v>
      </c>
      <c r="N2606">
        <v>154</v>
      </c>
      <c r="O2606">
        <v>15</v>
      </c>
      <c r="P2606">
        <v>6</v>
      </c>
      <c r="Q2606">
        <v>15</v>
      </c>
      <c r="R2606" s="27">
        <f t="shared" si="206"/>
        <v>702</v>
      </c>
      <c r="S2606" s="27">
        <f t="shared" si="209"/>
        <v>652</v>
      </c>
      <c r="T2606" s="27" t="str">
        <f>IFERROR(VLOOKUP(F2606,#REF!,2,0),"")</f>
        <v/>
      </c>
      <c r="U2606" s="27" t="str">
        <f t="shared" si="210"/>
        <v>,18:45:00,car,702</v>
      </c>
    </row>
    <row r="2607" spans="1:21" x14ac:dyDescent="0.25">
      <c r="A2607" t="s">
        <v>201</v>
      </c>
      <c r="B2607">
        <v>19</v>
      </c>
      <c r="C2607" s="27" t="str">
        <f t="shared" si="207"/>
        <v>N</v>
      </c>
      <c r="D2607" s="27" t="str">
        <f>IFERROR(VLOOKUP(F2607,#REF!,3),"")</f>
        <v/>
      </c>
      <c r="E2607" t="s">
        <v>2822</v>
      </c>
      <c r="F2607" s="27" t="str">
        <f t="shared" si="208"/>
        <v>CCV-40B</v>
      </c>
      <c r="G2607" t="s">
        <v>2823</v>
      </c>
      <c r="H2607" t="s">
        <v>105</v>
      </c>
      <c r="I2607" t="s">
        <v>2876</v>
      </c>
      <c r="J2607">
        <v>1</v>
      </c>
      <c r="K2607">
        <v>14</v>
      </c>
      <c r="L2607">
        <v>0</v>
      </c>
      <c r="M2607">
        <v>751</v>
      </c>
      <c r="N2607">
        <v>111</v>
      </c>
      <c r="O2607">
        <v>19</v>
      </c>
      <c r="P2607">
        <v>10</v>
      </c>
      <c r="Q2607">
        <v>22</v>
      </c>
      <c r="R2607" s="27">
        <f t="shared" si="206"/>
        <v>830</v>
      </c>
      <c r="S2607" s="27">
        <f t="shared" si="209"/>
        <v>783</v>
      </c>
      <c r="T2607" s="27" t="str">
        <f>IFERROR(VLOOKUP(F2607,#REF!,2,0),"")</f>
        <v/>
      </c>
      <c r="U2607" s="27" t="str">
        <f t="shared" si="210"/>
        <v>,19:00:00,car,830</v>
      </c>
    </row>
    <row r="2608" spans="1:21" x14ac:dyDescent="0.25">
      <c r="A2608" t="s">
        <v>203</v>
      </c>
      <c r="B2608">
        <v>19</v>
      </c>
      <c r="C2608" s="27" t="str">
        <f t="shared" si="207"/>
        <v>N</v>
      </c>
      <c r="D2608" s="27" t="str">
        <f>IFERROR(VLOOKUP(F2608,#REF!,3),"")</f>
        <v/>
      </c>
      <c r="E2608" t="s">
        <v>2822</v>
      </c>
      <c r="F2608" s="27" t="str">
        <f t="shared" si="208"/>
        <v>CCV-40B</v>
      </c>
      <c r="G2608" t="s">
        <v>2823</v>
      </c>
      <c r="H2608" t="s">
        <v>105</v>
      </c>
      <c r="I2608" t="s">
        <v>2877</v>
      </c>
      <c r="J2608">
        <v>0</v>
      </c>
      <c r="K2608">
        <v>22</v>
      </c>
      <c r="L2608">
        <v>2</v>
      </c>
      <c r="M2608">
        <v>740</v>
      </c>
      <c r="N2608">
        <v>71</v>
      </c>
      <c r="O2608">
        <v>18</v>
      </c>
      <c r="P2608">
        <v>3</v>
      </c>
      <c r="Q2608">
        <v>11</v>
      </c>
      <c r="R2608" s="27">
        <f t="shared" si="206"/>
        <v>815</v>
      </c>
      <c r="S2608" s="27">
        <f t="shared" si="209"/>
        <v>759</v>
      </c>
      <c r="T2608" s="27" t="str">
        <f>IFERROR(VLOOKUP(F2608,#REF!,2,0),"")</f>
        <v/>
      </c>
      <c r="U2608" s="27" t="str">
        <f t="shared" si="210"/>
        <v>,19:15:00,car,815</v>
      </c>
    </row>
    <row r="2609" spans="1:21" x14ac:dyDescent="0.25">
      <c r="A2609" t="s">
        <v>205</v>
      </c>
      <c r="B2609">
        <v>19</v>
      </c>
      <c r="C2609" s="27" t="str">
        <f t="shared" si="207"/>
        <v>N</v>
      </c>
      <c r="D2609" s="27" t="str">
        <f>IFERROR(VLOOKUP(F2609,#REF!,3),"")</f>
        <v/>
      </c>
      <c r="E2609" t="s">
        <v>2822</v>
      </c>
      <c r="F2609" s="27" t="str">
        <f t="shared" si="208"/>
        <v>CCV-40B</v>
      </c>
      <c r="G2609" t="s">
        <v>2823</v>
      </c>
      <c r="H2609" t="s">
        <v>105</v>
      </c>
      <c r="I2609" t="s">
        <v>2878</v>
      </c>
      <c r="J2609">
        <v>0</v>
      </c>
      <c r="K2609">
        <v>10</v>
      </c>
      <c r="L2609">
        <v>4</v>
      </c>
      <c r="M2609">
        <v>659</v>
      </c>
      <c r="N2609">
        <v>69</v>
      </c>
      <c r="O2609">
        <v>20</v>
      </c>
      <c r="P2609">
        <v>3</v>
      </c>
      <c r="Q2609">
        <v>14</v>
      </c>
      <c r="R2609" s="27">
        <f t="shared" si="206"/>
        <v>718</v>
      </c>
      <c r="S2609" s="27">
        <f t="shared" si="209"/>
        <v>686</v>
      </c>
      <c r="T2609" s="27" t="str">
        <f>IFERROR(VLOOKUP(F2609,#REF!,2,0),"")</f>
        <v/>
      </c>
      <c r="U2609" s="27" t="str">
        <f t="shared" si="210"/>
        <v>,19:30:00,car,718</v>
      </c>
    </row>
    <row r="2610" spans="1:21" x14ac:dyDescent="0.25">
      <c r="A2610" t="s">
        <v>207</v>
      </c>
      <c r="B2610">
        <v>19</v>
      </c>
      <c r="C2610" s="27" t="str">
        <f t="shared" si="207"/>
        <v>N</v>
      </c>
      <c r="D2610" s="27" t="str">
        <f>IFERROR(VLOOKUP(F2610,#REF!,3),"")</f>
        <v/>
      </c>
      <c r="E2610" t="s">
        <v>2822</v>
      </c>
      <c r="F2610" s="27" t="str">
        <f t="shared" si="208"/>
        <v>CCV-40B</v>
      </c>
      <c r="G2610" t="s">
        <v>2823</v>
      </c>
      <c r="H2610" t="s">
        <v>105</v>
      </c>
      <c r="I2610" t="s">
        <v>2879</v>
      </c>
      <c r="J2610">
        <v>0</v>
      </c>
      <c r="K2610">
        <v>9</v>
      </c>
      <c r="L2610">
        <v>4</v>
      </c>
      <c r="M2610">
        <v>665</v>
      </c>
      <c r="N2610">
        <v>78</v>
      </c>
      <c r="O2610">
        <v>15</v>
      </c>
      <c r="P2610">
        <v>3</v>
      </c>
      <c r="Q2610">
        <v>13</v>
      </c>
      <c r="R2610" s="27">
        <f t="shared" si="206"/>
        <v>722</v>
      </c>
      <c r="S2610" s="27">
        <f t="shared" si="209"/>
        <v>691</v>
      </c>
      <c r="T2610" s="27" t="str">
        <f>IFERROR(VLOOKUP(F2610,#REF!,2,0),"")</f>
        <v/>
      </c>
      <c r="U2610" s="27" t="str">
        <f t="shared" si="210"/>
        <v>,19:45:00,car,722</v>
      </c>
    </row>
    <row r="2611" spans="1:21" x14ac:dyDescent="0.25">
      <c r="A2611" t="s">
        <v>209</v>
      </c>
      <c r="B2611">
        <v>20</v>
      </c>
      <c r="C2611" s="27" t="str">
        <f t="shared" si="207"/>
        <v>N</v>
      </c>
      <c r="D2611" s="27" t="str">
        <f>IFERROR(VLOOKUP(F2611,#REF!,3),"")</f>
        <v/>
      </c>
      <c r="E2611" t="s">
        <v>2822</v>
      </c>
      <c r="F2611" s="27" t="str">
        <f t="shared" si="208"/>
        <v>CCV-40B</v>
      </c>
      <c r="G2611" t="s">
        <v>2823</v>
      </c>
      <c r="H2611" t="s">
        <v>105</v>
      </c>
      <c r="I2611" t="s">
        <v>2880</v>
      </c>
      <c r="J2611">
        <v>0</v>
      </c>
      <c r="K2611">
        <v>8</v>
      </c>
      <c r="L2611">
        <v>4</v>
      </c>
      <c r="M2611">
        <v>497</v>
      </c>
      <c r="N2611">
        <v>63</v>
      </c>
      <c r="O2611">
        <v>11</v>
      </c>
      <c r="P2611">
        <v>5</v>
      </c>
      <c r="Q2611">
        <v>11</v>
      </c>
      <c r="R2611" s="27">
        <f t="shared" si="206"/>
        <v>550</v>
      </c>
      <c r="S2611" s="27">
        <f t="shared" si="209"/>
        <v>523</v>
      </c>
      <c r="T2611" s="27" t="str">
        <f>IFERROR(VLOOKUP(F2611,#REF!,2,0),"")</f>
        <v/>
      </c>
      <c r="U2611" s="27" t="str">
        <f t="shared" si="210"/>
        <v>,20:00:00,car,550</v>
      </c>
    </row>
    <row r="2612" spans="1:21" x14ac:dyDescent="0.25">
      <c r="A2612" t="s">
        <v>211</v>
      </c>
      <c r="B2612">
        <v>20</v>
      </c>
      <c r="C2612" s="27" t="str">
        <f t="shared" si="207"/>
        <v>N</v>
      </c>
      <c r="D2612" s="27" t="str">
        <f>IFERROR(VLOOKUP(F2612,#REF!,3),"")</f>
        <v/>
      </c>
      <c r="E2612" t="s">
        <v>2822</v>
      </c>
      <c r="F2612" s="27" t="str">
        <f t="shared" si="208"/>
        <v>CCV-40B</v>
      </c>
      <c r="G2612" t="s">
        <v>2823</v>
      </c>
      <c r="H2612" t="s">
        <v>105</v>
      </c>
      <c r="I2612" t="s">
        <v>2881</v>
      </c>
      <c r="J2612">
        <v>1</v>
      </c>
      <c r="K2612">
        <v>1</v>
      </c>
      <c r="L2612">
        <v>4</v>
      </c>
      <c r="M2612">
        <v>376</v>
      </c>
      <c r="N2612">
        <v>57</v>
      </c>
      <c r="O2612">
        <v>10</v>
      </c>
      <c r="P2612">
        <v>6</v>
      </c>
      <c r="Q2612">
        <v>12</v>
      </c>
      <c r="R2612" s="27">
        <f t="shared" si="206"/>
        <v>416</v>
      </c>
      <c r="S2612" s="27">
        <f t="shared" si="209"/>
        <v>404</v>
      </c>
      <c r="T2612" s="27" t="str">
        <f>IFERROR(VLOOKUP(F2612,#REF!,2,0),"")</f>
        <v/>
      </c>
      <c r="U2612" s="27" t="str">
        <f t="shared" si="210"/>
        <v>,20:15:00,car,416</v>
      </c>
    </row>
    <row r="2613" spans="1:21" x14ac:dyDescent="0.25">
      <c r="A2613" t="s">
        <v>213</v>
      </c>
      <c r="B2613">
        <v>20</v>
      </c>
      <c r="C2613" s="27" t="str">
        <f t="shared" si="207"/>
        <v>N</v>
      </c>
      <c r="D2613" s="27" t="str">
        <f>IFERROR(VLOOKUP(F2613,#REF!,3),"")</f>
        <v/>
      </c>
      <c r="E2613" t="s">
        <v>2822</v>
      </c>
      <c r="F2613" s="27" t="str">
        <f t="shared" si="208"/>
        <v>CCV-40B</v>
      </c>
      <c r="G2613" t="s">
        <v>2823</v>
      </c>
      <c r="H2613" t="s">
        <v>105</v>
      </c>
      <c r="I2613" t="s">
        <v>2882</v>
      </c>
      <c r="J2613">
        <v>1</v>
      </c>
      <c r="K2613">
        <v>12</v>
      </c>
      <c r="L2613">
        <v>1</v>
      </c>
      <c r="M2613">
        <v>434</v>
      </c>
      <c r="N2613">
        <v>43</v>
      </c>
      <c r="O2613">
        <v>8</v>
      </c>
      <c r="P2613">
        <v>3</v>
      </c>
      <c r="Q2613">
        <v>5</v>
      </c>
      <c r="R2613" s="27">
        <f t="shared" si="206"/>
        <v>476</v>
      </c>
      <c r="S2613" s="27">
        <f t="shared" si="209"/>
        <v>445</v>
      </c>
      <c r="T2613" s="27" t="str">
        <f>IFERROR(VLOOKUP(F2613,#REF!,2,0),"")</f>
        <v/>
      </c>
      <c r="U2613" s="27" t="str">
        <f t="shared" si="210"/>
        <v>,20:30:00,car,476</v>
      </c>
    </row>
    <row r="2614" spans="1:21" x14ac:dyDescent="0.25">
      <c r="A2614" t="s">
        <v>215</v>
      </c>
      <c r="B2614">
        <v>20</v>
      </c>
      <c r="C2614" s="27" t="str">
        <f t="shared" si="207"/>
        <v>N</v>
      </c>
      <c r="D2614" s="27" t="str">
        <f>IFERROR(VLOOKUP(F2614,#REF!,3),"")</f>
        <v/>
      </c>
      <c r="E2614" t="s">
        <v>2822</v>
      </c>
      <c r="F2614" s="27" t="str">
        <f t="shared" si="208"/>
        <v>CCV-40B</v>
      </c>
      <c r="G2614" t="s">
        <v>2823</v>
      </c>
      <c r="H2614" t="s">
        <v>105</v>
      </c>
      <c r="I2614" t="s">
        <v>2883</v>
      </c>
      <c r="J2614">
        <v>0</v>
      </c>
      <c r="K2614">
        <v>1</v>
      </c>
      <c r="L2614">
        <v>1</v>
      </c>
      <c r="M2614">
        <v>468</v>
      </c>
      <c r="N2614">
        <v>65</v>
      </c>
      <c r="O2614">
        <v>6</v>
      </c>
      <c r="P2614">
        <v>4</v>
      </c>
      <c r="Q2614">
        <v>3</v>
      </c>
      <c r="R2614" s="27">
        <f t="shared" si="206"/>
        <v>491</v>
      </c>
      <c r="S2614" s="27">
        <f t="shared" si="209"/>
        <v>478</v>
      </c>
      <c r="T2614" s="27" t="str">
        <f>IFERROR(VLOOKUP(F2614,#REF!,2,0),"")</f>
        <v/>
      </c>
      <c r="U2614" s="27" t="str">
        <f t="shared" si="210"/>
        <v>,20:45:00,car,491</v>
      </c>
    </row>
    <row r="2615" spans="1:21" x14ac:dyDescent="0.25">
      <c r="A2615" t="s">
        <v>217</v>
      </c>
      <c r="B2615">
        <v>21</v>
      </c>
      <c r="C2615" s="27" t="str">
        <f t="shared" si="207"/>
        <v>N</v>
      </c>
      <c r="D2615" s="27" t="str">
        <f>IFERROR(VLOOKUP(F2615,#REF!,3),"")</f>
        <v/>
      </c>
      <c r="E2615" t="s">
        <v>2822</v>
      </c>
      <c r="F2615" s="27" t="str">
        <f t="shared" si="208"/>
        <v>CCV-40B</v>
      </c>
      <c r="G2615" t="s">
        <v>2823</v>
      </c>
      <c r="H2615" t="s">
        <v>105</v>
      </c>
      <c r="I2615" t="s">
        <v>2884</v>
      </c>
      <c r="J2615">
        <v>0</v>
      </c>
      <c r="K2615">
        <v>13</v>
      </c>
      <c r="L2615">
        <v>2</v>
      </c>
      <c r="M2615">
        <v>462</v>
      </c>
      <c r="N2615">
        <v>64</v>
      </c>
      <c r="O2615">
        <v>3</v>
      </c>
      <c r="P2615">
        <v>2</v>
      </c>
      <c r="Q2615">
        <v>12</v>
      </c>
      <c r="R2615" s="27">
        <f t="shared" si="206"/>
        <v>518</v>
      </c>
      <c r="S2615" s="27">
        <f t="shared" si="209"/>
        <v>481</v>
      </c>
      <c r="T2615" s="27" t="str">
        <f>IFERROR(VLOOKUP(F2615,#REF!,2,0),"")</f>
        <v/>
      </c>
      <c r="U2615" s="27" t="str">
        <f t="shared" si="210"/>
        <v>,21:00:00,car,518</v>
      </c>
    </row>
    <row r="2616" spans="1:21" x14ac:dyDescent="0.25">
      <c r="A2616" t="s">
        <v>219</v>
      </c>
      <c r="B2616">
        <v>21</v>
      </c>
      <c r="C2616" s="27" t="str">
        <f t="shared" si="207"/>
        <v>N</v>
      </c>
      <c r="D2616" s="27" t="str">
        <f>IFERROR(VLOOKUP(F2616,#REF!,3),"")</f>
        <v/>
      </c>
      <c r="E2616" t="s">
        <v>2822</v>
      </c>
      <c r="F2616" s="27" t="str">
        <f t="shared" si="208"/>
        <v>CCV-40B</v>
      </c>
      <c r="G2616" t="s">
        <v>2823</v>
      </c>
      <c r="H2616" t="s">
        <v>105</v>
      </c>
      <c r="I2616" t="s">
        <v>2885</v>
      </c>
      <c r="J2616">
        <v>0</v>
      </c>
      <c r="K2616">
        <v>5</v>
      </c>
      <c r="L2616">
        <v>0</v>
      </c>
      <c r="M2616">
        <v>471</v>
      </c>
      <c r="N2616">
        <v>63</v>
      </c>
      <c r="O2616">
        <v>10</v>
      </c>
      <c r="P2616">
        <v>5</v>
      </c>
      <c r="Q2616">
        <v>16</v>
      </c>
      <c r="R2616" s="27">
        <f t="shared" si="206"/>
        <v>513</v>
      </c>
      <c r="S2616" s="27">
        <f t="shared" si="209"/>
        <v>492</v>
      </c>
      <c r="T2616" s="27" t="str">
        <f>IFERROR(VLOOKUP(F2616,#REF!,2,0),"")</f>
        <v/>
      </c>
      <c r="U2616" s="27" t="str">
        <f t="shared" si="210"/>
        <v>,21:15:00,car,513</v>
      </c>
    </row>
    <row r="2617" spans="1:21" x14ac:dyDescent="0.25">
      <c r="A2617" t="s">
        <v>221</v>
      </c>
      <c r="B2617">
        <v>21</v>
      </c>
      <c r="C2617" s="27" t="str">
        <f t="shared" si="207"/>
        <v>N</v>
      </c>
      <c r="D2617" s="27" t="str">
        <f>IFERROR(VLOOKUP(F2617,#REF!,3),"")</f>
        <v/>
      </c>
      <c r="E2617" t="s">
        <v>2822</v>
      </c>
      <c r="F2617" s="27" t="str">
        <f t="shared" si="208"/>
        <v>CCV-40B</v>
      </c>
      <c r="G2617" t="s">
        <v>2823</v>
      </c>
      <c r="H2617" t="s">
        <v>105</v>
      </c>
      <c r="I2617" t="s">
        <v>2886</v>
      </c>
      <c r="J2617">
        <v>0</v>
      </c>
      <c r="K2617">
        <v>4</v>
      </c>
      <c r="L2617">
        <v>1</v>
      </c>
      <c r="M2617">
        <v>460</v>
      </c>
      <c r="N2617">
        <v>65</v>
      </c>
      <c r="O2617">
        <v>5</v>
      </c>
      <c r="P2617">
        <v>3</v>
      </c>
      <c r="Q2617">
        <v>13</v>
      </c>
      <c r="R2617" s="27">
        <f t="shared" si="206"/>
        <v>498</v>
      </c>
      <c r="S2617" s="27">
        <f t="shared" si="209"/>
        <v>479</v>
      </c>
      <c r="T2617" s="27" t="str">
        <f>IFERROR(VLOOKUP(F2617,#REF!,2,0),"")</f>
        <v/>
      </c>
      <c r="U2617" s="27" t="str">
        <f t="shared" si="210"/>
        <v>,21:30:00,car,498</v>
      </c>
    </row>
    <row r="2618" spans="1:21" x14ac:dyDescent="0.25">
      <c r="A2618" t="s">
        <v>223</v>
      </c>
      <c r="B2618">
        <v>21</v>
      </c>
      <c r="C2618" s="27" t="str">
        <f t="shared" si="207"/>
        <v>N</v>
      </c>
      <c r="D2618" s="27" t="str">
        <f>IFERROR(VLOOKUP(F2618,#REF!,3),"")</f>
        <v/>
      </c>
      <c r="E2618" t="s">
        <v>2822</v>
      </c>
      <c r="F2618" s="27" t="str">
        <f t="shared" si="208"/>
        <v>CCV-40B</v>
      </c>
      <c r="G2618" t="s">
        <v>2823</v>
      </c>
      <c r="H2618" t="s">
        <v>105</v>
      </c>
      <c r="I2618" t="s">
        <v>2887</v>
      </c>
      <c r="J2618">
        <v>0</v>
      </c>
      <c r="K2618">
        <v>6</v>
      </c>
      <c r="L2618">
        <v>5</v>
      </c>
      <c r="M2618">
        <v>512</v>
      </c>
      <c r="N2618">
        <v>81</v>
      </c>
      <c r="O2618">
        <v>18</v>
      </c>
      <c r="P2618">
        <v>6</v>
      </c>
      <c r="Q2618">
        <v>15</v>
      </c>
      <c r="R2618" s="27">
        <f t="shared" si="206"/>
        <v>571</v>
      </c>
      <c r="S2618" s="27">
        <f t="shared" si="209"/>
        <v>546</v>
      </c>
      <c r="T2618" s="27" t="str">
        <f>IFERROR(VLOOKUP(F2618,#REF!,2,0),"")</f>
        <v/>
      </c>
      <c r="U2618" s="27" t="str">
        <f t="shared" si="210"/>
        <v>,21:45:00,car,571</v>
      </c>
    </row>
    <row r="2619" spans="1:21" x14ac:dyDescent="0.25">
      <c r="A2619" t="s">
        <v>225</v>
      </c>
      <c r="B2619">
        <v>22</v>
      </c>
      <c r="C2619" s="27" t="str">
        <f t="shared" si="207"/>
        <v>N</v>
      </c>
      <c r="D2619" s="27" t="str">
        <f>IFERROR(VLOOKUP(F2619,#REF!,3),"")</f>
        <v/>
      </c>
      <c r="E2619" t="s">
        <v>2822</v>
      </c>
      <c r="F2619" s="27" t="str">
        <f t="shared" si="208"/>
        <v>CCV-40B</v>
      </c>
      <c r="G2619" t="s">
        <v>2823</v>
      </c>
      <c r="H2619" t="s">
        <v>105</v>
      </c>
      <c r="I2619" t="s">
        <v>2888</v>
      </c>
      <c r="J2619">
        <v>0</v>
      </c>
      <c r="K2619">
        <v>0</v>
      </c>
      <c r="L2619">
        <v>1</v>
      </c>
      <c r="M2619">
        <v>47</v>
      </c>
      <c r="N2619">
        <v>8</v>
      </c>
      <c r="O2619">
        <v>2</v>
      </c>
      <c r="P2619">
        <v>1</v>
      </c>
      <c r="Q2619">
        <v>0</v>
      </c>
      <c r="R2619" s="27">
        <f t="shared" ref="R2619" si="211">ROUNDUP((M2619+P2619+Q2619+(1/6)*N2619+2*K2619+2.5*L2619)*1,0)</f>
        <v>52</v>
      </c>
      <c r="S2619" s="27">
        <f t="shared" si="209"/>
        <v>51</v>
      </c>
      <c r="T2619" s="27" t="str">
        <f>IFERROR(VLOOKUP(F2619,#REF!,2,0),"")</f>
        <v/>
      </c>
      <c r="U2619" s="27" t="str">
        <f t="shared" si="210"/>
        <v>,22:00:00,car,52</v>
      </c>
    </row>
    <row r="2620" spans="1:21" hidden="1" x14ac:dyDescent="0.25">
      <c r="A2620" t="s">
        <v>107</v>
      </c>
      <c r="B2620">
        <v>6</v>
      </c>
      <c r="C2620" s="27" t="str">
        <f t="shared" si="207"/>
        <v>M</v>
      </c>
      <c r="E2620" t="s">
        <v>2889</v>
      </c>
      <c r="F2620" s="27" t="str">
        <f t="shared" si="208"/>
        <v>CCV-41A</v>
      </c>
      <c r="G2620" t="s">
        <v>2890</v>
      </c>
      <c r="I2620" t="s">
        <v>2891</v>
      </c>
      <c r="J2620">
        <v>0</v>
      </c>
      <c r="K2620">
        <v>0</v>
      </c>
      <c r="L2620">
        <v>0</v>
      </c>
      <c r="M2620">
        <v>1</v>
      </c>
      <c r="N2620">
        <v>0</v>
      </c>
      <c r="O2620">
        <v>0</v>
      </c>
      <c r="P2620">
        <v>0</v>
      </c>
      <c r="Q2620">
        <v>0</v>
      </c>
      <c r="R2620" s="27">
        <f t="shared" ref="R2620:R2626" si="212">ROUNDUP((M2620+P2620+Q2620+(1/6)*N2620+2*K2620+2.5*L2620)*1.3,0)</f>
        <v>2</v>
      </c>
      <c r="S2620" s="27">
        <f t="shared" si="209"/>
        <v>1</v>
      </c>
      <c r="T2620" s="27" t="str">
        <f>IFERROR(VLOOKUP(F2620,#REF!,2,0),"")</f>
        <v/>
      </c>
      <c r="U2620" s="27" t="str">
        <f t="shared" si="210"/>
        <v>,06:15:00,car,2</v>
      </c>
    </row>
    <row r="2621" spans="1:21" hidden="1" x14ac:dyDescent="0.25">
      <c r="A2621" t="s">
        <v>109</v>
      </c>
      <c r="B2621">
        <v>6</v>
      </c>
      <c r="C2621" s="27" t="str">
        <f t="shared" si="207"/>
        <v>M</v>
      </c>
      <c r="E2621" t="s">
        <v>2889</v>
      </c>
      <c r="F2621" s="27" t="str">
        <f t="shared" si="208"/>
        <v>CCV-41A</v>
      </c>
      <c r="G2621" t="s">
        <v>2890</v>
      </c>
      <c r="I2621" t="s">
        <v>2892</v>
      </c>
      <c r="J2621">
        <v>1</v>
      </c>
      <c r="K2621">
        <v>0</v>
      </c>
      <c r="L2621">
        <v>1</v>
      </c>
      <c r="M2621">
        <v>44</v>
      </c>
      <c r="N2621">
        <v>8</v>
      </c>
      <c r="O2621">
        <v>8</v>
      </c>
      <c r="P2621">
        <v>1</v>
      </c>
      <c r="Q2621">
        <v>3</v>
      </c>
      <c r="R2621" s="27">
        <f t="shared" si="212"/>
        <v>68</v>
      </c>
      <c r="S2621" s="27">
        <f t="shared" si="209"/>
        <v>51</v>
      </c>
      <c r="T2621" s="27" t="str">
        <f>IFERROR(VLOOKUP(F2621,#REF!,2,0),"")</f>
        <v/>
      </c>
      <c r="U2621" s="27" t="str">
        <f t="shared" si="210"/>
        <v>,06:30:00,car,68</v>
      </c>
    </row>
    <row r="2622" spans="1:21" hidden="1" x14ac:dyDescent="0.25">
      <c r="A2622" t="s">
        <v>111</v>
      </c>
      <c r="B2622">
        <v>6</v>
      </c>
      <c r="C2622" s="27" t="str">
        <f t="shared" si="207"/>
        <v>M</v>
      </c>
      <c r="E2622" t="s">
        <v>2889</v>
      </c>
      <c r="F2622" s="27" t="str">
        <f t="shared" si="208"/>
        <v>CCV-41A</v>
      </c>
      <c r="G2622" t="s">
        <v>2890</v>
      </c>
      <c r="I2622" t="s">
        <v>2893</v>
      </c>
      <c r="J2622">
        <v>3</v>
      </c>
      <c r="K2622">
        <v>3</v>
      </c>
      <c r="L2622">
        <v>0</v>
      </c>
      <c r="M2622">
        <v>49</v>
      </c>
      <c r="N2622">
        <v>19</v>
      </c>
      <c r="O2622">
        <v>7</v>
      </c>
      <c r="P2622">
        <v>2</v>
      </c>
      <c r="Q2622">
        <v>2</v>
      </c>
      <c r="R2622" s="27">
        <f t="shared" si="212"/>
        <v>81</v>
      </c>
      <c r="S2622" s="27">
        <f t="shared" si="209"/>
        <v>53</v>
      </c>
      <c r="T2622" s="27" t="str">
        <f>IFERROR(VLOOKUP(F2622,#REF!,2,0),"")</f>
        <v/>
      </c>
      <c r="U2622" s="27" t="str">
        <f t="shared" si="210"/>
        <v>,06:45:00,car,81</v>
      </c>
    </row>
    <row r="2623" spans="1:21" hidden="1" x14ac:dyDescent="0.25">
      <c r="A2623" t="s">
        <v>113</v>
      </c>
      <c r="B2623">
        <v>7</v>
      </c>
      <c r="C2623" s="27" t="str">
        <f t="shared" si="207"/>
        <v>M</v>
      </c>
      <c r="E2623" t="s">
        <v>2889</v>
      </c>
      <c r="F2623" s="27" t="str">
        <f t="shared" si="208"/>
        <v>CCV-41A</v>
      </c>
      <c r="G2623" t="s">
        <v>2890</v>
      </c>
      <c r="I2623" t="s">
        <v>2894</v>
      </c>
      <c r="J2623">
        <v>3</v>
      </c>
      <c r="K2623">
        <v>3</v>
      </c>
      <c r="L2623">
        <v>0</v>
      </c>
      <c r="M2623">
        <v>148</v>
      </c>
      <c r="N2623">
        <v>20</v>
      </c>
      <c r="O2623">
        <v>5</v>
      </c>
      <c r="P2623">
        <v>3</v>
      </c>
      <c r="Q2623">
        <v>2</v>
      </c>
      <c r="R2623" s="27">
        <f t="shared" si="212"/>
        <v>212</v>
      </c>
      <c r="S2623" s="27">
        <f t="shared" si="209"/>
        <v>153</v>
      </c>
      <c r="T2623" s="27" t="str">
        <f>IFERROR(VLOOKUP(F2623,#REF!,2,0),"")</f>
        <v/>
      </c>
      <c r="U2623" s="27" t="str">
        <f t="shared" si="210"/>
        <v>,07:00:00,car,212</v>
      </c>
    </row>
    <row r="2624" spans="1:21" hidden="1" x14ac:dyDescent="0.25">
      <c r="A2624" t="s">
        <v>115</v>
      </c>
      <c r="B2624">
        <v>7</v>
      </c>
      <c r="C2624" s="27" t="str">
        <f t="shared" si="207"/>
        <v>M</v>
      </c>
      <c r="E2624" t="s">
        <v>2889</v>
      </c>
      <c r="F2624" s="27" t="str">
        <f t="shared" si="208"/>
        <v>CCV-41A</v>
      </c>
      <c r="G2624" t="s">
        <v>2890</v>
      </c>
      <c r="I2624" t="s">
        <v>2895</v>
      </c>
      <c r="J2624">
        <v>5</v>
      </c>
      <c r="K2624">
        <v>0</v>
      </c>
      <c r="L2624">
        <v>0</v>
      </c>
      <c r="M2624">
        <v>298</v>
      </c>
      <c r="N2624">
        <v>21</v>
      </c>
      <c r="O2624">
        <v>7</v>
      </c>
      <c r="P2624">
        <v>1</v>
      </c>
      <c r="Q2624">
        <v>2</v>
      </c>
      <c r="R2624" s="27">
        <f t="shared" si="212"/>
        <v>396</v>
      </c>
      <c r="S2624" s="27">
        <f t="shared" si="209"/>
        <v>301</v>
      </c>
      <c r="T2624" s="27" t="str">
        <f>IFERROR(VLOOKUP(F2624,#REF!,2,0),"")</f>
        <v/>
      </c>
      <c r="U2624" s="27" t="str">
        <f t="shared" si="210"/>
        <v>,07:15:00,car,396</v>
      </c>
    </row>
    <row r="2625" spans="1:21" hidden="1" x14ac:dyDescent="0.25">
      <c r="A2625" t="s">
        <v>117</v>
      </c>
      <c r="B2625">
        <v>7</v>
      </c>
      <c r="C2625" s="27" t="str">
        <f t="shared" si="207"/>
        <v>M</v>
      </c>
      <c r="E2625" t="s">
        <v>2889</v>
      </c>
      <c r="F2625" s="27" t="str">
        <f t="shared" si="208"/>
        <v>CCV-41A</v>
      </c>
      <c r="G2625" t="s">
        <v>2890</v>
      </c>
      <c r="I2625" t="s">
        <v>2896</v>
      </c>
      <c r="J2625">
        <v>10</v>
      </c>
      <c r="K2625">
        <v>2</v>
      </c>
      <c r="L2625">
        <v>1</v>
      </c>
      <c r="M2625">
        <v>213</v>
      </c>
      <c r="N2625">
        <v>19</v>
      </c>
      <c r="O2625">
        <v>5</v>
      </c>
      <c r="P2625">
        <v>1</v>
      </c>
      <c r="Q2625">
        <v>4</v>
      </c>
      <c r="R2625" s="27">
        <f t="shared" si="212"/>
        <v>296</v>
      </c>
      <c r="S2625" s="27">
        <f t="shared" si="209"/>
        <v>221</v>
      </c>
      <c r="T2625" s="27" t="str">
        <f>IFERROR(VLOOKUP(F2625,#REF!,2,0),"")</f>
        <v/>
      </c>
      <c r="U2625" s="27" t="str">
        <f t="shared" si="210"/>
        <v>,07:30:00,car,296</v>
      </c>
    </row>
    <row r="2626" spans="1:21" hidden="1" x14ac:dyDescent="0.25">
      <c r="A2626" t="s">
        <v>119</v>
      </c>
      <c r="B2626">
        <v>7</v>
      </c>
      <c r="C2626" s="27" t="str">
        <f t="shared" si="207"/>
        <v>M</v>
      </c>
      <c r="E2626" t="s">
        <v>2889</v>
      </c>
      <c r="F2626" s="27" t="str">
        <f t="shared" si="208"/>
        <v>CCV-41A</v>
      </c>
      <c r="G2626" t="s">
        <v>2890</v>
      </c>
      <c r="I2626" t="s">
        <v>2897</v>
      </c>
      <c r="J2626">
        <v>9</v>
      </c>
      <c r="K2626">
        <v>2</v>
      </c>
      <c r="L2626">
        <v>1</v>
      </c>
      <c r="M2626">
        <v>256</v>
      </c>
      <c r="N2626">
        <v>10</v>
      </c>
      <c r="O2626">
        <v>6</v>
      </c>
      <c r="P2626">
        <v>1</v>
      </c>
      <c r="Q2626">
        <v>4</v>
      </c>
      <c r="R2626" s="27">
        <f t="shared" si="212"/>
        <v>350</v>
      </c>
      <c r="S2626" s="27">
        <f t="shared" si="209"/>
        <v>264</v>
      </c>
      <c r="T2626" s="27" t="str">
        <f>IFERROR(VLOOKUP(F2626,#REF!,2,0),"")</f>
        <v/>
      </c>
      <c r="U2626" s="27" t="str">
        <f t="shared" si="210"/>
        <v>,07:45:00,car,350</v>
      </c>
    </row>
    <row r="2627" spans="1:21" hidden="1" x14ac:dyDescent="0.25">
      <c r="A2627" t="s">
        <v>121</v>
      </c>
      <c r="B2627">
        <v>8</v>
      </c>
      <c r="C2627" s="27" t="str">
        <f t="shared" ref="C2627:C2690" si="213">IF(B2627&lt;12,"M",IF(AND(B2627&gt;=12,B2627&lt;=18),"T","N"))</f>
        <v>M</v>
      </c>
      <c r="E2627" t="s">
        <v>2889</v>
      </c>
      <c r="F2627" s="27" t="str">
        <f t="shared" ref="F2627:F2690" si="214">CONCATENATE("CCV-",G2627)</f>
        <v>CCV-41A</v>
      </c>
      <c r="G2627" t="s">
        <v>2890</v>
      </c>
      <c r="I2627" t="s">
        <v>2898</v>
      </c>
      <c r="J2627">
        <v>8</v>
      </c>
      <c r="K2627">
        <v>5</v>
      </c>
      <c r="L2627">
        <v>0</v>
      </c>
      <c r="M2627">
        <v>232</v>
      </c>
      <c r="N2627">
        <v>9</v>
      </c>
      <c r="O2627">
        <v>7</v>
      </c>
      <c r="P2627">
        <v>2</v>
      </c>
      <c r="Q2627">
        <v>1</v>
      </c>
      <c r="R2627" s="27">
        <f t="shared" ref="R2627:R2690" si="215">ROUNDUP((M2627+P2627+Q2627+(1/6)*N2627+2*K2627+2.5*L2627)*1.3,0)</f>
        <v>321</v>
      </c>
      <c r="S2627" s="27">
        <f t="shared" ref="S2627:S2690" si="216">ROUNDUP(M2627+P2627+Q2627+2.5*L2627,0)</f>
        <v>235</v>
      </c>
      <c r="T2627" s="27" t="str">
        <f>IFERROR(VLOOKUP(F2627,#REF!,2,0),"")</f>
        <v/>
      </c>
      <c r="U2627" s="27" t="str">
        <f t="shared" ref="U2627:U2690" si="217">CONCATENATE(T2627,",",CONCATENATE(LEFT(A2627,5),":00"),",car,",R2627)</f>
        <v>,08:00:00,car,321</v>
      </c>
    </row>
    <row r="2628" spans="1:21" hidden="1" x14ac:dyDescent="0.25">
      <c r="A2628" t="s">
        <v>123</v>
      </c>
      <c r="B2628">
        <v>8</v>
      </c>
      <c r="C2628" s="27" t="str">
        <f t="shared" si="213"/>
        <v>M</v>
      </c>
      <c r="E2628" t="s">
        <v>2889</v>
      </c>
      <c r="F2628" s="27" t="str">
        <f t="shared" si="214"/>
        <v>CCV-41A</v>
      </c>
      <c r="G2628" t="s">
        <v>2890</v>
      </c>
      <c r="I2628" t="s">
        <v>2899</v>
      </c>
      <c r="J2628">
        <v>3</v>
      </c>
      <c r="K2628">
        <v>2</v>
      </c>
      <c r="L2628">
        <v>4</v>
      </c>
      <c r="M2628">
        <v>264</v>
      </c>
      <c r="N2628">
        <v>17</v>
      </c>
      <c r="O2628">
        <v>7</v>
      </c>
      <c r="P2628">
        <v>2</v>
      </c>
      <c r="Q2628">
        <v>2</v>
      </c>
      <c r="R2628" s="27">
        <f t="shared" si="215"/>
        <v>371</v>
      </c>
      <c r="S2628" s="27">
        <f t="shared" si="216"/>
        <v>278</v>
      </c>
      <c r="T2628" s="27" t="str">
        <f>IFERROR(VLOOKUP(F2628,#REF!,2,0),"")</f>
        <v/>
      </c>
      <c r="U2628" s="27" t="str">
        <f t="shared" si="217"/>
        <v>,08:15:00,car,371</v>
      </c>
    </row>
    <row r="2629" spans="1:21" hidden="1" x14ac:dyDescent="0.25">
      <c r="A2629" t="s">
        <v>125</v>
      </c>
      <c r="B2629">
        <v>8</v>
      </c>
      <c r="C2629" s="27" t="str">
        <f t="shared" si="213"/>
        <v>M</v>
      </c>
      <c r="E2629" t="s">
        <v>2889</v>
      </c>
      <c r="F2629" s="27" t="str">
        <f t="shared" si="214"/>
        <v>CCV-41A</v>
      </c>
      <c r="G2629" t="s">
        <v>2890</v>
      </c>
      <c r="I2629" t="s">
        <v>2900</v>
      </c>
      <c r="J2629">
        <v>1</v>
      </c>
      <c r="K2629">
        <v>4</v>
      </c>
      <c r="L2629">
        <v>0</v>
      </c>
      <c r="M2629">
        <v>255</v>
      </c>
      <c r="N2629">
        <v>14</v>
      </c>
      <c r="O2629">
        <v>6</v>
      </c>
      <c r="P2629">
        <v>4</v>
      </c>
      <c r="Q2629">
        <v>4</v>
      </c>
      <c r="R2629" s="27">
        <f t="shared" si="215"/>
        <v>356</v>
      </c>
      <c r="S2629" s="27">
        <f t="shared" si="216"/>
        <v>263</v>
      </c>
      <c r="T2629" s="27" t="str">
        <f>IFERROR(VLOOKUP(F2629,#REF!,2,0),"")</f>
        <v/>
      </c>
      <c r="U2629" s="27" t="str">
        <f t="shared" si="217"/>
        <v>,08:30:00,car,356</v>
      </c>
    </row>
    <row r="2630" spans="1:21" hidden="1" x14ac:dyDescent="0.25">
      <c r="A2630" t="s">
        <v>127</v>
      </c>
      <c r="B2630">
        <v>8</v>
      </c>
      <c r="C2630" s="27" t="str">
        <f t="shared" si="213"/>
        <v>M</v>
      </c>
      <c r="E2630" t="s">
        <v>2889</v>
      </c>
      <c r="F2630" s="27" t="str">
        <f t="shared" si="214"/>
        <v>CCV-41A</v>
      </c>
      <c r="G2630" t="s">
        <v>2890</v>
      </c>
      <c r="I2630" t="s">
        <v>2901</v>
      </c>
      <c r="J2630">
        <v>5</v>
      </c>
      <c r="K2630">
        <v>5</v>
      </c>
      <c r="L2630">
        <v>3</v>
      </c>
      <c r="M2630">
        <v>174</v>
      </c>
      <c r="N2630">
        <v>21</v>
      </c>
      <c r="O2630">
        <v>7</v>
      </c>
      <c r="P2630">
        <v>2</v>
      </c>
      <c r="Q2630">
        <v>9</v>
      </c>
      <c r="R2630" s="27">
        <f t="shared" si="215"/>
        <v>268</v>
      </c>
      <c r="S2630" s="27">
        <f t="shared" si="216"/>
        <v>193</v>
      </c>
      <c r="T2630" s="27" t="str">
        <f>IFERROR(VLOOKUP(F2630,#REF!,2,0),"")</f>
        <v/>
      </c>
      <c r="U2630" s="27" t="str">
        <f t="shared" si="217"/>
        <v>,08:45:00,car,268</v>
      </c>
    </row>
    <row r="2631" spans="1:21" hidden="1" x14ac:dyDescent="0.25">
      <c r="A2631" t="s">
        <v>129</v>
      </c>
      <c r="B2631">
        <v>9</v>
      </c>
      <c r="C2631" s="27" t="str">
        <f t="shared" si="213"/>
        <v>M</v>
      </c>
      <c r="E2631" t="s">
        <v>2889</v>
      </c>
      <c r="F2631" s="27" t="str">
        <f t="shared" si="214"/>
        <v>CCV-41A</v>
      </c>
      <c r="G2631" t="s">
        <v>2890</v>
      </c>
      <c r="I2631" t="s">
        <v>2902</v>
      </c>
      <c r="J2631">
        <v>5</v>
      </c>
      <c r="K2631">
        <v>4</v>
      </c>
      <c r="L2631">
        <v>1</v>
      </c>
      <c r="M2631">
        <v>266</v>
      </c>
      <c r="N2631">
        <v>22</v>
      </c>
      <c r="O2631">
        <v>5</v>
      </c>
      <c r="P2631">
        <v>2</v>
      </c>
      <c r="Q2631">
        <v>3</v>
      </c>
      <c r="R2631" s="27">
        <f t="shared" si="215"/>
        <v>371</v>
      </c>
      <c r="S2631" s="27">
        <f t="shared" si="216"/>
        <v>274</v>
      </c>
      <c r="T2631" s="27" t="str">
        <f>IFERROR(VLOOKUP(F2631,#REF!,2,0),"")</f>
        <v/>
      </c>
      <c r="U2631" s="27" t="str">
        <f t="shared" si="217"/>
        <v>,09:00:00,car,371</v>
      </c>
    </row>
    <row r="2632" spans="1:21" hidden="1" x14ac:dyDescent="0.25">
      <c r="A2632" t="s">
        <v>131</v>
      </c>
      <c r="B2632">
        <v>9</v>
      </c>
      <c r="C2632" s="27" t="str">
        <f t="shared" si="213"/>
        <v>M</v>
      </c>
      <c r="E2632" t="s">
        <v>2889</v>
      </c>
      <c r="F2632" s="27" t="str">
        <f t="shared" si="214"/>
        <v>CCV-41A</v>
      </c>
      <c r="G2632" t="s">
        <v>2890</v>
      </c>
      <c r="I2632" t="s">
        <v>2903</v>
      </c>
      <c r="J2632">
        <v>11</v>
      </c>
      <c r="K2632">
        <v>4</v>
      </c>
      <c r="L2632">
        <v>2</v>
      </c>
      <c r="M2632">
        <v>254</v>
      </c>
      <c r="N2632">
        <v>18</v>
      </c>
      <c r="O2632">
        <v>6</v>
      </c>
      <c r="P2632">
        <v>5</v>
      </c>
      <c r="Q2632">
        <v>6</v>
      </c>
      <c r="R2632" s="27">
        <f t="shared" si="215"/>
        <v>366</v>
      </c>
      <c r="S2632" s="27">
        <f t="shared" si="216"/>
        <v>270</v>
      </c>
      <c r="T2632" s="27" t="str">
        <f>IFERROR(VLOOKUP(F2632,#REF!,2,0),"")</f>
        <v/>
      </c>
      <c r="U2632" s="27" t="str">
        <f t="shared" si="217"/>
        <v>,09:15:00,car,366</v>
      </c>
    </row>
    <row r="2633" spans="1:21" hidden="1" x14ac:dyDescent="0.25">
      <c r="A2633" t="s">
        <v>133</v>
      </c>
      <c r="B2633">
        <v>9</v>
      </c>
      <c r="C2633" s="27" t="str">
        <f t="shared" si="213"/>
        <v>M</v>
      </c>
      <c r="E2633" t="s">
        <v>2889</v>
      </c>
      <c r="F2633" s="27" t="str">
        <f t="shared" si="214"/>
        <v>CCV-41A</v>
      </c>
      <c r="G2633" t="s">
        <v>2890</v>
      </c>
      <c r="I2633" t="s">
        <v>2904</v>
      </c>
      <c r="J2633">
        <v>4</v>
      </c>
      <c r="K2633">
        <v>6</v>
      </c>
      <c r="L2633">
        <v>2</v>
      </c>
      <c r="M2633">
        <v>144</v>
      </c>
      <c r="N2633">
        <v>25</v>
      </c>
      <c r="O2633">
        <v>7</v>
      </c>
      <c r="P2633">
        <v>1</v>
      </c>
      <c r="Q2633">
        <v>7</v>
      </c>
      <c r="R2633" s="27">
        <f t="shared" si="215"/>
        <v>226</v>
      </c>
      <c r="S2633" s="27">
        <f t="shared" si="216"/>
        <v>157</v>
      </c>
      <c r="T2633" s="27" t="str">
        <f>IFERROR(VLOOKUP(F2633,#REF!,2,0),"")</f>
        <v/>
      </c>
      <c r="U2633" s="27" t="str">
        <f t="shared" si="217"/>
        <v>,09:30:00,car,226</v>
      </c>
    </row>
    <row r="2634" spans="1:21" hidden="1" x14ac:dyDescent="0.25">
      <c r="A2634" t="s">
        <v>135</v>
      </c>
      <c r="B2634">
        <v>9</v>
      </c>
      <c r="C2634" s="27" t="str">
        <f t="shared" si="213"/>
        <v>M</v>
      </c>
      <c r="E2634" t="s">
        <v>2889</v>
      </c>
      <c r="F2634" s="27" t="str">
        <f t="shared" si="214"/>
        <v>CCV-41A</v>
      </c>
      <c r="G2634" t="s">
        <v>2890</v>
      </c>
      <c r="I2634" t="s">
        <v>2905</v>
      </c>
      <c r="J2634">
        <v>6</v>
      </c>
      <c r="K2634">
        <v>6</v>
      </c>
      <c r="L2634">
        <v>4</v>
      </c>
      <c r="M2634">
        <v>158</v>
      </c>
      <c r="N2634">
        <v>23</v>
      </c>
      <c r="O2634">
        <v>7</v>
      </c>
      <c r="P2634">
        <v>3</v>
      </c>
      <c r="Q2634">
        <v>5</v>
      </c>
      <c r="R2634" s="27">
        <f t="shared" si="215"/>
        <v>250</v>
      </c>
      <c r="S2634" s="27">
        <f t="shared" si="216"/>
        <v>176</v>
      </c>
      <c r="T2634" s="27" t="str">
        <f>IFERROR(VLOOKUP(F2634,#REF!,2,0),"")</f>
        <v/>
      </c>
      <c r="U2634" s="27" t="str">
        <f t="shared" si="217"/>
        <v>,09:45:00,car,250</v>
      </c>
    </row>
    <row r="2635" spans="1:21" hidden="1" x14ac:dyDescent="0.25">
      <c r="A2635" t="s">
        <v>137</v>
      </c>
      <c r="B2635">
        <v>10</v>
      </c>
      <c r="C2635" s="27" t="str">
        <f t="shared" si="213"/>
        <v>M</v>
      </c>
      <c r="E2635" t="s">
        <v>2889</v>
      </c>
      <c r="F2635" s="27" t="str">
        <f t="shared" si="214"/>
        <v>CCV-41A</v>
      </c>
      <c r="G2635" t="s">
        <v>2890</v>
      </c>
      <c r="I2635" t="s">
        <v>2906</v>
      </c>
      <c r="J2635">
        <v>0</v>
      </c>
      <c r="K2635">
        <v>1</v>
      </c>
      <c r="L2635">
        <v>1</v>
      </c>
      <c r="M2635">
        <v>12</v>
      </c>
      <c r="N2635">
        <v>0</v>
      </c>
      <c r="O2635">
        <v>0</v>
      </c>
      <c r="P2635">
        <v>0</v>
      </c>
      <c r="Q2635">
        <v>0</v>
      </c>
      <c r="R2635" s="27">
        <f t="shared" si="215"/>
        <v>22</v>
      </c>
      <c r="S2635" s="27">
        <f t="shared" si="216"/>
        <v>15</v>
      </c>
      <c r="T2635" s="27" t="str">
        <f>IFERROR(VLOOKUP(F2635,#REF!,2,0),"")</f>
        <v/>
      </c>
      <c r="U2635" s="27" t="str">
        <f t="shared" si="217"/>
        <v>,10:00:00,car,22</v>
      </c>
    </row>
    <row r="2636" spans="1:21" hidden="1" x14ac:dyDescent="0.25">
      <c r="A2636" t="s">
        <v>42</v>
      </c>
      <c r="B2636">
        <v>16</v>
      </c>
      <c r="C2636" s="27" t="str">
        <f t="shared" si="213"/>
        <v>T</v>
      </c>
      <c r="E2636" t="s">
        <v>2889</v>
      </c>
      <c r="F2636" s="27" t="str">
        <f t="shared" si="214"/>
        <v>CCV-41A</v>
      </c>
      <c r="G2636" t="s">
        <v>2890</v>
      </c>
      <c r="I2636" t="s">
        <v>2907</v>
      </c>
      <c r="J2636">
        <v>4</v>
      </c>
      <c r="K2636">
        <v>2</v>
      </c>
      <c r="L2636">
        <v>0</v>
      </c>
      <c r="M2636">
        <v>269</v>
      </c>
      <c r="N2636">
        <v>15</v>
      </c>
      <c r="O2636">
        <v>7</v>
      </c>
      <c r="P2636">
        <v>1</v>
      </c>
      <c r="Q2636">
        <v>3</v>
      </c>
      <c r="R2636" s="27">
        <f t="shared" si="215"/>
        <v>364</v>
      </c>
      <c r="S2636" s="27">
        <f t="shared" si="216"/>
        <v>273</v>
      </c>
      <c r="T2636" s="27" t="str">
        <f>IFERROR(VLOOKUP(F2636,#REF!,2,0),"")</f>
        <v/>
      </c>
      <c r="U2636" s="27" t="str">
        <f t="shared" si="217"/>
        <v>,16:30:00,car,364</v>
      </c>
    </row>
    <row r="2637" spans="1:21" hidden="1" x14ac:dyDescent="0.25">
      <c r="A2637" t="s">
        <v>43</v>
      </c>
      <c r="B2637">
        <v>16</v>
      </c>
      <c r="C2637" s="27" t="str">
        <f t="shared" si="213"/>
        <v>T</v>
      </c>
      <c r="E2637" t="s">
        <v>2889</v>
      </c>
      <c r="F2637" s="27" t="str">
        <f t="shared" si="214"/>
        <v>CCV-41A</v>
      </c>
      <c r="G2637" t="s">
        <v>2890</v>
      </c>
      <c r="I2637" t="s">
        <v>2908</v>
      </c>
      <c r="J2637">
        <v>4</v>
      </c>
      <c r="K2637">
        <v>2</v>
      </c>
      <c r="L2637">
        <v>1</v>
      </c>
      <c r="M2637">
        <v>204</v>
      </c>
      <c r="N2637">
        <v>28</v>
      </c>
      <c r="O2637">
        <v>8</v>
      </c>
      <c r="P2637">
        <v>4</v>
      </c>
      <c r="Q2637">
        <v>3</v>
      </c>
      <c r="R2637" s="27">
        <f t="shared" si="215"/>
        <v>289</v>
      </c>
      <c r="S2637" s="27">
        <f t="shared" si="216"/>
        <v>214</v>
      </c>
      <c r="T2637" s="27" t="str">
        <f>IFERROR(VLOOKUP(F2637,#REF!,2,0),"")</f>
        <v/>
      </c>
      <c r="U2637" s="27" t="str">
        <f t="shared" si="217"/>
        <v>,16:45:00,car,289</v>
      </c>
    </row>
    <row r="2638" spans="1:21" hidden="1" x14ac:dyDescent="0.25">
      <c r="A2638" t="s">
        <v>44</v>
      </c>
      <c r="B2638">
        <v>17</v>
      </c>
      <c r="C2638" s="27" t="str">
        <f t="shared" si="213"/>
        <v>T</v>
      </c>
      <c r="E2638" t="s">
        <v>2889</v>
      </c>
      <c r="F2638" s="27" t="str">
        <f t="shared" si="214"/>
        <v>CCV-41A</v>
      </c>
      <c r="G2638" t="s">
        <v>2890</v>
      </c>
      <c r="I2638" t="s">
        <v>2909</v>
      </c>
      <c r="J2638">
        <v>6</v>
      </c>
      <c r="K2638">
        <v>2</v>
      </c>
      <c r="L2638">
        <v>3</v>
      </c>
      <c r="M2638">
        <v>274</v>
      </c>
      <c r="N2638">
        <v>29</v>
      </c>
      <c r="O2638">
        <v>10</v>
      </c>
      <c r="P2638">
        <v>2</v>
      </c>
      <c r="Q2638">
        <v>3</v>
      </c>
      <c r="R2638" s="27">
        <f t="shared" si="215"/>
        <v>384</v>
      </c>
      <c r="S2638" s="27">
        <f t="shared" si="216"/>
        <v>287</v>
      </c>
      <c r="T2638" s="27" t="str">
        <f>IFERROR(VLOOKUP(F2638,#REF!,2,0),"")</f>
        <v/>
      </c>
      <c r="U2638" s="27" t="str">
        <f t="shared" si="217"/>
        <v>,17:00:00,car,384</v>
      </c>
    </row>
    <row r="2639" spans="1:21" hidden="1" x14ac:dyDescent="0.25">
      <c r="A2639" t="s">
        <v>45</v>
      </c>
      <c r="B2639">
        <v>17</v>
      </c>
      <c r="C2639" s="27" t="str">
        <f t="shared" si="213"/>
        <v>T</v>
      </c>
      <c r="E2639" t="s">
        <v>2889</v>
      </c>
      <c r="F2639" s="27" t="str">
        <f t="shared" si="214"/>
        <v>CCV-41A</v>
      </c>
      <c r="G2639" t="s">
        <v>2890</v>
      </c>
      <c r="I2639" t="s">
        <v>2910</v>
      </c>
      <c r="J2639">
        <v>10</v>
      </c>
      <c r="K2639">
        <v>1</v>
      </c>
      <c r="L2639">
        <v>0</v>
      </c>
      <c r="M2639">
        <v>230</v>
      </c>
      <c r="N2639">
        <v>33</v>
      </c>
      <c r="O2639">
        <v>15</v>
      </c>
      <c r="P2639">
        <v>1</v>
      </c>
      <c r="Q2639">
        <v>3</v>
      </c>
      <c r="R2639" s="27">
        <f t="shared" si="215"/>
        <v>314</v>
      </c>
      <c r="S2639" s="27">
        <f t="shared" si="216"/>
        <v>234</v>
      </c>
      <c r="T2639" s="27" t="str">
        <f>IFERROR(VLOOKUP(F2639,#REF!,2,0),"")</f>
        <v/>
      </c>
      <c r="U2639" s="27" t="str">
        <f t="shared" si="217"/>
        <v>,17:15:00,car,314</v>
      </c>
    </row>
    <row r="2640" spans="1:21" hidden="1" x14ac:dyDescent="0.25">
      <c r="A2640" t="s">
        <v>46</v>
      </c>
      <c r="B2640">
        <v>17</v>
      </c>
      <c r="C2640" s="27" t="str">
        <f t="shared" si="213"/>
        <v>T</v>
      </c>
      <c r="E2640" t="s">
        <v>2889</v>
      </c>
      <c r="F2640" s="27" t="str">
        <f t="shared" si="214"/>
        <v>CCV-41A</v>
      </c>
      <c r="G2640" t="s">
        <v>2890</v>
      </c>
      <c r="I2640" t="s">
        <v>2911</v>
      </c>
      <c r="J2640">
        <v>12</v>
      </c>
      <c r="K2640">
        <v>1</v>
      </c>
      <c r="L2640">
        <v>0</v>
      </c>
      <c r="M2640">
        <v>318</v>
      </c>
      <c r="N2640">
        <v>32</v>
      </c>
      <c r="O2640">
        <v>11</v>
      </c>
      <c r="P2640">
        <v>2</v>
      </c>
      <c r="Q2640">
        <v>7</v>
      </c>
      <c r="R2640" s="27">
        <f t="shared" si="215"/>
        <v>435</v>
      </c>
      <c r="S2640" s="27">
        <f t="shared" si="216"/>
        <v>327</v>
      </c>
      <c r="T2640" s="27" t="str">
        <f>IFERROR(VLOOKUP(F2640,#REF!,2,0),"")</f>
        <v/>
      </c>
      <c r="U2640" s="27" t="str">
        <f t="shared" si="217"/>
        <v>,17:30:00,car,435</v>
      </c>
    </row>
    <row r="2641" spans="1:21" hidden="1" x14ac:dyDescent="0.25">
      <c r="A2641" t="s">
        <v>47</v>
      </c>
      <c r="B2641">
        <v>17</v>
      </c>
      <c r="C2641" s="27" t="str">
        <f t="shared" si="213"/>
        <v>T</v>
      </c>
      <c r="E2641" t="s">
        <v>2889</v>
      </c>
      <c r="F2641" s="27" t="str">
        <f t="shared" si="214"/>
        <v>CCV-41A</v>
      </c>
      <c r="G2641" t="s">
        <v>2890</v>
      </c>
      <c r="I2641" t="s">
        <v>2912</v>
      </c>
      <c r="J2641">
        <v>3</v>
      </c>
      <c r="K2641">
        <v>3</v>
      </c>
      <c r="L2641">
        <v>1</v>
      </c>
      <c r="M2641">
        <v>391</v>
      </c>
      <c r="N2641">
        <v>31</v>
      </c>
      <c r="O2641">
        <v>20</v>
      </c>
      <c r="P2641">
        <v>2</v>
      </c>
      <c r="Q2641">
        <v>11</v>
      </c>
      <c r="R2641" s="27">
        <f t="shared" si="215"/>
        <v>543</v>
      </c>
      <c r="S2641" s="27">
        <f t="shared" si="216"/>
        <v>407</v>
      </c>
      <c r="T2641" s="27" t="str">
        <f>IFERROR(VLOOKUP(F2641,#REF!,2,0),"")</f>
        <v/>
      </c>
      <c r="U2641" s="27" t="str">
        <f t="shared" si="217"/>
        <v>,17:45:00,car,543</v>
      </c>
    </row>
    <row r="2642" spans="1:21" hidden="1" x14ac:dyDescent="0.25">
      <c r="A2642" t="s">
        <v>48</v>
      </c>
      <c r="B2642">
        <v>18</v>
      </c>
      <c r="C2642" s="27" t="str">
        <f t="shared" si="213"/>
        <v>T</v>
      </c>
      <c r="E2642" t="s">
        <v>2889</v>
      </c>
      <c r="F2642" s="27" t="str">
        <f t="shared" si="214"/>
        <v>CCV-41A</v>
      </c>
      <c r="G2642" t="s">
        <v>2890</v>
      </c>
      <c r="I2642" t="s">
        <v>2913</v>
      </c>
      <c r="J2642">
        <v>11</v>
      </c>
      <c r="K2642">
        <v>0</v>
      </c>
      <c r="L2642">
        <v>2</v>
      </c>
      <c r="M2642">
        <v>468</v>
      </c>
      <c r="N2642">
        <v>45</v>
      </c>
      <c r="O2642">
        <v>12</v>
      </c>
      <c r="P2642">
        <v>2</v>
      </c>
      <c r="Q2642">
        <v>7</v>
      </c>
      <c r="R2642" s="27">
        <f t="shared" si="215"/>
        <v>637</v>
      </c>
      <c r="S2642" s="27">
        <f t="shared" si="216"/>
        <v>482</v>
      </c>
      <c r="T2642" s="27" t="str">
        <f>IFERROR(VLOOKUP(F2642,#REF!,2,0),"")</f>
        <v/>
      </c>
      <c r="U2642" s="27" t="str">
        <f t="shared" si="217"/>
        <v>,18:00:00,car,637</v>
      </c>
    </row>
    <row r="2643" spans="1:21" hidden="1" x14ac:dyDescent="0.25">
      <c r="A2643" t="s">
        <v>49</v>
      </c>
      <c r="B2643">
        <v>18</v>
      </c>
      <c r="C2643" s="27" t="str">
        <f t="shared" si="213"/>
        <v>T</v>
      </c>
      <c r="E2643" t="s">
        <v>2889</v>
      </c>
      <c r="F2643" s="27" t="str">
        <f t="shared" si="214"/>
        <v>CCV-41A</v>
      </c>
      <c r="G2643" t="s">
        <v>2890</v>
      </c>
      <c r="I2643" t="s">
        <v>2914</v>
      </c>
      <c r="J2643">
        <v>10</v>
      </c>
      <c r="K2643">
        <v>3</v>
      </c>
      <c r="L2643">
        <v>0</v>
      </c>
      <c r="M2643">
        <v>298</v>
      </c>
      <c r="N2643">
        <v>29</v>
      </c>
      <c r="O2643">
        <v>9</v>
      </c>
      <c r="P2643">
        <v>1</v>
      </c>
      <c r="Q2643">
        <v>4</v>
      </c>
      <c r="R2643" s="27">
        <f t="shared" si="215"/>
        <v>408</v>
      </c>
      <c r="S2643" s="27">
        <f t="shared" si="216"/>
        <v>303</v>
      </c>
      <c r="T2643" s="27" t="str">
        <f>IFERROR(VLOOKUP(F2643,#REF!,2,0),"")</f>
        <v/>
      </c>
      <c r="U2643" s="27" t="str">
        <f t="shared" si="217"/>
        <v>,18:15:00,car,408</v>
      </c>
    </row>
    <row r="2644" spans="1:21" hidden="1" x14ac:dyDescent="0.25">
      <c r="A2644" t="s">
        <v>197</v>
      </c>
      <c r="B2644">
        <v>18</v>
      </c>
      <c r="C2644" s="27" t="str">
        <f t="shared" si="213"/>
        <v>T</v>
      </c>
      <c r="E2644" t="s">
        <v>2889</v>
      </c>
      <c r="F2644" s="27" t="str">
        <f t="shared" si="214"/>
        <v>CCV-41A</v>
      </c>
      <c r="G2644" t="s">
        <v>2890</v>
      </c>
      <c r="I2644" t="s">
        <v>2915</v>
      </c>
      <c r="J2644">
        <v>9</v>
      </c>
      <c r="K2644">
        <v>0</v>
      </c>
      <c r="L2644">
        <v>0</v>
      </c>
      <c r="M2644">
        <v>339</v>
      </c>
      <c r="N2644">
        <v>38</v>
      </c>
      <c r="O2644">
        <v>12</v>
      </c>
      <c r="P2644">
        <v>2</v>
      </c>
      <c r="Q2644">
        <v>1</v>
      </c>
      <c r="R2644" s="27">
        <f t="shared" si="215"/>
        <v>453</v>
      </c>
      <c r="S2644" s="27">
        <f t="shared" si="216"/>
        <v>342</v>
      </c>
      <c r="T2644" s="27" t="str">
        <f>IFERROR(VLOOKUP(F2644,#REF!,2,0),"")</f>
        <v/>
      </c>
      <c r="U2644" s="27" t="str">
        <f t="shared" si="217"/>
        <v>,18:30:00,car,453</v>
      </c>
    </row>
    <row r="2645" spans="1:21" hidden="1" x14ac:dyDescent="0.25">
      <c r="A2645" t="s">
        <v>199</v>
      </c>
      <c r="B2645">
        <v>18</v>
      </c>
      <c r="C2645" s="27" t="str">
        <f t="shared" si="213"/>
        <v>T</v>
      </c>
      <c r="E2645" t="s">
        <v>2889</v>
      </c>
      <c r="F2645" s="27" t="str">
        <f t="shared" si="214"/>
        <v>CCV-41A</v>
      </c>
      <c r="G2645" t="s">
        <v>2890</v>
      </c>
      <c r="I2645" t="s">
        <v>2916</v>
      </c>
      <c r="J2645">
        <v>8</v>
      </c>
      <c r="K2645">
        <v>0</v>
      </c>
      <c r="L2645">
        <v>0</v>
      </c>
      <c r="M2645">
        <v>471</v>
      </c>
      <c r="N2645">
        <v>40</v>
      </c>
      <c r="O2645">
        <v>14</v>
      </c>
      <c r="P2645">
        <v>3</v>
      </c>
      <c r="Q2645">
        <v>1</v>
      </c>
      <c r="R2645" s="27">
        <f t="shared" si="215"/>
        <v>627</v>
      </c>
      <c r="S2645" s="27">
        <f t="shared" si="216"/>
        <v>475</v>
      </c>
      <c r="T2645" s="27" t="str">
        <f>IFERROR(VLOOKUP(F2645,#REF!,2,0),"")</f>
        <v/>
      </c>
      <c r="U2645" s="27" t="str">
        <f t="shared" si="217"/>
        <v>,18:45:00,car,627</v>
      </c>
    </row>
    <row r="2646" spans="1:21" hidden="1" x14ac:dyDescent="0.25">
      <c r="A2646" t="s">
        <v>201</v>
      </c>
      <c r="B2646">
        <v>19</v>
      </c>
      <c r="C2646" s="27" t="str">
        <f t="shared" si="213"/>
        <v>N</v>
      </c>
      <c r="E2646" t="s">
        <v>2889</v>
      </c>
      <c r="F2646" s="27" t="str">
        <f t="shared" si="214"/>
        <v>CCV-41A</v>
      </c>
      <c r="G2646" t="s">
        <v>2890</v>
      </c>
      <c r="I2646" t="s">
        <v>2917</v>
      </c>
      <c r="J2646">
        <v>9</v>
      </c>
      <c r="K2646">
        <v>0</v>
      </c>
      <c r="L2646">
        <v>0</v>
      </c>
      <c r="M2646">
        <v>345</v>
      </c>
      <c r="N2646">
        <v>36</v>
      </c>
      <c r="O2646">
        <v>8</v>
      </c>
      <c r="P2646">
        <v>2</v>
      </c>
      <c r="Q2646">
        <v>4</v>
      </c>
      <c r="R2646" s="27">
        <f t="shared" si="215"/>
        <v>465</v>
      </c>
      <c r="S2646" s="27">
        <f t="shared" si="216"/>
        <v>351</v>
      </c>
      <c r="T2646" s="27" t="str">
        <f>IFERROR(VLOOKUP(F2646,#REF!,2,0),"")</f>
        <v/>
      </c>
      <c r="U2646" s="27" t="str">
        <f t="shared" si="217"/>
        <v>,19:00:00,car,465</v>
      </c>
    </row>
    <row r="2647" spans="1:21" hidden="1" x14ac:dyDescent="0.25">
      <c r="A2647" t="s">
        <v>203</v>
      </c>
      <c r="B2647">
        <v>19</v>
      </c>
      <c r="C2647" s="27" t="str">
        <f t="shared" si="213"/>
        <v>N</v>
      </c>
      <c r="E2647" t="s">
        <v>2889</v>
      </c>
      <c r="F2647" s="27" t="str">
        <f t="shared" si="214"/>
        <v>CCV-41A</v>
      </c>
      <c r="G2647" t="s">
        <v>2890</v>
      </c>
      <c r="I2647" t="s">
        <v>2918</v>
      </c>
      <c r="J2647">
        <v>3</v>
      </c>
      <c r="K2647">
        <v>1</v>
      </c>
      <c r="L2647">
        <v>1</v>
      </c>
      <c r="M2647">
        <v>296</v>
      </c>
      <c r="N2647">
        <v>28</v>
      </c>
      <c r="O2647">
        <v>10</v>
      </c>
      <c r="P2647">
        <v>2</v>
      </c>
      <c r="Q2647">
        <v>4</v>
      </c>
      <c r="R2647" s="27">
        <f t="shared" si="215"/>
        <v>405</v>
      </c>
      <c r="S2647" s="27">
        <f t="shared" si="216"/>
        <v>305</v>
      </c>
      <c r="T2647" s="27" t="str">
        <f>IFERROR(VLOOKUP(F2647,#REF!,2,0),"")</f>
        <v/>
      </c>
      <c r="U2647" s="27" t="str">
        <f t="shared" si="217"/>
        <v>,19:15:00,car,405</v>
      </c>
    </row>
    <row r="2648" spans="1:21" hidden="1" x14ac:dyDescent="0.25">
      <c r="A2648" t="s">
        <v>205</v>
      </c>
      <c r="B2648">
        <v>19</v>
      </c>
      <c r="C2648" s="27" t="str">
        <f t="shared" si="213"/>
        <v>N</v>
      </c>
      <c r="E2648" t="s">
        <v>2889</v>
      </c>
      <c r="F2648" s="27" t="str">
        <f t="shared" si="214"/>
        <v>CCV-41A</v>
      </c>
      <c r="G2648" t="s">
        <v>2890</v>
      </c>
      <c r="I2648" t="s">
        <v>2919</v>
      </c>
      <c r="J2648">
        <v>0</v>
      </c>
      <c r="K2648">
        <v>0</v>
      </c>
      <c r="L2648">
        <v>0</v>
      </c>
      <c r="M2648">
        <v>69</v>
      </c>
      <c r="N2648">
        <v>4</v>
      </c>
      <c r="O2648">
        <v>1</v>
      </c>
      <c r="P2648">
        <v>0</v>
      </c>
      <c r="Q2648">
        <v>0</v>
      </c>
      <c r="R2648" s="27">
        <f t="shared" si="215"/>
        <v>91</v>
      </c>
      <c r="S2648" s="27">
        <f t="shared" si="216"/>
        <v>69</v>
      </c>
      <c r="T2648" s="27" t="str">
        <f>IFERROR(VLOOKUP(F2648,#REF!,2,0),"")</f>
        <v/>
      </c>
      <c r="U2648" s="27" t="str">
        <f t="shared" si="217"/>
        <v>,19:30:00,car,91</v>
      </c>
    </row>
    <row r="2649" spans="1:21" x14ac:dyDescent="0.25">
      <c r="A2649" t="s">
        <v>102</v>
      </c>
      <c r="B2649">
        <v>6</v>
      </c>
      <c r="C2649" s="27" t="str">
        <f t="shared" si="213"/>
        <v>M</v>
      </c>
      <c r="D2649" s="27" t="str">
        <f>IFERROR(VLOOKUP(F2649,#REF!,3),"")</f>
        <v/>
      </c>
      <c r="E2649" t="s">
        <v>2920</v>
      </c>
      <c r="F2649" s="27" t="str">
        <f t="shared" si="214"/>
        <v>CCV-42A</v>
      </c>
      <c r="G2649" t="s">
        <v>2921</v>
      </c>
      <c r="I2649" t="s">
        <v>2922</v>
      </c>
      <c r="J2649">
        <v>0</v>
      </c>
      <c r="K2649">
        <v>0</v>
      </c>
      <c r="L2649">
        <v>1</v>
      </c>
      <c r="M2649">
        <v>0</v>
      </c>
      <c r="N2649">
        <v>0</v>
      </c>
      <c r="O2649">
        <v>0</v>
      </c>
      <c r="P2649">
        <v>0</v>
      </c>
      <c r="Q2649">
        <v>0</v>
      </c>
      <c r="R2649" s="27">
        <f t="shared" ref="R2649:R2681" si="218">ROUNDUP((M2649+P2649+Q2649+(1/6)*N2649+2*K2649+2.5*L2649)*1,0)</f>
        <v>3</v>
      </c>
      <c r="S2649" s="27">
        <f t="shared" si="216"/>
        <v>3</v>
      </c>
      <c r="T2649" s="27" t="str">
        <f>IFERROR(VLOOKUP(F2649,#REF!,2,0),"")</f>
        <v/>
      </c>
      <c r="U2649" s="27" t="str">
        <f t="shared" si="217"/>
        <v>,06:00:00,car,3</v>
      </c>
    </row>
    <row r="2650" spans="1:21" x14ac:dyDescent="0.25">
      <c r="A2650" t="s">
        <v>107</v>
      </c>
      <c r="B2650">
        <v>6</v>
      </c>
      <c r="C2650" s="27" t="str">
        <f t="shared" si="213"/>
        <v>M</v>
      </c>
      <c r="D2650" s="27" t="str">
        <f>IFERROR(VLOOKUP(F2650,#REF!,3),"")</f>
        <v/>
      </c>
      <c r="E2650" t="s">
        <v>2920</v>
      </c>
      <c r="F2650" s="27" t="str">
        <f t="shared" si="214"/>
        <v>CCV-42A</v>
      </c>
      <c r="G2650" t="s">
        <v>2921</v>
      </c>
      <c r="I2650" t="s">
        <v>2923</v>
      </c>
      <c r="J2650">
        <v>0</v>
      </c>
      <c r="K2650">
        <v>0</v>
      </c>
      <c r="L2650">
        <v>1</v>
      </c>
      <c r="M2650">
        <v>15</v>
      </c>
      <c r="N2650">
        <v>2</v>
      </c>
      <c r="O2650">
        <v>5</v>
      </c>
      <c r="P2650">
        <v>2</v>
      </c>
      <c r="Q2650">
        <v>0</v>
      </c>
      <c r="R2650" s="27">
        <f t="shared" si="218"/>
        <v>20</v>
      </c>
      <c r="S2650" s="27">
        <f t="shared" si="216"/>
        <v>20</v>
      </c>
      <c r="T2650" s="27" t="str">
        <f>IFERROR(VLOOKUP(F2650,#REF!,2,0),"")</f>
        <v/>
      </c>
      <c r="U2650" s="27" t="str">
        <f t="shared" si="217"/>
        <v>,06:15:00,car,20</v>
      </c>
    </row>
    <row r="2651" spans="1:21" x14ac:dyDescent="0.25">
      <c r="A2651" t="s">
        <v>109</v>
      </c>
      <c r="B2651">
        <v>6</v>
      </c>
      <c r="C2651" s="27" t="str">
        <f t="shared" si="213"/>
        <v>M</v>
      </c>
      <c r="D2651" s="27" t="str">
        <f>IFERROR(VLOOKUP(F2651,#REF!,3),"")</f>
        <v/>
      </c>
      <c r="E2651" t="s">
        <v>2920</v>
      </c>
      <c r="F2651" s="27" t="str">
        <f t="shared" si="214"/>
        <v>CCV-42A</v>
      </c>
      <c r="G2651" t="s">
        <v>2921</v>
      </c>
      <c r="I2651" t="s">
        <v>2924</v>
      </c>
      <c r="J2651">
        <v>1</v>
      </c>
      <c r="K2651">
        <v>2</v>
      </c>
      <c r="L2651">
        <v>0</v>
      </c>
      <c r="M2651">
        <v>170</v>
      </c>
      <c r="N2651">
        <v>24</v>
      </c>
      <c r="O2651">
        <v>19</v>
      </c>
      <c r="P2651">
        <v>8</v>
      </c>
      <c r="Q2651">
        <v>13</v>
      </c>
      <c r="R2651" s="27">
        <f t="shared" si="218"/>
        <v>199</v>
      </c>
      <c r="S2651" s="27">
        <f t="shared" si="216"/>
        <v>191</v>
      </c>
      <c r="T2651" s="27" t="str">
        <f>IFERROR(VLOOKUP(F2651,#REF!,2,0),"")</f>
        <v/>
      </c>
      <c r="U2651" s="27" t="str">
        <f t="shared" si="217"/>
        <v>,06:30:00,car,199</v>
      </c>
    </row>
    <row r="2652" spans="1:21" x14ac:dyDescent="0.25">
      <c r="A2652" t="s">
        <v>111</v>
      </c>
      <c r="B2652">
        <v>6</v>
      </c>
      <c r="C2652" s="27" t="str">
        <f t="shared" si="213"/>
        <v>M</v>
      </c>
      <c r="D2652" s="27" t="str">
        <f>IFERROR(VLOOKUP(F2652,#REF!,3),"")</f>
        <v/>
      </c>
      <c r="E2652" t="s">
        <v>2920</v>
      </c>
      <c r="F2652" s="27" t="str">
        <f t="shared" si="214"/>
        <v>CCV-42A</v>
      </c>
      <c r="G2652" t="s">
        <v>2921</v>
      </c>
      <c r="I2652" t="s">
        <v>2925</v>
      </c>
      <c r="J2652">
        <v>0</v>
      </c>
      <c r="K2652">
        <v>2</v>
      </c>
      <c r="L2652">
        <v>3</v>
      </c>
      <c r="M2652">
        <v>188</v>
      </c>
      <c r="N2652">
        <v>37</v>
      </c>
      <c r="O2652">
        <v>20</v>
      </c>
      <c r="P2652">
        <v>3</v>
      </c>
      <c r="Q2652">
        <v>10</v>
      </c>
      <c r="R2652" s="27">
        <f t="shared" si="218"/>
        <v>219</v>
      </c>
      <c r="S2652" s="27">
        <f t="shared" si="216"/>
        <v>209</v>
      </c>
      <c r="T2652" s="27" t="str">
        <f>IFERROR(VLOOKUP(F2652,#REF!,2,0),"")</f>
        <v/>
      </c>
      <c r="U2652" s="27" t="str">
        <f t="shared" si="217"/>
        <v>,06:45:00,car,219</v>
      </c>
    </row>
    <row r="2653" spans="1:21" x14ac:dyDescent="0.25">
      <c r="A2653" t="s">
        <v>113</v>
      </c>
      <c r="B2653">
        <v>7</v>
      </c>
      <c r="C2653" s="27" t="str">
        <f t="shared" si="213"/>
        <v>M</v>
      </c>
      <c r="D2653" s="27" t="str">
        <f>IFERROR(VLOOKUP(F2653,#REF!,3),"")</f>
        <v/>
      </c>
      <c r="E2653" t="s">
        <v>2920</v>
      </c>
      <c r="F2653" s="27" t="str">
        <f t="shared" si="214"/>
        <v>CCV-42A</v>
      </c>
      <c r="G2653" t="s">
        <v>2921</v>
      </c>
      <c r="I2653" t="s">
        <v>2926</v>
      </c>
      <c r="J2653">
        <v>0</v>
      </c>
      <c r="K2653">
        <v>2</v>
      </c>
      <c r="L2653">
        <v>1</v>
      </c>
      <c r="M2653">
        <v>135</v>
      </c>
      <c r="N2653">
        <v>12</v>
      </c>
      <c r="O2653">
        <v>31</v>
      </c>
      <c r="P2653">
        <v>2</v>
      </c>
      <c r="Q2653">
        <v>5</v>
      </c>
      <c r="R2653" s="27">
        <f t="shared" si="218"/>
        <v>151</v>
      </c>
      <c r="S2653" s="27">
        <f t="shared" si="216"/>
        <v>145</v>
      </c>
      <c r="T2653" s="27" t="str">
        <f>IFERROR(VLOOKUP(F2653,#REF!,2,0),"")</f>
        <v/>
      </c>
      <c r="U2653" s="27" t="str">
        <f t="shared" si="217"/>
        <v>,07:00:00,car,151</v>
      </c>
    </row>
    <row r="2654" spans="1:21" x14ac:dyDescent="0.25">
      <c r="A2654" t="s">
        <v>115</v>
      </c>
      <c r="B2654">
        <v>7</v>
      </c>
      <c r="C2654" s="27" t="str">
        <f t="shared" si="213"/>
        <v>M</v>
      </c>
      <c r="D2654" s="27" t="str">
        <f>IFERROR(VLOOKUP(F2654,#REF!,3),"")</f>
        <v/>
      </c>
      <c r="E2654" t="s">
        <v>2920</v>
      </c>
      <c r="F2654" s="27" t="str">
        <f t="shared" si="214"/>
        <v>CCV-42A</v>
      </c>
      <c r="G2654" t="s">
        <v>2921</v>
      </c>
      <c r="I2654" t="s">
        <v>2927</v>
      </c>
      <c r="J2654">
        <v>0</v>
      </c>
      <c r="K2654">
        <v>1</v>
      </c>
      <c r="L2654">
        <v>1</v>
      </c>
      <c r="M2654">
        <v>133</v>
      </c>
      <c r="N2654">
        <v>22</v>
      </c>
      <c r="O2654">
        <v>16</v>
      </c>
      <c r="P2654">
        <v>1</v>
      </c>
      <c r="Q2654">
        <v>2</v>
      </c>
      <c r="R2654" s="27">
        <f t="shared" si="218"/>
        <v>145</v>
      </c>
      <c r="S2654" s="27">
        <f t="shared" si="216"/>
        <v>139</v>
      </c>
      <c r="T2654" s="27" t="str">
        <f>IFERROR(VLOOKUP(F2654,#REF!,2,0),"")</f>
        <v/>
      </c>
      <c r="U2654" s="27" t="str">
        <f t="shared" si="217"/>
        <v>,07:15:00,car,145</v>
      </c>
    </row>
    <row r="2655" spans="1:21" x14ac:dyDescent="0.25">
      <c r="A2655" t="s">
        <v>117</v>
      </c>
      <c r="B2655">
        <v>7</v>
      </c>
      <c r="C2655" s="27" t="str">
        <f t="shared" si="213"/>
        <v>M</v>
      </c>
      <c r="D2655" s="27" t="str">
        <f>IFERROR(VLOOKUP(F2655,#REF!,3),"")</f>
        <v/>
      </c>
      <c r="E2655" t="s">
        <v>2920</v>
      </c>
      <c r="F2655" s="27" t="str">
        <f t="shared" si="214"/>
        <v>CCV-42A</v>
      </c>
      <c r="G2655" t="s">
        <v>2921</v>
      </c>
      <c r="I2655" t="s">
        <v>2928</v>
      </c>
      <c r="J2655">
        <v>1</v>
      </c>
      <c r="K2655">
        <v>2</v>
      </c>
      <c r="L2655">
        <v>0</v>
      </c>
      <c r="M2655">
        <v>98</v>
      </c>
      <c r="N2655">
        <v>30</v>
      </c>
      <c r="O2655">
        <v>26</v>
      </c>
      <c r="P2655">
        <v>4</v>
      </c>
      <c r="Q2655">
        <v>4</v>
      </c>
      <c r="R2655" s="27">
        <f t="shared" si="218"/>
        <v>115</v>
      </c>
      <c r="S2655" s="27">
        <f t="shared" si="216"/>
        <v>106</v>
      </c>
      <c r="T2655" s="27" t="str">
        <f>IFERROR(VLOOKUP(F2655,#REF!,2,0),"")</f>
        <v/>
      </c>
      <c r="U2655" s="27" t="str">
        <f t="shared" si="217"/>
        <v>,07:30:00,car,115</v>
      </c>
    </row>
    <row r="2656" spans="1:21" x14ac:dyDescent="0.25">
      <c r="A2656" t="s">
        <v>119</v>
      </c>
      <c r="B2656">
        <v>7</v>
      </c>
      <c r="C2656" s="27" t="str">
        <f t="shared" si="213"/>
        <v>M</v>
      </c>
      <c r="D2656" s="27" t="str">
        <f>IFERROR(VLOOKUP(F2656,#REF!,3),"")</f>
        <v/>
      </c>
      <c r="E2656" t="s">
        <v>2920</v>
      </c>
      <c r="F2656" s="27" t="str">
        <f t="shared" si="214"/>
        <v>CCV-42A</v>
      </c>
      <c r="G2656" t="s">
        <v>2921</v>
      </c>
      <c r="I2656" t="s">
        <v>2929</v>
      </c>
      <c r="J2656">
        <v>0</v>
      </c>
      <c r="K2656">
        <v>3</v>
      </c>
      <c r="L2656">
        <v>1</v>
      </c>
      <c r="M2656">
        <v>82</v>
      </c>
      <c r="N2656">
        <v>33</v>
      </c>
      <c r="O2656">
        <v>21</v>
      </c>
      <c r="P2656">
        <v>3</v>
      </c>
      <c r="Q2656">
        <v>2</v>
      </c>
      <c r="R2656" s="27">
        <f t="shared" si="218"/>
        <v>101</v>
      </c>
      <c r="S2656" s="27">
        <f t="shared" si="216"/>
        <v>90</v>
      </c>
      <c r="T2656" s="27" t="str">
        <f>IFERROR(VLOOKUP(F2656,#REF!,2,0),"")</f>
        <v/>
      </c>
      <c r="U2656" s="27" t="str">
        <f t="shared" si="217"/>
        <v>,07:45:00,car,101</v>
      </c>
    </row>
    <row r="2657" spans="1:21" x14ac:dyDescent="0.25">
      <c r="A2657" t="s">
        <v>121</v>
      </c>
      <c r="B2657">
        <v>8</v>
      </c>
      <c r="C2657" s="27" t="str">
        <f t="shared" si="213"/>
        <v>M</v>
      </c>
      <c r="D2657" s="27" t="str">
        <f>IFERROR(VLOOKUP(F2657,#REF!,3),"")</f>
        <v/>
      </c>
      <c r="E2657" t="s">
        <v>2920</v>
      </c>
      <c r="F2657" s="27" t="str">
        <f t="shared" si="214"/>
        <v>CCV-42A</v>
      </c>
      <c r="G2657" t="s">
        <v>2921</v>
      </c>
      <c r="I2657" t="s">
        <v>2930</v>
      </c>
      <c r="J2657">
        <v>0</v>
      </c>
      <c r="K2657">
        <v>6</v>
      </c>
      <c r="L2657">
        <v>1</v>
      </c>
      <c r="M2657">
        <v>85</v>
      </c>
      <c r="N2657">
        <v>20</v>
      </c>
      <c r="O2657">
        <v>21</v>
      </c>
      <c r="P2657">
        <v>3</v>
      </c>
      <c r="Q2657">
        <v>5</v>
      </c>
      <c r="R2657" s="27">
        <f t="shared" si="218"/>
        <v>111</v>
      </c>
      <c r="S2657" s="27">
        <f t="shared" si="216"/>
        <v>96</v>
      </c>
      <c r="T2657" s="27" t="str">
        <f>IFERROR(VLOOKUP(F2657,#REF!,2,0),"")</f>
        <v/>
      </c>
      <c r="U2657" s="27" t="str">
        <f t="shared" si="217"/>
        <v>,08:00:00,car,111</v>
      </c>
    </row>
    <row r="2658" spans="1:21" x14ac:dyDescent="0.25">
      <c r="A2658" t="s">
        <v>123</v>
      </c>
      <c r="B2658">
        <v>8</v>
      </c>
      <c r="C2658" s="27" t="str">
        <f t="shared" si="213"/>
        <v>M</v>
      </c>
      <c r="D2658" s="27" t="str">
        <f>IFERROR(VLOOKUP(F2658,#REF!,3),"")</f>
        <v/>
      </c>
      <c r="E2658" t="s">
        <v>2920</v>
      </c>
      <c r="F2658" s="27" t="str">
        <f t="shared" si="214"/>
        <v>CCV-42A</v>
      </c>
      <c r="G2658" t="s">
        <v>2921</v>
      </c>
      <c r="I2658" t="s">
        <v>2931</v>
      </c>
      <c r="J2658">
        <v>0</v>
      </c>
      <c r="K2658">
        <v>2</v>
      </c>
      <c r="L2658">
        <v>2</v>
      </c>
      <c r="M2658">
        <v>94</v>
      </c>
      <c r="N2658">
        <v>16</v>
      </c>
      <c r="O2658">
        <v>24</v>
      </c>
      <c r="P2658">
        <v>2</v>
      </c>
      <c r="Q2658">
        <v>5</v>
      </c>
      <c r="R2658" s="27">
        <f t="shared" si="218"/>
        <v>113</v>
      </c>
      <c r="S2658" s="27">
        <f t="shared" si="216"/>
        <v>106</v>
      </c>
      <c r="T2658" s="27" t="str">
        <f>IFERROR(VLOOKUP(F2658,#REF!,2,0),"")</f>
        <v/>
      </c>
      <c r="U2658" s="27" t="str">
        <f t="shared" si="217"/>
        <v>,08:15:00,car,113</v>
      </c>
    </row>
    <row r="2659" spans="1:21" x14ac:dyDescent="0.25">
      <c r="A2659" t="s">
        <v>125</v>
      </c>
      <c r="B2659">
        <v>8</v>
      </c>
      <c r="C2659" s="27" t="str">
        <f t="shared" si="213"/>
        <v>M</v>
      </c>
      <c r="D2659" s="27" t="str">
        <f>IFERROR(VLOOKUP(F2659,#REF!,3),"")</f>
        <v/>
      </c>
      <c r="E2659" t="s">
        <v>2920</v>
      </c>
      <c r="F2659" s="27" t="str">
        <f t="shared" si="214"/>
        <v>CCV-42A</v>
      </c>
      <c r="G2659" t="s">
        <v>2921</v>
      </c>
      <c r="I2659" t="s">
        <v>2932</v>
      </c>
      <c r="J2659">
        <v>0</v>
      </c>
      <c r="K2659">
        <v>4</v>
      </c>
      <c r="L2659">
        <v>0</v>
      </c>
      <c r="M2659">
        <v>132</v>
      </c>
      <c r="N2659">
        <v>25</v>
      </c>
      <c r="O2659">
        <v>16</v>
      </c>
      <c r="P2659">
        <v>3</v>
      </c>
      <c r="Q2659">
        <v>6</v>
      </c>
      <c r="R2659" s="27">
        <f t="shared" si="218"/>
        <v>154</v>
      </c>
      <c r="S2659" s="27">
        <f t="shared" si="216"/>
        <v>141</v>
      </c>
      <c r="T2659" s="27" t="str">
        <f>IFERROR(VLOOKUP(F2659,#REF!,2,0),"")</f>
        <v/>
      </c>
      <c r="U2659" s="27" t="str">
        <f t="shared" si="217"/>
        <v>,08:30:00,car,154</v>
      </c>
    </row>
    <row r="2660" spans="1:21" x14ac:dyDescent="0.25">
      <c r="A2660" t="s">
        <v>127</v>
      </c>
      <c r="B2660">
        <v>8</v>
      </c>
      <c r="C2660" s="27" t="str">
        <f t="shared" si="213"/>
        <v>M</v>
      </c>
      <c r="D2660" s="27" t="str">
        <f>IFERROR(VLOOKUP(F2660,#REF!,3),"")</f>
        <v/>
      </c>
      <c r="E2660" t="s">
        <v>2920</v>
      </c>
      <c r="F2660" s="27" t="str">
        <f t="shared" si="214"/>
        <v>CCV-42A</v>
      </c>
      <c r="G2660" t="s">
        <v>2921</v>
      </c>
      <c r="I2660" t="s">
        <v>2933</v>
      </c>
      <c r="J2660">
        <v>1</v>
      </c>
      <c r="K2660">
        <v>0</v>
      </c>
      <c r="L2660">
        <v>0</v>
      </c>
      <c r="M2660">
        <v>90</v>
      </c>
      <c r="N2660">
        <v>21</v>
      </c>
      <c r="O2660">
        <v>25</v>
      </c>
      <c r="P2660">
        <v>6</v>
      </c>
      <c r="Q2660">
        <v>12</v>
      </c>
      <c r="R2660" s="27">
        <f t="shared" si="218"/>
        <v>112</v>
      </c>
      <c r="S2660" s="27">
        <f t="shared" si="216"/>
        <v>108</v>
      </c>
      <c r="T2660" s="27" t="str">
        <f>IFERROR(VLOOKUP(F2660,#REF!,2,0),"")</f>
        <v/>
      </c>
      <c r="U2660" s="27" t="str">
        <f t="shared" si="217"/>
        <v>,08:45:00,car,112</v>
      </c>
    </row>
    <row r="2661" spans="1:21" x14ac:dyDescent="0.25">
      <c r="A2661" t="s">
        <v>129</v>
      </c>
      <c r="B2661">
        <v>9</v>
      </c>
      <c r="C2661" s="27" t="str">
        <f t="shared" si="213"/>
        <v>M</v>
      </c>
      <c r="D2661" s="27" t="str">
        <f>IFERROR(VLOOKUP(F2661,#REF!,3),"")</f>
        <v/>
      </c>
      <c r="E2661" t="s">
        <v>2920</v>
      </c>
      <c r="F2661" s="27" t="str">
        <f t="shared" si="214"/>
        <v>CCV-42A</v>
      </c>
      <c r="G2661" t="s">
        <v>2921</v>
      </c>
      <c r="I2661" t="s">
        <v>2934</v>
      </c>
      <c r="J2661">
        <v>1</v>
      </c>
      <c r="K2661">
        <v>3</v>
      </c>
      <c r="L2661">
        <v>3</v>
      </c>
      <c r="M2661">
        <v>98</v>
      </c>
      <c r="N2661">
        <v>15</v>
      </c>
      <c r="O2661">
        <v>15</v>
      </c>
      <c r="P2661">
        <v>4</v>
      </c>
      <c r="Q2661">
        <v>10</v>
      </c>
      <c r="R2661" s="27">
        <f t="shared" si="218"/>
        <v>128</v>
      </c>
      <c r="S2661" s="27">
        <f t="shared" si="216"/>
        <v>120</v>
      </c>
      <c r="T2661" s="27" t="str">
        <f>IFERROR(VLOOKUP(F2661,#REF!,2,0),"")</f>
        <v/>
      </c>
      <c r="U2661" s="27" t="str">
        <f t="shared" si="217"/>
        <v>,09:00:00,car,128</v>
      </c>
    </row>
    <row r="2662" spans="1:21" x14ac:dyDescent="0.25">
      <c r="A2662" t="s">
        <v>131</v>
      </c>
      <c r="B2662">
        <v>9</v>
      </c>
      <c r="C2662" s="27" t="str">
        <f t="shared" si="213"/>
        <v>M</v>
      </c>
      <c r="D2662" s="27" t="str">
        <f>IFERROR(VLOOKUP(F2662,#REF!,3),"")</f>
        <v/>
      </c>
      <c r="E2662" t="s">
        <v>2920</v>
      </c>
      <c r="F2662" s="27" t="str">
        <f t="shared" si="214"/>
        <v>CCV-42A</v>
      </c>
      <c r="G2662" t="s">
        <v>2921</v>
      </c>
      <c r="I2662" t="s">
        <v>2935</v>
      </c>
      <c r="J2662">
        <v>0</v>
      </c>
      <c r="K2662">
        <v>5</v>
      </c>
      <c r="L2662">
        <v>0</v>
      </c>
      <c r="M2662">
        <v>97</v>
      </c>
      <c r="N2662">
        <v>16</v>
      </c>
      <c r="O2662">
        <v>17</v>
      </c>
      <c r="P2662">
        <v>1</v>
      </c>
      <c r="Q2662">
        <v>3</v>
      </c>
      <c r="R2662" s="27">
        <f t="shared" si="218"/>
        <v>114</v>
      </c>
      <c r="S2662" s="27">
        <f t="shared" si="216"/>
        <v>101</v>
      </c>
      <c r="T2662" s="27" t="str">
        <f>IFERROR(VLOOKUP(F2662,#REF!,2,0),"")</f>
        <v/>
      </c>
      <c r="U2662" s="27" t="str">
        <f t="shared" si="217"/>
        <v>,09:15:00,car,114</v>
      </c>
    </row>
    <row r="2663" spans="1:21" x14ac:dyDescent="0.25">
      <c r="A2663" t="s">
        <v>133</v>
      </c>
      <c r="B2663">
        <v>9</v>
      </c>
      <c r="C2663" s="27" t="str">
        <f t="shared" si="213"/>
        <v>M</v>
      </c>
      <c r="D2663" s="27" t="str">
        <f>IFERROR(VLOOKUP(F2663,#REF!,3),"")</f>
        <v/>
      </c>
      <c r="E2663" t="s">
        <v>2920</v>
      </c>
      <c r="F2663" s="27" t="str">
        <f t="shared" si="214"/>
        <v>CCV-42A</v>
      </c>
      <c r="G2663" t="s">
        <v>2921</v>
      </c>
      <c r="I2663" t="s">
        <v>2936</v>
      </c>
      <c r="J2663">
        <v>0</v>
      </c>
      <c r="K2663">
        <v>3</v>
      </c>
      <c r="L2663">
        <v>3</v>
      </c>
      <c r="M2663">
        <v>102</v>
      </c>
      <c r="N2663">
        <v>16</v>
      </c>
      <c r="O2663">
        <v>10</v>
      </c>
      <c r="P2663">
        <v>5</v>
      </c>
      <c r="Q2663">
        <v>7</v>
      </c>
      <c r="R2663" s="27">
        <f t="shared" si="218"/>
        <v>131</v>
      </c>
      <c r="S2663" s="27">
        <f t="shared" si="216"/>
        <v>122</v>
      </c>
      <c r="T2663" s="27" t="str">
        <f>IFERROR(VLOOKUP(F2663,#REF!,2,0),"")</f>
        <v/>
      </c>
      <c r="U2663" s="27" t="str">
        <f t="shared" si="217"/>
        <v>,09:30:00,car,131</v>
      </c>
    </row>
    <row r="2664" spans="1:21" x14ac:dyDescent="0.25">
      <c r="A2664" t="s">
        <v>135</v>
      </c>
      <c r="B2664">
        <v>9</v>
      </c>
      <c r="C2664" s="27" t="str">
        <f t="shared" si="213"/>
        <v>M</v>
      </c>
      <c r="D2664" s="27" t="str">
        <f>IFERROR(VLOOKUP(F2664,#REF!,3),"")</f>
        <v/>
      </c>
      <c r="E2664" t="s">
        <v>2920</v>
      </c>
      <c r="F2664" s="27" t="str">
        <f t="shared" si="214"/>
        <v>CCV-42A</v>
      </c>
      <c r="G2664" t="s">
        <v>2921</v>
      </c>
      <c r="I2664" t="s">
        <v>2937</v>
      </c>
      <c r="J2664">
        <v>0</v>
      </c>
      <c r="K2664">
        <v>5</v>
      </c>
      <c r="L2664">
        <v>1</v>
      </c>
      <c r="M2664">
        <v>111</v>
      </c>
      <c r="N2664">
        <v>10</v>
      </c>
      <c r="O2664">
        <v>13</v>
      </c>
      <c r="P2664">
        <v>1</v>
      </c>
      <c r="Q2664">
        <v>1</v>
      </c>
      <c r="R2664" s="27">
        <f t="shared" si="218"/>
        <v>128</v>
      </c>
      <c r="S2664" s="27">
        <f t="shared" si="216"/>
        <v>116</v>
      </c>
      <c r="T2664" s="27" t="str">
        <f>IFERROR(VLOOKUP(F2664,#REF!,2,0),"")</f>
        <v/>
      </c>
      <c r="U2664" s="27" t="str">
        <f t="shared" si="217"/>
        <v>,09:45:00,car,128</v>
      </c>
    </row>
    <row r="2665" spans="1:21" x14ac:dyDescent="0.25">
      <c r="A2665" t="s">
        <v>137</v>
      </c>
      <c r="B2665">
        <v>10</v>
      </c>
      <c r="C2665" s="27" t="str">
        <f t="shared" si="213"/>
        <v>M</v>
      </c>
      <c r="D2665" s="27" t="str">
        <f>IFERROR(VLOOKUP(F2665,#REF!,3),"")</f>
        <v/>
      </c>
      <c r="E2665" t="s">
        <v>2920</v>
      </c>
      <c r="F2665" s="27" t="str">
        <f t="shared" si="214"/>
        <v>CCV-42A</v>
      </c>
      <c r="G2665" t="s">
        <v>2921</v>
      </c>
      <c r="I2665" t="s">
        <v>2938</v>
      </c>
      <c r="J2665">
        <v>0</v>
      </c>
      <c r="K2665">
        <v>0</v>
      </c>
      <c r="L2665">
        <v>0</v>
      </c>
      <c r="M2665">
        <v>13</v>
      </c>
      <c r="N2665">
        <v>0</v>
      </c>
      <c r="O2665">
        <v>1</v>
      </c>
      <c r="P2665">
        <v>1</v>
      </c>
      <c r="Q2665">
        <v>0</v>
      </c>
      <c r="R2665" s="27">
        <f t="shared" si="218"/>
        <v>14</v>
      </c>
      <c r="S2665" s="27">
        <f t="shared" si="216"/>
        <v>14</v>
      </c>
      <c r="T2665" s="27" t="str">
        <f>IFERROR(VLOOKUP(F2665,#REF!,2,0),"")</f>
        <v/>
      </c>
      <c r="U2665" s="27" t="str">
        <f t="shared" si="217"/>
        <v>,10:00:00,car,14</v>
      </c>
    </row>
    <row r="2666" spans="1:21" x14ac:dyDescent="0.25">
      <c r="A2666" t="s">
        <v>183</v>
      </c>
      <c r="B2666">
        <v>15</v>
      </c>
      <c r="C2666" s="27" t="str">
        <f t="shared" si="213"/>
        <v>T</v>
      </c>
      <c r="D2666" s="27" t="str">
        <f>IFERROR(VLOOKUP(F2666,#REF!,3),"")</f>
        <v/>
      </c>
      <c r="E2666" t="s">
        <v>2920</v>
      </c>
      <c r="F2666" s="27" t="str">
        <f t="shared" si="214"/>
        <v>CCV-42A</v>
      </c>
      <c r="G2666" t="s">
        <v>2921</v>
      </c>
      <c r="I2666" t="s">
        <v>2939</v>
      </c>
      <c r="J2666">
        <v>1</v>
      </c>
      <c r="K2666">
        <v>2</v>
      </c>
      <c r="L2666">
        <v>0</v>
      </c>
      <c r="M2666">
        <v>32</v>
      </c>
      <c r="N2666">
        <v>5</v>
      </c>
      <c r="O2666">
        <v>6</v>
      </c>
      <c r="P2666">
        <v>1</v>
      </c>
      <c r="Q2666">
        <v>1</v>
      </c>
      <c r="R2666" s="27">
        <f t="shared" si="218"/>
        <v>39</v>
      </c>
      <c r="S2666" s="27">
        <f t="shared" si="216"/>
        <v>34</v>
      </c>
      <c r="T2666" s="27" t="str">
        <f>IFERROR(VLOOKUP(F2666,#REF!,2,0),"")</f>
        <v/>
      </c>
      <c r="U2666" s="27" t="str">
        <f t="shared" si="217"/>
        <v>,15:45:00,car,39</v>
      </c>
    </row>
    <row r="2667" spans="1:21" x14ac:dyDescent="0.25">
      <c r="A2667" t="s">
        <v>185</v>
      </c>
      <c r="B2667">
        <v>16</v>
      </c>
      <c r="C2667" s="27" t="str">
        <f t="shared" si="213"/>
        <v>T</v>
      </c>
      <c r="D2667" s="27" t="str">
        <f>IFERROR(VLOOKUP(F2667,#REF!,3),"")</f>
        <v/>
      </c>
      <c r="E2667" t="s">
        <v>2920</v>
      </c>
      <c r="F2667" s="27" t="str">
        <f t="shared" si="214"/>
        <v>CCV-42A</v>
      </c>
      <c r="G2667" t="s">
        <v>2921</v>
      </c>
      <c r="I2667" t="s">
        <v>2940</v>
      </c>
      <c r="J2667">
        <v>0</v>
      </c>
      <c r="K2667">
        <v>0</v>
      </c>
      <c r="L2667">
        <v>0</v>
      </c>
      <c r="M2667">
        <v>83</v>
      </c>
      <c r="N2667">
        <v>11</v>
      </c>
      <c r="O2667">
        <v>15</v>
      </c>
      <c r="P2667">
        <v>3</v>
      </c>
      <c r="Q2667">
        <v>1</v>
      </c>
      <c r="R2667" s="27">
        <f t="shared" si="218"/>
        <v>89</v>
      </c>
      <c r="S2667" s="27">
        <f t="shared" si="216"/>
        <v>87</v>
      </c>
      <c r="T2667" s="27" t="str">
        <f>IFERROR(VLOOKUP(F2667,#REF!,2,0),"")</f>
        <v/>
      </c>
      <c r="U2667" s="27" t="str">
        <f t="shared" si="217"/>
        <v>,16:00:00,car,89</v>
      </c>
    </row>
    <row r="2668" spans="1:21" x14ac:dyDescent="0.25">
      <c r="A2668" t="s">
        <v>187</v>
      </c>
      <c r="B2668">
        <v>16</v>
      </c>
      <c r="C2668" s="27" t="str">
        <f t="shared" si="213"/>
        <v>T</v>
      </c>
      <c r="D2668" s="27" t="str">
        <f>IFERROR(VLOOKUP(F2668,#REF!,3),"")</f>
        <v/>
      </c>
      <c r="E2668" t="s">
        <v>2920</v>
      </c>
      <c r="F2668" s="27" t="str">
        <f t="shared" si="214"/>
        <v>CCV-42A</v>
      </c>
      <c r="G2668" t="s">
        <v>2921</v>
      </c>
      <c r="I2668" t="s">
        <v>2941</v>
      </c>
      <c r="J2668">
        <v>0</v>
      </c>
      <c r="K2668">
        <v>4</v>
      </c>
      <c r="L2668">
        <v>0</v>
      </c>
      <c r="M2668">
        <v>63</v>
      </c>
      <c r="N2668">
        <v>9</v>
      </c>
      <c r="O2668">
        <v>13</v>
      </c>
      <c r="P2668">
        <v>3</v>
      </c>
      <c r="Q2668">
        <v>3</v>
      </c>
      <c r="R2668" s="27">
        <f t="shared" si="218"/>
        <v>79</v>
      </c>
      <c r="S2668" s="27">
        <f t="shared" si="216"/>
        <v>69</v>
      </c>
      <c r="T2668" s="27" t="str">
        <f>IFERROR(VLOOKUP(F2668,#REF!,2,0),"")</f>
        <v/>
      </c>
      <c r="U2668" s="27" t="str">
        <f t="shared" si="217"/>
        <v>,16:15:00,car,79</v>
      </c>
    </row>
    <row r="2669" spans="1:21" x14ac:dyDescent="0.25">
      <c r="A2669" t="s">
        <v>42</v>
      </c>
      <c r="B2669">
        <v>16</v>
      </c>
      <c r="C2669" s="27" t="str">
        <f t="shared" si="213"/>
        <v>T</v>
      </c>
      <c r="D2669" s="27" t="str">
        <f>IFERROR(VLOOKUP(F2669,#REF!,3),"")</f>
        <v/>
      </c>
      <c r="E2669" t="s">
        <v>2920</v>
      </c>
      <c r="F2669" s="27" t="str">
        <f t="shared" si="214"/>
        <v>CCV-42A</v>
      </c>
      <c r="G2669" t="s">
        <v>2921</v>
      </c>
      <c r="I2669" t="s">
        <v>2942</v>
      </c>
      <c r="J2669">
        <v>2</v>
      </c>
      <c r="K2669">
        <v>1</v>
      </c>
      <c r="L2669">
        <v>0</v>
      </c>
      <c r="M2669">
        <v>70</v>
      </c>
      <c r="N2669">
        <v>13</v>
      </c>
      <c r="O2669">
        <v>14</v>
      </c>
      <c r="P2669">
        <v>1</v>
      </c>
      <c r="Q2669">
        <v>4</v>
      </c>
      <c r="R2669" s="27">
        <f t="shared" si="218"/>
        <v>80</v>
      </c>
      <c r="S2669" s="27">
        <f t="shared" si="216"/>
        <v>75</v>
      </c>
      <c r="T2669" s="27" t="str">
        <f>IFERROR(VLOOKUP(F2669,#REF!,2,0),"")</f>
        <v/>
      </c>
      <c r="U2669" s="27" t="str">
        <f t="shared" si="217"/>
        <v>,16:30:00,car,80</v>
      </c>
    </row>
    <row r="2670" spans="1:21" x14ac:dyDescent="0.25">
      <c r="A2670" t="s">
        <v>43</v>
      </c>
      <c r="B2670">
        <v>16</v>
      </c>
      <c r="C2670" s="27" t="str">
        <f t="shared" si="213"/>
        <v>T</v>
      </c>
      <c r="D2670" s="27" t="str">
        <f>IFERROR(VLOOKUP(F2670,#REF!,3),"")</f>
        <v/>
      </c>
      <c r="E2670" t="s">
        <v>2920</v>
      </c>
      <c r="F2670" s="27" t="str">
        <f t="shared" si="214"/>
        <v>CCV-42A</v>
      </c>
      <c r="G2670" t="s">
        <v>2921</v>
      </c>
      <c r="I2670" t="s">
        <v>2943</v>
      </c>
      <c r="J2670">
        <v>0</v>
      </c>
      <c r="K2670">
        <v>4</v>
      </c>
      <c r="L2670">
        <v>0</v>
      </c>
      <c r="M2670">
        <v>82</v>
      </c>
      <c r="N2670">
        <v>13</v>
      </c>
      <c r="O2670">
        <v>10</v>
      </c>
      <c r="P2670">
        <v>2</v>
      </c>
      <c r="Q2670">
        <v>1</v>
      </c>
      <c r="R2670" s="27">
        <f t="shared" si="218"/>
        <v>96</v>
      </c>
      <c r="S2670" s="27">
        <f t="shared" si="216"/>
        <v>85</v>
      </c>
      <c r="T2670" s="27" t="str">
        <f>IFERROR(VLOOKUP(F2670,#REF!,2,0),"")</f>
        <v/>
      </c>
      <c r="U2670" s="27" t="str">
        <f t="shared" si="217"/>
        <v>,16:45:00,car,96</v>
      </c>
    </row>
    <row r="2671" spans="1:21" x14ac:dyDescent="0.25">
      <c r="A2671" t="s">
        <v>44</v>
      </c>
      <c r="B2671">
        <v>17</v>
      </c>
      <c r="C2671" s="27" t="str">
        <f t="shared" si="213"/>
        <v>T</v>
      </c>
      <c r="D2671" s="27" t="str">
        <f>IFERROR(VLOOKUP(F2671,#REF!,3),"")</f>
        <v/>
      </c>
      <c r="E2671" t="s">
        <v>2920</v>
      </c>
      <c r="F2671" s="27" t="str">
        <f t="shared" si="214"/>
        <v>CCV-42A</v>
      </c>
      <c r="G2671" t="s">
        <v>2921</v>
      </c>
      <c r="I2671" t="s">
        <v>2944</v>
      </c>
      <c r="J2671">
        <v>0</v>
      </c>
      <c r="K2671">
        <v>0</v>
      </c>
      <c r="L2671">
        <v>0</v>
      </c>
      <c r="M2671">
        <v>83</v>
      </c>
      <c r="N2671">
        <v>18</v>
      </c>
      <c r="O2671">
        <v>9</v>
      </c>
      <c r="P2671">
        <v>4</v>
      </c>
      <c r="Q2671">
        <v>0</v>
      </c>
      <c r="R2671" s="27">
        <f t="shared" si="218"/>
        <v>90</v>
      </c>
      <c r="S2671" s="27">
        <f t="shared" si="216"/>
        <v>87</v>
      </c>
      <c r="T2671" s="27" t="str">
        <f>IFERROR(VLOOKUP(F2671,#REF!,2,0),"")</f>
        <v/>
      </c>
      <c r="U2671" s="27" t="str">
        <f t="shared" si="217"/>
        <v>,17:00:00,car,90</v>
      </c>
    </row>
    <row r="2672" spans="1:21" x14ac:dyDescent="0.25">
      <c r="A2672" t="s">
        <v>45</v>
      </c>
      <c r="B2672">
        <v>17</v>
      </c>
      <c r="C2672" s="27" t="str">
        <f t="shared" si="213"/>
        <v>T</v>
      </c>
      <c r="D2672" s="27" t="str">
        <f>IFERROR(VLOOKUP(F2672,#REF!,3),"")</f>
        <v/>
      </c>
      <c r="E2672" t="s">
        <v>2920</v>
      </c>
      <c r="F2672" s="27" t="str">
        <f t="shared" si="214"/>
        <v>CCV-42A</v>
      </c>
      <c r="G2672" t="s">
        <v>2921</v>
      </c>
      <c r="I2672" t="s">
        <v>2945</v>
      </c>
      <c r="J2672">
        <v>1</v>
      </c>
      <c r="K2672">
        <v>1</v>
      </c>
      <c r="L2672">
        <v>0</v>
      </c>
      <c r="M2672">
        <v>108</v>
      </c>
      <c r="N2672">
        <v>18</v>
      </c>
      <c r="O2672">
        <v>14</v>
      </c>
      <c r="P2672">
        <v>4</v>
      </c>
      <c r="Q2672">
        <v>2</v>
      </c>
      <c r="R2672" s="27">
        <f t="shared" si="218"/>
        <v>119</v>
      </c>
      <c r="S2672" s="27">
        <f t="shared" si="216"/>
        <v>114</v>
      </c>
      <c r="T2672" s="27" t="str">
        <f>IFERROR(VLOOKUP(F2672,#REF!,2,0),"")</f>
        <v/>
      </c>
      <c r="U2672" s="27" t="str">
        <f t="shared" si="217"/>
        <v>,17:15:00,car,119</v>
      </c>
    </row>
    <row r="2673" spans="1:21" x14ac:dyDescent="0.25">
      <c r="A2673" t="s">
        <v>46</v>
      </c>
      <c r="B2673">
        <v>17</v>
      </c>
      <c r="C2673" s="27" t="str">
        <f t="shared" si="213"/>
        <v>T</v>
      </c>
      <c r="D2673" s="27" t="str">
        <f>IFERROR(VLOOKUP(F2673,#REF!,3),"")</f>
        <v/>
      </c>
      <c r="E2673" t="s">
        <v>2920</v>
      </c>
      <c r="F2673" s="27" t="str">
        <f t="shared" si="214"/>
        <v>CCV-42A</v>
      </c>
      <c r="G2673" t="s">
        <v>2921</v>
      </c>
      <c r="I2673" t="s">
        <v>2946</v>
      </c>
      <c r="J2673">
        <v>2</v>
      </c>
      <c r="K2673">
        <v>3</v>
      </c>
      <c r="L2673">
        <v>0</v>
      </c>
      <c r="M2673">
        <v>116</v>
      </c>
      <c r="N2673">
        <v>17</v>
      </c>
      <c r="O2673">
        <v>11</v>
      </c>
      <c r="P2673">
        <v>5</v>
      </c>
      <c r="Q2673">
        <v>0</v>
      </c>
      <c r="R2673" s="27">
        <f t="shared" si="218"/>
        <v>130</v>
      </c>
      <c r="S2673" s="27">
        <f t="shared" si="216"/>
        <v>121</v>
      </c>
      <c r="T2673" s="27" t="str">
        <f>IFERROR(VLOOKUP(F2673,#REF!,2,0),"")</f>
        <v/>
      </c>
      <c r="U2673" s="27" t="str">
        <f t="shared" si="217"/>
        <v>,17:30:00,car,130</v>
      </c>
    </row>
    <row r="2674" spans="1:21" x14ac:dyDescent="0.25">
      <c r="A2674" t="s">
        <v>47</v>
      </c>
      <c r="B2674">
        <v>17</v>
      </c>
      <c r="C2674" s="27" t="str">
        <f t="shared" si="213"/>
        <v>T</v>
      </c>
      <c r="D2674" s="27" t="str">
        <f>IFERROR(VLOOKUP(F2674,#REF!,3),"")</f>
        <v/>
      </c>
      <c r="E2674" t="s">
        <v>2920</v>
      </c>
      <c r="F2674" s="27" t="str">
        <f t="shared" si="214"/>
        <v>CCV-42A</v>
      </c>
      <c r="G2674" t="s">
        <v>2921</v>
      </c>
      <c r="I2674" t="s">
        <v>2947</v>
      </c>
      <c r="J2674">
        <v>0</v>
      </c>
      <c r="K2674">
        <v>2</v>
      </c>
      <c r="L2674">
        <v>0</v>
      </c>
      <c r="M2674">
        <v>112</v>
      </c>
      <c r="N2674">
        <v>21</v>
      </c>
      <c r="O2674">
        <v>19</v>
      </c>
      <c r="P2674">
        <v>3</v>
      </c>
      <c r="Q2674">
        <v>1</v>
      </c>
      <c r="R2674" s="27">
        <f t="shared" si="218"/>
        <v>124</v>
      </c>
      <c r="S2674" s="27">
        <f t="shared" si="216"/>
        <v>116</v>
      </c>
      <c r="T2674" s="27" t="str">
        <f>IFERROR(VLOOKUP(F2674,#REF!,2,0),"")</f>
        <v/>
      </c>
      <c r="U2674" s="27" t="str">
        <f t="shared" si="217"/>
        <v>,17:45:00,car,124</v>
      </c>
    </row>
    <row r="2675" spans="1:21" x14ac:dyDescent="0.25">
      <c r="A2675" t="s">
        <v>48</v>
      </c>
      <c r="B2675">
        <v>18</v>
      </c>
      <c r="C2675" s="27" t="str">
        <f t="shared" si="213"/>
        <v>T</v>
      </c>
      <c r="D2675" s="27" t="str">
        <f>IFERROR(VLOOKUP(F2675,#REF!,3),"")</f>
        <v/>
      </c>
      <c r="E2675" t="s">
        <v>2920</v>
      </c>
      <c r="F2675" s="27" t="str">
        <f t="shared" si="214"/>
        <v>CCV-42A</v>
      </c>
      <c r="G2675" t="s">
        <v>2921</v>
      </c>
      <c r="I2675" t="s">
        <v>2948</v>
      </c>
      <c r="J2675">
        <v>2</v>
      </c>
      <c r="K2675">
        <v>0</v>
      </c>
      <c r="L2675">
        <v>0</v>
      </c>
      <c r="M2675">
        <v>122</v>
      </c>
      <c r="N2675">
        <v>23</v>
      </c>
      <c r="O2675">
        <v>17</v>
      </c>
      <c r="P2675">
        <v>1</v>
      </c>
      <c r="Q2675">
        <v>2</v>
      </c>
      <c r="R2675" s="27">
        <f t="shared" si="218"/>
        <v>129</v>
      </c>
      <c r="S2675" s="27">
        <f t="shared" si="216"/>
        <v>125</v>
      </c>
      <c r="T2675" s="27" t="str">
        <f>IFERROR(VLOOKUP(F2675,#REF!,2,0),"")</f>
        <v/>
      </c>
      <c r="U2675" s="27" t="str">
        <f t="shared" si="217"/>
        <v>,18:00:00,car,129</v>
      </c>
    </row>
    <row r="2676" spans="1:21" x14ac:dyDescent="0.25">
      <c r="A2676" t="s">
        <v>49</v>
      </c>
      <c r="B2676">
        <v>18</v>
      </c>
      <c r="C2676" s="27" t="str">
        <f t="shared" si="213"/>
        <v>T</v>
      </c>
      <c r="D2676" s="27" t="str">
        <f>IFERROR(VLOOKUP(F2676,#REF!,3),"")</f>
        <v/>
      </c>
      <c r="E2676" t="s">
        <v>2920</v>
      </c>
      <c r="F2676" s="27" t="str">
        <f t="shared" si="214"/>
        <v>CCV-42A</v>
      </c>
      <c r="G2676" t="s">
        <v>2921</v>
      </c>
      <c r="I2676" t="s">
        <v>2949</v>
      </c>
      <c r="J2676">
        <v>0</v>
      </c>
      <c r="K2676">
        <v>0</v>
      </c>
      <c r="L2676">
        <v>0</v>
      </c>
      <c r="M2676">
        <v>121</v>
      </c>
      <c r="N2676">
        <v>20</v>
      </c>
      <c r="O2676">
        <v>11</v>
      </c>
      <c r="P2676">
        <v>2</v>
      </c>
      <c r="Q2676">
        <v>4</v>
      </c>
      <c r="R2676" s="27">
        <f t="shared" si="218"/>
        <v>131</v>
      </c>
      <c r="S2676" s="27">
        <f t="shared" si="216"/>
        <v>127</v>
      </c>
      <c r="T2676" s="27" t="str">
        <f>IFERROR(VLOOKUP(F2676,#REF!,2,0),"")</f>
        <v/>
      </c>
      <c r="U2676" s="27" t="str">
        <f t="shared" si="217"/>
        <v>,18:15:00,car,131</v>
      </c>
    </row>
    <row r="2677" spans="1:21" x14ac:dyDescent="0.25">
      <c r="A2677" t="s">
        <v>197</v>
      </c>
      <c r="B2677">
        <v>18</v>
      </c>
      <c r="C2677" s="27" t="str">
        <f t="shared" si="213"/>
        <v>T</v>
      </c>
      <c r="D2677" s="27" t="str">
        <f>IFERROR(VLOOKUP(F2677,#REF!,3),"")</f>
        <v/>
      </c>
      <c r="E2677" t="s">
        <v>2920</v>
      </c>
      <c r="F2677" s="27" t="str">
        <f t="shared" si="214"/>
        <v>CCV-42A</v>
      </c>
      <c r="G2677" t="s">
        <v>2921</v>
      </c>
      <c r="I2677" t="s">
        <v>2950</v>
      </c>
      <c r="J2677">
        <v>2</v>
      </c>
      <c r="K2677">
        <v>0</v>
      </c>
      <c r="L2677">
        <v>2</v>
      </c>
      <c r="M2677">
        <v>103</v>
      </c>
      <c r="N2677">
        <v>18</v>
      </c>
      <c r="O2677">
        <v>15</v>
      </c>
      <c r="P2677">
        <v>2</v>
      </c>
      <c r="Q2677">
        <v>0</v>
      </c>
      <c r="R2677" s="27">
        <f t="shared" si="218"/>
        <v>113</v>
      </c>
      <c r="S2677" s="27">
        <f t="shared" si="216"/>
        <v>110</v>
      </c>
      <c r="T2677" s="27" t="str">
        <f>IFERROR(VLOOKUP(F2677,#REF!,2,0),"")</f>
        <v/>
      </c>
      <c r="U2677" s="27" t="str">
        <f t="shared" si="217"/>
        <v>,18:30:00,car,113</v>
      </c>
    </row>
    <row r="2678" spans="1:21" x14ac:dyDescent="0.25">
      <c r="A2678" t="s">
        <v>199</v>
      </c>
      <c r="B2678">
        <v>18</v>
      </c>
      <c r="C2678" s="27" t="str">
        <f t="shared" si="213"/>
        <v>T</v>
      </c>
      <c r="D2678" s="27" t="str">
        <f>IFERROR(VLOOKUP(F2678,#REF!,3),"")</f>
        <v/>
      </c>
      <c r="E2678" t="s">
        <v>2920</v>
      </c>
      <c r="F2678" s="27" t="str">
        <f t="shared" si="214"/>
        <v>CCV-42A</v>
      </c>
      <c r="G2678" t="s">
        <v>2921</v>
      </c>
      <c r="I2678" t="s">
        <v>2951</v>
      </c>
      <c r="J2678">
        <v>0</v>
      </c>
      <c r="K2678">
        <v>0</v>
      </c>
      <c r="L2678">
        <v>0</v>
      </c>
      <c r="M2678">
        <v>90</v>
      </c>
      <c r="N2678">
        <v>12</v>
      </c>
      <c r="O2678">
        <v>17</v>
      </c>
      <c r="P2678">
        <v>5</v>
      </c>
      <c r="Q2678">
        <v>5</v>
      </c>
      <c r="R2678" s="27">
        <f t="shared" si="218"/>
        <v>102</v>
      </c>
      <c r="S2678" s="27">
        <f t="shared" si="216"/>
        <v>100</v>
      </c>
      <c r="T2678" s="27" t="str">
        <f>IFERROR(VLOOKUP(F2678,#REF!,2,0),"")</f>
        <v/>
      </c>
      <c r="U2678" s="27" t="str">
        <f t="shared" si="217"/>
        <v>,18:45:00,car,102</v>
      </c>
    </row>
    <row r="2679" spans="1:21" x14ac:dyDescent="0.25">
      <c r="A2679" t="s">
        <v>201</v>
      </c>
      <c r="B2679">
        <v>19</v>
      </c>
      <c r="C2679" s="27" t="str">
        <f t="shared" si="213"/>
        <v>N</v>
      </c>
      <c r="D2679" s="27" t="str">
        <f>IFERROR(VLOOKUP(F2679,#REF!,3),"")</f>
        <v/>
      </c>
      <c r="E2679" t="s">
        <v>2920</v>
      </c>
      <c r="F2679" s="27" t="str">
        <f t="shared" si="214"/>
        <v>CCV-42A</v>
      </c>
      <c r="G2679" t="s">
        <v>2921</v>
      </c>
      <c r="I2679" t="s">
        <v>2952</v>
      </c>
      <c r="J2679">
        <v>0</v>
      </c>
      <c r="K2679">
        <v>1</v>
      </c>
      <c r="L2679">
        <v>0</v>
      </c>
      <c r="M2679">
        <v>75</v>
      </c>
      <c r="N2679">
        <v>9</v>
      </c>
      <c r="O2679">
        <v>25</v>
      </c>
      <c r="P2679">
        <v>7</v>
      </c>
      <c r="Q2679">
        <v>1</v>
      </c>
      <c r="R2679" s="27">
        <f t="shared" si="218"/>
        <v>87</v>
      </c>
      <c r="S2679" s="27">
        <f t="shared" si="216"/>
        <v>83</v>
      </c>
      <c r="T2679" s="27" t="str">
        <f>IFERROR(VLOOKUP(F2679,#REF!,2,0),"")</f>
        <v/>
      </c>
      <c r="U2679" s="27" t="str">
        <f t="shared" si="217"/>
        <v>,19:00:00,car,87</v>
      </c>
    </row>
    <row r="2680" spans="1:21" x14ac:dyDescent="0.25">
      <c r="A2680" t="s">
        <v>203</v>
      </c>
      <c r="B2680">
        <v>19</v>
      </c>
      <c r="C2680" s="27" t="str">
        <f t="shared" si="213"/>
        <v>N</v>
      </c>
      <c r="D2680" s="27" t="str">
        <f>IFERROR(VLOOKUP(F2680,#REF!,3),"")</f>
        <v/>
      </c>
      <c r="E2680" t="s">
        <v>2920</v>
      </c>
      <c r="F2680" s="27" t="str">
        <f t="shared" si="214"/>
        <v>CCV-42A</v>
      </c>
      <c r="G2680" t="s">
        <v>2921</v>
      </c>
      <c r="I2680" t="s">
        <v>2953</v>
      </c>
      <c r="J2680">
        <v>1</v>
      </c>
      <c r="K2680">
        <v>4</v>
      </c>
      <c r="L2680">
        <v>4</v>
      </c>
      <c r="M2680">
        <v>80</v>
      </c>
      <c r="N2680">
        <v>8</v>
      </c>
      <c r="O2680">
        <v>15</v>
      </c>
      <c r="P2680">
        <v>3</v>
      </c>
      <c r="Q2680">
        <v>2</v>
      </c>
      <c r="R2680" s="27">
        <f t="shared" si="218"/>
        <v>105</v>
      </c>
      <c r="S2680" s="27">
        <f t="shared" si="216"/>
        <v>95</v>
      </c>
      <c r="T2680" s="27" t="str">
        <f>IFERROR(VLOOKUP(F2680,#REF!,2,0),"")</f>
        <v/>
      </c>
      <c r="U2680" s="27" t="str">
        <f t="shared" si="217"/>
        <v>,19:15:00,car,105</v>
      </c>
    </row>
    <row r="2681" spans="1:21" x14ac:dyDescent="0.25">
      <c r="A2681" t="s">
        <v>205</v>
      </c>
      <c r="B2681">
        <v>19</v>
      </c>
      <c r="C2681" s="27" t="str">
        <f t="shared" si="213"/>
        <v>N</v>
      </c>
      <c r="D2681" s="27" t="str">
        <f>IFERROR(VLOOKUP(F2681,#REF!,3),"")</f>
        <v/>
      </c>
      <c r="E2681" t="s">
        <v>2920</v>
      </c>
      <c r="F2681" s="27" t="str">
        <f t="shared" si="214"/>
        <v>CCV-42A</v>
      </c>
      <c r="G2681" t="s">
        <v>2921</v>
      </c>
      <c r="I2681" t="s">
        <v>2954</v>
      </c>
      <c r="J2681">
        <v>0</v>
      </c>
      <c r="K2681">
        <v>2</v>
      </c>
      <c r="L2681">
        <v>1</v>
      </c>
      <c r="M2681">
        <v>4</v>
      </c>
      <c r="N2681">
        <v>0</v>
      </c>
      <c r="O2681">
        <v>3</v>
      </c>
      <c r="P2681">
        <v>0</v>
      </c>
      <c r="Q2681">
        <v>0</v>
      </c>
      <c r="R2681" s="27">
        <f t="shared" si="218"/>
        <v>11</v>
      </c>
      <c r="S2681" s="27">
        <f t="shared" si="216"/>
        <v>7</v>
      </c>
      <c r="T2681" s="27" t="str">
        <f>IFERROR(VLOOKUP(F2681,#REF!,2,0),"")</f>
        <v/>
      </c>
      <c r="U2681" s="27" t="str">
        <f t="shared" si="217"/>
        <v>,19:30:00,car,11</v>
      </c>
    </row>
    <row r="2682" spans="1:21" hidden="1" x14ac:dyDescent="0.25">
      <c r="A2682" t="s">
        <v>107</v>
      </c>
      <c r="B2682">
        <v>6</v>
      </c>
      <c r="C2682" s="27" t="str">
        <f t="shared" si="213"/>
        <v>M</v>
      </c>
      <c r="E2682" t="s">
        <v>2955</v>
      </c>
      <c r="F2682" s="27" t="str">
        <f t="shared" si="214"/>
        <v>CCV-42B</v>
      </c>
      <c r="G2682" t="s">
        <v>2956</v>
      </c>
      <c r="I2682" t="s">
        <v>2957</v>
      </c>
      <c r="J2682">
        <v>0</v>
      </c>
      <c r="K2682">
        <v>1</v>
      </c>
      <c r="L2682">
        <v>2</v>
      </c>
      <c r="M2682">
        <v>0</v>
      </c>
      <c r="N2682">
        <v>0</v>
      </c>
      <c r="O2682">
        <v>0</v>
      </c>
      <c r="P2682">
        <v>0</v>
      </c>
      <c r="Q2682">
        <v>0</v>
      </c>
      <c r="R2682" s="27">
        <f t="shared" si="215"/>
        <v>10</v>
      </c>
      <c r="S2682" s="27">
        <f t="shared" si="216"/>
        <v>5</v>
      </c>
      <c r="T2682" s="27" t="str">
        <f>IFERROR(VLOOKUP(F2682,#REF!,2,0),"")</f>
        <v/>
      </c>
      <c r="U2682" s="27" t="str">
        <f t="shared" si="217"/>
        <v>,06:15:00,car,10</v>
      </c>
    </row>
    <row r="2683" spans="1:21" hidden="1" x14ac:dyDescent="0.25">
      <c r="A2683" t="s">
        <v>109</v>
      </c>
      <c r="B2683">
        <v>6</v>
      </c>
      <c r="C2683" s="27" t="str">
        <f t="shared" si="213"/>
        <v>M</v>
      </c>
      <c r="E2683" t="s">
        <v>2955</v>
      </c>
      <c r="F2683" s="27" t="str">
        <f t="shared" si="214"/>
        <v>CCV-42B</v>
      </c>
      <c r="G2683" t="s">
        <v>2956</v>
      </c>
      <c r="I2683" t="s">
        <v>2958</v>
      </c>
      <c r="J2683">
        <v>2</v>
      </c>
      <c r="K2683">
        <v>0</v>
      </c>
      <c r="L2683">
        <v>0</v>
      </c>
      <c r="M2683">
        <v>25</v>
      </c>
      <c r="N2683">
        <v>5</v>
      </c>
      <c r="O2683">
        <v>13</v>
      </c>
      <c r="P2683">
        <v>1</v>
      </c>
      <c r="Q2683">
        <v>2</v>
      </c>
      <c r="R2683" s="27">
        <f t="shared" si="215"/>
        <v>38</v>
      </c>
      <c r="S2683" s="27">
        <f t="shared" si="216"/>
        <v>28</v>
      </c>
      <c r="T2683" s="27" t="str">
        <f>IFERROR(VLOOKUP(F2683,#REF!,2,0),"")</f>
        <v/>
      </c>
      <c r="U2683" s="27" t="str">
        <f t="shared" si="217"/>
        <v>,06:30:00,car,38</v>
      </c>
    </row>
    <row r="2684" spans="1:21" hidden="1" x14ac:dyDescent="0.25">
      <c r="A2684" t="s">
        <v>111</v>
      </c>
      <c r="B2684">
        <v>6</v>
      </c>
      <c r="C2684" s="27" t="str">
        <f t="shared" si="213"/>
        <v>M</v>
      </c>
      <c r="E2684" t="s">
        <v>2955</v>
      </c>
      <c r="F2684" s="27" t="str">
        <f t="shared" si="214"/>
        <v>CCV-42B</v>
      </c>
      <c r="G2684" t="s">
        <v>2956</v>
      </c>
      <c r="I2684" t="s">
        <v>2959</v>
      </c>
      <c r="J2684">
        <v>0</v>
      </c>
      <c r="K2684">
        <v>0</v>
      </c>
      <c r="L2684">
        <v>0</v>
      </c>
      <c r="M2684">
        <v>38</v>
      </c>
      <c r="N2684">
        <v>10</v>
      </c>
      <c r="O2684">
        <v>11</v>
      </c>
      <c r="P2684">
        <v>0</v>
      </c>
      <c r="Q2684">
        <v>4</v>
      </c>
      <c r="R2684" s="27">
        <f t="shared" si="215"/>
        <v>57</v>
      </c>
      <c r="S2684" s="27">
        <f t="shared" si="216"/>
        <v>42</v>
      </c>
      <c r="T2684" s="27" t="str">
        <f>IFERROR(VLOOKUP(F2684,#REF!,2,0),"")</f>
        <v/>
      </c>
      <c r="U2684" s="27" t="str">
        <f t="shared" si="217"/>
        <v>,06:45:00,car,57</v>
      </c>
    </row>
    <row r="2685" spans="1:21" hidden="1" x14ac:dyDescent="0.25">
      <c r="A2685" t="s">
        <v>113</v>
      </c>
      <c r="B2685">
        <v>7</v>
      </c>
      <c r="C2685" s="27" t="str">
        <f t="shared" si="213"/>
        <v>M</v>
      </c>
      <c r="E2685" t="s">
        <v>2955</v>
      </c>
      <c r="F2685" s="27" t="str">
        <f t="shared" si="214"/>
        <v>CCV-42B</v>
      </c>
      <c r="G2685" t="s">
        <v>2956</v>
      </c>
      <c r="I2685" t="s">
        <v>2960</v>
      </c>
      <c r="J2685">
        <v>0</v>
      </c>
      <c r="K2685">
        <v>0</v>
      </c>
      <c r="L2685">
        <v>0</v>
      </c>
      <c r="M2685">
        <v>67</v>
      </c>
      <c r="N2685">
        <v>6</v>
      </c>
      <c r="O2685">
        <v>10</v>
      </c>
      <c r="P2685">
        <v>4</v>
      </c>
      <c r="Q2685">
        <v>6</v>
      </c>
      <c r="R2685" s="27">
        <f t="shared" si="215"/>
        <v>102</v>
      </c>
      <c r="S2685" s="27">
        <f t="shared" si="216"/>
        <v>77</v>
      </c>
      <c r="T2685" s="27" t="str">
        <f>IFERROR(VLOOKUP(F2685,#REF!,2,0),"")</f>
        <v/>
      </c>
      <c r="U2685" s="27" t="str">
        <f t="shared" si="217"/>
        <v>,07:00:00,car,102</v>
      </c>
    </row>
    <row r="2686" spans="1:21" hidden="1" x14ac:dyDescent="0.25">
      <c r="A2686" t="s">
        <v>115</v>
      </c>
      <c r="B2686">
        <v>7</v>
      </c>
      <c r="C2686" s="27" t="str">
        <f t="shared" si="213"/>
        <v>M</v>
      </c>
      <c r="E2686" t="s">
        <v>2955</v>
      </c>
      <c r="F2686" s="27" t="str">
        <f t="shared" si="214"/>
        <v>CCV-42B</v>
      </c>
      <c r="G2686" t="s">
        <v>2956</v>
      </c>
      <c r="I2686" t="s">
        <v>2961</v>
      </c>
      <c r="J2686">
        <v>0</v>
      </c>
      <c r="K2686">
        <v>0</v>
      </c>
      <c r="L2686">
        <v>0</v>
      </c>
      <c r="M2686">
        <v>84</v>
      </c>
      <c r="N2686">
        <v>12</v>
      </c>
      <c r="O2686">
        <v>14</v>
      </c>
      <c r="P2686">
        <v>1</v>
      </c>
      <c r="Q2686">
        <v>7</v>
      </c>
      <c r="R2686" s="27">
        <f t="shared" si="215"/>
        <v>123</v>
      </c>
      <c r="S2686" s="27">
        <f t="shared" si="216"/>
        <v>92</v>
      </c>
      <c r="T2686" s="27" t="str">
        <f>IFERROR(VLOOKUP(F2686,#REF!,2,0),"")</f>
        <v/>
      </c>
      <c r="U2686" s="27" t="str">
        <f t="shared" si="217"/>
        <v>,07:15:00,car,123</v>
      </c>
    </row>
    <row r="2687" spans="1:21" hidden="1" x14ac:dyDescent="0.25">
      <c r="A2687" t="s">
        <v>117</v>
      </c>
      <c r="B2687">
        <v>7</v>
      </c>
      <c r="C2687" s="27" t="str">
        <f t="shared" si="213"/>
        <v>M</v>
      </c>
      <c r="E2687" t="s">
        <v>2955</v>
      </c>
      <c r="F2687" s="27" t="str">
        <f t="shared" si="214"/>
        <v>CCV-42B</v>
      </c>
      <c r="G2687" t="s">
        <v>2956</v>
      </c>
      <c r="I2687" t="s">
        <v>2962</v>
      </c>
      <c r="J2687">
        <v>1</v>
      </c>
      <c r="K2687">
        <v>1</v>
      </c>
      <c r="L2687">
        <v>4</v>
      </c>
      <c r="M2687">
        <v>150</v>
      </c>
      <c r="N2687">
        <v>15</v>
      </c>
      <c r="O2687">
        <v>13</v>
      </c>
      <c r="P2687">
        <v>7</v>
      </c>
      <c r="Q2687">
        <v>2</v>
      </c>
      <c r="R2687" s="27">
        <f t="shared" si="215"/>
        <v>226</v>
      </c>
      <c r="S2687" s="27">
        <f t="shared" si="216"/>
        <v>169</v>
      </c>
      <c r="T2687" s="27" t="str">
        <f>IFERROR(VLOOKUP(F2687,#REF!,2,0),"")</f>
        <v/>
      </c>
      <c r="U2687" s="27" t="str">
        <f t="shared" si="217"/>
        <v>,07:30:00,car,226</v>
      </c>
    </row>
    <row r="2688" spans="1:21" hidden="1" x14ac:dyDescent="0.25">
      <c r="A2688" t="s">
        <v>119</v>
      </c>
      <c r="B2688">
        <v>7</v>
      </c>
      <c r="C2688" s="27" t="str">
        <f t="shared" si="213"/>
        <v>M</v>
      </c>
      <c r="E2688" t="s">
        <v>2955</v>
      </c>
      <c r="F2688" s="27" t="str">
        <f t="shared" si="214"/>
        <v>CCV-42B</v>
      </c>
      <c r="G2688" t="s">
        <v>2956</v>
      </c>
      <c r="I2688" t="s">
        <v>2963</v>
      </c>
      <c r="J2688">
        <v>1</v>
      </c>
      <c r="K2688">
        <v>3</v>
      </c>
      <c r="L2688">
        <v>2</v>
      </c>
      <c r="M2688">
        <v>175</v>
      </c>
      <c r="N2688">
        <v>29</v>
      </c>
      <c r="O2688">
        <v>13</v>
      </c>
      <c r="P2688">
        <v>4</v>
      </c>
      <c r="Q2688">
        <v>13</v>
      </c>
      <c r="R2688" s="27">
        <f t="shared" si="215"/>
        <v>271</v>
      </c>
      <c r="S2688" s="27">
        <f t="shared" si="216"/>
        <v>197</v>
      </c>
      <c r="T2688" s="27" t="str">
        <f>IFERROR(VLOOKUP(F2688,#REF!,2,0),"")</f>
        <v/>
      </c>
      <c r="U2688" s="27" t="str">
        <f t="shared" si="217"/>
        <v>,07:45:00,car,271</v>
      </c>
    </row>
    <row r="2689" spans="1:21" hidden="1" x14ac:dyDescent="0.25">
      <c r="A2689" t="s">
        <v>121</v>
      </c>
      <c r="B2689">
        <v>8</v>
      </c>
      <c r="C2689" s="27" t="str">
        <f t="shared" si="213"/>
        <v>M</v>
      </c>
      <c r="E2689" t="s">
        <v>2955</v>
      </c>
      <c r="F2689" s="27" t="str">
        <f t="shared" si="214"/>
        <v>CCV-42B</v>
      </c>
      <c r="G2689" t="s">
        <v>2956</v>
      </c>
      <c r="I2689" t="s">
        <v>2964</v>
      </c>
      <c r="J2689">
        <v>1</v>
      </c>
      <c r="K2689">
        <v>1</v>
      </c>
      <c r="L2689">
        <v>1</v>
      </c>
      <c r="M2689">
        <v>170</v>
      </c>
      <c r="N2689">
        <v>19</v>
      </c>
      <c r="O2689">
        <v>15</v>
      </c>
      <c r="P2689">
        <v>4</v>
      </c>
      <c r="Q2689">
        <v>8</v>
      </c>
      <c r="R2689" s="27">
        <f t="shared" si="215"/>
        <v>247</v>
      </c>
      <c r="S2689" s="27">
        <f t="shared" si="216"/>
        <v>185</v>
      </c>
      <c r="T2689" s="27" t="str">
        <f>IFERROR(VLOOKUP(F2689,#REF!,2,0),"")</f>
        <v/>
      </c>
      <c r="U2689" s="27" t="str">
        <f t="shared" si="217"/>
        <v>,08:00:00,car,247</v>
      </c>
    </row>
    <row r="2690" spans="1:21" hidden="1" x14ac:dyDescent="0.25">
      <c r="A2690" t="s">
        <v>123</v>
      </c>
      <c r="B2690">
        <v>8</v>
      </c>
      <c r="C2690" s="27" t="str">
        <f t="shared" si="213"/>
        <v>M</v>
      </c>
      <c r="E2690" t="s">
        <v>2955</v>
      </c>
      <c r="F2690" s="27" t="str">
        <f t="shared" si="214"/>
        <v>CCV-42B</v>
      </c>
      <c r="G2690" t="s">
        <v>2956</v>
      </c>
      <c r="I2690" t="s">
        <v>2965</v>
      </c>
      <c r="J2690">
        <v>2</v>
      </c>
      <c r="K2690">
        <v>2</v>
      </c>
      <c r="L2690">
        <v>2</v>
      </c>
      <c r="M2690">
        <v>131</v>
      </c>
      <c r="N2690">
        <v>18</v>
      </c>
      <c r="O2690">
        <v>14</v>
      </c>
      <c r="P2690">
        <v>3</v>
      </c>
      <c r="Q2690">
        <v>9</v>
      </c>
      <c r="R2690" s="27">
        <f t="shared" si="215"/>
        <v>202</v>
      </c>
      <c r="S2690" s="27">
        <f t="shared" si="216"/>
        <v>148</v>
      </c>
      <c r="T2690" s="27" t="str">
        <f>IFERROR(VLOOKUP(F2690,#REF!,2,0),"")</f>
        <v/>
      </c>
      <c r="U2690" s="27" t="str">
        <f t="shared" si="217"/>
        <v>,08:15:00,car,202</v>
      </c>
    </row>
    <row r="2691" spans="1:21" hidden="1" x14ac:dyDescent="0.25">
      <c r="A2691" t="s">
        <v>125</v>
      </c>
      <c r="B2691">
        <v>8</v>
      </c>
      <c r="C2691" s="27" t="str">
        <f t="shared" ref="C2691:C2754" si="219">IF(B2691&lt;12,"M",IF(AND(B2691&gt;=12,B2691&lt;=18),"T","N"))</f>
        <v>M</v>
      </c>
      <c r="E2691" t="s">
        <v>2955</v>
      </c>
      <c r="F2691" s="27" t="str">
        <f t="shared" ref="F2691:F2754" si="220">CONCATENATE("CCV-",G2691)</f>
        <v>CCV-42B</v>
      </c>
      <c r="G2691" t="s">
        <v>2956</v>
      </c>
      <c r="I2691" t="s">
        <v>2966</v>
      </c>
      <c r="J2691">
        <v>0</v>
      </c>
      <c r="K2691">
        <v>1</v>
      </c>
      <c r="L2691">
        <v>1</v>
      </c>
      <c r="M2691">
        <v>91</v>
      </c>
      <c r="N2691">
        <v>3</v>
      </c>
      <c r="O2691">
        <v>13</v>
      </c>
      <c r="P2691">
        <v>2</v>
      </c>
      <c r="Q2691">
        <v>4</v>
      </c>
      <c r="R2691" s="27">
        <f t="shared" ref="R2691:R2754" si="221">ROUNDUP((M2691+P2691+Q2691+(1/6)*N2691+2*K2691+2.5*L2691)*1.3,0)</f>
        <v>133</v>
      </c>
      <c r="S2691" s="27">
        <f t="shared" ref="S2691:S2754" si="222">ROUNDUP(M2691+P2691+Q2691+2.5*L2691,0)</f>
        <v>100</v>
      </c>
      <c r="T2691" s="27" t="str">
        <f>IFERROR(VLOOKUP(F2691,#REF!,2,0),"")</f>
        <v/>
      </c>
      <c r="U2691" s="27" t="str">
        <f t="shared" ref="U2691:U2754" si="223">CONCATENATE(T2691,",",CONCATENATE(LEFT(A2691,5),":00"),",car,",R2691)</f>
        <v>,08:30:00,car,133</v>
      </c>
    </row>
    <row r="2692" spans="1:21" hidden="1" x14ac:dyDescent="0.25">
      <c r="A2692" t="s">
        <v>127</v>
      </c>
      <c r="B2692">
        <v>8</v>
      </c>
      <c r="C2692" s="27" t="str">
        <f t="shared" si="219"/>
        <v>M</v>
      </c>
      <c r="E2692" t="s">
        <v>2955</v>
      </c>
      <c r="F2692" s="27" t="str">
        <f t="shared" si="220"/>
        <v>CCV-42B</v>
      </c>
      <c r="G2692" t="s">
        <v>2956</v>
      </c>
      <c r="I2692" t="s">
        <v>2967</v>
      </c>
      <c r="J2692">
        <v>0</v>
      </c>
      <c r="K2692">
        <v>2</v>
      </c>
      <c r="L2692">
        <v>0</v>
      </c>
      <c r="M2692">
        <v>83</v>
      </c>
      <c r="N2692">
        <v>6</v>
      </c>
      <c r="O2692">
        <v>8</v>
      </c>
      <c r="P2692">
        <v>0</v>
      </c>
      <c r="Q2692">
        <v>1</v>
      </c>
      <c r="R2692" s="27">
        <f t="shared" si="221"/>
        <v>116</v>
      </c>
      <c r="S2692" s="27">
        <f t="shared" si="222"/>
        <v>84</v>
      </c>
      <c r="T2692" s="27" t="str">
        <f>IFERROR(VLOOKUP(F2692,#REF!,2,0),"")</f>
        <v/>
      </c>
      <c r="U2692" s="27" t="str">
        <f t="shared" si="223"/>
        <v>,08:45:00,car,116</v>
      </c>
    </row>
    <row r="2693" spans="1:21" hidden="1" x14ac:dyDescent="0.25">
      <c r="A2693" t="s">
        <v>129</v>
      </c>
      <c r="B2693">
        <v>9</v>
      </c>
      <c r="C2693" s="27" t="str">
        <f t="shared" si="219"/>
        <v>M</v>
      </c>
      <c r="E2693" t="s">
        <v>2955</v>
      </c>
      <c r="F2693" s="27" t="str">
        <f t="shared" si="220"/>
        <v>CCV-42B</v>
      </c>
      <c r="G2693" t="s">
        <v>2956</v>
      </c>
      <c r="I2693" t="s">
        <v>2968</v>
      </c>
      <c r="J2693">
        <v>0</v>
      </c>
      <c r="K2693">
        <v>4</v>
      </c>
      <c r="L2693">
        <v>2</v>
      </c>
      <c r="M2693">
        <v>91</v>
      </c>
      <c r="N2693">
        <v>17</v>
      </c>
      <c r="O2693">
        <v>11</v>
      </c>
      <c r="P2693">
        <v>0</v>
      </c>
      <c r="Q2693">
        <v>7</v>
      </c>
      <c r="R2693" s="27">
        <f t="shared" si="221"/>
        <v>148</v>
      </c>
      <c r="S2693" s="27">
        <f t="shared" si="222"/>
        <v>103</v>
      </c>
      <c r="T2693" s="27" t="str">
        <f>IFERROR(VLOOKUP(F2693,#REF!,2,0),"")</f>
        <v/>
      </c>
      <c r="U2693" s="27" t="str">
        <f t="shared" si="223"/>
        <v>,09:00:00,car,148</v>
      </c>
    </row>
    <row r="2694" spans="1:21" hidden="1" x14ac:dyDescent="0.25">
      <c r="A2694" t="s">
        <v>131</v>
      </c>
      <c r="B2694">
        <v>9</v>
      </c>
      <c r="C2694" s="27" t="str">
        <f t="shared" si="219"/>
        <v>M</v>
      </c>
      <c r="E2694" t="s">
        <v>2955</v>
      </c>
      <c r="F2694" s="27" t="str">
        <f t="shared" si="220"/>
        <v>CCV-42B</v>
      </c>
      <c r="G2694" t="s">
        <v>2956</v>
      </c>
      <c r="I2694" t="s">
        <v>2969</v>
      </c>
      <c r="J2694">
        <v>0</v>
      </c>
      <c r="K2694">
        <v>3</v>
      </c>
      <c r="L2694">
        <v>0</v>
      </c>
      <c r="M2694">
        <v>61</v>
      </c>
      <c r="N2694">
        <v>9</v>
      </c>
      <c r="O2694">
        <v>9</v>
      </c>
      <c r="P2694">
        <v>4</v>
      </c>
      <c r="Q2694">
        <v>1</v>
      </c>
      <c r="R2694" s="27">
        <f t="shared" si="221"/>
        <v>96</v>
      </c>
      <c r="S2694" s="27">
        <f t="shared" si="222"/>
        <v>66</v>
      </c>
      <c r="T2694" s="27" t="str">
        <f>IFERROR(VLOOKUP(F2694,#REF!,2,0),"")</f>
        <v/>
      </c>
      <c r="U2694" s="27" t="str">
        <f t="shared" si="223"/>
        <v>,09:15:00,car,96</v>
      </c>
    </row>
    <row r="2695" spans="1:21" hidden="1" x14ac:dyDescent="0.25">
      <c r="A2695" t="s">
        <v>133</v>
      </c>
      <c r="B2695">
        <v>9</v>
      </c>
      <c r="C2695" s="27" t="str">
        <f t="shared" si="219"/>
        <v>M</v>
      </c>
      <c r="E2695" t="s">
        <v>2955</v>
      </c>
      <c r="F2695" s="27" t="str">
        <f t="shared" si="220"/>
        <v>CCV-42B</v>
      </c>
      <c r="G2695" t="s">
        <v>2956</v>
      </c>
      <c r="I2695" t="s">
        <v>2970</v>
      </c>
      <c r="J2695">
        <v>5</v>
      </c>
      <c r="K2695">
        <v>2</v>
      </c>
      <c r="L2695">
        <v>0</v>
      </c>
      <c r="M2695">
        <v>82</v>
      </c>
      <c r="N2695">
        <v>6</v>
      </c>
      <c r="O2695">
        <v>12</v>
      </c>
      <c r="P2695">
        <v>2</v>
      </c>
      <c r="Q2695">
        <v>7</v>
      </c>
      <c r="R2695" s="27">
        <f t="shared" si="221"/>
        <v>125</v>
      </c>
      <c r="S2695" s="27">
        <f t="shared" si="222"/>
        <v>91</v>
      </c>
      <c r="T2695" s="27" t="str">
        <f>IFERROR(VLOOKUP(F2695,#REF!,2,0),"")</f>
        <v/>
      </c>
      <c r="U2695" s="27" t="str">
        <f t="shared" si="223"/>
        <v>,09:30:00,car,125</v>
      </c>
    </row>
    <row r="2696" spans="1:21" hidden="1" x14ac:dyDescent="0.25">
      <c r="A2696" t="s">
        <v>135</v>
      </c>
      <c r="B2696">
        <v>9</v>
      </c>
      <c r="C2696" s="27" t="str">
        <f t="shared" si="219"/>
        <v>M</v>
      </c>
      <c r="E2696" t="s">
        <v>2955</v>
      </c>
      <c r="F2696" s="27" t="str">
        <f t="shared" si="220"/>
        <v>CCV-42B</v>
      </c>
      <c r="G2696" t="s">
        <v>2956</v>
      </c>
      <c r="I2696" t="s">
        <v>2971</v>
      </c>
      <c r="J2696">
        <v>0</v>
      </c>
      <c r="K2696">
        <v>1</v>
      </c>
      <c r="L2696">
        <v>0</v>
      </c>
      <c r="M2696">
        <v>94</v>
      </c>
      <c r="N2696">
        <v>12</v>
      </c>
      <c r="O2696">
        <v>10</v>
      </c>
      <c r="P2696">
        <v>3</v>
      </c>
      <c r="Q2696">
        <v>4</v>
      </c>
      <c r="R2696" s="27">
        <f t="shared" si="221"/>
        <v>137</v>
      </c>
      <c r="S2696" s="27">
        <f t="shared" si="222"/>
        <v>101</v>
      </c>
      <c r="T2696" s="27" t="str">
        <f>IFERROR(VLOOKUP(F2696,#REF!,2,0),"")</f>
        <v/>
      </c>
      <c r="U2696" s="27" t="str">
        <f t="shared" si="223"/>
        <v>,09:45:00,car,137</v>
      </c>
    </row>
    <row r="2697" spans="1:21" hidden="1" x14ac:dyDescent="0.25">
      <c r="A2697" t="s">
        <v>137</v>
      </c>
      <c r="B2697">
        <v>10</v>
      </c>
      <c r="C2697" s="27" t="str">
        <f t="shared" si="219"/>
        <v>M</v>
      </c>
      <c r="E2697" t="s">
        <v>2955</v>
      </c>
      <c r="F2697" s="27" t="str">
        <f t="shared" si="220"/>
        <v>CCV-42B</v>
      </c>
      <c r="G2697" t="s">
        <v>2956</v>
      </c>
      <c r="I2697" t="s">
        <v>2972</v>
      </c>
      <c r="J2697">
        <v>0</v>
      </c>
      <c r="K2697">
        <v>0</v>
      </c>
      <c r="L2697">
        <v>0</v>
      </c>
      <c r="M2697">
        <v>7</v>
      </c>
      <c r="N2697">
        <v>1</v>
      </c>
      <c r="O2697">
        <v>0</v>
      </c>
      <c r="P2697">
        <v>0</v>
      </c>
      <c r="Q2697">
        <v>0</v>
      </c>
      <c r="R2697" s="27">
        <f t="shared" si="221"/>
        <v>10</v>
      </c>
      <c r="S2697" s="27">
        <f t="shared" si="222"/>
        <v>7</v>
      </c>
      <c r="T2697" s="27" t="str">
        <f>IFERROR(VLOOKUP(F2697,#REF!,2,0),"")</f>
        <v/>
      </c>
      <c r="U2697" s="27" t="str">
        <f t="shared" si="223"/>
        <v>,10:00:00,car,10</v>
      </c>
    </row>
    <row r="2698" spans="1:21" hidden="1" x14ac:dyDescent="0.25">
      <c r="A2698" t="s">
        <v>183</v>
      </c>
      <c r="B2698">
        <v>15</v>
      </c>
      <c r="C2698" s="27" t="str">
        <f t="shared" si="219"/>
        <v>T</v>
      </c>
      <c r="E2698" t="s">
        <v>2955</v>
      </c>
      <c r="F2698" s="27" t="str">
        <f t="shared" si="220"/>
        <v>CCV-42B</v>
      </c>
      <c r="G2698" t="s">
        <v>2956</v>
      </c>
      <c r="I2698" t="s">
        <v>2973</v>
      </c>
      <c r="J2698">
        <v>0</v>
      </c>
      <c r="K2698">
        <v>0</v>
      </c>
      <c r="L2698">
        <v>0</v>
      </c>
      <c r="M2698">
        <v>38</v>
      </c>
      <c r="N2698">
        <v>7</v>
      </c>
      <c r="O2698">
        <v>1</v>
      </c>
      <c r="P2698">
        <v>1</v>
      </c>
      <c r="Q2698">
        <v>6</v>
      </c>
      <c r="R2698" s="27">
        <f t="shared" si="221"/>
        <v>61</v>
      </c>
      <c r="S2698" s="27">
        <f t="shared" si="222"/>
        <v>45</v>
      </c>
      <c r="T2698" s="27" t="str">
        <f>IFERROR(VLOOKUP(F2698,#REF!,2,0),"")</f>
        <v/>
      </c>
      <c r="U2698" s="27" t="str">
        <f t="shared" si="223"/>
        <v>,15:45:00,car,61</v>
      </c>
    </row>
    <row r="2699" spans="1:21" hidden="1" x14ac:dyDescent="0.25">
      <c r="A2699" t="s">
        <v>185</v>
      </c>
      <c r="B2699">
        <v>16</v>
      </c>
      <c r="C2699" s="27" t="str">
        <f t="shared" si="219"/>
        <v>T</v>
      </c>
      <c r="E2699" t="s">
        <v>2955</v>
      </c>
      <c r="F2699" s="27" t="str">
        <f t="shared" si="220"/>
        <v>CCV-42B</v>
      </c>
      <c r="G2699" t="s">
        <v>2956</v>
      </c>
      <c r="I2699" t="s">
        <v>2974</v>
      </c>
      <c r="J2699">
        <v>0</v>
      </c>
      <c r="K2699">
        <v>5</v>
      </c>
      <c r="L2699">
        <v>1</v>
      </c>
      <c r="M2699">
        <v>192</v>
      </c>
      <c r="N2699">
        <v>20</v>
      </c>
      <c r="O2699">
        <v>14</v>
      </c>
      <c r="P2699">
        <v>3</v>
      </c>
      <c r="Q2699">
        <v>18</v>
      </c>
      <c r="R2699" s="27">
        <f t="shared" si="221"/>
        <v>298</v>
      </c>
      <c r="S2699" s="27">
        <f t="shared" si="222"/>
        <v>216</v>
      </c>
      <c r="T2699" s="27" t="str">
        <f>IFERROR(VLOOKUP(F2699,#REF!,2,0),"")</f>
        <v/>
      </c>
      <c r="U2699" s="27" t="str">
        <f t="shared" si="223"/>
        <v>,16:00:00,car,298</v>
      </c>
    </row>
    <row r="2700" spans="1:21" hidden="1" x14ac:dyDescent="0.25">
      <c r="A2700" t="s">
        <v>187</v>
      </c>
      <c r="B2700">
        <v>16</v>
      </c>
      <c r="C2700" s="27" t="str">
        <f t="shared" si="219"/>
        <v>T</v>
      </c>
      <c r="E2700" t="s">
        <v>2955</v>
      </c>
      <c r="F2700" s="27" t="str">
        <f t="shared" si="220"/>
        <v>CCV-42B</v>
      </c>
      <c r="G2700" t="s">
        <v>2956</v>
      </c>
      <c r="I2700" t="s">
        <v>2975</v>
      </c>
      <c r="J2700">
        <v>2</v>
      </c>
      <c r="K2700">
        <v>2</v>
      </c>
      <c r="L2700">
        <v>0</v>
      </c>
      <c r="M2700">
        <v>212</v>
      </c>
      <c r="N2700">
        <v>19</v>
      </c>
      <c r="O2700">
        <v>15</v>
      </c>
      <c r="P2700">
        <v>2</v>
      </c>
      <c r="Q2700">
        <v>14</v>
      </c>
      <c r="R2700" s="27">
        <f t="shared" si="221"/>
        <v>306</v>
      </c>
      <c r="S2700" s="27">
        <f t="shared" si="222"/>
        <v>228</v>
      </c>
      <c r="T2700" s="27" t="str">
        <f>IFERROR(VLOOKUP(F2700,#REF!,2,0),"")</f>
        <v/>
      </c>
      <c r="U2700" s="27" t="str">
        <f t="shared" si="223"/>
        <v>,16:15:00,car,306</v>
      </c>
    </row>
    <row r="2701" spans="1:21" hidden="1" x14ac:dyDescent="0.25">
      <c r="A2701" t="s">
        <v>42</v>
      </c>
      <c r="B2701">
        <v>16</v>
      </c>
      <c r="C2701" s="27" t="str">
        <f t="shared" si="219"/>
        <v>T</v>
      </c>
      <c r="E2701" t="s">
        <v>2955</v>
      </c>
      <c r="F2701" s="27" t="str">
        <f t="shared" si="220"/>
        <v>CCV-42B</v>
      </c>
      <c r="G2701" t="s">
        <v>2956</v>
      </c>
      <c r="I2701" t="s">
        <v>2976</v>
      </c>
      <c r="J2701">
        <v>1</v>
      </c>
      <c r="K2701">
        <v>7</v>
      </c>
      <c r="L2701">
        <v>1</v>
      </c>
      <c r="M2701">
        <v>215</v>
      </c>
      <c r="N2701">
        <v>23</v>
      </c>
      <c r="O2701">
        <v>19</v>
      </c>
      <c r="P2701">
        <v>4</v>
      </c>
      <c r="Q2701">
        <v>17</v>
      </c>
      <c r="R2701" s="27">
        <f t="shared" si="221"/>
        <v>334</v>
      </c>
      <c r="S2701" s="27">
        <f t="shared" si="222"/>
        <v>239</v>
      </c>
      <c r="T2701" s="27" t="str">
        <f>IFERROR(VLOOKUP(F2701,#REF!,2,0),"")</f>
        <v/>
      </c>
      <c r="U2701" s="27" t="str">
        <f t="shared" si="223"/>
        <v>,16:30:00,car,334</v>
      </c>
    </row>
    <row r="2702" spans="1:21" hidden="1" x14ac:dyDescent="0.25">
      <c r="A2702" t="s">
        <v>43</v>
      </c>
      <c r="B2702">
        <v>16</v>
      </c>
      <c r="C2702" s="27" t="str">
        <f t="shared" si="219"/>
        <v>T</v>
      </c>
      <c r="E2702" t="s">
        <v>2955</v>
      </c>
      <c r="F2702" s="27" t="str">
        <f t="shared" si="220"/>
        <v>CCV-42B</v>
      </c>
      <c r="G2702" t="s">
        <v>2956</v>
      </c>
      <c r="I2702" t="s">
        <v>2977</v>
      </c>
      <c r="J2702">
        <v>0</v>
      </c>
      <c r="K2702">
        <v>6</v>
      </c>
      <c r="L2702">
        <v>1</v>
      </c>
      <c r="M2702">
        <v>221</v>
      </c>
      <c r="N2702">
        <v>35</v>
      </c>
      <c r="O2702">
        <v>18</v>
      </c>
      <c r="P2702">
        <v>3</v>
      </c>
      <c r="Q2702">
        <v>8</v>
      </c>
      <c r="R2702" s="27">
        <f t="shared" si="221"/>
        <v>329</v>
      </c>
      <c r="S2702" s="27">
        <f t="shared" si="222"/>
        <v>235</v>
      </c>
      <c r="T2702" s="27" t="str">
        <f>IFERROR(VLOOKUP(F2702,#REF!,2,0),"")</f>
        <v/>
      </c>
      <c r="U2702" s="27" t="str">
        <f t="shared" si="223"/>
        <v>,16:45:00,car,329</v>
      </c>
    </row>
    <row r="2703" spans="1:21" hidden="1" x14ac:dyDescent="0.25">
      <c r="A2703" t="s">
        <v>44</v>
      </c>
      <c r="B2703">
        <v>17</v>
      </c>
      <c r="C2703" s="27" t="str">
        <f t="shared" si="219"/>
        <v>T</v>
      </c>
      <c r="E2703" t="s">
        <v>2955</v>
      </c>
      <c r="F2703" s="27" t="str">
        <f t="shared" si="220"/>
        <v>CCV-42B</v>
      </c>
      <c r="G2703" t="s">
        <v>2956</v>
      </c>
      <c r="I2703" t="s">
        <v>2978</v>
      </c>
      <c r="J2703">
        <v>1</v>
      </c>
      <c r="K2703">
        <v>6</v>
      </c>
      <c r="L2703">
        <v>1</v>
      </c>
      <c r="M2703">
        <v>235</v>
      </c>
      <c r="N2703">
        <v>34</v>
      </c>
      <c r="O2703">
        <v>17</v>
      </c>
      <c r="P2703">
        <v>4</v>
      </c>
      <c r="Q2703">
        <v>30</v>
      </c>
      <c r="R2703" s="27">
        <f t="shared" si="221"/>
        <v>376</v>
      </c>
      <c r="S2703" s="27">
        <f t="shared" si="222"/>
        <v>272</v>
      </c>
      <c r="T2703" s="27" t="str">
        <f>IFERROR(VLOOKUP(F2703,#REF!,2,0),"")</f>
        <v/>
      </c>
      <c r="U2703" s="27" t="str">
        <f t="shared" si="223"/>
        <v>,17:00:00,car,376</v>
      </c>
    </row>
    <row r="2704" spans="1:21" hidden="1" x14ac:dyDescent="0.25">
      <c r="A2704" t="s">
        <v>45</v>
      </c>
      <c r="B2704">
        <v>17</v>
      </c>
      <c r="C2704" s="27" t="str">
        <f t="shared" si="219"/>
        <v>T</v>
      </c>
      <c r="E2704" t="s">
        <v>2955</v>
      </c>
      <c r="F2704" s="27" t="str">
        <f t="shared" si="220"/>
        <v>CCV-42B</v>
      </c>
      <c r="G2704" t="s">
        <v>2956</v>
      </c>
      <c r="I2704" t="s">
        <v>2979</v>
      </c>
      <c r="J2704">
        <v>0</v>
      </c>
      <c r="K2704">
        <v>7</v>
      </c>
      <c r="L2704">
        <v>3</v>
      </c>
      <c r="M2704">
        <v>217</v>
      </c>
      <c r="N2704">
        <v>41</v>
      </c>
      <c r="O2704">
        <v>17</v>
      </c>
      <c r="P2704">
        <v>3</v>
      </c>
      <c r="Q2704">
        <v>11</v>
      </c>
      <c r="R2704" s="27">
        <f t="shared" si="221"/>
        <v>338</v>
      </c>
      <c r="S2704" s="27">
        <f t="shared" si="222"/>
        <v>239</v>
      </c>
      <c r="T2704" s="27" t="str">
        <f>IFERROR(VLOOKUP(F2704,#REF!,2,0),"")</f>
        <v/>
      </c>
      <c r="U2704" s="27" t="str">
        <f t="shared" si="223"/>
        <v>,17:15:00,car,338</v>
      </c>
    </row>
    <row r="2705" spans="1:21" hidden="1" x14ac:dyDescent="0.25">
      <c r="A2705" t="s">
        <v>46</v>
      </c>
      <c r="B2705">
        <v>17</v>
      </c>
      <c r="C2705" s="27" t="str">
        <f t="shared" si="219"/>
        <v>T</v>
      </c>
      <c r="E2705" t="s">
        <v>2955</v>
      </c>
      <c r="F2705" s="27" t="str">
        <f t="shared" si="220"/>
        <v>CCV-42B</v>
      </c>
      <c r="G2705" t="s">
        <v>2956</v>
      </c>
      <c r="I2705" t="s">
        <v>2980</v>
      </c>
      <c r="J2705">
        <v>0</v>
      </c>
      <c r="K2705">
        <v>10</v>
      </c>
      <c r="L2705">
        <v>2</v>
      </c>
      <c r="M2705">
        <v>249</v>
      </c>
      <c r="N2705">
        <v>33</v>
      </c>
      <c r="O2705">
        <v>23</v>
      </c>
      <c r="P2705">
        <v>0</v>
      </c>
      <c r="Q2705">
        <v>16</v>
      </c>
      <c r="R2705" s="27">
        <f t="shared" si="221"/>
        <v>385</v>
      </c>
      <c r="S2705" s="27">
        <f t="shared" si="222"/>
        <v>270</v>
      </c>
      <c r="T2705" s="27" t="str">
        <f>IFERROR(VLOOKUP(F2705,#REF!,2,0),"")</f>
        <v/>
      </c>
      <c r="U2705" s="27" t="str">
        <f t="shared" si="223"/>
        <v>,17:30:00,car,385</v>
      </c>
    </row>
    <row r="2706" spans="1:21" hidden="1" x14ac:dyDescent="0.25">
      <c r="A2706" t="s">
        <v>47</v>
      </c>
      <c r="B2706">
        <v>17</v>
      </c>
      <c r="C2706" s="27" t="str">
        <f t="shared" si="219"/>
        <v>T</v>
      </c>
      <c r="E2706" t="s">
        <v>2955</v>
      </c>
      <c r="F2706" s="27" t="str">
        <f t="shared" si="220"/>
        <v>CCV-42B</v>
      </c>
      <c r="G2706" t="s">
        <v>2956</v>
      </c>
      <c r="I2706" t="s">
        <v>2981</v>
      </c>
      <c r="J2706">
        <v>0</v>
      </c>
      <c r="K2706">
        <v>3</v>
      </c>
      <c r="L2706">
        <v>1</v>
      </c>
      <c r="M2706">
        <v>239</v>
      </c>
      <c r="N2706">
        <v>24</v>
      </c>
      <c r="O2706">
        <v>18</v>
      </c>
      <c r="P2706">
        <v>1</v>
      </c>
      <c r="Q2706">
        <v>8</v>
      </c>
      <c r="R2706" s="27">
        <f t="shared" si="221"/>
        <v>339</v>
      </c>
      <c r="S2706" s="27">
        <f t="shared" si="222"/>
        <v>251</v>
      </c>
      <c r="T2706" s="27" t="str">
        <f>IFERROR(VLOOKUP(F2706,#REF!,2,0),"")</f>
        <v/>
      </c>
      <c r="U2706" s="27" t="str">
        <f t="shared" si="223"/>
        <v>,17:45:00,car,339</v>
      </c>
    </row>
    <row r="2707" spans="1:21" hidden="1" x14ac:dyDescent="0.25">
      <c r="A2707" t="s">
        <v>48</v>
      </c>
      <c r="B2707">
        <v>18</v>
      </c>
      <c r="C2707" s="27" t="str">
        <f t="shared" si="219"/>
        <v>T</v>
      </c>
      <c r="E2707" t="s">
        <v>2955</v>
      </c>
      <c r="F2707" s="27" t="str">
        <f t="shared" si="220"/>
        <v>CCV-42B</v>
      </c>
      <c r="G2707" t="s">
        <v>2956</v>
      </c>
      <c r="I2707" t="s">
        <v>2982</v>
      </c>
      <c r="J2707">
        <v>1</v>
      </c>
      <c r="K2707">
        <v>6</v>
      </c>
      <c r="L2707">
        <v>0</v>
      </c>
      <c r="M2707">
        <v>252</v>
      </c>
      <c r="N2707">
        <v>33</v>
      </c>
      <c r="O2707">
        <v>21</v>
      </c>
      <c r="P2707">
        <v>0</v>
      </c>
      <c r="Q2707">
        <v>8</v>
      </c>
      <c r="R2707" s="27">
        <f t="shared" si="221"/>
        <v>361</v>
      </c>
      <c r="S2707" s="27">
        <f t="shared" si="222"/>
        <v>260</v>
      </c>
      <c r="T2707" s="27" t="str">
        <f>IFERROR(VLOOKUP(F2707,#REF!,2,0),"")</f>
        <v/>
      </c>
      <c r="U2707" s="27" t="str">
        <f t="shared" si="223"/>
        <v>,18:00:00,car,361</v>
      </c>
    </row>
    <row r="2708" spans="1:21" hidden="1" x14ac:dyDescent="0.25">
      <c r="A2708" t="s">
        <v>49</v>
      </c>
      <c r="B2708">
        <v>18</v>
      </c>
      <c r="C2708" s="27" t="str">
        <f t="shared" si="219"/>
        <v>T</v>
      </c>
      <c r="E2708" t="s">
        <v>2955</v>
      </c>
      <c r="F2708" s="27" t="str">
        <f t="shared" si="220"/>
        <v>CCV-42B</v>
      </c>
      <c r="G2708" t="s">
        <v>2956</v>
      </c>
      <c r="I2708" t="s">
        <v>2983</v>
      </c>
      <c r="J2708">
        <v>1</v>
      </c>
      <c r="K2708">
        <v>3</v>
      </c>
      <c r="L2708">
        <v>0</v>
      </c>
      <c r="M2708">
        <v>252</v>
      </c>
      <c r="N2708">
        <v>40</v>
      </c>
      <c r="O2708">
        <v>17</v>
      </c>
      <c r="P2708">
        <v>6</v>
      </c>
      <c r="Q2708">
        <v>7</v>
      </c>
      <c r="R2708" s="27">
        <f t="shared" si="221"/>
        <v>361</v>
      </c>
      <c r="S2708" s="27">
        <f t="shared" si="222"/>
        <v>265</v>
      </c>
      <c r="T2708" s="27" t="str">
        <f>IFERROR(VLOOKUP(F2708,#REF!,2,0),"")</f>
        <v/>
      </c>
      <c r="U2708" s="27" t="str">
        <f t="shared" si="223"/>
        <v>,18:15:00,car,361</v>
      </c>
    </row>
    <row r="2709" spans="1:21" hidden="1" x14ac:dyDescent="0.25">
      <c r="A2709" t="s">
        <v>197</v>
      </c>
      <c r="B2709">
        <v>18</v>
      </c>
      <c r="C2709" s="27" t="str">
        <f t="shared" si="219"/>
        <v>T</v>
      </c>
      <c r="E2709" t="s">
        <v>2955</v>
      </c>
      <c r="F2709" s="27" t="str">
        <f t="shared" si="220"/>
        <v>CCV-42B</v>
      </c>
      <c r="G2709" t="s">
        <v>2956</v>
      </c>
      <c r="I2709" t="s">
        <v>2984</v>
      </c>
      <c r="J2709">
        <v>0</v>
      </c>
      <c r="K2709">
        <v>2</v>
      </c>
      <c r="L2709">
        <v>2</v>
      </c>
      <c r="M2709">
        <v>211</v>
      </c>
      <c r="N2709">
        <v>34</v>
      </c>
      <c r="O2709">
        <v>10</v>
      </c>
      <c r="P2709">
        <v>4</v>
      </c>
      <c r="Q2709">
        <v>7</v>
      </c>
      <c r="R2709" s="27">
        <f t="shared" si="221"/>
        <v>308</v>
      </c>
      <c r="S2709" s="27">
        <f t="shared" si="222"/>
        <v>227</v>
      </c>
      <c r="T2709" s="27" t="str">
        <f>IFERROR(VLOOKUP(F2709,#REF!,2,0),"")</f>
        <v/>
      </c>
      <c r="U2709" s="27" t="str">
        <f t="shared" si="223"/>
        <v>,18:30:00,car,308</v>
      </c>
    </row>
    <row r="2710" spans="1:21" hidden="1" x14ac:dyDescent="0.25">
      <c r="A2710" t="s">
        <v>199</v>
      </c>
      <c r="B2710">
        <v>18</v>
      </c>
      <c r="C2710" s="27" t="str">
        <f t="shared" si="219"/>
        <v>T</v>
      </c>
      <c r="E2710" t="s">
        <v>2955</v>
      </c>
      <c r="F2710" s="27" t="str">
        <f t="shared" si="220"/>
        <v>CCV-42B</v>
      </c>
      <c r="G2710" t="s">
        <v>2956</v>
      </c>
      <c r="I2710" t="s">
        <v>2985</v>
      </c>
      <c r="J2710">
        <v>1</v>
      </c>
      <c r="K2710">
        <v>4</v>
      </c>
      <c r="L2710">
        <v>0</v>
      </c>
      <c r="M2710">
        <v>270</v>
      </c>
      <c r="N2710">
        <v>32</v>
      </c>
      <c r="O2710">
        <v>16</v>
      </c>
      <c r="P2710">
        <v>3</v>
      </c>
      <c r="Q2710">
        <v>3</v>
      </c>
      <c r="R2710" s="27">
        <f t="shared" si="221"/>
        <v>377</v>
      </c>
      <c r="S2710" s="27">
        <f t="shared" si="222"/>
        <v>276</v>
      </c>
      <c r="T2710" s="27" t="str">
        <f>IFERROR(VLOOKUP(F2710,#REF!,2,0),"")</f>
        <v/>
      </c>
      <c r="U2710" s="27" t="str">
        <f t="shared" si="223"/>
        <v>,18:45:00,car,377</v>
      </c>
    </row>
    <row r="2711" spans="1:21" hidden="1" x14ac:dyDescent="0.25">
      <c r="A2711" t="s">
        <v>201</v>
      </c>
      <c r="B2711">
        <v>19</v>
      </c>
      <c r="C2711" s="27" t="str">
        <f t="shared" si="219"/>
        <v>N</v>
      </c>
      <c r="E2711" t="s">
        <v>2955</v>
      </c>
      <c r="F2711" s="27" t="str">
        <f t="shared" si="220"/>
        <v>CCV-42B</v>
      </c>
      <c r="G2711" t="s">
        <v>2956</v>
      </c>
      <c r="I2711" t="s">
        <v>2986</v>
      </c>
      <c r="J2711">
        <v>0</v>
      </c>
      <c r="K2711">
        <v>1</v>
      </c>
      <c r="L2711">
        <v>1</v>
      </c>
      <c r="M2711">
        <v>225</v>
      </c>
      <c r="N2711">
        <v>22</v>
      </c>
      <c r="O2711">
        <v>11</v>
      </c>
      <c r="P2711">
        <v>1</v>
      </c>
      <c r="Q2711">
        <v>8</v>
      </c>
      <c r="R2711" s="27">
        <f t="shared" si="221"/>
        <v>315</v>
      </c>
      <c r="S2711" s="27">
        <f t="shared" si="222"/>
        <v>237</v>
      </c>
      <c r="T2711" s="27" t="str">
        <f>IFERROR(VLOOKUP(F2711,#REF!,2,0),"")</f>
        <v/>
      </c>
      <c r="U2711" s="27" t="str">
        <f t="shared" si="223"/>
        <v>,19:00:00,car,315</v>
      </c>
    </row>
    <row r="2712" spans="1:21" hidden="1" x14ac:dyDescent="0.25">
      <c r="A2712" t="s">
        <v>203</v>
      </c>
      <c r="B2712">
        <v>19</v>
      </c>
      <c r="C2712" s="27" t="str">
        <f t="shared" si="219"/>
        <v>N</v>
      </c>
      <c r="E2712" t="s">
        <v>2955</v>
      </c>
      <c r="F2712" s="27" t="str">
        <f t="shared" si="220"/>
        <v>CCV-42B</v>
      </c>
      <c r="G2712" t="s">
        <v>2956</v>
      </c>
      <c r="I2712" t="s">
        <v>2987</v>
      </c>
      <c r="J2712">
        <v>2</v>
      </c>
      <c r="K2712">
        <v>1</v>
      </c>
      <c r="L2712">
        <v>1</v>
      </c>
      <c r="M2712">
        <v>234</v>
      </c>
      <c r="N2712">
        <v>27</v>
      </c>
      <c r="O2712">
        <v>17</v>
      </c>
      <c r="P2712">
        <v>1</v>
      </c>
      <c r="Q2712">
        <v>1</v>
      </c>
      <c r="R2712" s="27">
        <f t="shared" si="221"/>
        <v>319</v>
      </c>
      <c r="S2712" s="27">
        <f t="shared" si="222"/>
        <v>239</v>
      </c>
      <c r="T2712" s="27" t="str">
        <f>IFERROR(VLOOKUP(F2712,#REF!,2,0),"")</f>
        <v/>
      </c>
      <c r="U2712" s="27" t="str">
        <f t="shared" si="223"/>
        <v>,19:15:00,car,319</v>
      </c>
    </row>
    <row r="2713" spans="1:21" hidden="1" x14ac:dyDescent="0.25">
      <c r="A2713" t="s">
        <v>205</v>
      </c>
      <c r="B2713">
        <v>19</v>
      </c>
      <c r="C2713" s="27" t="str">
        <f t="shared" si="219"/>
        <v>N</v>
      </c>
      <c r="E2713" t="s">
        <v>2955</v>
      </c>
      <c r="F2713" s="27" t="str">
        <f t="shared" si="220"/>
        <v>CCV-42B</v>
      </c>
      <c r="G2713" t="s">
        <v>2956</v>
      </c>
      <c r="I2713" t="s">
        <v>2988</v>
      </c>
      <c r="J2713">
        <v>0</v>
      </c>
      <c r="K2713">
        <v>0</v>
      </c>
      <c r="L2713">
        <v>0</v>
      </c>
      <c r="M2713">
        <v>17</v>
      </c>
      <c r="N2713">
        <v>2</v>
      </c>
      <c r="O2713">
        <v>1</v>
      </c>
      <c r="P2713">
        <v>1</v>
      </c>
      <c r="Q2713">
        <v>1</v>
      </c>
      <c r="R2713" s="27">
        <f t="shared" si="221"/>
        <v>26</v>
      </c>
      <c r="S2713" s="27">
        <f t="shared" si="222"/>
        <v>19</v>
      </c>
      <c r="T2713" s="27" t="str">
        <f>IFERROR(VLOOKUP(F2713,#REF!,2,0),"")</f>
        <v/>
      </c>
      <c r="U2713" s="27" t="str">
        <f t="shared" si="223"/>
        <v>,19:30:00,car,26</v>
      </c>
    </row>
    <row r="2714" spans="1:21" hidden="1" x14ac:dyDescent="0.25">
      <c r="A2714" t="s">
        <v>107</v>
      </c>
      <c r="B2714">
        <v>6</v>
      </c>
      <c r="C2714" s="27" t="str">
        <f t="shared" si="219"/>
        <v>M</v>
      </c>
      <c r="E2714" t="s">
        <v>2989</v>
      </c>
      <c r="F2714" s="27" t="str">
        <f t="shared" si="220"/>
        <v>CCV-43A</v>
      </c>
      <c r="G2714" t="s">
        <v>2990</v>
      </c>
      <c r="I2714" t="s">
        <v>2991</v>
      </c>
      <c r="J2714">
        <v>0</v>
      </c>
      <c r="K2714">
        <v>0</v>
      </c>
      <c r="L2714">
        <v>0</v>
      </c>
      <c r="M2714">
        <v>1</v>
      </c>
      <c r="N2714">
        <v>0</v>
      </c>
      <c r="O2714">
        <v>0</v>
      </c>
      <c r="P2714">
        <v>0</v>
      </c>
      <c r="Q2714">
        <v>0</v>
      </c>
      <c r="R2714" s="27">
        <f t="shared" si="221"/>
        <v>2</v>
      </c>
      <c r="S2714" s="27">
        <f t="shared" si="222"/>
        <v>1</v>
      </c>
      <c r="T2714" s="27" t="str">
        <f>IFERROR(VLOOKUP(F2714,#REF!,2,0),"")</f>
        <v/>
      </c>
      <c r="U2714" s="27" t="str">
        <f t="shared" si="223"/>
        <v>,06:15:00,car,2</v>
      </c>
    </row>
    <row r="2715" spans="1:21" hidden="1" x14ac:dyDescent="0.25">
      <c r="A2715" t="s">
        <v>109</v>
      </c>
      <c r="B2715">
        <v>6</v>
      </c>
      <c r="C2715" s="27" t="str">
        <f t="shared" si="219"/>
        <v>M</v>
      </c>
      <c r="E2715" t="s">
        <v>2989</v>
      </c>
      <c r="F2715" s="27" t="str">
        <f t="shared" si="220"/>
        <v>CCV-43A</v>
      </c>
      <c r="G2715" t="s">
        <v>2990</v>
      </c>
      <c r="I2715" t="s">
        <v>2992</v>
      </c>
      <c r="J2715">
        <v>0</v>
      </c>
      <c r="K2715">
        <v>0</v>
      </c>
      <c r="L2715">
        <v>0</v>
      </c>
      <c r="M2715">
        <v>46</v>
      </c>
      <c r="N2715">
        <v>12</v>
      </c>
      <c r="O2715">
        <v>11</v>
      </c>
      <c r="P2715">
        <v>3</v>
      </c>
      <c r="Q2715">
        <v>4</v>
      </c>
      <c r="R2715" s="27">
        <f t="shared" si="221"/>
        <v>72</v>
      </c>
      <c r="S2715" s="27">
        <f t="shared" si="222"/>
        <v>53</v>
      </c>
      <c r="T2715" s="27" t="str">
        <f>IFERROR(VLOOKUP(F2715,#REF!,2,0),"")</f>
        <v/>
      </c>
      <c r="U2715" s="27" t="str">
        <f t="shared" si="223"/>
        <v>,06:30:00,car,72</v>
      </c>
    </row>
    <row r="2716" spans="1:21" hidden="1" x14ac:dyDescent="0.25">
      <c r="A2716" t="s">
        <v>111</v>
      </c>
      <c r="B2716">
        <v>6</v>
      </c>
      <c r="C2716" s="27" t="str">
        <f t="shared" si="219"/>
        <v>M</v>
      </c>
      <c r="E2716" t="s">
        <v>2989</v>
      </c>
      <c r="F2716" s="27" t="str">
        <f t="shared" si="220"/>
        <v>CCV-43A</v>
      </c>
      <c r="G2716" t="s">
        <v>2990</v>
      </c>
      <c r="I2716" t="s">
        <v>2993</v>
      </c>
      <c r="J2716">
        <v>0</v>
      </c>
      <c r="K2716">
        <v>0</v>
      </c>
      <c r="L2716">
        <v>0</v>
      </c>
      <c r="M2716">
        <v>67</v>
      </c>
      <c r="N2716">
        <v>21</v>
      </c>
      <c r="O2716">
        <v>19</v>
      </c>
      <c r="P2716">
        <v>2</v>
      </c>
      <c r="Q2716">
        <v>5</v>
      </c>
      <c r="R2716" s="27">
        <f t="shared" si="221"/>
        <v>101</v>
      </c>
      <c r="S2716" s="27">
        <f t="shared" si="222"/>
        <v>74</v>
      </c>
      <c r="T2716" s="27" t="str">
        <f>IFERROR(VLOOKUP(F2716,#REF!,2,0),"")</f>
        <v/>
      </c>
      <c r="U2716" s="27" t="str">
        <f t="shared" si="223"/>
        <v>,06:45:00,car,101</v>
      </c>
    </row>
    <row r="2717" spans="1:21" hidden="1" x14ac:dyDescent="0.25">
      <c r="A2717" t="s">
        <v>113</v>
      </c>
      <c r="B2717">
        <v>7</v>
      </c>
      <c r="C2717" s="27" t="str">
        <f t="shared" si="219"/>
        <v>M</v>
      </c>
      <c r="E2717" t="s">
        <v>2989</v>
      </c>
      <c r="F2717" s="27" t="str">
        <f t="shared" si="220"/>
        <v>CCV-43A</v>
      </c>
      <c r="G2717" t="s">
        <v>2990</v>
      </c>
      <c r="I2717" t="s">
        <v>2994</v>
      </c>
      <c r="J2717">
        <v>0</v>
      </c>
      <c r="K2717">
        <v>0</v>
      </c>
      <c r="L2717">
        <v>0</v>
      </c>
      <c r="M2717">
        <v>77</v>
      </c>
      <c r="N2717">
        <v>12</v>
      </c>
      <c r="O2717">
        <v>17</v>
      </c>
      <c r="P2717">
        <v>0</v>
      </c>
      <c r="Q2717">
        <v>2</v>
      </c>
      <c r="R2717" s="27">
        <f t="shared" si="221"/>
        <v>106</v>
      </c>
      <c r="S2717" s="27">
        <f t="shared" si="222"/>
        <v>79</v>
      </c>
      <c r="T2717" s="27" t="str">
        <f>IFERROR(VLOOKUP(F2717,#REF!,2,0),"")</f>
        <v/>
      </c>
      <c r="U2717" s="27" t="str">
        <f t="shared" si="223"/>
        <v>,07:00:00,car,106</v>
      </c>
    </row>
    <row r="2718" spans="1:21" hidden="1" x14ac:dyDescent="0.25">
      <c r="A2718" t="s">
        <v>115</v>
      </c>
      <c r="B2718">
        <v>7</v>
      </c>
      <c r="C2718" s="27" t="str">
        <f t="shared" si="219"/>
        <v>M</v>
      </c>
      <c r="E2718" t="s">
        <v>2989</v>
      </c>
      <c r="F2718" s="27" t="str">
        <f t="shared" si="220"/>
        <v>CCV-43A</v>
      </c>
      <c r="G2718" t="s">
        <v>2990</v>
      </c>
      <c r="I2718" t="s">
        <v>2995</v>
      </c>
      <c r="J2718">
        <v>0</v>
      </c>
      <c r="K2718">
        <v>4</v>
      </c>
      <c r="L2718">
        <v>0</v>
      </c>
      <c r="M2718">
        <v>116</v>
      </c>
      <c r="N2718">
        <v>11</v>
      </c>
      <c r="O2718">
        <v>13</v>
      </c>
      <c r="P2718">
        <v>3</v>
      </c>
      <c r="Q2718">
        <v>6</v>
      </c>
      <c r="R2718" s="27">
        <f t="shared" si="221"/>
        <v>176</v>
      </c>
      <c r="S2718" s="27">
        <f t="shared" si="222"/>
        <v>125</v>
      </c>
      <c r="T2718" s="27" t="str">
        <f>IFERROR(VLOOKUP(F2718,#REF!,2,0),"")</f>
        <v/>
      </c>
      <c r="U2718" s="27" t="str">
        <f t="shared" si="223"/>
        <v>,07:15:00,car,176</v>
      </c>
    </row>
    <row r="2719" spans="1:21" hidden="1" x14ac:dyDescent="0.25">
      <c r="A2719" t="s">
        <v>117</v>
      </c>
      <c r="B2719">
        <v>7</v>
      </c>
      <c r="C2719" s="27" t="str">
        <f t="shared" si="219"/>
        <v>M</v>
      </c>
      <c r="E2719" t="s">
        <v>2989</v>
      </c>
      <c r="F2719" s="27" t="str">
        <f t="shared" si="220"/>
        <v>CCV-43A</v>
      </c>
      <c r="G2719" t="s">
        <v>2990</v>
      </c>
      <c r="I2719" t="s">
        <v>2996</v>
      </c>
      <c r="J2719">
        <v>0</v>
      </c>
      <c r="K2719">
        <v>9</v>
      </c>
      <c r="L2719">
        <v>0</v>
      </c>
      <c r="M2719">
        <v>123</v>
      </c>
      <c r="N2719">
        <v>21</v>
      </c>
      <c r="O2719">
        <v>15</v>
      </c>
      <c r="P2719">
        <v>1</v>
      </c>
      <c r="Q2719">
        <v>5</v>
      </c>
      <c r="R2719" s="27">
        <f t="shared" si="221"/>
        <v>196</v>
      </c>
      <c r="S2719" s="27">
        <f t="shared" si="222"/>
        <v>129</v>
      </c>
      <c r="T2719" s="27" t="str">
        <f>IFERROR(VLOOKUP(F2719,#REF!,2,0),"")</f>
        <v/>
      </c>
      <c r="U2719" s="27" t="str">
        <f t="shared" si="223"/>
        <v>,07:30:00,car,196</v>
      </c>
    </row>
    <row r="2720" spans="1:21" hidden="1" x14ac:dyDescent="0.25">
      <c r="A2720" t="s">
        <v>119</v>
      </c>
      <c r="B2720">
        <v>7</v>
      </c>
      <c r="C2720" s="27" t="str">
        <f t="shared" si="219"/>
        <v>M</v>
      </c>
      <c r="E2720" t="s">
        <v>2989</v>
      </c>
      <c r="F2720" s="27" t="str">
        <f t="shared" si="220"/>
        <v>CCV-43A</v>
      </c>
      <c r="G2720" t="s">
        <v>2990</v>
      </c>
      <c r="I2720" t="s">
        <v>2997</v>
      </c>
      <c r="J2720">
        <v>1</v>
      </c>
      <c r="K2720">
        <v>3</v>
      </c>
      <c r="L2720">
        <v>0</v>
      </c>
      <c r="M2720">
        <v>143</v>
      </c>
      <c r="N2720">
        <v>33</v>
      </c>
      <c r="O2720">
        <v>23</v>
      </c>
      <c r="P2720">
        <v>2</v>
      </c>
      <c r="Q2720">
        <v>2</v>
      </c>
      <c r="R2720" s="27">
        <f t="shared" si="221"/>
        <v>207</v>
      </c>
      <c r="S2720" s="27">
        <f t="shared" si="222"/>
        <v>147</v>
      </c>
      <c r="T2720" s="27" t="str">
        <f>IFERROR(VLOOKUP(F2720,#REF!,2,0),"")</f>
        <v/>
      </c>
      <c r="U2720" s="27" t="str">
        <f t="shared" si="223"/>
        <v>,07:45:00,car,207</v>
      </c>
    </row>
    <row r="2721" spans="1:21" hidden="1" x14ac:dyDescent="0.25">
      <c r="A2721" t="s">
        <v>121</v>
      </c>
      <c r="B2721">
        <v>8</v>
      </c>
      <c r="C2721" s="27" t="str">
        <f t="shared" si="219"/>
        <v>M</v>
      </c>
      <c r="E2721" t="s">
        <v>2989</v>
      </c>
      <c r="F2721" s="27" t="str">
        <f t="shared" si="220"/>
        <v>CCV-43A</v>
      </c>
      <c r="G2721" t="s">
        <v>2990</v>
      </c>
      <c r="I2721" t="s">
        <v>2998</v>
      </c>
      <c r="J2721">
        <v>1</v>
      </c>
      <c r="K2721">
        <v>4</v>
      </c>
      <c r="L2721">
        <v>0</v>
      </c>
      <c r="M2721">
        <v>135</v>
      </c>
      <c r="N2721">
        <v>16</v>
      </c>
      <c r="O2721">
        <v>10</v>
      </c>
      <c r="P2721">
        <v>0</v>
      </c>
      <c r="Q2721">
        <v>2</v>
      </c>
      <c r="R2721" s="27">
        <f t="shared" si="221"/>
        <v>192</v>
      </c>
      <c r="S2721" s="27">
        <f t="shared" si="222"/>
        <v>137</v>
      </c>
      <c r="T2721" s="27" t="str">
        <f>IFERROR(VLOOKUP(F2721,#REF!,2,0),"")</f>
        <v/>
      </c>
      <c r="U2721" s="27" t="str">
        <f t="shared" si="223"/>
        <v>,08:00:00,car,192</v>
      </c>
    </row>
    <row r="2722" spans="1:21" hidden="1" x14ac:dyDescent="0.25">
      <c r="A2722" t="s">
        <v>123</v>
      </c>
      <c r="B2722">
        <v>8</v>
      </c>
      <c r="C2722" s="27" t="str">
        <f t="shared" si="219"/>
        <v>M</v>
      </c>
      <c r="E2722" t="s">
        <v>2989</v>
      </c>
      <c r="F2722" s="27" t="str">
        <f t="shared" si="220"/>
        <v>CCV-43A</v>
      </c>
      <c r="G2722" t="s">
        <v>2990</v>
      </c>
      <c r="I2722" t="s">
        <v>2999</v>
      </c>
      <c r="J2722">
        <v>0</v>
      </c>
      <c r="K2722">
        <v>5</v>
      </c>
      <c r="L2722">
        <v>0</v>
      </c>
      <c r="M2722">
        <v>148</v>
      </c>
      <c r="N2722">
        <v>19</v>
      </c>
      <c r="O2722">
        <v>13</v>
      </c>
      <c r="P2722">
        <v>1</v>
      </c>
      <c r="Q2722">
        <v>4</v>
      </c>
      <c r="R2722" s="27">
        <f t="shared" si="221"/>
        <v>217</v>
      </c>
      <c r="S2722" s="27">
        <f t="shared" si="222"/>
        <v>153</v>
      </c>
      <c r="T2722" s="27" t="str">
        <f>IFERROR(VLOOKUP(F2722,#REF!,2,0),"")</f>
        <v/>
      </c>
      <c r="U2722" s="27" t="str">
        <f t="shared" si="223"/>
        <v>,08:15:00,car,217</v>
      </c>
    </row>
    <row r="2723" spans="1:21" hidden="1" x14ac:dyDescent="0.25">
      <c r="A2723" t="s">
        <v>125</v>
      </c>
      <c r="B2723">
        <v>8</v>
      </c>
      <c r="C2723" s="27" t="str">
        <f t="shared" si="219"/>
        <v>M</v>
      </c>
      <c r="E2723" t="s">
        <v>2989</v>
      </c>
      <c r="F2723" s="27" t="str">
        <f t="shared" si="220"/>
        <v>CCV-43A</v>
      </c>
      <c r="G2723" t="s">
        <v>2990</v>
      </c>
      <c r="I2723" t="s">
        <v>3000</v>
      </c>
      <c r="J2723">
        <v>0</v>
      </c>
      <c r="K2723">
        <v>3</v>
      </c>
      <c r="L2723">
        <v>0</v>
      </c>
      <c r="M2723">
        <v>132</v>
      </c>
      <c r="N2723">
        <v>25</v>
      </c>
      <c r="O2723">
        <v>10</v>
      </c>
      <c r="P2723">
        <v>3</v>
      </c>
      <c r="Q2723">
        <v>5</v>
      </c>
      <c r="R2723" s="27">
        <f t="shared" si="221"/>
        <v>196</v>
      </c>
      <c r="S2723" s="27">
        <f t="shared" si="222"/>
        <v>140</v>
      </c>
      <c r="T2723" s="27" t="str">
        <f>IFERROR(VLOOKUP(F2723,#REF!,2,0),"")</f>
        <v/>
      </c>
      <c r="U2723" s="27" t="str">
        <f t="shared" si="223"/>
        <v>,08:30:00,car,196</v>
      </c>
    </row>
    <row r="2724" spans="1:21" hidden="1" x14ac:dyDescent="0.25">
      <c r="A2724" t="s">
        <v>127</v>
      </c>
      <c r="B2724">
        <v>8</v>
      </c>
      <c r="C2724" s="27" t="str">
        <f t="shared" si="219"/>
        <v>M</v>
      </c>
      <c r="E2724" t="s">
        <v>2989</v>
      </c>
      <c r="F2724" s="27" t="str">
        <f t="shared" si="220"/>
        <v>CCV-43A</v>
      </c>
      <c r="G2724" t="s">
        <v>2990</v>
      </c>
      <c r="I2724" t="s">
        <v>3001</v>
      </c>
      <c r="J2724">
        <v>1</v>
      </c>
      <c r="K2724">
        <v>5</v>
      </c>
      <c r="L2724">
        <v>1</v>
      </c>
      <c r="M2724">
        <v>107</v>
      </c>
      <c r="N2724">
        <v>20</v>
      </c>
      <c r="O2724">
        <v>8</v>
      </c>
      <c r="P2724">
        <v>3</v>
      </c>
      <c r="Q2724">
        <v>10</v>
      </c>
      <c r="R2724" s="27">
        <f t="shared" si="221"/>
        <v>177</v>
      </c>
      <c r="S2724" s="27">
        <f t="shared" si="222"/>
        <v>123</v>
      </c>
      <c r="T2724" s="27" t="str">
        <f>IFERROR(VLOOKUP(F2724,#REF!,2,0),"")</f>
        <v/>
      </c>
      <c r="U2724" s="27" t="str">
        <f t="shared" si="223"/>
        <v>,08:45:00,car,177</v>
      </c>
    </row>
    <row r="2725" spans="1:21" hidden="1" x14ac:dyDescent="0.25">
      <c r="A2725" t="s">
        <v>129</v>
      </c>
      <c r="B2725">
        <v>9</v>
      </c>
      <c r="C2725" s="27" t="str">
        <f t="shared" si="219"/>
        <v>M</v>
      </c>
      <c r="E2725" t="s">
        <v>2989</v>
      </c>
      <c r="F2725" s="27" t="str">
        <f t="shared" si="220"/>
        <v>CCV-43A</v>
      </c>
      <c r="G2725" t="s">
        <v>2990</v>
      </c>
      <c r="I2725" t="s">
        <v>3002</v>
      </c>
      <c r="J2725">
        <v>0</v>
      </c>
      <c r="K2725">
        <v>3</v>
      </c>
      <c r="L2725">
        <v>1</v>
      </c>
      <c r="M2725">
        <v>129</v>
      </c>
      <c r="N2725">
        <v>18</v>
      </c>
      <c r="O2725">
        <v>12</v>
      </c>
      <c r="P2725">
        <v>2</v>
      </c>
      <c r="Q2725">
        <v>7</v>
      </c>
      <c r="R2725" s="27">
        <f t="shared" si="221"/>
        <v>195</v>
      </c>
      <c r="S2725" s="27">
        <f t="shared" si="222"/>
        <v>141</v>
      </c>
      <c r="T2725" s="27" t="str">
        <f>IFERROR(VLOOKUP(F2725,#REF!,2,0),"")</f>
        <v/>
      </c>
      <c r="U2725" s="27" t="str">
        <f t="shared" si="223"/>
        <v>,09:00:00,car,195</v>
      </c>
    </row>
    <row r="2726" spans="1:21" hidden="1" x14ac:dyDescent="0.25">
      <c r="A2726" t="s">
        <v>131</v>
      </c>
      <c r="B2726">
        <v>9</v>
      </c>
      <c r="C2726" s="27" t="str">
        <f t="shared" si="219"/>
        <v>M</v>
      </c>
      <c r="E2726" t="s">
        <v>2989</v>
      </c>
      <c r="F2726" s="27" t="str">
        <f t="shared" si="220"/>
        <v>CCV-43A</v>
      </c>
      <c r="G2726" t="s">
        <v>2990</v>
      </c>
      <c r="I2726" t="s">
        <v>3003</v>
      </c>
      <c r="J2726">
        <v>0</v>
      </c>
      <c r="K2726">
        <v>8</v>
      </c>
      <c r="L2726">
        <v>1</v>
      </c>
      <c r="M2726">
        <v>147</v>
      </c>
      <c r="N2726">
        <v>21</v>
      </c>
      <c r="O2726">
        <v>15</v>
      </c>
      <c r="P2726">
        <v>0</v>
      </c>
      <c r="Q2726">
        <v>8</v>
      </c>
      <c r="R2726" s="27">
        <f t="shared" si="221"/>
        <v>231</v>
      </c>
      <c r="S2726" s="27">
        <f t="shared" si="222"/>
        <v>158</v>
      </c>
      <c r="T2726" s="27" t="str">
        <f>IFERROR(VLOOKUP(F2726,#REF!,2,0),"")</f>
        <v/>
      </c>
      <c r="U2726" s="27" t="str">
        <f t="shared" si="223"/>
        <v>,09:15:00,car,231</v>
      </c>
    </row>
    <row r="2727" spans="1:21" hidden="1" x14ac:dyDescent="0.25">
      <c r="A2727" t="s">
        <v>133</v>
      </c>
      <c r="B2727">
        <v>9</v>
      </c>
      <c r="C2727" s="27" t="str">
        <f t="shared" si="219"/>
        <v>M</v>
      </c>
      <c r="E2727" t="s">
        <v>2989</v>
      </c>
      <c r="F2727" s="27" t="str">
        <f t="shared" si="220"/>
        <v>CCV-43A</v>
      </c>
      <c r="G2727" t="s">
        <v>2990</v>
      </c>
      <c r="I2727" t="s">
        <v>3004</v>
      </c>
      <c r="J2727">
        <v>0</v>
      </c>
      <c r="K2727">
        <v>2</v>
      </c>
      <c r="L2727">
        <v>0</v>
      </c>
      <c r="M2727">
        <v>142</v>
      </c>
      <c r="N2727">
        <v>26</v>
      </c>
      <c r="O2727">
        <v>20</v>
      </c>
      <c r="P2727">
        <v>0</v>
      </c>
      <c r="Q2727">
        <v>13</v>
      </c>
      <c r="R2727" s="27">
        <f t="shared" si="221"/>
        <v>213</v>
      </c>
      <c r="S2727" s="27">
        <f t="shared" si="222"/>
        <v>155</v>
      </c>
      <c r="T2727" s="27" t="str">
        <f>IFERROR(VLOOKUP(F2727,#REF!,2,0),"")</f>
        <v/>
      </c>
      <c r="U2727" s="27" t="str">
        <f t="shared" si="223"/>
        <v>,09:30:00,car,213</v>
      </c>
    </row>
    <row r="2728" spans="1:21" hidden="1" x14ac:dyDescent="0.25">
      <c r="A2728" t="s">
        <v>135</v>
      </c>
      <c r="B2728">
        <v>9</v>
      </c>
      <c r="C2728" s="27" t="str">
        <f t="shared" si="219"/>
        <v>M</v>
      </c>
      <c r="E2728" t="s">
        <v>2989</v>
      </c>
      <c r="F2728" s="27" t="str">
        <f t="shared" si="220"/>
        <v>CCV-43A</v>
      </c>
      <c r="G2728" t="s">
        <v>2990</v>
      </c>
      <c r="I2728" t="s">
        <v>3005</v>
      </c>
      <c r="J2728">
        <v>0</v>
      </c>
      <c r="K2728">
        <v>2</v>
      </c>
      <c r="L2728">
        <v>0</v>
      </c>
      <c r="M2728">
        <v>124</v>
      </c>
      <c r="N2728">
        <v>20</v>
      </c>
      <c r="O2728">
        <v>10</v>
      </c>
      <c r="P2728">
        <v>1</v>
      </c>
      <c r="Q2728">
        <v>8</v>
      </c>
      <c r="R2728" s="27">
        <f t="shared" si="221"/>
        <v>183</v>
      </c>
      <c r="S2728" s="27">
        <f t="shared" si="222"/>
        <v>133</v>
      </c>
      <c r="T2728" s="27" t="str">
        <f>IFERROR(VLOOKUP(F2728,#REF!,2,0),"")</f>
        <v/>
      </c>
      <c r="U2728" s="27" t="str">
        <f t="shared" si="223"/>
        <v>,09:45:00,car,183</v>
      </c>
    </row>
    <row r="2729" spans="1:21" hidden="1" x14ac:dyDescent="0.25">
      <c r="A2729" t="s">
        <v>137</v>
      </c>
      <c r="B2729">
        <v>10</v>
      </c>
      <c r="C2729" s="27" t="str">
        <f t="shared" si="219"/>
        <v>M</v>
      </c>
      <c r="E2729" t="s">
        <v>2989</v>
      </c>
      <c r="F2729" s="27" t="str">
        <f t="shared" si="220"/>
        <v>CCV-43A</v>
      </c>
      <c r="G2729" t="s">
        <v>2990</v>
      </c>
      <c r="I2729" t="s">
        <v>3006</v>
      </c>
      <c r="J2729">
        <v>0</v>
      </c>
      <c r="K2729">
        <v>1</v>
      </c>
      <c r="L2729">
        <v>0</v>
      </c>
      <c r="M2729">
        <v>4</v>
      </c>
      <c r="N2729">
        <v>2</v>
      </c>
      <c r="O2729">
        <v>0</v>
      </c>
      <c r="P2729">
        <v>0</v>
      </c>
      <c r="Q2729">
        <v>0</v>
      </c>
      <c r="R2729" s="27">
        <f t="shared" si="221"/>
        <v>9</v>
      </c>
      <c r="S2729" s="27">
        <f t="shared" si="222"/>
        <v>4</v>
      </c>
      <c r="T2729" s="27" t="str">
        <f>IFERROR(VLOOKUP(F2729,#REF!,2,0),"")</f>
        <v/>
      </c>
      <c r="U2729" s="27" t="str">
        <f t="shared" si="223"/>
        <v>,10:00:00,car,9</v>
      </c>
    </row>
    <row r="2730" spans="1:21" hidden="1" x14ac:dyDescent="0.25">
      <c r="A2730" t="s">
        <v>185</v>
      </c>
      <c r="B2730">
        <v>16</v>
      </c>
      <c r="C2730" s="27" t="str">
        <f t="shared" si="219"/>
        <v>T</v>
      </c>
      <c r="E2730" t="s">
        <v>2989</v>
      </c>
      <c r="F2730" s="27" t="str">
        <f t="shared" si="220"/>
        <v>CCV-43A</v>
      </c>
      <c r="G2730" t="s">
        <v>2990</v>
      </c>
      <c r="I2730" t="s">
        <v>3007</v>
      </c>
      <c r="J2730">
        <v>3</v>
      </c>
      <c r="K2730">
        <v>1</v>
      </c>
      <c r="L2730">
        <v>0</v>
      </c>
      <c r="M2730">
        <v>119</v>
      </c>
      <c r="N2730">
        <v>23</v>
      </c>
      <c r="O2730">
        <v>13</v>
      </c>
      <c r="P2730">
        <v>3</v>
      </c>
      <c r="Q2730">
        <v>5</v>
      </c>
      <c r="R2730" s="27">
        <f t="shared" si="221"/>
        <v>173</v>
      </c>
      <c r="S2730" s="27">
        <f t="shared" si="222"/>
        <v>127</v>
      </c>
      <c r="T2730" s="27" t="str">
        <f>IFERROR(VLOOKUP(F2730,#REF!,2,0),"")</f>
        <v/>
      </c>
      <c r="U2730" s="27" t="str">
        <f t="shared" si="223"/>
        <v>,16:00:00,car,173</v>
      </c>
    </row>
    <row r="2731" spans="1:21" hidden="1" x14ac:dyDescent="0.25">
      <c r="A2731" t="s">
        <v>187</v>
      </c>
      <c r="B2731">
        <v>16</v>
      </c>
      <c r="C2731" s="27" t="str">
        <f t="shared" si="219"/>
        <v>T</v>
      </c>
      <c r="E2731" t="s">
        <v>2989</v>
      </c>
      <c r="F2731" s="27" t="str">
        <f t="shared" si="220"/>
        <v>CCV-43A</v>
      </c>
      <c r="G2731" t="s">
        <v>2990</v>
      </c>
      <c r="I2731" t="s">
        <v>3008</v>
      </c>
      <c r="J2731">
        <v>2</v>
      </c>
      <c r="K2731">
        <v>6</v>
      </c>
      <c r="L2731">
        <v>2</v>
      </c>
      <c r="M2731">
        <v>131</v>
      </c>
      <c r="N2731">
        <v>38</v>
      </c>
      <c r="O2731">
        <v>19</v>
      </c>
      <c r="P2731">
        <v>5</v>
      </c>
      <c r="Q2731">
        <v>11</v>
      </c>
      <c r="R2731" s="27">
        <f t="shared" si="221"/>
        <v>222</v>
      </c>
      <c r="S2731" s="27">
        <f t="shared" si="222"/>
        <v>152</v>
      </c>
      <c r="T2731" s="27" t="str">
        <f>IFERROR(VLOOKUP(F2731,#REF!,2,0),"")</f>
        <v/>
      </c>
      <c r="U2731" s="27" t="str">
        <f t="shared" si="223"/>
        <v>,16:15:00,car,222</v>
      </c>
    </row>
    <row r="2732" spans="1:21" hidden="1" x14ac:dyDescent="0.25">
      <c r="A2732" t="s">
        <v>42</v>
      </c>
      <c r="B2732">
        <v>16</v>
      </c>
      <c r="C2732" s="27" t="str">
        <f t="shared" si="219"/>
        <v>T</v>
      </c>
      <c r="E2732" t="s">
        <v>2989</v>
      </c>
      <c r="F2732" s="27" t="str">
        <f t="shared" si="220"/>
        <v>CCV-43A</v>
      </c>
      <c r="G2732" t="s">
        <v>2990</v>
      </c>
      <c r="I2732" t="s">
        <v>3009</v>
      </c>
      <c r="J2732">
        <v>1</v>
      </c>
      <c r="K2732">
        <v>4</v>
      </c>
      <c r="L2732">
        <v>0</v>
      </c>
      <c r="M2732">
        <v>163</v>
      </c>
      <c r="N2732">
        <v>27</v>
      </c>
      <c r="O2732">
        <v>15</v>
      </c>
      <c r="P2732">
        <v>6</v>
      </c>
      <c r="Q2732">
        <v>13</v>
      </c>
      <c r="R2732" s="27">
        <f t="shared" si="221"/>
        <v>253</v>
      </c>
      <c r="S2732" s="27">
        <f t="shared" si="222"/>
        <v>182</v>
      </c>
      <c r="T2732" s="27" t="str">
        <f>IFERROR(VLOOKUP(F2732,#REF!,2,0),"")</f>
        <v/>
      </c>
      <c r="U2732" s="27" t="str">
        <f t="shared" si="223"/>
        <v>,16:30:00,car,253</v>
      </c>
    </row>
    <row r="2733" spans="1:21" hidden="1" x14ac:dyDescent="0.25">
      <c r="A2733" t="s">
        <v>43</v>
      </c>
      <c r="B2733">
        <v>16</v>
      </c>
      <c r="C2733" s="27" t="str">
        <f t="shared" si="219"/>
        <v>T</v>
      </c>
      <c r="E2733" t="s">
        <v>2989</v>
      </c>
      <c r="F2733" s="27" t="str">
        <f t="shared" si="220"/>
        <v>CCV-43A</v>
      </c>
      <c r="G2733" t="s">
        <v>2990</v>
      </c>
      <c r="I2733" t="s">
        <v>3010</v>
      </c>
      <c r="J2733">
        <v>0</v>
      </c>
      <c r="K2733">
        <v>2</v>
      </c>
      <c r="L2733">
        <v>0</v>
      </c>
      <c r="M2733">
        <v>150</v>
      </c>
      <c r="N2733">
        <v>22</v>
      </c>
      <c r="O2733">
        <v>26</v>
      </c>
      <c r="P2733">
        <v>6</v>
      </c>
      <c r="Q2733">
        <v>9</v>
      </c>
      <c r="R2733" s="27">
        <f t="shared" si="221"/>
        <v>225</v>
      </c>
      <c r="S2733" s="27">
        <f t="shared" si="222"/>
        <v>165</v>
      </c>
      <c r="T2733" s="27" t="str">
        <f>IFERROR(VLOOKUP(F2733,#REF!,2,0),"")</f>
        <v/>
      </c>
      <c r="U2733" s="27" t="str">
        <f t="shared" si="223"/>
        <v>,16:45:00,car,225</v>
      </c>
    </row>
    <row r="2734" spans="1:21" hidden="1" x14ac:dyDescent="0.25">
      <c r="A2734" t="s">
        <v>44</v>
      </c>
      <c r="B2734">
        <v>17</v>
      </c>
      <c r="C2734" s="27" t="str">
        <f t="shared" si="219"/>
        <v>T</v>
      </c>
      <c r="E2734" t="s">
        <v>2989</v>
      </c>
      <c r="F2734" s="27" t="str">
        <f t="shared" si="220"/>
        <v>CCV-43A</v>
      </c>
      <c r="G2734" t="s">
        <v>2990</v>
      </c>
      <c r="I2734" t="s">
        <v>3011</v>
      </c>
      <c r="J2734">
        <v>0</v>
      </c>
      <c r="K2734">
        <v>3</v>
      </c>
      <c r="L2734">
        <v>1</v>
      </c>
      <c r="M2734">
        <v>151</v>
      </c>
      <c r="N2734">
        <v>28</v>
      </c>
      <c r="O2734">
        <v>23</v>
      </c>
      <c r="P2734">
        <v>3</v>
      </c>
      <c r="Q2734">
        <v>11</v>
      </c>
      <c r="R2734" s="27">
        <f t="shared" si="221"/>
        <v>232</v>
      </c>
      <c r="S2734" s="27">
        <f t="shared" si="222"/>
        <v>168</v>
      </c>
      <c r="T2734" s="27" t="str">
        <f>IFERROR(VLOOKUP(F2734,#REF!,2,0),"")</f>
        <v/>
      </c>
      <c r="U2734" s="27" t="str">
        <f t="shared" si="223"/>
        <v>,17:00:00,car,232</v>
      </c>
    </row>
    <row r="2735" spans="1:21" hidden="1" x14ac:dyDescent="0.25">
      <c r="A2735" t="s">
        <v>45</v>
      </c>
      <c r="B2735">
        <v>17</v>
      </c>
      <c r="C2735" s="27" t="str">
        <f t="shared" si="219"/>
        <v>T</v>
      </c>
      <c r="E2735" t="s">
        <v>2989</v>
      </c>
      <c r="F2735" s="27" t="str">
        <f t="shared" si="220"/>
        <v>CCV-43A</v>
      </c>
      <c r="G2735" t="s">
        <v>2990</v>
      </c>
      <c r="I2735" t="s">
        <v>3012</v>
      </c>
      <c r="J2735">
        <v>1</v>
      </c>
      <c r="K2735">
        <v>3</v>
      </c>
      <c r="L2735">
        <v>0</v>
      </c>
      <c r="M2735">
        <v>129</v>
      </c>
      <c r="N2735">
        <v>42</v>
      </c>
      <c r="O2735">
        <v>26</v>
      </c>
      <c r="P2735">
        <v>2</v>
      </c>
      <c r="Q2735">
        <v>8</v>
      </c>
      <c r="R2735" s="27">
        <f t="shared" si="221"/>
        <v>198</v>
      </c>
      <c r="S2735" s="27">
        <f t="shared" si="222"/>
        <v>139</v>
      </c>
      <c r="T2735" s="27" t="str">
        <f>IFERROR(VLOOKUP(F2735,#REF!,2,0),"")</f>
        <v/>
      </c>
      <c r="U2735" s="27" t="str">
        <f t="shared" si="223"/>
        <v>,17:15:00,car,198</v>
      </c>
    </row>
    <row r="2736" spans="1:21" hidden="1" x14ac:dyDescent="0.25">
      <c r="A2736" t="s">
        <v>46</v>
      </c>
      <c r="B2736">
        <v>17</v>
      </c>
      <c r="C2736" s="27" t="str">
        <f t="shared" si="219"/>
        <v>T</v>
      </c>
      <c r="E2736" t="s">
        <v>2989</v>
      </c>
      <c r="F2736" s="27" t="str">
        <f t="shared" si="220"/>
        <v>CCV-43A</v>
      </c>
      <c r="G2736" t="s">
        <v>2990</v>
      </c>
      <c r="I2736" t="s">
        <v>3013</v>
      </c>
      <c r="J2736">
        <v>4</v>
      </c>
      <c r="K2736">
        <v>0</v>
      </c>
      <c r="L2736">
        <v>0</v>
      </c>
      <c r="M2736">
        <v>154</v>
      </c>
      <c r="N2736">
        <v>38</v>
      </c>
      <c r="O2736">
        <v>14</v>
      </c>
      <c r="P2736">
        <v>1</v>
      </c>
      <c r="Q2736">
        <v>7</v>
      </c>
      <c r="R2736" s="27">
        <f t="shared" si="221"/>
        <v>219</v>
      </c>
      <c r="S2736" s="27">
        <f t="shared" si="222"/>
        <v>162</v>
      </c>
      <c r="T2736" s="27" t="str">
        <f>IFERROR(VLOOKUP(F2736,#REF!,2,0),"")</f>
        <v/>
      </c>
      <c r="U2736" s="27" t="str">
        <f t="shared" si="223"/>
        <v>,17:30:00,car,219</v>
      </c>
    </row>
    <row r="2737" spans="1:21" hidden="1" x14ac:dyDescent="0.25">
      <c r="A2737" t="s">
        <v>47</v>
      </c>
      <c r="B2737">
        <v>17</v>
      </c>
      <c r="C2737" s="27" t="str">
        <f t="shared" si="219"/>
        <v>T</v>
      </c>
      <c r="E2737" t="s">
        <v>2989</v>
      </c>
      <c r="F2737" s="27" t="str">
        <f t="shared" si="220"/>
        <v>CCV-43A</v>
      </c>
      <c r="G2737" t="s">
        <v>2990</v>
      </c>
      <c r="I2737" t="s">
        <v>3014</v>
      </c>
      <c r="J2737">
        <v>2</v>
      </c>
      <c r="K2737">
        <v>2</v>
      </c>
      <c r="L2737">
        <v>0</v>
      </c>
      <c r="M2737">
        <v>119</v>
      </c>
      <c r="N2737">
        <v>30</v>
      </c>
      <c r="O2737">
        <v>20</v>
      </c>
      <c r="P2737">
        <v>4</v>
      </c>
      <c r="Q2737">
        <v>10</v>
      </c>
      <c r="R2737" s="27">
        <f t="shared" si="221"/>
        <v>185</v>
      </c>
      <c r="S2737" s="27">
        <f t="shared" si="222"/>
        <v>133</v>
      </c>
      <c r="T2737" s="27" t="str">
        <f>IFERROR(VLOOKUP(F2737,#REF!,2,0),"")</f>
        <v/>
      </c>
      <c r="U2737" s="27" t="str">
        <f t="shared" si="223"/>
        <v>,17:45:00,car,185</v>
      </c>
    </row>
    <row r="2738" spans="1:21" hidden="1" x14ac:dyDescent="0.25">
      <c r="A2738" t="s">
        <v>48</v>
      </c>
      <c r="B2738">
        <v>18</v>
      </c>
      <c r="C2738" s="27" t="str">
        <f t="shared" si="219"/>
        <v>T</v>
      </c>
      <c r="E2738" t="s">
        <v>2989</v>
      </c>
      <c r="F2738" s="27" t="str">
        <f t="shared" si="220"/>
        <v>CCV-43A</v>
      </c>
      <c r="G2738" t="s">
        <v>2990</v>
      </c>
      <c r="I2738" t="s">
        <v>3015</v>
      </c>
      <c r="J2738">
        <v>0</v>
      </c>
      <c r="K2738">
        <v>4</v>
      </c>
      <c r="L2738">
        <v>0</v>
      </c>
      <c r="M2738">
        <v>166</v>
      </c>
      <c r="N2738">
        <v>34</v>
      </c>
      <c r="O2738">
        <v>12</v>
      </c>
      <c r="P2738">
        <v>4</v>
      </c>
      <c r="Q2738">
        <v>2</v>
      </c>
      <c r="R2738" s="27">
        <f t="shared" si="221"/>
        <v>242</v>
      </c>
      <c r="S2738" s="27">
        <f t="shared" si="222"/>
        <v>172</v>
      </c>
      <c r="T2738" s="27" t="str">
        <f>IFERROR(VLOOKUP(F2738,#REF!,2,0),"")</f>
        <v/>
      </c>
      <c r="U2738" s="27" t="str">
        <f t="shared" si="223"/>
        <v>,18:00:00,car,242</v>
      </c>
    </row>
    <row r="2739" spans="1:21" hidden="1" x14ac:dyDescent="0.25">
      <c r="A2739" t="s">
        <v>49</v>
      </c>
      <c r="B2739">
        <v>18</v>
      </c>
      <c r="C2739" s="27" t="str">
        <f t="shared" si="219"/>
        <v>T</v>
      </c>
      <c r="E2739" t="s">
        <v>2989</v>
      </c>
      <c r="F2739" s="27" t="str">
        <f t="shared" si="220"/>
        <v>CCV-43A</v>
      </c>
      <c r="G2739" t="s">
        <v>2990</v>
      </c>
      <c r="I2739" t="s">
        <v>3016</v>
      </c>
      <c r="J2739">
        <v>0</v>
      </c>
      <c r="K2739">
        <v>2</v>
      </c>
      <c r="L2739">
        <v>0</v>
      </c>
      <c r="M2739">
        <v>117</v>
      </c>
      <c r="N2739">
        <v>23</v>
      </c>
      <c r="O2739">
        <v>26</v>
      </c>
      <c r="P2739">
        <v>5</v>
      </c>
      <c r="Q2739">
        <v>5</v>
      </c>
      <c r="R2739" s="27">
        <f t="shared" si="221"/>
        <v>176</v>
      </c>
      <c r="S2739" s="27">
        <f t="shared" si="222"/>
        <v>127</v>
      </c>
      <c r="T2739" s="27" t="str">
        <f>IFERROR(VLOOKUP(F2739,#REF!,2,0),"")</f>
        <v/>
      </c>
      <c r="U2739" s="27" t="str">
        <f t="shared" si="223"/>
        <v>,18:15:00,car,176</v>
      </c>
    </row>
    <row r="2740" spans="1:21" hidden="1" x14ac:dyDescent="0.25">
      <c r="A2740" t="s">
        <v>197</v>
      </c>
      <c r="B2740">
        <v>18</v>
      </c>
      <c r="C2740" s="27" t="str">
        <f t="shared" si="219"/>
        <v>T</v>
      </c>
      <c r="E2740" t="s">
        <v>2989</v>
      </c>
      <c r="F2740" s="27" t="str">
        <f t="shared" si="220"/>
        <v>CCV-43A</v>
      </c>
      <c r="G2740" t="s">
        <v>2990</v>
      </c>
      <c r="I2740" t="s">
        <v>3017</v>
      </c>
      <c r="J2740">
        <v>1</v>
      </c>
      <c r="K2740">
        <v>0</v>
      </c>
      <c r="L2740">
        <v>0</v>
      </c>
      <c r="M2740">
        <v>130</v>
      </c>
      <c r="N2740">
        <v>21</v>
      </c>
      <c r="O2740">
        <v>23</v>
      </c>
      <c r="P2740">
        <v>4</v>
      </c>
      <c r="Q2740">
        <v>4</v>
      </c>
      <c r="R2740" s="27">
        <f t="shared" si="221"/>
        <v>184</v>
      </c>
      <c r="S2740" s="27">
        <f t="shared" si="222"/>
        <v>138</v>
      </c>
      <c r="T2740" s="27" t="str">
        <f>IFERROR(VLOOKUP(F2740,#REF!,2,0),"")</f>
        <v/>
      </c>
      <c r="U2740" s="27" t="str">
        <f t="shared" si="223"/>
        <v>,18:30:00,car,184</v>
      </c>
    </row>
    <row r="2741" spans="1:21" hidden="1" x14ac:dyDescent="0.25">
      <c r="A2741" t="s">
        <v>199</v>
      </c>
      <c r="B2741">
        <v>18</v>
      </c>
      <c r="C2741" s="27" t="str">
        <f t="shared" si="219"/>
        <v>T</v>
      </c>
      <c r="E2741" t="s">
        <v>2989</v>
      </c>
      <c r="F2741" s="27" t="str">
        <f t="shared" si="220"/>
        <v>CCV-43A</v>
      </c>
      <c r="G2741" t="s">
        <v>2990</v>
      </c>
      <c r="I2741" t="s">
        <v>3018</v>
      </c>
      <c r="J2741">
        <v>0</v>
      </c>
      <c r="K2741">
        <v>2</v>
      </c>
      <c r="L2741">
        <v>0</v>
      </c>
      <c r="M2741">
        <v>140</v>
      </c>
      <c r="N2741">
        <v>31</v>
      </c>
      <c r="O2741">
        <v>16</v>
      </c>
      <c r="P2741">
        <v>4</v>
      </c>
      <c r="Q2741">
        <v>4</v>
      </c>
      <c r="R2741" s="27">
        <f t="shared" si="221"/>
        <v>205</v>
      </c>
      <c r="S2741" s="27">
        <f t="shared" si="222"/>
        <v>148</v>
      </c>
      <c r="T2741" s="27" t="str">
        <f>IFERROR(VLOOKUP(F2741,#REF!,2,0),"")</f>
        <v/>
      </c>
      <c r="U2741" s="27" t="str">
        <f t="shared" si="223"/>
        <v>,18:45:00,car,205</v>
      </c>
    </row>
    <row r="2742" spans="1:21" hidden="1" x14ac:dyDescent="0.25">
      <c r="A2742" t="s">
        <v>201</v>
      </c>
      <c r="B2742">
        <v>19</v>
      </c>
      <c r="C2742" s="27" t="str">
        <f t="shared" si="219"/>
        <v>N</v>
      </c>
      <c r="E2742" t="s">
        <v>2989</v>
      </c>
      <c r="F2742" s="27" t="str">
        <f t="shared" si="220"/>
        <v>CCV-43A</v>
      </c>
      <c r="G2742" t="s">
        <v>2990</v>
      </c>
      <c r="I2742" t="s">
        <v>3019</v>
      </c>
      <c r="J2742">
        <v>0</v>
      </c>
      <c r="K2742">
        <v>0</v>
      </c>
      <c r="L2742">
        <v>0</v>
      </c>
      <c r="M2742">
        <v>158</v>
      </c>
      <c r="N2742">
        <v>22</v>
      </c>
      <c r="O2742">
        <v>26</v>
      </c>
      <c r="P2742">
        <v>4</v>
      </c>
      <c r="Q2742">
        <v>5</v>
      </c>
      <c r="R2742" s="27">
        <f t="shared" si="221"/>
        <v>222</v>
      </c>
      <c r="S2742" s="27">
        <f t="shared" si="222"/>
        <v>167</v>
      </c>
      <c r="T2742" s="27" t="str">
        <f>IFERROR(VLOOKUP(F2742,#REF!,2,0),"")</f>
        <v/>
      </c>
      <c r="U2742" s="27" t="str">
        <f t="shared" si="223"/>
        <v>,19:00:00,car,222</v>
      </c>
    </row>
    <row r="2743" spans="1:21" hidden="1" x14ac:dyDescent="0.25">
      <c r="A2743" t="s">
        <v>203</v>
      </c>
      <c r="B2743">
        <v>19</v>
      </c>
      <c r="C2743" s="27" t="str">
        <f t="shared" si="219"/>
        <v>N</v>
      </c>
      <c r="E2743" t="s">
        <v>2989</v>
      </c>
      <c r="F2743" s="27" t="str">
        <f t="shared" si="220"/>
        <v>CCV-43A</v>
      </c>
      <c r="G2743" t="s">
        <v>2990</v>
      </c>
      <c r="I2743" t="s">
        <v>3020</v>
      </c>
      <c r="J2743">
        <v>2</v>
      </c>
      <c r="K2743">
        <v>1</v>
      </c>
      <c r="L2743">
        <v>0</v>
      </c>
      <c r="M2743">
        <v>159</v>
      </c>
      <c r="N2743">
        <v>16</v>
      </c>
      <c r="O2743">
        <v>29</v>
      </c>
      <c r="P2743">
        <v>1</v>
      </c>
      <c r="Q2743">
        <v>6</v>
      </c>
      <c r="R2743" s="27">
        <f t="shared" si="221"/>
        <v>222</v>
      </c>
      <c r="S2743" s="27">
        <f t="shared" si="222"/>
        <v>166</v>
      </c>
      <c r="T2743" s="27" t="str">
        <f>IFERROR(VLOOKUP(F2743,#REF!,2,0),"")</f>
        <v/>
      </c>
      <c r="U2743" s="27" t="str">
        <f t="shared" si="223"/>
        <v>,19:15:00,car,222</v>
      </c>
    </row>
    <row r="2744" spans="1:21" hidden="1" x14ac:dyDescent="0.25">
      <c r="A2744" t="s">
        <v>205</v>
      </c>
      <c r="B2744">
        <v>19</v>
      </c>
      <c r="C2744" s="27" t="str">
        <f t="shared" si="219"/>
        <v>N</v>
      </c>
      <c r="E2744" t="s">
        <v>2989</v>
      </c>
      <c r="F2744" s="27" t="str">
        <f t="shared" si="220"/>
        <v>CCV-43A</v>
      </c>
      <c r="G2744" t="s">
        <v>2990</v>
      </c>
      <c r="I2744" t="s">
        <v>3021</v>
      </c>
      <c r="J2744">
        <v>0</v>
      </c>
      <c r="K2744">
        <v>0</v>
      </c>
      <c r="L2744">
        <v>0</v>
      </c>
      <c r="M2744">
        <v>7</v>
      </c>
      <c r="N2744">
        <v>1</v>
      </c>
      <c r="O2744">
        <v>0</v>
      </c>
      <c r="P2744">
        <v>0</v>
      </c>
      <c r="Q2744">
        <v>0</v>
      </c>
      <c r="R2744" s="27">
        <f t="shared" si="221"/>
        <v>10</v>
      </c>
      <c r="S2744" s="27">
        <f t="shared" si="222"/>
        <v>7</v>
      </c>
      <c r="T2744" s="27" t="str">
        <f>IFERROR(VLOOKUP(F2744,#REF!,2,0),"")</f>
        <v/>
      </c>
      <c r="U2744" s="27" t="str">
        <f t="shared" si="223"/>
        <v>,19:30:00,car,10</v>
      </c>
    </row>
    <row r="2745" spans="1:21" hidden="1" x14ac:dyDescent="0.25">
      <c r="A2745" t="s">
        <v>107</v>
      </c>
      <c r="B2745">
        <v>6</v>
      </c>
      <c r="C2745" s="27" t="str">
        <f t="shared" si="219"/>
        <v>M</v>
      </c>
      <c r="E2745" t="s">
        <v>3022</v>
      </c>
      <c r="F2745" s="27" t="str">
        <f t="shared" si="220"/>
        <v>CCV-44A</v>
      </c>
      <c r="G2745" t="s">
        <v>3023</v>
      </c>
      <c r="I2745" t="s">
        <v>3024</v>
      </c>
      <c r="J2745">
        <v>0</v>
      </c>
      <c r="K2745">
        <v>0</v>
      </c>
      <c r="L2745">
        <v>0</v>
      </c>
      <c r="M2745">
        <v>13</v>
      </c>
      <c r="N2745">
        <v>5</v>
      </c>
      <c r="O2745">
        <v>2</v>
      </c>
      <c r="P2745">
        <v>1</v>
      </c>
      <c r="Q2745">
        <v>0</v>
      </c>
      <c r="R2745" s="27">
        <f t="shared" si="221"/>
        <v>20</v>
      </c>
      <c r="S2745" s="27">
        <f t="shared" si="222"/>
        <v>14</v>
      </c>
      <c r="T2745" s="27" t="str">
        <f>IFERROR(VLOOKUP(F2745,#REF!,2,0),"")</f>
        <v/>
      </c>
      <c r="U2745" s="27" t="str">
        <f t="shared" si="223"/>
        <v>,06:15:00,car,20</v>
      </c>
    </row>
    <row r="2746" spans="1:21" hidden="1" x14ac:dyDescent="0.25">
      <c r="A2746" t="s">
        <v>109</v>
      </c>
      <c r="B2746">
        <v>6</v>
      </c>
      <c r="C2746" s="27" t="str">
        <f t="shared" si="219"/>
        <v>M</v>
      </c>
      <c r="E2746" t="s">
        <v>3022</v>
      </c>
      <c r="F2746" s="27" t="str">
        <f t="shared" si="220"/>
        <v>CCV-44A</v>
      </c>
      <c r="G2746" t="s">
        <v>3023</v>
      </c>
      <c r="I2746" t="s">
        <v>3025</v>
      </c>
      <c r="J2746">
        <v>9</v>
      </c>
      <c r="K2746">
        <v>0</v>
      </c>
      <c r="L2746">
        <v>0</v>
      </c>
      <c r="M2746">
        <v>134</v>
      </c>
      <c r="N2746">
        <v>18</v>
      </c>
      <c r="O2746">
        <v>16</v>
      </c>
      <c r="P2746">
        <v>2</v>
      </c>
      <c r="Q2746">
        <v>4</v>
      </c>
      <c r="R2746" s="27">
        <f t="shared" si="221"/>
        <v>186</v>
      </c>
      <c r="S2746" s="27">
        <f t="shared" si="222"/>
        <v>140</v>
      </c>
      <c r="T2746" s="27" t="str">
        <f>IFERROR(VLOOKUP(F2746,#REF!,2,0),"")</f>
        <v/>
      </c>
      <c r="U2746" s="27" t="str">
        <f t="shared" si="223"/>
        <v>,06:30:00,car,186</v>
      </c>
    </row>
    <row r="2747" spans="1:21" hidden="1" x14ac:dyDescent="0.25">
      <c r="A2747" t="s">
        <v>111</v>
      </c>
      <c r="B2747">
        <v>6</v>
      </c>
      <c r="C2747" s="27" t="str">
        <f t="shared" si="219"/>
        <v>M</v>
      </c>
      <c r="E2747" t="s">
        <v>3022</v>
      </c>
      <c r="F2747" s="27" t="str">
        <f t="shared" si="220"/>
        <v>CCV-44A</v>
      </c>
      <c r="G2747" t="s">
        <v>3023</v>
      </c>
      <c r="I2747" t="s">
        <v>3026</v>
      </c>
      <c r="J2747">
        <v>7</v>
      </c>
      <c r="K2747">
        <v>3</v>
      </c>
      <c r="L2747">
        <v>1</v>
      </c>
      <c r="M2747">
        <v>163</v>
      </c>
      <c r="N2747">
        <v>26</v>
      </c>
      <c r="O2747">
        <v>17</v>
      </c>
      <c r="P2747">
        <v>4</v>
      </c>
      <c r="Q2747">
        <v>6</v>
      </c>
      <c r="R2747" s="27">
        <f t="shared" si="221"/>
        <v>242</v>
      </c>
      <c r="S2747" s="27">
        <f t="shared" si="222"/>
        <v>176</v>
      </c>
      <c r="T2747" s="27" t="str">
        <f>IFERROR(VLOOKUP(F2747,#REF!,2,0),"")</f>
        <v/>
      </c>
      <c r="U2747" s="27" t="str">
        <f t="shared" si="223"/>
        <v>,06:45:00,car,242</v>
      </c>
    </row>
    <row r="2748" spans="1:21" hidden="1" x14ac:dyDescent="0.25">
      <c r="A2748" t="s">
        <v>113</v>
      </c>
      <c r="B2748">
        <v>7</v>
      </c>
      <c r="C2748" s="27" t="str">
        <f t="shared" si="219"/>
        <v>M</v>
      </c>
      <c r="E2748" t="s">
        <v>3022</v>
      </c>
      <c r="F2748" s="27" t="str">
        <f t="shared" si="220"/>
        <v>CCV-44A</v>
      </c>
      <c r="G2748" t="s">
        <v>3023</v>
      </c>
      <c r="I2748" t="s">
        <v>3027</v>
      </c>
      <c r="J2748">
        <v>3</v>
      </c>
      <c r="K2748">
        <v>7</v>
      </c>
      <c r="L2748">
        <v>2</v>
      </c>
      <c r="M2748">
        <v>175</v>
      </c>
      <c r="N2748">
        <v>27</v>
      </c>
      <c r="O2748">
        <v>16</v>
      </c>
      <c r="P2748">
        <v>2</v>
      </c>
      <c r="Q2748">
        <v>0</v>
      </c>
      <c r="R2748" s="27">
        <f t="shared" si="221"/>
        <v>261</v>
      </c>
      <c r="S2748" s="27">
        <f t="shared" si="222"/>
        <v>182</v>
      </c>
      <c r="T2748" s="27" t="str">
        <f>IFERROR(VLOOKUP(F2748,#REF!,2,0),"")</f>
        <v/>
      </c>
      <c r="U2748" s="27" t="str">
        <f t="shared" si="223"/>
        <v>,07:00:00,car,261</v>
      </c>
    </row>
    <row r="2749" spans="1:21" hidden="1" x14ac:dyDescent="0.25">
      <c r="A2749" t="s">
        <v>115</v>
      </c>
      <c r="B2749">
        <v>7</v>
      </c>
      <c r="C2749" s="27" t="str">
        <f t="shared" si="219"/>
        <v>M</v>
      </c>
      <c r="E2749" t="s">
        <v>3022</v>
      </c>
      <c r="F2749" s="27" t="str">
        <f t="shared" si="220"/>
        <v>CCV-44A</v>
      </c>
      <c r="G2749" t="s">
        <v>3023</v>
      </c>
      <c r="I2749" t="s">
        <v>3028</v>
      </c>
      <c r="J2749">
        <v>5</v>
      </c>
      <c r="K2749">
        <v>5</v>
      </c>
      <c r="L2749">
        <v>2</v>
      </c>
      <c r="M2749">
        <v>344</v>
      </c>
      <c r="N2749">
        <v>36</v>
      </c>
      <c r="O2749">
        <v>19</v>
      </c>
      <c r="P2749">
        <v>7</v>
      </c>
      <c r="Q2749">
        <v>5</v>
      </c>
      <c r="R2749" s="27">
        <f t="shared" si="221"/>
        <v>491</v>
      </c>
      <c r="S2749" s="27">
        <f t="shared" si="222"/>
        <v>361</v>
      </c>
      <c r="T2749" s="27" t="str">
        <f>IFERROR(VLOOKUP(F2749,#REF!,2,0),"")</f>
        <v/>
      </c>
      <c r="U2749" s="27" t="str">
        <f t="shared" si="223"/>
        <v>,07:15:00,car,491</v>
      </c>
    </row>
    <row r="2750" spans="1:21" hidden="1" x14ac:dyDescent="0.25">
      <c r="A2750" t="s">
        <v>117</v>
      </c>
      <c r="B2750">
        <v>7</v>
      </c>
      <c r="C2750" s="27" t="str">
        <f t="shared" si="219"/>
        <v>M</v>
      </c>
      <c r="E2750" t="s">
        <v>3022</v>
      </c>
      <c r="F2750" s="27" t="str">
        <f t="shared" si="220"/>
        <v>CCV-44A</v>
      </c>
      <c r="G2750" t="s">
        <v>3023</v>
      </c>
      <c r="I2750" t="s">
        <v>3029</v>
      </c>
      <c r="J2750">
        <v>5</v>
      </c>
      <c r="K2750">
        <v>3</v>
      </c>
      <c r="L2750">
        <v>1</v>
      </c>
      <c r="M2750">
        <v>328</v>
      </c>
      <c r="N2750">
        <v>41</v>
      </c>
      <c r="O2750">
        <v>18</v>
      </c>
      <c r="P2750">
        <v>5</v>
      </c>
      <c r="Q2750">
        <v>8</v>
      </c>
      <c r="R2750" s="27">
        <f t="shared" si="221"/>
        <v>464</v>
      </c>
      <c r="S2750" s="27">
        <f t="shared" si="222"/>
        <v>344</v>
      </c>
      <c r="T2750" s="27" t="str">
        <f>IFERROR(VLOOKUP(F2750,#REF!,2,0),"")</f>
        <v/>
      </c>
      <c r="U2750" s="27" t="str">
        <f t="shared" si="223"/>
        <v>,07:30:00,car,464</v>
      </c>
    </row>
    <row r="2751" spans="1:21" hidden="1" x14ac:dyDescent="0.25">
      <c r="A2751" t="s">
        <v>119</v>
      </c>
      <c r="B2751">
        <v>7</v>
      </c>
      <c r="C2751" s="27" t="str">
        <f t="shared" si="219"/>
        <v>M</v>
      </c>
      <c r="E2751" t="s">
        <v>3022</v>
      </c>
      <c r="F2751" s="27" t="str">
        <f t="shared" si="220"/>
        <v>CCV-44A</v>
      </c>
      <c r="G2751" t="s">
        <v>3023</v>
      </c>
      <c r="I2751" t="s">
        <v>3030</v>
      </c>
      <c r="J2751">
        <v>7</v>
      </c>
      <c r="K2751">
        <v>9</v>
      </c>
      <c r="L2751">
        <v>1</v>
      </c>
      <c r="M2751">
        <v>340</v>
      </c>
      <c r="N2751">
        <v>48</v>
      </c>
      <c r="O2751">
        <v>17</v>
      </c>
      <c r="P2751">
        <v>1</v>
      </c>
      <c r="Q2751">
        <v>15</v>
      </c>
      <c r="R2751" s="27">
        <f t="shared" si="221"/>
        <v>500</v>
      </c>
      <c r="S2751" s="27">
        <f t="shared" si="222"/>
        <v>359</v>
      </c>
      <c r="T2751" s="27" t="str">
        <f>IFERROR(VLOOKUP(F2751,#REF!,2,0),"")</f>
        <v/>
      </c>
      <c r="U2751" s="27" t="str">
        <f t="shared" si="223"/>
        <v>,07:45:00,car,500</v>
      </c>
    </row>
    <row r="2752" spans="1:21" hidden="1" x14ac:dyDescent="0.25">
      <c r="A2752" t="s">
        <v>121</v>
      </c>
      <c r="B2752">
        <v>8</v>
      </c>
      <c r="C2752" s="27" t="str">
        <f t="shared" si="219"/>
        <v>M</v>
      </c>
      <c r="E2752" t="s">
        <v>3022</v>
      </c>
      <c r="F2752" s="27" t="str">
        <f t="shared" si="220"/>
        <v>CCV-44A</v>
      </c>
      <c r="G2752" t="s">
        <v>3023</v>
      </c>
      <c r="I2752" t="s">
        <v>3031</v>
      </c>
      <c r="J2752">
        <v>0</v>
      </c>
      <c r="K2752">
        <v>6</v>
      </c>
      <c r="L2752">
        <v>0</v>
      </c>
      <c r="M2752">
        <v>526</v>
      </c>
      <c r="N2752">
        <v>47</v>
      </c>
      <c r="O2752">
        <v>25</v>
      </c>
      <c r="P2752">
        <v>4</v>
      </c>
      <c r="Q2752">
        <v>15</v>
      </c>
      <c r="R2752" s="27">
        <f t="shared" si="221"/>
        <v>735</v>
      </c>
      <c r="S2752" s="27">
        <f t="shared" si="222"/>
        <v>545</v>
      </c>
      <c r="T2752" s="27" t="str">
        <f>IFERROR(VLOOKUP(F2752,#REF!,2,0),"")</f>
        <v/>
      </c>
      <c r="U2752" s="27" t="str">
        <f t="shared" si="223"/>
        <v>,08:00:00,car,735</v>
      </c>
    </row>
    <row r="2753" spans="1:21" hidden="1" x14ac:dyDescent="0.25">
      <c r="A2753" t="s">
        <v>123</v>
      </c>
      <c r="B2753">
        <v>8</v>
      </c>
      <c r="C2753" s="27" t="str">
        <f t="shared" si="219"/>
        <v>M</v>
      </c>
      <c r="E2753" t="s">
        <v>3022</v>
      </c>
      <c r="F2753" s="27" t="str">
        <f t="shared" si="220"/>
        <v>CCV-44A</v>
      </c>
      <c r="G2753" t="s">
        <v>3023</v>
      </c>
      <c r="I2753" t="s">
        <v>3032</v>
      </c>
      <c r="J2753">
        <v>0</v>
      </c>
      <c r="K2753">
        <v>8</v>
      </c>
      <c r="L2753">
        <v>0</v>
      </c>
      <c r="M2753">
        <v>409</v>
      </c>
      <c r="N2753">
        <v>24</v>
      </c>
      <c r="O2753">
        <v>31</v>
      </c>
      <c r="P2753">
        <v>2</v>
      </c>
      <c r="Q2753">
        <v>3</v>
      </c>
      <c r="R2753" s="27">
        <f t="shared" si="221"/>
        <v>565</v>
      </c>
      <c r="S2753" s="27">
        <f t="shared" si="222"/>
        <v>414</v>
      </c>
      <c r="T2753" s="27" t="str">
        <f>IFERROR(VLOOKUP(F2753,#REF!,2,0),"")</f>
        <v/>
      </c>
      <c r="U2753" s="27" t="str">
        <f t="shared" si="223"/>
        <v>,08:15:00,car,565</v>
      </c>
    </row>
    <row r="2754" spans="1:21" hidden="1" x14ac:dyDescent="0.25">
      <c r="A2754" t="s">
        <v>125</v>
      </c>
      <c r="B2754">
        <v>8</v>
      </c>
      <c r="C2754" s="27" t="str">
        <f t="shared" si="219"/>
        <v>M</v>
      </c>
      <c r="E2754" t="s">
        <v>3022</v>
      </c>
      <c r="F2754" s="27" t="str">
        <f t="shared" si="220"/>
        <v>CCV-44A</v>
      </c>
      <c r="G2754" t="s">
        <v>3023</v>
      </c>
      <c r="I2754" t="s">
        <v>3033</v>
      </c>
      <c r="J2754">
        <v>1</v>
      </c>
      <c r="K2754">
        <v>11</v>
      </c>
      <c r="L2754">
        <v>1</v>
      </c>
      <c r="M2754">
        <v>417</v>
      </c>
      <c r="N2754">
        <v>32</v>
      </c>
      <c r="O2754">
        <v>36</v>
      </c>
      <c r="P2754">
        <v>4</v>
      </c>
      <c r="Q2754">
        <v>9</v>
      </c>
      <c r="R2754" s="27">
        <f t="shared" si="221"/>
        <v>598</v>
      </c>
      <c r="S2754" s="27">
        <f t="shared" si="222"/>
        <v>433</v>
      </c>
      <c r="T2754" s="27" t="str">
        <f>IFERROR(VLOOKUP(F2754,#REF!,2,0),"")</f>
        <v/>
      </c>
      <c r="U2754" s="27" t="str">
        <f t="shared" si="223"/>
        <v>,08:30:00,car,598</v>
      </c>
    </row>
    <row r="2755" spans="1:21" hidden="1" x14ac:dyDescent="0.25">
      <c r="A2755" t="s">
        <v>127</v>
      </c>
      <c r="B2755">
        <v>8</v>
      </c>
      <c r="C2755" s="27" t="str">
        <f t="shared" ref="C2755:C2818" si="224">IF(B2755&lt;12,"M",IF(AND(B2755&gt;=12,B2755&lt;=18),"T","N"))</f>
        <v>M</v>
      </c>
      <c r="E2755" t="s">
        <v>3022</v>
      </c>
      <c r="F2755" s="27" t="str">
        <f t="shared" ref="F2755:F2818" si="225">CONCATENATE("CCV-",G2755)</f>
        <v>CCV-44A</v>
      </c>
      <c r="G2755" t="s">
        <v>3023</v>
      </c>
      <c r="I2755" t="s">
        <v>3034</v>
      </c>
      <c r="J2755">
        <v>2</v>
      </c>
      <c r="K2755">
        <v>12</v>
      </c>
      <c r="L2755">
        <v>3</v>
      </c>
      <c r="M2755">
        <v>283</v>
      </c>
      <c r="N2755">
        <v>62</v>
      </c>
      <c r="O2755">
        <v>18</v>
      </c>
      <c r="P2755">
        <v>7</v>
      </c>
      <c r="Q2755">
        <v>7</v>
      </c>
      <c r="R2755" s="27">
        <f t="shared" ref="R2755:R2805" si="226">ROUNDUP((M2755+P2755+Q2755+(1/6)*N2755+2*K2755+2.5*L2755)*1.3,0)</f>
        <v>441</v>
      </c>
      <c r="S2755" s="27">
        <f t="shared" ref="S2755:S2818" si="227">ROUNDUP(M2755+P2755+Q2755+2.5*L2755,0)</f>
        <v>305</v>
      </c>
      <c r="T2755" s="27" t="str">
        <f>IFERROR(VLOOKUP(F2755,#REF!,2,0),"")</f>
        <v/>
      </c>
      <c r="U2755" s="27" t="str">
        <f t="shared" ref="U2755:U2818" si="228">CONCATENATE(T2755,",",CONCATENATE(LEFT(A2755,5),":00"),",car,",R2755)</f>
        <v>,08:45:00,car,441</v>
      </c>
    </row>
    <row r="2756" spans="1:21" hidden="1" x14ac:dyDescent="0.25">
      <c r="A2756" t="s">
        <v>129</v>
      </c>
      <c r="B2756">
        <v>9</v>
      </c>
      <c r="C2756" s="27" t="str">
        <f t="shared" si="224"/>
        <v>M</v>
      </c>
      <c r="E2756" t="s">
        <v>3022</v>
      </c>
      <c r="F2756" s="27" t="str">
        <f t="shared" si="225"/>
        <v>CCV-44A</v>
      </c>
      <c r="G2756" t="s">
        <v>3023</v>
      </c>
      <c r="I2756" t="s">
        <v>3035</v>
      </c>
      <c r="J2756">
        <v>0</v>
      </c>
      <c r="K2756">
        <v>4</v>
      </c>
      <c r="L2756">
        <v>3</v>
      </c>
      <c r="M2756">
        <v>219</v>
      </c>
      <c r="N2756">
        <v>27</v>
      </c>
      <c r="O2756">
        <v>14</v>
      </c>
      <c r="P2756">
        <v>5</v>
      </c>
      <c r="Q2756">
        <v>10</v>
      </c>
      <c r="R2756" s="27">
        <f t="shared" si="226"/>
        <v>331</v>
      </c>
      <c r="S2756" s="27">
        <f t="shared" si="227"/>
        <v>242</v>
      </c>
      <c r="T2756" s="27" t="str">
        <f>IFERROR(VLOOKUP(F2756,#REF!,2,0),"")</f>
        <v/>
      </c>
      <c r="U2756" s="27" t="str">
        <f t="shared" si="228"/>
        <v>,09:00:00,car,331</v>
      </c>
    </row>
    <row r="2757" spans="1:21" hidden="1" x14ac:dyDescent="0.25">
      <c r="A2757" t="s">
        <v>131</v>
      </c>
      <c r="B2757">
        <v>9</v>
      </c>
      <c r="C2757" s="27" t="str">
        <f t="shared" si="224"/>
        <v>M</v>
      </c>
      <c r="E2757" t="s">
        <v>3022</v>
      </c>
      <c r="F2757" s="27" t="str">
        <f t="shared" si="225"/>
        <v>CCV-44A</v>
      </c>
      <c r="G2757" t="s">
        <v>3023</v>
      </c>
      <c r="I2757" t="s">
        <v>3036</v>
      </c>
      <c r="J2757">
        <v>0</v>
      </c>
      <c r="K2757">
        <v>9</v>
      </c>
      <c r="L2757">
        <v>2</v>
      </c>
      <c r="M2757">
        <v>206</v>
      </c>
      <c r="N2757">
        <v>67</v>
      </c>
      <c r="O2757">
        <v>12</v>
      </c>
      <c r="P2757">
        <v>6</v>
      </c>
      <c r="Q2757">
        <v>13</v>
      </c>
      <c r="R2757" s="27">
        <f t="shared" si="226"/>
        <v>337</v>
      </c>
      <c r="S2757" s="27">
        <f t="shared" si="227"/>
        <v>230</v>
      </c>
      <c r="T2757" s="27" t="str">
        <f>IFERROR(VLOOKUP(F2757,#REF!,2,0),"")</f>
        <v/>
      </c>
      <c r="U2757" s="27" t="str">
        <f t="shared" si="228"/>
        <v>,09:15:00,car,337</v>
      </c>
    </row>
    <row r="2758" spans="1:21" hidden="1" x14ac:dyDescent="0.25">
      <c r="A2758" t="s">
        <v>133</v>
      </c>
      <c r="B2758">
        <v>9</v>
      </c>
      <c r="C2758" s="27" t="str">
        <f t="shared" si="224"/>
        <v>M</v>
      </c>
      <c r="E2758" t="s">
        <v>3022</v>
      </c>
      <c r="F2758" s="27" t="str">
        <f t="shared" si="225"/>
        <v>CCV-44A</v>
      </c>
      <c r="G2758" t="s">
        <v>3023</v>
      </c>
      <c r="I2758" t="s">
        <v>3037</v>
      </c>
      <c r="J2758">
        <v>1</v>
      </c>
      <c r="K2758">
        <v>11</v>
      </c>
      <c r="L2758">
        <v>3</v>
      </c>
      <c r="M2758">
        <v>238</v>
      </c>
      <c r="N2758">
        <v>39</v>
      </c>
      <c r="O2758">
        <v>10</v>
      </c>
      <c r="P2758">
        <v>6</v>
      </c>
      <c r="Q2758">
        <v>8</v>
      </c>
      <c r="R2758" s="27">
        <f t="shared" si="226"/>
        <v>375</v>
      </c>
      <c r="S2758" s="27">
        <f t="shared" si="227"/>
        <v>260</v>
      </c>
      <c r="T2758" s="27" t="str">
        <f>IFERROR(VLOOKUP(F2758,#REF!,2,0),"")</f>
        <v/>
      </c>
      <c r="U2758" s="27" t="str">
        <f t="shared" si="228"/>
        <v>,09:30:00,car,375</v>
      </c>
    </row>
    <row r="2759" spans="1:21" hidden="1" x14ac:dyDescent="0.25">
      <c r="A2759" t="s">
        <v>135</v>
      </c>
      <c r="B2759">
        <v>9</v>
      </c>
      <c r="C2759" s="27" t="str">
        <f t="shared" si="224"/>
        <v>M</v>
      </c>
      <c r="E2759" t="s">
        <v>3022</v>
      </c>
      <c r="F2759" s="27" t="str">
        <f t="shared" si="225"/>
        <v>CCV-44A</v>
      </c>
      <c r="G2759" t="s">
        <v>3023</v>
      </c>
      <c r="I2759" t="s">
        <v>3038</v>
      </c>
      <c r="J2759">
        <v>6</v>
      </c>
      <c r="K2759">
        <v>10</v>
      </c>
      <c r="L2759">
        <v>2</v>
      </c>
      <c r="M2759">
        <v>248</v>
      </c>
      <c r="N2759">
        <v>44</v>
      </c>
      <c r="O2759">
        <v>13</v>
      </c>
      <c r="P2759">
        <v>6</v>
      </c>
      <c r="Q2759">
        <v>9</v>
      </c>
      <c r="R2759" s="27">
        <f t="shared" si="226"/>
        <v>384</v>
      </c>
      <c r="S2759" s="27">
        <f t="shared" si="227"/>
        <v>268</v>
      </c>
      <c r="T2759" s="27" t="str">
        <f>IFERROR(VLOOKUP(F2759,#REF!,2,0),"")</f>
        <v/>
      </c>
      <c r="U2759" s="27" t="str">
        <f t="shared" si="228"/>
        <v>,09:45:00,car,384</v>
      </c>
    </row>
    <row r="2760" spans="1:21" hidden="1" x14ac:dyDescent="0.25">
      <c r="A2760" t="s">
        <v>137</v>
      </c>
      <c r="B2760">
        <v>10</v>
      </c>
      <c r="C2760" s="27" t="str">
        <f t="shared" si="224"/>
        <v>M</v>
      </c>
      <c r="E2760" t="s">
        <v>3022</v>
      </c>
      <c r="F2760" s="27" t="str">
        <f t="shared" si="225"/>
        <v>CCV-44A</v>
      </c>
      <c r="G2760" t="s">
        <v>3023</v>
      </c>
      <c r="I2760" t="s">
        <v>3039</v>
      </c>
      <c r="J2760">
        <v>0</v>
      </c>
      <c r="K2760">
        <v>0</v>
      </c>
      <c r="L2760">
        <v>0</v>
      </c>
      <c r="M2760">
        <v>20</v>
      </c>
      <c r="N2760">
        <v>7</v>
      </c>
      <c r="O2760">
        <v>1</v>
      </c>
      <c r="P2760">
        <v>1</v>
      </c>
      <c r="Q2760">
        <v>2</v>
      </c>
      <c r="R2760" s="27">
        <f t="shared" si="226"/>
        <v>32</v>
      </c>
      <c r="S2760" s="27">
        <f t="shared" si="227"/>
        <v>23</v>
      </c>
      <c r="T2760" s="27" t="str">
        <f>IFERROR(VLOOKUP(F2760,#REF!,2,0),"")</f>
        <v/>
      </c>
      <c r="U2760" s="27" t="str">
        <f t="shared" si="228"/>
        <v>,10:00:00,car,32</v>
      </c>
    </row>
    <row r="2761" spans="1:21" hidden="1" x14ac:dyDescent="0.25">
      <c r="A2761" t="s">
        <v>183</v>
      </c>
      <c r="B2761">
        <v>15</v>
      </c>
      <c r="C2761" s="27" t="str">
        <f t="shared" si="224"/>
        <v>T</v>
      </c>
      <c r="E2761" t="s">
        <v>3022</v>
      </c>
      <c r="F2761" s="27" t="str">
        <f t="shared" si="225"/>
        <v>CCV-44A</v>
      </c>
      <c r="G2761" t="s">
        <v>3023</v>
      </c>
      <c r="I2761" t="s">
        <v>3040</v>
      </c>
      <c r="J2761">
        <v>0</v>
      </c>
      <c r="K2761">
        <v>0</v>
      </c>
      <c r="L2761">
        <v>0</v>
      </c>
      <c r="M2761">
        <v>2</v>
      </c>
      <c r="N2761">
        <v>0</v>
      </c>
      <c r="O2761">
        <v>0</v>
      </c>
      <c r="P2761">
        <v>0</v>
      </c>
      <c r="Q2761">
        <v>0</v>
      </c>
      <c r="R2761" s="27">
        <f t="shared" si="226"/>
        <v>3</v>
      </c>
      <c r="S2761" s="27">
        <f t="shared" si="227"/>
        <v>2</v>
      </c>
      <c r="T2761" s="27" t="str">
        <f>IFERROR(VLOOKUP(F2761,#REF!,2,0),"")</f>
        <v/>
      </c>
      <c r="U2761" s="27" t="str">
        <f t="shared" si="228"/>
        <v>,15:45:00,car,3</v>
      </c>
    </row>
    <row r="2762" spans="1:21" hidden="1" x14ac:dyDescent="0.25">
      <c r="A2762" t="s">
        <v>185</v>
      </c>
      <c r="B2762">
        <v>16</v>
      </c>
      <c r="C2762" s="27" t="str">
        <f t="shared" si="224"/>
        <v>T</v>
      </c>
      <c r="E2762" t="s">
        <v>3022</v>
      </c>
      <c r="F2762" s="27" t="str">
        <f t="shared" si="225"/>
        <v>CCV-44A</v>
      </c>
      <c r="G2762" t="s">
        <v>3023</v>
      </c>
      <c r="I2762" t="s">
        <v>3041</v>
      </c>
      <c r="J2762">
        <v>2</v>
      </c>
      <c r="K2762">
        <v>6</v>
      </c>
      <c r="L2762">
        <v>0</v>
      </c>
      <c r="M2762">
        <v>340</v>
      </c>
      <c r="N2762">
        <v>78</v>
      </c>
      <c r="O2762">
        <v>21</v>
      </c>
      <c r="P2762">
        <v>5</v>
      </c>
      <c r="Q2762">
        <v>6</v>
      </c>
      <c r="R2762" s="27">
        <f t="shared" si="226"/>
        <v>489</v>
      </c>
      <c r="S2762" s="27">
        <f t="shared" si="227"/>
        <v>351</v>
      </c>
      <c r="T2762" s="27" t="str">
        <f>IFERROR(VLOOKUP(F2762,#REF!,2,0),"")</f>
        <v/>
      </c>
      <c r="U2762" s="27" t="str">
        <f t="shared" si="228"/>
        <v>,16:00:00,car,489</v>
      </c>
    </row>
    <row r="2763" spans="1:21" hidden="1" x14ac:dyDescent="0.25">
      <c r="A2763" t="s">
        <v>187</v>
      </c>
      <c r="B2763">
        <v>16</v>
      </c>
      <c r="C2763" s="27" t="str">
        <f t="shared" si="224"/>
        <v>T</v>
      </c>
      <c r="E2763" t="s">
        <v>3022</v>
      </c>
      <c r="F2763" s="27" t="str">
        <f t="shared" si="225"/>
        <v>CCV-44A</v>
      </c>
      <c r="G2763" t="s">
        <v>3023</v>
      </c>
      <c r="I2763" t="s">
        <v>3042</v>
      </c>
      <c r="J2763">
        <v>1</v>
      </c>
      <c r="K2763">
        <v>6</v>
      </c>
      <c r="L2763">
        <v>7</v>
      </c>
      <c r="M2763">
        <v>353</v>
      </c>
      <c r="N2763">
        <v>55</v>
      </c>
      <c r="O2763">
        <v>25</v>
      </c>
      <c r="P2763">
        <v>2</v>
      </c>
      <c r="Q2763">
        <v>7</v>
      </c>
      <c r="R2763" s="27">
        <f t="shared" si="226"/>
        <v>521</v>
      </c>
      <c r="S2763" s="27">
        <f t="shared" si="227"/>
        <v>380</v>
      </c>
      <c r="T2763" s="27" t="str">
        <f>IFERROR(VLOOKUP(F2763,#REF!,2,0),"")</f>
        <v/>
      </c>
      <c r="U2763" s="27" t="str">
        <f t="shared" si="228"/>
        <v>,16:15:00,car,521</v>
      </c>
    </row>
    <row r="2764" spans="1:21" hidden="1" x14ac:dyDescent="0.25">
      <c r="A2764" t="s">
        <v>42</v>
      </c>
      <c r="B2764">
        <v>16</v>
      </c>
      <c r="C2764" s="27" t="str">
        <f t="shared" si="224"/>
        <v>T</v>
      </c>
      <c r="E2764" t="s">
        <v>3022</v>
      </c>
      <c r="F2764" s="27" t="str">
        <f t="shared" si="225"/>
        <v>CCV-44A</v>
      </c>
      <c r="G2764" t="s">
        <v>3023</v>
      </c>
      <c r="I2764" t="s">
        <v>3043</v>
      </c>
      <c r="J2764">
        <v>7</v>
      </c>
      <c r="K2764">
        <v>4</v>
      </c>
      <c r="L2764">
        <v>0</v>
      </c>
      <c r="M2764">
        <v>407</v>
      </c>
      <c r="N2764">
        <v>58</v>
      </c>
      <c r="O2764">
        <v>19</v>
      </c>
      <c r="P2764">
        <v>2</v>
      </c>
      <c r="Q2764">
        <v>14</v>
      </c>
      <c r="R2764" s="27">
        <f t="shared" si="226"/>
        <v>573</v>
      </c>
      <c r="S2764" s="27">
        <f t="shared" si="227"/>
        <v>423</v>
      </c>
      <c r="T2764" s="27" t="str">
        <f>IFERROR(VLOOKUP(F2764,#REF!,2,0),"")</f>
        <v/>
      </c>
      <c r="U2764" s="27" t="str">
        <f t="shared" si="228"/>
        <v>,16:30:00,car,573</v>
      </c>
    </row>
    <row r="2765" spans="1:21" hidden="1" x14ac:dyDescent="0.25">
      <c r="A2765" t="s">
        <v>43</v>
      </c>
      <c r="B2765">
        <v>16</v>
      </c>
      <c r="C2765" s="27" t="str">
        <f t="shared" si="224"/>
        <v>T</v>
      </c>
      <c r="E2765" t="s">
        <v>3022</v>
      </c>
      <c r="F2765" s="27" t="str">
        <f t="shared" si="225"/>
        <v>CCV-44A</v>
      </c>
      <c r="G2765" t="s">
        <v>3023</v>
      </c>
      <c r="I2765" t="s">
        <v>3044</v>
      </c>
      <c r="J2765">
        <v>4</v>
      </c>
      <c r="K2765">
        <v>10</v>
      </c>
      <c r="L2765">
        <v>4</v>
      </c>
      <c r="M2765">
        <v>429</v>
      </c>
      <c r="N2765">
        <v>86</v>
      </c>
      <c r="O2765">
        <v>19</v>
      </c>
      <c r="P2765">
        <v>5</v>
      </c>
      <c r="Q2765">
        <v>14</v>
      </c>
      <c r="R2765" s="27">
        <f t="shared" si="226"/>
        <v>641</v>
      </c>
      <c r="S2765" s="27">
        <f t="shared" si="227"/>
        <v>458</v>
      </c>
      <c r="T2765" s="27" t="str">
        <f>IFERROR(VLOOKUP(F2765,#REF!,2,0),"")</f>
        <v/>
      </c>
      <c r="U2765" s="27" t="str">
        <f t="shared" si="228"/>
        <v>,16:45:00,car,641</v>
      </c>
    </row>
    <row r="2766" spans="1:21" hidden="1" x14ac:dyDescent="0.25">
      <c r="A2766" t="s">
        <v>44</v>
      </c>
      <c r="B2766">
        <v>17</v>
      </c>
      <c r="C2766" s="27" t="str">
        <f t="shared" si="224"/>
        <v>T</v>
      </c>
      <c r="E2766" t="s">
        <v>3022</v>
      </c>
      <c r="F2766" s="27" t="str">
        <f t="shared" si="225"/>
        <v>CCV-44A</v>
      </c>
      <c r="G2766" t="s">
        <v>3023</v>
      </c>
      <c r="I2766" t="s">
        <v>3045</v>
      </c>
      <c r="J2766">
        <v>3</v>
      </c>
      <c r="K2766">
        <v>8</v>
      </c>
      <c r="L2766">
        <v>1</v>
      </c>
      <c r="M2766">
        <v>483</v>
      </c>
      <c r="N2766">
        <v>107</v>
      </c>
      <c r="O2766">
        <v>20</v>
      </c>
      <c r="P2766">
        <v>7</v>
      </c>
      <c r="Q2766">
        <v>13</v>
      </c>
      <c r="R2766" s="27">
        <f t="shared" si="226"/>
        <v>702</v>
      </c>
      <c r="S2766" s="27">
        <f t="shared" si="227"/>
        <v>506</v>
      </c>
      <c r="T2766" s="27" t="str">
        <f>IFERROR(VLOOKUP(F2766,#REF!,2,0),"")</f>
        <v/>
      </c>
      <c r="U2766" s="27" t="str">
        <f t="shared" si="228"/>
        <v>,17:00:00,car,702</v>
      </c>
    </row>
    <row r="2767" spans="1:21" hidden="1" x14ac:dyDescent="0.25">
      <c r="A2767" t="s">
        <v>45</v>
      </c>
      <c r="B2767">
        <v>17</v>
      </c>
      <c r="C2767" s="27" t="str">
        <f t="shared" si="224"/>
        <v>T</v>
      </c>
      <c r="E2767" t="s">
        <v>3022</v>
      </c>
      <c r="F2767" s="27" t="str">
        <f t="shared" si="225"/>
        <v>CCV-44A</v>
      </c>
      <c r="G2767" t="s">
        <v>3023</v>
      </c>
      <c r="I2767" t="s">
        <v>3046</v>
      </c>
      <c r="J2767">
        <v>4</v>
      </c>
      <c r="K2767">
        <v>10</v>
      </c>
      <c r="L2767">
        <v>1</v>
      </c>
      <c r="M2767">
        <v>419</v>
      </c>
      <c r="N2767">
        <v>128</v>
      </c>
      <c r="O2767">
        <v>20</v>
      </c>
      <c r="P2767">
        <v>1</v>
      </c>
      <c r="Q2767">
        <v>23</v>
      </c>
      <c r="R2767" s="27">
        <f t="shared" si="226"/>
        <v>633</v>
      </c>
      <c r="S2767" s="27">
        <f t="shared" si="227"/>
        <v>446</v>
      </c>
      <c r="T2767" s="27" t="str">
        <f>IFERROR(VLOOKUP(F2767,#REF!,2,0),"")</f>
        <v/>
      </c>
      <c r="U2767" s="27" t="str">
        <f t="shared" si="228"/>
        <v>,17:15:00,car,633</v>
      </c>
    </row>
    <row r="2768" spans="1:21" hidden="1" x14ac:dyDescent="0.25">
      <c r="A2768" t="s">
        <v>46</v>
      </c>
      <c r="B2768">
        <v>17</v>
      </c>
      <c r="C2768" s="27" t="str">
        <f t="shared" si="224"/>
        <v>T</v>
      </c>
      <c r="E2768" t="s">
        <v>3022</v>
      </c>
      <c r="F2768" s="27" t="str">
        <f t="shared" si="225"/>
        <v>CCV-44A</v>
      </c>
      <c r="G2768" t="s">
        <v>3023</v>
      </c>
      <c r="I2768" t="s">
        <v>3047</v>
      </c>
      <c r="J2768">
        <v>2</v>
      </c>
      <c r="K2768">
        <v>7</v>
      </c>
      <c r="L2768">
        <v>1</v>
      </c>
      <c r="M2768">
        <v>618</v>
      </c>
      <c r="N2768">
        <v>130</v>
      </c>
      <c r="O2768">
        <v>22</v>
      </c>
      <c r="P2768">
        <v>5</v>
      </c>
      <c r="Q2768">
        <v>18</v>
      </c>
      <c r="R2768" s="27">
        <f t="shared" si="226"/>
        <v>883</v>
      </c>
      <c r="S2768" s="27">
        <f t="shared" si="227"/>
        <v>644</v>
      </c>
      <c r="T2768" s="27" t="str">
        <f>IFERROR(VLOOKUP(F2768,#REF!,2,0),"")</f>
        <v/>
      </c>
      <c r="U2768" s="27" t="str">
        <f t="shared" si="228"/>
        <v>,17:30:00,car,883</v>
      </c>
    </row>
    <row r="2769" spans="1:21" hidden="1" x14ac:dyDescent="0.25">
      <c r="A2769" t="s">
        <v>47</v>
      </c>
      <c r="B2769">
        <v>17</v>
      </c>
      <c r="C2769" s="27" t="str">
        <f t="shared" si="224"/>
        <v>T</v>
      </c>
      <c r="E2769" t="s">
        <v>3022</v>
      </c>
      <c r="F2769" s="27" t="str">
        <f t="shared" si="225"/>
        <v>CCV-44A</v>
      </c>
      <c r="G2769" t="s">
        <v>3023</v>
      </c>
      <c r="I2769" t="s">
        <v>3048</v>
      </c>
      <c r="J2769">
        <v>1</v>
      </c>
      <c r="K2769">
        <v>10</v>
      </c>
      <c r="L2769">
        <v>2</v>
      </c>
      <c r="M2769">
        <v>596</v>
      </c>
      <c r="N2769">
        <v>100</v>
      </c>
      <c r="O2769">
        <v>33</v>
      </c>
      <c r="P2769">
        <v>3</v>
      </c>
      <c r="Q2769">
        <v>11</v>
      </c>
      <c r="R2769" s="27">
        <f t="shared" si="226"/>
        <v>848</v>
      </c>
      <c r="S2769" s="27">
        <f t="shared" si="227"/>
        <v>615</v>
      </c>
      <c r="T2769" s="27" t="str">
        <f>IFERROR(VLOOKUP(F2769,#REF!,2,0),"")</f>
        <v/>
      </c>
      <c r="U2769" s="27" t="str">
        <f t="shared" si="228"/>
        <v>,17:45:00,car,848</v>
      </c>
    </row>
    <row r="2770" spans="1:21" hidden="1" x14ac:dyDescent="0.25">
      <c r="A2770" t="s">
        <v>48</v>
      </c>
      <c r="B2770">
        <v>18</v>
      </c>
      <c r="C2770" s="27" t="str">
        <f t="shared" si="224"/>
        <v>T</v>
      </c>
      <c r="E2770" t="s">
        <v>3022</v>
      </c>
      <c r="F2770" s="27" t="str">
        <f t="shared" si="225"/>
        <v>CCV-44A</v>
      </c>
      <c r="G2770" t="s">
        <v>3023</v>
      </c>
      <c r="I2770" t="s">
        <v>3049</v>
      </c>
      <c r="J2770">
        <v>2</v>
      </c>
      <c r="K2770">
        <v>4</v>
      </c>
      <c r="L2770">
        <v>0</v>
      </c>
      <c r="M2770">
        <v>461</v>
      </c>
      <c r="N2770">
        <v>258</v>
      </c>
      <c r="O2770">
        <v>15</v>
      </c>
      <c r="P2770">
        <v>6</v>
      </c>
      <c r="Q2770">
        <v>8</v>
      </c>
      <c r="R2770" s="27">
        <f t="shared" si="226"/>
        <v>684</v>
      </c>
      <c r="S2770" s="27">
        <f t="shared" si="227"/>
        <v>475</v>
      </c>
      <c r="T2770" s="27" t="str">
        <f>IFERROR(VLOOKUP(F2770,#REF!,2,0),"")</f>
        <v/>
      </c>
      <c r="U2770" s="27" t="str">
        <f t="shared" si="228"/>
        <v>,18:00:00,car,684</v>
      </c>
    </row>
    <row r="2771" spans="1:21" hidden="1" x14ac:dyDescent="0.25">
      <c r="A2771" t="s">
        <v>49</v>
      </c>
      <c r="B2771">
        <v>18</v>
      </c>
      <c r="C2771" s="27" t="str">
        <f t="shared" si="224"/>
        <v>T</v>
      </c>
      <c r="E2771" t="s">
        <v>3022</v>
      </c>
      <c r="F2771" s="27" t="str">
        <f t="shared" si="225"/>
        <v>CCV-44A</v>
      </c>
      <c r="G2771" t="s">
        <v>3023</v>
      </c>
      <c r="I2771" t="s">
        <v>3050</v>
      </c>
      <c r="J2771">
        <v>4</v>
      </c>
      <c r="K2771">
        <v>4</v>
      </c>
      <c r="L2771">
        <v>2</v>
      </c>
      <c r="M2771">
        <v>387</v>
      </c>
      <c r="N2771">
        <v>204</v>
      </c>
      <c r="O2771">
        <v>32</v>
      </c>
      <c r="P2771">
        <v>3</v>
      </c>
      <c r="Q2771">
        <v>14</v>
      </c>
      <c r="R2771" s="27">
        <f t="shared" si="226"/>
        <v>587</v>
      </c>
      <c r="S2771" s="27">
        <f t="shared" si="227"/>
        <v>409</v>
      </c>
      <c r="T2771" s="27" t="str">
        <f>IFERROR(VLOOKUP(F2771,#REF!,2,0),"")</f>
        <v/>
      </c>
      <c r="U2771" s="27" t="str">
        <f t="shared" si="228"/>
        <v>,18:15:00,car,587</v>
      </c>
    </row>
    <row r="2772" spans="1:21" hidden="1" x14ac:dyDescent="0.25">
      <c r="A2772" t="s">
        <v>197</v>
      </c>
      <c r="B2772">
        <v>18</v>
      </c>
      <c r="C2772" s="27" t="str">
        <f t="shared" si="224"/>
        <v>T</v>
      </c>
      <c r="E2772" t="s">
        <v>3022</v>
      </c>
      <c r="F2772" s="27" t="str">
        <f t="shared" si="225"/>
        <v>CCV-44A</v>
      </c>
      <c r="G2772" t="s">
        <v>3023</v>
      </c>
      <c r="I2772" t="s">
        <v>3051</v>
      </c>
      <c r="J2772">
        <v>3</v>
      </c>
      <c r="K2772">
        <v>7</v>
      </c>
      <c r="L2772">
        <v>1</v>
      </c>
      <c r="M2772">
        <v>554</v>
      </c>
      <c r="N2772">
        <v>115</v>
      </c>
      <c r="O2772">
        <v>21</v>
      </c>
      <c r="P2772">
        <v>2</v>
      </c>
      <c r="Q2772">
        <v>12</v>
      </c>
      <c r="R2772" s="27">
        <f t="shared" si="226"/>
        <v>785</v>
      </c>
      <c r="S2772" s="27">
        <f t="shared" si="227"/>
        <v>571</v>
      </c>
      <c r="T2772" s="27" t="str">
        <f>IFERROR(VLOOKUP(F2772,#REF!,2,0),"")</f>
        <v/>
      </c>
      <c r="U2772" s="27" t="str">
        <f t="shared" si="228"/>
        <v>,18:30:00,car,785</v>
      </c>
    </row>
    <row r="2773" spans="1:21" hidden="1" x14ac:dyDescent="0.25">
      <c r="A2773" t="s">
        <v>199</v>
      </c>
      <c r="B2773">
        <v>18</v>
      </c>
      <c r="C2773" s="27" t="str">
        <f t="shared" si="224"/>
        <v>T</v>
      </c>
      <c r="E2773" t="s">
        <v>3022</v>
      </c>
      <c r="F2773" s="27" t="str">
        <f t="shared" si="225"/>
        <v>CCV-44A</v>
      </c>
      <c r="G2773" t="s">
        <v>3023</v>
      </c>
      <c r="I2773" t="s">
        <v>3052</v>
      </c>
      <c r="J2773">
        <v>2</v>
      </c>
      <c r="K2773">
        <v>3</v>
      </c>
      <c r="L2773">
        <v>0</v>
      </c>
      <c r="M2773">
        <v>395</v>
      </c>
      <c r="N2773">
        <v>100</v>
      </c>
      <c r="O2773">
        <v>32</v>
      </c>
      <c r="P2773">
        <v>3</v>
      </c>
      <c r="Q2773">
        <v>3</v>
      </c>
      <c r="R2773" s="27">
        <f t="shared" si="226"/>
        <v>551</v>
      </c>
      <c r="S2773" s="27">
        <f t="shared" si="227"/>
        <v>401</v>
      </c>
      <c r="T2773" s="27" t="str">
        <f>IFERROR(VLOOKUP(F2773,#REF!,2,0),"")</f>
        <v/>
      </c>
      <c r="U2773" s="27" t="str">
        <f t="shared" si="228"/>
        <v>,18:45:00,car,551</v>
      </c>
    </row>
    <row r="2774" spans="1:21" hidden="1" x14ac:dyDescent="0.25">
      <c r="A2774" t="s">
        <v>201</v>
      </c>
      <c r="B2774">
        <v>19</v>
      </c>
      <c r="C2774" s="27" t="str">
        <f t="shared" si="224"/>
        <v>N</v>
      </c>
      <c r="E2774" t="s">
        <v>3022</v>
      </c>
      <c r="F2774" s="27" t="str">
        <f t="shared" si="225"/>
        <v>CCV-44A</v>
      </c>
      <c r="G2774" t="s">
        <v>3023</v>
      </c>
      <c r="I2774" t="s">
        <v>3053</v>
      </c>
      <c r="J2774">
        <v>5</v>
      </c>
      <c r="K2774">
        <v>3</v>
      </c>
      <c r="L2774">
        <v>0</v>
      </c>
      <c r="M2774">
        <v>557</v>
      </c>
      <c r="N2774">
        <v>136</v>
      </c>
      <c r="O2774">
        <v>16</v>
      </c>
      <c r="P2774">
        <v>0</v>
      </c>
      <c r="Q2774">
        <v>4</v>
      </c>
      <c r="R2774" s="27">
        <f t="shared" si="226"/>
        <v>767</v>
      </c>
      <c r="S2774" s="27">
        <f t="shared" si="227"/>
        <v>561</v>
      </c>
      <c r="T2774" s="27" t="str">
        <f>IFERROR(VLOOKUP(F2774,#REF!,2,0),"")</f>
        <v/>
      </c>
      <c r="U2774" s="27" t="str">
        <f t="shared" si="228"/>
        <v>,19:00:00,car,767</v>
      </c>
    </row>
    <row r="2775" spans="1:21" hidden="1" x14ac:dyDescent="0.25">
      <c r="A2775" t="s">
        <v>203</v>
      </c>
      <c r="B2775">
        <v>19</v>
      </c>
      <c r="C2775" s="27" t="str">
        <f t="shared" si="224"/>
        <v>N</v>
      </c>
      <c r="E2775" t="s">
        <v>3022</v>
      </c>
      <c r="F2775" s="27" t="str">
        <f t="shared" si="225"/>
        <v>CCV-44A</v>
      </c>
      <c r="G2775" t="s">
        <v>3023</v>
      </c>
      <c r="I2775" t="s">
        <v>3054</v>
      </c>
      <c r="J2775">
        <v>1</v>
      </c>
      <c r="K2775">
        <v>7</v>
      </c>
      <c r="L2775">
        <v>0</v>
      </c>
      <c r="M2775">
        <v>425</v>
      </c>
      <c r="N2775">
        <v>76</v>
      </c>
      <c r="O2775">
        <v>18</v>
      </c>
      <c r="P2775">
        <v>2</v>
      </c>
      <c r="Q2775">
        <v>7</v>
      </c>
      <c r="R2775" s="27">
        <f t="shared" si="226"/>
        <v>599</v>
      </c>
      <c r="S2775" s="27">
        <f t="shared" si="227"/>
        <v>434</v>
      </c>
      <c r="T2775" s="27" t="str">
        <f>IFERROR(VLOOKUP(F2775,#REF!,2,0),"")</f>
        <v/>
      </c>
      <c r="U2775" s="27" t="str">
        <f t="shared" si="228"/>
        <v>,19:15:00,car,599</v>
      </c>
    </row>
    <row r="2776" spans="1:21" hidden="1" x14ac:dyDescent="0.25">
      <c r="A2776" t="s">
        <v>205</v>
      </c>
      <c r="B2776">
        <v>19</v>
      </c>
      <c r="C2776" s="27" t="str">
        <f t="shared" si="224"/>
        <v>N</v>
      </c>
      <c r="E2776" t="s">
        <v>3022</v>
      </c>
      <c r="F2776" s="27" t="str">
        <f t="shared" si="225"/>
        <v>CCV-44A</v>
      </c>
      <c r="G2776" t="s">
        <v>3023</v>
      </c>
      <c r="I2776" t="s">
        <v>3055</v>
      </c>
      <c r="J2776">
        <v>0</v>
      </c>
      <c r="K2776">
        <v>0</v>
      </c>
      <c r="L2776">
        <v>0</v>
      </c>
      <c r="M2776">
        <v>29</v>
      </c>
      <c r="N2776">
        <v>5</v>
      </c>
      <c r="O2776">
        <v>2</v>
      </c>
      <c r="P2776">
        <v>0</v>
      </c>
      <c r="Q2776">
        <v>0</v>
      </c>
      <c r="R2776" s="27">
        <f t="shared" si="226"/>
        <v>39</v>
      </c>
      <c r="S2776" s="27">
        <f t="shared" si="227"/>
        <v>29</v>
      </c>
      <c r="T2776" s="27" t="str">
        <f>IFERROR(VLOOKUP(F2776,#REF!,2,0),"")</f>
        <v/>
      </c>
      <c r="U2776" s="27" t="str">
        <f t="shared" si="228"/>
        <v>,19:30:00,car,39</v>
      </c>
    </row>
    <row r="2777" spans="1:21" hidden="1" x14ac:dyDescent="0.25">
      <c r="A2777" t="s">
        <v>109</v>
      </c>
      <c r="B2777">
        <v>6</v>
      </c>
      <c r="C2777" s="27" t="str">
        <f t="shared" si="224"/>
        <v>M</v>
      </c>
      <c r="E2777" t="s">
        <v>3056</v>
      </c>
      <c r="F2777" s="27" t="str">
        <f t="shared" si="225"/>
        <v>CCV-45A</v>
      </c>
      <c r="G2777" t="s">
        <v>3057</v>
      </c>
      <c r="I2777" t="s">
        <v>3058</v>
      </c>
      <c r="J2777">
        <v>2</v>
      </c>
      <c r="K2777">
        <v>10</v>
      </c>
      <c r="L2777">
        <v>2</v>
      </c>
      <c r="M2777">
        <v>419</v>
      </c>
      <c r="N2777">
        <v>67</v>
      </c>
      <c r="O2777">
        <v>12</v>
      </c>
      <c r="P2777">
        <v>0</v>
      </c>
      <c r="Q2777">
        <v>10</v>
      </c>
      <c r="R2777" s="27">
        <f t="shared" si="226"/>
        <v>605</v>
      </c>
      <c r="S2777" s="27">
        <f t="shared" si="227"/>
        <v>434</v>
      </c>
      <c r="T2777" s="27" t="str">
        <f>IFERROR(VLOOKUP(F2777,#REF!,2,0),"")</f>
        <v/>
      </c>
      <c r="U2777" s="27" t="str">
        <f t="shared" si="228"/>
        <v>,06:30:00,car,605</v>
      </c>
    </row>
    <row r="2778" spans="1:21" hidden="1" x14ac:dyDescent="0.25">
      <c r="A2778" t="s">
        <v>111</v>
      </c>
      <c r="B2778">
        <v>6</v>
      </c>
      <c r="C2778" s="27" t="str">
        <f t="shared" si="224"/>
        <v>M</v>
      </c>
      <c r="E2778" t="s">
        <v>3056</v>
      </c>
      <c r="F2778" s="27" t="str">
        <f t="shared" si="225"/>
        <v>CCV-45A</v>
      </c>
      <c r="G2778" t="s">
        <v>3057</v>
      </c>
      <c r="I2778" t="s">
        <v>3059</v>
      </c>
      <c r="J2778">
        <v>7</v>
      </c>
      <c r="K2778">
        <v>15</v>
      </c>
      <c r="L2778">
        <v>6</v>
      </c>
      <c r="M2778">
        <v>439</v>
      </c>
      <c r="N2778">
        <v>105</v>
      </c>
      <c r="O2778">
        <v>22</v>
      </c>
      <c r="P2778">
        <v>4</v>
      </c>
      <c r="Q2778">
        <v>17</v>
      </c>
      <c r="R2778" s="27">
        <f t="shared" si="226"/>
        <v>680</v>
      </c>
      <c r="S2778" s="27">
        <f t="shared" si="227"/>
        <v>475</v>
      </c>
      <c r="T2778" s="27" t="str">
        <f>IFERROR(VLOOKUP(F2778,#REF!,2,0),"")</f>
        <v/>
      </c>
      <c r="U2778" s="27" t="str">
        <f t="shared" si="228"/>
        <v>,06:45:00,car,680</v>
      </c>
    </row>
    <row r="2779" spans="1:21" hidden="1" x14ac:dyDescent="0.25">
      <c r="A2779" t="s">
        <v>113</v>
      </c>
      <c r="B2779">
        <v>7</v>
      </c>
      <c r="C2779" s="27" t="str">
        <f t="shared" si="224"/>
        <v>M</v>
      </c>
      <c r="E2779" t="s">
        <v>3056</v>
      </c>
      <c r="F2779" s="27" t="str">
        <f t="shared" si="225"/>
        <v>CCV-45A</v>
      </c>
      <c r="G2779" t="s">
        <v>3057</v>
      </c>
      <c r="I2779" t="s">
        <v>3060</v>
      </c>
      <c r="J2779">
        <v>9</v>
      </c>
      <c r="K2779">
        <v>11</v>
      </c>
      <c r="L2779">
        <v>3</v>
      </c>
      <c r="M2779">
        <v>436</v>
      </c>
      <c r="N2779">
        <v>88</v>
      </c>
      <c r="O2779">
        <v>21</v>
      </c>
      <c r="P2779">
        <v>1</v>
      </c>
      <c r="Q2779">
        <v>14</v>
      </c>
      <c r="R2779" s="27">
        <f t="shared" si="226"/>
        <v>644</v>
      </c>
      <c r="S2779" s="27">
        <f t="shared" si="227"/>
        <v>459</v>
      </c>
      <c r="T2779" s="27" t="str">
        <f>IFERROR(VLOOKUP(F2779,#REF!,2,0),"")</f>
        <v/>
      </c>
      <c r="U2779" s="27" t="str">
        <f t="shared" si="228"/>
        <v>,07:00:00,car,644</v>
      </c>
    </row>
    <row r="2780" spans="1:21" hidden="1" x14ac:dyDescent="0.25">
      <c r="A2780" t="s">
        <v>115</v>
      </c>
      <c r="B2780">
        <v>7</v>
      </c>
      <c r="C2780" s="27" t="str">
        <f t="shared" si="224"/>
        <v>M</v>
      </c>
      <c r="E2780" t="s">
        <v>3056</v>
      </c>
      <c r="F2780" s="27" t="str">
        <f t="shared" si="225"/>
        <v>CCV-45A</v>
      </c>
      <c r="G2780" t="s">
        <v>3057</v>
      </c>
      <c r="I2780" t="s">
        <v>3061</v>
      </c>
      <c r="J2780">
        <v>12</v>
      </c>
      <c r="K2780">
        <v>17</v>
      </c>
      <c r="L2780">
        <v>3</v>
      </c>
      <c r="M2780">
        <v>410</v>
      </c>
      <c r="N2780">
        <v>116</v>
      </c>
      <c r="O2780">
        <v>29</v>
      </c>
      <c r="P2780">
        <v>1</v>
      </c>
      <c r="Q2780">
        <v>8</v>
      </c>
      <c r="R2780" s="27">
        <f t="shared" si="226"/>
        <v>624</v>
      </c>
      <c r="S2780" s="27">
        <f t="shared" si="227"/>
        <v>427</v>
      </c>
      <c r="T2780" s="27" t="str">
        <f>IFERROR(VLOOKUP(F2780,#REF!,2,0),"")</f>
        <v/>
      </c>
      <c r="U2780" s="27" t="str">
        <f t="shared" si="228"/>
        <v>,07:15:00,car,624</v>
      </c>
    </row>
    <row r="2781" spans="1:21" hidden="1" x14ac:dyDescent="0.25">
      <c r="A2781" t="s">
        <v>117</v>
      </c>
      <c r="B2781">
        <v>7</v>
      </c>
      <c r="C2781" s="27" t="str">
        <f t="shared" si="224"/>
        <v>M</v>
      </c>
      <c r="E2781" t="s">
        <v>3056</v>
      </c>
      <c r="F2781" s="27" t="str">
        <f t="shared" si="225"/>
        <v>CCV-45A</v>
      </c>
      <c r="G2781" t="s">
        <v>3057</v>
      </c>
      <c r="I2781" t="s">
        <v>3062</v>
      </c>
      <c r="J2781">
        <v>1</v>
      </c>
      <c r="K2781">
        <v>10</v>
      </c>
      <c r="L2781">
        <v>7</v>
      </c>
      <c r="M2781">
        <v>400</v>
      </c>
      <c r="N2781">
        <v>133</v>
      </c>
      <c r="O2781">
        <v>27</v>
      </c>
      <c r="P2781">
        <v>1</v>
      </c>
      <c r="Q2781">
        <v>11</v>
      </c>
      <c r="R2781" s="27">
        <f t="shared" si="226"/>
        <v>614</v>
      </c>
      <c r="S2781" s="27">
        <f t="shared" si="227"/>
        <v>430</v>
      </c>
      <c r="T2781" s="27" t="str">
        <f>IFERROR(VLOOKUP(F2781,#REF!,2,0),"")</f>
        <v/>
      </c>
      <c r="U2781" s="27" t="str">
        <f t="shared" si="228"/>
        <v>,07:30:00,car,614</v>
      </c>
    </row>
    <row r="2782" spans="1:21" hidden="1" x14ac:dyDescent="0.25">
      <c r="A2782" t="s">
        <v>119</v>
      </c>
      <c r="B2782">
        <v>7</v>
      </c>
      <c r="C2782" s="27" t="str">
        <f t="shared" si="224"/>
        <v>M</v>
      </c>
      <c r="E2782" t="s">
        <v>3056</v>
      </c>
      <c r="F2782" s="27" t="str">
        <f t="shared" si="225"/>
        <v>CCV-45A</v>
      </c>
      <c r="G2782" t="s">
        <v>3057</v>
      </c>
      <c r="I2782" t="s">
        <v>3063</v>
      </c>
      <c r="J2782">
        <v>5</v>
      </c>
      <c r="K2782">
        <v>11</v>
      </c>
      <c r="L2782">
        <v>11</v>
      </c>
      <c r="M2782">
        <v>400</v>
      </c>
      <c r="N2782">
        <v>172</v>
      </c>
      <c r="O2782">
        <v>13</v>
      </c>
      <c r="P2782">
        <v>2</v>
      </c>
      <c r="Q2782">
        <v>15</v>
      </c>
      <c r="R2782" s="27">
        <f t="shared" si="226"/>
        <v>644</v>
      </c>
      <c r="S2782" s="27">
        <f t="shared" si="227"/>
        <v>445</v>
      </c>
      <c r="T2782" s="27" t="str">
        <f>IFERROR(VLOOKUP(F2782,#REF!,2,0),"")</f>
        <v/>
      </c>
      <c r="U2782" s="27" t="str">
        <f t="shared" si="228"/>
        <v>,07:45:00,car,644</v>
      </c>
    </row>
    <row r="2783" spans="1:21" hidden="1" x14ac:dyDescent="0.25">
      <c r="A2783" t="s">
        <v>121</v>
      </c>
      <c r="B2783">
        <v>8</v>
      </c>
      <c r="C2783" s="27" t="str">
        <f t="shared" si="224"/>
        <v>M</v>
      </c>
      <c r="E2783" t="s">
        <v>3056</v>
      </c>
      <c r="F2783" s="27" t="str">
        <f t="shared" si="225"/>
        <v>CCV-45A</v>
      </c>
      <c r="G2783" t="s">
        <v>3057</v>
      </c>
      <c r="I2783" t="s">
        <v>3064</v>
      </c>
      <c r="J2783">
        <v>6</v>
      </c>
      <c r="K2783">
        <v>30</v>
      </c>
      <c r="L2783">
        <v>3</v>
      </c>
      <c r="M2783">
        <v>355</v>
      </c>
      <c r="N2783">
        <v>90</v>
      </c>
      <c r="O2783">
        <v>22</v>
      </c>
      <c r="P2783">
        <v>4</v>
      </c>
      <c r="Q2783">
        <v>13</v>
      </c>
      <c r="R2783" s="27">
        <f t="shared" si="226"/>
        <v>591</v>
      </c>
      <c r="S2783" s="27">
        <f t="shared" si="227"/>
        <v>380</v>
      </c>
      <c r="T2783" s="27" t="str">
        <f>IFERROR(VLOOKUP(F2783,#REF!,2,0),"")</f>
        <v/>
      </c>
      <c r="U2783" s="27" t="str">
        <f t="shared" si="228"/>
        <v>,08:00:00,car,591</v>
      </c>
    </row>
    <row r="2784" spans="1:21" hidden="1" x14ac:dyDescent="0.25">
      <c r="A2784" t="s">
        <v>123</v>
      </c>
      <c r="B2784">
        <v>8</v>
      </c>
      <c r="C2784" s="27" t="str">
        <f t="shared" si="224"/>
        <v>M</v>
      </c>
      <c r="E2784" t="s">
        <v>3056</v>
      </c>
      <c r="F2784" s="27" t="str">
        <f t="shared" si="225"/>
        <v>CCV-45A</v>
      </c>
      <c r="G2784" t="s">
        <v>3057</v>
      </c>
      <c r="I2784" t="s">
        <v>3065</v>
      </c>
      <c r="J2784">
        <v>3</v>
      </c>
      <c r="K2784">
        <v>32</v>
      </c>
      <c r="L2784">
        <v>2</v>
      </c>
      <c r="M2784">
        <v>359</v>
      </c>
      <c r="N2784">
        <v>75</v>
      </c>
      <c r="O2784">
        <v>22</v>
      </c>
      <c r="P2784">
        <v>4</v>
      </c>
      <c r="Q2784">
        <v>18</v>
      </c>
      <c r="R2784" s="27">
        <f t="shared" si="226"/>
        <v>602</v>
      </c>
      <c r="S2784" s="27">
        <f t="shared" si="227"/>
        <v>386</v>
      </c>
      <c r="T2784" s="27" t="str">
        <f>IFERROR(VLOOKUP(F2784,#REF!,2,0),"")</f>
        <v/>
      </c>
      <c r="U2784" s="27" t="str">
        <f t="shared" si="228"/>
        <v>,08:15:00,car,602</v>
      </c>
    </row>
    <row r="2785" spans="1:21" hidden="1" x14ac:dyDescent="0.25">
      <c r="A2785" t="s">
        <v>125</v>
      </c>
      <c r="B2785">
        <v>8</v>
      </c>
      <c r="C2785" s="27" t="str">
        <f t="shared" si="224"/>
        <v>M</v>
      </c>
      <c r="E2785" t="s">
        <v>3056</v>
      </c>
      <c r="F2785" s="27" t="str">
        <f t="shared" si="225"/>
        <v>CCV-45A</v>
      </c>
      <c r="G2785" t="s">
        <v>3057</v>
      </c>
      <c r="I2785" t="s">
        <v>3066</v>
      </c>
      <c r="J2785">
        <v>4</v>
      </c>
      <c r="K2785">
        <v>29</v>
      </c>
      <c r="L2785">
        <v>0</v>
      </c>
      <c r="M2785">
        <v>300</v>
      </c>
      <c r="N2785">
        <v>85</v>
      </c>
      <c r="O2785">
        <v>12</v>
      </c>
      <c r="P2785">
        <v>8</v>
      </c>
      <c r="Q2785">
        <v>13</v>
      </c>
      <c r="R2785" s="27">
        <f t="shared" si="226"/>
        <v>512</v>
      </c>
      <c r="S2785" s="27">
        <f t="shared" si="227"/>
        <v>321</v>
      </c>
      <c r="T2785" s="27" t="str">
        <f>IFERROR(VLOOKUP(F2785,#REF!,2,0),"")</f>
        <v/>
      </c>
      <c r="U2785" s="27" t="str">
        <f t="shared" si="228"/>
        <v>,08:30:00,car,512</v>
      </c>
    </row>
    <row r="2786" spans="1:21" hidden="1" x14ac:dyDescent="0.25">
      <c r="A2786" t="s">
        <v>127</v>
      </c>
      <c r="B2786">
        <v>8</v>
      </c>
      <c r="C2786" s="27" t="str">
        <f t="shared" si="224"/>
        <v>M</v>
      </c>
      <c r="E2786" t="s">
        <v>3056</v>
      </c>
      <c r="F2786" s="27" t="str">
        <f t="shared" si="225"/>
        <v>CCV-45A</v>
      </c>
      <c r="G2786" t="s">
        <v>3057</v>
      </c>
      <c r="I2786" t="s">
        <v>3067</v>
      </c>
      <c r="J2786">
        <v>11</v>
      </c>
      <c r="K2786">
        <v>21</v>
      </c>
      <c r="L2786">
        <v>1</v>
      </c>
      <c r="M2786">
        <v>323</v>
      </c>
      <c r="N2786">
        <v>101</v>
      </c>
      <c r="O2786">
        <v>15</v>
      </c>
      <c r="P2786">
        <v>3</v>
      </c>
      <c r="Q2786">
        <v>11</v>
      </c>
      <c r="R2786" s="27">
        <f t="shared" si="226"/>
        <v>518</v>
      </c>
      <c r="S2786" s="27">
        <f t="shared" si="227"/>
        <v>340</v>
      </c>
      <c r="T2786" s="27" t="str">
        <f>IFERROR(VLOOKUP(F2786,#REF!,2,0),"")</f>
        <v/>
      </c>
      <c r="U2786" s="27" t="str">
        <f t="shared" si="228"/>
        <v>,08:45:00,car,518</v>
      </c>
    </row>
    <row r="2787" spans="1:21" hidden="1" x14ac:dyDescent="0.25">
      <c r="A2787" t="s">
        <v>129</v>
      </c>
      <c r="B2787">
        <v>9</v>
      </c>
      <c r="C2787" s="27" t="str">
        <f t="shared" si="224"/>
        <v>M</v>
      </c>
      <c r="E2787" t="s">
        <v>3056</v>
      </c>
      <c r="F2787" s="27" t="str">
        <f t="shared" si="225"/>
        <v>CCV-45A</v>
      </c>
      <c r="G2787" t="s">
        <v>3057</v>
      </c>
      <c r="I2787" t="s">
        <v>3068</v>
      </c>
      <c r="J2787">
        <v>5</v>
      </c>
      <c r="K2787">
        <v>15</v>
      </c>
      <c r="L2787">
        <v>8</v>
      </c>
      <c r="M2787">
        <v>295</v>
      </c>
      <c r="N2787">
        <v>89</v>
      </c>
      <c r="O2787">
        <v>17</v>
      </c>
      <c r="P2787">
        <v>4</v>
      </c>
      <c r="Q2787">
        <v>15</v>
      </c>
      <c r="R2787" s="27">
        <f t="shared" si="226"/>
        <v>493</v>
      </c>
      <c r="S2787" s="27">
        <f t="shared" si="227"/>
        <v>334</v>
      </c>
      <c r="T2787" s="27" t="str">
        <f>IFERROR(VLOOKUP(F2787,#REF!,2,0),"")</f>
        <v/>
      </c>
      <c r="U2787" s="27" t="str">
        <f t="shared" si="228"/>
        <v>,09:00:00,car,493</v>
      </c>
    </row>
    <row r="2788" spans="1:21" hidden="1" x14ac:dyDescent="0.25">
      <c r="A2788" t="s">
        <v>131</v>
      </c>
      <c r="B2788">
        <v>9</v>
      </c>
      <c r="C2788" s="27" t="str">
        <f t="shared" si="224"/>
        <v>M</v>
      </c>
      <c r="E2788" t="s">
        <v>3056</v>
      </c>
      <c r="F2788" s="27" t="str">
        <f t="shared" si="225"/>
        <v>CCV-45A</v>
      </c>
      <c r="G2788" t="s">
        <v>3057</v>
      </c>
      <c r="I2788" t="s">
        <v>3069</v>
      </c>
      <c r="J2788">
        <v>14</v>
      </c>
      <c r="K2788">
        <v>22</v>
      </c>
      <c r="L2788">
        <v>7</v>
      </c>
      <c r="M2788">
        <v>300</v>
      </c>
      <c r="N2788">
        <v>90</v>
      </c>
      <c r="O2788">
        <v>15</v>
      </c>
      <c r="P2788">
        <v>5</v>
      </c>
      <c r="Q2788">
        <v>10</v>
      </c>
      <c r="R2788" s="27">
        <f t="shared" si="226"/>
        <v>509</v>
      </c>
      <c r="S2788" s="27">
        <f t="shared" si="227"/>
        <v>333</v>
      </c>
      <c r="T2788" s="27" t="str">
        <f>IFERROR(VLOOKUP(F2788,#REF!,2,0),"")</f>
        <v/>
      </c>
      <c r="U2788" s="27" t="str">
        <f t="shared" si="228"/>
        <v>,09:15:00,car,509</v>
      </c>
    </row>
    <row r="2789" spans="1:21" hidden="1" x14ac:dyDescent="0.25">
      <c r="A2789" t="s">
        <v>133</v>
      </c>
      <c r="B2789">
        <v>9</v>
      </c>
      <c r="C2789" s="27" t="str">
        <f t="shared" si="224"/>
        <v>M</v>
      </c>
      <c r="E2789" t="s">
        <v>3056</v>
      </c>
      <c r="F2789" s="27" t="str">
        <f t="shared" si="225"/>
        <v>CCV-45A</v>
      </c>
      <c r="G2789" t="s">
        <v>3057</v>
      </c>
      <c r="I2789" t="s">
        <v>3070</v>
      </c>
      <c r="J2789">
        <v>10</v>
      </c>
      <c r="K2789">
        <v>18</v>
      </c>
      <c r="L2789">
        <v>1</v>
      </c>
      <c r="M2789">
        <v>267</v>
      </c>
      <c r="N2789">
        <v>63</v>
      </c>
      <c r="O2789">
        <v>8</v>
      </c>
      <c r="P2789">
        <v>6</v>
      </c>
      <c r="Q2789">
        <v>12</v>
      </c>
      <c r="R2789" s="27">
        <f t="shared" si="226"/>
        <v>435</v>
      </c>
      <c r="S2789" s="27">
        <f t="shared" si="227"/>
        <v>288</v>
      </c>
      <c r="T2789" s="27" t="str">
        <f>IFERROR(VLOOKUP(F2789,#REF!,2,0),"")</f>
        <v/>
      </c>
      <c r="U2789" s="27" t="str">
        <f t="shared" si="228"/>
        <v>,09:30:00,car,435</v>
      </c>
    </row>
    <row r="2790" spans="1:21" hidden="1" x14ac:dyDescent="0.25">
      <c r="A2790" t="s">
        <v>135</v>
      </c>
      <c r="B2790">
        <v>9</v>
      </c>
      <c r="C2790" s="27" t="str">
        <f t="shared" si="224"/>
        <v>M</v>
      </c>
      <c r="E2790" t="s">
        <v>3056</v>
      </c>
      <c r="F2790" s="27" t="str">
        <f t="shared" si="225"/>
        <v>CCV-45A</v>
      </c>
      <c r="G2790" t="s">
        <v>3057</v>
      </c>
      <c r="I2790" t="s">
        <v>3071</v>
      </c>
      <c r="J2790">
        <v>6</v>
      </c>
      <c r="K2790">
        <v>19</v>
      </c>
      <c r="L2790">
        <v>2</v>
      </c>
      <c r="M2790">
        <v>296</v>
      </c>
      <c r="N2790">
        <v>62</v>
      </c>
      <c r="O2790">
        <v>10</v>
      </c>
      <c r="P2790">
        <v>1</v>
      </c>
      <c r="Q2790">
        <v>18</v>
      </c>
      <c r="R2790" s="27">
        <f t="shared" si="226"/>
        <v>479</v>
      </c>
      <c r="S2790" s="27">
        <f t="shared" si="227"/>
        <v>320</v>
      </c>
      <c r="T2790" s="27" t="str">
        <f>IFERROR(VLOOKUP(F2790,#REF!,2,0),"")</f>
        <v/>
      </c>
      <c r="U2790" s="27" t="str">
        <f t="shared" si="228"/>
        <v>,09:45:00,car,479</v>
      </c>
    </row>
    <row r="2791" spans="1:21" hidden="1" x14ac:dyDescent="0.25">
      <c r="A2791" t="s">
        <v>137</v>
      </c>
      <c r="B2791">
        <v>10</v>
      </c>
      <c r="C2791" s="27" t="str">
        <f t="shared" si="224"/>
        <v>M</v>
      </c>
      <c r="E2791" t="s">
        <v>3056</v>
      </c>
      <c r="F2791" s="27" t="str">
        <f t="shared" si="225"/>
        <v>CCV-45A</v>
      </c>
      <c r="G2791" t="s">
        <v>3057</v>
      </c>
      <c r="I2791" t="s">
        <v>3072</v>
      </c>
      <c r="J2791">
        <v>0</v>
      </c>
      <c r="K2791">
        <v>1</v>
      </c>
      <c r="L2791">
        <v>0</v>
      </c>
      <c r="M2791">
        <v>19</v>
      </c>
      <c r="N2791">
        <v>16</v>
      </c>
      <c r="O2791">
        <v>2</v>
      </c>
      <c r="P2791">
        <v>0</v>
      </c>
      <c r="Q2791">
        <v>5</v>
      </c>
      <c r="R2791" s="27">
        <f t="shared" si="226"/>
        <v>38</v>
      </c>
      <c r="S2791" s="27">
        <f t="shared" si="227"/>
        <v>24</v>
      </c>
      <c r="T2791" s="27" t="str">
        <f>IFERROR(VLOOKUP(F2791,#REF!,2,0),"")</f>
        <v/>
      </c>
      <c r="U2791" s="27" t="str">
        <f t="shared" si="228"/>
        <v>,10:00:00,car,38</v>
      </c>
    </row>
    <row r="2792" spans="1:21" hidden="1" x14ac:dyDescent="0.25">
      <c r="A2792" t="s">
        <v>187</v>
      </c>
      <c r="B2792">
        <v>16</v>
      </c>
      <c r="C2792" s="27" t="str">
        <f t="shared" si="224"/>
        <v>T</v>
      </c>
      <c r="E2792" t="s">
        <v>3056</v>
      </c>
      <c r="F2792" s="27" t="str">
        <f t="shared" si="225"/>
        <v>CCV-45A</v>
      </c>
      <c r="G2792" t="s">
        <v>3057</v>
      </c>
      <c r="I2792" t="s">
        <v>3073</v>
      </c>
      <c r="J2792">
        <v>0</v>
      </c>
      <c r="K2792">
        <v>0</v>
      </c>
      <c r="L2792">
        <v>0</v>
      </c>
      <c r="M2792">
        <v>6</v>
      </c>
      <c r="N2792">
        <v>0</v>
      </c>
      <c r="O2792">
        <v>0</v>
      </c>
      <c r="P2792">
        <v>0</v>
      </c>
      <c r="Q2792">
        <v>0</v>
      </c>
      <c r="R2792" s="27">
        <f t="shared" si="226"/>
        <v>8</v>
      </c>
      <c r="S2792" s="27">
        <f t="shared" si="227"/>
        <v>6</v>
      </c>
      <c r="T2792" s="27" t="str">
        <f>IFERROR(VLOOKUP(F2792,#REF!,2,0),"")</f>
        <v/>
      </c>
      <c r="U2792" s="27" t="str">
        <f t="shared" si="228"/>
        <v>,16:15:00,car,8</v>
      </c>
    </row>
    <row r="2793" spans="1:21" hidden="1" x14ac:dyDescent="0.25">
      <c r="A2793" t="s">
        <v>42</v>
      </c>
      <c r="B2793">
        <v>16</v>
      </c>
      <c r="C2793" s="27" t="str">
        <f t="shared" si="224"/>
        <v>T</v>
      </c>
      <c r="E2793" t="s">
        <v>3056</v>
      </c>
      <c r="F2793" s="27" t="str">
        <f t="shared" si="225"/>
        <v>CCV-45A</v>
      </c>
      <c r="G2793" t="s">
        <v>3057</v>
      </c>
      <c r="I2793" t="s">
        <v>3074</v>
      </c>
      <c r="J2793">
        <v>1</v>
      </c>
      <c r="K2793">
        <v>6</v>
      </c>
      <c r="L2793">
        <v>0</v>
      </c>
      <c r="M2793">
        <v>269</v>
      </c>
      <c r="N2793">
        <v>41</v>
      </c>
      <c r="O2793">
        <v>12</v>
      </c>
      <c r="P2793">
        <v>6</v>
      </c>
      <c r="Q2793">
        <v>11</v>
      </c>
      <c r="R2793" s="27">
        <f t="shared" si="226"/>
        <v>397</v>
      </c>
      <c r="S2793" s="27">
        <f t="shared" si="227"/>
        <v>286</v>
      </c>
      <c r="T2793" s="27" t="str">
        <f>IFERROR(VLOOKUP(F2793,#REF!,2,0),"")</f>
        <v/>
      </c>
      <c r="U2793" s="27" t="str">
        <f t="shared" si="228"/>
        <v>,16:30:00,car,397</v>
      </c>
    </row>
    <row r="2794" spans="1:21" hidden="1" x14ac:dyDescent="0.25">
      <c r="A2794" t="s">
        <v>43</v>
      </c>
      <c r="B2794">
        <v>16</v>
      </c>
      <c r="C2794" s="27" t="str">
        <f t="shared" si="224"/>
        <v>T</v>
      </c>
      <c r="E2794" t="s">
        <v>3056</v>
      </c>
      <c r="F2794" s="27" t="str">
        <f t="shared" si="225"/>
        <v>CCV-45A</v>
      </c>
      <c r="G2794" t="s">
        <v>3057</v>
      </c>
      <c r="I2794" t="s">
        <v>3075</v>
      </c>
      <c r="J2794">
        <v>0</v>
      </c>
      <c r="K2794">
        <v>1</v>
      </c>
      <c r="L2794">
        <v>0</v>
      </c>
      <c r="M2794">
        <v>302</v>
      </c>
      <c r="N2794">
        <v>34</v>
      </c>
      <c r="O2794">
        <v>8</v>
      </c>
      <c r="P2794">
        <v>1</v>
      </c>
      <c r="Q2794">
        <v>4</v>
      </c>
      <c r="R2794" s="27">
        <f t="shared" si="226"/>
        <v>410</v>
      </c>
      <c r="S2794" s="27">
        <f t="shared" si="227"/>
        <v>307</v>
      </c>
      <c r="T2794" s="27" t="str">
        <f>IFERROR(VLOOKUP(F2794,#REF!,2,0),"")</f>
        <v/>
      </c>
      <c r="U2794" s="27" t="str">
        <f t="shared" si="228"/>
        <v>,16:45:00,car,410</v>
      </c>
    </row>
    <row r="2795" spans="1:21" hidden="1" x14ac:dyDescent="0.25">
      <c r="A2795" t="s">
        <v>44</v>
      </c>
      <c r="B2795">
        <v>17</v>
      </c>
      <c r="C2795" s="27" t="str">
        <f t="shared" si="224"/>
        <v>T</v>
      </c>
      <c r="E2795" t="s">
        <v>3056</v>
      </c>
      <c r="F2795" s="27" t="str">
        <f t="shared" si="225"/>
        <v>CCV-45A</v>
      </c>
      <c r="G2795" t="s">
        <v>3057</v>
      </c>
      <c r="I2795" t="s">
        <v>3076</v>
      </c>
      <c r="J2795">
        <v>1</v>
      </c>
      <c r="K2795">
        <v>3</v>
      </c>
      <c r="L2795">
        <v>0</v>
      </c>
      <c r="M2795">
        <v>369</v>
      </c>
      <c r="N2795">
        <v>49</v>
      </c>
      <c r="O2795">
        <v>12</v>
      </c>
      <c r="P2795">
        <v>0</v>
      </c>
      <c r="Q2795">
        <v>4</v>
      </c>
      <c r="R2795" s="27">
        <f t="shared" si="226"/>
        <v>504</v>
      </c>
      <c r="S2795" s="27">
        <f t="shared" si="227"/>
        <v>373</v>
      </c>
      <c r="T2795" s="27" t="str">
        <f>IFERROR(VLOOKUP(F2795,#REF!,2,0),"")</f>
        <v/>
      </c>
      <c r="U2795" s="27" t="str">
        <f t="shared" si="228"/>
        <v>,17:00:00,car,504</v>
      </c>
    </row>
    <row r="2796" spans="1:21" hidden="1" x14ac:dyDescent="0.25">
      <c r="A2796" t="s">
        <v>45</v>
      </c>
      <c r="B2796">
        <v>17</v>
      </c>
      <c r="C2796" s="27" t="str">
        <f t="shared" si="224"/>
        <v>T</v>
      </c>
      <c r="E2796" t="s">
        <v>3056</v>
      </c>
      <c r="F2796" s="27" t="str">
        <f t="shared" si="225"/>
        <v>CCV-45A</v>
      </c>
      <c r="G2796" t="s">
        <v>3057</v>
      </c>
      <c r="I2796" t="s">
        <v>3077</v>
      </c>
      <c r="J2796">
        <v>5</v>
      </c>
      <c r="K2796">
        <v>3</v>
      </c>
      <c r="L2796">
        <v>1</v>
      </c>
      <c r="M2796">
        <v>381</v>
      </c>
      <c r="N2796">
        <v>32</v>
      </c>
      <c r="O2796">
        <v>17</v>
      </c>
      <c r="P2796">
        <v>5</v>
      </c>
      <c r="Q2796">
        <v>7</v>
      </c>
      <c r="R2796" s="27">
        <f t="shared" si="226"/>
        <v>529</v>
      </c>
      <c r="S2796" s="27">
        <f t="shared" si="227"/>
        <v>396</v>
      </c>
      <c r="T2796" s="27" t="str">
        <f>IFERROR(VLOOKUP(F2796,#REF!,2,0),"")</f>
        <v/>
      </c>
      <c r="U2796" s="27" t="str">
        <f t="shared" si="228"/>
        <v>,17:15:00,car,529</v>
      </c>
    </row>
    <row r="2797" spans="1:21" hidden="1" x14ac:dyDescent="0.25">
      <c r="A2797" t="s">
        <v>46</v>
      </c>
      <c r="B2797">
        <v>17</v>
      </c>
      <c r="C2797" s="27" t="str">
        <f t="shared" si="224"/>
        <v>T</v>
      </c>
      <c r="E2797" t="s">
        <v>3056</v>
      </c>
      <c r="F2797" s="27" t="str">
        <f t="shared" si="225"/>
        <v>CCV-45A</v>
      </c>
      <c r="G2797" t="s">
        <v>3057</v>
      </c>
      <c r="I2797" t="s">
        <v>3078</v>
      </c>
      <c r="J2797">
        <v>6</v>
      </c>
      <c r="K2797">
        <v>4</v>
      </c>
      <c r="L2797">
        <v>0</v>
      </c>
      <c r="M2797">
        <v>341</v>
      </c>
      <c r="N2797">
        <v>40</v>
      </c>
      <c r="O2797">
        <v>10</v>
      </c>
      <c r="P2797">
        <v>0</v>
      </c>
      <c r="Q2797">
        <v>5</v>
      </c>
      <c r="R2797" s="27">
        <f t="shared" si="226"/>
        <v>469</v>
      </c>
      <c r="S2797" s="27">
        <f t="shared" si="227"/>
        <v>346</v>
      </c>
      <c r="T2797" s="27" t="str">
        <f>IFERROR(VLOOKUP(F2797,#REF!,2,0),"")</f>
        <v/>
      </c>
      <c r="U2797" s="27" t="str">
        <f t="shared" si="228"/>
        <v>,17:30:00,car,469</v>
      </c>
    </row>
    <row r="2798" spans="1:21" hidden="1" x14ac:dyDescent="0.25">
      <c r="A2798" t="s">
        <v>47</v>
      </c>
      <c r="B2798">
        <v>17</v>
      </c>
      <c r="C2798" s="27" t="str">
        <f t="shared" si="224"/>
        <v>T</v>
      </c>
      <c r="E2798" t="s">
        <v>3056</v>
      </c>
      <c r="F2798" s="27" t="str">
        <f t="shared" si="225"/>
        <v>CCV-45A</v>
      </c>
      <c r="G2798" t="s">
        <v>3057</v>
      </c>
      <c r="I2798" t="s">
        <v>3079</v>
      </c>
      <c r="J2798">
        <v>2</v>
      </c>
      <c r="K2798">
        <v>9</v>
      </c>
      <c r="L2798">
        <v>0</v>
      </c>
      <c r="M2798">
        <v>402</v>
      </c>
      <c r="N2798">
        <v>48</v>
      </c>
      <c r="O2798">
        <v>18</v>
      </c>
      <c r="P2798">
        <v>2</v>
      </c>
      <c r="Q2798">
        <v>8</v>
      </c>
      <c r="R2798" s="27">
        <f t="shared" si="226"/>
        <v>570</v>
      </c>
      <c r="S2798" s="27">
        <f t="shared" si="227"/>
        <v>412</v>
      </c>
      <c r="T2798" s="27" t="str">
        <f>IFERROR(VLOOKUP(F2798,#REF!,2,0),"")</f>
        <v/>
      </c>
      <c r="U2798" s="27" t="str">
        <f t="shared" si="228"/>
        <v>,17:45:00,car,570</v>
      </c>
    </row>
    <row r="2799" spans="1:21" hidden="1" x14ac:dyDescent="0.25">
      <c r="A2799" t="s">
        <v>48</v>
      </c>
      <c r="B2799">
        <v>18</v>
      </c>
      <c r="C2799" s="27" t="str">
        <f t="shared" si="224"/>
        <v>T</v>
      </c>
      <c r="E2799" t="s">
        <v>3056</v>
      </c>
      <c r="F2799" s="27" t="str">
        <f t="shared" si="225"/>
        <v>CCV-45A</v>
      </c>
      <c r="G2799" t="s">
        <v>3057</v>
      </c>
      <c r="I2799" t="s">
        <v>3080</v>
      </c>
      <c r="J2799">
        <v>2</v>
      </c>
      <c r="K2799">
        <v>7</v>
      </c>
      <c r="L2799">
        <v>0</v>
      </c>
      <c r="M2799">
        <v>543</v>
      </c>
      <c r="N2799">
        <v>70</v>
      </c>
      <c r="O2799">
        <v>22</v>
      </c>
      <c r="P2799">
        <v>0</v>
      </c>
      <c r="Q2799">
        <v>14</v>
      </c>
      <c r="R2799" s="27">
        <f t="shared" si="226"/>
        <v>758</v>
      </c>
      <c r="S2799" s="27">
        <f t="shared" si="227"/>
        <v>557</v>
      </c>
      <c r="T2799" s="27" t="str">
        <f>IFERROR(VLOOKUP(F2799,#REF!,2,0),"")</f>
        <v/>
      </c>
      <c r="U2799" s="27" t="str">
        <f t="shared" si="228"/>
        <v>,18:00:00,car,758</v>
      </c>
    </row>
    <row r="2800" spans="1:21" hidden="1" x14ac:dyDescent="0.25">
      <c r="A2800" t="s">
        <v>49</v>
      </c>
      <c r="B2800">
        <v>18</v>
      </c>
      <c r="C2800" s="27" t="str">
        <f t="shared" si="224"/>
        <v>T</v>
      </c>
      <c r="E2800" t="s">
        <v>3056</v>
      </c>
      <c r="F2800" s="27" t="str">
        <f t="shared" si="225"/>
        <v>CCV-45A</v>
      </c>
      <c r="G2800" t="s">
        <v>3057</v>
      </c>
      <c r="I2800" t="s">
        <v>3081</v>
      </c>
      <c r="J2800">
        <v>2</v>
      </c>
      <c r="K2800">
        <v>6</v>
      </c>
      <c r="L2800">
        <v>0</v>
      </c>
      <c r="M2800">
        <v>495</v>
      </c>
      <c r="N2800">
        <v>70</v>
      </c>
      <c r="O2800">
        <v>15</v>
      </c>
      <c r="P2800">
        <v>2</v>
      </c>
      <c r="Q2800">
        <v>16</v>
      </c>
      <c r="R2800" s="27">
        <f t="shared" si="226"/>
        <v>698</v>
      </c>
      <c r="S2800" s="27">
        <f t="shared" si="227"/>
        <v>513</v>
      </c>
      <c r="T2800" s="27" t="str">
        <f>IFERROR(VLOOKUP(F2800,#REF!,2,0),"")</f>
        <v/>
      </c>
      <c r="U2800" s="27" t="str">
        <f t="shared" si="228"/>
        <v>,18:15:00,car,698</v>
      </c>
    </row>
    <row r="2801" spans="1:21" hidden="1" x14ac:dyDescent="0.25">
      <c r="A2801" t="s">
        <v>197</v>
      </c>
      <c r="B2801">
        <v>18</v>
      </c>
      <c r="C2801" s="27" t="str">
        <f t="shared" si="224"/>
        <v>T</v>
      </c>
      <c r="E2801" t="s">
        <v>3056</v>
      </c>
      <c r="F2801" s="27" t="str">
        <f t="shared" si="225"/>
        <v>CCV-45A</v>
      </c>
      <c r="G2801" t="s">
        <v>3057</v>
      </c>
      <c r="I2801" t="s">
        <v>3082</v>
      </c>
      <c r="J2801">
        <v>1</v>
      </c>
      <c r="K2801">
        <v>5</v>
      </c>
      <c r="L2801">
        <v>0</v>
      </c>
      <c r="M2801">
        <v>454</v>
      </c>
      <c r="N2801">
        <v>55</v>
      </c>
      <c r="O2801">
        <v>10</v>
      </c>
      <c r="P2801">
        <v>1</v>
      </c>
      <c r="Q2801">
        <v>9</v>
      </c>
      <c r="R2801" s="27">
        <f t="shared" si="226"/>
        <v>629</v>
      </c>
      <c r="S2801" s="27">
        <f t="shared" si="227"/>
        <v>464</v>
      </c>
      <c r="T2801" s="27" t="str">
        <f>IFERROR(VLOOKUP(F2801,#REF!,2,0),"")</f>
        <v/>
      </c>
      <c r="U2801" s="27" t="str">
        <f t="shared" si="228"/>
        <v>,18:30:00,car,629</v>
      </c>
    </row>
    <row r="2802" spans="1:21" hidden="1" x14ac:dyDescent="0.25">
      <c r="A2802" t="s">
        <v>199</v>
      </c>
      <c r="B2802">
        <v>18</v>
      </c>
      <c r="C2802" s="27" t="str">
        <f t="shared" si="224"/>
        <v>T</v>
      </c>
      <c r="E2802" t="s">
        <v>3056</v>
      </c>
      <c r="F2802" s="27" t="str">
        <f t="shared" si="225"/>
        <v>CCV-45A</v>
      </c>
      <c r="G2802" t="s">
        <v>3057</v>
      </c>
      <c r="I2802" t="s">
        <v>3083</v>
      </c>
      <c r="J2802">
        <v>0</v>
      </c>
      <c r="K2802">
        <v>1</v>
      </c>
      <c r="L2802">
        <v>1</v>
      </c>
      <c r="M2802">
        <v>414</v>
      </c>
      <c r="N2802">
        <v>42</v>
      </c>
      <c r="O2802">
        <v>18</v>
      </c>
      <c r="P2802">
        <v>2</v>
      </c>
      <c r="Q2802">
        <v>10</v>
      </c>
      <c r="R2802" s="27">
        <f t="shared" si="226"/>
        <v>569</v>
      </c>
      <c r="S2802" s="27">
        <f t="shared" si="227"/>
        <v>429</v>
      </c>
      <c r="T2802" s="27" t="str">
        <f>IFERROR(VLOOKUP(F2802,#REF!,2,0),"")</f>
        <v/>
      </c>
      <c r="U2802" s="27" t="str">
        <f t="shared" si="228"/>
        <v>,18:45:00,car,569</v>
      </c>
    </row>
    <row r="2803" spans="1:21" hidden="1" x14ac:dyDescent="0.25">
      <c r="A2803" t="s">
        <v>201</v>
      </c>
      <c r="B2803">
        <v>19</v>
      </c>
      <c r="C2803" s="27" t="str">
        <f t="shared" si="224"/>
        <v>N</v>
      </c>
      <c r="E2803" t="s">
        <v>3056</v>
      </c>
      <c r="F2803" s="27" t="str">
        <f t="shared" si="225"/>
        <v>CCV-45A</v>
      </c>
      <c r="G2803" t="s">
        <v>3057</v>
      </c>
      <c r="I2803" t="s">
        <v>3084</v>
      </c>
      <c r="J2803">
        <v>2</v>
      </c>
      <c r="K2803">
        <v>1</v>
      </c>
      <c r="L2803">
        <v>0</v>
      </c>
      <c r="M2803">
        <v>395</v>
      </c>
      <c r="N2803">
        <v>28</v>
      </c>
      <c r="O2803">
        <v>9</v>
      </c>
      <c r="P2803">
        <v>1</v>
      </c>
      <c r="Q2803">
        <v>14</v>
      </c>
      <c r="R2803" s="27">
        <f t="shared" si="226"/>
        <v>542</v>
      </c>
      <c r="S2803" s="27">
        <f t="shared" si="227"/>
        <v>410</v>
      </c>
      <c r="T2803" s="27" t="str">
        <f>IFERROR(VLOOKUP(F2803,#REF!,2,0),"")</f>
        <v/>
      </c>
      <c r="U2803" s="27" t="str">
        <f t="shared" si="228"/>
        <v>,19:00:00,car,542</v>
      </c>
    </row>
    <row r="2804" spans="1:21" hidden="1" x14ac:dyDescent="0.25">
      <c r="A2804" t="s">
        <v>203</v>
      </c>
      <c r="B2804">
        <v>19</v>
      </c>
      <c r="C2804" s="27" t="str">
        <f t="shared" si="224"/>
        <v>N</v>
      </c>
      <c r="E2804" t="s">
        <v>3056</v>
      </c>
      <c r="F2804" s="27" t="str">
        <f t="shared" si="225"/>
        <v>CCV-45A</v>
      </c>
      <c r="G2804" t="s">
        <v>3057</v>
      </c>
      <c r="I2804" t="s">
        <v>3085</v>
      </c>
      <c r="J2804">
        <v>1</v>
      </c>
      <c r="K2804">
        <v>6</v>
      </c>
      <c r="L2804">
        <v>1</v>
      </c>
      <c r="M2804">
        <v>355</v>
      </c>
      <c r="N2804">
        <v>32</v>
      </c>
      <c r="O2804">
        <v>15</v>
      </c>
      <c r="P2804">
        <v>2</v>
      </c>
      <c r="Q2804">
        <v>9</v>
      </c>
      <c r="R2804" s="27">
        <f t="shared" si="226"/>
        <v>502</v>
      </c>
      <c r="S2804" s="27">
        <f t="shared" si="227"/>
        <v>369</v>
      </c>
      <c r="T2804" s="27" t="str">
        <f>IFERROR(VLOOKUP(F2804,#REF!,2,0),"")</f>
        <v/>
      </c>
      <c r="U2804" s="27" t="str">
        <f t="shared" si="228"/>
        <v>,19:15:00,car,502</v>
      </c>
    </row>
    <row r="2805" spans="1:21" hidden="1" x14ac:dyDescent="0.25">
      <c r="A2805" t="s">
        <v>205</v>
      </c>
      <c r="B2805">
        <v>19</v>
      </c>
      <c r="C2805" s="27" t="str">
        <f t="shared" si="224"/>
        <v>N</v>
      </c>
      <c r="E2805" t="s">
        <v>3056</v>
      </c>
      <c r="F2805" s="27" t="str">
        <f t="shared" si="225"/>
        <v>CCV-45A</v>
      </c>
      <c r="G2805" t="s">
        <v>3057</v>
      </c>
      <c r="I2805" t="s">
        <v>3086</v>
      </c>
      <c r="J2805">
        <v>0</v>
      </c>
      <c r="K2805">
        <v>0</v>
      </c>
      <c r="L2805">
        <v>0</v>
      </c>
      <c r="M2805">
        <v>37</v>
      </c>
      <c r="N2805">
        <v>2</v>
      </c>
      <c r="O2805">
        <v>0</v>
      </c>
      <c r="P2805">
        <v>0</v>
      </c>
      <c r="Q2805">
        <v>0</v>
      </c>
      <c r="R2805" s="27">
        <f t="shared" si="226"/>
        <v>49</v>
      </c>
      <c r="S2805" s="27">
        <f t="shared" si="227"/>
        <v>37</v>
      </c>
      <c r="T2805" s="27" t="str">
        <f>IFERROR(VLOOKUP(F2805,#REF!,2,0),"")</f>
        <v/>
      </c>
      <c r="U2805" s="27" t="str">
        <f t="shared" si="228"/>
        <v>,19:30:00,car,49</v>
      </c>
    </row>
    <row r="2806" spans="1:21" x14ac:dyDescent="0.25">
      <c r="A2806" t="s">
        <v>107</v>
      </c>
      <c r="B2806">
        <v>6</v>
      </c>
      <c r="C2806" s="27" t="str">
        <f t="shared" si="224"/>
        <v>M</v>
      </c>
      <c r="D2806" s="27" t="str">
        <f>IFERROR(VLOOKUP(F2806,#REF!,3),"")</f>
        <v/>
      </c>
      <c r="E2806" t="s">
        <v>3087</v>
      </c>
      <c r="F2806" s="27" t="str">
        <f t="shared" si="225"/>
        <v>CCV-46A</v>
      </c>
      <c r="G2806" t="s">
        <v>3088</v>
      </c>
      <c r="I2806" t="s">
        <v>3089</v>
      </c>
      <c r="J2806">
        <v>2</v>
      </c>
      <c r="K2806">
        <v>0</v>
      </c>
      <c r="L2806">
        <v>0</v>
      </c>
      <c r="M2806">
        <v>32</v>
      </c>
      <c r="N2806">
        <v>3</v>
      </c>
      <c r="O2806">
        <v>6</v>
      </c>
      <c r="P2806">
        <v>0</v>
      </c>
      <c r="Q2806">
        <v>0</v>
      </c>
      <c r="R2806" s="27">
        <f t="shared" ref="R2806:R2837" si="229">ROUNDUP((M2806+P2806+Q2806+(1/6)*N2806+2*K2806+2.5*L2806)*1,0)</f>
        <v>33</v>
      </c>
      <c r="S2806" s="27">
        <f t="shared" si="227"/>
        <v>32</v>
      </c>
      <c r="T2806" s="27" t="str">
        <f>IFERROR(VLOOKUP(F2806,#REF!,2,0),"")</f>
        <v/>
      </c>
      <c r="U2806" s="27" t="str">
        <f t="shared" si="228"/>
        <v>,06:15:00,car,33</v>
      </c>
    </row>
    <row r="2807" spans="1:21" x14ac:dyDescent="0.25">
      <c r="A2807" t="s">
        <v>109</v>
      </c>
      <c r="B2807">
        <v>6</v>
      </c>
      <c r="C2807" s="27" t="str">
        <f t="shared" si="224"/>
        <v>M</v>
      </c>
      <c r="D2807" s="27" t="str">
        <f>IFERROR(VLOOKUP(F2807,#REF!,3),"")</f>
        <v/>
      </c>
      <c r="E2807" t="s">
        <v>3087</v>
      </c>
      <c r="F2807" s="27" t="str">
        <f t="shared" si="225"/>
        <v>CCV-46A</v>
      </c>
      <c r="G2807" t="s">
        <v>3088</v>
      </c>
      <c r="I2807" t="s">
        <v>3090</v>
      </c>
      <c r="J2807">
        <v>1</v>
      </c>
      <c r="K2807">
        <v>1</v>
      </c>
      <c r="L2807">
        <v>1</v>
      </c>
      <c r="M2807">
        <v>128</v>
      </c>
      <c r="N2807">
        <v>14</v>
      </c>
      <c r="O2807">
        <v>2</v>
      </c>
      <c r="P2807">
        <v>1</v>
      </c>
      <c r="Q2807">
        <v>5</v>
      </c>
      <c r="R2807" s="27">
        <f t="shared" si="229"/>
        <v>141</v>
      </c>
      <c r="S2807" s="27">
        <f t="shared" si="227"/>
        <v>137</v>
      </c>
      <c r="T2807" s="27" t="str">
        <f>IFERROR(VLOOKUP(F2807,#REF!,2,0),"")</f>
        <v/>
      </c>
      <c r="U2807" s="27" t="str">
        <f t="shared" si="228"/>
        <v>,06:30:00,car,141</v>
      </c>
    </row>
    <row r="2808" spans="1:21" x14ac:dyDescent="0.25">
      <c r="A2808" t="s">
        <v>111</v>
      </c>
      <c r="B2808">
        <v>6</v>
      </c>
      <c r="C2808" s="27" t="str">
        <f t="shared" si="224"/>
        <v>M</v>
      </c>
      <c r="D2808" s="27" t="str">
        <f>IFERROR(VLOOKUP(F2808,#REF!,3),"")</f>
        <v/>
      </c>
      <c r="E2808" t="s">
        <v>3087</v>
      </c>
      <c r="F2808" s="27" t="str">
        <f t="shared" si="225"/>
        <v>CCV-46A</v>
      </c>
      <c r="G2808" t="s">
        <v>3088</v>
      </c>
      <c r="I2808" t="s">
        <v>3091</v>
      </c>
      <c r="J2808">
        <v>2</v>
      </c>
      <c r="K2808">
        <v>2</v>
      </c>
      <c r="L2808">
        <v>2</v>
      </c>
      <c r="M2808">
        <v>374</v>
      </c>
      <c r="N2808">
        <v>15</v>
      </c>
      <c r="O2808">
        <v>7</v>
      </c>
      <c r="P2808">
        <v>5</v>
      </c>
      <c r="Q2808">
        <v>13</v>
      </c>
      <c r="R2808" s="27">
        <f t="shared" si="229"/>
        <v>404</v>
      </c>
      <c r="S2808" s="27">
        <f t="shared" si="227"/>
        <v>397</v>
      </c>
      <c r="T2808" s="27" t="str">
        <f>IFERROR(VLOOKUP(F2808,#REF!,2,0),"")</f>
        <v/>
      </c>
      <c r="U2808" s="27" t="str">
        <f t="shared" si="228"/>
        <v>,06:45:00,car,404</v>
      </c>
    </row>
    <row r="2809" spans="1:21" x14ac:dyDescent="0.25">
      <c r="A2809" t="s">
        <v>113</v>
      </c>
      <c r="B2809">
        <v>7</v>
      </c>
      <c r="C2809" s="27" t="str">
        <f t="shared" si="224"/>
        <v>M</v>
      </c>
      <c r="D2809" s="27" t="str">
        <f>IFERROR(VLOOKUP(F2809,#REF!,3),"")</f>
        <v/>
      </c>
      <c r="E2809" t="s">
        <v>3087</v>
      </c>
      <c r="F2809" s="27" t="str">
        <f t="shared" si="225"/>
        <v>CCV-46A</v>
      </c>
      <c r="G2809" t="s">
        <v>3088</v>
      </c>
      <c r="I2809" t="s">
        <v>3092</v>
      </c>
      <c r="J2809">
        <v>0</v>
      </c>
      <c r="K2809">
        <v>1</v>
      </c>
      <c r="L2809">
        <v>0</v>
      </c>
      <c r="M2809">
        <v>270</v>
      </c>
      <c r="N2809">
        <v>9</v>
      </c>
      <c r="O2809">
        <v>7</v>
      </c>
      <c r="P2809">
        <v>3</v>
      </c>
      <c r="Q2809">
        <v>6</v>
      </c>
      <c r="R2809" s="27">
        <f t="shared" si="229"/>
        <v>283</v>
      </c>
      <c r="S2809" s="27">
        <f t="shared" si="227"/>
        <v>279</v>
      </c>
      <c r="T2809" s="27" t="str">
        <f>IFERROR(VLOOKUP(F2809,#REF!,2,0),"")</f>
        <v/>
      </c>
      <c r="U2809" s="27" t="str">
        <f t="shared" si="228"/>
        <v>,07:00:00,car,283</v>
      </c>
    </row>
    <row r="2810" spans="1:21" x14ac:dyDescent="0.25">
      <c r="A2810" t="s">
        <v>115</v>
      </c>
      <c r="B2810">
        <v>7</v>
      </c>
      <c r="C2810" s="27" t="str">
        <f t="shared" si="224"/>
        <v>M</v>
      </c>
      <c r="D2810" s="27" t="str">
        <f>IFERROR(VLOOKUP(F2810,#REF!,3),"")</f>
        <v/>
      </c>
      <c r="E2810" t="s">
        <v>3087</v>
      </c>
      <c r="F2810" s="27" t="str">
        <f t="shared" si="225"/>
        <v>CCV-46A</v>
      </c>
      <c r="G2810" t="s">
        <v>3088</v>
      </c>
      <c r="I2810" t="s">
        <v>3093</v>
      </c>
      <c r="J2810">
        <v>4</v>
      </c>
      <c r="K2810">
        <v>2</v>
      </c>
      <c r="L2810">
        <v>0</v>
      </c>
      <c r="M2810">
        <v>215</v>
      </c>
      <c r="N2810">
        <v>31</v>
      </c>
      <c r="O2810">
        <v>6</v>
      </c>
      <c r="P2810">
        <v>3</v>
      </c>
      <c r="Q2810">
        <v>11</v>
      </c>
      <c r="R2810" s="27">
        <f t="shared" si="229"/>
        <v>239</v>
      </c>
      <c r="S2810" s="27">
        <f t="shared" si="227"/>
        <v>229</v>
      </c>
      <c r="T2810" s="27" t="str">
        <f>IFERROR(VLOOKUP(F2810,#REF!,2,0),"")</f>
        <v/>
      </c>
      <c r="U2810" s="27" t="str">
        <f t="shared" si="228"/>
        <v>,07:15:00,car,239</v>
      </c>
    </row>
    <row r="2811" spans="1:21" x14ac:dyDescent="0.25">
      <c r="A2811" t="s">
        <v>117</v>
      </c>
      <c r="B2811">
        <v>7</v>
      </c>
      <c r="C2811" s="27" t="str">
        <f t="shared" si="224"/>
        <v>M</v>
      </c>
      <c r="D2811" s="27" t="str">
        <f>IFERROR(VLOOKUP(F2811,#REF!,3),"")</f>
        <v/>
      </c>
      <c r="E2811" t="s">
        <v>3087</v>
      </c>
      <c r="F2811" s="27" t="str">
        <f t="shared" si="225"/>
        <v>CCV-46A</v>
      </c>
      <c r="G2811" t="s">
        <v>3088</v>
      </c>
      <c r="I2811" t="s">
        <v>3094</v>
      </c>
      <c r="J2811">
        <v>5</v>
      </c>
      <c r="K2811">
        <v>1</v>
      </c>
      <c r="L2811">
        <v>0</v>
      </c>
      <c r="M2811">
        <v>314</v>
      </c>
      <c r="N2811">
        <v>17</v>
      </c>
      <c r="O2811">
        <v>4</v>
      </c>
      <c r="P2811">
        <v>4</v>
      </c>
      <c r="Q2811">
        <v>6</v>
      </c>
      <c r="R2811" s="27">
        <f t="shared" si="229"/>
        <v>329</v>
      </c>
      <c r="S2811" s="27">
        <f t="shared" si="227"/>
        <v>324</v>
      </c>
      <c r="T2811" s="27" t="str">
        <f>IFERROR(VLOOKUP(F2811,#REF!,2,0),"")</f>
        <v/>
      </c>
      <c r="U2811" s="27" t="str">
        <f t="shared" si="228"/>
        <v>,07:30:00,car,329</v>
      </c>
    </row>
    <row r="2812" spans="1:21" x14ac:dyDescent="0.25">
      <c r="A2812" t="s">
        <v>119</v>
      </c>
      <c r="B2812">
        <v>7</v>
      </c>
      <c r="C2812" s="27" t="str">
        <f t="shared" si="224"/>
        <v>M</v>
      </c>
      <c r="D2812" s="27" t="str">
        <f>IFERROR(VLOOKUP(F2812,#REF!,3),"")</f>
        <v/>
      </c>
      <c r="E2812" t="s">
        <v>3087</v>
      </c>
      <c r="F2812" s="27" t="str">
        <f t="shared" si="225"/>
        <v>CCV-46A</v>
      </c>
      <c r="G2812" t="s">
        <v>3088</v>
      </c>
      <c r="I2812" t="s">
        <v>3095</v>
      </c>
      <c r="J2812">
        <v>4</v>
      </c>
      <c r="K2812">
        <v>3</v>
      </c>
      <c r="L2812">
        <v>0</v>
      </c>
      <c r="M2812">
        <v>309</v>
      </c>
      <c r="N2812">
        <v>10</v>
      </c>
      <c r="O2812">
        <v>6</v>
      </c>
      <c r="P2812">
        <v>7</v>
      </c>
      <c r="Q2812">
        <v>14</v>
      </c>
      <c r="R2812" s="27">
        <f t="shared" si="229"/>
        <v>338</v>
      </c>
      <c r="S2812" s="27">
        <f t="shared" si="227"/>
        <v>330</v>
      </c>
      <c r="T2812" s="27" t="str">
        <f>IFERROR(VLOOKUP(F2812,#REF!,2,0),"")</f>
        <v/>
      </c>
      <c r="U2812" s="27" t="str">
        <f t="shared" si="228"/>
        <v>,07:45:00,car,338</v>
      </c>
    </row>
    <row r="2813" spans="1:21" x14ac:dyDescent="0.25">
      <c r="A2813" t="s">
        <v>121</v>
      </c>
      <c r="B2813">
        <v>8</v>
      </c>
      <c r="C2813" s="27" t="str">
        <f t="shared" si="224"/>
        <v>M</v>
      </c>
      <c r="D2813" s="27" t="str">
        <f>IFERROR(VLOOKUP(F2813,#REF!,3),"")</f>
        <v/>
      </c>
      <c r="E2813" t="s">
        <v>3087</v>
      </c>
      <c r="F2813" s="27" t="str">
        <f t="shared" si="225"/>
        <v>CCV-46A</v>
      </c>
      <c r="G2813" t="s">
        <v>3088</v>
      </c>
      <c r="I2813" t="s">
        <v>3096</v>
      </c>
      <c r="J2813">
        <v>3</v>
      </c>
      <c r="K2813">
        <v>3</v>
      </c>
      <c r="L2813">
        <v>0</v>
      </c>
      <c r="M2813">
        <v>348</v>
      </c>
      <c r="N2813">
        <v>15</v>
      </c>
      <c r="O2813">
        <v>6</v>
      </c>
      <c r="P2813">
        <v>5</v>
      </c>
      <c r="Q2813">
        <v>12</v>
      </c>
      <c r="R2813" s="27">
        <f t="shared" si="229"/>
        <v>374</v>
      </c>
      <c r="S2813" s="27">
        <f t="shared" si="227"/>
        <v>365</v>
      </c>
      <c r="T2813" s="27" t="str">
        <f>IFERROR(VLOOKUP(F2813,#REF!,2,0),"")</f>
        <v/>
      </c>
      <c r="U2813" s="27" t="str">
        <f t="shared" si="228"/>
        <v>,08:00:00,car,374</v>
      </c>
    </row>
    <row r="2814" spans="1:21" x14ac:dyDescent="0.25">
      <c r="A2814" t="s">
        <v>123</v>
      </c>
      <c r="B2814">
        <v>8</v>
      </c>
      <c r="C2814" s="27" t="str">
        <f t="shared" si="224"/>
        <v>M</v>
      </c>
      <c r="D2814" s="27" t="str">
        <f>IFERROR(VLOOKUP(F2814,#REF!,3),"")</f>
        <v/>
      </c>
      <c r="E2814" t="s">
        <v>3087</v>
      </c>
      <c r="F2814" s="27" t="str">
        <f t="shared" si="225"/>
        <v>CCV-46A</v>
      </c>
      <c r="G2814" t="s">
        <v>3088</v>
      </c>
      <c r="I2814" t="s">
        <v>3097</v>
      </c>
      <c r="J2814">
        <v>4</v>
      </c>
      <c r="K2814">
        <v>4</v>
      </c>
      <c r="L2814">
        <v>0</v>
      </c>
      <c r="M2814">
        <v>263</v>
      </c>
      <c r="N2814">
        <v>16</v>
      </c>
      <c r="O2814">
        <v>7</v>
      </c>
      <c r="P2814">
        <v>3</v>
      </c>
      <c r="Q2814">
        <v>8</v>
      </c>
      <c r="R2814" s="27">
        <f t="shared" si="229"/>
        <v>285</v>
      </c>
      <c r="S2814" s="27">
        <f t="shared" si="227"/>
        <v>274</v>
      </c>
      <c r="T2814" s="27" t="str">
        <f>IFERROR(VLOOKUP(F2814,#REF!,2,0),"")</f>
        <v/>
      </c>
      <c r="U2814" s="27" t="str">
        <f t="shared" si="228"/>
        <v>,08:15:00,car,285</v>
      </c>
    </row>
    <row r="2815" spans="1:21" x14ac:dyDescent="0.25">
      <c r="A2815" t="s">
        <v>125</v>
      </c>
      <c r="B2815">
        <v>8</v>
      </c>
      <c r="C2815" s="27" t="str">
        <f t="shared" si="224"/>
        <v>M</v>
      </c>
      <c r="D2815" s="27" t="str">
        <f>IFERROR(VLOOKUP(F2815,#REF!,3),"")</f>
        <v/>
      </c>
      <c r="E2815" t="s">
        <v>3087</v>
      </c>
      <c r="F2815" s="27" t="str">
        <f t="shared" si="225"/>
        <v>CCV-46A</v>
      </c>
      <c r="G2815" t="s">
        <v>3088</v>
      </c>
      <c r="I2815" t="s">
        <v>3098</v>
      </c>
      <c r="J2815">
        <v>1</v>
      </c>
      <c r="K2815">
        <v>10</v>
      </c>
      <c r="L2815">
        <v>0</v>
      </c>
      <c r="M2815">
        <v>278</v>
      </c>
      <c r="N2815">
        <v>12</v>
      </c>
      <c r="O2815">
        <v>6</v>
      </c>
      <c r="P2815">
        <v>8</v>
      </c>
      <c r="Q2815">
        <v>4</v>
      </c>
      <c r="R2815" s="27">
        <f t="shared" si="229"/>
        <v>312</v>
      </c>
      <c r="S2815" s="27">
        <f t="shared" si="227"/>
        <v>290</v>
      </c>
      <c r="T2815" s="27" t="str">
        <f>IFERROR(VLOOKUP(F2815,#REF!,2,0),"")</f>
        <v/>
      </c>
      <c r="U2815" s="27" t="str">
        <f t="shared" si="228"/>
        <v>,08:30:00,car,312</v>
      </c>
    </row>
    <row r="2816" spans="1:21" x14ac:dyDescent="0.25">
      <c r="A2816" t="s">
        <v>127</v>
      </c>
      <c r="B2816">
        <v>8</v>
      </c>
      <c r="C2816" s="27" t="str">
        <f t="shared" si="224"/>
        <v>M</v>
      </c>
      <c r="D2816" s="27" t="str">
        <f>IFERROR(VLOOKUP(F2816,#REF!,3),"")</f>
        <v/>
      </c>
      <c r="E2816" t="s">
        <v>3087</v>
      </c>
      <c r="F2816" s="27" t="str">
        <f t="shared" si="225"/>
        <v>CCV-46A</v>
      </c>
      <c r="G2816" t="s">
        <v>3088</v>
      </c>
      <c r="I2816" t="s">
        <v>3099</v>
      </c>
      <c r="J2816">
        <v>5</v>
      </c>
      <c r="K2816">
        <v>0</v>
      </c>
      <c r="L2816">
        <v>1</v>
      </c>
      <c r="M2816">
        <v>298</v>
      </c>
      <c r="N2816">
        <v>7</v>
      </c>
      <c r="O2816">
        <v>3</v>
      </c>
      <c r="P2816">
        <v>8</v>
      </c>
      <c r="Q2816">
        <v>13</v>
      </c>
      <c r="R2816" s="27">
        <f t="shared" si="229"/>
        <v>323</v>
      </c>
      <c r="S2816" s="27">
        <f t="shared" si="227"/>
        <v>322</v>
      </c>
      <c r="T2816" s="27" t="str">
        <f>IFERROR(VLOOKUP(F2816,#REF!,2,0),"")</f>
        <v/>
      </c>
      <c r="U2816" s="27" t="str">
        <f t="shared" si="228"/>
        <v>,08:45:00,car,323</v>
      </c>
    </row>
    <row r="2817" spans="1:21" x14ac:dyDescent="0.25">
      <c r="A2817" t="s">
        <v>129</v>
      </c>
      <c r="B2817">
        <v>9</v>
      </c>
      <c r="C2817" s="27" t="str">
        <f t="shared" si="224"/>
        <v>M</v>
      </c>
      <c r="D2817" s="27" t="str">
        <f>IFERROR(VLOOKUP(F2817,#REF!,3),"")</f>
        <v/>
      </c>
      <c r="E2817" t="s">
        <v>3087</v>
      </c>
      <c r="F2817" s="27" t="str">
        <f t="shared" si="225"/>
        <v>CCV-46A</v>
      </c>
      <c r="G2817" t="s">
        <v>3088</v>
      </c>
      <c r="I2817" t="s">
        <v>3100</v>
      </c>
      <c r="J2817">
        <v>1</v>
      </c>
      <c r="K2817">
        <v>1</v>
      </c>
      <c r="L2817">
        <v>2</v>
      </c>
      <c r="M2817">
        <v>239</v>
      </c>
      <c r="N2817">
        <v>16</v>
      </c>
      <c r="O2817">
        <v>3</v>
      </c>
      <c r="P2817">
        <v>11</v>
      </c>
      <c r="Q2817">
        <v>23</v>
      </c>
      <c r="R2817" s="27">
        <f t="shared" si="229"/>
        <v>283</v>
      </c>
      <c r="S2817" s="27">
        <f t="shared" si="227"/>
        <v>278</v>
      </c>
      <c r="T2817" s="27" t="str">
        <f>IFERROR(VLOOKUP(F2817,#REF!,2,0),"")</f>
        <v/>
      </c>
      <c r="U2817" s="27" t="str">
        <f t="shared" si="228"/>
        <v>,09:00:00,car,283</v>
      </c>
    </row>
    <row r="2818" spans="1:21" x14ac:dyDescent="0.25">
      <c r="A2818" t="s">
        <v>131</v>
      </c>
      <c r="B2818">
        <v>9</v>
      </c>
      <c r="C2818" s="27" t="str">
        <f t="shared" si="224"/>
        <v>M</v>
      </c>
      <c r="D2818" s="27" t="str">
        <f>IFERROR(VLOOKUP(F2818,#REF!,3),"")</f>
        <v/>
      </c>
      <c r="E2818" t="s">
        <v>3087</v>
      </c>
      <c r="F2818" s="27" t="str">
        <f t="shared" si="225"/>
        <v>CCV-46A</v>
      </c>
      <c r="G2818" t="s">
        <v>3088</v>
      </c>
      <c r="I2818" t="s">
        <v>3101</v>
      </c>
      <c r="J2818">
        <v>1</v>
      </c>
      <c r="K2818">
        <v>2</v>
      </c>
      <c r="L2818">
        <v>0</v>
      </c>
      <c r="M2818">
        <v>216</v>
      </c>
      <c r="N2818">
        <v>18</v>
      </c>
      <c r="O2818">
        <v>5</v>
      </c>
      <c r="P2818">
        <v>7</v>
      </c>
      <c r="Q2818">
        <v>9</v>
      </c>
      <c r="R2818" s="27">
        <f t="shared" si="229"/>
        <v>239</v>
      </c>
      <c r="S2818" s="27">
        <f t="shared" si="227"/>
        <v>232</v>
      </c>
      <c r="T2818" s="27" t="str">
        <f>IFERROR(VLOOKUP(F2818,#REF!,2,0),"")</f>
        <v/>
      </c>
      <c r="U2818" s="27" t="str">
        <f t="shared" si="228"/>
        <v>,09:15:00,car,239</v>
      </c>
    </row>
    <row r="2819" spans="1:21" x14ac:dyDescent="0.25">
      <c r="A2819" t="s">
        <v>133</v>
      </c>
      <c r="B2819">
        <v>9</v>
      </c>
      <c r="C2819" s="27" t="str">
        <f t="shared" ref="C2819:C2882" si="230">IF(B2819&lt;12,"M",IF(AND(B2819&gt;=12,B2819&lt;=18),"T","N"))</f>
        <v>M</v>
      </c>
      <c r="D2819" s="27" t="str">
        <f>IFERROR(VLOOKUP(F2819,#REF!,3),"")</f>
        <v/>
      </c>
      <c r="E2819" t="s">
        <v>3087</v>
      </c>
      <c r="F2819" s="27" t="str">
        <f t="shared" ref="F2819:F2882" si="231">CONCATENATE("CCV-",G2819)</f>
        <v>CCV-46A</v>
      </c>
      <c r="G2819" t="s">
        <v>3088</v>
      </c>
      <c r="I2819" t="s">
        <v>3102</v>
      </c>
      <c r="J2819">
        <v>0</v>
      </c>
      <c r="K2819">
        <v>8</v>
      </c>
      <c r="L2819">
        <v>0</v>
      </c>
      <c r="M2819">
        <v>153</v>
      </c>
      <c r="N2819">
        <v>8</v>
      </c>
      <c r="O2819">
        <v>4</v>
      </c>
      <c r="P2819">
        <v>5</v>
      </c>
      <c r="Q2819">
        <v>8</v>
      </c>
      <c r="R2819" s="27">
        <f t="shared" si="229"/>
        <v>184</v>
      </c>
      <c r="S2819" s="27">
        <f t="shared" ref="S2819:S2882" si="232">ROUNDUP(M2819+P2819+Q2819+2.5*L2819,0)</f>
        <v>166</v>
      </c>
      <c r="T2819" s="27" t="str">
        <f>IFERROR(VLOOKUP(F2819,#REF!,2,0),"")</f>
        <v/>
      </c>
      <c r="U2819" s="27" t="str">
        <f t="shared" ref="U2819:U2882" si="233">CONCATENATE(T2819,",",CONCATENATE(LEFT(A2819,5),":00"),",car,",R2819)</f>
        <v>,09:30:00,car,184</v>
      </c>
    </row>
    <row r="2820" spans="1:21" x14ac:dyDescent="0.25">
      <c r="A2820" t="s">
        <v>135</v>
      </c>
      <c r="B2820">
        <v>9</v>
      </c>
      <c r="C2820" s="27" t="str">
        <f t="shared" si="230"/>
        <v>M</v>
      </c>
      <c r="D2820" s="27" t="str">
        <f>IFERROR(VLOOKUP(F2820,#REF!,3),"")</f>
        <v/>
      </c>
      <c r="E2820" t="s">
        <v>3087</v>
      </c>
      <c r="F2820" s="27" t="str">
        <f t="shared" si="231"/>
        <v>CCV-46A</v>
      </c>
      <c r="G2820" t="s">
        <v>3088</v>
      </c>
      <c r="I2820" t="s">
        <v>3103</v>
      </c>
      <c r="J2820">
        <v>1</v>
      </c>
      <c r="K2820">
        <v>2</v>
      </c>
      <c r="L2820">
        <v>1</v>
      </c>
      <c r="M2820">
        <v>244</v>
      </c>
      <c r="N2820">
        <v>13</v>
      </c>
      <c r="O2820">
        <v>2</v>
      </c>
      <c r="P2820">
        <v>7</v>
      </c>
      <c r="Q2820">
        <v>9</v>
      </c>
      <c r="R2820" s="27">
        <f t="shared" si="229"/>
        <v>269</v>
      </c>
      <c r="S2820" s="27">
        <f t="shared" si="232"/>
        <v>263</v>
      </c>
      <c r="T2820" s="27" t="str">
        <f>IFERROR(VLOOKUP(F2820,#REF!,2,0),"")</f>
        <v/>
      </c>
      <c r="U2820" s="27" t="str">
        <f t="shared" si="233"/>
        <v>,09:45:00,car,269</v>
      </c>
    </row>
    <row r="2821" spans="1:21" x14ac:dyDescent="0.25">
      <c r="A2821" t="s">
        <v>137</v>
      </c>
      <c r="B2821">
        <v>10</v>
      </c>
      <c r="C2821" s="27" t="str">
        <f t="shared" si="230"/>
        <v>M</v>
      </c>
      <c r="D2821" s="27" t="str">
        <f>IFERROR(VLOOKUP(F2821,#REF!,3),"")</f>
        <v/>
      </c>
      <c r="E2821" t="s">
        <v>3087</v>
      </c>
      <c r="F2821" s="27" t="str">
        <f t="shared" si="231"/>
        <v>CCV-46A</v>
      </c>
      <c r="G2821" t="s">
        <v>3088</v>
      </c>
      <c r="I2821" t="s">
        <v>3104</v>
      </c>
      <c r="J2821">
        <v>0</v>
      </c>
      <c r="K2821">
        <v>2</v>
      </c>
      <c r="L2821">
        <v>0</v>
      </c>
      <c r="M2821">
        <v>17</v>
      </c>
      <c r="N2821">
        <v>1</v>
      </c>
      <c r="O2821">
        <v>1</v>
      </c>
      <c r="P2821">
        <v>0</v>
      </c>
      <c r="Q2821">
        <v>0</v>
      </c>
      <c r="R2821" s="27">
        <f t="shared" si="229"/>
        <v>22</v>
      </c>
      <c r="S2821" s="27">
        <f t="shared" si="232"/>
        <v>17</v>
      </c>
      <c r="T2821" s="27" t="str">
        <f>IFERROR(VLOOKUP(F2821,#REF!,2,0),"")</f>
        <v/>
      </c>
      <c r="U2821" s="27" t="str">
        <f t="shared" si="233"/>
        <v>,10:00:00,car,22</v>
      </c>
    </row>
    <row r="2822" spans="1:21" x14ac:dyDescent="0.25">
      <c r="A2822" t="s">
        <v>183</v>
      </c>
      <c r="B2822">
        <v>15</v>
      </c>
      <c r="C2822" s="27" t="str">
        <f t="shared" si="230"/>
        <v>T</v>
      </c>
      <c r="D2822" s="27" t="str">
        <f>IFERROR(VLOOKUP(F2822,#REF!,3),"")</f>
        <v/>
      </c>
      <c r="E2822" t="s">
        <v>3087</v>
      </c>
      <c r="F2822" s="27" t="str">
        <f t="shared" si="231"/>
        <v>CCV-46A</v>
      </c>
      <c r="G2822" t="s">
        <v>3088</v>
      </c>
      <c r="I2822" t="s">
        <v>3105</v>
      </c>
      <c r="J2822">
        <v>0</v>
      </c>
      <c r="K2822">
        <v>0</v>
      </c>
      <c r="L2822">
        <v>0</v>
      </c>
      <c r="M2822">
        <v>14</v>
      </c>
      <c r="N2822">
        <v>1</v>
      </c>
      <c r="O2822">
        <v>0</v>
      </c>
      <c r="P2822">
        <v>0</v>
      </c>
      <c r="Q2822">
        <v>1</v>
      </c>
      <c r="R2822" s="27">
        <f t="shared" si="229"/>
        <v>16</v>
      </c>
      <c r="S2822" s="27">
        <f t="shared" si="232"/>
        <v>15</v>
      </c>
      <c r="T2822" s="27" t="str">
        <f>IFERROR(VLOOKUP(F2822,#REF!,2,0),"")</f>
        <v/>
      </c>
      <c r="U2822" s="27" t="str">
        <f t="shared" si="233"/>
        <v>,15:45:00,car,16</v>
      </c>
    </row>
    <row r="2823" spans="1:21" x14ac:dyDescent="0.25">
      <c r="A2823" t="s">
        <v>185</v>
      </c>
      <c r="B2823">
        <v>16</v>
      </c>
      <c r="C2823" s="27" t="str">
        <f t="shared" si="230"/>
        <v>T</v>
      </c>
      <c r="D2823" s="27" t="str">
        <f>IFERROR(VLOOKUP(F2823,#REF!,3),"")</f>
        <v/>
      </c>
      <c r="E2823" t="s">
        <v>3087</v>
      </c>
      <c r="F2823" s="27" t="str">
        <f t="shared" si="231"/>
        <v>CCV-46A</v>
      </c>
      <c r="G2823" t="s">
        <v>3088</v>
      </c>
      <c r="I2823" t="s">
        <v>3106</v>
      </c>
      <c r="J2823">
        <v>0</v>
      </c>
      <c r="K2823">
        <v>4</v>
      </c>
      <c r="L2823">
        <v>1</v>
      </c>
      <c r="M2823">
        <v>192</v>
      </c>
      <c r="N2823">
        <v>14</v>
      </c>
      <c r="O2823">
        <v>5</v>
      </c>
      <c r="P2823">
        <v>7</v>
      </c>
      <c r="Q2823">
        <v>14</v>
      </c>
      <c r="R2823" s="27">
        <f t="shared" si="229"/>
        <v>226</v>
      </c>
      <c r="S2823" s="27">
        <f t="shared" si="232"/>
        <v>216</v>
      </c>
      <c r="T2823" s="27" t="str">
        <f>IFERROR(VLOOKUP(F2823,#REF!,2,0),"")</f>
        <v/>
      </c>
      <c r="U2823" s="27" t="str">
        <f t="shared" si="233"/>
        <v>,16:00:00,car,226</v>
      </c>
    </row>
    <row r="2824" spans="1:21" x14ac:dyDescent="0.25">
      <c r="A2824" t="s">
        <v>187</v>
      </c>
      <c r="B2824">
        <v>16</v>
      </c>
      <c r="C2824" s="27" t="str">
        <f t="shared" si="230"/>
        <v>T</v>
      </c>
      <c r="D2824" s="27" t="str">
        <f>IFERROR(VLOOKUP(F2824,#REF!,3),"")</f>
        <v/>
      </c>
      <c r="E2824" t="s">
        <v>3087</v>
      </c>
      <c r="F2824" s="27" t="str">
        <f t="shared" si="231"/>
        <v>CCV-46A</v>
      </c>
      <c r="G2824" t="s">
        <v>3088</v>
      </c>
      <c r="I2824" t="s">
        <v>3107</v>
      </c>
      <c r="J2824">
        <v>0</v>
      </c>
      <c r="K2824">
        <v>3</v>
      </c>
      <c r="L2824">
        <v>0</v>
      </c>
      <c r="M2824">
        <v>186</v>
      </c>
      <c r="N2824">
        <v>11</v>
      </c>
      <c r="O2824">
        <v>0</v>
      </c>
      <c r="P2824">
        <v>5</v>
      </c>
      <c r="Q2824">
        <v>6</v>
      </c>
      <c r="R2824" s="27">
        <f t="shared" si="229"/>
        <v>205</v>
      </c>
      <c r="S2824" s="27">
        <f t="shared" si="232"/>
        <v>197</v>
      </c>
      <c r="T2824" s="27" t="str">
        <f>IFERROR(VLOOKUP(F2824,#REF!,2,0),"")</f>
        <v/>
      </c>
      <c r="U2824" s="27" t="str">
        <f t="shared" si="233"/>
        <v>,16:15:00,car,205</v>
      </c>
    </row>
    <row r="2825" spans="1:21" x14ac:dyDescent="0.25">
      <c r="A2825" t="s">
        <v>42</v>
      </c>
      <c r="B2825">
        <v>16</v>
      </c>
      <c r="C2825" s="27" t="str">
        <f t="shared" si="230"/>
        <v>T</v>
      </c>
      <c r="D2825" s="27" t="str">
        <f>IFERROR(VLOOKUP(F2825,#REF!,3),"")</f>
        <v/>
      </c>
      <c r="E2825" t="s">
        <v>3087</v>
      </c>
      <c r="F2825" s="27" t="str">
        <f t="shared" si="231"/>
        <v>CCV-46A</v>
      </c>
      <c r="G2825" t="s">
        <v>3088</v>
      </c>
      <c r="I2825" t="s">
        <v>3108</v>
      </c>
      <c r="J2825">
        <v>3</v>
      </c>
      <c r="K2825">
        <v>0</v>
      </c>
      <c r="L2825">
        <v>1</v>
      </c>
      <c r="M2825">
        <v>187</v>
      </c>
      <c r="N2825">
        <v>14</v>
      </c>
      <c r="O2825">
        <v>6</v>
      </c>
      <c r="P2825">
        <v>7</v>
      </c>
      <c r="Q2825">
        <v>13</v>
      </c>
      <c r="R2825" s="27">
        <f t="shared" si="229"/>
        <v>212</v>
      </c>
      <c r="S2825" s="27">
        <f t="shared" si="232"/>
        <v>210</v>
      </c>
      <c r="T2825" s="27" t="str">
        <f>IFERROR(VLOOKUP(F2825,#REF!,2,0),"")</f>
        <v/>
      </c>
      <c r="U2825" s="27" t="str">
        <f t="shared" si="233"/>
        <v>,16:30:00,car,212</v>
      </c>
    </row>
    <row r="2826" spans="1:21" x14ac:dyDescent="0.25">
      <c r="A2826" t="s">
        <v>43</v>
      </c>
      <c r="B2826">
        <v>16</v>
      </c>
      <c r="C2826" s="27" t="str">
        <f t="shared" si="230"/>
        <v>T</v>
      </c>
      <c r="D2826" s="27" t="str">
        <f>IFERROR(VLOOKUP(F2826,#REF!,3),"")</f>
        <v/>
      </c>
      <c r="E2826" t="s">
        <v>3087</v>
      </c>
      <c r="F2826" s="27" t="str">
        <f t="shared" si="231"/>
        <v>CCV-46A</v>
      </c>
      <c r="G2826" t="s">
        <v>3088</v>
      </c>
      <c r="I2826" t="s">
        <v>3109</v>
      </c>
      <c r="J2826">
        <v>3</v>
      </c>
      <c r="K2826">
        <v>1</v>
      </c>
      <c r="L2826">
        <v>1</v>
      </c>
      <c r="M2826">
        <v>118</v>
      </c>
      <c r="N2826">
        <v>14</v>
      </c>
      <c r="O2826">
        <v>5</v>
      </c>
      <c r="P2826">
        <v>6</v>
      </c>
      <c r="Q2826">
        <v>9</v>
      </c>
      <c r="R2826" s="27">
        <f t="shared" si="229"/>
        <v>140</v>
      </c>
      <c r="S2826" s="27">
        <f t="shared" si="232"/>
        <v>136</v>
      </c>
      <c r="T2826" s="27" t="str">
        <f>IFERROR(VLOOKUP(F2826,#REF!,2,0),"")</f>
        <v/>
      </c>
      <c r="U2826" s="27" t="str">
        <f t="shared" si="233"/>
        <v>,16:45:00,car,140</v>
      </c>
    </row>
    <row r="2827" spans="1:21" x14ac:dyDescent="0.25">
      <c r="A2827" t="s">
        <v>44</v>
      </c>
      <c r="B2827">
        <v>17</v>
      </c>
      <c r="C2827" s="27" t="str">
        <f t="shared" si="230"/>
        <v>T</v>
      </c>
      <c r="D2827" s="27" t="str">
        <f>IFERROR(VLOOKUP(F2827,#REF!,3),"")</f>
        <v/>
      </c>
      <c r="E2827" t="s">
        <v>3087</v>
      </c>
      <c r="F2827" s="27" t="str">
        <f t="shared" si="231"/>
        <v>CCV-46A</v>
      </c>
      <c r="G2827" t="s">
        <v>3088</v>
      </c>
      <c r="I2827" t="s">
        <v>3110</v>
      </c>
      <c r="J2827">
        <v>2</v>
      </c>
      <c r="K2827">
        <v>1</v>
      </c>
      <c r="L2827">
        <v>0</v>
      </c>
      <c r="M2827">
        <v>111</v>
      </c>
      <c r="N2827">
        <v>22</v>
      </c>
      <c r="O2827">
        <v>3</v>
      </c>
      <c r="P2827">
        <v>3</v>
      </c>
      <c r="Q2827">
        <v>2</v>
      </c>
      <c r="R2827" s="27">
        <f t="shared" si="229"/>
        <v>122</v>
      </c>
      <c r="S2827" s="27">
        <f t="shared" si="232"/>
        <v>116</v>
      </c>
      <c r="T2827" s="27" t="str">
        <f>IFERROR(VLOOKUP(F2827,#REF!,2,0),"")</f>
        <v/>
      </c>
      <c r="U2827" s="27" t="str">
        <f t="shared" si="233"/>
        <v>,17:00:00,car,122</v>
      </c>
    </row>
    <row r="2828" spans="1:21" x14ac:dyDescent="0.25">
      <c r="A2828" t="s">
        <v>45</v>
      </c>
      <c r="B2828">
        <v>17</v>
      </c>
      <c r="C2828" s="27" t="str">
        <f t="shared" si="230"/>
        <v>T</v>
      </c>
      <c r="D2828" s="27" t="str">
        <f>IFERROR(VLOOKUP(F2828,#REF!,3),"")</f>
        <v/>
      </c>
      <c r="E2828" t="s">
        <v>3087</v>
      </c>
      <c r="F2828" s="27" t="str">
        <f t="shared" si="231"/>
        <v>CCV-46A</v>
      </c>
      <c r="G2828" t="s">
        <v>3088</v>
      </c>
      <c r="I2828" t="s">
        <v>3111</v>
      </c>
      <c r="J2828">
        <v>1</v>
      </c>
      <c r="K2828">
        <v>1</v>
      </c>
      <c r="L2828">
        <v>0</v>
      </c>
      <c r="M2828">
        <v>178</v>
      </c>
      <c r="N2828">
        <v>10</v>
      </c>
      <c r="O2828">
        <v>0</v>
      </c>
      <c r="P2828">
        <v>3</v>
      </c>
      <c r="Q2828">
        <v>1</v>
      </c>
      <c r="R2828" s="27">
        <f t="shared" si="229"/>
        <v>186</v>
      </c>
      <c r="S2828" s="27">
        <f t="shared" si="232"/>
        <v>182</v>
      </c>
      <c r="T2828" s="27" t="str">
        <f>IFERROR(VLOOKUP(F2828,#REF!,2,0),"")</f>
        <v/>
      </c>
      <c r="U2828" s="27" t="str">
        <f t="shared" si="233"/>
        <v>,17:15:00,car,186</v>
      </c>
    </row>
    <row r="2829" spans="1:21" x14ac:dyDescent="0.25">
      <c r="A2829" t="s">
        <v>46</v>
      </c>
      <c r="B2829">
        <v>17</v>
      </c>
      <c r="C2829" s="27" t="str">
        <f t="shared" si="230"/>
        <v>T</v>
      </c>
      <c r="D2829" s="27" t="str">
        <f>IFERROR(VLOOKUP(F2829,#REF!,3),"")</f>
        <v/>
      </c>
      <c r="E2829" t="s">
        <v>3087</v>
      </c>
      <c r="F2829" s="27" t="str">
        <f t="shared" si="231"/>
        <v>CCV-46A</v>
      </c>
      <c r="G2829" t="s">
        <v>3088</v>
      </c>
      <c r="I2829" t="s">
        <v>3112</v>
      </c>
      <c r="J2829">
        <v>1</v>
      </c>
      <c r="K2829">
        <v>1</v>
      </c>
      <c r="L2829">
        <v>1</v>
      </c>
      <c r="M2829">
        <v>172</v>
      </c>
      <c r="N2829">
        <v>9</v>
      </c>
      <c r="O2829">
        <v>3</v>
      </c>
      <c r="P2829">
        <v>3</v>
      </c>
      <c r="Q2829">
        <v>2</v>
      </c>
      <c r="R2829" s="27">
        <f t="shared" si="229"/>
        <v>183</v>
      </c>
      <c r="S2829" s="27">
        <f t="shared" si="232"/>
        <v>180</v>
      </c>
      <c r="T2829" s="27" t="str">
        <f>IFERROR(VLOOKUP(F2829,#REF!,2,0),"")</f>
        <v/>
      </c>
      <c r="U2829" s="27" t="str">
        <f t="shared" si="233"/>
        <v>,17:30:00,car,183</v>
      </c>
    </row>
    <row r="2830" spans="1:21" x14ac:dyDescent="0.25">
      <c r="A2830" t="s">
        <v>47</v>
      </c>
      <c r="B2830">
        <v>17</v>
      </c>
      <c r="C2830" s="27" t="str">
        <f t="shared" si="230"/>
        <v>T</v>
      </c>
      <c r="D2830" s="27" t="str">
        <f>IFERROR(VLOOKUP(F2830,#REF!,3),"")</f>
        <v/>
      </c>
      <c r="E2830" t="s">
        <v>3087</v>
      </c>
      <c r="F2830" s="27" t="str">
        <f t="shared" si="231"/>
        <v>CCV-46A</v>
      </c>
      <c r="G2830" t="s">
        <v>3088</v>
      </c>
      <c r="I2830" t="s">
        <v>3113</v>
      </c>
      <c r="J2830">
        <v>1</v>
      </c>
      <c r="K2830">
        <v>3</v>
      </c>
      <c r="L2830">
        <v>0</v>
      </c>
      <c r="M2830">
        <v>181</v>
      </c>
      <c r="N2830">
        <v>13</v>
      </c>
      <c r="O2830">
        <v>6</v>
      </c>
      <c r="P2830">
        <v>7</v>
      </c>
      <c r="Q2830">
        <v>7</v>
      </c>
      <c r="R2830" s="27">
        <f t="shared" si="229"/>
        <v>204</v>
      </c>
      <c r="S2830" s="27">
        <f t="shared" si="232"/>
        <v>195</v>
      </c>
      <c r="T2830" s="27" t="str">
        <f>IFERROR(VLOOKUP(F2830,#REF!,2,0),"")</f>
        <v/>
      </c>
      <c r="U2830" s="27" t="str">
        <f t="shared" si="233"/>
        <v>,17:45:00,car,204</v>
      </c>
    </row>
    <row r="2831" spans="1:21" x14ac:dyDescent="0.25">
      <c r="A2831" t="s">
        <v>48</v>
      </c>
      <c r="B2831">
        <v>18</v>
      </c>
      <c r="C2831" s="27" t="str">
        <f t="shared" si="230"/>
        <v>T</v>
      </c>
      <c r="D2831" s="27" t="str">
        <f>IFERROR(VLOOKUP(F2831,#REF!,3),"")</f>
        <v/>
      </c>
      <c r="E2831" t="s">
        <v>3087</v>
      </c>
      <c r="F2831" s="27" t="str">
        <f t="shared" si="231"/>
        <v>CCV-46A</v>
      </c>
      <c r="G2831" t="s">
        <v>3088</v>
      </c>
      <c r="I2831" t="s">
        <v>3114</v>
      </c>
      <c r="J2831">
        <v>5</v>
      </c>
      <c r="K2831">
        <v>1</v>
      </c>
      <c r="L2831">
        <v>2</v>
      </c>
      <c r="M2831">
        <v>246</v>
      </c>
      <c r="N2831">
        <v>21</v>
      </c>
      <c r="O2831">
        <v>6</v>
      </c>
      <c r="P2831">
        <v>5</v>
      </c>
      <c r="Q2831">
        <v>4</v>
      </c>
      <c r="R2831" s="27">
        <f t="shared" si="229"/>
        <v>266</v>
      </c>
      <c r="S2831" s="27">
        <f t="shared" si="232"/>
        <v>260</v>
      </c>
      <c r="T2831" s="27" t="str">
        <f>IFERROR(VLOOKUP(F2831,#REF!,2,0),"")</f>
        <v/>
      </c>
      <c r="U2831" s="27" t="str">
        <f t="shared" si="233"/>
        <v>,18:00:00,car,266</v>
      </c>
    </row>
    <row r="2832" spans="1:21" x14ac:dyDescent="0.25">
      <c r="A2832" t="s">
        <v>49</v>
      </c>
      <c r="B2832">
        <v>18</v>
      </c>
      <c r="C2832" s="27" t="str">
        <f t="shared" si="230"/>
        <v>T</v>
      </c>
      <c r="D2832" s="27" t="str">
        <f>IFERROR(VLOOKUP(F2832,#REF!,3),"")</f>
        <v/>
      </c>
      <c r="E2832" t="s">
        <v>3087</v>
      </c>
      <c r="F2832" s="27" t="str">
        <f t="shared" si="231"/>
        <v>CCV-46A</v>
      </c>
      <c r="G2832" t="s">
        <v>3088</v>
      </c>
      <c r="I2832" t="s">
        <v>3115</v>
      </c>
      <c r="J2832">
        <v>7</v>
      </c>
      <c r="K2832">
        <v>0</v>
      </c>
      <c r="L2832">
        <v>0</v>
      </c>
      <c r="M2832">
        <v>216</v>
      </c>
      <c r="N2832">
        <v>11</v>
      </c>
      <c r="O2832">
        <v>6</v>
      </c>
      <c r="P2832">
        <v>4</v>
      </c>
      <c r="Q2832">
        <v>5</v>
      </c>
      <c r="R2832" s="27">
        <f t="shared" si="229"/>
        <v>227</v>
      </c>
      <c r="S2832" s="27">
        <f t="shared" si="232"/>
        <v>225</v>
      </c>
      <c r="T2832" s="27" t="str">
        <f>IFERROR(VLOOKUP(F2832,#REF!,2,0),"")</f>
        <v/>
      </c>
      <c r="U2832" s="27" t="str">
        <f t="shared" si="233"/>
        <v>,18:15:00,car,227</v>
      </c>
    </row>
    <row r="2833" spans="1:21" x14ac:dyDescent="0.25">
      <c r="A2833" t="s">
        <v>197</v>
      </c>
      <c r="B2833">
        <v>18</v>
      </c>
      <c r="C2833" s="27" t="str">
        <f t="shared" si="230"/>
        <v>T</v>
      </c>
      <c r="D2833" s="27" t="str">
        <f>IFERROR(VLOOKUP(F2833,#REF!,3),"")</f>
        <v/>
      </c>
      <c r="E2833" t="s">
        <v>3087</v>
      </c>
      <c r="F2833" s="27" t="str">
        <f t="shared" si="231"/>
        <v>CCV-46A</v>
      </c>
      <c r="G2833" t="s">
        <v>3088</v>
      </c>
      <c r="I2833" t="s">
        <v>3116</v>
      </c>
      <c r="J2833">
        <v>16</v>
      </c>
      <c r="K2833">
        <v>2</v>
      </c>
      <c r="L2833">
        <v>0</v>
      </c>
      <c r="M2833">
        <v>220</v>
      </c>
      <c r="N2833">
        <v>24</v>
      </c>
      <c r="O2833">
        <v>0</v>
      </c>
      <c r="P2833">
        <v>2</v>
      </c>
      <c r="Q2833">
        <v>2</v>
      </c>
      <c r="R2833" s="27">
        <f t="shared" si="229"/>
        <v>232</v>
      </c>
      <c r="S2833" s="27">
        <f t="shared" si="232"/>
        <v>224</v>
      </c>
      <c r="T2833" s="27" t="str">
        <f>IFERROR(VLOOKUP(F2833,#REF!,2,0),"")</f>
        <v/>
      </c>
      <c r="U2833" s="27" t="str">
        <f t="shared" si="233"/>
        <v>,18:30:00,car,232</v>
      </c>
    </row>
    <row r="2834" spans="1:21" x14ac:dyDescent="0.25">
      <c r="A2834" t="s">
        <v>199</v>
      </c>
      <c r="B2834">
        <v>18</v>
      </c>
      <c r="C2834" s="27" t="str">
        <f t="shared" si="230"/>
        <v>T</v>
      </c>
      <c r="D2834" s="27" t="str">
        <f>IFERROR(VLOOKUP(F2834,#REF!,3),"")</f>
        <v/>
      </c>
      <c r="E2834" t="s">
        <v>3087</v>
      </c>
      <c r="F2834" s="27" t="str">
        <f t="shared" si="231"/>
        <v>CCV-46A</v>
      </c>
      <c r="G2834" t="s">
        <v>3088</v>
      </c>
      <c r="I2834" t="s">
        <v>3117</v>
      </c>
      <c r="J2834">
        <v>0</v>
      </c>
      <c r="K2834">
        <v>0</v>
      </c>
      <c r="L2834">
        <v>0</v>
      </c>
      <c r="M2834">
        <v>176</v>
      </c>
      <c r="N2834">
        <v>12</v>
      </c>
      <c r="O2834">
        <v>0</v>
      </c>
      <c r="P2834">
        <v>2</v>
      </c>
      <c r="Q2834">
        <v>1</v>
      </c>
      <c r="R2834" s="27">
        <f t="shared" si="229"/>
        <v>181</v>
      </c>
      <c r="S2834" s="27">
        <f t="shared" si="232"/>
        <v>179</v>
      </c>
      <c r="T2834" s="27" t="str">
        <f>IFERROR(VLOOKUP(F2834,#REF!,2,0),"")</f>
        <v/>
      </c>
      <c r="U2834" s="27" t="str">
        <f t="shared" si="233"/>
        <v>,18:45:00,car,181</v>
      </c>
    </row>
    <row r="2835" spans="1:21" x14ac:dyDescent="0.25">
      <c r="A2835" t="s">
        <v>201</v>
      </c>
      <c r="B2835">
        <v>19</v>
      </c>
      <c r="C2835" s="27" t="str">
        <f t="shared" si="230"/>
        <v>N</v>
      </c>
      <c r="D2835" s="27" t="str">
        <f>IFERROR(VLOOKUP(F2835,#REF!,3),"")</f>
        <v/>
      </c>
      <c r="E2835" t="s">
        <v>3087</v>
      </c>
      <c r="F2835" s="27" t="str">
        <f t="shared" si="231"/>
        <v>CCV-46A</v>
      </c>
      <c r="G2835" t="s">
        <v>3088</v>
      </c>
      <c r="I2835" t="s">
        <v>3118</v>
      </c>
      <c r="J2835">
        <v>9</v>
      </c>
      <c r="K2835">
        <v>0</v>
      </c>
      <c r="L2835">
        <v>0</v>
      </c>
      <c r="M2835">
        <v>179</v>
      </c>
      <c r="N2835">
        <v>27</v>
      </c>
      <c r="O2835">
        <v>5</v>
      </c>
      <c r="P2835">
        <v>2</v>
      </c>
      <c r="Q2835">
        <v>6</v>
      </c>
      <c r="R2835" s="27">
        <f t="shared" si="229"/>
        <v>192</v>
      </c>
      <c r="S2835" s="27">
        <f t="shared" si="232"/>
        <v>187</v>
      </c>
      <c r="T2835" s="27" t="str">
        <f>IFERROR(VLOOKUP(F2835,#REF!,2,0),"")</f>
        <v/>
      </c>
      <c r="U2835" s="27" t="str">
        <f t="shared" si="233"/>
        <v>,19:00:00,car,192</v>
      </c>
    </row>
    <row r="2836" spans="1:21" x14ac:dyDescent="0.25">
      <c r="A2836" t="s">
        <v>203</v>
      </c>
      <c r="B2836">
        <v>19</v>
      </c>
      <c r="C2836" s="27" t="str">
        <f t="shared" si="230"/>
        <v>N</v>
      </c>
      <c r="D2836" s="27" t="str">
        <f>IFERROR(VLOOKUP(F2836,#REF!,3),"")</f>
        <v/>
      </c>
      <c r="E2836" t="s">
        <v>3087</v>
      </c>
      <c r="F2836" s="27" t="str">
        <f t="shared" si="231"/>
        <v>CCV-46A</v>
      </c>
      <c r="G2836" t="s">
        <v>3088</v>
      </c>
      <c r="I2836" t="s">
        <v>3119</v>
      </c>
      <c r="J2836">
        <v>1</v>
      </c>
      <c r="K2836">
        <v>0</v>
      </c>
      <c r="L2836">
        <v>0</v>
      </c>
      <c r="M2836">
        <v>152</v>
      </c>
      <c r="N2836">
        <v>11</v>
      </c>
      <c r="O2836">
        <v>4</v>
      </c>
      <c r="P2836">
        <v>3</v>
      </c>
      <c r="Q2836">
        <v>1</v>
      </c>
      <c r="R2836" s="27">
        <f t="shared" si="229"/>
        <v>158</v>
      </c>
      <c r="S2836" s="27">
        <f t="shared" si="232"/>
        <v>156</v>
      </c>
      <c r="T2836" s="27" t="str">
        <f>IFERROR(VLOOKUP(F2836,#REF!,2,0),"")</f>
        <v/>
      </c>
      <c r="U2836" s="27" t="str">
        <f t="shared" si="233"/>
        <v>,19:15:00,car,158</v>
      </c>
    </row>
    <row r="2837" spans="1:21" x14ac:dyDescent="0.25">
      <c r="A2837" t="s">
        <v>205</v>
      </c>
      <c r="B2837">
        <v>19</v>
      </c>
      <c r="C2837" s="27" t="str">
        <f t="shared" si="230"/>
        <v>N</v>
      </c>
      <c r="D2837" s="27" t="str">
        <f>IFERROR(VLOOKUP(F2837,#REF!,3),"")</f>
        <v/>
      </c>
      <c r="E2837" t="s">
        <v>3087</v>
      </c>
      <c r="F2837" s="27" t="str">
        <f t="shared" si="231"/>
        <v>CCV-46A</v>
      </c>
      <c r="G2837" t="s">
        <v>3088</v>
      </c>
      <c r="I2837" t="s">
        <v>3120</v>
      </c>
      <c r="J2837">
        <v>0</v>
      </c>
      <c r="K2837">
        <v>0</v>
      </c>
      <c r="L2837">
        <v>0</v>
      </c>
      <c r="M2837">
        <v>6</v>
      </c>
      <c r="N2837">
        <v>0</v>
      </c>
      <c r="O2837">
        <v>0</v>
      </c>
      <c r="P2837">
        <v>0</v>
      </c>
      <c r="Q2837">
        <v>0</v>
      </c>
      <c r="R2837" s="27">
        <f t="shared" si="229"/>
        <v>6</v>
      </c>
      <c r="S2837" s="27">
        <f t="shared" si="232"/>
        <v>6</v>
      </c>
      <c r="T2837" s="27" t="str">
        <f>IFERROR(VLOOKUP(F2837,#REF!,2,0),"")</f>
        <v/>
      </c>
      <c r="U2837" s="27" t="str">
        <f t="shared" si="233"/>
        <v>,19:30:00,car,6</v>
      </c>
    </row>
    <row r="2838" spans="1:21" hidden="1" x14ac:dyDescent="0.25">
      <c r="A2838" t="s">
        <v>107</v>
      </c>
      <c r="B2838">
        <v>6</v>
      </c>
      <c r="C2838" s="27" t="str">
        <f t="shared" si="230"/>
        <v>M</v>
      </c>
      <c r="E2838" t="s">
        <v>3121</v>
      </c>
      <c r="F2838" s="27" t="str">
        <f t="shared" si="231"/>
        <v>CCV-46B</v>
      </c>
      <c r="G2838" t="s">
        <v>3122</v>
      </c>
      <c r="I2838" t="s">
        <v>3123</v>
      </c>
      <c r="J2838">
        <v>0</v>
      </c>
      <c r="K2838">
        <v>1</v>
      </c>
      <c r="L2838">
        <v>0</v>
      </c>
      <c r="M2838">
        <v>11</v>
      </c>
      <c r="N2838">
        <v>1</v>
      </c>
      <c r="O2838">
        <v>1</v>
      </c>
      <c r="P2838">
        <v>0</v>
      </c>
      <c r="Q2838">
        <v>3</v>
      </c>
      <c r="R2838" s="27">
        <f t="shared" ref="R2838:R2882" si="234">ROUNDUP((M2838+P2838+Q2838+(1/6)*N2838+2*K2838+2.5*L2838)*1.3,0)</f>
        <v>22</v>
      </c>
      <c r="S2838" s="27">
        <f t="shared" si="232"/>
        <v>14</v>
      </c>
      <c r="T2838" s="27" t="str">
        <f>IFERROR(VLOOKUP(F2838,#REF!,2,0),"")</f>
        <v/>
      </c>
      <c r="U2838" s="27" t="str">
        <f t="shared" si="233"/>
        <v>,06:15:00,car,22</v>
      </c>
    </row>
    <row r="2839" spans="1:21" hidden="1" x14ac:dyDescent="0.25">
      <c r="A2839" t="s">
        <v>109</v>
      </c>
      <c r="B2839">
        <v>6</v>
      </c>
      <c r="C2839" s="27" t="str">
        <f t="shared" si="230"/>
        <v>M</v>
      </c>
      <c r="E2839" t="s">
        <v>3121</v>
      </c>
      <c r="F2839" s="27" t="str">
        <f t="shared" si="231"/>
        <v>CCV-46B</v>
      </c>
      <c r="G2839" t="s">
        <v>3122</v>
      </c>
      <c r="I2839" t="s">
        <v>3124</v>
      </c>
      <c r="J2839">
        <v>1</v>
      </c>
      <c r="K2839">
        <v>0</v>
      </c>
      <c r="L2839">
        <v>0</v>
      </c>
      <c r="M2839">
        <v>27</v>
      </c>
      <c r="N2839">
        <v>6</v>
      </c>
      <c r="O2839">
        <v>1</v>
      </c>
      <c r="P2839">
        <v>1</v>
      </c>
      <c r="Q2839">
        <v>4</v>
      </c>
      <c r="R2839" s="27">
        <f t="shared" si="234"/>
        <v>43</v>
      </c>
      <c r="S2839" s="27">
        <f t="shared" si="232"/>
        <v>32</v>
      </c>
      <c r="T2839" s="27" t="str">
        <f>IFERROR(VLOOKUP(F2839,#REF!,2,0),"")</f>
        <v/>
      </c>
      <c r="U2839" s="27" t="str">
        <f t="shared" si="233"/>
        <v>,06:30:00,car,43</v>
      </c>
    </row>
    <row r="2840" spans="1:21" hidden="1" x14ac:dyDescent="0.25">
      <c r="A2840" t="s">
        <v>111</v>
      </c>
      <c r="B2840">
        <v>6</v>
      </c>
      <c r="C2840" s="27" t="str">
        <f t="shared" si="230"/>
        <v>M</v>
      </c>
      <c r="E2840" t="s">
        <v>3121</v>
      </c>
      <c r="F2840" s="27" t="str">
        <f t="shared" si="231"/>
        <v>CCV-46B</v>
      </c>
      <c r="G2840" t="s">
        <v>3122</v>
      </c>
      <c r="I2840" t="s">
        <v>3125</v>
      </c>
      <c r="J2840">
        <v>2</v>
      </c>
      <c r="K2840">
        <v>1</v>
      </c>
      <c r="L2840">
        <v>0</v>
      </c>
      <c r="M2840">
        <v>48</v>
      </c>
      <c r="N2840">
        <v>7</v>
      </c>
      <c r="O2840">
        <v>4</v>
      </c>
      <c r="P2840">
        <v>3</v>
      </c>
      <c r="Q2840">
        <v>2</v>
      </c>
      <c r="R2840" s="27">
        <f t="shared" si="234"/>
        <v>74</v>
      </c>
      <c r="S2840" s="27">
        <f t="shared" si="232"/>
        <v>53</v>
      </c>
      <c r="T2840" s="27" t="str">
        <f>IFERROR(VLOOKUP(F2840,#REF!,2,0),"")</f>
        <v/>
      </c>
      <c r="U2840" s="27" t="str">
        <f t="shared" si="233"/>
        <v>,06:45:00,car,74</v>
      </c>
    </row>
    <row r="2841" spans="1:21" hidden="1" x14ac:dyDescent="0.25">
      <c r="A2841" t="s">
        <v>113</v>
      </c>
      <c r="B2841">
        <v>7</v>
      </c>
      <c r="C2841" s="27" t="str">
        <f t="shared" si="230"/>
        <v>M</v>
      </c>
      <c r="E2841" t="s">
        <v>3121</v>
      </c>
      <c r="F2841" s="27" t="str">
        <f t="shared" si="231"/>
        <v>CCV-46B</v>
      </c>
      <c r="G2841" t="s">
        <v>3122</v>
      </c>
      <c r="I2841" t="s">
        <v>3126</v>
      </c>
      <c r="J2841">
        <v>4</v>
      </c>
      <c r="K2841">
        <v>1</v>
      </c>
      <c r="L2841">
        <v>0</v>
      </c>
      <c r="M2841">
        <v>63</v>
      </c>
      <c r="N2841">
        <v>8</v>
      </c>
      <c r="O2841">
        <v>4</v>
      </c>
      <c r="P2841">
        <v>3</v>
      </c>
      <c r="Q2841">
        <v>5</v>
      </c>
      <c r="R2841" s="27">
        <f t="shared" si="234"/>
        <v>97</v>
      </c>
      <c r="S2841" s="27">
        <f t="shared" si="232"/>
        <v>71</v>
      </c>
      <c r="T2841" s="27" t="str">
        <f>IFERROR(VLOOKUP(F2841,#REF!,2,0),"")</f>
        <v/>
      </c>
      <c r="U2841" s="27" t="str">
        <f t="shared" si="233"/>
        <v>,07:00:00,car,97</v>
      </c>
    </row>
    <row r="2842" spans="1:21" hidden="1" x14ac:dyDescent="0.25">
      <c r="A2842" t="s">
        <v>115</v>
      </c>
      <c r="B2842">
        <v>7</v>
      </c>
      <c r="C2842" s="27" t="str">
        <f t="shared" si="230"/>
        <v>M</v>
      </c>
      <c r="E2842" t="s">
        <v>3121</v>
      </c>
      <c r="F2842" s="27" t="str">
        <f t="shared" si="231"/>
        <v>CCV-46B</v>
      </c>
      <c r="G2842" t="s">
        <v>3122</v>
      </c>
      <c r="I2842" t="s">
        <v>3127</v>
      </c>
      <c r="J2842">
        <v>1</v>
      </c>
      <c r="K2842">
        <v>2</v>
      </c>
      <c r="L2842">
        <v>0</v>
      </c>
      <c r="M2842">
        <v>80</v>
      </c>
      <c r="N2842">
        <v>5</v>
      </c>
      <c r="O2842">
        <v>4</v>
      </c>
      <c r="P2842">
        <v>3</v>
      </c>
      <c r="Q2842">
        <v>2</v>
      </c>
      <c r="R2842" s="27">
        <f t="shared" si="234"/>
        <v>117</v>
      </c>
      <c r="S2842" s="27">
        <f t="shared" si="232"/>
        <v>85</v>
      </c>
      <c r="T2842" s="27" t="str">
        <f>IFERROR(VLOOKUP(F2842,#REF!,2,0),"")</f>
        <v/>
      </c>
      <c r="U2842" s="27" t="str">
        <f t="shared" si="233"/>
        <v>,07:15:00,car,117</v>
      </c>
    </row>
    <row r="2843" spans="1:21" hidden="1" x14ac:dyDescent="0.25">
      <c r="A2843" t="s">
        <v>117</v>
      </c>
      <c r="B2843">
        <v>7</v>
      </c>
      <c r="C2843" s="27" t="str">
        <f t="shared" si="230"/>
        <v>M</v>
      </c>
      <c r="E2843" t="s">
        <v>3121</v>
      </c>
      <c r="F2843" s="27" t="str">
        <f t="shared" si="231"/>
        <v>CCV-46B</v>
      </c>
      <c r="G2843" t="s">
        <v>3122</v>
      </c>
      <c r="I2843" t="s">
        <v>3128</v>
      </c>
      <c r="J2843">
        <v>4</v>
      </c>
      <c r="K2843">
        <v>0</v>
      </c>
      <c r="L2843">
        <v>0</v>
      </c>
      <c r="M2843">
        <v>96</v>
      </c>
      <c r="N2843">
        <v>9</v>
      </c>
      <c r="O2843">
        <v>4</v>
      </c>
      <c r="P2843">
        <v>0</v>
      </c>
      <c r="Q2843">
        <v>2</v>
      </c>
      <c r="R2843" s="27">
        <f t="shared" si="234"/>
        <v>130</v>
      </c>
      <c r="S2843" s="27">
        <f t="shared" si="232"/>
        <v>98</v>
      </c>
      <c r="T2843" s="27" t="str">
        <f>IFERROR(VLOOKUP(F2843,#REF!,2,0),"")</f>
        <v/>
      </c>
      <c r="U2843" s="27" t="str">
        <f t="shared" si="233"/>
        <v>,07:30:00,car,130</v>
      </c>
    </row>
    <row r="2844" spans="1:21" hidden="1" x14ac:dyDescent="0.25">
      <c r="A2844" t="s">
        <v>119</v>
      </c>
      <c r="B2844">
        <v>7</v>
      </c>
      <c r="C2844" s="27" t="str">
        <f t="shared" si="230"/>
        <v>M</v>
      </c>
      <c r="E2844" t="s">
        <v>3121</v>
      </c>
      <c r="F2844" s="27" t="str">
        <f t="shared" si="231"/>
        <v>CCV-46B</v>
      </c>
      <c r="G2844" t="s">
        <v>3122</v>
      </c>
      <c r="I2844" t="s">
        <v>3129</v>
      </c>
      <c r="J2844">
        <v>1</v>
      </c>
      <c r="K2844">
        <v>1</v>
      </c>
      <c r="L2844">
        <v>1</v>
      </c>
      <c r="M2844">
        <v>121</v>
      </c>
      <c r="N2844">
        <v>14</v>
      </c>
      <c r="O2844">
        <v>2</v>
      </c>
      <c r="P2844">
        <v>1</v>
      </c>
      <c r="Q2844">
        <v>5</v>
      </c>
      <c r="R2844" s="27">
        <f t="shared" si="234"/>
        <v>174</v>
      </c>
      <c r="S2844" s="27">
        <f t="shared" si="232"/>
        <v>130</v>
      </c>
      <c r="T2844" s="27" t="str">
        <f>IFERROR(VLOOKUP(F2844,#REF!,2,0),"")</f>
        <v/>
      </c>
      <c r="U2844" s="27" t="str">
        <f t="shared" si="233"/>
        <v>,07:45:00,car,174</v>
      </c>
    </row>
    <row r="2845" spans="1:21" hidden="1" x14ac:dyDescent="0.25">
      <c r="A2845" t="s">
        <v>121</v>
      </c>
      <c r="B2845">
        <v>8</v>
      </c>
      <c r="C2845" s="27" t="str">
        <f t="shared" si="230"/>
        <v>M</v>
      </c>
      <c r="E2845" t="s">
        <v>3121</v>
      </c>
      <c r="F2845" s="27" t="str">
        <f t="shared" si="231"/>
        <v>CCV-46B</v>
      </c>
      <c r="G2845" t="s">
        <v>3122</v>
      </c>
      <c r="I2845" t="s">
        <v>3130</v>
      </c>
      <c r="J2845">
        <v>0</v>
      </c>
      <c r="K2845">
        <v>1</v>
      </c>
      <c r="L2845">
        <v>0</v>
      </c>
      <c r="M2845">
        <v>123</v>
      </c>
      <c r="N2845">
        <v>12</v>
      </c>
      <c r="O2845">
        <v>6</v>
      </c>
      <c r="P2845">
        <v>0</v>
      </c>
      <c r="Q2845">
        <v>7</v>
      </c>
      <c r="R2845" s="27">
        <f t="shared" si="234"/>
        <v>175</v>
      </c>
      <c r="S2845" s="27">
        <f t="shared" si="232"/>
        <v>130</v>
      </c>
      <c r="T2845" s="27" t="str">
        <f>IFERROR(VLOOKUP(F2845,#REF!,2,0),"")</f>
        <v/>
      </c>
      <c r="U2845" s="27" t="str">
        <f t="shared" si="233"/>
        <v>,08:00:00,car,175</v>
      </c>
    </row>
    <row r="2846" spans="1:21" hidden="1" x14ac:dyDescent="0.25">
      <c r="A2846" t="s">
        <v>123</v>
      </c>
      <c r="B2846">
        <v>8</v>
      </c>
      <c r="C2846" s="27" t="str">
        <f t="shared" si="230"/>
        <v>M</v>
      </c>
      <c r="E2846" t="s">
        <v>3121</v>
      </c>
      <c r="F2846" s="27" t="str">
        <f t="shared" si="231"/>
        <v>CCV-46B</v>
      </c>
      <c r="G2846" t="s">
        <v>3122</v>
      </c>
      <c r="I2846" t="s">
        <v>3131</v>
      </c>
      <c r="J2846">
        <v>2</v>
      </c>
      <c r="K2846">
        <v>2</v>
      </c>
      <c r="L2846">
        <v>0</v>
      </c>
      <c r="M2846">
        <v>103</v>
      </c>
      <c r="N2846">
        <v>16</v>
      </c>
      <c r="O2846">
        <v>4</v>
      </c>
      <c r="P2846">
        <v>4</v>
      </c>
      <c r="Q2846">
        <v>6</v>
      </c>
      <c r="R2846" s="27">
        <f t="shared" si="234"/>
        <v>156</v>
      </c>
      <c r="S2846" s="27">
        <f t="shared" si="232"/>
        <v>113</v>
      </c>
      <c r="T2846" s="27" t="str">
        <f>IFERROR(VLOOKUP(F2846,#REF!,2,0),"")</f>
        <v/>
      </c>
      <c r="U2846" s="27" t="str">
        <f t="shared" si="233"/>
        <v>,08:15:00,car,156</v>
      </c>
    </row>
    <row r="2847" spans="1:21" hidden="1" x14ac:dyDescent="0.25">
      <c r="A2847" t="s">
        <v>125</v>
      </c>
      <c r="B2847">
        <v>8</v>
      </c>
      <c r="C2847" s="27" t="str">
        <f t="shared" si="230"/>
        <v>M</v>
      </c>
      <c r="E2847" t="s">
        <v>3121</v>
      </c>
      <c r="F2847" s="27" t="str">
        <f t="shared" si="231"/>
        <v>CCV-46B</v>
      </c>
      <c r="G2847" t="s">
        <v>3122</v>
      </c>
      <c r="I2847" t="s">
        <v>3132</v>
      </c>
      <c r="J2847">
        <v>4</v>
      </c>
      <c r="K2847">
        <v>4</v>
      </c>
      <c r="L2847">
        <v>1</v>
      </c>
      <c r="M2847">
        <v>122</v>
      </c>
      <c r="N2847">
        <v>15</v>
      </c>
      <c r="O2847">
        <v>2</v>
      </c>
      <c r="P2847">
        <v>2</v>
      </c>
      <c r="Q2847">
        <v>6</v>
      </c>
      <c r="R2847" s="27">
        <f t="shared" si="234"/>
        <v>186</v>
      </c>
      <c r="S2847" s="27">
        <f t="shared" si="232"/>
        <v>133</v>
      </c>
      <c r="T2847" s="27" t="str">
        <f>IFERROR(VLOOKUP(F2847,#REF!,2,0),"")</f>
        <v/>
      </c>
      <c r="U2847" s="27" t="str">
        <f t="shared" si="233"/>
        <v>,08:30:00,car,186</v>
      </c>
    </row>
    <row r="2848" spans="1:21" hidden="1" x14ac:dyDescent="0.25">
      <c r="A2848" t="s">
        <v>127</v>
      </c>
      <c r="B2848">
        <v>8</v>
      </c>
      <c r="C2848" s="27" t="str">
        <f t="shared" si="230"/>
        <v>M</v>
      </c>
      <c r="E2848" t="s">
        <v>3121</v>
      </c>
      <c r="F2848" s="27" t="str">
        <f t="shared" si="231"/>
        <v>CCV-46B</v>
      </c>
      <c r="G2848" t="s">
        <v>3122</v>
      </c>
      <c r="I2848" t="s">
        <v>3133</v>
      </c>
      <c r="J2848">
        <v>3</v>
      </c>
      <c r="K2848">
        <v>2</v>
      </c>
      <c r="L2848">
        <v>0</v>
      </c>
      <c r="M2848">
        <v>119</v>
      </c>
      <c r="N2848">
        <v>17</v>
      </c>
      <c r="O2848">
        <v>3</v>
      </c>
      <c r="P2848">
        <v>7</v>
      </c>
      <c r="Q2848">
        <v>4</v>
      </c>
      <c r="R2848" s="27">
        <f t="shared" si="234"/>
        <v>178</v>
      </c>
      <c r="S2848" s="27">
        <f t="shared" si="232"/>
        <v>130</v>
      </c>
      <c r="T2848" s="27" t="str">
        <f>IFERROR(VLOOKUP(F2848,#REF!,2,0),"")</f>
        <v/>
      </c>
      <c r="U2848" s="27" t="str">
        <f t="shared" si="233"/>
        <v>,08:45:00,car,178</v>
      </c>
    </row>
    <row r="2849" spans="1:21" hidden="1" x14ac:dyDescent="0.25">
      <c r="A2849" t="s">
        <v>129</v>
      </c>
      <c r="B2849">
        <v>9</v>
      </c>
      <c r="C2849" s="27" t="str">
        <f t="shared" si="230"/>
        <v>M</v>
      </c>
      <c r="E2849" t="s">
        <v>3121</v>
      </c>
      <c r="F2849" s="27" t="str">
        <f t="shared" si="231"/>
        <v>CCV-46B</v>
      </c>
      <c r="G2849" t="s">
        <v>3122</v>
      </c>
      <c r="I2849" t="s">
        <v>3134</v>
      </c>
      <c r="J2849">
        <v>1</v>
      </c>
      <c r="K2849">
        <v>0</v>
      </c>
      <c r="L2849">
        <v>0</v>
      </c>
      <c r="M2849">
        <v>130</v>
      </c>
      <c r="N2849">
        <v>6</v>
      </c>
      <c r="O2849">
        <v>5</v>
      </c>
      <c r="P2849">
        <v>2</v>
      </c>
      <c r="Q2849">
        <v>8</v>
      </c>
      <c r="R2849" s="27">
        <f t="shared" si="234"/>
        <v>184</v>
      </c>
      <c r="S2849" s="27">
        <f t="shared" si="232"/>
        <v>140</v>
      </c>
      <c r="T2849" s="27" t="str">
        <f>IFERROR(VLOOKUP(F2849,#REF!,2,0),"")</f>
        <v/>
      </c>
      <c r="U2849" s="27" t="str">
        <f t="shared" si="233"/>
        <v>,09:00:00,car,184</v>
      </c>
    </row>
    <row r="2850" spans="1:21" hidden="1" x14ac:dyDescent="0.25">
      <c r="A2850" t="s">
        <v>131</v>
      </c>
      <c r="B2850">
        <v>9</v>
      </c>
      <c r="C2850" s="27" t="str">
        <f t="shared" si="230"/>
        <v>M</v>
      </c>
      <c r="E2850" t="s">
        <v>3121</v>
      </c>
      <c r="F2850" s="27" t="str">
        <f t="shared" si="231"/>
        <v>CCV-46B</v>
      </c>
      <c r="G2850" t="s">
        <v>3122</v>
      </c>
      <c r="I2850" t="s">
        <v>3135</v>
      </c>
      <c r="J2850">
        <v>1</v>
      </c>
      <c r="K2850">
        <v>4</v>
      </c>
      <c r="L2850">
        <v>0</v>
      </c>
      <c r="M2850">
        <v>113</v>
      </c>
      <c r="N2850">
        <v>10</v>
      </c>
      <c r="O2850">
        <v>2</v>
      </c>
      <c r="P2850">
        <v>3</v>
      </c>
      <c r="Q2850">
        <v>5</v>
      </c>
      <c r="R2850" s="27">
        <f t="shared" si="234"/>
        <v>170</v>
      </c>
      <c r="S2850" s="27">
        <f t="shared" si="232"/>
        <v>121</v>
      </c>
      <c r="T2850" s="27" t="str">
        <f>IFERROR(VLOOKUP(F2850,#REF!,2,0),"")</f>
        <v/>
      </c>
      <c r="U2850" s="27" t="str">
        <f t="shared" si="233"/>
        <v>,09:15:00,car,170</v>
      </c>
    </row>
    <row r="2851" spans="1:21" hidden="1" x14ac:dyDescent="0.25">
      <c r="A2851" t="s">
        <v>133</v>
      </c>
      <c r="B2851">
        <v>9</v>
      </c>
      <c r="C2851" s="27" t="str">
        <f t="shared" si="230"/>
        <v>M</v>
      </c>
      <c r="E2851" t="s">
        <v>3121</v>
      </c>
      <c r="F2851" s="27" t="str">
        <f t="shared" si="231"/>
        <v>CCV-46B</v>
      </c>
      <c r="G2851" t="s">
        <v>3122</v>
      </c>
      <c r="I2851" t="s">
        <v>3136</v>
      </c>
      <c r="J2851">
        <v>1</v>
      </c>
      <c r="K2851">
        <v>1</v>
      </c>
      <c r="L2851">
        <v>0</v>
      </c>
      <c r="M2851">
        <v>113</v>
      </c>
      <c r="N2851">
        <v>12</v>
      </c>
      <c r="O2851">
        <v>3</v>
      </c>
      <c r="P2851">
        <v>2</v>
      </c>
      <c r="Q2851">
        <v>10</v>
      </c>
      <c r="R2851" s="27">
        <f t="shared" si="234"/>
        <v>168</v>
      </c>
      <c r="S2851" s="27">
        <f t="shared" si="232"/>
        <v>125</v>
      </c>
      <c r="T2851" s="27" t="str">
        <f>IFERROR(VLOOKUP(F2851,#REF!,2,0),"")</f>
        <v/>
      </c>
      <c r="U2851" s="27" t="str">
        <f t="shared" si="233"/>
        <v>,09:30:00,car,168</v>
      </c>
    </row>
    <row r="2852" spans="1:21" hidden="1" x14ac:dyDescent="0.25">
      <c r="A2852" t="s">
        <v>135</v>
      </c>
      <c r="B2852">
        <v>9</v>
      </c>
      <c r="C2852" s="27" t="str">
        <f t="shared" si="230"/>
        <v>M</v>
      </c>
      <c r="E2852" t="s">
        <v>3121</v>
      </c>
      <c r="F2852" s="27" t="str">
        <f t="shared" si="231"/>
        <v>CCV-46B</v>
      </c>
      <c r="G2852" t="s">
        <v>3122</v>
      </c>
      <c r="I2852" t="s">
        <v>3137</v>
      </c>
      <c r="J2852">
        <v>2</v>
      </c>
      <c r="K2852">
        <v>2</v>
      </c>
      <c r="L2852">
        <v>0</v>
      </c>
      <c r="M2852">
        <v>136</v>
      </c>
      <c r="N2852">
        <v>10</v>
      </c>
      <c r="O2852">
        <v>2</v>
      </c>
      <c r="P2852">
        <v>6</v>
      </c>
      <c r="Q2852">
        <v>6</v>
      </c>
      <c r="R2852" s="27">
        <f t="shared" si="234"/>
        <v>200</v>
      </c>
      <c r="S2852" s="27">
        <f t="shared" si="232"/>
        <v>148</v>
      </c>
      <c r="T2852" s="27" t="str">
        <f>IFERROR(VLOOKUP(F2852,#REF!,2,0),"")</f>
        <v/>
      </c>
      <c r="U2852" s="27" t="str">
        <f t="shared" si="233"/>
        <v>,09:45:00,car,200</v>
      </c>
    </row>
    <row r="2853" spans="1:21" hidden="1" x14ac:dyDescent="0.25">
      <c r="A2853" t="s">
        <v>137</v>
      </c>
      <c r="B2853">
        <v>10</v>
      </c>
      <c r="C2853" s="27" t="str">
        <f t="shared" si="230"/>
        <v>M</v>
      </c>
      <c r="E2853" t="s">
        <v>3121</v>
      </c>
      <c r="F2853" s="27" t="str">
        <f t="shared" si="231"/>
        <v>CCV-46B</v>
      </c>
      <c r="G2853" t="s">
        <v>3122</v>
      </c>
      <c r="I2853" t="s">
        <v>3138</v>
      </c>
      <c r="J2853">
        <v>1</v>
      </c>
      <c r="K2853">
        <v>1</v>
      </c>
      <c r="L2853">
        <v>0</v>
      </c>
      <c r="M2853">
        <v>17</v>
      </c>
      <c r="N2853">
        <v>1</v>
      </c>
      <c r="O2853">
        <v>0</v>
      </c>
      <c r="P2853">
        <v>0</v>
      </c>
      <c r="Q2853">
        <v>0</v>
      </c>
      <c r="R2853" s="27">
        <f t="shared" si="234"/>
        <v>25</v>
      </c>
      <c r="S2853" s="27">
        <f t="shared" si="232"/>
        <v>17</v>
      </c>
      <c r="T2853" s="27" t="str">
        <f>IFERROR(VLOOKUP(F2853,#REF!,2,0),"")</f>
        <v/>
      </c>
      <c r="U2853" s="27" t="str">
        <f t="shared" si="233"/>
        <v>,10:00:00,car,25</v>
      </c>
    </row>
    <row r="2854" spans="1:21" hidden="1" x14ac:dyDescent="0.25">
      <c r="A2854" t="s">
        <v>185</v>
      </c>
      <c r="B2854">
        <v>16</v>
      </c>
      <c r="C2854" s="27" t="str">
        <f t="shared" si="230"/>
        <v>T</v>
      </c>
      <c r="E2854" t="s">
        <v>3121</v>
      </c>
      <c r="F2854" s="27" t="str">
        <f t="shared" si="231"/>
        <v>CCV-46B</v>
      </c>
      <c r="G2854" t="s">
        <v>3122</v>
      </c>
      <c r="I2854" t="s">
        <v>3139</v>
      </c>
      <c r="J2854">
        <v>0</v>
      </c>
      <c r="K2854">
        <v>4</v>
      </c>
      <c r="L2854">
        <v>0</v>
      </c>
      <c r="M2854">
        <v>110</v>
      </c>
      <c r="N2854">
        <v>8</v>
      </c>
      <c r="O2854">
        <v>1</v>
      </c>
      <c r="P2854">
        <v>2</v>
      </c>
      <c r="Q2854">
        <v>7</v>
      </c>
      <c r="R2854" s="27">
        <f t="shared" si="234"/>
        <v>167</v>
      </c>
      <c r="S2854" s="27">
        <f t="shared" si="232"/>
        <v>119</v>
      </c>
      <c r="T2854" s="27" t="str">
        <f>IFERROR(VLOOKUP(F2854,#REF!,2,0),"")</f>
        <v/>
      </c>
      <c r="U2854" s="27" t="str">
        <f t="shared" si="233"/>
        <v>,16:00:00,car,167</v>
      </c>
    </row>
    <row r="2855" spans="1:21" hidden="1" x14ac:dyDescent="0.25">
      <c r="A2855" t="s">
        <v>187</v>
      </c>
      <c r="B2855">
        <v>16</v>
      </c>
      <c r="C2855" s="27" t="str">
        <f t="shared" si="230"/>
        <v>T</v>
      </c>
      <c r="E2855" t="s">
        <v>3121</v>
      </c>
      <c r="F2855" s="27" t="str">
        <f t="shared" si="231"/>
        <v>CCV-46B</v>
      </c>
      <c r="G2855" t="s">
        <v>3122</v>
      </c>
      <c r="I2855" t="s">
        <v>3140</v>
      </c>
      <c r="J2855">
        <v>0</v>
      </c>
      <c r="K2855">
        <v>3</v>
      </c>
      <c r="L2855">
        <v>1</v>
      </c>
      <c r="M2855">
        <v>187</v>
      </c>
      <c r="N2855">
        <v>20</v>
      </c>
      <c r="O2855">
        <v>4</v>
      </c>
      <c r="P2855">
        <v>8</v>
      </c>
      <c r="Q2855">
        <v>8</v>
      </c>
      <c r="R2855" s="27">
        <f t="shared" si="234"/>
        <v>280</v>
      </c>
      <c r="S2855" s="27">
        <f t="shared" si="232"/>
        <v>206</v>
      </c>
      <c r="T2855" s="27" t="str">
        <f>IFERROR(VLOOKUP(F2855,#REF!,2,0),"")</f>
        <v/>
      </c>
      <c r="U2855" s="27" t="str">
        <f t="shared" si="233"/>
        <v>,16:15:00,car,280</v>
      </c>
    </row>
    <row r="2856" spans="1:21" hidden="1" x14ac:dyDescent="0.25">
      <c r="A2856" t="s">
        <v>42</v>
      </c>
      <c r="B2856">
        <v>16</v>
      </c>
      <c r="C2856" s="27" t="str">
        <f t="shared" si="230"/>
        <v>T</v>
      </c>
      <c r="E2856" t="s">
        <v>3121</v>
      </c>
      <c r="F2856" s="27" t="str">
        <f t="shared" si="231"/>
        <v>CCV-46B</v>
      </c>
      <c r="G2856" t="s">
        <v>3122</v>
      </c>
      <c r="I2856" t="s">
        <v>3141</v>
      </c>
      <c r="J2856">
        <v>0</v>
      </c>
      <c r="K2856">
        <v>4</v>
      </c>
      <c r="L2856">
        <v>1</v>
      </c>
      <c r="M2856">
        <v>163</v>
      </c>
      <c r="N2856">
        <v>19</v>
      </c>
      <c r="O2856">
        <v>2</v>
      </c>
      <c r="P2856">
        <v>2</v>
      </c>
      <c r="Q2856">
        <v>6</v>
      </c>
      <c r="R2856" s="27">
        <f t="shared" si="234"/>
        <v>241</v>
      </c>
      <c r="S2856" s="27">
        <f t="shared" si="232"/>
        <v>174</v>
      </c>
      <c r="T2856" s="27" t="str">
        <f>IFERROR(VLOOKUP(F2856,#REF!,2,0),"")</f>
        <v/>
      </c>
      <c r="U2856" s="27" t="str">
        <f t="shared" si="233"/>
        <v>,16:30:00,car,241</v>
      </c>
    </row>
    <row r="2857" spans="1:21" hidden="1" x14ac:dyDescent="0.25">
      <c r="A2857" t="s">
        <v>43</v>
      </c>
      <c r="B2857">
        <v>16</v>
      </c>
      <c r="C2857" s="27" t="str">
        <f t="shared" si="230"/>
        <v>T</v>
      </c>
      <c r="E2857" t="s">
        <v>3121</v>
      </c>
      <c r="F2857" s="27" t="str">
        <f t="shared" si="231"/>
        <v>CCV-46B</v>
      </c>
      <c r="G2857" t="s">
        <v>3122</v>
      </c>
      <c r="I2857" t="s">
        <v>3142</v>
      </c>
      <c r="J2857">
        <v>5</v>
      </c>
      <c r="K2857">
        <v>2</v>
      </c>
      <c r="L2857">
        <v>0</v>
      </c>
      <c r="M2857">
        <v>192</v>
      </c>
      <c r="N2857">
        <v>21</v>
      </c>
      <c r="O2857">
        <v>2</v>
      </c>
      <c r="P2857">
        <v>6</v>
      </c>
      <c r="Q2857">
        <v>6</v>
      </c>
      <c r="R2857" s="27">
        <f t="shared" si="234"/>
        <v>275</v>
      </c>
      <c r="S2857" s="27">
        <f t="shared" si="232"/>
        <v>204</v>
      </c>
      <c r="T2857" s="27" t="str">
        <f>IFERROR(VLOOKUP(F2857,#REF!,2,0),"")</f>
        <v/>
      </c>
      <c r="U2857" s="27" t="str">
        <f t="shared" si="233"/>
        <v>,16:45:00,car,275</v>
      </c>
    </row>
    <row r="2858" spans="1:21" hidden="1" x14ac:dyDescent="0.25">
      <c r="A2858" t="s">
        <v>44</v>
      </c>
      <c r="B2858">
        <v>17</v>
      </c>
      <c r="C2858" s="27" t="str">
        <f t="shared" si="230"/>
        <v>T</v>
      </c>
      <c r="E2858" t="s">
        <v>3121</v>
      </c>
      <c r="F2858" s="27" t="str">
        <f t="shared" si="231"/>
        <v>CCV-46B</v>
      </c>
      <c r="G2858" t="s">
        <v>3122</v>
      </c>
      <c r="I2858" t="s">
        <v>3143</v>
      </c>
      <c r="J2858">
        <v>6</v>
      </c>
      <c r="K2858">
        <v>2</v>
      </c>
      <c r="L2858">
        <v>0</v>
      </c>
      <c r="M2858">
        <v>209</v>
      </c>
      <c r="N2858">
        <v>27</v>
      </c>
      <c r="O2858">
        <v>4</v>
      </c>
      <c r="P2858">
        <v>7</v>
      </c>
      <c r="Q2858">
        <v>9</v>
      </c>
      <c r="R2858" s="27">
        <f t="shared" si="234"/>
        <v>304</v>
      </c>
      <c r="S2858" s="27">
        <f t="shared" si="232"/>
        <v>225</v>
      </c>
      <c r="T2858" s="27" t="str">
        <f>IFERROR(VLOOKUP(F2858,#REF!,2,0),"")</f>
        <v/>
      </c>
      <c r="U2858" s="27" t="str">
        <f t="shared" si="233"/>
        <v>,17:00:00,car,304</v>
      </c>
    </row>
    <row r="2859" spans="1:21" hidden="1" x14ac:dyDescent="0.25">
      <c r="A2859" t="s">
        <v>45</v>
      </c>
      <c r="B2859">
        <v>17</v>
      </c>
      <c r="C2859" s="27" t="str">
        <f t="shared" si="230"/>
        <v>T</v>
      </c>
      <c r="E2859" t="s">
        <v>3121</v>
      </c>
      <c r="F2859" s="27" t="str">
        <f t="shared" si="231"/>
        <v>CCV-46B</v>
      </c>
      <c r="G2859" t="s">
        <v>3122</v>
      </c>
      <c r="I2859" t="s">
        <v>3144</v>
      </c>
      <c r="J2859">
        <v>4</v>
      </c>
      <c r="K2859">
        <v>1</v>
      </c>
      <c r="L2859">
        <v>0</v>
      </c>
      <c r="M2859">
        <v>193</v>
      </c>
      <c r="N2859">
        <v>21</v>
      </c>
      <c r="O2859">
        <v>5</v>
      </c>
      <c r="P2859">
        <v>5</v>
      </c>
      <c r="Q2859">
        <v>6</v>
      </c>
      <c r="R2859" s="27">
        <f t="shared" si="234"/>
        <v>273</v>
      </c>
      <c r="S2859" s="27">
        <f t="shared" si="232"/>
        <v>204</v>
      </c>
      <c r="T2859" s="27" t="str">
        <f>IFERROR(VLOOKUP(F2859,#REF!,2,0),"")</f>
        <v/>
      </c>
      <c r="U2859" s="27" t="str">
        <f t="shared" si="233"/>
        <v>,17:15:00,car,273</v>
      </c>
    </row>
    <row r="2860" spans="1:21" hidden="1" x14ac:dyDescent="0.25">
      <c r="A2860" t="s">
        <v>46</v>
      </c>
      <c r="B2860">
        <v>17</v>
      </c>
      <c r="C2860" s="27" t="str">
        <f t="shared" si="230"/>
        <v>T</v>
      </c>
      <c r="E2860" t="s">
        <v>3121</v>
      </c>
      <c r="F2860" s="27" t="str">
        <f t="shared" si="231"/>
        <v>CCV-46B</v>
      </c>
      <c r="G2860" t="s">
        <v>3122</v>
      </c>
      <c r="I2860" t="s">
        <v>3145</v>
      </c>
      <c r="J2860">
        <v>8</v>
      </c>
      <c r="K2860">
        <v>1</v>
      </c>
      <c r="L2860">
        <v>0</v>
      </c>
      <c r="M2860">
        <v>249</v>
      </c>
      <c r="N2860">
        <v>18</v>
      </c>
      <c r="O2860">
        <v>2</v>
      </c>
      <c r="P2860">
        <v>5</v>
      </c>
      <c r="Q2860">
        <v>8</v>
      </c>
      <c r="R2860" s="27">
        <f t="shared" si="234"/>
        <v>348</v>
      </c>
      <c r="S2860" s="27">
        <f t="shared" si="232"/>
        <v>262</v>
      </c>
      <c r="T2860" s="27" t="str">
        <f>IFERROR(VLOOKUP(F2860,#REF!,2,0),"")</f>
        <v/>
      </c>
      <c r="U2860" s="27" t="str">
        <f t="shared" si="233"/>
        <v>,17:30:00,car,348</v>
      </c>
    </row>
    <row r="2861" spans="1:21" hidden="1" x14ac:dyDescent="0.25">
      <c r="A2861" t="s">
        <v>47</v>
      </c>
      <c r="B2861">
        <v>17</v>
      </c>
      <c r="C2861" s="27" t="str">
        <f t="shared" si="230"/>
        <v>T</v>
      </c>
      <c r="E2861" t="s">
        <v>3121</v>
      </c>
      <c r="F2861" s="27" t="str">
        <f t="shared" si="231"/>
        <v>CCV-46B</v>
      </c>
      <c r="G2861" t="s">
        <v>3122</v>
      </c>
      <c r="I2861" t="s">
        <v>3146</v>
      </c>
      <c r="J2861">
        <v>10</v>
      </c>
      <c r="K2861">
        <v>0</v>
      </c>
      <c r="L2861">
        <v>0</v>
      </c>
      <c r="M2861">
        <v>224</v>
      </c>
      <c r="N2861">
        <v>17</v>
      </c>
      <c r="O2861">
        <v>8</v>
      </c>
      <c r="P2861">
        <v>3</v>
      </c>
      <c r="Q2861">
        <v>7</v>
      </c>
      <c r="R2861" s="27">
        <f t="shared" si="234"/>
        <v>308</v>
      </c>
      <c r="S2861" s="27">
        <f t="shared" si="232"/>
        <v>234</v>
      </c>
      <c r="T2861" s="27" t="str">
        <f>IFERROR(VLOOKUP(F2861,#REF!,2,0),"")</f>
        <v/>
      </c>
      <c r="U2861" s="27" t="str">
        <f t="shared" si="233"/>
        <v>,17:45:00,car,308</v>
      </c>
    </row>
    <row r="2862" spans="1:21" hidden="1" x14ac:dyDescent="0.25">
      <c r="A2862" t="s">
        <v>48</v>
      </c>
      <c r="B2862">
        <v>18</v>
      </c>
      <c r="C2862" s="27" t="str">
        <f t="shared" si="230"/>
        <v>T</v>
      </c>
      <c r="E2862" t="s">
        <v>3121</v>
      </c>
      <c r="F2862" s="27" t="str">
        <f t="shared" si="231"/>
        <v>CCV-46B</v>
      </c>
      <c r="G2862" t="s">
        <v>3122</v>
      </c>
      <c r="I2862" t="s">
        <v>3147</v>
      </c>
      <c r="J2862">
        <v>6</v>
      </c>
      <c r="K2862">
        <v>0</v>
      </c>
      <c r="L2862">
        <v>0</v>
      </c>
      <c r="M2862">
        <v>231</v>
      </c>
      <c r="N2862">
        <v>28</v>
      </c>
      <c r="O2862">
        <v>3</v>
      </c>
      <c r="P2862">
        <v>2</v>
      </c>
      <c r="Q2862">
        <v>5</v>
      </c>
      <c r="R2862" s="27">
        <f t="shared" si="234"/>
        <v>316</v>
      </c>
      <c r="S2862" s="27">
        <f t="shared" si="232"/>
        <v>238</v>
      </c>
      <c r="T2862" s="27" t="str">
        <f>IFERROR(VLOOKUP(F2862,#REF!,2,0),"")</f>
        <v/>
      </c>
      <c r="U2862" s="27" t="str">
        <f t="shared" si="233"/>
        <v>,18:00:00,car,316</v>
      </c>
    </row>
    <row r="2863" spans="1:21" hidden="1" x14ac:dyDescent="0.25">
      <c r="A2863" t="s">
        <v>49</v>
      </c>
      <c r="B2863">
        <v>18</v>
      </c>
      <c r="C2863" s="27" t="str">
        <f t="shared" si="230"/>
        <v>T</v>
      </c>
      <c r="E2863" t="s">
        <v>3121</v>
      </c>
      <c r="F2863" s="27" t="str">
        <f t="shared" si="231"/>
        <v>CCV-46B</v>
      </c>
      <c r="G2863" t="s">
        <v>3122</v>
      </c>
      <c r="I2863" t="s">
        <v>3148</v>
      </c>
      <c r="J2863">
        <v>8</v>
      </c>
      <c r="K2863">
        <v>1</v>
      </c>
      <c r="L2863">
        <v>0</v>
      </c>
      <c r="M2863">
        <v>238</v>
      </c>
      <c r="N2863">
        <v>24</v>
      </c>
      <c r="O2863">
        <v>4</v>
      </c>
      <c r="P2863">
        <v>3</v>
      </c>
      <c r="Q2863">
        <v>2</v>
      </c>
      <c r="R2863" s="27">
        <f t="shared" si="234"/>
        <v>324</v>
      </c>
      <c r="S2863" s="27">
        <f t="shared" si="232"/>
        <v>243</v>
      </c>
      <c r="T2863" s="27" t="str">
        <f>IFERROR(VLOOKUP(F2863,#REF!,2,0),"")</f>
        <v/>
      </c>
      <c r="U2863" s="27" t="str">
        <f t="shared" si="233"/>
        <v>,18:15:00,car,324</v>
      </c>
    </row>
    <row r="2864" spans="1:21" hidden="1" x14ac:dyDescent="0.25">
      <c r="A2864" t="s">
        <v>197</v>
      </c>
      <c r="B2864">
        <v>18</v>
      </c>
      <c r="C2864" s="27" t="str">
        <f t="shared" si="230"/>
        <v>T</v>
      </c>
      <c r="E2864" t="s">
        <v>3121</v>
      </c>
      <c r="F2864" s="27" t="str">
        <f t="shared" si="231"/>
        <v>CCV-46B</v>
      </c>
      <c r="G2864" t="s">
        <v>3122</v>
      </c>
      <c r="I2864" t="s">
        <v>3149</v>
      </c>
      <c r="J2864">
        <v>7</v>
      </c>
      <c r="K2864">
        <v>0</v>
      </c>
      <c r="L2864">
        <v>0</v>
      </c>
      <c r="M2864">
        <v>214</v>
      </c>
      <c r="N2864">
        <v>14</v>
      </c>
      <c r="O2864">
        <v>4</v>
      </c>
      <c r="P2864">
        <v>3</v>
      </c>
      <c r="Q2864">
        <v>7</v>
      </c>
      <c r="R2864" s="27">
        <f t="shared" si="234"/>
        <v>295</v>
      </c>
      <c r="S2864" s="27">
        <f t="shared" si="232"/>
        <v>224</v>
      </c>
      <c r="T2864" s="27" t="str">
        <f>IFERROR(VLOOKUP(F2864,#REF!,2,0),"")</f>
        <v/>
      </c>
      <c r="U2864" s="27" t="str">
        <f t="shared" si="233"/>
        <v>,18:30:00,car,295</v>
      </c>
    </row>
    <row r="2865" spans="1:21" hidden="1" x14ac:dyDescent="0.25">
      <c r="A2865" t="s">
        <v>199</v>
      </c>
      <c r="B2865">
        <v>18</v>
      </c>
      <c r="C2865" s="27" t="str">
        <f t="shared" si="230"/>
        <v>T</v>
      </c>
      <c r="E2865" t="s">
        <v>3121</v>
      </c>
      <c r="F2865" s="27" t="str">
        <f t="shared" si="231"/>
        <v>CCV-46B</v>
      </c>
      <c r="G2865" t="s">
        <v>3122</v>
      </c>
      <c r="I2865" t="s">
        <v>3150</v>
      </c>
      <c r="J2865">
        <v>5</v>
      </c>
      <c r="K2865">
        <v>0</v>
      </c>
      <c r="L2865">
        <v>1</v>
      </c>
      <c r="M2865">
        <v>224</v>
      </c>
      <c r="N2865">
        <v>18</v>
      </c>
      <c r="O2865">
        <v>6</v>
      </c>
      <c r="P2865">
        <v>1</v>
      </c>
      <c r="Q2865">
        <v>4</v>
      </c>
      <c r="R2865" s="27">
        <f t="shared" si="234"/>
        <v>305</v>
      </c>
      <c r="S2865" s="27">
        <f t="shared" si="232"/>
        <v>232</v>
      </c>
      <c r="T2865" s="27" t="str">
        <f>IFERROR(VLOOKUP(F2865,#REF!,2,0),"")</f>
        <v/>
      </c>
      <c r="U2865" s="27" t="str">
        <f t="shared" si="233"/>
        <v>,18:45:00,car,305</v>
      </c>
    </row>
    <row r="2866" spans="1:21" hidden="1" x14ac:dyDescent="0.25">
      <c r="A2866" t="s">
        <v>201</v>
      </c>
      <c r="B2866">
        <v>19</v>
      </c>
      <c r="C2866" s="27" t="str">
        <f t="shared" si="230"/>
        <v>N</v>
      </c>
      <c r="E2866" t="s">
        <v>3121</v>
      </c>
      <c r="F2866" s="27" t="str">
        <f t="shared" si="231"/>
        <v>CCV-46B</v>
      </c>
      <c r="G2866" t="s">
        <v>3122</v>
      </c>
      <c r="I2866" t="s">
        <v>3151</v>
      </c>
      <c r="J2866">
        <v>7</v>
      </c>
      <c r="K2866">
        <v>0</v>
      </c>
      <c r="L2866">
        <v>1</v>
      </c>
      <c r="M2866">
        <v>242</v>
      </c>
      <c r="N2866">
        <v>15</v>
      </c>
      <c r="O2866">
        <v>2</v>
      </c>
      <c r="P2866">
        <v>7</v>
      </c>
      <c r="Q2866">
        <v>2</v>
      </c>
      <c r="R2866" s="27">
        <f t="shared" si="234"/>
        <v>333</v>
      </c>
      <c r="S2866" s="27">
        <f t="shared" si="232"/>
        <v>254</v>
      </c>
      <c r="T2866" s="27" t="str">
        <f>IFERROR(VLOOKUP(F2866,#REF!,2,0),"")</f>
        <v/>
      </c>
      <c r="U2866" s="27" t="str">
        <f t="shared" si="233"/>
        <v>,19:00:00,car,333</v>
      </c>
    </row>
    <row r="2867" spans="1:21" hidden="1" x14ac:dyDescent="0.25">
      <c r="A2867" t="s">
        <v>203</v>
      </c>
      <c r="B2867">
        <v>19</v>
      </c>
      <c r="C2867" s="27" t="str">
        <f t="shared" si="230"/>
        <v>N</v>
      </c>
      <c r="E2867" t="s">
        <v>3121</v>
      </c>
      <c r="F2867" s="27" t="str">
        <f t="shared" si="231"/>
        <v>CCV-46B</v>
      </c>
      <c r="G2867" t="s">
        <v>3122</v>
      </c>
      <c r="I2867" t="s">
        <v>3152</v>
      </c>
      <c r="J2867">
        <v>3</v>
      </c>
      <c r="K2867">
        <v>0</v>
      </c>
      <c r="L2867">
        <v>0</v>
      </c>
      <c r="M2867">
        <v>235</v>
      </c>
      <c r="N2867">
        <v>11</v>
      </c>
      <c r="O2867">
        <v>6</v>
      </c>
      <c r="P2867">
        <v>1</v>
      </c>
      <c r="Q2867">
        <v>6</v>
      </c>
      <c r="R2867" s="27">
        <f t="shared" si="234"/>
        <v>317</v>
      </c>
      <c r="S2867" s="27">
        <f t="shared" si="232"/>
        <v>242</v>
      </c>
      <c r="T2867" s="27" t="str">
        <f>IFERROR(VLOOKUP(F2867,#REF!,2,0),"")</f>
        <v/>
      </c>
      <c r="U2867" s="27" t="str">
        <f t="shared" si="233"/>
        <v>,19:15:00,car,317</v>
      </c>
    </row>
    <row r="2868" spans="1:21" hidden="1" x14ac:dyDescent="0.25">
      <c r="A2868" t="s">
        <v>205</v>
      </c>
      <c r="B2868">
        <v>19</v>
      </c>
      <c r="C2868" s="27" t="str">
        <f t="shared" si="230"/>
        <v>N</v>
      </c>
      <c r="E2868" t="s">
        <v>3121</v>
      </c>
      <c r="F2868" s="27" t="str">
        <f t="shared" si="231"/>
        <v>CCV-46B</v>
      </c>
      <c r="G2868" t="s">
        <v>3122</v>
      </c>
      <c r="I2868" t="s">
        <v>3153</v>
      </c>
      <c r="J2868">
        <v>0</v>
      </c>
      <c r="K2868">
        <v>0</v>
      </c>
      <c r="L2868">
        <v>0</v>
      </c>
      <c r="M2868">
        <v>21</v>
      </c>
      <c r="N2868">
        <v>1</v>
      </c>
      <c r="O2868">
        <v>0</v>
      </c>
      <c r="P2868">
        <v>0</v>
      </c>
      <c r="Q2868">
        <v>0</v>
      </c>
      <c r="R2868" s="27">
        <f t="shared" si="234"/>
        <v>28</v>
      </c>
      <c r="S2868" s="27">
        <f t="shared" si="232"/>
        <v>21</v>
      </c>
      <c r="T2868" s="27" t="str">
        <f>IFERROR(VLOOKUP(F2868,#REF!,2,0),"")</f>
        <v/>
      </c>
      <c r="U2868" s="27" t="str">
        <f t="shared" si="233"/>
        <v>,19:30:00,car,28</v>
      </c>
    </row>
    <row r="2869" spans="1:21" hidden="1" x14ac:dyDescent="0.25">
      <c r="A2869" t="s">
        <v>109</v>
      </c>
      <c r="B2869">
        <v>6</v>
      </c>
      <c r="C2869" s="27" t="str">
        <f t="shared" si="230"/>
        <v>M</v>
      </c>
      <c r="E2869" t="s">
        <v>3154</v>
      </c>
      <c r="F2869" s="27" t="str">
        <f t="shared" si="231"/>
        <v>CCV-47A</v>
      </c>
      <c r="G2869" t="s">
        <v>3155</v>
      </c>
      <c r="I2869" t="s">
        <v>3156</v>
      </c>
      <c r="J2869">
        <v>1</v>
      </c>
      <c r="K2869">
        <v>3</v>
      </c>
      <c r="L2869">
        <v>2</v>
      </c>
      <c r="M2869">
        <v>75</v>
      </c>
      <c r="N2869">
        <v>5</v>
      </c>
      <c r="O2869">
        <v>9</v>
      </c>
      <c r="P2869">
        <v>2</v>
      </c>
      <c r="Q2869">
        <v>7</v>
      </c>
      <c r="R2869" s="27">
        <f t="shared" si="234"/>
        <v>125</v>
      </c>
      <c r="S2869" s="27">
        <f t="shared" si="232"/>
        <v>89</v>
      </c>
      <c r="T2869" s="27" t="str">
        <f>IFERROR(VLOOKUP(F2869,#REF!,2,0),"")</f>
        <v/>
      </c>
      <c r="U2869" s="27" t="str">
        <f t="shared" si="233"/>
        <v>,06:30:00,car,125</v>
      </c>
    </row>
    <row r="2870" spans="1:21" hidden="1" x14ac:dyDescent="0.25">
      <c r="A2870" t="s">
        <v>111</v>
      </c>
      <c r="B2870">
        <v>6</v>
      </c>
      <c r="C2870" s="27" t="str">
        <f t="shared" si="230"/>
        <v>M</v>
      </c>
      <c r="E2870" t="s">
        <v>3154</v>
      </c>
      <c r="F2870" s="27" t="str">
        <f t="shared" si="231"/>
        <v>CCV-47A</v>
      </c>
      <c r="G2870" t="s">
        <v>3155</v>
      </c>
      <c r="I2870" t="s">
        <v>3157</v>
      </c>
      <c r="J2870">
        <v>4</v>
      </c>
      <c r="K2870">
        <v>1</v>
      </c>
      <c r="L2870">
        <v>1</v>
      </c>
      <c r="M2870">
        <v>120</v>
      </c>
      <c r="N2870">
        <v>14</v>
      </c>
      <c r="O2870">
        <v>8</v>
      </c>
      <c r="P2870">
        <v>0</v>
      </c>
      <c r="Q2870">
        <v>2</v>
      </c>
      <c r="R2870" s="27">
        <f t="shared" si="234"/>
        <v>168</v>
      </c>
      <c r="S2870" s="27">
        <f t="shared" si="232"/>
        <v>125</v>
      </c>
      <c r="T2870" s="27" t="str">
        <f>IFERROR(VLOOKUP(F2870,#REF!,2,0),"")</f>
        <v/>
      </c>
      <c r="U2870" s="27" t="str">
        <f t="shared" si="233"/>
        <v>,06:45:00,car,168</v>
      </c>
    </row>
    <row r="2871" spans="1:21" hidden="1" x14ac:dyDescent="0.25">
      <c r="A2871" t="s">
        <v>113</v>
      </c>
      <c r="B2871">
        <v>7</v>
      </c>
      <c r="C2871" s="27" t="str">
        <f t="shared" si="230"/>
        <v>M</v>
      </c>
      <c r="E2871" t="s">
        <v>3154</v>
      </c>
      <c r="F2871" s="27" t="str">
        <f t="shared" si="231"/>
        <v>CCV-47A</v>
      </c>
      <c r="G2871" t="s">
        <v>3155</v>
      </c>
      <c r="I2871" t="s">
        <v>3158</v>
      </c>
      <c r="J2871">
        <v>1</v>
      </c>
      <c r="K2871">
        <v>2</v>
      </c>
      <c r="L2871">
        <v>0</v>
      </c>
      <c r="M2871">
        <v>157</v>
      </c>
      <c r="N2871">
        <v>16</v>
      </c>
      <c r="O2871">
        <v>8</v>
      </c>
      <c r="P2871">
        <v>1</v>
      </c>
      <c r="Q2871">
        <v>4</v>
      </c>
      <c r="R2871" s="27">
        <f t="shared" si="234"/>
        <v>220</v>
      </c>
      <c r="S2871" s="27">
        <f t="shared" si="232"/>
        <v>162</v>
      </c>
      <c r="T2871" s="27" t="str">
        <f>IFERROR(VLOOKUP(F2871,#REF!,2,0),"")</f>
        <v/>
      </c>
      <c r="U2871" s="27" t="str">
        <f t="shared" si="233"/>
        <v>,07:00:00,car,220</v>
      </c>
    </row>
    <row r="2872" spans="1:21" hidden="1" x14ac:dyDescent="0.25">
      <c r="A2872" t="s">
        <v>115</v>
      </c>
      <c r="B2872">
        <v>7</v>
      </c>
      <c r="C2872" s="27" t="str">
        <f t="shared" si="230"/>
        <v>M</v>
      </c>
      <c r="E2872" t="s">
        <v>3154</v>
      </c>
      <c r="F2872" s="27" t="str">
        <f t="shared" si="231"/>
        <v>CCV-47A</v>
      </c>
      <c r="G2872" t="s">
        <v>3155</v>
      </c>
      <c r="I2872" t="s">
        <v>3159</v>
      </c>
      <c r="J2872">
        <v>1</v>
      </c>
      <c r="K2872">
        <v>2</v>
      </c>
      <c r="L2872">
        <v>0</v>
      </c>
      <c r="M2872">
        <v>270</v>
      </c>
      <c r="N2872">
        <v>19</v>
      </c>
      <c r="O2872">
        <v>7</v>
      </c>
      <c r="P2872">
        <v>8</v>
      </c>
      <c r="Q2872">
        <v>5</v>
      </c>
      <c r="R2872" s="27">
        <f t="shared" si="234"/>
        <v>378</v>
      </c>
      <c r="S2872" s="27">
        <f t="shared" si="232"/>
        <v>283</v>
      </c>
      <c r="T2872" s="27" t="str">
        <f>IFERROR(VLOOKUP(F2872,#REF!,2,0),"")</f>
        <v/>
      </c>
      <c r="U2872" s="27" t="str">
        <f t="shared" si="233"/>
        <v>,07:15:00,car,378</v>
      </c>
    </row>
    <row r="2873" spans="1:21" hidden="1" x14ac:dyDescent="0.25">
      <c r="A2873" t="s">
        <v>117</v>
      </c>
      <c r="B2873">
        <v>7</v>
      </c>
      <c r="C2873" s="27" t="str">
        <f t="shared" si="230"/>
        <v>M</v>
      </c>
      <c r="E2873" t="s">
        <v>3154</v>
      </c>
      <c r="F2873" s="27" t="str">
        <f t="shared" si="231"/>
        <v>CCV-47A</v>
      </c>
      <c r="G2873" t="s">
        <v>3155</v>
      </c>
      <c r="I2873" t="s">
        <v>3160</v>
      </c>
      <c r="J2873">
        <v>0</v>
      </c>
      <c r="K2873">
        <v>3</v>
      </c>
      <c r="L2873">
        <v>0</v>
      </c>
      <c r="M2873">
        <v>278</v>
      </c>
      <c r="N2873">
        <v>19</v>
      </c>
      <c r="O2873">
        <v>9</v>
      </c>
      <c r="P2873">
        <v>5</v>
      </c>
      <c r="Q2873">
        <v>4</v>
      </c>
      <c r="R2873" s="27">
        <f t="shared" si="234"/>
        <v>386</v>
      </c>
      <c r="S2873" s="27">
        <f t="shared" si="232"/>
        <v>287</v>
      </c>
      <c r="T2873" s="27" t="str">
        <f>IFERROR(VLOOKUP(F2873,#REF!,2,0),"")</f>
        <v/>
      </c>
      <c r="U2873" s="27" t="str">
        <f t="shared" si="233"/>
        <v>,07:30:00,car,386</v>
      </c>
    </row>
    <row r="2874" spans="1:21" hidden="1" x14ac:dyDescent="0.25">
      <c r="A2874" t="s">
        <v>119</v>
      </c>
      <c r="B2874">
        <v>7</v>
      </c>
      <c r="C2874" s="27" t="str">
        <f t="shared" si="230"/>
        <v>M</v>
      </c>
      <c r="E2874" t="s">
        <v>3154</v>
      </c>
      <c r="F2874" s="27" t="str">
        <f t="shared" si="231"/>
        <v>CCV-47A</v>
      </c>
      <c r="G2874" t="s">
        <v>3155</v>
      </c>
      <c r="I2874" t="s">
        <v>3161</v>
      </c>
      <c r="J2874">
        <v>0</v>
      </c>
      <c r="K2874">
        <v>1</v>
      </c>
      <c r="L2874">
        <v>0</v>
      </c>
      <c r="M2874">
        <v>243</v>
      </c>
      <c r="N2874">
        <v>26</v>
      </c>
      <c r="O2874">
        <v>12</v>
      </c>
      <c r="P2874">
        <v>1</v>
      </c>
      <c r="Q2874">
        <v>3</v>
      </c>
      <c r="R2874" s="27">
        <f t="shared" si="234"/>
        <v>330</v>
      </c>
      <c r="S2874" s="27">
        <f t="shared" si="232"/>
        <v>247</v>
      </c>
      <c r="T2874" s="27" t="str">
        <f>IFERROR(VLOOKUP(F2874,#REF!,2,0),"")</f>
        <v/>
      </c>
      <c r="U2874" s="27" t="str">
        <f t="shared" si="233"/>
        <v>,07:45:00,car,330</v>
      </c>
    </row>
    <row r="2875" spans="1:21" hidden="1" x14ac:dyDescent="0.25">
      <c r="A2875" t="s">
        <v>121</v>
      </c>
      <c r="B2875">
        <v>8</v>
      </c>
      <c r="C2875" s="27" t="str">
        <f t="shared" si="230"/>
        <v>M</v>
      </c>
      <c r="E2875" t="s">
        <v>3154</v>
      </c>
      <c r="F2875" s="27" t="str">
        <f t="shared" si="231"/>
        <v>CCV-47A</v>
      </c>
      <c r="G2875" t="s">
        <v>3155</v>
      </c>
      <c r="I2875" t="s">
        <v>3162</v>
      </c>
      <c r="J2875">
        <v>1</v>
      </c>
      <c r="K2875">
        <v>3</v>
      </c>
      <c r="L2875">
        <v>0</v>
      </c>
      <c r="M2875">
        <v>310</v>
      </c>
      <c r="N2875">
        <v>36</v>
      </c>
      <c r="O2875">
        <v>6</v>
      </c>
      <c r="P2875">
        <v>7</v>
      </c>
      <c r="Q2875">
        <v>4</v>
      </c>
      <c r="R2875" s="27">
        <f t="shared" si="234"/>
        <v>433</v>
      </c>
      <c r="S2875" s="27">
        <f t="shared" si="232"/>
        <v>321</v>
      </c>
      <c r="T2875" s="27" t="str">
        <f>IFERROR(VLOOKUP(F2875,#REF!,2,0),"")</f>
        <v/>
      </c>
      <c r="U2875" s="27" t="str">
        <f t="shared" si="233"/>
        <v>,08:00:00,car,433</v>
      </c>
    </row>
    <row r="2876" spans="1:21" hidden="1" x14ac:dyDescent="0.25">
      <c r="A2876" t="s">
        <v>123</v>
      </c>
      <c r="B2876">
        <v>8</v>
      </c>
      <c r="C2876" s="27" t="str">
        <f t="shared" si="230"/>
        <v>M</v>
      </c>
      <c r="E2876" t="s">
        <v>3154</v>
      </c>
      <c r="F2876" s="27" t="str">
        <f t="shared" si="231"/>
        <v>CCV-47A</v>
      </c>
      <c r="G2876" t="s">
        <v>3155</v>
      </c>
      <c r="I2876" t="s">
        <v>3163</v>
      </c>
      <c r="J2876">
        <v>0</v>
      </c>
      <c r="K2876">
        <v>7</v>
      </c>
      <c r="L2876">
        <v>3</v>
      </c>
      <c r="M2876">
        <v>241</v>
      </c>
      <c r="N2876">
        <v>22</v>
      </c>
      <c r="O2876">
        <v>10</v>
      </c>
      <c r="P2876">
        <v>8</v>
      </c>
      <c r="Q2876">
        <v>4</v>
      </c>
      <c r="R2876" s="27">
        <f t="shared" si="234"/>
        <v>362</v>
      </c>
      <c r="S2876" s="27">
        <f t="shared" si="232"/>
        <v>261</v>
      </c>
      <c r="T2876" s="27" t="str">
        <f>IFERROR(VLOOKUP(F2876,#REF!,2,0),"")</f>
        <v/>
      </c>
      <c r="U2876" s="27" t="str">
        <f t="shared" si="233"/>
        <v>,08:15:00,car,362</v>
      </c>
    </row>
    <row r="2877" spans="1:21" hidden="1" x14ac:dyDescent="0.25">
      <c r="A2877" t="s">
        <v>125</v>
      </c>
      <c r="B2877">
        <v>8</v>
      </c>
      <c r="C2877" s="27" t="str">
        <f t="shared" si="230"/>
        <v>M</v>
      </c>
      <c r="E2877" t="s">
        <v>3154</v>
      </c>
      <c r="F2877" s="27" t="str">
        <f t="shared" si="231"/>
        <v>CCV-47A</v>
      </c>
      <c r="G2877" t="s">
        <v>3155</v>
      </c>
      <c r="I2877" t="s">
        <v>3164</v>
      </c>
      <c r="J2877">
        <v>1</v>
      </c>
      <c r="K2877">
        <v>8</v>
      </c>
      <c r="L2877">
        <v>0</v>
      </c>
      <c r="M2877">
        <v>220</v>
      </c>
      <c r="N2877">
        <v>24</v>
      </c>
      <c r="O2877">
        <v>8</v>
      </c>
      <c r="P2877">
        <v>4</v>
      </c>
      <c r="Q2877">
        <v>6</v>
      </c>
      <c r="R2877" s="27">
        <f t="shared" si="234"/>
        <v>325</v>
      </c>
      <c r="S2877" s="27">
        <f t="shared" si="232"/>
        <v>230</v>
      </c>
      <c r="T2877" s="27" t="str">
        <f>IFERROR(VLOOKUP(F2877,#REF!,2,0),"")</f>
        <v/>
      </c>
      <c r="U2877" s="27" t="str">
        <f t="shared" si="233"/>
        <v>,08:30:00,car,325</v>
      </c>
    </row>
    <row r="2878" spans="1:21" hidden="1" x14ac:dyDescent="0.25">
      <c r="A2878" t="s">
        <v>127</v>
      </c>
      <c r="B2878">
        <v>8</v>
      </c>
      <c r="C2878" s="27" t="str">
        <f t="shared" si="230"/>
        <v>M</v>
      </c>
      <c r="E2878" t="s">
        <v>3154</v>
      </c>
      <c r="F2878" s="27" t="str">
        <f t="shared" si="231"/>
        <v>CCV-47A</v>
      </c>
      <c r="G2878" t="s">
        <v>3155</v>
      </c>
      <c r="I2878" t="s">
        <v>3165</v>
      </c>
      <c r="J2878">
        <v>1</v>
      </c>
      <c r="K2878">
        <v>6</v>
      </c>
      <c r="L2878">
        <v>0</v>
      </c>
      <c r="M2878">
        <v>281</v>
      </c>
      <c r="N2878">
        <v>19</v>
      </c>
      <c r="O2878">
        <v>4</v>
      </c>
      <c r="P2878">
        <v>6</v>
      </c>
      <c r="Q2878">
        <v>10</v>
      </c>
      <c r="R2878" s="27">
        <f t="shared" si="234"/>
        <v>406</v>
      </c>
      <c r="S2878" s="27">
        <f t="shared" si="232"/>
        <v>297</v>
      </c>
      <c r="T2878" s="27" t="str">
        <f>IFERROR(VLOOKUP(F2878,#REF!,2,0),"")</f>
        <v/>
      </c>
      <c r="U2878" s="27" t="str">
        <f t="shared" si="233"/>
        <v>,08:45:00,car,406</v>
      </c>
    </row>
    <row r="2879" spans="1:21" hidden="1" x14ac:dyDescent="0.25">
      <c r="A2879" t="s">
        <v>129</v>
      </c>
      <c r="B2879">
        <v>9</v>
      </c>
      <c r="C2879" s="27" t="str">
        <f t="shared" si="230"/>
        <v>M</v>
      </c>
      <c r="E2879" t="s">
        <v>3154</v>
      </c>
      <c r="F2879" s="27" t="str">
        <f t="shared" si="231"/>
        <v>CCV-47A</v>
      </c>
      <c r="G2879" t="s">
        <v>3155</v>
      </c>
      <c r="I2879" t="s">
        <v>3166</v>
      </c>
      <c r="J2879">
        <v>0</v>
      </c>
      <c r="K2879">
        <v>5</v>
      </c>
      <c r="L2879">
        <v>0</v>
      </c>
      <c r="M2879">
        <v>293</v>
      </c>
      <c r="N2879">
        <v>20</v>
      </c>
      <c r="O2879">
        <v>6</v>
      </c>
      <c r="P2879">
        <v>3</v>
      </c>
      <c r="Q2879">
        <v>6</v>
      </c>
      <c r="R2879" s="27">
        <f t="shared" si="234"/>
        <v>410</v>
      </c>
      <c r="S2879" s="27">
        <f t="shared" si="232"/>
        <v>302</v>
      </c>
      <c r="T2879" s="27" t="str">
        <f>IFERROR(VLOOKUP(F2879,#REF!,2,0),"")</f>
        <v/>
      </c>
      <c r="U2879" s="27" t="str">
        <f t="shared" si="233"/>
        <v>,09:00:00,car,410</v>
      </c>
    </row>
    <row r="2880" spans="1:21" hidden="1" x14ac:dyDescent="0.25">
      <c r="A2880" t="s">
        <v>131</v>
      </c>
      <c r="B2880">
        <v>9</v>
      </c>
      <c r="C2880" s="27" t="str">
        <f t="shared" si="230"/>
        <v>M</v>
      </c>
      <c r="E2880" t="s">
        <v>3154</v>
      </c>
      <c r="F2880" s="27" t="str">
        <f t="shared" si="231"/>
        <v>CCV-47A</v>
      </c>
      <c r="G2880" t="s">
        <v>3155</v>
      </c>
      <c r="I2880" t="s">
        <v>3167</v>
      </c>
      <c r="J2880">
        <v>1</v>
      </c>
      <c r="K2880">
        <v>3</v>
      </c>
      <c r="L2880">
        <v>1</v>
      </c>
      <c r="M2880">
        <v>209</v>
      </c>
      <c r="N2880">
        <v>17</v>
      </c>
      <c r="O2880">
        <v>5</v>
      </c>
      <c r="P2880">
        <v>5</v>
      </c>
      <c r="Q2880">
        <v>13</v>
      </c>
      <c r="R2880" s="27">
        <f t="shared" si="234"/>
        <v>310</v>
      </c>
      <c r="S2880" s="27">
        <f t="shared" si="232"/>
        <v>230</v>
      </c>
      <c r="T2880" s="27" t="str">
        <f>IFERROR(VLOOKUP(F2880,#REF!,2,0),"")</f>
        <v/>
      </c>
      <c r="U2880" s="27" t="str">
        <f t="shared" si="233"/>
        <v>,09:15:00,car,310</v>
      </c>
    </row>
    <row r="2881" spans="1:21" hidden="1" x14ac:dyDescent="0.25">
      <c r="A2881" t="s">
        <v>133</v>
      </c>
      <c r="B2881">
        <v>9</v>
      </c>
      <c r="C2881" s="27" t="str">
        <f t="shared" si="230"/>
        <v>M</v>
      </c>
      <c r="E2881" t="s">
        <v>3154</v>
      </c>
      <c r="F2881" s="27" t="str">
        <f t="shared" si="231"/>
        <v>CCV-47A</v>
      </c>
      <c r="G2881" t="s">
        <v>3155</v>
      </c>
      <c r="I2881" t="s">
        <v>3168</v>
      </c>
      <c r="J2881">
        <v>0</v>
      </c>
      <c r="K2881">
        <v>7</v>
      </c>
      <c r="L2881">
        <v>0</v>
      </c>
      <c r="M2881">
        <v>230</v>
      </c>
      <c r="N2881">
        <v>14</v>
      </c>
      <c r="O2881">
        <v>9</v>
      </c>
      <c r="P2881">
        <v>8</v>
      </c>
      <c r="Q2881">
        <v>6</v>
      </c>
      <c r="R2881" s="27">
        <f t="shared" si="234"/>
        <v>339</v>
      </c>
      <c r="S2881" s="27">
        <f t="shared" si="232"/>
        <v>244</v>
      </c>
      <c r="T2881" s="27" t="str">
        <f>IFERROR(VLOOKUP(F2881,#REF!,2,0),"")</f>
        <v/>
      </c>
      <c r="U2881" s="27" t="str">
        <f t="shared" si="233"/>
        <v>,09:30:00,car,339</v>
      </c>
    </row>
    <row r="2882" spans="1:21" hidden="1" x14ac:dyDescent="0.25">
      <c r="A2882" t="s">
        <v>135</v>
      </c>
      <c r="B2882">
        <v>9</v>
      </c>
      <c r="C2882" s="27" t="str">
        <f t="shared" si="230"/>
        <v>M</v>
      </c>
      <c r="E2882" t="s">
        <v>3154</v>
      </c>
      <c r="F2882" s="27" t="str">
        <f t="shared" si="231"/>
        <v>CCV-47A</v>
      </c>
      <c r="G2882" t="s">
        <v>3155</v>
      </c>
      <c r="I2882" t="s">
        <v>3169</v>
      </c>
      <c r="J2882">
        <v>0</v>
      </c>
      <c r="K2882">
        <v>4</v>
      </c>
      <c r="L2882">
        <v>1</v>
      </c>
      <c r="M2882">
        <v>252</v>
      </c>
      <c r="N2882">
        <v>15</v>
      </c>
      <c r="O2882">
        <v>3</v>
      </c>
      <c r="P2882">
        <v>8</v>
      </c>
      <c r="Q2882">
        <v>8</v>
      </c>
      <c r="R2882" s="27">
        <f t="shared" si="234"/>
        <v>366</v>
      </c>
      <c r="S2882" s="27">
        <f t="shared" si="232"/>
        <v>271</v>
      </c>
      <c r="T2882" s="27" t="str">
        <f>IFERROR(VLOOKUP(F2882,#REF!,2,0),"")</f>
        <v/>
      </c>
      <c r="U2882" s="27" t="str">
        <f t="shared" si="233"/>
        <v>,09:45:00,car,366</v>
      </c>
    </row>
    <row r="2883" spans="1:21" hidden="1" x14ac:dyDescent="0.25">
      <c r="A2883" t="s">
        <v>137</v>
      </c>
      <c r="B2883">
        <v>10</v>
      </c>
      <c r="C2883" s="27" t="str">
        <f t="shared" ref="C2883:C2946" si="235">IF(B2883&lt;12,"M",IF(AND(B2883&gt;=12,B2883&lt;=18),"T","N"))</f>
        <v>M</v>
      </c>
      <c r="E2883" t="s">
        <v>3154</v>
      </c>
      <c r="F2883" s="27" t="str">
        <f t="shared" ref="F2883:F2946" si="236">CONCATENATE("CCV-",G2883)</f>
        <v>CCV-47A</v>
      </c>
      <c r="G2883" t="s">
        <v>3155</v>
      </c>
      <c r="I2883" t="s">
        <v>3170</v>
      </c>
      <c r="J2883">
        <v>0</v>
      </c>
      <c r="K2883">
        <v>0</v>
      </c>
      <c r="L2883">
        <v>0</v>
      </c>
      <c r="M2883">
        <v>17</v>
      </c>
      <c r="N2883">
        <v>0</v>
      </c>
      <c r="O2883">
        <v>0</v>
      </c>
      <c r="P2883">
        <v>0</v>
      </c>
      <c r="Q2883">
        <v>0</v>
      </c>
      <c r="R2883" s="27">
        <f t="shared" ref="R2883:R2946" si="237">ROUNDUP((M2883+P2883+Q2883+(1/6)*N2883+2*K2883+2.5*L2883)*1.3,0)</f>
        <v>23</v>
      </c>
      <c r="S2883" s="27">
        <f t="shared" ref="S2883:S2946" si="238">ROUNDUP(M2883+P2883+Q2883+2.5*L2883,0)</f>
        <v>17</v>
      </c>
      <c r="T2883" s="27" t="str">
        <f>IFERROR(VLOOKUP(F2883,#REF!,2,0),"")</f>
        <v/>
      </c>
      <c r="U2883" s="27" t="str">
        <f t="shared" ref="U2883:U2946" si="239">CONCATENATE(T2883,",",CONCATENATE(LEFT(A2883,5),":00"),",car,",R2883)</f>
        <v>,10:00:00,car,23</v>
      </c>
    </row>
    <row r="2884" spans="1:21" hidden="1" x14ac:dyDescent="0.25">
      <c r="A2884" t="s">
        <v>185</v>
      </c>
      <c r="B2884">
        <v>16</v>
      </c>
      <c r="C2884" s="27" t="str">
        <f t="shared" si="235"/>
        <v>T</v>
      </c>
      <c r="E2884" t="s">
        <v>3154</v>
      </c>
      <c r="F2884" s="27" t="str">
        <f t="shared" si="236"/>
        <v>CCV-47A</v>
      </c>
      <c r="G2884" t="s">
        <v>3155</v>
      </c>
      <c r="I2884" t="s">
        <v>3171</v>
      </c>
      <c r="J2884">
        <v>0</v>
      </c>
      <c r="K2884">
        <v>1</v>
      </c>
      <c r="L2884">
        <v>0</v>
      </c>
      <c r="M2884">
        <v>234</v>
      </c>
      <c r="N2884">
        <v>0</v>
      </c>
      <c r="O2884">
        <v>0</v>
      </c>
      <c r="P2884">
        <v>0</v>
      </c>
      <c r="Q2884">
        <v>1</v>
      </c>
      <c r="R2884" s="27">
        <f t="shared" si="237"/>
        <v>309</v>
      </c>
      <c r="S2884" s="27">
        <f t="shared" si="238"/>
        <v>235</v>
      </c>
      <c r="T2884" s="27" t="str">
        <f>IFERROR(VLOOKUP(F2884,#REF!,2,0),"")</f>
        <v/>
      </c>
      <c r="U2884" s="27" t="str">
        <f t="shared" si="239"/>
        <v>,16:00:00,car,309</v>
      </c>
    </row>
    <row r="2885" spans="1:21" hidden="1" x14ac:dyDescent="0.25">
      <c r="A2885" t="s">
        <v>187</v>
      </c>
      <c r="B2885">
        <v>16</v>
      </c>
      <c r="C2885" s="27" t="str">
        <f t="shared" si="235"/>
        <v>T</v>
      </c>
      <c r="E2885" t="s">
        <v>3154</v>
      </c>
      <c r="F2885" s="27" t="str">
        <f t="shared" si="236"/>
        <v>CCV-47A</v>
      </c>
      <c r="G2885" t="s">
        <v>3155</v>
      </c>
      <c r="I2885" t="s">
        <v>3172</v>
      </c>
      <c r="J2885">
        <v>0</v>
      </c>
      <c r="K2885">
        <v>0</v>
      </c>
      <c r="L2885">
        <v>0</v>
      </c>
      <c r="M2885">
        <v>275</v>
      </c>
      <c r="N2885">
        <v>0</v>
      </c>
      <c r="O2885">
        <v>0</v>
      </c>
      <c r="P2885">
        <v>0</v>
      </c>
      <c r="Q2885">
        <v>0</v>
      </c>
      <c r="R2885" s="27">
        <f t="shared" si="237"/>
        <v>358</v>
      </c>
      <c r="S2885" s="27">
        <f t="shared" si="238"/>
        <v>275</v>
      </c>
      <c r="T2885" s="27" t="str">
        <f>IFERROR(VLOOKUP(F2885,#REF!,2,0),"")</f>
        <v/>
      </c>
      <c r="U2885" s="27" t="str">
        <f t="shared" si="239"/>
        <v>,16:15:00,car,358</v>
      </c>
    </row>
    <row r="2886" spans="1:21" hidden="1" x14ac:dyDescent="0.25">
      <c r="A2886" t="s">
        <v>42</v>
      </c>
      <c r="B2886">
        <v>16</v>
      </c>
      <c r="C2886" s="27" t="str">
        <f t="shared" si="235"/>
        <v>T</v>
      </c>
      <c r="E2886" t="s">
        <v>3154</v>
      </c>
      <c r="F2886" s="27" t="str">
        <f t="shared" si="236"/>
        <v>CCV-47A</v>
      </c>
      <c r="G2886" t="s">
        <v>3155</v>
      </c>
      <c r="I2886" t="s">
        <v>3173</v>
      </c>
      <c r="J2886">
        <v>0</v>
      </c>
      <c r="K2886">
        <v>3</v>
      </c>
      <c r="L2886">
        <v>0</v>
      </c>
      <c r="M2886">
        <v>109</v>
      </c>
      <c r="N2886">
        <v>18</v>
      </c>
      <c r="O2886">
        <v>3</v>
      </c>
      <c r="P2886">
        <v>6</v>
      </c>
      <c r="Q2886">
        <v>4</v>
      </c>
      <c r="R2886" s="27">
        <f t="shared" si="237"/>
        <v>167</v>
      </c>
      <c r="S2886" s="27">
        <f t="shared" si="238"/>
        <v>119</v>
      </c>
      <c r="T2886" s="27" t="str">
        <f>IFERROR(VLOOKUP(F2886,#REF!,2,0),"")</f>
        <v/>
      </c>
      <c r="U2886" s="27" t="str">
        <f t="shared" si="239"/>
        <v>,16:30:00,car,167</v>
      </c>
    </row>
    <row r="2887" spans="1:21" hidden="1" x14ac:dyDescent="0.25">
      <c r="A2887" t="s">
        <v>43</v>
      </c>
      <c r="B2887">
        <v>16</v>
      </c>
      <c r="C2887" s="27" t="str">
        <f t="shared" si="235"/>
        <v>T</v>
      </c>
      <c r="E2887" t="s">
        <v>3154</v>
      </c>
      <c r="F2887" s="27" t="str">
        <f t="shared" si="236"/>
        <v>CCV-47A</v>
      </c>
      <c r="G2887" t="s">
        <v>3155</v>
      </c>
      <c r="I2887" t="s">
        <v>3174</v>
      </c>
      <c r="J2887">
        <v>1</v>
      </c>
      <c r="K2887">
        <v>1</v>
      </c>
      <c r="L2887">
        <v>0</v>
      </c>
      <c r="M2887">
        <v>0</v>
      </c>
      <c r="N2887">
        <v>31</v>
      </c>
      <c r="O2887">
        <v>9</v>
      </c>
      <c r="P2887">
        <v>9</v>
      </c>
      <c r="Q2887">
        <v>9</v>
      </c>
      <c r="R2887" s="27">
        <f t="shared" si="237"/>
        <v>33</v>
      </c>
      <c r="S2887" s="27">
        <f t="shared" si="238"/>
        <v>18</v>
      </c>
      <c r="T2887" s="27" t="str">
        <f>IFERROR(VLOOKUP(F2887,#REF!,2,0),"")</f>
        <v/>
      </c>
      <c r="U2887" s="27" t="str">
        <f t="shared" si="239"/>
        <v>,16:45:00,car,33</v>
      </c>
    </row>
    <row r="2888" spans="1:21" hidden="1" x14ac:dyDescent="0.25">
      <c r="A2888" t="s">
        <v>44</v>
      </c>
      <c r="B2888">
        <v>17</v>
      </c>
      <c r="C2888" s="27" t="str">
        <f t="shared" si="235"/>
        <v>T</v>
      </c>
      <c r="E2888" t="s">
        <v>3154</v>
      </c>
      <c r="F2888" s="27" t="str">
        <f t="shared" si="236"/>
        <v>CCV-47A</v>
      </c>
      <c r="G2888" t="s">
        <v>3155</v>
      </c>
      <c r="I2888" t="s">
        <v>3175</v>
      </c>
      <c r="J2888">
        <v>1</v>
      </c>
      <c r="K2888">
        <v>0</v>
      </c>
      <c r="L2888">
        <v>0</v>
      </c>
      <c r="M2888">
        <v>39</v>
      </c>
      <c r="N2888">
        <v>23</v>
      </c>
      <c r="O2888">
        <v>9</v>
      </c>
      <c r="P2888">
        <v>10</v>
      </c>
      <c r="Q2888">
        <v>9</v>
      </c>
      <c r="R2888" s="27">
        <f t="shared" si="237"/>
        <v>81</v>
      </c>
      <c r="S2888" s="27">
        <f t="shared" si="238"/>
        <v>58</v>
      </c>
      <c r="T2888" s="27" t="str">
        <f>IFERROR(VLOOKUP(F2888,#REF!,2,0),"")</f>
        <v/>
      </c>
      <c r="U2888" s="27" t="str">
        <f t="shared" si="239"/>
        <v>,17:00:00,car,81</v>
      </c>
    </row>
    <row r="2889" spans="1:21" hidden="1" x14ac:dyDescent="0.25">
      <c r="A2889" t="s">
        <v>45</v>
      </c>
      <c r="B2889">
        <v>17</v>
      </c>
      <c r="C2889" s="27" t="str">
        <f t="shared" si="235"/>
        <v>T</v>
      </c>
      <c r="E2889" t="s">
        <v>3154</v>
      </c>
      <c r="F2889" s="27" t="str">
        <f t="shared" si="236"/>
        <v>CCV-47A</v>
      </c>
      <c r="G2889" t="s">
        <v>3155</v>
      </c>
      <c r="I2889" t="s">
        <v>3176</v>
      </c>
      <c r="J2889">
        <v>0</v>
      </c>
      <c r="K2889">
        <v>1</v>
      </c>
      <c r="L2889">
        <v>0</v>
      </c>
      <c r="M2889">
        <v>278</v>
      </c>
      <c r="N2889">
        <v>0</v>
      </c>
      <c r="O2889">
        <v>5</v>
      </c>
      <c r="P2889">
        <v>1</v>
      </c>
      <c r="Q2889">
        <v>4</v>
      </c>
      <c r="R2889" s="27">
        <f t="shared" si="237"/>
        <v>371</v>
      </c>
      <c r="S2889" s="27">
        <f t="shared" si="238"/>
        <v>283</v>
      </c>
      <c r="T2889" s="27" t="str">
        <f>IFERROR(VLOOKUP(F2889,#REF!,2,0),"")</f>
        <v/>
      </c>
      <c r="U2889" s="27" t="str">
        <f t="shared" si="239"/>
        <v>,17:15:00,car,371</v>
      </c>
    </row>
    <row r="2890" spans="1:21" hidden="1" x14ac:dyDescent="0.25">
      <c r="A2890" t="s">
        <v>46</v>
      </c>
      <c r="B2890">
        <v>17</v>
      </c>
      <c r="C2890" s="27" t="str">
        <f t="shared" si="235"/>
        <v>T</v>
      </c>
      <c r="E2890" t="s">
        <v>3154</v>
      </c>
      <c r="F2890" s="27" t="str">
        <f t="shared" si="236"/>
        <v>CCV-47A</v>
      </c>
      <c r="G2890" t="s">
        <v>3155</v>
      </c>
      <c r="I2890" t="s">
        <v>3177</v>
      </c>
      <c r="J2890">
        <v>1</v>
      </c>
      <c r="K2890">
        <v>1</v>
      </c>
      <c r="L2890">
        <v>0</v>
      </c>
      <c r="M2890">
        <v>282</v>
      </c>
      <c r="N2890">
        <v>1</v>
      </c>
      <c r="O2890">
        <v>6</v>
      </c>
      <c r="P2890">
        <v>1</v>
      </c>
      <c r="Q2890">
        <v>5</v>
      </c>
      <c r="R2890" s="27">
        <f t="shared" si="237"/>
        <v>378</v>
      </c>
      <c r="S2890" s="27">
        <f t="shared" si="238"/>
        <v>288</v>
      </c>
      <c r="T2890" s="27" t="str">
        <f>IFERROR(VLOOKUP(F2890,#REF!,2,0),"")</f>
        <v/>
      </c>
      <c r="U2890" s="27" t="str">
        <f t="shared" si="239"/>
        <v>,17:30:00,car,378</v>
      </c>
    </row>
    <row r="2891" spans="1:21" hidden="1" x14ac:dyDescent="0.25">
      <c r="A2891" t="s">
        <v>47</v>
      </c>
      <c r="B2891">
        <v>17</v>
      </c>
      <c r="C2891" s="27" t="str">
        <f t="shared" si="235"/>
        <v>T</v>
      </c>
      <c r="E2891" t="s">
        <v>3154</v>
      </c>
      <c r="F2891" s="27" t="str">
        <f t="shared" si="236"/>
        <v>CCV-47A</v>
      </c>
      <c r="G2891" t="s">
        <v>3155</v>
      </c>
      <c r="I2891" t="s">
        <v>3178</v>
      </c>
      <c r="J2891">
        <v>1</v>
      </c>
      <c r="K2891">
        <v>0</v>
      </c>
      <c r="L2891">
        <v>0</v>
      </c>
      <c r="M2891">
        <v>259</v>
      </c>
      <c r="N2891">
        <v>0</v>
      </c>
      <c r="O2891">
        <v>16</v>
      </c>
      <c r="P2891">
        <v>2</v>
      </c>
      <c r="Q2891">
        <v>1</v>
      </c>
      <c r="R2891" s="27">
        <f t="shared" si="237"/>
        <v>341</v>
      </c>
      <c r="S2891" s="27">
        <f t="shared" si="238"/>
        <v>262</v>
      </c>
      <c r="T2891" s="27" t="str">
        <f>IFERROR(VLOOKUP(F2891,#REF!,2,0),"")</f>
        <v/>
      </c>
      <c r="U2891" s="27" t="str">
        <f t="shared" si="239"/>
        <v>,17:45:00,car,341</v>
      </c>
    </row>
    <row r="2892" spans="1:21" hidden="1" x14ac:dyDescent="0.25">
      <c r="A2892" t="s">
        <v>48</v>
      </c>
      <c r="B2892">
        <v>18</v>
      </c>
      <c r="C2892" s="27" t="str">
        <f t="shared" si="235"/>
        <v>T</v>
      </c>
      <c r="E2892" t="s">
        <v>3154</v>
      </c>
      <c r="F2892" s="27" t="str">
        <f t="shared" si="236"/>
        <v>CCV-47A</v>
      </c>
      <c r="G2892" t="s">
        <v>3155</v>
      </c>
      <c r="I2892" t="s">
        <v>3179</v>
      </c>
      <c r="J2892">
        <v>2</v>
      </c>
      <c r="K2892">
        <v>0</v>
      </c>
      <c r="L2892">
        <v>0</v>
      </c>
      <c r="M2892">
        <v>206</v>
      </c>
      <c r="N2892">
        <v>0</v>
      </c>
      <c r="O2892">
        <v>5</v>
      </c>
      <c r="P2892">
        <v>0</v>
      </c>
      <c r="Q2892">
        <v>3</v>
      </c>
      <c r="R2892" s="27">
        <f t="shared" si="237"/>
        <v>272</v>
      </c>
      <c r="S2892" s="27">
        <f t="shared" si="238"/>
        <v>209</v>
      </c>
      <c r="T2892" s="27" t="str">
        <f>IFERROR(VLOOKUP(F2892,#REF!,2,0),"")</f>
        <v/>
      </c>
      <c r="U2892" s="27" t="str">
        <f t="shared" si="239"/>
        <v>,18:00:00,car,272</v>
      </c>
    </row>
    <row r="2893" spans="1:21" hidden="1" x14ac:dyDescent="0.25">
      <c r="A2893" t="s">
        <v>49</v>
      </c>
      <c r="B2893">
        <v>18</v>
      </c>
      <c r="C2893" s="27" t="str">
        <f t="shared" si="235"/>
        <v>T</v>
      </c>
      <c r="E2893" t="s">
        <v>3154</v>
      </c>
      <c r="F2893" s="27" t="str">
        <f t="shared" si="236"/>
        <v>CCV-47A</v>
      </c>
      <c r="G2893" t="s">
        <v>3155</v>
      </c>
      <c r="I2893" t="s">
        <v>3180</v>
      </c>
      <c r="J2893">
        <v>1</v>
      </c>
      <c r="K2893">
        <v>0</v>
      </c>
      <c r="L2893">
        <v>0</v>
      </c>
      <c r="M2893">
        <v>256</v>
      </c>
      <c r="N2893">
        <v>0</v>
      </c>
      <c r="O2893">
        <v>9</v>
      </c>
      <c r="P2893">
        <v>1</v>
      </c>
      <c r="Q2893">
        <v>3</v>
      </c>
      <c r="R2893" s="27">
        <f t="shared" si="237"/>
        <v>338</v>
      </c>
      <c r="S2893" s="27">
        <f t="shared" si="238"/>
        <v>260</v>
      </c>
      <c r="T2893" s="27" t="str">
        <f>IFERROR(VLOOKUP(F2893,#REF!,2,0),"")</f>
        <v/>
      </c>
      <c r="U2893" s="27" t="str">
        <f t="shared" si="239"/>
        <v>,18:15:00,car,338</v>
      </c>
    </row>
    <row r="2894" spans="1:21" hidden="1" x14ac:dyDescent="0.25">
      <c r="A2894" t="s">
        <v>197</v>
      </c>
      <c r="B2894">
        <v>18</v>
      </c>
      <c r="C2894" s="27" t="str">
        <f t="shared" si="235"/>
        <v>T</v>
      </c>
      <c r="E2894" t="s">
        <v>3154</v>
      </c>
      <c r="F2894" s="27" t="str">
        <f t="shared" si="236"/>
        <v>CCV-47A</v>
      </c>
      <c r="G2894" t="s">
        <v>3155</v>
      </c>
      <c r="I2894" t="s">
        <v>3181</v>
      </c>
      <c r="J2894">
        <v>2</v>
      </c>
      <c r="K2894">
        <v>0</v>
      </c>
      <c r="L2894">
        <v>0</v>
      </c>
      <c r="M2894">
        <v>73</v>
      </c>
      <c r="N2894">
        <v>14</v>
      </c>
      <c r="O2894">
        <v>7</v>
      </c>
      <c r="P2894">
        <v>4</v>
      </c>
      <c r="Q2894">
        <v>0</v>
      </c>
      <c r="R2894" s="27">
        <f t="shared" si="237"/>
        <v>104</v>
      </c>
      <c r="S2894" s="27">
        <f t="shared" si="238"/>
        <v>77</v>
      </c>
      <c r="T2894" s="27" t="str">
        <f>IFERROR(VLOOKUP(F2894,#REF!,2,0),"")</f>
        <v/>
      </c>
      <c r="U2894" s="27" t="str">
        <f t="shared" si="239"/>
        <v>,18:30:00,car,104</v>
      </c>
    </row>
    <row r="2895" spans="1:21" hidden="1" x14ac:dyDescent="0.25">
      <c r="A2895" t="s">
        <v>199</v>
      </c>
      <c r="B2895">
        <v>18</v>
      </c>
      <c r="C2895" s="27" t="str">
        <f t="shared" si="235"/>
        <v>T</v>
      </c>
      <c r="E2895" t="s">
        <v>3154</v>
      </c>
      <c r="F2895" s="27" t="str">
        <f t="shared" si="236"/>
        <v>CCV-47A</v>
      </c>
      <c r="G2895" t="s">
        <v>3155</v>
      </c>
      <c r="I2895" t="s">
        <v>3182</v>
      </c>
      <c r="J2895">
        <v>0</v>
      </c>
      <c r="K2895">
        <v>0</v>
      </c>
      <c r="L2895">
        <v>0</v>
      </c>
      <c r="M2895">
        <v>163</v>
      </c>
      <c r="N2895">
        <v>4</v>
      </c>
      <c r="O2895">
        <v>10</v>
      </c>
      <c r="P2895">
        <v>8</v>
      </c>
      <c r="Q2895">
        <v>3</v>
      </c>
      <c r="R2895" s="27">
        <f t="shared" si="237"/>
        <v>228</v>
      </c>
      <c r="S2895" s="27">
        <f t="shared" si="238"/>
        <v>174</v>
      </c>
      <c r="T2895" s="27" t="str">
        <f>IFERROR(VLOOKUP(F2895,#REF!,2,0),"")</f>
        <v/>
      </c>
      <c r="U2895" s="27" t="str">
        <f t="shared" si="239"/>
        <v>,18:45:00,car,228</v>
      </c>
    </row>
    <row r="2896" spans="1:21" hidden="1" x14ac:dyDescent="0.25">
      <c r="A2896" t="s">
        <v>201</v>
      </c>
      <c r="B2896">
        <v>19</v>
      </c>
      <c r="C2896" s="27" t="str">
        <f t="shared" si="235"/>
        <v>N</v>
      </c>
      <c r="E2896" t="s">
        <v>3154</v>
      </c>
      <c r="F2896" s="27" t="str">
        <f t="shared" si="236"/>
        <v>CCV-47A</v>
      </c>
      <c r="G2896" t="s">
        <v>3155</v>
      </c>
      <c r="I2896" t="s">
        <v>3183</v>
      </c>
      <c r="J2896">
        <v>1</v>
      </c>
      <c r="K2896">
        <v>0</v>
      </c>
      <c r="L2896">
        <v>0</v>
      </c>
      <c r="M2896">
        <v>267</v>
      </c>
      <c r="N2896">
        <v>0</v>
      </c>
      <c r="O2896">
        <v>6</v>
      </c>
      <c r="P2896">
        <v>0</v>
      </c>
      <c r="Q2896">
        <v>2</v>
      </c>
      <c r="R2896" s="27">
        <f t="shared" si="237"/>
        <v>350</v>
      </c>
      <c r="S2896" s="27">
        <f t="shared" si="238"/>
        <v>269</v>
      </c>
      <c r="T2896" s="27" t="str">
        <f>IFERROR(VLOOKUP(F2896,#REF!,2,0),"")</f>
        <v/>
      </c>
      <c r="U2896" s="27" t="str">
        <f t="shared" si="239"/>
        <v>,19:00:00,car,350</v>
      </c>
    </row>
    <row r="2897" spans="1:21" hidden="1" x14ac:dyDescent="0.25">
      <c r="A2897" t="s">
        <v>203</v>
      </c>
      <c r="B2897">
        <v>19</v>
      </c>
      <c r="C2897" s="27" t="str">
        <f t="shared" si="235"/>
        <v>N</v>
      </c>
      <c r="E2897" t="s">
        <v>3154</v>
      </c>
      <c r="F2897" s="27" t="str">
        <f t="shared" si="236"/>
        <v>CCV-47A</v>
      </c>
      <c r="G2897" t="s">
        <v>3155</v>
      </c>
      <c r="I2897" t="s">
        <v>3184</v>
      </c>
      <c r="J2897">
        <v>0</v>
      </c>
      <c r="K2897">
        <v>0</v>
      </c>
      <c r="L2897">
        <v>0</v>
      </c>
      <c r="M2897">
        <v>202</v>
      </c>
      <c r="N2897">
        <v>0</v>
      </c>
      <c r="O2897">
        <v>4</v>
      </c>
      <c r="P2897">
        <v>0</v>
      </c>
      <c r="Q2897">
        <v>0</v>
      </c>
      <c r="R2897" s="27">
        <f t="shared" si="237"/>
        <v>263</v>
      </c>
      <c r="S2897" s="27">
        <f t="shared" si="238"/>
        <v>202</v>
      </c>
      <c r="T2897" s="27" t="str">
        <f>IFERROR(VLOOKUP(F2897,#REF!,2,0),"")</f>
        <v/>
      </c>
      <c r="U2897" s="27" t="str">
        <f t="shared" si="239"/>
        <v>,19:15:00,car,263</v>
      </c>
    </row>
    <row r="2898" spans="1:21" hidden="1" x14ac:dyDescent="0.25">
      <c r="A2898" t="s">
        <v>205</v>
      </c>
      <c r="B2898">
        <v>19</v>
      </c>
      <c r="C2898" s="27" t="str">
        <f t="shared" si="235"/>
        <v>N</v>
      </c>
      <c r="E2898" t="s">
        <v>3154</v>
      </c>
      <c r="F2898" s="27" t="str">
        <f t="shared" si="236"/>
        <v>CCV-47A</v>
      </c>
      <c r="G2898" t="s">
        <v>3155</v>
      </c>
      <c r="I2898" t="s">
        <v>3185</v>
      </c>
      <c r="J2898">
        <v>0</v>
      </c>
      <c r="K2898">
        <v>1</v>
      </c>
      <c r="L2898">
        <v>0</v>
      </c>
      <c r="M2898">
        <v>13</v>
      </c>
      <c r="N2898">
        <v>0</v>
      </c>
      <c r="O2898">
        <v>2</v>
      </c>
      <c r="P2898">
        <v>0</v>
      </c>
      <c r="Q2898">
        <v>0</v>
      </c>
      <c r="R2898" s="27">
        <f t="shared" si="237"/>
        <v>20</v>
      </c>
      <c r="S2898" s="27">
        <f t="shared" si="238"/>
        <v>13</v>
      </c>
      <c r="T2898" s="27" t="str">
        <f>IFERROR(VLOOKUP(F2898,#REF!,2,0),"")</f>
        <v/>
      </c>
      <c r="U2898" s="27" t="str">
        <f t="shared" si="239"/>
        <v>,19:30:00,car,20</v>
      </c>
    </row>
    <row r="2899" spans="1:21" hidden="1" x14ac:dyDescent="0.25">
      <c r="A2899" t="s">
        <v>102</v>
      </c>
      <c r="B2899">
        <v>6</v>
      </c>
      <c r="C2899" s="27" t="str">
        <f t="shared" si="235"/>
        <v>M</v>
      </c>
      <c r="E2899" t="s">
        <v>3186</v>
      </c>
      <c r="F2899" s="27" t="str">
        <f t="shared" si="236"/>
        <v>CCV-47B</v>
      </c>
      <c r="G2899" t="s">
        <v>3187</v>
      </c>
      <c r="I2899" t="s">
        <v>3188</v>
      </c>
      <c r="J2899">
        <v>0</v>
      </c>
      <c r="K2899">
        <v>0</v>
      </c>
      <c r="L2899">
        <v>0</v>
      </c>
      <c r="M2899">
        <v>1</v>
      </c>
      <c r="N2899">
        <v>0</v>
      </c>
      <c r="O2899">
        <v>0</v>
      </c>
      <c r="P2899">
        <v>0</v>
      </c>
      <c r="Q2899">
        <v>0</v>
      </c>
      <c r="R2899" s="27">
        <f t="shared" si="237"/>
        <v>2</v>
      </c>
      <c r="S2899" s="27">
        <f t="shared" si="238"/>
        <v>1</v>
      </c>
      <c r="T2899" s="27" t="str">
        <f>IFERROR(VLOOKUP(F2899,#REF!,2,0),"")</f>
        <v/>
      </c>
      <c r="U2899" s="27" t="str">
        <f t="shared" si="239"/>
        <v>,06:00:00,car,2</v>
      </c>
    </row>
    <row r="2900" spans="1:21" hidden="1" x14ac:dyDescent="0.25">
      <c r="A2900" t="s">
        <v>109</v>
      </c>
      <c r="B2900">
        <v>6</v>
      </c>
      <c r="C2900" s="27" t="str">
        <f t="shared" si="235"/>
        <v>M</v>
      </c>
      <c r="E2900" t="s">
        <v>3186</v>
      </c>
      <c r="F2900" s="27" t="str">
        <f t="shared" si="236"/>
        <v>CCV-47B</v>
      </c>
      <c r="G2900" t="s">
        <v>3187</v>
      </c>
      <c r="I2900" t="s">
        <v>3189</v>
      </c>
      <c r="J2900">
        <v>0</v>
      </c>
      <c r="K2900">
        <v>2</v>
      </c>
      <c r="L2900">
        <v>0</v>
      </c>
      <c r="M2900">
        <v>105</v>
      </c>
      <c r="N2900">
        <v>2</v>
      </c>
      <c r="O2900">
        <v>6</v>
      </c>
      <c r="P2900">
        <v>3</v>
      </c>
      <c r="Q2900">
        <v>2</v>
      </c>
      <c r="R2900" s="27">
        <f t="shared" si="237"/>
        <v>149</v>
      </c>
      <c r="S2900" s="27">
        <f t="shared" si="238"/>
        <v>110</v>
      </c>
      <c r="T2900" s="27" t="str">
        <f>IFERROR(VLOOKUP(F2900,#REF!,2,0),"")</f>
        <v/>
      </c>
      <c r="U2900" s="27" t="str">
        <f t="shared" si="239"/>
        <v>,06:30:00,car,149</v>
      </c>
    </row>
    <row r="2901" spans="1:21" hidden="1" x14ac:dyDescent="0.25">
      <c r="A2901" t="s">
        <v>111</v>
      </c>
      <c r="B2901">
        <v>6</v>
      </c>
      <c r="C2901" s="27" t="str">
        <f t="shared" si="235"/>
        <v>M</v>
      </c>
      <c r="E2901" t="s">
        <v>3186</v>
      </c>
      <c r="F2901" s="27" t="str">
        <f t="shared" si="236"/>
        <v>CCV-47B</v>
      </c>
      <c r="G2901" t="s">
        <v>3187</v>
      </c>
      <c r="I2901" t="s">
        <v>3190</v>
      </c>
      <c r="J2901">
        <v>1</v>
      </c>
      <c r="K2901">
        <v>3</v>
      </c>
      <c r="L2901">
        <v>0</v>
      </c>
      <c r="M2901">
        <v>161</v>
      </c>
      <c r="N2901">
        <v>24</v>
      </c>
      <c r="O2901">
        <v>8</v>
      </c>
      <c r="P2901">
        <v>1</v>
      </c>
      <c r="Q2901">
        <v>7</v>
      </c>
      <c r="R2901" s="27">
        <f t="shared" si="237"/>
        <v>233</v>
      </c>
      <c r="S2901" s="27">
        <f t="shared" si="238"/>
        <v>169</v>
      </c>
      <c r="T2901" s="27" t="str">
        <f>IFERROR(VLOOKUP(F2901,#REF!,2,0),"")</f>
        <v/>
      </c>
      <c r="U2901" s="27" t="str">
        <f t="shared" si="239"/>
        <v>,06:45:00,car,233</v>
      </c>
    </row>
    <row r="2902" spans="1:21" hidden="1" x14ac:dyDescent="0.25">
      <c r="A2902" t="s">
        <v>113</v>
      </c>
      <c r="B2902">
        <v>7</v>
      </c>
      <c r="C2902" s="27" t="str">
        <f t="shared" si="235"/>
        <v>M</v>
      </c>
      <c r="E2902" t="s">
        <v>3186</v>
      </c>
      <c r="F2902" s="27" t="str">
        <f t="shared" si="236"/>
        <v>CCV-47B</v>
      </c>
      <c r="G2902" t="s">
        <v>3187</v>
      </c>
      <c r="I2902" t="s">
        <v>3191</v>
      </c>
      <c r="J2902">
        <v>3</v>
      </c>
      <c r="K2902">
        <v>2</v>
      </c>
      <c r="L2902">
        <v>0</v>
      </c>
      <c r="M2902">
        <v>257</v>
      </c>
      <c r="N2902">
        <v>24</v>
      </c>
      <c r="O2902">
        <v>11</v>
      </c>
      <c r="P2902">
        <v>4</v>
      </c>
      <c r="Q2902">
        <v>9</v>
      </c>
      <c r="R2902" s="27">
        <f t="shared" si="237"/>
        <v>362</v>
      </c>
      <c r="S2902" s="27">
        <f t="shared" si="238"/>
        <v>270</v>
      </c>
      <c r="T2902" s="27" t="str">
        <f>IFERROR(VLOOKUP(F2902,#REF!,2,0),"")</f>
        <v/>
      </c>
      <c r="U2902" s="27" t="str">
        <f t="shared" si="239"/>
        <v>,07:00:00,car,362</v>
      </c>
    </row>
    <row r="2903" spans="1:21" hidden="1" x14ac:dyDescent="0.25">
      <c r="A2903" t="s">
        <v>115</v>
      </c>
      <c r="B2903">
        <v>7</v>
      </c>
      <c r="C2903" s="27" t="str">
        <f t="shared" si="235"/>
        <v>M</v>
      </c>
      <c r="E2903" t="s">
        <v>3186</v>
      </c>
      <c r="F2903" s="27" t="str">
        <f t="shared" si="236"/>
        <v>CCV-47B</v>
      </c>
      <c r="G2903" t="s">
        <v>3187</v>
      </c>
      <c r="I2903" t="s">
        <v>3192</v>
      </c>
      <c r="J2903">
        <v>1</v>
      </c>
      <c r="K2903">
        <v>2</v>
      </c>
      <c r="L2903">
        <v>0</v>
      </c>
      <c r="M2903">
        <v>389</v>
      </c>
      <c r="N2903">
        <v>21</v>
      </c>
      <c r="O2903">
        <v>11</v>
      </c>
      <c r="P2903">
        <v>5</v>
      </c>
      <c r="Q2903">
        <v>5</v>
      </c>
      <c r="R2903" s="27">
        <f t="shared" si="237"/>
        <v>529</v>
      </c>
      <c r="S2903" s="27">
        <f t="shared" si="238"/>
        <v>399</v>
      </c>
      <c r="T2903" s="27" t="str">
        <f>IFERROR(VLOOKUP(F2903,#REF!,2,0),"")</f>
        <v/>
      </c>
      <c r="U2903" s="27" t="str">
        <f t="shared" si="239"/>
        <v>,07:15:00,car,529</v>
      </c>
    </row>
    <row r="2904" spans="1:21" hidden="1" x14ac:dyDescent="0.25">
      <c r="A2904" t="s">
        <v>117</v>
      </c>
      <c r="B2904">
        <v>7</v>
      </c>
      <c r="C2904" s="27" t="str">
        <f t="shared" si="235"/>
        <v>M</v>
      </c>
      <c r="E2904" t="s">
        <v>3186</v>
      </c>
      <c r="F2904" s="27" t="str">
        <f t="shared" si="236"/>
        <v>CCV-47B</v>
      </c>
      <c r="G2904" t="s">
        <v>3187</v>
      </c>
      <c r="I2904" t="s">
        <v>3193</v>
      </c>
      <c r="J2904">
        <v>3</v>
      </c>
      <c r="K2904">
        <v>1</v>
      </c>
      <c r="L2904">
        <v>0</v>
      </c>
      <c r="M2904">
        <v>291</v>
      </c>
      <c r="N2904">
        <v>25</v>
      </c>
      <c r="O2904">
        <v>0</v>
      </c>
      <c r="P2904">
        <v>14</v>
      </c>
      <c r="Q2904">
        <v>13</v>
      </c>
      <c r="R2904" s="27">
        <f t="shared" si="237"/>
        <v>422</v>
      </c>
      <c r="S2904" s="27">
        <f t="shared" si="238"/>
        <v>318</v>
      </c>
      <c r="T2904" s="27" t="str">
        <f>IFERROR(VLOOKUP(F2904,#REF!,2,0),"")</f>
        <v/>
      </c>
      <c r="U2904" s="27" t="str">
        <f t="shared" si="239"/>
        <v>,07:30:00,car,422</v>
      </c>
    </row>
    <row r="2905" spans="1:21" hidden="1" x14ac:dyDescent="0.25">
      <c r="A2905" t="s">
        <v>119</v>
      </c>
      <c r="B2905">
        <v>7</v>
      </c>
      <c r="C2905" s="27" t="str">
        <f t="shared" si="235"/>
        <v>M</v>
      </c>
      <c r="E2905" t="s">
        <v>3186</v>
      </c>
      <c r="F2905" s="27" t="str">
        <f t="shared" si="236"/>
        <v>CCV-47B</v>
      </c>
      <c r="G2905" t="s">
        <v>3187</v>
      </c>
      <c r="I2905" t="s">
        <v>3194</v>
      </c>
      <c r="J2905">
        <v>1</v>
      </c>
      <c r="K2905">
        <v>2</v>
      </c>
      <c r="L2905">
        <v>0</v>
      </c>
      <c r="M2905">
        <v>329</v>
      </c>
      <c r="N2905">
        <v>35</v>
      </c>
      <c r="O2905">
        <v>6</v>
      </c>
      <c r="P2905">
        <v>11</v>
      </c>
      <c r="Q2905">
        <v>3</v>
      </c>
      <c r="R2905" s="27">
        <f t="shared" si="237"/>
        <v>459</v>
      </c>
      <c r="S2905" s="27">
        <f t="shared" si="238"/>
        <v>343</v>
      </c>
      <c r="T2905" s="27" t="str">
        <f>IFERROR(VLOOKUP(F2905,#REF!,2,0),"")</f>
        <v/>
      </c>
      <c r="U2905" s="27" t="str">
        <f t="shared" si="239"/>
        <v>,07:45:00,car,459</v>
      </c>
    </row>
    <row r="2906" spans="1:21" hidden="1" x14ac:dyDescent="0.25">
      <c r="A2906" t="s">
        <v>121</v>
      </c>
      <c r="B2906">
        <v>8</v>
      </c>
      <c r="C2906" s="27" t="str">
        <f t="shared" si="235"/>
        <v>M</v>
      </c>
      <c r="E2906" t="s">
        <v>3186</v>
      </c>
      <c r="F2906" s="27" t="str">
        <f t="shared" si="236"/>
        <v>CCV-47B</v>
      </c>
      <c r="G2906" t="s">
        <v>3187</v>
      </c>
      <c r="I2906" t="s">
        <v>3195</v>
      </c>
      <c r="J2906">
        <v>1</v>
      </c>
      <c r="K2906">
        <v>1</v>
      </c>
      <c r="L2906">
        <v>0</v>
      </c>
      <c r="M2906">
        <v>341</v>
      </c>
      <c r="N2906">
        <v>34</v>
      </c>
      <c r="O2906">
        <v>7</v>
      </c>
      <c r="P2906">
        <v>12</v>
      </c>
      <c r="Q2906">
        <v>10</v>
      </c>
      <c r="R2906" s="27">
        <f t="shared" si="237"/>
        <v>482</v>
      </c>
      <c r="S2906" s="27">
        <f t="shared" si="238"/>
        <v>363</v>
      </c>
      <c r="T2906" s="27" t="str">
        <f>IFERROR(VLOOKUP(F2906,#REF!,2,0),"")</f>
        <v/>
      </c>
      <c r="U2906" s="27" t="str">
        <f t="shared" si="239"/>
        <v>,08:00:00,car,482</v>
      </c>
    </row>
    <row r="2907" spans="1:21" hidden="1" x14ac:dyDescent="0.25">
      <c r="A2907" t="s">
        <v>123</v>
      </c>
      <c r="B2907">
        <v>8</v>
      </c>
      <c r="C2907" s="27" t="str">
        <f t="shared" si="235"/>
        <v>M</v>
      </c>
      <c r="E2907" t="s">
        <v>3186</v>
      </c>
      <c r="F2907" s="27" t="str">
        <f t="shared" si="236"/>
        <v>CCV-47B</v>
      </c>
      <c r="G2907" t="s">
        <v>3187</v>
      </c>
      <c r="I2907" t="s">
        <v>3196</v>
      </c>
      <c r="J2907">
        <v>2</v>
      </c>
      <c r="K2907">
        <v>2</v>
      </c>
      <c r="L2907">
        <v>0</v>
      </c>
      <c r="M2907">
        <v>281</v>
      </c>
      <c r="N2907">
        <v>28</v>
      </c>
      <c r="O2907">
        <v>7</v>
      </c>
      <c r="P2907">
        <v>5</v>
      </c>
      <c r="Q2907">
        <v>8</v>
      </c>
      <c r="R2907" s="27">
        <f t="shared" si="237"/>
        <v>394</v>
      </c>
      <c r="S2907" s="27">
        <f t="shared" si="238"/>
        <v>294</v>
      </c>
      <c r="T2907" s="27" t="str">
        <f>IFERROR(VLOOKUP(F2907,#REF!,2,0),"")</f>
        <v/>
      </c>
      <c r="U2907" s="27" t="str">
        <f t="shared" si="239"/>
        <v>,08:15:00,car,394</v>
      </c>
    </row>
    <row r="2908" spans="1:21" hidden="1" x14ac:dyDescent="0.25">
      <c r="A2908" t="s">
        <v>125</v>
      </c>
      <c r="B2908">
        <v>8</v>
      </c>
      <c r="C2908" s="27" t="str">
        <f t="shared" si="235"/>
        <v>M</v>
      </c>
      <c r="E2908" t="s">
        <v>3186</v>
      </c>
      <c r="F2908" s="27" t="str">
        <f t="shared" si="236"/>
        <v>CCV-47B</v>
      </c>
      <c r="G2908" t="s">
        <v>3187</v>
      </c>
      <c r="I2908" t="s">
        <v>3197</v>
      </c>
      <c r="J2908">
        <v>5</v>
      </c>
      <c r="K2908">
        <v>4</v>
      </c>
      <c r="L2908">
        <v>2</v>
      </c>
      <c r="M2908">
        <v>256</v>
      </c>
      <c r="N2908">
        <v>29</v>
      </c>
      <c r="O2908">
        <v>8</v>
      </c>
      <c r="P2908">
        <v>1</v>
      </c>
      <c r="Q2908">
        <v>2</v>
      </c>
      <c r="R2908" s="27">
        <f t="shared" si="237"/>
        <v>360</v>
      </c>
      <c r="S2908" s="27">
        <f t="shared" si="238"/>
        <v>264</v>
      </c>
      <c r="T2908" s="27" t="str">
        <f>IFERROR(VLOOKUP(F2908,#REF!,2,0),"")</f>
        <v/>
      </c>
      <c r="U2908" s="27" t="str">
        <f t="shared" si="239"/>
        <v>,08:30:00,car,360</v>
      </c>
    </row>
    <row r="2909" spans="1:21" hidden="1" x14ac:dyDescent="0.25">
      <c r="A2909" t="s">
        <v>127</v>
      </c>
      <c r="B2909">
        <v>8</v>
      </c>
      <c r="C2909" s="27" t="str">
        <f t="shared" si="235"/>
        <v>M</v>
      </c>
      <c r="E2909" t="s">
        <v>3186</v>
      </c>
      <c r="F2909" s="27" t="str">
        <f t="shared" si="236"/>
        <v>CCV-47B</v>
      </c>
      <c r="G2909" t="s">
        <v>3187</v>
      </c>
      <c r="I2909" t="s">
        <v>3198</v>
      </c>
      <c r="J2909">
        <v>0</v>
      </c>
      <c r="K2909">
        <v>0</v>
      </c>
      <c r="L2909">
        <v>1</v>
      </c>
      <c r="M2909">
        <v>227</v>
      </c>
      <c r="N2909">
        <v>36</v>
      </c>
      <c r="O2909">
        <v>10</v>
      </c>
      <c r="P2909">
        <v>1</v>
      </c>
      <c r="Q2909">
        <v>5</v>
      </c>
      <c r="R2909" s="27">
        <f t="shared" si="237"/>
        <v>314</v>
      </c>
      <c r="S2909" s="27">
        <f t="shared" si="238"/>
        <v>236</v>
      </c>
      <c r="T2909" s="27" t="str">
        <f>IFERROR(VLOOKUP(F2909,#REF!,2,0),"")</f>
        <v/>
      </c>
      <c r="U2909" s="27" t="str">
        <f t="shared" si="239"/>
        <v>,08:45:00,car,314</v>
      </c>
    </row>
    <row r="2910" spans="1:21" hidden="1" x14ac:dyDescent="0.25">
      <c r="A2910" t="s">
        <v>129</v>
      </c>
      <c r="B2910">
        <v>9</v>
      </c>
      <c r="C2910" s="27" t="str">
        <f t="shared" si="235"/>
        <v>M</v>
      </c>
      <c r="E2910" t="s">
        <v>3186</v>
      </c>
      <c r="F2910" s="27" t="str">
        <f t="shared" si="236"/>
        <v>CCV-47B</v>
      </c>
      <c r="G2910" t="s">
        <v>3187</v>
      </c>
      <c r="I2910" t="s">
        <v>3199</v>
      </c>
      <c r="J2910">
        <v>2</v>
      </c>
      <c r="K2910">
        <v>5</v>
      </c>
      <c r="L2910">
        <v>1</v>
      </c>
      <c r="M2910">
        <v>252</v>
      </c>
      <c r="N2910">
        <v>26</v>
      </c>
      <c r="O2910">
        <v>9</v>
      </c>
      <c r="P2910">
        <v>1</v>
      </c>
      <c r="Q2910">
        <v>4</v>
      </c>
      <c r="R2910" s="27">
        <f t="shared" si="237"/>
        <v>356</v>
      </c>
      <c r="S2910" s="27">
        <f t="shared" si="238"/>
        <v>260</v>
      </c>
      <c r="T2910" s="27" t="str">
        <f>IFERROR(VLOOKUP(F2910,#REF!,2,0),"")</f>
        <v/>
      </c>
      <c r="U2910" s="27" t="str">
        <f t="shared" si="239"/>
        <v>,09:00:00,car,356</v>
      </c>
    </row>
    <row r="2911" spans="1:21" hidden="1" x14ac:dyDescent="0.25">
      <c r="A2911" t="s">
        <v>131</v>
      </c>
      <c r="B2911">
        <v>9</v>
      </c>
      <c r="C2911" s="27" t="str">
        <f t="shared" si="235"/>
        <v>M</v>
      </c>
      <c r="E2911" t="s">
        <v>3186</v>
      </c>
      <c r="F2911" s="27" t="str">
        <f t="shared" si="236"/>
        <v>CCV-47B</v>
      </c>
      <c r="G2911" t="s">
        <v>3187</v>
      </c>
      <c r="I2911" t="s">
        <v>3200</v>
      </c>
      <c r="J2911">
        <v>0</v>
      </c>
      <c r="K2911">
        <v>6</v>
      </c>
      <c r="L2911">
        <v>0</v>
      </c>
      <c r="M2911">
        <v>254</v>
      </c>
      <c r="N2911">
        <v>20</v>
      </c>
      <c r="O2911">
        <v>7</v>
      </c>
      <c r="P2911">
        <v>0</v>
      </c>
      <c r="Q2911">
        <v>3</v>
      </c>
      <c r="R2911" s="27">
        <f t="shared" si="237"/>
        <v>355</v>
      </c>
      <c r="S2911" s="27">
        <f t="shared" si="238"/>
        <v>257</v>
      </c>
      <c r="T2911" s="27" t="str">
        <f>IFERROR(VLOOKUP(F2911,#REF!,2,0),"")</f>
        <v/>
      </c>
      <c r="U2911" s="27" t="str">
        <f t="shared" si="239"/>
        <v>,09:15:00,car,355</v>
      </c>
    </row>
    <row r="2912" spans="1:21" hidden="1" x14ac:dyDescent="0.25">
      <c r="A2912" t="s">
        <v>133</v>
      </c>
      <c r="B2912">
        <v>9</v>
      </c>
      <c r="C2912" s="27" t="str">
        <f t="shared" si="235"/>
        <v>M</v>
      </c>
      <c r="E2912" t="s">
        <v>3186</v>
      </c>
      <c r="F2912" s="27" t="str">
        <f t="shared" si="236"/>
        <v>CCV-47B</v>
      </c>
      <c r="G2912" t="s">
        <v>3187</v>
      </c>
      <c r="I2912" t="s">
        <v>3201</v>
      </c>
      <c r="J2912">
        <v>0</v>
      </c>
      <c r="K2912">
        <v>3</v>
      </c>
      <c r="L2912">
        <v>0</v>
      </c>
      <c r="M2912">
        <v>310</v>
      </c>
      <c r="N2912">
        <v>51</v>
      </c>
      <c r="O2912">
        <v>4</v>
      </c>
      <c r="P2912">
        <v>9</v>
      </c>
      <c r="Q2912">
        <v>8</v>
      </c>
      <c r="R2912" s="27">
        <f t="shared" si="237"/>
        <v>444</v>
      </c>
      <c r="S2912" s="27">
        <f t="shared" si="238"/>
        <v>327</v>
      </c>
      <c r="T2912" s="27" t="str">
        <f>IFERROR(VLOOKUP(F2912,#REF!,2,0),"")</f>
        <v/>
      </c>
      <c r="U2912" s="27" t="str">
        <f t="shared" si="239"/>
        <v>,09:30:00,car,444</v>
      </c>
    </row>
    <row r="2913" spans="1:21" hidden="1" x14ac:dyDescent="0.25">
      <c r="A2913" t="s">
        <v>135</v>
      </c>
      <c r="B2913">
        <v>9</v>
      </c>
      <c r="C2913" s="27" t="str">
        <f t="shared" si="235"/>
        <v>M</v>
      </c>
      <c r="E2913" t="s">
        <v>3186</v>
      </c>
      <c r="F2913" s="27" t="str">
        <f t="shared" si="236"/>
        <v>CCV-47B</v>
      </c>
      <c r="G2913" t="s">
        <v>3187</v>
      </c>
      <c r="I2913" t="s">
        <v>3202</v>
      </c>
      <c r="J2913">
        <v>2</v>
      </c>
      <c r="K2913">
        <v>5</v>
      </c>
      <c r="L2913">
        <v>0</v>
      </c>
      <c r="M2913">
        <v>257</v>
      </c>
      <c r="N2913">
        <v>24</v>
      </c>
      <c r="O2913">
        <v>6</v>
      </c>
      <c r="P2913">
        <v>10</v>
      </c>
      <c r="Q2913">
        <v>13</v>
      </c>
      <c r="R2913" s="27">
        <f t="shared" si="237"/>
        <v>383</v>
      </c>
      <c r="S2913" s="27">
        <f t="shared" si="238"/>
        <v>280</v>
      </c>
      <c r="T2913" s="27" t="str">
        <f>IFERROR(VLOOKUP(F2913,#REF!,2,0),"")</f>
        <v/>
      </c>
      <c r="U2913" s="27" t="str">
        <f t="shared" si="239"/>
        <v>,09:45:00,car,383</v>
      </c>
    </row>
    <row r="2914" spans="1:21" hidden="1" x14ac:dyDescent="0.25">
      <c r="A2914" t="s">
        <v>137</v>
      </c>
      <c r="B2914">
        <v>10</v>
      </c>
      <c r="C2914" s="27" t="str">
        <f t="shared" si="235"/>
        <v>M</v>
      </c>
      <c r="E2914" t="s">
        <v>3186</v>
      </c>
      <c r="F2914" s="27" t="str">
        <f t="shared" si="236"/>
        <v>CCV-47B</v>
      </c>
      <c r="G2914" t="s">
        <v>3187</v>
      </c>
      <c r="I2914" t="s">
        <v>3203</v>
      </c>
      <c r="J2914">
        <v>0</v>
      </c>
      <c r="K2914">
        <v>0</v>
      </c>
      <c r="L2914">
        <v>0</v>
      </c>
      <c r="M2914">
        <v>19</v>
      </c>
      <c r="N2914">
        <v>1</v>
      </c>
      <c r="O2914">
        <v>1</v>
      </c>
      <c r="P2914">
        <v>1</v>
      </c>
      <c r="Q2914">
        <v>0</v>
      </c>
      <c r="R2914" s="27">
        <f t="shared" si="237"/>
        <v>27</v>
      </c>
      <c r="S2914" s="27">
        <f t="shared" si="238"/>
        <v>20</v>
      </c>
      <c r="T2914" s="27" t="str">
        <f>IFERROR(VLOOKUP(F2914,#REF!,2,0),"")</f>
        <v/>
      </c>
      <c r="U2914" s="27" t="str">
        <f t="shared" si="239"/>
        <v>,10:00:00,car,27</v>
      </c>
    </row>
    <row r="2915" spans="1:21" hidden="1" x14ac:dyDescent="0.25">
      <c r="A2915" t="s">
        <v>185</v>
      </c>
      <c r="B2915">
        <v>16</v>
      </c>
      <c r="C2915" s="27" t="str">
        <f t="shared" si="235"/>
        <v>T</v>
      </c>
      <c r="E2915" t="s">
        <v>3186</v>
      </c>
      <c r="F2915" s="27" t="str">
        <f t="shared" si="236"/>
        <v>CCV-47B</v>
      </c>
      <c r="G2915" t="s">
        <v>3187</v>
      </c>
      <c r="I2915" t="s">
        <v>3204</v>
      </c>
      <c r="J2915">
        <v>2</v>
      </c>
      <c r="K2915">
        <v>14</v>
      </c>
      <c r="L2915">
        <v>0</v>
      </c>
      <c r="M2915">
        <v>283</v>
      </c>
      <c r="N2915">
        <v>63</v>
      </c>
      <c r="O2915">
        <v>10</v>
      </c>
      <c r="P2915">
        <v>18</v>
      </c>
      <c r="Q2915">
        <v>5</v>
      </c>
      <c r="R2915" s="27">
        <f t="shared" si="237"/>
        <v>448</v>
      </c>
      <c r="S2915" s="27">
        <f t="shared" si="238"/>
        <v>306</v>
      </c>
      <c r="T2915" s="27" t="str">
        <f>IFERROR(VLOOKUP(F2915,#REF!,2,0),"")</f>
        <v/>
      </c>
      <c r="U2915" s="27" t="str">
        <f t="shared" si="239"/>
        <v>,16:00:00,car,448</v>
      </c>
    </row>
    <row r="2916" spans="1:21" hidden="1" x14ac:dyDescent="0.25">
      <c r="A2916" t="s">
        <v>187</v>
      </c>
      <c r="B2916">
        <v>16</v>
      </c>
      <c r="C2916" s="27" t="str">
        <f t="shared" si="235"/>
        <v>T</v>
      </c>
      <c r="E2916" t="s">
        <v>3186</v>
      </c>
      <c r="F2916" s="27" t="str">
        <f t="shared" si="236"/>
        <v>CCV-47B</v>
      </c>
      <c r="G2916" t="s">
        <v>3187</v>
      </c>
      <c r="I2916" t="s">
        <v>3205</v>
      </c>
      <c r="J2916">
        <v>3</v>
      </c>
      <c r="K2916">
        <v>7</v>
      </c>
      <c r="L2916">
        <v>0</v>
      </c>
      <c r="M2916">
        <v>261</v>
      </c>
      <c r="N2916">
        <v>54</v>
      </c>
      <c r="O2916">
        <v>12</v>
      </c>
      <c r="P2916">
        <v>25</v>
      </c>
      <c r="Q2916">
        <v>12</v>
      </c>
      <c r="R2916" s="27">
        <f t="shared" si="237"/>
        <v>418</v>
      </c>
      <c r="S2916" s="27">
        <f t="shared" si="238"/>
        <v>298</v>
      </c>
      <c r="T2916" s="27" t="str">
        <f>IFERROR(VLOOKUP(F2916,#REF!,2,0),"")</f>
        <v/>
      </c>
      <c r="U2916" s="27" t="str">
        <f t="shared" si="239"/>
        <v>,16:15:00,car,418</v>
      </c>
    </row>
    <row r="2917" spans="1:21" hidden="1" x14ac:dyDescent="0.25">
      <c r="A2917" t="s">
        <v>42</v>
      </c>
      <c r="B2917">
        <v>16</v>
      </c>
      <c r="C2917" s="27" t="str">
        <f t="shared" si="235"/>
        <v>T</v>
      </c>
      <c r="E2917" t="s">
        <v>3186</v>
      </c>
      <c r="F2917" s="27" t="str">
        <f t="shared" si="236"/>
        <v>CCV-47B</v>
      </c>
      <c r="G2917" t="s">
        <v>3187</v>
      </c>
      <c r="I2917" t="s">
        <v>3206</v>
      </c>
      <c r="J2917">
        <v>4</v>
      </c>
      <c r="K2917">
        <v>5</v>
      </c>
      <c r="L2917">
        <v>0</v>
      </c>
      <c r="M2917">
        <v>385</v>
      </c>
      <c r="N2917">
        <v>46</v>
      </c>
      <c r="O2917">
        <v>10</v>
      </c>
      <c r="P2917">
        <v>17</v>
      </c>
      <c r="Q2917">
        <v>12</v>
      </c>
      <c r="R2917" s="27">
        <f t="shared" si="237"/>
        <v>562</v>
      </c>
      <c r="S2917" s="27">
        <f t="shared" si="238"/>
        <v>414</v>
      </c>
      <c r="T2917" s="27" t="str">
        <f>IFERROR(VLOOKUP(F2917,#REF!,2,0),"")</f>
        <v/>
      </c>
      <c r="U2917" s="27" t="str">
        <f t="shared" si="239"/>
        <v>,16:30:00,car,562</v>
      </c>
    </row>
    <row r="2918" spans="1:21" hidden="1" x14ac:dyDescent="0.25">
      <c r="A2918" t="s">
        <v>43</v>
      </c>
      <c r="B2918">
        <v>16</v>
      </c>
      <c r="C2918" s="27" t="str">
        <f t="shared" si="235"/>
        <v>T</v>
      </c>
      <c r="E2918" t="s">
        <v>3186</v>
      </c>
      <c r="F2918" s="27" t="str">
        <f t="shared" si="236"/>
        <v>CCV-47B</v>
      </c>
      <c r="G2918" t="s">
        <v>3187</v>
      </c>
      <c r="I2918" t="s">
        <v>3207</v>
      </c>
      <c r="J2918">
        <v>1</v>
      </c>
      <c r="K2918">
        <v>6</v>
      </c>
      <c r="L2918">
        <v>1</v>
      </c>
      <c r="M2918">
        <v>458</v>
      </c>
      <c r="N2918">
        <v>38</v>
      </c>
      <c r="O2918">
        <v>9</v>
      </c>
      <c r="P2918">
        <v>8</v>
      </c>
      <c r="Q2918">
        <v>5</v>
      </c>
      <c r="R2918" s="27">
        <f t="shared" si="237"/>
        <v>640</v>
      </c>
      <c r="S2918" s="27">
        <f t="shared" si="238"/>
        <v>474</v>
      </c>
      <c r="T2918" s="27" t="str">
        <f>IFERROR(VLOOKUP(F2918,#REF!,2,0),"")</f>
        <v/>
      </c>
      <c r="U2918" s="27" t="str">
        <f t="shared" si="239"/>
        <v>,16:45:00,car,640</v>
      </c>
    </row>
    <row r="2919" spans="1:21" hidden="1" x14ac:dyDescent="0.25">
      <c r="A2919" t="s">
        <v>44</v>
      </c>
      <c r="B2919">
        <v>17</v>
      </c>
      <c r="C2919" s="27" t="str">
        <f t="shared" si="235"/>
        <v>T</v>
      </c>
      <c r="E2919" t="s">
        <v>3186</v>
      </c>
      <c r="F2919" s="27" t="str">
        <f t="shared" si="236"/>
        <v>CCV-47B</v>
      </c>
      <c r="G2919" t="s">
        <v>3187</v>
      </c>
      <c r="I2919" t="s">
        <v>3208</v>
      </c>
      <c r="J2919">
        <v>4</v>
      </c>
      <c r="K2919">
        <v>0</v>
      </c>
      <c r="L2919">
        <v>0</v>
      </c>
      <c r="M2919">
        <v>511</v>
      </c>
      <c r="N2919">
        <v>41</v>
      </c>
      <c r="O2919">
        <v>3</v>
      </c>
      <c r="P2919">
        <v>11</v>
      </c>
      <c r="Q2919">
        <v>19</v>
      </c>
      <c r="R2919" s="27">
        <f t="shared" si="237"/>
        <v>713</v>
      </c>
      <c r="S2919" s="27">
        <f t="shared" si="238"/>
        <v>541</v>
      </c>
      <c r="T2919" s="27" t="str">
        <f>IFERROR(VLOOKUP(F2919,#REF!,2,0),"")</f>
        <v/>
      </c>
      <c r="U2919" s="27" t="str">
        <f t="shared" si="239"/>
        <v>,17:00:00,car,713</v>
      </c>
    </row>
    <row r="2920" spans="1:21" hidden="1" x14ac:dyDescent="0.25">
      <c r="A2920" t="s">
        <v>45</v>
      </c>
      <c r="B2920">
        <v>17</v>
      </c>
      <c r="C2920" s="27" t="str">
        <f t="shared" si="235"/>
        <v>T</v>
      </c>
      <c r="E2920" t="s">
        <v>3186</v>
      </c>
      <c r="F2920" s="27" t="str">
        <f t="shared" si="236"/>
        <v>CCV-47B</v>
      </c>
      <c r="G2920" t="s">
        <v>3187</v>
      </c>
      <c r="I2920" t="s">
        <v>3209</v>
      </c>
      <c r="J2920">
        <v>5</v>
      </c>
      <c r="K2920">
        <v>5</v>
      </c>
      <c r="L2920">
        <v>0</v>
      </c>
      <c r="M2920">
        <v>293</v>
      </c>
      <c r="N2920">
        <v>58</v>
      </c>
      <c r="O2920">
        <v>8</v>
      </c>
      <c r="P2920">
        <v>20</v>
      </c>
      <c r="Q2920">
        <v>8</v>
      </c>
      <c r="R2920" s="27">
        <f t="shared" si="237"/>
        <v>443</v>
      </c>
      <c r="S2920" s="27">
        <f t="shared" si="238"/>
        <v>321</v>
      </c>
      <c r="T2920" s="27" t="str">
        <f>IFERROR(VLOOKUP(F2920,#REF!,2,0),"")</f>
        <v/>
      </c>
      <c r="U2920" s="27" t="str">
        <f t="shared" si="239"/>
        <v>,17:15:00,car,443</v>
      </c>
    </row>
    <row r="2921" spans="1:21" hidden="1" x14ac:dyDescent="0.25">
      <c r="A2921" t="s">
        <v>46</v>
      </c>
      <c r="B2921">
        <v>17</v>
      </c>
      <c r="C2921" s="27" t="str">
        <f t="shared" si="235"/>
        <v>T</v>
      </c>
      <c r="E2921" t="s">
        <v>3186</v>
      </c>
      <c r="F2921" s="27" t="str">
        <f t="shared" si="236"/>
        <v>CCV-47B</v>
      </c>
      <c r="G2921" t="s">
        <v>3187</v>
      </c>
      <c r="I2921" t="s">
        <v>3210</v>
      </c>
      <c r="J2921">
        <v>4</v>
      </c>
      <c r="K2921">
        <v>0</v>
      </c>
      <c r="L2921">
        <v>0</v>
      </c>
      <c r="M2921">
        <v>337</v>
      </c>
      <c r="N2921">
        <v>57</v>
      </c>
      <c r="O2921">
        <v>0</v>
      </c>
      <c r="P2921">
        <v>25</v>
      </c>
      <c r="Q2921">
        <v>9</v>
      </c>
      <c r="R2921" s="27">
        <f t="shared" si="237"/>
        <v>495</v>
      </c>
      <c r="S2921" s="27">
        <f t="shared" si="238"/>
        <v>371</v>
      </c>
      <c r="T2921" s="27" t="str">
        <f>IFERROR(VLOOKUP(F2921,#REF!,2,0),"")</f>
        <v/>
      </c>
      <c r="U2921" s="27" t="str">
        <f t="shared" si="239"/>
        <v>,17:30:00,car,495</v>
      </c>
    </row>
    <row r="2922" spans="1:21" hidden="1" x14ac:dyDescent="0.25">
      <c r="A2922" t="s">
        <v>47</v>
      </c>
      <c r="B2922">
        <v>17</v>
      </c>
      <c r="C2922" s="27" t="str">
        <f t="shared" si="235"/>
        <v>T</v>
      </c>
      <c r="E2922" t="s">
        <v>3186</v>
      </c>
      <c r="F2922" s="27" t="str">
        <f t="shared" si="236"/>
        <v>CCV-47B</v>
      </c>
      <c r="G2922" t="s">
        <v>3187</v>
      </c>
      <c r="I2922" t="s">
        <v>3211</v>
      </c>
      <c r="J2922">
        <v>2</v>
      </c>
      <c r="K2922">
        <v>0</v>
      </c>
      <c r="L2922">
        <v>0</v>
      </c>
      <c r="M2922">
        <v>374</v>
      </c>
      <c r="N2922">
        <v>66</v>
      </c>
      <c r="O2922">
        <v>6</v>
      </c>
      <c r="P2922">
        <v>25</v>
      </c>
      <c r="Q2922">
        <v>17</v>
      </c>
      <c r="R2922" s="27">
        <f t="shared" si="237"/>
        <v>556</v>
      </c>
      <c r="S2922" s="27">
        <f t="shared" si="238"/>
        <v>416</v>
      </c>
      <c r="T2922" s="27" t="str">
        <f>IFERROR(VLOOKUP(F2922,#REF!,2,0),"")</f>
        <v/>
      </c>
      <c r="U2922" s="27" t="str">
        <f t="shared" si="239"/>
        <v>,17:45:00,car,556</v>
      </c>
    </row>
    <row r="2923" spans="1:21" hidden="1" x14ac:dyDescent="0.25">
      <c r="A2923" t="s">
        <v>48</v>
      </c>
      <c r="B2923">
        <v>18</v>
      </c>
      <c r="C2923" s="27" t="str">
        <f t="shared" si="235"/>
        <v>T</v>
      </c>
      <c r="E2923" t="s">
        <v>3186</v>
      </c>
      <c r="F2923" s="27" t="str">
        <f t="shared" si="236"/>
        <v>CCV-47B</v>
      </c>
      <c r="G2923" t="s">
        <v>3187</v>
      </c>
      <c r="I2923" t="s">
        <v>3212</v>
      </c>
      <c r="J2923">
        <v>2</v>
      </c>
      <c r="K2923">
        <v>1</v>
      </c>
      <c r="L2923">
        <v>0</v>
      </c>
      <c r="M2923">
        <v>350</v>
      </c>
      <c r="N2923">
        <v>57</v>
      </c>
      <c r="O2923">
        <v>8</v>
      </c>
      <c r="P2923">
        <v>13</v>
      </c>
      <c r="Q2923">
        <v>2</v>
      </c>
      <c r="R2923" s="27">
        <f t="shared" si="237"/>
        <v>490</v>
      </c>
      <c r="S2923" s="27">
        <f t="shared" si="238"/>
        <v>365</v>
      </c>
      <c r="T2923" s="27" t="str">
        <f>IFERROR(VLOOKUP(F2923,#REF!,2,0),"")</f>
        <v/>
      </c>
      <c r="U2923" s="27" t="str">
        <f t="shared" si="239"/>
        <v>,18:00:00,car,490</v>
      </c>
    </row>
    <row r="2924" spans="1:21" hidden="1" x14ac:dyDescent="0.25">
      <c r="A2924" t="s">
        <v>49</v>
      </c>
      <c r="B2924">
        <v>18</v>
      </c>
      <c r="C2924" s="27" t="str">
        <f t="shared" si="235"/>
        <v>T</v>
      </c>
      <c r="E2924" t="s">
        <v>3186</v>
      </c>
      <c r="F2924" s="27" t="str">
        <f t="shared" si="236"/>
        <v>CCV-47B</v>
      </c>
      <c r="G2924" t="s">
        <v>3187</v>
      </c>
      <c r="I2924" t="s">
        <v>3213</v>
      </c>
      <c r="J2924">
        <v>1</v>
      </c>
      <c r="K2924">
        <v>0</v>
      </c>
      <c r="L2924">
        <v>0</v>
      </c>
      <c r="M2924">
        <v>290</v>
      </c>
      <c r="N2924">
        <v>82</v>
      </c>
      <c r="O2924">
        <v>4</v>
      </c>
      <c r="P2924">
        <v>14</v>
      </c>
      <c r="Q2924">
        <v>3</v>
      </c>
      <c r="R2924" s="27">
        <f t="shared" si="237"/>
        <v>417</v>
      </c>
      <c r="S2924" s="27">
        <f t="shared" si="238"/>
        <v>307</v>
      </c>
      <c r="T2924" s="27" t="str">
        <f>IFERROR(VLOOKUP(F2924,#REF!,2,0),"")</f>
        <v/>
      </c>
      <c r="U2924" s="27" t="str">
        <f t="shared" si="239"/>
        <v>,18:15:00,car,417</v>
      </c>
    </row>
    <row r="2925" spans="1:21" hidden="1" x14ac:dyDescent="0.25">
      <c r="A2925" t="s">
        <v>197</v>
      </c>
      <c r="B2925">
        <v>18</v>
      </c>
      <c r="C2925" s="27" t="str">
        <f t="shared" si="235"/>
        <v>T</v>
      </c>
      <c r="E2925" t="s">
        <v>3186</v>
      </c>
      <c r="F2925" s="27" t="str">
        <f t="shared" si="236"/>
        <v>CCV-47B</v>
      </c>
      <c r="G2925" t="s">
        <v>3187</v>
      </c>
      <c r="I2925" t="s">
        <v>3214</v>
      </c>
      <c r="J2925">
        <v>1</v>
      </c>
      <c r="K2925">
        <v>0</v>
      </c>
      <c r="L2925">
        <v>0</v>
      </c>
      <c r="M2925">
        <v>425</v>
      </c>
      <c r="N2925">
        <v>46</v>
      </c>
      <c r="O2925">
        <v>7</v>
      </c>
      <c r="P2925">
        <v>11</v>
      </c>
      <c r="Q2925">
        <v>0</v>
      </c>
      <c r="R2925" s="27">
        <f t="shared" si="237"/>
        <v>577</v>
      </c>
      <c r="S2925" s="27">
        <f t="shared" si="238"/>
        <v>436</v>
      </c>
      <c r="T2925" s="27" t="str">
        <f>IFERROR(VLOOKUP(F2925,#REF!,2,0),"")</f>
        <v/>
      </c>
      <c r="U2925" s="27" t="str">
        <f t="shared" si="239"/>
        <v>,18:30:00,car,577</v>
      </c>
    </row>
    <row r="2926" spans="1:21" hidden="1" x14ac:dyDescent="0.25">
      <c r="A2926" t="s">
        <v>199</v>
      </c>
      <c r="B2926">
        <v>18</v>
      </c>
      <c r="C2926" s="27" t="str">
        <f t="shared" si="235"/>
        <v>T</v>
      </c>
      <c r="E2926" t="s">
        <v>3186</v>
      </c>
      <c r="F2926" s="27" t="str">
        <f t="shared" si="236"/>
        <v>CCV-47B</v>
      </c>
      <c r="G2926" t="s">
        <v>3187</v>
      </c>
      <c r="I2926" t="s">
        <v>3215</v>
      </c>
      <c r="J2926">
        <v>0</v>
      </c>
      <c r="K2926">
        <v>1</v>
      </c>
      <c r="L2926">
        <v>2</v>
      </c>
      <c r="M2926">
        <v>441</v>
      </c>
      <c r="N2926">
        <v>66</v>
      </c>
      <c r="O2926">
        <v>6</v>
      </c>
      <c r="P2926">
        <v>10</v>
      </c>
      <c r="Q2926">
        <v>2</v>
      </c>
      <c r="R2926" s="27">
        <f t="shared" si="237"/>
        <v>613</v>
      </c>
      <c r="S2926" s="27">
        <f t="shared" si="238"/>
        <v>458</v>
      </c>
      <c r="T2926" s="27" t="str">
        <f>IFERROR(VLOOKUP(F2926,#REF!,2,0),"")</f>
        <v/>
      </c>
      <c r="U2926" s="27" t="str">
        <f t="shared" si="239"/>
        <v>,18:45:00,car,613</v>
      </c>
    </row>
    <row r="2927" spans="1:21" hidden="1" x14ac:dyDescent="0.25">
      <c r="A2927" t="s">
        <v>201</v>
      </c>
      <c r="B2927">
        <v>19</v>
      </c>
      <c r="C2927" s="27" t="str">
        <f t="shared" si="235"/>
        <v>N</v>
      </c>
      <c r="E2927" t="s">
        <v>3186</v>
      </c>
      <c r="F2927" s="27" t="str">
        <f t="shared" si="236"/>
        <v>CCV-47B</v>
      </c>
      <c r="G2927" t="s">
        <v>3187</v>
      </c>
      <c r="I2927" t="s">
        <v>3216</v>
      </c>
      <c r="J2927">
        <v>2</v>
      </c>
      <c r="K2927">
        <v>1</v>
      </c>
      <c r="L2927">
        <v>2</v>
      </c>
      <c r="M2927">
        <v>629</v>
      </c>
      <c r="N2927">
        <v>56</v>
      </c>
      <c r="O2927">
        <v>6</v>
      </c>
      <c r="P2927">
        <v>21</v>
      </c>
      <c r="Q2927">
        <v>6</v>
      </c>
      <c r="R2927" s="27">
        <f t="shared" si="237"/>
        <v>875</v>
      </c>
      <c r="S2927" s="27">
        <f t="shared" si="238"/>
        <v>661</v>
      </c>
      <c r="T2927" s="27" t="str">
        <f>IFERROR(VLOOKUP(F2927,#REF!,2,0),"")</f>
        <v/>
      </c>
      <c r="U2927" s="27" t="str">
        <f t="shared" si="239"/>
        <v>,19:00:00,car,875</v>
      </c>
    </row>
    <row r="2928" spans="1:21" hidden="1" x14ac:dyDescent="0.25">
      <c r="A2928" t="s">
        <v>203</v>
      </c>
      <c r="B2928">
        <v>19</v>
      </c>
      <c r="C2928" s="27" t="str">
        <f t="shared" si="235"/>
        <v>N</v>
      </c>
      <c r="E2928" t="s">
        <v>3186</v>
      </c>
      <c r="F2928" s="27" t="str">
        <f t="shared" si="236"/>
        <v>CCV-47B</v>
      </c>
      <c r="G2928" t="s">
        <v>3187</v>
      </c>
      <c r="I2928" t="s">
        <v>3217</v>
      </c>
      <c r="J2928">
        <v>2</v>
      </c>
      <c r="K2928">
        <v>1</v>
      </c>
      <c r="L2928">
        <v>1</v>
      </c>
      <c r="M2928">
        <v>266</v>
      </c>
      <c r="N2928">
        <v>41</v>
      </c>
      <c r="O2928">
        <v>13</v>
      </c>
      <c r="P2928">
        <v>18</v>
      </c>
      <c r="Q2928">
        <v>5</v>
      </c>
      <c r="R2928" s="27">
        <f t="shared" si="237"/>
        <v>391</v>
      </c>
      <c r="S2928" s="27">
        <f t="shared" si="238"/>
        <v>292</v>
      </c>
      <c r="T2928" s="27" t="str">
        <f>IFERROR(VLOOKUP(F2928,#REF!,2,0),"")</f>
        <v/>
      </c>
      <c r="U2928" s="27" t="str">
        <f t="shared" si="239"/>
        <v>,19:15:00,car,391</v>
      </c>
    </row>
    <row r="2929" spans="1:21" hidden="1" x14ac:dyDescent="0.25">
      <c r="A2929" t="s">
        <v>205</v>
      </c>
      <c r="B2929">
        <v>19</v>
      </c>
      <c r="C2929" s="27" t="str">
        <f t="shared" si="235"/>
        <v>N</v>
      </c>
      <c r="E2929" t="s">
        <v>3186</v>
      </c>
      <c r="F2929" s="27" t="str">
        <f t="shared" si="236"/>
        <v>CCV-47B</v>
      </c>
      <c r="G2929" t="s">
        <v>3187</v>
      </c>
      <c r="I2929" t="s">
        <v>3218</v>
      </c>
      <c r="J2929">
        <v>0</v>
      </c>
      <c r="K2929">
        <v>0</v>
      </c>
      <c r="L2929">
        <v>0</v>
      </c>
      <c r="M2929">
        <v>20</v>
      </c>
      <c r="N2929">
        <v>1</v>
      </c>
      <c r="O2929">
        <v>1</v>
      </c>
      <c r="P2929">
        <v>2</v>
      </c>
      <c r="Q2929">
        <v>0</v>
      </c>
      <c r="R2929" s="27">
        <f t="shared" si="237"/>
        <v>29</v>
      </c>
      <c r="S2929" s="27">
        <f t="shared" si="238"/>
        <v>22</v>
      </c>
      <c r="T2929" s="27" t="str">
        <f>IFERROR(VLOOKUP(F2929,#REF!,2,0),"")</f>
        <v/>
      </c>
      <c r="U2929" s="27" t="str">
        <f t="shared" si="239"/>
        <v>,19:30:00,car,29</v>
      </c>
    </row>
    <row r="2930" spans="1:21" hidden="1" x14ac:dyDescent="0.25">
      <c r="A2930" t="s">
        <v>102</v>
      </c>
      <c r="B2930">
        <v>6</v>
      </c>
      <c r="C2930" s="27" t="str">
        <f t="shared" si="235"/>
        <v>M</v>
      </c>
      <c r="E2930" t="s">
        <v>3219</v>
      </c>
      <c r="F2930" s="27" t="str">
        <f t="shared" si="236"/>
        <v>CCV-49A</v>
      </c>
      <c r="G2930" t="s">
        <v>3220</v>
      </c>
      <c r="H2930" t="s">
        <v>105</v>
      </c>
      <c r="I2930" t="s">
        <v>3221</v>
      </c>
      <c r="J2930">
        <v>0</v>
      </c>
      <c r="K2930">
        <v>5</v>
      </c>
      <c r="L2930">
        <v>0</v>
      </c>
      <c r="M2930">
        <v>17</v>
      </c>
      <c r="N2930">
        <v>7</v>
      </c>
      <c r="O2930">
        <v>4</v>
      </c>
      <c r="P2930">
        <v>0</v>
      </c>
      <c r="Q2930">
        <v>4</v>
      </c>
      <c r="R2930" s="27">
        <f t="shared" si="237"/>
        <v>42</v>
      </c>
      <c r="S2930" s="27">
        <f t="shared" si="238"/>
        <v>21</v>
      </c>
      <c r="T2930" s="27" t="str">
        <f>IFERROR(VLOOKUP(F2930,#REF!,2,0),"")</f>
        <v/>
      </c>
      <c r="U2930" s="27" t="str">
        <f t="shared" si="239"/>
        <v>,06:00:00,car,42</v>
      </c>
    </row>
    <row r="2931" spans="1:21" hidden="1" x14ac:dyDescent="0.25">
      <c r="A2931" t="s">
        <v>107</v>
      </c>
      <c r="B2931">
        <v>6</v>
      </c>
      <c r="C2931" s="27" t="str">
        <f t="shared" si="235"/>
        <v>M</v>
      </c>
      <c r="E2931" t="s">
        <v>3219</v>
      </c>
      <c r="F2931" s="27" t="str">
        <f t="shared" si="236"/>
        <v>CCV-49A</v>
      </c>
      <c r="G2931" t="s">
        <v>3220</v>
      </c>
      <c r="H2931" t="s">
        <v>105</v>
      </c>
      <c r="I2931" t="s">
        <v>3222</v>
      </c>
      <c r="J2931">
        <v>3</v>
      </c>
      <c r="K2931">
        <v>7</v>
      </c>
      <c r="L2931">
        <v>2</v>
      </c>
      <c r="M2931">
        <v>38</v>
      </c>
      <c r="N2931">
        <v>10</v>
      </c>
      <c r="O2931">
        <v>9</v>
      </c>
      <c r="P2931">
        <v>1</v>
      </c>
      <c r="Q2931">
        <v>4</v>
      </c>
      <c r="R2931" s="27">
        <f t="shared" si="237"/>
        <v>83</v>
      </c>
      <c r="S2931" s="27">
        <f t="shared" si="238"/>
        <v>48</v>
      </c>
      <c r="T2931" s="27" t="str">
        <f>IFERROR(VLOOKUP(F2931,#REF!,2,0),"")</f>
        <v/>
      </c>
      <c r="U2931" s="27" t="str">
        <f t="shared" si="239"/>
        <v>,06:15:00,car,83</v>
      </c>
    </row>
    <row r="2932" spans="1:21" hidden="1" x14ac:dyDescent="0.25">
      <c r="A2932" t="s">
        <v>109</v>
      </c>
      <c r="B2932">
        <v>6</v>
      </c>
      <c r="C2932" s="27" t="str">
        <f t="shared" si="235"/>
        <v>M</v>
      </c>
      <c r="E2932" t="s">
        <v>3219</v>
      </c>
      <c r="F2932" s="27" t="str">
        <f t="shared" si="236"/>
        <v>CCV-49A</v>
      </c>
      <c r="G2932" t="s">
        <v>3220</v>
      </c>
      <c r="H2932" t="s">
        <v>105</v>
      </c>
      <c r="I2932" t="s">
        <v>3223</v>
      </c>
      <c r="J2932">
        <v>1</v>
      </c>
      <c r="K2932">
        <v>5</v>
      </c>
      <c r="L2932">
        <v>5</v>
      </c>
      <c r="M2932">
        <v>77</v>
      </c>
      <c r="N2932">
        <v>5</v>
      </c>
      <c r="O2932">
        <v>4</v>
      </c>
      <c r="P2932">
        <v>1</v>
      </c>
      <c r="Q2932">
        <v>9</v>
      </c>
      <c r="R2932" s="27">
        <f t="shared" si="237"/>
        <v>144</v>
      </c>
      <c r="S2932" s="27">
        <f t="shared" si="238"/>
        <v>100</v>
      </c>
      <c r="T2932" s="27" t="str">
        <f>IFERROR(VLOOKUP(F2932,#REF!,2,0),"")</f>
        <v/>
      </c>
      <c r="U2932" s="27" t="str">
        <f t="shared" si="239"/>
        <v>,06:30:00,car,144</v>
      </c>
    </row>
    <row r="2933" spans="1:21" hidden="1" x14ac:dyDescent="0.25">
      <c r="A2933" t="s">
        <v>111</v>
      </c>
      <c r="B2933">
        <v>6</v>
      </c>
      <c r="C2933" s="27" t="str">
        <f t="shared" si="235"/>
        <v>M</v>
      </c>
      <c r="E2933" t="s">
        <v>3219</v>
      </c>
      <c r="F2933" s="27" t="str">
        <f t="shared" si="236"/>
        <v>CCV-49A</v>
      </c>
      <c r="G2933" t="s">
        <v>3220</v>
      </c>
      <c r="H2933" t="s">
        <v>105</v>
      </c>
      <c r="I2933" t="s">
        <v>3224</v>
      </c>
      <c r="J2933">
        <v>3</v>
      </c>
      <c r="K2933">
        <v>6</v>
      </c>
      <c r="L2933">
        <v>1</v>
      </c>
      <c r="M2933">
        <v>139</v>
      </c>
      <c r="N2933">
        <v>32</v>
      </c>
      <c r="O2933">
        <v>3</v>
      </c>
      <c r="P2933">
        <v>2</v>
      </c>
      <c r="Q2933">
        <v>14</v>
      </c>
      <c r="R2933" s="27">
        <f t="shared" si="237"/>
        <v>228</v>
      </c>
      <c r="S2933" s="27">
        <f t="shared" si="238"/>
        <v>158</v>
      </c>
      <c r="T2933" s="27" t="str">
        <f>IFERROR(VLOOKUP(F2933,#REF!,2,0),"")</f>
        <v/>
      </c>
      <c r="U2933" s="27" t="str">
        <f t="shared" si="239"/>
        <v>,06:45:00,car,228</v>
      </c>
    </row>
    <row r="2934" spans="1:21" hidden="1" x14ac:dyDescent="0.25">
      <c r="A2934" t="s">
        <v>113</v>
      </c>
      <c r="B2934">
        <v>7</v>
      </c>
      <c r="C2934" s="27" t="str">
        <f t="shared" si="235"/>
        <v>M</v>
      </c>
      <c r="E2934" t="s">
        <v>3219</v>
      </c>
      <c r="F2934" s="27" t="str">
        <f t="shared" si="236"/>
        <v>CCV-49A</v>
      </c>
      <c r="G2934" t="s">
        <v>3220</v>
      </c>
      <c r="H2934" t="s">
        <v>105</v>
      </c>
      <c r="I2934" t="s">
        <v>3225</v>
      </c>
      <c r="J2934">
        <v>1</v>
      </c>
      <c r="K2934">
        <v>9</v>
      </c>
      <c r="L2934">
        <v>0</v>
      </c>
      <c r="M2934">
        <v>160</v>
      </c>
      <c r="N2934">
        <v>38</v>
      </c>
      <c r="O2934">
        <v>11</v>
      </c>
      <c r="P2934">
        <v>0</v>
      </c>
      <c r="Q2934">
        <v>13</v>
      </c>
      <c r="R2934" s="27">
        <f t="shared" si="237"/>
        <v>257</v>
      </c>
      <c r="S2934" s="27">
        <f t="shared" si="238"/>
        <v>173</v>
      </c>
      <c r="T2934" s="27" t="str">
        <f>IFERROR(VLOOKUP(F2934,#REF!,2,0),"")</f>
        <v/>
      </c>
      <c r="U2934" s="27" t="str">
        <f t="shared" si="239"/>
        <v>,07:00:00,car,257</v>
      </c>
    </row>
    <row r="2935" spans="1:21" hidden="1" x14ac:dyDescent="0.25">
      <c r="A2935" t="s">
        <v>115</v>
      </c>
      <c r="B2935">
        <v>7</v>
      </c>
      <c r="C2935" s="27" t="str">
        <f t="shared" si="235"/>
        <v>M</v>
      </c>
      <c r="E2935" t="s">
        <v>3219</v>
      </c>
      <c r="F2935" s="27" t="str">
        <f t="shared" si="236"/>
        <v>CCV-49A</v>
      </c>
      <c r="G2935" t="s">
        <v>3220</v>
      </c>
      <c r="H2935" t="s">
        <v>105</v>
      </c>
      <c r="I2935" t="s">
        <v>3226</v>
      </c>
      <c r="J2935">
        <v>4</v>
      </c>
      <c r="K2935">
        <v>15</v>
      </c>
      <c r="L2935">
        <v>0</v>
      </c>
      <c r="M2935">
        <v>196</v>
      </c>
      <c r="N2935">
        <v>38</v>
      </c>
      <c r="O2935">
        <v>10</v>
      </c>
      <c r="P2935">
        <v>2</v>
      </c>
      <c r="Q2935">
        <v>12</v>
      </c>
      <c r="R2935" s="27">
        <f t="shared" si="237"/>
        <v>321</v>
      </c>
      <c r="S2935" s="27">
        <f t="shared" si="238"/>
        <v>210</v>
      </c>
      <c r="T2935" s="27" t="str">
        <f>IFERROR(VLOOKUP(F2935,#REF!,2,0),"")</f>
        <v/>
      </c>
      <c r="U2935" s="27" t="str">
        <f t="shared" si="239"/>
        <v>,07:15:00,car,321</v>
      </c>
    </row>
    <row r="2936" spans="1:21" hidden="1" x14ac:dyDescent="0.25">
      <c r="A2936" t="s">
        <v>117</v>
      </c>
      <c r="B2936">
        <v>7</v>
      </c>
      <c r="C2936" s="27" t="str">
        <f t="shared" si="235"/>
        <v>M</v>
      </c>
      <c r="E2936" t="s">
        <v>3219</v>
      </c>
      <c r="F2936" s="27" t="str">
        <f t="shared" si="236"/>
        <v>CCV-49A</v>
      </c>
      <c r="G2936" t="s">
        <v>3220</v>
      </c>
      <c r="H2936" t="s">
        <v>105</v>
      </c>
      <c r="I2936" t="s">
        <v>3227</v>
      </c>
      <c r="J2936">
        <v>7</v>
      </c>
      <c r="K2936">
        <v>12</v>
      </c>
      <c r="L2936">
        <v>1</v>
      </c>
      <c r="M2936">
        <v>246</v>
      </c>
      <c r="N2936">
        <v>50</v>
      </c>
      <c r="O2936">
        <v>9</v>
      </c>
      <c r="P2936">
        <v>1</v>
      </c>
      <c r="Q2936">
        <v>24</v>
      </c>
      <c r="R2936" s="27">
        <f t="shared" si="237"/>
        <v>398</v>
      </c>
      <c r="S2936" s="27">
        <f t="shared" si="238"/>
        <v>274</v>
      </c>
      <c r="T2936" s="27" t="str">
        <f>IFERROR(VLOOKUP(F2936,#REF!,2,0),"")</f>
        <v/>
      </c>
      <c r="U2936" s="27" t="str">
        <f t="shared" si="239"/>
        <v>,07:30:00,car,398</v>
      </c>
    </row>
    <row r="2937" spans="1:21" hidden="1" x14ac:dyDescent="0.25">
      <c r="A2937" t="s">
        <v>119</v>
      </c>
      <c r="B2937">
        <v>7</v>
      </c>
      <c r="C2937" s="27" t="str">
        <f t="shared" si="235"/>
        <v>M</v>
      </c>
      <c r="E2937" t="s">
        <v>3219</v>
      </c>
      <c r="F2937" s="27" t="str">
        <f t="shared" si="236"/>
        <v>CCV-49A</v>
      </c>
      <c r="G2937" t="s">
        <v>3220</v>
      </c>
      <c r="H2937" t="s">
        <v>105</v>
      </c>
      <c r="I2937" t="s">
        <v>3228</v>
      </c>
      <c r="J2937">
        <v>7</v>
      </c>
      <c r="K2937">
        <v>12</v>
      </c>
      <c r="L2937">
        <v>3</v>
      </c>
      <c r="M2937">
        <v>303</v>
      </c>
      <c r="N2937">
        <v>83</v>
      </c>
      <c r="O2937">
        <v>7</v>
      </c>
      <c r="P2937">
        <v>4</v>
      </c>
      <c r="Q2937">
        <v>20</v>
      </c>
      <c r="R2937" s="27">
        <f t="shared" si="237"/>
        <v>485</v>
      </c>
      <c r="S2937" s="27">
        <f t="shared" si="238"/>
        <v>335</v>
      </c>
      <c r="T2937" s="27" t="str">
        <f>IFERROR(VLOOKUP(F2937,#REF!,2,0),"")</f>
        <v/>
      </c>
      <c r="U2937" s="27" t="str">
        <f t="shared" si="239"/>
        <v>,07:45:00,car,485</v>
      </c>
    </row>
    <row r="2938" spans="1:21" hidden="1" x14ac:dyDescent="0.25">
      <c r="A2938" t="s">
        <v>121</v>
      </c>
      <c r="B2938">
        <v>8</v>
      </c>
      <c r="C2938" s="27" t="str">
        <f t="shared" si="235"/>
        <v>M</v>
      </c>
      <c r="E2938" t="s">
        <v>3219</v>
      </c>
      <c r="F2938" s="27" t="str">
        <f t="shared" si="236"/>
        <v>CCV-49A</v>
      </c>
      <c r="G2938" t="s">
        <v>3220</v>
      </c>
      <c r="H2938" t="s">
        <v>105</v>
      </c>
      <c r="I2938" t="s">
        <v>3229</v>
      </c>
      <c r="J2938">
        <v>3</v>
      </c>
      <c r="K2938">
        <v>15</v>
      </c>
      <c r="L2938">
        <v>0</v>
      </c>
      <c r="M2938">
        <v>222</v>
      </c>
      <c r="N2938">
        <v>51</v>
      </c>
      <c r="O2938">
        <v>10</v>
      </c>
      <c r="P2938">
        <v>3</v>
      </c>
      <c r="Q2938">
        <v>21</v>
      </c>
      <c r="R2938" s="27">
        <f t="shared" si="237"/>
        <v>370</v>
      </c>
      <c r="S2938" s="27">
        <f t="shared" si="238"/>
        <v>246</v>
      </c>
      <c r="T2938" s="27" t="str">
        <f>IFERROR(VLOOKUP(F2938,#REF!,2,0),"")</f>
        <v/>
      </c>
      <c r="U2938" s="27" t="str">
        <f t="shared" si="239"/>
        <v>,08:00:00,car,370</v>
      </c>
    </row>
    <row r="2939" spans="1:21" hidden="1" x14ac:dyDescent="0.25">
      <c r="A2939" t="s">
        <v>123</v>
      </c>
      <c r="B2939">
        <v>8</v>
      </c>
      <c r="C2939" s="27" t="str">
        <f t="shared" si="235"/>
        <v>M</v>
      </c>
      <c r="E2939" t="s">
        <v>3219</v>
      </c>
      <c r="F2939" s="27" t="str">
        <f t="shared" si="236"/>
        <v>CCV-49A</v>
      </c>
      <c r="G2939" t="s">
        <v>3220</v>
      </c>
      <c r="H2939" t="s">
        <v>105</v>
      </c>
      <c r="I2939" t="s">
        <v>3230</v>
      </c>
      <c r="J2939">
        <v>1</v>
      </c>
      <c r="K2939">
        <v>25</v>
      </c>
      <c r="L2939">
        <v>1</v>
      </c>
      <c r="M2939">
        <v>179</v>
      </c>
      <c r="N2939">
        <v>32</v>
      </c>
      <c r="O2939">
        <v>7</v>
      </c>
      <c r="P2939">
        <v>3</v>
      </c>
      <c r="Q2939">
        <v>23</v>
      </c>
      <c r="R2939" s="27">
        <f t="shared" si="237"/>
        <v>342</v>
      </c>
      <c r="S2939" s="27">
        <f t="shared" si="238"/>
        <v>208</v>
      </c>
      <c r="T2939" s="27" t="str">
        <f>IFERROR(VLOOKUP(F2939,#REF!,2,0),"")</f>
        <v/>
      </c>
      <c r="U2939" s="27" t="str">
        <f t="shared" si="239"/>
        <v>,08:15:00,car,342</v>
      </c>
    </row>
    <row r="2940" spans="1:21" hidden="1" x14ac:dyDescent="0.25">
      <c r="A2940" t="s">
        <v>125</v>
      </c>
      <c r="B2940">
        <v>8</v>
      </c>
      <c r="C2940" s="27" t="str">
        <f t="shared" si="235"/>
        <v>M</v>
      </c>
      <c r="E2940" t="s">
        <v>3219</v>
      </c>
      <c r="F2940" s="27" t="str">
        <f t="shared" si="236"/>
        <v>CCV-49A</v>
      </c>
      <c r="G2940" t="s">
        <v>3220</v>
      </c>
      <c r="H2940" t="s">
        <v>105</v>
      </c>
      <c r="I2940" t="s">
        <v>3231</v>
      </c>
      <c r="J2940">
        <v>0</v>
      </c>
      <c r="K2940">
        <v>25</v>
      </c>
      <c r="L2940">
        <v>0</v>
      </c>
      <c r="M2940">
        <v>147</v>
      </c>
      <c r="N2940">
        <v>36</v>
      </c>
      <c r="O2940">
        <v>2</v>
      </c>
      <c r="P2940">
        <v>1</v>
      </c>
      <c r="Q2940">
        <v>14</v>
      </c>
      <c r="R2940" s="27">
        <f t="shared" si="237"/>
        <v>284</v>
      </c>
      <c r="S2940" s="27">
        <f t="shared" si="238"/>
        <v>162</v>
      </c>
      <c r="T2940" s="27" t="str">
        <f>IFERROR(VLOOKUP(F2940,#REF!,2,0),"")</f>
        <v/>
      </c>
      <c r="U2940" s="27" t="str">
        <f t="shared" si="239"/>
        <v>,08:30:00,car,284</v>
      </c>
    </row>
    <row r="2941" spans="1:21" hidden="1" x14ac:dyDescent="0.25">
      <c r="A2941" t="s">
        <v>127</v>
      </c>
      <c r="B2941">
        <v>8</v>
      </c>
      <c r="C2941" s="27" t="str">
        <f t="shared" si="235"/>
        <v>M</v>
      </c>
      <c r="E2941" t="s">
        <v>3219</v>
      </c>
      <c r="F2941" s="27" t="str">
        <f t="shared" si="236"/>
        <v>CCV-49A</v>
      </c>
      <c r="G2941" t="s">
        <v>3220</v>
      </c>
      <c r="H2941" t="s">
        <v>105</v>
      </c>
      <c r="I2941" t="s">
        <v>3232</v>
      </c>
      <c r="J2941">
        <v>1</v>
      </c>
      <c r="K2941">
        <v>26</v>
      </c>
      <c r="L2941">
        <v>5</v>
      </c>
      <c r="M2941">
        <v>180</v>
      </c>
      <c r="N2941">
        <v>41</v>
      </c>
      <c r="O2941">
        <v>2</v>
      </c>
      <c r="P2941">
        <v>2</v>
      </c>
      <c r="Q2941">
        <v>14</v>
      </c>
      <c r="R2941" s="27">
        <f t="shared" si="237"/>
        <v>348</v>
      </c>
      <c r="S2941" s="27">
        <f t="shared" si="238"/>
        <v>209</v>
      </c>
      <c r="T2941" s="27" t="str">
        <f>IFERROR(VLOOKUP(F2941,#REF!,2,0),"")</f>
        <v/>
      </c>
      <c r="U2941" s="27" t="str">
        <f t="shared" si="239"/>
        <v>,08:45:00,car,348</v>
      </c>
    </row>
    <row r="2942" spans="1:21" hidden="1" x14ac:dyDescent="0.25">
      <c r="A2942" t="s">
        <v>129</v>
      </c>
      <c r="B2942">
        <v>9</v>
      </c>
      <c r="C2942" s="27" t="str">
        <f t="shared" si="235"/>
        <v>M</v>
      </c>
      <c r="E2942" t="s">
        <v>3219</v>
      </c>
      <c r="F2942" s="27" t="str">
        <f t="shared" si="236"/>
        <v>CCV-49A</v>
      </c>
      <c r="G2942" t="s">
        <v>3220</v>
      </c>
      <c r="H2942" t="s">
        <v>105</v>
      </c>
      <c r="I2942" t="s">
        <v>3233</v>
      </c>
      <c r="J2942">
        <v>6</v>
      </c>
      <c r="K2942">
        <v>21</v>
      </c>
      <c r="L2942">
        <v>3</v>
      </c>
      <c r="M2942">
        <v>173</v>
      </c>
      <c r="N2942">
        <v>25</v>
      </c>
      <c r="O2942">
        <v>3</v>
      </c>
      <c r="P2942">
        <v>3</v>
      </c>
      <c r="Q2942">
        <v>18</v>
      </c>
      <c r="R2942" s="27">
        <f t="shared" si="237"/>
        <v>322</v>
      </c>
      <c r="S2942" s="27">
        <f t="shared" si="238"/>
        <v>202</v>
      </c>
      <c r="T2942" s="27" t="str">
        <f>IFERROR(VLOOKUP(F2942,#REF!,2,0),"")</f>
        <v/>
      </c>
      <c r="U2942" s="27" t="str">
        <f t="shared" si="239"/>
        <v>,09:00:00,car,322</v>
      </c>
    </row>
    <row r="2943" spans="1:21" hidden="1" x14ac:dyDescent="0.25">
      <c r="A2943" t="s">
        <v>131</v>
      </c>
      <c r="B2943">
        <v>9</v>
      </c>
      <c r="C2943" s="27" t="str">
        <f t="shared" si="235"/>
        <v>M</v>
      </c>
      <c r="E2943" t="s">
        <v>3219</v>
      </c>
      <c r="F2943" s="27" t="str">
        <f t="shared" si="236"/>
        <v>CCV-49A</v>
      </c>
      <c r="G2943" t="s">
        <v>3220</v>
      </c>
      <c r="H2943" t="s">
        <v>105</v>
      </c>
      <c r="I2943" t="s">
        <v>3234</v>
      </c>
      <c r="J2943">
        <v>1</v>
      </c>
      <c r="K2943">
        <v>18</v>
      </c>
      <c r="L2943">
        <v>4</v>
      </c>
      <c r="M2943">
        <v>159</v>
      </c>
      <c r="N2943">
        <v>27</v>
      </c>
      <c r="O2943">
        <v>4</v>
      </c>
      <c r="P2943">
        <v>5</v>
      </c>
      <c r="Q2943">
        <v>18</v>
      </c>
      <c r="R2943" s="27">
        <f t="shared" si="237"/>
        <v>303</v>
      </c>
      <c r="S2943" s="27">
        <f t="shared" si="238"/>
        <v>192</v>
      </c>
      <c r="T2943" s="27" t="str">
        <f>IFERROR(VLOOKUP(F2943,#REF!,2,0),"")</f>
        <v/>
      </c>
      <c r="U2943" s="27" t="str">
        <f t="shared" si="239"/>
        <v>,09:15:00,car,303</v>
      </c>
    </row>
    <row r="2944" spans="1:21" hidden="1" x14ac:dyDescent="0.25">
      <c r="A2944" t="s">
        <v>133</v>
      </c>
      <c r="B2944">
        <v>9</v>
      </c>
      <c r="C2944" s="27" t="str">
        <f t="shared" si="235"/>
        <v>M</v>
      </c>
      <c r="E2944" t="s">
        <v>3219</v>
      </c>
      <c r="F2944" s="27" t="str">
        <f t="shared" si="236"/>
        <v>CCV-49A</v>
      </c>
      <c r="G2944" t="s">
        <v>3220</v>
      </c>
      <c r="H2944" t="s">
        <v>105</v>
      </c>
      <c r="I2944" t="s">
        <v>3235</v>
      </c>
      <c r="J2944">
        <v>5</v>
      </c>
      <c r="K2944">
        <v>14</v>
      </c>
      <c r="L2944">
        <v>2</v>
      </c>
      <c r="M2944">
        <v>193</v>
      </c>
      <c r="N2944">
        <v>30</v>
      </c>
      <c r="O2944">
        <v>2</v>
      </c>
      <c r="P2944">
        <v>0</v>
      </c>
      <c r="Q2944">
        <v>20</v>
      </c>
      <c r="R2944" s="27">
        <f t="shared" si="237"/>
        <v>327</v>
      </c>
      <c r="S2944" s="27">
        <f t="shared" si="238"/>
        <v>218</v>
      </c>
      <c r="T2944" s="27" t="str">
        <f>IFERROR(VLOOKUP(F2944,#REF!,2,0),"")</f>
        <v/>
      </c>
      <c r="U2944" s="27" t="str">
        <f t="shared" si="239"/>
        <v>,09:30:00,car,327</v>
      </c>
    </row>
    <row r="2945" spans="1:21" hidden="1" x14ac:dyDescent="0.25">
      <c r="A2945" t="s">
        <v>135</v>
      </c>
      <c r="B2945">
        <v>9</v>
      </c>
      <c r="C2945" s="27" t="str">
        <f t="shared" si="235"/>
        <v>M</v>
      </c>
      <c r="E2945" t="s">
        <v>3219</v>
      </c>
      <c r="F2945" s="27" t="str">
        <f t="shared" si="236"/>
        <v>CCV-49A</v>
      </c>
      <c r="G2945" t="s">
        <v>3220</v>
      </c>
      <c r="H2945" t="s">
        <v>105</v>
      </c>
      <c r="I2945" t="s">
        <v>3236</v>
      </c>
      <c r="J2945">
        <v>2</v>
      </c>
      <c r="K2945">
        <v>22</v>
      </c>
      <c r="L2945">
        <v>7</v>
      </c>
      <c r="M2945">
        <v>209</v>
      </c>
      <c r="N2945">
        <v>25</v>
      </c>
      <c r="O2945">
        <v>1</v>
      </c>
      <c r="P2945">
        <v>0</v>
      </c>
      <c r="Q2945">
        <v>12</v>
      </c>
      <c r="R2945" s="27">
        <f t="shared" si="237"/>
        <v>373</v>
      </c>
      <c r="S2945" s="27">
        <f t="shared" si="238"/>
        <v>239</v>
      </c>
      <c r="T2945" s="27" t="str">
        <f>IFERROR(VLOOKUP(F2945,#REF!,2,0),"")</f>
        <v/>
      </c>
      <c r="U2945" s="27" t="str">
        <f t="shared" si="239"/>
        <v>,09:45:00,car,373</v>
      </c>
    </row>
    <row r="2946" spans="1:21" hidden="1" x14ac:dyDescent="0.25">
      <c r="A2946" t="s">
        <v>137</v>
      </c>
      <c r="B2946">
        <v>10</v>
      </c>
      <c r="C2946" s="27" t="str">
        <f t="shared" si="235"/>
        <v>M</v>
      </c>
      <c r="E2946" t="s">
        <v>3219</v>
      </c>
      <c r="F2946" s="27" t="str">
        <f t="shared" si="236"/>
        <v>CCV-49A</v>
      </c>
      <c r="G2946" t="s">
        <v>3220</v>
      </c>
      <c r="H2946" t="s">
        <v>105</v>
      </c>
      <c r="I2946" t="s">
        <v>3237</v>
      </c>
      <c r="J2946">
        <v>2</v>
      </c>
      <c r="K2946">
        <v>10</v>
      </c>
      <c r="L2946">
        <v>8</v>
      </c>
      <c r="M2946">
        <v>184</v>
      </c>
      <c r="N2946">
        <v>24</v>
      </c>
      <c r="O2946">
        <v>2</v>
      </c>
      <c r="P2946">
        <v>4</v>
      </c>
      <c r="Q2946">
        <v>18</v>
      </c>
      <c r="R2946" s="27">
        <f t="shared" si="237"/>
        <v>325</v>
      </c>
      <c r="S2946" s="27">
        <f t="shared" si="238"/>
        <v>226</v>
      </c>
      <c r="T2946" s="27" t="str">
        <f>IFERROR(VLOOKUP(F2946,#REF!,2,0),"")</f>
        <v/>
      </c>
      <c r="U2946" s="27" t="str">
        <f t="shared" si="239"/>
        <v>,10:00:00,car,325</v>
      </c>
    </row>
    <row r="2947" spans="1:21" hidden="1" x14ac:dyDescent="0.25">
      <c r="A2947" t="s">
        <v>139</v>
      </c>
      <c r="B2947">
        <v>10</v>
      </c>
      <c r="C2947" s="27" t="str">
        <f t="shared" ref="C2947:C3010" si="240">IF(B2947&lt;12,"M",IF(AND(B2947&gt;=12,B2947&lt;=18),"T","N"))</f>
        <v>M</v>
      </c>
      <c r="E2947" t="s">
        <v>3219</v>
      </c>
      <c r="F2947" s="27" t="str">
        <f t="shared" ref="F2947:F3010" si="241">CONCATENATE("CCV-",G2947)</f>
        <v>CCV-49A</v>
      </c>
      <c r="G2947" t="s">
        <v>3220</v>
      </c>
      <c r="H2947" t="s">
        <v>105</v>
      </c>
      <c r="I2947" t="s">
        <v>3238</v>
      </c>
      <c r="J2947">
        <v>1</v>
      </c>
      <c r="K2947">
        <v>11</v>
      </c>
      <c r="L2947">
        <v>6</v>
      </c>
      <c r="M2947">
        <v>149</v>
      </c>
      <c r="N2947">
        <v>18</v>
      </c>
      <c r="O2947">
        <v>1</v>
      </c>
      <c r="P2947">
        <v>3</v>
      </c>
      <c r="Q2947">
        <v>13</v>
      </c>
      <c r="R2947" s="27">
        <f t="shared" ref="R2947:R3010" si="242">ROUNDUP((M2947+P2947+Q2947+(1/6)*N2947+2*K2947+2.5*L2947)*1.3,0)</f>
        <v>267</v>
      </c>
      <c r="S2947" s="27">
        <f t="shared" ref="S2947:S3010" si="243">ROUNDUP(M2947+P2947+Q2947+2.5*L2947,0)</f>
        <v>180</v>
      </c>
      <c r="T2947" s="27" t="str">
        <f>IFERROR(VLOOKUP(F2947,#REF!,2,0),"")</f>
        <v/>
      </c>
      <c r="U2947" s="27" t="str">
        <f t="shared" ref="U2947:U3010" si="244">CONCATENATE(T2947,",",CONCATENATE(LEFT(A2947,5),":00"),",car,",R2947)</f>
        <v>,10:15:00,car,267</v>
      </c>
    </row>
    <row r="2948" spans="1:21" hidden="1" x14ac:dyDescent="0.25">
      <c r="A2948" t="s">
        <v>141</v>
      </c>
      <c r="B2948">
        <v>10</v>
      </c>
      <c r="C2948" s="27" t="str">
        <f t="shared" si="240"/>
        <v>M</v>
      </c>
      <c r="E2948" t="s">
        <v>3219</v>
      </c>
      <c r="F2948" s="27" t="str">
        <f t="shared" si="241"/>
        <v>CCV-49A</v>
      </c>
      <c r="G2948" t="s">
        <v>3220</v>
      </c>
      <c r="H2948" t="s">
        <v>105</v>
      </c>
      <c r="I2948" t="s">
        <v>3239</v>
      </c>
      <c r="J2948">
        <v>1</v>
      </c>
      <c r="K2948">
        <v>13</v>
      </c>
      <c r="L2948">
        <v>7</v>
      </c>
      <c r="M2948">
        <v>167</v>
      </c>
      <c r="N2948">
        <v>22</v>
      </c>
      <c r="O2948">
        <v>5</v>
      </c>
      <c r="P2948">
        <v>3</v>
      </c>
      <c r="Q2948">
        <v>12</v>
      </c>
      <c r="R2948" s="27">
        <f t="shared" si="242"/>
        <v>298</v>
      </c>
      <c r="S2948" s="27">
        <f t="shared" si="243"/>
        <v>200</v>
      </c>
      <c r="T2948" s="27" t="str">
        <f>IFERROR(VLOOKUP(F2948,#REF!,2,0),"")</f>
        <v/>
      </c>
      <c r="U2948" s="27" t="str">
        <f t="shared" si="244"/>
        <v>,10:30:00,car,298</v>
      </c>
    </row>
    <row r="2949" spans="1:21" hidden="1" x14ac:dyDescent="0.25">
      <c r="A2949" t="s">
        <v>143</v>
      </c>
      <c r="B2949">
        <v>10</v>
      </c>
      <c r="C2949" s="27" t="str">
        <f t="shared" si="240"/>
        <v>M</v>
      </c>
      <c r="E2949" t="s">
        <v>3219</v>
      </c>
      <c r="F2949" s="27" t="str">
        <f t="shared" si="241"/>
        <v>CCV-49A</v>
      </c>
      <c r="G2949" t="s">
        <v>3220</v>
      </c>
      <c r="H2949" t="s">
        <v>105</v>
      </c>
      <c r="I2949" t="s">
        <v>3240</v>
      </c>
      <c r="J2949">
        <v>4</v>
      </c>
      <c r="K2949">
        <v>9</v>
      </c>
      <c r="L2949">
        <v>2</v>
      </c>
      <c r="M2949">
        <v>166</v>
      </c>
      <c r="N2949">
        <v>31</v>
      </c>
      <c r="O2949">
        <v>0</v>
      </c>
      <c r="P2949">
        <v>4</v>
      </c>
      <c r="Q2949">
        <v>18</v>
      </c>
      <c r="R2949" s="27">
        <f t="shared" si="242"/>
        <v>282</v>
      </c>
      <c r="S2949" s="27">
        <f t="shared" si="243"/>
        <v>193</v>
      </c>
      <c r="T2949" s="27" t="str">
        <f>IFERROR(VLOOKUP(F2949,#REF!,2,0),"")</f>
        <v/>
      </c>
      <c r="U2949" s="27" t="str">
        <f t="shared" si="244"/>
        <v>,10:45:00,car,282</v>
      </c>
    </row>
    <row r="2950" spans="1:21" hidden="1" x14ac:dyDescent="0.25">
      <c r="A2950" t="s">
        <v>145</v>
      </c>
      <c r="B2950">
        <v>11</v>
      </c>
      <c r="C2950" s="27" t="str">
        <f t="shared" si="240"/>
        <v>M</v>
      </c>
      <c r="E2950" t="s">
        <v>3219</v>
      </c>
      <c r="F2950" s="27" t="str">
        <f t="shared" si="241"/>
        <v>CCV-49A</v>
      </c>
      <c r="G2950" t="s">
        <v>3220</v>
      </c>
      <c r="H2950" t="s">
        <v>105</v>
      </c>
      <c r="I2950" t="s">
        <v>3241</v>
      </c>
      <c r="J2950">
        <v>1</v>
      </c>
      <c r="K2950">
        <v>13</v>
      </c>
      <c r="L2950">
        <v>5</v>
      </c>
      <c r="M2950">
        <v>174</v>
      </c>
      <c r="N2950">
        <v>37</v>
      </c>
      <c r="O2950">
        <v>11</v>
      </c>
      <c r="P2950">
        <v>6</v>
      </c>
      <c r="Q2950">
        <v>12</v>
      </c>
      <c r="R2950" s="27">
        <f t="shared" si="242"/>
        <v>308</v>
      </c>
      <c r="S2950" s="27">
        <f t="shared" si="243"/>
        <v>205</v>
      </c>
      <c r="T2950" s="27" t="str">
        <f>IFERROR(VLOOKUP(F2950,#REF!,2,0),"")</f>
        <v/>
      </c>
      <c r="U2950" s="27" t="str">
        <f t="shared" si="244"/>
        <v>,11:00:00,car,308</v>
      </c>
    </row>
    <row r="2951" spans="1:21" hidden="1" x14ac:dyDescent="0.25">
      <c r="A2951" t="s">
        <v>147</v>
      </c>
      <c r="B2951">
        <v>11</v>
      </c>
      <c r="C2951" s="27" t="str">
        <f t="shared" si="240"/>
        <v>M</v>
      </c>
      <c r="E2951" t="s">
        <v>3219</v>
      </c>
      <c r="F2951" s="27" t="str">
        <f t="shared" si="241"/>
        <v>CCV-49A</v>
      </c>
      <c r="G2951" t="s">
        <v>3220</v>
      </c>
      <c r="H2951" t="s">
        <v>105</v>
      </c>
      <c r="I2951" t="s">
        <v>3242</v>
      </c>
      <c r="J2951">
        <v>0</v>
      </c>
      <c r="K2951">
        <v>14</v>
      </c>
      <c r="L2951">
        <v>4</v>
      </c>
      <c r="M2951">
        <v>185</v>
      </c>
      <c r="N2951">
        <v>26</v>
      </c>
      <c r="O2951">
        <v>2</v>
      </c>
      <c r="P2951">
        <v>2</v>
      </c>
      <c r="Q2951">
        <v>9</v>
      </c>
      <c r="R2951" s="27">
        <f t="shared" si="242"/>
        <v>310</v>
      </c>
      <c r="S2951" s="27">
        <f t="shared" si="243"/>
        <v>206</v>
      </c>
      <c r="T2951" s="27" t="str">
        <f>IFERROR(VLOOKUP(F2951,#REF!,2,0),"")</f>
        <v/>
      </c>
      <c r="U2951" s="27" t="str">
        <f t="shared" si="244"/>
        <v>,11:15:00,car,310</v>
      </c>
    </row>
    <row r="2952" spans="1:21" hidden="1" x14ac:dyDescent="0.25">
      <c r="A2952" t="s">
        <v>149</v>
      </c>
      <c r="B2952">
        <v>11</v>
      </c>
      <c r="C2952" s="27" t="str">
        <f t="shared" si="240"/>
        <v>M</v>
      </c>
      <c r="E2952" t="s">
        <v>3219</v>
      </c>
      <c r="F2952" s="27" t="str">
        <f t="shared" si="241"/>
        <v>CCV-49A</v>
      </c>
      <c r="G2952" t="s">
        <v>3220</v>
      </c>
      <c r="H2952" t="s">
        <v>105</v>
      </c>
      <c r="I2952" t="s">
        <v>3243</v>
      </c>
      <c r="J2952">
        <v>1</v>
      </c>
      <c r="K2952">
        <v>16</v>
      </c>
      <c r="L2952">
        <v>5</v>
      </c>
      <c r="M2952">
        <v>190</v>
      </c>
      <c r="N2952">
        <v>38</v>
      </c>
      <c r="O2952">
        <v>2</v>
      </c>
      <c r="P2952">
        <v>1</v>
      </c>
      <c r="Q2952">
        <v>9</v>
      </c>
      <c r="R2952" s="27">
        <f t="shared" si="242"/>
        <v>327</v>
      </c>
      <c r="S2952" s="27">
        <f t="shared" si="243"/>
        <v>213</v>
      </c>
      <c r="T2952" s="27" t="str">
        <f>IFERROR(VLOOKUP(F2952,#REF!,2,0),"")</f>
        <v/>
      </c>
      <c r="U2952" s="27" t="str">
        <f t="shared" si="244"/>
        <v>,11:30:00,car,327</v>
      </c>
    </row>
    <row r="2953" spans="1:21" hidden="1" x14ac:dyDescent="0.25">
      <c r="A2953" t="s">
        <v>151</v>
      </c>
      <c r="B2953">
        <v>11</v>
      </c>
      <c r="C2953" s="27" t="str">
        <f t="shared" si="240"/>
        <v>M</v>
      </c>
      <c r="E2953" t="s">
        <v>3219</v>
      </c>
      <c r="F2953" s="27" t="str">
        <f t="shared" si="241"/>
        <v>CCV-49A</v>
      </c>
      <c r="G2953" t="s">
        <v>3220</v>
      </c>
      <c r="H2953" t="s">
        <v>105</v>
      </c>
      <c r="I2953" t="s">
        <v>3244</v>
      </c>
      <c r="J2953">
        <v>2</v>
      </c>
      <c r="K2953">
        <v>14</v>
      </c>
      <c r="L2953">
        <v>6</v>
      </c>
      <c r="M2953">
        <v>161</v>
      </c>
      <c r="N2953">
        <v>35</v>
      </c>
      <c r="O2953">
        <v>2</v>
      </c>
      <c r="P2953">
        <v>1</v>
      </c>
      <c r="Q2953">
        <v>4</v>
      </c>
      <c r="R2953" s="27">
        <f t="shared" si="242"/>
        <v>280</v>
      </c>
      <c r="S2953" s="27">
        <f t="shared" si="243"/>
        <v>181</v>
      </c>
      <c r="T2953" s="27" t="str">
        <f>IFERROR(VLOOKUP(F2953,#REF!,2,0),"")</f>
        <v/>
      </c>
      <c r="U2953" s="27" t="str">
        <f t="shared" si="244"/>
        <v>,11:45:00,car,280</v>
      </c>
    </row>
    <row r="2954" spans="1:21" hidden="1" x14ac:dyDescent="0.25">
      <c r="A2954" t="s">
        <v>153</v>
      </c>
      <c r="B2954">
        <v>12</v>
      </c>
      <c r="C2954" s="27" t="str">
        <f t="shared" si="240"/>
        <v>T</v>
      </c>
      <c r="E2954" t="s">
        <v>3219</v>
      </c>
      <c r="F2954" s="27" t="str">
        <f t="shared" si="241"/>
        <v>CCV-49A</v>
      </c>
      <c r="G2954" t="s">
        <v>3220</v>
      </c>
      <c r="H2954" t="s">
        <v>105</v>
      </c>
      <c r="I2954" t="s">
        <v>3245</v>
      </c>
      <c r="J2954">
        <v>3</v>
      </c>
      <c r="K2954">
        <v>8</v>
      </c>
      <c r="L2954">
        <v>4</v>
      </c>
      <c r="M2954">
        <v>263</v>
      </c>
      <c r="N2954">
        <v>59</v>
      </c>
      <c r="O2954">
        <v>3</v>
      </c>
      <c r="P2954">
        <v>2</v>
      </c>
      <c r="Q2954">
        <v>18</v>
      </c>
      <c r="R2954" s="27">
        <f t="shared" si="242"/>
        <v>415</v>
      </c>
      <c r="S2954" s="27">
        <f t="shared" si="243"/>
        <v>293</v>
      </c>
      <c r="T2954" s="27" t="str">
        <f>IFERROR(VLOOKUP(F2954,#REF!,2,0),"")</f>
        <v/>
      </c>
      <c r="U2954" s="27" t="str">
        <f t="shared" si="244"/>
        <v>,12:00:00,car,415</v>
      </c>
    </row>
    <row r="2955" spans="1:21" hidden="1" x14ac:dyDescent="0.25">
      <c r="A2955" t="s">
        <v>155</v>
      </c>
      <c r="B2955">
        <v>12</v>
      </c>
      <c r="C2955" s="27" t="str">
        <f t="shared" si="240"/>
        <v>T</v>
      </c>
      <c r="E2955" t="s">
        <v>3219</v>
      </c>
      <c r="F2955" s="27" t="str">
        <f t="shared" si="241"/>
        <v>CCV-49A</v>
      </c>
      <c r="G2955" t="s">
        <v>3220</v>
      </c>
      <c r="H2955" t="s">
        <v>105</v>
      </c>
      <c r="I2955" t="s">
        <v>3246</v>
      </c>
      <c r="J2955">
        <v>0</v>
      </c>
      <c r="K2955">
        <v>6</v>
      </c>
      <c r="L2955">
        <v>4</v>
      </c>
      <c r="M2955">
        <v>227</v>
      </c>
      <c r="N2955">
        <v>29</v>
      </c>
      <c r="O2955">
        <v>5</v>
      </c>
      <c r="P2955">
        <v>1</v>
      </c>
      <c r="Q2955">
        <v>16</v>
      </c>
      <c r="R2955" s="27">
        <f t="shared" si="242"/>
        <v>353</v>
      </c>
      <c r="S2955" s="27">
        <f t="shared" si="243"/>
        <v>254</v>
      </c>
      <c r="T2955" s="27" t="str">
        <f>IFERROR(VLOOKUP(F2955,#REF!,2,0),"")</f>
        <v/>
      </c>
      <c r="U2955" s="27" t="str">
        <f t="shared" si="244"/>
        <v>,12:15:00,car,353</v>
      </c>
    </row>
    <row r="2956" spans="1:21" hidden="1" x14ac:dyDescent="0.25">
      <c r="A2956" t="s">
        <v>157</v>
      </c>
      <c r="B2956">
        <v>12</v>
      </c>
      <c r="C2956" s="27" t="str">
        <f t="shared" si="240"/>
        <v>T</v>
      </c>
      <c r="E2956" t="s">
        <v>3219</v>
      </c>
      <c r="F2956" s="27" t="str">
        <f t="shared" si="241"/>
        <v>CCV-49A</v>
      </c>
      <c r="G2956" t="s">
        <v>3220</v>
      </c>
      <c r="H2956" t="s">
        <v>105</v>
      </c>
      <c r="I2956" t="s">
        <v>3247</v>
      </c>
      <c r="J2956">
        <v>0</v>
      </c>
      <c r="K2956">
        <v>7</v>
      </c>
      <c r="L2956">
        <v>4</v>
      </c>
      <c r="M2956">
        <v>184</v>
      </c>
      <c r="N2956">
        <v>21</v>
      </c>
      <c r="O2956">
        <v>5</v>
      </c>
      <c r="P2956">
        <v>0</v>
      </c>
      <c r="Q2956">
        <v>7</v>
      </c>
      <c r="R2956" s="27">
        <f t="shared" si="242"/>
        <v>285</v>
      </c>
      <c r="S2956" s="27">
        <f t="shared" si="243"/>
        <v>201</v>
      </c>
      <c r="T2956" s="27" t="str">
        <f>IFERROR(VLOOKUP(F2956,#REF!,2,0),"")</f>
        <v/>
      </c>
      <c r="U2956" s="27" t="str">
        <f t="shared" si="244"/>
        <v>,12:30:00,car,285</v>
      </c>
    </row>
    <row r="2957" spans="1:21" hidden="1" x14ac:dyDescent="0.25">
      <c r="A2957" t="s">
        <v>159</v>
      </c>
      <c r="B2957">
        <v>12</v>
      </c>
      <c r="C2957" s="27" t="str">
        <f t="shared" si="240"/>
        <v>T</v>
      </c>
      <c r="E2957" t="s">
        <v>3219</v>
      </c>
      <c r="F2957" s="27" t="str">
        <f t="shared" si="241"/>
        <v>CCV-49A</v>
      </c>
      <c r="G2957" t="s">
        <v>3220</v>
      </c>
      <c r="H2957" t="s">
        <v>105</v>
      </c>
      <c r="I2957" t="s">
        <v>3248</v>
      </c>
      <c r="J2957">
        <v>2</v>
      </c>
      <c r="K2957">
        <v>4</v>
      </c>
      <c r="L2957">
        <v>1</v>
      </c>
      <c r="M2957">
        <v>196</v>
      </c>
      <c r="N2957">
        <v>27</v>
      </c>
      <c r="O2957">
        <v>9</v>
      </c>
      <c r="P2957">
        <v>3</v>
      </c>
      <c r="Q2957">
        <v>4</v>
      </c>
      <c r="R2957" s="27">
        <f t="shared" si="242"/>
        <v>284</v>
      </c>
      <c r="S2957" s="27">
        <f t="shared" si="243"/>
        <v>206</v>
      </c>
      <c r="T2957" s="27" t="str">
        <f>IFERROR(VLOOKUP(F2957,#REF!,2,0),"")</f>
        <v/>
      </c>
      <c r="U2957" s="27" t="str">
        <f t="shared" si="244"/>
        <v>,12:45:00,car,284</v>
      </c>
    </row>
    <row r="2958" spans="1:21" hidden="1" x14ac:dyDescent="0.25">
      <c r="A2958" t="s">
        <v>161</v>
      </c>
      <c r="B2958">
        <v>13</v>
      </c>
      <c r="C2958" s="27" t="str">
        <f t="shared" si="240"/>
        <v>T</v>
      </c>
      <c r="E2958" t="s">
        <v>3219</v>
      </c>
      <c r="F2958" s="27" t="str">
        <f t="shared" si="241"/>
        <v>CCV-49A</v>
      </c>
      <c r="G2958" t="s">
        <v>3220</v>
      </c>
      <c r="H2958" t="s">
        <v>105</v>
      </c>
      <c r="I2958" t="s">
        <v>3249</v>
      </c>
      <c r="J2958">
        <v>0</v>
      </c>
      <c r="K2958">
        <v>3</v>
      </c>
      <c r="L2958">
        <v>6</v>
      </c>
      <c r="M2958">
        <v>191</v>
      </c>
      <c r="N2958">
        <v>30</v>
      </c>
      <c r="O2958">
        <v>4</v>
      </c>
      <c r="P2958">
        <v>1</v>
      </c>
      <c r="Q2958">
        <v>10</v>
      </c>
      <c r="R2958" s="27">
        <f t="shared" si="242"/>
        <v>297</v>
      </c>
      <c r="S2958" s="27">
        <f t="shared" si="243"/>
        <v>217</v>
      </c>
      <c r="T2958" s="27" t="str">
        <f>IFERROR(VLOOKUP(F2958,#REF!,2,0),"")</f>
        <v/>
      </c>
      <c r="U2958" s="27" t="str">
        <f t="shared" si="244"/>
        <v>,13:00:00,car,297</v>
      </c>
    </row>
    <row r="2959" spans="1:21" hidden="1" x14ac:dyDescent="0.25">
      <c r="A2959" t="s">
        <v>163</v>
      </c>
      <c r="B2959">
        <v>13</v>
      </c>
      <c r="C2959" s="27" t="str">
        <f t="shared" si="240"/>
        <v>T</v>
      </c>
      <c r="E2959" t="s">
        <v>3219</v>
      </c>
      <c r="F2959" s="27" t="str">
        <f t="shared" si="241"/>
        <v>CCV-49A</v>
      </c>
      <c r="G2959" t="s">
        <v>3220</v>
      </c>
      <c r="H2959" t="s">
        <v>105</v>
      </c>
      <c r="I2959" t="s">
        <v>3250</v>
      </c>
      <c r="J2959">
        <v>1</v>
      </c>
      <c r="K2959">
        <v>15</v>
      </c>
      <c r="L2959">
        <v>4</v>
      </c>
      <c r="M2959">
        <v>191</v>
      </c>
      <c r="N2959">
        <v>57</v>
      </c>
      <c r="O2959">
        <v>7</v>
      </c>
      <c r="P2959">
        <v>0</v>
      </c>
      <c r="Q2959">
        <v>7</v>
      </c>
      <c r="R2959" s="27">
        <f t="shared" si="242"/>
        <v>322</v>
      </c>
      <c r="S2959" s="27">
        <f t="shared" si="243"/>
        <v>208</v>
      </c>
      <c r="T2959" s="27" t="str">
        <f>IFERROR(VLOOKUP(F2959,#REF!,2,0),"")</f>
        <v/>
      </c>
      <c r="U2959" s="27" t="str">
        <f t="shared" si="244"/>
        <v>,13:15:00,car,322</v>
      </c>
    </row>
    <row r="2960" spans="1:21" hidden="1" x14ac:dyDescent="0.25">
      <c r="A2960" t="s">
        <v>165</v>
      </c>
      <c r="B2960">
        <v>13</v>
      </c>
      <c r="C2960" s="27" t="str">
        <f t="shared" si="240"/>
        <v>T</v>
      </c>
      <c r="E2960" t="s">
        <v>3219</v>
      </c>
      <c r="F2960" s="27" t="str">
        <f t="shared" si="241"/>
        <v>CCV-49A</v>
      </c>
      <c r="G2960" t="s">
        <v>3220</v>
      </c>
      <c r="H2960" t="s">
        <v>105</v>
      </c>
      <c r="I2960" t="s">
        <v>3251</v>
      </c>
      <c r="J2960">
        <v>0</v>
      </c>
      <c r="K2960">
        <v>14</v>
      </c>
      <c r="L2960">
        <v>10</v>
      </c>
      <c r="M2960">
        <v>171</v>
      </c>
      <c r="N2960">
        <v>43</v>
      </c>
      <c r="O2960">
        <v>0</v>
      </c>
      <c r="P2960">
        <v>2</v>
      </c>
      <c r="Q2960">
        <v>8</v>
      </c>
      <c r="R2960" s="27">
        <f t="shared" si="242"/>
        <v>314</v>
      </c>
      <c r="S2960" s="27">
        <f t="shared" si="243"/>
        <v>206</v>
      </c>
      <c r="T2960" s="27" t="str">
        <f>IFERROR(VLOOKUP(F2960,#REF!,2,0),"")</f>
        <v/>
      </c>
      <c r="U2960" s="27" t="str">
        <f t="shared" si="244"/>
        <v>,13:30:00,car,314</v>
      </c>
    </row>
    <row r="2961" spans="1:21" hidden="1" x14ac:dyDescent="0.25">
      <c r="A2961" t="s">
        <v>167</v>
      </c>
      <c r="B2961">
        <v>13</v>
      </c>
      <c r="C2961" s="27" t="str">
        <f t="shared" si="240"/>
        <v>T</v>
      </c>
      <c r="E2961" t="s">
        <v>3219</v>
      </c>
      <c r="F2961" s="27" t="str">
        <f t="shared" si="241"/>
        <v>CCV-49A</v>
      </c>
      <c r="G2961" t="s">
        <v>3220</v>
      </c>
      <c r="H2961" t="s">
        <v>105</v>
      </c>
      <c r="I2961" t="s">
        <v>3252</v>
      </c>
      <c r="J2961">
        <v>4</v>
      </c>
      <c r="K2961">
        <v>14</v>
      </c>
      <c r="L2961">
        <v>3</v>
      </c>
      <c r="M2961">
        <v>165</v>
      </c>
      <c r="N2961">
        <v>40</v>
      </c>
      <c r="O2961">
        <v>3</v>
      </c>
      <c r="P2961">
        <v>4</v>
      </c>
      <c r="Q2961">
        <v>11</v>
      </c>
      <c r="R2961" s="27">
        <f t="shared" si="242"/>
        <v>289</v>
      </c>
      <c r="S2961" s="27">
        <f t="shared" si="243"/>
        <v>188</v>
      </c>
      <c r="T2961" s="27" t="str">
        <f>IFERROR(VLOOKUP(F2961,#REF!,2,0),"")</f>
        <v/>
      </c>
      <c r="U2961" s="27" t="str">
        <f t="shared" si="244"/>
        <v>,13:45:00,car,289</v>
      </c>
    </row>
    <row r="2962" spans="1:21" hidden="1" x14ac:dyDescent="0.25">
      <c r="A2962" t="s">
        <v>169</v>
      </c>
      <c r="B2962">
        <v>14</v>
      </c>
      <c r="C2962" s="27" t="str">
        <f t="shared" si="240"/>
        <v>T</v>
      </c>
      <c r="E2962" t="s">
        <v>3219</v>
      </c>
      <c r="F2962" s="27" t="str">
        <f t="shared" si="241"/>
        <v>CCV-49A</v>
      </c>
      <c r="G2962" t="s">
        <v>3220</v>
      </c>
      <c r="H2962" t="s">
        <v>105</v>
      </c>
      <c r="I2962" t="s">
        <v>3253</v>
      </c>
      <c r="J2962">
        <v>0</v>
      </c>
      <c r="K2962">
        <v>9</v>
      </c>
      <c r="L2962">
        <v>5</v>
      </c>
      <c r="M2962">
        <v>71</v>
      </c>
      <c r="N2962">
        <v>35</v>
      </c>
      <c r="O2962">
        <v>4</v>
      </c>
      <c r="P2962">
        <v>1</v>
      </c>
      <c r="Q2962">
        <v>3</v>
      </c>
      <c r="R2962" s="27">
        <f t="shared" si="242"/>
        <v>145</v>
      </c>
      <c r="S2962" s="27">
        <f t="shared" si="243"/>
        <v>88</v>
      </c>
      <c r="T2962" s="27" t="str">
        <f>IFERROR(VLOOKUP(F2962,#REF!,2,0),"")</f>
        <v/>
      </c>
      <c r="U2962" s="27" t="str">
        <f t="shared" si="244"/>
        <v>,14:00:00,car,145</v>
      </c>
    </row>
    <row r="2963" spans="1:21" hidden="1" x14ac:dyDescent="0.25">
      <c r="A2963" t="s">
        <v>171</v>
      </c>
      <c r="B2963">
        <v>14</v>
      </c>
      <c r="C2963" s="27" t="str">
        <f t="shared" si="240"/>
        <v>T</v>
      </c>
      <c r="E2963" t="s">
        <v>3219</v>
      </c>
      <c r="F2963" s="27" t="str">
        <f t="shared" si="241"/>
        <v>CCV-49A</v>
      </c>
      <c r="G2963" t="s">
        <v>3220</v>
      </c>
      <c r="H2963" t="s">
        <v>105</v>
      </c>
      <c r="I2963" t="s">
        <v>3254</v>
      </c>
      <c r="J2963">
        <v>1</v>
      </c>
      <c r="K2963">
        <v>13</v>
      </c>
      <c r="L2963">
        <v>3</v>
      </c>
      <c r="M2963">
        <v>183</v>
      </c>
      <c r="N2963">
        <v>36</v>
      </c>
      <c r="O2963">
        <v>2</v>
      </c>
      <c r="P2963">
        <v>2</v>
      </c>
      <c r="Q2963">
        <v>12</v>
      </c>
      <c r="R2963" s="27">
        <f t="shared" si="242"/>
        <v>308</v>
      </c>
      <c r="S2963" s="27">
        <f t="shared" si="243"/>
        <v>205</v>
      </c>
      <c r="T2963" s="27" t="str">
        <f>IFERROR(VLOOKUP(F2963,#REF!,2,0),"")</f>
        <v/>
      </c>
      <c r="U2963" s="27" t="str">
        <f t="shared" si="244"/>
        <v>,14:15:00,car,308</v>
      </c>
    </row>
    <row r="2964" spans="1:21" hidden="1" x14ac:dyDescent="0.25">
      <c r="A2964" t="s">
        <v>173</v>
      </c>
      <c r="B2964">
        <v>14</v>
      </c>
      <c r="C2964" s="27" t="str">
        <f t="shared" si="240"/>
        <v>T</v>
      </c>
      <c r="E2964" t="s">
        <v>3219</v>
      </c>
      <c r="F2964" s="27" t="str">
        <f t="shared" si="241"/>
        <v>CCV-49A</v>
      </c>
      <c r="G2964" t="s">
        <v>3220</v>
      </c>
      <c r="H2964" t="s">
        <v>105</v>
      </c>
      <c r="I2964" t="s">
        <v>3255</v>
      </c>
      <c r="J2964">
        <v>1</v>
      </c>
      <c r="K2964">
        <v>16</v>
      </c>
      <c r="L2964">
        <v>4</v>
      </c>
      <c r="M2964">
        <v>263</v>
      </c>
      <c r="N2964">
        <v>27</v>
      </c>
      <c r="O2964">
        <v>2</v>
      </c>
      <c r="P2964">
        <v>1</v>
      </c>
      <c r="Q2964">
        <v>8</v>
      </c>
      <c r="R2964" s="27">
        <f t="shared" si="242"/>
        <v>415</v>
      </c>
      <c r="S2964" s="27">
        <f t="shared" si="243"/>
        <v>282</v>
      </c>
      <c r="T2964" s="27" t="str">
        <f>IFERROR(VLOOKUP(F2964,#REF!,2,0),"")</f>
        <v/>
      </c>
      <c r="U2964" s="27" t="str">
        <f t="shared" si="244"/>
        <v>,14:30:00,car,415</v>
      </c>
    </row>
    <row r="2965" spans="1:21" hidden="1" x14ac:dyDescent="0.25">
      <c r="A2965" t="s">
        <v>175</v>
      </c>
      <c r="B2965">
        <v>14</v>
      </c>
      <c r="C2965" s="27" t="str">
        <f t="shared" si="240"/>
        <v>T</v>
      </c>
      <c r="E2965" t="s">
        <v>3219</v>
      </c>
      <c r="F2965" s="27" t="str">
        <f t="shared" si="241"/>
        <v>CCV-49A</v>
      </c>
      <c r="G2965" t="s">
        <v>3220</v>
      </c>
      <c r="H2965" t="s">
        <v>105</v>
      </c>
      <c r="I2965" t="s">
        <v>3256</v>
      </c>
      <c r="J2965">
        <v>0</v>
      </c>
      <c r="K2965">
        <v>16</v>
      </c>
      <c r="L2965">
        <v>7</v>
      </c>
      <c r="M2965">
        <v>236</v>
      </c>
      <c r="N2965">
        <v>34</v>
      </c>
      <c r="O2965">
        <v>5</v>
      </c>
      <c r="P2965">
        <v>2</v>
      </c>
      <c r="Q2965">
        <v>15</v>
      </c>
      <c r="R2965" s="27">
        <f t="shared" si="242"/>
        <v>401</v>
      </c>
      <c r="S2965" s="27">
        <f t="shared" si="243"/>
        <v>271</v>
      </c>
      <c r="T2965" s="27" t="str">
        <f>IFERROR(VLOOKUP(F2965,#REF!,2,0),"")</f>
        <v/>
      </c>
      <c r="U2965" s="27" t="str">
        <f t="shared" si="244"/>
        <v>,14:45:00,car,401</v>
      </c>
    </row>
    <row r="2966" spans="1:21" hidden="1" x14ac:dyDescent="0.25">
      <c r="A2966" t="s">
        <v>177</v>
      </c>
      <c r="B2966">
        <v>15</v>
      </c>
      <c r="C2966" s="27" t="str">
        <f t="shared" si="240"/>
        <v>T</v>
      </c>
      <c r="E2966" t="s">
        <v>3219</v>
      </c>
      <c r="F2966" s="27" t="str">
        <f t="shared" si="241"/>
        <v>CCV-49A</v>
      </c>
      <c r="G2966" t="s">
        <v>3220</v>
      </c>
      <c r="H2966" t="s">
        <v>105</v>
      </c>
      <c r="I2966" t="s">
        <v>3257</v>
      </c>
      <c r="J2966">
        <v>0</v>
      </c>
      <c r="K2966">
        <v>13</v>
      </c>
      <c r="L2966">
        <v>2</v>
      </c>
      <c r="M2966">
        <v>231</v>
      </c>
      <c r="N2966">
        <v>30</v>
      </c>
      <c r="O2966">
        <v>3</v>
      </c>
      <c r="P2966">
        <v>1</v>
      </c>
      <c r="Q2966">
        <v>21</v>
      </c>
      <c r="R2966" s="27">
        <f t="shared" si="242"/>
        <v>376</v>
      </c>
      <c r="S2966" s="27">
        <f t="shared" si="243"/>
        <v>258</v>
      </c>
      <c r="T2966" s="27" t="str">
        <f>IFERROR(VLOOKUP(F2966,#REF!,2,0),"")</f>
        <v/>
      </c>
      <c r="U2966" s="27" t="str">
        <f t="shared" si="244"/>
        <v>,15:00:00,car,376</v>
      </c>
    </row>
    <row r="2967" spans="1:21" hidden="1" x14ac:dyDescent="0.25">
      <c r="A2967" t="s">
        <v>179</v>
      </c>
      <c r="B2967">
        <v>15</v>
      </c>
      <c r="C2967" s="27" t="str">
        <f t="shared" si="240"/>
        <v>T</v>
      </c>
      <c r="E2967" t="s">
        <v>3219</v>
      </c>
      <c r="F2967" s="27" t="str">
        <f t="shared" si="241"/>
        <v>CCV-49A</v>
      </c>
      <c r="G2967" t="s">
        <v>3220</v>
      </c>
      <c r="H2967" t="s">
        <v>105</v>
      </c>
      <c r="I2967" t="s">
        <v>3258</v>
      </c>
      <c r="J2967">
        <v>0</v>
      </c>
      <c r="K2967">
        <v>5</v>
      </c>
      <c r="L2967">
        <v>10</v>
      </c>
      <c r="M2967">
        <v>214</v>
      </c>
      <c r="N2967">
        <v>33</v>
      </c>
      <c r="O2967">
        <v>4</v>
      </c>
      <c r="P2967">
        <v>2</v>
      </c>
      <c r="Q2967">
        <v>22</v>
      </c>
      <c r="R2967" s="27">
        <f t="shared" si="242"/>
        <v>363</v>
      </c>
      <c r="S2967" s="27">
        <f t="shared" si="243"/>
        <v>263</v>
      </c>
      <c r="T2967" s="27" t="str">
        <f>IFERROR(VLOOKUP(F2967,#REF!,2,0),"")</f>
        <v/>
      </c>
      <c r="U2967" s="27" t="str">
        <f t="shared" si="244"/>
        <v>,15:15:00,car,363</v>
      </c>
    </row>
    <row r="2968" spans="1:21" hidden="1" x14ac:dyDescent="0.25">
      <c r="A2968" t="s">
        <v>181</v>
      </c>
      <c r="B2968">
        <v>15</v>
      </c>
      <c r="C2968" s="27" t="str">
        <f t="shared" si="240"/>
        <v>T</v>
      </c>
      <c r="E2968" t="s">
        <v>3219</v>
      </c>
      <c r="F2968" s="27" t="str">
        <f t="shared" si="241"/>
        <v>CCV-49A</v>
      </c>
      <c r="G2968" t="s">
        <v>3220</v>
      </c>
      <c r="H2968" t="s">
        <v>105</v>
      </c>
      <c r="I2968" t="s">
        <v>3259</v>
      </c>
      <c r="J2968">
        <v>0</v>
      </c>
      <c r="K2968">
        <v>17</v>
      </c>
      <c r="L2968">
        <v>1</v>
      </c>
      <c r="M2968">
        <v>318</v>
      </c>
      <c r="N2968">
        <v>32</v>
      </c>
      <c r="O2968">
        <v>3</v>
      </c>
      <c r="P2968">
        <v>2</v>
      </c>
      <c r="Q2968">
        <v>33</v>
      </c>
      <c r="R2968" s="27">
        <f t="shared" si="242"/>
        <v>514</v>
      </c>
      <c r="S2968" s="27">
        <f t="shared" si="243"/>
        <v>356</v>
      </c>
      <c r="T2968" s="27" t="str">
        <f>IFERROR(VLOOKUP(F2968,#REF!,2,0),"")</f>
        <v/>
      </c>
      <c r="U2968" s="27" t="str">
        <f t="shared" si="244"/>
        <v>,15:30:00,car,514</v>
      </c>
    </row>
    <row r="2969" spans="1:21" hidden="1" x14ac:dyDescent="0.25">
      <c r="A2969" t="s">
        <v>183</v>
      </c>
      <c r="B2969">
        <v>15</v>
      </c>
      <c r="C2969" s="27" t="str">
        <f t="shared" si="240"/>
        <v>T</v>
      </c>
      <c r="E2969" t="s">
        <v>3219</v>
      </c>
      <c r="F2969" s="27" t="str">
        <f t="shared" si="241"/>
        <v>CCV-49A</v>
      </c>
      <c r="G2969" t="s">
        <v>3220</v>
      </c>
      <c r="H2969" t="s">
        <v>105</v>
      </c>
      <c r="I2969" t="s">
        <v>3260</v>
      </c>
      <c r="J2969">
        <v>3</v>
      </c>
      <c r="K2969">
        <v>25</v>
      </c>
      <c r="L2969">
        <v>6</v>
      </c>
      <c r="M2969">
        <v>236</v>
      </c>
      <c r="N2969">
        <v>33</v>
      </c>
      <c r="O2969">
        <v>4</v>
      </c>
      <c r="P2969">
        <v>3</v>
      </c>
      <c r="Q2969">
        <v>29</v>
      </c>
      <c r="R2969" s="27">
        <f t="shared" si="242"/>
        <v>441</v>
      </c>
      <c r="S2969" s="27">
        <f t="shared" si="243"/>
        <v>283</v>
      </c>
      <c r="T2969" s="27" t="str">
        <f>IFERROR(VLOOKUP(F2969,#REF!,2,0),"")</f>
        <v/>
      </c>
      <c r="U2969" s="27" t="str">
        <f t="shared" si="244"/>
        <v>,15:45:00,car,441</v>
      </c>
    </row>
    <row r="2970" spans="1:21" hidden="1" x14ac:dyDescent="0.25">
      <c r="A2970" t="s">
        <v>185</v>
      </c>
      <c r="B2970">
        <v>16</v>
      </c>
      <c r="C2970" s="27" t="str">
        <f t="shared" si="240"/>
        <v>T</v>
      </c>
      <c r="E2970" t="s">
        <v>3219</v>
      </c>
      <c r="F2970" s="27" t="str">
        <f t="shared" si="241"/>
        <v>CCV-49A</v>
      </c>
      <c r="G2970" t="s">
        <v>3220</v>
      </c>
      <c r="H2970" t="s">
        <v>105</v>
      </c>
      <c r="I2970" t="s">
        <v>3261</v>
      </c>
      <c r="J2970">
        <v>0</v>
      </c>
      <c r="K2970">
        <v>16</v>
      </c>
      <c r="L2970">
        <v>4</v>
      </c>
      <c r="M2970">
        <v>294</v>
      </c>
      <c r="N2970">
        <v>26</v>
      </c>
      <c r="O2970">
        <v>8</v>
      </c>
      <c r="P2970">
        <v>2</v>
      </c>
      <c r="Q2970">
        <v>23</v>
      </c>
      <c r="R2970" s="27">
        <f t="shared" si="242"/>
        <v>475</v>
      </c>
      <c r="S2970" s="27">
        <f t="shared" si="243"/>
        <v>329</v>
      </c>
      <c r="T2970" s="27" t="str">
        <f>IFERROR(VLOOKUP(F2970,#REF!,2,0),"")</f>
        <v/>
      </c>
      <c r="U2970" s="27" t="str">
        <f t="shared" si="244"/>
        <v>,16:00:00,car,475</v>
      </c>
    </row>
    <row r="2971" spans="1:21" hidden="1" x14ac:dyDescent="0.25">
      <c r="A2971" t="s">
        <v>187</v>
      </c>
      <c r="B2971">
        <v>16</v>
      </c>
      <c r="C2971" s="27" t="str">
        <f t="shared" si="240"/>
        <v>T</v>
      </c>
      <c r="E2971" t="s">
        <v>3219</v>
      </c>
      <c r="F2971" s="27" t="str">
        <f t="shared" si="241"/>
        <v>CCV-49A</v>
      </c>
      <c r="G2971" t="s">
        <v>3220</v>
      </c>
      <c r="H2971" t="s">
        <v>105</v>
      </c>
      <c r="I2971" t="s">
        <v>3262</v>
      </c>
      <c r="J2971">
        <v>2</v>
      </c>
      <c r="K2971">
        <v>22</v>
      </c>
      <c r="L2971">
        <v>4</v>
      </c>
      <c r="M2971">
        <v>258</v>
      </c>
      <c r="N2971">
        <v>10</v>
      </c>
      <c r="O2971">
        <v>0</v>
      </c>
      <c r="P2971">
        <v>2</v>
      </c>
      <c r="Q2971">
        <v>0</v>
      </c>
      <c r="R2971" s="27">
        <f t="shared" si="242"/>
        <v>411</v>
      </c>
      <c r="S2971" s="27">
        <f t="shared" si="243"/>
        <v>270</v>
      </c>
      <c r="T2971" s="27" t="str">
        <f>IFERROR(VLOOKUP(F2971,#REF!,2,0),"")</f>
        <v/>
      </c>
      <c r="U2971" s="27" t="str">
        <f t="shared" si="244"/>
        <v>,16:15:00,car,411</v>
      </c>
    </row>
    <row r="2972" spans="1:21" hidden="1" x14ac:dyDescent="0.25">
      <c r="A2972" t="s">
        <v>42</v>
      </c>
      <c r="B2972">
        <v>16</v>
      </c>
      <c r="C2972" s="27" t="str">
        <f t="shared" si="240"/>
        <v>T</v>
      </c>
      <c r="E2972" t="s">
        <v>3219</v>
      </c>
      <c r="F2972" s="27" t="str">
        <f t="shared" si="241"/>
        <v>CCV-49A</v>
      </c>
      <c r="G2972" t="s">
        <v>3220</v>
      </c>
      <c r="H2972" t="s">
        <v>105</v>
      </c>
      <c r="I2972" t="s">
        <v>3263</v>
      </c>
      <c r="J2972">
        <v>1</v>
      </c>
      <c r="K2972">
        <v>17</v>
      </c>
      <c r="L2972">
        <v>6</v>
      </c>
      <c r="M2972">
        <v>223</v>
      </c>
      <c r="N2972">
        <v>16</v>
      </c>
      <c r="O2972">
        <v>2</v>
      </c>
      <c r="P2972">
        <v>6</v>
      </c>
      <c r="Q2972">
        <v>9</v>
      </c>
      <c r="R2972" s="27">
        <f t="shared" si="242"/>
        <v>377</v>
      </c>
      <c r="S2972" s="27">
        <f t="shared" si="243"/>
        <v>253</v>
      </c>
      <c r="T2972" s="27" t="str">
        <f>IFERROR(VLOOKUP(F2972,#REF!,2,0),"")</f>
        <v/>
      </c>
      <c r="U2972" s="27" t="str">
        <f t="shared" si="244"/>
        <v>,16:30:00,car,377</v>
      </c>
    </row>
    <row r="2973" spans="1:21" hidden="1" x14ac:dyDescent="0.25">
      <c r="A2973" t="s">
        <v>43</v>
      </c>
      <c r="B2973">
        <v>16</v>
      </c>
      <c r="C2973" s="27" t="str">
        <f t="shared" si="240"/>
        <v>T</v>
      </c>
      <c r="E2973" t="s">
        <v>3219</v>
      </c>
      <c r="F2973" s="27" t="str">
        <f t="shared" si="241"/>
        <v>CCV-49A</v>
      </c>
      <c r="G2973" t="s">
        <v>3220</v>
      </c>
      <c r="H2973" t="s">
        <v>105</v>
      </c>
      <c r="I2973" t="s">
        <v>3264</v>
      </c>
      <c r="J2973">
        <v>1</v>
      </c>
      <c r="K2973">
        <v>14</v>
      </c>
      <c r="L2973">
        <v>5</v>
      </c>
      <c r="M2973">
        <v>263</v>
      </c>
      <c r="N2973">
        <v>32</v>
      </c>
      <c r="O2973">
        <v>4</v>
      </c>
      <c r="P2973">
        <v>4</v>
      </c>
      <c r="Q2973">
        <v>17</v>
      </c>
      <c r="R2973" s="27">
        <f t="shared" si="242"/>
        <v>429</v>
      </c>
      <c r="S2973" s="27">
        <f t="shared" si="243"/>
        <v>297</v>
      </c>
      <c r="T2973" s="27" t="str">
        <f>IFERROR(VLOOKUP(F2973,#REF!,2,0),"")</f>
        <v/>
      </c>
      <c r="U2973" s="27" t="str">
        <f t="shared" si="244"/>
        <v>,16:45:00,car,429</v>
      </c>
    </row>
    <row r="2974" spans="1:21" hidden="1" x14ac:dyDescent="0.25">
      <c r="A2974" t="s">
        <v>44</v>
      </c>
      <c r="B2974">
        <v>17</v>
      </c>
      <c r="C2974" s="27" t="str">
        <f t="shared" si="240"/>
        <v>T</v>
      </c>
      <c r="E2974" t="s">
        <v>3219</v>
      </c>
      <c r="F2974" s="27" t="str">
        <f t="shared" si="241"/>
        <v>CCV-49A</v>
      </c>
      <c r="G2974" t="s">
        <v>3220</v>
      </c>
      <c r="H2974" t="s">
        <v>105</v>
      </c>
      <c r="I2974" t="s">
        <v>3265</v>
      </c>
      <c r="J2974">
        <v>3</v>
      </c>
      <c r="K2974">
        <v>10</v>
      </c>
      <c r="L2974">
        <v>3</v>
      </c>
      <c r="M2974">
        <v>475</v>
      </c>
      <c r="N2974">
        <v>54</v>
      </c>
      <c r="O2974">
        <v>6</v>
      </c>
      <c r="P2974">
        <v>5</v>
      </c>
      <c r="Q2974">
        <v>20</v>
      </c>
      <c r="R2974" s="27">
        <f t="shared" si="242"/>
        <v>698</v>
      </c>
      <c r="S2974" s="27">
        <f t="shared" si="243"/>
        <v>508</v>
      </c>
      <c r="T2974" s="27" t="str">
        <f>IFERROR(VLOOKUP(F2974,#REF!,2,0),"")</f>
        <v/>
      </c>
      <c r="U2974" s="27" t="str">
        <f t="shared" si="244"/>
        <v>,17:00:00,car,698</v>
      </c>
    </row>
    <row r="2975" spans="1:21" hidden="1" x14ac:dyDescent="0.25">
      <c r="A2975" t="s">
        <v>45</v>
      </c>
      <c r="B2975">
        <v>17</v>
      </c>
      <c r="C2975" s="27" t="str">
        <f t="shared" si="240"/>
        <v>T</v>
      </c>
      <c r="E2975" t="s">
        <v>3219</v>
      </c>
      <c r="F2975" s="27" t="str">
        <f t="shared" si="241"/>
        <v>CCV-49A</v>
      </c>
      <c r="G2975" t="s">
        <v>3220</v>
      </c>
      <c r="H2975" t="s">
        <v>105</v>
      </c>
      <c r="I2975" t="s">
        <v>3266</v>
      </c>
      <c r="J2975">
        <v>3</v>
      </c>
      <c r="K2975">
        <v>16</v>
      </c>
      <c r="L2975">
        <v>7</v>
      </c>
      <c r="M2975">
        <v>369</v>
      </c>
      <c r="N2975">
        <v>36</v>
      </c>
      <c r="O2975">
        <v>8</v>
      </c>
      <c r="P2975">
        <v>4</v>
      </c>
      <c r="Q2975">
        <v>5</v>
      </c>
      <c r="R2975" s="27">
        <f t="shared" si="242"/>
        <v>564</v>
      </c>
      <c r="S2975" s="27">
        <f t="shared" si="243"/>
        <v>396</v>
      </c>
      <c r="T2975" s="27" t="str">
        <f>IFERROR(VLOOKUP(F2975,#REF!,2,0),"")</f>
        <v/>
      </c>
      <c r="U2975" s="27" t="str">
        <f t="shared" si="244"/>
        <v>,17:15:00,car,564</v>
      </c>
    </row>
    <row r="2976" spans="1:21" hidden="1" x14ac:dyDescent="0.25">
      <c r="A2976" t="s">
        <v>46</v>
      </c>
      <c r="B2976">
        <v>17</v>
      </c>
      <c r="C2976" s="27" t="str">
        <f t="shared" si="240"/>
        <v>T</v>
      </c>
      <c r="E2976" t="s">
        <v>3219</v>
      </c>
      <c r="F2976" s="27" t="str">
        <f t="shared" si="241"/>
        <v>CCV-49A</v>
      </c>
      <c r="G2976" t="s">
        <v>3220</v>
      </c>
      <c r="H2976" t="s">
        <v>105</v>
      </c>
      <c r="I2976" t="s">
        <v>3267</v>
      </c>
      <c r="J2976">
        <v>3</v>
      </c>
      <c r="K2976">
        <v>26</v>
      </c>
      <c r="L2976">
        <v>8</v>
      </c>
      <c r="M2976">
        <v>354</v>
      </c>
      <c r="N2976">
        <v>33</v>
      </c>
      <c r="O2976">
        <v>2</v>
      </c>
      <c r="P2976">
        <v>6</v>
      </c>
      <c r="Q2976">
        <v>21</v>
      </c>
      <c r="R2976" s="27">
        <f t="shared" si="242"/>
        <v>597</v>
      </c>
      <c r="S2976" s="27">
        <f t="shared" si="243"/>
        <v>401</v>
      </c>
      <c r="T2976" s="27" t="str">
        <f>IFERROR(VLOOKUP(F2976,#REF!,2,0),"")</f>
        <v/>
      </c>
      <c r="U2976" s="27" t="str">
        <f t="shared" si="244"/>
        <v>,17:30:00,car,597</v>
      </c>
    </row>
    <row r="2977" spans="1:21" hidden="1" x14ac:dyDescent="0.25">
      <c r="A2977" t="s">
        <v>47</v>
      </c>
      <c r="B2977">
        <v>17</v>
      </c>
      <c r="C2977" s="27" t="str">
        <f t="shared" si="240"/>
        <v>T</v>
      </c>
      <c r="E2977" t="s">
        <v>3219</v>
      </c>
      <c r="F2977" s="27" t="str">
        <f t="shared" si="241"/>
        <v>CCV-49A</v>
      </c>
      <c r="G2977" t="s">
        <v>3220</v>
      </c>
      <c r="H2977" t="s">
        <v>105</v>
      </c>
      <c r="I2977" t="s">
        <v>3268</v>
      </c>
      <c r="J2977">
        <v>2</v>
      </c>
      <c r="K2977">
        <v>17</v>
      </c>
      <c r="L2977">
        <v>5</v>
      </c>
      <c r="M2977">
        <v>303</v>
      </c>
      <c r="N2977">
        <v>29</v>
      </c>
      <c r="O2977">
        <v>7</v>
      </c>
      <c r="P2977">
        <v>2</v>
      </c>
      <c r="Q2977">
        <v>10</v>
      </c>
      <c r="R2977" s="27">
        <f t="shared" si="242"/>
        <v>477</v>
      </c>
      <c r="S2977" s="27">
        <f t="shared" si="243"/>
        <v>328</v>
      </c>
      <c r="T2977" s="27" t="str">
        <f>IFERROR(VLOOKUP(F2977,#REF!,2,0),"")</f>
        <v/>
      </c>
      <c r="U2977" s="27" t="str">
        <f t="shared" si="244"/>
        <v>,17:45:00,car,477</v>
      </c>
    </row>
    <row r="2978" spans="1:21" hidden="1" x14ac:dyDescent="0.25">
      <c r="A2978" t="s">
        <v>48</v>
      </c>
      <c r="B2978">
        <v>18</v>
      </c>
      <c r="C2978" s="27" t="str">
        <f t="shared" si="240"/>
        <v>T</v>
      </c>
      <c r="E2978" t="s">
        <v>3219</v>
      </c>
      <c r="F2978" s="27" t="str">
        <f t="shared" si="241"/>
        <v>CCV-49A</v>
      </c>
      <c r="G2978" t="s">
        <v>3220</v>
      </c>
      <c r="H2978" t="s">
        <v>105</v>
      </c>
      <c r="I2978" t="s">
        <v>3269</v>
      </c>
      <c r="J2978">
        <v>2</v>
      </c>
      <c r="K2978">
        <v>17</v>
      </c>
      <c r="L2978">
        <v>2</v>
      </c>
      <c r="M2978">
        <v>323</v>
      </c>
      <c r="N2978">
        <v>84</v>
      </c>
      <c r="O2978">
        <v>6</v>
      </c>
      <c r="P2978">
        <v>2</v>
      </c>
      <c r="Q2978">
        <v>12</v>
      </c>
      <c r="R2978" s="27">
        <f t="shared" si="242"/>
        <v>507</v>
      </c>
      <c r="S2978" s="27">
        <f t="shared" si="243"/>
        <v>342</v>
      </c>
      <c r="T2978" s="27" t="str">
        <f>IFERROR(VLOOKUP(F2978,#REF!,2,0),"")</f>
        <v/>
      </c>
      <c r="U2978" s="27" t="str">
        <f t="shared" si="244"/>
        <v>,18:00:00,car,507</v>
      </c>
    </row>
    <row r="2979" spans="1:21" hidden="1" x14ac:dyDescent="0.25">
      <c r="A2979" t="s">
        <v>49</v>
      </c>
      <c r="B2979">
        <v>18</v>
      </c>
      <c r="C2979" s="27" t="str">
        <f t="shared" si="240"/>
        <v>T</v>
      </c>
      <c r="E2979" t="s">
        <v>3219</v>
      </c>
      <c r="F2979" s="27" t="str">
        <f t="shared" si="241"/>
        <v>CCV-49A</v>
      </c>
      <c r="G2979" t="s">
        <v>3220</v>
      </c>
      <c r="H2979" t="s">
        <v>105</v>
      </c>
      <c r="I2979" t="s">
        <v>3270</v>
      </c>
      <c r="J2979">
        <v>5</v>
      </c>
      <c r="K2979">
        <v>14</v>
      </c>
      <c r="L2979">
        <v>5</v>
      </c>
      <c r="M2979">
        <v>287</v>
      </c>
      <c r="N2979">
        <v>57</v>
      </c>
      <c r="O2979">
        <v>5</v>
      </c>
      <c r="P2979">
        <v>0</v>
      </c>
      <c r="Q2979">
        <v>16</v>
      </c>
      <c r="R2979" s="27">
        <f t="shared" si="242"/>
        <v>459</v>
      </c>
      <c r="S2979" s="27">
        <f t="shared" si="243"/>
        <v>316</v>
      </c>
      <c r="T2979" s="27" t="str">
        <f>IFERROR(VLOOKUP(F2979,#REF!,2,0),"")</f>
        <v/>
      </c>
      <c r="U2979" s="27" t="str">
        <f t="shared" si="244"/>
        <v>,18:15:00,car,459</v>
      </c>
    </row>
    <row r="2980" spans="1:21" hidden="1" x14ac:dyDescent="0.25">
      <c r="A2980" t="s">
        <v>197</v>
      </c>
      <c r="B2980">
        <v>18</v>
      </c>
      <c r="C2980" s="27" t="str">
        <f t="shared" si="240"/>
        <v>T</v>
      </c>
      <c r="E2980" t="s">
        <v>3219</v>
      </c>
      <c r="F2980" s="27" t="str">
        <f t="shared" si="241"/>
        <v>CCV-49A</v>
      </c>
      <c r="G2980" t="s">
        <v>3220</v>
      </c>
      <c r="H2980" t="s">
        <v>105</v>
      </c>
      <c r="I2980" t="s">
        <v>3271</v>
      </c>
      <c r="J2980">
        <v>3</v>
      </c>
      <c r="K2980">
        <v>13</v>
      </c>
      <c r="L2980">
        <v>3</v>
      </c>
      <c r="M2980">
        <v>247</v>
      </c>
      <c r="N2980">
        <v>49</v>
      </c>
      <c r="O2980">
        <v>9</v>
      </c>
      <c r="P2980">
        <v>5</v>
      </c>
      <c r="Q2980">
        <v>23</v>
      </c>
      <c r="R2980" s="27">
        <f t="shared" si="242"/>
        <v>412</v>
      </c>
      <c r="S2980" s="27">
        <f t="shared" si="243"/>
        <v>283</v>
      </c>
      <c r="T2980" s="27" t="str">
        <f>IFERROR(VLOOKUP(F2980,#REF!,2,0),"")</f>
        <v/>
      </c>
      <c r="U2980" s="27" t="str">
        <f t="shared" si="244"/>
        <v>,18:30:00,car,412</v>
      </c>
    </row>
    <row r="2981" spans="1:21" hidden="1" x14ac:dyDescent="0.25">
      <c r="A2981" t="s">
        <v>199</v>
      </c>
      <c r="B2981">
        <v>18</v>
      </c>
      <c r="C2981" s="27" t="str">
        <f t="shared" si="240"/>
        <v>T</v>
      </c>
      <c r="E2981" t="s">
        <v>3219</v>
      </c>
      <c r="F2981" s="27" t="str">
        <f t="shared" si="241"/>
        <v>CCV-49A</v>
      </c>
      <c r="G2981" t="s">
        <v>3220</v>
      </c>
      <c r="H2981" t="s">
        <v>105</v>
      </c>
      <c r="I2981" t="s">
        <v>3272</v>
      </c>
      <c r="J2981">
        <v>3</v>
      </c>
      <c r="K2981">
        <v>8</v>
      </c>
      <c r="L2981">
        <v>9</v>
      </c>
      <c r="M2981">
        <v>350</v>
      </c>
      <c r="N2981">
        <v>42</v>
      </c>
      <c r="O2981">
        <v>7</v>
      </c>
      <c r="P2981">
        <v>4</v>
      </c>
      <c r="Q2981">
        <v>13</v>
      </c>
      <c r="R2981" s="27">
        <f t="shared" si="242"/>
        <v>537</v>
      </c>
      <c r="S2981" s="27">
        <f t="shared" si="243"/>
        <v>390</v>
      </c>
      <c r="T2981" s="27" t="str">
        <f>IFERROR(VLOOKUP(F2981,#REF!,2,0),"")</f>
        <v/>
      </c>
      <c r="U2981" s="27" t="str">
        <f t="shared" si="244"/>
        <v>,18:45:00,car,537</v>
      </c>
    </row>
    <row r="2982" spans="1:21" hidden="1" x14ac:dyDescent="0.25">
      <c r="A2982" t="s">
        <v>201</v>
      </c>
      <c r="B2982">
        <v>19</v>
      </c>
      <c r="C2982" s="27" t="str">
        <f t="shared" si="240"/>
        <v>N</v>
      </c>
      <c r="E2982" t="s">
        <v>3219</v>
      </c>
      <c r="F2982" s="27" t="str">
        <f t="shared" si="241"/>
        <v>CCV-49A</v>
      </c>
      <c r="G2982" t="s">
        <v>3220</v>
      </c>
      <c r="H2982" t="s">
        <v>105</v>
      </c>
      <c r="I2982" t="s">
        <v>3273</v>
      </c>
      <c r="J2982">
        <v>3</v>
      </c>
      <c r="K2982">
        <v>18</v>
      </c>
      <c r="L2982">
        <v>4</v>
      </c>
      <c r="M2982">
        <v>349</v>
      </c>
      <c r="N2982">
        <v>39</v>
      </c>
      <c r="O2982">
        <v>3</v>
      </c>
      <c r="P2982">
        <v>2</v>
      </c>
      <c r="Q2982">
        <v>9</v>
      </c>
      <c r="R2982" s="27">
        <f t="shared" si="242"/>
        <v>537</v>
      </c>
      <c r="S2982" s="27">
        <f t="shared" si="243"/>
        <v>370</v>
      </c>
      <c r="T2982" s="27" t="str">
        <f>IFERROR(VLOOKUP(F2982,#REF!,2,0),"")</f>
        <v/>
      </c>
      <c r="U2982" s="27" t="str">
        <f t="shared" si="244"/>
        <v>,19:00:00,car,537</v>
      </c>
    </row>
    <row r="2983" spans="1:21" hidden="1" x14ac:dyDescent="0.25">
      <c r="A2983" t="s">
        <v>203</v>
      </c>
      <c r="B2983">
        <v>19</v>
      </c>
      <c r="C2983" s="27" t="str">
        <f t="shared" si="240"/>
        <v>N</v>
      </c>
      <c r="E2983" t="s">
        <v>3219</v>
      </c>
      <c r="F2983" s="27" t="str">
        <f t="shared" si="241"/>
        <v>CCV-49A</v>
      </c>
      <c r="G2983" t="s">
        <v>3220</v>
      </c>
      <c r="H2983" t="s">
        <v>105</v>
      </c>
      <c r="I2983" t="s">
        <v>3274</v>
      </c>
      <c r="J2983">
        <v>3</v>
      </c>
      <c r="K2983">
        <v>15</v>
      </c>
      <c r="L2983">
        <v>3</v>
      </c>
      <c r="M2983">
        <v>182</v>
      </c>
      <c r="N2983">
        <v>21</v>
      </c>
      <c r="O2983">
        <v>4</v>
      </c>
      <c r="P2983">
        <v>2</v>
      </c>
      <c r="Q2983">
        <v>0</v>
      </c>
      <c r="R2983" s="27">
        <f t="shared" si="242"/>
        <v>293</v>
      </c>
      <c r="S2983" s="27">
        <f t="shared" si="243"/>
        <v>192</v>
      </c>
      <c r="T2983" s="27" t="str">
        <f>IFERROR(VLOOKUP(F2983,#REF!,2,0),"")</f>
        <v/>
      </c>
      <c r="U2983" s="27" t="str">
        <f t="shared" si="244"/>
        <v>,19:15:00,car,293</v>
      </c>
    </row>
    <row r="2984" spans="1:21" hidden="1" x14ac:dyDescent="0.25">
      <c r="A2984" t="s">
        <v>205</v>
      </c>
      <c r="B2984">
        <v>19</v>
      </c>
      <c r="C2984" s="27" t="str">
        <f t="shared" si="240"/>
        <v>N</v>
      </c>
      <c r="E2984" t="s">
        <v>3219</v>
      </c>
      <c r="F2984" s="27" t="str">
        <f t="shared" si="241"/>
        <v>CCV-49A</v>
      </c>
      <c r="G2984" t="s">
        <v>3220</v>
      </c>
      <c r="H2984" t="s">
        <v>105</v>
      </c>
      <c r="I2984" t="s">
        <v>3275</v>
      </c>
      <c r="J2984">
        <v>5</v>
      </c>
      <c r="K2984">
        <v>7</v>
      </c>
      <c r="L2984">
        <v>3</v>
      </c>
      <c r="M2984">
        <v>191</v>
      </c>
      <c r="N2984">
        <v>23</v>
      </c>
      <c r="O2984">
        <v>4</v>
      </c>
      <c r="P2984">
        <v>0</v>
      </c>
      <c r="Q2984">
        <v>4</v>
      </c>
      <c r="R2984" s="27">
        <f t="shared" si="242"/>
        <v>287</v>
      </c>
      <c r="S2984" s="27">
        <f t="shared" si="243"/>
        <v>203</v>
      </c>
      <c r="T2984" s="27" t="str">
        <f>IFERROR(VLOOKUP(F2984,#REF!,2,0),"")</f>
        <v/>
      </c>
      <c r="U2984" s="27" t="str">
        <f t="shared" si="244"/>
        <v>,19:30:00,car,287</v>
      </c>
    </row>
    <row r="2985" spans="1:21" hidden="1" x14ac:dyDescent="0.25">
      <c r="A2985" t="s">
        <v>207</v>
      </c>
      <c r="B2985">
        <v>19</v>
      </c>
      <c r="C2985" s="27" t="str">
        <f t="shared" si="240"/>
        <v>N</v>
      </c>
      <c r="E2985" t="s">
        <v>3219</v>
      </c>
      <c r="F2985" s="27" t="str">
        <f t="shared" si="241"/>
        <v>CCV-49A</v>
      </c>
      <c r="G2985" t="s">
        <v>3220</v>
      </c>
      <c r="H2985" t="s">
        <v>105</v>
      </c>
      <c r="I2985" t="s">
        <v>3276</v>
      </c>
      <c r="J2985">
        <v>4</v>
      </c>
      <c r="K2985">
        <v>7</v>
      </c>
      <c r="L2985">
        <v>0</v>
      </c>
      <c r="M2985">
        <v>121</v>
      </c>
      <c r="N2985">
        <v>21</v>
      </c>
      <c r="O2985">
        <v>2</v>
      </c>
      <c r="P2985">
        <v>0</v>
      </c>
      <c r="Q2985">
        <v>4</v>
      </c>
      <c r="R2985" s="27">
        <f t="shared" si="242"/>
        <v>186</v>
      </c>
      <c r="S2985" s="27">
        <f t="shared" si="243"/>
        <v>125</v>
      </c>
      <c r="T2985" s="27" t="str">
        <f>IFERROR(VLOOKUP(F2985,#REF!,2,0),"")</f>
        <v/>
      </c>
      <c r="U2985" s="27" t="str">
        <f t="shared" si="244"/>
        <v>,19:45:00,car,186</v>
      </c>
    </row>
    <row r="2986" spans="1:21" hidden="1" x14ac:dyDescent="0.25">
      <c r="A2986" t="s">
        <v>209</v>
      </c>
      <c r="B2986">
        <v>20</v>
      </c>
      <c r="C2986" s="27" t="str">
        <f t="shared" si="240"/>
        <v>N</v>
      </c>
      <c r="E2986" t="s">
        <v>3219</v>
      </c>
      <c r="F2986" s="27" t="str">
        <f t="shared" si="241"/>
        <v>CCV-49A</v>
      </c>
      <c r="G2986" t="s">
        <v>3220</v>
      </c>
      <c r="H2986" t="s">
        <v>105</v>
      </c>
      <c r="I2986" t="s">
        <v>3277</v>
      </c>
      <c r="J2986">
        <v>4</v>
      </c>
      <c r="K2986">
        <v>4</v>
      </c>
      <c r="L2986">
        <v>1</v>
      </c>
      <c r="M2986">
        <v>113</v>
      </c>
      <c r="N2986">
        <v>20</v>
      </c>
      <c r="O2986">
        <v>1</v>
      </c>
      <c r="P2986">
        <v>1</v>
      </c>
      <c r="Q2986">
        <v>7</v>
      </c>
      <c r="R2986" s="27">
        <f t="shared" si="242"/>
        <v>176</v>
      </c>
      <c r="S2986" s="27">
        <f t="shared" si="243"/>
        <v>124</v>
      </c>
      <c r="T2986" s="27" t="str">
        <f>IFERROR(VLOOKUP(F2986,#REF!,2,0),"")</f>
        <v/>
      </c>
      <c r="U2986" s="27" t="str">
        <f t="shared" si="244"/>
        <v>,20:00:00,car,176</v>
      </c>
    </row>
    <row r="2987" spans="1:21" hidden="1" x14ac:dyDescent="0.25">
      <c r="A2987" t="s">
        <v>211</v>
      </c>
      <c r="B2987">
        <v>20</v>
      </c>
      <c r="C2987" s="27" t="str">
        <f t="shared" si="240"/>
        <v>N</v>
      </c>
      <c r="E2987" t="s">
        <v>3219</v>
      </c>
      <c r="F2987" s="27" t="str">
        <f t="shared" si="241"/>
        <v>CCV-49A</v>
      </c>
      <c r="G2987" t="s">
        <v>3220</v>
      </c>
      <c r="H2987" t="s">
        <v>105</v>
      </c>
      <c r="I2987" t="s">
        <v>3278</v>
      </c>
      <c r="J2987">
        <v>1</v>
      </c>
      <c r="K2987">
        <v>3</v>
      </c>
      <c r="L2987">
        <v>3</v>
      </c>
      <c r="M2987">
        <v>130</v>
      </c>
      <c r="N2987">
        <v>15</v>
      </c>
      <c r="O2987">
        <v>4</v>
      </c>
      <c r="P2987">
        <v>2</v>
      </c>
      <c r="Q2987">
        <v>5</v>
      </c>
      <c r="R2987" s="27">
        <f t="shared" si="242"/>
        <v>199</v>
      </c>
      <c r="S2987" s="27">
        <f t="shared" si="243"/>
        <v>145</v>
      </c>
      <c r="T2987" s="27" t="str">
        <f>IFERROR(VLOOKUP(F2987,#REF!,2,0),"")</f>
        <v/>
      </c>
      <c r="U2987" s="27" t="str">
        <f t="shared" si="244"/>
        <v>,20:15:00,car,199</v>
      </c>
    </row>
    <row r="2988" spans="1:21" hidden="1" x14ac:dyDescent="0.25">
      <c r="A2988" t="s">
        <v>213</v>
      </c>
      <c r="B2988">
        <v>20</v>
      </c>
      <c r="C2988" s="27" t="str">
        <f t="shared" si="240"/>
        <v>N</v>
      </c>
      <c r="E2988" t="s">
        <v>3219</v>
      </c>
      <c r="F2988" s="27" t="str">
        <f t="shared" si="241"/>
        <v>CCV-49A</v>
      </c>
      <c r="G2988" t="s">
        <v>3220</v>
      </c>
      <c r="H2988" t="s">
        <v>105</v>
      </c>
      <c r="I2988" t="s">
        <v>3279</v>
      </c>
      <c r="J2988">
        <v>2</v>
      </c>
      <c r="K2988">
        <v>1</v>
      </c>
      <c r="L2988">
        <v>2</v>
      </c>
      <c r="M2988">
        <v>135</v>
      </c>
      <c r="N2988">
        <v>15</v>
      </c>
      <c r="O2988">
        <v>2</v>
      </c>
      <c r="P2988">
        <v>2</v>
      </c>
      <c r="Q2988">
        <v>4</v>
      </c>
      <c r="R2988" s="27">
        <f t="shared" si="242"/>
        <v>196</v>
      </c>
      <c r="S2988" s="27">
        <f t="shared" si="243"/>
        <v>146</v>
      </c>
      <c r="T2988" s="27" t="str">
        <f>IFERROR(VLOOKUP(F2988,#REF!,2,0),"")</f>
        <v/>
      </c>
      <c r="U2988" s="27" t="str">
        <f t="shared" si="244"/>
        <v>,20:30:00,car,196</v>
      </c>
    </row>
    <row r="2989" spans="1:21" hidden="1" x14ac:dyDescent="0.25">
      <c r="A2989" t="s">
        <v>215</v>
      </c>
      <c r="B2989">
        <v>20</v>
      </c>
      <c r="C2989" s="27" t="str">
        <f t="shared" si="240"/>
        <v>N</v>
      </c>
      <c r="E2989" t="s">
        <v>3219</v>
      </c>
      <c r="F2989" s="27" t="str">
        <f t="shared" si="241"/>
        <v>CCV-49A</v>
      </c>
      <c r="G2989" t="s">
        <v>3220</v>
      </c>
      <c r="H2989" t="s">
        <v>105</v>
      </c>
      <c r="I2989" t="s">
        <v>3280</v>
      </c>
      <c r="J2989">
        <v>2</v>
      </c>
      <c r="K2989">
        <v>2</v>
      </c>
      <c r="L2989">
        <v>1</v>
      </c>
      <c r="M2989">
        <v>147</v>
      </c>
      <c r="N2989">
        <v>20</v>
      </c>
      <c r="O2989">
        <v>2</v>
      </c>
      <c r="P2989">
        <v>3</v>
      </c>
      <c r="Q2989">
        <v>5</v>
      </c>
      <c r="R2989" s="27">
        <f t="shared" si="242"/>
        <v>215</v>
      </c>
      <c r="S2989" s="27">
        <f t="shared" si="243"/>
        <v>158</v>
      </c>
      <c r="T2989" s="27" t="str">
        <f>IFERROR(VLOOKUP(F2989,#REF!,2,0),"")</f>
        <v/>
      </c>
      <c r="U2989" s="27" t="str">
        <f t="shared" si="244"/>
        <v>,20:45:00,car,215</v>
      </c>
    </row>
    <row r="2990" spans="1:21" hidden="1" x14ac:dyDescent="0.25">
      <c r="A2990" t="s">
        <v>217</v>
      </c>
      <c r="B2990">
        <v>21</v>
      </c>
      <c r="C2990" s="27" t="str">
        <f t="shared" si="240"/>
        <v>N</v>
      </c>
      <c r="E2990" t="s">
        <v>3219</v>
      </c>
      <c r="F2990" s="27" t="str">
        <f t="shared" si="241"/>
        <v>CCV-49A</v>
      </c>
      <c r="G2990" t="s">
        <v>3220</v>
      </c>
      <c r="H2990" t="s">
        <v>105</v>
      </c>
      <c r="I2990" t="s">
        <v>3281</v>
      </c>
      <c r="J2990">
        <v>0</v>
      </c>
      <c r="K2990">
        <v>4</v>
      </c>
      <c r="L2990">
        <v>3</v>
      </c>
      <c r="M2990">
        <v>118</v>
      </c>
      <c r="N2990">
        <v>13</v>
      </c>
      <c r="O2990">
        <v>1</v>
      </c>
      <c r="P2990">
        <v>1</v>
      </c>
      <c r="Q2990">
        <v>1</v>
      </c>
      <c r="R2990" s="27">
        <f t="shared" si="242"/>
        <v>179</v>
      </c>
      <c r="S2990" s="27">
        <f t="shared" si="243"/>
        <v>128</v>
      </c>
      <c r="T2990" s="27" t="str">
        <f>IFERROR(VLOOKUP(F2990,#REF!,2,0),"")</f>
        <v/>
      </c>
      <c r="U2990" s="27" t="str">
        <f t="shared" si="244"/>
        <v>,21:00:00,car,179</v>
      </c>
    </row>
    <row r="2991" spans="1:21" hidden="1" x14ac:dyDescent="0.25">
      <c r="A2991" t="s">
        <v>219</v>
      </c>
      <c r="B2991">
        <v>21</v>
      </c>
      <c r="C2991" s="27" t="str">
        <f t="shared" si="240"/>
        <v>N</v>
      </c>
      <c r="E2991" t="s">
        <v>3219</v>
      </c>
      <c r="F2991" s="27" t="str">
        <f t="shared" si="241"/>
        <v>CCV-49A</v>
      </c>
      <c r="G2991" t="s">
        <v>3220</v>
      </c>
      <c r="H2991" t="s">
        <v>105</v>
      </c>
      <c r="I2991" t="s">
        <v>3282</v>
      </c>
      <c r="J2991">
        <v>13</v>
      </c>
      <c r="K2991">
        <v>2</v>
      </c>
      <c r="L2991">
        <v>4</v>
      </c>
      <c r="M2991">
        <v>83</v>
      </c>
      <c r="N2991">
        <v>18</v>
      </c>
      <c r="O2991">
        <v>2</v>
      </c>
      <c r="P2991">
        <v>1</v>
      </c>
      <c r="Q2991">
        <v>1</v>
      </c>
      <c r="R2991" s="27">
        <f t="shared" si="242"/>
        <v>133</v>
      </c>
      <c r="S2991" s="27">
        <f t="shared" si="243"/>
        <v>95</v>
      </c>
      <c r="T2991" s="27" t="str">
        <f>IFERROR(VLOOKUP(F2991,#REF!,2,0),"")</f>
        <v/>
      </c>
      <c r="U2991" s="27" t="str">
        <f t="shared" si="244"/>
        <v>,21:15:00,car,133</v>
      </c>
    </row>
    <row r="2992" spans="1:21" hidden="1" x14ac:dyDescent="0.25">
      <c r="A2992" t="s">
        <v>221</v>
      </c>
      <c r="B2992">
        <v>21</v>
      </c>
      <c r="C2992" s="27" t="str">
        <f t="shared" si="240"/>
        <v>N</v>
      </c>
      <c r="E2992" t="s">
        <v>3219</v>
      </c>
      <c r="F2992" s="27" t="str">
        <f t="shared" si="241"/>
        <v>CCV-49A</v>
      </c>
      <c r="G2992" t="s">
        <v>3220</v>
      </c>
      <c r="H2992" t="s">
        <v>105</v>
      </c>
      <c r="I2992" t="s">
        <v>3283</v>
      </c>
      <c r="J2992">
        <v>1</v>
      </c>
      <c r="K2992">
        <v>1</v>
      </c>
      <c r="L2992">
        <v>3</v>
      </c>
      <c r="M2992">
        <v>85</v>
      </c>
      <c r="N2992">
        <v>7</v>
      </c>
      <c r="O2992">
        <v>5</v>
      </c>
      <c r="P2992">
        <v>0</v>
      </c>
      <c r="Q2992">
        <v>6</v>
      </c>
      <c r="R2992" s="27">
        <f t="shared" si="242"/>
        <v>133</v>
      </c>
      <c r="S2992" s="27">
        <f t="shared" si="243"/>
        <v>99</v>
      </c>
      <c r="T2992" s="27" t="str">
        <f>IFERROR(VLOOKUP(F2992,#REF!,2,0),"")</f>
        <v/>
      </c>
      <c r="U2992" s="27" t="str">
        <f t="shared" si="244"/>
        <v>,21:30:00,car,133</v>
      </c>
    </row>
    <row r="2993" spans="1:21" hidden="1" x14ac:dyDescent="0.25">
      <c r="A2993" t="s">
        <v>223</v>
      </c>
      <c r="B2993">
        <v>21</v>
      </c>
      <c r="C2993" s="27" t="str">
        <f t="shared" si="240"/>
        <v>N</v>
      </c>
      <c r="E2993" t="s">
        <v>3219</v>
      </c>
      <c r="F2993" s="27" t="str">
        <f t="shared" si="241"/>
        <v>CCV-49A</v>
      </c>
      <c r="G2993" t="s">
        <v>3220</v>
      </c>
      <c r="H2993" t="s">
        <v>105</v>
      </c>
      <c r="I2993" t="s">
        <v>3284</v>
      </c>
      <c r="J2993">
        <v>3</v>
      </c>
      <c r="K2993">
        <v>5</v>
      </c>
      <c r="L2993">
        <v>20</v>
      </c>
      <c r="M2993">
        <v>102</v>
      </c>
      <c r="N2993">
        <v>16</v>
      </c>
      <c r="O2993">
        <v>4</v>
      </c>
      <c r="P2993">
        <v>0</v>
      </c>
      <c r="Q2993">
        <v>1</v>
      </c>
      <c r="R2993" s="27">
        <f t="shared" si="242"/>
        <v>216</v>
      </c>
      <c r="S2993" s="27">
        <f t="shared" si="243"/>
        <v>153</v>
      </c>
      <c r="T2993" s="27" t="str">
        <f>IFERROR(VLOOKUP(F2993,#REF!,2,0),"")</f>
        <v/>
      </c>
      <c r="U2993" s="27" t="str">
        <f t="shared" si="244"/>
        <v>,21:45:00,car,216</v>
      </c>
    </row>
    <row r="2994" spans="1:21" hidden="1" x14ac:dyDescent="0.25">
      <c r="A2994" t="s">
        <v>225</v>
      </c>
      <c r="B2994">
        <v>22</v>
      </c>
      <c r="C2994" s="27" t="str">
        <f t="shared" si="240"/>
        <v>N</v>
      </c>
      <c r="E2994" t="s">
        <v>3219</v>
      </c>
      <c r="F2994" s="27" t="str">
        <f t="shared" si="241"/>
        <v>CCV-49A</v>
      </c>
      <c r="G2994" t="s">
        <v>3220</v>
      </c>
      <c r="H2994" t="s">
        <v>105</v>
      </c>
      <c r="I2994" t="s">
        <v>3285</v>
      </c>
      <c r="J2994">
        <v>0</v>
      </c>
      <c r="K2994">
        <v>0</v>
      </c>
      <c r="L2994">
        <v>0</v>
      </c>
      <c r="M2994">
        <v>0</v>
      </c>
      <c r="N2994">
        <v>2</v>
      </c>
      <c r="O2994">
        <v>0</v>
      </c>
      <c r="P2994">
        <v>0</v>
      </c>
      <c r="Q2994">
        <v>0</v>
      </c>
      <c r="R2994" s="27">
        <f t="shared" si="242"/>
        <v>1</v>
      </c>
      <c r="S2994" s="27">
        <f t="shared" si="243"/>
        <v>0</v>
      </c>
      <c r="T2994" s="27" t="str">
        <f>IFERROR(VLOOKUP(F2994,#REF!,2,0),"")</f>
        <v/>
      </c>
      <c r="U2994" s="27" t="str">
        <f t="shared" si="244"/>
        <v>,22:00:00,car,1</v>
      </c>
    </row>
    <row r="2995" spans="1:21" hidden="1" x14ac:dyDescent="0.25">
      <c r="A2995" t="s">
        <v>102</v>
      </c>
      <c r="B2995">
        <v>6</v>
      </c>
      <c r="C2995" s="27" t="str">
        <f t="shared" si="240"/>
        <v>M</v>
      </c>
      <c r="E2995" t="s">
        <v>3286</v>
      </c>
      <c r="F2995" s="27" t="str">
        <f t="shared" si="241"/>
        <v>CCV-49B</v>
      </c>
      <c r="G2995" t="s">
        <v>3287</v>
      </c>
      <c r="H2995" t="s">
        <v>105</v>
      </c>
      <c r="I2995" t="s">
        <v>3288</v>
      </c>
      <c r="J2995">
        <v>0</v>
      </c>
      <c r="K2995">
        <v>29</v>
      </c>
      <c r="L2995">
        <v>31</v>
      </c>
      <c r="M2995">
        <v>189</v>
      </c>
      <c r="N2995">
        <v>22</v>
      </c>
      <c r="O2995">
        <v>3</v>
      </c>
      <c r="P2995">
        <v>0</v>
      </c>
      <c r="Q2995">
        <v>16</v>
      </c>
      <c r="R2995" s="27">
        <f t="shared" si="242"/>
        <v>448</v>
      </c>
      <c r="S2995" s="27">
        <f t="shared" si="243"/>
        <v>283</v>
      </c>
      <c r="T2995" s="27" t="str">
        <f>IFERROR(VLOOKUP(F2995,#REF!,2,0),"")</f>
        <v/>
      </c>
      <c r="U2995" s="27" t="str">
        <f t="shared" si="244"/>
        <v>,06:00:00,car,448</v>
      </c>
    </row>
    <row r="2996" spans="1:21" hidden="1" x14ac:dyDescent="0.25">
      <c r="A2996" t="s">
        <v>107</v>
      </c>
      <c r="B2996">
        <v>6</v>
      </c>
      <c r="C2996" s="27" t="str">
        <f t="shared" si="240"/>
        <v>M</v>
      </c>
      <c r="E2996" t="s">
        <v>3286</v>
      </c>
      <c r="F2996" s="27" t="str">
        <f t="shared" si="241"/>
        <v>CCV-49B</v>
      </c>
      <c r="G2996" t="s">
        <v>3287</v>
      </c>
      <c r="H2996" t="s">
        <v>105</v>
      </c>
      <c r="I2996" t="s">
        <v>3289</v>
      </c>
      <c r="J2996">
        <v>0</v>
      </c>
      <c r="K2996">
        <v>52</v>
      </c>
      <c r="L2996">
        <v>68</v>
      </c>
      <c r="M2996">
        <v>356</v>
      </c>
      <c r="N2996">
        <v>89</v>
      </c>
      <c r="O2996">
        <v>2</v>
      </c>
      <c r="P2996">
        <v>3</v>
      </c>
      <c r="Q2996">
        <v>42</v>
      </c>
      <c r="R2996" s="27">
        <f t="shared" si="242"/>
        <v>897</v>
      </c>
      <c r="S2996" s="27">
        <f t="shared" si="243"/>
        <v>571</v>
      </c>
      <c r="T2996" s="27" t="str">
        <f>IFERROR(VLOOKUP(F2996,#REF!,2,0),"")</f>
        <v/>
      </c>
      <c r="U2996" s="27" t="str">
        <f t="shared" si="244"/>
        <v>,06:15:00,car,897</v>
      </c>
    </row>
    <row r="2997" spans="1:21" hidden="1" x14ac:dyDescent="0.25">
      <c r="A2997" t="s">
        <v>109</v>
      </c>
      <c r="B2997">
        <v>6</v>
      </c>
      <c r="C2997" s="27" t="str">
        <f t="shared" si="240"/>
        <v>M</v>
      </c>
      <c r="E2997" t="s">
        <v>3286</v>
      </c>
      <c r="F2997" s="27" t="str">
        <f t="shared" si="241"/>
        <v>CCV-49B</v>
      </c>
      <c r="G2997" t="s">
        <v>3287</v>
      </c>
      <c r="H2997" t="s">
        <v>105</v>
      </c>
      <c r="I2997" t="s">
        <v>3290</v>
      </c>
      <c r="J2997">
        <v>0</v>
      </c>
      <c r="K2997">
        <v>48</v>
      </c>
      <c r="L2997">
        <v>73</v>
      </c>
      <c r="M2997">
        <v>424</v>
      </c>
      <c r="N2997">
        <v>150</v>
      </c>
      <c r="O2997">
        <v>5</v>
      </c>
      <c r="P2997">
        <v>4</v>
      </c>
      <c r="Q2997">
        <v>40</v>
      </c>
      <c r="R2997" s="27">
        <f t="shared" si="242"/>
        <v>1003</v>
      </c>
      <c r="S2997" s="27">
        <f t="shared" si="243"/>
        <v>651</v>
      </c>
      <c r="T2997" s="27" t="str">
        <f>IFERROR(VLOOKUP(F2997,#REF!,2,0),"")</f>
        <v/>
      </c>
      <c r="U2997" s="27" t="str">
        <f t="shared" si="244"/>
        <v>,06:30:00,car,1003</v>
      </c>
    </row>
    <row r="2998" spans="1:21" hidden="1" x14ac:dyDescent="0.25">
      <c r="A2998" t="s">
        <v>111</v>
      </c>
      <c r="B2998">
        <v>6</v>
      </c>
      <c r="C2998" s="27" t="str">
        <f t="shared" si="240"/>
        <v>M</v>
      </c>
      <c r="E2998" t="s">
        <v>3286</v>
      </c>
      <c r="F2998" s="27" t="str">
        <f t="shared" si="241"/>
        <v>CCV-49B</v>
      </c>
      <c r="G2998" t="s">
        <v>3287</v>
      </c>
      <c r="H2998" t="s">
        <v>105</v>
      </c>
      <c r="I2998" t="s">
        <v>3291</v>
      </c>
      <c r="J2998">
        <v>0</v>
      </c>
      <c r="K2998">
        <v>45</v>
      </c>
      <c r="L2998">
        <v>79</v>
      </c>
      <c r="M2998">
        <v>502</v>
      </c>
      <c r="N2998">
        <v>197</v>
      </c>
      <c r="O2998">
        <v>9</v>
      </c>
      <c r="P2998">
        <v>4</v>
      </c>
      <c r="Q2998">
        <v>40</v>
      </c>
      <c r="R2998" s="27">
        <f t="shared" si="242"/>
        <v>1127</v>
      </c>
      <c r="S2998" s="27">
        <f t="shared" si="243"/>
        <v>744</v>
      </c>
      <c r="T2998" s="27" t="str">
        <f>IFERROR(VLOOKUP(F2998,#REF!,2,0),"")</f>
        <v/>
      </c>
      <c r="U2998" s="27" t="str">
        <f t="shared" si="244"/>
        <v>,06:45:00,car,1127</v>
      </c>
    </row>
    <row r="2999" spans="1:21" hidden="1" x14ac:dyDescent="0.25">
      <c r="A2999" t="s">
        <v>113</v>
      </c>
      <c r="B2999">
        <v>7</v>
      </c>
      <c r="C2999" s="27" t="str">
        <f t="shared" si="240"/>
        <v>M</v>
      </c>
      <c r="E2999" t="s">
        <v>3286</v>
      </c>
      <c r="F2999" s="27" t="str">
        <f t="shared" si="241"/>
        <v>CCV-49B</v>
      </c>
      <c r="G2999" t="s">
        <v>3287</v>
      </c>
      <c r="H2999" t="s">
        <v>105</v>
      </c>
      <c r="I2999" t="s">
        <v>3292</v>
      </c>
      <c r="J2999">
        <v>0</v>
      </c>
      <c r="K2999">
        <v>54</v>
      </c>
      <c r="L2999">
        <v>50</v>
      </c>
      <c r="M2999">
        <v>559</v>
      </c>
      <c r="N2999">
        <v>154</v>
      </c>
      <c r="O2999">
        <v>4</v>
      </c>
      <c r="P2999">
        <v>1</v>
      </c>
      <c r="Q2999">
        <v>35</v>
      </c>
      <c r="R2999" s="27">
        <f t="shared" si="242"/>
        <v>1110</v>
      </c>
      <c r="S2999" s="27">
        <f t="shared" si="243"/>
        <v>720</v>
      </c>
      <c r="T2999" s="27" t="str">
        <f>IFERROR(VLOOKUP(F2999,#REF!,2,0),"")</f>
        <v/>
      </c>
      <c r="U2999" s="27" t="str">
        <f t="shared" si="244"/>
        <v>,07:00:00,car,1110</v>
      </c>
    </row>
    <row r="3000" spans="1:21" hidden="1" x14ac:dyDescent="0.25">
      <c r="A3000" t="s">
        <v>115</v>
      </c>
      <c r="B3000">
        <v>7</v>
      </c>
      <c r="C3000" s="27" t="str">
        <f t="shared" si="240"/>
        <v>M</v>
      </c>
      <c r="E3000" t="s">
        <v>3286</v>
      </c>
      <c r="F3000" s="27" t="str">
        <f t="shared" si="241"/>
        <v>CCV-49B</v>
      </c>
      <c r="G3000" t="s">
        <v>3287</v>
      </c>
      <c r="H3000" t="s">
        <v>105</v>
      </c>
      <c r="I3000" t="s">
        <v>3293</v>
      </c>
      <c r="J3000">
        <v>0</v>
      </c>
      <c r="K3000">
        <v>35</v>
      </c>
      <c r="L3000">
        <v>83</v>
      </c>
      <c r="M3000">
        <v>622</v>
      </c>
      <c r="N3000">
        <v>194</v>
      </c>
      <c r="O3000">
        <v>5</v>
      </c>
      <c r="P3000">
        <v>3</v>
      </c>
      <c r="Q3000">
        <v>34</v>
      </c>
      <c r="R3000" s="27">
        <f t="shared" si="242"/>
        <v>1260</v>
      </c>
      <c r="S3000" s="27">
        <f t="shared" si="243"/>
        <v>867</v>
      </c>
      <c r="T3000" s="27" t="str">
        <f>IFERROR(VLOOKUP(F3000,#REF!,2,0),"")</f>
        <v/>
      </c>
      <c r="U3000" s="27" t="str">
        <f t="shared" si="244"/>
        <v>,07:15:00,car,1260</v>
      </c>
    </row>
    <row r="3001" spans="1:21" hidden="1" x14ac:dyDescent="0.25">
      <c r="A3001" t="s">
        <v>117</v>
      </c>
      <c r="B3001">
        <v>7</v>
      </c>
      <c r="C3001" s="27" t="str">
        <f t="shared" si="240"/>
        <v>M</v>
      </c>
      <c r="E3001" t="s">
        <v>3286</v>
      </c>
      <c r="F3001" s="27" t="str">
        <f t="shared" si="241"/>
        <v>CCV-49B</v>
      </c>
      <c r="G3001" t="s">
        <v>3287</v>
      </c>
      <c r="H3001" t="s">
        <v>105</v>
      </c>
      <c r="I3001" t="s">
        <v>3294</v>
      </c>
      <c r="J3001">
        <v>0</v>
      </c>
      <c r="K3001">
        <v>29</v>
      </c>
      <c r="L3001">
        <v>22</v>
      </c>
      <c r="M3001">
        <v>476</v>
      </c>
      <c r="N3001">
        <v>286</v>
      </c>
      <c r="O3001">
        <v>2</v>
      </c>
      <c r="P3001">
        <v>0</v>
      </c>
      <c r="Q3001">
        <v>31</v>
      </c>
      <c r="R3001" s="27">
        <f t="shared" si="242"/>
        <v>868</v>
      </c>
      <c r="S3001" s="27">
        <f t="shared" si="243"/>
        <v>562</v>
      </c>
      <c r="T3001" s="27" t="str">
        <f>IFERROR(VLOOKUP(F3001,#REF!,2,0),"")</f>
        <v/>
      </c>
      <c r="U3001" s="27" t="str">
        <f t="shared" si="244"/>
        <v>,07:30:00,car,868</v>
      </c>
    </row>
    <row r="3002" spans="1:21" hidden="1" x14ac:dyDescent="0.25">
      <c r="A3002" t="s">
        <v>119</v>
      </c>
      <c r="B3002">
        <v>7</v>
      </c>
      <c r="C3002" s="27" t="str">
        <f t="shared" si="240"/>
        <v>M</v>
      </c>
      <c r="E3002" t="s">
        <v>3286</v>
      </c>
      <c r="F3002" s="27" t="str">
        <f t="shared" si="241"/>
        <v>CCV-49B</v>
      </c>
      <c r="G3002" t="s">
        <v>3287</v>
      </c>
      <c r="H3002" t="s">
        <v>105</v>
      </c>
      <c r="I3002" t="s">
        <v>3295</v>
      </c>
      <c r="J3002">
        <v>0</v>
      </c>
      <c r="K3002">
        <v>25</v>
      </c>
      <c r="L3002">
        <v>36</v>
      </c>
      <c r="M3002">
        <v>569</v>
      </c>
      <c r="N3002">
        <v>286</v>
      </c>
      <c r="O3002">
        <v>3</v>
      </c>
      <c r="P3002">
        <v>0</v>
      </c>
      <c r="Q3002">
        <v>29</v>
      </c>
      <c r="R3002" s="27">
        <f t="shared" si="242"/>
        <v>1022</v>
      </c>
      <c r="S3002" s="27">
        <f t="shared" si="243"/>
        <v>688</v>
      </c>
      <c r="T3002" s="27" t="str">
        <f>IFERROR(VLOOKUP(F3002,#REF!,2,0),"")</f>
        <v/>
      </c>
      <c r="U3002" s="27" t="str">
        <f t="shared" si="244"/>
        <v>,07:45:00,car,1022</v>
      </c>
    </row>
    <row r="3003" spans="1:21" hidden="1" x14ac:dyDescent="0.25">
      <c r="A3003" t="s">
        <v>121</v>
      </c>
      <c r="B3003">
        <v>8</v>
      </c>
      <c r="C3003" s="27" t="str">
        <f t="shared" si="240"/>
        <v>M</v>
      </c>
      <c r="E3003" t="s">
        <v>3286</v>
      </c>
      <c r="F3003" s="27" t="str">
        <f t="shared" si="241"/>
        <v>CCV-49B</v>
      </c>
      <c r="G3003" t="s">
        <v>3287</v>
      </c>
      <c r="H3003" t="s">
        <v>105</v>
      </c>
      <c r="I3003" t="s">
        <v>3296</v>
      </c>
      <c r="J3003">
        <v>49</v>
      </c>
      <c r="K3003">
        <v>35</v>
      </c>
      <c r="L3003">
        <v>68</v>
      </c>
      <c r="M3003">
        <v>490</v>
      </c>
      <c r="N3003">
        <v>192</v>
      </c>
      <c r="O3003">
        <v>1</v>
      </c>
      <c r="P3003">
        <v>4</v>
      </c>
      <c r="Q3003">
        <v>28</v>
      </c>
      <c r="R3003" s="27">
        <f t="shared" si="242"/>
        <v>1033</v>
      </c>
      <c r="S3003" s="27">
        <f t="shared" si="243"/>
        <v>692</v>
      </c>
      <c r="T3003" s="27" t="str">
        <f>IFERROR(VLOOKUP(F3003,#REF!,2,0),"")</f>
        <v/>
      </c>
      <c r="U3003" s="27" t="str">
        <f t="shared" si="244"/>
        <v>,08:00:00,car,1033</v>
      </c>
    </row>
    <row r="3004" spans="1:21" hidden="1" x14ac:dyDescent="0.25">
      <c r="A3004" t="s">
        <v>123</v>
      </c>
      <c r="B3004">
        <v>8</v>
      </c>
      <c r="C3004" s="27" t="str">
        <f t="shared" si="240"/>
        <v>M</v>
      </c>
      <c r="E3004" t="s">
        <v>3286</v>
      </c>
      <c r="F3004" s="27" t="str">
        <f t="shared" si="241"/>
        <v>CCV-49B</v>
      </c>
      <c r="G3004" t="s">
        <v>3287</v>
      </c>
      <c r="H3004" t="s">
        <v>105</v>
      </c>
      <c r="I3004" t="s">
        <v>3297</v>
      </c>
      <c r="J3004">
        <v>1</v>
      </c>
      <c r="K3004">
        <v>38</v>
      </c>
      <c r="L3004">
        <v>83</v>
      </c>
      <c r="M3004">
        <v>498</v>
      </c>
      <c r="N3004">
        <v>134</v>
      </c>
      <c r="O3004">
        <v>4</v>
      </c>
      <c r="P3004">
        <v>1</v>
      </c>
      <c r="Q3004">
        <v>57</v>
      </c>
      <c r="R3004" s="27">
        <f t="shared" si="242"/>
        <v>1121</v>
      </c>
      <c r="S3004" s="27">
        <f t="shared" si="243"/>
        <v>764</v>
      </c>
      <c r="T3004" s="27" t="str">
        <f>IFERROR(VLOOKUP(F3004,#REF!,2,0),"")</f>
        <v/>
      </c>
      <c r="U3004" s="27" t="str">
        <f t="shared" si="244"/>
        <v>,08:15:00,car,1121</v>
      </c>
    </row>
    <row r="3005" spans="1:21" hidden="1" x14ac:dyDescent="0.25">
      <c r="A3005" t="s">
        <v>125</v>
      </c>
      <c r="B3005">
        <v>8</v>
      </c>
      <c r="C3005" s="27" t="str">
        <f t="shared" si="240"/>
        <v>M</v>
      </c>
      <c r="E3005" t="s">
        <v>3286</v>
      </c>
      <c r="F3005" s="27" t="str">
        <f t="shared" si="241"/>
        <v>CCV-49B</v>
      </c>
      <c r="G3005" t="s">
        <v>3287</v>
      </c>
      <c r="H3005" t="s">
        <v>105</v>
      </c>
      <c r="I3005" t="s">
        <v>3298</v>
      </c>
      <c r="J3005">
        <v>0</v>
      </c>
      <c r="K3005">
        <v>42</v>
      </c>
      <c r="L3005">
        <v>87</v>
      </c>
      <c r="M3005">
        <v>496</v>
      </c>
      <c r="N3005">
        <v>99</v>
      </c>
      <c r="O3005">
        <v>3</v>
      </c>
      <c r="P3005">
        <v>7</v>
      </c>
      <c r="Q3005">
        <v>68</v>
      </c>
      <c r="R3005" s="27">
        <f t="shared" si="242"/>
        <v>1156</v>
      </c>
      <c r="S3005" s="27">
        <f t="shared" si="243"/>
        <v>789</v>
      </c>
      <c r="T3005" s="27" t="str">
        <f>IFERROR(VLOOKUP(F3005,#REF!,2,0),"")</f>
        <v/>
      </c>
      <c r="U3005" s="27" t="str">
        <f t="shared" si="244"/>
        <v>,08:30:00,car,1156</v>
      </c>
    </row>
    <row r="3006" spans="1:21" hidden="1" x14ac:dyDescent="0.25">
      <c r="A3006" t="s">
        <v>127</v>
      </c>
      <c r="B3006">
        <v>8</v>
      </c>
      <c r="C3006" s="27" t="str">
        <f t="shared" si="240"/>
        <v>M</v>
      </c>
      <c r="E3006" t="s">
        <v>3286</v>
      </c>
      <c r="F3006" s="27" t="str">
        <f t="shared" si="241"/>
        <v>CCV-49B</v>
      </c>
      <c r="G3006" t="s">
        <v>3287</v>
      </c>
      <c r="H3006" t="s">
        <v>105</v>
      </c>
      <c r="I3006" t="s">
        <v>3299</v>
      </c>
      <c r="J3006">
        <v>0</v>
      </c>
      <c r="K3006">
        <v>55</v>
      </c>
      <c r="L3006">
        <v>83</v>
      </c>
      <c r="M3006">
        <v>456</v>
      </c>
      <c r="N3006">
        <v>76</v>
      </c>
      <c r="O3006">
        <v>4</v>
      </c>
      <c r="P3006">
        <v>2</v>
      </c>
      <c r="Q3006">
        <v>48</v>
      </c>
      <c r="R3006" s="27">
        <f t="shared" si="242"/>
        <v>1088</v>
      </c>
      <c r="S3006" s="27">
        <f t="shared" si="243"/>
        <v>714</v>
      </c>
      <c r="T3006" s="27" t="str">
        <f>IFERROR(VLOOKUP(F3006,#REF!,2,0),"")</f>
        <v/>
      </c>
      <c r="U3006" s="27" t="str">
        <f t="shared" si="244"/>
        <v>,08:45:00,car,1088</v>
      </c>
    </row>
    <row r="3007" spans="1:21" hidden="1" x14ac:dyDescent="0.25">
      <c r="A3007" t="s">
        <v>129</v>
      </c>
      <c r="B3007">
        <v>9</v>
      </c>
      <c r="C3007" s="27" t="str">
        <f t="shared" si="240"/>
        <v>M</v>
      </c>
      <c r="E3007" t="s">
        <v>3286</v>
      </c>
      <c r="F3007" s="27" t="str">
        <f t="shared" si="241"/>
        <v>CCV-49B</v>
      </c>
      <c r="G3007" t="s">
        <v>3287</v>
      </c>
      <c r="H3007" t="s">
        <v>105</v>
      </c>
      <c r="I3007" t="s">
        <v>3300</v>
      </c>
      <c r="J3007">
        <v>0</v>
      </c>
      <c r="K3007">
        <v>43</v>
      </c>
      <c r="L3007">
        <v>82</v>
      </c>
      <c r="M3007">
        <v>432</v>
      </c>
      <c r="N3007">
        <v>92</v>
      </c>
      <c r="O3007">
        <v>6</v>
      </c>
      <c r="P3007">
        <v>6</v>
      </c>
      <c r="Q3007">
        <v>52</v>
      </c>
      <c r="R3007" s="27">
        <f t="shared" si="242"/>
        <v>1036</v>
      </c>
      <c r="S3007" s="27">
        <f t="shared" si="243"/>
        <v>695</v>
      </c>
      <c r="T3007" s="27" t="str">
        <f>IFERROR(VLOOKUP(F3007,#REF!,2,0),"")</f>
        <v/>
      </c>
      <c r="U3007" s="27" t="str">
        <f t="shared" si="244"/>
        <v>,09:00:00,car,1036</v>
      </c>
    </row>
    <row r="3008" spans="1:21" hidden="1" x14ac:dyDescent="0.25">
      <c r="A3008" t="s">
        <v>131</v>
      </c>
      <c r="B3008">
        <v>9</v>
      </c>
      <c r="C3008" s="27" t="str">
        <f t="shared" si="240"/>
        <v>M</v>
      </c>
      <c r="E3008" t="s">
        <v>3286</v>
      </c>
      <c r="F3008" s="27" t="str">
        <f t="shared" si="241"/>
        <v>CCV-49B</v>
      </c>
      <c r="G3008" t="s">
        <v>3287</v>
      </c>
      <c r="H3008" t="s">
        <v>105</v>
      </c>
      <c r="I3008" t="s">
        <v>3301</v>
      </c>
      <c r="J3008">
        <v>1</v>
      </c>
      <c r="K3008">
        <v>34</v>
      </c>
      <c r="L3008">
        <v>78</v>
      </c>
      <c r="M3008">
        <v>418</v>
      </c>
      <c r="N3008">
        <v>52</v>
      </c>
      <c r="O3008">
        <v>4</v>
      </c>
      <c r="P3008">
        <v>1</v>
      </c>
      <c r="Q3008">
        <v>52</v>
      </c>
      <c r="R3008" s="27">
        <f t="shared" si="242"/>
        <v>966</v>
      </c>
      <c r="S3008" s="27">
        <f t="shared" si="243"/>
        <v>666</v>
      </c>
      <c r="T3008" s="27" t="str">
        <f>IFERROR(VLOOKUP(F3008,#REF!,2,0),"")</f>
        <v/>
      </c>
      <c r="U3008" s="27" t="str">
        <f t="shared" si="244"/>
        <v>,09:15:00,car,966</v>
      </c>
    </row>
    <row r="3009" spans="1:21" hidden="1" x14ac:dyDescent="0.25">
      <c r="A3009" t="s">
        <v>133</v>
      </c>
      <c r="B3009">
        <v>9</v>
      </c>
      <c r="C3009" s="27" t="str">
        <f t="shared" si="240"/>
        <v>M</v>
      </c>
      <c r="E3009" t="s">
        <v>3286</v>
      </c>
      <c r="F3009" s="27" t="str">
        <f t="shared" si="241"/>
        <v>CCV-49B</v>
      </c>
      <c r="G3009" t="s">
        <v>3287</v>
      </c>
      <c r="H3009" t="s">
        <v>105</v>
      </c>
      <c r="I3009" t="s">
        <v>3302</v>
      </c>
      <c r="J3009">
        <v>0</v>
      </c>
      <c r="K3009">
        <v>48</v>
      </c>
      <c r="L3009">
        <v>70</v>
      </c>
      <c r="M3009">
        <v>478</v>
      </c>
      <c r="N3009">
        <v>82</v>
      </c>
      <c r="O3009">
        <v>5</v>
      </c>
      <c r="P3009">
        <v>3</v>
      </c>
      <c r="Q3009">
        <v>43</v>
      </c>
      <c r="R3009" s="27">
        <f t="shared" si="242"/>
        <v>1052</v>
      </c>
      <c r="S3009" s="27">
        <f t="shared" si="243"/>
        <v>699</v>
      </c>
      <c r="T3009" s="27" t="str">
        <f>IFERROR(VLOOKUP(F3009,#REF!,2,0),"")</f>
        <v/>
      </c>
      <c r="U3009" s="27" t="str">
        <f t="shared" si="244"/>
        <v>,09:30:00,car,1052</v>
      </c>
    </row>
    <row r="3010" spans="1:21" hidden="1" x14ac:dyDescent="0.25">
      <c r="A3010" t="s">
        <v>135</v>
      </c>
      <c r="B3010">
        <v>9</v>
      </c>
      <c r="C3010" s="27" t="str">
        <f t="shared" si="240"/>
        <v>M</v>
      </c>
      <c r="E3010" t="s">
        <v>3286</v>
      </c>
      <c r="F3010" s="27" t="str">
        <f t="shared" si="241"/>
        <v>CCV-49B</v>
      </c>
      <c r="G3010" t="s">
        <v>3287</v>
      </c>
      <c r="H3010" t="s">
        <v>105</v>
      </c>
      <c r="I3010" t="s">
        <v>3303</v>
      </c>
      <c r="J3010">
        <v>1</v>
      </c>
      <c r="K3010">
        <v>42</v>
      </c>
      <c r="L3010">
        <v>74</v>
      </c>
      <c r="M3010">
        <v>413</v>
      </c>
      <c r="N3010">
        <v>74</v>
      </c>
      <c r="O3010">
        <v>7</v>
      </c>
      <c r="P3010">
        <v>6</v>
      </c>
      <c r="Q3010">
        <v>35</v>
      </c>
      <c r="R3010" s="27">
        <f t="shared" si="242"/>
        <v>956</v>
      </c>
      <c r="S3010" s="27">
        <f t="shared" si="243"/>
        <v>639</v>
      </c>
      <c r="T3010" s="27" t="str">
        <f>IFERROR(VLOOKUP(F3010,#REF!,2,0),"")</f>
        <v/>
      </c>
      <c r="U3010" s="27" t="str">
        <f t="shared" si="244"/>
        <v>,09:45:00,car,956</v>
      </c>
    </row>
    <row r="3011" spans="1:21" hidden="1" x14ac:dyDescent="0.25">
      <c r="A3011" t="s">
        <v>137</v>
      </c>
      <c r="B3011">
        <v>10</v>
      </c>
      <c r="C3011" s="27" t="str">
        <f t="shared" ref="C3011:C3074" si="245">IF(B3011&lt;12,"M",IF(AND(B3011&gt;=12,B3011&lt;=18),"T","N"))</f>
        <v>M</v>
      </c>
      <c r="E3011" t="s">
        <v>3286</v>
      </c>
      <c r="F3011" s="27" t="str">
        <f t="shared" ref="F3011:F3074" si="246">CONCATENATE("CCV-",G3011)</f>
        <v>CCV-49B</v>
      </c>
      <c r="G3011" t="s">
        <v>3287</v>
      </c>
      <c r="H3011" t="s">
        <v>105</v>
      </c>
      <c r="I3011" t="s">
        <v>3304</v>
      </c>
      <c r="J3011">
        <v>0</v>
      </c>
      <c r="K3011">
        <v>59</v>
      </c>
      <c r="L3011">
        <v>58</v>
      </c>
      <c r="M3011">
        <v>462</v>
      </c>
      <c r="N3011">
        <v>72</v>
      </c>
      <c r="O3011">
        <v>9</v>
      </c>
      <c r="P3011">
        <v>3</v>
      </c>
      <c r="Q3011">
        <v>47</v>
      </c>
      <c r="R3011" s="27">
        <f t="shared" ref="R3011:R3074" si="247">ROUNDUP((M3011+P3011+Q3011+(1/6)*N3011+2*K3011+2.5*L3011)*1.3,0)</f>
        <v>1024</v>
      </c>
      <c r="S3011" s="27">
        <f t="shared" ref="S3011:S3074" si="248">ROUNDUP(M3011+P3011+Q3011+2.5*L3011,0)</f>
        <v>657</v>
      </c>
      <c r="T3011" s="27" t="str">
        <f>IFERROR(VLOOKUP(F3011,#REF!,2,0),"")</f>
        <v/>
      </c>
      <c r="U3011" s="27" t="str">
        <f t="shared" ref="U3011:U3074" si="249">CONCATENATE(T3011,",",CONCATENATE(LEFT(A3011,5),":00"),",car,",R3011)</f>
        <v>,10:00:00,car,1024</v>
      </c>
    </row>
    <row r="3012" spans="1:21" hidden="1" x14ac:dyDescent="0.25">
      <c r="A3012" t="s">
        <v>139</v>
      </c>
      <c r="B3012">
        <v>10</v>
      </c>
      <c r="C3012" s="27" t="str">
        <f t="shared" si="245"/>
        <v>M</v>
      </c>
      <c r="E3012" t="s">
        <v>3286</v>
      </c>
      <c r="F3012" s="27" t="str">
        <f t="shared" si="246"/>
        <v>CCV-49B</v>
      </c>
      <c r="G3012" t="s">
        <v>3287</v>
      </c>
      <c r="H3012" t="s">
        <v>105</v>
      </c>
      <c r="I3012" t="s">
        <v>3305</v>
      </c>
      <c r="J3012">
        <v>0</v>
      </c>
      <c r="K3012">
        <v>40</v>
      </c>
      <c r="L3012">
        <v>90</v>
      </c>
      <c r="M3012">
        <v>468</v>
      </c>
      <c r="N3012">
        <v>73</v>
      </c>
      <c r="O3012">
        <v>1</v>
      </c>
      <c r="P3012">
        <v>4</v>
      </c>
      <c r="Q3012">
        <v>54</v>
      </c>
      <c r="R3012" s="27">
        <f t="shared" si="247"/>
        <v>1097</v>
      </c>
      <c r="S3012" s="27">
        <f t="shared" si="248"/>
        <v>751</v>
      </c>
      <c r="T3012" s="27" t="str">
        <f>IFERROR(VLOOKUP(F3012,#REF!,2,0),"")</f>
        <v/>
      </c>
      <c r="U3012" s="27" t="str">
        <f t="shared" si="249"/>
        <v>,10:15:00,car,1097</v>
      </c>
    </row>
    <row r="3013" spans="1:21" hidden="1" x14ac:dyDescent="0.25">
      <c r="A3013" t="s">
        <v>141</v>
      </c>
      <c r="B3013">
        <v>10</v>
      </c>
      <c r="C3013" s="27" t="str">
        <f t="shared" si="245"/>
        <v>M</v>
      </c>
      <c r="E3013" t="s">
        <v>3286</v>
      </c>
      <c r="F3013" s="27" t="str">
        <f t="shared" si="246"/>
        <v>CCV-49B</v>
      </c>
      <c r="G3013" t="s">
        <v>3287</v>
      </c>
      <c r="H3013" t="s">
        <v>105</v>
      </c>
      <c r="I3013" t="s">
        <v>3306</v>
      </c>
      <c r="J3013">
        <v>0</v>
      </c>
      <c r="K3013">
        <v>49</v>
      </c>
      <c r="L3013">
        <v>91</v>
      </c>
      <c r="M3013">
        <v>472</v>
      </c>
      <c r="N3013">
        <v>71</v>
      </c>
      <c r="O3013">
        <v>4</v>
      </c>
      <c r="P3013">
        <v>1</v>
      </c>
      <c r="Q3013">
        <v>36</v>
      </c>
      <c r="R3013" s="27">
        <f t="shared" si="247"/>
        <v>1101</v>
      </c>
      <c r="S3013" s="27">
        <f t="shared" si="248"/>
        <v>737</v>
      </c>
      <c r="T3013" s="27" t="str">
        <f>IFERROR(VLOOKUP(F3013,#REF!,2,0),"")</f>
        <v/>
      </c>
      <c r="U3013" s="27" t="str">
        <f t="shared" si="249"/>
        <v>,10:30:00,car,1101</v>
      </c>
    </row>
    <row r="3014" spans="1:21" hidden="1" x14ac:dyDescent="0.25">
      <c r="A3014" t="s">
        <v>143</v>
      </c>
      <c r="B3014">
        <v>10</v>
      </c>
      <c r="C3014" s="27" t="str">
        <f t="shared" si="245"/>
        <v>M</v>
      </c>
      <c r="E3014" t="s">
        <v>3286</v>
      </c>
      <c r="F3014" s="27" t="str">
        <f t="shared" si="246"/>
        <v>CCV-49B</v>
      </c>
      <c r="G3014" t="s">
        <v>3287</v>
      </c>
      <c r="H3014" t="s">
        <v>105</v>
      </c>
      <c r="I3014" t="s">
        <v>3307</v>
      </c>
      <c r="J3014">
        <v>0</v>
      </c>
      <c r="K3014">
        <v>48</v>
      </c>
      <c r="L3014">
        <v>66</v>
      </c>
      <c r="M3014">
        <v>514</v>
      </c>
      <c r="N3014">
        <v>66</v>
      </c>
      <c r="O3014">
        <v>4</v>
      </c>
      <c r="P3014">
        <v>4</v>
      </c>
      <c r="Q3014">
        <v>37</v>
      </c>
      <c r="R3014" s="27">
        <f t="shared" si="247"/>
        <v>1076</v>
      </c>
      <c r="S3014" s="27">
        <f t="shared" si="248"/>
        <v>720</v>
      </c>
      <c r="T3014" s="27" t="str">
        <f>IFERROR(VLOOKUP(F3014,#REF!,2,0),"")</f>
        <v/>
      </c>
      <c r="U3014" s="27" t="str">
        <f t="shared" si="249"/>
        <v>,10:45:00,car,1076</v>
      </c>
    </row>
    <row r="3015" spans="1:21" hidden="1" x14ac:dyDescent="0.25">
      <c r="A3015" t="s">
        <v>145</v>
      </c>
      <c r="B3015">
        <v>11</v>
      </c>
      <c r="C3015" s="27" t="str">
        <f t="shared" si="245"/>
        <v>M</v>
      </c>
      <c r="E3015" t="s">
        <v>3286</v>
      </c>
      <c r="F3015" s="27" t="str">
        <f t="shared" si="246"/>
        <v>CCV-49B</v>
      </c>
      <c r="G3015" t="s">
        <v>3287</v>
      </c>
      <c r="H3015" t="s">
        <v>105</v>
      </c>
      <c r="I3015" t="s">
        <v>3308</v>
      </c>
      <c r="J3015">
        <v>0</v>
      </c>
      <c r="K3015">
        <v>60</v>
      </c>
      <c r="L3015">
        <v>93</v>
      </c>
      <c r="M3015">
        <v>531</v>
      </c>
      <c r="N3015">
        <v>64</v>
      </c>
      <c r="O3015">
        <v>2</v>
      </c>
      <c r="P3015">
        <v>6</v>
      </c>
      <c r="Q3015">
        <v>53</v>
      </c>
      <c r="R3015" s="27">
        <f t="shared" si="247"/>
        <v>1240</v>
      </c>
      <c r="S3015" s="27">
        <f t="shared" si="248"/>
        <v>823</v>
      </c>
      <c r="T3015" s="27" t="str">
        <f>IFERROR(VLOOKUP(F3015,#REF!,2,0),"")</f>
        <v/>
      </c>
      <c r="U3015" s="27" t="str">
        <f t="shared" si="249"/>
        <v>,11:00:00,car,1240</v>
      </c>
    </row>
    <row r="3016" spans="1:21" hidden="1" x14ac:dyDescent="0.25">
      <c r="A3016" t="s">
        <v>147</v>
      </c>
      <c r="B3016">
        <v>11</v>
      </c>
      <c r="C3016" s="27" t="str">
        <f t="shared" si="245"/>
        <v>M</v>
      </c>
      <c r="E3016" t="s">
        <v>3286</v>
      </c>
      <c r="F3016" s="27" t="str">
        <f t="shared" si="246"/>
        <v>CCV-49B</v>
      </c>
      <c r="G3016" t="s">
        <v>3287</v>
      </c>
      <c r="H3016" t="s">
        <v>105</v>
      </c>
      <c r="I3016" t="s">
        <v>3309</v>
      </c>
      <c r="J3016">
        <v>0</v>
      </c>
      <c r="K3016">
        <v>39</v>
      </c>
      <c r="L3016">
        <v>79</v>
      </c>
      <c r="M3016">
        <v>493</v>
      </c>
      <c r="N3016">
        <v>77</v>
      </c>
      <c r="O3016">
        <v>3</v>
      </c>
      <c r="P3016">
        <v>3</v>
      </c>
      <c r="Q3016">
        <v>52</v>
      </c>
      <c r="R3016" s="27">
        <f t="shared" si="247"/>
        <v>1088</v>
      </c>
      <c r="S3016" s="27">
        <f t="shared" si="248"/>
        <v>746</v>
      </c>
      <c r="T3016" s="27" t="str">
        <f>IFERROR(VLOOKUP(F3016,#REF!,2,0),"")</f>
        <v/>
      </c>
      <c r="U3016" s="27" t="str">
        <f t="shared" si="249"/>
        <v>,11:15:00,car,1088</v>
      </c>
    </row>
    <row r="3017" spans="1:21" hidden="1" x14ac:dyDescent="0.25">
      <c r="A3017" t="s">
        <v>149</v>
      </c>
      <c r="B3017">
        <v>11</v>
      </c>
      <c r="C3017" s="27" t="str">
        <f t="shared" si="245"/>
        <v>M</v>
      </c>
      <c r="E3017" t="s">
        <v>3286</v>
      </c>
      <c r="F3017" s="27" t="str">
        <f t="shared" si="246"/>
        <v>CCV-49B</v>
      </c>
      <c r="G3017" t="s">
        <v>3287</v>
      </c>
      <c r="H3017" t="s">
        <v>105</v>
      </c>
      <c r="I3017" t="s">
        <v>3310</v>
      </c>
      <c r="J3017">
        <v>0</v>
      </c>
      <c r="K3017">
        <v>46</v>
      </c>
      <c r="L3017">
        <v>60</v>
      </c>
      <c r="M3017">
        <v>497</v>
      </c>
      <c r="N3017">
        <v>67</v>
      </c>
      <c r="O3017">
        <v>2</v>
      </c>
      <c r="P3017">
        <v>6</v>
      </c>
      <c r="Q3017">
        <v>39</v>
      </c>
      <c r="R3017" s="27">
        <f t="shared" si="247"/>
        <v>1034</v>
      </c>
      <c r="S3017" s="27">
        <f t="shared" si="248"/>
        <v>692</v>
      </c>
      <c r="T3017" s="27" t="str">
        <f>IFERROR(VLOOKUP(F3017,#REF!,2,0),"")</f>
        <v/>
      </c>
      <c r="U3017" s="27" t="str">
        <f t="shared" si="249"/>
        <v>,11:30:00,car,1034</v>
      </c>
    </row>
    <row r="3018" spans="1:21" hidden="1" x14ac:dyDescent="0.25">
      <c r="A3018" t="s">
        <v>151</v>
      </c>
      <c r="B3018">
        <v>11</v>
      </c>
      <c r="C3018" s="27" t="str">
        <f t="shared" si="245"/>
        <v>M</v>
      </c>
      <c r="E3018" t="s">
        <v>3286</v>
      </c>
      <c r="F3018" s="27" t="str">
        <f t="shared" si="246"/>
        <v>CCV-49B</v>
      </c>
      <c r="G3018" t="s">
        <v>3287</v>
      </c>
      <c r="H3018" t="s">
        <v>105</v>
      </c>
      <c r="I3018" t="s">
        <v>3311</v>
      </c>
      <c r="J3018">
        <v>0</v>
      </c>
      <c r="K3018">
        <v>41</v>
      </c>
      <c r="L3018">
        <v>75</v>
      </c>
      <c r="M3018">
        <v>548</v>
      </c>
      <c r="N3018">
        <v>67</v>
      </c>
      <c r="O3018">
        <v>4</v>
      </c>
      <c r="P3018">
        <v>5</v>
      </c>
      <c r="Q3018">
        <v>36</v>
      </c>
      <c r="R3018" s="27">
        <f t="shared" si="247"/>
        <v>1131</v>
      </c>
      <c r="S3018" s="27">
        <f t="shared" si="248"/>
        <v>777</v>
      </c>
      <c r="T3018" s="27" t="str">
        <f>IFERROR(VLOOKUP(F3018,#REF!,2,0),"")</f>
        <v/>
      </c>
      <c r="U3018" s="27" t="str">
        <f t="shared" si="249"/>
        <v>,11:45:00,car,1131</v>
      </c>
    </row>
    <row r="3019" spans="1:21" hidden="1" x14ac:dyDescent="0.25">
      <c r="A3019" t="s">
        <v>153</v>
      </c>
      <c r="B3019">
        <v>12</v>
      </c>
      <c r="C3019" s="27" t="str">
        <f t="shared" si="245"/>
        <v>T</v>
      </c>
      <c r="E3019" t="s">
        <v>3286</v>
      </c>
      <c r="F3019" s="27" t="str">
        <f t="shared" si="246"/>
        <v>CCV-49B</v>
      </c>
      <c r="G3019" t="s">
        <v>3287</v>
      </c>
      <c r="H3019" t="s">
        <v>105</v>
      </c>
      <c r="I3019" t="s">
        <v>3312</v>
      </c>
      <c r="J3019">
        <v>0</v>
      </c>
      <c r="K3019">
        <v>40</v>
      </c>
      <c r="L3019">
        <v>59</v>
      </c>
      <c r="M3019">
        <v>577</v>
      </c>
      <c r="N3019">
        <v>94</v>
      </c>
      <c r="O3019">
        <v>4</v>
      </c>
      <c r="P3019">
        <v>4</v>
      </c>
      <c r="Q3019">
        <v>26</v>
      </c>
      <c r="R3019" s="27">
        <f t="shared" si="247"/>
        <v>1106</v>
      </c>
      <c r="S3019" s="27">
        <f t="shared" si="248"/>
        <v>755</v>
      </c>
      <c r="T3019" s="27" t="str">
        <f>IFERROR(VLOOKUP(F3019,#REF!,2,0),"")</f>
        <v/>
      </c>
      <c r="U3019" s="27" t="str">
        <f t="shared" si="249"/>
        <v>,12:00:00,car,1106</v>
      </c>
    </row>
    <row r="3020" spans="1:21" hidden="1" x14ac:dyDescent="0.25">
      <c r="A3020" t="s">
        <v>155</v>
      </c>
      <c r="B3020">
        <v>12</v>
      </c>
      <c r="C3020" s="27" t="str">
        <f t="shared" si="245"/>
        <v>T</v>
      </c>
      <c r="E3020" t="s">
        <v>3286</v>
      </c>
      <c r="F3020" s="27" t="str">
        <f t="shared" si="246"/>
        <v>CCV-49B</v>
      </c>
      <c r="G3020" t="s">
        <v>3287</v>
      </c>
      <c r="H3020" t="s">
        <v>105</v>
      </c>
      <c r="I3020" t="s">
        <v>3313</v>
      </c>
      <c r="J3020">
        <v>0</v>
      </c>
      <c r="K3020">
        <v>46</v>
      </c>
      <c r="L3020">
        <v>71</v>
      </c>
      <c r="M3020">
        <v>516</v>
      </c>
      <c r="N3020">
        <v>55</v>
      </c>
      <c r="O3020">
        <v>2</v>
      </c>
      <c r="P3020">
        <v>1</v>
      </c>
      <c r="Q3020">
        <v>22</v>
      </c>
      <c r="R3020" s="27">
        <f t="shared" si="247"/>
        <v>1063</v>
      </c>
      <c r="S3020" s="27">
        <f t="shared" si="248"/>
        <v>717</v>
      </c>
      <c r="T3020" s="27" t="str">
        <f>IFERROR(VLOOKUP(F3020,#REF!,2,0),"")</f>
        <v/>
      </c>
      <c r="U3020" s="27" t="str">
        <f t="shared" si="249"/>
        <v>,12:15:00,car,1063</v>
      </c>
    </row>
    <row r="3021" spans="1:21" hidden="1" x14ac:dyDescent="0.25">
      <c r="A3021" t="s">
        <v>157</v>
      </c>
      <c r="B3021">
        <v>12</v>
      </c>
      <c r="C3021" s="27" t="str">
        <f t="shared" si="245"/>
        <v>T</v>
      </c>
      <c r="E3021" t="s">
        <v>3286</v>
      </c>
      <c r="F3021" s="27" t="str">
        <f t="shared" si="246"/>
        <v>CCV-49B</v>
      </c>
      <c r="G3021" t="s">
        <v>3287</v>
      </c>
      <c r="H3021" t="s">
        <v>105</v>
      </c>
      <c r="I3021" t="s">
        <v>3314</v>
      </c>
      <c r="J3021">
        <v>0</v>
      </c>
      <c r="K3021">
        <v>34</v>
      </c>
      <c r="L3021">
        <v>49</v>
      </c>
      <c r="M3021">
        <v>517</v>
      </c>
      <c r="N3021">
        <v>79</v>
      </c>
      <c r="O3021">
        <v>2</v>
      </c>
      <c r="P3021">
        <v>3</v>
      </c>
      <c r="Q3021">
        <v>31</v>
      </c>
      <c r="R3021" s="27">
        <f t="shared" si="247"/>
        <v>982</v>
      </c>
      <c r="S3021" s="27">
        <f t="shared" si="248"/>
        <v>674</v>
      </c>
      <c r="T3021" s="27" t="str">
        <f>IFERROR(VLOOKUP(F3021,#REF!,2,0),"")</f>
        <v/>
      </c>
      <c r="U3021" s="27" t="str">
        <f t="shared" si="249"/>
        <v>,12:30:00,car,982</v>
      </c>
    </row>
    <row r="3022" spans="1:21" hidden="1" x14ac:dyDescent="0.25">
      <c r="A3022" t="s">
        <v>159</v>
      </c>
      <c r="B3022">
        <v>12</v>
      </c>
      <c r="C3022" s="27" t="str">
        <f t="shared" si="245"/>
        <v>T</v>
      </c>
      <c r="E3022" t="s">
        <v>3286</v>
      </c>
      <c r="F3022" s="27" t="str">
        <f t="shared" si="246"/>
        <v>CCV-49B</v>
      </c>
      <c r="G3022" t="s">
        <v>3287</v>
      </c>
      <c r="H3022" t="s">
        <v>105</v>
      </c>
      <c r="I3022" t="s">
        <v>3315</v>
      </c>
      <c r="J3022">
        <v>0</v>
      </c>
      <c r="K3022">
        <v>34</v>
      </c>
      <c r="L3022">
        <v>84</v>
      </c>
      <c r="M3022">
        <v>539</v>
      </c>
      <c r="N3022">
        <v>95</v>
      </c>
      <c r="O3022">
        <v>1</v>
      </c>
      <c r="P3022">
        <v>5</v>
      </c>
      <c r="Q3022">
        <v>23</v>
      </c>
      <c r="R3022" s="27">
        <f t="shared" si="247"/>
        <v>1120</v>
      </c>
      <c r="S3022" s="27">
        <f t="shared" si="248"/>
        <v>777</v>
      </c>
      <c r="T3022" s="27" t="str">
        <f>IFERROR(VLOOKUP(F3022,#REF!,2,0),"")</f>
        <v/>
      </c>
      <c r="U3022" s="27" t="str">
        <f t="shared" si="249"/>
        <v>,12:45:00,car,1120</v>
      </c>
    </row>
    <row r="3023" spans="1:21" hidden="1" x14ac:dyDescent="0.25">
      <c r="A3023" t="s">
        <v>161</v>
      </c>
      <c r="B3023">
        <v>13</v>
      </c>
      <c r="C3023" s="27" t="str">
        <f t="shared" si="245"/>
        <v>T</v>
      </c>
      <c r="E3023" t="s">
        <v>3286</v>
      </c>
      <c r="F3023" s="27" t="str">
        <f t="shared" si="246"/>
        <v>CCV-49B</v>
      </c>
      <c r="G3023" t="s">
        <v>3287</v>
      </c>
      <c r="H3023" t="s">
        <v>105</v>
      </c>
      <c r="I3023" t="s">
        <v>3316</v>
      </c>
      <c r="J3023">
        <v>0</v>
      </c>
      <c r="K3023">
        <v>52</v>
      </c>
      <c r="L3023">
        <v>68</v>
      </c>
      <c r="M3023">
        <v>613</v>
      </c>
      <c r="N3023">
        <v>98</v>
      </c>
      <c r="O3023">
        <v>4</v>
      </c>
      <c r="P3023">
        <v>3</v>
      </c>
      <c r="Q3023">
        <v>38</v>
      </c>
      <c r="R3023" s="27">
        <f t="shared" si="247"/>
        <v>1228</v>
      </c>
      <c r="S3023" s="27">
        <f t="shared" si="248"/>
        <v>824</v>
      </c>
      <c r="T3023" s="27" t="str">
        <f>IFERROR(VLOOKUP(F3023,#REF!,2,0),"")</f>
        <v/>
      </c>
      <c r="U3023" s="27" t="str">
        <f t="shared" si="249"/>
        <v>,13:00:00,car,1228</v>
      </c>
    </row>
    <row r="3024" spans="1:21" hidden="1" x14ac:dyDescent="0.25">
      <c r="A3024" t="s">
        <v>163</v>
      </c>
      <c r="B3024">
        <v>13</v>
      </c>
      <c r="C3024" s="27" t="str">
        <f t="shared" si="245"/>
        <v>T</v>
      </c>
      <c r="E3024" t="s">
        <v>3286</v>
      </c>
      <c r="F3024" s="27" t="str">
        <f t="shared" si="246"/>
        <v>CCV-49B</v>
      </c>
      <c r="G3024" t="s">
        <v>3287</v>
      </c>
      <c r="H3024" t="s">
        <v>105</v>
      </c>
      <c r="I3024" t="s">
        <v>3317</v>
      </c>
      <c r="J3024">
        <v>0</v>
      </c>
      <c r="K3024">
        <v>52</v>
      </c>
      <c r="L3024">
        <v>68</v>
      </c>
      <c r="M3024">
        <v>657</v>
      </c>
      <c r="N3024">
        <v>133</v>
      </c>
      <c r="O3024">
        <v>1</v>
      </c>
      <c r="P3024">
        <v>3</v>
      </c>
      <c r="Q3024">
        <v>30</v>
      </c>
      <c r="R3024" s="27">
        <f t="shared" si="247"/>
        <v>1283</v>
      </c>
      <c r="S3024" s="27">
        <f t="shared" si="248"/>
        <v>860</v>
      </c>
      <c r="T3024" s="27" t="str">
        <f>IFERROR(VLOOKUP(F3024,#REF!,2,0),"")</f>
        <v/>
      </c>
      <c r="U3024" s="27" t="str">
        <f t="shared" si="249"/>
        <v>,13:15:00,car,1283</v>
      </c>
    </row>
    <row r="3025" spans="1:21" hidden="1" x14ac:dyDescent="0.25">
      <c r="A3025" t="s">
        <v>165</v>
      </c>
      <c r="B3025">
        <v>13</v>
      </c>
      <c r="C3025" s="27" t="str">
        <f t="shared" si="245"/>
        <v>T</v>
      </c>
      <c r="E3025" t="s">
        <v>3286</v>
      </c>
      <c r="F3025" s="27" t="str">
        <f t="shared" si="246"/>
        <v>CCV-49B</v>
      </c>
      <c r="G3025" t="s">
        <v>3287</v>
      </c>
      <c r="H3025" t="s">
        <v>105</v>
      </c>
      <c r="I3025" t="s">
        <v>3318</v>
      </c>
      <c r="J3025">
        <v>0</v>
      </c>
      <c r="K3025">
        <v>81</v>
      </c>
      <c r="L3025">
        <v>100</v>
      </c>
      <c r="M3025">
        <v>623</v>
      </c>
      <c r="N3025">
        <v>125</v>
      </c>
      <c r="O3025">
        <v>4</v>
      </c>
      <c r="P3025">
        <v>3</v>
      </c>
      <c r="Q3025">
        <v>38</v>
      </c>
      <c r="R3025" s="27">
        <f t="shared" si="247"/>
        <v>1426</v>
      </c>
      <c r="S3025" s="27">
        <f t="shared" si="248"/>
        <v>914</v>
      </c>
      <c r="T3025" s="27" t="str">
        <f>IFERROR(VLOOKUP(F3025,#REF!,2,0),"")</f>
        <v/>
      </c>
      <c r="U3025" s="27" t="str">
        <f t="shared" si="249"/>
        <v>,13:30:00,car,1426</v>
      </c>
    </row>
    <row r="3026" spans="1:21" hidden="1" x14ac:dyDescent="0.25">
      <c r="A3026" t="s">
        <v>167</v>
      </c>
      <c r="B3026">
        <v>13</v>
      </c>
      <c r="C3026" s="27" t="str">
        <f t="shared" si="245"/>
        <v>T</v>
      </c>
      <c r="E3026" t="s">
        <v>3286</v>
      </c>
      <c r="F3026" s="27" t="str">
        <f t="shared" si="246"/>
        <v>CCV-49B</v>
      </c>
      <c r="G3026" t="s">
        <v>3287</v>
      </c>
      <c r="H3026" t="s">
        <v>105</v>
      </c>
      <c r="I3026" t="s">
        <v>3319</v>
      </c>
      <c r="J3026">
        <v>0</v>
      </c>
      <c r="K3026">
        <v>56</v>
      </c>
      <c r="L3026">
        <v>80</v>
      </c>
      <c r="M3026">
        <v>573</v>
      </c>
      <c r="N3026">
        <v>84</v>
      </c>
      <c r="O3026">
        <v>1</v>
      </c>
      <c r="P3026">
        <v>4</v>
      </c>
      <c r="Q3026">
        <v>41</v>
      </c>
      <c r="R3026" s="27">
        <f t="shared" si="247"/>
        <v>1228</v>
      </c>
      <c r="S3026" s="27">
        <f t="shared" si="248"/>
        <v>818</v>
      </c>
      <c r="T3026" s="27" t="str">
        <f>IFERROR(VLOOKUP(F3026,#REF!,2,0),"")</f>
        <v/>
      </c>
      <c r="U3026" s="27" t="str">
        <f t="shared" si="249"/>
        <v>,13:45:00,car,1228</v>
      </c>
    </row>
    <row r="3027" spans="1:21" hidden="1" x14ac:dyDescent="0.25">
      <c r="A3027" t="s">
        <v>169</v>
      </c>
      <c r="B3027">
        <v>14</v>
      </c>
      <c r="C3027" s="27" t="str">
        <f t="shared" si="245"/>
        <v>T</v>
      </c>
      <c r="E3027" t="s">
        <v>3286</v>
      </c>
      <c r="F3027" s="27" t="str">
        <f t="shared" si="246"/>
        <v>CCV-49B</v>
      </c>
      <c r="G3027" t="s">
        <v>3287</v>
      </c>
      <c r="H3027" t="s">
        <v>105</v>
      </c>
      <c r="I3027" t="s">
        <v>3320</v>
      </c>
      <c r="J3027">
        <v>0</v>
      </c>
      <c r="K3027">
        <v>34</v>
      </c>
      <c r="L3027">
        <v>86</v>
      </c>
      <c r="M3027">
        <v>556</v>
      </c>
      <c r="N3027">
        <v>74</v>
      </c>
      <c r="O3027">
        <v>4</v>
      </c>
      <c r="P3027">
        <v>3</v>
      </c>
      <c r="Q3027">
        <v>47</v>
      </c>
      <c r="R3027" s="27">
        <f t="shared" si="247"/>
        <v>1172</v>
      </c>
      <c r="S3027" s="27">
        <f t="shared" si="248"/>
        <v>821</v>
      </c>
      <c r="T3027" s="27" t="str">
        <f>IFERROR(VLOOKUP(F3027,#REF!,2,0),"")</f>
        <v/>
      </c>
      <c r="U3027" s="27" t="str">
        <f t="shared" si="249"/>
        <v>,14:00:00,car,1172</v>
      </c>
    </row>
    <row r="3028" spans="1:21" hidden="1" x14ac:dyDescent="0.25">
      <c r="A3028" t="s">
        <v>171</v>
      </c>
      <c r="B3028">
        <v>14</v>
      </c>
      <c r="C3028" s="27" t="str">
        <f t="shared" si="245"/>
        <v>T</v>
      </c>
      <c r="E3028" t="s">
        <v>3286</v>
      </c>
      <c r="F3028" s="27" t="str">
        <f t="shared" si="246"/>
        <v>CCV-49B</v>
      </c>
      <c r="G3028" t="s">
        <v>3287</v>
      </c>
      <c r="H3028" t="s">
        <v>105</v>
      </c>
      <c r="I3028" t="s">
        <v>3321</v>
      </c>
      <c r="J3028">
        <v>0</v>
      </c>
      <c r="K3028">
        <v>65</v>
      </c>
      <c r="L3028">
        <v>40</v>
      </c>
      <c r="M3028">
        <v>544</v>
      </c>
      <c r="N3028">
        <v>67</v>
      </c>
      <c r="O3028">
        <v>1</v>
      </c>
      <c r="P3028">
        <v>6</v>
      </c>
      <c r="Q3028">
        <v>65</v>
      </c>
      <c r="R3028" s="27">
        <f t="shared" si="247"/>
        <v>1114</v>
      </c>
      <c r="S3028" s="27">
        <f t="shared" si="248"/>
        <v>715</v>
      </c>
      <c r="T3028" s="27" t="str">
        <f>IFERROR(VLOOKUP(F3028,#REF!,2,0),"")</f>
        <v/>
      </c>
      <c r="U3028" s="27" t="str">
        <f t="shared" si="249"/>
        <v>,14:15:00,car,1114</v>
      </c>
    </row>
    <row r="3029" spans="1:21" hidden="1" x14ac:dyDescent="0.25">
      <c r="A3029" t="s">
        <v>173</v>
      </c>
      <c r="B3029">
        <v>14</v>
      </c>
      <c r="C3029" s="27" t="str">
        <f t="shared" si="245"/>
        <v>T</v>
      </c>
      <c r="E3029" t="s">
        <v>3286</v>
      </c>
      <c r="F3029" s="27" t="str">
        <f t="shared" si="246"/>
        <v>CCV-49B</v>
      </c>
      <c r="G3029" t="s">
        <v>3287</v>
      </c>
      <c r="H3029" t="s">
        <v>105</v>
      </c>
      <c r="I3029" t="s">
        <v>3322</v>
      </c>
      <c r="J3029">
        <v>0</v>
      </c>
      <c r="K3029">
        <v>65</v>
      </c>
      <c r="L3029">
        <v>41</v>
      </c>
      <c r="M3029">
        <v>518</v>
      </c>
      <c r="N3029">
        <v>87</v>
      </c>
      <c r="O3029">
        <v>4</v>
      </c>
      <c r="P3029">
        <v>4</v>
      </c>
      <c r="Q3029">
        <v>44</v>
      </c>
      <c r="R3029" s="27">
        <f t="shared" si="247"/>
        <v>1057</v>
      </c>
      <c r="S3029" s="27">
        <f t="shared" si="248"/>
        <v>669</v>
      </c>
      <c r="T3029" s="27" t="str">
        <f>IFERROR(VLOOKUP(F3029,#REF!,2,0),"")</f>
        <v/>
      </c>
      <c r="U3029" s="27" t="str">
        <f t="shared" si="249"/>
        <v>,14:30:00,car,1057</v>
      </c>
    </row>
    <row r="3030" spans="1:21" hidden="1" x14ac:dyDescent="0.25">
      <c r="A3030" t="s">
        <v>175</v>
      </c>
      <c r="B3030">
        <v>14</v>
      </c>
      <c r="C3030" s="27" t="str">
        <f t="shared" si="245"/>
        <v>T</v>
      </c>
      <c r="E3030" t="s">
        <v>3286</v>
      </c>
      <c r="F3030" s="27" t="str">
        <f t="shared" si="246"/>
        <v>CCV-49B</v>
      </c>
      <c r="G3030" t="s">
        <v>3287</v>
      </c>
      <c r="H3030" t="s">
        <v>105</v>
      </c>
      <c r="I3030" t="s">
        <v>3323</v>
      </c>
      <c r="J3030">
        <v>0</v>
      </c>
      <c r="K3030">
        <v>80</v>
      </c>
      <c r="L3030">
        <v>52</v>
      </c>
      <c r="M3030">
        <v>734</v>
      </c>
      <c r="N3030">
        <v>66</v>
      </c>
      <c r="O3030">
        <v>6</v>
      </c>
      <c r="P3030">
        <v>6</v>
      </c>
      <c r="Q3030">
        <v>47</v>
      </c>
      <c r="R3030" s="27">
        <f t="shared" si="247"/>
        <v>1415</v>
      </c>
      <c r="S3030" s="27">
        <f t="shared" si="248"/>
        <v>917</v>
      </c>
      <c r="T3030" s="27" t="str">
        <f>IFERROR(VLOOKUP(F3030,#REF!,2,0),"")</f>
        <v/>
      </c>
      <c r="U3030" s="27" t="str">
        <f t="shared" si="249"/>
        <v>,14:45:00,car,1415</v>
      </c>
    </row>
    <row r="3031" spans="1:21" hidden="1" x14ac:dyDescent="0.25">
      <c r="A3031" t="s">
        <v>177</v>
      </c>
      <c r="B3031">
        <v>15</v>
      </c>
      <c r="C3031" s="27" t="str">
        <f t="shared" si="245"/>
        <v>T</v>
      </c>
      <c r="E3031" t="s">
        <v>3286</v>
      </c>
      <c r="F3031" s="27" t="str">
        <f t="shared" si="246"/>
        <v>CCV-49B</v>
      </c>
      <c r="G3031" t="s">
        <v>3287</v>
      </c>
      <c r="H3031" t="s">
        <v>105</v>
      </c>
      <c r="I3031" t="s">
        <v>3324</v>
      </c>
      <c r="J3031">
        <v>0</v>
      </c>
      <c r="K3031">
        <v>81</v>
      </c>
      <c r="L3031">
        <v>55</v>
      </c>
      <c r="M3031">
        <v>867</v>
      </c>
      <c r="N3031">
        <v>93</v>
      </c>
      <c r="O3031">
        <v>3</v>
      </c>
      <c r="P3031">
        <v>4</v>
      </c>
      <c r="Q3031">
        <v>74</v>
      </c>
      <c r="R3031" s="27">
        <f t="shared" si="247"/>
        <v>1638</v>
      </c>
      <c r="S3031" s="27">
        <f t="shared" si="248"/>
        <v>1083</v>
      </c>
      <c r="T3031" s="27" t="str">
        <f>IFERROR(VLOOKUP(F3031,#REF!,2,0),"")</f>
        <v/>
      </c>
      <c r="U3031" s="27" t="str">
        <f t="shared" si="249"/>
        <v>,15:00:00,car,1638</v>
      </c>
    </row>
    <row r="3032" spans="1:21" hidden="1" x14ac:dyDescent="0.25">
      <c r="A3032" t="s">
        <v>179</v>
      </c>
      <c r="B3032">
        <v>15</v>
      </c>
      <c r="C3032" s="27" t="str">
        <f t="shared" si="245"/>
        <v>T</v>
      </c>
      <c r="E3032" t="s">
        <v>3286</v>
      </c>
      <c r="F3032" s="27" t="str">
        <f t="shared" si="246"/>
        <v>CCV-49B</v>
      </c>
      <c r="G3032" t="s">
        <v>3287</v>
      </c>
      <c r="H3032" t="s">
        <v>105</v>
      </c>
      <c r="I3032" t="s">
        <v>3325</v>
      </c>
      <c r="J3032">
        <v>0</v>
      </c>
      <c r="K3032">
        <v>68</v>
      </c>
      <c r="L3032">
        <v>54</v>
      </c>
      <c r="M3032">
        <v>929</v>
      </c>
      <c r="N3032">
        <v>77</v>
      </c>
      <c r="O3032">
        <v>3</v>
      </c>
      <c r="P3032">
        <v>2</v>
      </c>
      <c r="Q3032">
        <v>103</v>
      </c>
      <c r="R3032" s="27">
        <f t="shared" si="247"/>
        <v>1714</v>
      </c>
      <c r="S3032" s="27">
        <f t="shared" si="248"/>
        <v>1169</v>
      </c>
      <c r="T3032" s="27" t="str">
        <f>IFERROR(VLOOKUP(F3032,#REF!,2,0),"")</f>
        <v/>
      </c>
      <c r="U3032" s="27" t="str">
        <f t="shared" si="249"/>
        <v>,15:15:00,car,1714</v>
      </c>
    </row>
    <row r="3033" spans="1:21" hidden="1" x14ac:dyDescent="0.25">
      <c r="A3033" t="s">
        <v>181</v>
      </c>
      <c r="B3033">
        <v>15</v>
      </c>
      <c r="C3033" s="27" t="str">
        <f t="shared" si="245"/>
        <v>T</v>
      </c>
      <c r="E3033" t="s">
        <v>3286</v>
      </c>
      <c r="F3033" s="27" t="str">
        <f t="shared" si="246"/>
        <v>CCV-49B</v>
      </c>
      <c r="G3033" t="s">
        <v>3287</v>
      </c>
      <c r="H3033" t="s">
        <v>105</v>
      </c>
      <c r="I3033" t="s">
        <v>3326</v>
      </c>
      <c r="J3033">
        <v>0</v>
      </c>
      <c r="K3033">
        <v>69</v>
      </c>
      <c r="L3033">
        <v>62</v>
      </c>
      <c r="M3033">
        <v>805</v>
      </c>
      <c r="N3033">
        <v>72</v>
      </c>
      <c r="O3033">
        <v>1</v>
      </c>
      <c r="P3033">
        <v>3</v>
      </c>
      <c r="Q3033">
        <v>18</v>
      </c>
      <c r="R3033" s="27">
        <f t="shared" si="247"/>
        <v>1471</v>
      </c>
      <c r="S3033" s="27">
        <f t="shared" si="248"/>
        <v>981</v>
      </c>
      <c r="T3033" s="27" t="str">
        <f>IFERROR(VLOOKUP(F3033,#REF!,2,0),"")</f>
        <v/>
      </c>
      <c r="U3033" s="27" t="str">
        <f t="shared" si="249"/>
        <v>,15:30:00,car,1471</v>
      </c>
    </row>
    <row r="3034" spans="1:21" hidden="1" x14ac:dyDescent="0.25">
      <c r="A3034" t="s">
        <v>183</v>
      </c>
      <c r="B3034">
        <v>15</v>
      </c>
      <c r="C3034" s="27" t="str">
        <f t="shared" si="245"/>
        <v>T</v>
      </c>
      <c r="E3034" t="s">
        <v>3286</v>
      </c>
      <c r="F3034" s="27" t="str">
        <f t="shared" si="246"/>
        <v>CCV-49B</v>
      </c>
      <c r="G3034" t="s">
        <v>3287</v>
      </c>
      <c r="H3034" t="s">
        <v>105</v>
      </c>
      <c r="I3034" t="s">
        <v>3327</v>
      </c>
      <c r="J3034">
        <v>2</v>
      </c>
      <c r="K3034">
        <v>76</v>
      </c>
      <c r="L3034">
        <v>55</v>
      </c>
      <c r="M3034">
        <v>950</v>
      </c>
      <c r="N3034">
        <v>71</v>
      </c>
      <c r="O3034">
        <v>3</v>
      </c>
      <c r="P3034">
        <v>2</v>
      </c>
      <c r="Q3034">
        <v>154</v>
      </c>
      <c r="R3034" s="27">
        <f t="shared" si="247"/>
        <v>1830</v>
      </c>
      <c r="S3034" s="27">
        <f t="shared" si="248"/>
        <v>1244</v>
      </c>
      <c r="T3034" s="27" t="str">
        <f>IFERROR(VLOOKUP(F3034,#REF!,2,0),"")</f>
        <v/>
      </c>
      <c r="U3034" s="27" t="str">
        <f t="shared" si="249"/>
        <v>,15:45:00,car,1830</v>
      </c>
    </row>
    <row r="3035" spans="1:21" hidden="1" x14ac:dyDescent="0.25">
      <c r="A3035" t="s">
        <v>185</v>
      </c>
      <c r="B3035">
        <v>16</v>
      </c>
      <c r="C3035" s="27" t="str">
        <f t="shared" si="245"/>
        <v>T</v>
      </c>
      <c r="E3035" t="s">
        <v>3286</v>
      </c>
      <c r="F3035" s="27" t="str">
        <f t="shared" si="246"/>
        <v>CCV-49B</v>
      </c>
      <c r="G3035" t="s">
        <v>3287</v>
      </c>
      <c r="H3035" t="s">
        <v>105</v>
      </c>
      <c r="I3035" t="s">
        <v>3328</v>
      </c>
      <c r="J3035">
        <v>1</v>
      </c>
      <c r="K3035">
        <v>70</v>
      </c>
      <c r="L3035">
        <v>68</v>
      </c>
      <c r="M3035">
        <v>908</v>
      </c>
      <c r="N3035">
        <v>60</v>
      </c>
      <c r="O3035">
        <v>8</v>
      </c>
      <c r="P3035">
        <v>2</v>
      </c>
      <c r="Q3035">
        <v>70</v>
      </c>
      <c r="R3035" s="27">
        <f t="shared" si="247"/>
        <v>1690</v>
      </c>
      <c r="S3035" s="27">
        <f t="shared" si="248"/>
        <v>1150</v>
      </c>
      <c r="T3035" s="27" t="str">
        <f>IFERROR(VLOOKUP(F3035,#REF!,2,0),"")</f>
        <v/>
      </c>
      <c r="U3035" s="27" t="str">
        <f t="shared" si="249"/>
        <v>,16:00:00,car,1690</v>
      </c>
    </row>
    <row r="3036" spans="1:21" hidden="1" x14ac:dyDescent="0.25">
      <c r="A3036" t="s">
        <v>187</v>
      </c>
      <c r="B3036">
        <v>16</v>
      </c>
      <c r="C3036" s="27" t="str">
        <f t="shared" si="245"/>
        <v>T</v>
      </c>
      <c r="E3036" t="s">
        <v>3286</v>
      </c>
      <c r="F3036" s="27" t="str">
        <f t="shared" si="246"/>
        <v>CCV-49B</v>
      </c>
      <c r="G3036" t="s">
        <v>3287</v>
      </c>
      <c r="H3036" t="s">
        <v>105</v>
      </c>
      <c r="I3036" t="s">
        <v>3329</v>
      </c>
      <c r="J3036">
        <v>1</v>
      </c>
      <c r="K3036">
        <v>88</v>
      </c>
      <c r="L3036">
        <v>49</v>
      </c>
      <c r="M3036">
        <v>815</v>
      </c>
      <c r="N3036">
        <v>55</v>
      </c>
      <c r="O3036">
        <v>3</v>
      </c>
      <c r="P3036">
        <v>6</v>
      </c>
      <c r="Q3036">
        <v>58</v>
      </c>
      <c r="R3036" s="27">
        <f t="shared" si="247"/>
        <v>1543</v>
      </c>
      <c r="S3036" s="27">
        <f t="shared" si="248"/>
        <v>1002</v>
      </c>
      <c r="T3036" s="27" t="str">
        <f>IFERROR(VLOOKUP(F3036,#REF!,2,0),"")</f>
        <v/>
      </c>
      <c r="U3036" s="27" t="str">
        <f t="shared" si="249"/>
        <v>,16:15:00,car,1543</v>
      </c>
    </row>
    <row r="3037" spans="1:21" hidden="1" x14ac:dyDescent="0.25">
      <c r="A3037" t="s">
        <v>42</v>
      </c>
      <c r="B3037">
        <v>16</v>
      </c>
      <c r="C3037" s="27" t="str">
        <f t="shared" si="245"/>
        <v>T</v>
      </c>
      <c r="E3037" t="s">
        <v>3286</v>
      </c>
      <c r="F3037" s="27" t="str">
        <f t="shared" si="246"/>
        <v>CCV-49B</v>
      </c>
      <c r="G3037" t="s">
        <v>3287</v>
      </c>
      <c r="H3037" t="s">
        <v>105</v>
      </c>
      <c r="I3037" t="s">
        <v>3330</v>
      </c>
      <c r="J3037">
        <v>0</v>
      </c>
      <c r="K3037">
        <v>72</v>
      </c>
      <c r="L3037">
        <v>73</v>
      </c>
      <c r="M3037">
        <v>748</v>
      </c>
      <c r="N3037">
        <v>72</v>
      </c>
      <c r="O3037">
        <v>1</v>
      </c>
      <c r="P3037">
        <v>4</v>
      </c>
      <c r="Q3037">
        <v>59</v>
      </c>
      <c r="R3037" s="27">
        <f t="shared" si="247"/>
        <v>1495</v>
      </c>
      <c r="S3037" s="27">
        <f t="shared" si="248"/>
        <v>994</v>
      </c>
      <c r="T3037" s="27" t="str">
        <f>IFERROR(VLOOKUP(F3037,#REF!,2,0),"")</f>
        <v/>
      </c>
      <c r="U3037" s="27" t="str">
        <f t="shared" si="249"/>
        <v>,16:30:00,car,1495</v>
      </c>
    </row>
    <row r="3038" spans="1:21" hidden="1" x14ac:dyDescent="0.25">
      <c r="A3038" t="s">
        <v>43</v>
      </c>
      <c r="B3038">
        <v>16</v>
      </c>
      <c r="C3038" s="27" t="str">
        <f t="shared" si="245"/>
        <v>T</v>
      </c>
      <c r="E3038" t="s">
        <v>3286</v>
      </c>
      <c r="F3038" s="27" t="str">
        <f t="shared" si="246"/>
        <v>CCV-49B</v>
      </c>
      <c r="G3038" t="s">
        <v>3287</v>
      </c>
      <c r="H3038" t="s">
        <v>105</v>
      </c>
      <c r="I3038" t="s">
        <v>3331</v>
      </c>
      <c r="J3038">
        <v>0</v>
      </c>
      <c r="K3038">
        <v>84</v>
      </c>
      <c r="L3038">
        <v>63</v>
      </c>
      <c r="M3038">
        <v>897</v>
      </c>
      <c r="N3038">
        <v>83</v>
      </c>
      <c r="O3038">
        <v>0</v>
      </c>
      <c r="P3038">
        <v>3</v>
      </c>
      <c r="Q3038">
        <v>46</v>
      </c>
      <c r="R3038" s="27">
        <f t="shared" si="247"/>
        <v>1671</v>
      </c>
      <c r="S3038" s="27">
        <f t="shared" si="248"/>
        <v>1104</v>
      </c>
      <c r="T3038" s="27" t="str">
        <f>IFERROR(VLOOKUP(F3038,#REF!,2,0),"")</f>
        <v/>
      </c>
      <c r="U3038" s="27" t="str">
        <f t="shared" si="249"/>
        <v>,16:45:00,car,1671</v>
      </c>
    </row>
    <row r="3039" spans="1:21" hidden="1" x14ac:dyDescent="0.25">
      <c r="A3039" t="s">
        <v>44</v>
      </c>
      <c r="B3039">
        <v>17</v>
      </c>
      <c r="C3039" s="27" t="str">
        <f t="shared" si="245"/>
        <v>T</v>
      </c>
      <c r="E3039" t="s">
        <v>3286</v>
      </c>
      <c r="F3039" s="27" t="str">
        <f t="shared" si="246"/>
        <v>CCV-49B</v>
      </c>
      <c r="G3039" t="s">
        <v>3287</v>
      </c>
      <c r="H3039" t="s">
        <v>105</v>
      </c>
      <c r="I3039" t="s">
        <v>3332</v>
      </c>
      <c r="J3039">
        <v>0</v>
      </c>
      <c r="K3039">
        <v>61</v>
      </c>
      <c r="L3039">
        <v>58</v>
      </c>
      <c r="M3039">
        <v>753</v>
      </c>
      <c r="N3039">
        <v>123</v>
      </c>
      <c r="O3039">
        <v>6</v>
      </c>
      <c r="P3039">
        <v>3</v>
      </c>
      <c r="Q3039">
        <v>45</v>
      </c>
      <c r="R3039" s="27">
        <f t="shared" si="247"/>
        <v>1416</v>
      </c>
      <c r="S3039" s="27">
        <f t="shared" si="248"/>
        <v>946</v>
      </c>
      <c r="T3039" s="27" t="str">
        <f>IFERROR(VLOOKUP(F3039,#REF!,2,0),"")</f>
        <v/>
      </c>
      <c r="U3039" s="27" t="str">
        <f t="shared" si="249"/>
        <v>,17:00:00,car,1416</v>
      </c>
    </row>
    <row r="3040" spans="1:21" hidden="1" x14ac:dyDescent="0.25">
      <c r="A3040" t="s">
        <v>45</v>
      </c>
      <c r="B3040">
        <v>17</v>
      </c>
      <c r="C3040" s="27" t="str">
        <f t="shared" si="245"/>
        <v>T</v>
      </c>
      <c r="E3040" t="s">
        <v>3286</v>
      </c>
      <c r="F3040" s="27" t="str">
        <f t="shared" si="246"/>
        <v>CCV-49B</v>
      </c>
      <c r="G3040" t="s">
        <v>3287</v>
      </c>
      <c r="H3040" t="s">
        <v>105</v>
      </c>
      <c r="I3040" t="s">
        <v>3333</v>
      </c>
      <c r="J3040">
        <v>0</v>
      </c>
      <c r="K3040">
        <v>66</v>
      </c>
      <c r="L3040">
        <v>46</v>
      </c>
      <c r="M3040">
        <v>1055</v>
      </c>
      <c r="N3040">
        <v>98</v>
      </c>
      <c r="O3040">
        <v>8</v>
      </c>
      <c r="P3040">
        <v>12</v>
      </c>
      <c r="Q3040">
        <v>32</v>
      </c>
      <c r="R3040" s="27">
        <f t="shared" si="247"/>
        <v>1772</v>
      </c>
      <c r="S3040" s="27">
        <f t="shared" si="248"/>
        <v>1214</v>
      </c>
      <c r="T3040" s="27" t="str">
        <f>IFERROR(VLOOKUP(F3040,#REF!,2,0),"")</f>
        <v/>
      </c>
      <c r="U3040" s="27" t="str">
        <f t="shared" si="249"/>
        <v>,17:15:00,car,1772</v>
      </c>
    </row>
    <row r="3041" spans="1:21" hidden="1" x14ac:dyDescent="0.25">
      <c r="A3041" t="s">
        <v>46</v>
      </c>
      <c r="B3041">
        <v>17</v>
      </c>
      <c r="C3041" s="27" t="str">
        <f t="shared" si="245"/>
        <v>T</v>
      </c>
      <c r="E3041" t="s">
        <v>3286</v>
      </c>
      <c r="F3041" s="27" t="str">
        <f t="shared" si="246"/>
        <v>CCV-49B</v>
      </c>
      <c r="G3041" t="s">
        <v>3287</v>
      </c>
      <c r="H3041" t="s">
        <v>105</v>
      </c>
      <c r="I3041" t="s">
        <v>3334</v>
      </c>
      <c r="J3041">
        <v>0</v>
      </c>
      <c r="K3041">
        <v>59</v>
      </c>
      <c r="L3041">
        <v>54</v>
      </c>
      <c r="M3041">
        <v>795</v>
      </c>
      <c r="N3041">
        <v>112</v>
      </c>
      <c r="O3041">
        <v>3</v>
      </c>
      <c r="P3041">
        <v>5</v>
      </c>
      <c r="Q3041">
        <v>25</v>
      </c>
      <c r="R3041" s="27">
        <f t="shared" si="247"/>
        <v>1426</v>
      </c>
      <c r="S3041" s="27">
        <f t="shared" si="248"/>
        <v>960</v>
      </c>
      <c r="T3041" s="27" t="str">
        <f>IFERROR(VLOOKUP(F3041,#REF!,2,0),"")</f>
        <v/>
      </c>
      <c r="U3041" s="27" t="str">
        <f t="shared" si="249"/>
        <v>,17:30:00,car,1426</v>
      </c>
    </row>
    <row r="3042" spans="1:21" hidden="1" x14ac:dyDescent="0.25">
      <c r="A3042" t="s">
        <v>47</v>
      </c>
      <c r="B3042">
        <v>17</v>
      </c>
      <c r="C3042" s="27" t="str">
        <f t="shared" si="245"/>
        <v>T</v>
      </c>
      <c r="E3042" t="s">
        <v>3286</v>
      </c>
      <c r="F3042" s="27" t="str">
        <f t="shared" si="246"/>
        <v>CCV-49B</v>
      </c>
      <c r="G3042" t="s">
        <v>3287</v>
      </c>
      <c r="H3042" t="s">
        <v>105</v>
      </c>
      <c r="I3042" t="s">
        <v>3335</v>
      </c>
      <c r="J3042">
        <v>5</v>
      </c>
      <c r="K3042">
        <v>45</v>
      </c>
      <c r="L3042">
        <v>42</v>
      </c>
      <c r="M3042">
        <v>882</v>
      </c>
      <c r="N3042">
        <v>77</v>
      </c>
      <c r="O3042">
        <v>5</v>
      </c>
      <c r="P3042">
        <v>0</v>
      </c>
      <c r="Q3042">
        <v>55</v>
      </c>
      <c r="R3042" s="27">
        <f t="shared" si="247"/>
        <v>1489</v>
      </c>
      <c r="S3042" s="27">
        <f t="shared" si="248"/>
        <v>1042</v>
      </c>
      <c r="T3042" s="27" t="str">
        <f>IFERROR(VLOOKUP(F3042,#REF!,2,0),"")</f>
        <v/>
      </c>
      <c r="U3042" s="27" t="str">
        <f t="shared" si="249"/>
        <v>,17:45:00,car,1489</v>
      </c>
    </row>
    <row r="3043" spans="1:21" hidden="1" x14ac:dyDescent="0.25">
      <c r="A3043" t="s">
        <v>48</v>
      </c>
      <c r="B3043">
        <v>18</v>
      </c>
      <c r="C3043" s="27" t="str">
        <f t="shared" si="245"/>
        <v>T</v>
      </c>
      <c r="E3043" t="s">
        <v>3286</v>
      </c>
      <c r="F3043" s="27" t="str">
        <f t="shared" si="246"/>
        <v>CCV-49B</v>
      </c>
      <c r="G3043" t="s">
        <v>3287</v>
      </c>
      <c r="H3043" t="s">
        <v>105</v>
      </c>
      <c r="I3043" t="s">
        <v>3336</v>
      </c>
      <c r="J3043">
        <v>0</v>
      </c>
      <c r="K3043">
        <v>20</v>
      </c>
      <c r="L3043">
        <v>45</v>
      </c>
      <c r="M3043">
        <v>782</v>
      </c>
      <c r="N3043">
        <v>187</v>
      </c>
      <c r="O3043">
        <v>4</v>
      </c>
      <c r="P3043">
        <v>4</v>
      </c>
      <c r="Q3043">
        <v>22</v>
      </c>
      <c r="R3043" s="27">
        <f t="shared" si="247"/>
        <v>1290</v>
      </c>
      <c r="S3043" s="27">
        <f t="shared" si="248"/>
        <v>921</v>
      </c>
      <c r="T3043" s="27" t="str">
        <f>IFERROR(VLOOKUP(F3043,#REF!,2,0),"")</f>
        <v/>
      </c>
      <c r="U3043" s="27" t="str">
        <f t="shared" si="249"/>
        <v>,18:00:00,car,1290</v>
      </c>
    </row>
    <row r="3044" spans="1:21" hidden="1" x14ac:dyDescent="0.25">
      <c r="A3044" t="s">
        <v>49</v>
      </c>
      <c r="B3044">
        <v>18</v>
      </c>
      <c r="C3044" s="27" t="str">
        <f t="shared" si="245"/>
        <v>T</v>
      </c>
      <c r="E3044" t="s">
        <v>3286</v>
      </c>
      <c r="F3044" s="27" t="str">
        <f t="shared" si="246"/>
        <v>CCV-49B</v>
      </c>
      <c r="G3044" t="s">
        <v>3287</v>
      </c>
      <c r="H3044" t="s">
        <v>105</v>
      </c>
      <c r="I3044" t="s">
        <v>3337</v>
      </c>
      <c r="J3044">
        <v>0</v>
      </c>
      <c r="K3044">
        <v>16</v>
      </c>
      <c r="L3044">
        <v>69</v>
      </c>
      <c r="M3044">
        <v>507</v>
      </c>
      <c r="N3044">
        <v>148</v>
      </c>
      <c r="O3044">
        <v>2</v>
      </c>
      <c r="P3044">
        <v>3</v>
      </c>
      <c r="Q3044">
        <v>31</v>
      </c>
      <c r="R3044" s="27">
        <f t="shared" si="247"/>
        <v>1002</v>
      </c>
      <c r="S3044" s="27">
        <f t="shared" si="248"/>
        <v>714</v>
      </c>
      <c r="T3044" s="27" t="str">
        <f>IFERROR(VLOOKUP(F3044,#REF!,2,0),"")</f>
        <v/>
      </c>
      <c r="U3044" s="27" t="str">
        <f t="shared" si="249"/>
        <v>,18:15:00,car,1002</v>
      </c>
    </row>
    <row r="3045" spans="1:21" hidden="1" x14ac:dyDescent="0.25">
      <c r="A3045" t="s">
        <v>197</v>
      </c>
      <c r="B3045">
        <v>18</v>
      </c>
      <c r="C3045" s="27" t="str">
        <f t="shared" si="245"/>
        <v>T</v>
      </c>
      <c r="E3045" t="s">
        <v>3286</v>
      </c>
      <c r="F3045" s="27" t="str">
        <f t="shared" si="246"/>
        <v>CCV-49B</v>
      </c>
      <c r="G3045" t="s">
        <v>3287</v>
      </c>
      <c r="H3045" t="s">
        <v>105</v>
      </c>
      <c r="I3045" t="s">
        <v>3338</v>
      </c>
      <c r="J3045">
        <v>0</v>
      </c>
      <c r="K3045">
        <v>22</v>
      </c>
      <c r="L3045">
        <v>81</v>
      </c>
      <c r="M3045">
        <v>516</v>
      </c>
      <c r="N3045">
        <v>154</v>
      </c>
      <c r="O3045">
        <v>6</v>
      </c>
      <c r="P3045">
        <v>1</v>
      </c>
      <c r="Q3045">
        <v>32</v>
      </c>
      <c r="R3045" s="27">
        <f t="shared" si="247"/>
        <v>1068</v>
      </c>
      <c r="S3045" s="27">
        <f t="shared" si="248"/>
        <v>752</v>
      </c>
      <c r="T3045" s="27" t="str">
        <f>IFERROR(VLOOKUP(F3045,#REF!,2,0),"")</f>
        <v/>
      </c>
      <c r="U3045" s="27" t="str">
        <f t="shared" si="249"/>
        <v>,18:30:00,car,1068</v>
      </c>
    </row>
    <row r="3046" spans="1:21" hidden="1" x14ac:dyDescent="0.25">
      <c r="A3046" t="s">
        <v>199</v>
      </c>
      <c r="B3046">
        <v>18</v>
      </c>
      <c r="C3046" s="27" t="str">
        <f t="shared" si="245"/>
        <v>T</v>
      </c>
      <c r="E3046" t="s">
        <v>3286</v>
      </c>
      <c r="F3046" s="27" t="str">
        <f t="shared" si="246"/>
        <v>CCV-49B</v>
      </c>
      <c r="G3046" t="s">
        <v>3287</v>
      </c>
      <c r="H3046" t="s">
        <v>105</v>
      </c>
      <c r="I3046" t="s">
        <v>3339</v>
      </c>
      <c r="J3046">
        <v>0</v>
      </c>
      <c r="K3046">
        <v>17</v>
      </c>
      <c r="L3046">
        <v>62</v>
      </c>
      <c r="M3046">
        <v>317</v>
      </c>
      <c r="N3046">
        <v>106</v>
      </c>
      <c r="O3046">
        <v>1</v>
      </c>
      <c r="P3046">
        <v>3</v>
      </c>
      <c r="Q3046">
        <v>23</v>
      </c>
      <c r="R3046" s="27">
        <f t="shared" si="247"/>
        <v>715</v>
      </c>
      <c r="S3046" s="27">
        <f t="shared" si="248"/>
        <v>498</v>
      </c>
      <c r="T3046" s="27" t="str">
        <f>IFERROR(VLOOKUP(F3046,#REF!,2,0),"")</f>
        <v/>
      </c>
      <c r="U3046" s="27" t="str">
        <f t="shared" si="249"/>
        <v>,18:45:00,car,715</v>
      </c>
    </row>
    <row r="3047" spans="1:21" hidden="1" x14ac:dyDescent="0.25">
      <c r="A3047" t="s">
        <v>201</v>
      </c>
      <c r="B3047">
        <v>19</v>
      </c>
      <c r="C3047" s="27" t="str">
        <f t="shared" si="245"/>
        <v>N</v>
      </c>
      <c r="E3047" t="s">
        <v>3286</v>
      </c>
      <c r="F3047" s="27" t="str">
        <f t="shared" si="246"/>
        <v>CCV-49B</v>
      </c>
      <c r="G3047" t="s">
        <v>3287</v>
      </c>
      <c r="H3047" t="s">
        <v>105</v>
      </c>
      <c r="I3047" t="s">
        <v>3340</v>
      </c>
      <c r="J3047">
        <v>1</v>
      </c>
      <c r="K3047">
        <v>13</v>
      </c>
      <c r="L3047">
        <v>50</v>
      </c>
      <c r="M3047">
        <v>402</v>
      </c>
      <c r="N3047">
        <v>91</v>
      </c>
      <c r="O3047">
        <v>4</v>
      </c>
      <c r="P3047">
        <v>2</v>
      </c>
      <c r="Q3047">
        <v>8</v>
      </c>
      <c r="R3047" s="27">
        <f t="shared" si="247"/>
        <v>752</v>
      </c>
      <c r="S3047" s="27">
        <f t="shared" si="248"/>
        <v>537</v>
      </c>
      <c r="T3047" s="27" t="str">
        <f>IFERROR(VLOOKUP(F3047,#REF!,2,0),"")</f>
        <v/>
      </c>
      <c r="U3047" s="27" t="str">
        <f t="shared" si="249"/>
        <v>,19:00:00,car,752</v>
      </c>
    </row>
    <row r="3048" spans="1:21" hidden="1" x14ac:dyDescent="0.25">
      <c r="A3048" t="s">
        <v>203</v>
      </c>
      <c r="B3048">
        <v>19</v>
      </c>
      <c r="C3048" s="27" t="str">
        <f t="shared" si="245"/>
        <v>N</v>
      </c>
      <c r="E3048" t="s">
        <v>3286</v>
      </c>
      <c r="F3048" s="27" t="str">
        <f t="shared" si="246"/>
        <v>CCV-49B</v>
      </c>
      <c r="G3048" t="s">
        <v>3287</v>
      </c>
      <c r="H3048" t="s">
        <v>105</v>
      </c>
      <c r="I3048" t="s">
        <v>3341</v>
      </c>
      <c r="J3048">
        <v>0</v>
      </c>
      <c r="K3048">
        <v>13</v>
      </c>
      <c r="L3048">
        <v>48</v>
      </c>
      <c r="M3048">
        <v>532</v>
      </c>
      <c r="N3048">
        <v>66</v>
      </c>
      <c r="O3048">
        <v>3</v>
      </c>
      <c r="P3048">
        <v>17</v>
      </c>
      <c r="Q3048">
        <v>21</v>
      </c>
      <c r="R3048" s="27">
        <f t="shared" si="247"/>
        <v>946</v>
      </c>
      <c r="S3048" s="27">
        <f t="shared" si="248"/>
        <v>690</v>
      </c>
      <c r="T3048" s="27" t="str">
        <f>IFERROR(VLOOKUP(F3048,#REF!,2,0),"")</f>
        <v/>
      </c>
      <c r="U3048" s="27" t="str">
        <f t="shared" si="249"/>
        <v>,19:15:00,car,946</v>
      </c>
    </row>
    <row r="3049" spans="1:21" hidden="1" x14ac:dyDescent="0.25">
      <c r="A3049" t="s">
        <v>205</v>
      </c>
      <c r="B3049">
        <v>19</v>
      </c>
      <c r="C3049" s="27" t="str">
        <f t="shared" si="245"/>
        <v>N</v>
      </c>
      <c r="E3049" t="s">
        <v>3286</v>
      </c>
      <c r="F3049" s="27" t="str">
        <f t="shared" si="246"/>
        <v>CCV-49B</v>
      </c>
      <c r="G3049" t="s">
        <v>3287</v>
      </c>
      <c r="H3049" t="s">
        <v>105</v>
      </c>
      <c r="I3049" t="s">
        <v>3342</v>
      </c>
      <c r="J3049">
        <v>0</v>
      </c>
      <c r="K3049">
        <v>22</v>
      </c>
      <c r="L3049">
        <v>40</v>
      </c>
      <c r="M3049">
        <v>482</v>
      </c>
      <c r="N3049">
        <v>62</v>
      </c>
      <c r="O3049">
        <v>9</v>
      </c>
      <c r="P3049">
        <v>5</v>
      </c>
      <c r="Q3049">
        <v>15</v>
      </c>
      <c r="R3049" s="27">
        <f t="shared" si="247"/>
        <v>854</v>
      </c>
      <c r="S3049" s="27">
        <f t="shared" si="248"/>
        <v>602</v>
      </c>
      <c r="T3049" s="27" t="str">
        <f>IFERROR(VLOOKUP(F3049,#REF!,2,0),"")</f>
        <v/>
      </c>
      <c r="U3049" s="27" t="str">
        <f t="shared" si="249"/>
        <v>,19:30:00,car,854</v>
      </c>
    </row>
    <row r="3050" spans="1:21" hidden="1" x14ac:dyDescent="0.25">
      <c r="A3050" t="s">
        <v>207</v>
      </c>
      <c r="B3050">
        <v>19</v>
      </c>
      <c r="C3050" s="27" t="str">
        <f t="shared" si="245"/>
        <v>N</v>
      </c>
      <c r="E3050" t="s">
        <v>3286</v>
      </c>
      <c r="F3050" s="27" t="str">
        <f t="shared" si="246"/>
        <v>CCV-49B</v>
      </c>
      <c r="G3050" t="s">
        <v>3287</v>
      </c>
      <c r="H3050" t="s">
        <v>105</v>
      </c>
      <c r="I3050" t="s">
        <v>3343</v>
      </c>
      <c r="J3050">
        <v>1</v>
      </c>
      <c r="K3050">
        <v>8</v>
      </c>
      <c r="L3050">
        <v>48</v>
      </c>
      <c r="M3050">
        <v>520</v>
      </c>
      <c r="N3050">
        <v>25</v>
      </c>
      <c r="O3050">
        <v>2</v>
      </c>
      <c r="P3050">
        <v>15</v>
      </c>
      <c r="Q3050">
        <v>15</v>
      </c>
      <c r="R3050" s="27">
        <f t="shared" si="247"/>
        <v>898</v>
      </c>
      <c r="S3050" s="27">
        <f t="shared" si="248"/>
        <v>670</v>
      </c>
      <c r="T3050" s="27" t="str">
        <f>IFERROR(VLOOKUP(F3050,#REF!,2,0),"")</f>
        <v/>
      </c>
      <c r="U3050" s="27" t="str">
        <f t="shared" si="249"/>
        <v>,19:45:00,car,898</v>
      </c>
    </row>
    <row r="3051" spans="1:21" hidden="1" x14ac:dyDescent="0.25">
      <c r="A3051" t="s">
        <v>209</v>
      </c>
      <c r="B3051">
        <v>20</v>
      </c>
      <c r="C3051" s="27" t="str">
        <f t="shared" si="245"/>
        <v>N</v>
      </c>
      <c r="E3051" t="s">
        <v>3286</v>
      </c>
      <c r="F3051" s="27" t="str">
        <f t="shared" si="246"/>
        <v>CCV-49B</v>
      </c>
      <c r="G3051" t="s">
        <v>3287</v>
      </c>
      <c r="H3051" t="s">
        <v>105</v>
      </c>
      <c r="I3051" t="s">
        <v>3344</v>
      </c>
      <c r="J3051">
        <v>0</v>
      </c>
      <c r="K3051">
        <v>7</v>
      </c>
      <c r="L3051">
        <v>38</v>
      </c>
      <c r="M3051">
        <v>449</v>
      </c>
      <c r="N3051">
        <v>41</v>
      </c>
      <c r="O3051">
        <v>6</v>
      </c>
      <c r="P3051">
        <v>1</v>
      </c>
      <c r="Q3051">
        <v>11</v>
      </c>
      <c r="R3051" s="27">
        <f t="shared" si="247"/>
        <v>750</v>
      </c>
      <c r="S3051" s="27">
        <f t="shared" si="248"/>
        <v>556</v>
      </c>
      <c r="T3051" s="27" t="str">
        <f>IFERROR(VLOOKUP(F3051,#REF!,2,0),"")</f>
        <v/>
      </c>
      <c r="U3051" s="27" t="str">
        <f t="shared" si="249"/>
        <v>,20:00:00,car,750</v>
      </c>
    </row>
    <row r="3052" spans="1:21" hidden="1" x14ac:dyDescent="0.25">
      <c r="A3052" t="s">
        <v>211</v>
      </c>
      <c r="B3052">
        <v>20</v>
      </c>
      <c r="C3052" s="27" t="str">
        <f t="shared" si="245"/>
        <v>N</v>
      </c>
      <c r="E3052" t="s">
        <v>3286</v>
      </c>
      <c r="F3052" s="27" t="str">
        <f t="shared" si="246"/>
        <v>CCV-49B</v>
      </c>
      <c r="G3052" t="s">
        <v>3287</v>
      </c>
      <c r="H3052" t="s">
        <v>105</v>
      </c>
      <c r="I3052" t="s">
        <v>3345</v>
      </c>
      <c r="J3052">
        <v>0</v>
      </c>
      <c r="K3052">
        <v>15</v>
      </c>
      <c r="L3052">
        <v>56</v>
      </c>
      <c r="M3052">
        <v>389</v>
      </c>
      <c r="N3052">
        <v>51</v>
      </c>
      <c r="O3052">
        <v>2</v>
      </c>
      <c r="P3052">
        <v>5</v>
      </c>
      <c r="Q3052">
        <v>13</v>
      </c>
      <c r="R3052" s="27">
        <f t="shared" si="247"/>
        <v>762</v>
      </c>
      <c r="S3052" s="27">
        <f t="shared" si="248"/>
        <v>547</v>
      </c>
      <c r="T3052" s="27" t="str">
        <f>IFERROR(VLOOKUP(F3052,#REF!,2,0),"")</f>
        <v/>
      </c>
      <c r="U3052" s="27" t="str">
        <f t="shared" si="249"/>
        <v>,20:15:00,car,762</v>
      </c>
    </row>
    <row r="3053" spans="1:21" hidden="1" x14ac:dyDescent="0.25">
      <c r="A3053" t="s">
        <v>213</v>
      </c>
      <c r="B3053">
        <v>20</v>
      </c>
      <c r="C3053" s="27" t="str">
        <f t="shared" si="245"/>
        <v>N</v>
      </c>
      <c r="E3053" t="s">
        <v>3286</v>
      </c>
      <c r="F3053" s="27" t="str">
        <f t="shared" si="246"/>
        <v>CCV-49B</v>
      </c>
      <c r="G3053" t="s">
        <v>3287</v>
      </c>
      <c r="H3053" t="s">
        <v>105</v>
      </c>
      <c r="I3053" t="s">
        <v>3346</v>
      </c>
      <c r="J3053">
        <v>0</v>
      </c>
      <c r="K3053">
        <v>16</v>
      </c>
      <c r="L3053">
        <v>55</v>
      </c>
      <c r="M3053">
        <v>362</v>
      </c>
      <c r="N3053">
        <v>38</v>
      </c>
      <c r="O3053">
        <v>1</v>
      </c>
      <c r="P3053">
        <v>2</v>
      </c>
      <c r="Q3053">
        <v>15</v>
      </c>
      <c r="R3053" s="27">
        <f t="shared" si="247"/>
        <v>722</v>
      </c>
      <c r="S3053" s="27">
        <f t="shared" si="248"/>
        <v>517</v>
      </c>
      <c r="T3053" s="27" t="str">
        <f>IFERROR(VLOOKUP(F3053,#REF!,2,0),"")</f>
        <v/>
      </c>
      <c r="U3053" s="27" t="str">
        <f t="shared" si="249"/>
        <v>,20:30:00,car,722</v>
      </c>
    </row>
    <row r="3054" spans="1:21" hidden="1" x14ac:dyDescent="0.25">
      <c r="A3054" t="s">
        <v>215</v>
      </c>
      <c r="B3054">
        <v>20</v>
      </c>
      <c r="C3054" s="27" t="str">
        <f t="shared" si="245"/>
        <v>N</v>
      </c>
      <c r="E3054" t="s">
        <v>3286</v>
      </c>
      <c r="F3054" s="27" t="str">
        <f t="shared" si="246"/>
        <v>CCV-49B</v>
      </c>
      <c r="G3054" t="s">
        <v>3287</v>
      </c>
      <c r="H3054" t="s">
        <v>105</v>
      </c>
      <c r="I3054" t="s">
        <v>3347</v>
      </c>
      <c r="J3054">
        <v>0</v>
      </c>
      <c r="K3054">
        <v>14</v>
      </c>
      <c r="L3054">
        <v>40</v>
      </c>
      <c r="M3054">
        <v>340</v>
      </c>
      <c r="N3054">
        <v>37</v>
      </c>
      <c r="O3054">
        <v>5</v>
      </c>
      <c r="P3054">
        <v>2</v>
      </c>
      <c r="Q3054">
        <v>9</v>
      </c>
      <c r="R3054" s="27">
        <f t="shared" si="247"/>
        <v>631</v>
      </c>
      <c r="S3054" s="27">
        <f t="shared" si="248"/>
        <v>451</v>
      </c>
      <c r="T3054" s="27" t="str">
        <f>IFERROR(VLOOKUP(F3054,#REF!,2,0),"")</f>
        <v/>
      </c>
      <c r="U3054" s="27" t="str">
        <f t="shared" si="249"/>
        <v>,20:45:00,car,631</v>
      </c>
    </row>
    <row r="3055" spans="1:21" hidden="1" x14ac:dyDescent="0.25">
      <c r="A3055" t="s">
        <v>217</v>
      </c>
      <c r="B3055">
        <v>21</v>
      </c>
      <c r="C3055" s="27" t="str">
        <f t="shared" si="245"/>
        <v>N</v>
      </c>
      <c r="E3055" t="s">
        <v>3286</v>
      </c>
      <c r="F3055" s="27" t="str">
        <f t="shared" si="246"/>
        <v>CCV-49B</v>
      </c>
      <c r="G3055" t="s">
        <v>3287</v>
      </c>
      <c r="H3055" t="s">
        <v>105</v>
      </c>
      <c r="I3055" t="s">
        <v>3348</v>
      </c>
      <c r="J3055">
        <v>1</v>
      </c>
      <c r="K3055">
        <v>12</v>
      </c>
      <c r="L3055">
        <v>44</v>
      </c>
      <c r="M3055">
        <v>344</v>
      </c>
      <c r="N3055">
        <v>30</v>
      </c>
      <c r="O3055">
        <v>2</v>
      </c>
      <c r="P3055">
        <v>2</v>
      </c>
      <c r="Q3055">
        <v>12</v>
      </c>
      <c r="R3055" s="27">
        <f t="shared" si="247"/>
        <v>647</v>
      </c>
      <c r="S3055" s="27">
        <f t="shared" si="248"/>
        <v>468</v>
      </c>
      <c r="T3055" s="27" t="str">
        <f>IFERROR(VLOOKUP(F3055,#REF!,2,0),"")</f>
        <v/>
      </c>
      <c r="U3055" s="27" t="str">
        <f t="shared" si="249"/>
        <v>,21:00:00,car,647</v>
      </c>
    </row>
    <row r="3056" spans="1:21" hidden="1" x14ac:dyDescent="0.25">
      <c r="A3056" t="s">
        <v>219</v>
      </c>
      <c r="B3056">
        <v>21</v>
      </c>
      <c r="C3056" s="27" t="str">
        <f t="shared" si="245"/>
        <v>N</v>
      </c>
      <c r="E3056" t="s">
        <v>3286</v>
      </c>
      <c r="F3056" s="27" t="str">
        <f t="shared" si="246"/>
        <v>CCV-49B</v>
      </c>
      <c r="G3056" t="s">
        <v>3287</v>
      </c>
      <c r="H3056" t="s">
        <v>105</v>
      </c>
      <c r="I3056" t="s">
        <v>3349</v>
      </c>
      <c r="J3056">
        <v>0</v>
      </c>
      <c r="K3056">
        <v>11</v>
      </c>
      <c r="L3056">
        <v>52</v>
      </c>
      <c r="M3056">
        <v>320</v>
      </c>
      <c r="N3056">
        <v>30</v>
      </c>
      <c r="O3056">
        <v>1</v>
      </c>
      <c r="P3056">
        <v>4</v>
      </c>
      <c r="Q3056">
        <v>12</v>
      </c>
      <c r="R3056" s="27">
        <f t="shared" si="247"/>
        <v>641</v>
      </c>
      <c r="S3056" s="27">
        <f t="shared" si="248"/>
        <v>466</v>
      </c>
      <c r="T3056" s="27" t="str">
        <f>IFERROR(VLOOKUP(F3056,#REF!,2,0),"")</f>
        <v/>
      </c>
      <c r="U3056" s="27" t="str">
        <f t="shared" si="249"/>
        <v>,21:15:00,car,641</v>
      </c>
    </row>
    <row r="3057" spans="1:21" hidden="1" x14ac:dyDescent="0.25">
      <c r="A3057" t="s">
        <v>221</v>
      </c>
      <c r="B3057">
        <v>21</v>
      </c>
      <c r="C3057" s="27" t="str">
        <f t="shared" si="245"/>
        <v>N</v>
      </c>
      <c r="E3057" t="s">
        <v>3286</v>
      </c>
      <c r="F3057" s="27" t="str">
        <f t="shared" si="246"/>
        <v>CCV-49B</v>
      </c>
      <c r="G3057" t="s">
        <v>3287</v>
      </c>
      <c r="H3057" t="s">
        <v>105</v>
      </c>
      <c r="I3057" t="s">
        <v>3350</v>
      </c>
      <c r="J3057">
        <v>0</v>
      </c>
      <c r="K3057">
        <v>6</v>
      </c>
      <c r="L3057">
        <v>33</v>
      </c>
      <c r="M3057">
        <v>321</v>
      </c>
      <c r="N3057">
        <v>26</v>
      </c>
      <c r="O3057">
        <v>4</v>
      </c>
      <c r="P3057">
        <v>10</v>
      </c>
      <c r="Q3057">
        <v>11</v>
      </c>
      <c r="R3057" s="27">
        <f t="shared" si="247"/>
        <v>574</v>
      </c>
      <c r="S3057" s="27">
        <f t="shared" si="248"/>
        <v>425</v>
      </c>
      <c r="T3057" s="27" t="str">
        <f>IFERROR(VLOOKUP(F3057,#REF!,2,0),"")</f>
        <v/>
      </c>
      <c r="U3057" s="27" t="str">
        <f t="shared" si="249"/>
        <v>,21:30:00,car,574</v>
      </c>
    </row>
    <row r="3058" spans="1:21" hidden="1" x14ac:dyDescent="0.25">
      <c r="A3058" t="s">
        <v>223</v>
      </c>
      <c r="B3058">
        <v>21</v>
      </c>
      <c r="C3058" s="27" t="str">
        <f t="shared" si="245"/>
        <v>N</v>
      </c>
      <c r="E3058" t="s">
        <v>3286</v>
      </c>
      <c r="F3058" s="27" t="str">
        <f t="shared" si="246"/>
        <v>CCV-49B</v>
      </c>
      <c r="G3058" t="s">
        <v>3287</v>
      </c>
      <c r="H3058" t="s">
        <v>105</v>
      </c>
      <c r="I3058" t="s">
        <v>3351</v>
      </c>
      <c r="J3058">
        <v>0</v>
      </c>
      <c r="K3058">
        <v>5</v>
      </c>
      <c r="L3058">
        <v>43</v>
      </c>
      <c r="M3058">
        <v>343</v>
      </c>
      <c r="N3058">
        <v>27</v>
      </c>
      <c r="O3058">
        <v>7</v>
      </c>
      <c r="P3058">
        <v>3</v>
      </c>
      <c r="Q3058">
        <v>4</v>
      </c>
      <c r="R3058" s="27">
        <f t="shared" si="247"/>
        <v>614</v>
      </c>
      <c r="S3058" s="27">
        <f t="shared" si="248"/>
        <v>458</v>
      </c>
      <c r="T3058" s="27" t="str">
        <f>IFERROR(VLOOKUP(F3058,#REF!,2,0),"")</f>
        <v/>
      </c>
      <c r="U3058" s="27" t="str">
        <f t="shared" si="249"/>
        <v>,21:45:00,car,614</v>
      </c>
    </row>
    <row r="3059" spans="1:21" hidden="1" x14ac:dyDescent="0.25">
      <c r="A3059" t="s">
        <v>225</v>
      </c>
      <c r="B3059">
        <v>22</v>
      </c>
      <c r="C3059" s="27" t="str">
        <f t="shared" si="245"/>
        <v>N</v>
      </c>
      <c r="E3059" t="s">
        <v>3286</v>
      </c>
      <c r="F3059" s="27" t="str">
        <f t="shared" si="246"/>
        <v>CCV-49B</v>
      </c>
      <c r="G3059" t="s">
        <v>3287</v>
      </c>
      <c r="H3059" t="s">
        <v>105</v>
      </c>
      <c r="I3059" t="s">
        <v>3352</v>
      </c>
      <c r="J3059">
        <v>0</v>
      </c>
      <c r="K3059">
        <v>1</v>
      </c>
      <c r="L3059">
        <v>7</v>
      </c>
      <c r="M3059">
        <v>37</v>
      </c>
      <c r="N3059">
        <v>4</v>
      </c>
      <c r="O3059">
        <v>0</v>
      </c>
      <c r="P3059">
        <v>0</v>
      </c>
      <c r="Q3059">
        <v>2</v>
      </c>
      <c r="R3059" s="27">
        <f t="shared" si="247"/>
        <v>77</v>
      </c>
      <c r="S3059" s="27">
        <f t="shared" si="248"/>
        <v>57</v>
      </c>
      <c r="T3059" s="27" t="str">
        <f>IFERROR(VLOOKUP(F3059,#REF!,2,0),"")</f>
        <v/>
      </c>
      <c r="U3059" s="27" t="str">
        <f t="shared" si="249"/>
        <v>,22:00:00,car,77</v>
      </c>
    </row>
    <row r="3060" spans="1:21" hidden="1" x14ac:dyDescent="0.25">
      <c r="A3060" t="s">
        <v>102</v>
      </c>
      <c r="B3060">
        <v>6</v>
      </c>
      <c r="C3060" s="27" t="str">
        <f t="shared" si="245"/>
        <v>M</v>
      </c>
      <c r="E3060" t="s">
        <v>3353</v>
      </c>
      <c r="F3060" s="27" t="str">
        <f t="shared" si="246"/>
        <v>CCV-49C</v>
      </c>
      <c r="G3060" t="s">
        <v>3354</v>
      </c>
      <c r="H3060" t="s">
        <v>105</v>
      </c>
      <c r="I3060" t="s">
        <v>3355</v>
      </c>
      <c r="J3060">
        <v>1</v>
      </c>
      <c r="K3060">
        <v>25</v>
      </c>
      <c r="L3060">
        <v>77</v>
      </c>
      <c r="M3060">
        <v>124</v>
      </c>
      <c r="N3060">
        <v>26</v>
      </c>
      <c r="O3060">
        <v>10</v>
      </c>
      <c r="P3060">
        <v>2</v>
      </c>
      <c r="Q3060">
        <v>17</v>
      </c>
      <c r="R3060" s="27">
        <f t="shared" si="247"/>
        <v>507</v>
      </c>
      <c r="S3060" s="27">
        <f t="shared" si="248"/>
        <v>336</v>
      </c>
      <c r="T3060" s="27" t="str">
        <f>IFERROR(VLOOKUP(F3060,#REF!,2,0),"")</f>
        <v/>
      </c>
      <c r="U3060" s="27" t="str">
        <f t="shared" si="249"/>
        <v>,06:00:00,car,507</v>
      </c>
    </row>
    <row r="3061" spans="1:21" hidden="1" x14ac:dyDescent="0.25">
      <c r="A3061" t="s">
        <v>107</v>
      </c>
      <c r="B3061">
        <v>6</v>
      </c>
      <c r="C3061" s="27" t="str">
        <f t="shared" si="245"/>
        <v>M</v>
      </c>
      <c r="E3061" t="s">
        <v>3353</v>
      </c>
      <c r="F3061" s="27" t="str">
        <f t="shared" si="246"/>
        <v>CCV-49C</v>
      </c>
      <c r="G3061" t="s">
        <v>3354</v>
      </c>
      <c r="H3061" t="s">
        <v>105</v>
      </c>
      <c r="I3061" t="s">
        <v>3356</v>
      </c>
      <c r="J3061">
        <v>0</v>
      </c>
      <c r="K3061">
        <v>35</v>
      </c>
      <c r="L3061">
        <v>45</v>
      </c>
      <c r="M3061">
        <v>200</v>
      </c>
      <c r="N3061">
        <v>40</v>
      </c>
      <c r="O3061">
        <v>13</v>
      </c>
      <c r="P3061">
        <v>0</v>
      </c>
      <c r="Q3061">
        <v>31</v>
      </c>
      <c r="R3061" s="27">
        <f t="shared" si="247"/>
        <v>547</v>
      </c>
      <c r="S3061" s="27">
        <f t="shared" si="248"/>
        <v>344</v>
      </c>
      <c r="T3061" s="27" t="str">
        <f>IFERROR(VLOOKUP(F3061,#REF!,2,0),"")</f>
        <v/>
      </c>
      <c r="U3061" s="27" t="str">
        <f t="shared" si="249"/>
        <v>,06:15:00,car,547</v>
      </c>
    </row>
    <row r="3062" spans="1:21" hidden="1" x14ac:dyDescent="0.25">
      <c r="A3062" t="s">
        <v>109</v>
      </c>
      <c r="B3062">
        <v>6</v>
      </c>
      <c r="C3062" s="27" t="str">
        <f t="shared" si="245"/>
        <v>M</v>
      </c>
      <c r="E3062" t="s">
        <v>3353</v>
      </c>
      <c r="F3062" s="27" t="str">
        <f t="shared" si="246"/>
        <v>CCV-49C</v>
      </c>
      <c r="G3062" t="s">
        <v>3354</v>
      </c>
      <c r="H3062" t="s">
        <v>105</v>
      </c>
      <c r="I3062" t="s">
        <v>3357</v>
      </c>
      <c r="J3062">
        <v>0</v>
      </c>
      <c r="K3062">
        <v>24</v>
      </c>
      <c r="L3062">
        <v>58</v>
      </c>
      <c r="M3062">
        <v>265</v>
      </c>
      <c r="N3062">
        <v>47</v>
      </c>
      <c r="O3062">
        <v>12</v>
      </c>
      <c r="P3062">
        <v>1</v>
      </c>
      <c r="Q3062">
        <v>25</v>
      </c>
      <c r="R3062" s="27">
        <f t="shared" si="247"/>
        <v>640</v>
      </c>
      <c r="S3062" s="27">
        <f t="shared" si="248"/>
        <v>436</v>
      </c>
      <c r="T3062" s="27" t="str">
        <f>IFERROR(VLOOKUP(F3062,#REF!,2,0),"")</f>
        <v/>
      </c>
      <c r="U3062" s="27" t="str">
        <f t="shared" si="249"/>
        <v>,06:30:00,car,640</v>
      </c>
    </row>
    <row r="3063" spans="1:21" hidden="1" x14ac:dyDescent="0.25">
      <c r="A3063" t="s">
        <v>111</v>
      </c>
      <c r="B3063">
        <v>6</v>
      </c>
      <c r="C3063" s="27" t="str">
        <f t="shared" si="245"/>
        <v>M</v>
      </c>
      <c r="E3063" t="s">
        <v>3353</v>
      </c>
      <c r="F3063" s="27" t="str">
        <f t="shared" si="246"/>
        <v>CCV-49C</v>
      </c>
      <c r="G3063" t="s">
        <v>3354</v>
      </c>
      <c r="H3063" t="s">
        <v>105</v>
      </c>
      <c r="I3063" t="s">
        <v>3358</v>
      </c>
      <c r="J3063">
        <v>0</v>
      </c>
      <c r="K3063">
        <v>20</v>
      </c>
      <c r="L3063">
        <v>42</v>
      </c>
      <c r="M3063">
        <v>370</v>
      </c>
      <c r="N3063">
        <v>99</v>
      </c>
      <c r="O3063">
        <v>4</v>
      </c>
      <c r="P3063">
        <v>1</v>
      </c>
      <c r="Q3063">
        <v>26</v>
      </c>
      <c r="R3063" s="27">
        <f t="shared" si="247"/>
        <v>727</v>
      </c>
      <c r="S3063" s="27">
        <f t="shared" si="248"/>
        <v>502</v>
      </c>
      <c r="T3063" s="27" t="str">
        <f>IFERROR(VLOOKUP(F3063,#REF!,2,0),"")</f>
        <v/>
      </c>
      <c r="U3063" s="27" t="str">
        <f t="shared" si="249"/>
        <v>,06:45:00,car,727</v>
      </c>
    </row>
    <row r="3064" spans="1:21" hidden="1" x14ac:dyDescent="0.25">
      <c r="A3064" t="s">
        <v>113</v>
      </c>
      <c r="B3064">
        <v>7</v>
      </c>
      <c r="C3064" s="27" t="str">
        <f t="shared" si="245"/>
        <v>M</v>
      </c>
      <c r="E3064" t="s">
        <v>3353</v>
      </c>
      <c r="F3064" s="27" t="str">
        <f t="shared" si="246"/>
        <v>CCV-49C</v>
      </c>
      <c r="G3064" t="s">
        <v>3354</v>
      </c>
      <c r="H3064" t="s">
        <v>105</v>
      </c>
      <c r="I3064" t="s">
        <v>3359</v>
      </c>
      <c r="J3064">
        <v>0</v>
      </c>
      <c r="K3064">
        <v>23</v>
      </c>
      <c r="L3064">
        <v>55</v>
      </c>
      <c r="M3064">
        <v>436</v>
      </c>
      <c r="N3064">
        <v>83</v>
      </c>
      <c r="O3064">
        <v>5</v>
      </c>
      <c r="P3064">
        <v>0</v>
      </c>
      <c r="Q3064">
        <v>34</v>
      </c>
      <c r="R3064" s="27">
        <f t="shared" si="247"/>
        <v>868</v>
      </c>
      <c r="S3064" s="27">
        <f t="shared" si="248"/>
        <v>608</v>
      </c>
      <c r="T3064" s="27" t="str">
        <f>IFERROR(VLOOKUP(F3064,#REF!,2,0),"")</f>
        <v/>
      </c>
      <c r="U3064" s="27" t="str">
        <f t="shared" si="249"/>
        <v>,07:00:00,car,868</v>
      </c>
    </row>
    <row r="3065" spans="1:21" hidden="1" x14ac:dyDescent="0.25">
      <c r="A3065" t="s">
        <v>115</v>
      </c>
      <c r="B3065">
        <v>7</v>
      </c>
      <c r="C3065" s="27" t="str">
        <f t="shared" si="245"/>
        <v>M</v>
      </c>
      <c r="E3065" t="s">
        <v>3353</v>
      </c>
      <c r="F3065" s="27" t="str">
        <f t="shared" si="246"/>
        <v>CCV-49C</v>
      </c>
      <c r="G3065" t="s">
        <v>3354</v>
      </c>
      <c r="H3065" t="s">
        <v>105</v>
      </c>
      <c r="I3065" t="s">
        <v>3360</v>
      </c>
      <c r="J3065">
        <v>0</v>
      </c>
      <c r="K3065">
        <v>10</v>
      </c>
      <c r="L3065">
        <v>31</v>
      </c>
      <c r="M3065">
        <v>509</v>
      </c>
      <c r="N3065">
        <v>72</v>
      </c>
      <c r="O3065">
        <v>12</v>
      </c>
      <c r="P3065">
        <v>3</v>
      </c>
      <c r="Q3065">
        <v>32</v>
      </c>
      <c r="R3065" s="27">
        <f t="shared" si="247"/>
        <v>850</v>
      </c>
      <c r="S3065" s="27">
        <f t="shared" si="248"/>
        <v>622</v>
      </c>
      <c r="T3065" s="27" t="str">
        <f>IFERROR(VLOOKUP(F3065,#REF!,2,0),"")</f>
        <v/>
      </c>
      <c r="U3065" s="27" t="str">
        <f t="shared" si="249"/>
        <v>,07:15:00,car,850</v>
      </c>
    </row>
    <row r="3066" spans="1:21" hidden="1" x14ac:dyDescent="0.25">
      <c r="A3066" t="s">
        <v>117</v>
      </c>
      <c r="B3066">
        <v>7</v>
      </c>
      <c r="C3066" s="27" t="str">
        <f t="shared" si="245"/>
        <v>M</v>
      </c>
      <c r="E3066" t="s">
        <v>3353</v>
      </c>
      <c r="F3066" s="27" t="str">
        <f t="shared" si="246"/>
        <v>CCV-49C</v>
      </c>
      <c r="G3066" t="s">
        <v>3354</v>
      </c>
      <c r="H3066" t="s">
        <v>105</v>
      </c>
      <c r="I3066" t="s">
        <v>3361</v>
      </c>
      <c r="J3066">
        <v>0</v>
      </c>
      <c r="K3066">
        <v>10</v>
      </c>
      <c r="L3066">
        <v>50</v>
      </c>
      <c r="M3066">
        <v>554</v>
      </c>
      <c r="N3066">
        <v>99</v>
      </c>
      <c r="O3066">
        <v>4</v>
      </c>
      <c r="P3066">
        <v>4</v>
      </c>
      <c r="Q3066">
        <v>31</v>
      </c>
      <c r="R3066" s="27">
        <f t="shared" si="247"/>
        <v>976</v>
      </c>
      <c r="S3066" s="27">
        <f t="shared" si="248"/>
        <v>714</v>
      </c>
      <c r="T3066" s="27" t="str">
        <f>IFERROR(VLOOKUP(F3066,#REF!,2,0),"")</f>
        <v/>
      </c>
      <c r="U3066" s="27" t="str">
        <f t="shared" si="249"/>
        <v>,07:30:00,car,976</v>
      </c>
    </row>
    <row r="3067" spans="1:21" hidden="1" x14ac:dyDescent="0.25">
      <c r="A3067" t="s">
        <v>119</v>
      </c>
      <c r="B3067">
        <v>7</v>
      </c>
      <c r="C3067" s="27" t="str">
        <f t="shared" si="245"/>
        <v>M</v>
      </c>
      <c r="E3067" t="s">
        <v>3353</v>
      </c>
      <c r="F3067" s="27" t="str">
        <f t="shared" si="246"/>
        <v>CCV-49C</v>
      </c>
      <c r="G3067" t="s">
        <v>3354</v>
      </c>
      <c r="H3067" t="s">
        <v>105</v>
      </c>
      <c r="I3067" t="s">
        <v>3362</v>
      </c>
      <c r="J3067">
        <v>0</v>
      </c>
      <c r="K3067">
        <v>44</v>
      </c>
      <c r="L3067">
        <v>38</v>
      </c>
      <c r="M3067">
        <v>659</v>
      </c>
      <c r="N3067">
        <v>147</v>
      </c>
      <c r="O3067">
        <v>5</v>
      </c>
      <c r="P3067">
        <v>2</v>
      </c>
      <c r="Q3067">
        <v>21</v>
      </c>
      <c r="R3067" s="27">
        <f t="shared" si="247"/>
        <v>1157</v>
      </c>
      <c r="S3067" s="27">
        <f t="shared" si="248"/>
        <v>777</v>
      </c>
      <c r="T3067" s="27" t="str">
        <f>IFERROR(VLOOKUP(F3067,#REF!,2,0),"")</f>
        <v/>
      </c>
      <c r="U3067" s="27" t="str">
        <f t="shared" si="249"/>
        <v>,07:45:00,car,1157</v>
      </c>
    </row>
    <row r="3068" spans="1:21" hidden="1" x14ac:dyDescent="0.25">
      <c r="A3068" t="s">
        <v>121</v>
      </c>
      <c r="B3068">
        <v>8</v>
      </c>
      <c r="C3068" s="27" t="str">
        <f t="shared" si="245"/>
        <v>M</v>
      </c>
      <c r="E3068" t="s">
        <v>3353</v>
      </c>
      <c r="F3068" s="27" t="str">
        <f t="shared" si="246"/>
        <v>CCV-49C</v>
      </c>
      <c r="G3068" t="s">
        <v>3354</v>
      </c>
      <c r="H3068" t="s">
        <v>105</v>
      </c>
      <c r="I3068" t="s">
        <v>3363</v>
      </c>
      <c r="J3068">
        <v>1</v>
      </c>
      <c r="K3068">
        <v>59</v>
      </c>
      <c r="L3068">
        <v>43</v>
      </c>
      <c r="M3068">
        <v>653</v>
      </c>
      <c r="N3068">
        <v>73</v>
      </c>
      <c r="O3068">
        <v>9</v>
      </c>
      <c r="P3068">
        <v>6</v>
      </c>
      <c r="Q3068">
        <v>29</v>
      </c>
      <c r="R3068" s="27">
        <f t="shared" si="247"/>
        <v>1204</v>
      </c>
      <c r="S3068" s="27">
        <f t="shared" si="248"/>
        <v>796</v>
      </c>
      <c r="T3068" s="27" t="str">
        <f>IFERROR(VLOOKUP(F3068,#REF!,2,0),"")</f>
        <v/>
      </c>
      <c r="U3068" s="27" t="str">
        <f t="shared" si="249"/>
        <v>,08:00:00,car,1204</v>
      </c>
    </row>
    <row r="3069" spans="1:21" hidden="1" x14ac:dyDescent="0.25">
      <c r="A3069" t="s">
        <v>123</v>
      </c>
      <c r="B3069">
        <v>8</v>
      </c>
      <c r="C3069" s="27" t="str">
        <f t="shared" si="245"/>
        <v>M</v>
      </c>
      <c r="E3069" t="s">
        <v>3353</v>
      </c>
      <c r="F3069" s="27" t="str">
        <f t="shared" si="246"/>
        <v>CCV-49C</v>
      </c>
      <c r="G3069" t="s">
        <v>3354</v>
      </c>
      <c r="H3069" t="s">
        <v>105</v>
      </c>
      <c r="I3069" t="s">
        <v>3364</v>
      </c>
      <c r="J3069">
        <v>0</v>
      </c>
      <c r="K3069">
        <v>82</v>
      </c>
      <c r="L3069">
        <v>55</v>
      </c>
      <c r="M3069">
        <v>423</v>
      </c>
      <c r="N3069">
        <v>48</v>
      </c>
      <c r="O3069">
        <v>5</v>
      </c>
      <c r="P3069">
        <v>2</v>
      </c>
      <c r="Q3069">
        <v>26</v>
      </c>
      <c r="R3069" s="27">
        <f t="shared" si="247"/>
        <v>989</v>
      </c>
      <c r="S3069" s="27">
        <f t="shared" si="248"/>
        <v>589</v>
      </c>
      <c r="T3069" s="27" t="str">
        <f>IFERROR(VLOOKUP(F3069,#REF!,2,0),"")</f>
        <v/>
      </c>
      <c r="U3069" s="27" t="str">
        <f t="shared" si="249"/>
        <v>,08:15:00,car,989</v>
      </c>
    </row>
    <row r="3070" spans="1:21" hidden="1" x14ac:dyDescent="0.25">
      <c r="A3070" t="s">
        <v>125</v>
      </c>
      <c r="B3070">
        <v>8</v>
      </c>
      <c r="C3070" s="27" t="str">
        <f t="shared" si="245"/>
        <v>M</v>
      </c>
      <c r="E3070" t="s">
        <v>3353</v>
      </c>
      <c r="F3070" s="27" t="str">
        <f t="shared" si="246"/>
        <v>CCV-49C</v>
      </c>
      <c r="G3070" t="s">
        <v>3354</v>
      </c>
      <c r="H3070" t="s">
        <v>105</v>
      </c>
      <c r="I3070" t="s">
        <v>3365</v>
      </c>
      <c r="J3070">
        <v>0</v>
      </c>
      <c r="K3070">
        <v>61</v>
      </c>
      <c r="L3070">
        <v>36</v>
      </c>
      <c r="M3070">
        <v>414</v>
      </c>
      <c r="N3070">
        <v>62</v>
      </c>
      <c r="O3070">
        <v>10</v>
      </c>
      <c r="P3070">
        <v>3</v>
      </c>
      <c r="Q3070">
        <v>34</v>
      </c>
      <c r="R3070" s="27">
        <f t="shared" si="247"/>
        <v>876</v>
      </c>
      <c r="S3070" s="27">
        <f t="shared" si="248"/>
        <v>541</v>
      </c>
      <c r="T3070" s="27" t="str">
        <f>IFERROR(VLOOKUP(F3070,#REF!,2,0),"")</f>
        <v/>
      </c>
      <c r="U3070" s="27" t="str">
        <f t="shared" si="249"/>
        <v>,08:30:00,car,876</v>
      </c>
    </row>
    <row r="3071" spans="1:21" hidden="1" x14ac:dyDescent="0.25">
      <c r="A3071" t="s">
        <v>127</v>
      </c>
      <c r="B3071">
        <v>8</v>
      </c>
      <c r="C3071" s="27" t="str">
        <f t="shared" si="245"/>
        <v>M</v>
      </c>
      <c r="E3071" t="s">
        <v>3353</v>
      </c>
      <c r="F3071" s="27" t="str">
        <f t="shared" si="246"/>
        <v>CCV-49C</v>
      </c>
      <c r="G3071" t="s">
        <v>3354</v>
      </c>
      <c r="H3071" t="s">
        <v>105</v>
      </c>
      <c r="I3071" t="s">
        <v>3366</v>
      </c>
      <c r="J3071">
        <v>0</v>
      </c>
      <c r="K3071">
        <v>73</v>
      </c>
      <c r="L3071">
        <v>36</v>
      </c>
      <c r="M3071">
        <v>512</v>
      </c>
      <c r="N3071">
        <v>50</v>
      </c>
      <c r="O3071">
        <v>7</v>
      </c>
      <c r="P3071">
        <v>2</v>
      </c>
      <c r="Q3071">
        <v>29</v>
      </c>
      <c r="R3071" s="27">
        <f t="shared" si="247"/>
        <v>1024</v>
      </c>
      <c r="S3071" s="27">
        <f t="shared" si="248"/>
        <v>633</v>
      </c>
      <c r="T3071" s="27" t="str">
        <f>IFERROR(VLOOKUP(F3071,#REF!,2,0),"")</f>
        <v/>
      </c>
      <c r="U3071" s="27" t="str">
        <f t="shared" si="249"/>
        <v>,08:45:00,car,1024</v>
      </c>
    </row>
    <row r="3072" spans="1:21" hidden="1" x14ac:dyDescent="0.25">
      <c r="A3072" t="s">
        <v>129</v>
      </c>
      <c r="B3072">
        <v>9</v>
      </c>
      <c r="C3072" s="27" t="str">
        <f t="shared" si="245"/>
        <v>M</v>
      </c>
      <c r="E3072" t="s">
        <v>3353</v>
      </c>
      <c r="F3072" s="27" t="str">
        <f t="shared" si="246"/>
        <v>CCV-49C</v>
      </c>
      <c r="G3072" t="s">
        <v>3354</v>
      </c>
      <c r="H3072" t="s">
        <v>105</v>
      </c>
      <c r="I3072" t="s">
        <v>3367</v>
      </c>
      <c r="J3072">
        <v>1</v>
      </c>
      <c r="K3072">
        <v>29</v>
      </c>
      <c r="L3072">
        <v>69</v>
      </c>
      <c r="M3072">
        <v>455</v>
      </c>
      <c r="N3072">
        <v>38</v>
      </c>
      <c r="O3072">
        <v>0</v>
      </c>
      <c r="P3072">
        <v>1</v>
      </c>
      <c r="Q3072">
        <v>35</v>
      </c>
      <c r="R3072" s="27">
        <f t="shared" si="247"/>
        <v>947</v>
      </c>
      <c r="S3072" s="27">
        <f t="shared" si="248"/>
        <v>664</v>
      </c>
      <c r="T3072" s="27" t="str">
        <f>IFERROR(VLOOKUP(F3072,#REF!,2,0),"")</f>
        <v/>
      </c>
      <c r="U3072" s="27" t="str">
        <f t="shared" si="249"/>
        <v>,09:00:00,car,947</v>
      </c>
    </row>
    <row r="3073" spans="1:21" hidden="1" x14ac:dyDescent="0.25">
      <c r="A3073" t="s">
        <v>131</v>
      </c>
      <c r="B3073">
        <v>9</v>
      </c>
      <c r="C3073" s="27" t="str">
        <f t="shared" si="245"/>
        <v>M</v>
      </c>
      <c r="E3073" t="s">
        <v>3353</v>
      </c>
      <c r="F3073" s="27" t="str">
        <f t="shared" si="246"/>
        <v>CCV-49C</v>
      </c>
      <c r="G3073" t="s">
        <v>3354</v>
      </c>
      <c r="H3073" t="s">
        <v>105</v>
      </c>
      <c r="I3073" t="s">
        <v>3368</v>
      </c>
      <c r="J3073">
        <v>0</v>
      </c>
      <c r="K3073">
        <v>48</v>
      </c>
      <c r="L3073">
        <v>108</v>
      </c>
      <c r="M3073">
        <v>369</v>
      </c>
      <c r="N3073">
        <v>54</v>
      </c>
      <c r="O3073">
        <v>4</v>
      </c>
      <c r="P3073">
        <v>1</v>
      </c>
      <c r="Q3073">
        <v>45</v>
      </c>
      <c r="R3073" s="27">
        <f t="shared" si="247"/>
        <v>1027</v>
      </c>
      <c r="S3073" s="27">
        <f t="shared" si="248"/>
        <v>685</v>
      </c>
      <c r="T3073" s="27" t="str">
        <f>IFERROR(VLOOKUP(F3073,#REF!,2,0),"")</f>
        <v/>
      </c>
      <c r="U3073" s="27" t="str">
        <f t="shared" si="249"/>
        <v>,09:15:00,car,1027</v>
      </c>
    </row>
    <row r="3074" spans="1:21" hidden="1" x14ac:dyDescent="0.25">
      <c r="A3074" t="s">
        <v>133</v>
      </c>
      <c r="B3074">
        <v>9</v>
      </c>
      <c r="C3074" s="27" t="str">
        <f t="shared" si="245"/>
        <v>M</v>
      </c>
      <c r="E3074" t="s">
        <v>3353</v>
      </c>
      <c r="F3074" s="27" t="str">
        <f t="shared" si="246"/>
        <v>CCV-49C</v>
      </c>
      <c r="G3074" t="s">
        <v>3354</v>
      </c>
      <c r="H3074" t="s">
        <v>105</v>
      </c>
      <c r="I3074" t="s">
        <v>3369</v>
      </c>
      <c r="J3074">
        <v>0</v>
      </c>
      <c r="K3074">
        <v>47</v>
      </c>
      <c r="L3074">
        <v>80</v>
      </c>
      <c r="M3074">
        <v>447</v>
      </c>
      <c r="N3074">
        <v>61</v>
      </c>
      <c r="O3074">
        <v>5</v>
      </c>
      <c r="P3074">
        <v>7</v>
      </c>
      <c r="Q3074">
        <v>40</v>
      </c>
      <c r="R3074" s="27">
        <f t="shared" si="247"/>
        <v>1038</v>
      </c>
      <c r="S3074" s="27">
        <f t="shared" si="248"/>
        <v>694</v>
      </c>
      <c r="T3074" s="27" t="str">
        <f>IFERROR(VLOOKUP(F3074,#REF!,2,0),"")</f>
        <v/>
      </c>
      <c r="U3074" s="27" t="str">
        <f t="shared" si="249"/>
        <v>,09:30:00,car,1038</v>
      </c>
    </row>
    <row r="3075" spans="1:21" hidden="1" x14ac:dyDescent="0.25">
      <c r="A3075" t="s">
        <v>135</v>
      </c>
      <c r="B3075">
        <v>9</v>
      </c>
      <c r="C3075" s="27" t="str">
        <f t="shared" ref="C3075:C3138" si="250">IF(B3075&lt;12,"M",IF(AND(B3075&gt;=12,B3075&lt;=18),"T","N"))</f>
        <v>M</v>
      </c>
      <c r="E3075" t="s">
        <v>3353</v>
      </c>
      <c r="F3075" s="27" t="str">
        <f t="shared" ref="F3075:F3138" si="251">CONCATENATE("CCV-",G3075)</f>
        <v>CCV-49C</v>
      </c>
      <c r="G3075" t="s">
        <v>3354</v>
      </c>
      <c r="H3075" t="s">
        <v>105</v>
      </c>
      <c r="I3075" t="s">
        <v>3370</v>
      </c>
      <c r="J3075">
        <v>0</v>
      </c>
      <c r="K3075">
        <v>33</v>
      </c>
      <c r="L3075">
        <v>97</v>
      </c>
      <c r="M3075">
        <v>429</v>
      </c>
      <c r="N3075">
        <v>58</v>
      </c>
      <c r="O3075">
        <v>1</v>
      </c>
      <c r="P3075">
        <v>7</v>
      </c>
      <c r="Q3075">
        <v>52</v>
      </c>
      <c r="R3075" s="27">
        <f t="shared" ref="R3075:R3138" si="252">ROUNDUP((M3075+P3075+Q3075+(1/6)*N3075+2*K3075+2.5*L3075)*1.3,0)</f>
        <v>1049</v>
      </c>
      <c r="S3075" s="27">
        <f t="shared" ref="S3075:S3138" si="253">ROUNDUP(M3075+P3075+Q3075+2.5*L3075,0)</f>
        <v>731</v>
      </c>
      <c r="T3075" s="27" t="str">
        <f>IFERROR(VLOOKUP(F3075,#REF!,2,0),"")</f>
        <v/>
      </c>
      <c r="U3075" s="27" t="str">
        <f t="shared" ref="U3075:U3138" si="254">CONCATENATE(T3075,",",CONCATENATE(LEFT(A3075,5),":00"),",car,",R3075)</f>
        <v>,09:45:00,car,1049</v>
      </c>
    </row>
    <row r="3076" spans="1:21" hidden="1" x14ac:dyDescent="0.25">
      <c r="A3076" t="s">
        <v>137</v>
      </c>
      <c r="B3076">
        <v>10</v>
      </c>
      <c r="C3076" s="27" t="str">
        <f t="shared" si="250"/>
        <v>M</v>
      </c>
      <c r="E3076" t="s">
        <v>3353</v>
      </c>
      <c r="F3076" s="27" t="str">
        <f t="shared" si="251"/>
        <v>CCV-49C</v>
      </c>
      <c r="G3076" t="s">
        <v>3354</v>
      </c>
      <c r="H3076" t="s">
        <v>105</v>
      </c>
      <c r="I3076" t="s">
        <v>3371</v>
      </c>
      <c r="J3076">
        <v>0</v>
      </c>
      <c r="K3076">
        <v>48</v>
      </c>
      <c r="L3076">
        <v>87</v>
      </c>
      <c r="M3076">
        <v>431</v>
      </c>
      <c r="N3076">
        <v>44</v>
      </c>
      <c r="O3076">
        <v>3</v>
      </c>
      <c r="P3076">
        <v>4</v>
      </c>
      <c r="Q3076">
        <v>40</v>
      </c>
      <c r="R3076" s="27">
        <f t="shared" si="252"/>
        <v>1035</v>
      </c>
      <c r="S3076" s="27">
        <f t="shared" si="253"/>
        <v>693</v>
      </c>
      <c r="T3076" s="27" t="str">
        <f>IFERROR(VLOOKUP(F3076,#REF!,2,0),"")</f>
        <v/>
      </c>
      <c r="U3076" s="27" t="str">
        <f t="shared" si="254"/>
        <v>,10:00:00,car,1035</v>
      </c>
    </row>
    <row r="3077" spans="1:21" hidden="1" x14ac:dyDescent="0.25">
      <c r="A3077" t="s">
        <v>139</v>
      </c>
      <c r="B3077">
        <v>10</v>
      </c>
      <c r="C3077" s="27" t="str">
        <f t="shared" si="250"/>
        <v>M</v>
      </c>
      <c r="E3077" t="s">
        <v>3353</v>
      </c>
      <c r="F3077" s="27" t="str">
        <f t="shared" si="251"/>
        <v>CCV-49C</v>
      </c>
      <c r="G3077" t="s">
        <v>3354</v>
      </c>
      <c r="H3077" t="s">
        <v>105</v>
      </c>
      <c r="I3077" t="s">
        <v>3372</v>
      </c>
      <c r="J3077">
        <v>0</v>
      </c>
      <c r="K3077">
        <v>47</v>
      </c>
      <c r="L3077">
        <v>85</v>
      </c>
      <c r="M3077">
        <v>379</v>
      </c>
      <c r="N3077">
        <v>40</v>
      </c>
      <c r="O3077">
        <v>22</v>
      </c>
      <c r="P3077">
        <v>4</v>
      </c>
      <c r="Q3077">
        <v>47</v>
      </c>
      <c r="R3077" s="27">
        <f t="shared" si="252"/>
        <v>967</v>
      </c>
      <c r="S3077" s="27">
        <f t="shared" si="253"/>
        <v>643</v>
      </c>
      <c r="T3077" s="27" t="str">
        <f>IFERROR(VLOOKUP(F3077,#REF!,2,0),"")</f>
        <v/>
      </c>
      <c r="U3077" s="27" t="str">
        <f t="shared" si="254"/>
        <v>,10:15:00,car,967</v>
      </c>
    </row>
    <row r="3078" spans="1:21" hidden="1" x14ac:dyDescent="0.25">
      <c r="A3078" t="s">
        <v>141</v>
      </c>
      <c r="B3078">
        <v>10</v>
      </c>
      <c r="C3078" s="27" t="str">
        <f t="shared" si="250"/>
        <v>M</v>
      </c>
      <c r="E3078" t="s">
        <v>3353</v>
      </c>
      <c r="F3078" s="27" t="str">
        <f t="shared" si="251"/>
        <v>CCV-49C</v>
      </c>
      <c r="G3078" t="s">
        <v>3354</v>
      </c>
      <c r="H3078" t="s">
        <v>105</v>
      </c>
      <c r="I3078" t="s">
        <v>3373</v>
      </c>
      <c r="J3078">
        <v>4</v>
      </c>
      <c r="K3078">
        <v>46</v>
      </c>
      <c r="L3078">
        <v>89</v>
      </c>
      <c r="M3078">
        <v>347</v>
      </c>
      <c r="N3078">
        <v>46</v>
      </c>
      <c r="O3078">
        <v>7</v>
      </c>
      <c r="P3078">
        <v>5</v>
      </c>
      <c r="Q3078">
        <v>42</v>
      </c>
      <c r="R3078" s="27">
        <f t="shared" si="252"/>
        <v>932</v>
      </c>
      <c r="S3078" s="27">
        <f t="shared" si="253"/>
        <v>617</v>
      </c>
      <c r="T3078" s="27" t="str">
        <f>IFERROR(VLOOKUP(F3078,#REF!,2,0),"")</f>
        <v/>
      </c>
      <c r="U3078" s="27" t="str">
        <f t="shared" si="254"/>
        <v>,10:30:00,car,932</v>
      </c>
    </row>
    <row r="3079" spans="1:21" hidden="1" x14ac:dyDescent="0.25">
      <c r="A3079" t="s">
        <v>143</v>
      </c>
      <c r="B3079">
        <v>10</v>
      </c>
      <c r="C3079" s="27" t="str">
        <f t="shared" si="250"/>
        <v>M</v>
      </c>
      <c r="E3079" t="s">
        <v>3353</v>
      </c>
      <c r="F3079" s="27" t="str">
        <f t="shared" si="251"/>
        <v>CCV-49C</v>
      </c>
      <c r="G3079" t="s">
        <v>3354</v>
      </c>
      <c r="H3079" t="s">
        <v>105</v>
      </c>
      <c r="I3079" t="s">
        <v>3374</v>
      </c>
      <c r="J3079">
        <v>1</v>
      </c>
      <c r="K3079">
        <v>47</v>
      </c>
      <c r="L3079">
        <v>82</v>
      </c>
      <c r="M3079">
        <v>399</v>
      </c>
      <c r="N3079">
        <v>63</v>
      </c>
      <c r="O3079">
        <v>2</v>
      </c>
      <c r="P3079">
        <v>1</v>
      </c>
      <c r="Q3079">
        <v>55</v>
      </c>
      <c r="R3079" s="27">
        <f t="shared" si="252"/>
        <v>994</v>
      </c>
      <c r="S3079" s="27">
        <f t="shared" si="253"/>
        <v>660</v>
      </c>
      <c r="T3079" s="27" t="str">
        <f>IFERROR(VLOOKUP(F3079,#REF!,2,0),"")</f>
        <v/>
      </c>
      <c r="U3079" s="27" t="str">
        <f t="shared" si="254"/>
        <v>,10:45:00,car,994</v>
      </c>
    </row>
    <row r="3080" spans="1:21" hidden="1" x14ac:dyDescent="0.25">
      <c r="A3080" t="s">
        <v>145</v>
      </c>
      <c r="B3080">
        <v>11</v>
      </c>
      <c r="C3080" s="27" t="str">
        <f t="shared" si="250"/>
        <v>M</v>
      </c>
      <c r="E3080" t="s">
        <v>3353</v>
      </c>
      <c r="F3080" s="27" t="str">
        <f t="shared" si="251"/>
        <v>CCV-49C</v>
      </c>
      <c r="G3080" t="s">
        <v>3354</v>
      </c>
      <c r="H3080" t="s">
        <v>105</v>
      </c>
      <c r="I3080" t="s">
        <v>3375</v>
      </c>
      <c r="J3080">
        <v>0</v>
      </c>
      <c r="K3080">
        <v>42</v>
      </c>
      <c r="L3080">
        <v>80</v>
      </c>
      <c r="M3080">
        <v>341</v>
      </c>
      <c r="N3080">
        <v>69</v>
      </c>
      <c r="O3080">
        <v>1</v>
      </c>
      <c r="P3080">
        <v>1</v>
      </c>
      <c r="Q3080">
        <v>68</v>
      </c>
      <c r="R3080" s="27">
        <f t="shared" si="252"/>
        <v>918</v>
      </c>
      <c r="S3080" s="27">
        <f t="shared" si="253"/>
        <v>610</v>
      </c>
      <c r="T3080" s="27" t="str">
        <f>IFERROR(VLOOKUP(F3080,#REF!,2,0),"")</f>
        <v/>
      </c>
      <c r="U3080" s="27" t="str">
        <f t="shared" si="254"/>
        <v>,11:00:00,car,918</v>
      </c>
    </row>
    <row r="3081" spans="1:21" hidden="1" x14ac:dyDescent="0.25">
      <c r="A3081" t="s">
        <v>147</v>
      </c>
      <c r="B3081">
        <v>11</v>
      </c>
      <c r="C3081" s="27" t="str">
        <f t="shared" si="250"/>
        <v>M</v>
      </c>
      <c r="E3081" t="s">
        <v>3353</v>
      </c>
      <c r="F3081" s="27" t="str">
        <f t="shared" si="251"/>
        <v>CCV-49C</v>
      </c>
      <c r="G3081" t="s">
        <v>3354</v>
      </c>
      <c r="H3081" t="s">
        <v>105</v>
      </c>
      <c r="I3081" t="s">
        <v>3376</v>
      </c>
      <c r="J3081">
        <v>0</v>
      </c>
      <c r="K3081">
        <v>47</v>
      </c>
      <c r="L3081">
        <v>101</v>
      </c>
      <c r="M3081">
        <v>401</v>
      </c>
      <c r="N3081">
        <v>88</v>
      </c>
      <c r="O3081">
        <v>7</v>
      </c>
      <c r="P3081">
        <v>1</v>
      </c>
      <c r="Q3081">
        <v>53</v>
      </c>
      <c r="R3081" s="27">
        <f t="shared" si="252"/>
        <v>1062</v>
      </c>
      <c r="S3081" s="27">
        <f t="shared" si="253"/>
        <v>708</v>
      </c>
      <c r="T3081" s="27" t="str">
        <f>IFERROR(VLOOKUP(F3081,#REF!,2,0),"")</f>
        <v/>
      </c>
      <c r="U3081" s="27" t="str">
        <f t="shared" si="254"/>
        <v>,11:15:00,car,1062</v>
      </c>
    </row>
    <row r="3082" spans="1:21" hidden="1" x14ac:dyDescent="0.25">
      <c r="A3082" t="s">
        <v>149</v>
      </c>
      <c r="B3082">
        <v>11</v>
      </c>
      <c r="C3082" s="27" t="str">
        <f t="shared" si="250"/>
        <v>M</v>
      </c>
      <c r="E3082" t="s">
        <v>3353</v>
      </c>
      <c r="F3082" s="27" t="str">
        <f t="shared" si="251"/>
        <v>CCV-49C</v>
      </c>
      <c r="G3082" t="s">
        <v>3354</v>
      </c>
      <c r="H3082" t="s">
        <v>105</v>
      </c>
      <c r="I3082" t="s">
        <v>3377</v>
      </c>
      <c r="J3082">
        <v>2</v>
      </c>
      <c r="K3082">
        <v>46</v>
      </c>
      <c r="L3082">
        <v>86</v>
      </c>
      <c r="M3082">
        <v>329</v>
      </c>
      <c r="N3082">
        <v>82</v>
      </c>
      <c r="O3082">
        <v>7</v>
      </c>
      <c r="P3082">
        <v>4</v>
      </c>
      <c r="Q3082">
        <v>82</v>
      </c>
      <c r="R3082" s="27">
        <f t="shared" si="252"/>
        <v>957</v>
      </c>
      <c r="S3082" s="27">
        <f t="shared" si="253"/>
        <v>630</v>
      </c>
      <c r="T3082" s="27" t="str">
        <f>IFERROR(VLOOKUP(F3082,#REF!,2,0),"")</f>
        <v/>
      </c>
      <c r="U3082" s="27" t="str">
        <f t="shared" si="254"/>
        <v>,11:30:00,car,957</v>
      </c>
    </row>
    <row r="3083" spans="1:21" hidden="1" x14ac:dyDescent="0.25">
      <c r="A3083" t="s">
        <v>151</v>
      </c>
      <c r="B3083">
        <v>11</v>
      </c>
      <c r="C3083" s="27" t="str">
        <f t="shared" si="250"/>
        <v>M</v>
      </c>
      <c r="E3083" t="s">
        <v>3353</v>
      </c>
      <c r="F3083" s="27" t="str">
        <f t="shared" si="251"/>
        <v>CCV-49C</v>
      </c>
      <c r="G3083" t="s">
        <v>3354</v>
      </c>
      <c r="H3083" t="s">
        <v>105</v>
      </c>
      <c r="I3083" t="s">
        <v>3378</v>
      </c>
      <c r="J3083">
        <v>0</v>
      </c>
      <c r="K3083">
        <v>36</v>
      </c>
      <c r="L3083">
        <v>93</v>
      </c>
      <c r="M3083">
        <v>478</v>
      </c>
      <c r="N3083">
        <v>100</v>
      </c>
      <c r="O3083">
        <v>5</v>
      </c>
      <c r="P3083">
        <v>5</v>
      </c>
      <c r="Q3083">
        <v>50</v>
      </c>
      <c r="R3083" s="27">
        <f t="shared" si="252"/>
        <v>1111</v>
      </c>
      <c r="S3083" s="27">
        <f t="shared" si="253"/>
        <v>766</v>
      </c>
      <c r="T3083" s="27" t="str">
        <f>IFERROR(VLOOKUP(F3083,#REF!,2,0),"")</f>
        <v/>
      </c>
      <c r="U3083" s="27" t="str">
        <f t="shared" si="254"/>
        <v>,11:45:00,car,1111</v>
      </c>
    </row>
    <row r="3084" spans="1:21" hidden="1" x14ac:dyDescent="0.25">
      <c r="A3084" t="s">
        <v>153</v>
      </c>
      <c r="B3084">
        <v>12</v>
      </c>
      <c r="C3084" s="27" t="str">
        <f t="shared" si="250"/>
        <v>T</v>
      </c>
      <c r="E3084" t="s">
        <v>3353</v>
      </c>
      <c r="F3084" s="27" t="str">
        <f t="shared" si="251"/>
        <v>CCV-49C</v>
      </c>
      <c r="G3084" t="s">
        <v>3354</v>
      </c>
      <c r="H3084" t="s">
        <v>105</v>
      </c>
      <c r="I3084" t="s">
        <v>3379</v>
      </c>
      <c r="J3084">
        <v>1</v>
      </c>
      <c r="K3084">
        <v>40</v>
      </c>
      <c r="L3084">
        <v>69</v>
      </c>
      <c r="M3084">
        <v>593</v>
      </c>
      <c r="N3084">
        <v>168</v>
      </c>
      <c r="O3084">
        <v>5</v>
      </c>
      <c r="P3084">
        <v>2</v>
      </c>
      <c r="Q3084">
        <v>36</v>
      </c>
      <c r="R3084" s="27">
        <f t="shared" si="252"/>
        <v>1185</v>
      </c>
      <c r="S3084" s="27">
        <f t="shared" si="253"/>
        <v>804</v>
      </c>
      <c r="T3084" s="27" t="str">
        <f>IFERROR(VLOOKUP(F3084,#REF!,2,0),"")</f>
        <v/>
      </c>
      <c r="U3084" s="27" t="str">
        <f t="shared" si="254"/>
        <v>,12:00:00,car,1185</v>
      </c>
    </row>
    <row r="3085" spans="1:21" hidden="1" x14ac:dyDescent="0.25">
      <c r="A3085" t="s">
        <v>155</v>
      </c>
      <c r="B3085">
        <v>12</v>
      </c>
      <c r="C3085" s="27" t="str">
        <f t="shared" si="250"/>
        <v>T</v>
      </c>
      <c r="E3085" t="s">
        <v>3353</v>
      </c>
      <c r="F3085" s="27" t="str">
        <f t="shared" si="251"/>
        <v>CCV-49C</v>
      </c>
      <c r="G3085" t="s">
        <v>3354</v>
      </c>
      <c r="H3085" t="s">
        <v>105</v>
      </c>
      <c r="I3085" t="s">
        <v>3380</v>
      </c>
      <c r="J3085">
        <v>1</v>
      </c>
      <c r="K3085">
        <v>31</v>
      </c>
      <c r="L3085">
        <v>69</v>
      </c>
      <c r="M3085">
        <v>480</v>
      </c>
      <c r="N3085">
        <v>114</v>
      </c>
      <c r="O3085">
        <v>4</v>
      </c>
      <c r="P3085">
        <v>0</v>
      </c>
      <c r="Q3085">
        <v>36</v>
      </c>
      <c r="R3085" s="27">
        <f t="shared" si="252"/>
        <v>1001</v>
      </c>
      <c r="S3085" s="27">
        <f t="shared" si="253"/>
        <v>689</v>
      </c>
      <c r="T3085" s="27" t="str">
        <f>IFERROR(VLOOKUP(F3085,#REF!,2,0),"")</f>
        <v/>
      </c>
      <c r="U3085" s="27" t="str">
        <f t="shared" si="254"/>
        <v>,12:15:00,car,1001</v>
      </c>
    </row>
    <row r="3086" spans="1:21" hidden="1" x14ac:dyDescent="0.25">
      <c r="A3086" t="s">
        <v>157</v>
      </c>
      <c r="B3086">
        <v>12</v>
      </c>
      <c r="C3086" s="27" t="str">
        <f t="shared" si="250"/>
        <v>T</v>
      </c>
      <c r="E3086" t="s">
        <v>3353</v>
      </c>
      <c r="F3086" s="27" t="str">
        <f t="shared" si="251"/>
        <v>CCV-49C</v>
      </c>
      <c r="G3086" t="s">
        <v>3354</v>
      </c>
      <c r="H3086" t="s">
        <v>105</v>
      </c>
      <c r="I3086" t="s">
        <v>3381</v>
      </c>
      <c r="J3086">
        <v>0</v>
      </c>
      <c r="K3086">
        <v>31</v>
      </c>
      <c r="L3086">
        <v>68</v>
      </c>
      <c r="M3086">
        <v>451</v>
      </c>
      <c r="N3086">
        <v>68</v>
      </c>
      <c r="O3086">
        <v>9</v>
      </c>
      <c r="P3086">
        <v>1</v>
      </c>
      <c r="Q3086">
        <v>44</v>
      </c>
      <c r="R3086" s="27">
        <f t="shared" si="252"/>
        <v>962</v>
      </c>
      <c r="S3086" s="27">
        <f t="shared" si="253"/>
        <v>666</v>
      </c>
      <c r="T3086" s="27" t="str">
        <f>IFERROR(VLOOKUP(F3086,#REF!,2,0),"")</f>
        <v/>
      </c>
      <c r="U3086" s="27" t="str">
        <f t="shared" si="254"/>
        <v>,12:30:00,car,962</v>
      </c>
    </row>
    <row r="3087" spans="1:21" hidden="1" x14ac:dyDescent="0.25">
      <c r="A3087" t="s">
        <v>159</v>
      </c>
      <c r="B3087">
        <v>12</v>
      </c>
      <c r="C3087" s="27" t="str">
        <f t="shared" si="250"/>
        <v>T</v>
      </c>
      <c r="E3087" t="s">
        <v>3353</v>
      </c>
      <c r="F3087" s="27" t="str">
        <f t="shared" si="251"/>
        <v>CCV-49C</v>
      </c>
      <c r="G3087" t="s">
        <v>3354</v>
      </c>
      <c r="H3087" t="s">
        <v>105</v>
      </c>
      <c r="I3087" t="s">
        <v>3382</v>
      </c>
      <c r="J3087">
        <v>2</v>
      </c>
      <c r="K3087">
        <v>28</v>
      </c>
      <c r="L3087">
        <v>60</v>
      </c>
      <c r="M3087">
        <v>434</v>
      </c>
      <c r="N3087">
        <v>53</v>
      </c>
      <c r="O3087">
        <v>4</v>
      </c>
      <c r="P3087">
        <v>3</v>
      </c>
      <c r="Q3087">
        <v>25</v>
      </c>
      <c r="R3087" s="27">
        <f t="shared" si="252"/>
        <v>880</v>
      </c>
      <c r="S3087" s="27">
        <f t="shared" si="253"/>
        <v>612</v>
      </c>
      <c r="T3087" s="27" t="str">
        <f>IFERROR(VLOOKUP(F3087,#REF!,2,0),"")</f>
        <v/>
      </c>
      <c r="U3087" s="27" t="str">
        <f t="shared" si="254"/>
        <v>,12:45:00,car,880</v>
      </c>
    </row>
    <row r="3088" spans="1:21" hidden="1" x14ac:dyDescent="0.25">
      <c r="A3088" t="s">
        <v>161</v>
      </c>
      <c r="B3088">
        <v>13</v>
      </c>
      <c r="C3088" s="27" t="str">
        <f t="shared" si="250"/>
        <v>T</v>
      </c>
      <c r="E3088" t="s">
        <v>3353</v>
      </c>
      <c r="F3088" s="27" t="str">
        <f t="shared" si="251"/>
        <v>CCV-49C</v>
      </c>
      <c r="G3088" t="s">
        <v>3354</v>
      </c>
      <c r="H3088" t="s">
        <v>105</v>
      </c>
      <c r="I3088" t="s">
        <v>3383</v>
      </c>
      <c r="J3088">
        <v>2</v>
      </c>
      <c r="K3088">
        <v>23</v>
      </c>
      <c r="L3088">
        <v>80</v>
      </c>
      <c r="M3088">
        <v>529</v>
      </c>
      <c r="N3088">
        <v>77</v>
      </c>
      <c r="O3088">
        <v>2</v>
      </c>
      <c r="P3088">
        <v>4</v>
      </c>
      <c r="Q3088">
        <v>50</v>
      </c>
      <c r="R3088" s="27">
        <f t="shared" si="252"/>
        <v>1095</v>
      </c>
      <c r="S3088" s="27">
        <f t="shared" si="253"/>
        <v>783</v>
      </c>
      <c r="T3088" s="27" t="str">
        <f>IFERROR(VLOOKUP(F3088,#REF!,2,0),"")</f>
        <v/>
      </c>
      <c r="U3088" s="27" t="str">
        <f t="shared" si="254"/>
        <v>,13:00:00,car,1095</v>
      </c>
    </row>
    <row r="3089" spans="1:21" hidden="1" x14ac:dyDescent="0.25">
      <c r="A3089" t="s">
        <v>163</v>
      </c>
      <c r="B3089">
        <v>13</v>
      </c>
      <c r="C3089" s="27" t="str">
        <f t="shared" si="250"/>
        <v>T</v>
      </c>
      <c r="E3089" t="s">
        <v>3353</v>
      </c>
      <c r="F3089" s="27" t="str">
        <f t="shared" si="251"/>
        <v>CCV-49C</v>
      </c>
      <c r="G3089" t="s">
        <v>3354</v>
      </c>
      <c r="H3089" t="s">
        <v>105</v>
      </c>
      <c r="I3089" t="s">
        <v>3384</v>
      </c>
      <c r="J3089">
        <v>0</v>
      </c>
      <c r="K3089">
        <v>28</v>
      </c>
      <c r="L3089">
        <v>64</v>
      </c>
      <c r="M3089">
        <v>462</v>
      </c>
      <c r="N3089">
        <v>88</v>
      </c>
      <c r="O3089">
        <v>4</v>
      </c>
      <c r="P3089">
        <v>1</v>
      </c>
      <c r="Q3089">
        <v>30</v>
      </c>
      <c r="R3089" s="27">
        <f t="shared" si="252"/>
        <v>941</v>
      </c>
      <c r="S3089" s="27">
        <f t="shared" si="253"/>
        <v>653</v>
      </c>
      <c r="T3089" s="27" t="str">
        <f>IFERROR(VLOOKUP(F3089,#REF!,2,0),"")</f>
        <v/>
      </c>
      <c r="U3089" s="27" t="str">
        <f t="shared" si="254"/>
        <v>,13:15:00,car,941</v>
      </c>
    </row>
    <row r="3090" spans="1:21" hidden="1" x14ac:dyDescent="0.25">
      <c r="A3090" t="s">
        <v>165</v>
      </c>
      <c r="B3090">
        <v>13</v>
      </c>
      <c r="C3090" s="27" t="str">
        <f t="shared" si="250"/>
        <v>T</v>
      </c>
      <c r="E3090" t="s">
        <v>3353</v>
      </c>
      <c r="F3090" s="27" t="str">
        <f t="shared" si="251"/>
        <v>CCV-49C</v>
      </c>
      <c r="G3090" t="s">
        <v>3354</v>
      </c>
      <c r="H3090" t="s">
        <v>105</v>
      </c>
      <c r="I3090" t="s">
        <v>3385</v>
      </c>
      <c r="J3090">
        <v>0</v>
      </c>
      <c r="K3090">
        <v>34</v>
      </c>
      <c r="L3090">
        <v>79</v>
      </c>
      <c r="M3090">
        <v>369</v>
      </c>
      <c r="N3090">
        <v>77</v>
      </c>
      <c r="O3090">
        <v>10</v>
      </c>
      <c r="P3090">
        <v>0</v>
      </c>
      <c r="Q3090">
        <v>42</v>
      </c>
      <c r="R3090" s="27">
        <f t="shared" si="252"/>
        <v>897</v>
      </c>
      <c r="S3090" s="27">
        <f t="shared" si="253"/>
        <v>609</v>
      </c>
      <c r="T3090" s="27" t="str">
        <f>IFERROR(VLOOKUP(F3090,#REF!,2,0),"")</f>
        <v/>
      </c>
      <c r="U3090" s="27" t="str">
        <f t="shared" si="254"/>
        <v>,13:30:00,car,897</v>
      </c>
    </row>
    <row r="3091" spans="1:21" hidden="1" x14ac:dyDescent="0.25">
      <c r="A3091" t="s">
        <v>167</v>
      </c>
      <c r="B3091">
        <v>13</v>
      </c>
      <c r="C3091" s="27" t="str">
        <f t="shared" si="250"/>
        <v>T</v>
      </c>
      <c r="E3091" t="s">
        <v>3353</v>
      </c>
      <c r="F3091" s="27" t="str">
        <f t="shared" si="251"/>
        <v>CCV-49C</v>
      </c>
      <c r="G3091" t="s">
        <v>3354</v>
      </c>
      <c r="H3091" t="s">
        <v>105</v>
      </c>
      <c r="I3091" t="s">
        <v>3386</v>
      </c>
      <c r="J3091">
        <v>0</v>
      </c>
      <c r="K3091">
        <v>29</v>
      </c>
      <c r="L3091">
        <v>86</v>
      </c>
      <c r="M3091">
        <v>400</v>
      </c>
      <c r="N3091">
        <v>71</v>
      </c>
      <c r="O3091">
        <v>7</v>
      </c>
      <c r="P3091">
        <v>4</v>
      </c>
      <c r="Q3091">
        <v>48</v>
      </c>
      <c r="R3091" s="27">
        <f t="shared" si="252"/>
        <v>958</v>
      </c>
      <c r="S3091" s="27">
        <f t="shared" si="253"/>
        <v>667</v>
      </c>
      <c r="T3091" s="27" t="str">
        <f>IFERROR(VLOOKUP(F3091,#REF!,2,0),"")</f>
        <v/>
      </c>
      <c r="U3091" s="27" t="str">
        <f t="shared" si="254"/>
        <v>,13:45:00,car,958</v>
      </c>
    </row>
    <row r="3092" spans="1:21" hidden="1" x14ac:dyDescent="0.25">
      <c r="A3092" t="s">
        <v>169</v>
      </c>
      <c r="B3092">
        <v>14</v>
      </c>
      <c r="C3092" s="27" t="str">
        <f t="shared" si="250"/>
        <v>T</v>
      </c>
      <c r="E3092" t="s">
        <v>3353</v>
      </c>
      <c r="F3092" s="27" t="str">
        <f t="shared" si="251"/>
        <v>CCV-49C</v>
      </c>
      <c r="G3092" t="s">
        <v>3354</v>
      </c>
      <c r="H3092" t="s">
        <v>105</v>
      </c>
      <c r="I3092" t="s">
        <v>3387</v>
      </c>
      <c r="J3092">
        <v>2</v>
      </c>
      <c r="K3092">
        <v>38</v>
      </c>
      <c r="L3092">
        <v>56</v>
      </c>
      <c r="M3092">
        <v>474</v>
      </c>
      <c r="N3092">
        <v>36</v>
      </c>
      <c r="O3092">
        <v>5</v>
      </c>
      <c r="P3092">
        <v>3</v>
      </c>
      <c r="Q3092">
        <v>52</v>
      </c>
      <c r="R3092" s="27">
        <f t="shared" si="252"/>
        <v>977</v>
      </c>
      <c r="S3092" s="27">
        <f t="shared" si="253"/>
        <v>669</v>
      </c>
      <c r="T3092" s="27" t="str">
        <f>IFERROR(VLOOKUP(F3092,#REF!,2,0),"")</f>
        <v/>
      </c>
      <c r="U3092" s="27" t="str">
        <f t="shared" si="254"/>
        <v>,14:00:00,car,977</v>
      </c>
    </row>
    <row r="3093" spans="1:21" hidden="1" x14ac:dyDescent="0.25">
      <c r="A3093" t="s">
        <v>171</v>
      </c>
      <c r="B3093">
        <v>14</v>
      </c>
      <c r="C3093" s="27" t="str">
        <f t="shared" si="250"/>
        <v>T</v>
      </c>
      <c r="E3093" t="s">
        <v>3353</v>
      </c>
      <c r="F3093" s="27" t="str">
        <f t="shared" si="251"/>
        <v>CCV-49C</v>
      </c>
      <c r="G3093" t="s">
        <v>3354</v>
      </c>
      <c r="H3093" t="s">
        <v>105</v>
      </c>
      <c r="I3093" t="s">
        <v>3388</v>
      </c>
      <c r="J3093">
        <v>0</v>
      </c>
      <c r="K3093">
        <v>31</v>
      </c>
      <c r="L3093">
        <v>63</v>
      </c>
      <c r="M3093">
        <v>496</v>
      </c>
      <c r="N3093">
        <v>43</v>
      </c>
      <c r="O3093">
        <v>4</v>
      </c>
      <c r="P3093">
        <v>7</v>
      </c>
      <c r="Q3093">
        <v>42</v>
      </c>
      <c r="R3093" s="27">
        <f t="shared" si="252"/>
        <v>1004</v>
      </c>
      <c r="S3093" s="27">
        <f t="shared" si="253"/>
        <v>703</v>
      </c>
      <c r="T3093" s="27" t="str">
        <f>IFERROR(VLOOKUP(F3093,#REF!,2,0),"")</f>
        <v/>
      </c>
      <c r="U3093" s="27" t="str">
        <f t="shared" si="254"/>
        <v>,14:15:00,car,1004</v>
      </c>
    </row>
    <row r="3094" spans="1:21" hidden="1" x14ac:dyDescent="0.25">
      <c r="A3094" t="s">
        <v>173</v>
      </c>
      <c r="B3094">
        <v>14</v>
      </c>
      <c r="C3094" s="27" t="str">
        <f t="shared" si="250"/>
        <v>T</v>
      </c>
      <c r="E3094" t="s">
        <v>3353</v>
      </c>
      <c r="F3094" s="27" t="str">
        <f t="shared" si="251"/>
        <v>CCV-49C</v>
      </c>
      <c r="G3094" t="s">
        <v>3354</v>
      </c>
      <c r="H3094" t="s">
        <v>105</v>
      </c>
      <c r="I3094" t="s">
        <v>3389</v>
      </c>
      <c r="J3094">
        <v>0</v>
      </c>
      <c r="K3094">
        <v>41</v>
      </c>
      <c r="L3094">
        <v>91</v>
      </c>
      <c r="M3094">
        <v>522</v>
      </c>
      <c r="N3094">
        <v>58</v>
      </c>
      <c r="O3094">
        <v>9</v>
      </c>
      <c r="P3094">
        <v>5</v>
      </c>
      <c r="Q3094">
        <v>56</v>
      </c>
      <c r="R3094" s="27">
        <f t="shared" si="252"/>
        <v>1173</v>
      </c>
      <c r="S3094" s="27">
        <f t="shared" si="253"/>
        <v>811</v>
      </c>
      <c r="T3094" s="27" t="str">
        <f>IFERROR(VLOOKUP(F3094,#REF!,2,0),"")</f>
        <v/>
      </c>
      <c r="U3094" s="27" t="str">
        <f t="shared" si="254"/>
        <v>,14:30:00,car,1173</v>
      </c>
    </row>
    <row r="3095" spans="1:21" hidden="1" x14ac:dyDescent="0.25">
      <c r="A3095" t="s">
        <v>175</v>
      </c>
      <c r="B3095">
        <v>14</v>
      </c>
      <c r="C3095" s="27" t="str">
        <f t="shared" si="250"/>
        <v>T</v>
      </c>
      <c r="E3095" t="s">
        <v>3353</v>
      </c>
      <c r="F3095" s="27" t="str">
        <f t="shared" si="251"/>
        <v>CCV-49C</v>
      </c>
      <c r="G3095" t="s">
        <v>3354</v>
      </c>
      <c r="H3095" t="s">
        <v>105</v>
      </c>
      <c r="I3095" t="s">
        <v>3390</v>
      </c>
      <c r="J3095">
        <v>0</v>
      </c>
      <c r="K3095">
        <v>27</v>
      </c>
      <c r="L3095">
        <v>90</v>
      </c>
      <c r="M3095">
        <v>456</v>
      </c>
      <c r="N3095">
        <v>52</v>
      </c>
      <c r="O3095">
        <v>4</v>
      </c>
      <c r="P3095">
        <v>2</v>
      </c>
      <c r="Q3095">
        <v>40</v>
      </c>
      <c r="R3095" s="27">
        <f t="shared" si="252"/>
        <v>1022</v>
      </c>
      <c r="S3095" s="27">
        <f t="shared" si="253"/>
        <v>723</v>
      </c>
      <c r="T3095" s="27" t="str">
        <f>IFERROR(VLOOKUP(F3095,#REF!,2,0),"")</f>
        <v/>
      </c>
      <c r="U3095" s="27" t="str">
        <f t="shared" si="254"/>
        <v>,14:45:00,car,1022</v>
      </c>
    </row>
    <row r="3096" spans="1:21" hidden="1" x14ac:dyDescent="0.25">
      <c r="A3096" t="s">
        <v>177</v>
      </c>
      <c r="B3096">
        <v>15</v>
      </c>
      <c r="C3096" s="27" t="str">
        <f t="shared" si="250"/>
        <v>T</v>
      </c>
      <c r="E3096" t="s">
        <v>3353</v>
      </c>
      <c r="F3096" s="27" t="str">
        <f t="shared" si="251"/>
        <v>CCV-49C</v>
      </c>
      <c r="G3096" t="s">
        <v>3354</v>
      </c>
      <c r="H3096" t="s">
        <v>105</v>
      </c>
      <c r="I3096" t="s">
        <v>3391</v>
      </c>
      <c r="J3096">
        <v>0</v>
      </c>
      <c r="K3096">
        <v>21</v>
      </c>
      <c r="L3096">
        <v>102</v>
      </c>
      <c r="M3096">
        <v>472</v>
      </c>
      <c r="N3096">
        <v>72</v>
      </c>
      <c r="O3096">
        <v>3</v>
      </c>
      <c r="P3096">
        <v>6</v>
      </c>
      <c r="Q3096">
        <v>52</v>
      </c>
      <c r="R3096" s="27">
        <f t="shared" si="252"/>
        <v>1091</v>
      </c>
      <c r="S3096" s="27">
        <f t="shared" si="253"/>
        <v>785</v>
      </c>
      <c r="T3096" s="27" t="str">
        <f>IFERROR(VLOOKUP(F3096,#REF!,2,0),"")</f>
        <v/>
      </c>
      <c r="U3096" s="27" t="str">
        <f t="shared" si="254"/>
        <v>,15:00:00,car,1091</v>
      </c>
    </row>
    <row r="3097" spans="1:21" hidden="1" x14ac:dyDescent="0.25">
      <c r="A3097" t="s">
        <v>179</v>
      </c>
      <c r="B3097">
        <v>15</v>
      </c>
      <c r="C3097" s="27" t="str">
        <f t="shared" si="250"/>
        <v>T</v>
      </c>
      <c r="E3097" t="s">
        <v>3353</v>
      </c>
      <c r="F3097" s="27" t="str">
        <f t="shared" si="251"/>
        <v>CCV-49C</v>
      </c>
      <c r="G3097" t="s">
        <v>3354</v>
      </c>
      <c r="H3097" t="s">
        <v>105</v>
      </c>
      <c r="I3097" t="s">
        <v>3392</v>
      </c>
      <c r="J3097">
        <v>0</v>
      </c>
      <c r="K3097">
        <v>37</v>
      </c>
      <c r="L3097">
        <v>71</v>
      </c>
      <c r="M3097">
        <v>465</v>
      </c>
      <c r="N3097">
        <v>69</v>
      </c>
      <c r="O3097">
        <v>8</v>
      </c>
      <c r="P3097">
        <v>2</v>
      </c>
      <c r="Q3097">
        <v>58</v>
      </c>
      <c r="R3097" s="27">
        <f t="shared" si="252"/>
        <v>1025</v>
      </c>
      <c r="S3097" s="27">
        <f t="shared" si="253"/>
        <v>703</v>
      </c>
      <c r="T3097" s="27" t="str">
        <f>IFERROR(VLOOKUP(F3097,#REF!,2,0),"")</f>
        <v/>
      </c>
      <c r="U3097" s="27" t="str">
        <f t="shared" si="254"/>
        <v>,15:15:00,car,1025</v>
      </c>
    </row>
    <row r="3098" spans="1:21" hidden="1" x14ac:dyDescent="0.25">
      <c r="A3098" t="s">
        <v>181</v>
      </c>
      <c r="B3098">
        <v>15</v>
      </c>
      <c r="C3098" s="27" t="str">
        <f t="shared" si="250"/>
        <v>T</v>
      </c>
      <c r="E3098" t="s">
        <v>3353</v>
      </c>
      <c r="F3098" s="27" t="str">
        <f t="shared" si="251"/>
        <v>CCV-49C</v>
      </c>
      <c r="G3098" t="s">
        <v>3354</v>
      </c>
      <c r="H3098" t="s">
        <v>105</v>
      </c>
      <c r="I3098" t="s">
        <v>3393</v>
      </c>
      <c r="J3098">
        <v>0</v>
      </c>
      <c r="K3098">
        <v>45</v>
      </c>
      <c r="L3098">
        <v>61</v>
      </c>
      <c r="M3098">
        <v>456</v>
      </c>
      <c r="N3098">
        <v>78</v>
      </c>
      <c r="O3098">
        <v>3</v>
      </c>
      <c r="P3098">
        <v>1</v>
      </c>
      <c r="Q3098">
        <v>58</v>
      </c>
      <c r="R3098" s="27">
        <f t="shared" si="252"/>
        <v>1002</v>
      </c>
      <c r="S3098" s="27">
        <f t="shared" si="253"/>
        <v>668</v>
      </c>
      <c r="T3098" s="27" t="str">
        <f>IFERROR(VLOOKUP(F3098,#REF!,2,0),"")</f>
        <v/>
      </c>
      <c r="U3098" s="27" t="str">
        <f t="shared" si="254"/>
        <v>,15:30:00,car,1002</v>
      </c>
    </row>
    <row r="3099" spans="1:21" hidden="1" x14ac:dyDescent="0.25">
      <c r="A3099" t="s">
        <v>183</v>
      </c>
      <c r="B3099">
        <v>15</v>
      </c>
      <c r="C3099" s="27" t="str">
        <f t="shared" si="250"/>
        <v>T</v>
      </c>
      <c r="E3099" t="s">
        <v>3353</v>
      </c>
      <c r="F3099" s="27" t="str">
        <f t="shared" si="251"/>
        <v>CCV-49C</v>
      </c>
      <c r="G3099" t="s">
        <v>3354</v>
      </c>
      <c r="H3099" t="s">
        <v>105</v>
      </c>
      <c r="I3099" t="s">
        <v>3394</v>
      </c>
      <c r="J3099">
        <v>0</v>
      </c>
      <c r="K3099">
        <v>79</v>
      </c>
      <c r="L3099">
        <v>87</v>
      </c>
      <c r="M3099">
        <v>564</v>
      </c>
      <c r="N3099">
        <v>70</v>
      </c>
      <c r="O3099">
        <v>4</v>
      </c>
      <c r="P3099">
        <v>3</v>
      </c>
      <c r="Q3099">
        <v>34</v>
      </c>
      <c r="R3099" s="27">
        <f t="shared" si="252"/>
        <v>1285</v>
      </c>
      <c r="S3099" s="27">
        <f t="shared" si="253"/>
        <v>819</v>
      </c>
      <c r="T3099" s="27" t="str">
        <f>IFERROR(VLOOKUP(F3099,#REF!,2,0),"")</f>
        <v/>
      </c>
      <c r="U3099" s="27" t="str">
        <f t="shared" si="254"/>
        <v>,15:45:00,car,1285</v>
      </c>
    </row>
    <row r="3100" spans="1:21" hidden="1" x14ac:dyDescent="0.25">
      <c r="A3100" t="s">
        <v>185</v>
      </c>
      <c r="B3100">
        <v>16</v>
      </c>
      <c r="C3100" s="27" t="str">
        <f t="shared" si="250"/>
        <v>T</v>
      </c>
      <c r="E3100" t="s">
        <v>3353</v>
      </c>
      <c r="F3100" s="27" t="str">
        <f t="shared" si="251"/>
        <v>CCV-49C</v>
      </c>
      <c r="G3100" t="s">
        <v>3354</v>
      </c>
      <c r="H3100" t="s">
        <v>105</v>
      </c>
      <c r="I3100" t="s">
        <v>3395</v>
      </c>
      <c r="J3100">
        <v>1</v>
      </c>
      <c r="K3100">
        <v>71</v>
      </c>
      <c r="L3100">
        <v>52</v>
      </c>
      <c r="M3100">
        <v>778</v>
      </c>
      <c r="N3100">
        <v>86</v>
      </c>
      <c r="O3100">
        <v>5</v>
      </c>
      <c r="P3100">
        <v>3</v>
      </c>
      <c r="Q3100">
        <v>24</v>
      </c>
      <c r="R3100" s="27">
        <f t="shared" si="252"/>
        <v>1419</v>
      </c>
      <c r="S3100" s="27">
        <f t="shared" si="253"/>
        <v>935</v>
      </c>
      <c r="T3100" s="27" t="str">
        <f>IFERROR(VLOOKUP(F3100,#REF!,2,0),"")</f>
        <v/>
      </c>
      <c r="U3100" s="27" t="str">
        <f t="shared" si="254"/>
        <v>,16:00:00,car,1419</v>
      </c>
    </row>
    <row r="3101" spans="1:21" hidden="1" x14ac:dyDescent="0.25">
      <c r="A3101" t="s">
        <v>187</v>
      </c>
      <c r="B3101">
        <v>16</v>
      </c>
      <c r="C3101" s="27" t="str">
        <f t="shared" si="250"/>
        <v>T</v>
      </c>
      <c r="E3101" t="s">
        <v>3353</v>
      </c>
      <c r="F3101" s="27" t="str">
        <f t="shared" si="251"/>
        <v>CCV-49C</v>
      </c>
      <c r="G3101" t="s">
        <v>3354</v>
      </c>
      <c r="H3101" t="s">
        <v>105</v>
      </c>
      <c r="I3101" t="s">
        <v>3396</v>
      </c>
      <c r="J3101">
        <v>1</v>
      </c>
      <c r="K3101">
        <v>91</v>
      </c>
      <c r="L3101">
        <v>47</v>
      </c>
      <c r="M3101">
        <v>933</v>
      </c>
      <c r="N3101">
        <v>104</v>
      </c>
      <c r="O3101">
        <v>2</v>
      </c>
      <c r="P3101">
        <v>3</v>
      </c>
      <c r="Q3101">
        <v>25</v>
      </c>
      <c r="R3101" s="27">
        <f t="shared" si="252"/>
        <v>1662</v>
      </c>
      <c r="S3101" s="27">
        <f t="shared" si="253"/>
        <v>1079</v>
      </c>
      <c r="T3101" s="27" t="str">
        <f>IFERROR(VLOOKUP(F3101,#REF!,2,0),"")</f>
        <v/>
      </c>
      <c r="U3101" s="27" t="str">
        <f t="shared" si="254"/>
        <v>,16:15:00,car,1662</v>
      </c>
    </row>
    <row r="3102" spans="1:21" hidden="1" x14ac:dyDescent="0.25">
      <c r="A3102" t="s">
        <v>42</v>
      </c>
      <c r="B3102">
        <v>16</v>
      </c>
      <c r="C3102" s="27" t="str">
        <f t="shared" si="250"/>
        <v>T</v>
      </c>
      <c r="E3102" t="s">
        <v>3353</v>
      </c>
      <c r="F3102" s="27" t="str">
        <f t="shared" si="251"/>
        <v>CCV-49C</v>
      </c>
      <c r="G3102" t="s">
        <v>3354</v>
      </c>
      <c r="H3102" t="s">
        <v>105</v>
      </c>
      <c r="I3102" t="s">
        <v>3397</v>
      </c>
      <c r="J3102">
        <v>0</v>
      </c>
      <c r="K3102">
        <v>97</v>
      </c>
      <c r="L3102">
        <v>43</v>
      </c>
      <c r="M3102">
        <v>1260</v>
      </c>
      <c r="N3102">
        <v>63</v>
      </c>
      <c r="O3102">
        <v>8</v>
      </c>
      <c r="P3102">
        <v>4</v>
      </c>
      <c r="Q3102">
        <v>33</v>
      </c>
      <c r="R3102" s="27">
        <f t="shared" si="252"/>
        <v>2092</v>
      </c>
      <c r="S3102" s="27">
        <f t="shared" si="253"/>
        <v>1405</v>
      </c>
      <c r="T3102" s="27" t="str">
        <f>IFERROR(VLOOKUP(F3102,#REF!,2,0),"")</f>
        <v/>
      </c>
      <c r="U3102" s="27" t="str">
        <f t="shared" si="254"/>
        <v>,16:30:00,car,2092</v>
      </c>
    </row>
    <row r="3103" spans="1:21" hidden="1" x14ac:dyDescent="0.25">
      <c r="A3103" t="s">
        <v>43</v>
      </c>
      <c r="B3103">
        <v>16</v>
      </c>
      <c r="C3103" s="27" t="str">
        <f t="shared" si="250"/>
        <v>T</v>
      </c>
      <c r="E3103" t="s">
        <v>3353</v>
      </c>
      <c r="F3103" s="27" t="str">
        <f t="shared" si="251"/>
        <v>CCV-49C</v>
      </c>
      <c r="G3103" t="s">
        <v>3354</v>
      </c>
      <c r="H3103" t="s">
        <v>105</v>
      </c>
      <c r="I3103" t="s">
        <v>3398</v>
      </c>
      <c r="J3103">
        <v>0</v>
      </c>
      <c r="K3103">
        <v>69</v>
      </c>
      <c r="L3103">
        <v>42</v>
      </c>
      <c r="M3103">
        <v>1082</v>
      </c>
      <c r="N3103">
        <v>112</v>
      </c>
      <c r="O3103">
        <v>6</v>
      </c>
      <c r="P3103">
        <v>4</v>
      </c>
      <c r="Q3103">
        <v>37</v>
      </c>
      <c r="R3103" s="27">
        <f t="shared" si="252"/>
        <v>1801</v>
      </c>
      <c r="S3103" s="27">
        <f t="shared" si="253"/>
        <v>1228</v>
      </c>
      <c r="T3103" s="27" t="str">
        <f>IFERROR(VLOOKUP(F3103,#REF!,2,0),"")</f>
        <v/>
      </c>
      <c r="U3103" s="27" t="str">
        <f t="shared" si="254"/>
        <v>,16:45:00,car,1801</v>
      </c>
    </row>
    <row r="3104" spans="1:21" hidden="1" x14ac:dyDescent="0.25">
      <c r="A3104" t="s">
        <v>44</v>
      </c>
      <c r="B3104">
        <v>17</v>
      </c>
      <c r="C3104" s="27" t="str">
        <f t="shared" si="250"/>
        <v>T</v>
      </c>
      <c r="E3104" t="s">
        <v>3353</v>
      </c>
      <c r="F3104" s="27" t="str">
        <f t="shared" si="251"/>
        <v>CCV-49C</v>
      </c>
      <c r="G3104" t="s">
        <v>3354</v>
      </c>
      <c r="H3104" t="s">
        <v>105</v>
      </c>
      <c r="I3104" t="s">
        <v>3399</v>
      </c>
      <c r="J3104">
        <v>0</v>
      </c>
      <c r="K3104">
        <v>73</v>
      </c>
      <c r="L3104">
        <v>64</v>
      </c>
      <c r="M3104">
        <v>1031</v>
      </c>
      <c r="N3104">
        <v>166</v>
      </c>
      <c r="O3104">
        <v>4</v>
      </c>
      <c r="P3104">
        <v>3</v>
      </c>
      <c r="Q3104">
        <v>37</v>
      </c>
      <c r="R3104" s="27">
        <f t="shared" si="252"/>
        <v>1827</v>
      </c>
      <c r="S3104" s="27">
        <f t="shared" si="253"/>
        <v>1231</v>
      </c>
      <c r="T3104" s="27" t="str">
        <f>IFERROR(VLOOKUP(F3104,#REF!,2,0),"")</f>
        <v/>
      </c>
      <c r="U3104" s="27" t="str">
        <f t="shared" si="254"/>
        <v>,17:00:00,car,1827</v>
      </c>
    </row>
    <row r="3105" spans="1:21" hidden="1" x14ac:dyDescent="0.25">
      <c r="A3105" t="s">
        <v>45</v>
      </c>
      <c r="B3105">
        <v>17</v>
      </c>
      <c r="C3105" s="27" t="str">
        <f t="shared" si="250"/>
        <v>T</v>
      </c>
      <c r="E3105" t="s">
        <v>3353</v>
      </c>
      <c r="F3105" s="27" t="str">
        <f t="shared" si="251"/>
        <v>CCV-49C</v>
      </c>
      <c r="G3105" t="s">
        <v>3354</v>
      </c>
      <c r="H3105" t="s">
        <v>105</v>
      </c>
      <c r="I3105" t="s">
        <v>3400</v>
      </c>
      <c r="J3105">
        <v>0</v>
      </c>
      <c r="K3105">
        <v>60</v>
      </c>
      <c r="L3105">
        <v>40</v>
      </c>
      <c r="M3105">
        <v>1163</v>
      </c>
      <c r="N3105">
        <v>179</v>
      </c>
      <c r="O3105">
        <v>9</v>
      </c>
      <c r="P3105">
        <v>3</v>
      </c>
      <c r="Q3105">
        <v>31</v>
      </c>
      <c r="R3105" s="27">
        <f t="shared" si="252"/>
        <v>1881</v>
      </c>
      <c r="S3105" s="27">
        <f t="shared" si="253"/>
        <v>1297</v>
      </c>
      <c r="T3105" s="27" t="str">
        <f>IFERROR(VLOOKUP(F3105,#REF!,2,0),"")</f>
        <v/>
      </c>
      <c r="U3105" s="27" t="str">
        <f t="shared" si="254"/>
        <v>,17:15:00,car,1881</v>
      </c>
    </row>
    <row r="3106" spans="1:21" hidden="1" x14ac:dyDescent="0.25">
      <c r="A3106" t="s">
        <v>46</v>
      </c>
      <c r="B3106">
        <v>17</v>
      </c>
      <c r="C3106" s="27" t="str">
        <f t="shared" si="250"/>
        <v>T</v>
      </c>
      <c r="E3106" t="s">
        <v>3353</v>
      </c>
      <c r="F3106" s="27" t="str">
        <f t="shared" si="251"/>
        <v>CCV-49C</v>
      </c>
      <c r="G3106" t="s">
        <v>3354</v>
      </c>
      <c r="H3106" t="s">
        <v>105</v>
      </c>
      <c r="I3106" t="s">
        <v>3401</v>
      </c>
      <c r="J3106">
        <v>0</v>
      </c>
      <c r="K3106">
        <v>67</v>
      </c>
      <c r="L3106">
        <v>35</v>
      </c>
      <c r="M3106">
        <v>1099</v>
      </c>
      <c r="N3106">
        <v>148</v>
      </c>
      <c r="O3106">
        <v>7</v>
      </c>
      <c r="P3106">
        <v>8</v>
      </c>
      <c r="Q3106">
        <v>47</v>
      </c>
      <c r="R3106" s="27">
        <f t="shared" si="252"/>
        <v>1821</v>
      </c>
      <c r="S3106" s="27">
        <f t="shared" si="253"/>
        <v>1242</v>
      </c>
      <c r="T3106" s="27" t="str">
        <f>IFERROR(VLOOKUP(F3106,#REF!,2,0),"")</f>
        <v/>
      </c>
      <c r="U3106" s="27" t="str">
        <f t="shared" si="254"/>
        <v>,17:30:00,car,1821</v>
      </c>
    </row>
    <row r="3107" spans="1:21" hidden="1" x14ac:dyDescent="0.25">
      <c r="A3107" t="s">
        <v>47</v>
      </c>
      <c r="B3107">
        <v>17</v>
      </c>
      <c r="C3107" s="27" t="str">
        <f t="shared" si="250"/>
        <v>T</v>
      </c>
      <c r="E3107" t="s">
        <v>3353</v>
      </c>
      <c r="F3107" s="27" t="str">
        <f t="shared" si="251"/>
        <v>CCV-49C</v>
      </c>
      <c r="G3107" t="s">
        <v>3354</v>
      </c>
      <c r="H3107" t="s">
        <v>105</v>
      </c>
      <c r="I3107" t="s">
        <v>3402</v>
      </c>
      <c r="J3107">
        <v>0</v>
      </c>
      <c r="K3107">
        <v>23</v>
      </c>
      <c r="L3107">
        <v>62</v>
      </c>
      <c r="M3107">
        <v>561</v>
      </c>
      <c r="N3107">
        <v>159</v>
      </c>
      <c r="O3107">
        <v>3</v>
      </c>
      <c r="P3107">
        <v>3</v>
      </c>
      <c r="Q3107">
        <v>32</v>
      </c>
      <c r="R3107" s="27">
        <f t="shared" si="252"/>
        <v>1071</v>
      </c>
      <c r="S3107" s="27">
        <f t="shared" si="253"/>
        <v>751</v>
      </c>
      <c r="T3107" s="27" t="str">
        <f>IFERROR(VLOOKUP(F3107,#REF!,2,0),"")</f>
        <v/>
      </c>
      <c r="U3107" s="27" t="str">
        <f t="shared" si="254"/>
        <v>,17:45:00,car,1071</v>
      </c>
    </row>
    <row r="3108" spans="1:21" hidden="1" x14ac:dyDescent="0.25">
      <c r="A3108" t="s">
        <v>48</v>
      </c>
      <c r="B3108">
        <v>18</v>
      </c>
      <c r="C3108" s="27" t="str">
        <f t="shared" si="250"/>
        <v>T</v>
      </c>
      <c r="E3108" t="s">
        <v>3353</v>
      </c>
      <c r="F3108" s="27" t="str">
        <f t="shared" si="251"/>
        <v>CCV-49C</v>
      </c>
      <c r="G3108" t="s">
        <v>3354</v>
      </c>
      <c r="H3108" t="s">
        <v>105</v>
      </c>
      <c r="I3108" t="s">
        <v>3403</v>
      </c>
      <c r="J3108">
        <v>0</v>
      </c>
      <c r="K3108">
        <v>44</v>
      </c>
      <c r="L3108">
        <v>46</v>
      </c>
      <c r="M3108">
        <v>432</v>
      </c>
      <c r="N3108">
        <v>218</v>
      </c>
      <c r="O3108">
        <v>4</v>
      </c>
      <c r="P3108">
        <v>0</v>
      </c>
      <c r="Q3108">
        <v>39</v>
      </c>
      <c r="R3108" s="27">
        <f t="shared" si="252"/>
        <v>924</v>
      </c>
      <c r="S3108" s="27">
        <f t="shared" si="253"/>
        <v>586</v>
      </c>
      <c r="T3108" s="27" t="str">
        <f>IFERROR(VLOOKUP(F3108,#REF!,2,0),"")</f>
        <v/>
      </c>
      <c r="U3108" s="27" t="str">
        <f t="shared" si="254"/>
        <v>,18:00:00,car,924</v>
      </c>
    </row>
    <row r="3109" spans="1:21" hidden="1" x14ac:dyDescent="0.25">
      <c r="A3109" t="s">
        <v>49</v>
      </c>
      <c r="B3109">
        <v>18</v>
      </c>
      <c r="C3109" s="27" t="str">
        <f t="shared" si="250"/>
        <v>T</v>
      </c>
      <c r="E3109" t="s">
        <v>3353</v>
      </c>
      <c r="F3109" s="27" t="str">
        <f t="shared" si="251"/>
        <v>CCV-49C</v>
      </c>
      <c r="G3109" t="s">
        <v>3354</v>
      </c>
      <c r="H3109" t="s">
        <v>105</v>
      </c>
      <c r="I3109" t="s">
        <v>3404</v>
      </c>
      <c r="J3109">
        <v>1</v>
      </c>
      <c r="K3109">
        <v>27</v>
      </c>
      <c r="L3109">
        <v>38</v>
      </c>
      <c r="M3109">
        <v>653</v>
      </c>
      <c r="N3109">
        <v>248</v>
      </c>
      <c r="O3109">
        <v>2</v>
      </c>
      <c r="P3109">
        <v>0</v>
      </c>
      <c r="Q3109">
        <v>24</v>
      </c>
      <c r="R3109" s="27">
        <f t="shared" si="252"/>
        <v>1128</v>
      </c>
      <c r="S3109" s="27">
        <f t="shared" si="253"/>
        <v>772</v>
      </c>
      <c r="T3109" s="27" t="str">
        <f>IFERROR(VLOOKUP(F3109,#REF!,2,0),"")</f>
        <v/>
      </c>
      <c r="U3109" s="27" t="str">
        <f t="shared" si="254"/>
        <v>,18:15:00,car,1128</v>
      </c>
    </row>
    <row r="3110" spans="1:21" hidden="1" x14ac:dyDescent="0.25">
      <c r="A3110" t="s">
        <v>197</v>
      </c>
      <c r="B3110">
        <v>18</v>
      </c>
      <c r="C3110" s="27" t="str">
        <f t="shared" si="250"/>
        <v>T</v>
      </c>
      <c r="E3110" t="s">
        <v>3353</v>
      </c>
      <c r="F3110" s="27" t="str">
        <f t="shared" si="251"/>
        <v>CCV-49C</v>
      </c>
      <c r="G3110" t="s">
        <v>3354</v>
      </c>
      <c r="H3110" t="s">
        <v>105</v>
      </c>
      <c r="I3110" t="s">
        <v>3405</v>
      </c>
      <c r="J3110">
        <v>0</v>
      </c>
      <c r="K3110">
        <v>32</v>
      </c>
      <c r="L3110">
        <v>49</v>
      </c>
      <c r="M3110">
        <v>553</v>
      </c>
      <c r="N3110">
        <v>151</v>
      </c>
      <c r="O3110">
        <v>10</v>
      </c>
      <c r="P3110">
        <v>1</v>
      </c>
      <c r="Q3110">
        <v>35</v>
      </c>
      <c r="R3110" s="27">
        <f t="shared" si="252"/>
        <v>1041</v>
      </c>
      <c r="S3110" s="27">
        <f t="shared" si="253"/>
        <v>712</v>
      </c>
      <c r="T3110" s="27" t="str">
        <f>IFERROR(VLOOKUP(F3110,#REF!,2,0),"")</f>
        <v/>
      </c>
      <c r="U3110" s="27" t="str">
        <f t="shared" si="254"/>
        <v>,18:30:00,car,1041</v>
      </c>
    </row>
    <row r="3111" spans="1:21" hidden="1" x14ac:dyDescent="0.25">
      <c r="A3111" t="s">
        <v>199</v>
      </c>
      <c r="B3111">
        <v>18</v>
      </c>
      <c r="C3111" s="27" t="str">
        <f t="shared" si="250"/>
        <v>T</v>
      </c>
      <c r="E3111" t="s">
        <v>3353</v>
      </c>
      <c r="F3111" s="27" t="str">
        <f t="shared" si="251"/>
        <v>CCV-49C</v>
      </c>
      <c r="G3111" t="s">
        <v>3354</v>
      </c>
      <c r="H3111" t="s">
        <v>105</v>
      </c>
      <c r="I3111" t="s">
        <v>3406</v>
      </c>
      <c r="J3111">
        <v>0</v>
      </c>
      <c r="K3111">
        <v>38</v>
      </c>
      <c r="L3111">
        <v>58</v>
      </c>
      <c r="M3111">
        <v>491</v>
      </c>
      <c r="N3111">
        <v>148</v>
      </c>
      <c r="O3111">
        <v>9</v>
      </c>
      <c r="P3111">
        <v>3</v>
      </c>
      <c r="Q3111">
        <v>23</v>
      </c>
      <c r="R3111" s="27">
        <f t="shared" si="252"/>
        <v>992</v>
      </c>
      <c r="S3111" s="27">
        <f t="shared" si="253"/>
        <v>662</v>
      </c>
      <c r="T3111" s="27" t="str">
        <f>IFERROR(VLOOKUP(F3111,#REF!,2,0),"")</f>
        <v/>
      </c>
      <c r="U3111" s="27" t="str">
        <f t="shared" si="254"/>
        <v>,18:45:00,car,992</v>
      </c>
    </row>
    <row r="3112" spans="1:21" hidden="1" x14ac:dyDescent="0.25">
      <c r="A3112" t="s">
        <v>201</v>
      </c>
      <c r="B3112">
        <v>19</v>
      </c>
      <c r="C3112" s="27" t="str">
        <f t="shared" si="250"/>
        <v>N</v>
      </c>
      <c r="E3112" t="s">
        <v>3353</v>
      </c>
      <c r="F3112" s="27" t="str">
        <f t="shared" si="251"/>
        <v>CCV-49C</v>
      </c>
      <c r="G3112" t="s">
        <v>3354</v>
      </c>
      <c r="H3112" t="s">
        <v>105</v>
      </c>
      <c r="I3112" t="s">
        <v>3407</v>
      </c>
      <c r="J3112">
        <v>0</v>
      </c>
      <c r="K3112">
        <v>27</v>
      </c>
      <c r="L3112">
        <v>74</v>
      </c>
      <c r="M3112">
        <v>498</v>
      </c>
      <c r="N3112">
        <v>137</v>
      </c>
      <c r="O3112">
        <v>4</v>
      </c>
      <c r="P3112">
        <v>1</v>
      </c>
      <c r="Q3112">
        <v>25</v>
      </c>
      <c r="R3112" s="27">
        <f t="shared" si="252"/>
        <v>1022</v>
      </c>
      <c r="S3112" s="27">
        <f t="shared" si="253"/>
        <v>709</v>
      </c>
      <c r="T3112" s="27" t="str">
        <f>IFERROR(VLOOKUP(F3112,#REF!,2,0),"")</f>
        <v/>
      </c>
      <c r="U3112" s="27" t="str">
        <f t="shared" si="254"/>
        <v>,19:00:00,car,1022</v>
      </c>
    </row>
    <row r="3113" spans="1:21" hidden="1" x14ac:dyDescent="0.25">
      <c r="A3113" t="s">
        <v>203</v>
      </c>
      <c r="B3113">
        <v>19</v>
      </c>
      <c r="C3113" s="27" t="str">
        <f t="shared" si="250"/>
        <v>N</v>
      </c>
      <c r="E3113" t="s">
        <v>3353</v>
      </c>
      <c r="F3113" s="27" t="str">
        <f t="shared" si="251"/>
        <v>CCV-49C</v>
      </c>
      <c r="G3113" t="s">
        <v>3354</v>
      </c>
      <c r="H3113" t="s">
        <v>105</v>
      </c>
      <c r="I3113" t="s">
        <v>3408</v>
      </c>
      <c r="J3113">
        <v>0</v>
      </c>
      <c r="K3113">
        <v>34</v>
      </c>
      <c r="L3113">
        <v>98</v>
      </c>
      <c r="M3113">
        <v>425</v>
      </c>
      <c r="N3113">
        <v>98</v>
      </c>
      <c r="O3113">
        <v>10</v>
      </c>
      <c r="P3113">
        <v>2</v>
      </c>
      <c r="Q3113">
        <v>20</v>
      </c>
      <c r="R3113" s="27">
        <f t="shared" si="252"/>
        <v>1010</v>
      </c>
      <c r="S3113" s="27">
        <f t="shared" si="253"/>
        <v>692</v>
      </c>
      <c r="T3113" s="27" t="str">
        <f>IFERROR(VLOOKUP(F3113,#REF!,2,0),"")</f>
        <v/>
      </c>
      <c r="U3113" s="27" t="str">
        <f t="shared" si="254"/>
        <v>,19:15:00,car,1010</v>
      </c>
    </row>
    <row r="3114" spans="1:21" hidden="1" x14ac:dyDescent="0.25">
      <c r="A3114" t="s">
        <v>205</v>
      </c>
      <c r="B3114">
        <v>19</v>
      </c>
      <c r="C3114" s="27" t="str">
        <f t="shared" si="250"/>
        <v>N</v>
      </c>
      <c r="E3114" t="s">
        <v>3353</v>
      </c>
      <c r="F3114" s="27" t="str">
        <f t="shared" si="251"/>
        <v>CCV-49C</v>
      </c>
      <c r="G3114" t="s">
        <v>3354</v>
      </c>
      <c r="H3114" t="s">
        <v>105</v>
      </c>
      <c r="I3114" t="s">
        <v>3409</v>
      </c>
      <c r="J3114">
        <v>0</v>
      </c>
      <c r="K3114">
        <v>35</v>
      </c>
      <c r="L3114">
        <v>83</v>
      </c>
      <c r="M3114">
        <v>530</v>
      </c>
      <c r="N3114">
        <v>81</v>
      </c>
      <c r="O3114">
        <v>8</v>
      </c>
      <c r="P3114">
        <v>0</v>
      </c>
      <c r="Q3114">
        <v>16</v>
      </c>
      <c r="R3114" s="27">
        <f t="shared" si="252"/>
        <v>1089</v>
      </c>
      <c r="S3114" s="27">
        <f t="shared" si="253"/>
        <v>754</v>
      </c>
      <c r="T3114" s="27" t="str">
        <f>IFERROR(VLOOKUP(F3114,#REF!,2,0),"")</f>
        <v/>
      </c>
      <c r="U3114" s="27" t="str">
        <f t="shared" si="254"/>
        <v>,19:30:00,car,1089</v>
      </c>
    </row>
    <row r="3115" spans="1:21" hidden="1" x14ac:dyDescent="0.25">
      <c r="A3115" t="s">
        <v>207</v>
      </c>
      <c r="B3115">
        <v>19</v>
      </c>
      <c r="C3115" s="27" t="str">
        <f t="shared" si="250"/>
        <v>N</v>
      </c>
      <c r="E3115" t="s">
        <v>3353</v>
      </c>
      <c r="F3115" s="27" t="str">
        <f t="shared" si="251"/>
        <v>CCV-49C</v>
      </c>
      <c r="G3115" t="s">
        <v>3354</v>
      </c>
      <c r="H3115" t="s">
        <v>105</v>
      </c>
      <c r="I3115" t="s">
        <v>3410</v>
      </c>
      <c r="J3115">
        <v>0</v>
      </c>
      <c r="K3115">
        <v>17</v>
      </c>
      <c r="L3115">
        <v>56</v>
      </c>
      <c r="M3115">
        <v>435</v>
      </c>
      <c r="N3115">
        <v>64</v>
      </c>
      <c r="O3115">
        <v>7</v>
      </c>
      <c r="P3115">
        <v>2</v>
      </c>
      <c r="Q3115">
        <v>29</v>
      </c>
      <c r="R3115" s="27">
        <f t="shared" si="252"/>
        <v>846</v>
      </c>
      <c r="S3115" s="27">
        <f t="shared" si="253"/>
        <v>606</v>
      </c>
      <c r="T3115" s="27" t="str">
        <f>IFERROR(VLOOKUP(F3115,#REF!,2,0),"")</f>
        <v/>
      </c>
      <c r="U3115" s="27" t="str">
        <f t="shared" si="254"/>
        <v>,19:45:00,car,846</v>
      </c>
    </row>
    <row r="3116" spans="1:21" hidden="1" x14ac:dyDescent="0.25">
      <c r="A3116" t="s">
        <v>209</v>
      </c>
      <c r="B3116">
        <v>20</v>
      </c>
      <c r="C3116" s="27" t="str">
        <f t="shared" si="250"/>
        <v>N</v>
      </c>
      <c r="E3116" t="s">
        <v>3353</v>
      </c>
      <c r="F3116" s="27" t="str">
        <f t="shared" si="251"/>
        <v>CCV-49C</v>
      </c>
      <c r="G3116" t="s">
        <v>3354</v>
      </c>
      <c r="H3116" t="s">
        <v>105</v>
      </c>
      <c r="I3116" t="s">
        <v>3411</v>
      </c>
      <c r="J3116">
        <v>1</v>
      </c>
      <c r="K3116">
        <v>14</v>
      </c>
      <c r="L3116">
        <v>69</v>
      </c>
      <c r="M3116">
        <v>465</v>
      </c>
      <c r="N3116">
        <v>73</v>
      </c>
      <c r="O3116">
        <v>4</v>
      </c>
      <c r="P3116">
        <v>12</v>
      </c>
      <c r="Q3116">
        <v>13</v>
      </c>
      <c r="R3116" s="27">
        <f t="shared" si="252"/>
        <v>914</v>
      </c>
      <c r="S3116" s="27">
        <f t="shared" si="253"/>
        <v>663</v>
      </c>
      <c r="T3116" s="27" t="str">
        <f>IFERROR(VLOOKUP(F3116,#REF!,2,0),"")</f>
        <v/>
      </c>
      <c r="U3116" s="27" t="str">
        <f t="shared" si="254"/>
        <v>,20:00:00,car,914</v>
      </c>
    </row>
    <row r="3117" spans="1:21" hidden="1" x14ac:dyDescent="0.25">
      <c r="A3117" t="s">
        <v>211</v>
      </c>
      <c r="B3117">
        <v>20</v>
      </c>
      <c r="C3117" s="27" t="str">
        <f t="shared" si="250"/>
        <v>N</v>
      </c>
      <c r="E3117" t="s">
        <v>3353</v>
      </c>
      <c r="F3117" s="27" t="str">
        <f t="shared" si="251"/>
        <v>CCV-49C</v>
      </c>
      <c r="G3117" t="s">
        <v>3354</v>
      </c>
      <c r="H3117" t="s">
        <v>105</v>
      </c>
      <c r="I3117" t="s">
        <v>3412</v>
      </c>
      <c r="J3117">
        <v>4</v>
      </c>
      <c r="K3117">
        <v>13</v>
      </c>
      <c r="L3117">
        <v>46</v>
      </c>
      <c r="M3117">
        <v>289</v>
      </c>
      <c r="N3117">
        <v>59</v>
      </c>
      <c r="O3117">
        <v>4</v>
      </c>
      <c r="P3117">
        <v>4</v>
      </c>
      <c r="Q3117">
        <v>19</v>
      </c>
      <c r="R3117" s="27">
        <f t="shared" si="252"/>
        <v>602</v>
      </c>
      <c r="S3117" s="27">
        <f t="shared" si="253"/>
        <v>427</v>
      </c>
      <c r="T3117" s="27" t="str">
        <f>IFERROR(VLOOKUP(F3117,#REF!,2,0),"")</f>
        <v/>
      </c>
      <c r="U3117" s="27" t="str">
        <f t="shared" si="254"/>
        <v>,20:15:00,car,602</v>
      </c>
    </row>
    <row r="3118" spans="1:21" hidden="1" x14ac:dyDescent="0.25">
      <c r="A3118" t="s">
        <v>213</v>
      </c>
      <c r="B3118">
        <v>20</v>
      </c>
      <c r="C3118" s="27" t="str">
        <f t="shared" si="250"/>
        <v>N</v>
      </c>
      <c r="E3118" t="s">
        <v>3353</v>
      </c>
      <c r="F3118" s="27" t="str">
        <f t="shared" si="251"/>
        <v>CCV-49C</v>
      </c>
      <c r="G3118" t="s">
        <v>3354</v>
      </c>
      <c r="H3118" t="s">
        <v>105</v>
      </c>
      <c r="I3118" t="s">
        <v>3413</v>
      </c>
      <c r="J3118">
        <v>0</v>
      </c>
      <c r="K3118">
        <v>11</v>
      </c>
      <c r="L3118">
        <v>39</v>
      </c>
      <c r="M3118">
        <v>538</v>
      </c>
      <c r="N3118">
        <v>31</v>
      </c>
      <c r="O3118">
        <v>6</v>
      </c>
      <c r="P3118">
        <v>3</v>
      </c>
      <c r="Q3118">
        <v>21</v>
      </c>
      <c r="R3118" s="27">
        <f t="shared" si="252"/>
        <v>893</v>
      </c>
      <c r="S3118" s="27">
        <f t="shared" si="253"/>
        <v>660</v>
      </c>
      <c r="T3118" s="27" t="str">
        <f>IFERROR(VLOOKUP(F3118,#REF!,2,0),"")</f>
        <v/>
      </c>
      <c r="U3118" s="27" t="str">
        <f t="shared" si="254"/>
        <v>,20:30:00,car,893</v>
      </c>
    </row>
    <row r="3119" spans="1:21" hidden="1" x14ac:dyDescent="0.25">
      <c r="A3119" t="s">
        <v>215</v>
      </c>
      <c r="B3119">
        <v>20</v>
      </c>
      <c r="C3119" s="27" t="str">
        <f t="shared" si="250"/>
        <v>N</v>
      </c>
      <c r="E3119" t="s">
        <v>3353</v>
      </c>
      <c r="F3119" s="27" t="str">
        <f t="shared" si="251"/>
        <v>CCV-49C</v>
      </c>
      <c r="G3119" t="s">
        <v>3354</v>
      </c>
      <c r="H3119" t="s">
        <v>105</v>
      </c>
      <c r="I3119" t="s">
        <v>3414</v>
      </c>
      <c r="J3119">
        <v>0</v>
      </c>
      <c r="K3119">
        <v>27</v>
      </c>
      <c r="L3119">
        <v>58</v>
      </c>
      <c r="M3119">
        <v>401</v>
      </c>
      <c r="N3119">
        <v>35</v>
      </c>
      <c r="O3119">
        <v>3</v>
      </c>
      <c r="P3119">
        <v>6</v>
      </c>
      <c r="Q3119">
        <v>9</v>
      </c>
      <c r="R3119" s="27">
        <f t="shared" si="252"/>
        <v>808</v>
      </c>
      <c r="S3119" s="27">
        <f t="shared" si="253"/>
        <v>561</v>
      </c>
      <c r="T3119" s="27" t="str">
        <f>IFERROR(VLOOKUP(F3119,#REF!,2,0),"")</f>
        <v/>
      </c>
      <c r="U3119" s="27" t="str">
        <f t="shared" si="254"/>
        <v>,20:45:00,car,808</v>
      </c>
    </row>
    <row r="3120" spans="1:21" hidden="1" x14ac:dyDescent="0.25">
      <c r="A3120" t="s">
        <v>217</v>
      </c>
      <c r="B3120">
        <v>21</v>
      </c>
      <c r="C3120" s="27" t="str">
        <f t="shared" si="250"/>
        <v>N</v>
      </c>
      <c r="E3120" t="s">
        <v>3353</v>
      </c>
      <c r="F3120" s="27" t="str">
        <f t="shared" si="251"/>
        <v>CCV-49C</v>
      </c>
      <c r="G3120" t="s">
        <v>3354</v>
      </c>
      <c r="H3120" t="s">
        <v>105</v>
      </c>
      <c r="I3120" t="s">
        <v>3415</v>
      </c>
      <c r="J3120">
        <v>0</v>
      </c>
      <c r="K3120">
        <v>13</v>
      </c>
      <c r="L3120">
        <v>47</v>
      </c>
      <c r="M3120">
        <v>428</v>
      </c>
      <c r="N3120">
        <v>47</v>
      </c>
      <c r="O3120">
        <v>3</v>
      </c>
      <c r="P3120">
        <v>6</v>
      </c>
      <c r="Q3120">
        <v>8</v>
      </c>
      <c r="R3120" s="27">
        <f t="shared" si="252"/>
        <v>772</v>
      </c>
      <c r="S3120" s="27">
        <f t="shared" si="253"/>
        <v>560</v>
      </c>
      <c r="T3120" s="27" t="str">
        <f>IFERROR(VLOOKUP(F3120,#REF!,2,0),"")</f>
        <v/>
      </c>
      <c r="U3120" s="27" t="str">
        <f t="shared" si="254"/>
        <v>,21:00:00,car,772</v>
      </c>
    </row>
    <row r="3121" spans="1:21" hidden="1" x14ac:dyDescent="0.25">
      <c r="A3121" t="s">
        <v>219</v>
      </c>
      <c r="B3121">
        <v>21</v>
      </c>
      <c r="C3121" s="27" t="str">
        <f t="shared" si="250"/>
        <v>N</v>
      </c>
      <c r="E3121" t="s">
        <v>3353</v>
      </c>
      <c r="F3121" s="27" t="str">
        <f t="shared" si="251"/>
        <v>CCV-49C</v>
      </c>
      <c r="G3121" t="s">
        <v>3354</v>
      </c>
      <c r="H3121" t="s">
        <v>105</v>
      </c>
      <c r="I3121" t="s">
        <v>3416</v>
      </c>
      <c r="J3121">
        <v>1</v>
      </c>
      <c r="K3121">
        <v>11</v>
      </c>
      <c r="L3121">
        <v>29</v>
      </c>
      <c r="M3121">
        <v>514</v>
      </c>
      <c r="N3121">
        <v>41</v>
      </c>
      <c r="O3121">
        <v>2</v>
      </c>
      <c r="P3121">
        <v>6</v>
      </c>
      <c r="Q3121">
        <v>17</v>
      </c>
      <c r="R3121" s="27">
        <f t="shared" si="252"/>
        <v>830</v>
      </c>
      <c r="S3121" s="27">
        <f t="shared" si="253"/>
        <v>610</v>
      </c>
      <c r="T3121" s="27" t="str">
        <f>IFERROR(VLOOKUP(F3121,#REF!,2,0),"")</f>
        <v/>
      </c>
      <c r="U3121" s="27" t="str">
        <f t="shared" si="254"/>
        <v>,21:15:00,car,830</v>
      </c>
    </row>
    <row r="3122" spans="1:21" hidden="1" x14ac:dyDescent="0.25">
      <c r="A3122" t="s">
        <v>221</v>
      </c>
      <c r="B3122">
        <v>21</v>
      </c>
      <c r="C3122" s="27" t="str">
        <f t="shared" si="250"/>
        <v>N</v>
      </c>
      <c r="E3122" t="s">
        <v>3353</v>
      </c>
      <c r="F3122" s="27" t="str">
        <f t="shared" si="251"/>
        <v>CCV-49C</v>
      </c>
      <c r="G3122" t="s">
        <v>3354</v>
      </c>
      <c r="H3122" t="s">
        <v>105</v>
      </c>
      <c r="I3122" t="s">
        <v>3417</v>
      </c>
      <c r="J3122">
        <v>0</v>
      </c>
      <c r="K3122">
        <v>20</v>
      </c>
      <c r="L3122">
        <v>37</v>
      </c>
      <c r="M3122">
        <v>493</v>
      </c>
      <c r="N3122">
        <v>58</v>
      </c>
      <c r="O3122">
        <v>3</v>
      </c>
      <c r="P3122">
        <v>1</v>
      </c>
      <c r="Q3122">
        <v>11</v>
      </c>
      <c r="R3122" s="27">
        <f t="shared" si="252"/>
        <v>842</v>
      </c>
      <c r="S3122" s="27">
        <f t="shared" si="253"/>
        <v>598</v>
      </c>
      <c r="T3122" s="27" t="str">
        <f>IFERROR(VLOOKUP(F3122,#REF!,2,0),"")</f>
        <v/>
      </c>
      <c r="U3122" s="27" t="str">
        <f t="shared" si="254"/>
        <v>,21:30:00,car,842</v>
      </c>
    </row>
    <row r="3123" spans="1:21" hidden="1" x14ac:dyDescent="0.25">
      <c r="A3123" t="s">
        <v>223</v>
      </c>
      <c r="B3123">
        <v>21</v>
      </c>
      <c r="C3123" s="27" t="str">
        <f t="shared" si="250"/>
        <v>N</v>
      </c>
      <c r="E3123" t="s">
        <v>3353</v>
      </c>
      <c r="F3123" s="27" t="str">
        <f t="shared" si="251"/>
        <v>CCV-49C</v>
      </c>
      <c r="G3123" t="s">
        <v>3354</v>
      </c>
      <c r="H3123" t="s">
        <v>105</v>
      </c>
      <c r="I3123" t="s">
        <v>3418</v>
      </c>
      <c r="J3123">
        <v>0</v>
      </c>
      <c r="K3123">
        <v>23</v>
      </c>
      <c r="L3123">
        <v>47</v>
      </c>
      <c r="M3123">
        <v>418</v>
      </c>
      <c r="N3123">
        <v>79</v>
      </c>
      <c r="O3123">
        <v>3</v>
      </c>
      <c r="P3123">
        <v>6</v>
      </c>
      <c r="Q3123">
        <v>14</v>
      </c>
      <c r="R3123" s="27">
        <f t="shared" si="252"/>
        <v>800</v>
      </c>
      <c r="S3123" s="27">
        <f t="shared" si="253"/>
        <v>556</v>
      </c>
      <c r="T3123" s="27" t="str">
        <f>IFERROR(VLOOKUP(F3123,#REF!,2,0),"")</f>
        <v/>
      </c>
      <c r="U3123" s="27" t="str">
        <f t="shared" si="254"/>
        <v>,21:45:00,car,800</v>
      </c>
    </row>
    <row r="3124" spans="1:21" hidden="1" x14ac:dyDescent="0.25">
      <c r="A3124" t="s">
        <v>225</v>
      </c>
      <c r="B3124">
        <v>22</v>
      </c>
      <c r="C3124" s="27" t="str">
        <f t="shared" si="250"/>
        <v>N</v>
      </c>
      <c r="E3124" t="s">
        <v>3353</v>
      </c>
      <c r="F3124" s="27" t="str">
        <f t="shared" si="251"/>
        <v>CCV-49C</v>
      </c>
      <c r="G3124" t="s">
        <v>3354</v>
      </c>
      <c r="H3124" t="s">
        <v>105</v>
      </c>
      <c r="I3124" t="s">
        <v>3419</v>
      </c>
      <c r="J3124">
        <v>0</v>
      </c>
      <c r="K3124">
        <v>3</v>
      </c>
      <c r="L3124">
        <v>2</v>
      </c>
      <c r="M3124">
        <v>77</v>
      </c>
      <c r="N3124">
        <v>4</v>
      </c>
      <c r="O3124">
        <v>0</v>
      </c>
      <c r="P3124">
        <v>0</v>
      </c>
      <c r="Q3124">
        <v>1</v>
      </c>
      <c r="R3124" s="27">
        <f t="shared" si="252"/>
        <v>117</v>
      </c>
      <c r="S3124" s="27">
        <f t="shared" si="253"/>
        <v>83</v>
      </c>
      <c r="T3124" s="27" t="str">
        <f>IFERROR(VLOOKUP(F3124,#REF!,2,0),"")</f>
        <v/>
      </c>
      <c r="U3124" s="27" t="str">
        <f t="shared" si="254"/>
        <v>,22:00:00,car,117</v>
      </c>
    </row>
    <row r="3125" spans="1:21" hidden="1" x14ac:dyDescent="0.25">
      <c r="A3125" t="s">
        <v>102</v>
      </c>
      <c r="B3125">
        <v>6</v>
      </c>
      <c r="C3125" s="27" t="str">
        <f t="shared" si="250"/>
        <v>M</v>
      </c>
      <c r="E3125" t="s">
        <v>3420</v>
      </c>
      <c r="F3125" s="27" t="str">
        <f t="shared" si="251"/>
        <v>CCV-49D</v>
      </c>
      <c r="G3125" t="s">
        <v>3421</v>
      </c>
      <c r="H3125" t="s">
        <v>105</v>
      </c>
      <c r="I3125" t="s">
        <v>3422</v>
      </c>
      <c r="J3125">
        <v>3</v>
      </c>
      <c r="K3125">
        <v>8</v>
      </c>
      <c r="L3125">
        <v>3</v>
      </c>
      <c r="M3125">
        <v>44</v>
      </c>
      <c r="N3125">
        <v>15</v>
      </c>
      <c r="O3125">
        <v>13</v>
      </c>
      <c r="P3125">
        <v>1</v>
      </c>
      <c r="Q3125">
        <v>8</v>
      </c>
      <c r="R3125" s="27">
        <f t="shared" si="252"/>
        <v>103</v>
      </c>
      <c r="S3125" s="27">
        <f t="shared" si="253"/>
        <v>61</v>
      </c>
      <c r="T3125" s="27" t="str">
        <f>IFERROR(VLOOKUP(F3125,#REF!,2,0),"")</f>
        <v/>
      </c>
      <c r="U3125" s="27" t="str">
        <f t="shared" si="254"/>
        <v>,06:00:00,car,103</v>
      </c>
    </row>
    <row r="3126" spans="1:21" hidden="1" x14ac:dyDescent="0.25">
      <c r="A3126" t="s">
        <v>107</v>
      </c>
      <c r="B3126">
        <v>6</v>
      </c>
      <c r="C3126" s="27" t="str">
        <f t="shared" si="250"/>
        <v>M</v>
      </c>
      <c r="E3126" t="s">
        <v>3420</v>
      </c>
      <c r="F3126" s="27" t="str">
        <f t="shared" si="251"/>
        <v>CCV-49D</v>
      </c>
      <c r="G3126" t="s">
        <v>3421</v>
      </c>
      <c r="H3126" t="s">
        <v>105</v>
      </c>
      <c r="I3126" t="s">
        <v>3423</v>
      </c>
      <c r="J3126">
        <v>0</v>
      </c>
      <c r="K3126">
        <v>9</v>
      </c>
      <c r="L3126">
        <v>2</v>
      </c>
      <c r="M3126">
        <v>66</v>
      </c>
      <c r="N3126">
        <v>20</v>
      </c>
      <c r="O3126">
        <v>6</v>
      </c>
      <c r="P3126">
        <v>3</v>
      </c>
      <c r="Q3126">
        <v>8</v>
      </c>
      <c r="R3126" s="27">
        <f t="shared" si="252"/>
        <v>135</v>
      </c>
      <c r="S3126" s="27">
        <f t="shared" si="253"/>
        <v>82</v>
      </c>
      <c r="T3126" s="27" t="str">
        <f>IFERROR(VLOOKUP(F3126,#REF!,2,0),"")</f>
        <v/>
      </c>
      <c r="U3126" s="27" t="str">
        <f t="shared" si="254"/>
        <v>,06:15:00,car,135</v>
      </c>
    </row>
    <row r="3127" spans="1:21" hidden="1" x14ac:dyDescent="0.25">
      <c r="A3127" t="s">
        <v>109</v>
      </c>
      <c r="B3127">
        <v>6</v>
      </c>
      <c r="C3127" s="27" t="str">
        <f t="shared" si="250"/>
        <v>M</v>
      </c>
      <c r="E3127" t="s">
        <v>3420</v>
      </c>
      <c r="F3127" s="27" t="str">
        <f t="shared" si="251"/>
        <v>CCV-49D</v>
      </c>
      <c r="G3127" t="s">
        <v>3421</v>
      </c>
      <c r="H3127" t="s">
        <v>105</v>
      </c>
      <c r="I3127" t="s">
        <v>3424</v>
      </c>
      <c r="J3127">
        <v>4</v>
      </c>
      <c r="K3127">
        <v>7</v>
      </c>
      <c r="L3127">
        <v>5</v>
      </c>
      <c r="M3127">
        <v>98</v>
      </c>
      <c r="N3127">
        <v>29</v>
      </c>
      <c r="O3127">
        <v>7</v>
      </c>
      <c r="P3127">
        <v>0</v>
      </c>
      <c r="Q3127">
        <v>8</v>
      </c>
      <c r="R3127" s="27">
        <f t="shared" si="252"/>
        <v>179</v>
      </c>
      <c r="S3127" s="27">
        <f t="shared" si="253"/>
        <v>119</v>
      </c>
      <c r="T3127" s="27" t="str">
        <f>IFERROR(VLOOKUP(F3127,#REF!,2,0),"")</f>
        <v/>
      </c>
      <c r="U3127" s="27" t="str">
        <f t="shared" si="254"/>
        <v>,06:30:00,car,179</v>
      </c>
    </row>
    <row r="3128" spans="1:21" hidden="1" x14ac:dyDescent="0.25">
      <c r="A3128" t="s">
        <v>111</v>
      </c>
      <c r="B3128">
        <v>6</v>
      </c>
      <c r="C3128" s="27" t="str">
        <f t="shared" si="250"/>
        <v>M</v>
      </c>
      <c r="E3128" t="s">
        <v>3420</v>
      </c>
      <c r="F3128" s="27" t="str">
        <f t="shared" si="251"/>
        <v>CCV-49D</v>
      </c>
      <c r="G3128" t="s">
        <v>3421</v>
      </c>
      <c r="H3128" t="s">
        <v>105</v>
      </c>
      <c r="I3128" t="s">
        <v>3425</v>
      </c>
      <c r="J3128">
        <v>1</v>
      </c>
      <c r="K3128">
        <v>10</v>
      </c>
      <c r="L3128">
        <v>2</v>
      </c>
      <c r="M3128">
        <v>195</v>
      </c>
      <c r="N3128">
        <v>43</v>
      </c>
      <c r="O3128">
        <v>4</v>
      </c>
      <c r="P3128">
        <v>1</v>
      </c>
      <c r="Q3128">
        <v>19</v>
      </c>
      <c r="R3128" s="27">
        <f t="shared" si="252"/>
        <v>322</v>
      </c>
      <c r="S3128" s="27">
        <f t="shared" si="253"/>
        <v>220</v>
      </c>
      <c r="T3128" s="27" t="str">
        <f>IFERROR(VLOOKUP(F3128,#REF!,2,0),"")</f>
        <v/>
      </c>
      <c r="U3128" s="27" t="str">
        <f t="shared" si="254"/>
        <v>,06:45:00,car,322</v>
      </c>
    </row>
    <row r="3129" spans="1:21" hidden="1" x14ac:dyDescent="0.25">
      <c r="A3129" t="s">
        <v>113</v>
      </c>
      <c r="B3129">
        <v>7</v>
      </c>
      <c r="C3129" s="27" t="str">
        <f t="shared" si="250"/>
        <v>M</v>
      </c>
      <c r="E3129" t="s">
        <v>3420</v>
      </c>
      <c r="F3129" s="27" t="str">
        <f t="shared" si="251"/>
        <v>CCV-49D</v>
      </c>
      <c r="G3129" t="s">
        <v>3421</v>
      </c>
      <c r="H3129" t="s">
        <v>105</v>
      </c>
      <c r="I3129" t="s">
        <v>3426</v>
      </c>
      <c r="J3129">
        <v>3</v>
      </c>
      <c r="K3129">
        <v>16</v>
      </c>
      <c r="L3129">
        <v>5</v>
      </c>
      <c r="M3129">
        <v>222</v>
      </c>
      <c r="N3129">
        <v>46</v>
      </c>
      <c r="O3129">
        <v>9</v>
      </c>
      <c r="P3129">
        <v>0</v>
      </c>
      <c r="Q3129">
        <v>9</v>
      </c>
      <c r="R3129" s="27">
        <f t="shared" si="252"/>
        <v>369</v>
      </c>
      <c r="S3129" s="27">
        <f t="shared" si="253"/>
        <v>244</v>
      </c>
      <c r="T3129" s="27" t="str">
        <f>IFERROR(VLOOKUP(F3129,#REF!,2,0),"")</f>
        <v/>
      </c>
      <c r="U3129" s="27" t="str">
        <f t="shared" si="254"/>
        <v>,07:00:00,car,369</v>
      </c>
    </row>
    <row r="3130" spans="1:21" hidden="1" x14ac:dyDescent="0.25">
      <c r="A3130" t="s">
        <v>115</v>
      </c>
      <c r="B3130">
        <v>7</v>
      </c>
      <c r="C3130" s="27" t="str">
        <f t="shared" si="250"/>
        <v>M</v>
      </c>
      <c r="E3130" t="s">
        <v>3420</v>
      </c>
      <c r="F3130" s="27" t="str">
        <f t="shared" si="251"/>
        <v>CCV-49D</v>
      </c>
      <c r="G3130" t="s">
        <v>3421</v>
      </c>
      <c r="H3130" t="s">
        <v>105</v>
      </c>
      <c r="I3130" t="s">
        <v>3427</v>
      </c>
      <c r="J3130">
        <v>0</v>
      </c>
      <c r="K3130">
        <v>7</v>
      </c>
      <c r="L3130">
        <v>1</v>
      </c>
      <c r="M3130">
        <v>257</v>
      </c>
      <c r="N3130">
        <v>44</v>
      </c>
      <c r="O3130">
        <v>7</v>
      </c>
      <c r="P3130">
        <v>3</v>
      </c>
      <c r="Q3130">
        <v>15</v>
      </c>
      <c r="R3130" s="27">
        <f t="shared" si="252"/>
        <v>389</v>
      </c>
      <c r="S3130" s="27">
        <f t="shared" si="253"/>
        <v>278</v>
      </c>
      <c r="T3130" s="27" t="str">
        <f>IFERROR(VLOOKUP(F3130,#REF!,2,0),"")</f>
        <v/>
      </c>
      <c r="U3130" s="27" t="str">
        <f t="shared" si="254"/>
        <v>,07:15:00,car,389</v>
      </c>
    </row>
    <row r="3131" spans="1:21" hidden="1" x14ac:dyDescent="0.25">
      <c r="A3131" t="s">
        <v>117</v>
      </c>
      <c r="B3131">
        <v>7</v>
      </c>
      <c r="C3131" s="27" t="str">
        <f t="shared" si="250"/>
        <v>M</v>
      </c>
      <c r="E3131" t="s">
        <v>3420</v>
      </c>
      <c r="F3131" s="27" t="str">
        <f t="shared" si="251"/>
        <v>CCV-49D</v>
      </c>
      <c r="G3131" t="s">
        <v>3421</v>
      </c>
      <c r="H3131" t="s">
        <v>105</v>
      </c>
      <c r="I3131" t="s">
        <v>3428</v>
      </c>
      <c r="J3131">
        <v>1</v>
      </c>
      <c r="K3131">
        <v>15</v>
      </c>
      <c r="L3131">
        <v>2</v>
      </c>
      <c r="M3131">
        <v>314</v>
      </c>
      <c r="N3131">
        <v>61</v>
      </c>
      <c r="O3131">
        <v>9</v>
      </c>
      <c r="P3131">
        <v>5</v>
      </c>
      <c r="Q3131">
        <v>16</v>
      </c>
      <c r="R3131" s="27">
        <f t="shared" si="252"/>
        <v>495</v>
      </c>
      <c r="S3131" s="27">
        <f t="shared" si="253"/>
        <v>340</v>
      </c>
      <c r="T3131" s="27" t="str">
        <f>IFERROR(VLOOKUP(F3131,#REF!,2,0),"")</f>
        <v/>
      </c>
      <c r="U3131" s="27" t="str">
        <f t="shared" si="254"/>
        <v>,07:30:00,car,495</v>
      </c>
    </row>
    <row r="3132" spans="1:21" hidden="1" x14ac:dyDescent="0.25">
      <c r="A3132" t="s">
        <v>119</v>
      </c>
      <c r="B3132">
        <v>7</v>
      </c>
      <c r="C3132" s="27" t="str">
        <f t="shared" si="250"/>
        <v>M</v>
      </c>
      <c r="E3132" t="s">
        <v>3420</v>
      </c>
      <c r="F3132" s="27" t="str">
        <f t="shared" si="251"/>
        <v>CCV-49D</v>
      </c>
      <c r="G3132" t="s">
        <v>3421</v>
      </c>
      <c r="H3132" t="s">
        <v>105</v>
      </c>
      <c r="I3132" t="s">
        <v>3429</v>
      </c>
      <c r="J3132">
        <v>2</v>
      </c>
      <c r="K3132">
        <v>8</v>
      </c>
      <c r="L3132">
        <v>4</v>
      </c>
      <c r="M3132">
        <v>401</v>
      </c>
      <c r="N3132">
        <v>93</v>
      </c>
      <c r="O3132">
        <v>5</v>
      </c>
      <c r="P3132">
        <v>4</v>
      </c>
      <c r="Q3132">
        <v>22</v>
      </c>
      <c r="R3132" s="27">
        <f t="shared" si="252"/>
        <v>610</v>
      </c>
      <c r="S3132" s="27">
        <f t="shared" si="253"/>
        <v>437</v>
      </c>
      <c r="T3132" s="27" t="str">
        <f>IFERROR(VLOOKUP(F3132,#REF!,2,0),"")</f>
        <v/>
      </c>
      <c r="U3132" s="27" t="str">
        <f t="shared" si="254"/>
        <v>,07:45:00,car,610</v>
      </c>
    </row>
    <row r="3133" spans="1:21" hidden="1" x14ac:dyDescent="0.25">
      <c r="A3133" t="s">
        <v>121</v>
      </c>
      <c r="B3133">
        <v>8</v>
      </c>
      <c r="C3133" s="27" t="str">
        <f t="shared" si="250"/>
        <v>M</v>
      </c>
      <c r="E3133" t="s">
        <v>3420</v>
      </c>
      <c r="F3133" s="27" t="str">
        <f t="shared" si="251"/>
        <v>CCV-49D</v>
      </c>
      <c r="G3133" t="s">
        <v>3421</v>
      </c>
      <c r="H3133" t="s">
        <v>105</v>
      </c>
      <c r="I3133" t="s">
        <v>3430</v>
      </c>
      <c r="J3133">
        <v>0</v>
      </c>
      <c r="K3133">
        <v>14</v>
      </c>
      <c r="L3133">
        <v>3</v>
      </c>
      <c r="M3133">
        <v>289</v>
      </c>
      <c r="N3133">
        <v>51</v>
      </c>
      <c r="O3133">
        <v>5</v>
      </c>
      <c r="P3133">
        <v>4</v>
      </c>
      <c r="Q3133">
        <v>21</v>
      </c>
      <c r="R3133" s="27">
        <f t="shared" si="252"/>
        <v>466</v>
      </c>
      <c r="S3133" s="27">
        <f t="shared" si="253"/>
        <v>322</v>
      </c>
      <c r="T3133" s="27" t="str">
        <f>IFERROR(VLOOKUP(F3133,#REF!,2,0),"")</f>
        <v/>
      </c>
      <c r="U3133" s="27" t="str">
        <f t="shared" si="254"/>
        <v>,08:00:00,car,466</v>
      </c>
    </row>
    <row r="3134" spans="1:21" hidden="1" x14ac:dyDescent="0.25">
      <c r="A3134" t="s">
        <v>123</v>
      </c>
      <c r="B3134">
        <v>8</v>
      </c>
      <c r="C3134" s="27" t="str">
        <f t="shared" si="250"/>
        <v>M</v>
      </c>
      <c r="E3134" t="s">
        <v>3420</v>
      </c>
      <c r="F3134" s="27" t="str">
        <f t="shared" si="251"/>
        <v>CCV-49D</v>
      </c>
      <c r="G3134" t="s">
        <v>3421</v>
      </c>
      <c r="H3134" t="s">
        <v>105</v>
      </c>
      <c r="I3134" t="s">
        <v>3431</v>
      </c>
      <c r="J3134">
        <v>1</v>
      </c>
      <c r="K3134">
        <v>18</v>
      </c>
      <c r="L3134">
        <v>4</v>
      </c>
      <c r="M3134">
        <v>287</v>
      </c>
      <c r="N3134">
        <v>27</v>
      </c>
      <c r="O3134">
        <v>5</v>
      </c>
      <c r="P3134">
        <v>4</v>
      </c>
      <c r="Q3134">
        <v>19</v>
      </c>
      <c r="R3134" s="27">
        <f t="shared" si="252"/>
        <v>469</v>
      </c>
      <c r="S3134" s="27">
        <f t="shared" si="253"/>
        <v>320</v>
      </c>
      <c r="T3134" s="27" t="str">
        <f>IFERROR(VLOOKUP(F3134,#REF!,2,0),"")</f>
        <v/>
      </c>
      <c r="U3134" s="27" t="str">
        <f t="shared" si="254"/>
        <v>,08:15:00,car,469</v>
      </c>
    </row>
    <row r="3135" spans="1:21" hidden="1" x14ac:dyDescent="0.25">
      <c r="A3135" t="s">
        <v>125</v>
      </c>
      <c r="B3135">
        <v>8</v>
      </c>
      <c r="C3135" s="27" t="str">
        <f t="shared" si="250"/>
        <v>M</v>
      </c>
      <c r="E3135" t="s">
        <v>3420</v>
      </c>
      <c r="F3135" s="27" t="str">
        <f t="shared" si="251"/>
        <v>CCV-49D</v>
      </c>
      <c r="G3135" t="s">
        <v>3421</v>
      </c>
      <c r="H3135" t="s">
        <v>105</v>
      </c>
      <c r="I3135" t="s">
        <v>3432</v>
      </c>
      <c r="J3135">
        <v>0</v>
      </c>
      <c r="K3135">
        <v>9</v>
      </c>
      <c r="L3135">
        <v>5</v>
      </c>
      <c r="M3135">
        <v>222</v>
      </c>
      <c r="N3135">
        <v>36</v>
      </c>
      <c r="O3135">
        <v>3</v>
      </c>
      <c r="P3135">
        <v>2</v>
      </c>
      <c r="Q3135">
        <v>22</v>
      </c>
      <c r="R3135" s="27">
        <f t="shared" si="252"/>
        <v>368</v>
      </c>
      <c r="S3135" s="27">
        <f t="shared" si="253"/>
        <v>259</v>
      </c>
      <c r="T3135" s="27" t="str">
        <f>IFERROR(VLOOKUP(F3135,#REF!,2,0),"")</f>
        <v/>
      </c>
      <c r="U3135" s="27" t="str">
        <f t="shared" si="254"/>
        <v>,08:30:00,car,368</v>
      </c>
    </row>
    <row r="3136" spans="1:21" hidden="1" x14ac:dyDescent="0.25">
      <c r="A3136" t="s">
        <v>127</v>
      </c>
      <c r="B3136">
        <v>8</v>
      </c>
      <c r="C3136" s="27" t="str">
        <f t="shared" si="250"/>
        <v>M</v>
      </c>
      <c r="E3136" t="s">
        <v>3420</v>
      </c>
      <c r="F3136" s="27" t="str">
        <f t="shared" si="251"/>
        <v>CCV-49D</v>
      </c>
      <c r="G3136" t="s">
        <v>3421</v>
      </c>
      <c r="H3136" t="s">
        <v>105</v>
      </c>
      <c r="I3136" t="s">
        <v>3433</v>
      </c>
      <c r="J3136">
        <v>0</v>
      </c>
      <c r="K3136">
        <v>17</v>
      </c>
      <c r="L3136">
        <v>12</v>
      </c>
      <c r="M3136">
        <v>238</v>
      </c>
      <c r="N3136">
        <v>40</v>
      </c>
      <c r="O3136">
        <v>8</v>
      </c>
      <c r="P3136">
        <v>8</v>
      </c>
      <c r="Q3136">
        <v>26</v>
      </c>
      <c r="R3136" s="27">
        <f t="shared" si="252"/>
        <v>446</v>
      </c>
      <c r="S3136" s="27">
        <f t="shared" si="253"/>
        <v>302</v>
      </c>
      <c r="T3136" s="27" t="str">
        <f>IFERROR(VLOOKUP(F3136,#REF!,2,0),"")</f>
        <v/>
      </c>
      <c r="U3136" s="27" t="str">
        <f t="shared" si="254"/>
        <v>,08:45:00,car,446</v>
      </c>
    </row>
    <row r="3137" spans="1:21" hidden="1" x14ac:dyDescent="0.25">
      <c r="A3137" t="s">
        <v>129</v>
      </c>
      <c r="B3137">
        <v>9</v>
      </c>
      <c r="C3137" s="27" t="str">
        <f t="shared" si="250"/>
        <v>M</v>
      </c>
      <c r="E3137" t="s">
        <v>3420</v>
      </c>
      <c r="F3137" s="27" t="str">
        <f t="shared" si="251"/>
        <v>CCV-49D</v>
      </c>
      <c r="G3137" t="s">
        <v>3421</v>
      </c>
      <c r="H3137" t="s">
        <v>105</v>
      </c>
      <c r="I3137" t="s">
        <v>3434</v>
      </c>
      <c r="J3137">
        <v>0</v>
      </c>
      <c r="K3137">
        <v>19</v>
      </c>
      <c r="L3137">
        <v>6</v>
      </c>
      <c r="M3137">
        <v>218</v>
      </c>
      <c r="N3137">
        <v>44</v>
      </c>
      <c r="O3137">
        <v>1</v>
      </c>
      <c r="P3137">
        <v>4</v>
      </c>
      <c r="Q3137">
        <v>16</v>
      </c>
      <c r="R3137" s="27">
        <f t="shared" si="252"/>
        <v>388</v>
      </c>
      <c r="S3137" s="27">
        <f t="shared" si="253"/>
        <v>253</v>
      </c>
      <c r="T3137" s="27" t="str">
        <f>IFERROR(VLOOKUP(F3137,#REF!,2,0),"")</f>
        <v/>
      </c>
      <c r="U3137" s="27" t="str">
        <f t="shared" si="254"/>
        <v>,09:00:00,car,388</v>
      </c>
    </row>
    <row r="3138" spans="1:21" hidden="1" x14ac:dyDescent="0.25">
      <c r="A3138" t="s">
        <v>131</v>
      </c>
      <c r="B3138">
        <v>9</v>
      </c>
      <c r="C3138" s="27" t="str">
        <f t="shared" si="250"/>
        <v>M</v>
      </c>
      <c r="E3138" t="s">
        <v>3420</v>
      </c>
      <c r="F3138" s="27" t="str">
        <f t="shared" si="251"/>
        <v>CCV-49D</v>
      </c>
      <c r="G3138" t="s">
        <v>3421</v>
      </c>
      <c r="H3138" t="s">
        <v>105</v>
      </c>
      <c r="I3138" t="s">
        <v>3435</v>
      </c>
      <c r="J3138">
        <v>2</v>
      </c>
      <c r="K3138">
        <v>16</v>
      </c>
      <c r="L3138">
        <v>1</v>
      </c>
      <c r="M3138">
        <v>255</v>
      </c>
      <c r="N3138">
        <v>34</v>
      </c>
      <c r="O3138">
        <v>4</v>
      </c>
      <c r="P3138">
        <v>3</v>
      </c>
      <c r="Q3138">
        <v>18</v>
      </c>
      <c r="R3138" s="27">
        <f t="shared" si="252"/>
        <v>412</v>
      </c>
      <c r="S3138" s="27">
        <f t="shared" si="253"/>
        <v>279</v>
      </c>
      <c r="T3138" s="27" t="str">
        <f>IFERROR(VLOOKUP(F3138,#REF!,2,0),"")</f>
        <v/>
      </c>
      <c r="U3138" s="27" t="str">
        <f t="shared" si="254"/>
        <v>,09:15:00,car,412</v>
      </c>
    </row>
    <row r="3139" spans="1:21" hidden="1" x14ac:dyDescent="0.25">
      <c r="A3139" t="s">
        <v>133</v>
      </c>
      <c r="B3139">
        <v>9</v>
      </c>
      <c r="C3139" s="27" t="str">
        <f t="shared" ref="C3139:C3202" si="255">IF(B3139&lt;12,"M",IF(AND(B3139&gt;=12,B3139&lt;=18),"T","N"))</f>
        <v>M</v>
      </c>
      <c r="E3139" t="s">
        <v>3420</v>
      </c>
      <c r="F3139" s="27" t="str">
        <f t="shared" ref="F3139:F3202" si="256">CONCATENATE("CCV-",G3139)</f>
        <v>CCV-49D</v>
      </c>
      <c r="G3139" t="s">
        <v>3421</v>
      </c>
      <c r="H3139" t="s">
        <v>105</v>
      </c>
      <c r="I3139" t="s">
        <v>3436</v>
      </c>
      <c r="J3139">
        <v>1</v>
      </c>
      <c r="K3139">
        <v>26</v>
      </c>
      <c r="L3139">
        <v>3</v>
      </c>
      <c r="M3139">
        <v>209</v>
      </c>
      <c r="N3139">
        <v>38</v>
      </c>
      <c r="O3139">
        <v>4</v>
      </c>
      <c r="P3139">
        <v>7</v>
      </c>
      <c r="Q3139">
        <v>25</v>
      </c>
      <c r="R3139" s="27">
        <f t="shared" ref="R3139:R3202" si="257">ROUNDUP((M3139+P3139+Q3139+(1/6)*N3139+2*K3139+2.5*L3139)*1.3,0)</f>
        <v>399</v>
      </c>
      <c r="S3139" s="27">
        <f t="shared" ref="S3139:S3202" si="258">ROUNDUP(M3139+P3139+Q3139+2.5*L3139,0)</f>
        <v>249</v>
      </c>
      <c r="T3139" s="27" t="str">
        <f>IFERROR(VLOOKUP(F3139,#REF!,2,0),"")</f>
        <v/>
      </c>
      <c r="U3139" s="27" t="str">
        <f t="shared" ref="U3139:U3202" si="259">CONCATENATE(T3139,",",CONCATENATE(LEFT(A3139,5),":00"),",car,",R3139)</f>
        <v>,09:30:00,car,399</v>
      </c>
    </row>
    <row r="3140" spans="1:21" hidden="1" x14ac:dyDescent="0.25">
      <c r="A3140" t="s">
        <v>135</v>
      </c>
      <c r="B3140">
        <v>9</v>
      </c>
      <c r="C3140" s="27" t="str">
        <f t="shared" si="255"/>
        <v>M</v>
      </c>
      <c r="E3140" t="s">
        <v>3420</v>
      </c>
      <c r="F3140" s="27" t="str">
        <f t="shared" si="256"/>
        <v>CCV-49D</v>
      </c>
      <c r="G3140" t="s">
        <v>3421</v>
      </c>
      <c r="H3140" t="s">
        <v>105</v>
      </c>
      <c r="I3140" t="s">
        <v>3437</v>
      </c>
      <c r="J3140">
        <v>1</v>
      </c>
      <c r="K3140">
        <v>18</v>
      </c>
      <c r="L3140">
        <v>4</v>
      </c>
      <c r="M3140">
        <v>211</v>
      </c>
      <c r="N3140">
        <v>37</v>
      </c>
      <c r="O3140">
        <v>5</v>
      </c>
      <c r="P3140">
        <v>7</v>
      </c>
      <c r="Q3140">
        <v>24</v>
      </c>
      <c r="R3140" s="27">
        <f t="shared" si="257"/>
        <v>383</v>
      </c>
      <c r="S3140" s="27">
        <f t="shared" si="258"/>
        <v>252</v>
      </c>
      <c r="T3140" s="27" t="str">
        <f>IFERROR(VLOOKUP(F3140,#REF!,2,0),"")</f>
        <v/>
      </c>
      <c r="U3140" s="27" t="str">
        <f t="shared" si="259"/>
        <v>,09:45:00,car,383</v>
      </c>
    </row>
    <row r="3141" spans="1:21" hidden="1" x14ac:dyDescent="0.25">
      <c r="A3141" t="s">
        <v>137</v>
      </c>
      <c r="B3141">
        <v>10</v>
      </c>
      <c r="C3141" s="27" t="str">
        <f t="shared" si="255"/>
        <v>M</v>
      </c>
      <c r="E3141" t="s">
        <v>3420</v>
      </c>
      <c r="F3141" s="27" t="str">
        <f t="shared" si="256"/>
        <v>CCV-49D</v>
      </c>
      <c r="G3141" t="s">
        <v>3421</v>
      </c>
      <c r="H3141" t="s">
        <v>105</v>
      </c>
      <c r="I3141" t="s">
        <v>3438</v>
      </c>
      <c r="J3141">
        <v>1</v>
      </c>
      <c r="K3141">
        <v>24</v>
      </c>
      <c r="L3141">
        <v>13</v>
      </c>
      <c r="M3141">
        <v>245</v>
      </c>
      <c r="N3141">
        <v>43</v>
      </c>
      <c r="O3141">
        <v>1</v>
      </c>
      <c r="P3141">
        <v>3</v>
      </c>
      <c r="Q3141">
        <v>38</v>
      </c>
      <c r="R3141" s="27">
        <f t="shared" si="257"/>
        <v>486</v>
      </c>
      <c r="S3141" s="27">
        <f t="shared" si="258"/>
        <v>319</v>
      </c>
      <c r="T3141" s="27" t="str">
        <f>IFERROR(VLOOKUP(F3141,#REF!,2,0),"")</f>
        <v/>
      </c>
      <c r="U3141" s="27" t="str">
        <f t="shared" si="259"/>
        <v>,10:00:00,car,486</v>
      </c>
    </row>
    <row r="3142" spans="1:21" hidden="1" x14ac:dyDescent="0.25">
      <c r="A3142" t="s">
        <v>139</v>
      </c>
      <c r="B3142">
        <v>10</v>
      </c>
      <c r="C3142" s="27" t="str">
        <f t="shared" si="255"/>
        <v>M</v>
      </c>
      <c r="E3142" t="s">
        <v>3420</v>
      </c>
      <c r="F3142" s="27" t="str">
        <f t="shared" si="256"/>
        <v>CCV-49D</v>
      </c>
      <c r="G3142" t="s">
        <v>3421</v>
      </c>
      <c r="H3142" t="s">
        <v>105</v>
      </c>
      <c r="I3142" t="s">
        <v>3439</v>
      </c>
      <c r="J3142">
        <v>0</v>
      </c>
      <c r="K3142">
        <v>23</v>
      </c>
      <c r="L3142">
        <v>9</v>
      </c>
      <c r="M3142">
        <v>241</v>
      </c>
      <c r="N3142">
        <v>53</v>
      </c>
      <c r="O3142">
        <v>4</v>
      </c>
      <c r="P3142">
        <v>6</v>
      </c>
      <c r="Q3142">
        <v>50</v>
      </c>
      <c r="R3142" s="27">
        <f t="shared" si="257"/>
        <v>487</v>
      </c>
      <c r="S3142" s="27">
        <f t="shared" si="258"/>
        <v>320</v>
      </c>
      <c r="T3142" s="27" t="str">
        <f>IFERROR(VLOOKUP(F3142,#REF!,2,0),"")</f>
        <v/>
      </c>
      <c r="U3142" s="27" t="str">
        <f t="shared" si="259"/>
        <v>,10:15:00,car,487</v>
      </c>
    </row>
    <row r="3143" spans="1:21" hidden="1" x14ac:dyDescent="0.25">
      <c r="A3143" t="s">
        <v>141</v>
      </c>
      <c r="B3143">
        <v>10</v>
      </c>
      <c r="C3143" s="27" t="str">
        <f t="shared" si="255"/>
        <v>M</v>
      </c>
      <c r="E3143" t="s">
        <v>3420</v>
      </c>
      <c r="F3143" s="27" t="str">
        <f t="shared" si="256"/>
        <v>CCV-49D</v>
      </c>
      <c r="G3143" t="s">
        <v>3421</v>
      </c>
      <c r="H3143" t="s">
        <v>105</v>
      </c>
      <c r="I3143" t="s">
        <v>3440</v>
      </c>
      <c r="J3143">
        <v>1</v>
      </c>
      <c r="K3143">
        <v>25</v>
      </c>
      <c r="L3143">
        <v>8</v>
      </c>
      <c r="M3143">
        <v>238</v>
      </c>
      <c r="N3143">
        <v>47</v>
      </c>
      <c r="O3143">
        <v>2</v>
      </c>
      <c r="P3143">
        <v>4</v>
      </c>
      <c r="Q3143">
        <v>39</v>
      </c>
      <c r="R3143" s="27">
        <f t="shared" si="257"/>
        <v>467</v>
      </c>
      <c r="S3143" s="27">
        <f t="shared" si="258"/>
        <v>301</v>
      </c>
      <c r="T3143" s="27" t="str">
        <f>IFERROR(VLOOKUP(F3143,#REF!,2,0),"")</f>
        <v/>
      </c>
      <c r="U3143" s="27" t="str">
        <f t="shared" si="259"/>
        <v>,10:30:00,car,467</v>
      </c>
    </row>
    <row r="3144" spans="1:21" hidden="1" x14ac:dyDescent="0.25">
      <c r="A3144" t="s">
        <v>143</v>
      </c>
      <c r="B3144">
        <v>10</v>
      </c>
      <c r="C3144" s="27" t="str">
        <f t="shared" si="255"/>
        <v>M</v>
      </c>
      <c r="E3144" t="s">
        <v>3420</v>
      </c>
      <c r="F3144" s="27" t="str">
        <f t="shared" si="256"/>
        <v>CCV-49D</v>
      </c>
      <c r="G3144" t="s">
        <v>3421</v>
      </c>
      <c r="H3144" t="s">
        <v>105</v>
      </c>
      <c r="I3144" t="s">
        <v>3441</v>
      </c>
      <c r="J3144">
        <v>1</v>
      </c>
      <c r="K3144">
        <v>27</v>
      </c>
      <c r="L3144">
        <v>3</v>
      </c>
      <c r="M3144">
        <v>220</v>
      </c>
      <c r="N3144">
        <v>54</v>
      </c>
      <c r="O3144">
        <v>1</v>
      </c>
      <c r="P3144">
        <v>5</v>
      </c>
      <c r="Q3144">
        <v>30</v>
      </c>
      <c r="R3144" s="27">
        <f t="shared" si="257"/>
        <v>424</v>
      </c>
      <c r="S3144" s="27">
        <f t="shared" si="258"/>
        <v>263</v>
      </c>
      <c r="T3144" s="27" t="str">
        <f>IFERROR(VLOOKUP(F3144,#REF!,2,0),"")</f>
        <v/>
      </c>
      <c r="U3144" s="27" t="str">
        <f t="shared" si="259"/>
        <v>,10:45:00,car,424</v>
      </c>
    </row>
    <row r="3145" spans="1:21" hidden="1" x14ac:dyDescent="0.25">
      <c r="A3145" t="s">
        <v>145</v>
      </c>
      <c r="B3145">
        <v>11</v>
      </c>
      <c r="C3145" s="27" t="str">
        <f t="shared" si="255"/>
        <v>M</v>
      </c>
      <c r="E3145" t="s">
        <v>3420</v>
      </c>
      <c r="F3145" s="27" t="str">
        <f t="shared" si="256"/>
        <v>CCV-49D</v>
      </c>
      <c r="G3145" t="s">
        <v>3421</v>
      </c>
      <c r="H3145" t="s">
        <v>105</v>
      </c>
      <c r="I3145" t="s">
        <v>3442</v>
      </c>
      <c r="J3145">
        <v>0</v>
      </c>
      <c r="K3145">
        <v>17</v>
      </c>
      <c r="L3145">
        <v>8</v>
      </c>
      <c r="M3145">
        <v>269</v>
      </c>
      <c r="N3145">
        <v>54</v>
      </c>
      <c r="O3145">
        <v>3</v>
      </c>
      <c r="P3145">
        <v>4</v>
      </c>
      <c r="Q3145">
        <v>23</v>
      </c>
      <c r="R3145" s="27">
        <f t="shared" si="257"/>
        <v>467</v>
      </c>
      <c r="S3145" s="27">
        <f t="shared" si="258"/>
        <v>316</v>
      </c>
      <c r="T3145" s="27" t="str">
        <f>IFERROR(VLOOKUP(F3145,#REF!,2,0),"")</f>
        <v/>
      </c>
      <c r="U3145" s="27" t="str">
        <f t="shared" si="259"/>
        <v>,11:00:00,car,467</v>
      </c>
    </row>
    <row r="3146" spans="1:21" hidden="1" x14ac:dyDescent="0.25">
      <c r="A3146" t="s">
        <v>147</v>
      </c>
      <c r="B3146">
        <v>11</v>
      </c>
      <c r="C3146" s="27" t="str">
        <f t="shared" si="255"/>
        <v>M</v>
      </c>
      <c r="E3146" t="s">
        <v>3420</v>
      </c>
      <c r="F3146" s="27" t="str">
        <f t="shared" si="256"/>
        <v>CCV-49D</v>
      </c>
      <c r="G3146" t="s">
        <v>3421</v>
      </c>
      <c r="H3146" t="s">
        <v>105</v>
      </c>
      <c r="I3146" t="s">
        <v>3443</v>
      </c>
      <c r="J3146">
        <v>0</v>
      </c>
      <c r="K3146">
        <v>18</v>
      </c>
      <c r="L3146">
        <v>9</v>
      </c>
      <c r="M3146">
        <v>266</v>
      </c>
      <c r="N3146">
        <v>47</v>
      </c>
      <c r="O3146">
        <v>4</v>
      </c>
      <c r="P3146">
        <v>6</v>
      </c>
      <c r="Q3146">
        <v>22</v>
      </c>
      <c r="R3146" s="27">
        <f t="shared" si="257"/>
        <v>469</v>
      </c>
      <c r="S3146" s="27">
        <f t="shared" si="258"/>
        <v>317</v>
      </c>
      <c r="T3146" s="27" t="str">
        <f>IFERROR(VLOOKUP(F3146,#REF!,2,0),"")</f>
        <v/>
      </c>
      <c r="U3146" s="27" t="str">
        <f t="shared" si="259"/>
        <v>,11:15:00,car,469</v>
      </c>
    </row>
    <row r="3147" spans="1:21" hidden="1" x14ac:dyDescent="0.25">
      <c r="A3147" t="s">
        <v>149</v>
      </c>
      <c r="B3147">
        <v>11</v>
      </c>
      <c r="C3147" s="27" t="str">
        <f t="shared" si="255"/>
        <v>M</v>
      </c>
      <c r="E3147" t="s">
        <v>3420</v>
      </c>
      <c r="F3147" s="27" t="str">
        <f t="shared" si="256"/>
        <v>CCV-49D</v>
      </c>
      <c r="G3147" t="s">
        <v>3421</v>
      </c>
      <c r="H3147" t="s">
        <v>105</v>
      </c>
      <c r="I3147" t="s">
        <v>3444</v>
      </c>
      <c r="J3147">
        <v>2</v>
      </c>
      <c r="K3147">
        <v>23</v>
      </c>
      <c r="L3147">
        <v>4</v>
      </c>
      <c r="M3147">
        <v>280</v>
      </c>
      <c r="N3147">
        <v>55</v>
      </c>
      <c r="O3147">
        <v>4</v>
      </c>
      <c r="P3147">
        <v>3</v>
      </c>
      <c r="Q3147">
        <v>32</v>
      </c>
      <c r="R3147" s="27">
        <f t="shared" si="257"/>
        <v>495</v>
      </c>
      <c r="S3147" s="27">
        <f t="shared" si="258"/>
        <v>325</v>
      </c>
      <c r="T3147" s="27" t="str">
        <f>IFERROR(VLOOKUP(F3147,#REF!,2,0),"")</f>
        <v/>
      </c>
      <c r="U3147" s="27" t="str">
        <f t="shared" si="259"/>
        <v>,11:30:00,car,495</v>
      </c>
    </row>
    <row r="3148" spans="1:21" hidden="1" x14ac:dyDescent="0.25">
      <c r="A3148" t="s">
        <v>151</v>
      </c>
      <c r="B3148">
        <v>11</v>
      </c>
      <c r="C3148" s="27" t="str">
        <f t="shared" si="255"/>
        <v>M</v>
      </c>
      <c r="E3148" t="s">
        <v>3420</v>
      </c>
      <c r="F3148" s="27" t="str">
        <f t="shared" si="256"/>
        <v>CCV-49D</v>
      </c>
      <c r="G3148" t="s">
        <v>3421</v>
      </c>
      <c r="H3148" t="s">
        <v>105</v>
      </c>
      <c r="I3148" t="s">
        <v>3445</v>
      </c>
      <c r="J3148">
        <v>2</v>
      </c>
      <c r="K3148">
        <v>13</v>
      </c>
      <c r="L3148">
        <v>4</v>
      </c>
      <c r="M3148">
        <v>333</v>
      </c>
      <c r="N3148">
        <v>57</v>
      </c>
      <c r="O3148">
        <v>4</v>
      </c>
      <c r="P3148">
        <v>10</v>
      </c>
      <c r="Q3148">
        <v>26</v>
      </c>
      <c r="R3148" s="27">
        <f t="shared" si="257"/>
        <v>539</v>
      </c>
      <c r="S3148" s="27">
        <f t="shared" si="258"/>
        <v>379</v>
      </c>
      <c r="T3148" s="27" t="str">
        <f>IFERROR(VLOOKUP(F3148,#REF!,2,0),"")</f>
        <v/>
      </c>
      <c r="U3148" s="27" t="str">
        <f t="shared" si="259"/>
        <v>,11:45:00,car,539</v>
      </c>
    </row>
    <row r="3149" spans="1:21" hidden="1" x14ac:dyDescent="0.25">
      <c r="A3149" t="s">
        <v>153</v>
      </c>
      <c r="B3149">
        <v>12</v>
      </c>
      <c r="C3149" s="27" t="str">
        <f t="shared" si="255"/>
        <v>T</v>
      </c>
      <c r="E3149" t="s">
        <v>3420</v>
      </c>
      <c r="F3149" s="27" t="str">
        <f t="shared" si="256"/>
        <v>CCV-49D</v>
      </c>
      <c r="G3149" t="s">
        <v>3421</v>
      </c>
      <c r="H3149" t="s">
        <v>105</v>
      </c>
      <c r="I3149" t="s">
        <v>3446</v>
      </c>
      <c r="J3149">
        <v>1</v>
      </c>
      <c r="K3149">
        <v>10</v>
      </c>
      <c r="L3149">
        <v>1</v>
      </c>
      <c r="M3149">
        <v>376</v>
      </c>
      <c r="N3149">
        <v>89</v>
      </c>
      <c r="O3149">
        <v>4</v>
      </c>
      <c r="P3149">
        <v>6</v>
      </c>
      <c r="Q3149">
        <v>17</v>
      </c>
      <c r="R3149" s="27">
        <f t="shared" si="257"/>
        <v>568</v>
      </c>
      <c r="S3149" s="27">
        <f t="shared" si="258"/>
        <v>402</v>
      </c>
      <c r="T3149" s="27" t="str">
        <f>IFERROR(VLOOKUP(F3149,#REF!,2,0),"")</f>
        <v/>
      </c>
      <c r="U3149" s="27" t="str">
        <f t="shared" si="259"/>
        <v>,12:00:00,car,568</v>
      </c>
    </row>
    <row r="3150" spans="1:21" hidden="1" x14ac:dyDescent="0.25">
      <c r="A3150" t="s">
        <v>155</v>
      </c>
      <c r="B3150">
        <v>12</v>
      </c>
      <c r="C3150" s="27" t="str">
        <f t="shared" si="255"/>
        <v>T</v>
      </c>
      <c r="E3150" t="s">
        <v>3420</v>
      </c>
      <c r="F3150" s="27" t="str">
        <f t="shared" si="256"/>
        <v>CCV-49D</v>
      </c>
      <c r="G3150" t="s">
        <v>3421</v>
      </c>
      <c r="H3150" t="s">
        <v>105</v>
      </c>
      <c r="I3150" t="s">
        <v>3447</v>
      </c>
      <c r="J3150">
        <v>1</v>
      </c>
      <c r="K3150">
        <v>15</v>
      </c>
      <c r="L3150">
        <v>2</v>
      </c>
      <c r="M3150">
        <v>269</v>
      </c>
      <c r="N3150">
        <v>55</v>
      </c>
      <c r="O3150">
        <v>9</v>
      </c>
      <c r="P3150">
        <v>4</v>
      </c>
      <c r="Q3150">
        <v>14</v>
      </c>
      <c r="R3150" s="27">
        <f t="shared" si="257"/>
        <v>431</v>
      </c>
      <c r="S3150" s="27">
        <f t="shared" si="258"/>
        <v>292</v>
      </c>
      <c r="T3150" s="27" t="str">
        <f>IFERROR(VLOOKUP(F3150,#REF!,2,0),"")</f>
        <v/>
      </c>
      <c r="U3150" s="27" t="str">
        <f t="shared" si="259"/>
        <v>,12:15:00,car,431</v>
      </c>
    </row>
    <row r="3151" spans="1:21" hidden="1" x14ac:dyDescent="0.25">
      <c r="A3151" t="s">
        <v>157</v>
      </c>
      <c r="B3151">
        <v>12</v>
      </c>
      <c r="C3151" s="27" t="str">
        <f t="shared" si="255"/>
        <v>T</v>
      </c>
      <c r="E3151" t="s">
        <v>3420</v>
      </c>
      <c r="F3151" s="27" t="str">
        <f t="shared" si="256"/>
        <v>CCV-49D</v>
      </c>
      <c r="G3151" t="s">
        <v>3421</v>
      </c>
      <c r="H3151" t="s">
        <v>105</v>
      </c>
      <c r="I3151" t="s">
        <v>3448</v>
      </c>
      <c r="J3151">
        <v>2</v>
      </c>
      <c r="K3151">
        <v>9</v>
      </c>
      <c r="L3151">
        <v>5</v>
      </c>
      <c r="M3151">
        <v>273</v>
      </c>
      <c r="N3151">
        <v>48</v>
      </c>
      <c r="O3151">
        <v>5</v>
      </c>
      <c r="P3151">
        <v>4</v>
      </c>
      <c r="Q3151">
        <v>13</v>
      </c>
      <c r="R3151" s="27">
        <f t="shared" si="257"/>
        <v>428</v>
      </c>
      <c r="S3151" s="27">
        <f t="shared" si="258"/>
        <v>303</v>
      </c>
      <c r="T3151" s="27" t="str">
        <f>IFERROR(VLOOKUP(F3151,#REF!,2,0),"")</f>
        <v/>
      </c>
      <c r="U3151" s="27" t="str">
        <f t="shared" si="259"/>
        <v>,12:30:00,car,428</v>
      </c>
    </row>
    <row r="3152" spans="1:21" hidden="1" x14ac:dyDescent="0.25">
      <c r="A3152" t="s">
        <v>159</v>
      </c>
      <c r="B3152">
        <v>12</v>
      </c>
      <c r="C3152" s="27" t="str">
        <f t="shared" si="255"/>
        <v>T</v>
      </c>
      <c r="E3152" t="s">
        <v>3420</v>
      </c>
      <c r="F3152" s="27" t="str">
        <f t="shared" si="256"/>
        <v>CCV-49D</v>
      </c>
      <c r="G3152" t="s">
        <v>3421</v>
      </c>
      <c r="H3152" t="s">
        <v>105</v>
      </c>
      <c r="I3152" t="s">
        <v>3449</v>
      </c>
      <c r="J3152">
        <v>0</v>
      </c>
      <c r="K3152">
        <v>9</v>
      </c>
      <c r="L3152">
        <v>3</v>
      </c>
      <c r="M3152">
        <v>316</v>
      </c>
      <c r="N3152">
        <v>49</v>
      </c>
      <c r="O3152">
        <v>2</v>
      </c>
      <c r="P3152">
        <v>6</v>
      </c>
      <c r="Q3152">
        <v>18</v>
      </c>
      <c r="R3152" s="27">
        <f t="shared" si="257"/>
        <v>486</v>
      </c>
      <c r="S3152" s="27">
        <f t="shared" si="258"/>
        <v>348</v>
      </c>
      <c r="T3152" s="27" t="str">
        <f>IFERROR(VLOOKUP(F3152,#REF!,2,0),"")</f>
        <v/>
      </c>
      <c r="U3152" s="27" t="str">
        <f t="shared" si="259"/>
        <v>,12:45:00,car,486</v>
      </c>
    </row>
    <row r="3153" spans="1:21" hidden="1" x14ac:dyDescent="0.25">
      <c r="A3153" t="s">
        <v>161</v>
      </c>
      <c r="B3153">
        <v>13</v>
      </c>
      <c r="C3153" s="27" t="str">
        <f t="shared" si="255"/>
        <v>T</v>
      </c>
      <c r="E3153" t="s">
        <v>3420</v>
      </c>
      <c r="F3153" s="27" t="str">
        <f t="shared" si="256"/>
        <v>CCV-49D</v>
      </c>
      <c r="G3153" t="s">
        <v>3421</v>
      </c>
      <c r="H3153" t="s">
        <v>105</v>
      </c>
      <c r="I3153" t="s">
        <v>3450</v>
      </c>
      <c r="J3153">
        <v>2</v>
      </c>
      <c r="K3153">
        <v>7</v>
      </c>
      <c r="L3153">
        <v>3</v>
      </c>
      <c r="M3153">
        <v>310</v>
      </c>
      <c r="N3153">
        <v>44</v>
      </c>
      <c r="O3153">
        <v>5</v>
      </c>
      <c r="P3153">
        <v>8</v>
      </c>
      <c r="Q3153">
        <v>17</v>
      </c>
      <c r="R3153" s="27">
        <f t="shared" si="257"/>
        <v>473</v>
      </c>
      <c r="S3153" s="27">
        <f t="shared" si="258"/>
        <v>343</v>
      </c>
      <c r="T3153" s="27" t="str">
        <f>IFERROR(VLOOKUP(F3153,#REF!,2,0),"")</f>
        <v/>
      </c>
      <c r="U3153" s="27" t="str">
        <f t="shared" si="259"/>
        <v>,13:00:00,car,473</v>
      </c>
    </row>
    <row r="3154" spans="1:21" hidden="1" x14ac:dyDescent="0.25">
      <c r="A3154" t="s">
        <v>163</v>
      </c>
      <c r="B3154">
        <v>13</v>
      </c>
      <c r="C3154" s="27" t="str">
        <f t="shared" si="255"/>
        <v>T</v>
      </c>
      <c r="E3154" t="s">
        <v>3420</v>
      </c>
      <c r="F3154" s="27" t="str">
        <f t="shared" si="256"/>
        <v>CCV-49D</v>
      </c>
      <c r="G3154" t="s">
        <v>3421</v>
      </c>
      <c r="H3154" t="s">
        <v>105</v>
      </c>
      <c r="I3154" t="s">
        <v>3451</v>
      </c>
      <c r="J3154">
        <v>1</v>
      </c>
      <c r="K3154">
        <v>16</v>
      </c>
      <c r="L3154">
        <v>4</v>
      </c>
      <c r="M3154">
        <v>361</v>
      </c>
      <c r="N3154">
        <v>62</v>
      </c>
      <c r="O3154">
        <v>3</v>
      </c>
      <c r="P3154">
        <v>5</v>
      </c>
      <c r="Q3154">
        <v>15</v>
      </c>
      <c r="R3154" s="27">
        <f t="shared" si="257"/>
        <v>564</v>
      </c>
      <c r="S3154" s="27">
        <f t="shared" si="258"/>
        <v>391</v>
      </c>
      <c r="T3154" s="27" t="str">
        <f>IFERROR(VLOOKUP(F3154,#REF!,2,0),"")</f>
        <v/>
      </c>
      <c r="U3154" s="27" t="str">
        <f t="shared" si="259"/>
        <v>,13:15:00,car,564</v>
      </c>
    </row>
    <row r="3155" spans="1:21" hidden="1" x14ac:dyDescent="0.25">
      <c r="A3155" t="s">
        <v>165</v>
      </c>
      <c r="B3155">
        <v>13</v>
      </c>
      <c r="C3155" s="27" t="str">
        <f t="shared" si="255"/>
        <v>T</v>
      </c>
      <c r="E3155" t="s">
        <v>3420</v>
      </c>
      <c r="F3155" s="27" t="str">
        <f t="shared" si="256"/>
        <v>CCV-49D</v>
      </c>
      <c r="G3155" t="s">
        <v>3421</v>
      </c>
      <c r="H3155" t="s">
        <v>105</v>
      </c>
      <c r="I3155" t="s">
        <v>3452</v>
      </c>
      <c r="J3155">
        <v>0</v>
      </c>
      <c r="K3155">
        <v>17</v>
      </c>
      <c r="L3155">
        <v>3</v>
      </c>
      <c r="M3155">
        <v>336</v>
      </c>
      <c r="N3155">
        <v>48</v>
      </c>
      <c r="O3155">
        <v>2</v>
      </c>
      <c r="P3155">
        <v>3</v>
      </c>
      <c r="Q3155">
        <v>25</v>
      </c>
      <c r="R3155" s="27">
        <f t="shared" si="257"/>
        <v>538</v>
      </c>
      <c r="S3155" s="27">
        <f t="shared" si="258"/>
        <v>372</v>
      </c>
      <c r="T3155" s="27" t="str">
        <f>IFERROR(VLOOKUP(F3155,#REF!,2,0),"")</f>
        <v/>
      </c>
      <c r="U3155" s="27" t="str">
        <f t="shared" si="259"/>
        <v>,13:30:00,car,538</v>
      </c>
    </row>
    <row r="3156" spans="1:21" hidden="1" x14ac:dyDescent="0.25">
      <c r="A3156" t="s">
        <v>167</v>
      </c>
      <c r="B3156">
        <v>13</v>
      </c>
      <c r="C3156" s="27" t="str">
        <f t="shared" si="255"/>
        <v>T</v>
      </c>
      <c r="E3156" t="s">
        <v>3420</v>
      </c>
      <c r="F3156" s="27" t="str">
        <f t="shared" si="256"/>
        <v>CCV-49D</v>
      </c>
      <c r="G3156" t="s">
        <v>3421</v>
      </c>
      <c r="H3156" t="s">
        <v>105</v>
      </c>
      <c r="I3156" t="s">
        <v>3453</v>
      </c>
      <c r="J3156">
        <v>2</v>
      </c>
      <c r="K3156">
        <v>11</v>
      </c>
      <c r="L3156">
        <v>4</v>
      </c>
      <c r="M3156">
        <v>339</v>
      </c>
      <c r="N3156">
        <v>69</v>
      </c>
      <c r="O3156">
        <v>5</v>
      </c>
      <c r="P3156">
        <v>9</v>
      </c>
      <c r="Q3156">
        <v>25</v>
      </c>
      <c r="R3156" s="27">
        <f t="shared" si="257"/>
        <v>542</v>
      </c>
      <c r="S3156" s="27">
        <f t="shared" si="258"/>
        <v>383</v>
      </c>
      <c r="T3156" s="27" t="str">
        <f>IFERROR(VLOOKUP(F3156,#REF!,2,0),"")</f>
        <v/>
      </c>
      <c r="U3156" s="27" t="str">
        <f t="shared" si="259"/>
        <v>,13:45:00,car,542</v>
      </c>
    </row>
    <row r="3157" spans="1:21" hidden="1" x14ac:dyDescent="0.25">
      <c r="A3157" t="s">
        <v>169</v>
      </c>
      <c r="B3157">
        <v>14</v>
      </c>
      <c r="C3157" s="27" t="str">
        <f t="shared" si="255"/>
        <v>T</v>
      </c>
      <c r="E3157" t="s">
        <v>3420</v>
      </c>
      <c r="F3157" s="27" t="str">
        <f t="shared" si="256"/>
        <v>CCV-49D</v>
      </c>
      <c r="G3157" t="s">
        <v>3421</v>
      </c>
      <c r="H3157" t="s">
        <v>105</v>
      </c>
      <c r="I3157" t="s">
        <v>3454</v>
      </c>
      <c r="J3157">
        <v>1</v>
      </c>
      <c r="K3157">
        <v>18</v>
      </c>
      <c r="L3157">
        <v>6</v>
      </c>
      <c r="M3157">
        <v>273</v>
      </c>
      <c r="N3157">
        <v>51</v>
      </c>
      <c r="O3157">
        <v>2</v>
      </c>
      <c r="P3157">
        <v>6</v>
      </c>
      <c r="Q3157">
        <v>33</v>
      </c>
      <c r="R3157" s="27">
        <f t="shared" si="257"/>
        <v>483</v>
      </c>
      <c r="S3157" s="27">
        <f t="shared" si="258"/>
        <v>327</v>
      </c>
      <c r="T3157" s="27" t="str">
        <f>IFERROR(VLOOKUP(F3157,#REF!,2,0),"")</f>
        <v/>
      </c>
      <c r="U3157" s="27" t="str">
        <f t="shared" si="259"/>
        <v>,14:00:00,car,483</v>
      </c>
    </row>
    <row r="3158" spans="1:21" hidden="1" x14ac:dyDescent="0.25">
      <c r="A3158" t="s">
        <v>171</v>
      </c>
      <c r="B3158">
        <v>14</v>
      </c>
      <c r="C3158" s="27" t="str">
        <f t="shared" si="255"/>
        <v>T</v>
      </c>
      <c r="E3158" t="s">
        <v>3420</v>
      </c>
      <c r="F3158" s="27" t="str">
        <f t="shared" si="256"/>
        <v>CCV-49D</v>
      </c>
      <c r="G3158" t="s">
        <v>3421</v>
      </c>
      <c r="H3158" t="s">
        <v>105</v>
      </c>
      <c r="I3158" t="s">
        <v>3455</v>
      </c>
      <c r="J3158">
        <v>0</v>
      </c>
      <c r="K3158">
        <v>16</v>
      </c>
      <c r="L3158">
        <v>2</v>
      </c>
      <c r="M3158">
        <v>322</v>
      </c>
      <c r="N3158">
        <v>56</v>
      </c>
      <c r="O3158">
        <v>5</v>
      </c>
      <c r="P3158">
        <v>5</v>
      </c>
      <c r="Q3158">
        <v>14</v>
      </c>
      <c r="R3158" s="27">
        <f t="shared" si="257"/>
        <v>504</v>
      </c>
      <c r="S3158" s="27">
        <f t="shared" si="258"/>
        <v>346</v>
      </c>
      <c r="T3158" s="27" t="str">
        <f>IFERROR(VLOOKUP(F3158,#REF!,2,0),"")</f>
        <v/>
      </c>
      <c r="U3158" s="27" t="str">
        <f t="shared" si="259"/>
        <v>,14:15:00,car,504</v>
      </c>
    </row>
    <row r="3159" spans="1:21" hidden="1" x14ac:dyDescent="0.25">
      <c r="A3159" t="s">
        <v>173</v>
      </c>
      <c r="B3159">
        <v>14</v>
      </c>
      <c r="C3159" s="27" t="str">
        <f t="shared" si="255"/>
        <v>T</v>
      </c>
      <c r="E3159" t="s">
        <v>3420</v>
      </c>
      <c r="F3159" s="27" t="str">
        <f t="shared" si="256"/>
        <v>CCV-49D</v>
      </c>
      <c r="G3159" t="s">
        <v>3421</v>
      </c>
      <c r="H3159" t="s">
        <v>105</v>
      </c>
      <c r="I3159" t="s">
        <v>3456</v>
      </c>
      <c r="J3159">
        <v>0</v>
      </c>
      <c r="K3159">
        <v>16</v>
      </c>
      <c r="L3159">
        <v>1</v>
      </c>
      <c r="M3159">
        <v>283</v>
      </c>
      <c r="N3159">
        <v>56</v>
      </c>
      <c r="O3159">
        <v>2</v>
      </c>
      <c r="P3159">
        <v>7</v>
      </c>
      <c r="Q3159">
        <v>23</v>
      </c>
      <c r="R3159" s="27">
        <f t="shared" si="257"/>
        <v>464</v>
      </c>
      <c r="S3159" s="27">
        <f t="shared" si="258"/>
        <v>316</v>
      </c>
      <c r="T3159" s="27" t="str">
        <f>IFERROR(VLOOKUP(F3159,#REF!,2,0),"")</f>
        <v/>
      </c>
      <c r="U3159" s="27" t="str">
        <f t="shared" si="259"/>
        <v>,14:30:00,car,464</v>
      </c>
    </row>
    <row r="3160" spans="1:21" hidden="1" x14ac:dyDescent="0.25">
      <c r="A3160" t="s">
        <v>175</v>
      </c>
      <c r="B3160">
        <v>14</v>
      </c>
      <c r="C3160" s="27" t="str">
        <f t="shared" si="255"/>
        <v>T</v>
      </c>
      <c r="E3160" t="s">
        <v>3420</v>
      </c>
      <c r="F3160" s="27" t="str">
        <f t="shared" si="256"/>
        <v>CCV-49D</v>
      </c>
      <c r="G3160" t="s">
        <v>3421</v>
      </c>
      <c r="H3160" t="s">
        <v>105</v>
      </c>
      <c r="I3160" t="s">
        <v>3457</v>
      </c>
      <c r="J3160">
        <v>0</v>
      </c>
      <c r="K3160">
        <v>16</v>
      </c>
      <c r="L3160">
        <v>3</v>
      </c>
      <c r="M3160">
        <v>298</v>
      </c>
      <c r="N3160">
        <v>61</v>
      </c>
      <c r="O3160">
        <v>7</v>
      </c>
      <c r="P3160">
        <v>5</v>
      </c>
      <c r="Q3160">
        <v>32</v>
      </c>
      <c r="R3160" s="27">
        <f t="shared" si="257"/>
        <v>501</v>
      </c>
      <c r="S3160" s="27">
        <f t="shared" si="258"/>
        <v>343</v>
      </c>
      <c r="T3160" s="27" t="str">
        <f>IFERROR(VLOOKUP(F3160,#REF!,2,0),"")</f>
        <v/>
      </c>
      <c r="U3160" s="27" t="str">
        <f t="shared" si="259"/>
        <v>,14:45:00,car,501</v>
      </c>
    </row>
    <row r="3161" spans="1:21" hidden="1" x14ac:dyDescent="0.25">
      <c r="A3161" t="s">
        <v>177</v>
      </c>
      <c r="B3161">
        <v>15</v>
      </c>
      <c r="C3161" s="27" t="str">
        <f t="shared" si="255"/>
        <v>T</v>
      </c>
      <c r="E3161" t="s">
        <v>3420</v>
      </c>
      <c r="F3161" s="27" t="str">
        <f t="shared" si="256"/>
        <v>CCV-49D</v>
      </c>
      <c r="G3161" t="s">
        <v>3421</v>
      </c>
      <c r="H3161" t="s">
        <v>105</v>
      </c>
      <c r="I3161" t="s">
        <v>3458</v>
      </c>
      <c r="J3161">
        <v>0</v>
      </c>
      <c r="K3161">
        <v>18</v>
      </c>
      <c r="L3161">
        <v>2</v>
      </c>
      <c r="M3161">
        <v>303</v>
      </c>
      <c r="N3161">
        <v>48</v>
      </c>
      <c r="O3161">
        <v>3</v>
      </c>
      <c r="P3161">
        <v>11</v>
      </c>
      <c r="Q3161">
        <v>37</v>
      </c>
      <c r="R3161" s="27">
        <f t="shared" si="257"/>
        <v>520</v>
      </c>
      <c r="S3161" s="27">
        <f t="shared" si="258"/>
        <v>356</v>
      </c>
      <c r="T3161" s="27" t="str">
        <f>IFERROR(VLOOKUP(F3161,#REF!,2,0),"")</f>
        <v/>
      </c>
      <c r="U3161" s="27" t="str">
        <f t="shared" si="259"/>
        <v>,15:00:00,car,520</v>
      </c>
    </row>
    <row r="3162" spans="1:21" hidden="1" x14ac:dyDescent="0.25">
      <c r="A3162" t="s">
        <v>179</v>
      </c>
      <c r="B3162">
        <v>15</v>
      </c>
      <c r="C3162" s="27" t="str">
        <f t="shared" si="255"/>
        <v>T</v>
      </c>
      <c r="E3162" t="s">
        <v>3420</v>
      </c>
      <c r="F3162" s="27" t="str">
        <f t="shared" si="256"/>
        <v>CCV-49D</v>
      </c>
      <c r="G3162" t="s">
        <v>3421</v>
      </c>
      <c r="H3162" t="s">
        <v>105</v>
      </c>
      <c r="I3162" t="s">
        <v>3459</v>
      </c>
      <c r="J3162">
        <v>2</v>
      </c>
      <c r="K3162">
        <v>19</v>
      </c>
      <c r="L3162">
        <v>5</v>
      </c>
      <c r="M3162">
        <v>301</v>
      </c>
      <c r="N3162">
        <v>52</v>
      </c>
      <c r="O3162">
        <v>1</v>
      </c>
      <c r="P3162">
        <v>7</v>
      </c>
      <c r="Q3162">
        <v>44</v>
      </c>
      <c r="R3162" s="27">
        <f t="shared" si="257"/>
        <v>535</v>
      </c>
      <c r="S3162" s="27">
        <f t="shared" si="258"/>
        <v>365</v>
      </c>
      <c r="T3162" s="27" t="str">
        <f>IFERROR(VLOOKUP(F3162,#REF!,2,0),"")</f>
        <v/>
      </c>
      <c r="U3162" s="27" t="str">
        <f t="shared" si="259"/>
        <v>,15:15:00,car,535</v>
      </c>
    </row>
    <row r="3163" spans="1:21" hidden="1" x14ac:dyDescent="0.25">
      <c r="A3163" t="s">
        <v>181</v>
      </c>
      <c r="B3163">
        <v>15</v>
      </c>
      <c r="C3163" s="27" t="str">
        <f t="shared" si="255"/>
        <v>T</v>
      </c>
      <c r="E3163" t="s">
        <v>3420</v>
      </c>
      <c r="F3163" s="27" t="str">
        <f t="shared" si="256"/>
        <v>CCV-49D</v>
      </c>
      <c r="G3163" t="s">
        <v>3421</v>
      </c>
      <c r="H3163" t="s">
        <v>105</v>
      </c>
      <c r="I3163" t="s">
        <v>3460</v>
      </c>
      <c r="J3163">
        <v>2</v>
      </c>
      <c r="K3163">
        <v>20</v>
      </c>
      <c r="L3163">
        <v>3</v>
      </c>
      <c r="M3163">
        <v>290</v>
      </c>
      <c r="N3163">
        <v>75</v>
      </c>
      <c r="O3163">
        <v>4</v>
      </c>
      <c r="P3163">
        <v>6</v>
      </c>
      <c r="Q3163">
        <v>43</v>
      </c>
      <c r="R3163" s="27">
        <f t="shared" si="257"/>
        <v>519</v>
      </c>
      <c r="S3163" s="27">
        <f t="shared" si="258"/>
        <v>347</v>
      </c>
      <c r="T3163" s="27" t="str">
        <f>IFERROR(VLOOKUP(F3163,#REF!,2,0),"")</f>
        <v/>
      </c>
      <c r="U3163" s="27" t="str">
        <f t="shared" si="259"/>
        <v>,15:30:00,car,519</v>
      </c>
    </row>
    <row r="3164" spans="1:21" hidden="1" x14ac:dyDescent="0.25">
      <c r="A3164" t="s">
        <v>183</v>
      </c>
      <c r="B3164">
        <v>15</v>
      </c>
      <c r="C3164" s="27" t="str">
        <f t="shared" si="255"/>
        <v>T</v>
      </c>
      <c r="E3164" t="s">
        <v>3420</v>
      </c>
      <c r="F3164" s="27" t="str">
        <f t="shared" si="256"/>
        <v>CCV-49D</v>
      </c>
      <c r="G3164" t="s">
        <v>3421</v>
      </c>
      <c r="H3164" t="s">
        <v>105</v>
      </c>
      <c r="I3164" t="s">
        <v>3461</v>
      </c>
      <c r="J3164">
        <v>1</v>
      </c>
      <c r="K3164">
        <v>33</v>
      </c>
      <c r="L3164">
        <v>3</v>
      </c>
      <c r="M3164">
        <v>345</v>
      </c>
      <c r="N3164">
        <v>64</v>
      </c>
      <c r="O3164">
        <v>4</v>
      </c>
      <c r="P3164">
        <v>7</v>
      </c>
      <c r="Q3164">
        <v>37</v>
      </c>
      <c r="R3164" s="27">
        <f t="shared" si="257"/>
        <v>616</v>
      </c>
      <c r="S3164" s="27">
        <f t="shared" si="258"/>
        <v>397</v>
      </c>
      <c r="T3164" s="27" t="str">
        <f>IFERROR(VLOOKUP(F3164,#REF!,2,0),"")</f>
        <v/>
      </c>
      <c r="U3164" s="27" t="str">
        <f t="shared" si="259"/>
        <v>,15:45:00,car,616</v>
      </c>
    </row>
    <row r="3165" spans="1:21" hidden="1" x14ac:dyDescent="0.25">
      <c r="A3165" t="s">
        <v>185</v>
      </c>
      <c r="B3165">
        <v>16</v>
      </c>
      <c r="C3165" s="27" t="str">
        <f t="shared" si="255"/>
        <v>T</v>
      </c>
      <c r="E3165" t="s">
        <v>3420</v>
      </c>
      <c r="F3165" s="27" t="str">
        <f t="shared" si="256"/>
        <v>CCV-49D</v>
      </c>
      <c r="G3165" t="s">
        <v>3421</v>
      </c>
      <c r="H3165" t="s">
        <v>105</v>
      </c>
      <c r="I3165" t="s">
        <v>3462</v>
      </c>
      <c r="J3165">
        <v>4</v>
      </c>
      <c r="K3165">
        <v>37</v>
      </c>
      <c r="L3165">
        <v>3</v>
      </c>
      <c r="M3165">
        <v>357</v>
      </c>
      <c r="N3165">
        <v>46</v>
      </c>
      <c r="O3165">
        <v>6</v>
      </c>
      <c r="P3165">
        <v>7</v>
      </c>
      <c r="Q3165">
        <v>44</v>
      </c>
      <c r="R3165" s="27">
        <f t="shared" si="257"/>
        <v>647</v>
      </c>
      <c r="S3165" s="27">
        <f t="shared" si="258"/>
        <v>416</v>
      </c>
      <c r="T3165" s="27" t="str">
        <f>IFERROR(VLOOKUP(F3165,#REF!,2,0),"")</f>
        <v/>
      </c>
      <c r="U3165" s="27" t="str">
        <f t="shared" si="259"/>
        <v>,16:00:00,car,647</v>
      </c>
    </row>
    <row r="3166" spans="1:21" hidden="1" x14ac:dyDescent="0.25">
      <c r="A3166" t="s">
        <v>187</v>
      </c>
      <c r="B3166">
        <v>16</v>
      </c>
      <c r="C3166" s="27" t="str">
        <f t="shared" si="255"/>
        <v>T</v>
      </c>
      <c r="E3166" t="s">
        <v>3420</v>
      </c>
      <c r="F3166" s="27" t="str">
        <f t="shared" si="256"/>
        <v>CCV-49D</v>
      </c>
      <c r="G3166" t="s">
        <v>3421</v>
      </c>
      <c r="H3166" t="s">
        <v>105</v>
      </c>
      <c r="I3166" t="s">
        <v>3463</v>
      </c>
      <c r="J3166">
        <v>1</v>
      </c>
      <c r="K3166">
        <v>43</v>
      </c>
      <c r="L3166">
        <v>4</v>
      </c>
      <c r="M3166">
        <v>357</v>
      </c>
      <c r="N3166">
        <v>52</v>
      </c>
      <c r="O3166">
        <v>4</v>
      </c>
      <c r="P3166">
        <v>4</v>
      </c>
      <c r="Q3166">
        <v>34</v>
      </c>
      <c r="R3166" s="27">
        <f t="shared" si="257"/>
        <v>650</v>
      </c>
      <c r="S3166" s="27">
        <f t="shared" si="258"/>
        <v>405</v>
      </c>
      <c r="T3166" s="27" t="str">
        <f>IFERROR(VLOOKUP(F3166,#REF!,2,0),"")</f>
        <v/>
      </c>
      <c r="U3166" s="27" t="str">
        <f t="shared" si="259"/>
        <v>,16:15:00,car,650</v>
      </c>
    </row>
    <row r="3167" spans="1:21" hidden="1" x14ac:dyDescent="0.25">
      <c r="A3167" t="s">
        <v>42</v>
      </c>
      <c r="B3167">
        <v>16</v>
      </c>
      <c r="C3167" s="27" t="str">
        <f t="shared" si="255"/>
        <v>T</v>
      </c>
      <c r="E3167" t="s">
        <v>3420</v>
      </c>
      <c r="F3167" s="27" t="str">
        <f t="shared" si="256"/>
        <v>CCV-49D</v>
      </c>
      <c r="G3167" t="s">
        <v>3421</v>
      </c>
      <c r="H3167" t="s">
        <v>105</v>
      </c>
      <c r="I3167" t="s">
        <v>3464</v>
      </c>
      <c r="J3167">
        <v>1</v>
      </c>
      <c r="K3167">
        <v>31</v>
      </c>
      <c r="L3167">
        <v>1</v>
      </c>
      <c r="M3167">
        <v>364</v>
      </c>
      <c r="N3167">
        <v>50</v>
      </c>
      <c r="O3167">
        <v>2</v>
      </c>
      <c r="P3167">
        <v>4</v>
      </c>
      <c r="Q3167">
        <v>36</v>
      </c>
      <c r="R3167" s="27">
        <f t="shared" si="257"/>
        <v>620</v>
      </c>
      <c r="S3167" s="27">
        <f t="shared" si="258"/>
        <v>407</v>
      </c>
      <c r="T3167" s="27" t="str">
        <f>IFERROR(VLOOKUP(F3167,#REF!,2,0),"")</f>
        <v/>
      </c>
      <c r="U3167" s="27" t="str">
        <f t="shared" si="259"/>
        <v>,16:30:00,car,620</v>
      </c>
    </row>
    <row r="3168" spans="1:21" hidden="1" x14ac:dyDescent="0.25">
      <c r="A3168" t="s">
        <v>43</v>
      </c>
      <c r="B3168">
        <v>16</v>
      </c>
      <c r="C3168" s="27" t="str">
        <f t="shared" si="255"/>
        <v>T</v>
      </c>
      <c r="E3168" t="s">
        <v>3420</v>
      </c>
      <c r="F3168" s="27" t="str">
        <f t="shared" si="256"/>
        <v>CCV-49D</v>
      </c>
      <c r="G3168" t="s">
        <v>3421</v>
      </c>
      <c r="H3168" t="s">
        <v>105</v>
      </c>
      <c r="I3168" t="s">
        <v>3465</v>
      </c>
      <c r="J3168">
        <v>1</v>
      </c>
      <c r="K3168">
        <v>39</v>
      </c>
      <c r="L3168">
        <v>4</v>
      </c>
      <c r="M3168">
        <v>354</v>
      </c>
      <c r="N3168">
        <v>64</v>
      </c>
      <c r="O3168">
        <v>7</v>
      </c>
      <c r="P3168">
        <v>3</v>
      </c>
      <c r="Q3168">
        <v>40</v>
      </c>
      <c r="R3168" s="27">
        <f t="shared" si="257"/>
        <v>645</v>
      </c>
      <c r="S3168" s="27">
        <f t="shared" si="258"/>
        <v>407</v>
      </c>
      <c r="T3168" s="27" t="str">
        <f>IFERROR(VLOOKUP(F3168,#REF!,2,0),"")</f>
        <v/>
      </c>
      <c r="U3168" s="27" t="str">
        <f t="shared" si="259"/>
        <v>,16:45:00,car,645</v>
      </c>
    </row>
    <row r="3169" spans="1:21" hidden="1" x14ac:dyDescent="0.25">
      <c r="A3169" t="s">
        <v>44</v>
      </c>
      <c r="B3169">
        <v>17</v>
      </c>
      <c r="C3169" s="27" t="str">
        <f t="shared" si="255"/>
        <v>T</v>
      </c>
      <c r="E3169" t="s">
        <v>3420</v>
      </c>
      <c r="F3169" s="27" t="str">
        <f t="shared" si="256"/>
        <v>CCV-49D</v>
      </c>
      <c r="G3169" t="s">
        <v>3421</v>
      </c>
      <c r="H3169" t="s">
        <v>105</v>
      </c>
      <c r="I3169" t="s">
        <v>3466</v>
      </c>
      <c r="J3169">
        <v>5</v>
      </c>
      <c r="K3169">
        <v>37</v>
      </c>
      <c r="L3169">
        <v>3</v>
      </c>
      <c r="M3169">
        <v>332</v>
      </c>
      <c r="N3169">
        <v>67</v>
      </c>
      <c r="O3169">
        <v>2</v>
      </c>
      <c r="P3169">
        <v>7</v>
      </c>
      <c r="Q3169">
        <v>36</v>
      </c>
      <c r="R3169" s="27">
        <f t="shared" si="257"/>
        <v>608</v>
      </c>
      <c r="S3169" s="27">
        <f t="shared" si="258"/>
        <v>383</v>
      </c>
      <c r="T3169" s="27" t="str">
        <f>IFERROR(VLOOKUP(F3169,#REF!,2,0),"")</f>
        <v/>
      </c>
      <c r="U3169" s="27" t="str">
        <f t="shared" si="259"/>
        <v>,17:00:00,car,608</v>
      </c>
    </row>
    <row r="3170" spans="1:21" hidden="1" x14ac:dyDescent="0.25">
      <c r="A3170" t="s">
        <v>45</v>
      </c>
      <c r="B3170">
        <v>17</v>
      </c>
      <c r="C3170" s="27" t="str">
        <f t="shared" si="255"/>
        <v>T</v>
      </c>
      <c r="E3170" t="s">
        <v>3420</v>
      </c>
      <c r="F3170" s="27" t="str">
        <f t="shared" si="256"/>
        <v>CCV-49D</v>
      </c>
      <c r="G3170" t="s">
        <v>3421</v>
      </c>
      <c r="H3170" t="s">
        <v>105</v>
      </c>
      <c r="I3170" t="s">
        <v>3467</v>
      </c>
      <c r="J3170">
        <v>0</v>
      </c>
      <c r="K3170">
        <v>29</v>
      </c>
      <c r="L3170">
        <v>13</v>
      </c>
      <c r="M3170">
        <v>349</v>
      </c>
      <c r="N3170">
        <v>116</v>
      </c>
      <c r="O3170">
        <v>7</v>
      </c>
      <c r="P3170">
        <v>7</v>
      </c>
      <c r="Q3170">
        <v>29</v>
      </c>
      <c r="R3170" s="27">
        <f t="shared" si="257"/>
        <v>644</v>
      </c>
      <c r="S3170" s="27">
        <f t="shared" si="258"/>
        <v>418</v>
      </c>
      <c r="T3170" s="27" t="str">
        <f>IFERROR(VLOOKUP(F3170,#REF!,2,0),"")</f>
        <v/>
      </c>
      <c r="U3170" s="27" t="str">
        <f t="shared" si="259"/>
        <v>,17:15:00,car,644</v>
      </c>
    </row>
    <row r="3171" spans="1:21" hidden="1" x14ac:dyDescent="0.25">
      <c r="A3171" t="s">
        <v>46</v>
      </c>
      <c r="B3171">
        <v>17</v>
      </c>
      <c r="C3171" s="27" t="str">
        <f t="shared" si="255"/>
        <v>T</v>
      </c>
      <c r="E3171" t="s">
        <v>3420</v>
      </c>
      <c r="F3171" s="27" t="str">
        <f t="shared" si="256"/>
        <v>CCV-49D</v>
      </c>
      <c r="G3171" t="s">
        <v>3421</v>
      </c>
      <c r="H3171" t="s">
        <v>105</v>
      </c>
      <c r="I3171" t="s">
        <v>3468</v>
      </c>
      <c r="J3171">
        <v>2</v>
      </c>
      <c r="K3171">
        <v>30</v>
      </c>
      <c r="L3171">
        <v>7</v>
      </c>
      <c r="M3171">
        <v>337</v>
      </c>
      <c r="N3171">
        <v>84</v>
      </c>
      <c r="O3171">
        <v>6</v>
      </c>
      <c r="P3171">
        <v>4</v>
      </c>
      <c r="Q3171">
        <v>32</v>
      </c>
      <c r="R3171" s="27">
        <f t="shared" si="257"/>
        <v>604</v>
      </c>
      <c r="S3171" s="27">
        <f t="shared" si="258"/>
        <v>391</v>
      </c>
      <c r="T3171" s="27" t="str">
        <f>IFERROR(VLOOKUP(F3171,#REF!,2,0),"")</f>
        <v/>
      </c>
      <c r="U3171" s="27" t="str">
        <f t="shared" si="259"/>
        <v>,17:30:00,car,604</v>
      </c>
    </row>
    <row r="3172" spans="1:21" hidden="1" x14ac:dyDescent="0.25">
      <c r="A3172" t="s">
        <v>47</v>
      </c>
      <c r="B3172">
        <v>17</v>
      </c>
      <c r="C3172" s="27" t="str">
        <f t="shared" si="255"/>
        <v>T</v>
      </c>
      <c r="E3172" t="s">
        <v>3420</v>
      </c>
      <c r="F3172" s="27" t="str">
        <f t="shared" si="256"/>
        <v>CCV-49D</v>
      </c>
      <c r="G3172" t="s">
        <v>3421</v>
      </c>
      <c r="H3172" t="s">
        <v>105</v>
      </c>
      <c r="I3172" t="s">
        <v>3469</v>
      </c>
      <c r="J3172">
        <v>1</v>
      </c>
      <c r="K3172">
        <v>44</v>
      </c>
      <c r="L3172">
        <v>6</v>
      </c>
      <c r="M3172">
        <v>389</v>
      </c>
      <c r="N3172">
        <v>82</v>
      </c>
      <c r="O3172">
        <v>7</v>
      </c>
      <c r="P3172">
        <v>5</v>
      </c>
      <c r="Q3172">
        <v>23</v>
      </c>
      <c r="R3172" s="27">
        <f t="shared" si="257"/>
        <v>694</v>
      </c>
      <c r="S3172" s="27">
        <f t="shared" si="258"/>
        <v>432</v>
      </c>
      <c r="T3172" s="27" t="str">
        <f>IFERROR(VLOOKUP(F3172,#REF!,2,0),"")</f>
        <v/>
      </c>
      <c r="U3172" s="27" t="str">
        <f t="shared" si="259"/>
        <v>,17:45:00,car,694</v>
      </c>
    </row>
    <row r="3173" spans="1:21" hidden="1" x14ac:dyDescent="0.25">
      <c r="A3173" t="s">
        <v>48</v>
      </c>
      <c r="B3173">
        <v>18</v>
      </c>
      <c r="C3173" s="27" t="str">
        <f t="shared" si="255"/>
        <v>T</v>
      </c>
      <c r="E3173" t="s">
        <v>3420</v>
      </c>
      <c r="F3173" s="27" t="str">
        <f t="shared" si="256"/>
        <v>CCV-49D</v>
      </c>
      <c r="G3173" t="s">
        <v>3421</v>
      </c>
      <c r="H3173" t="s">
        <v>105</v>
      </c>
      <c r="I3173" t="s">
        <v>3470</v>
      </c>
      <c r="J3173">
        <v>7</v>
      </c>
      <c r="K3173">
        <v>29</v>
      </c>
      <c r="L3173">
        <v>5</v>
      </c>
      <c r="M3173">
        <v>454</v>
      </c>
      <c r="N3173">
        <v>143</v>
      </c>
      <c r="O3173">
        <v>3</v>
      </c>
      <c r="P3173">
        <v>6</v>
      </c>
      <c r="Q3173">
        <v>17</v>
      </c>
      <c r="R3173" s="27">
        <f t="shared" si="257"/>
        <v>743</v>
      </c>
      <c r="S3173" s="27">
        <f t="shared" si="258"/>
        <v>490</v>
      </c>
      <c r="T3173" s="27" t="str">
        <f>IFERROR(VLOOKUP(F3173,#REF!,2,0),"")</f>
        <v/>
      </c>
      <c r="U3173" s="27" t="str">
        <f t="shared" si="259"/>
        <v>,18:00:00,car,743</v>
      </c>
    </row>
    <row r="3174" spans="1:21" hidden="1" x14ac:dyDescent="0.25">
      <c r="A3174" t="s">
        <v>49</v>
      </c>
      <c r="B3174">
        <v>18</v>
      </c>
      <c r="C3174" s="27" t="str">
        <f t="shared" si="255"/>
        <v>T</v>
      </c>
      <c r="E3174" t="s">
        <v>3420</v>
      </c>
      <c r="F3174" s="27" t="str">
        <f t="shared" si="256"/>
        <v>CCV-49D</v>
      </c>
      <c r="G3174" t="s">
        <v>3421</v>
      </c>
      <c r="H3174" t="s">
        <v>105</v>
      </c>
      <c r="I3174" t="s">
        <v>3471</v>
      </c>
      <c r="J3174">
        <v>6</v>
      </c>
      <c r="K3174">
        <v>32</v>
      </c>
      <c r="L3174">
        <v>9</v>
      </c>
      <c r="M3174">
        <v>385</v>
      </c>
      <c r="N3174">
        <v>104</v>
      </c>
      <c r="O3174">
        <v>4</v>
      </c>
      <c r="P3174">
        <v>0</v>
      </c>
      <c r="Q3174">
        <v>25</v>
      </c>
      <c r="R3174" s="27">
        <f t="shared" si="257"/>
        <v>668</v>
      </c>
      <c r="S3174" s="27">
        <f t="shared" si="258"/>
        <v>433</v>
      </c>
      <c r="T3174" s="27" t="str">
        <f>IFERROR(VLOOKUP(F3174,#REF!,2,0),"")</f>
        <v/>
      </c>
      <c r="U3174" s="27" t="str">
        <f t="shared" si="259"/>
        <v>,18:15:00,car,668</v>
      </c>
    </row>
    <row r="3175" spans="1:21" hidden="1" x14ac:dyDescent="0.25">
      <c r="A3175" t="s">
        <v>197</v>
      </c>
      <c r="B3175">
        <v>18</v>
      </c>
      <c r="C3175" s="27" t="str">
        <f t="shared" si="255"/>
        <v>T</v>
      </c>
      <c r="E3175" t="s">
        <v>3420</v>
      </c>
      <c r="F3175" s="27" t="str">
        <f t="shared" si="256"/>
        <v>CCV-49D</v>
      </c>
      <c r="G3175" t="s">
        <v>3421</v>
      </c>
      <c r="H3175" t="s">
        <v>105</v>
      </c>
      <c r="I3175" t="s">
        <v>3472</v>
      </c>
      <c r="J3175">
        <v>1</v>
      </c>
      <c r="K3175">
        <v>30</v>
      </c>
      <c r="L3175">
        <v>9</v>
      </c>
      <c r="M3175">
        <v>414</v>
      </c>
      <c r="N3175">
        <v>88</v>
      </c>
      <c r="O3175">
        <v>7</v>
      </c>
      <c r="P3175">
        <v>7</v>
      </c>
      <c r="Q3175">
        <v>18</v>
      </c>
      <c r="R3175" s="27">
        <f t="shared" si="257"/>
        <v>698</v>
      </c>
      <c r="S3175" s="27">
        <f t="shared" si="258"/>
        <v>462</v>
      </c>
      <c r="T3175" s="27" t="str">
        <f>IFERROR(VLOOKUP(F3175,#REF!,2,0),"")</f>
        <v/>
      </c>
      <c r="U3175" s="27" t="str">
        <f t="shared" si="259"/>
        <v>,18:30:00,car,698</v>
      </c>
    </row>
    <row r="3176" spans="1:21" hidden="1" x14ac:dyDescent="0.25">
      <c r="A3176" t="s">
        <v>199</v>
      </c>
      <c r="B3176">
        <v>18</v>
      </c>
      <c r="C3176" s="27" t="str">
        <f t="shared" si="255"/>
        <v>T</v>
      </c>
      <c r="E3176" t="s">
        <v>3420</v>
      </c>
      <c r="F3176" s="27" t="str">
        <f t="shared" si="256"/>
        <v>CCV-49D</v>
      </c>
      <c r="G3176" t="s">
        <v>3421</v>
      </c>
      <c r="H3176" t="s">
        <v>105</v>
      </c>
      <c r="I3176" t="s">
        <v>3473</v>
      </c>
      <c r="J3176">
        <v>2</v>
      </c>
      <c r="K3176">
        <v>24</v>
      </c>
      <c r="L3176">
        <v>9</v>
      </c>
      <c r="M3176">
        <v>422</v>
      </c>
      <c r="N3176">
        <v>82</v>
      </c>
      <c r="O3176">
        <v>10</v>
      </c>
      <c r="P3176">
        <v>7</v>
      </c>
      <c r="Q3176">
        <v>16</v>
      </c>
      <c r="R3176" s="27">
        <f t="shared" si="257"/>
        <v>688</v>
      </c>
      <c r="S3176" s="27">
        <f t="shared" si="258"/>
        <v>468</v>
      </c>
      <c r="T3176" s="27" t="str">
        <f>IFERROR(VLOOKUP(F3176,#REF!,2,0),"")</f>
        <v/>
      </c>
      <c r="U3176" s="27" t="str">
        <f t="shared" si="259"/>
        <v>,18:45:00,car,688</v>
      </c>
    </row>
    <row r="3177" spans="1:21" hidden="1" x14ac:dyDescent="0.25">
      <c r="A3177" t="s">
        <v>201</v>
      </c>
      <c r="B3177">
        <v>19</v>
      </c>
      <c r="C3177" s="27" t="str">
        <f t="shared" si="255"/>
        <v>N</v>
      </c>
      <c r="E3177" t="s">
        <v>3420</v>
      </c>
      <c r="F3177" s="27" t="str">
        <f t="shared" si="256"/>
        <v>CCV-49D</v>
      </c>
      <c r="G3177" t="s">
        <v>3421</v>
      </c>
      <c r="H3177" t="s">
        <v>105</v>
      </c>
      <c r="I3177" t="s">
        <v>3474</v>
      </c>
      <c r="J3177">
        <v>4</v>
      </c>
      <c r="K3177">
        <v>22</v>
      </c>
      <c r="L3177">
        <v>7</v>
      </c>
      <c r="M3177">
        <v>363</v>
      </c>
      <c r="N3177">
        <v>52</v>
      </c>
      <c r="O3177">
        <v>8</v>
      </c>
      <c r="P3177">
        <v>6</v>
      </c>
      <c r="Q3177">
        <v>12</v>
      </c>
      <c r="R3177" s="27">
        <f t="shared" si="257"/>
        <v>587</v>
      </c>
      <c r="S3177" s="27">
        <f t="shared" si="258"/>
        <v>399</v>
      </c>
      <c r="T3177" s="27" t="str">
        <f>IFERROR(VLOOKUP(F3177,#REF!,2,0),"")</f>
        <v/>
      </c>
      <c r="U3177" s="27" t="str">
        <f t="shared" si="259"/>
        <v>,19:00:00,car,587</v>
      </c>
    </row>
    <row r="3178" spans="1:21" hidden="1" x14ac:dyDescent="0.25">
      <c r="A3178" t="s">
        <v>203</v>
      </c>
      <c r="B3178">
        <v>19</v>
      </c>
      <c r="C3178" s="27" t="str">
        <f t="shared" si="255"/>
        <v>N</v>
      </c>
      <c r="E3178" t="s">
        <v>3420</v>
      </c>
      <c r="F3178" s="27" t="str">
        <f t="shared" si="256"/>
        <v>CCV-49D</v>
      </c>
      <c r="G3178" t="s">
        <v>3421</v>
      </c>
      <c r="H3178" t="s">
        <v>105</v>
      </c>
      <c r="I3178" t="s">
        <v>3475</v>
      </c>
      <c r="J3178">
        <v>1</v>
      </c>
      <c r="K3178">
        <v>13</v>
      </c>
      <c r="L3178">
        <v>7</v>
      </c>
      <c r="M3178">
        <v>375</v>
      </c>
      <c r="N3178">
        <v>59</v>
      </c>
      <c r="O3178">
        <v>8</v>
      </c>
      <c r="P3178">
        <v>5</v>
      </c>
      <c r="Q3178">
        <v>15</v>
      </c>
      <c r="R3178" s="27">
        <f t="shared" si="257"/>
        <v>583</v>
      </c>
      <c r="S3178" s="27">
        <f t="shared" si="258"/>
        <v>413</v>
      </c>
      <c r="T3178" s="27" t="str">
        <f>IFERROR(VLOOKUP(F3178,#REF!,2,0),"")</f>
        <v/>
      </c>
      <c r="U3178" s="27" t="str">
        <f t="shared" si="259"/>
        <v>,19:15:00,car,583</v>
      </c>
    </row>
    <row r="3179" spans="1:21" hidden="1" x14ac:dyDescent="0.25">
      <c r="A3179" t="s">
        <v>205</v>
      </c>
      <c r="B3179">
        <v>19</v>
      </c>
      <c r="C3179" s="27" t="str">
        <f t="shared" si="255"/>
        <v>N</v>
      </c>
      <c r="E3179" t="s">
        <v>3420</v>
      </c>
      <c r="F3179" s="27" t="str">
        <f t="shared" si="256"/>
        <v>CCV-49D</v>
      </c>
      <c r="G3179" t="s">
        <v>3421</v>
      </c>
      <c r="H3179" t="s">
        <v>105</v>
      </c>
      <c r="I3179" t="s">
        <v>3476</v>
      </c>
      <c r="J3179">
        <v>2</v>
      </c>
      <c r="K3179">
        <v>9</v>
      </c>
      <c r="L3179">
        <v>8</v>
      </c>
      <c r="M3179">
        <v>316</v>
      </c>
      <c r="N3179">
        <v>48</v>
      </c>
      <c r="O3179">
        <v>2</v>
      </c>
      <c r="P3179">
        <v>7</v>
      </c>
      <c r="Q3179">
        <v>18</v>
      </c>
      <c r="R3179" s="27">
        <f t="shared" si="257"/>
        <v>504</v>
      </c>
      <c r="S3179" s="27">
        <f t="shared" si="258"/>
        <v>361</v>
      </c>
      <c r="T3179" s="27" t="str">
        <f>IFERROR(VLOOKUP(F3179,#REF!,2,0),"")</f>
        <v/>
      </c>
      <c r="U3179" s="27" t="str">
        <f t="shared" si="259"/>
        <v>,19:30:00,car,504</v>
      </c>
    </row>
    <row r="3180" spans="1:21" hidden="1" x14ac:dyDescent="0.25">
      <c r="A3180" t="s">
        <v>207</v>
      </c>
      <c r="B3180">
        <v>19</v>
      </c>
      <c r="C3180" s="27" t="str">
        <f t="shared" si="255"/>
        <v>N</v>
      </c>
      <c r="E3180" t="s">
        <v>3420</v>
      </c>
      <c r="F3180" s="27" t="str">
        <f t="shared" si="256"/>
        <v>CCV-49D</v>
      </c>
      <c r="G3180" t="s">
        <v>3421</v>
      </c>
      <c r="H3180" t="s">
        <v>105</v>
      </c>
      <c r="I3180" t="s">
        <v>3477</v>
      </c>
      <c r="J3180">
        <v>3</v>
      </c>
      <c r="K3180">
        <v>7</v>
      </c>
      <c r="L3180">
        <v>1</v>
      </c>
      <c r="M3180">
        <v>222</v>
      </c>
      <c r="N3180">
        <v>27</v>
      </c>
      <c r="O3180">
        <v>3</v>
      </c>
      <c r="P3180">
        <v>2</v>
      </c>
      <c r="Q3180">
        <v>11</v>
      </c>
      <c r="R3180" s="27">
        <f t="shared" si="257"/>
        <v>333</v>
      </c>
      <c r="S3180" s="27">
        <f t="shared" si="258"/>
        <v>238</v>
      </c>
      <c r="T3180" s="27" t="str">
        <f>IFERROR(VLOOKUP(F3180,#REF!,2,0),"")</f>
        <v/>
      </c>
      <c r="U3180" s="27" t="str">
        <f t="shared" si="259"/>
        <v>,19:45:00,car,333</v>
      </c>
    </row>
    <row r="3181" spans="1:21" hidden="1" x14ac:dyDescent="0.25">
      <c r="A3181" t="s">
        <v>209</v>
      </c>
      <c r="B3181">
        <v>20</v>
      </c>
      <c r="C3181" s="27" t="str">
        <f t="shared" si="255"/>
        <v>N</v>
      </c>
      <c r="E3181" t="s">
        <v>3420</v>
      </c>
      <c r="F3181" s="27" t="str">
        <f t="shared" si="256"/>
        <v>CCV-49D</v>
      </c>
      <c r="G3181" t="s">
        <v>3421</v>
      </c>
      <c r="H3181" t="s">
        <v>105</v>
      </c>
      <c r="I3181" t="s">
        <v>3478</v>
      </c>
      <c r="J3181">
        <v>2</v>
      </c>
      <c r="K3181">
        <v>10</v>
      </c>
      <c r="L3181">
        <v>0</v>
      </c>
      <c r="M3181">
        <v>243</v>
      </c>
      <c r="N3181">
        <v>45</v>
      </c>
      <c r="O3181">
        <v>3</v>
      </c>
      <c r="P3181">
        <v>12</v>
      </c>
      <c r="Q3181">
        <v>9</v>
      </c>
      <c r="R3181" s="27">
        <f t="shared" si="257"/>
        <v>379</v>
      </c>
      <c r="S3181" s="27">
        <f t="shared" si="258"/>
        <v>264</v>
      </c>
      <c r="T3181" s="27" t="str">
        <f>IFERROR(VLOOKUP(F3181,#REF!,2,0),"")</f>
        <v/>
      </c>
      <c r="U3181" s="27" t="str">
        <f t="shared" si="259"/>
        <v>,20:00:00,car,379</v>
      </c>
    </row>
    <row r="3182" spans="1:21" hidden="1" x14ac:dyDescent="0.25">
      <c r="A3182" t="s">
        <v>211</v>
      </c>
      <c r="B3182">
        <v>20</v>
      </c>
      <c r="C3182" s="27" t="str">
        <f t="shared" si="255"/>
        <v>N</v>
      </c>
      <c r="E3182" t="s">
        <v>3420</v>
      </c>
      <c r="F3182" s="27" t="str">
        <f t="shared" si="256"/>
        <v>CCV-49D</v>
      </c>
      <c r="G3182" t="s">
        <v>3421</v>
      </c>
      <c r="H3182" t="s">
        <v>105</v>
      </c>
      <c r="I3182" t="s">
        <v>3479</v>
      </c>
      <c r="J3182">
        <v>0</v>
      </c>
      <c r="K3182">
        <v>5</v>
      </c>
      <c r="L3182">
        <v>3</v>
      </c>
      <c r="M3182">
        <v>251</v>
      </c>
      <c r="N3182">
        <v>39</v>
      </c>
      <c r="O3182">
        <v>5</v>
      </c>
      <c r="P3182">
        <v>2</v>
      </c>
      <c r="Q3182">
        <v>7</v>
      </c>
      <c r="R3182" s="27">
        <f t="shared" si="257"/>
        <v>370</v>
      </c>
      <c r="S3182" s="27">
        <f t="shared" si="258"/>
        <v>268</v>
      </c>
      <c r="T3182" s="27" t="str">
        <f>IFERROR(VLOOKUP(F3182,#REF!,2,0),"")</f>
        <v/>
      </c>
      <c r="U3182" s="27" t="str">
        <f t="shared" si="259"/>
        <v>,20:15:00,car,370</v>
      </c>
    </row>
    <row r="3183" spans="1:21" hidden="1" x14ac:dyDescent="0.25">
      <c r="A3183" t="s">
        <v>213</v>
      </c>
      <c r="B3183">
        <v>20</v>
      </c>
      <c r="C3183" s="27" t="str">
        <f t="shared" si="255"/>
        <v>N</v>
      </c>
      <c r="E3183" t="s">
        <v>3420</v>
      </c>
      <c r="F3183" s="27" t="str">
        <f t="shared" si="256"/>
        <v>CCV-49D</v>
      </c>
      <c r="G3183" t="s">
        <v>3421</v>
      </c>
      <c r="H3183" t="s">
        <v>105</v>
      </c>
      <c r="I3183" t="s">
        <v>3480</v>
      </c>
      <c r="J3183">
        <v>1</v>
      </c>
      <c r="K3183">
        <v>3</v>
      </c>
      <c r="L3183">
        <v>2</v>
      </c>
      <c r="M3183">
        <v>229</v>
      </c>
      <c r="N3183">
        <v>44</v>
      </c>
      <c r="O3183">
        <v>3</v>
      </c>
      <c r="P3183">
        <v>9</v>
      </c>
      <c r="Q3183">
        <v>7</v>
      </c>
      <c r="R3183" s="27">
        <f t="shared" si="257"/>
        <v>343</v>
      </c>
      <c r="S3183" s="27">
        <f t="shared" si="258"/>
        <v>250</v>
      </c>
      <c r="T3183" s="27" t="str">
        <f>IFERROR(VLOOKUP(F3183,#REF!,2,0),"")</f>
        <v/>
      </c>
      <c r="U3183" s="27" t="str">
        <f t="shared" si="259"/>
        <v>,20:30:00,car,343</v>
      </c>
    </row>
    <row r="3184" spans="1:21" hidden="1" x14ac:dyDescent="0.25">
      <c r="A3184" t="s">
        <v>215</v>
      </c>
      <c r="B3184">
        <v>20</v>
      </c>
      <c r="C3184" s="27" t="str">
        <f t="shared" si="255"/>
        <v>N</v>
      </c>
      <c r="E3184" t="s">
        <v>3420</v>
      </c>
      <c r="F3184" s="27" t="str">
        <f t="shared" si="256"/>
        <v>CCV-49D</v>
      </c>
      <c r="G3184" t="s">
        <v>3421</v>
      </c>
      <c r="H3184" t="s">
        <v>105</v>
      </c>
      <c r="I3184" t="s">
        <v>3481</v>
      </c>
      <c r="J3184">
        <v>0</v>
      </c>
      <c r="K3184">
        <v>0</v>
      </c>
      <c r="L3184">
        <v>3</v>
      </c>
      <c r="M3184">
        <v>270</v>
      </c>
      <c r="N3184">
        <v>38</v>
      </c>
      <c r="O3184">
        <v>4</v>
      </c>
      <c r="P3184">
        <v>3</v>
      </c>
      <c r="Q3184">
        <v>4</v>
      </c>
      <c r="R3184" s="27">
        <f t="shared" si="257"/>
        <v>379</v>
      </c>
      <c r="S3184" s="27">
        <f t="shared" si="258"/>
        <v>285</v>
      </c>
      <c r="T3184" s="27" t="str">
        <f>IFERROR(VLOOKUP(F3184,#REF!,2,0),"")</f>
        <v/>
      </c>
      <c r="U3184" s="27" t="str">
        <f t="shared" si="259"/>
        <v>,20:45:00,car,379</v>
      </c>
    </row>
    <row r="3185" spans="1:21" hidden="1" x14ac:dyDescent="0.25">
      <c r="A3185" t="s">
        <v>217</v>
      </c>
      <c r="B3185">
        <v>21</v>
      </c>
      <c r="C3185" s="27" t="str">
        <f t="shared" si="255"/>
        <v>N</v>
      </c>
      <c r="E3185" t="s">
        <v>3420</v>
      </c>
      <c r="F3185" s="27" t="str">
        <f t="shared" si="256"/>
        <v>CCV-49D</v>
      </c>
      <c r="G3185" t="s">
        <v>3421</v>
      </c>
      <c r="H3185" t="s">
        <v>105</v>
      </c>
      <c r="I3185" t="s">
        <v>3482</v>
      </c>
      <c r="J3185">
        <v>1</v>
      </c>
      <c r="K3185">
        <v>1</v>
      </c>
      <c r="L3185">
        <v>1</v>
      </c>
      <c r="M3185">
        <v>246</v>
      </c>
      <c r="N3185">
        <v>31</v>
      </c>
      <c r="O3185">
        <v>0</v>
      </c>
      <c r="P3185">
        <v>7</v>
      </c>
      <c r="Q3185">
        <v>6</v>
      </c>
      <c r="R3185" s="27">
        <f t="shared" si="257"/>
        <v>350</v>
      </c>
      <c r="S3185" s="27">
        <f t="shared" si="258"/>
        <v>262</v>
      </c>
      <c r="T3185" s="27" t="str">
        <f>IFERROR(VLOOKUP(F3185,#REF!,2,0),"")</f>
        <v/>
      </c>
      <c r="U3185" s="27" t="str">
        <f t="shared" si="259"/>
        <v>,21:00:00,car,350</v>
      </c>
    </row>
    <row r="3186" spans="1:21" hidden="1" x14ac:dyDescent="0.25">
      <c r="A3186" t="s">
        <v>219</v>
      </c>
      <c r="B3186">
        <v>21</v>
      </c>
      <c r="C3186" s="27" t="str">
        <f t="shared" si="255"/>
        <v>N</v>
      </c>
      <c r="E3186" t="s">
        <v>3420</v>
      </c>
      <c r="F3186" s="27" t="str">
        <f t="shared" si="256"/>
        <v>CCV-49D</v>
      </c>
      <c r="G3186" t="s">
        <v>3421</v>
      </c>
      <c r="H3186" t="s">
        <v>105</v>
      </c>
      <c r="I3186" t="s">
        <v>3483</v>
      </c>
      <c r="J3186">
        <v>4</v>
      </c>
      <c r="K3186">
        <v>0</v>
      </c>
      <c r="L3186">
        <v>1</v>
      </c>
      <c r="M3186">
        <v>242</v>
      </c>
      <c r="N3186">
        <v>29</v>
      </c>
      <c r="O3186">
        <v>2</v>
      </c>
      <c r="P3186">
        <v>7</v>
      </c>
      <c r="Q3186">
        <v>5</v>
      </c>
      <c r="R3186" s="27">
        <f t="shared" si="257"/>
        <v>340</v>
      </c>
      <c r="S3186" s="27">
        <f t="shared" si="258"/>
        <v>257</v>
      </c>
      <c r="T3186" s="27" t="str">
        <f>IFERROR(VLOOKUP(F3186,#REF!,2,0),"")</f>
        <v/>
      </c>
      <c r="U3186" s="27" t="str">
        <f t="shared" si="259"/>
        <v>,21:15:00,car,340</v>
      </c>
    </row>
    <row r="3187" spans="1:21" hidden="1" x14ac:dyDescent="0.25">
      <c r="A3187" t="s">
        <v>221</v>
      </c>
      <c r="B3187">
        <v>21</v>
      </c>
      <c r="C3187" s="27" t="str">
        <f t="shared" si="255"/>
        <v>N</v>
      </c>
      <c r="E3187" t="s">
        <v>3420</v>
      </c>
      <c r="F3187" s="27" t="str">
        <f t="shared" si="256"/>
        <v>CCV-49D</v>
      </c>
      <c r="G3187" t="s">
        <v>3421</v>
      </c>
      <c r="H3187" t="s">
        <v>105</v>
      </c>
      <c r="I3187" t="s">
        <v>3484</v>
      </c>
      <c r="J3187">
        <v>1</v>
      </c>
      <c r="K3187">
        <v>0</v>
      </c>
      <c r="L3187">
        <v>0</v>
      </c>
      <c r="M3187">
        <v>229</v>
      </c>
      <c r="N3187">
        <v>28</v>
      </c>
      <c r="O3187">
        <v>2</v>
      </c>
      <c r="P3187">
        <v>3</v>
      </c>
      <c r="Q3187">
        <v>5</v>
      </c>
      <c r="R3187" s="27">
        <f t="shared" si="257"/>
        <v>315</v>
      </c>
      <c r="S3187" s="27">
        <f t="shared" si="258"/>
        <v>237</v>
      </c>
      <c r="T3187" s="27" t="str">
        <f>IFERROR(VLOOKUP(F3187,#REF!,2,0),"")</f>
        <v/>
      </c>
      <c r="U3187" s="27" t="str">
        <f t="shared" si="259"/>
        <v>,21:30:00,car,315</v>
      </c>
    </row>
    <row r="3188" spans="1:21" hidden="1" x14ac:dyDescent="0.25">
      <c r="A3188" t="s">
        <v>223</v>
      </c>
      <c r="B3188">
        <v>21</v>
      </c>
      <c r="C3188" s="27" t="str">
        <f t="shared" si="255"/>
        <v>N</v>
      </c>
      <c r="E3188" t="s">
        <v>3420</v>
      </c>
      <c r="F3188" s="27" t="str">
        <f t="shared" si="256"/>
        <v>CCV-49D</v>
      </c>
      <c r="G3188" t="s">
        <v>3421</v>
      </c>
      <c r="H3188" t="s">
        <v>105</v>
      </c>
      <c r="I3188" t="s">
        <v>3485</v>
      </c>
      <c r="J3188">
        <v>0</v>
      </c>
      <c r="K3188">
        <v>0</v>
      </c>
      <c r="L3188">
        <v>0</v>
      </c>
      <c r="M3188">
        <v>242</v>
      </c>
      <c r="N3188">
        <v>33</v>
      </c>
      <c r="O3188">
        <v>0</v>
      </c>
      <c r="P3188">
        <v>4</v>
      </c>
      <c r="Q3188">
        <v>4</v>
      </c>
      <c r="R3188" s="27">
        <f t="shared" si="257"/>
        <v>333</v>
      </c>
      <c r="S3188" s="27">
        <f t="shared" si="258"/>
        <v>250</v>
      </c>
      <c r="T3188" s="27" t="str">
        <f>IFERROR(VLOOKUP(F3188,#REF!,2,0),"")</f>
        <v/>
      </c>
      <c r="U3188" s="27" t="str">
        <f t="shared" si="259"/>
        <v>,21:45:00,car,333</v>
      </c>
    </row>
    <row r="3189" spans="1:21" hidden="1" x14ac:dyDescent="0.25">
      <c r="A3189" t="s">
        <v>225</v>
      </c>
      <c r="B3189">
        <v>22</v>
      </c>
      <c r="C3189" s="27" t="str">
        <f t="shared" si="255"/>
        <v>N</v>
      </c>
      <c r="E3189" t="s">
        <v>3420</v>
      </c>
      <c r="F3189" s="27" t="str">
        <f t="shared" si="256"/>
        <v>CCV-49D</v>
      </c>
      <c r="G3189" t="s">
        <v>3421</v>
      </c>
      <c r="H3189" t="s">
        <v>105</v>
      </c>
      <c r="I3189" t="s">
        <v>3486</v>
      </c>
      <c r="J3189">
        <v>0</v>
      </c>
      <c r="K3189">
        <v>0</v>
      </c>
      <c r="L3189">
        <v>0</v>
      </c>
      <c r="M3189">
        <v>26</v>
      </c>
      <c r="N3189">
        <v>0</v>
      </c>
      <c r="O3189">
        <v>0</v>
      </c>
      <c r="P3189">
        <v>0</v>
      </c>
      <c r="Q3189">
        <v>0</v>
      </c>
      <c r="R3189" s="27">
        <f t="shared" si="257"/>
        <v>34</v>
      </c>
      <c r="S3189" s="27">
        <f t="shared" si="258"/>
        <v>26</v>
      </c>
      <c r="T3189" s="27" t="str">
        <f>IFERROR(VLOOKUP(F3189,#REF!,2,0),"")</f>
        <v/>
      </c>
      <c r="U3189" s="27" t="str">
        <f t="shared" si="259"/>
        <v>,22:00:00,car,34</v>
      </c>
    </row>
    <row r="3190" spans="1:21" hidden="1" x14ac:dyDescent="0.25">
      <c r="A3190" t="s">
        <v>111</v>
      </c>
      <c r="B3190">
        <v>6</v>
      </c>
      <c r="C3190" s="27" t="str">
        <f t="shared" si="255"/>
        <v>M</v>
      </c>
      <c r="E3190" t="s">
        <v>3487</v>
      </c>
      <c r="F3190" s="27" t="str">
        <f t="shared" si="256"/>
        <v>CCV-4A_LC</v>
      </c>
      <c r="G3190" t="s">
        <v>3488</v>
      </c>
      <c r="I3190" t="s">
        <v>3489</v>
      </c>
      <c r="J3190">
        <v>0</v>
      </c>
      <c r="K3190">
        <v>2</v>
      </c>
      <c r="L3190">
        <v>2</v>
      </c>
      <c r="M3190">
        <v>6</v>
      </c>
      <c r="N3190">
        <v>0</v>
      </c>
      <c r="O3190">
        <v>0</v>
      </c>
      <c r="P3190">
        <v>0</v>
      </c>
      <c r="Q3190">
        <v>1</v>
      </c>
      <c r="R3190" s="27">
        <f t="shared" si="257"/>
        <v>21</v>
      </c>
      <c r="S3190" s="27">
        <f t="shared" si="258"/>
        <v>12</v>
      </c>
      <c r="T3190" s="27" t="str">
        <f>IFERROR(VLOOKUP(F3190,#REF!,2,0),"")</f>
        <v/>
      </c>
      <c r="U3190" s="27" t="str">
        <f t="shared" si="259"/>
        <v>,06:45:00,car,21</v>
      </c>
    </row>
    <row r="3191" spans="1:21" hidden="1" x14ac:dyDescent="0.25">
      <c r="A3191" t="s">
        <v>113</v>
      </c>
      <c r="B3191">
        <v>7</v>
      </c>
      <c r="C3191" s="27" t="str">
        <f t="shared" si="255"/>
        <v>M</v>
      </c>
      <c r="E3191" t="s">
        <v>3487</v>
      </c>
      <c r="F3191" s="27" t="str">
        <f t="shared" si="256"/>
        <v>CCV-4A_LC</v>
      </c>
      <c r="G3191" t="s">
        <v>3488</v>
      </c>
      <c r="I3191" t="s">
        <v>3490</v>
      </c>
      <c r="J3191">
        <v>0</v>
      </c>
      <c r="K3191">
        <v>5</v>
      </c>
      <c r="L3191">
        <v>7</v>
      </c>
      <c r="M3191">
        <v>32</v>
      </c>
      <c r="N3191">
        <v>0</v>
      </c>
      <c r="O3191">
        <v>0</v>
      </c>
      <c r="P3191">
        <v>0</v>
      </c>
      <c r="Q3191">
        <v>8</v>
      </c>
      <c r="R3191" s="27">
        <f t="shared" si="257"/>
        <v>88</v>
      </c>
      <c r="S3191" s="27">
        <f t="shared" si="258"/>
        <v>58</v>
      </c>
      <c r="T3191" s="27" t="str">
        <f>IFERROR(VLOOKUP(F3191,#REF!,2,0),"")</f>
        <v/>
      </c>
      <c r="U3191" s="27" t="str">
        <f t="shared" si="259"/>
        <v>,07:00:00,car,88</v>
      </c>
    </row>
    <row r="3192" spans="1:21" hidden="1" x14ac:dyDescent="0.25">
      <c r="A3192" t="s">
        <v>115</v>
      </c>
      <c r="B3192">
        <v>7</v>
      </c>
      <c r="C3192" s="27" t="str">
        <f t="shared" si="255"/>
        <v>M</v>
      </c>
      <c r="E3192" t="s">
        <v>3487</v>
      </c>
      <c r="F3192" s="27" t="str">
        <f t="shared" si="256"/>
        <v>CCV-4A_LC</v>
      </c>
      <c r="G3192" t="s">
        <v>3488</v>
      </c>
      <c r="I3192" t="s">
        <v>3491</v>
      </c>
      <c r="J3192">
        <v>0</v>
      </c>
      <c r="K3192">
        <v>5</v>
      </c>
      <c r="L3192">
        <v>4</v>
      </c>
      <c r="M3192">
        <v>34</v>
      </c>
      <c r="N3192">
        <v>0</v>
      </c>
      <c r="O3192">
        <v>0</v>
      </c>
      <c r="P3192">
        <v>0</v>
      </c>
      <c r="Q3192">
        <v>3</v>
      </c>
      <c r="R3192" s="27">
        <f t="shared" si="257"/>
        <v>75</v>
      </c>
      <c r="S3192" s="27">
        <f t="shared" si="258"/>
        <v>47</v>
      </c>
      <c r="T3192" s="27" t="str">
        <f>IFERROR(VLOOKUP(F3192,#REF!,2,0),"")</f>
        <v/>
      </c>
      <c r="U3192" s="27" t="str">
        <f t="shared" si="259"/>
        <v>,07:15:00,car,75</v>
      </c>
    </row>
    <row r="3193" spans="1:21" hidden="1" x14ac:dyDescent="0.25">
      <c r="A3193" t="s">
        <v>117</v>
      </c>
      <c r="B3193">
        <v>7</v>
      </c>
      <c r="C3193" s="27" t="str">
        <f t="shared" si="255"/>
        <v>M</v>
      </c>
      <c r="E3193" t="s">
        <v>3487</v>
      </c>
      <c r="F3193" s="27" t="str">
        <f t="shared" si="256"/>
        <v>CCV-4A_LC</v>
      </c>
      <c r="G3193" t="s">
        <v>3488</v>
      </c>
      <c r="I3193" t="s">
        <v>3492</v>
      </c>
      <c r="J3193">
        <v>0</v>
      </c>
      <c r="K3193">
        <v>1</v>
      </c>
      <c r="L3193">
        <v>9</v>
      </c>
      <c r="M3193">
        <v>39</v>
      </c>
      <c r="N3193">
        <v>1</v>
      </c>
      <c r="O3193">
        <v>0</v>
      </c>
      <c r="P3193">
        <v>0</v>
      </c>
      <c r="Q3193">
        <v>6</v>
      </c>
      <c r="R3193" s="27">
        <f t="shared" si="257"/>
        <v>91</v>
      </c>
      <c r="S3193" s="27">
        <f t="shared" si="258"/>
        <v>68</v>
      </c>
      <c r="T3193" s="27" t="str">
        <f>IFERROR(VLOOKUP(F3193,#REF!,2,0),"")</f>
        <v/>
      </c>
      <c r="U3193" s="27" t="str">
        <f t="shared" si="259"/>
        <v>,07:30:00,car,91</v>
      </c>
    </row>
    <row r="3194" spans="1:21" hidden="1" x14ac:dyDescent="0.25">
      <c r="A3194" t="s">
        <v>119</v>
      </c>
      <c r="B3194">
        <v>7</v>
      </c>
      <c r="C3194" s="27" t="str">
        <f t="shared" si="255"/>
        <v>M</v>
      </c>
      <c r="E3194" t="s">
        <v>3487</v>
      </c>
      <c r="F3194" s="27" t="str">
        <f t="shared" si="256"/>
        <v>CCV-4A_LC</v>
      </c>
      <c r="G3194" t="s">
        <v>3488</v>
      </c>
      <c r="I3194" t="s">
        <v>3493</v>
      </c>
      <c r="J3194">
        <v>0</v>
      </c>
      <c r="K3194">
        <v>5</v>
      </c>
      <c r="L3194">
        <v>3</v>
      </c>
      <c r="M3194">
        <v>35</v>
      </c>
      <c r="N3194">
        <v>1</v>
      </c>
      <c r="O3194">
        <v>1</v>
      </c>
      <c r="P3194">
        <v>0</v>
      </c>
      <c r="Q3194">
        <v>3</v>
      </c>
      <c r="R3194" s="27">
        <f t="shared" si="257"/>
        <v>73</v>
      </c>
      <c r="S3194" s="27">
        <f t="shared" si="258"/>
        <v>46</v>
      </c>
      <c r="T3194" s="27" t="str">
        <f>IFERROR(VLOOKUP(F3194,#REF!,2,0),"")</f>
        <v/>
      </c>
      <c r="U3194" s="27" t="str">
        <f t="shared" si="259"/>
        <v>,07:45:00,car,73</v>
      </c>
    </row>
    <row r="3195" spans="1:21" hidden="1" x14ac:dyDescent="0.25">
      <c r="A3195" t="s">
        <v>121</v>
      </c>
      <c r="B3195">
        <v>8</v>
      </c>
      <c r="C3195" s="27" t="str">
        <f t="shared" si="255"/>
        <v>M</v>
      </c>
      <c r="E3195" t="s">
        <v>3487</v>
      </c>
      <c r="F3195" s="27" t="str">
        <f t="shared" si="256"/>
        <v>CCV-4A_LC</v>
      </c>
      <c r="G3195" t="s">
        <v>3488</v>
      </c>
      <c r="I3195" t="s">
        <v>3494</v>
      </c>
      <c r="J3195">
        <v>0</v>
      </c>
      <c r="K3195">
        <v>2</v>
      </c>
      <c r="L3195">
        <v>1</v>
      </c>
      <c r="M3195">
        <v>24</v>
      </c>
      <c r="N3195">
        <v>0</v>
      </c>
      <c r="O3195">
        <v>0</v>
      </c>
      <c r="P3195">
        <v>0</v>
      </c>
      <c r="Q3195">
        <v>4</v>
      </c>
      <c r="R3195" s="27">
        <f t="shared" si="257"/>
        <v>45</v>
      </c>
      <c r="S3195" s="27">
        <f t="shared" si="258"/>
        <v>31</v>
      </c>
      <c r="T3195" s="27" t="str">
        <f>IFERROR(VLOOKUP(F3195,#REF!,2,0),"")</f>
        <v/>
      </c>
      <c r="U3195" s="27" t="str">
        <f t="shared" si="259"/>
        <v>,08:00:00,car,45</v>
      </c>
    </row>
    <row r="3196" spans="1:21" hidden="1" x14ac:dyDescent="0.25">
      <c r="A3196" t="s">
        <v>123</v>
      </c>
      <c r="B3196">
        <v>8</v>
      </c>
      <c r="C3196" s="27" t="str">
        <f t="shared" si="255"/>
        <v>M</v>
      </c>
      <c r="E3196" t="s">
        <v>3487</v>
      </c>
      <c r="F3196" s="27" t="str">
        <f t="shared" si="256"/>
        <v>CCV-4A_LC</v>
      </c>
      <c r="G3196" t="s">
        <v>3488</v>
      </c>
      <c r="I3196" t="s">
        <v>3495</v>
      </c>
      <c r="J3196">
        <v>0</v>
      </c>
      <c r="K3196">
        <v>5</v>
      </c>
      <c r="L3196">
        <v>5</v>
      </c>
      <c r="M3196">
        <v>30</v>
      </c>
      <c r="N3196">
        <v>2</v>
      </c>
      <c r="O3196">
        <v>0</v>
      </c>
      <c r="P3196">
        <v>0</v>
      </c>
      <c r="Q3196">
        <v>5</v>
      </c>
      <c r="R3196" s="27">
        <f t="shared" si="257"/>
        <v>76</v>
      </c>
      <c r="S3196" s="27">
        <f t="shared" si="258"/>
        <v>48</v>
      </c>
      <c r="T3196" s="27" t="str">
        <f>IFERROR(VLOOKUP(F3196,#REF!,2,0),"")</f>
        <v/>
      </c>
      <c r="U3196" s="27" t="str">
        <f t="shared" si="259"/>
        <v>,08:15:00,car,76</v>
      </c>
    </row>
    <row r="3197" spans="1:21" hidden="1" x14ac:dyDescent="0.25">
      <c r="A3197" t="s">
        <v>125</v>
      </c>
      <c r="B3197">
        <v>8</v>
      </c>
      <c r="C3197" s="27" t="str">
        <f t="shared" si="255"/>
        <v>M</v>
      </c>
      <c r="E3197" t="s">
        <v>3487</v>
      </c>
      <c r="F3197" s="27" t="str">
        <f t="shared" si="256"/>
        <v>CCV-4A_LC</v>
      </c>
      <c r="G3197" t="s">
        <v>3488</v>
      </c>
      <c r="I3197" t="s">
        <v>3496</v>
      </c>
      <c r="J3197">
        <v>0</v>
      </c>
      <c r="K3197">
        <v>6</v>
      </c>
      <c r="L3197">
        <v>6</v>
      </c>
      <c r="M3197">
        <v>44</v>
      </c>
      <c r="N3197">
        <v>1</v>
      </c>
      <c r="O3197">
        <v>0</v>
      </c>
      <c r="P3197">
        <v>0</v>
      </c>
      <c r="Q3197">
        <v>4</v>
      </c>
      <c r="R3197" s="27">
        <f t="shared" si="257"/>
        <v>98</v>
      </c>
      <c r="S3197" s="27">
        <f t="shared" si="258"/>
        <v>63</v>
      </c>
      <c r="T3197" s="27" t="str">
        <f>IFERROR(VLOOKUP(F3197,#REF!,2,0),"")</f>
        <v/>
      </c>
      <c r="U3197" s="27" t="str">
        <f t="shared" si="259"/>
        <v>,08:30:00,car,98</v>
      </c>
    </row>
    <row r="3198" spans="1:21" hidden="1" x14ac:dyDescent="0.25">
      <c r="A3198" t="s">
        <v>127</v>
      </c>
      <c r="B3198">
        <v>8</v>
      </c>
      <c r="C3198" s="27" t="str">
        <f t="shared" si="255"/>
        <v>M</v>
      </c>
      <c r="E3198" t="s">
        <v>3487</v>
      </c>
      <c r="F3198" s="27" t="str">
        <f t="shared" si="256"/>
        <v>CCV-4A_LC</v>
      </c>
      <c r="G3198" t="s">
        <v>3488</v>
      </c>
      <c r="I3198" t="s">
        <v>3497</v>
      </c>
      <c r="J3198">
        <v>0</v>
      </c>
      <c r="K3198">
        <v>3</v>
      </c>
      <c r="L3198">
        <v>0</v>
      </c>
      <c r="M3198">
        <v>36</v>
      </c>
      <c r="N3198">
        <v>2</v>
      </c>
      <c r="O3198">
        <v>0</v>
      </c>
      <c r="P3198">
        <v>0</v>
      </c>
      <c r="Q3198">
        <v>3</v>
      </c>
      <c r="R3198" s="27">
        <f t="shared" si="257"/>
        <v>59</v>
      </c>
      <c r="S3198" s="27">
        <f t="shared" si="258"/>
        <v>39</v>
      </c>
      <c r="T3198" s="27" t="str">
        <f>IFERROR(VLOOKUP(F3198,#REF!,2,0),"")</f>
        <v/>
      </c>
      <c r="U3198" s="27" t="str">
        <f t="shared" si="259"/>
        <v>,08:45:00,car,59</v>
      </c>
    </row>
    <row r="3199" spans="1:21" hidden="1" x14ac:dyDescent="0.25">
      <c r="A3199" t="s">
        <v>129</v>
      </c>
      <c r="B3199">
        <v>9</v>
      </c>
      <c r="C3199" s="27" t="str">
        <f t="shared" si="255"/>
        <v>M</v>
      </c>
      <c r="E3199" t="s">
        <v>3487</v>
      </c>
      <c r="F3199" s="27" t="str">
        <f t="shared" si="256"/>
        <v>CCV-4A_LC</v>
      </c>
      <c r="G3199" t="s">
        <v>3488</v>
      </c>
      <c r="I3199" t="s">
        <v>3498</v>
      </c>
      <c r="J3199">
        <v>0</v>
      </c>
      <c r="K3199">
        <v>1</v>
      </c>
      <c r="L3199">
        <v>6</v>
      </c>
      <c r="M3199">
        <v>44</v>
      </c>
      <c r="N3199">
        <v>0</v>
      </c>
      <c r="O3199">
        <v>0</v>
      </c>
      <c r="P3199">
        <v>0</v>
      </c>
      <c r="Q3199">
        <v>0</v>
      </c>
      <c r="R3199" s="27">
        <f t="shared" si="257"/>
        <v>80</v>
      </c>
      <c r="S3199" s="27">
        <f t="shared" si="258"/>
        <v>59</v>
      </c>
      <c r="T3199" s="27" t="str">
        <f>IFERROR(VLOOKUP(F3199,#REF!,2,0),"")</f>
        <v/>
      </c>
      <c r="U3199" s="27" t="str">
        <f t="shared" si="259"/>
        <v>,09:00:00,car,80</v>
      </c>
    </row>
    <row r="3200" spans="1:21" hidden="1" x14ac:dyDescent="0.25">
      <c r="A3200" t="s">
        <v>131</v>
      </c>
      <c r="B3200">
        <v>9</v>
      </c>
      <c r="C3200" s="27" t="str">
        <f t="shared" si="255"/>
        <v>M</v>
      </c>
      <c r="E3200" t="s">
        <v>3487</v>
      </c>
      <c r="F3200" s="27" t="str">
        <f t="shared" si="256"/>
        <v>CCV-4A_LC</v>
      </c>
      <c r="G3200" t="s">
        <v>3488</v>
      </c>
      <c r="I3200" t="s">
        <v>3499</v>
      </c>
      <c r="J3200">
        <v>0</v>
      </c>
      <c r="K3200">
        <v>6</v>
      </c>
      <c r="L3200">
        <v>7</v>
      </c>
      <c r="M3200">
        <v>47</v>
      </c>
      <c r="N3200">
        <v>0</v>
      </c>
      <c r="O3200">
        <v>1</v>
      </c>
      <c r="P3200">
        <v>0</v>
      </c>
      <c r="Q3200">
        <v>4</v>
      </c>
      <c r="R3200" s="27">
        <f t="shared" si="257"/>
        <v>105</v>
      </c>
      <c r="S3200" s="27">
        <f t="shared" si="258"/>
        <v>69</v>
      </c>
      <c r="T3200" s="27" t="str">
        <f>IFERROR(VLOOKUP(F3200,#REF!,2,0),"")</f>
        <v/>
      </c>
      <c r="U3200" s="27" t="str">
        <f t="shared" si="259"/>
        <v>,09:15:00,car,105</v>
      </c>
    </row>
    <row r="3201" spans="1:21" hidden="1" x14ac:dyDescent="0.25">
      <c r="A3201" t="s">
        <v>133</v>
      </c>
      <c r="B3201">
        <v>9</v>
      </c>
      <c r="C3201" s="27" t="str">
        <f t="shared" si="255"/>
        <v>M</v>
      </c>
      <c r="E3201" t="s">
        <v>3487</v>
      </c>
      <c r="F3201" s="27" t="str">
        <f t="shared" si="256"/>
        <v>CCV-4A_LC</v>
      </c>
      <c r="G3201" t="s">
        <v>3488</v>
      </c>
      <c r="I3201" t="s">
        <v>3500</v>
      </c>
      <c r="J3201">
        <v>0</v>
      </c>
      <c r="K3201">
        <v>4</v>
      </c>
      <c r="L3201">
        <v>7</v>
      </c>
      <c r="M3201">
        <v>57</v>
      </c>
      <c r="N3201">
        <v>2</v>
      </c>
      <c r="O3201">
        <v>0</v>
      </c>
      <c r="P3201">
        <v>0</v>
      </c>
      <c r="Q3201">
        <v>3</v>
      </c>
      <c r="R3201" s="27">
        <f t="shared" si="257"/>
        <v>112</v>
      </c>
      <c r="S3201" s="27">
        <f t="shared" si="258"/>
        <v>78</v>
      </c>
      <c r="T3201" s="27" t="str">
        <f>IFERROR(VLOOKUP(F3201,#REF!,2,0),"")</f>
        <v/>
      </c>
      <c r="U3201" s="27" t="str">
        <f t="shared" si="259"/>
        <v>,09:30:00,car,112</v>
      </c>
    </row>
    <row r="3202" spans="1:21" hidden="1" x14ac:dyDescent="0.25">
      <c r="A3202" t="s">
        <v>135</v>
      </c>
      <c r="B3202">
        <v>9</v>
      </c>
      <c r="C3202" s="27" t="str">
        <f t="shared" si="255"/>
        <v>M</v>
      </c>
      <c r="E3202" t="s">
        <v>3487</v>
      </c>
      <c r="F3202" s="27" t="str">
        <f t="shared" si="256"/>
        <v>CCV-4A_LC</v>
      </c>
      <c r="G3202" t="s">
        <v>3488</v>
      </c>
      <c r="I3202" t="s">
        <v>3501</v>
      </c>
      <c r="J3202">
        <v>0</v>
      </c>
      <c r="K3202">
        <v>1</v>
      </c>
      <c r="L3202">
        <v>1</v>
      </c>
      <c r="M3202">
        <v>38</v>
      </c>
      <c r="N3202">
        <v>2</v>
      </c>
      <c r="O3202">
        <v>0</v>
      </c>
      <c r="P3202">
        <v>0</v>
      </c>
      <c r="Q3202">
        <v>2</v>
      </c>
      <c r="R3202" s="27">
        <f t="shared" si="257"/>
        <v>59</v>
      </c>
      <c r="S3202" s="27">
        <f t="shared" si="258"/>
        <v>43</v>
      </c>
      <c r="T3202" s="27" t="str">
        <f>IFERROR(VLOOKUP(F3202,#REF!,2,0),"")</f>
        <v/>
      </c>
      <c r="U3202" s="27" t="str">
        <f t="shared" si="259"/>
        <v>,09:45:00,car,59</v>
      </c>
    </row>
    <row r="3203" spans="1:21" hidden="1" x14ac:dyDescent="0.25">
      <c r="A3203" t="s">
        <v>137</v>
      </c>
      <c r="B3203">
        <v>10</v>
      </c>
      <c r="C3203" s="27" t="str">
        <f t="shared" ref="C3203:C3266" si="260">IF(B3203&lt;12,"M",IF(AND(B3203&gt;=12,B3203&lt;=18),"T","N"))</f>
        <v>M</v>
      </c>
      <c r="E3203" t="s">
        <v>3487</v>
      </c>
      <c r="F3203" s="27" t="str">
        <f t="shared" ref="F3203:F3266" si="261">CONCATENATE("CCV-",G3203)</f>
        <v>CCV-4A_LC</v>
      </c>
      <c r="G3203" t="s">
        <v>3488</v>
      </c>
      <c r="I3203" t="s">
        <v>3502</v>
      </c>
      <c r="J3203">
        <v>0</v>
      </c>
      <c r="K3203">
        <v>0</v>
      </c>
      <c r="L3203">
        <v>4</v>
      </c>
      <c r="M3203">
        <v>28</v>
      </c>
      <c r="N3203">
        <v>1</v>
      </c>
      <c r="O3203">
        <v>0</v>
      </c>
      <c r="P3203">
        <v>0</v>
      </c>
      <c r="Q3203">
        <v>1</v>
      </c>
      <c r="R3203" s="27">
        <f t="shared" ref="R3203:R3266" si="262">ROUNDUP((M3203+P3203+Q3203+(1/6)*N3203+2*K3203+2.5*L3203)*1.3,0)</f>
        <v>51</v>
      </c>
      <c r="S3203" s="27">
        <f t="shared" ref="S3203:S3266" si="263">ROUNDUP(M3203+P3203+Q3203+2.5*L3203,0)</f>
        <v>39</v>
      </c>
      <c r="T3203" s="27" t="str">
        <f>IFERROR(VLOOKUP(F3203,#REF!,2,0),"")</f>
        <v/>
      </c>
      <c r="U3203" s="27" t="str">
        <f t="shared" ref="U3203:U3266" si="264">CONCATENATE(T3203,",",CONCATENATE(LEFT(A3203,5),":00"),",car,",R3203)</f>
        <v>,10:00:00,car,51</v>
      </c>
    </row>
    <row r="3204" spans="1:21" hidden="1" x14ac:dyDescent="0.25">
      <c r="A3204" t="s">
        <v>139</v>
      </c>
      <c r="B3204">
        <v>10</v>
      </c>
      <c r="C3204" s="27" t="str">
        <f t="shared" si="260"/>
        <v>M</v>
      </c>
      <c r="E3204" t="s">
        <v>3487</v>
      </c>
      <c r="F3204" s="27" t="str">
        <f t="shared" si="261"/>
        <v>CCV-4A_LC</v>
      </c>
      <c r="G3204" t="s">
        <v>3488</v>
      </c>
      <c r="I3204" t="s">
        <v>3503</v>
      </c>
      <c r="J3204">
        <v>0</v>
      </c>
      <c r="K3204">
        <v>3</v>
      </c>
      <c r="L3204">
        <v>4</v>
      </c>
      <c r="M3204">
        <v>43</v>
      </c>
      <c r="N3204">
        <v>0</v>
      </c>
      <c r="O3204">
        <v>0</v>
      </c>
      <c r="P3204">
        <v>0</v>
      </c>
      <c r="Q3204">
        <v>4</v>
      </c>
      <c r="R3204" s="27">
        <f t="shared" si="262"/>
        <v>82</v>
      </c>
      <c r="S3204" s="27">
        <f t="shared" si="263"/>
        <v>57</v>
      </c>
      <c r="T3204" s="27" t="str">
        <f>IFERROR(VLOOKUP(F3204,#REF!,2,0),"")</f>
        <v/>
      </c>
      <c r="U3204" s="27" t="str">
        <f t="shared" si="264"/>
        <v>,10:15:00,car,82</v>
      </c>
    </row>
    <row r="3205" spans="1:21" hidden="1" x14ac:dyDescent="0.25">
      <c r="A3205" t="s">
        <v>141</v>
      </c>
      <c r="B3205">
        <v>10</v>
      </c>
      <c r="C3205" s="27" t="str">
        <f t="shared" si="260"/>
        <v>M</v>
      </c>
      <c r="E3205" t="s">
        <v>3487</v>
      </c>
      <c r="F3205" s="27" t="str">
        <f t="shared" si="261"/>
        <v>CCV-4A_LC</v>
      </c>
      <c r="G3205" t="s">
        <v>3488</v>
      </c>
      <c r="I3205" t="s">
        <v>3504</v>
      </c>
      <c r="J3205">
        <v>0</v>
      </c>
      <c r="K3205">
        <v>2</v>
      </c>
      <c r="L3205">
        <v>6</v>
      </c>
      <c r="M3205">
        <v>32</v>
      </c>
      <c r="N3205">
        <v>1</v>
      </c>
      <c r="O3205">
        <v>2</v>
      </c>
      <c r="P3205">
        <v>0</v>
      </c>
      <c r="Q3205">
        <v>1</v>
      </c>
      <c r="R3205" s="27">
        <f t="shared" si="262"/>
        <v>68</v>
      </c>
      <c r="S3205" s="27">
        <f t="shared" si="263"/>
        <v>48</v>
      </c>
      <c r="T3205" s="27" t="str">
        <f>IFERROR(VLOOKUP(F3205,#REF!,2,0),"")</f>
        <v/>
      </c>
      <c r="U3205" s="27" t="str">
        <f t="shared" si="264"/>
        <v>,10:30:00,car,68</v>
      </c>
    </row>
    <row r="3206" spans="1:21" hidden="1" x14ac:dyDescent="0.25">
      <c r="A3206" t="s">
        <v>143</v>
      </c>
      <c r="B3206">
        <v>10</v>
      </c>
      <c r="C3206" s="27" t="str">
        <f t="shared" si="260"/>
        <v>M</v>
      </c>
      <c r="E3206" t="s">
        <v>3487</v>
      </c>
      <c r="F3206" s="27" t="str">
        <f t="shared" si="261"/>
        <v>CCV-4A_LC</v>
      </c>
      <c r="G3206" t="s">
        <v>3488</v>
      </c>
      <c r="I3206" t="s">
        <v>3505</v>
      </c>
      <c r="J3206">
        <v>0</v>
      </c>
      <c r="K3206">
        <v>5</v>
      </c>
      <c r="L3206">
        <v>8</v>
      </c>
      <c r="M3206">
        <v>25</v>
      </c>
      <c r="N3206">
        <v>1</v>
      </c>
      <c r="O3206">
        <v>0</v>
      </c>
      <c r="P3206">
        <v>0</v>
      </c>
      <c r="Q3206">
        <v>3</v>
      </c>
      <c r="R3206" s="27">
        <f t="shared" si="262"/>
        <v>76</v>
      </c>
      <c r="S3206" s="27">
        <f t="shared" si="263"/>
        <v>48</v>
      </c>
      <c r="T3206" s="27" t="str">
        <f>IFERROR(VLOOKUP(F3206,#REF!,2,0),"")</f>
        <v/>
      </c>
      <c r="U3206" s="27" t="str">
        <f t="shared" si="264"/>
        <v>,10:45:00,car,76</v>
      </c>
    </row>
    <row r="3207" spans="1:21" hidden="1" x14ac:dyDescent="0.25">
      <c r="A3207" t="s">
        <v>145</v>
      </c>
      <c r="B3207">
        <v>11</v>
      </c>
      <c r="C3207" s="27" t="str">
        <f t="shared" si="260"/>
        <v>M</v>
      </c>
      <c r="E3207" t="s">
        <v>3487</v>
      </c>
      <c r="F3207" s="27" t="str">
        <f t="shared" si="261"/>
        <v>CCV-4A_LC</v>
      </c>
      <c r="G3207" t="s">
        <v>3488</v>
      </c>
      <c r="I3207" t="s">
        <v>3506</v>
      </c>
      <c r="J3207">
        <v>0</v>
      </c>
      <c r="K3207">
        <v>1</v>
      </c>
      <c r="L3207">
        <v>11</v>
      </c>
      <c r="M3207">
        <v>55</v>
      </c>
      <c r="N3207">
        <v>1</v>
      </c>
      <c r="O3207">
        <v>1</v>
      </c>
      <c r="P3207">
        <v>0</v>
      </c>
      <c r="Q3207">
        <v>6</v>
      </c>
      <c r="R3207" s="27">
        <f t="shared" si="262"/>
        <v>118</v>
      </c>
      <c r="S3207" s="27">
        <f t="shared" si="263"/>
        <v>89</v>
      </c>
      <c r="T3207" s="27" t="str">
        <f>IFERROR(VLOOKUP(F3207,#REF!,2,0),"")</f>
        <v/>
      </c>
      <c r="U3207" s="27" t="str">
        <f t="shared" si="264"/>
        <v>,11:00:00,car,118</v>
      </c>
    </row>
    <row r="3208" spans="1:21" hidden="1" x14ac:dyDescent="0.25">
      <c r="A3208" t="s">
        <v>147</v>
      </c>
      <c r="B3208">
        <v>11</v>
      </c>
      <c r="C3208" s="27" t="str">
        <f t="shared" si="260"/>
        <v>M</v>
      </c>
      <c r="E3208" t="s">
        <v>3487</v>
      </c>
      <c r="F3208" s="27" t="str">
        <f t="shared" si="261"/>
        <v>CCV-4A_LC</v>
      </c>
      <c r="G3208" t="s">
        <v>3488</v>
      </c>
      <c r="I3208" t="s">
        <v>3507</v>
      </c>
      <c r="J3208">
        <v>0</v>
      </c>
      <c r="K3208">
        <v>2</v>
      </c>
      <c r="L3208">
        <v>3</v>
      </c>
      <c r="M3208">
        <v>9</v>
      </c>
      <c r="N3208">
        <v>0</v>
      </c>
      <c r="O3208">
        <v>0</v>
      </c>
      <c r="P3208">
        <v>0</v>
      </c>
      <c r="Q3208">
        <v>1</v>
      </c>
      <c r="R3208" s="27">
        <f t="shared" si="262"/>
        <v>28</v>
      </c>
      <c r="S3208" s="27">
        <f t="shared" si="263"/>
        <v>18</v>
      </c>
      <c r="T3208" s="27" t="str">
        <f>IFERROR(VLOOKUP(F3208,#REF!,2,0),"")</f>
        <v/>
      </c>
      <c r="U3208" s="27" t="str">
        <f t="shared" si="264"/>
        <v>,11:15:00,car,28</v>
      </c>
    </row>
    <row r="3209" spans="1:21" hidden="1" x14ac:dyDescent="0.25">
      <c r="A3209" t="s">
        <v>149</v>
      </c>
      <c r="B3209">
        <v>11</v>
      </c>
      <c r="C3209" s="27" t="str">
        <f t="shared" si="260"/>
        <v>M</v>
      </c>
      <c r="E3209" t="s">
        <v>3487</v>
      </c>
      <c r="F3209" s="27" t="str">
        <f t="shared" si="261"/>
        <v>CCV-4A_LC</v>
      </c>
      <c r="G3209" t="s">
        <v>3488</v>
      </c>
      <c r="I3209" t="s">
        <v>3508</v>
      </c>
      <c r="J3209">
        <v>0</v>
      </c>
      <c r="K3209">
        <v>6</v>
      </c>
      <c r="L3209">
        <v>14</v>
      </c>
      <c r="M3209">
        <v>64</v>
      </c>
      <c r="N3209">
        <v>0</v>
      </c>
      <c r="O3209">
        <v>1</v>
      </c>
      <c r="P3209">
        <v>0</v>
      </c>
      <c r="Q3209">
        <v>1</v>
      </c>
      <c r="R3209" s="27">
        <f t="shared" si="262"/>
        <v>146</v>
      </c>
      <c r="S3209" s="27">
        <f t="shared" si="263"/>
        <v>100</v>
      </c>
      <c r="T3209" s="27" t="str">
        <f>IFERROR(VLOOKUP(F3209,#REF!,2,0),"")</f>
        <v/>
      </c>
      <c r="U3209" s="27" t="str">
        <f t="shared" si="264"/>
        <v>,11:30:00,car,146</v>
      </c>
    </row>
    <row r="3210" spans="1:21" hidden="1" x14ac:dyDescent="0.25">
      <c r="A3210" t="s">
        <v>151</v>
      </c>
      <c r="B3210">
        <v>11</v>
      </c>
      <c r="C3210" s="27" t="str">
        <f t="shared" si="260"/>
        <v>M</v>
      </c>
      <c r="E3210" t="s">
        <v>3487</v>
      </c>
      <c r="F3210" s="27" t="str">
        <f t="shared" si="261"/>
        <v>CCV-4A_LC</v>
      </c>
      <c r="G3210" t="s">
        <v>3488</v>
      </c>
      <c r="I3210" t="s">
        <v>3509</v>
      </c>
      <c r="J3210">
        <v>0</v>
      </c>
      <c r="K3210">
        <v>2</v>
      </c>
      <c r="L3210">
        <v>10</v>
      </c>
      <c r="M3210">
        <v>20</v>
      </c>
      <c r="N3210">
        <v>1</v>
      </c>
      <c r="O3210">
        <v>0</v>
      </c>
      <c r="P3210">
        <v>0</v>
      </c>
      <c r="Q3210">
        <v>1</v>
      </c>
      <c r="R3210" s="27">
        <f t="shared" si="262"/>
        <v>66</v>
      </c>
      <c r="S3210" s="27">
        <f t="shared" si="263"/>
        <v>46</v>
      </c>
      <c r="T3210" s="27" t="str">
        <f>IFERROR(VLOOKUP(F3210,#REF!,2,0),"")</f>
        <v/>
      </c>
      <c r="U3210" s="27" t="str">
        <f t="shared" si="264"/>
        <v>,11:45:00,car,66</v>
      </c>
    </row>
    <row r="3211" spans="1:21" hidden="1" x14ac:dyDescent="0.25">
      <c r="A3211" t="s">
        <v>153</v>
      </c>
      <c r="B3211">
        <v>12</v>
      </c>
      <c r="C3211" s="27" t="str">
        <f t="shared" si="260"/>
        <v>T</v>
      </c>
      <c r="E3211" t="s">
        <v>3487</v>
      </c>
      <c r="F3211" s="27" t="str">
        <f t="shared" si="261"/>
        <v>CCV-4A_LC</v>
      </c>
      <c r="G3211" t="s">
        <v>3488</v>
      </c>
      <c r="I3211" t="s">
        <v>3510</v>
      </c>
      <c r="J3211">
        <v>0</v>
      </c>
      <c r="K3211">
        <v>5</v>
      </c>
      <c r="L3211">
        <v>4</v>
      </c>
      <c r="M3211">
        <v>19</v>
      </c>
      <c r="N3211">
        <v>2</v>
      </c>
      <c r="O3211">
        <v>2</v>
      </c>
      <c r="P3211">
        <v>0</v>
      </c>
      <c r="Q3211">
        <v>0</v>
      </c>
      <c r="R3211" s="27">
        <f t="shared" si="262"/>
        <v>52</v>
      </c>
      <c r="S3211" s="27">
        <f t="shared" si="263"/>
        <v>29</v>
      </c>
      <c r="T3211" s="27" t="str">
        <f>IFERROR(VLOOKUP(F3211,#REF!,2,0),"")</f>
        <v/>
      </c>
      <c r="U3211" s="27" t="str">
        <f t="shared" si="264"/>
        <v>,12:00:00,car,52</v>
      </c>
    </row>
    <row r="3212" spans="1:21" hidden="1" x14ac:dyDescent="0.25">
      <c r="A3212" t="s">
        <v>155</v>
      </c>
      <c r="B3212">
        <v>12</v>
      </c>
      <c r="C3212" s="27" t="str">
        <f t="shared" si="260"/>
        <v>T</v>
      </c>
      <c r="E3212" t="s">
        <v>3487</v>
      </c>
      <c r="F3212" s="27" t="str">
        <f t="shared" si="261"/>
        <v>CCV-4A_LC</v>
      </c>
      <c r="G3212" t="s">
        <v>3488</v>
      </c>
      <c r="I3212" t="s">
        <v>3511</v>
      </c>
      <c r="J3212">
        <v>0</v>
      </c>
      <c r="K3212">
        <v>1</v>
      </c>
      <c r="L3212">
        <v>2</v>
      </c>
      <c r="M3212">
        <v>19</v>
      </c>
      <c r="N3212">
        <v>0</v>
      </c>
      <c r="O3212">
        <v>0</v>
      </c>
      <c r="P3212">
        <v>0</v>
      </c>
      <c r="Q3212">
        <v>0</v>
      </c>
      <c r="R3212" s="27">
        <f t="shared" si="262"/>
        <v>34</v>
      </c>
      <c r="S3212" s="27">
        <f t="shared" si="263"/>
        <v>24</v>
      </c>
      <c r="T3212" s="27" t="str">
        <f>IFERROR(VLOOKUP(F3212,#REF!,2,0),"")</f>
        <v/>
      </c>
      <c r="U3212" s="27" t="str">
        <f t="shared" si="264"/>
        <v>,12:15:00,car,34</v>
      </c>
    </row>
    <row r="3213" spans="1:21" hidden="1" x14ac:dyDescent="0.25">
      <c r="A3213" t="s">
        <v>157</v>
      </c>
      <c r="B3213">
        <v>12</v>
      </c>
      <c r="C3213" s="27" t="str">
        <f t="shared" si="260"/>
        <v>T</v>
      </c>
      <c r="E3213" t="s">
        <v>3487</v>
      </c>
      <c r="F3213" s="27" t="str">
        <f t="shared" si="261"/>
        <v>CCV-4A_LC</v>
      </c>
      <c r="G3213" t="s">
        <v>3488</v>
      </c>
      <c r="I3213" t="s">
        <v>3512</v>
      </c>
      <c r="J3213">
        <v>0</v>
      </c>
      <c r="K3213">
        <v>0</v>
      </c>
      <c r="L3213">
        <v>3</v>
      </c>
      <c r="M3213">
        <v>20</v>
      </c>
      <c r="N3213">
        <v>0</v>
      </c>
      <c r="O3213">
        <v>0</v>
      </c>
      <c r="P3213">
        <v>0</v>
      </c>
      <c r="Q3213">
        <v>2</v>
      </c>
      <c r="R3213" s="27">
        <f t="shared" si="262"/>
        <v>39</v>
      </c>
      <c r="S3213" s="27">
        <f t="shared" si="263"/>
        <v>30</v>
      </c>
      <c r="T3213" s="27" t="str">
        <f>IFERROR(VLOOKUP(F3213,#REF!,2,0),"")</f>
        <v/>
      </c>
      <c r="U3213" s="27" t="str">
        <f t="shared" si="264"/>
        <v>,12:30:00,car,39</v>
      </c>
    </row>
    <row r="3214" spans="1:21" hidden="1" x14ac:dyDescent="0.25">
      <c r="A3214" t="s">
        <v>159</v>
      </c>
      <c r="B3214">
        <v>12</v>
      </c>
      <c r="C3214" s="27" t="str">
        <f t="shared" si="260"/>
        <v>T</v>
      </c>
      <c r="E3214" t="s">
        <v>3487</v>
      </c>
      <c r="F3214" s="27" t="str">
        <f t="shared" si="261"/>
        <v>CCV-4A_LC</v>
      </c>
      <c r="G3214" t="s">
        <v>3488</v>
      </c>
      <c r="I3214" t="s">
        <v>3513</v>
      </c>
      <c r="J3214">
        <v>0</v>
      </c>
      <c r="K3214">
        <v>3</v>
      </c>
      <c r="L3214">
        <v>0</v>
      </c>
      <c r="M3214">
        <v>20</v>
      </c>
      <c r="N3214">
        <v>0</v>
      </c>
      <c r="O3214">
        <v>0</v>
      </c>
      <c r="P3214">
        <v>0</v>
      </c>
      <c r="Q3214">
        <v>2</v>
      </c>
      <c r="R3214" s="27">
        <f t="shared" si="262"/>
        <v>37</v>
      </c>
      <c r="S3214" s="27">
        <f t="shared" si="263"/>
        <v>22</v>
      </c>
      <c r="T3214" s="27" t="str">
        <f>IFERROR(VLOOKUP(F3214,#REF!,2,0),"")</f>
        <v/>
      </c>
      <c r="U3214" s="27" t="str">
        <f t="shared" si="264"/>
        <v>,12:45:00,car,37</v>
      </c>
    </row>
    <row r="3215" spans="1:21" hidden="1" x14ac:dyDescent="0.25">
      <c r="A3215" t="s">
        <v>161</v>
      </c>
      <c r="B3215">
        <v>13</v>
      </c>
      <c r="C3215" s="27" t="str">
        <f t="shared" si="260"/>
        <v>T</v>
      </c>
      <c r="E3215" t="s">
        <v>3487</v>
      </c>
      <c r="F3215" s="27" t="str">
        <f t="shared" si="261"/>
        <v>CCV-4A_LC</v>
      </c>
      <c r="G3215" t="s">
        <v>3488</v>
      </c>
      <c r="I3215" t="s">
        <v>3514</v>
      </c>
      <c r="J3215">
        <v>0</v>
      </c>
      <c r="K3215">
        <v>4</v>
      </c>
      <c r="L3215">
        <v>11</v>
      </c>
      <c r="M3215">
        <v>25</v>
      </c>
      <c r="N3215">
        <v>0</v>
      </c>
      <c r="O3215">
        <v>0</v>
      </c>
      <c r="P3215">
        <v>0</v>
      </c>
      <c r="Q3215">
        <v>2</v>
      </c>
      <c r="R3215" s="27">
        <f t="shared" si="262"/>
        <v>82</v>
      </c>
      <c r="S3215" s="27">
        <f t="shared" si="263"/>
        <v>55</v>
      </c>
      <c r="T3215" s="27" t="str">
        <f>IFERROR(VLOOKUP(F3215,#REF!,2,0),"")</f>
        <v/>
      </c>
      <c r="U3215" s="27" t="str">
        <f t="shared" si="264"/>
        <v>,13:00:00,car,82</v>
      </c>
    </row>
    <row r="3216" spans="1:21" hidden="1" x14ac:dyDescent="0.25">
      <c r="A3216" t="s">
        <v>163</v>
      </c>
      <c r="B3216">
        <v>13</v>
      </c>
      <c r="C3216" s="27" t="str">
        <f t="shared" si="260"/>
        <v>T</v>
      </c>
      <c r="E3216" t="s">
        <v>3487</v>
      </c>
      <c r="F3216" s="27" t="str">
        <f t="shared" si="261"/>
        <v>CCV-4A_LC</v>
      </c>
      <c r="G3216" t="s">
        <v>3488</v>
      </c>
      <c r="I3216" t="s">
        <v>3515</v>
      </c>
      <c r="J3216">
        <v>0</v>
      </c>
      <c r="K3216">
        <v>1</v>
      </c>
      <c r="L3216">
        <v>2</v>
      </c>
      <c r="M3216">
        <v>12</v>
      </c>
      <c r="N3216">
        <v>0</v>
      </c>
      <c r="O3216">
        <v>1</v>
      </c>
      <c r="P3216">
        <v>0</v>
      </c>
      <c r="Q3216">
        <v>3</v>
      </c>
      <c r="R3216" s="27">
        <f t="shared" si="262"/>
        <v>29</v>
      </c>
      <c r="S3216" s="27">
        <f t="shared" si="263"/>
        <v>20</v>
      </c>
      <c r="T3216" s="27" t="str">
        <f>IFERROR(VLOOKUP(F3216,#REF!,2,0),"")</f>
        <v/>
      </c>
      <c r="U3216" s="27" t="str">
        <f t="shared" si="264"/>
        <v>,13:15:00,car,29</v>
      </c>
    </row>
    <row r="3217" spans="1:21" hidden="1" x14ac:dyDescent="0.25">
      <c r="A3217" t="s">
        <v>165</v>
      </c>
      <c r="B3217">
        <v>13</v>
      </c>
      <c r="C3217" s="27" t="str">
        <f t="shared" si="260"/>
        <v>T</v>
      </c>
      <c r="E3217" t="s">
        <v>3487</v>
      </c>
      <c r="F3217" s="27" t="str">
        <f t="shared" si="261"/>
        <v>CCV-4A_LC</v>
      </c>
      <c r="G3217" t="s">
        <v>3488</v>
      </c>
      <c r="I3217" t="s">
        <v>3516</v>
      </c>
      <c r="J3217">
        <v>0</v>
      </c>
      <c r="K3217">
        <v>7</v>
      </c>
      <c r="L3217">
        <v>4</v>
      </c>
      <c r="M3217">
        <v>40</v>
      </c>
      <c r="N3217">
        <v>1</v>
      </c>
      <c r="O3217">
        <v>1</v>
      </c>
      <c r="P3217">
        <v>0</v>
      </c>
      <c r="Q3217">
        <v>3</v>
      </c>
      <c r="R3217" s="27">
        <f t="shared" si="262"/>
        <v>88</v>
      </c>
      <c r="S3217" s="27">
        <f t="shared" si="263"/>
        <v>53</v>
      </c>
      <c r="T3217" s="27" t="str">
        <f>IFERROR(VLOOKUP(F3217,#REF!,2,0),"")</f>
        <v/>
      </c>
      <c r="U3217" s="27" t="str">
        <f t="shared" si="264"/>
        <v>,13:30:00,car,88</v>
      </c>
    </row>
    <row r="3218" spans="1:21" hidden="1" x14ac:dyDescent="0.25">
      <c r="A3218" t="s">
        <v>167</v>
      </c>
      <c r="B3218">
        <v>13</v>
      </c>
      <c r="C3218" s="27" t="str">
        <f t="shared" si="260"/>
        <v>T</v>
      </c>
      <c r="E3218" t="s">
        <v>3487</v>
      </c>
      <c r="F3218" s="27" t="str">
        <f t="shared" si="261"/>
        <v>CCV-4A_LC</v>
      </c>
      <c r="G3218" t="s">
        <v>3488</v>
      </c>
      <c r="I3218" t="s">
        <v>3517</v>
      </c>
      <c r="J3218">
        <v>0</v>
      </c>
      <c r="K3218">
        <v>3</v>
      </c>
      <c r="L3218">
        <v>3</v>
      </c>
      <c r="M3218">
        <v>21</v>
      </c>
      <c r="N3218">
        <v>1</v>
      </c>
      <c r="O3218">
        <v>1</v>
      </c>
      <c r="P3218">
        <v>0</v>
      </c>
      <c r="Q3218">
        <v>4</v>
      </c>
      <c r="R3218" s="27">
        <f t="shared" si="262"/>
        <v>51</v>
      </c>
      <c r="S3218" s="27">
        <f t="shared" si="263"/>
        <v>33</v>
      </c>
      <c r="T3218" s="27" t="str">
        <f>IFERROR(VLOOKUP(F3218,#REF!,2,0),"")</f>
        <v/>
      </c>
      <c r="U3218" s="27" t="str">
        <f t="shared" si="264"/>
        <v>,13:45:00,car,51</v>
      </c>
    </row>
    <row r="3219" spans="1:21" hidden="1" x14ac:dyDescent="0.25">
      <c r="A3219" t="s">
        <v>169</v>
      </c>
      <c r="B3219">
        <v>14</v>
      </c>
      <c r="C3219" s="27" t="str">
        <f t="shared" si="260"/>
        <v>T</v>
      </c>
      <c r="E3219" t="s">
        <v>3487</v>
      </c>
      <c r="F3219" s="27" t="str">
        <f t="shared" si="261"/>
        <v>CCV-4A_LC</v>
      </c>
      <c r="G3219" t="s">
        <v>3488</v>
      </c>
      <c r="I3219" t="s">
        <v>3518</v>
      </c>
      <c r="J3219">
        <v>0</v>
      </c>
      <c r="K3219">
        <v>1</v>
      </c>
      <c r="L3219">
        <v>4</v>
      </c>
      <c r="M3219">
        <v>23</v>
      </c>
      <c r="N3219">
        <v>1</v>
      </c>
      <c r="O3219">
        <v>0</v>
      </c>
      <c r="P3219">
        <v>0</v>
      </c>
      <c r="Q3219">
        <v>3</v>
      </c>
      <c r="R3219" s="27">
        <f t="shared" si="262"/>
        <v>50</v>
      </c>
      <c r="S3219" s="27">
        <f t="shared" si="263"/>
        <v>36</v>
      </c>
      <c r="T3219" s="27" t="str">
        <f>IFERROR(VLOOKUP(F3219,#REF!,2,0),"")</f>
        <v/>
      </c>
      <c r="U3219" s="27" t="str">
        <f t="shared" si="264"/>
        <v>,14:00:00,car,50</v>
      </c>
    </row>
    <row r="3220" spans="1:21" hidden="1" x14ac:dyDescent="0.25">
      <c r="A3220" t="s">
        <v>171</v>
      </c>
      <c r="B3220">
        <v>14</v>
      </c>
      <c r="C3220" s="27" t="str">
        <f t="shared" si="260"/>
        <v>T</v>
      </c>
      <c r="E3220" t="s">
        <v>3487</v>
      </c>
      <c r="F3220" s="27" t="str">
        <f t="shared" si="261"/>
        <v>CCV-4A_LC</v>
      </c>
      <c r="G3220" t="s">
        <v>3488</v>
      </c>
      <c r="I3220" t="s">
        <v>3519</v>
      </c>
      <c r="J3220">
        <v>0</v>
      </c>
      <c r="K3220">
        <v>2</v>
      </c>
      <c r="L3220">
        <v>5</v>
      </c>
      <c r="M3220">
        <v>28</v>
      </c>
      <c r="N3220">
        <v>2</v>
      </c>
      <c r="O3220">
        <v>2</v>
      </c>
      <c r="P3220">
        <v>0</v>
      </c>
      <c r="Q3220">
        <v>2</v>
      </c>
      <c r="R3220" s="27">
        <f t="shared" si="262"/>
        <v>61</v>
      </c>
      <c r="S3220" s="27">
        <f t="shared" si="263"/>
        <v>43</v>
      </c>
      <c r="T3220" s="27" t="str">
        <f>IFERROR(VLOOKUP(F3220,#REF!,2,0),"")</f>
        <v/>
      </c>
      <c r="U3220" s="27" t="str">
        <f t="shared" si="264"/>
        <v>,14:15:00,car,61</v>
      </c>
    </row>
    <row r="3221" spans="1:21" hidden="1" x14ac:dyDescent="0.25">
      <c r="A3221" t="s">
        <v>173</v>
      </c>
      <c r="B3221">
        <v>14</v>
      </c>
      <c r="C3221" s="27" t="str">
        <f t="shared" si="260"/>
        <v>T</v>
      </c>
      <c r="E3221" t="s">
        <v>3487</v>
      </c>
      <c r="F3221" s="27" t="str">
        <f t="shared" si="261"/>
        <v>CCV-4A_LC</v>
      </c>
      <c r="G3221" t="s">
        <v>3488</v>
      </c>
      <c r="I3221" t="s">
        <v>3520</v>
      </c>
      <c r="J3221">
        <v>0</v>
      </c>
      <c r="K3221">
        <v>3</v>
      </c>
      <c r="L3221">
        <v>7</v>
      </c>
      <c r="M3221">
        <v>18</v>
      </c>
      <c r="N3221">
        <v>0</v>
      </c>
      <c r="O3221">
        <v>0</v>
      </c>
      <c r="P3221">
        <v>0</v>
      </c>
      <c r="Q3221">
        <v>5</v>
      </c>
      <c r="R3221" s="27">
        <f t="shared" si="262"/>
        <v>61</v>
      </c>
      <c r="S3221" s="27">
        <f t="shared" si="263"/>
        <v>41</v>
      </c>
      <c r="T3221" s="27" t="str">
        <f>IFERROR(VLOOKUP(F3221,#REF!,2,0),"")</f>
        <v/>
      </c>
      <c r="U3221" s="27" t="str">
        <f t="shared" si="264"/>
        <v>,14:30:00,car,61</v>
      </c>
    </row>
    <row r="3222" spans="1:21" hidden="1" x14ac:dyDescent="0.25">
      <c r="A3222" t="s">
        <v>175</v>
      </c>
      <c r="B3222">
        <v>14</v>
      </c>
      <c r="C3222" s="27" t="str">
        <f t="shared" si="260"/>
        <v>T</v>
      </c>
      <c r="E3222" t="s">
        <v>3487</v>
      </c>
      <c r="F3222" s="27" t="str">
        <f t="shared" si="261"/>
        <v>CCV-4A_LC</v>
      </c>
      <c r="G3222" t="s">
        <v>3488</v>
      </c>
      <c r="I3222" t="s">
        <v>3521</v>
      </c>
      <c r="J3222">
        <v>0</v>
      </c>
      <c r="K3222">
        <v>2</v>
      </c>
      <c r="L3222">
        <v>2</v>
      </c>
      <c r="M3222">
        <v>24</v>
      </c>
      <c r="N3222">
        <v>1</v>
      </c>
      <c r="O3222">
        <v>1</v>
      </c>
      <c r="P3222">
        <v>0</v>
      </c>
      <c r="Q3222">
        <v>1</v>
      </c>
      <c r="R3222" s="27">
        <f t="shared" si="262"/>
        <v>45</v>
      </c>
      <c r="S3222" s="27">
        <f t="shared" si="263"/>
        <v>30</v>
      </c>
      <c r="T3222" s="27" t="str">
        <f>IFERROR(VLOOKUP(F3222,#REF!,2,0),"")</f>
        <v/>
      </c>
      <c r="U3222" s="27" t="str">
        <f t="shared" si="264"/>
        <v>,14:45:00,car,45</v>
      </c>
    </row>
    <row r="3223" spans="1:21" hidden="1" x14ac:dyDescent="0.25">
      <c r="A3223" t="s">
        <v>177</v>
      </c>
      <c r="B3223">
        <v>15</v>
      </c>
      <c r="C3223" s="27" t="str">
        <f t="shared" si="260"/>
        <v>T</v>
      </c>
      <c r="E3223" t="s">
        <v>3487</v>
      </c>
      <c r="F3223" s="27" t="str">
        <f t="shared" si="261"/>
        <v>CCV-4A_LC</v>
      </c>
      <c r="G3223" t="s">
        <v>3488</v>
      </c>
      <c r="I3223" t="s">
        <v>3522</v>
      </c>
      <c r="J3223">
        <v>0</v>
      </c>
      <c r="K3223">
        <v>3</v>
      </c>
      <c r="L3223">
        <v>9</v>
      </c>
      <c r="M3223">
        <v>52</v>
      </c>
      <c r="N3223">
        <v>0</v>
      </c>
      <c r="O3223">
        <v>0</v>
      </c>
      <c r="P3223">
        <v>0</v>
      </c>
      <c r="Q3223">
        <v>1</v>
      </c>
      <c r="R3223" s="27">
        <f t="shared" si="262"/>
        <v>106</v>
      </c>
      <c r="S3223" s="27">
        <f t="shared" si="263"/>
        <v>76</v>
      </c>
      <c r="T3223" s="27" t="str">
        <f>IFERROR(VLOOKUP(F3223,#REF!,2,0),"")</f>
        <v/>
      </c>
      <c r="U3223" s="27" t="str">
        <f t="shared" si="264"/>
        <v>,15:00:00,car,106</v>
      </c>
    </row>
    <row r="3224" spans="1:21" hidden="1" x14ac:dyDescent="0.25">
      <c r="A3224" t="s">
        <v>179</v>
      </c>
      <c r="B3224">
        <v>15</v>
      </c>
      <c r="C3224" s="27" t="str">
        <f t="shared" si="260"/>
        <v>T</v>
      </c>
      <c r="E3224" t="s">
        <v>3487</v>
      </c>
      <c r="F3224" s="27" t="str">
        <f t="shared" si="261"/>
        <v>CCV-4A_LC</v>
      </c>
      <c r="G3224" t="s">
        <v>3488</v>
      </c>
      <c r="I3224" t="s">
        <v>3523</v>
      </c>
      <c r="J3224">
        <v>0</v>
      </c>
      <c r="K3224">
        <v>4</v>
      </c>
      <c r="L3224">
        <v>3</v>
      </c>
      <c r="M3224">
        <v>26</v>
      </c>
      <c r="N3224">
        <v>0</v>
      </c>
      <c r="O3224">
        <v>0</v>
      </c>
      <c r="P3224">
        <v>0</v>
      </c>
      <c r="Q3224">
        <v>3</v>
      </c>
      <c r="R3224" s="27">
        <f t="shared" si="262"/>
        <v>58</v>
      </c>
      <c r="S3224" s="27">
        <f t="shared" si="263"/>
        <v>37</v>
      </c>
      <c r="T3224" s="27" t="str">
        <f>IFERROR(VLOOKUP(F3224,#REF!,2,0),"")</f>
        <v/>
      </c>
      <c r="U3224" s="27" t="str">
        <f t="shared" si="264"/>
        <v>,15:15:00,car,58</v>
      </c>
    </row>
    <row r="3225" spans="1:21" hidden="1" x14ac:dyDescent="0.25">
      <c r="A3225" t="s">
        <v>181</v>
      </c>
      <c r="B3225">
        <v>15</v>
      </c>
      <c r="C3225" s="27" t="str">
        <f t="shared" si="260"/>
        <v>T</v>
      </c>
      <c r="E3225" t="s">
        <v>3487</v>
      </c>
      <c r="F3225" s="27" t="str">
        <f t="shared" si="261"/>
        <v>CCV-4A_LC</v>
      </c>
      <c r="G3225" t="s">
        <v>3488</v>
      </c>
      <c r="I3225" t="s">
        <v>3524</v>
      </c>
      <c r="J3225">
        <v>0</v>
      </c>
      <c r="K3225">
        <v>3</v>
      </c>
      <c r="L3225">
        <v>2</v>
      </c>
      <c r="M3225">
        <v>23</v>
      </c>
      <c r="N3225">
        <v>2</v>
      </c>
      <c r="O3225">
        <v>0</v>
      </c>
      <c r="P3225">
        <v>0</v>
      </c>
      <c r="Q3225">
        <v>2</v>
      </c>
      <c r="R3225" s="27">
        <f t="shared" si="262"/>
        <v>48</v>
      </c>
      <c r="S3225" s="27">
        <f t="shared" si="263"/>
        <v>30</v>
      </c>
      <c r="T3225" s="27" t="str">
        <f>IFERROR(VLOOKUP(F3225,#REF!,2,0),"")</f>
        <v/>
      </c>
      <c r="U3225" s="27" t="str">
        <f t="shared" si="264"/>
        <v>,15:30:00,car,48</v>
      </c>
    </row>
    <row r="3226" spans="1:21" hidden="1" x14ac:dyDescent="0.25">
      <c r="A3226" t="s">
        <v>183</v>
      </c>
      <c r="B3226">
        <v>15</v>
      </c>
      <c r="C3226" s="27" t="str">
        <f t="shared" si="260"/>
        <v>T</v>
      </c>
      <c r="E3226" t="s">
        <v>3487</v>
      </c>
      <c r="F3226" s="27" t="str">
        <f t="shared" si="261"/>
        <v>CCV-4A_LC</v>
      </c>
      <c r="G3226" t="s">
        <v>3488</v>
      </c>
      <c r="I3226" t="s">
        <v>3525</v>
      </c>
      <c r="J3226">
        <v>0</v>
      </c>
      <c r="K3226">
        <v>5</v>
      </c>
      <c r="L3226">
        <v>2</v>
      </c>
      <c r="M3226">
        <v>28</v>
      </c>
      <c r="N3226">
        <v>0</v>
      </c>
      <c r="O3226">
        <v>0</v>
      </c>
      <c r="P3226">
        <v>0</v>
      </c>
      <c r="Q3226">
        <v>2</v>
      </c>
      <c r="R3226" s="27">
        <f t="shared" si="262"/>
        <v>59</v>
      </c>
      <c r="S3226" s="27">
        <f t="shared" si="263"/>
        <v>35</v>
      </c>
      <c r="T3226" s="27" t="str">
        <f>IFERROR(VLOOKUP(F3226,#REF!,2,0),"")</f>
        <v/>
      </c>
      <c r="U3226" s="27" t="str">
        <f t="shared" si="264"/>
        <v>,15:45:00,car,59</v>
      </c>
    </row>
    <row r="3227" spans="1:21" hidden="1" x14ac:dyDescent="0.25">
      <c r="A3227" t="s">
        <v>185</v>
      </c>
      <c r="B3227">
        <v>16</v>
      </c>
      <c r="C3227" s="27" t="str">
        <f t="shared" si="260"/>
        <v>T</v>
      </c>
      <c r="E3227" t="s">
        <v>3487</v>
      </c>
      <c r="F3227" s="27" t="str">
        <f t="shared" si="261"/>
        <v>CCV-4A_LC</v>
      </c>
      <c r="G3227" t="s">
        <v>3488</v>
      </c>
      <c r="I3227" t="s">
        <v>3526</v>
      </c>
      <c r="J3227">
        <v>0</v>
      </c>
      <c r="K3227">
        <v>8</v>
      </c>
      <c r="L3227">
        <v>4</v>
      </c>
      <c r="M3227">
        <v>30</v>
      </c>
      <c r="N3227">
        <v>0</v>
      </c>
      <c r="O3227">
        <v>2</v>
      </c>
      <c r="P3227">
        <v>0</v>
      </c>
      <c r="Q3227">
        <v>3</v>
      </c>
      <c r="R3227" s="27">
        <f t="shared" si="262"/>
        <v>77</v>
      </c>
      <c r="S3227" s="27">
        <f t="shared" si="263"/>
        <v>43</v>
      </c>
      <c r="T3227" s="27" t="str">
        <f>IFERROR(VLOOKUP(F3227,#REF!,2,0),"")</f>
        <v/>
      </c>
      <c r="U3227" s="27" t="str">
        <f t="shared" si="264"/>
        <v>,16:00:00,car,77</v>
      </c>
    </row>
    <row r="3228" spans="1:21" hidden="1" x14ac:dyDescent="0.25">
      <c r="A3228" t="s">
        <v>187</v>
      </c>
      <c r="B3228">
        <v>16</v>
      </c>
      <c r="C3228" s="27" t="str">
        <f t="shared" si="260"/>
        <v>T</v>
      </c>
      <c r="E3228" t="s">
        <v>3487</v>
      </c>
      <c r="F3228" s="27" t="str">
        <f t="shared" si="261"/>
        <v>CCV-4A_LC</v>
      </c>
      <c r="G3228" t="s">
        <v>3488</v>
      </c>
      <c r="I3228" t="s">
        <v>3527</v>
      </c>
      <c r="J3228">
        <v>0</v>
      </c>
      <c r="K3228">
        <v>0</v>
      </c>
      <c r="L3228">
        <v>2</v>
      </c>
      <c r="M3228">
        <v>7</v>
      </c>
      <c r="N3228">
        <v>0</v>
      </c>
      <c r="O3228">
        <v>0</v>
      </c>
      <c r="P3228">
        <v>0</v>
      </c>
      <c r="Q3228">
        <v>1</v>
      </c>
      <c r="R3228" s="27">
        <f t="shared" si="262"/>
        <v>17</v>
      </c>
      <c r="S3228" s="27">
        <f t="shared" si="263"/>
        <v>13</v>
      </c>
      <c r="T3228" s="27" t="str">
        <f>IFERROR(VLOOKUP(F3228,#REF!,2,0),"")</f>
        <v/>
      </c>
      <c r="U3228" s="27" t="str">
        <f t="shared" si="264"/>
        <v>,16:15:00,car,17</v>
      </c>
    </row>
    <row r="3229" spans="1:21" hidden="1" x14ac:dyDescent="0.25">
      <c r="A3229" t="s">
        <v>42</v>
      </c>
      <c r="B3229">
        <v>16</v>
      </c>
      <c r="C3229" s="27" t="str">
        <f t="shared" si="260"/>
        <v>T</v>
      </c>
      <c r="E3229" t="s">
        <v>3487</v>
      </c>
      <c r="F3229" s="27" t="str">
        <f t="shared" si="261"/>
        <v>CCV-4A_LC</v>
      </c>
      <c r="G3229" t="s">
        <v>3488</v>
      </c>
      <c r="I3229" t="s">
        <v>3528</v>
      </c>
      <c r="J3229">
        <v>0</v>
      </c>
      <c r="K3229">
        <v>1</v>
      </c>
      <c r="L3229">
        <v>7</v>
      </c>
      <c r="M3229">
        <v>46</v>
      </c>
      <c r="N3229">
        <v>0</v>
      </c>
      <c r="O3229">
        <v>0</v>
      </c>
      <c r="P3229">
        <v>0</v>
      </c>
      <c r="Q3229">
        <v>2</v>
      </c>
      <c r="R3229" s="27">
        <f t="shared" si="262"/>
        <v>88</v>
      </c>
      <c r="S3229" s="27">
        <f t="shared" si="263"/>
        <v>66</v>
      </c>
      <c r="T3229" s="27" t="str">
        <f>IFERROR(VLOOKUP(F3229,#REF!,2,0),"")</f>
        <v/>
      </c>
      <c r="U3229" s="27" t="str">
        <f t="shared" si="264"/>
        <v>,16:30:00,car,88</v>
      </c>
    </row>
    <row r="3230" spans="1:21" hidden="1" x14ac:dyDescent="0.25">
      <c r="A3230" t="s">
        <v>43</v>
      </c>
      <c r="B3230">
        <v>16</v>
      </c>
      <c r="C3230" s="27" t="str">
        <f t="shared" si="260"/>
        <v>T</v>
      </c>
      <c r="E3230" t="s">
        <v>3487</v>
      </c>
      <c r="F3230" s="27" t="str">
        <f t="shared" si="261"/>
        <v>CCV-4A_LC</v>
      </c>
      <c r="G3230" t="s">
        <v>3488</v>
      </c>
      <c r="I3230" t="s">
        <v>3529</v>
      </c>
      <c r="J3230">
        <v>0</v>
      </c>
      <c r="K3230">
        <v>3</v>
      </c>
      <c r="L3230">
        <v>3</v>
      </c>
      <c r="M3230">
        <v>14</v>
      </c>
      <c r="N3230">
        <v>0</v>
      </c>
      <c r="O3230">
        <v>1</v>
      </c>
      <c r="P3230">
        <v>1</v>
      </c>
      <c r="Q3230">
        <v>6</v>
      </c>
      <c r="R3230" s="27">
        <f t="shared" si="262"/>
        <v>45</v>
      </c>
      <c r="S3230" s="27">
        <f t="shared" si="263"/>
        <v>29</v>
      </c>
      <c r="T3230" s="27" t="str">
        <f>IFERROR(VLOOKUP(F3230,#REF!,2,0),"")</f>
        <v/>
      </c>
      <c r="U3230" s="27" t="str">
        <f t="shared" si="264"/>
        <v>,16:45:00,car,45</v>
      </c>
    </row>
    <row r="3231" spans="1:21" hidden="1" x14ac:dyDescent="0.25">
      <c r="A3231" t="s">
        <v>44</v>
      </c>
      <c r="B3231">
        <v>17</v>
      </c>
      <c r="C3231" s="27" t="str">
        <f t="shared" si="260"/>
        <v>T</v>
      </c>
      <c r="E3231" t="s">
        <v>3487</v>
      </c>
      <c r="F3231" s="27" t="str">
        <f t="shared" si="261"/>
        <v>CCV-4A_LC</v>
      </c>
      <c r="G3231" t="s">
        <v>3488</v>
      </c>
      <c r="I3231" t="s">
        <v>3530</v>
      </c>
      <c r="J3231">
        <v>0</v>
      </c>
      <c r="K3231">
        <v>3</v>
      </c>
      <c r="L3231">
        <v>6</v>
      </c>
      <c r="M3231">
        <v>24</v>
      </c>
      <c r="N3231">
        <v>1</v>
      </c>
      <c r="O3231">
        <v>0</v>
      </c>
      <c r="P3231">
        <v>0</v>
      </c>
      <c r="Q3231">
        <v>6</v>
      </c>
      <c r="R3231" s="27">
        <f t="shared" si="262"/>
        <v>67</v>
      </c>
      <c r="S3231" s="27">
        <f t="shared" si="263"/>
        <v>45</v>
      </c>
      <c r="T3231" s="27" t="str">
        <f>IFERROR(VLOOKUP(F3231,#REF!,2,0),"")</f>
        <v/>
      </c>
      <c r="U3231" s="27" t="str">
        <f t="shared" si="264"/>
        <v>,17:00:00,car,67</v>
      </c>
    </row>
    <row r="3232" spans="1:21" hidden="1" x14ac:dyDescent="0.25">
      <c r="A3232" t="s">
        <v>45</v>
      </c>
      <c r="B3232">
        <v>17</v>
      </c>
      <c r="C3232" s="27" t="str">
        <f t="shared" si="260"/>
        <v>T</v>
      </c>
      <c r="E3232" t="s">
        <v>3487</v>
      </c>
      <c r="F3232" s="27" t="str">
        <f t="shared" si="261"/>
        <v>CCV-4A_LC</v>
      </c>
      <c r="G3232" t="s">
        <v>3488</v>
      </c>
      <c r="I3232" t="s">
        <v>3531</v>
      </c>
      <c r="J3232">
        <v>0</v>
      </c>
      <c r="K3232">
        <v>5</v>
      </c>
      <c r="L3232">
        <v>8</v>
      </c>
      <c r="M3232">
        <v>28</v>
      </c>
      <c r="N3232">
        <v>1</v>
      </c>
      <c r="O3232">
        <v>3</v>
      </c>
      <c r="P3232">
        <v>0</v>
      </c>
      <c r="Q3232">
        <v>5</v>
      </c>
      <c r="R3232" s="27">
        <f t="shared" si="262"/>
        <v>83</v>
      </c>
      <c r="S3232" s="27">
        <f t="shared" si="263"/>
        <v>53</v>
      </c>
      <c r="T3232" s="27" t="str">
        <f>IFERROR(VLOOKUP(F3232,#REF!,2,0),"")</f>
        <v/>
      </c>
      <c r="U3232" s="27" t="str">
        <f t="shared" si="264"/>
        <v>,17:15:00,car,83</v>
      </c>
    </row>
    <row r="3233" spans="1:21" hidden="1" x14ac:dyDescent="0.25">
      <c r="A3233" t="s">
        <v>46</v>
      </c>
      <c r="B3233">
        <v>17</v>
      </c>
      <c r="C3233" s="27" t="str">
        <f t="shared" si="260"/>
        <v>T</v>
      </c>
      <c r="E3233" t="s">
        <v>3487</v>
      </c>
      <c r="F3233" s="27" t="str">
        <f t="shared" si="261"/>
        <v>CCV-4A_LC</v>
      </c>
      <c r="G3233" t="s">
        <v>3488</v>
      </c>
      <c r="I3233" t="s">
        <v>3532</v>
      </c>
      <c r="J3233">
        <v>0</v>
      </c>
      <c r="K3233">
        <v>9</v>
      </c>
      <c r="L3233">
        <v>3</v>
      </c>
      <c r="M3233">
        <v>39</v>
      </c>
      <c r="N3233">
        <v>1</v>
      </c>
      <c r="O3233">
        <v>2</v>
      </c>
      <c r="P3233">
        <v>0</v>
      </c>
      <c r="Q3233">
        <v>9</v>
      </c>
      <c r="R3233" s="27">
        <f t="shared" si="262"/>
        <v>96</v>
      </c>
      <c r="S3233" s="27">
        <f t="shared" si="263"/>
        <v>56</v>
      </c>
      <c r="T3233" s="27" t="str">
        <f>IFERROR(VLOOKUP(F3233,#REF!,2,0),"")</f>
        <v/>
      </c>
      <c r="U3233" s="27" t="str">
        <f t="shared" si="264"/>
        <v>,17:30:00,car,96</v>
      </c>
    </row>
    <row r="3234" spans="1:21" hidden="1" x14ac:dyDescent="0.25">
      <c r="A3234" t="s">
        <v>47</v>
      </c>
      <c r="B3234">
        <v>17</v>
      </c>
      <c r="C3234" s="27" t="str">
        <f t="shared" si="260"/>
        <v>T</v>
      </c>
      <c r="E3234" t="s">
        <v>3487</v>
      </c>
      <c r="F3234" s="27" t="str">
        <f t="shared" si="261"/>
        <v>CCV-4A_LC</v>
      </c>
      <c r="G3234" t="s">
        <v>3488</v>
      </c>
      <c r="I3234" t="s">
        <v>3533</v>
      </c>
      <c r="J3234">
        <v>0</v>
      </c>
      <c r="K3234">
        <v>4</v>
      </c>
      <c r="L3234">
        <v>3</v>
      </c>
      <c r="M3234">
        <v>13</v>
      </c>
      <c r="N3234">
        <v>1</v>
      </c>
      <c r="O3234">
        <v>0</v>
      </c>
      <c r="P3234">
        <v>0</v>
      </c>
      <c r="Q3234">
        <v>3</v>
      </c>
      <c r="R3234" s="27">
        <f t="shared" si="262"/>
        <v>42</v>
      </c>
      <c r="S3234" s="27">
        <f t="shared" si="263"/>
        <v>24</v>
      </c>
      <c r="T3234" s="27" t="str">
        <f>IFERROR(VLOOKUP(F3234,#REF!,2,0),"")</f>
        <v/>
      </c>
      <c r="U3234" s="27" t="str">
        <f t="shared" si="264"/>
        <v>,17:45:00,car,42</v>
      </c>
    </row>
    <row r="3235" spans="1:21" hidden="1" x14ac:dyDescent="0.25">
      <c r="A3235" t="s">
        <v>48</v>
      </c>
      <c r="B3235">
        <v>18</v>
      </c>
      <c r="C3235" s="27" t="str">
        <f t="shared" si="260"/>
        <v>T</v>
      </c>
      <c r="E3235" t="s">
        <v>3487</v>
      </c>
      <c r="F3235" s="27" t="str">
        <f t="shared" si="261"/>
        <v>CCV-4A_LC</v>
      </c>
      <c r="G3235" t="s">
        <v>3488</v>
      </c>
      <c r="I3235" t="s">
        <v>3534</v>
      </c>
      <c r="J3235">
        <v>0</v>
      </c>
      <c r="K3235">
        <v>0</v>
      </c>
      <c r="L3235">
        <v>0</v>
      </c>
      <c r="M3235">
        <v>2</v>
      </c>
      <c r="N3235">
        <v>0</v>
      </c>
      <c r="O3235">
        <v>0</v>
      </c>
      <c r="P3235">
        <v>0</v>
      </c>
      <c r="Q3235">
        <v>0</v>
      </c>
      <c r="R3235" s="27">
        <f t="shared" si="262"/>
        <v>3</v>
      </c>
      <c r="S3235" s="27">
        <f t="shared" si="263"/>
        <v>2</v>
      </c>
      <c r="T3235" s="27" t="str">
        <f>IFERROR(VLOOKUP(F3235,#REF!,2,0),"")</f>
        <v/>
      </c>
      <c r="U3235" s="27" t="str">
        <f t="shared" si="264"/>
        <v>,18:00:00,car,3</v>
      </c>
    </row>
    <row r="3236" spans="1:21" hidden="1" x14ac:dyDescent="0.25">
      <c r="A3236" t="s">
        <v>102</v>
      </c>
      <c r="B3236">
        <v>6</v>
      </c>
      <c r="C3236" s="27" t="str">
        <f t="shared" si="260"/>
        <v>M</v>
      </c>
      <c r="E3236" t="s">
        <v>3535</v>
      </c>
      <c r="F3236" s="27" t="str">
        <f t="shared" si="261"/>
        <v>CCV-4A_SL</v>
      </c>
      <c r="G3236" t="s">
        <v>3536</v>
      </c>
      <c r="I3236" t="s">
        <v>3537</v>
      </c>
      <c r="J3236">
        <v>0</v>
      </c>
      <c r="K3236">
        <v>3</v>
      </c>
      <c r="L3236">
        <v>2</v>
      </c>
      <c r="M3236">
        <v>27</v>
      </c>
      <c r="N3236">
        <v>5</v>
      </c>
      <c r="O3236">
        <v>1</v>
      </c>
      <c r="P3236">
        <v>0</v>
      </c>
      <c r="Q3236">
        <v>2</v>
      </c>
      <c r="R3236" s="27">
        <f t="shared" si="262"/>
        <v>54</v>
      </c>
      <c r="S3236" s="27">
        <f t="shared" si="263"/>
        <v>34</v>
      </c>
      <c r="T3236" s="27" t="str">
        <f>IFERROR(VLOOKUP(F3236,#REF!,2,0),"")</f>
        <v/>
      </c>
      <c r="U3236" s="27" t="str">
        <f t="shared" si="264"/>
        <v>,06:00:00,car,54</v>
      </c>
    </row>
    <row r="3237" spans="1:21" hidden="1" x14ac:dyDescent="0.25">
      <c r="A3237" t="s">
        <v>107</v>
      </c>
      <c r="B3237">
        <v>6</v>
      </c>
      <c r="C3237" s="27" t="str">
        <f t="shared" si="260"/>
        <v>M</v>
      </c>
      <c r="E3237" t="s">
        <v>3535</v>
      </c>
      <c r="F3237" s="27" t="str">
        <f t="shared" si="261"/>
        <v>CCV-4A_SL</v>
      </c>
      <c r="G3237" t="s">
        <v>3536</v>
      </c>
      <c r="I3237" t="s">
        <v>3538</v>
      </c>
      <c r="J3237">
        <v>0</v>
      </c>
      <c r="K3237">
        <v>4</v>
      </c>
      <c r="L3237">
        <v>2</v>
      </c>
      <c r="M3237">
        <v>35</v>
      </c>
      <c r="N3237">
        <v>6</v>
      </c>
      <c r="O3237">
        <v>1</v>
      </c>
      <c r="P3237">
        <v>0</v>
      </c>
      <c r="Q3237">
        <v>2</v>
      </c>
      <c r="R3237" s="27">
        <f t="shared" si="262"/>
        <v>67</v>
      </c>
      <c r="S3237" s="27">
        <f t="shared" si="263"/>
        <v>42</v>
      </c>
      <c r="T3237" s="27" t="str">
        <f>IFERROR(VLOOKUP(F3237,#REF!,2,0),"")</f>
        <v/>
      </c>
      <c r="U3237" s="27" t="str">
        <f t="shared" si="264"/>
        <v>,06:15:00,car,67</v>
      </c>
    </row>
    <row r="3238" spans="1:21" hidden="1" x14ac:dyDescent="0.25">
      <c r="A3238" t="s">
        <v>109</v>
      </c>
      <c r="B3238">
        <v>6</v>
      </c>
      <c r="C3238" s="27" t="str">
        <f t="shared" si="260"/>
        <v>M</v>
      </c>
      <c r="E3238" t="s">
        <v>3535</v>
      </c>
      <c r="F3238" s="27" t="str">
        <f t="shared" si="261"/>
        <v>CCV-4A_SL</v>
      </c>
      <c r="G3238" t="s">
        <v>3536</v>
      </c>
      <c r="I3238" t="s">
        <v>3539</v>
      </c>
      <c r="J3238">
        <v>0</v>
      </c>
      <c r="K3238">
        <v>7</v>
      </c>
      <c r="L3238">
        <v>4</v>
      </c>
      <c r="M3238">
        <v>71</v>
      </c>
      <c r="N3238">
        <v>13</v>
      </c>
      <c r="O3238">
        <v>1</v>
      </c>
      <c r="P3238">
        <v>0</v>
      </c>
      <c r="Q3238">
        <v>5</v>
      </c>
      <c r="R3238" s="27">
        <f t="shared" si="262"/>
        <v>133</v>
      </c>
      <c r="S3238" s="27">
        <f t="shared" si="263"/>
        <v>86</v>
      </c>
      <c r="T3238" s="27" t="str">
        <f>IFERROR(VLOOKUP(F3238,#REF!,2,0),"")</f>
        <v/>
      </c>
      <c r="U3238" s="27" t="str">
        <f t="shared" si="264"/>
        <v>,06:30:00,car,133</v>
      </c>
    </row>
    <row r="3239" spans="1:21" hidden="1" x14ac:dyDescent="0.25">
      <c r="A3239" t="s">
        <v>111</v>
      </c>
      <c r="B3239">
        <v>6</v>
      </c>
      <c r="C3239" s="27" t="str">
        <f t="shared" si="260"/>
        <v>M</v>
      </c>
      <c r="E3239" t="s">
        <v>3535</v>
      </c>
      <c r="F3239" s="27" t="str">
        <f t="shared" si="261"/>
        <v>CCV-4A_SL</v>
      </c>
      <c r="G3239" t="s">
        <v>3536</v>
      </c>
      <c r="I3239" t="s">
        <v>3540</v>
      </c>
      <c r="J3239">
        <v>0</v>
      </c>
      <c r="K3239">
        <v>8</v>
      </c>
      <c r="L3239">
        <v>5</v>
      </c>
      <c r="M3239">
        <v>78</v>
      </c>
      <c r="N3239">
        <v>14</v>
      </c>
      <c r="O3239">
        <v>2</v>
      </c>
      <c r="P3239">
        <v>0</v>
      </c>
      <c r="Q3239">
        <v>6</v>
      </c>
      <c r="R3239" s="27">
        <f t="shared" si="262"/>
        <v>150</v>
      </c>
      <c r="S3239" s="27">
        <f t="shared" si="263"/>
        <v>97</v>
      </c>
      <c r="T3239" s="27" t="str">
        <f>IFERROR(VLOOKUP(F3239,#REF!,2,0),"")</f>
        <v/>
      </c>
      <c r="U3239" s="27" t="str">
        <f t="shared" si="264"/>
        <v>,06:45:00,car,150</v>
      </c>
    </row>
    <row r="3240" spans="1:21" hidden="1" x14ac:dyDescent="0.25">
      <c r="A3240" t="s">
        <v>113</v>
      </c>
      <c r="B3240">
        <v>7</v>
      </c>
      <c r="C3240" s="27" t="str">
        <f t="shared" si="260"/>
        <v>M</v>
      </c>
      <c r="E3240" t="s">
        <v>3535</v>
      </c>
      <c r="F3240" s="27" t="str">
        <f t="shared" si="261"/>
        <v>CCV-4A_SL</v>
      </c>
      <c r="G3240" t="s">
        <v>3536</v>
      </c>
      <c r="I3240" t="s">
        <v>3541</v>
      </c>
      <c r="J3240">
        <v>0</v>
      </c>
      <c r="K3240">
        <v>8</v>
      </c>
      <c r="L3240">
        <v>5</v>
      </c>
      <c r="M3240">
        <v>82</v>
      </c>
      <c r="N3240">
        <v>15</v>
      </c>
      <c r="O3240">
        <v>2</v>
      </c>
      <c r="P3240">
        <v>0</v>
      </c>
      <c r="Q3240">
        <v>6</v>
      </c>
      <c r="R3240" s="27">
        <f t="shared" si="262"/>
        <v>155</v>
      </c>
      <c r="S3240" s="27">
        <f t="shared" si="263"/>
        <v>101</v>
      </c>
      <c r="T3240" s="27" t="str">
        <f>IFERROR(VLOOKUP(F3240,#REF!,2,0),"")</f>
        <v/>
      </c>
      <c r="U3240" s="27" t="str">
        <f t="shared" si="264"/>
        <v>,07:00:00,car,155</v>
      </c>
    </row>
    <row r="3241" spans="1:21" hidden="1" x14ac:dyDescent="0.25">
      <c r="A3241" t="s">
        <v>115</v>
      </c>
      <c r="B3241">
        <v>7</v>
      </c>
      <c r="C3241" s="27" t="str">
        <f t="shared" si="260"/>
        <v>M</v>
      </c>
      <c r="E3241" t="s">
        <v>3535</v>
      </c>
      <c r="F3241" s="27" t="str">
        <f t="shared" si="261"/>
        <v>CCV-4A_SL</v>
      </c>
      <c r="G3241" t="s">
        <v>3536</v>
      </c>
      <c r="I3241" t="s">
        <v>3542</v>
      </c>
      <c r="J3241">
        <v>0</v>
      </c>
      <c r="K3241">
        <v>11</v>
      </c>
      <c r="L3241">
        <v>7</v>
      </c>
      <c r="M3241">
        <v>114</v>
      </c>
      <c r="N3241">
        <v>20</v>
      </c>
      <c r="O3241">
        <v>2</v>
      </c>
      <c r="P3241">
        <v>0</v>
      </c>
      <c r="Q3241">
        <v>8</v>
      </c>
      <c r="R3241" s="27">
        <f t="shared" si="262"/>
        <v>215</v>
      </c>
      <c r="S3241" s="27">
        <f t="shared" si="263"/>
        <v>140</v>
      </c>
      <c r="T3241" s="27" t="str">
        <f>IFERROR(VLOOKUP(F3241,#REF!,2,0),"")</f>
        <v/>
      </c>
      <c r="U3241" s="27" t="str">
        <f t="shared" si="264"/>
        <v>,07:15:00,car,215</v>
      </c>
    </row>
    <row r="3242" spans="1:21" hidden="1" x14ac:dyDescent="0.25">
      <c r="A3242" t="s">
        <v>117</v>
      </c>
      <c r="B3242">
        <v>7</v>
      </c>
      <c r="C3242" s="27" t="str">
        <f t="shared" si="260"/>
        <v>M</v>
      </c>
      <c r="E3242" t="s">
        <v>3535</v>
      </c>
      <c r="F3242" s="27" t="str">
        <f t="shared" si="261"/>
        <v>CCV-4A_SL</v>
      </c>
      <c r="G3242" t="s">
        <v>3536</v>
      </c>
      <c r="I3242" t="s">
        <v>3543</v>
      </c>
      <c r="J3242">
        <v>0</v>
      </c>
      <c r="K3242">
        <v>9</v>
      </c>
      <c r="L3242">
        <v>5</v>
      </c>
      <c r="M3242">
        <v>89</v>
      </c>
      <c r="N3242">
        <v>16</v>
      </c>
      <c r="O3242">
        <v>2</v>
      </c>
      <c r="P3242">
        <v>0</v>
      </c>
      <c r="Q3242">
        <v>6</v>
      </c>
      <c r="R3242" s="27">
        <f t="shared" si="262"/>
        <v>167</v>
      </c>
      <c r="S3242" s="27">
        <f t="shared" si="263"/>
        <v>108</v>
      </c>
      <c r="T3242" s="27" t="str">
        <f>IFERROR(VLOOKUP(F3242,#REF!,2,0),"")</f>
        <v/>
      </c>
      <c r="U3242" s="27" t="str">
        <f t="shared" si="264"/>
        <v>,07:30:00,car,167</v>
      </c>
    </row>
    <row r="3243" spans="1:21" hidden="1" x14ac:dyDescent="0.25">
      <c r="A3243" t="s">
        <v>119</v>
      </c>
      <c r="B3243">
        <v>7</v>
      </c>
      <c r="C3243" s="27" t="str">
        <f t="shared" si="260"/>
        <v>M</v>
      </c>
      <c r="E3243" t="s">
        <v>3535</v>
      </c>
      <c r="F3243" s="27" t="str">
        <f t="shared" si="261"/>
        <v>CCV-4A_SL</v>
      </c>
      <c r="G3243" t="s">
        <v>3536</v>
      </c>
      <c r="I3243" t="s">
        <v>3544</v>
      </c>
      <c r="J3243">
        <v>0</v>
      </c>
      <c r="K3243">
        <v>9</v>
      </c>
      <c r="L3243">
        <v>6</v>
      </c>
      <c r="M3243">
        <v>93</v>
      </c>
      <c r="N3243">
        <v>17</v>
      </c>
      <c r="O3243">
        <v>2</v>
      </c>
      <c r="P3243">
        <v>0</v>
      </c>
      <c r="Q3243">
        <v>7</v>
      </c>
      <c r="R3243" s="27">
        <f t="shared" si="262"/>
        <v>177</v>
      </c>
      <c r="S3243" s="27">
        <f t="shared" si="263"/>
        <v>115</v>
      </c>
      <c r="T3243" s="27" t="str">
        <f>IFERROR(VLOOKUP(F3243,#REF!,2,0),"")</f>
        <v/>
      </c>
      <c r="U3243" s="27" t="str">
        <f t="shared" si="264"/>
        <v>,07:45:00,car,177</v>
      </c>
    </row>
    <row r="3244" spans="1:21" hidden="1" x14ac:dyDescent="0.25">
      <c r="A3244" t="s">
        <v>121</v>
      </c>
      <c r="B3244">
        <v>8</v>
      </c>
      <c r="C3244" s="27" t="str">
        <f t="shared" si="260"/>
        <v>M</v>
      </c>
      <c r="E3244" t="s">
        <v>3535</v>
      </c>
      <c r="F3244" s="27" t="str">
        <f t="shared" si="261"/>
        <v>CCV-4A_SL</v>
      </c>
      <c r="G3244" t="s">
        <v>3536</v>
      </c>
      <c r="I3244" t="s">
        <v>3545</v>
      </c>
      <c r="J3244">
        <v>0</v>
      </c>
      <c r="K3244">
        <v>9</v>
      </c>
      <c r="L3244">
        <v>6</v>
      </c>
      <c r="M3244">
        <v>91</v>
      </c>
      <c r="N3244">
        <v>16</v>
      </c>
      <c r="O3244">
        <v>2</v>
      </c>
      <c r="P3244">
        <v>0</v>
      </c>
      <c r="Q3244">
        <v>6</v>
      </c>
      <c r="R3244" s="27">
        <f t="shared" si="262"/>
        <v>173</v>
      </c>
      <c r="S3244" s="27">
        <f t="shared" si="263"/>
        <v>112</v>
      </c>
      <c r="T3244" s="27" t="str">
        <f>IFERROR(VLOOKUP(F3244,#REF!,2,0),"")</f>
        <v/>
      </c>
      <c r="U3244" s="27" t="str">
        <f t="shared" si="264"/>
        <v>,08:00:00,car,173</v>
      </c>
    </row>
    <row r="3245" spans="1:21" hidden="1" x14ac:dyDescent="0.25">
      <c r="A3245" t="s">
        <v>123</v>
      </c>
      <c r="B3245">
        <v>8</v>
      </c>
      <c r="C3245" s="27" t="str">
        <f t="shared" si="260"/>
        <v>M</v>
      </c>
      <c r="E3245" t="s">
        <v>3535</v>
      </c>
      <c r="F3245" s="27" t="str">
        <f t="shared" si="261"/>
        <v>CCV-4A_SL</v>
      </c>
      <c r="G3245" t="s">
        <v>3536</v>
      </c>
      <c r="I3245" t="s">
        <v>3546</v>
      </c>
      <c r="J3245">
        <v>0</v>
      </c>
      <c r="K3245">
        <v>8</v>
      </c>
      <c r="L3245">
        <v>5</v>
      </c>
      <c r="M3245">
        <v>79</v>
      </c>
      <c r="N3245">
        <v>14</v>
      </c>
      <c r="O3245">
        <v>2</v>
      </c>
      <c r="P3245">
        <v>0</v>
      </c>
      <c r="Q3245">
        <v>6</v>
      </c>
      <c r="R3245" s="27">
        <f t="shared" si="262"/>
        <v>151</v>
      </c>
      <c r="S3245" s="27">
        <f t="shared" si="263"/>
        <v>98</v>
      </c>
      <c r="T3245" s="27" t="str">
        <f>IFERROR(VLOOKUP(F3245,#REF!,2,0),"")</f>
        <v/>
      </c>
      <c r="U3245" s="27" t="str">
        <f t="shared" si="264"/>
        <v>,08:15:00,car,151</v>
      </c>
    </row>
    <row r="3246" spans="1:21" hidden="1" x14ac:dyDescent="0.25">
      <c r="A3246" t="s">
        <v>125</v>
      </c>
      <c r="B3246">
        <v>8</v>
      </c>
      <c r="C3246" s="27" t="str">
        <f t="shared" si="260"/>
        <v>M</v>
      </c>
      <c r="E3246" t="s">
        <v>3535</v>
      </c>
      <c r="F3246" s="27" t="str">
        <f t="shared" si="261"/>
        <v>CCV-4A_SL</v>
      </c>
      <c r="G3246" t="s">
        <v>3536</v>
      </c>
      <c r="I3246" t="s">
        <v>3547</v>
      </c>
      <c r="J3246">
        <v>0</v>
      </c>
      <c r="K3246">
        <v>8</v>
      </c>
      <c r="L3246">
        <v>5</v>
      </c>
      <c r="M3246">
        <v>82</v>
      </c>
      <c r="N3246">
        <v>15</v>
      </c>
      <c r="O3246">
        <v>2</v>
      </c>
      <c r="P3246">
        <v>0</v>
      </c>
      <c r="Q3246">
        <v>6</v>
      </c>
      <c r="R3246" s="27">
        <f t="shared" si="262"/>
        <v>155</v>
      </c>
      <c r="S3246" s="27">
        <f t="shared" si="263"/>
        <v>101</v>
      </c>
      <c r="T3246" s="27" t="str">
        <f>IFERROR(VLOOKUP(F3246,#REF!,2,0),"")</f>
        <v/>
      </c>
      <c r="U3246" s="27" t="str">
        <f t="shared" si="264"/>
        <v>,08:30:00,car,155</v>
      </c>
    </row>
    <row r="3247" spans="1:21" hidden="1" x14ac:dyDescent="0.25">
      <c r="A3247" t="s">
        <v>127</v>
      </c>
      <c r="B3247">
        <v>8</v>
      </c>
      <c r="C3247" s="27" t="str">
        <f t="shared" si="260"/>
        <v>M</v>
      </c>
      <c r="E3247" t="s">
        <v>3535</v>
      </c>
      <c r="F3247" s="27" t="str">
        <f t="shared" si="261"/>
        <v>CCV-4A_SL</v>
      </c>
      <c r="G3247" t="s">
        <v>3536</v>
      </c>
      <c r="I3247" t="s">
        <v>3548</v>
      </c>
      <c r="J3247">
        <v>0</v>
      </c>
      <c r="K3247">
        <v>8</v>
      </c>
      <c r="L3247">
        <v>5</v>
      </c>
      <c r="M3247">
        <v>84</v>
      </c>
      <c r="N3247">
        <v>15</v>
      </c>
      <c r="O3247">
        <v>2</v>
      </c>
      <c r="P3247">
        <v>0</v>
      </c>
      <c r="Q3247">
        <v>6</v>
      </c>
      <c r="R3247" s="27">
        <f t="shared" si="262"/>
        <v>158</v>
      </c>
      <c r="S3247" s="27">
        <f t="shared" si="263"/>
        <v>103</v>
      </c>
      <c r="T3247" s="27" t="str">
        <f>IFERROR(VLOOKUP(F3247,#REF!,2,0),"")</f>
        <v/>
      </c>
      <c r="U3247" s="27" t="str">
        <f t="shared" si="264"/>
        <v>,08:45:00,car,158</v>
      </c>
    </row>
    <row r="3248" spans="1:21" hidden="1" x14ac:dyDescent="0.25">
      <c r="A3248" t="s">
        <v>129</v>
      </c>
      <c r="B3248">
        <v>9</v>
      </c>
      <c r="C3248" s="27" t="str">
        <f t="shared" si="260"/>
        <v>M</v>
      </c>
      <c r="E3248" t="s">
        <v>3535</v>
      </c>
      <c r="F3248" s="27" t="str">
        <f t="shared" si="261"/>
        <v>CCV-4A_SL</v>
      </c>
      <c r="G3248" t="s">
        <v>3536</v>
      </c>
      <c r="I3248" t="s">
        <v>3549</v>
      </c>
      <c r="J3248">
        <v>0</v>
      </c>
      <c r="K3248">
        <v>9</v>
      </c>
      <c r="L3248">
        <v>5</v>
      </c>
      <c r="M3248">
        <v>86</v>
      </c>
      <c r="N3248">
        <v>15</v>
      </c>
      <c r="O3248">
        <v>2</v>
      </c>
      <c r="P3248">
        <v>0</v>
      </c>
      <c r="Q3248">
        <v>6</v>
      </c>
      <c r="R3248" s="27">
        <f t="shared" si="262"/>
        <v>163</v>
      </c>
      <c r="S3248" s="27">
        <f t="shared" si="263"/>
        <v>105</v>
      </c>
      <c r="T3248" s="27" t="str">
        <f>IFERROR(VLOOKUP(F3248,#REF!,2,0),"")</f>
        <v/>
      </c>
      <c r="U3248" s="27" t="str">
        <f t="shared" si="264"/>
        <v>,09:00:00,car,163</v>
      </c>
    </row>
    <row r="3249" spans="1:21" hidden="1" x14ac:dyDescent="0.25">
      <c r="A3249" t="s">
        <v>131</v>
      </c>
      <c r="B3249">
        <v>9</v>
      </c>
      <c r="C3249" s="27" t="str">
        <f t="shared" si="260"/>
        <v>M</v>
      </c>
      <c r="E3249" t="s">
        <v>3535</v>
      </c>
      <c r="F3249" s="27" t="str">
        <f t="shared" si="261"/>
        <v>CCV-4A_SL</v>
      </c>
      <c r="G3249" t="s">
        <v>3536</v>
      </c>
      <c r="I3249" t="s">
        <v>3550</v>
      </c>
      <c r="J3249">
        <v>0</v>
      </c>
      <c r="K3249">
        <v>12</v>
      </c>
      <c r="L3249">
        <v>7</v>
      </c>
      <c r="M3249">
        <v>116</v>
      </c>
      <c r="N3249">
        <v>21</v>
      </c>
      <c r="O3249">
        <v>2</v>
      </c>
      <c r="P3249">
        <v>0</v>
      </c>
      <c r="Q3249">
        <v>8</v>
      </c>
      <c r="R3249" s="27">
        <f t="shared" si="262"/>
        <v>220</v>
      </c>
      <c r="S3249" s="27">
        <f t="shared" si="263"/>
        <v>142</v>
      </c>
      <c r="T3249" s="27" t="str">
        <f>IFERROR(VLOOKUP(F3249,#REF!,2,0),"")</f>
        <v/>
      </c>
      <c r="U3249" s="27" t="str">
        <f t="shared" si="264"/>
        <v>,09:15:00,car,220</v>
      </c>
    </row>
    <row r="3250" spans="1:21" hidden="1" x14ac:dyDescent="0.25">
      <c r="A3250" t="s">
        <v>133</v>
      </c>
      <c r="B3250">
        <v>9</v>
      </c>
      <c r="C3250" s="27" t="str">
        <f t="shared" si="260"/>
        <v>M</v>
      </c>
      <c r="E3250" t="s">
        <v>3535</v>
      </c>
      <c r="F3250" s="27" t="str">
        <f t="shared" si="261"/>
        <v>CCV-4A_SL</v>
      </c>
      <c r="G3250" t="s">
        <v>3536</v>
      </c>
      <c r="I3250" t="s">
        <v>3551</v>
      </c>
      <c r="J3250">
        <v>0</v>
      </c>
      <c r="K3250">
        <v>10</v>
      </c>
      <c r="L3250">
        <v>6</v>
      </c>
      <c r="M3250">
        <v>103</v>
      </c>
      <c r="N3250">
        <v>18</v>
      </c>
      <c r="O3250">
        <v>2</v>
      </c>
      <c r="P3250">
        <v>0</v>
      </c>
      <c r="Q3250">
        <v>7</v>
      </c>
      <c r="R3250" s="27">
        <f t="shared" si="262"/>
        <v>193</v>
      </c>
      <c r="S3250" s="27">
        <f t="shared" si="263"/>
        <v>125</v>
      </c>
      <c r="T3250" s="27" t="str">
        <f>IFERROR(VLOOKUP(F3250,#REF!,2,0),"")</f>
        <v/>
      </c>
      <c r="U3250" s="27" t="str">
        <f t="shared" si="264"/>
        <v>,09:30:00,car,193</v>
      </c>
    </row>
    <row r="3251" spans="1:21" hidden="1" x14ac:dyDescent="0.25">
      <c r="A3251" t="s">
        <v>135</v>
      </c>
      <c r="B3251">
        <v>9</v>
      </c>
      <c r="C3251" s="27" t="str">
        <f t="shared" si="260"/>
        <v>M</v>
      </c>
      <c r="E3251" t="s">
        <v>3535</v>
      </c>
      <c r="F3251" s="27" t="str">
        <f t="shared" si="261"/>
        <v>CCV-4A_SL</v>
      </c>
      <c r="G3251" t="s">
        <v>3536</v>
      </c>
      <c r="I3251" t="s">
        <v>3552</v>
      </c>
      <c r="J3251">
        <v>0</v>
      </c>
      <c r="K3251">
        <v>11</v>
      </c>
      <c r="L3251">
        <v>7</v>
      </c>
      <c r="M3251">
        <v>106</v>
      </c>
      <c r="N3251">
        <v>19</v>
      </c>
      <c r="O3251">
        <v>2</v>
      </c>
      <c r="P3251">
        <v>0</v>
      </c>
      <c r="Q3251">
        <v>7</v>
      </c>
      <c r="R3251" s="27">
        <f t="shared" si="262"/>
        <v>203</v>
      </c>
      <c r="S3251" s="27">
        <f t="shared" si="263"/>
        <v>131</v>
      </c>
      <c r="T3251" s="27" t="str">
        <f>IFERROR(VLOOKUP(F3251,#REF!,2,0),"")</f>
        <v/>
      </c>
      <c r="U3251" s="27" t="str">
        <f t="shared" si="264"/>
        <v>,09:45:00,car,203</v>
      </c>
    </row>
    <row r="3252" spans="1:21" hidden="1" x14ac:dyDescent="0.25">
      <c r="A3252" t="s">
        <v>137</v>
      </c>
      <c r="B3252">
        <v>10</v>
      </c>
      <c r="C3252" s="27" t="str">
        <f t="shared" si="260"/>
        <v>M</v>
      </c>
      <c r="E3252" t="s">
        <v>3535</v>
      </c>
      <c r="F3252" s="27" t="str">
        <f t="shared" si="261"/>
        <v>CCV-4A_SL</v>
      </c>
      <c r="G3252" t="s">
        <v>3536</v>
      </c>
      <c r="I3252" t="s">
        <v>3553</v>
      </c>
      <c r="J3252">
        <v>0</v>
      </c>
      <c r="K3252">
        <v>12</v>
      </c>
      <c r="L3252">
        <v>8</v>
      </c>
      <c r="M3252">
        <v>123</v>
      </c>
      <c r="N3252">
        <v>22</v>
      </c>
      <c r="O3252">
        <v>2</v>
      </c>
      <c r="P3252">
        <v>0</v>
      </c>
      <c r="Q3252">
        <v>9</v>
      </c>
      <c r="R3252" s="27">
        <f t="shared" si="262"/>
        <v>234</v>
      </c>
      <c r="S3252" s="27">
        <f t="shared" si="263"/>
        <v>152</v>
      </c>
      <c r="T3252" s="27" t="str">
        <f>IFERROR(VLOOKUP(F3252,#REF!,2,0),"")</f>
        <v/>
      </c>
      <c r="U3252" s="27" t="str">
        <f t="shared" si="264"/>
        <v>,10:00:00,car,234</v>
      </c>
    </row>
    <row r="3253" spans="1:21" hidden="1" x14ac:dyDescent="0.25">
      <c r="A3253" t="s">
        <v>139</v>
      </c>
      <c r="B3253">
        <v>10</v>
      </c>
      <c r="C3253" s="27" t="str">
        <f t="shared" si="260"/>
        <v>M</v>
      </c>
      <c r="E3253" t="s">
        <v>3535</v>
      </c>
      <c r="F3253" s="27" t="str">
        <f t="shared" si="261"/>
        <v>CCV-4A_SL</v>
      </c>
      <c r="G3253" t="s">
        <v>3536</v>
      </c>
      <c r="I3253" t="s">
        <v>3554</v>
      </c>
      <c r="J3253">
        <v>0</v>
      </c>
      <c r="K3253">
        <v>12</v>
      </c>
      <c r="L3253">
        <v>7</v>
      </c>
      <c r="M3253">
        <v>116</v>
      </c>
      <c r="N3253">
        <v>21</v>
      </c>
      <c r="O3253">
        <v>2</v>
      </c>
      <c r="P3253">
        <v>0</v>
      </c>
      <c r="Q3253">
        <v>8</v>
      </c>
      <c r="R3253" s="27">
        <f t="shared" si="262"/>
        <v>220</v>
      </c>
      <c r="S3253" s="27">
        <f t="shared" si="263"/>
        <v>142</v>
      </c>
      <c r="T3253" s="27" t="str">
        <f>IFERROR(VLOOKUP(F3253,#REF!,2,0),"")</f>
        <v/>
      </c>
      <c r="U3253" s="27" t="str">
        <f t="shared" si="264"/>
        <v>,10:15:00,car,220</v>
      </c>
    </row>
    <row r="3254" spans="1:21" hidden="1" x14ac:dyDescent="0.25">
      <c r="A3254" t="s">
        <v>141</v>
      </c>
      <c r="B3254">
        <v>10</v>
      </c>
      <c r="C3254" s="27" t="str">
        <f t="shared" si="260"/>
        <v>M</v>
      </c>
      <c r="E3254" t="s">
        <v>3535</v>
      </c>
      <c r="F3254" s="27" t="str">
        <f t="shared" si="261"/>
        <v>CCV-4A_SL</v>
      </c>
      <c r="G3254" t="s">
        <v>3536</v>
      </c>
      <c r="I3254" t="s">
        <v>3555</v>
      </c>
      <c r="J3254">
        <v>0</v>
      </c>
      <c r="K3254">
        <v>10</v>
      </c>
      <c r="L3254">
        <v>6</v>
      </c>
      <c r="M3254">
        <v>100</v>
      </c>
      <c r="N3254">
        <v>18</v>
      </c>
      <c r="O3254">
        <v>2</v>
      </c>
      <c r="P3254">
        <v>0</v>
      </c>
      <c r="Q3254">
        <v>7</v>
      </c>
      <c r="R3254" s="27">
        <f t="shared" si="262"/>
        <v>189</v>
      </c>
      <c r="S3254" s="27">
        <f t="shared" si="263"/>
        <v>122</v>
      </c>
      <c r="T3254" s="27" t="str">
        <f>IFERROR(VLOOKUP(F3254,#REF!,2,0),"")</f>
        <v/>
      </c>
      <c r="U3254" s="27" t="str">
        <f t="shared" si="264"/>
        <v>,10:30:00,car,189</v>
      </c>
    </row>
    <row r="3255" spans="1:21" hidden="1" x14ac:dyDescent="0.25">
      <c r="A3255" t="s">
        <v>143</v>
      </c>
      <c r="B3255">
        <v>10</v>
      </c>
      <c r="C3255" s="27" t="str">
        <f t="shared" si="260"/>
        <v>M</v>
      </c>
      <c r="E3255" t="s">
        <v>3535</v>
      </c>
      <c r="F3255" s="27" t="str">
        <f t="shared" si="261"/>
        <v>CCV-4A_SL</v>
      </c>
      <c r="G3255" t="s">
        <v>3536</v>
      </c>
      <c r="I3255" t="s">
        <v>3556</v>
      </c>
      <c r="J3255">
        <v>0</v>
      </c>
      <c r="K3255">
        <v>8</v>
      </c>
      <c r="L3255">
        <v>5</v>
      </c>
      <c r="M3255">
        <v>80</v>
      </c>
      <c r="N3255">
        <v>14</v>
      </c>
      <c r="O3255">
        <v>2</v>
      </c>
      <c r="P3255">
        <v>0</v>
      </c>
      <c r="Q3255">
        <v>6</v>
      </c>
      <c r="R3255" s="27">
        <f t="shared" si="262"/>
        <v>152</v>
      </c>
      <c r="S3255" s="27">
        <f t="shared" si="263"/>
        <v>99</v>
      </c>
      <c r="T3255" s="27" t="str">
        <f>IFERROR(VLOOKUP(F3255,#REF!,2,0),"")</f>
        <v/>
      </c>
      <c r="U3255" s="27" t="str">
        <f t="shared" si="264"/>
        <v>,10:45:00,car,152</v>
      </c>
    </row>
    <row r="3256" spans="1:21" hidden="1" x14ac:dyDescent="0.25">
      <c r="A3256" t="s">
        <v>145</v>
      </c>
      <c r="B3256">
        <v>11</v>
      </c>
      <c r="C3256" s="27" t="str">
        <f t="shared" si="260"/>
        <v>M</v>
      </c>
      <c r="E3256" t="s">
        <v>3535</v>
      </c>
      <c r="F3256" s="27" t="str">
        <f t="shared" si="261"/>
        <v>CCV-4A_SL</v>
      </c>
      <c r="G3256" t="s">
        <v>3536</v>
      </c>
      <c r="I3256" t="s">
        <v>3557</v>
      </c>
      <c r="J3256">
        <v>0</v>
      </c>
      <c r="K3256">
        <v>9</v>
      </c>
      <c r="L3256">
        <v>5</v>
      </c>
      <c r="M3256">
        <v>86</v>
      </c>
      <c r="N3256">
        <v>15</v>
      </c>
      <c r="O3256">
        <v>2</v>
      </c>
      <c r="P3256">
        <v>0</v>
      </c>
      <c r="Q3256">
        <v>6</v>
      </c>
      <c r="R3256" s="27">
        <f t="shared" si="262"/>
        <v>163</v>
      </c>
      <c r="S3256" s="27">
        <f t="shared" si="263"/>
        <v>105</v>
      </c>
      <c r="T3256" s="27" t="str">
        <f>IFERROR(VLOOKUP(F3256,#REF!,2,0),"")</f>
        <v/>
      </c>
      <c r="U3256" s="27" t="str">
        <f t="shared" si="264"/>
        <v>,11:00:00,car,163</v>
      </c>
    </row>
    <row r="3257" spans="1:21" hidden="1" x14ac:dyDescent="0.25">
      <c r="A3257" t="s">
        <v>147</v>
      </c>
      <c r="B3257">
        <v>11</v>
      </c>
      <c r="C3257" s="27" t="str">
        <f t="shared" si="260"/>
        <v>M</v>
      </c>
      <c r="E3257" t="s">
        <v>3535</v>
      </c>
      <c r="F3257" s="27" t="str">
        <f t="shared" si="261"/>
        <v>CCV-4A_SL</v>
      </c>
      <c r="G3257" t="s">
        <v>3536</v>
      </c>
      <c r="I3257" t="s">
        <v>3558</v>
      </c>
      <c r="J3257">
        <v>0</v>
      </c>
      <c r="K3257">
        <v>9</v>
      </c>
      <c r="L3257">
        <v>6</v>
      </c>
      <c r="M3257">
        <v>91</v>
      </c>
      <c r="N3257">
        <v>16</v>
      </c>
      <c r="O3257">
        <v>2</v>
      </c>
      <c r="P3257">
        <v>0</v>
      </c>
      <c r="Q3257">
        <v>6</v>
      </c>
      <c r="R3257" s="27">
        <f t="shared" si="262"/>
        <v>173</v>
      </c>
      <c r="S3257" s="27">
        <f t="shared" si="263"/>
        <v>112</v>
      </c>
      <c r="T3257" s="27" t="str">
        <f>IFERROR(VLOOKUP(F3257,#REF!,2,0),"")</f>
        <v/>
      </c>
      <c r="U3257" s="27" t="str">
        <f t="shared" si="264"/>
        <v>,11:15:00,car,173</v>
      </c>
    </row>
    <row r="3258" spans="1:21" hidden="1" x14ac:dyDescent="0.25">
      <c r="A3258" t="s">
        <v>149</v>
      </c>
      <c r="B3258">
        <v>11</v>
      </c>
      <c r="C3258" s="27" t="str">
        <f t="shared" si="260"/>
        <v>M</v>
      </c>
      <c r="E3258" t="s">
        <v>3535</v>
      </c>
      <c r="F3258" s="27" t="str">
        <f t="shared" si="261"/>
        <v>CCV-4A_SL</v>
      </c>
      <c r="G3258" t="s">
        <v>3536</v>
      </c>
      <c r="I3258" t="s">
        <v>3559</v>
      </c>
      <c r="J3258">
        <v>0</v>
      </c>
      <c r="K3258">
        <v>9</v>
      </c>
      <c r="L3258">
        <v>5</v>
      </c>
      <c r="M3258">
        <v>89</v>
      </c>
      <c r="N3258">
        <v>16</v>
      </c>
      <c r="O3258">
        <v>2</v>
      </c>
      <c r="P3258">
        <v>0</v>
      </c>
      <c r="Q3258">
        <v>6</v>
      </c>
      <c r="R3258" s="27">
        <f t="shared" si="262"/>
        <v>167</v>
      </c>
      <c r="S3258" s="27">
        <f t="shared" si="263"/>
        <v>108</v>
      </c>
      <c r="T3258" s="27" t="str">
        <f>IFERROR(VLOOKUP(F3258,#REF!,2,0),"")</f>
        <v/>
      </c>
      <c r="U3258" s="27" t="str">
        <f t="shared" si="264"/>
        <v>,11:30:00,car,167</v>
      </c>
    </row>
    <row r="3259" spans="1:21" hidden="1" x14ac:dyDescent="0.25">
      <c r="A3259" t="s">
        <v>151</v>
      </c>
      <c r="B3259">
        <v>11</v>
      </c>
      <c r="C3259" s="27" t="str">
        <f t="shared" si="260"/>
        <v>M</v>
      </c>
      <c r="E3259" t="s">
        <v>3535</v>
      </c>
      <c r="F3259" s="27" t="str">
        <f t="shared" si="261"/>
        <v>CCV-4A_SL</v>
      </c>
      <c r="G3259" t="s">
        <v>3536</v>
      </c>
      <c r="I3259" t="s">
        <v>3560</v>
      </c>
      <c r="J3259">
        <v>0</v>
      </c>
      <c r="K3259">
        <v>9</v>
      </c>
      <c r="L3259">
        <v>6</v>
      </c>
      <c r="M3259">
        <v>93</v>
      </c>
      <c r="N3259">
        <v>17</v>
      </c>
      <c r="O3259">
        <v>2</v>
      </c>
      <c r="P3259">
        <v>0</v>
      </c>
      <c r="Q3259">
        <v>7</v>
      </c>
      <c r="R3259" s="27">
        <f t="shared" si="262"/>
        <v>177</v>
      </c>
      <c r="S3259" s="27">
        <f t="shared" si="263"/>
        <v>115</v>
      </c>
      <c r="T3259" s="27" t="str">
        <f>IFERROR(VLOOKUP(F3259,#REF!,2,0),"")</f>
        <v/>
      </c>
      <c r="U3259" s="27" t="str">
        <f t="shared" si="264"/>
        <v>,11:45:00,car,177</v>
      </c>
    </row>
    <row r="3260" spans="1:21" hidden="1" x14ac:dyDescent="0.25">
      <c r="A3260" t="s">
        <v>153</v>
      </c>
      <c r="B3260">
        <v>12</v>
      </c>
      <c r="C3260" s="27" t="str">
        <f t="shared" si="260"/>
        <v>T</v>
      </c>
      <c r="E3260" t="s">
        <v>3535</v>
      </c>
      <c r="F3260" s="27" t="str">
        <f t="shared" si="261"/>
        <v>CCV-4A_SL</v>
      </c>
      <c r="G3260" t="s">
        <v>3536</v>
      </c>
      <c r="I3260" t="s">
        <v>3561</v>
      </c>
      <c r="J3260">
        <v>0</v>
      </c>
      <c r="K3260">
        <v>9</v>
      </c>
      <c r="L3260">
        <v>5</v>
      </c>
      <c r="M3260">
        <v>84</v>
      </c>
      <c r="N3260">
        <v>15</v>
      </c>
      <c r="O3260">
        <v>2</v>
      </c>
      <c r="P3260">
        <v>0</v>
      </c>
      <c r="Q3260">
        <v>6</v>
      </c>
      <c r="R3260" s="27">
        <f t="shared" si="262"/>
        <v>160</v>
      </c>
      <c r="S3260" s="27">
        <f t="shared" si="263"/>
        <v>103</v>
      </c>
      <c r="T3260" s="27" t="str">
        <f>IFERROR(VLOOKUP(F3260,#REF!,2,0),"")</f>
        <v/>
      </c>
      <c r="U3260" s="27" t="str">
        <f t="shared" si="264"/>
        <v>,12:00:00,car,160</v>
      </c>
    </row>
    <row r="3261" spans="1:21" hidden="1" x14ac:dyDescent="0.25">
      <c r="A3261" t="s">
        <v>155</v>
      </c>
      <c r="B3261">
        <v>12</v>
      </c>
      <c r="C3261" s="27" t="str">
        <f t="shared" si="260"/>
        <v>T</v>
      </c>
      <c r="E3261" t="s">
        <v>3535</v>
      </c>
      <c r="F3261" s="27" t="str">
        <f t="shared" si="261"/>
        <v>CCV-4A_SL</v>
      </c>
      <c r="G3261" t="s">
        <v>3536</v>
      </c>
      <c r="I3261" t="s">
        <v>3562</v>
      </c>
      <c r="J3261">
        <v>0</v>
      </c>
      <c r="K3261">
        <v>8</v>
      </c>
      <c r="L3261">
        <v>5</v>
      </c>
      <c r="M3261">
        <v>81</v>
      </c>
      <c r="N3261">
        <v>14</v>
      </c>
      <c r="O3261">
        <v>2</v>
      </c>
      <c r="P3261">
        <v>0</v>
      </c>
      <c r="Q3261">
        <v>6</v>
      </c>
      <c r="R3261" s="27">
        <f t="shared" si="262"/>
        <v>154</v>
      </c>
      <c r="S3261" s="27">
        <f t="shared" si="263"/>
        <v>100</v>
      </c>
      <c r="T3261" s="27" t="str">
        <f>IFERROR(VLOOKUP(F3261,#REF!,2,0),"")</f>
        <v/>
      </c>
      <c r="U3261" s="27" t="str">
        <f t="shared" si="264"/>
        <v>,12:15:00,car,154</v>
      </c>
    </row>
    <row r="3262" spans="1:21" hidden="1" x14ac:dyDescent="0.25">
      <c r="A3262" t="s">
        <v>157</v>
      </c>
      <c r="B3262">
        <v>12</v>
      </c>
      <c r="C3262" s="27" t="str">
        <f t="shared" si="260"/>
        <v>T</v>
      </c>
      <c r="E3262" t="s">
        <v>3535</v>
      </c>
      <c r="F3262" s="27" t="str">
        <f t="shared" si="261"/>
        <v>CCV-4A_SL</v>
      </c>
      <c r="G3262" t="s">
        <v>3536</v>
      </c>
      <c r="I3262" t="s">
        <v>3563</v>
      </c>
      <c r="J3262">
        <v>0</v>
      </c>
      <c r="K3262">
        <v>8</v>
      </c>
      <c r="L3262">
        <v>5</v>
      </c>
      <c r="M3262">
        <v>82</v>
      </c>
      <c r="N3262">
        <v>15</v>
      </c>
      <c r="O3262">
        <v>2</v>
      </c>
      <c r="P3262">
        <v>0</v>
      </c>
      <c r="Q3262">
        <v>6</v>
      </c>
      <c r="R3262" s="27">
        <f t="shared" si="262"/>
        <v>155</v>
      </c>
      <c r="S3262" s="27">
        <f t="shared" si="263"/>
        <v>101</v>
      </c>
      <c r="T3262" s="27" t="str">
        <f>IFERROR(VLOOKUP(F3262,#REF!,2,0),"")</f>
        <v/>
      </c>
      <c r="U3262" s="27" t="str">
        <f t="shared" si="264"/>
        <v>,12:30:00,car,155</v>
      </c>
    </row>
    <row r="3263" spans="1:21" hidden="1" x14ac:dyDescent="0.25">
      <c r="A3263" t="s">
        <v>159</v>
      </c>
      <c r="B3263">
        <v>12</v>
      </c>
      <c r="C3263" s="27" t="str">
        <f t="shared" si="260"/>
        <v>T</v>
      </c>
      <c r="E3263" t="s">
        <v>3535</v>
      </c>
      <c r="F3263" s="27" t="str">
        <f t="shared" si="261"/>
        <v>CCV-4A_SL</v>
      </c>
      <c r="G3263" t="s">
        <v>3536</v>
      </c>
      <c r="I3263" t="s">
        <v>3564</v>
      </c>
      <c r="J3263">
        <v>0</v>
      </c>
      <c r="K3263">
        <v>9</v>
      </c>
      <c r="L3263">
        <v>5</v>
      </c>
      <c r="M3263">
        <v>86</v>
      </c>
      <c r="N3263">
        <v>15</v>
      </c>
      <c r="O3263">
        <v>2</v>
      </c>
      <c r="P3263">
        <v>0</v>
      </c>
      <c r="Q3263">
        <v>6</v>
      </c>
      <c r="R3263" s="27">
        <f t="shared" si="262"/>
        <v>163</v>
      </c>
      <c r="S3263" s="27">
        <f t="shared" si="263"/>
        <v>105</v>
      </c>
      <c r="T3263" s="27" t="str">
        <f>IFERROR(VLOOKUP(F3263,#REF!,2,0),"")</f>
        <v/>
      </c>
      <c r="U3263" s="27" t="str">
        <f t="shared" si="264"/>
        <v>,12:45:00,car,163</v>
      </c>
    </row>
    <row r="3264" spans="1:21" hidden="1" x14ac:dyDescent="0.25">
      <c r="A3264" t="s">
        <v>161</v>
      </c>
      <c r="B3264">
        <v>13</v>
      </c>
      <c r="C3264" s="27" t="str">
        <f t="shared" si="260"/>
        <v>T</v>
      </c>
      <c r="E3264" t="s">
        <v>3535</v>
      </c>
      <c r="F3264" s="27" t="str">
        <f t="shared" si="261"/>
        <v>CCV-4A_SL</v>
      </c>
      <c r="G3264" t="s">
        <v>3536</v>
      </c>
      <c r="I3264" t="s">
        <v>3565</v>
      </c>
      <c r="J3264">
        <v>0</v>
      </c>
      <c r="K3264">
        <v>7</v>
      </c>
      <c r="L3264">
        <v>5</v>
      </c>
      <c r="M3264">
        <v>74</v>
      </c>
      <c r="N3264">
        <v>13</v>
      </c>
      <c r="O3264">
        <v>1</v>
      </c>
      <c r="P3264">
        <v>0</v>
      </c>
      <c r="Q3264">
        <v>5</v>
      </c>
      <c r="R3264" s="27">
        <f t="shared" si="262"/>
        <v>140</v>
      </c>
      <c r="S3264" s="27">
        <f t="shared" si="263"/>
        <v>92</v>
      </c>
      <c r="T3264" s="27" t="str">
        <f>IFERROR(VLOOKUP(F3264,#REF!,2,0),"")</f>
        <v/>
      </c>
      <c r="U3264" s="27" t="str">
        <f t="shared" si="264"/>
        <v>,13:00:00,car,140</v>
      </c>
    </row>
    <row r="3265" spans="1:21" hidden="1" x14ac:dyDescent="0.25">
      <c r="A3265" t="s">
        <v>163</v>
      </c>
      <c r="B3265">
        <v>13</v>
      </c>
      <c r="C3265" s="27" t="str">
        <f t="shared" si="260"/>
        <v>T</v>
      </c>
      <c r="E3265" t="s">
        <v>3535</v>
      </c>
      <c r="F3265" s="27" t="str">
        <f t="shared" si="261"/>
        <v>CCV-4A_SL</v>
      </c>
      <c r="G3265" t="s">
        <v>3536</v>
      </c>
      <c r="I3265" t="s">
        <v>3566</v>
      </c>
      <c r="J3265">
        <v>0</v>
      </c>
      <c r="K3265">
        <v>9</v>
      </c>
      <c r="L3265">
        <v>5</v>
      </c>
      <c r="M3265">
        <v>85</v>
      </c>
      <c r="N3265">
        <v>15</v>
      </c>
      <c r="O3265">
        <v>2</v>
      </c>
      <c r="P3265">
        <v>0</v>
      </c>
      <c r="Q3265">
        <v>6</v>
      </c>
      <c r="R3265" s="27">
        <f t="shared" si="262"/>
        <v>162</v>
      </c>
      <c r="S3265" s="27">
        <f t="shared" si="263"/>
        <v>104</v>
      </c>
      <c r="T3265" s="27" t="str">
        <f>IFERROR(VLOOKUP(F3265,#REF!,2,0),"")</f>
        <v/>
      </c>
      <c r="U3265" s="27" t="str">
        <f t="shared" si="264"/>
        <v>,13:15:00,car,162</v>
      </c>
    </row>
    <row r="3266" spans="1:21" hidden="1" x14ac:dyDescent="0.25">
      <c r="A3266" t="s">
        <v>165</v>
      </c>
      <c r="B3266">
        <v>13</v>
      </c>
      <c r="C3266" s="27" t="str">
        <f t="shared" si="260"/>
        <v>T</v>
      </c>
      <c r="E3266" t="s">
        <v>3535</v>
      </c>
      <c r="F3266" s="27" t="str">
        <f t="shared" si="261"/>
        <v>CCV-4A_SL</v>
      </c>
      <c r="G3266" t="s">
        <v>3536</v>
      </c>
      <c r="I3266" t="s">
        <v>3567</v>
      </c>
      <c r="J3266">
        <v>0</v>
      </c>
      <c r="K3266">
        <v>11</v>
      </c>
      <c r="L3266">
        <v>7</v>
      </c>
      <c r="M3266">
        <v>106</v>
      </c>
      <c r="N3266">
        <v>19</v>
      </c>
      <c r="O3266">
        <v>2</v>
      </c>
      <c r="P3266">
        <v>0</v>
      </c>
      <c r="Q3266">
        <v>7</v>
      </c>
      <c r="R3266" s="27">
        <f t="shared" si="262"/>
        <v>203</v>
      </c>
      <c r="S3266" s="27">
        <f t="shared" si="263"/>
        <v>131</v>
      </c>
      <c r="T3266" s="27" t="str">
        <f>IFERROR(VLOOKUP(F3266,#REF!,2,0),"")</f>
        <v/>
      </c>
      <c r="U3266" s="27" t="str">
        <f t="shared" si="264"/>
        <v>,13:30:00,car,203</v>
      </c>
    </row>
    <row r="3267" spans="1:21" hidden="1" x14ac:dyDescent="0.25">
      <c r="A3267" t="s">
        <v>167</v>
      </c>
      <c r="B3267">
        <v>13</v>
      </c>
      <c r="C3267" s="27" t="str">
        <f t="shared" ref="C3267:C3330" si="265">IF(B3267&lt;12,"M",IF(AND(B3267&gt;=12,B3267&lt;=18),"T","N"))</f>
        <v>T</v>
      </c>
      <c r="E3267" t="s">
        <v>3535</v>
      </c>
      <c r="F3267" s="27" t="str">
        <f t="shared" ref="F3267:F3330" si="266">CONCATENATE("CCV-",G3267)</f>
        <v>CCV-4A_SL</v>
      </c>
      <c r="G3267" t="s">
        <v>3536</v>
      </c>
      <c r="I3267" t="s">
        <v>3568</v>
      </c>
      <c r="J3267">
        <v>0</v>
      </c>
      <c r="K3267">
        <v>10</v>
      </c>
      <c r="L3267">
        <v>6</v>
      </c>
      <c r="M3267">
        <v>95</v>
      </c>
      <c r="N3267">
        <v>17</v>
      </c>
      <c r="O3267">
        <v>2</v>
      </c>
      <c r="P3267">
        <v>0</v>
      </c>
      <c r="Q3267">
        <v>7</v>
      </c>
      <c r="R3267" s="27">
        <f t="shared" ref="R3267:R3330" si="267">ROUNDUP((M3267+P3267+Q3267+(1/6)*N3267+2*K3267+2.5*L3267)*1.3,0)</f>
        <v>182</v>
      </c>
      <c r="S3267" s="27">
        <f t="shared" ref="S3267:S3330" si="268">ROUNDUP(M3267+P3267+Q3267+2.5*L3267,0)</f>
        <v>117</v>
      </c>
      <c r="T3267" s="27" t="str">
        <f>IFERROR(VLOOKUP(F3267,#REF!,2,0),"")</f>
        <v/>
      </c>
      <c r="U3267" s="27" t="str">
        <f t="shared" ref="U3267:U3330" si="269">CONCATENATE(T3267,",",CONCATENATE(LEFT(A3267,5),":00"),",car,",R3267)</f>
        <v>,13:45:00,car,182</v>
      </c>
    </row>
    <row r="3268" spans="1:21" hidden="1" x14ac:dyDescent="0.25">
      <c r="A3268" t="s">
        <v>169</v>
      </c>
      <c r="B3268">
        <v>14</v>
      </c>
      <c r="C3268" s="27" t="str">
        <f t="shared" si="265"/>
        <v>T</v>
      </c>
      <c r="E3268" t="s">
        <v>3535</v>
      </c>
      <c r="F3268" s="27" t="str">
        <f t="shared" si="266"/>
        <v>CCV-4A_SL</v>
      </c>
      <c r="G3268" t="s">
        <v>3536</v>
      </c>
      <c r="I3268" t="s">
        <v>3569</v>
      </c>
      <c r="J3268">
        <v>0</v>
      </c>
      <c r="K3268">
        <v>10</v>
      </c>
      <c r="L3268">
        <v>6</v>
      </c>
      <c r="M3268">
        <v>103</v>
      </c>
      <c r="N3268">
        <v>18</v>
      </c>
      <c r="O3268">
        <v>2</v>
      </c>
      <c r="P3268">
        <v>0</v>
      </c>
      <c r="Q3268">
        <v>7</v>
      </c>
      <c r="R3268" s="27">
        <f t="shared" si="267"/>
        <v>193</v>
      </c>
      <c r="S3268" s="27">
        <f t="shared" si="268"/>
        <v>125</v>
      </c>
      <c r="T3268" s="27" t="str">
        <f>IFERROR(VLOOKUP(F3268,#REF!,2,0),"")</f>
        <v/>
      </c>
      <c r="U3268" s="27" t="str">
        <f t="shared" si="269"/>
        <v>,14:00:00,car,193</v>
      </c>
    </row>
    <row r="3269" spans="1:21" hidden="1" x14ac:dyDescent="0.25">
      <c r="A3269" t="s">
        <v>171</v>
      </c>
      <c r="B3269">
        <v>14</v>
      </c>
      <c r="C3269" s="27" t="str">
        <f t="shared" si="265"/>
        <v>T</v>
      </c>
      <c r="E3269" t="s">
        <v>3535</v>
      </c>
      <c r="F3269" s="27" t="str">
        <f t="shared" si="266"/>
        <v>CCV-4A_SL</v>
      </c>
      <c r="G3269" t="s">
        <v>3536</v>
      </c>
      <c r="I3269" t="s">
        <v>3570</v>
      </c>
      <c r="J3269">
        <v>0</v>
      </c>
      <c r="K3269">
        <v>11</v>
      </c>
      <c r="L3269">
        <v>7</v>
      </c>
      <c r="M3269">
        <v>107</v>
      </c>
      <c r="N3269">
        <v>19</v>
      </c>
      <c r="O3269">
        <v>2</v>
      </c>
      <c r="P3269">
        <v>0</v>
      </c>
      <c r="Q3269">
        <v>8</v>
      </c>
      <c r="R3269" s="27">
        <f t="shared" si="267"/>
        <v>205</v>
      </c>
      <c r="S3269" s="27">
        <f t="shared" si="268"/>
        <v>133</v>
      </c>
      <c r="T3269" s="27" t="str">
        <f>IFERROR(VLOOKUP(F3269,#REF!,2,0),"")</f>
        <v/>
      </c>
      <c r="U3269" s="27" t="str">
        <f t="shared" si="269"/>
        <v>,14:15:00,car,205</v>
      </c>
    </row>
    <row r="3270" spans="1:21" hidden="1" x14ac:dyDescent="0.25">
      <c r="A3270" t="s">
        <v>173</v>
      </c>
      <c r="B3270">
        <v>14</v>
      </c>
      <c r="C3270" s="27" t="str">
        <f t="shared" si="265"/>
        <v>T</v>
      </c>
      <c r="E3270" t="s">
        <v>3535</v>
      </c>
      <c r="F3270" s="27" t="str">
        <f t="shared" si="266"/>
        <v>CCV-4A_SL</v>
      </c>
      <c r="G3270" t="s">
        <v>3536</v>
      </c>
      <c r="I3270" t="s">
        <v>3571</v>
      </c>
      <c r="J3270">
        <v>0</v>
      </c>
      <c r="K3270">
        <v>11</v>
      </c>
      <c r="L3270">
        <v>7</v>
      </c>
      <c r="M3270">
        <v>107</v>
      </c>
      <c r="N3270">
        <v>19</v>
      </c>
      <c r="O3270">
        <v>2</v>
      </c>
      <c r="P3270">
        <v>0</v>
      </c>
      <c r="Q3270">
        <v>8</v>
      </c>
      <c r="R3270" s="27">
        <f t="shared" si="267"/>
        <v>205</v>
      </c>
      <c r="S3270" s="27">
        <f t="shared" si="268"/>
        <v>133</v>
      </c>
      <c r="T3270" s="27" t="str">
        <f>IFERROR(VLOOKUP(F3270,#REF!,2,0),"")</f>
        <v/>
      </c>
      <c r="U3270" s="27" t="str">
        <f t="shared" si="269"/>
        <v>,14:30:00,car,205</v>
      </c>
    </row>
    <row r="3271" spans="1:21" hidden="1" x14ac:dyDescent="0.25">
      <c r="A3271" t="s">
        <v>175</v>
      </c>
      <c r="B3271">
        <v>14</v>
      </c>
      <c r="C3271" s="27" t="str">
        <f t="shared" si="265"/>
        <v>T</v>
      </c>
      <c r="E3271" t="s">
        <v>3535</v>
      </c>
      <c r="F3271" s="27" t="str">
        <f t="shared" si="266"/>
        <v>CCV-4A_SL</v>
      </c>
      <c r="G3271" t="s">
        <v>3536</v>
      </c>
      <c r="I3271" t="s">
        <v>3572</v>
      </c>
      <c r="J3271">
        <v>0</v>
      </c>
      <c r="K3271">
        <v>10</v>
      </c>
      <c r="L3271">
        <v>6</v>
      </c>
      <c r="M3271">
        <v>102</v>
      </c>
      <c r="N3271">
        <v>18</v>
      </c>
      <c r="O3271">
        <v>2</v>
      </c>
      <c r="P3271">
        <v>0</v>
      </c>
      <c r="Q3271">
        <v>7</v>
      </c>
      <c r="R3271" s="27">
        <f t="shared" si="267"/>
        <v>192</v>
      </c>
      <c r="S3271" s="27">
        <f t="shared" si="268"/>
        <v>124</v>
      </c>
      <c r="T3271" s="27" t="str">
        <f>IFERROR(VLOOKUP(F3271,#REF!,2,0),"")</f>
        <v/>
      </c>
      <c r="U3271" s="27" t="str">
        <f t="shared" si="269"/>
        <v>,14:45:00,car,192</v>
      </c>
    </row>
    <row r="3272" spans="1:21" hidden="1" x14ac:dyDescent="0.25">
      <c r="A3272" t="s">
        <v>177</v>
      </c>
      <c r="B3272">
        <v>15</v>
      </c>
      <c r="C3272" s="27" t="str">
        <f t="shared" si="265"/>
        <v>T</v>
      </c>
      <c r="E3272" t="s">
        <v>3535</v>
      </c>
      <c r="F3272" s="27" t="str">
        <f t="shared" si="266"/>
        <v>CCV-4A_SL</v>
      </c>
      <c r="G3272" t="s">
        <v>3536</v>
      </c>
      <c r="I3272" t="s">
        <v>3573</v>
      </c>
      <c r="J3272">
        <v>0</v>
      </c>
      <c r="K3272">
        <v>12</v>
      </c>
      <c r="L3272">
        <v>7</v>
      </c>
      <c r="M3272">
        <v>118</v>
      </c>
      <c r="N3272">
        <v>21</v>
      </c>
      <c r="O3272">
        <v>2</v>
      </c>
      <c r="P3272">
        <v>0</v>
      </c>
      <c r="Q3272">
        <v>8</v>
      </c>
      <c r="R3272" s="27">
        <f t="shared" si="267"/>
        <v>223</v>
      </c>
      <c r="S3272" s="27">
        <f t="shared" si="268"/>
        <v>144</v>
      </c>
      <c r="T3272" s="27" t="str">
        <f>IFERROR(VLOOKUP(F3272,#REF!,2,0),"")</f>
        <v/>
      </c>
      <c r="U3272" s="27" t="str">
        <f t="shared" si="269"/>
        <v>,15:00:00,car,223</v>
      </c>
    </row>
    <row r="3273" spans="1:21" hidden="1" x14ac:dyDescent="0.25">
      <c r="A3273" t="s">
        <v>179</v>
      </c>
      <c r="B3273">
        <v>15</v>
      </c>
      <c r="C3273" s="27" t="str">
        <f t="shared" si="265"/>
        <v>T</v>
      </c>
      <c r="E3273" t="s">
        <v>3535</v>
      </c>
      <c r="F3273" s="27" t="str">
        <f t="shared" si="266"/>
        <v>CCV-4A_SL</v>
      </c>
      <c r="G3273" t="s">
        <v>3536</v>
      </c>
      <c r="I3273" t="s">
        <v>3574</v>
      </c>
      <c r="J3273">
        <v>0</v>
      </c>
      <c r="K3273">
        <v>10</v>
      </c>
      <c r="L3273">
        <v>6</v>
      </c>
      <c r="M3273">
        <v>103</v>
      </c>
      <c r="N3273">
        <v>18</v>
      </c>
      <c r="O3273">
        <v>2</v>
      </c>
      <c r="P3273">
        <v>0</v>
      </c>
      <c r="Q3273">
        <v>7</v>
      </c>
      <c r="R3273" s="27">
        <f t="shared" si="267"/>
        <v>193</v>
      </c>
      <c r="S3273" s="27">
        <f t="shared" si="268"/>
        <v>125</v>
      </c>
      <c r="T3273" s="27" t="str">
        <f>IFERROR(VLOOKUP(F3273,#REF!,2,0),"")</f>
        <v/>
      </c>
      <c r="U3273" s="27" t="str">
        <f t="shared" si="269"/>
        <v>,15:15:00,car,193</v>
      </c>
    </row>
    <row r="3274" spans="1:21" hidden="1" x14ac:dyDescent="0.25">
      <c r="A3274" t="s">
        <v>181</v>
      </c>
      <c r="B3274">
        <v>15</v>
      </c>
      <c r="C3274" s="27" t="str">
        <f t="shared" si="265"/>
        <v>T</v>
      </c>
      <c r="E3274" t="s">
        <v>3535</v>
      </c>
      <c r="F3274" s="27" t="str">
        <f t="shared" si="266"/>
        <v>CCV-4A_SL</v>
      </c>
      <c r="G3274" t="s">
        <v>3536</v>
      </c>
      <c r="I3274" t="s">
        <v>3575</v>
      </c>
      <c r="J3274">
        <v>0</v>
      </c>
      <c r="K3274">
        <v>10</v>
      </c>
      <c r="L3274">
        <v>6</v>
      </c>
      <c r="M3274">
        <v>102</v>
      </c>
      <c r="N3274">
        <v>18</v>
      </c>
      <c r="O3274">
        <v>2</v>
      </c>
      <c r="P3274">
        <v>0</v>
      </c>
      <c r="Q3274">
        <v>7</v>
      </c>
      <c r="R3274" s="27">
        <f t="shared" si="267"/>
        <v>192</v>
      </c>
      <c r="S3274" s="27">
        <f t="shared" si="268"/>
        <v>124</v>
      </c>
      <c r="T3274" s="27" t="str">
        <f>IFERROR(VLOOKUP(F3274,#REF!,2,0),"")</f>
        <v/>
      </c>
      <c r="U3274" s="27" t="str">
        <f t="shared" si="269"/>
        <v>,15:30:00,car,192</v>
      </c>
    </row>
    <row r="3275" spans="1:21" hidden="1" x14ac:dyDescent="0.25">
      <c r="A3275" t="s">
        <v>183</v>
      </c>
      <c r="B3275">
        <v>15</v>
      </c>
      <c r="C3275" s="27" t="str">
        <f t="shared" si="265"/>
        <v>T</v>
      </c>
      <c r="E3275" t="s">
        <v>3535</v>
      </c>
      <c r="F3275" s="27" t="str">
        <f t="shared" si="266"/>
        <v>CCV-4A_SL</v>
      </c>
      <c r="G3275" t="s">
        <v>3536</v>
      </c>
      <c r="I3275" t="s">
        <v>3576</v>
      </c>
      <c r="J3275">
        <v>0</v>
      </c>
      <c r="K3275">
        <v>11</v>
      </c>
      <c r="L3275">
        <v>7</v>
      </c>
      <c r="M3275">
        <v>112</v>
      </c>
      <c r="N3275">
        <v>20</v>
      </c>
      <c r="O3275">
        <v>2</v>
      </c>
      <c r="P3275">
        <v>0</v>
      </c>
      <c r="Q3275">
        <v>8</v>
      </c>
      <c r="R3275" s="27">
        <f t="shared" si="267"/>
        <v>212</v>
      </c>
      <c r="S3275" s="27">
        <f t="shared" si="268"/>
        <v>138</v>
      </c>
      <c r="T3275" s="27" t="str">
        <f>IFERROR(VLOOKUP(F3275,#REF!,2,0),"")</f>
        <v/>
      </c>
      <c r="U3275" s="27" t="str">
        <f t="shared" si="269"/>
        <v>,15:45:00,car,212</v>
      </c>
    </row>
    <row r="3276" spans="1:21" hidden="1" x14ac:dyDescent="0.25">
      <c r="A3276" t="s">
        <v>185</v>
      </c>
      <c r="B3276">
        <v>16</v>
      </c>
      <c r="C3276" s="27" t="str">
        <f t="shared" si="265"/>
        <v>T</v>
      </c>
      <c r="E3276" t="s">
        <v>3535</v>
      </c>
      <c r="F3276" s="27" t="str">
        <f t="shared" si="266"/>
        <v>CCV-4A_SL</v>
      </c>
      <c r="G3276" t="s">
        <v>3536</v>
      </c>
      <c r="I3276" t="s">
        <v>3577</v>
      </c>
      <c r="J3276">
        <v>0</v>
      </c>
      <c r="K3276">
        <v>11</v>
      </c>
      <c r="L3276">
        <v>7</v>
      </c>
      <c r="M3276">
        <v>107</v>
      </c>
      <c r="N3276">
        <v>19</v>
      </c>
      <c r="O3276">
        <v>2</v>
      </c>
      <c r="P3276">
        <v>0</v>
      </c>
      <c r="Q3276">
        <v>8</v>
      </c>
      <c r="R3276" s="27">
        <f t="shared" si="267"/>
        <v>205</v>
      </c>
      <c r="S3276" s="27">
        <f t="shared" si="268"/>
        <v>133</v>
      </c>
      <c r="T3276" s="27" t="str">
        <f>IFERROR(VLOOKUP(F3276,#REF!,2,0),"")</f>
        <v/>
      </c>
      <c r="U3276" s="27" t="str">
        <f t="shared" si="269"/>
        <v>,16:00:00,car,205</v>
      </c>
    </row>
    <row r="3277" spans="1:21" hidden="1" x14ac:dyDescent="0.25">
      <c r="A3277" t="s">
        <v>187</v>
      </c>
      <c r="B3277">
        <v>16</v>
      </c>
      <c r="C3277" s="27" t="str">
        <f t="shared" si="265"/>
        <v>T</v>
      </c>
      <c r="E3277" t="s">
        <v>3535</v>
      </c>
      <c r="F3277" s="27" t="str">
        <f t="shared" si="266"/>
        <v>CCV-4A_SL</v>
      </c>
      <c r="G3277" t="s">
        <v>3536</v>
      </c>
      <c r="I3277" t="s">
        <v>3578</v>
      </c>
      <c r="J3277">
        <v>0</v>
      </c>
      <c r="K3277">
        <v>9</v>
      </c>
      <c r="L3277">
        <v>6</v>
      </c>
      <c r="M3277">
        <v>93</v>
      </c>
      <c r="N3277">
        <v>17</v>
      </c>
      <c r="O3277">
        <v>2</v>
      </c>
      <c r="P3277">
        <v>0</v>
      </c>
      <c r="Q3277">
        <v>7</v>
      </c>
      <c r="R3277" s="27">
        <f t="shared" si="267"/>
        <v>177</v>
      </c>
      <c r="S3277" s="27">
        <f t="shared" si="268"/>
        <v>115</v>
      </c>
      <c r="T3277" s="27" t="str">
        <f>IFERROR(VLOOKUP(F3277,#REF!,2,0),"")</f>
        <v/>
      </c>
      <c r="U3277" s="27" t="str">
        <f t="shared" si="269"/>
        <v>,16:15:00,car,177</v>
      </c>
    </row>
    <row r="3278" spans="1:21" hidden="1" x14ac:dyDescent="0.25">
      <c r="A3278" t="s">
        <v>42</v>
      </c>
      <c r="B3278">
        <v>16</v>
      </c>
      <c r="C3278" s="27" t="str">
        <f t="shared" si="265"/>
        <v>T</v>
      </c>
      <c r="E3278" t="s">
        <v>3535</v>
      </c>
      <c r="F3278" s="27" t="str">
        <f t="shared" si="266"/>
        <v>CCV-4A_SL</v>
      </c>
      <c r="G3278" t="s">
        <v>3536</v>
      </c>
      <c r="I3278" t="s">
        <v>3579</v>
      </c>
      <c r="J3278">
        <v>0</v>
      </c>
      <c r="K3278">
        <v>10</v>
      </c>
      <c r="L3278">
        <v>6</v>
      </c>
      <c r="M3278">
        <v>95</v>
      </c>
      <c r="N3278">
        <v>17</v>
      </c>
      <c r="O3278">
        <v>2</v>
      </c>
      <c r="P3278">
        <v>0</v>
      </c>
      <c r="Q3278">
        <v>7</v>
      </c>
      <c r="R3278" s="27">
        <f t="shared" si="267"/>
        <v>182</v>
      </c>
      <c r="S3278" s="27">
        <f t="shared" si="268"/>
        <v>117</v>
      </c>
      <c r="T3278" s="27" t="str">
        <f>IFERROR(VLOOKUP(F3278,#REF!,2,0),"")</f>
        <v/>
      </c>
      <c r="U3278" s="27" t="str">
        <f t="shared" si="269"/>
        <v>,16:30:00,car,182</v>
      </c>
    </row>
    <row r="3279" spans="1:21" hidden="1" x14ac:dyDescent="0.25">
      <c r="A3279" t="s">
        <v>43</v>
      </c>
      <c r="B3279">
        <v>16</v>
      </c>
      <c r="C3279" s="27" t="str">
        <f t="shared" si="265"/>
        <v>T</v>
      </c>
      <c r="E3279" t="s">
        <v>3535</v>
      </c>
      <c r="F3279" s="27" t="str">
        <f t="shared" si="266"/>
        <v>CCV-4A_SL</v>
      </c>
      <c r="G3279" t="s">
        <v>3536</v>
      </c>
      <c r="I3279" t="s">
        <v>3580</v>
      </c>
      <c r="J3279">
        <v>0</v>
      </c>
      <c r="K3279">
        <v>10</v>
      </c>
      <c r="L3279">
        <v>6</v>
      </c>
      <c r="M3279">
        <v>102</v>
      </c>
      <c r="N3279">
        <v>18</v>
      </c>
      <c r="O3279">
        <v>2</v>
      </c>
      <c r="P3279">
        <v>0</v>
      </c>
      <c r="Q3279">
        <v>7</v>
      </c>
      <c r="R3279" s="27">
        <f t="shared" si="267"/>
        <v>192</v>
      </c>
      <c r="S3279" s="27">
        <f t="shared" si="268"/>
        <v>124</v>
      </c>
      <c r="T3279" s="27" t="str">
        <f>IFERROR(VLOOKUP(F3279,#REF!,2,0),"")</f>
        <v/>
      </c>
      <c r="U3279" s="27" t="str">
        <f t="shared" si="269"/>
        <v>,16:45:00,car,192</v>
      </c>
    </row>
    <row r="3280" spans="1:21" hidden="1" x14ac:dyDescent="0.25">
      <c r="A3280" t="s">
        <v>44</v>
      </c>
      <c r="B3280">
        <v>17</v>
      </c>
      <c r="C3280" s="27" t="str">
        <f t="shared" si="265"/>
        <v>T</v>
      </c>
      <c r="E3280" t="s">
        <v>3535</v>
      </c>
      <c r="F3280" s="27" t="str">
        <f t="shared" si="266"/>
        <v>CCV-4A_SL</v>
      </c>
      <c r="G3280" t="s">
        <v>3536</v>
      </c>
      <c r="I3280" t="s">
        <v>3581</v>
      </c>
      <c r="J3280">
        <v>0</v>
      </c>
      <c r="K3280">
        <v>10</v>
      </c>
      <c r="L3280">
        <v>6</v>
      </c>
      <c r="M3280">
        <v>97</v>
      </c>
      <c r="N3280">
        <v>17</v>
      </c>
      <c r="O3280">
        <v>2</v>
      </c>
      <c r="P3280">
        <v>0</v>
      </c>
      <c r="Q3280">
        <v>7</v>
      </c>
      <c r="R3280" s="27">
        <f t="shared" si="267"/>
        <v>185</v>
      </c>
      <c r="S3280" s="27">
        <f t="shared" si="268"/>
        <v>119</v>
      </c>
      <c r="T3280" s="27" t="str">
        <f>IFERROR(VLOOKUP(F3280,#REF!,2,0),"")</f>
        <v/>
      </c>
      <c r="U3280" s="27" t="str">
        <f t="shared" si="269"/>
        <v>,17:00:00,car,185</v>
      </c>
    </row>
    <row r="3281" spans="1:21" hidden="1" x14ac:dyDescent="0.25">
      <c r="A3281" t="s">
        <v>45</v>
      </c>
      <c r="B3281">
        <v>17</v>
      </c>
      <c r="C3281" s="27" t="str">
        <f t="shared" si="265"/>
        <v>T</v>
      </c>
      <c r="E3281" t="s">
        <v>3535</v>
      </c>
      <c r="F3281" s="27" t="str">
        <f t="shared" si="266"/>
        <v>CCV-4A_SL</v>
      </c>
      <c r="G3281" t="s">
        <v>3536</v>
      </c>
      <c r="I3281" t="s">
        <v>3582</v>
      </c>
      <c r="J3281">
        <v>0</v>
      </c>
      <c r="K3281">
        <v>11</v>
      </c>
      <c r="L3281">
        <v>7</v>
      </c>
      <c r="M3281">
        <v>113</v>
      </c>
      <c r="N3281">
        <v>20</v>
      </c>
      <c r="O3281">
        <v>2</v>
      </c>
      <c r="P3281">
        <v>0</v>
      </c>
      <c r="Q3281">
        <v>8</v>
      </c>
      <c r="R3281" s="27">
        <f t="shared" si="267"/>
        <v>213</v>
      </c>
      <c r="S3281" s="27">
        <f t="shared" si="268"/>
        <v>139</v>
      </c>
      <c r="T3281" s="27" t="str">
        <f>IFERROR(VLOOKUP(F3281,#REF!,2,0),"")</f>
        <v/>
      </c>
      <c r="U3281" s="27" t="str">
        <f t="shared" si="269"/>
        <v>,17:15:00,car,213</v>
      </c>
    </row>
    <row r="3282" spans="1:21" hidden="1" x14ac:dyDescent="0.25">
      <c r="A3282" t="s">
        <v>46</v>
      </c>
      <c r="B3282">
        <v>17</v>
      </c>
      <c r="C3282" s="27" t="str">
        <f t="shared" si="265"/>
        <v>T</v>
      </c>
      <c r="E3282" t="s">
        <v>3535</v>
      </c>
      <c r="F3282" s="27" t="str">
        <f t="shared" si="266"/>
        <v>CCV-4A_SL</v>
      </c>
      <c r="G3282" t="s">
        <v>3536</v>
      </c>
      <c r="I3282" t="s">
        <v>3583</v>
      </c>
      <c r="J3282">
        <v>0</v>
      </c>
      <c r="K3282">
        <v>12</v>
      </c>
      <c r="L3282">
        <v>7</v>
      </c>
      <c r="M3282">
        <v>120</v>
      </c>
      <c r="N3282">
        <v>21</v>
      </c>
      <c r="O3282">
        <v>2</v>
      </c>
      <c r="P3282">
        <v>0</v>
      </c>
      <c r="Q3282">
        <v>8</v>
      </c>
      <c r="R3282" s="27">
        <f t="shared" si="267"/>
        <v>225</v>
      </c>
      <c r="S3282" s="27">
        <f t="shared" si="268"/>
        <v>146</v>
      </c>
      <c r="T3282" s="27" t="str">
        <f>IFERROR(VLOOKUP(F3282,#REF!,2,0),"")</f>
        <v/>
      </c>
      <c r="U3282" s="27" t="str">
        <f t="shared" si="269"/>
        <v>,17:30:00,car,225</v>
      </c>
    </row>
    <row r="3283" spans="1:21" hidden="1" x14ac:dyDescent="0.25">
      <c r="A3283" t="s">
        <v>47</v>
      </c>
      <c r="B3283">
        <v>17</v>
      </c>
      <c r="C3283" s="27" t="str">
        <f t="shared" si="265"/>
        <v>T</v>
      </c>
      <c r="E3283" t="s">
        <v>3535</v>
      </c>
      <c r="F3283" s="27" t="str">
        <f t="shared" si="266"/>
        <v>CCV-4A_SL</v>
      </c>
      <c r="G3283" t="s">
        <v>3536</v>
      </c>
      <c r="I3283" t="s">
        <v>3584</v>
      </c>
      <c r="J3283">
        <v>0</v>
      </c>
      <c r="K3283">
        <v>9</v>
      </c>
      <c r="L3283">
        <v>6</v>
      </c>
      <c r="M3283">
        <v>90</v>
      </c>
      <c r="N3283">
        <v>16</v>
      </c>
      <c r="O3283">
        <v>2</v>
      </c>
      <c r="P3283">
        <v>0</v>
      </c>
      <c r="Q3283">
        <v>6</v>
      </c>
      <c r="R3283" s="27">
        <f t="shared" si="267"/>
        <v>172</v>
      </c>
      <c r="S3283" s="27">
        <f t="shared" si="268"/>
        <v>111</v>
      </c>
      <c r="T3283" s="27" t="str">
        <f>IFERROR(VLOOKUP(F3283,#REF!,2,0),"")</f>
        <v/>
      </c>
      <c r="U3283" s="27" t="str">
        <f t="shared" si="269"/>
        <v>,17:45:00,car,172</v>
      </c>
    </row>
    <row r="3284" spans="1:21" hidden="1" x14ac:dyDescent="0.25">
      <c r="A3284" t="s">
        <v>48</v>
      </c>
      <c r="B3284">
        <v>18</v>
      </c>
      <c r="C3284" s="27" t="str">
        <f t="shared" si="265"/>
        <v>T</v>
      </c>
      <c r="E3284" t="s">
        <v>3535</v>
      </c>
      <c r="F3284" s="27" t="str">
        <f t="shared" si="266"/>
        <v>CCV-4A_SL</v>
      </c>
      <c r="G3284" t="s">
        <v>3536</v>
      </c>
      <c r="I3284" t="s">
        <v>3585</v>
      </c>
      <c r="J3284">
        <v>0</v>
      </c>
      <c r="K3284">
        <v>10</v>
      </c>
      <c r="L3284">
        <v>6</v>
      </c>
      <c r="M3284">
        <v>104</v>
      </c>
      <c r="N3284">
        <v>18</v>
      </c>
      <c r="O3284">
        <v>2</v>
      </c>
      <c r="P3284">
        <v>0</v>
      </c>
      <c r="Q3284">
        <v>7</v>
      </c>
      <c r="R3284" s="27">
        <f t="shared" si="267"/>
        <v>194</v>
      </c>
      <c r="S3284" s="27">
        <f t="shared" si="268"/>
        <v>126</v>
      </c>
      <c r="T3284" s="27" t="str">
        <f>IFERROR(VLOOKUP(F3284,#REF!,2,0),"")</f>
        <v/>
      </c>
      <c r="U3284" s="27" t="str">
        <f t="shared" si="269"/>
        <v>,18:00:00,car,194</v>
      </c>
    </row>
    <row r="3285" spans="1:21" hidden="1" x14ac:dyDescent="0.25">
      <c r="A3285" t="s">
        <v>49</v>
      </c>
      <c r="B3285">
        <v>18</v>
      </c>
      <c r="C3285" s="27" t="str">
        <f t="shared" si="265"/>
        <v>T</v>
      </c>
      <c r="E3285" t="s">
        <v>3535</v>
      </c>
      <c r="F3285" s="27" t="str">
        <f t="shared" si="266"/>
        <v>CCV-4A_SL</v>
      </c>
      <c r="G3285" t="s">
        <v>3536</v>
      </c>
      <c r="I3285" t="s">
        <v>3586</v>
      </c>
      <c r="J3285">
        <v>0</v>
      </c>
      <c r="K3285">
        <v>11</v>
      </c>
      <c r="L3285">
        <v>7</v>
      </c>
      <c r="M3285">
        <v>112</v>
      </c>
      <c r="N3285">
        <v>20</v>
      </c>
      <c r="O3285">
        <v>2</v>
      </c>
      <c r="P3285">
        <v>0</v>
      </c>
      <c r="Q3285">
        <v>8</v>
      </c>
      <c r="R3285" s="27">
        <f t="shared" si="267"/>
        <v>212</v>
      </c>
      <c r="S3285" s="27">
        <f t="shared" si="268"/>
        <v>138</v>
      </c>
      <c r="T3285" s="27" t="str">
        <f>IFERROR(VLOOKUP(F3285,#REF!,2,0),"")</f>
        <v/>
      </c>
      <c r="U3285" s="27" t="str">
        <f t="shared" si="269"/>
        <v>,18:15:00,car,212</v>
      </c>
    </row>
    <row r="3286" spans="1:21" hidden="1" x14ac:dyDescent="0.25">
      <c r="A3286" t="s">
        <v>197</v>
      </c>
      <c r="B3286">
        <v>18</v>
      </c>
      <c r="C3286" s="27" t="str">
        <f t="shared" si="265"/>
        <v>T</v>
      </c>
      <c r="E3286" t="s">
        <v>3535</v>
      </c>
      <c r="F3286" s="27" t="str">
        <f t="shared" si="266"/>
        <v>CCV-4A_SL</v>
      </c>
      <c r="G3286" t="s">
        <v>3536</v>
      </c>
      <c r="I3286" t="s">
        <v>3587</v>
      </c>
      <c r="J3286">
        <v>0</v>
      </c>
      <c r="K3286">
        <v>11</v>
      </c>
      <c r="L3286">
        <v>7</v>
      </c>
      <c r="M3286">
        <v>114</v>
      </c>
      <c r="N3286">
        <v>20</v>
      </c>
      <c r="O3286">
        <v>2</v>
      </c>
      <c r="P3286">
        <v>0</v>
      </c>
      <c r="Q3286">
        <v>8</v>
      </c>
      <c r="R3286" s="27">
        <f t="shared" si="267"/>
        <v>215</v>
      </c>
      <c r="S3286" s="27">
        <f t="shared" si="268"/>
        <v>140</v>
      </c>
      <c r="T3286" s="27" t="str">
        <f>IFERROR(VLOOKUP(F3286,#REF!,2,0),"")</f>
        <v/>
      </c>
      <c r="U3286" s="27" t="str">
        <f t="shared" si="269"/>
        <v>,18:30:00,car,215</v>
      </c>
    </row>
    <row r="3287" spans="1:21" hidden="1" x14ac:dyDescent="0.25">
      <c r="A3287" t="s">
        <v>199</v>
      </c>
      <c r="B3287">
        <v>18</v>
      </c>
      <c r="C3287" s="27" t="str">
        <f t="shared" si="265"/>
        <v>T</v>
      </c>
      <c r="E3287" t="s">
        <v>3535</v>
      </c>
      <c r="F3287" s="27" t="str">
        <f t="shared" si="266"/>
        <v>CCV-4A_SL</v>
      </c>
      <c r="G3287" t="s">
        <v>3536</v>
      </c>
      <c r="I3287" t="s">
        <v>3588</v>
      </c>
      <c r="J3287">
        <v>0</v>
      </c>
      <c r="K3287">
        <v>10</v>
      </c>
      <c r="L3287">
        <v>6</v>
      </c>
      <c r="M3287">
        <v>98</v>
      </c>
      <c r="N3287">
        <v>18</v>
      </c>
      <c r="O3287">
        <v>2</v>
      </c>
      <c r="P3287">
        <v>0</v>
      </c>
      <c r="Q3287">
        <v>7</v>
      </c>
      <c r="R3287" s="27">
        <f t="shared" si="267"/>
        <v>186</v>
      </c>
      <c r="S3287" s="27">
        <f t="shared" si="268"/>
        <v>120</v>
      </c>
      <c r="T3287" s="27" t="str">
        <f>IFERROR(VLOOKUP(F3287,#REF!,2,0),"")</f>
        <v/>
      </c>
      <c r="U3287" s="27" t="str">
        <f t="shared" si="269"/>
        <v>,18:45:00,car,186</v>
      </c>
    </row>
    <row r="3288" spans="1:21" hidden="1" x14ac:dyDescent="0.25">
      <c r="A3288" t="s">
        <v>201</v>
      </c>
      <c r="B3288">
        <v>19</v>
      </c>
      <c r="C3288" s="27" t="str">
        <f t="shared" si="265"/>
        <v>N</v>
      </c>
      <c r="E3288" t="s">
        <v>3535</v>
      </c>
      <c r="F3288" s="27" t="str">
        <f t="shared" si="266"/>
        <v>CCV-4A_SL</v>
      </c>
      <c r="G3288" t="s">
        <v>3536</v>
      </c>
      <c r="I3288" t="s">
        <v>3589</v>
      </c>
      <c r="J3288">
        <v>0</v>
      </c>
      <c r="K3288">
        <v>9</v>
      </c>
      <c r="L3288">
        <v>6</v>
      </c>
      <c r="M3288">
        <v>91</v>
      </c>
      <c r="N3288">
        <v>16</v>
      </c>
      <c r="O3288">
        <v>2</v>
      </c>
      <c r="P3288">
        <v>0</v>
      </c>
      <c r="Q3288">
        <v>6</v>
      </c>
      <c r="R3288" s="27">
        <f t="shared" si="267"/>
        <v>173</v>
      </c>
      <c r="S3288" s="27">
        <f t="shared" si="268"/>
        <v>112</v>
      </c>
      <c r="T3288" s="27" t="str">
        <f>IFERROR(VLOOKUP(F3288,#REF!,2,0),"")</f>
        <v/>
      </c>
      <c r="U3288" s="27" t="str">
        <f t="shared" si="269"/>
        <v>,19:00:00,car,173</v>
      </c>
    </row>
    <row r="3289" spans="1:21" hidden="1" x14ac:dyDescent="0.25">
      <c r="A3289" t="s">
        <v>203</v>
      </c>
      <c r="B3289">
        <v>19</v>
      </c>
      <c r="C3289" s="27" t="str">
        <f t="shared" si="265"/>
        <v>N</v>
      </c>
      <c r="E3289" t="s">
        <v>3535</v>
      </c>
      <c r="F3289" s="27" t="str">
        <f t="shared" si="266"/>
        <v>CCV-4A_SL</v>
      </c>
      <c r="G3289" t="s">
        <v>3536</v>
      </c>
      <c r="I3289" t="s">
        <v>3590</v>
      </c>
      <c r="J3289">
        <v>0</v>
      </c>
      <c r="K3289">
        <v>10</v>
      </c>
      <c r="L3289">
        <v>6</v>
      </c>
      <c r="M3289">
        <v>104</v>
      </c>
      <c r="N3289">
        <v>18</v>
      </c>
      <c r="O3289">
        <v>2</v>
      </c>
      <c r="P3289">
        <v>0</v>
      </c>
      <c r="Q3289">
        <v>7</v>
      </c>
      <c r="R3289" s="27">
        <f t="shared" si="267"/>
        <v>194</v>
      </c>
      <c r="S3289" s="27">
        <f t="shared" si="268"/>
        <v>126</v>
      </c>
      <c r="T3289" s="27" t="str">
        <f>IFERROR(VLOOKUP(F3289,#REF!,2,0),"")</f>
        <v/>
      </c>
      <c r="U3289" s="27" t="str">
        <f t="shared" si="269"/>
        <v>,19:15:00,car,194</v>
      </c>
    </row>
    <row r="3290" spans="1:21" hidden="1" x14ac:dyDescent="0.25">
      <c r="A3290" t="s">
        <v>205</v>
      </c>
      <c r="B3290">
        <v>19</v>
      </c>
      <c r="C3290" s="27" t="str">
        <f t="shared" si="265"/>
        <v>N</v>
      </c>
      <c r="E3290" t="s">
        <v>3535</v>
      </c>
      <c r="F3290" s="27" t="str">
        <f t="shared" si="266"/>
        <v>CCV-4A_SL</v>
      </c>
      <c r="G3290" t="s">
        <v>3536</v>
      </c>
      <c r="I3290" t="s">
        <v>3591</v>
      </c>
      <c r="J3290">
        <v>0</v>
      </c>
      <c r="K3290">
        <v>11</v>
      </c>
      <c r="L3290">
        <v>7</v>
      </c>
      <c r="M3290">
        <v>111</v>
      </c>
      <c r="N3290">
        <v>20</v>
      </c>
      <c r="O3290">
        <v>2</v>
      </c>
      <c r="P3290">
        <v>0</v>
      </c>
      <c r="Q3290">
        <v>8</v>
      </c>
      <c r="R3290" s="27">
        <f t="shared" si="267"/>
        <v>211</v>
      </c>
      <c r="S3290" s="27">
        <f t="shared" si="268"/>
        <v>137</v>
      </c>
      <c r="T3290" s="27" t="str">
        <f>IFERROR(VLOOKUP(F3290,#REF!,2,0),"")</f>
        <v/>
      </c>
      <c r="U3290" s="27" t="str">
        <f t="shared" si="269"/>
        <v>,19:30:00,car,211</v>
      </c>
    </row>
    <row r="3291" spans="1:21" hidden="1" x14ac:dyDescent="0.25">
      <c r="A3291" t="s">
        <v>207</v>
      </c>
      <c r="B3291">
        <v>19</v>
      </c>
      <c r="C3291" s="27" t="str">
        <f t="shared" si="265"/>
        <v>N</v>
      </c>
      <c r="E3291" t="s">
        <v>3535</v>
      </c>
      <c r="F3291" s="27" t="str">
        <f t="shared" si="266"/>
        <v>CCV-4A_SL</v>
      </c>
      <c r="G3291" t="s">
        <v>3536</v>
      </c>
      <c r="I3291" t="s">
        <v>3592</v>
      </c>
      <c r="J3291">
        <v>0</v>
      </c>
      <c r="K3291">
        <v>9</v>
      </c>
      <c r="L3291">
        <v>6</v>
      </c>
      <c r="M3291">
        <v>92</v>
      </c>
      <c r="N3291">
        <v>16</v>
      </c>
      <c r="O3291">
        <v>2</v>
      </c>
      <c r="P3291">
        <v>0</v>
      </c>
      <c r="Q3291">
        <v>6</v>
      </c>
      <c r="R3291" s="27">
        <f t="shared" si="267"/>
        <v>174</v>
      </c>
      <c r="S3291" s="27">
        <f t="shared" si="268"/>
        <v>113</v>
      </c>
      <c r="T3291" s="27" t="str">
        <f>IFERROR(VLOOKUP(F3291,#REF!,2,0),"")</f>
        <v/>
      </c>
      <c r="U3291" s="27" t="str">
        <f t="shared" si="269"/>
        <v>,19:45:00,car,174</v>
      </c>
    </row>
    <row r="3292" spans="1:21" hidden="1" x14ac:dyDescent="0.25">
      <c r="A3292" t="s">
        <v>111</v>
      </c>
      <c r="B3292">
        <v>6</v>
      </c>
      <c r="C3292" s="27" t="str">
        <f t="shared" si="265"/>
        <v>M</v>
      </c>
      <c r="E3292" t="s">
        <v>3593</v>
      </c>
      <c r="F3292" s="27" t="str">
        <f t="shared" si="266"/>
        <v>CCV-4B_LC</v>
      </c>
      <c r="G3292" t="s">
        <v>3594</v>
      </c>
      <c r="I3292" t="s">
        <v>3595</v>
      </c>
      <c r="J3292">
        <v>0</v>
      </c>
      <c r="K3292">
        <v>0</v>
      </c>
      <c r="L3292">
        <v>0</v>
      </c>
      <c r="M3292">
        <v>1</v>
      </c>
      <c r="N3292">
        <v>0</v>
      </c>
      <c r="O3292">
        <v>0</v>
      </c>
      <c r="P3292">
        <v>0</v>
      </c>
      <c r="Q3292">
        <v>0</v>
      </c>
      <c r="R3292" s="27">
        <f t="shared" si="267"/>
        <v>2</v>
      </c>
      <c r="S3292" s="27">
        <f t="shared" si="268"/>
        <v>1</v>
      </c>
      <c r="T3292" s="27" t="str">
        <f>IFERROR(VLOOKUP(F3292,#REF!,2,0),"")</f>
        <v/>
      </c>
      <c r="U3292" s="27" t="str">
        <f t="shared" si="269"/>
        <v>,06:45:00,car,2</v>
      </c>
    </row>
    <row r="3293" spans="1:21" hidden="1" x14ac:dyDescent="0.25">
      <c r="A3293" t="s">
        <v>113</v>
      </c>
      <c r="B3293">
        <v>7</v>
      </c>
      <c r="C3293" s="27" t="str">
        <f t="shared" si="265"/>
        <v>M</v>
      </c>
      <c r="E3293" t="s">
        <v>3593</v>
      </c>
      <c r="F3293" s="27" t="str">
        <f t="shared" si="266"/>
        <v>CCV-4B_LC</v>
      </c>
      <c r="G3293" t="s">
        <v>3594</v>
      </c>
      <c r="I3293" t="s">
        <v>3596</v>
      </c>
      <c r="J3293">
        <v>0</v>
      </c>
      <c r="K3293">
        <v>0</v>
      </c>
      <c r="L3293">
        <v>6</v>
      </c>
      <c r="M3293">
        <v>10</v>
      </c>
      <c r="N3293">
        <v>0</v>
      </c>
      <c r="O3293">
        <v>1</v>
      </c>
      <c r="P3293">
        <v>0</v>
      </c>
      <c r="Q3293">
        <v>3</v>
      </c>
      <c r="R3293" s="27">
        <f t="shared" si="267"/>
        <v>37</v>
      </c>
      <c r="S3293" s="27">
        <f t="shared" si="268"/>
        <v>28</v>
      </c>
      <c r="T3293" s="27" t="str">
        <f>IFERROR(VLOOKUP(F3293,#REF!,2,0),"")</f>
        <v/>
      </c>
      <c r="U3293" s="27" t="str">
        <f t="shared" si="269"/>
        <v>,07:00:00,car,37</v>
      </c>
    </row>
    <row r="3294" spans="1:21" hidden="1" x14ac:dyDescent="0.25">
      <c r="A3294" t="s">
        <v>115</v>
      </c>
      <c r="B3294">
        <v>7</v>
      </c>
      <c r="C3294" s="27" t="str">
        <f t="shared" si="265"/>
        <v>M</v>
      </c>
      <c r="E3294" t="s">
        <v>3593</v>
      </c>
      <c r="F3294" s="27" t="str">
        <f t="shared" si="266"/>
        <v>CCV-4B_LC</v>
      </c>
      <c r="G3294" t="s">
        <v>3594</v>
      </c>
      <c r="I3294" t="s">
        <v>3597</v>
      </c>
      <c r="J3294">
        <v>0</v>
      </c>
      <c r="K3294">
        <v>4</v>
      </c>
      <c r="L3294">
        <v>3</v>
      </c>
      <c r="M3294">
        <v>10</v>
      </c>
      <c r="N3294">
        <v>0</v>
      </c>
      <c r="O3294">
        <v>0</v>
      </c>
      <c r="P3294">
        <v>0</v>
      </c>
      <c r="Q3294">
        <v>2</v>
      </c>
      <c r="R3294" s="27">
        <f t="shared" si="267"/>
        <v>36</v>
      </c>
      <c r="S3294" s="27">
        <f t="shared" si="268"/>
        <v>20</v>
      </c>
      <c r="T3294" s="27" t="str">
        <f>IFERROR(VLOOKUP(F3294,#REF!,2,0),"")</f>
        <v/>
      </c>
      <c r="U3294" s="27" t="str">
        <f t="shared" si="269"/>
        <v>,07:15:00,car,36</v>
      </c>
    </row>
    <row r="3295" spans="1:21" hidden="1" x14ac:dyDescent="0.25">
      <c r="A3295" t="s">
        <v>117</v>
      </c>
      <c r="B3295">
        <v>7</v>
      </c>
      <c r="C3295" s="27" t="str">
        <f t="shared" si="265"/>
        <v>M</v>
      </c>
      <c r="E3295" t="s">
        <v>3593</v>
      </c>
      <c r="F3295" s="27" t="str">
        <f t="shared" si="266"/>
        <v>CCV-4B_LC</v>
      </c>
      <c r="G3295" t="s">
        <v>3594</v>
      </c>
      <c r="I3295" t="s">
        <v>3598</v>
      </c>
      <c r="J3295">
        <v>0</v>
      </c>
      <c r="K3295">
        <v>4</v>
      </c>
      <c r="L3295">
        <v>1</v>
      </c>
      <c r="M3295">
        <v>17</v>
      </c>
      <c r="N3295">
        <v>2</v>
      </c>
      <c r="O3295">
        <v>0</v>
      </c>
      <c r="P3295">
        <v>0</v>
      </c>
      <c r="Q3295">
        <v>2</v>
      </c>
      <c r="R3295" s="27">
        <f t="shared" si="267"/>
        <v>39</v>
      </c>
      <c r="S3295" s="27">
        <f t="shared" si="268"/>
        <v>22</v>
      </c>
      <c r="T3295" s="27" t="str">
        <f>IFERROR(VLOOKUP(F3295,#REF!,2,0),"")</f>
        <v/>
      </c>
      <c r="U3295" s="27" t="str">
        <f t="shared" si="269"/>
        <v>,07:30:00,car,39</v>
      </c>
    </row>
    <row r="3296" spans="1:21" hidden="1" x14ac:dyDescent="0.25">
      <c r="A3296" t="s">
        <v>119</v>
      </c>
      <c r="B3296">
        <v>7</v>
      </c>
      <c r="C3296" s="27" t="str">
        <f t="shared" si="265"/>
        <v>M</v>
      </c>
      <c r="E3296" t="s">
        <v>3593</v>
      </c>
      <c r="F3296" s="27" t="str">
        <f t="shared" si="266"/>
        <v>CCV-4B_LC</v>
      </c>
      <c r="G3296" t="s">
        <v>3594</v>
      </c>
      <c r="I3296" t="s">
        <v>3599</v>
      </c>
      <c r="J3296">
        <v>0</v>
      </c>
      <c r="K3296">
        <v>1</v>
      </c>
      <c r="L3296">
        <v>1</v>
      </c>
      <c r="M3296">
        <v>16</v>
      </c>
      <c r="N3296">
        <v>0</v>
      </c>
      <c r="O3296">
        <v>0</v>
      </c>
      <c r="P3296">
        <v>0</v>
      </c>
      <c r="Q3296">
        <v>3</v>
      </c>
      <c r="R3296" s="27">
        <f t="shared" si="267"/>
        <v>31</v>
      </c>
      <c r="S3296" s="27">
        <f t="shared" si="268"/>
        <v>22</v>
      </c>
      <c r="T3296" s="27" t="str">
        <f>IFERROR(VLOOKUP(F3296,#REF!,2,0),"")</f>
        <v/>
      </c>
      <c r="U3296" s="27" t="str">
        <f t="shared" si="269"/>
        <v>,07:45:00,car,31</v>
      </c>
    </row>
    <row r="3297" spans="1:21" hidden="1" x14ac:dyDescent="0.25">
      <c r="A3297" t="s">
        <v>121</v>
      </c>
      <c r="B3297">
        <v>8</v>
      </c>
      <c r="C3297" s="27" t="str">
        <f t="shared" si="265"/>
        <v>M</v>
      </c>
      <c r="E3297" t="s">
        <v>3593</v>
      </c>
      <c r="F3297" s="27" t="str">
        <f t="shared" si="266"/>
        <v>CCV-4B_LC</v>
      </c>
      <c r="G3297" t="s">
        <v>3594</v>
      </c>
      <c r="I3297" t="s">
        <v>3600</v>
      </c>
      <c r="J3297">
        <v>0</v>
      </c>
      <c r="K3297">
        <v>2</v>
      </c>
      <c r="L3297">
        <v>2</v>
      </c>
      <c r="M3297">
        <v>20</v>
      </c>
      <c r="N3297">
        <v>1</v>
      </c>
      <c r="O3297">
        <v>0</v>
      </c>
      <c r="P3297">
        <v>0</v>
      </c>
      <c r="Q3297">
        <v>0</v>
      </c>
      <c r="R3297" s="27">
        <f t="shared" si="267"/>
        <v>38</v>
      </c>
      <c r="S3297" s="27">
        <f t="shared" si="268"/>
        <v>25</v>
      </c>
      <c r="T3297" s="27" t="str">
        <f>IFERROR(VLOOKUP(F3297,#REF!,2,0),"")</f>
        <v/>
      </c>
      <c r="U3297" s="27" t="str">
        <f t="shared" si="269"/>
        <v>,08:00:00,car,38</v>
      </c>
    </row>
    <row r="3298" spans="1:21" hidden="1" x14ac:dyDescent="0.25">
      <c r="A3298" t="s">
        <v>123</v>
      </c>
      <c r="B3298">
        <v>8</v>
      </c>
      <c r="C3298" s="27" t="str">
        <f t="shared" si="265"/>
        <v>M</v>
      </c>
      <c r="E3298" t="s">
        <v>3593</v>
      </c>
      <c r="F3298" s="27" t="str">
        <f t="shared" si="266"/>
        <v>CCV-4B_LC</v>
      </c>
      <c r="G3298" t="s">
        <v>3594</v>
      </c>
      <c r="I3298" t="s">
        <v>3601</v>
      </c>
      <c r="J3298">
        <v>0</v>
      </c>
      <c r="K3298">
        <v>2</v>
      </c>
      <c r="L3298">
        <v>2</v>
      </c>
      <c r="M3298">
        <v>20</v>
      </c>
      <c r="N3298">
        <v>0</v>
      </c>
      <c r="O3298">
        <v>0</v>
      </c>
      <c r="P3298">
        <v>0</v>
      </c>
      <c r="Q3298">
        <v>1</v>
      </c>
      <c r="R3298" s="27">
        <f t="shared" si="267"/>
        <v>39</v>
      </c>
      <c r="S3298" s="27">
        <f t="shared" si="268"/>
        <v>26</v>
      </c>
      <c r="T3298" s="27" t="str">
        <f>IFERROR(VLOOKUP(F3298,#REF!,2,0),"")</f>
        <v/>
      </c>
      <c r="U3298" s="27" t="str">
        <f t="shared" si="269"/>
        <v>,08:15:00,car,39</v>
      </c>
    </row>
    <row r="3299" spans="1:21" hidden="1" x14ac:dyDescent="0.25">
      <c r="A3299" t="s">
        <v>125</v>
      </c>
      <c r="B3299">
        <v>8</v>
      </c>
      <c r="C3299" s="27" t="str">
        <f t="shared" si="265"/>
        <v>M</v>
      </c>
      <c r="E3299" t="s">
        <v>3593</v>
      </c>
      <c r="F3299" s="27" t="str">
        <f t="shared" si="266"/>
        <v>CCV-4B_LC</v>
      </c>
      <c r="G3299" t="s">
        <v>3594</v>
      </c>
      <c r="I3299" t="s">
        <v>3602</v>
      </c>
      <c r="J3299">
        <v>0</v>
      </c>
      <c r="K3299">
        <v>2</v>
      </c>
      <c r="L3299">
        <v>4</v>
      </c>
      <c r="M3299">
        <v>25</v>
      </c>
      <c r="N3299">
        <v>0</v>
      </c>
      <c r="O3299">
        <v>0</v>
      </c>
      <c r="P3299">
        <v>0</v>
      </c>
      <c r="Q3299">
        <v>3</v>
      </c>
      <c r="R3299" s="27">
        <f t="shared" si="267"/>
        <v>55</v>
      </c>
      <c r="S3299" s="27">
        <f t="shared" si="268"/>
        <v>38</v>
      </c>
      <c r="T3299" s="27" t="str">
        <f>IFERROR(VLOOKUP(F3299,#REF!,2,0),"")</f>
        <v/>
      </c>
      <c r="U3299" s="27" t="str">
        <f t="shared" si="269"/>
        <v>,08:30:00,car,55</v>
      </c>
    </row>
    <row r="3300" spans="1:21" hidden="1" x14ac:dyDescent="0.25">
      <c r="A3300" t="s">
        <v>127</v>
      </c>
      <c r="B3300">
        <v>8</v>
      </c>
      <c r="C3300" s="27" t="str">
        <f t="shared" si="265"/>
        <v>M</v>
      </c>
      <c r="E3300" t="s">
        <v>3593</v>
      </c>
      <c r="F3300" s="27" t="str">
        <f t="shared" si="266"/>
        <v>CCV-4B_LC</v>
      </c>
      <c r="G3300" t="s">
        <v>3594</v>
      </c>
      <c r="I3300" t="s">
        <v>3603</v>
      </c>
      <c r="J3300">
        <v>0</v>
      </c>
      <c r="K3300">
        <v>2</v>
      </c>
      <c r="L3300">
        <v>7</v>
      </c>
      <c r="M3300">
        <v>19</v>
      </c>
      <c r="N3300">
        <v>1</v>
      </c>
      <c r="O3300">
        <v>1</v>
      </c>
      <c r="P3300">
        <v>0</v>
      </c>
      <c r="Q3300">
        <v>2</v>
      </c>
      <c r="R3300" s="27">
        <f t="shared" si="267"/>
        <v>56</v>
      </c>
      <c r="S3300" s="27">
        <f t="shared" si="268"/>
        <v>39</v>
      </c>
      <c r="T3300" s="27" t="str">
        <f>IFERROR(VLOOKUP(F3300,#REF!,2,0),"")</f>
        <v/>
      </c>
      <c r="U3300" s="27" t="str">
        <f t="shared" si="269"/>
        <v>,08:45:00,car,56</v>
      </c>
    </row>
    <row r="3301" spans="1:21" hidden="1" x14ac:dyDescent="0.25">
      <c r="A3301" t="s">
        <v>129</v>
      </c>
      <c r="B3301">
        <v>9</v>
      </c>
      <c r="C3301" s="27" t="str">
        <f t="shared" si="265"/>
        <v>M</v>
      </c>
      <c r="E3301" t="s">
        <v>3593</v>
      </c>
      <c r="F3301" s="27" t="str">
        <f t="shared" si="266"/>
        <v>CCV-4B_LC</v>
      </c>
      <c r="G3301" t="s">
        <v>3594</v>
      </c>
      <c r="I3301" t="s">
        <v>3604</v>
      </c>
      <c r="J3301">
        <v>0</v>
      </c>
      <c r="K3301">
        <v>0</v>
      </c>
      <c r="L3301">
        <v>1</v>
      </c>
      <c r="M3301">
        <v>18</v>
      </c>
      <c r="N3301">
        <v>0</v>
      </c>
      <c r="O3301">
        <v>0</v>
      </c>
      <c r="P3301">
        <v>0</v>
      </c>
      <c r="Q3301">
        <v>1</v>
      </c>
      <c r="R3301" s="27">
        <f t="shared" si="267"/>
        <v>28</v>
      </c>
      <c r="S3301" s="27">
        <f t="shared" si="268"/>
        <v>22</v>
      </c>
      <c r="T3301" s="27" t="str">
        <f>IFERROR(VLOOKUP(F3301,#REF!,2,0),"")</f>
        <v/>
      </c>
      <c r="U3301" s="27" t="str">
        <f t="shared" si="269"/>
        <v>,09:00:00,car,28</v>
      </c>
    </row>
    <row r="3302" spans="1:21" hidden="1" x14ac:dyDescent="0.25">
      <c r="A3302" t="s">
        <v>131</v>
      </c>
      <c r="B3302">
        <v>9</v>
      </c>
      <c r="C3302" s="27" t="str">
        <f t="shared" si="265"/>
        <v>M</v>
      </c>
      <c r="E3302" t="s">
        <v>3593</v>
      </c>
      <c r="F3302" s="27" t="str">
        <f t="shared" si="266"/>
        <v>CCV-4B_LC</v>
      </c>
      <c r="G3302" t="s">
        <v>3594</v>
      </c>
      <c r="I3302" t="s">
        <v>3605</v>
      </c>
      <c r="J3302">
        <v>0</v>
      </c>
      <c r="K3302">
        <v>6</v>
      </c>
      <c r="L3302">
        <v>8</v>
      </c>
      <c r="M3302">
        <v>27</v>
      </c>
      <c r="N3302">
        <v>0</v>
      </c>
      <c r="O3302">
        <v>0</v>
      </c>
      <c r="P3302">
        <v>0</v>
      </c>
      <c r="Q3302">
        <v>4</v>
      </c>
      <c r="R3302" s="27">
        <f t="shared" si="267"/>
        <v>82</v>
      </c>
      <c r="S3302" s="27">
        <f t="shared" si="268"/>
        <v>51</v>
      </c>
      <c r="T3302" s="27" t="str">
        <f>IFERROR(VLOOKUP(F3302,#REF!,2,0),"")</f>
        <v/>
      </c>
      <c r="U3302" s="27" t="str">
        <f t="shared" si="269"/>
        <v>,09:15:00,car,82</v>
      </c>
    </row>
    <row r="3303" spans="1:21" hidden="1" x14ac:dyDescent="0.25">
      <c r="A3303" t="s">
        <v>133</v>
      </c>
      <c r="B3303">
        <v>9</v>
      </c>
      <c r="C3303" s="27" t="str">
        <f t="shared" si="265"/>
        <v>M</v>
      </c>
      <c r="E3303" t="s">
        <v>3593</v>
      </c>
      <c r="F3303" s="27" t="str">
        <f t="shared" si="266"/>
        <v>CCV-4B_LC</v>
      </c>
      <c r="G3303" t="s">
        <v>3594</v>
      </c>
      <c r="I3303" t="s">
        <v>3606</v>
      </c>
      <c r="J3303">
        <v>0</v>
      </c>
      <c r="K3303">
        <v>4</v>
      </c>
      <c r="L3303">
        <v>8</v>
      </c>
      <c r="M3303">
        <v>30</v>
      </c>
      <c r="N3303">
        <v>0</v>
      </c>
      <c r="O3303">
        <v>1</v>
      </c>
      <c r="P3303">
        <v>0</v>
      </c>
      <c r="Q3303">
        <v>3</v>
      </c>
      <c r="R3303" s="27">
        <f t="shared" si="267"/>
        <v>80</v>
      </c>
      <c r="S3303" s="27">
        <f t="shared" si="268"/>
        <v>53</v>
      </c>
      <c r="T3303" s="27" t="str">
        <f>IFERROR(VLOOKUP(F3303,#REF!,2,0),"")</f>
        <v/>
      </c>
      <c r="U3303" s="27" t="str">
        <f t="shared" si="269"/>
        <v>,09:30:00,car,80</v>
      </c>
    </row>
    <row r="3304" spans="1:21" hidden="1" x14ac:dyDescent="0.25">
      <c r="A3304" t="s">
        <v>135</v>
      </c>
      <c r="B3304">
        <v>9</v>
      </c>
      <c r="C3304" s="27" t="str">
        <f t="shared" si="265"/>
        <v>M</v>
      </c>
      <c r="E3304" t="s">
        <v>3593</v>
      </c>
      <c r="F3304" s="27" t="str">
        <f t="shared" si="266"/>
        <v>CCV-4B_LC</v>
      </c>
      <c r="G3304" t="s">
        <v>3594</v>
      </c>
      <c r="I3304" t="s">
        <v>3607</v>
      </c>
      <c r="J3304">
        <v>0</v>
      </c>
      <c r="K3304">
        <v>3</v>
      </c>
      <c r="L3304">
        <v>1</v>
      </c>
      <c r="M3304">
        <v>25</v>
      </c>
      <c r="N3304">
        <v>0</v>
      </c>
      <c r="O3304">
        <v>0</v>
      </c>
      <c r="P3304">
        <v>0</v>
      </c>
      <c r="Q3304">
        <v>4</v>
      </c>
      <c r="R3304" s="27">
        <f t="shared" si="267"/>
        <v>49</v>
      </c>
      <c r="S3304" s="27">
        <f t="shared" si="268"/>
        <v>32</v>
      </c>
      <c r="T3304" s="27" t="str">
        <f>IFERROR(VLOOKUP(F3304,#REF!,2,0),"")</f>
        <v/>
      </c>
      <c r="U3304" s="27" t="str">
        <f t="shared" si="269"/>
        <v>,09:45:00,car,49</v>
      </c>
    </row>
    <row r="3305" spans="1:21" hidden="1" x14ac:dyDescent="0.25">
      <c r="A3305" t="s">
        <v>137</v>
      </c>
      <c r="B3305">
        <v>10</v>
      </c>
      <c r="C3305" s="27" t="str">
        <f t="shared" si="265"/>
        <v>M</v>
      </c>
      <c r="E3305" t="s">
        <v>3593</v>
      </c>
      <c r="F3305" s="27" t="str">
        <f t="shared" si="266"/>
        <v>CCV-4B_LC</v>
      </c>
      <c r="G3305" t="s">
        <v>3594</v>
      </c>
      <c r="I3305" t="s">
        <v>3608</v>
      </c>
      <c r="J3305">
        <v>0</v>
      </c>
      <c r="K3305">
        <v>6</v>
      </c>
      <c r="L3305">
        <v>3</v>
      </c>
      <c r="M3305">
        <v>37</v>
      </c>
      <c r="N3305">
        <v>2</v>
      </c>
      <c r="O3305">
        <v>0</v>
      </c>
      <c r="P3305">
        <v>0</v>
      </c>
      <c r="Q3305">
        <v>5</v>
      </c>
      <c r="R3305" s="27">
        <f t="shared" si="267"/>
        <v>81</v>
      </c>
      <c r="S3305" s="27">
        <f t="shared" si="268"/>
        <v>50</v>
      </c>
      <c r="T3305" s="27" t="str">
        <f>IFERROR(VLOOKUP(F3305,#REF!,2,0),"")</f>
        <v/>
      </c>
      <c r="U3305" s="27" t="str">
        <f t="shared" si="269"/>
        <v>,10:00:00,car,81</v>
      </c>
    </row>
    <row r="3306" spans="1:21" hidden="1" x14ac:dyDescent="0.25">
      <c r="A3306" t="s">
        <v>139</v>
      </c>
      <c r="B3306">
        <v>10</v>
      </c>
      <c r="C3306" s="27" t="str">
        <f t="shared" si="265"/>
        <v>M</v>
      </c>
      <c r="E3306" t="s">
        <v>3593</v>
      </c>
      <c r="F3306" s="27" t="str">
        <f t="shared" si="266"/>
        <v>CCV-4B_LC</v>
      </c>
      <c r="G3306" t="s">
        <v>3594</v>
      </c>
      <c r="I3306" t="s">
        <v>3609</v>
      </c>
      <c r="J3306">
        <v>0</v>
      </c>
      <c r="K3306">
        <v>5</v>
      </c>
      <c r="L3306">
        <v>5</v>
      </c>
      <c r="M3306">
        <v>29</v>
      </c>
      <c r="N3306">
        <v>1</v>
      </c>
      <c r="O3306">
        <v>0</v>
      </c>
      <c r="P3306">
        <v>0</v>
      </c>
      <c r="Q3306">
        <v>4</v>
      </c>
      <c r="R3306" s="27">
        <f t="shared" si="267"/>
        <v>73</v>
      </c>
      <c r="S3306" s="27">
        <f t="shared" si="268"/>
        <v>46</v>
      </c>
      <c r="T3306" s="27" t="str">
        <f>IFERROR(VLOOKUP(F3306,#REF!,2,0),"")</f>
        <v/>
      </c>
      <c r="U3306" s="27" t="str">
        <f t="shared" si="269"/>
        <v>,10:15:00,car,73</v>
      </c>
    </row>
    <row r="3307" spans="1:21" hidden="1" x14ac:dyDescent="0.25">
      <c r="A3307" t="s">
        <v>141</v>
      </c>
      <c r="B3307">
        <v>10</v>
      </c>
      <c r="C3307" s="27" t="str">
        <f t="shared" si="265"/>
        <v>M</v>
      </c>
      <c r="E3307" t="s">
        <v>3593</v>
      </c>
      <c r="F3307" s="27" t="str">
        <f t="shared" si="266"/>
        <v>CCV-4B_LC</v>
      </c>
      <c r="G3307" t="s">
        <v>3594</v>
      </c>
      <c r="I3307" t="s">
        <v>3610</v>
      </c>
      <c r="J3307">
        <v>0</v>
      </c>
      <c r="K3307">
        <v>2</v>
      </c>
      <c r="L3307">
        <v>2</v>
      </c>
      <c r="M3307">
        <v>30</v>
      </c>
      <c r="N3307">
        <v>1</v>
      </c>
      <c r="O3307">
        <v>0</v>
      </c>
      <c r="P3307">
        <v>0</v>
      </c>
      <c r="Q3307">
        <v>2</v>
      </c>
      <c r="R3307" s="27">
        <f t="shared" si="267"/>
        <v>54</v>
      </c>
      <c r="S3307" s="27">
        <f t="shared" si="268"/>
        <v>37</v>
      </c>
      <c r="T3307" s="27" t="str">
        <f>IFERROR(VLOOKUP(F3307,#REF!,2,0),"")</f>
        <v/>
      </c>
      <c r="U3307" s="27" t="str">
        <f t="shared" si="269"/>
        <v>,10:30:00,car,54</v>
      </c>
    </row>
    <row r="3308" spans="1:21" hidden="1" x14ac:dyDescent="0.25">
      <c r="A3308" t="s">
        <v>143</v>
      </c>
      <c r="B3308">
        <v>10</v>
      </c>
      <c r="C3308" s="27" t="str">
        <f t="shared" si="265"/>
        <v>M</v>
      </c>
      <c r="E3308" t="s">
        <v>3593</v>
      </c>
      <c r="F3308" s="27" t="str">
        <f t="shared" si="266"/>
        <v>CCV-4B_LC</v>
      </c>
      <c r="G3308" t="s">
        <v>3594</v>
      </c>
      <c r="I3308" t="s">
        <v>3611</v>
      </c>
      <c r="J3308">
        <v>0</v>
      </c>
      <c r="K3308">
        <v>6</v>
      </c>
      <c r="L3308">
        <v>6</v>
      </c>
      <c r="M3308">
        <v>45</v>
      </c>
      <c r="N3308">
        <v>1</v>
      </c>
      <c r="O3308">
        <v>0</v>
      </c>
      <c r="P3308">
        <v>0</v>
      </c>
      <c r="Q3308">
        <v>1</v>
      </c>
      <c r="R3308" s="27">
        <f t="shared" si="267"/>
        <v>96</v>
      </c>
      <c r="S3308" s="27">
        <f t="shared" si="268"/>
        <v>61</v>
      </c>
      <c r="T3308" s="27" t="str">
        <f>IFERROR(VLOOKUP(F3308,#REF!,2,0),"")</f>
        <v/>
      </c>
      <c r="U3308" s="27" t="str">
        <f t="shared" si="269"/>
        <v>,10:45:00,car,96</v>
      </c>
    </row>
    <row r="3309" spans="1:21" hidden="1" x14ac:dyDescent="0.25">
      <c r="A3309" t="s">
        <v>145</v>
      </c>
      <c r="B3309">
        <v>11</v>
      </c>
      <c r="C3309" s="27" t="str">
        <f t="shared" si="265"/>
        <v>M</v>
      </c>
      <c r="E3309" t="s">
        <v>3593</v>
      </c>
      <c r="F3309" s="27" t="str">
        <f t="shared" si="266"/>
        <v>CCV-4B_LC</v>
      </c>
      <c r="G3309" t="s">
        <v>3594</v>
      </c>
      <c r="I3309" t="s">
        <v>3612</v>
      </c>
      <c r="J3309">
        <v>0</v>
      </c>
      <c r="K3309">
        <v>7</v>
      </c>
      <c r="L3309">
        <v>7</v>
      </c>
      <c r="M3309">
        <v>34</v>
      </c>
      <c r="N3309">
        <v>1</v>
      </c>
      <c r="O3309">
        <v>0</v>
      </c>
      <c r="P3309">
        <v>0</v>
      </c>
      <c r="Q3309">
        <v>1</v>
      </c>
      <c r="R3309" s="27">
        <f t="shared" si="267"/>
        <v>87</v>
      </c>
      <c r="S3309" s="27">
        <f t="shared" si="268"/>
        <v>53</v>
      </c>
      <c r="T3309" s="27" t="str">
        <f>IFERROR(VLOOKUP(F3309,#REF!,2,0),"")</f>
        <v/>
      </c>
      <c r="U3309" s="27" t="str">
        <f t="shared" si="269"/>
        <v>,11:00:00,car,87</v>
      </c>
    </row>
    <row r="3310" spans="1:21" hidden="1" x14ac:dyDescent="0.25">
      <c r="A3310" t="s">
        <v>147</v>
      </c>
      <c r="B3310">
        <v>11</v>
      </c>
      <c r="C3310" s="27" t="str">
        <f t="shared" si="265"/>
        <v>M</v>
      </c>
      <c r="E3310" t="s">
        <v>3593</v>
      </c>
      <c r="F3310" s="27" t="str">
        <f t="shared" si="266"/>
        <v>CCV-4B_LC</v>
      </c>
      <c r="G3310" t="s">
        <v>3594</v>
      </c>
      <c r="I3310" t="s">
        <v>3613</v>
      </c>
      <c r="J3310">
        <v>0</v>
      </c>
      <c r="K3310">
        <v>5</v>
      </c>
      <c r="L3310">
        <v>3</v>
      </c>
      <c r="M3310">
        <v>26</v>
      </c>
      <c r="N3310">
        <v>0</v>
      </c>
      <c r="O3310">
        <v>0</v>
      </c>
      <c r="P3310">
        <v>0</v>
      </c>
      <c r="Q3310">
        <v>3</v>
      </c>
      <c r="R3310" s="27">
        <f t="shared" si="267"/>
        <v>61</v>
      </c>
      <c r="S3310" s="27">
        <f t="shared" si="268"/>
        <v>37</v>
      </c>
      <c r="T3310" s="27" t="str">
        <f>IFERROR(VLOOKUP(F3310,#REF!,2,0),"")</f>
        <v/>
      </c>
      <c r="U3310" s="27" t="str">
        <f t="shared" si="269"/>
        <v>,11:15:00,car,61</v>
      </c>
    </row>
    <row r="3311" spans="1:21" hidden="1" x14ac:dyDescent="0.25">
      <c r="A3311" t="s">
        <v>151</v>
      </c>
      <c r="B3311">
        <v>11</v>
      </c>
      <c r="C3311" s="27" t="str">
        <f t="shared" si="265"/>
        <v>M</v>
      </c>
      <c r="E3311" t="s">
        <v>3593</v>
      </c>
      <c r="F3311" s="27" t="str">
        <f t="shared" si="266"/>
        <v>CCV-4B_LC</v>
      </c>
      <c r="G3311" t="s">
        <v>3594</v>
      </c>
      <c r="I3311" t="s">
        <v>3614</v>
      </c>
      <c r="J3311">
        <v>0</v>
      </c>
      <c r="K3311">
        <v>10</v>
      </c>
      <c r="L3311">
        <v>13</v>
      </c>
      <c r="M3311">
        <v>63</v>
      </c>
      <c r="N3311">
        <v>0</v>
      </c>
      <c r="O3311">
        <v>0</v>
      </c>
      <c r="P3311">
        <v>1</v>
      </c>
      <c r="Q3311">
        <v>3</v>
      </c>
      <c r="R3311" s="27">
        <f t="shared" si="267"/>
        <v>156</v>
      </c>
      <c r="S3311" s="27">
        <f t="shared" si="268"/>
        <v>100</v>
      </c>
      <c r="T3311" s="27" t="str">
        <f>IFERROR(VLOOKUP(F3311,#REF!,2,0),"")</f>
        <v/>
      </c>
      <c r="U3311" s="27" t="str">
        <f t="shared" si="269"/>
        <v>,11:45:00,car,156</v>
      </c>
    </row>
    <row r="3312" spans="1:21" hidden="1" x14ac:dyDescent="0.25">
      <c r="A3312" t="s">
        <v>153</v>
      </c>
      <c r="B3312">
        <v>12</v>
      </c>
      <c r="C3312" s="27" t="str">
        <f t="shared" si="265"/>
        <v>T</v>
      </c>
      <c r="E3312" t="s">
        <v>3593</v>
      </c>
      <c r="F3312" s="27" t="str">
        <f t="shared" si="266"/>
        <v>CCV-4B_LC</v>
      </c>
      <c r="G3312" t="s">
        <v>3594</v>
      </c>
      <c r="I3312" t="s">
        <v>3615</v>
      </c>
      <c r="J3312">
        <v>0</v>
      </c>
      <c r="K3312">
        <v>2</v>
      </c>
      <c r="L3312">
        <v>5</v>
      </c>
      <c r="M3312">
        <v>14</v>
      </c>
      <c r="N3312">
        <v>0</v>
      </c>
      <c r="O3312">
        <v>0</v>
      </c>
      <c r="P3312">
        <v>0</v>
      </c>
      <c r="Q3312">
        <v>1</v>
      </c>
      <c r="R3312" s="27">
        <f t="shared" si="267"/>
        <v>41</v>
      </c>
      <c r="S3312" s="27">
        <f t="shared" si="268"/>
        <v>28</v>
      </c>
      <c r="T3312" s="27" t="str">
        <f>IFERROR(VLOOKUP(F3312,#REF!,2,0),"")</f>
        <v/>
      </c>
      <c r="U3312" s="27" t="str">
        <f t="shared" si="269"/>
        <v>,12:00:00,car,41</v>
      </c>
    </row>
    <row r="3313" spans="1:21" hidden="1" x14ac:dyDescent="0.25">
      <c r="A3313" t="s">
        <v>155</v>
      </c>
      <c r="B3313">
        <v>12</v>
      </c>
      <c r="C3313" s="27" t="str">
        <f t="shared" si="265"/>
        <v>T</v>
      </c>
      <c r="E3313" t="s">
        <v>3593</v>
      </c>
      <c r="F3313" s="27" t="str">
        <f t="shared" si="266"/>
        <v>CCV-4B_LC</v>
      </c>
      <c r="G3313" t="s">
        <v>3594</v>
      </c>
      <c r="I3313" t="s">
        <v>3616</v>
      </c>
      <c r="J3313">
        <v>0</v>
      </c>
      <c r="K3313">
        <v>5</v>
      </c>
      <c r="L3313">
        <v>2</v>
      </c>
      <c r="M3313">
        <v>48</v>
      </c>
      <c r="N3313">
        <v>0</v>
      </c>
      <c r="O3313">
        <v>1</v>
      </c>
      <c r="P3313">
        <v>0</v>
      </c>
      <c r="Q3313">
        <v>2</v>
      </c>
      <c r="R3313" s="27">
        <f t="shared" si="267"/>
        <v>85</v>
      </c>
      <c r="S3313" s="27">
        <f t="shared" si="268"/>
        <v>55</v>
      </c>
      <c r="T3313" s="27" t="str">
        <f>IFERROR(VLOOKUP(F3313,#REF!,2,0),"")</f>
        <v/>
      </c>
      <c r="U3313" s="27" t="str">
        <f t="shared" si="269"/>
        <v>,12:15:00,car,85</v>
      </c>
    </row>
    <row r="3314" spans="1:21" hidden="1" x14ac:dyDescent="0.25">
      <c r="A3314" t="s">
        <v>157</v>
      </c>
      <c r="B3314">
        <v>12</v>
      </c>
      <c r="C3314" s="27" t="str">
        <f t="shared" si="265"/>
        <v>T</v>
      </c>
      <c r="E3314" t="s">
        <v>3593</v>
      </c>
      <c r="F3314" s="27" t="str">
        <f t="shared" si="266"/>
        <v>CCV-4B_LC</v>
      </c>
      <c r="G3314" t="s">
        <v>3594</v>
      </c>
      <c r="I3314" t="s">
        <v>3617</v>
      </c>
      <c r="J3314">
        <v>0</v>
      </c>
      <c r="K3314">
        <v>4</v>
      </c>
      <c r="L3314">
        <v>2</v>
      </c>
      <c r="M3314">
        <v>27</v>
      </c>
      <c r="N3314">
        <v>0</v>
      </c>
      <c r="O3314">
        <v>0</v>
      </c>
      <c r="P3314">
        <v>0</v>
      </c>
      <c r="Q3314">
        <v>3</v>
      </c>
      <c r="R3314" s="27">
        <f t="shared" si="267"/>
        <v>56</v>
      </c>
      <c r="S3314" s="27">
        <f t="shared" si="268"/>
        <v>35</v>
      </c>
      <c r="T3314" s="27" t="str">
        <f>IFERROR(VLOOKUP(F3314,#REF!,2,0),"")</f>
        <v/>
      </c>
      <c r="U3314" s="27" t="str">
        <f t="shared" si="269"/>
        <v>,12:30:00,car,56</v>
      </c>
    </row>
    <row r="3315" spans="1:21" hidden="1" x14ac:dyDescent="0.25">
      <c r="A3315" t="s">
        <v>159</v>
      </c>
      <c r="B3315">
        <v>12</v>
      </c>
      <c r="C3315" s="27" t="str">
        <f t="shared" si="265"/>
        <v>T</v>
      </c>
      <c r="E3315" t="s">
        <v>3593</v>
      </c>
      <c r="F3315" s="27" t="str">
        <f t="shared" si="266"/>
        <v>CCV-4B_LC</v>
      </c>
      <c r="G3315" t="s">
        <v>3594</v>
      </c>
      <c r="I3315" t="s">
        <v>3618</v>
      </c>
      <c r="J3315">
        <v>0</v>
      </c>
      <c r="K3315">
        <v>0</v>
      </c>
      <c r="L3315">
        <v>1</v>
      </c>
      <c r="M3315">
        <v>7</v>
      </c>
      <c r="N3315">
        <v>0</v>
      </c>
      <c r="O3315">
        <v>0</v>
      </c>
      <c r="P3315">
        <v>0</v>
      </c>
      <c r="Q3315">
        <v>1</v>
      </c>
      <c r="R3315" s="27">
        <f t="shared" si="267"/>
        <v>14</v>
      </c>
      <c r="S3315" s="27">
        <f t="shared" si="268"/>
        <v>11</v>
      </c>
      <c r="T3315" s="27" t="str">
        <f>IFERROR(VLOOKUP(F3315,#REF!,2,0),"")</f>
        <v/>
      </c>
      <c r="U3315" s="27" t="str">
        <f t="shared" si="269"/>
        <v>,12:45:00,car,14</v>
      </c>
    </row>
    <row r="3316" spans="1:21" hidden="1" x14ac:dyDescent="0.25">
      <c r="A3316" t="s">
        <v>161</v>
      </c>
      <c r="B3316">
        <v>13</v>
      </c>
      <c r="C3316" s="27" t="str">
        <f t="shared" si="265"/>
        <v>T</v>
      </c>
      <c r="E3316" t="s">
        <v>3593</v>
      </c>
      <c r="F3316" s="27" t="str">
        <f t="shared" si="266"/>
        <v>CCV-4B_LC</v>
      </c>
      <c r="G3316" t="s">
        <v>3594</v>
      </c>
      <c r="I3316" t="s">
        <v>3619</v>
      </c>
      <c r="J3316">
        <v>0</v>
      </c>
      <c r="K3316">
        <v>5</v>
      </c>
      <c r="L3316">
        <v>2</v>
      </c>
      <c r="M3316">
        <v>18</v>
      </c>
      <c r="N3316">
        <v>1</v>
      </c>
      <c r="O3316">
        <v>0</v>
      </c>
      <c r="P3316">
        <v>0</v>
      </c>
      <c r="Q3316">
        <v>3</v>
      </c>
      <c r="R3316" s="27">
        <f t="shared" si="267"/>
        <v>48</v>
      </c>
      <c r="S3316" s="27">
        <f t="shared" si="268"/>
        <v>26</v>
      </c>
      <c r="T3316" s="27" t="str">
        <f>IFERROR(VLOOKUP(F3316,#REF!,2,0),"")</f>
        <v/>
      </c>
      <c r="U3316" s="27" t="str">
        <f t="shared" si="269"/>
        <v>,13:00:00,car,48</v>
      </c>
    </row>
    <row r="3317" spans="1:21" hidden="1" x14ac:dyDescent="0.25">
      <c r="A3317" t="s">
        <v>163</v>
      </c>
      <c r="B3317">
        <v>13</v>
      </c>
      <c r="C3317" s="27" t="str">
        <f t="shared" si="265"/>
        <v>T</v>
      </c>
      <c r="E3317" t="s">
        <v>3593</v>
      </c>
      <c r="F3317" s="27" t="str">
        <f t="shared" si="266"/>
        <v>CCV-4B_LC</v>
      </c>
      <c r="G3317" t="s">
        <v>3594</v>
      </c>
      <c r="I3317" t="s">
        <v>3620</v>
      </c>
      <c r="J3317">
        <v>0</v>
      </c>
      <c r="K3317">
        <v>4</v>
      </c>
      <c r="L3317">
        <v>6</v>
      </c>
      <c r="M3317">
        <v>14</v>
      </c>
      <c r="N3317">
        <v>1</v>
      </c>
      <c r="O3317">
        <v>0</v>
      </c>
      <c r="P3317">
        <v>0</v>
      </c>
      <c r="Q3317">
        <v>1</v>
      </c>
      <c r="R3317" s="27">
        <f t="shared" si="267"/>
        <v>50</v>
      </c>
      <c r="S3317" s="27">
        <f t="shared" si="268"/>
        <v>30</v>
      </c>
      <c r="T3317" s="27" t="str">
        <f>IFERROR(VLOOKUP(F3317,#REF!,2,0),"")</f>
        <v/>
      </c>
      <c r="U3317" s="27" t="str">
        <f t="shared" si="269"/>
        <v>,13:15:00,car,50</v>
      </c>
    </row>
    <row r="3318" spans="1:21" hidden="1" x14ac:dyDescent="0.25">
      <c r="A3318" t="s">
        <v>165</v>
      </c>
      <c r="B3318">
        <v>13</v>
      </c>
      <c r="C3318" s="27" t="str">
        <f t="shared" si="265"/>
        <v>T</v>
      </c>
      <c r="E3318" t="s">
        <v>3593</v>
      </c>
      <c r="F3318" s="27" t="str">
        <f t="shared" si="266"/>
        <v>CCV-4B_LC</v>
      </c>
      <c r="G3318" t="s">
        <v>3594</v>
      </c>
      <c r="I3318" t="s">
        <v>3621</v>
      </c>
      <c r="J3318">
        <v>0</v>
      </c>
      <c r="K3318">
        <v>1</v>
      </c>
      <c r="L3318">
        <v>5</v>
      </c>
      <c r="M3318">
        <v>25</v>
      </c>
      <c r="N3318">
        <v>1</v>
      </c>
      <c r="O3318">
        <v>0</v>
      </c>
      <c r="P3318">
        <v>0</v>
      </c>
      <c r="Q3318">
        <v>5</v>
      </c>
      <c r="R3318" s="27">
        <f t="shared" si="267"/>
        <v>59</v>
      </c>
      <c r="S3318" s="27">
        <f t="shared" si="268"/>
        <v>43</v>
      </c>
      <c r="T3318" s="27" t="str">
        <f>IFERROR(VLOOKUP(F3318,#REF!,2,0),"")</f>
        <v/>
      </c>
      <c r="U3318" s="27" t="str">
        <f t="shared" si="269"/>
        <v>,13:30:00,car,59</v>
      </c>
    </row>
    <row r="3319" spans="1:21" hidden="1" x14ac:dyDescent="0.25">
      <c r="A3319" t="s">
        <v>167</v>
      </c>
      <c r="B3319">
        <v>13</v>
      </c>
      <c r="C3319" s="27" t="str">
        <f t="shared" si="265"/>
        <v>T</v>
      </c>
      <c r="E3319" t="s">
        <v>3593</v>
      </c>
      <c r="F3319" s="27" t="str">
        <f t="shared" si="266"/>
        <v>CCV-4B_LC</v>
      </c>
      <c r="G3319" t="s">
        <v>3594</v>
      </c>
      <c r="I3319" t="s">
        <v>3622</v>
      </c>
      <c r="J3319">
        <v>0</v>
      </c>
      <c r="K3319">
        <v>0</v>
      </c>
      <c r="L3319">
        <v>1</v>
      </c>
      <c r="M3319">
        <v>0</v>
      </c>
      <c r="N3319">
        <v>0</v>
      </c>
      <c r="O3319">
        <v>0</v>
      </c>
      <c r="P3319">
        <v>0</v>
      </c>
      <c r="Q3319">
        <v>0</v>
      </c>
      <c r="R3319" s="27">
        <f t="shared" si="267"/>
        <v>4</v>
      </c>
      <c r="S3319" s="27">
        <f t="shared" si="268"/>
        <v>3</v>
      </c>
      <c r="T3319" s="27" t="str">
        <f>IFERROR(VLOOKUP(F3319,#REF!,2,0),"")</f>
        <v/>
      </c>
      <c r="U3319" s="27" t="str">
        <f t="shared" si="269"/>
        <v>,13:45:00,car,4</v>
      </c>
    </row>
    <row r="3320" spans="1:21" hidden="1" x14ac:dyDescent="0.25">
      <c r="A3320" t="s">
        <v>169</v>
      </c>
      <c r="B3320">
        <v>14</v>
      </c>
      <c r="C3320" s="27" t="str">
        <f t="shared" si="265"/>
        <v>T</v>
      </c>
      <c r="E3320" t="s">
        <v>3593</v>
      </c>
      <c r="F3320" s="27" t="str">
        <f t="shared" si="266"/>
        <v>CCV-4B_LC</v>
      </c>
      <c r="G3320" t="s">
        <v>3594</v>
      </c>
      <c r="I3320" t="s">
        <v>3623</v>
      </c>
      <c r="J3320">
        <v>0</v>
      </c>
      <c r="K3320">
        <v>5</v>
      </c>
      <c r="L3320">
        <v>5</v>
      </c>
      <c r="M3320">
        <v>66</v>
      </c>
      <c r="N3320">
        <v>2</v>
      </c>
      <c r="O3320">
        <v>0</v>
      </c>
      <c r="P3320">
        <v>1</v>
      </c>
      <c r="Q3320">
        <v>5</v>
      </c>
      <c r="R3320" s="27">
        <f t="shared" si="267"/>
        <v>124</v>
      </c>
      <c r="S3320" s="27">
        <f t="shared" si="268"/>
        <v>85</v>
      </c>
      <c r="T3320" s="27" t="str">
        <f>IFERROR(VLOOKUP(F3320,#REF!,2,0),"")</f>
        <v/>
      </c>
      <c r="U3320" s="27" t="str">
        <f t="shared" si="269"/>
        <v>,14:00:00,car,124</v>
      </c>
    </row>
    <row r="3321" spans="1:21" hidden="1" x14ac:dyDescent="0.25">
      <c r="A3321" t="s">
        <v>171</v>
      </c>
      <c r="B3321">
        <v>14</v>
      </c>
      <c r="C3321" s="27" t="str">
        <f t="shared" si="265"/>
        <v>T</v>
      </c>
      <c r="E3321" t="s">
        <v>3593</v>
      </c>
      <c r="F3321" s="27" t="str">
        <f t="shared" si="266"/>
        <v>CCV-4B_LC</v>
      </c>
      <c r="G3321" t="s">
        <v>3594</v>
      </c>
      <c r="I3321" t="s">
        <v>3624</v>
      </c>
      <c r="J3321">
        <v>0</v>
      </c>
      <c r="K3321">
        <v>2</v>
      </c>
      <c r="L3321">
        <v>3</v>
      </c>
      <c r="M3321">
        <v>18</v>
      </c>
      <c r="N3321">
        <v>0</v>
      </c>
      <c r="O3321">
        <v>0</v>
      </c>
      <c r="P3321">
        <v>0</v>
      </c>
      <c r="Q3321">
        <v>1</v>
      </c>
      <c r="R3321" s="27">
        <f t="shared" si="267"/>
        <v>40</v>
      </c>
      <c r="S3321" s="27">
        <f t="shared" si="268"/>
        <v>27</v>
      </c>
      <c r="T3321" s="27" t="str">
        <f>IFERROR(VLOOKUP(F3321,#REF!,2,0),"")</f>
        <v/>
      </c>
      <c r="U3321" s="27" t="str">
        <f t="shared" si="269"/>
        <v>,14:15:00,car,40</v>
      </c>
    </row>
    <row r="3322" spans="1:21" hidden="1" x14ac:dyDescent="0.25">
      <c r="A3322" t="s">
        <v>173</v>
      </c>
      <c r="B3322">
        <v>14</v>
      </c>
      <c r="C3322" s="27" t="str">
        <f t="shared" si="265"/>
        <v>T</v>
      </c>
      <c r="E3322" t="s">
        <v>3593</v>
      </c>
      <c r="F3322" s="27" t="str">
        <f t="shared" si="266"/>
        <v>CCV-4B_LC</v>
      </c>
      <c r="G3322" t="s">
        <v>3594</v>
      </c>
      <c r="I3322" t="s">
        <v>3625</v>
      </c>
      <c r="J3322">
        <v>0</v>
      </c>
      <c r="K3322">
        <v>5</v>
      </c>
      <c r="L3322">
        <v>7</v>
      </c>
      <c r="M3322">
        <v>35</v>
      </c>
      <c r="N3322">
        <v>1</v>
      </c>
      <c r="O3322">
        <v>0</v>
      </c>
      <c r="P3322">
        <v>0</v>
      </c>
      <c r="Q3322">
        <v>3</v>
      </c>
      <c r="R3322" s="27">
        <f t="shared" si="267"/>
        <v>86</v>
      </c>
      <c r="S3322" s="27">
        <f t="shared" si="268"/>
        <v>56</v>
      </c>
      <c r="T3322" s="27" t="str">
        <f>IFERROR(VLOOKUP(F3322,#REF!,2,0),"")</f>
        <v/>
      </c>
      <c r="U3322" s="27" t="str">
        <f t="shared" si="269"/>
        <v>,14:30:00,car,86</v>
      </c>
    </row>
    <row r="3323" spans="1:21" hidden="1" x14ac:dyDescent="0.25">
      <c r="A3323" t="s">
        <v>175</v>
      </c>
      <c r="B3323">
        <v>14</v>
      </c>
      <c r="C3323" s="27" t="str">
        <f t="shared" si="265"/>
        <v>T</v>
      </c>
      <c r="E3323" t="s">
        <v>3593</v>
      </c>
      <c r="F3323" s="27" t="str">
        <f t="shared" si="266"/>
        <v>CCV-4B_LC</v>
      </c>
      <c r="G3323" t="s">
        <v>3594</v>
      </c>
      <c r="I3323" t="s">
        <v>3626</v>
      </c>
      <c r="J3323">
        <v>0</v>
      </c>
      <c r="K3323">
        <v>2</v>
      </c>
      <c r="L3323">
        <v>6</v>
      </c>
      <c r="M3323">
        <v>9</v>
      </c>
      <c r="N3323">
        <v>0</v>
      </c>
      <c r="O3323">
        <v>1</v>
      </c>
      <c r="P3323">
        <v>0</v>
      </c>
      <c r="Q3323">
        <v>2</v>
      </c>
      <c r="R3323" s="27">
        <f t="shared" si="267"/>
        <v>39</v>
      </c>
      <c r="S3323" s="27">
        <f t="shared" si="268"/>
        <v>26</v>
      </c>
      <c r="T3323" s="27" t="str">
        <f>IFERROR(VLOOKUP(F3323,#REF!,2,0),"")</f>
        <v/>
      </c>
      <c r="U3323" s="27" t="str">
        <f t="shared" si="269"/>
        <v>,14:45:00,car,39</v>
      </c>
    </row>
    <row r="3324" spans="1:21" hidden="1" x14ac:dyDescent="0.25">
      <c r="A3324" t="s">
        <v>177</v>
      </c>
      <c r="B3324">
        <v>15</v>
      </c>
      <c r="C3324" s="27" t="str">
        <f t="shared" si="265"/>
        <v>T</v>
      </c>
      <c r="E3324" t="s">
        <v>3593</v>
      </c>
      <c r="F3324" s="27" t="str">
        <f t="shared" si="266"/>
        <v>CCV-4B_LC</v>
      </c>
      <c r="G3324" t="s">
        <v>3594</v>
      </c>
      <c r="I3324" t="s">
        <v>3627</v>
      </c>
      <c r="J3324">
        <v>0</v>
      </c>
      <c r="K3324">
        <v>4</v>
      </c>
      <c r="L3324">
        <v>4</v>
      </c>
      <c r="M3324">
        <v>28</v>
      </c>
      <c r="N3324">
        <v>1</v>
      </c>
      <c r="O3324">
        <v>0</v>
      </c>
      <c r="P3324">
        <v>0</v>
      </c>
      <c r="Q3324">
        <v>2</v>
      </c>
      <c r="R3324" s="27">
        <f t="shared" si="267"/>
        <v>63</v>
      </c>
      <c r="S3324" s="27">
        <f t="shared" si="268"/>
        <v>40</v>
      </c>
      <c r="T3324" s="27" t="str">
        <f>IFERROR(VLOOKUP(F3324,#REF!,2,0),"")</f>
        <v/>
      </c>
      <c r="U3324" s="27" t="str">
        <f t="shared" si="269"/>
        <v>,15:00:00,car,63</v>
      </c>
    </row>
    <row r="3325" spans="1:21" hidden="1" x14ac:dyDescent="0.25">
      <c r="A3325" t="s">
        <v>179</v>
      </c>
      <c r="B3325">
        <v>15</v>
      </c>
      <c r="C3325" s="27" t="str">
        <f t="shared" si="265"/>
        <v>T</v>
      </c>
      <c r="E3325" t="s">
        <v>3593</v>
      </c>
      <c r="F3325" s="27" t="str">
        <f t="shared" si="266"/>
        <v>CCV-4B_LC</v>
      </c>
      <c r="G3325" t="s">
        <v>3594</v>
      </c>
      <c r="I3325" t="s">
        <v>3628</v>
      </c>
      <c r="J3325">
        <v>0</v>
      </c>
      <c r="K3325">
        <v>3</v>
      </c>
      <c r="L3325">
        <v>2</v>
      </c>
      <c r="M3325">
        <v>23</v>
      </c>
      <c r="N3325">
        <v>0</v>
      </c>
      <c r="O3325">
        <v>1</v>
      </c>
      <c r="P3325">
        <v>0</v>
      </c>
      <c r="Q3325">
        <v>0</v>
      </c>
      <c r="R3325" s="27">
        <f t="shared" si="267"/>
        <v>45</v>
      </c>
      <c r="S3325" s="27">
        <f t="shared" si="268"/>
        <v>28</v>
      </c>
      <c r="T3325" s="27" t="str">
        <f>IFERROR(VLOOKUP(F3325,#REF!,2,0),"")</f>
        <v/>
      </c>
      <c r="U3325" s="27" t="str">
        <f t="shared" si="269"/>
        <v>,15:15:00,car,45</v>
      </c>
    </row>
    <row r="3326" spans="1:21" hidden="1" x14ac:dyDescent="0.25">
      <c r="A3326" t="s">
        <v>181</v>
      </c>
      <c r="B3326">
        <v>15</v>
      </c>
      <c r="C3326" s="27" t="str">
        <f t="shared" si="265"/>
        <v>T</v>
      </c>
      <c r="E3326" t="s">
        <v>3593</v>
      </c>
      <c r="F3326" s="27" t="str">
        <f t="shared" si="266"/>
        <v>CCV-4B_LC</v>
      </c>
      <c r="G3326" t="s">
        <v>3594</v>
      </c>
      <c r="I3326" t="s">
        <v>3629</v>
      </c>
      <c r="J3326">
        <v>0</v>
      </c>
      <c r="K3326">
        <v>6</v>
      </c>
      <c r="L3326">
        <v>7</v>
      </c>
      <c r="M3326">
        <v>50</v>
      </c>
      <c r="N3326">
        <v>0</v>
      </c>
      <c r="O3326">
        <v>0</v>
      </c>
      <c r="P3326">
        <v>0</v>
      </c>
      <c r="Q3326">
        <v>4</v>
      </c>
      <c r="R3326" s="27">
        <f t="shared" si="267"/>
        <v>109</v>
      </c>
      <c r="S3326" s="27">
        <f t="shared" si="268"/>
        <v>72</v>
      </c>
      <c r="T3326" s="27" t="str">
        <f>IFERROR(VLOOKUP(F3326,#REF!,2,0),"")</f>
        <v/>
      </c>
      <c r="U3326" s="27" t="str">
        <f t="shared" si="269"/>
        <v>,15:30:00,car,109</v>
      </c>
    </row>
    <row r="3327" spans="1:21" hidden="1" x14ac:dyDescent="0.25">
      <c r="A3327" t="s">
        <v>183</v>
      </c>
      <c r="B3327">
        <v>15</v>
      </c>
      <c r="C3327" s="27" t="str">
        <f t="shared" si="265"/>
        <v>T</v>
      </c>
      <c r="E3327" t="s">
        <v>3593</v>
      </c>
      <c r="F3327" s="27" t="str">
        <f t="shared" si="266"/>
        <v>CCV-4B_LC</v>
      </c>
      <c r="G3327" t="s">
        <v>3594</v>
      </c>
      <c r="I3327" t="s">
        <v>3630</v>
      </c>
      <c r="J3327">
        <v>0</v>
      </c>
      <c r="K3327">
        <v>1</v>
      </c>
      <c r="L3327">
        <v>0</v>
      </c>
      <c r="M3327">
        <v>13</v>
      </c>
      <c r="N3327">
        <v>0</v>
      </c>
      <c r="O3327">
        <v>0</v>
      </c>
      <c r="P3327">
        <v>0</v>
      </c>
      <c r="Q3327">
        <v>0</v>
      </c>
      <c r="R3327" s="27">
        <f t="shared" si="267"/>
        <v>20</v>
      </c>
      <c r="S3327" s="27">
        <f t="shared" si="268"/>
        <v>13</v>
      </c>
      <c r="T3327" s="27" t="str">
        <f>IFERROR(VLOOKUP(F3327,#REF!,2,0),"")</f>
        <v/>
      </c>
      <c r="U3327" s="27" t="str">
        <f t="shared" si="269"/>
        <v>,15:45:00,car,20</v>
      </c>
    </row>
    <row r="3328" spans="1:21" hidden="1" x14ac:dyDescent="0.25">
      <c r="A3328" t="s">
        <v>185</v>
      </c>
      <c r="B3328">
        <v>16</v>
      </c>
      <c r="C3328" s="27" t="str">
        <f t="shared" si="265"/>
        <v>T</v>
      </c>
      <c r="E3328" t="s">
        <v>3593</v>
      </c>
      <c r="F3328" s="27" t="str">
        <f t="shared" si="266"/>
        <v>CCV-4B_LC</v>
      </c>
      <c r="G3328" t="s">
        <v>3594</v>
      </c>
      <c r="I3328" t="s">
        <v>3631</v>
      </c>
      <c r="J3328">
        <v>0</v>
      </c>
      <c r="K3328">
        <v>9</v>
      </c>
      <c r="L3328">
        <v>10</v>
      </c>
      <c r="M3328">
        <v>71</v>
      </c>
      <c r="N3328">
        <v>2</v>
      </c>
      <c r="O3328">
        <v>0</v>
      </c>
      <c r="P3328">
        <v>0</v>
      </c>
      <c r="Q3328">
        <v>9</v>
      </c>
      <c r="R3328" s="27">
        <f t="shared" si="267"/>
        <v>161</v>
      </c>
      <c r="S3328" s="27">
        <f t="shared" si="268"/>
        <v>105</v>
      </c>
      <c r="T3328" s="27" t="str">
        <f>IFERROR(VLOOKUP(F3328,#REF!,2,0),"")</f>
        <v/>
      </c>
      <c r="U3328" s="27" t="str">
        <f t="shared" si="269"/>
        <v>,16:00:00,car,161</v>
      </c>
    </row>
    <row r="3329" spans="1:21" hidden="1" x14ac:dyDescent="0.25">
      <c r="A3329" t="s">
        <v>187</v>
      </c>
      <c r="B3329">
        <v>16</v>
      </c>
      <c r="C3329" s="27" t="str">
        <f t="shared" si="265"/>
        <v>T</v>
      </c>
      <c r="E3329" t="s">
        <v>3593</v>
      </c>
      <c r="F3329" s="27" t="str">
        <f t="shared" si="266"/>
        <v>CCV-4B_LC</v>
      </c>
      <c r="G3329" t="s">
        <v>3594</v>
      </c>
      <c r="I3329" t="s">
        <v>3632</v>
      </c>
      <c r="J3329">
        <v>0</v>
      </c>
      <c r="K3329">
        <v>5</v>
      </c>
      <c r="L3329">
        <v>8</v>
      </c>
      <c r="M3329">
        <v>35</v>
      </c>
      <c r="N3329">
        <v>3</v>
      </c>
      <c r="O3329">
        <v>1</v>
      </c>
      <c r="P3329">
        <v>0</v>
      </c>
      <c r="Q3329">
        <v>4</v>
      </c>
      <c r="R3329" s="27">
        <f t="shared" si="267"/>
        <v>91</v>
      </c>
      <c r="S3329" s="27">
        <f t="shared" si="268"/>
        <v>59</v>
      </c>
      <c r="T3329" s="27" t="str">
        <f>IFERROR(VLOOKUP(F3329,#REF!,2,0),"")</f>
        <v/>
      </c>
      <c r="U3329" s="27" t="str">
        <f t="shared" si="269"/>
        <v>,16:15:00,car,91</v>
      </c>
    </row>
    <row r="3330" spans="1:21" hidden="1" x14ac:dyDescent="0.25">
      <c r="A3330" t="s">
        <v>42</v>
      </c>
      <c r="B3330">
        <v>16</v>
      </c>
      <c r="C3330" s="27" t="str">
        <f t="shared" si="265"/>
        <v>T</v>
      </c>
      <c r="E3330" t="s">
        <v>3593</v>
      </c>
      <c r="F3330" s="27" t="str">
        <f t="shared" si="266"/>
        <v>CCV-4B_LC</v>
      </c>
      <c r="G3330" t="s">
        <v>3594</v>
      </c>
      <c r="I3330" t="s">
        <v>3633</v>
      </c>
      <c r="J3330">
        <v>0</v>
      </c>
      <c r="K3330">
        <v>2</v>
      </c>
      <c r="L3330">
        <v>1</v>
      </c>
      <c r="M3330">
        <v>29</v>
      </c>
      <c r="N3330">
        <v>0</v>
      </c>
      <c r="O3330">
        <v>0</v>
      </c>
      <c r="P3330">
        <v>0</v>
      </c>
      <c r="Q3330">
        <v>0</v>
      </c>
      <c r="R3330" s="27">
        <f t="shared" si="267"/>
        <v>47</v>
      </c>
      <c r="S3330" s="27">
        <f t="shared" si="268"/>
        <v>32</v>
      </c>
      <c r="T3330" s="27" t="str">
        <f>IFERROR(VLOOKUP(F3330,#REF!,2,0),"")</f>
        <v/>
      </c>
      <c r="U3330" s="27" t="str">
        <f t="shared" si="269"/>
        <v>,16:30:00,car,47</v>
      </c>
    </row>
    <row r="3331" spans="1:21" hidden="1" x14ac:dyDescent="0.25">
      <c r="A3331" t="s">
        <v>43</v>
      </c>
      <c r="B3331">
        <v>16</v>
      </c>
      <c r="C3331" s="27" t="str">
        <f t="shared" ref="C3331:C3394" si="270">IF(B3331&lt;12,"M",IF(AND(B3331&gt;=12,B3331&lt;=18),"T","N"))</f>
        <v>T</v>
      </c>
      <c r="E3331" t="s">
        <v>3593</v>
      </c>
      <c r="F3331" s="27" t="str">
        <f t="shared" ref="F3331:F3394" si="271">CONCATENATE("CCV-",G3331)</f>
        <v>CCV-4B_LC</v>
      </c>
      <c r="G3331" t="s">
        <v>3594</v>
      </c>
      <c r="I3331" t="s">
        <v>3634</v>
      </c>
      <c r="J3331">
        <v>0</v>
      </c>
      <c r="K3331">
        <v>5</v>
      </c>
      <c r="L3331">
        <v>12</v>
      </c>
      <c r="M3331">
        <v>44</v>
      </c>
      <c r="N3331">
        <v>2</v>
      </c>
      <c r="O3331">
        <v>0</v>
      </c>
      <c r="P3331">
        <v>0</v>
      </c>
      <c r="Q3331">
        <v>0</v>
      </c>
      <c r="R3331" s="27">
        <f t="shared" ref="R3331:R3394" si="272">ROUNDUP((M3331+P3331+Q3331+(1/6)*N3331+2*K3331+2.5*L3331)*1.3,0)</f>
        <v>110</v>
      </c>
      <c r="S3331" s="27">
        <f t="shared" ref="S3331:S3394" si="273">ROUNDUP(M3331+P3331+Q3331+2.5*L3331,0)</f>
        <v>74</v>
      </c>
      <c r="T3331" s="27" t="str">
        <f>IFERROR(VLOOKUP(F3331,#REF!,2,0),"")</f>
        <v/>
      </c>
      <c r="U3331" s="27" t="str">
        <f t="shared" ref="U3331:U3394" si="274">CONCATENATE(T3331,",",CONCATENATE(LEFT(A3331,5),":00"),",car,",R3331)</f>
        <v>,16:45:00,car,110</v>
      </c>
    </row>
    <row r="3332" spans="1:21" hidden="1" x14ac:dyDescent="0.25">
      <c r="A3332" t="s">
        <v>44</v>
      </c>
      <c r="B3332">
        <v>17</v>
      </c>
      <c r="C3332" s="27" t="str">
        <f t="shared" si="270"/>
        <v>T</v>
      </c>
      <c r="E3332" t="s">
        <v>3593</v>
      </c>
      <c r="F3332" s="27" t="str">
        <f t="shared" si="271"/>
        <v>CCV-4B_LC</v>
      </c>
      <c r="G3332" t="s">
        <v>3594</v>
      </c>
      <c r="I3332" t="s">
        <v>3635</v>
      </c>
      <c r="J3332">
        <v>0</v>
      </c>
      <c r="K3332">
        <v>5</v>
      </c>
      <c r="L3332">
        <v>4</v>
      </c>
      <c r="M3332">
        <v>43</v>
      </c>
      <c r="N3332">
        <v>0</v>
      </c>
      <c r="O3332">
        <v>1</v>
      </c>
      <c r="P3332">
        <v>0</v>
      </c>
      <c r="Q3332">
        <v>1</v>
      </c>
      <c r="R3332" s="27">
        <f t="shared" si="272"/>
        <v>84</v>
      </c>
      <c r="S3332" s="27">
        <f t="shared" si="273"/>
        <v>54</v>
      </c>
      <c r="T3332" s="27" t="str">
        <f>IFERROR(VLOOKUP(F3332,#REF!,2,0),"")</f>
        <v/>
      </c>
      <c r="U3332" s="27" t="str">
        <f t="shared" si="274"/>
        <v>,17:00:00,car,84</v>
      </c>
    </row>
    <row r="3333" spans="1:21" hidden="1" x14ac:dyDescent="0.25">
      <c r="A3333" t="s">
        <v>45</v>
      </c>
      <c r="B3333">
        <v>17</v>
      </c>
      <c r="C3333" s="27" t="str">
        <f t="shared" si="270"/>
        <v>T</v>
      </c>
      <c r="E3333" t="s">
        <v>3593</v>
      </c>
      <c r="F3333" s="27" t="str">
        <f t="shared" si="271"/>
        <v>CCV-4B_LC</v>
      </c>
      <c r="G3333" t="s">
        <v>3594</v>
      </c>
      <c r="I3333" t="s">
        <v>3636</v>
      </c>
      <c r="J3333">
        <v>0</v>
      </c>
      <c r="K3333">
        <v>8</v>
      </c>
      <c r="L3333">
        <v>2</v>
      </c>
      <c r="M3333">
        <v>39</v>
      </c>
      <c r="N3333">
        <v>1</v>
      </c>
      <c r="O3333">
        <v>0</v>
      </c>
      <c r="P3333">
        <v>0</v>
      </c>
      <c r="Q3333">
        <v>7</v>
      </c>
      <c r="R3333" s="27">
        <f t="shared" si="272"/>
        <v>88</v>
      </c>
      <c r="S3333" s="27">
        <f t="shared" si="273"/>
        <v>51</v>
      </c>
      <c r="T3333" s="27" t="str">
        <f>IFERROR(VLOOKUP(F3333,#REF!,2,0),"")</f>
        <v/>
      </c>
      <c r="U3333" s="27" t="str">
        <f t="shared" si="274"/>
        <v>,17:15:00,car,88</v>
      </c>
    </row>
    <row r="3334" spans="1:21" hidden="1" x14ac:dyDescent="0.25">
      <c r="A3334" t="s">
        <v>46</v>
      </c>
      <c r="B3334">
        <v>17</v>
      </c>
      <c r="C3334" s="27" t="str">
        <f t="shared" si="270"/>
        <v>T</v>
      </c>
      <c r="E3334" t="s">
        <v>3593</v>
      </c>
      <c r="F3334" s="27" t="str">
        <f t="shared" si="271"/>
        <v>CCV-4B_LC</v>
      </c>
      <c r="G3334" t="s">
        <v>3594</v>
      </c>
      <c r="I3334" t="s">
        <v>3637</v>
      </c>
      <c r="J3334">
        <v>0</v>
      </c>
      <c r="K3334">
        <v>5</v>
      </c>
      <c r="L3334">
        <v>7</v>
      </c>
      <c r="M3334">
        <v>40</v>
      </c>
      <c r="N3334">
        <v>2</v>
      </c>
      <c r="O3334">
        <v>0</v>
      </c>
      <c r="P3334">
        <v>0</v>
      </c>
      <c r="Q3334">
        <v>5</v>
      </c>
      <c r="R3334" s="27">
        <f t="shared" si="272"/>
        <v>95</v>
      </c>
      <c r="S3334" s="27">
        <f t="shared" si="273"/>
        <v>63</v>
      </c>
      <c r="T3334" s="27" t="str">
        <f>IFERROR(VLOOKUP(F3334,#REF!,2,0),"")</f>
        <v/>
      </c>
      <c r="U3334" s="27" t="str">
        <f t="shared" si="274"/>
        <v>,17:30:00,car,95</v>
      </c>
    </row>
    <row r="3335" spans="1:21" hidden="1" x14ac:dyDescent="0.25">
      <c r="A3335" t="s">
        <v>47</v>
      </c>
      <c r="B3335">
        <v>17</v>
      </c>
      <c r="C3335" s="27" t="str">
        <f t="shared" si="270"/>
        <v>T</v>
      </c>
      <c r="E3335" t="s">
        <v>3593</v>
      </c>
      <c r="F3335" s="27" t="str">
        <f t="shared" si="271"/>
        <v>CCV-4B_LC</v>
      </c>
      <c r="G3335" t="s">
        <v>3594</v>
      </c>
      <c r="I3335" t="s">
        <v>3638</v>
      </c>
      <c r="J3335">
        <v>0</v>
      </c>
      <c r="K3335">
        <v>7</v>
      </c>
      <c r="L3335">
        <v>3</v>
      </c>
      <c r="M3335">
        <v>35</v>
      </c>
      <c r="N3335">
        <v>1</v>
      </c>
      <c r="O3335">
        <v>1</v>
      </c>
      <c r="P3335">
        <v>0</v>
      </c>
      <c r="Q3335">
        <v>4</v>
      </c>
      <c r="R3335" s="27">
        <f t="shared" si="272"/>
        <v>79</v>
      </c>
      <c r="S3335" s="27">
        <f t="shared" si="273"/>
        <v>47</v>
      </c>
      <c r="T3335" s="27" t="str">
        <f>IFERROR(VLOOKUP(F3335,#REF!,2,0),"")</f>
        <v/>
      </c>
      <c r="U3335" s="27" t="str">
        <f t="shared" si="274"/>
        <v>,17:45:00,car,79</v>
      </c>
    </row>
    <row r="3336" spans="1:21" hidden="1" x14ac:dyDescent="0.25">
      <c r="A3336" t="s">
        <v>48</v>
      </c>
      <c r="B3336">
        <v>18</v>
      </c>
      <c r="C3336" s="27" t="str">
        <f t="shared" si="270"/>
        <v>T</v>
      </c>
      <c r="E3336" t="s">
        <v>3593</v>
      </c>
      <c r="F3336" s="27" t="str">
        <f t="shared" si="271"/>
        <v>CCV-4B_LC</v>
      </c>
      <c r="G3336" t="s">
        <v>3594</v>
      </c>
      <c r="I3336" t="s">
        <v>3639</v>
      </c>
      <c r="J3336">
        <v>0</v>
      </c>
      <c r="K3336">
        <v>3</v>
      </c>
      <c r="L3336">
        <v>0</v>
      </c>
      <c r="M3336">
        <v>3</v>
      </c>
      <c r="N3336">
        <v>0</v>
      </c>
      <c r="O3336">
        <v>0</v>
      </c>
      <c r="P3336">
        <v>0</v>
      </c>
      <c r="Q3336">
        <v>0</v>
      </c>
      <c r="R3336" s="27">
        <f t="shared" si="272"/>
        <v>12</v>
      </c>
      <c r="S3336" s="27">
        <f t="shared" si="273"/>
        <v>3</v>
      </c>
      <c r="T3336" s="27" t="str">
        <f>IFERROR(VLOOKUP(F3336,#REF!,2,0),"")</f>
        <v/>
      </c>
      <c r="U3336" s="27" t="str">
        <f t="shared" si="274"/>
        <v>,18:00:00,car,12</v>
      </c>
    </row>
    <row r="3337" spans="1:21" hidden="1" x14ac:dyDescent="0.25">
      <c r="A3337" t="s">
        <v>102</v>
      </c>
      <c r="B3337">
        <v>6</v>
      </c>
      <c r="C3337" s="27" t="str">
        <f t="shared" si="270"/>
        <v>M</v>
      </c>
      <c r="E3337" t="s">
        <v>3640</v>
      </c>
      <c r="F3337" s="27" t="str">
        <f t="shared" si="271"/>
        <v>CCV-4B_SL</v>
      </c>
      <c r="G3337" t="s">
        <v>3641</v>
      </c>
      <c r="I3337" t="s">
        <v>3642</v>
      </c>
      <c r="J3337">
        <v>0</v>
      </c>
      <c r="K3337">
        <v>14</v>
      </c>
      <c r="L3337">
        <v>8</v>
      </c>
      <c r="M3337">
        <v>134</v>
      </c>
      <c r="N3337">
        <v>24</v>
      </c>
      <c r="O3337">
        <v>3</v>
      </c>
      <c r="P3337">
        <v>1</v>
      </c>
      <c r="Q3337">
        <v>9</v>
      </c>
      <c r="R3337" s="27">
        <f t="shared" si="272"/>
        <v>255</v>
      </c>
      <c r="S3337" s="27">
        <f t="shared" si="273"/>
        <v>164</v>
      </c>
      <c r="T3337" s="27" t="str">
        <f>IFERROR(VLOOKUP(F3337,#REF!,2,0),"")</f>
        <v/>
      </c>
      <c r="U3337" s="27" t="str">
        <f t="shared" si="274"/>
        <v>,06:00:00,car,255</v>
      </c>
    </row>
    <row r="3338" spans="1:21" hidden="1" x14ac:dyDescent="0.25">
      <c r="A3338" t="s">
        <v>107</v>
      </c>
      <c r="B3338">
        <v>6</v>
      </c>
      <c r="C3338" s="27" t="str">
        <f t="shared" si="270"/>
        <v>M</v>
      </c>
      <c r="E3338" t="s">
        <v>3640</v>
      </c>
      <c r="F3338" s="27" t="str">
        <f t="shared" si="271"/>
        <v>CCV-4B_SL</v>
      </c>
      <c r="G3338" t="s">
        <v>3641</v>
      </c>
      <c r="I3338" t="s">
        <v>3643</v>
      </c>
      <c r="J3338">
        <v>0</v>
      </c>
      <c r="K3338">
        <v>13</v>
      </c>
      <c r="L3338">
        <v>8</v>
      </c>
      <c r="M3338">
        <v>132</v>
      </c>
      <c r="N3338">
        <v>24</v>
      </c>
      <c r="O3338">
        <v>3</v>
      </c>
      <c r="P3338">
        <v>1</v>
      </c>
      <c r="Q3338">
        <v>9</v>
      </c>
      <c r="R3338" s="27">
        <f t="shared" si="272"/>
        <v>250</v>
      </c>
      <c r="S3338" s="27">
        <f t="shared" si="273"/>
        <v>162</v>
      </c>
      <c r="T3338" s="27" t="str">
        <f>IFERROR(VLOOKUP(F3338,#REF!,2,0),"")</f>
        <v/>
      </c>
      <c r="U3338" s="27" t="str">
        <f t="shared" si="274"/>
        <v>,06:15:00,car,250</v>
      </c>
    </row>
    <row r="3339" spans="1:21" hidden="1" x14ac:dyDescent="0.25">
      <c r="A3339" t="s">
        <v>109</v>
      </c>
      <c r="B3339">
        <v>6</v>
      </c>
      <c r="C3339" s="27" t="str">
        <f t="shared" si="270"/>
        <v>M</v>
      </c>
      <c r="E3339" t="s">
        <v>3640</v>
      </c>
      <c r="F3339" s="27" t="str">
        <f t="shared" si="271"/>
        <v>CCV-4B_SL</v>
      </c>
      <c r="G3339" t="s">
        <v>3641</v>
      </c>
      <c r="I3339" t="s">
        <v>3644</v>
      </c>
      <c r="J3339">
        <v>0</v>
      </c>
      <c r="K3339">
        <v>11</v>
      </c>
      <c r="L3339">
        <v>6</v>
      </c>
      <c r="M3339">
        <v>105</v>
      </c>
      <c r="N3339">
        <v>19</v>
      </c>
      <c r="O3339">
        <v>2</v>
      </c>
      <c r="P3339">
        <v>0</v>
      </c>
      <c r="Q3339">
        <v>7</v>
      </c>
      <c r="R3339" s="27">
        <f t="shared" si="272"/>
        <v>198</v>
      </c>
      <c r="S3339" s="27">
        <f t="shared" si="273"/>
        <v>127</v>
      </c>
      <c r="T3339" s="27" t="str">
        <f>IFERROR(VLOOKUP(F3339,#REF!,2,0),"")</f>
        <v/>
      </c>
      <c r="U3339" s="27" t="str">
        <f t="shared" si="274"/>
        <v>,06:30:00,car,198</v>
      </c>
    </row>
    <row r="3340" spans="1:21" hidden="1" x14ac:dyDescent="0.25">
      <c r="A3340" t="s">
        <v>111</v>
      </c>
      <c r="B3340">
        <v>6</v>
      </c>
      <c r="C3340" s="27" t="str">
        <f t="shared" si="270"/>
        <v>M</v>
      </c>
      <c r="E3340" t="s">
        <v>3640</v>
      </c>
      <c r="F3340" s="27" t="str">
        <f t="shared" si="271"/>
        <v>CCV-4B_SL</v>
      </c>
      <c r="G3340" t="s">
        <v>3641</v>
      </c>
      <c r="I3340" t="s">
        <v>3645</v>
      </c>
      <c r="J3340">
        <v>0</v>
      </c>
      <c r="K3340">
        <v>12</v>
      </c>
      <c r="L3340">
        <v>7</v>
      </c>
      <c r="M3340">
        <v>114</v>
      </c>
      <c r="N3340">
        <v>20</v>
      </c>
      <c r="O3340">
        <v>2</v>
      </c>
      <c r="P3340">
        <v>0</v>
      </c>
      <c r="Q3340">
        <v>8</v>
      </c>
      <c r="R3340" s="27">
        <f t="shared" si="272"/>
        <v>217</v>
      </c>
      <c r="S3340" s="27">
        <f t="shared" si="273"/>
        <v>140</v>
      </c>
      <c r="T3340" s="27" t="str">
        <f>IFERROR(VLOOKUP(F3340,#REF!,2,0),"")</f>
        <v/>
      </c>
      <c r="U3340" s="27" t="str">
        <f t="shared" si="274"/>
        <v>,06:45:00,car,217</v>
      </c>
    </row>
    <row r="3341" spans="1:21" hidden="1" x14ac:dyDescent="0.25">
      <c r="A3341" t="s">
        <v>113</v>
      </c>
      <c r="B3341">
        <v>7</v>
      </c>
      <c r="C3341" s="27" t="str">
        <f t="shared" si="270"/>
        <v>M</v>
      </c>
      <c r="E3341" t="s">
        <v>3640</v>
      </c>
      <c r="F3341" s="27" t="str">
        <f t="shared" si="271"/>
        <v>CCV-4B_SL</v>
      </c>
      <c r="G3341" t="s">
        <v>3641</v>
      </c>
      <c r="I3341" t="s">
        <v>3646</v>
      </c>
      <c r="J3341">
        <v>0</v>
      </c>
      <c r="K3341">
        <v>10</v>
      </c>
      <c r="L3341">
        <v>6</v>
      </c>
      <c r="M3341">
        <v>98</v>
      </c>
      <c r="N3341">
        <v>17</v>
      </c>
      <c r="O3341">
        <v>2</v>
      </c>
      <c r="P3341">
        <v>0</v>
      </c>
      <c r="Q3341">
        <v>7</v>
      </c>
      <c r="R3341" s="27">
        <f t="shared" si="272"/>
        <v>186</v>
      </c>
      <c r="S3341" s="27">
        <f t="shared" si="273"/>
        <v>120</v>
      </c>
      <c r="T3341" s="27" t="str">
        <f>IFERROR(VLOOKUP(F3341,#REF!,2,0),"")</f>
        <v/>
      </c>
      <c r="U3341" s="27" t="str">
        <f t="shared" si="274"/>
        <v>,07:00:00,car,186</v>
      </c>
    </row>
    <row r="3342" spans="1:21" hidden="1" x14ac:dyDescent="0.25">
      <c r="A3342" t="s">
        <v>115</v>
      </c>
      <c r="B3342">
        <v>7</v>
      </c>
      <c r="C3342" s="27" t="str">
        <f t="shared" si="270"/>
        <v>M</v>
      </c>
      <c r="E3342" t="s">
        <v>3640</v>
      </c>
      <c r="F3342" s="27" t="str">
        <f t="shared" si="271"/>
        <v>CCV-4B_SL</v>
      </c>
      <c r="G3342" t="s">
        <v>3641</v>
      </c>
      <c r="I3342" t="s">
        <v>3647</v>
      </c>
      <c r="J3342">
        <v>0</v>
      </c>
      <c r="K3342">
        <v>10</v>
      </c>
      <c r="L3342">
        <v>6</v>
      </c>
      <c r="M3342">
        <v>94</v>
      </c>
      <c r="N3342">
        <v>17</v>
      </c>
      <c r="O3342">
        <v>2</v>
      </c>
      <c r="P3342">
        <v>0</v>
      </c>
      <c r="Q3342">
        <v>7</v>
      </c>
      <c r="R3342" s="27">
        <f t="shared" si="272"/>
        <v>181</v>
      </c>
      <c r="S3342" s="27">
        <f t="shared" si="273"/>
        <v>116</v>
      </c>
      <c r="T3342" s="27" t="str">
        <f>IFERROR(VLOOKUP(F3342,#REF!,2,0),"")</f>
        <v/>
      </c>
      <c r="U3342" s="27" t="str">
        <f t="shared" si="274"/>
        <v>,07:15:00,car,181</v>
      </c>
    </row>
    <row r="3343" spans="1:21" hidden="1" x14ac:dyDescent="0.25">
      <c r="A3343" t="s">
        <v>117</v>
      </c>
      <c r="B3343">
        <v>7</v>
      </c>
      <c r="C3343" s="27" t="str">
        <f t="shared" si="270"/>
        <v>M</v>
      </c>
      <c r="E3343" t="s">
        <v>3640</v>
      </c>
      <c r="F3343" s="27" t="str">
        <f t="shared" si="271"/>
        <v>CCV-4B_SL</v>
      </c>
      <c r="G3343" t="s">
        <v>3641</v>
      </c>
      <c r="I3343" t="s">
        <v>3648</v>
      </c>
      <c r="J3343">
        <v>0</v>
      </c>
      <c r="K3343">
        <v>11</v>
      </c>
      <c r="L3343">
        <v>6</v>
      </c>
      <c r="M3343">
        <v>105</v>
      </c>
      <c r="N3343">
        <v>19</v>
      </c>
      <c r="O3343">
        <v>2</v>
      </c>
      <c r="P3343">
        <v>0</v>
      </c>
      <c r="Q3343">
        <v>7</v>
      </c>
      <c r="R3343" s="27">
        <f t="shared" si="272"/>
        <v>198</v>
      </c>
      <c r="S3343" s="27">
        <f t="shared" si="273"/>
        <v>127</v>
      </c>
      <c r="T3343" s="27" t="str">
        <f>IFERROR(VLOOKUP(F3343,#REF!,2,0),"")</f>
        <v/>
      </c>
      <c r="U3343" s="27" t="str">
        <f t="shared" si="274"/>
        <v>,07:30:00,car,198</v>
      </c>
    </row>
    <row r="3344" spans="1:21" hidden="1" x14ac:dyDescent="0.25">
      <c r="A3344" t="s">
        <v>119</v>
      </c>
      <c r="B3344">
        <v>7</v>
      </c>
      <c r="C3344" s="27" t="str">
        <f t="shared" si="270"/>
        <v>M</v>
      </c>
      <c r="E3344" t="s">
        <v>3640</v>
      </c>
      <c r="F3344" s="27" t="str">
        <f t="shared" si="271"/>
        <v>CCV-4B_SL</v>
      </c>
      <c r="G3344" t="s">
        <v>3641</v>
      </c>
      <c r="I3344" t="s">
        <v>3649</v>
      </c>
      <c r="J3344">
        <v>0</v>
      </c>
      <c r="K3344">
        <v>11</v>
      </c>
      <c r="L3344">
        <v>7</v>
      </c>
      <c r="M3344">
        <v>107</v>
      </c>
      <c r="N3344">
        <v>19</v>
      </c>
      <c r="O3344">
        <v>2</v>
      </c>
      <c r="P3344">
        <v>0</v>
      </c>
      <c r="Q3344">
        <v>8</v>
      </c>
      <c r="R3344" s="27">
        <f t="shared" si="272"/>
        <v>205</v>
      </c>
      <c r="S3344" s="27">
        <f t="shared" si="273"/>
        <v>133</v>
      </c>
      <c r="T3344" s="27" t="str">
        <f>IFERROR(VLOOKUP(F3344,#REF!,2,0),"")</f>
        <v/>
      </c>
      <c r="U3344" s="27" t="str">
        <f t="shared" si="274"/>
        <v>,07:45:00,car,205</v>
      </c>
    </row>
    <row r="3345" spans="1:21" hidden="1" x14ac:dyDescent="0.25">
      <c r="A3345" t="s">
        <v>121</v>
      </c>
      <c r="B3345">
        <v>8</v>
      </c>
      <c r="C3345" s="27" t="str">
        <f t="shared" si="270"/>
        <v>M</v>
      </c>
      <c r="E3345" t="s">
        <v>3640</v>
      </c>
      <c r="F3345" s="27" t="str">
        <f t="shared" si="271"/>
        <v>CCV-4B_SL</v>
      </c>
      <c r="G3345" t="s">
        <v>3641</v>
      </c>
      <c r="I3345" t="s">
        <v>3650</v>
      </c>
      <c r="J3345">
        <v>0</v>
      </c>
      <c r="K3345">
        <v>10</v>
      </c>
      <c r="L3345">
        <v>6</v>
      </c>
      <c r="M3345">
        <v>100</v>
      </c>
      <c r="N3345">
        <v>18</v>
      </c>
      <c r="O3345">
        <v>2</v>
      </c>
      <c r="P3345">
        <v>0</v>
      </c>
      <c r="Q3345">
        <v>7</v>
      </c>
      <c r="R3345" s="27">
        <f t="shared" si="272"/>
        <v>189</v>
      </c>
      <c r="S3345" s="27">
        <f t="shared" si="273"/>
        <v>122</v>
      </c>
      <c r="T3345" s="27" t="str">
        <f>IFERROR(VLOOKUP(F3345,#REF!,2,0),"")</f>
        <v/>
      </c>
      <c r="U3345" s="27" t="str">
        <f t="shared" si="274"/>
        <v>,08:00:00,car,189</v>
      </c>
    </row>
    <row r="3346" spans="1:21" hidden="1" x14ac:dyDescent="0.25">
      <c r="A3346" t="s">
        <v>123</v>
      </c>
      <c r="B3346">
        <v>8</v>
      </c>
      <c r="C3346" s="27" t="str">
        <f t="shared" si="270"/>
        <v>M</v>
      </c>
      <c r="E3346" t="s">
        <v>3640</v>
      </c>
      <c r="F3346" s="27" t="str">
        <f t="shared" si="271"/>
        <v>CCV-4B_SL</v>
      </c>
      <c r="G3346" t="s">
        <v>3641</v>
      </c>
      <c r="I3346" t="s">
        <v>3651</v>
      </c>
      <c r="J3346">
        <v>0</v>
      </c>
      <c r="K3346">
        <v>10</v>
      </c>
      <c r="L3346">
        <v>6</v>
      </c>
      <c r="M3346">
        <v>100</v>
      </c>
      <c r="N3346">
        <v>18</v>
      </c>
      <c r="O3346">
        <v>2</v>
      </c>
      <c r="P3346">
        <v>0</v>
      </c>
      <c r="Q3346">
        <v>7</v>
      </c>
      <c r="R3346" s="27">
        <f t="shared" si="272"/>
        <v>189</v>
      </c>
      <c r="S3346" s="27">
        <f t="shared" si="273"/>
        <v>122</v>
      </c>
      <c r="T3346" s="27" t="str">
        <f>IFERROR(VLOOKUP(F3346,#REF!,2,0),"")</f>
        <v/>
      </c>
      <c r="U3346" s="27" t="str">
        <f t="shared" si="274"/>
        <v>,08:15:00,car,189</v>
      </c>
    </row>
    <row r="3347" spans="1:21" hidden="1" x14ac:dyDescent="0.25">
      <c r="A3347" t="s">
        <v>125</v>
      </c>
      <c r="B3347">
        <v>8</v>
      </c>
      <c r="C3347" s="27" t="str">
        <f t="shared" si="270"/>
        <v>M</v>
      </c>
      <c r="E3347" t="s">
        <v>3640</v>
      </c>
      <c r="F3347" s="27" t="str">
        <f t="shared" si="271"/>
        <v>CCV-4B_SL</v>
      </c>
      <c r="G3347" t="s">
        <v>3641</v>
      </c>
      <c r="I3347" t="s">
        <v>3652</v>
      </c>
      <c r="J3347">
        <v>0</v>
      </c>
      <c r="K3347">
        <v>7</v>
      </c>
      <c r="L3347">
        <v>4</v>
      </c>
      <c r="M3347">
        <v>71</v>
      </c>
      <c r="N3347">
        <v>13</v>
      </c>
      <c r="O3347">
        <v>1</v>
      </c>
      <c r="P3347">
        <v>0</v>
      </c>
      <c r="Q3347">
        <v>5</v>
      </c>
      <c r="R3347" s="27">
        <f t="shared" si="272"/>
        <v>133</v>
      </c>
      <c r="S3347" s="27">
        <f t="shared" si="273"/>
        <v>86</v>
      </c>
      <c r="T3347" s="27" t="str">
        <f>IFERROR(VLOOKUP(F3347,#REF!,2,0),"")</f>
        <v/>
      </c>
      <c r="U3347" s="27" t="str">
        <f t="shared" si="274"/>
        <v>,08:30:00,car,133</v>
      </c>
    </row>
    <row r="3348" spans="1:21" hidden="1" x14ac:dyDescent="0.25">
      <c r="A3348" t="s">
        <v>127</v>
      </c>
      <c r="B3348">
        <v>8</v>
      </c>
      <c r="C3348" s="27" t="str">
        <f t="shared" si="270"/>
        <v>M</v>
      </c>
      <c r="E3348" t="s">
        <v>3640</v>
      </c>
      <c r="F3348" s="27" t="str">
        <f t="shared" si="271"/>
        <v>CCV-4B_SL</v>
      </c>
      <c r="G3348" t="s">
        <v>3641</v>
      </c>
      <c r="I3348" t="s">
        <v>3653</v>
      </c>
      <c r="J3348">
        <v>0</v>
      </c>
      <c r="K3348">
        <v>7</v>
      </c>
      <c r="L3348">
        <v>4</v>
      </c>
      <c r="M3348">
        <v>69</v>
      </c>
      <c r="N3348">
        <v>12</v>
      </c>
      <c r="O3348">
        <v>1</v>
      </c>
      <c r="P3348">
        <v>0</v>
      </c>
      <c r="Q3348">
        <v>5</v>
      </c>
      <c r="R3348" s="27">
        <f t="shared" si="272"/>
        <v>130</v>
      </c>
      <c r="S3348" s="27">
        <f t="shared" si="273"/>
        <v>84</v>
      </c>
      <c r="T3348" s="27" t="str">
        <f>IFERROR(VLOOKUP(F3348,#REF!,2,0),"")</f>
        <v/>
      </c>
      <c r="U3348" s="27" t="str">
        <f t="shared" si="274"/>
        <v>,08:45:00,car,130</v>
      </c>
    </row>
    <row r="3349" spans="1:21" hidden="1" x14ac:dyDescent="0.25">
      <c r="A3349" t="s">
        <v>129</v>
      </c>
      <c r="B3349">
        <v>9</v>
      </c>
      <c r="C3349" s="27" t="str">
        <f t="shared" si="270"/>
        <v>M</v>
      </c>
      <c r="E3349" t="s">
        <v>3640</v>
      </c>
      <c r="F3349" s="27" t="str">
        <f t="shared" si="271"/>
        <v>CCV-4B_SL</v>
      </c>
      <c r="G3349" t="s">
        <v>3641</v>
      </c>
      <c r="I3349" t="s">
        <v>3654</v>
      </c>
      <c r="J3349">
        <v>0</v>
      </c>
      <c r="K3349">
        <v>8</v>
      </c>
      <c r="L3349">
        <v>5</v>
      </c>
      <c r="M3349">
        <v>82</v>
      </c>
      <c r="N3349">
        <v>15</v>
      </c>
      <c r="O3349">
        <v>2</v>
      </c>
      <c r="P3349">
        <v>0</v>
      </c>
      <c r="Q3349">
        <v>6</v>
      </c>
      <c r="R3349" s="27">
        <f t="shared" si="272"/>
        <v>155</v>
      </c>
      <c r="S3349" s="27">
        <f t="shared" si="273"/>
        <v>101</v>
      </c>
      <c r="T3349" s="27" t="str">
        <f>IFERROR(VLOOKUP(F3349,#REF!,2,0),"")</f>
        <v/>
      </c>
      <c r="U3349" s="27" t="str">
        <f t="shared" si="274"/>
        <v>,09:00:00,car,155</v>
      </c>
    </row>
    <row r="3350" spans="1:21" hidden="1" x14ac:dyDescent="0.25">
      <c r="A3350" t="s">
        <v>131</v>
      </c>
      <c r="B3350">
        <v>9</v>
      </c>
      <c r="C3350" s="27" t="str">
        <f t="shared" si="270"/>
        <v>M</v>
      </c>
      <c r="E3350" t="s">
        <v>3640</v>
      </c>
      <c r="F3350" s="27" t="str">
        <f t="shared" si="271"/>
        <v>CCV-4B_SL</v>
      </c>
      <c r="G3350" t="s">
        <v>3641</v>
      </c>
      <c r="I3350" t="s">
        <v>3655</v>
      </c>
      <c r="J3350">
        <v>0</v>
      </c>
      <c r="K3350">
        <v>9</v>
      </c>
      <c r="L3350">
        <v>5</v>
      </c>
      <c r="M3350">
        <v>87</v>
      </c>
      <c r="N3350">
        <v>16</v>
      </c>
      <c r="O3350">
        <v>2</v>
      </c>
      <c r="P3350">
        <v>0</v>
      </c>
      <c r="Q3350">
        <v>6</v>
      </c>
      <c r="R3350" s="27">
        <f t="shared" si="272"/>
        <v>165</v>
      </c>
      <c r="S3350" s="27">
        <f t="shared" si="273"/>
        <v>106</v>
      </c>
      <c r="T3350" s="27" t="str">
        <f>IFERROR(VLOOKUP(F3350,#REF!,2,0),"")</f>
        <v/>
      </c>
      <c r="U3350" s="27" t="str">
        <f t="shared" si="274"/>
        <v>,09:15:00,car,165</v>
      </c>
    </row>
    <row r="3351" spans="1:21" hidden="1" x14ac:dyDescent="0.25">
      <c r="A3351" t="s">
        <v>133</v>
      </c>
      <c r="B3351">
        <v>9</v>
      </c>
      <c r="C3351" s="27" t="str">
        <f t="shared" si="270"/>
        <v>M</v>
      </c>
      <c r="E3351" t="s">
        <v>3640</v>
      </c>
      <c r="F3351" s="27" t="str">
        <f t="shared" si="271"/>
        <v>CCV-4B_SL</v>
      </c>
      <c r="G3351" t="s">
        <v>3641</v>
      </c>
      <c r="I3351" t="s">
        <v>3656</v>
      </c>
      <c r="J3351">
        <v>0</v>
      </c>
      <c r="K3351">
        <v>10</v>
      </c>
      <c r="L3351">
        <v>6</v>
      </c>
      <c r="M3351">
        <v>96</v>
      </c>
      <c r="N3351">
        <v>17</v>
      </c>
      <c r="O3351">
        <v>2</v>
      </c>
      <c r="P3351">
        <v>0</v>
      </c>
      <c r="Q3351">
        <v>7</v>
      </c>
      <c r="R3351" s="27">
        <f t="shared" si="272"/>
        <v>184</v>
      </c>
      <c r="S3351" s="27">
        <f t="shared" si="273"/>
        <v>118</v>
      </c>
      <c r="T3351" s="27" t="str">
        <f>IFERROR(VLOOKUP(F3351,#REF!,2,0),"")</f>
        <v/>
      </c>
      <c r="U3351" s="27" t="str">
        <f t="shared" si="274"/>
        <v>,09:30:00,car,184</v>
      </c>
    </row>
    <row r="3352" spans="1:21" hidden="1" x14ac:dyDescent="0.25">
      <c r="A3352" t="s">
        <v>135</v>
      </c>
      <c r="B3352">
        <v>9</v>
      </c>
      <c r="C3352" s="27" t="str">
        <f t="shared" si="270"/>
        <v>M</v>
      </c>
      <c r="E3352" t="s">
        <v>3640</v>
      </c>
      <c r="F3352" s="27" t="str">
        <f t="shared" si="271"/>
        <v>CCV-4B_SL</v>
      </c>
      <c r="G3352" t="s">
        <v>3641</v>
      </c>
      <c r="I3352" t="s">
        <v>3657</v>
      </c>
      <c r="J3352">
        <v>0</v>
      </c>
      <c r="K3352">
        <v>10</v>
      </c>
      <c r="L3352">
        <v>6</v>
      </c>
      <c r="M3352">
        <v>98</v>
      </c>
      <c r="N3352">
        <v>18</v>
      </c>
      <c r="O3352">
        <v>2</v>
      </c>
      <c r="P3352">
        <v>0</v>
      </c>
      <c r="Q3352">
        <v>7</v>
      </c>
      <c r="R3352" s="27">
        <f t="shared" si="272"/>
        <v>186</v>
      </c>
      <c r="S3352" s="27">
        <f t="shared" si="273"/>
        <v>120</v>
      </c>
      <c r="T3352" s="27" t="str">
        <f>IFERROR(VLOOKUP(F3352,#REF!,2,0),"")</f>
        <v/>
      </c>
      <c r="U3352" s="27" t="str">
        <f t="shared" si="274"/>
        <v>,09:45:00,car,186</v>
      </c>
    </row>
    <row r="3353" spans="1:21" hidden="1" x14ac:dyDescent="0.25">
      <c r="A3353" t="s">
        <v>137</v>
      </c>
      <c r="B3353">
        <v>10</v>
      </c>
      <c r="C3353" s="27" t="str">
        <f t="shared" si="270"/>
        <v>M</v>
      </c>
      <c r="E3353" t="s">
        <v>3640</v>
      </c>
      <c r="F3353" s="27" t="str">
        <f t="shared" si="271"/>
        <v>CCV-4B_SL</v>
      </c>
      <c r="G3353" t="s">
        <v>3641</v>
      </c>
      <c r="I3353" t="s">
        <v>3658</v>
      </c>
      <c r="J3353">
        <v>0</v>
      </c>
      <c r="K3353">
        <v>8</v>
      </c>
      <c r="L3353">
        <v>5</v>
      </c>
      <c r="M3353">
        <v>75</v>
      </c>
      <c r="N3353">
        <v>13</v>
      </c>
      <c r="O3353">
        <v>1</v>
      </c>
      <c r="P3353">
        <v>0</v>
      </c>
      <c r="Q3353">
        <v>5</v>
      </c>
      <c r="R3353" s="27">
        <f t="shared" si="272"/>
        <v>144</v>
      </c>
      <c r="S3353" s="27">
        <f t="shared" si="273"/>
        <v>93</v>
      </c>
      <c r="T3353" s="27" t="str">
        <f>IFERROR(VLOOKUP(F3353,#REF!,2,0),"")</f>
        <v/>
      </c>
      <c r="U3353" s="27" t="str">
        <f t="shared" si="274"/>
        <v>,10:00:00,car,144</v>
      </c>
    </row>
    <row r="3354" spans="1:21" hidden="1" x14ac:dyDescent="0.25">
      <c r="A3354" t="s">
        <v>139</v>
      </c>
      <c r="B3354">
        <v>10</v>
      </c>
      <c r="C3354" s="27" t="str">
        <f t="shared" si="270"/>
        <v>M</v>
      </c>
      <c r="E3354" t="s">
        <v>3640</v>
      </c>
      <c r="F3354" s="27" t="str">
        <f t="shared" si="271"/>
        <v>CCV-4B_SL</v>
      </c>
      <c r="G3354" t="s">
        <v>3641</v>
      </c>
      <c r="I3354" t="s">
        <v>3659</v>
      </c>
      <c r="J3354">
        <v>0</v>
      </c>
      <c r="K3354">
        <v>8</v>
      </c>
      <c r="L3354">
        <v>5</v>
      </c>
      <c r="M3354">
        <v>79</v>
      </c>
      <c r="N3354">
        <v>14</v>
      </c>
      <c r="O3354">
        <v>2</v>
      </c>
      <c r="P3354">
        <v>0</v>
      </c>
      <c r="Q3354">
        <v>6</v>
      </c>
      <c r="R3354" s="27">
        <f t="shared" si="272"/>
        <v>151</v>
      </c>
      <c r="S3354" s="27">
        <f t="shared" si="273"/>
        <v>98</v>
      </c>
      <c r="T3354" s="27" t="str">
        <f>IFERROR(VLOOKUP(F3354,#REF!,2,0),"")</f>
        <v/>
      </c>
      <c r="U3354" s="27" t="str">
        <f t="shared" si="274"/>
        <v>,10:15:00,car,151</v>
      </c>
    </row>
    <row r="3355" spans="1:21" hidden="1" x14ac:dyDescent="0.25">
      <c r="A3355" t="s">
        <v>141</v>
      </c>
      <c r="B3355">
        <v>10</v>
      </c>
      <c r="C3355" s="27" t="str">
        <f t="shared" si="270"/>
        <v>M</v>
      </c>
      <c r="E3355" t="s">
        <v>3640</v>
      </c>
      <c r="F3355" s="27" t="str">
        <f t="shared" si="271"/>
        <v>CCV-4B_SL</v>
      </c>
      <c r="G3355" t="s">
        <v>3641</v>
      </c>
      <c r="I3355" t="s">
        <v>3660</v>
      </c>
      <c r="J3355">
        <v>0</v>
      </c>
      <c r="K3355">
        <v>8</v>
      </c>
      <c r="L3355">
        <v>5</v>
      </c>
      <c r="M3355">
        <v>76</v>
      </c>
      <c r="N3355">
        <v>14</v>
      </c>
      <c r="O3355">
        <v>2</v>
      </c>
      <c r="P3355">
        <v>0</v>
      </c>
      <c r="Q3355">
        <v>5</v>
      </c>
      <c r="R3355" s="27">
        <f t="shared" si="272"/>
        <v>146</v>
      </c>
      <c r="S3355" s="27">
        <f t="shared" si="273"/>
        <v>94</v>
      </c>
      <c r="T3355" s="27" t="str">
        <f>IFERROR(VLOOKUP(F3355,#REF!,2,0),"")</f>
        <v/>
      </c>
      <c r="U3355" s="27" t="str">
        <f t="shared" si="274"/>
        <v>,10:30:00,car,146</v>
      </c>
    </row>
    <row r="3356" spans="1:21" hidden="1" x14ac:dyDescent="0.25">
      <c r="A3356" t="s">
        <v>143</v>
      </c>
      <c r="B3356">
        <v>10</v>
      </c>
      <c r="C3356" s="27" t="str">
        <f t="shared" si="270"/>
        <v>M</v>
      </c>
      <c r="E3356" t="s">
        <v>3640</v>
      </c>
      <c r="F3356" s="27" t="str">
        <f t="shared" si="271"/>
        <v>CCV-4B_SL</v>
      </c>
      <c r="G3356" t="s">
        <v>3641</v>
      </c>
      <c r="I3356" t="s">
        <v>3661</v>
      </c>
      <c r="J3356">
        <v>0</v>
      </c>
      <c r="K3356">
        <v>10</v>
      </c>
      <c r="L3356">
        <v>6</v>
      </c>
      <c r="M3356">
        <v>104</v>
      </c>
      <c r="N3356">
        <v>18</v>
      </c>
      <c r="O3356">
        <v>2</v>
      </c>
      <c r="P3356">
        <v>0</v>
      </c>
      <c r="Q3356">
        <v>7</v>
      </c>
      <c r="R3356" s="27">
        <f t="shared" si="272"/>
        <v>194</v>
      </c>
      <c r="S3356" s="27">
        <f t="shared" si="273"/>
        <v>126</v>
      </c>
      <c r="T3356" s="27" t="str">
        <f>IFERROR(VLOOKUP(F3356,#REF!,2,0),"")</f>
        <v/>
      </c>
      <c r="U3356" s="27" t="str">
        <f t="shared" si="274"/>
        <v>,10:45:00,car,194</v>
      </c>
    </row>
    <row r="3357" spans="1:21" hidden="1" x14ac:dyDescent="0.25">
      <c r="A3357" t="s">
        <v>145</v>
      </c>
      <c r="B3357">
        <v>11</v>
      </c>
      <c r="C3357" s="27" t="str">
        <f t="shared" si="270"/>
        <v>M</v>
      </c>
      <c r="E3357" t="s">
        <v>3640</v>
      </c>
      <c r="F3357" s="27" t="str">
        <f t="shared" si="271"/>
        <v>CCV-4B_SL</v>
      </c>
      <c r="G3357" t="s">
        <v>3641</v>
      </c>
      <c r="I3357" t="s">
        <v>3662</v>
      </c>
      <c r="J3357">
        <v>0</v>
      </c>
      <c r="K3357">
        <v>9</v>
      </c>
      <c r="L3357">
        <v>5</v>
      </c>
      <c r="M3357">
        <v>86</v>
      </c>
      <c r="N3357">
        <v>15</v>
      </c>
      <c r="O3357">
        <v>2</v>
      </c>
      <c r="P3357">
        <v>0</v>
      </c>
      <c r="Q3357">
        <v>6</v>
      </c>
      <c r="R3357" s="27">
        <f t="shared" si="272"/>
        <v>163</v>
      </c>
      <c r="S3357" s="27">
        <f t="shared" si="273"/>
        <v>105</v>
      </c>
      <c r="T3357" s="27" t="str">
        <f>IFERROR(VLOOKUP(F3357,#REF!,2,0),"")</f>
        <v/>
      </c>
      <c r="U3357" s="27" t="str">
        <f t="shared" si="274"/>
        <v>,11:00:00,car,163</v>
      </c>
    </row>
    <row r="3358" spans="1:21" hidden="1" x14ac:dyDescent="0.25">
      <c r="A3358" t="s">
        <v>147</v>
      </c>
      <c r="B3358">
        <v>11</v>
      </c>
      <c r="C3358" s="27" t="str">
        <f t="shared" si="270"/>
        <v>M</v>
      </c>
      <c r="E3358" t="s">
        <v>3640</v>
      </c>
      <c r="F3358" s="27" t="str">
        <f t="shared" si="271"/>
        <v>CCV-4B_SL</v>
      </c>
      <c r="G3358" t="s">
        <v>3641</v>
      </c>
      <c r="I3358" t="s">
        <v>3663</v>
      </c>
      <c r="J3358">
        <v>0</v>
      </c>
      <c r="K3358">
        <v>11</v>
      </c>
      <c r="L3358">
        <v>6</v>
      </c>
      <c r="M3358">
        <v>105</v>
      </c>
      <c r="N3358">
        <v>19</v>
      </c>
      <c r="O3358">
        <v>2</v>
      </c>
      <c r="P3358">
        <v>0</v>
      </c>
      <c r="Q3358">
        <v>7</v>
      </c>
      <c r="R3358" s="27">
        <f t="shared" si="272"/>
        <v>198</v>
      </c>
      <c r="S3358" s="27">
        <f t="shared" si="273"/>
        <v>127</v>
      </c>
      <c r="T3358" s="27" t="str">
        <f>IFERROR(VLOOKUP(F3358,#REF!,2,0),"")</f>
        <v/>
      </c>
      <c r="U3358" s="27" t="str">
        <f t="shared" si="274"/>
        <v>,11:15:00,car,198</v>
      </c>
    </row>
    <row r="3359" spans="1:21" hidden="1" x14ac:dyDescent="0.25">
      <c r="A3359" t="s">
        <v>149</v>
      </c>
      <c r="B3359">
        <v>11</v>
      </c>
      <c r="C3359" s="27" t="str">
        <f t="shared" si="270"/>
        <v>M</v>
      </c>
      <c r="E3359" t="s">
        <v>3640</v>
      </c>
      <c r="F3359" s="27" t="str">
        <f t="shared" si="271"/>
        <v>CCV-4B_SL</v>
      </c>
      <c r="G3359" t="s">
        <v>3641</v>
      </c>
      <c r="I3359" t="s">
        <v>3664</v>
      </c>
      <c r="J3359">
        <v>0</v>
      </c>
      <c r="K3359">
        <v>9</v>
      </c>
      <c r="L3359">
        <v>5</v>
      </c>
      <c r="M3359">
        <v>89</v>
      </c>
      <c r="N3359">
        <v>16</v>
      </c>
      <c r="O3359">
        <v>2</v>
      </c>
      <c r="P3359">
        <v>0</v>
      </c>
      <c r="Q3359">
        <v>6</v>
      </c>
      <c r="R3359" s="27">
        <f t="shared" si="272"/>
        <v>167</v>
      </c>
      <c r="S3359" s="27">
        <f t="shared" si="273"/>
        <v>108</v>
      </c>
      <c r="T3359" s="27" t="str">
        <f>IFERROR(VLOOKUP(F3359,#REF!,2,0),"")</f>
        <v/>
      </c>
      <c r="U3359" s="27" t="str">
        <f t="shared" si="274"/>
        <v>,11:30:00,car,167</v>
      </c>
    </row>
    <row r="3360" spans="1:21" hidden="1" x14ac:dyDescent="0.25">
      <c r="A3360" t="s">
        <v>151</v>
      </c>
      <c r="B3360">
        <v>11</v>
      </c>
      <c r="C3360" s="27" t="str">
        <f t="shared" si="270"/>
        <v>M</v>
      </c>
      <c r="E3360" t="s">
        <v>3640</v>
      </c>
      <c r="F3360" s="27" t="str">
        <f t="shared" si="271"/>
        <v>CCV-4B_SL</v>
      </c>
      <c r="G3360" t="s">
        <v>3641</v>
      </c>
      <c r="I3360" t="s">
        <v>3665</v>
      </c>
      <c r="J3360">
        <v>0</v>
      </c>
      <c r="K3360">
        <v>11</v>
      </c>
      <c r="L3360">
        <v>6</v>
      </c>
      <c r="M3360">
        <v>105</v>
      </c>
      <c r="N3360">
        <v>19</v>
      </c>
      <c r="O3360">
        <v>2</v>
      </c>
      <c r="P3360">
        <v>0</v>
      </c>
      <c r="Q3360">
        <v>7</v>
      </c>
      <c r="R3360" s="27">
        <f t="shared" si="272"/>
        <v>198</v>
      </c>
      <c r="S3360" s="27">
        <f t="shared" si="273"/>
        <v>127</v>
      </c>
      <c r="T3360" s="27" t="str">
        <f>IFERROR(VLOOKUP(F3360,#REF!,2,0),"")</f>
        <v/>
      </c>
      <c r="U3360" s="27" t="str">
        <f t="shared" si="274"/>
        <v>,11:45:00,car,198</v>
      </c>
    </row>
    <row r="3361" spans="1:21" hidden="1" x14ac:dyDescent="0.25">
      <c r="A3361" t="s">
        <v>153</v>
      </c>
      <c r="B3361">
        <v>12</v>
      </c>
      <c r="C3361" s="27" t="str">
        <f t="shared" si="270"/>
        <v>T</v>
      </c>
      <c r="E3361" t="s">
        <v>3640</v>
      </c>
      <c r="F3361" s="27" t="str">
        <f t="shared" si="271"/>
        <v>CCV-4B_SL</v>
      </c>
      <c r="G3361" t="s">
        <v>3641</v>
      </c>
      <c r="I3361" t="s">
        <v>3666</v>
      </c>
      <c r="J3361">
        <v>0</v>
      </c>
      <c r="K3361">
        <v>10</v>
      </c>
      <c r="L3361">
        <v>6</v>
      </c>
      <c r="M3361">
        <v>103</v>
      </c>
      <c r="N3361">
        <v>18</v>
      </c>
      <c r="O3361">
        <v>2</v>
      </c>
      <c r="P3361">
        <v>0</v>
      </c>
      <c r="Q3361">
        <v>7</v>
      </c>
      <c r="R3361" s="27">
        <f t="shared" si="272"/>
        <v>193</v>
      </c>
      <c r="S3361" s="27">
        <f t="shared" si="273"/>
        <v>125</v>
      </c>
      <c r="T3361" s="27" t="str">
        <f>IFERROR(VLOOKUP(F3361,#REF!,2,0),"")</f>
        <v/>
      </c>
      <c r="U3361" s="27" t="str">
        <f t="shared" si="274"/>
        <v>,12:00:00,car,193</v>
      </c>
    </row>
    <row r="3362" spans="1:21" hidden="1" x14ac:dyDescent="0.25">
      <c r="A3362" t="s">
        <v>155</v>
      </c>
      <c r="B3362">
        <v>12</v>
      </c>
      <c r="C3362" s="27" t="str">
        <f t="shared" si="270"/>
        <v>T</v>
      </c>
      <c r="E3362" t="s">
        <v>3640</v>
      </c>
      <c r="F3362" s="27" t="str">
        <f t="shared" si="271"/>
        <v>CCV-4B_SL</v>
      </c>
      <c r="G3362" t="s">
        <v>3641</v>
      </c>
      <c r="I3362" t="s">
        <v>3667</v>
      </c>
      <c r="J3362">
        <v>0</v>
      </c>
      <c r="K3362">
        <v>12</v>
      </c>
      <c r="L3362">
        <v>7</v>
      </c>
      <c r="M3362">
        <v>121</v>
      </c>
      <c r="N3362">
        <v>21</v>
      </c>
      <c r="O3362">
        <v>2</v>
      </c>
      <c r="P3362">
        <v>0</v>
      </c>
      <c r="Q3362">
        <v>9</v>
      </c>
      <c r="R3362" s="27">
        <f t="shared" si="272"/>
        <v>228</v>
      </c>
      <c r="S3362" s="27">
        <f t="shared" si="273"/>
        <v>148</v>
      </c>
      <c r="T3362" s="27" t="str">
        <f>IFERROR(VLOOKUP(F3362,#REF!,2,0),"")</f>
        <v/>
      </c>
      <c r="U3362" s="27" t="str">
        <f t="shared" si="274"/>
        <v>,12:15:00,car,228</v>
      </c>
    </row>
    <row r="3363" spans="1:21" hidden="1" x14ac:dyDescent="0.25">
      <c r="A3363" t="s">
        <v>157</v>
      </c>
      <c r="B3363">
        <v>12</v>
      </c>
      <c r="C3363" s="27" t="str">
        <f t="shared" si="270"/>
        <v>T</v>
      </c>
      <c r="E3363" t="s">
        <v>3640</v>
      </c>
      <c r="F3363" s="27" t="str">
        <f t="shared" si="271"/>
        <v>CCV-4B_SL</v>
      </c>
      <c r="G3363" t="s">
        <v>3641</v>
      </c>
      <c r="I3363" t="s">
        <v>3668</v>
      </c>
      <c r="J3363">
        <v>0</v>
      </c>
      <c r="K3363">
        <v>10</v>
      </c>
      <c r="L3363">
        <v>6</v>
      </c>
      <c r="M3363">
        <v>100</v>
      </c>
      <c r="N3363">
        <v>18</v>
      </c>
      <c r="O3363">
        <v>2</v>
      </c>
      <c r="P3363">
        <v>0</v>
      </c>
      <c r="Q3363">
        <v>7</v>
      </c>
      <c r="R3363" s="27">
        <f t="shared" si="272"/>
        <v>189</v>
      </c>
      <c r="S3363" s="27">
        <f t="shared" si="273"/>
        <v>122</v>
      </c>
      <c r="T3363" s="27" t="str">
        <f>IFERROR(VLOOKUP(F3363,#REF!,2,0),"")</f>
        <v/>
      </c>
      <c r="U3363" s="27" t="str">
        <f t="shared" si="274"/>
        <v>,12:30:00,car,189</v>
      </c>
    </row>
    <row r="3364" spans="1:21" hidden="1" x14ac:dyDescent="0.25">
      <c r="A3364" t="s">
        <v>159</v>
      </c>
      <c r="B3364">
        <v>12</v>
      </c>
      <c r="C3364" s="27" t="str">
        <f t="shared" si="270"/>
        <v>T</v>
      </c>
      <c r="E3364" t="s">
        <v>3640</v>
      </c>
      <c r="F3364" s="27" t="str">
        <f t="shared" si="271"/>
        <v>CCV-4B_SL</v>
      </c>
      <c r="G3364" t="s">
        <v>3641</v>
      </c>
      <c r="I3364" t="s">
        <v>3669</v>
      </c>
      <c r="J3364">
        <v>0</v>
      </c>
      <c r="K3364">
        <v>10</v>
      </c>
      <c r="L3364">
        <v>6</v>
      </c>
      <c r="M3364">
        <v>100</v>
      </c>
      <c r="N3364">
        <v>18</v>
      </c>
      <c r="O3364">
        <v>2</v>
      </c>
      <c r="P3364">
        <v>0</v>
      </c>
      <c r="Q3364">
        <v>7</v>
      </c>
      <c r="R3364" s="27">
        <f t="shared" si="272"/>
        <v>189</v>
      </c>
      <c r="S3364" s="27">
        <f t="shared" si="273"/>
        <v>122</v>
      </c>
      <c r="T3364" s="27" t="str">
        <f>IFERROR(VLOOKUP(F3364,#REF!,2,0),"")</f>
        <v/>
      </c>
      <c r="U3364" s="27" t="str">
        <f t="shared" si="274"/>
        <v>,12:45:00,car,189</v>
      </c>
    </row>
    <row r="3365" spans="1:21" hidden="1" x14ac:dyDescent="0.25">
      <c r="A3365" t="s">
        <v>161</v>
      </c>
      <c r="B3365">
        <v>13</v>
      </c>
      <c r="C3365" s="27" t="str">
        <f t="shared" si="270"/>
        <v>T</v>
      </c>
      <c r="E3365" t="s">
        <v>3640</v>
      </c>
      <c r="F3365" s="27" t="str">
        <f t="shared" si="271"/>
        <v>CCV-4B_SL</v>
      </c>
      <c r="G3365" t="s">
        <v>3641</v>
      </c>
      <c r="I3365" t="s">
        <v>3670</v>
      </c>
      <c r="J3365">
        <v>0</v>
      </c>
      <c r="K3365">
        <v>11</v>
      </c>
      <c r="L3365">
        <v>7</v>
      </c>
      <c r="M3365">
        <v>113</v>
      </c>
      <c r="N3365">
        <v>20</v>
      </c>
      <c r="O3365">
        <v>2</v>
      </c>
      <c r="P3365">
        <v>0</v>
      </c>
      <c r="Q3365">
        <v>8</v>
      </c>
      <c r="R3365" s="27">
        <f t="shared" si="272"/>
        <v>213</v>
      </c>
      <c r="S3365" s="27">
        <f t="shared" si="273"/>
        <v>139</v>
      </c>
      <c r="T3365" s="27" t="str">
        <f>IFERROR(VLOOKUP(F3365,#REF!,2,0),"")</f>
        <v/>
      </c>
      <c r="U3365" s="27" t="str">
        <f t="shared" si="274"/>
        <v>,13:00:00,car,213</v>
      </c>
    </row>
    <row r="3366" spans="1:21" hidden="1" x14ac:dyDescent="0.25">
      <c r="A3366" t="s">
        <v>163</v>
      </c>
      <c r="B3366">
        <v>13</v>
      </c>
      <c r="C3366" s="27" t="str">
        <f t="shared" si="270"/>
        <v>T</v>
      </c>
      <c r="E3366" t="s">
        <v>3640</v>
      </c>
      <c r="F3366" s="27" t="str">
        <f t="shared" si="271"/>
        <v>CCV-4B_SL</v>
      </c>
      <c r="G3366" t="s">
        <v>3641</v>
      </c>
      <c r="I3366" t="s">
        <v>3671</v>
      </c>
      <c r="J3366">
        <v>0</v>
      </c>
      <c r="K3366">
        <v>11</v>
      </c>
      <c r="L3366">
        <v>7</v>
      </c>
      <c r="M3366">
        <v>109</v>
      </c>
      <c r="N3366">
        <v>19</v>
      </c>
      <c r="O3366">
        <v>2</v>
      </c>
      <c r="P3366">
        <v>0</v>
      </c>
      <c r="Q3366">
        <v>8</v>
      </c>
      <c r="R3366" s="27">
        <f t="shared" si="272"/>
        <v>208</v>
      </c>
      <c r="S3366" s="27">
        <f t="shared" si="273"/>
        <v>135</v>
      </c>
      <c r="T3366" s="27" t="str">
        <f>IFERROR(VLOOKUP(F3366,#REF!,2,0),"")</f>
        <v/>
      </c>
      <c r="U3366" s="27" t="str">
        <f t="shared" si="274"/>
        <v>,13:15:00,car,208</v>
      </c>
    </row>
    <row r="3367" spans="1:21" hidden="1" x14ac:dyDescent="0.25">
      <c r="A3367" t="s">
        <v>165</v>
      </c>
      <c r="B3367">
        <v>13</v>
      </c>
      <c r="C3367" s="27" t="str">
        <f t="shared" si="270"/>
        <v>T</v>
      </c>
      <c r="E3367" t="s">
        <v>3640</v>
      </c>
      <c r="F3367" s="27" t="str">
        <f t="shared" si="271"/>
        <v>CCV-4B_SL</v>
      </c>
      <c r="G3367" t="s">
        <v>3641</v>
      </c>
      <c r="I3367" t="s">
        <v>3672</v>
      </c>
      <c r="J3367">
        <v>0</v>
      </c>
      <c r="K3367">
        <v>10</v>
      </c>
      <c r="L3367">
        <v>6</v>
      </c>
      <c r="M3367">
        <v>95</v>
      </c>
      <c r="N3367">
        <v>17</v>
      </c>
      <c r="O3367">
        <v>2</v>
      </c>
      <c r="P3367">
        <v>0</v>
      </c>
      <c r="Q3367">
        <v>7</v>
      </c>
      <c r="R3367" s="27">
        <f t="shared" si="272"/>
        <v>182</v>
      </c>
      <c r="S3367" s="27">
        <f t="shared" si="273"/>
        <v>117</v>
      </c>
      <c r="T3367" s="27" t="str">
        <f>IFERROR(VLOOKUP(F3367,#REF!,2,0),"")</f>
        <v/>
      </c>
      <c r="U3367" s="27" t="str">
        <f t="shared" si="274"/>
        <v>,13:30:00,car,182</v>
      </c>
    </row>
    <row r="3368" spans="1:21" hidden="1" x14ac:dyDescent="0.25">
      <c r="A3368" t="s">
        <v>167</v>
      </c>
      <c r="B3368">
        <v>13</v>
      </c>
      <c r="C3368" s="27" t="str">
        <f t="shared" si="270"/>
        <v>T</v>
      </c>
      <c r="E3368" t="s">
        <v>3640</v>
      </c>
      <c r="F3368" s="27" t="str">
        <f t="shared" si="271"/>
        <v>CCV-4B_SL</v>
      </c>
      <c r="G3368" t="s">
        <v>3641</v>
      </c>
      <c r="I3368" t="s">
        <v>3673</v>
      </c>
      <c r="J3368">
        <v>0</v>
      </c>
      <c r="K3368">
        <v>10</v>
      </c>
      <c r="L3368">
        <v>6</v>
      </c>
      <c r="M3368">
        <v>95</v>
      </c>
      <c r="N3368">
        <v>17</v>
      </c>
      <c r="O3368">
        <v>2</v>
      </c>
      <c r="P3368">
        <v>0</v>
      </c>
      <c r="Q3368">
        <v>7</v>
      </c>
      <c r="R3368" s="27">
        <f t="shared" si="272"/>
        <v>182</v>
      </c>
      <c r="S3368" s="27">
        <f t="shared" si="273"/>
        <v>117</v>
      </c>
      <c r="T3368" s="27" t="str">
        <f>IFERROR(VLOOKUP(F3368,#REF!,2,0),"")</f>
        <v/>
      </c>
      <c r="U3368" s="27" t="str">
        <f t="shared" si="274"/>
        <v>,13:45:00,car,182</v>
      </c>
    </row>
    <row r="3369" spans="1:21" hidden="1" x14ac:dyDescent="0.25">
      <c r="A3369" t="s">
        <v>169</v>
      </c>
      <c r="B3369">
        <v>14</v>
      </c>
      <c r="C3369" s="27" t="str">
        <f t="shared" si="270"/>
        <v>T</v>
      </c>
      <c r="E3369" t="s">
        <v>3640</v>
      </c>
      <c r="F3369" s="27" t="str">
        <f t="shared" si="271"/>
        <v>CCV-4B_SL</v>
      </c>
      <c r="G3369" t="s">
        <v>3641</v>
      </c>
      <c r="I3369" t="s">
        <v>3674</v>
      </c>
      <c r="J3369">
        <v>0</v>
      </c>
      <c r="K3369">
        <v>9</v>
      </c>
      <c r="L3369">
        <v>6</v>
      </c>
      <c r="M3369">
        <v>90</v>
      </c>
      <c r="N3369">
        <v>16</v>
      </c>
      <c r="O3369">
        <v>2</v>
      </c>
      <c r="P3369">
        <v>0</v>
      </c>
      <c r="Q3369">
        <v>6</v>
      </c>
      <c r="R3369" s="27">
        <f t="shared" si="272"/>
        <v>172</v>
      </c>
      <c r="S3369" s="27">
        <f t="shared" si="273"/>
        <v>111</v>
      </c>
      <c r="T3369" s="27" t="str">
        <f>IFERROR(VLOOKUP(F3369,#REF!,2,0),"")</f>
        <v/>
      </c>
      <c r="U3369" s="27" t="str">
        <f t="shared" si="274"/>
        <v>,14:00:00,car,172</v>
      </c>
    </row>
    <row r="3370" spans="1:21" hidden="1" x14ac:dyDescent="0.25">
      <c r="A3370" t="s">
        <v>171</v>
      </c>
      <c r="B3370">
        <v>14</v>
      </c>
      <c r="C3370" s="27" t="str">
        <f t="shared" si="270"/>
        <v>T</v>
      </c>
      <c r="E3370" t="s">
        <v>3640</v>
      </c>
      <c r="F3370" s="27" t="str">
        <f t="shared" si="271"/>
        <v>CCV-4B_SL</v>
      </c>
      <c r="G3370" t="s">
        <v>3641</v>
      </c>
      <c r="I3370" t="s">
        <v>3675</v>
      </c>
      <c r="J3370">
        <v>0</v>
      </c>
      <c r="K3370">
        <v>7</v>
      </c>
      <c r="L3370">
        <v>5</v>
      </c>
      <c r="M3370">
        <v>74</v>
      </c>
      <c r="N3370">
        <v>13</v>
      </c>
      <c r="O3370">
        <v>1</v>
      </c>
      <c r="P3370">
        <v>0</v>
      </c>
      <c r="Q3370">
        <v>5</v>
      </c>
      <c r="R3370" s="27">
        <f t="shared" si="272"/>
        <v>140</v>
      </c>
      <c r="S3370" s="27">
        <f t="shared" si="273"/>
        <v>92</v>
      </c>
      <c r="T3370" s="27" t="str">
        <f>IFERROR(VLOOKUP(F3370,#REF!,2,0),"")</f>
        <v/>
      </c>
      <c r="U3370" s="27" t="str">
        <f t="shared" si="274"/>
        <v>,14:15:00,car,140</v>
      </c>
    </row>
    <row r="3371" spans="1:21" hidden="1" x14ac:dyDescent="0.25">
      <c r="A3371" t="s">
        <v>173</v>
      </c>
      <c r="B3371">
        <v>14</v>
      </c>
      <c r="C3371" s="27" t="str">
        <f t="shared" si="270"/>
        <v>T</v>
      </c>
      <c r="E3371" t="s">
        <v>3640</v>
      </c>
      <c r="F3371" s="27" t="str">
        <f t="shared" si="271"/>
        <v>CCV-4B_SL</v>
      </c>
      <c r="G3371" t="s">
        <v>3641</v>
      </c>
      <c r="I3371" t="s">
        <v>3676</v>
      </c>
      <c r="J3371">
        <v>0</v>
      </c>
      <c r="K3371">
        <v>10</v>
      </c>
      <c r="L3371">
        <v>6</v>
      </c>
      <c r="M3371">
        <v>100</v>
      </c>
      <c r="N3371">
        <v>18</v>
      </c>
      <c r="O3371">
        <v>2</v>
      </c>
      <c r="P3371">
        <v>0</v>
      </c>
      <c r="Q3371">
        <v>7</v>
      </c>
      <c r="R3371" s="27">
        <f t="shared" si="272"/>
        <v>189</v>
      </c>
      <c r="S3371" s="27">
        <f t="shared" si="273"/>
        <v>122</v>
      </c>
      <c r="T3371" s="27" t="str">
        <f>IFERROR(VLOOKUP(F3371,#REF!,2,0),"")</f>
        <v/>
      </c>
      <c r="U3371" s="27" t="str">
        <f t="shared" si="274"/>
        <v>,14:30:00,car,189</v>
      </c>
    </row>
    <row r="3372" spans="1:21" hidden="1" x14ac:dyDescent="0.25">
      <c r="A3372" t="s">
        <v>175</v>
      </c>
      <c r="B3372">
        <v>14</v>
      </c>
      <c r="C3372" s="27" t="str">
        <f t="shared" si="270"/>
        <v>T</v>
      </c>
      <c r="E3372" t="s">
        <v>3640</v>
      </c>
      <c r="F3372" s="27" t="str">
        <f t="shared" si="271"/>
        <v>CCV-4B_SL</v>
      </c>
      <c r="G3372" t="s">
        <v>3641</v>
      </c>
      <c r="I3372" t="s">
        <v>3677</v>
      </c>
      <c r="J3372">
        <v>0</v>
      </c>
      <c r="K3372">
        <v>8</v>
      </c>
      <c r="L3372">
        <v>5</v>
      </c>
      <c r="M3372">
        <v>75</v>
      </c>
      <c r="N3372">
        <v>13</v>
      </c>
      <c r="O3372">
        <v>1</v>
      </c>
      <c r="P3372">
        <v>0</v>
      </c>
      <c r="Q3372">
        <v>5</v>
      </c>
      <c r="R3372" s="27">
        <f t="shared" si="272"/>
        <v>144</v>
      </c>
      <c r="S3372" s="27">
        <f t="shared" si="273"/>
        <v>93</v>
      </c>
      <c r="T3372" s="27" t="str">
        <f>IFERROR(VLOOKUP(F3372,#REF!,2,0),"")</f>
        <v/>
      </c>
      <c r="U3372" s="27" t="str">
        <f t="shared" si="274"/>
        <v>,14:45:00,car,144</v>
      </c>
    </row>
    <row r="3373" spans="1:21" hidden="1" x14ac:dyDescent="0.25">
      <c r="A3373" t="s">
        <v>177</v>
      </c>
      <c r="B3373">
        <v>15</v>
      </c>
      <c r="C3373" s="27" t="str">
        <f t="shared" si="270"/>
        <v>T</v>
      </c>
      <c r="E3373" t="s">
        <v>3640</v>
      </c>
      <c r="F3373" s="27" t="str">
        <f t="shared" si="271"/>
        <v>CCV-4B_SL</v>
      </c>
      <c r="G3373" t="s">
        <v>3641</v>
      </c>
      <c r="I3373" t="s">
        <v>3678</v>
      </c>
      <c r="J3373">
        <v>0</v>
      </c>
      <c r="K3373">
        <v>8</v>
      </c>
      <c r="L3373">
        <v>5</v>
      </c>
      <c r="M3373">
        <v>80</v>
      </c>
      <c r="N3373">
        <v>14</v>
      </c>
      <c r="O3373">
        <v>2</v>
      </c>
      <c r="P3373">
        <v>0</v>
      </c>
      <c r="Q3373">
        <v>6</v>
      </c>
      <c r="R3373" s="27">
        <f t="shared" si="272"/>
        <v>152</v>
      </c>
      <c r="S3373" s="27">
        <f t="shared" si="273"/>
        <v>99</v>
      </c>
      <c r="T3373" s="27" t="str">
        <f>IFERROR(VLOOKUP(F3373,#REF!,2,0),"")</f>
        <v/>
      </c>
      <c r="U3373" s="27" t="str">
        <f t="shared" si="274"/>
        <v>,15:00:00,car,152</v>
      </c>
    </row>
    <row r="3374" spans="1:21" hidden="1" x14ac:dyDescent="0.25">
      <c r="A3374" t="s">
        <v>179</v>
      </c>
      <c r="B3374">
        <v>15</v>
      </c>
      <c r="C3374" s="27" t="str">
        <f t="shared" si="270"/>
        <v>T</v>
      </c>
      <c r="E3374" t="s">
        <v>3640</v>
      </c>
      <c r="F3374" s="27" t="str">
        <f t="shared" si="271"/>
        <v>CCV-4B_SL</v>
      </c>
      <c r="G3374" t="s">
        <v>3641</v>
      </c>
      <c r="I3374" t="s">
        <v>3679</v>
      </c>
      <c r="J3374">
        <v>0</v>
      </c>
      <c r="K3374">
        <v>9</v>
      </c>
      <c r="L3374">
        <v>6</v>
      </c>
      <c r="M3374">
        <v>91</v>
      </c>
      <c r="N3374">
        <v>16</v>
      </c>
      <c r="O3374">
        <v>2</v>
      </c>
      <c r="P3374">
        <v>0</v>
      </c>
      <c r="Q3374">
        <v>6</v>
      </c>
      <c r="R3374" s="27">
        <f t="shared" si="272"/>
        <v>173</v>
      </c>
      <c r="S3374" s="27">
        <f t="shared" si="273"/>
        <v>112</v>
      </c>
      <c r="T3374" s="27" t="str">
        <f>IFERROR(VLOOKUP(F3374,#REF!,2,0),"")</f>
        <v/>
      </c>
      <c r="U3374" s="27" t="str">
        <f t="shared" si="274"/>
        <v>,15:15:00,car,173</v>
      </c>
    </row>
    <row r="3375" spans="1:21" hidden="1" x14ac:dyDescent="0.25">
      <c r="A3375" t="s">
        <v>181</v>
      </c>
      <c r="B3375">
        <v>15</v>
      </c>
      <c r="C3375" s="27" t="str">
        <f t="shared" si="270"/>
        <v>T</v>
      </c>
      <c r="E3375" t="s">
        <v>3640</v>
      </c>
      <c r="F3375" s="27" t="str">
        <f t="shared" si="271"/>
        <v>CCV-4B_SL</v>
      </c>
      <c r="G3375" t="s">
        <v>3641</v>
      </c>
      <c r="I3375" t="s">
        <v>3680</v>
      </c>
      <c r="J3375">
        <v>0</v>
      </c>
      <c r="K3375">
        <v>10</v>
      </c>
      <c r="L3375">
        <v>6</v>
      </c>
      <c r="M3375">
        <v>97</v>
      </c>
      <c r="N3375">
        <v>17</v>
      </c>
      <c r="O3375">
        <v>2</v>
      </c>
      <c r="P3375">
        <v>0</v>
      </c>
      <c r="Q3375">
        <v>7</v>
      </c>
      <c r="R3375" s="27">
        <f t="shared" si="272"/>
        <v>185</v>
      </c>
      <c r="S3375" s="27">
        <f t="shared" si="273"/>
        <v>119</v>
      </c>
      <c r="T3375" s="27" t="str">
        <f>IFERROR(VLOOKUP(F3375,#REF!,2,0),"")</f>
        <v/>
      </c>
      <c r="U3375" s="27" t="str">
        <f t="shared" si="274"/>
        <v>,15:30:00,car,185</v>
      </c>
    </row>
    <row r="3376" spans="1:21" hidden="1" x14ac:dyDescent="0.25">
      <c r="A3376" t="s">
        <v>183</v>
      </c>
      <c r="B3376">
        <v>15</v>
      </c>
      <c r="C3376" s="27" t="str">
        <f t="shared" si="270"/>
        <v>T</v>
      </c>
      <c r="E3376" t="s">
        <v>3640</v>
      </c>
      <c r="F3376" s="27" t="str">
        <f t="shared" si="271"/>
        <v>CCV-4B_SL</v>
      </c>
      <c r="G3376" t="s">
        <v>3641</v>
      </c>
      <c r="I3376" t="s">
        <v>3681</v>
      </c>
      <c r="J3376">
        <v>0</v>
      </c>
      <c r="K3376">
        <v>10</v>
      </c>
      <c r="L3376">
        <v>6</v>
      </c>
      <c r="M3376">
        <v>96</v>
      </c>
      <c r="N3376">
        <v>17</v>
      </c>
      <c r="O3376">
        <v>2</v>
      </c>
      <c r="P3376">
        <v>0</v>
      </c>
      <c r="Q3376">
        <v>7</v>
      </c>
      <c r="R3376" s="27">
        <f t="shared" si="272"/>
        <v>184</v>
      </c>
      <c r="S3376" s="27">
        <f t="shared" si="273"/>
        <v>118</v>
      </c>
      <c r="T3376" s="27" t="str">
        <f>IFERROR(VLOOKUP(F3376,#REF!,2,0),"")</f>
        <v/>
      </c>
      <c r="U3376" s="27" t="str">
        <f t="shared" si="274"/>
        <v>,15:45:00,car,184</v>
      </c>
    </row>
    <row r="3377" spans="1:21" hidden="1" x14ac:dyDescent="0.25">
      <c r="A3377" t="s">
        <v>185</v>
      </c>
      <c r="B3377">
        <v>16</v>
      </c>
      <c r="C3377" s="27" t="str">
        <f t="shared" si="270"/>
        <v>T</v>
      </c>
      <c r="E3377" t="s">
        <v>3640</v>
      </c>
      <c r="F3377" s="27" t="str">
        <f t="shared" si="271"/>
        <v>CCV-4B_SL</v>
      </c>
      <c r="G3377" t="s">
        <v>3641</v>
      </c>
      <c r="I3377" t="s">
        <v>3682</v>
      </c>
      <c r="J3377">
        <v>0</v>
      </c>
      <c r="K3377">
        <v>8</v>
      </c>
      <c r="L3377">
        <v>5</v>
      </c>
      <c r="M3377">
        <v>79</v>
      </c>
      <c r="N3377">
        <v>14</v>
      </c>
      <c r="O3377">
        <v>2</v>
      </c>
      <c r="P3377">
        <v>0</v>
      </c>
      <c r="Q3377">
        <v>6</v>
      </c>
      <c r="R3377" s="27">
        <f t="shared" si="272"/>
        <v>151</v>
      </c>
      <c r="S3377" s="27">
        <f t="shared" si="273"/>
        <v>98</v>
      </c>
      <c r="T3377" s="27" t="str">
        <f>IFERROR(VLOOKUP(F3377,#REF!,2,0),"")</f>
        <v/>
      </c>
      <c r="U3377" s="27" t="str">
        <f t="shared" si="274"/>
        <v>,16:00:00,car,151</v>
      </c>
    </row>
    <row r="3378" spans="1:21" hidden="1" x14ac:dyDescent="0.25">
      <c r="A3378" t="s">
        <v>187</v>
      </c>
      <c r="B3378">
        <v>16</v>
      </c>
      <c r="C3378" s="27" t="str">
        <f t="shared" si="270"/>
        <v>T</v>
      </c>
      <c r="E3378" t="s">
        <v>3640</v>
      </c>
      <c r="F3378" s="27" t="str">
        <f t="shared" si="271"/>
        <v>CCV-4B_SL</v>
      </c>
      <c r="G3378" t="s">
        <v>3641</v>
      </c>
      <c r="I3378" t="s">
        <v>3683</v>
      </c>
      <c r="J3378">
        <v>0</v>
      </c>
      <c r="K3378">
        <v>9</v>
      </c>
      <c r="L3378">
        <v>6</v>
      </c>
      <c r="M3378">
        <v>90</v>
      </c>
      <c r="N3378">
        <v>16</v>
      </c>
      <c r="O3378">
        <v>2</v>
      </c>
      <c r="P3378">
        <v>0</v>
      </c>
      <c r="Q3378">
        <v>6</v>
      </c>
      <c r="R3378" s="27">
        <f t="shared" si="272"/>
        <v>172</v>
      </c>
      <c r="S3378" s="27">
        <f t="shared" si="273"/>
        <v>111</v>
      </c>
      <c r="T3378" s="27" t="str">
        <f>IFERROR(VLOOKUP(F3378,#REF!,2,0),"")</f>
        <v/>
      </c>
      <c r="U3378" s="27" t="str">
        <f t="shared" si="274"/>
        <v>,16:15:00,car,172</v>
      </c>
    </row>
    <row r="3379" spans="1:21" hidden="1" x14ac:dyDescent="0.25">
      <c r="A3379" t="s">
        <v>42</v>
      </c>
      <c r="B3379">
        <v>16</v>
      </c>
      <c r="C3379" s="27" t="str">
        <f t="shared" si="270"/>
        <v>T</v>
      </c>
      <c r="E3379" t="s">
        <v>3640</v>
      </c>
      <c r="F3379" s="27" t="str">
        <f t="shared" si="271"/>
        <v>CCV-4B_SL</v>
      </c>
      <c r="G3379" t="s">
        <v>3641</v>
      </c>
      <c r="I3379" t="s">
        <v>3684</v>
      </c>
      <c r="J3379">
        <v>0</v>
      </c>
      <c r="K3379">
        <v>9</v>
      </c>
      <c r="L3379">
        <v>5</v>
      </c>
      <c r="M3379">
        <v>87</v>
      </c>
      <c r="N3379">
        <v>16</v>
      </c>
      <c r="O3379">
        <v>2</v>
      </c>
      <c r="P3379">
        <v>0</v>
      </c>
      <c r="Q3379">
        <v>6</v>
      </c>
      <c r="R3379" s="27">
        <f t="shared" si="272"/>
        <v>165</v>
      </c>
      <c r="S3379" s="27">
        <f t="shared" si="273"/>
        <v>106</v>
      </c>
      <c r="T3379" s="27" t="str">
        <f>IFERROR(VLOOKUP(F3379,#REF!,2,0),"")</f>
        <v/>
      </c>
      <c r="U3379" s="27" t="str">
        <f t="shared" si="274"/>
        <v>,16:30:00,car,165</v>
      </c>
    </row>
    <row r="3380" spans="1:21" hidden="1" x14ac:dyDescent="0.25">
      <c r="A3380" t="s">
        <v>43</v>
      </c>
      <c r="B3380">
        <v>16</v>
      </c>
      <c r="C3380" s="27" t="str">
        <f t="shared" si="270"/>
        <v>T</v>
      </c>
      <c r="E3380" t="s">
        <v>3640</v>
      </c>
      <c r="F3380" s="27" t="str">
        <f t="shared" si="271"/>
        <v>CCV-4B_SL</v>
      </c>
      <c r="G3380" t="s">
        <v>3641</v>
      </c>
      <c r="I3380" t="s">
        <v>3685</v>
      </c>
      <c r="J3380">
        <v>0</v>
      </c>
      <c r="K3380">
        <v>8</v>
      </c>
      <c r="L3380">
        <v>5</v>
      </c>
      <c r="M3380">
        <v>77</v>
      </c>
      <c r="N3380">
        <v>14</v>
      </c>
      <c r="O3380">
        <v>2</v>
      </c>
      <c r="P3380">
        <v>0</v>
      </c>
      <c r="Q3380">
        <v>5</v>
      </c>
      <c r="R3380" s="27">
        <f t="shared" si="272"/>
        <v>147</v>
      </c>
      <c r="S3380" s="27">
        <f t="shared" si="273"/>
        <v>95</v>
      </c>
      <c r="T3380" s="27" t="str">
        <f>IFERROR(VLOOKUP(F3380,#REF!,2,0),"")</f>
        <v/>
      </c>
      <c r="U3380" s="27" t="str">
        <f t="shared" si="274"/>
        <v>,16:45:00,car,147</v>
      </c>
    </row>
    <row r="3381" spans="1:21" hidden="1" x14ac:dyDescent="0.25">
      <c r="A3381" t="s">
        <v>44</v>
      </c>
      <c r="B3381">
        <v>17</v>
      </c>
      <c r="C3381" s="27" t="str">
        <f t="shared" si="270"/>
        <v>T</v>
      </c>
      <c r="E3381" t="s">
        <v>3640</v>
      </c>
      <c r="F3381" s="27" t="str">
        <f t="shared" si="271"/>
        <v>CCV-4B_SL</v>
      </c>
      <c r="G3381" t="s">
        <v>3641</v>
      </c>
      <c r="I3381" t="s">
        <v>3686</v>
      </c>
      <c r="J3381">
        <v>0</v>
      </c>
      <c r="K3381">
        <v>12</v>
      </c>
      <c r="L3381">
        <v>7</v>
      </c>
      <c r="M3381">
        <v>116</v>
      </c>
      <c r="N3381">
        <v>21</v>
      </c>
      <c r="O3381">
        <v>2</v>
      </c>
      <c r="P3381">
        <v>0</v>
      </c>
      <c r="Q3381">
        <v>8</v>
      </c>
      <c r="R3381" s="27">
        <f t="shared" si="272"/>
        <v>220</v>
      </c>
      <c r="S3381" s="27">
        <f t="shared" si="273"/>
        <v>142</v>
      </c>
      <c r="T3381" s="27" t="str">
        <f>IFERROR(VLOOKUP(F3381,#REF!,2,0),"")</f>
        <v/>
      </c>
      <c r="U3381" s="27" t="str">
        <f t="shared" si="274"/>
        <v>,17:00:00,car,220</v>
      </c>
    </row>
    <row r="3382" spans="1:21" hidden="1" x14ac:dyDescent="0.25">
      <c r="A3382" t="s">
        <v>45</v>
      </c>
      <c r="B3382">
        <v>17</v>
      </c>
      <c r="C3382" s="27" t="str">
        <f t="shared" si="270"/>
        <v>T</v>
      </c>
      <c r="E3382" t="s">
        <v>3640</v>
      </c>
      <c r="F3382" s="27" t="str">
        <f t="shared" si="271"/>
        <v>CCV-4B_SL</v>
      </c>
      <c r="G3382" t="s">
        <v>3641</v>
      </c>
      <c r="I3382" t="s">
        <v>3687</v>
      </c>
      <c r="J3382">
        <v>0</v>
      </c>
      <c r="K3382">
        <v>10</v>
      </c>
      <c r="L3382">
        <v>6</v>
      </c>
      <c r="M3382">
        <v>95</v>
      </c>
      <c r="N3382">
        <v>17</v>
      </c>
      <c r="O3382">
        <v>2</v>
      </c>
      <c r="P3382">
        <v>0</v>
      </c>
      <c r="Q3382">
        <v>7</v>
      </c>
      <c r="R3382" s="27">
        <f t="shared" si="272"/>
        <v>182</v>
      </c>
      <c r="S3382" s="27">
        <f t="shared" si="273"/>
        <v>117</v>
      </c>
      <c r="T3382" s="27" t="str">
        <f>IFERROR(VLOOKUP(F3382,#REF!,2,0),"")</f>
        <v/>
      </c>
      <c r="U3382" s="27" t="str">
        <f t="shared" si="274"/>
        <v>,17:15:00,car,182</v>
      </c>
    </row>
    <row r="3383" spans="1:21" hidden="1" x14ac:dyDescent="0.25">
      <c r="A3383" t="s">
        <v>46</v>
      </c>
      <c r="B3383">
        <v>17</v>
      </c>
      <c r="C3383" s="27" t="str">
        <f t="shared" si="270"/>
        <v>T</v>
      </c>
      <c r="E3383" t="s">
        <v>3640</v>
      </c>
      <c r="F3383" s="27" t="str">
        <f t="shared" si="271"/>
        <v>CCV-4B_SL</v>
      </c>
      <c r="G3383" t="s">
        <v>3641</v>
      </c>
      <c r="I3383" t="s">
        <v>3688</v>
      </c>
      <c r="J3383">
        <v>0</v>
      </c>
      <c r="K3383">
        <v>11</v>
      </c>
      <c r="L3383">
        <v>7</v>
      </c>
      <c r="M3383">
        <v>112</v>
      </c>
      <c r="N3383">
        <v>20</v>
      </c>
      <c r="O3383">
        <v>2</v>
      </c>
      <c r="P3383">
        <v>0</v>
      </c>
      <c r="Q3383">
        <v>8</v>
      </c>
      <c r="R3383" s="27">
        <f t="shared" si="272"/>
        <v>212</v>
      </c>
      <c r="S3383" s="27">
        <f t="shared" si="273"/>
        <v>138</v>
      </c>
      <c r="T3383" s="27" t="str">
        <f>IFERROR(VLOOKUP(F3383,#REF!,2,0),"")</f>
        <v/>
      </c>
      <c r="U3383" s="27" t="str">
        <f t="shared" si="274"/>
        <v>,17:30:00,car,212</v>
      </c>
    </row>
    <row r="3384" spans="1:21" hidden="1" x14ac:dyDescent="0.25">
      <c r="A3384" t="s">
        <v>47</v>
      </c>
      <c r="B3384">
        <v>17</v>
      </c>
      <c r="C3384" s="27" t="str">
        <f t="shared" si="270"/>
        <v>T</v>
      </c>
      <c r="E3384" t="s">
        <v>3640</v>
      </c>
      <c r="F3384" s="27" t="str">
        <f t="shared" si="271"/>
        <v>CCV-4B_SL</v>
      </c>
      <c r="G3384" t="s">
        <v>3641</v>
      </c>
      <c r="I3384" t="s">
        <v>3689</v>
      </c>
      <c r="J3384">
        <v>0</v>
      </c>
      <c r="K3384">
        <v>9</v>
      </c>
      <c r="L3384">
        <v>5</v>
      </c>
      <c r="M3384">
        <v>89</v>
      </c>
      <c r="N3384">
        <v>16</v>
      </c>
      <c r="O3384">
        <v>2</v>
      </c>
      <c r="P3384">
        <v>0</v>
      </c>
      <c r="Q3384">
        <v>6</v>
      </c>
      <c r="R3384" s="27">
        <f t="shared" si="272"/>
        <v>167</v>
      </c>
      <c r="S3384" s="27">
        <f t="shared" si="273"/>
        <v>108</v>
      </c>
      <c r="T3384" s="27" t="str">
        <f>IFERROR(VLOOKUP(F3384,#REF!,2,0),"")</f>
        <v/>
      </c>
      <c r="U3384" s="27" t="str">
        <f t="shared" si="274"/>
        <v>,17:45:00,car,167</v>
      </c>
    </row>
    <row r="3385" spans="1:21" hidden="1" x14ac:dyDescent="0.25">
      <c r="A3385" t="s">
        <v>48</v>
      </c>
      <c r="B3385">
        <v>18</v>
      </c>
      <c r="C3385" s="27" t="str">
        <f t="shared" si="270"/>
        <v>T</v>
      </c>
      <c r="E3385" t="s">
        <v>3640</v>
      </c>
      <c r="F3385" s="27" t="str">
        <f t="shared" si="271"/>
        <v>CCV-4B_SL</v>
      </c>
      <c r="G3385" t="s">
        <v>3641</v>
      </c>
      <c r="I3385" t="s">
        <v>3690</v>
      </c>
      <c r="J3385">
        <v>0</v>
      </c>
      <c r="K3385">
        <v>10</v>
      </c>
      <c r="L3385">
        <v>6</v>
      </c>
      <c r="M3385">
        <v>103</v>
      </c>
      <c r="N3385">
        <v>18</v>
      </c>
      <c r="O3385">
        <v>2</v>
      </c>
      <c r="P3385">
        <v>0</v>
      </c>
      <c r="Q3385">
        <v>7</v>
      </c>
      <c r="R3385" s="27">
        <f t="shared" si="272"/>
        <v>193</v>
      </c>
      <c r="S3385" s="27">
        <f t="shared" si="273"/>
        <v>125</v>
      </c>
      <c r="T3385" s="27" t="str">
        <f>IFERROR(VLOOKUP(F3385,#REF!,2,0),"")</f>
        <v/>
      </c>
      <c r="U3385" s="27" t="str">
        <f t="shared" si="274"/>
        <v>,18:00:00,car,193</v>
      </c>
    </row>
    <row r="3386" spans="1:21" hidden="1" x14ac:dyDescent="0.25">
      <c r="A3386" t="s">
        <v>49</v>
      </c>
      <c r="B3386">
        <v>18</v>
      </c>
      <c r="C3386" s="27" t="str">
        <f t="shared" si="270"/>
        <v>T</v>
      </c>
      <c r="E3386" t="s">
        <v>3640</v>
      </c>
      <c r="F3386" s="27" t="str">
        <f t="shared" si="271"/>
        <v>CCV-4B_SL</v>
      </c>
      <c r="G3386" t="s">
        <v>3641</v>
      </c>
      <c r="I3386" t="s">
        <v>3691</v>
      </c>
      <c r="J3386">
        <v>0</v>
      </c>
      <c r="K3386">
        <v>9</v>
      </c>
      <c r="L3386">
        <v>6</v>
      </c>
      <c r="M3386">
        <v>91</v>
      </c>
      <c r="N3386">
        <v>16</v>
      </c>
      <c r="O3386">
        <v>2</v>
      </c>
      <c r="P3386">
        <v>0</v>
      </c>
      <c r="Q3386">
        <v>6</v>
      </c>
      <c r="R3386" s="27">
        <f t="shared" si="272"/>
        <v>173</v>
      </c>
      <c r="S3386" s="27">
        <f t="shared" si="273"/>
        <v>112</v>
      </c>
      <c r="T3386" s="27" t="str">
        <f>IFERROR(VLOOKUP(F3386,#REF!,2,0),"")</f>
        <v/>
      </c>
      <c r="U3386" s="27" t="str">
        <f t="shared" si="274"/>
        <v>,18:15:00,car,173</v>
      </c>
    </row>
    <row r="3387" spans="1:21" hidden="1" x14ac:dyDescent="0.25">
      <c r="A3387" t="s">
        <v>197</v>
      </c>
      <c r="B3387">
        <v>18</v>
      </c>
      <c r="C3387" s="27" t="str">
        <f t="shared" si="270"/>
        <v>T</v>
      </c>
      <c r="E3387" t="s">
        <v>3640</v>
      </c>
      <c r="F3387" s="27" t="str">
        <f t="shared" si="271"/>
        <v>CCV-4B_SL</v>
      </c>
      <c r="G3387" t="s">
        <v>3641</v>
      </c>
      <c r="I3387" t="s">
        <v>3692</v>
      </c>
      <c r="J3387">
        <v>0</v>
      </c>
      <c r="K3387">
        <v>8</v>
      </c>
      <c r="L3387">
        <v>5</v>
      </c>
      <c r="M3387">
        <v>78</v>
      </c>
      <c r="N3387">
        <v>14</v>
      </c>
      <c r="O3387">
        <v>2</v>
      </c>
      <c r="P3387">
        <v>0</v>
      </c>
      <c r="Q3387">
        <v>6</v>
      </c>
      <c r="R3387" s="27">
        <f t="shared" si="272"/>
        <v>150</v>
      </c>
      <c r="S3387" s="27">
        <f t="shared" si="273"/>
        <v>97</v>
      </c>
      <c r="T3387" s="27" t="str">
        <f>IFERROR(VLOOKUP(F3387,#REF!,2,0),"")</f>
        <v/>
      </c>
      <c r="U3387" s="27" t="str">
        <f t="shared" si="274"/>
        <v>,18:30:00,car,150</v>
      </c>
    </row>
    <row r="3388" spans="1:21" hidden="1" x14ac:dyDescent="0.25">
      <c r="A3388" t="s">
        <v>199</v>
      </c>
      <c r="B3388">
        <v>18</v>
      </c>
      <c r="C3388" s="27" t="str">
        <f t="shared" si="270"/>
        <v>T</v>
      </c>
      <c r="E3388" t="s">
        <v>3640</v>
      </c>
      <c r="F3388" s="27" t="str">
        <f t="shared" si="271"/>
        <v>CCV-4B_SL</v>
      </c>
      <c r="G3388" t="s">
        <v>3641</v>
      </c>
      <c r="I3388" t="s">
        <v>3693</v>
      </c>
      <c r="J3388">
        <v>0</v>
      </c>
      <c r="K3388">
        <v>9</v>
      </c>
      <c r="L3388">
        <v>5</v>
      </c>
      <c r="M3388">
        <v>88</v>
      </c>
      <c r="N3388">
        <v>16</v>
      </c>
      <c r="O3388">
        <v>2</v>
      </c>
      <c r="P3388">
        <v>0</v>
      </c>
      <c r="Q3388">
        <v>6</v>
      </c>
      <c r="R3388" s="27">
        <f t="shared" si="272"/>
        <v>166</v>
      </c>
      <c r="S3388" s="27">
        <f t="shared" si="273"/>
        <v>107</v>
      </c>
      <c r="T3388" s="27" t="str">
        <f>IFERROR(VLOOKUP(F3388,#REF!,2,0),"")</f>
        <v/>
      </c>
      <c r="U3388" s="27" t="str">
        <f t="shared" si="274"/>
        <v>,18:45:00,car,166</v>
      </c>
    </row>
    <row r="3389" spans="1:21" hidden="1" x14ac:dyDescent="0.25">
      <c r="A3389" t="s">
        <v>201</v>
      </c>
      <c r="B3389">
        <v>19</v>
      </c>
      <c r="C3389" s="27" t="str">
        <f t="shared" si="270"/>
        <v>N</v>
      </c>
      <c r="E3389" t="s">
        <v>3640</v>
      </c>
      <c r="F3389" s="27" t="str">
        <f t="shared" si="271"/>
        <v>CCV-4B_SL</v>
      </c>
      <c r="G3389" t="s">
        <v>3641</v>
      </c>
      <c r="I3389" t="s">
        <v>3694</v>
      </c>
      <c r="J3389">
        <v>0</v>
      </c>
      <c r="K3389">
        <v>7</v>
      </c>
      <c r="L3389">
        <v>4</v>
      </c>
      <c r="M3389">
        <v>70</v>
      </c>
      <c r="N3389">
        <v>13</v>
      </c>
      <c r="O3389">
        <v>1</v>
      </c>
      <c r="P3389">
        <v>0</v>
      </c>
      <c r="Q3389">
        <v>5</v>
      </c>
      <c r="R3389" s="27">
        <f t="shared" si="272"/>
        <v>132</v>
      </c>
      <c r="S3389" s="27">
        <f t="shared" si="273"/>
        <v>85</v>
      </c>
      <c r="T3389" s="27" t="str">
        <f>IFERROR(VLOOKUP(F3389,#REF!,2,0),"")</f>
        <v/>
      </c>
      <c r="U3389" s="27" t="str">
        <f t="shared" si="274"/>
        <v>,19:00:00,car,132</v>
      </c>
    </row>
    <row r="3390" spans="1:21" hidden="1" x14ac:dyDescent="0.25">
      <c r="A3390" t="s">
        <v>203</v>
      </c>
      <c r="B3390">
        <v>19</v>
      </c>
      <c r="C3390" s="27" t="str">
        <f t="shared" si="270"/>
        <v>N</v>
      </c>
      <c r="E3390" t="s">
        <v>3640</v>
      </c>
      <c r="F3390" s="27" t="str">
        <f t="shared" si="271"/>
        <v>CCV-4B_SL</v>
      </c>
      <c r="G3390" t="s">
        <v>3641</v>
      </c>
      <c r="I3390" t="s">
        <v>3695</v>
      </c>
      <c r="J3390">
        <v>0</v>
      </c>
      <c r="K3390">
        <v>6</v>
      </c>
      <c r="L3390">
        <v>4</v>
      </c>
      <c r="M3390">
        <v>63</v>
      </c>
      <c r="N3390">
        <v>11</v>
      </c>
      <c r="O3390">
        <v>1</v>
      </c>
      <c r="P3390">
        <v>0</v>
      </c>
      <c r="Q3390">
        <v>4</v>
      </c>
      <c r="R3390" s="27">
        <f t="shared" si="272"/>
        <v>119</v>
      </c>
      <c r="S3390" s="27">
        <f t="shared" si="273"/>
        <v>77</v>
      </c>
      <c r="T3390" s="27" t="str">
        <f>IFERROR(VLOOKUP(F3390,#REF!,2,0),"")</f>
        <v/>
      </c>
      <c r="U3390" s="27" t="str">
        <f t="shared" si="274"/>
        <v>,19:15:00,car,119</v>
      </c>
    </row>
    <row r="3391" spans="1:21" hidden="1" x14ac:dyDescent="0.25">
      <c r="A3391" t="s">
        <v>205</v>
      </c>
      <c r="B3391">
        <v>19</v>
      </c>
      <c r="C3391" s="27" t="str">
        <f t="shared" si="270"/>
        <v>N</v>
      </c>
      <c r="E3391" t="s">
        <v>3640</v>
      </c>
      <c r="F3391" s="27" t="str">
        <f t="shared" si="271"/>
        <v>CCV-4B_SL</v>
      </c>
      <c r="G3391" t="s">
        <v>3641</v>
      </c>
      <c r="I3391" t="s">
        <v>3696</v>
      </c>
      <c r="J3391">
        <v>0</v>
      </c>
      <c r="K3391">
        <v>6</v>
      </c>
      <c r="L3391">
        <v>4</v>
      </c>
      <c r="M3391">
        <v>60</v>
      </c>
      <c r="N3391">
        <v>11</v>
      </c>
      <c r="O3391">
        <v>1</v>
      </c>
      <c r="P3391">
        <v>0</v>
      </c>
      <c r="Q3391">
        <v>4</v>
      </c>
      <c r="R3391" s="27">
        <f t="shared" si="272"/>
        <v>115</v>
      </c>
      <c r="S3391" s="27">
        <f t="shared" si="273"/>
        <v>74</v>
      </c>
      <c r="T3391" s="27" t="str">
        <f>IFERROR(VLOOKUP(F3391,#REF!,2,0),"")</f>
        <v/>
      </c>
      <c r="U3391" s="27" t="str">
        <f t="shared" si="274"/>
        <v>,19:30:00,car,115</v>
      </c>
    </row>
    <row r="3392" spans="1:21" hidden="1" x14ac:dyDescent="0.25">
      <c r="A3392" t="s">
        <v>207</v>
      </c>
      <c r="B3392">
        <v>19</v>
      </c>
      <c r="C3392" s="27" t="str">
        <f t="shared" si="270"/>
        <v>N</v>
      </c>
      <c r="E3392" t="s">
        <v>3640</v>
      </c>
      <c r="F3392" s="27" t="str">
        <f t="shared" si="271"/>
        <v>CCV-4B_SL</v>
      </c>
      <c r="G3392" t="s">
        <v>3641</v>
      </c>
      <c r="I3392" t="s">
        <v>3697</v>
      </c>
      <c r="J3392">
        <v>0</v>
      </c>
      <c r="K3392">
        <v>6</v>
      </c>
      <c r="L3392">
        <v>4</v>
      </c>
      <c r="M3392">
        <v>59</v>
      </c>
      <c r="N3392">
        <v>10</v>
      </c>
      <c r="O3392">
        <v>1</v>
      </c>
      <c r="P3392">
        <v>0</v>
      </c>
      <c r="Q3392">
        <v>4</v>
      </c>
      <c r="R3392" s="27">
        <f t="shared" si="272"/>
        <v>113</v>
      </c>
      <c r="S3392" s="27">
        <f t="shared" si="273"/>
        <v>73</v>
      </c>
      <c r="T3392" s="27" t="str">
        <f>IFERROR(VLOOKUP(F3392,#REF!,2,0),"")</f>
        <v/>
      </c>
      <c r="U3392" s="27" t="str">
        <f t="shared" si="274"/>
        <v>,19:45:00,car,113</v>
      </c>
    </row>
    <row r="3393" spans="1:21" hidden="1" x14ac:dyDescent="0.25">
      <c r="A3393" t="s">
        <v>107</v>
      </c>
      <c r="B3393">
        <v>6</v>
      </c>
      <c r="C3393" s="27" t="str">
        <f t="shared" si="270"/>
        <v>M</v>
      </c>
      <c r="E3393" t="s">
        <v>3698</v>
      </c>
      <c r="F3393" s="27" t="str">
        <f t="shared" si="271"/>
        <v>CCV-50A</v>
      </c>
      <c r="G3393" t="s">
        <v>3699</v>
      </c>
      <c r="I3393" t="s">
        <v>3700</v>
      </c>
      <c r="J3393">
        <v>0</v>
      </c>
      <c r="K3393">
        <v>0</v>
      </c>
      <c r="L3393">
        <v>0</v>
      </c>
      <c r="M3393">
        <v>13</v>
      </c>
      <c r="N3393">
        <v>3</v>
      </c>
      <c r="O3393">
        <v>0</v>
      </c>
      <c r="P3393">
        <v>0</v>
      </c>
      <c r="Q3393">
        <v>1</v>
      </c>
      <c r="R3393" s="27">
        <f t="shared" si="272"/>
        <v>19</v>
      </c>
      <c r="S3393" s="27">
        <f t="shared" si="273"/>
        <v>14</v>
      </c>
      <c r="T3393" s="27" t="str">
        <f>IFERROR(VLOOKUP(F3393,#REF!,2,0),"")</f>
        <v/>
      </c>
      <c r="U3393" s="27" t="str">
        <f t="shared" si="274"/>
        <v>,06:15:00,car,19</v>
      </c>
    </row>
    <row r="3394" spans="1:21" hidden="1" x14ac:dyDescent="0.25">
      <c r="A3394" t="s">
        <v>109</v>
      </c>
      <c r="B3394">
        <v>6</v>
      </c>
      <c r="C3394" s="27" t="str">
        <f t="shared" si="270"/>
        <v>M</v>
      </c>
      <c r="E3394" t="s">
        <v>3698</v>
      </c>
      <c r="F3394" s="27" t="str">
        <f t="shared" si="271"/>
        <v>CCV-50A</v>
      </c>
      <c r="G3394" t="s">
        <v>3699</v>
      </c>
      <c r="I3394" t="s">
        <v>3701</v>
      </c>
      <c r="J3394">
        <v>0</v>
      </c>
      <c r="K3394">
        <v>0</v>
      </c>
      <c r="L3394">
        <v>0</v>
      </c>
      <c r="M3394">
        <v>18</v>
      </c>
      <c r="N3394">
        <v>1</v>
      </c>
      <c r="O3394">
        <v>1</v>
      </c>
      <c r="P3394">
        <v>1</v>
      </c>
      <c r="Q3394">
        <v>1</v>
      </c>
      <c r="R3394" s="27">
        <f t="shared" si="272"/>
        <v>27</v>
      </c>
      <c r="S3394" s="27">
        <f t="shared" si="273"/>
        <v>20</v>
      </c>
      <c r="T3394" s="27" t="str">
        <f>IFERROR(VLOOKUP(F3394,#REF!,2,0),"")</f>
        <v/>
      </c>
      <c r="U3394" s="27" t="str">
        <f t="shared" si="274"/>
        <v>,06:30:00,car,27</v>
      </c>
    </row>
    <row r="3395" spans="1:21" hidden="1" x14ac:dyDescent="0.25">
      <c r="A3395" t="s">
        <v>111</v>
      </c>
      <c r="B3395">
        <v>6</v>
      </c>
      <c r="C3395" s="27" t="str">
        <f t="shared" ref="C3395:C3458" si="275">IF(B3395&lt;12,"M",IF(AND(B3395&gt;=12,B3395&lt;=18),"T","N"))</f>
        <v>M</v>
      </c>
      <c r="E3395" t="s">
        <v>3698</v>
      </c>
      <c r="F3395" s="27" t="str">
        <f t="shared" ref="F3395:F3458" si="276">CONCATENATE("CCV-",G3395)</f>
        <v>CCV-50A</v>
      </c>
      <c r="G3395" t="s">
        <v>3699</v>
      </c>
      <c r="I3395" t="s">
        <v>3702</v>
      </c>
      <c r="J3395">
        <v>1</v>
      </c>
      <c r="K3395">
        <v>1</v>
      </c>
      <c r="L3395">
        <v>0</v>
      </c>
      <c r="M3395">
        <v>30</v>
      </c>
      <c r="N3395">
        <v>4</v>
      </c>
      <c r="O3395">
        <v>0</v>
      </c>
      <c r="P3395">
        <v>2</v>
      </c>
      <c r="Q3395">
        <v>6</v>
      </c>
      <c r="R3395" s="27">
        <f t="shared" ref="R3395:R3458" si="277">ROUNDUP((M3395+P3395+Q3395+(1/6)*N3395+2*K3395+2.5*L3395)*1.3,0)</f>
        <v>53</v>
      </c>
      <c r="S3395" s="27">
        <f t="shared" ref="S3395:S3458" si="278">ROUNDUP(M3395+P3395+Q3395+2.5*L3395,0)</f>
        <v>38</v>
      </c>
      <c r="T3395" s="27" t="str">
        <f>IFERROR(VLOOKUP(F3395,#REF!,2,0),"")</f>
        <v/>
      </c>
      <c r="U3395" s="27" t="str">
        <f t="shared" ref="U3395:U3458" si="279">CONCATENATE(T3395,",",CONCATENATE(LEFT(A3395,5),":00"),",car,",R3395)</f>
        <v>,06:45:00,car,53</v>
      </c>
    </row>
    <row r="3396" spans="1:21" hidden="1" x14ac:dyDescent="0.25">
      <c r="A3396" t="s">
        <v>113</v>
      </c>
      <c r="B3396">
        <v>7</v>
      </c>
      <c r="C3396" s="27" t="str">
        <f t="shared" si="275"/>
        <v>M</v>
      </c>
      <c r="E3396" t="s">
        <v>3698</v>
      </c>
      <c r="F3396" s="27" t="str">
        <f t="shared" si="276"/>
        <v>CCV-50A</v>
      </c>
      <c r="G3396" t="s">
        <v>3699</v>
      </c>
      <c r="I3396" t="s">
        <v>3703</v>
      </c>
      <c r="J3396">
        <v>0</v>
      </c>
      <c r="K3396">
        <v>0</v>
      </c>
      <c r="L3396">
        <v>0</v>
      </c>
      <c r="M3396">
        <v>83</v>
      </c>
      <c r="N3396">
        <v>5</v>
      </c>
      <c r="O3396">
        <v>1</v>
      </c>
      <c r="P3396">
        <v>1</v>
      </c>
      <c r="Q3396">
        <v>7</v>
      </c>
      <c r="R3396" s="27">
        <f t="shared" si="277"/>
        <v>120</v>
      </c>
      <c r="S3396" s="27">
        <f t="shared" si="278"/>
        <v>91</v>
      </c>
      <c r="T3396" s="27" t="str">
        <f>IFERROR(VLOOKUP(F3396,#REF!,2,0),"")</f>
        <v/>
      </c>
      <c r="U3396" s="27" t="str">
        <f t="shared" si="279"/>
        <v>,07:00:00,car,120</v>
      </c>
    </row>
    <row r="3397" spans="1:21" hidden="1" x14ac:dyDescent="0.25">
      <c r="A3397" t="s">
        <v>115</v>
      </c>
      <c r="B3397">
        <v>7</v>
      </c>
      <c r="C3397" s="27" t="str">
        <f t="shared" si="275"/>
        <v>M</v>
      </c>
      <c r="E3397" t="s">
        <v>3698</v>
      </c>
      <c r="F3397" s="27" t="str">
        <f t="shared" si="276"/>
        <v>CCV-50A</v>
      </c>
      <c r="G3397" t="s">
        <v>3699</v>
      </c>
      <c r="I3397" t="s">
        <v>3704</v>
      </c>
      <c r="J3397">
        <v>0</v>
      </c>
      <c r="K3397">
        <v>0</v>
      </c>
      <c r="L3397">
        <v>0</v>
      </c>
      <c r="M3397">
        <v>114</v>
      </c>
      <c r="N3397">
        <v>4</v>
      </c>
      <c r="O3397">
        <v>1</v>
      </c>
      <c r="P3397">
        <v>4</v>
      </c>
      <c r="Q3397">
        <v>6</v>
      </c>
      <c r="R3397" s="27">
        <f t="shared" si="277"/>
        <v>163</v>
      </c>
      <c r="S3397" s="27">
        <f t="shared" si="278"/>
        <v>124</v>
      </c>
      <c r="T3397" s="27" t="str">
        <f>IFERROR(VLOOKUP(F3397,#REF!,2,0),"")</f>
        <v/>
      </c>
      <c r="U3397" s="27" t="str">
        <f t="shared" si="279"/>
        <v>,07:15:00,car,163</v>
      </c>
    </row>
    <row r="3398" spans="1:21" hidden="1" x14ac:dyDescent="0.25">
      <c r="A3398" t="s">
        <v>117</v>
      </c>
      <c r="B3398">
        <v>7</v>
      </c>
      <c r="C3398" s="27" t="str">
        <f t="shared" si="275"/>
        <v>M</v>
      </c>
      <c r="E3398" t="s">
        <v>3698</v>
      </c>
      <c r="F3398" s="27" t="str">
        <f t="shared" si="276"/>
        <v>CCV-50A</v>
      </c>
      <c r="G3398" t="s">
        <v>3699</v>
      </c>
      <c r="I3398" t="s">
        <v>3705</v>
      </c>
      <c r="J3398">
        <v>0</v>
      </c>
      <c r="K3398">
        <v>2</v>
      </c>
      <c r="L3398">
        <v>0</v>
      </c>
      <c r="M3398">
        <v>96</v>
      </c>
      <c r="N3398">
        <v>9</v>
      </c>
      <c r="O3398">
        <v>2</v>
      </c>
      <c r="P3398">
        <v>4</v>
      </c>
      <c r="Q3398">
        <v>4</v>
      </c>
      <c r="R3398" s="27">
        <f t="shared" si="277"/>
        <v>143</v>
      </c>
      <c r="S3398" s="27">
        <f t="shared" si="278"/>
        <v>104</v>
      </c>
      <c r="T3398" s="27" t="str">
        <f>IFERROR(VLOOKUP(F3398,#REF!,2,0),"")</f>
        <v/>
      </c>
      <c r="U3398" s="27" t="str">
        <f t="shared" si="279"/>
        <v>,07:30:00,car,143</v>
      </c>
    </row>
    <row r="3399" spans="1:21" hidden="1" x14ac:dyDescent="0.25">
      <c r="A3399" t="s">
        <v>119</v>
      </c>
      <c r="B3399">
        <v>7</v>
      </c>
      <c r="C3399" s="27" t="str">
        <f t="shared" si="275"/>
        <v>M</v>
      </c>
      <c r="E3399" t="s">
        <v>3698</v>
      </c>
      <c r="F3399" s="27" t="str">
        <f t="shared" si="276"/>
        <v>CCV-50A</v>
      </c>
      <c r="G3399" t="s">
        <v>3699</v>
      </c>
      <c r="I3399" t="s">
        <v>3706</v>
      </c>
      <c r="J3399">
        <v>0</v>
      </c>
      <c r="K3399">
        <v>1</v>
      </c>
      <c r="L3399">
        <v>0</v>
      </c>
      <c r="M3399">
        <v>92</v>
      </c>
      <c r="N3399">
        <v>9</v>
      </c>
      <c r="O3399">
        <v>0</v>
      </c>
      <c r="P3399">
        <v>4</v>
      </c>
      <c r="Q3399">
        <v>4</v>
      </c>
      <c r="R3399" s="27">
        <f t="shared" si="277"/>
        <v>135</v>
      </c>
      <c r="S3399" s="27">
        <f t="shared" si="278"/>
        <v>100</v>
      </c>
      <c r="T3399" s="27" t="str">
        <f>IFERROR(VLOOKUP(F3399,#REF!,2,0),"")</f>
        <v/>
      </c>
      <c r="U3399" s="27" t="str">
        <f t="shared" si="279"/>
        <v>,07:45:00,car,135</v>
      </c>
    </row>
    <row r="3400" spans="1:21" hidden="1" x14ac:dyDescent="0.25">
      <c r="A3400" t="s">
        <v>121</v>
      </c>
      <c r="B3400">
        <v>8</v>
      </c>
      <c r="C3400" s="27" t="str">
        <f t="shared" si="275"/>
        <v>M</v>
      </c>
      <c r="E3400" t="s">
        <v>3698</v>
      </c>
      <c r="F3400" s="27" t="str">
        <f t="shared" si="276"/>
        <v>CCV-50A</v>
      </c>
      <c r="G3400" t="s">
        <v>3699</v>
      </c>
      <c r="I3400" t="s">
        <v>3707</v>
      </c>
      <c r="J3400">
        <v>0</v>
      </c>
      <c r="K3400">
        <v>1</v>
      </c>
      <c r="L3400">
        <v>0</v>
      </c>
      <c r="M3400">
        <v>100</v>
      </c>
      <c r="N3400">
        <v>4</v>
      </c>
      <c r="O3400">
        <v>1</v>
      </c>
      <c r="P3400">
        <v>6</v>
      </c>
      <c r="Q3400">
        <v>4</v>
      </c>
      <c r="R3400" s="27">
        <f t="shared" si="277"/>
        <v>147</v>
      </c>
      <c r="S3400" s="27">
        <f t="shared" si="278"/>
        <v>110</v>
      </c>
      <c r="T3400" s="27" t="str">
        <f>IFERROR(VLOOKUP(F3400,#REF!,2,0),"")</f>
        <v/>
      </c>
      <c r="U3400" s="27" t="str">
        <f t="shared" si="279"/>
        <v>,08:00:00,car,147</v>
      </c>
    </row>
    <row r="3401" spans="1:21" hidden="1" x14ac:dyDescent="0.25">
      <c r="A3401" t="s">
        <v>123</v>
      </c>
      <c r="B3401">
        <v>8</v>
      </c>
      <c r="C3401" s="27" t="str">
        <f t="shared" si="275"/>
        <v>M</v>
      </c>
      <c r="E3401" t="s">
        <v>3698</v>
      </c>
      <c r="F3401" s="27" t="str">
        <f t="shared" si="276"/>
        <v>CCV-50A</v>
      </c>
      <c r="G3401" t="s">
        <v>3699</v>
      </c>
      <c r="I3401" t="s">
        <v>3708</v>
      </c>
      <c r="J3401">
        <v>0</v>
      </c>
      <c r="K3401">
        <v>1</v>
      </c>
      <c r="L3401">
        <v>0</v>
      </c>
      <c r="M3401">
        <v>79</v>
      </c>
      <c r="N3401">
        <v>3</v>
      </c>
      <c r="O3401">
        <v>0</v>
      </c>
      <c r="P3401">
        <v>5</v>
      </c>
      <c r="Q3401">
        <v>3</v>
      </c>
      <c r="R3401" s="27">
        <f t="shared" si="277"/>
        <v>117</v>
      </c>
      <c r="S3401" s="27">
        <f t="shared" si="278"/>
        <v>87</v>
      </c>
      <c r="T3401" s="27" t="str">
        <f>IFERROR(VLOOKUP(F3401,#REF!,2,0),"")</f>
        <v/>
      </c>
      <c r="U3401" s="27" t="str">
        <f t="shared" si="279"/>
        <v>,08:15:00,car,117</v>
      </c>
    </row>
    <row r="3402" spans="1:21" hidden="1" x14ac:dyDescent="0.25">
      <c r="A3402" t="s">
        <v>125</v>
      </c>
      <c r="B3402">
        <v>8</v>
      </c>
      <c r="C3402" s="27" t="str">
        <f t="shared" si="275"/>
        <v>M</v>
      </c>
      <c r="E3402" t="s">
        <v>3698</v>
      </c>
      <c r="F3402" s="27" t="str">
        <f t="shared" si="276"/>
        <v>CCV-50A</v>
      </c>
      <c r="G3402" t="s">
        <v>3699</v>
      </c>
      <c r="I3402" t="s">
        <v>3709</v>
      </c>
      <c r="J3402">
        <v>1</v>
      </c>
      <c r="K3402">
        <v>1</v>
      </c>
      <c r="L3402">
        <v>0</v>
      </c>
      <c r="M3402">
        <v>80</v>
      </c>
      <c r="N3402">
        <v>9</v>
      </c>
      <c r="O3402">
        <v>2</v>
      </c>
      <c r="P3402">
        <v>5</v>
      </c>
      <c r="Q3402">
        <v>7</v>
      </c>
      <c r="R3402" s="27">
        <f t="shared" si="277"/>
        <v>125</v>
      </c>
      <c r="S3402" s="27">
        <f t="shared" si="278"/>
        <v>92</v>
      </c>
      <c r="T3402" s="27" t="str">
        <f>IFERROR(VLOOKUP(F3402,#REF!,2,0),"")</f>
        <v/>
      </c>
      <c r="U3402" s="27" t="str">
        <f t="shared" si="279"/>
        <v>,08:30:00,car,125</v>
      </c>
    </row>
    <row r="3403" spans="1:21" hidden="1" x14ac:dyDescent="0.25">
      <c r="A3403" t="s">
        <v>127</v>
      </c>
      <c r="B3403">
        <v>8</v>
      </c>
      <c r="C3403" s="27" t="str">
        <f t="shared" si="275"/>
        <v>M</v>
      </c>
      <c r="E3403" t="s">
        <v>3698</v>
      </c>
      <c r="F3403" s="27" t="str">
        <f t="shared" si="276"/>
        <v>CCV-50A</v>
      </c>
      <c r="G3403" t="s">
        <v>3699</v>
      </c>
      <c r="I3403" t="s">
        <v>3710</v>
      </c>
      <c r="J3403">
        <v>0</v>
      </c>
      <c r="K3403">
        <v>1</v>
      </c>
      <c r="L3403">
        <v>0</v>
      </c>
      <c r="M3403">
        <v>93</v>
      </c>
      <c r="N3403">
        <v>4</v>
      </c>
      <c r="O3403">
        <v>0</v>
      </c>
      <c r="P3403">
        <v>9</v>
      </c>
      <c r="Q3403">
        <v>9</v>
      </c>
      <c r="R3403" s="27">
        <f t="shared" si="277"/>
        <v>148</v>
      </c>
      <c r="S3403" s="27">
        <f t="shared" si="278"/>
        <v>111</v>
      </c>
      <c r="T3403" s="27" t="str">
        <f>IFERROR(VLOOKUP(F3403,#REF!,2,0),"")</f>
        <v/>
      </c>
      <c r="U3403" s="27" t="str">
        <f t="shared" si="279"/>
        <v>,08:45:00,car,148</v>
      </c>
    </row>
    <row r="3404" spans="1:21" hidden="1" x14ac:dyDescent="0.25">
      <c r="A3404" t="s">
        <v>129</v>
      </c>
      <c r="B3404">
        <v>9</v>
      </c>
      <c r="C3404" s="27" t="str">
        <f t="shared" si="275"/>
        <v>M</v>
      </c>
      <c r="E3404" t="s">
        <v>3698</v>
      </c>
      <c r="F3404" s="27" t="str">
        <f t="shared" si="276"/>
        <v>CCV-50A</v>
      </c>
      <c r="G3404" t="s">
        <v>3699</v>
      </c>
      <c r="I3404" t="s">
        <v>3711</v>
      </c>
      <c r="J3404">
        <v>0</v>
      </c>
      <c r="K3404">
        <v>3</v>
      </c>
      <c r="L3404">
        <v>0</v>
      </c>
      <c r="M3404">
        <v>130</v>
      </c>
      <c r="N3404">
        <v>9</v>
      </c>
      <c r="O3404">
        <v>1</v>
      </c>
      <c r="P3404">
        <v>8</v>
      </c>
      <c r="Q3404">
        <v>9</v>
      </c>
      <c r="R3404" s="27">
        <f t="shared" si="277"/>
        <v>201</v>
      </c>
      <c r="S3404" s="27">
        <f t="shared" si="278"/>
        <v>147</v>
      </c>
      <c r="T3404" s="27" t="str">
        <f>IFERROR(VLOOKUP(F3404,#REF!,2,0),"")</f>
        <v/>
      </c>
      <c r="U3404" s="27" t="str">
        <f t="shared" si="279"/>
        <v>,09:00:00,car,201</v>
      </c>
    </row>
    <row r="3405" spans="1:21" hidden="1" x14ac:dyDescent="0.25">
      <c r="A3405" t="s">
        <v>131</v>
      </c>
      <c r="B3405">
        <v>9</v>
      </c>
      <c r="C3405" s="27" t="str">
        <f t="shared" si="275"/>
        <v>M</v>
      </c>
      <c r="E3405" t="s">
        <v>3698</v>
      </c>
      <c r="F3405" s="27" t="str">
        <f t="shared" si="276"/>
        <v>CCV-50A</v>
      </c>
      <c r="G3405" t="s">
        <v>3699</v>
      </c>
      <c r="I3405" t="s">
        <v>3712</v>
      </c>
      <c r="J3405">
        <v>1</v>
      </c>
      <c r="K3405">
        <v>6</v>
      </c>
      <c r="L3405">
        <v>0</v>
      </c>
      <c r="M3405">
        <v>126</v>
      </c>
      <c r="N3405">
        <v>5</v>
      </c>
      <c r="O3405">
        <v>2</v>
      </c>
      <c r="P3405">
        <v>11</v>
      </c>
      <c r="Q3405">
        <v>10</v>
      </c>
      <c r="R3405" s="27">
        <f t="shared" si="277"/>
        <v>208</v>
      </c>
      <c r="S3405" s="27">
        <f t="shared" si="278"/>
        <v>147</v>
      </c>
      <c r="T3405" s="27" t="str">
        <f>IFERROR(VLOOKUP(F3405,#REF!,2,0),"")</f>
        <v/>
      </c>
      <c r="U3405" s="27" t="str">
        <f t="shared" si="279"/>
        <v>,09:15:00,car,208</v>
      </c>
    </row>
    <row r="3406" spans="1:21" hidden="1" x14ac:dyDescent="0.25">
      <c r="A3406" t="s">
        <v>133</v>
      </c>
      <c r="B3406">
        <v>9</v>
      </c>
      <c r="C3406" s="27" t="str">
        <f t="shared" si="275"/>
        <v>M</v>
      </c>
      <c r="E3406" t="s">
        <v>3698</v>
      </c>
      <c r="F3406" s="27" t="str">
        <f t="shared" si="276"/>
        <v>CCV-50A</v>
      </c>
      <c r="G3406" t="s">
        <v>3699</v>
      </c>
      <c r="I3406" t="s">
        <v>3713</v>
      </c>
      <c r="J3406">
        <v>1</v>
      </c>
      <c r="K3406">
        <v>2</v>
      </c>
      <c r="L3406">
        <v>0</v>
      </c>
      <c r="M3406">
        <v>142</v>
      </c>
      <c r="N3406">
        <v>8</v>
      </c>
      <c r="O3406">
        <v>0</v>
      </c>
      <c r="P3406">
        <v>6</v>
      </c>
      <c r="Q3406">
        <v>6</v>
      </c>
      <c r="R3406" s="27">
        <f t="shared" si="277"/>
        <v>208</v>
      </c>
      <c r="S3406" s="27">
        <f t="shared" si="278"/>
        <v>154</v>
      </c>
      <c r="T3406" s="27" t="str">
        <f>IFERROR(VLOOKUP(F3406,#REF!,2,0),"")</f>
        <v/>
      </c>
      <c r="U3406" s="27" t="str">
        <f t="shared" si="279"/>
        <v>,09:30:00,car,208</v>
      </c>
    </row>
    <row r="3407" spans="1:21" hidden="1" x14ac:dyDescent="0.25">
      <c r="A3407" t="s">
        <v>135</v>
      </c>
      <c r="B3407">
        <v>9</v>
      </c>
      <c r="C3407" s="27" t="str">
        <f t="shared" si="275"/>
        <v>M</v>
      </c>
      <c r="E3407" t="s">
        <v>3698</v>
      </c>
      <c r="F3407" s="27" t="str">
        <f t="shared" si="276"/>
        <v>CCV-50A</v>
      </c>
      <c r="G3407" t="s">
        <v>3699</v>
      </c>
      <c r="I3407" t="s">
        <v>3714</v>
      </c>
      <c r="J3407">
        <v>1</v>
      </c>
      <c r="K3407">
        <v>1</v>
      </c>
      <c r="L3407">
        <v>0</v>
      </c>
      <c r="M3407">
        <v>100</v>
      </c>
      <c r="N3407">
        <v>3</v>
      </c>
      <c r="O3407">
        <v>0</v>
      </c>
      <c r="P3407">
        <v>4</v>
      </c>
      <c r="Q3407">
        <v>7</v>
      </c>
      <c r="R3407" s="27">
        <f t="shared" si="277"/>
        <v>148</v>
      </c>
      <c r="S3407" s="27">
        <f t="shared" si="278"/>
        <v>111</v>
      </c>
      <c r="T3407" s="27" t="str">
        <f>IFERROR(VLOOKUP(F3407,#REF!,2,0),"")</f>
        <v/>
      </c>
      <c r="U3407" s="27" t="str">
        <f t="shared" si="279"/>
        <v>,09:45:00,car,148</v>
      </c>
    </row>
    <row r="3408" spans="1:21" hidden="1" x14ac:dyDescent="0.25">
      <c r="A3408" t="s">
        <v>137</v>
      </c>
      <c r="B3408">
        <v>10</v>
      </c>
      <c r="C3408" s="27" t="str">
        <f t="shared" si="275"/>
        <v>M</v>
      </c>
      <c r="E3408" t="s">
        <v>3698</v>
      </c>
      <c r="F3408" s="27" t="str">
        <f t="shared" si="276"/>
        <v>CCV-50A</v>
      </c>
      <c r="G3408" t="s">
        <v>3699</v>
      </c>
      <c r="I3408" t="s">
        <v>3715</v>
      </c>
      <c r="J3408">
        <v>0</v>
      </c>
      <c r="K3408">
        <v>0</v>
      </c>
      <c r="L3408">
        <v>2</v>
      </c>
      <c r="M3408">
        <v>9</v>
      </c>
      <c r="N3408">
        <v>0</v>
      </c>
      <c r="O3408">
        <v>0</v>
      </c>
      <c r="P3408">
        <v>2</v>
      </c>
      <c r="Q3408">
        <v>1</v>
      </c>
      <c r="R3408" s="27">
        <f t="shared" si="277"/>
        <v>23</v>
      </c>
      <c r="S3408" s="27">
        <f t="shared" si="278"/>
        <v>17</v>
      </c>
      <c r="T3408" s="27" t="str">
        <f>IFERROR(VLOOKUP(F3408,#REF!,2,0),"")</f>
        <v/>
      </c>
      <c r="U3408" s="27" t="str">
        <f t="shared" si="279"/>
        <v>,10:00:00,car,23</v>
      </c>
    </row>
    <row r="3409" spans="1:21" hidden="1" x14ac:dyDescent="0.25">
      <c r="A3409" t="s">
        <v>183</v>
      </c>
      <c r="B3409">
        <v>15</v>
      </c>
      <c r="C3409" s="27" t="str">
        <f t="shared" si="275"/>
        <v>T</v>
      </c>
      <c r="E3409" t="s">
        <v>3698</v>
      </c>
      <c r="F3409" s="27" t="str">
        <f t="shared" si="276"/>
        <v>CCV-50A</v>
      </c>
      <c r="G3409" t="s">
        <v>3699</v>
      </c>
      <c r="I3409" t="s">
        <v>3716</v>
      </c>
      <c r="J3409">
        <v>0</v>
      </c>
      <c r="K3409">
        <v>1</v>
      </c>
      <c r="L3409">
        <v>0</v>
      </c>
      <c r="M3409">
        <v>41</v>
      </c>
      <c r="N3409">
        <v>0</v>
      </c>
      <c r="O3409">
        <v>0</v>
      </c>
      <c r="P3409">
        <v>5</v>
      </c>
      <c r="Q3409">
        <v>2</v>
      </c>
      <c r="R3409" s="27">
        <f t="shared" si="277"/>
        <v>65</v>
      </c>
      <c r="S3409" s="27">
        <f t="shared" si="278"/>
        <v>48</v>
      </c>
      <c r="T3409" s="27" t="str">
        <f>IFERROR(VLOOKUP(F3409,#REF!,2,0),"")</f>
        <v/>
      </c>
      <c r="U3409" s="27" t="str">
        <f t="shared" si="279"/>
        <v>,15:45:00,car,65</v>
      </c>
    </row>
    <row r="3410" spans="1:21" hidden="1" x14ac:dyDescent="0.25">
      <c r="A3410" t="s">
        <v>185</v>
      </c>
      <c r="B3410">
        <v>16</v>
      </c>
      <c r="C3410" s="27" t="str">
        <f t="shared" si="275"/>
        <v>T</v>
      </c>
      <c r="E3410" t="s">
        <v>3698</v>
      </c>
      <c r="F3410" s="27" t="str">
        <f t="shared" si="276"/>
        <v>CCV-50A</v>
      </c>
      <c r="G3410" t="s">
        <v>3699</v>
      </c>
      <c r="I3410" t="s">
        <v>3717</v>
      </c>
      <c r="J3410">
        <v>1</v>
      </c>
      <c r="K3410">
        <v>2</v>
      </c>
      <c r="L3410">
        <v>0</v>
      </c>
      <c r="M3410">
        <v>141</v>
      </c>
      <c r="N3410">
        <v>14</v>
      </c>
      <c r="O3410">
        <v>1</v>
      </c>
      <c r="P3410">
        <v>7</v>
      </c>
      <c r="Q3410">
        <v>9</v>
      </c>
      <c r="R3410" s="27">
        <f t="shared" si="277"/>
        <v>213</v>
      </c>
      <c r="S3410" s="27">
        <f t="shared" si="278"/>
        <v>157</v>
      </c>
      <c r="T3410" s="27" t="str">
        <f>IFERROR(VLOOKUP(F3410,#REF!,2,0),"")</f>
        <v/>
      </c>
      <c r="U3410" s="27" t="str">
        <f t="shared" si="279"/>
        <v>,16:00:00,car,213</v>
      </c>
    </row>
    <row r="3411" spans="1:21" hidden="1" x14ac:dyDescent="0.25">
      <c r="A3411" t="s">
        <v>187</v>
      </c>
      <c r="B3411">
        <v>16</v>
      </c>
      <c r="C3411" s="27" t="str">
        <f t="shared" si="275"/>
        <v>T</v>
      </c>
      <c r="E3411" t="s">
        <v>3698</v>
      </c>
      <c r="F3411" s="27" t="str">
        <f t="shared" si="276"/>
        <v>CCV-50A</v>
      </c>
      <c r="G3411" t="s">
        <v>3699</v>
      </c>
      <c r="I3411" t="s">
        <v>3718</v>
      </c>
      <c r="J3411">
        <v>0</v>
      </c>
      <c r="K3411">
        <v>0</v>
      </c>
      <c r="L3411">
        <v>0</v>
      </c>
      <c r="M3411">
        <v>129</v>
      </c>
      <c r="N3411">
        <v>12</v>
      </c>
      <c r="O3411">
        <v>2</v>
      </c>
      <c r="P3411">
        <v>8</v>
      </c>
      <c r="Q3411">
        <v>7</v>
      </c>
      <c r="R3411" s="27">
        <f t="shared" si="277"/>
        <v>190</v>
      </c>
      <c r="S3411" s="27">
        <f t="shared" si="278"/>
        <v>144</v>
      </c>
      <c r="T3411" s="27" t="str">
        <f>IFERROR(VLOOKUP(F3411,#REF!,2,0),"")</f>
        <v/>
      </c>
      <c r="U3411" s="27" t="str">
        <f t="shared" si="279"/>
        <v>,16:15:00,car,190</v>
      </c>
    </row>
    <row r="3412" spans="1:21" hidden="1" x14ac:dyDescent="0.25">
      <c r="A3412" t="s">
        <v>42</v>
      </c>
      <c r="B3412">
        <v>16</v>
      </c>
      <c r="C3412" s="27" t="str">
        <f t="shared" si="275"/>
        <v>T</v>
      </c>
      <c r="E3412" t="s">
        <v>3698</v>
      </c>
      <c r="F3412" s="27" t="str">
        <f t="shared" si="276"/>
        <v>CCV-50A</v>
      </c>
      <c r="G3412" t="s">
        <v>3699</v>
      </c>
      <c r="I3412" t="s">
        <v>3719</v>
      </c>
      <c r="J3412">
        <v>0</v>
      </c>
      <c r="K3412">
        <v>3</v>
      </c>
      <c r="L3412">
        <v>0</v>
      </c>
      <c r="M3412">
        <v>165</v>
      </c>
      <c r="N3412">
        <v>11</v>
      </c>
      <c r="O3412">
        <v>2</v>
      </c>
      <c r="P3412">
        <v>7</v>
      </c>
      <c r="Q3412">
        <v>6</v>
      </c>
      <c r="R3412" s="27">
        <f t="shared" si="277"/>
        <v>242</v>
      </c>
      <c r="S3412" s="27">
        <f t="shared" si="278"/>
        <v>178</v>
      </c>
      <c r="T3412" s="27" t="str">
        <f>IFERROR(VLOOKUP(F3412,#REF!,2,0),"")</f>
        <v/>
      </c>
      <c r="U3412" s="27" t="str">
        <f t="shared" si="279"/>
        <v>,16:30:00,car,242</v>
      </c>
    </row>
    <row r="3413" spans="1:21" hidden="1" x14ac:dyDescent="0.25">
      <c r="A3413" t="s">
        <v>43</v>
      </c>
      <c r="B3413">
        <v>16</v>
      </c>
      <c r="C3413" s="27" t="str">
        <f t="shared" si="275"/>
        <v>T</v>
      </c>
      <c r="E3413" t="s">
        <v>3698</v>
      </c>
      <c r="F3413" s="27" t="str">
        <f t="shared" si="276"/>
        <v>CCV-50A</v>
      </c>
      <c r="G3413" t="s">
        <v>3699</v>
      </c>
      <c r="I3413" t="s">
        <v>3720</v>
      </c>
      <c r="J3413">
        <v>0</v>
      </c>
      <c r="K3413">
        <v>3</v>
      </c>
      <c r="L3413">
        <v>0</v>
      </c>
      <c r="M3413">
        <v>153</v>
      </c>
      <c r="N3413">
        <v>19</v>
      </c>
      <c r="O3413">
        <v>2</v>
      </c>
      <c r="P3413">
        <v>2</v>
      </c>
      <c r="Q3413">
        <v>6</v>
      </c>
      <c r="R3413" s="27">
        <f t="shared" si="277"/>
        <v>222</v>
      </c>
      <c r="S3413" s="27">
        <f t="shared" si="278"/>
        <v>161</v>
      </c>
      <c r="T3413" s="27" t="str">
        <f>IFERROR(VLOOKUP(F3413,#REF!,2,0),"")</f>
        <v/>
      </c>
      <c r="U3413" s="27" t="str">
        <f t="shared" si="279"/>
        <v>,16:45:00,car,222</v>
      </c>
    </row>
    <row r="3414" spans="1:21" hidden="1" x14ac:dyDescent="0.25">
      <c r="A3414" t="s">
        <v>44</v>
      </c>
      <c r="B3414">
        <v>17</v>
      </c>
      <c r="C3414" s="27" t="str">
        <f t="shared" si="275"/>
        <v>T</v>
      </c>
      <c r="E3414" t="s">
        <v>3698</v>
      </c>
      <c r="F3414" s="27" t="str">
        <f t="shared" si="276"/>
        <v>CCV-50A</v>
      </c>
      <c r="G3414" t="s">
        <v>3699</v>
      </c>
      <c r="I3414" t="s">
        <v>3721</v>
      </c>
      <c r="J3414">
        <v>0</v>
      </c>
      <c r="K3414">
        <v>3</v>
      </c>
      <c r="L3414">
        <v>0</v>
      </c>
      <c r="M3414">
        <v>165</v>
      </c>
      <c r="N3414">
        <v>15</v>
      </c>
      <c r="O3414">
        <v>0</v>
      </c>
      <c r="P3414">
        <v>6</v>
      </c>
      <c r="Q3414">
        <v>10</v>
      </c>
      <c r="R3414" s="27">
        <f t="shared" si="277"/>
        <v>247</v>
      </c>
      <c r="S3414" s="27">
        <f t="shared" si="278"/>
        <v>181</v>
      </c>
      <c r="T3414" s="27" t="str">
        <f>IFERROR(VLOOKUP(F3414,#REF!,2,0),"")</f>
        <v/>
      </c>
      <c r="U3414" s="27" t="str">
        <f t="shared" si="279"/>
        <v>,17:00:00,car,247</v>
      </c>
    </row>
    <row r="3415" spans="1:21" hidden="1" x14ac:dyDescent="0.25">
      <c r="A3415" t="s">
        <v>45</v>
      </c>
      <c r="B3415">
        <v>17</v>
      </c>
      <c r="C3415" s="27" t="str">
        <f t="shared" si="275"/>
        <v>T</v>
      </c>
      <c r="E3415" t="s">
        <v>3698</v>
      </c>
      <c r="F3415" s="27" t="str">
        <f t="shared" si="276"/>
        <v>CCV-50A</v>
      </c>
      <c r="G3415" t="s">
        <v>3699</v>
      </c>
      <c r="I3415" t="s">
        <v>3722</v>
      </c>
      <c r="J3415">
        <v>1</v>
      </c>
      <c r="K3415">
        <v>0</v>
      </c>
      <c r="L3415">
        <v>1</v>
      </c>
      <c r="M3415">
        <v>159</v>
      </c>
      <c r="N3415">
        <v>20</v>
      </c>
      <c r="O3415">
        <v>1</v>
      </c>
      <c r="P3415">
        <v>6</v>
      </c>
      <c r="Q3415">
        <v>8</v>
      </c>
      <c r="R3415" s="27">
        <f t="shared" si="277"/>
        <v>233</v>
      </c>
      <c r="S3415" s="27">
        <f t="shared" si="278"/>
        <v>176</v>
      </c>
      <c r="T3415" s="27" t="str">
        <f>IFERROR(VLOOKUP(F3415,#REF!,2,0),"")</f>
        <v/>
      </c>
      <c r="U3415" s="27" t="str">
        <f t="shared" si="279"/>
        <v>,17:15:00,car,233</v>
      </c>
    </row>
    <row r="3416" spans="1:21" hidden="1" x14ac:dyDescent="0.25">
      <c r="A3416" t="s">
        <v>46</v>
      </c>
      <c r="B3416">
        <v>17</v>
      </c>
      <c r="C3416" s="27" t="str">
        <f t="shared" si="275"/>
        <v>T</v>
      </c>
      <c r="E3416" t="s">
        <v>3698</v>
      </c>
      <c r="F3416" s="27" t="str">
        <f t="shared" si="276"/>
        <v>CCV-50A</v>
      </c>
      <c r="G3416" t="s">
        <v>3699</v>
      </c>
      <c r="I3416" t="s">
        <v>3723</v>
      </c>
      <c r="J3416">
        <v>1</v>
      </c>
      <c r="K3416">
        <v>1</v>
      </c>
      <c r="L3416">
        <v>0</v>
      </c>
      <c r="M3416">
        <v>188</v>
      </c>
      <c r="N3416">
        <v>27</v>
      </c>
      <c r="O3416">
        <v>0</v>
      </c>
      <c r="P3416">
        <v>5</v>
      </c>
      <c r="Q3416">
        <v>12</v>
      </c>
      <c r="R3416" s="27">
        <f t="shared" si="277"/>
        <v>275</v>
      </c>
      <c r="S3416" s="27">
        <f t="shared" si="278"/>
        <v>205</v>
      </c>
      <c r="T3416" s="27" t="str">
        <f>IFERROR(VLOOKUP(F3416,#REF!,2,0),"")</f>
        <v/>
      </c>
      <c r="U3416" s="27" t="str">
        <f t="shared" si="279"/>
        <v>,17:30:00,car,275</v>
      </c>
    </row>
    <row r="3417" spans="1:21" hidden="1" x14ac:dyDescent="0.25">
      <c r="A3417" t="s">
        <v>47</v>
      </c>
      <c r="B3417">
        <v>17</v>
      </c>
      <c r="C3417" s="27" t="str">
        <f t="shared" si="275"/>
        <v>T</v>
      </c>
      <c r="E3417" t="s">
        <v>3698</v>
      </c>
      <c r="F3417" s="27" t="str">
        <f t="shared" si="276"/>
        <v>CCV-50A</v>
      </c>
      <c r="G3417" t="s">
        <v>3699</v>
      </c>
      <c r="I3417" t="s">
        <v>3724</v>
      </c>
      <c r="J3417">
        <v>0</v>
      </c>
      <c r="K3417">
        <v>1</v>
      </c>
      <c r="L3417">
        <v>0</v>
      </c>
      <c r="M3417">
        <v>228</v>
      </c>
      <c r="N3417">
        <v>14</v>
      </c>
      <c r="O3417">
        <v>0</v>
      </c>
      <c r="P3417">
        <v>7</v>
      </c>
      <c r="Q3417">
        <v>11</v>
      </c>
      <c r="R3417" s="27">
        <f t="shared" si="277"/>
        <v>326</v>
      </c>
      <c r="S3417" s="27">
        <f t="shared" si="278"/>
        <v>246</v>
      </c>
      <c r="T3417" s="27" t="str">
        <f>IFERROR(VLOOKUP(F3417,#REF!,2,0),"")</f>
        <v/>
      </c>
      <c r="U3417" s="27" t="str">
        <f t="shared" si="279"/>
        <v>,17:45:00,car,326</v>
      </c>
    </row>
    <row r="3418" spans="1:21" hidden="1" x14ac:dyDescent="0.25">
      <c r="A3418" t="s">
        <v>48</v>
      </c>
      <c r="B3418">
        <v>18</v>
      </c>
      <c r="C3418" s="27" t="str">
        <f t="shared" si="275"/>
        <v>T</v>
      </c>
      <c r="E3418" t="s">
        <v>3698</v>
      </c>
      <c r="F3418" s="27" t="str">
        <f t="shared" si="276"/>
        <v>CCV-50A</v>
      </c>
      <c r="G3418" t="s">
        <v>3699</v>
      </c>
      <c r="I3418" t="s">
        <v>3725</v>
      </c>
      <c r="J3418">
        <v>0</v>
      </c>
      <c r="K3418">
        <v>0</v>
      </c>
      <c r="L3418">
        <v>0</v>
      </c>
      <c r="M3418">
        <v>239</v>
      </c>
      <c r="N3418">
        <v>17</v>
      </c>
      <c r="O3418">
        <v>1</v>
      </c>
      <c r="P3418">
        <v>9</v>
      </c>
      <c r="Q3418">
        <v>5</v>
      </c>
      <c r="R3418" s="27">
        <f t="shared" si="277"/>
        <v>333</v>
      </c>
      <c r="S3418" s="27">
        <f t="shared" si="278"/>
        <v>253</v>
      </c>
      <c r="T3418" s="27" t="str">
        <f>IFERROR(VLOOKUP(F3418,#REF!,2,0),"")</f>
        <v/>
      </c>
      <c r="U3418" s="27" t="str">
        <f t="shared" si="279"/>
        <v>,18:00:00,car,333</v>
      </c>
    </row>
    <row r="3419" spans="1:21" hidden="1" x14ac:dyDescent="0.25">
      <c r="A3419" t="s">
        <v>49</v>
      </c>
      <c r="B3419">
        <v>18</v>
      </c>
      <c r="C3419" s="27" t="str">
        <f t="shared" si="275"/>
        <v>T</v>
      </c>
      <c r="E3419" t="s">
        <v>3698</v>
      </c>
      <c r="F3419" s="27" t="str">
        <f t="shared" si="276"/>
        <v>CCV-50A</v>
      </c>
      <c r="G3419" t="s">
        <v>3699</v>
      </c>
      <c r="I3419" t="s">
        <v>3726</v>
      </c>
      <c r="J3419">
        <v>0</v>
      </c>
      <c r="K3419">
        <v>0</v>
      </c>
      <c r="L3419">
        <v>0</v>
      </c>
      <c r="M3419">
        <v>195</v>
      </c>
      <c r="N3419">
        <v>7</v>
      </c>
      <c r="O3419">
        <v>0</v>
      </c>
      <c r="P3419">
        <v>1</v>
      </c>
      <c r="Q3419">
        <v>6</v>
      </c>
      <c r="R3419" s="27">
        <f t="shared" si="277"/>
        <v>265</v>
      </c>
      <c r="S3419" s="27">
        <f t="shared" si="278"/>
        <v>202</v>
      </c>
      <c r="T3419" s="27" t="str">
        <f>IFERROR(VLOOKUP(F3419,#REF!,2,0),"")</f>
        <v/>
      </c>
      <c r="U3419" s="27" t="str">
        <f t="shared" si="279"/>
        <v>,18:15:00,car,265</v>
      </c>
    </row>
    <row r="3420" spans="1:21" hidden="1" x14ac:dyDescent="0.25">
      <c r="A3420" t="s">
        <v>197</v>
      </c>
      <c r="B3420">
        <v>18</v>
      </c>
      <c r="C3420" s="27" t="str">
        <f t="shared" si="275"/>
        <v>T</v>
      </c>
      <c r="E3420" t="s">
        <v>3698</v>
      </c>
      <c r="F3420" s="27" t="str">
        <f t="shared" si="276"/>
        <v>CCV-50A</v>
      </c>
      <c r="G3420" t="s">
        <v>3699</v>
      </c>
      <c r="I3420" t="s">
        <v>3727</v>
      </c>
      <c r="J3420">
        <v>0</v>
      </c>
      <c r="K3420">
        <v>0</v>
      </c>
      <c r="L3420">
        <v>1</v>
      </c>
      <c r="M3420">
        <v>195</v>
      </c>
      <c r="N3420">
        <v>4</v>
      </c>
      <c r="O3420">
        <v>0</v>
      </c>
      <c r="P3420">
        <v>4</v>
      </c>
      <c r="Q3420">
        <v>1</v>
      </c>
      <c r="R3420" s="27">
        <f t="shared" si="277"/>
        <v>265</v>
      </c>
      <c r="S3420" s="27">
        <f t="shared" si="278"/>
        <v>203</v>
      </c>
      <c r="T3420" s="27" t="str">
        <f>IFERROR(VLOOKUP(F3420,#REF!,2,0),"")</f>
        <v/>
      </c>
      <c r="U3420" s="27" t="str">
        <f t="shared" si="279"/>
        <v>,18:30:00,car,265</v>
      </c>
    </row>
    <row r="3421" spans="1:21" hidden="1" x14ac:dyDescent="0.25">
      <c r="A3421" t="s">
        <v>199</v>
      </c>
      <c r="B3421">
        <v>18</v>
      </c>
      <c r="C3421" s="27" t="str">
        <f t="shared" si="275"/>
        <v>T</v>
      </c>
      <c r="E3421" t="s">
        <v>3698</v>
      </c>
      <c r="F3421" s="27" t="str">
        <f t="shared" si="276"/>
        <v>CCV-50A</v>
      </c>
      <c r="G3421" t="s">
        <v>3699</v>
      </c>
      <c r="I3421" t="s">
        <v>3728</v>
      </c>
      <c r="J3421">
        <v>0</v>
      </c>
      <c r="K3421">
        <v>2</v>
      </c>
      <c r="L3421">
        <v>1</v>
      </c>
      <c r="M3421">
        <v>145</v>
      </c>
      <c r="N3421">
        <v>5</v>
      </c>
      <c r="O3421">
        <v>0</v>
      </c>
      <c r="P3421">
        <v>1</v>
      </c>
      <c r="Q3421">
        <v>2</v>
      </c>
      <c r="R3421" s="27">
        <f t="shared" si="277"/>
        <v>202</v>
      </c>
      <c r="S3421" s="27">
        <f t="shared" si="278"/>
        <v>151</v>
      </c>
      <c r="T3421" s="27" t="str">
        <f>IFERROR(VLOOKUP(F3421,#REF!,2,0),"")</f>
        <v/>
      </c>
      <c r="U3421" s="27" t="str">
        <f t="shared" si="279"/>
        <v>,18:45:00,car,202</v>
      </c>
    </row>
    <row r="3422" spans="1:21" hidden="1" x14ac:dyDescent="0.25">
      <c r="A3422" t="s">
        <v>201</v>
      </c>
      <c r="B3422">
        <v>19</v>
      </c>
      <c r="C3422" s="27" t="str">
        <f t="shared" si="275"/>
        <v>N</v>
      </c>
      <c r="E3422" t="s">
        <v>3698</v>
      </c>
      <c r="F3422" s="27" t="str">
        <f t="shared" si="276"/>
        <v>CCV-50A</v>
      </c>
      <c r="G3422" t="s">
        <v>3699</v>
      </c>
      <c r="I3422" t="s">
        <v>3729</v>
      </c>
      <c r="J3422">
        <v>1</v>
      </c>
      <c r="K3422">
        <v>1</v>
      </c>
      <c r="L3422">
        <v>0</v>
      </c>
      <c r="M3422">
        <v>185</v>
      </c>
      <c r="N3422">
        <v>22</v>
      </c>
      <c r="O3422">
        <v>0</v>
      </c>
      <c r="P3422">
        <v>9</v>
      </c>
      <c r="Q3422">
        <v>5</v>
      </c>
      <c r="R3422" s="27">
        <f t="shared" si="277"/>
        <v>267</v>
      </c>
      <c r="S3422" s="27">
        <f t="shared" si="278"/>
        <v>199</v>
      </c>
      <c r="T3422" s="27" t="str">
        <f>IFERROR(VLOOKUP(F3422,#REF!,2,0),"")</f>
        <v/>
      </c>
      <c r="U3422" s="27" t="str">
        <f t="shared" si="279"/>
        <v>,19:00:00,car,267</v>
      </c>
    </row>
    <row r="3423" spans="1:21" hidden="1" x14ac:dyDescent="0.25">
      <c r="A3423" t="s">
        <v>203</v>
      </c>
      <c r="B3423">
        <v>19</v>
      </c>
      <c r="C3423" s="27" t="str">
        <f t="shared" si="275"/>
        <v>N</v>
      </c>
      <c r="E3423" t="s">
        <v>3698</v>
      </c>
      <c r="F3423" s="27" t="str">
        <f t="shared" si="276"/>
        <v>CCV-50A</v>
      </c>
      <c r="G3423" t="s">
        <v>3699</v>
      </c>
      <c r="I3423" t="s">
        <v>3730</v>
      </c>
      <c r="J3423">
        <v>0</v>
      </c>
      <c r="K3423">
        <v>1</v>
      </c>
      <c r="L3423">
        <v>0</v>
      </c>
      <c r="M3423">
        <v>199</v>
      </c>
      <c r="N3423">
        <v>7</v>
      </c>
      <c r="O3423">
        <v>1</v>
      </c>
      <c r="P3423">
        <v>2</v>
      </c>
      <c r="Q3423">
        <v>1</v>
      </c>
      <c r="R3423" s="27">
        <f t="shared" si="277"/>
        <v>267</v>
      </c>
      <c r="S3423" s="27">
        <f t="shared" si="278"/>
        <v>202</v>
      </c>
      <c r="T3423" s="27" t="str">
        <f>IFERROR(VLOOKUP(F3423,#REF!,2,0),"")</f>
        <v/>
      </c>
      <c r="U3423" s="27" t="str">
        <f t="shared" si="279"/>
        <v>,19:15:00,car,267</v>
      </c>
    </row>
    <row r="3424" spans="1:21" hidden="1" x14ac:dyDescent="0.25">
      <c r="A3424" t="s">
        <v>205</v>
      </c>
      <c r="B3424">
        <v>19</v>
      </c>
      <c r="C3424" s="27" t="str">
        <f t="shared" si="275"/>
        <v>N</v>
      </c>
      <c r="E3424" t="s">
        <v>3698</v>
      </c>
      <c r="F3424" s="27" t="str">
        <f t="shared" si="276"/>
        <v>CCV-50A</v>
      </c>
      <c r="G3424" t="s">
        <v>3699</v>
      </c>
      <c r="I3424" t="s">
        <v>3731</v>
      </c>
      <c r="J3424">
        <v>0</v>
      </c>
      <c r="K3424">
        <v>0</v>
      </c>
      <c r="L3424">
        <v>0</v>
      </c>
      <c r="M3424">
        <v>22</v>
      </c>
      <c r="N3424">
        <v>3</v>
      </c>
      <c r="O3424">
        <v>0</v>
      </c>
      <c r="P3424">
        <v>1</v>
      </c>
      <c r="Q3424">
        <v>0</v>
      </c>
      <c r="R3424" s="27">
        <f t="shared" si="277"/>
        <v>31</v>
      </c>
      <c r="S3424" s="27">
        <f t="shared" si="278"/>
        <v>23</v>
      </c>
      <c r="T3424" s="27" t="str">
        <f>IFERROR(VLOOKUP(F3424,#REF!,2,0),"")</f>
        <v/>
      </c>
      <c r="U3424" s="27" t="str">
        <f t="shared" si="279"/>
        <v>,19:30:00,car,31</v>
      </c>
    </row>
    <row r="3425" spans="1:21" hidden="1" x14ac:dyDescent="0.25">
      <c r="A3425" t="s">
        <v>107</v>
      </c>
      <c r="B3425">
        <v>6</v>
      </c>
      <c r="C3425" s="27" t="str">
        <f t="shared" si="275"/>
        <v>M</v>
      </c>
      <c r="E3425" t="s">
        <v>3732</v>
      </c>
      <c r="F3425" s="27" t="str">
        <f t="shared" si="276"/>
        <v>CCV-50B</v>
      </c>
      <c r="G3425" t="s">
        <v>3733</v>
      </c>
      <c r="I3425" t="s">
        <v>3734</v>
      </c>
      <c r="J3425">
        <v>0</v>
      </c>
      <c r="K3425">
        <v>4</v>
      </c>
      <c r="L3425">
        <v>0</v>
      </c>
      <c r="M3425">
        <v>34</v>
      </c>
      <c r="N3425">
        <v>6</v>
      </c>
      <c r="O3425">
        <v>0</v>
      </c>
      <c r="P3425">
        <v>2</v>
      </c>
      <c r="Q3425">
        <v>0</v>
      </c>
      <c r="R3425" s="27">
        <f t="shared" si="277"/>
        <v>59</v>
      </c>
      <c r="S3425" s="27">
        <f t="shared" si="278"/>
        <v>36</v>
      </c>
      <c r="T3425" s="27" t="str">
        <f>IFERROR(VLOOKUP(F3425,#REF!,2,0),"")</f>
        <v/>
      </c>
      <c r="U3425" s="27" t="str">
        <f t="shared" si="279"/>
        <v>,06:15:00,car,59</v>
      </c>
    </row>
    <row r="3426" spans="1:21" hidden="1" x14ac:dyDescent="0.25">
      <c r="A3426" t="s">
        <v>109</v>
      </c>
      <c r="B3426">
        <v>6</v>
      </c>
      <c r="C3426" s="27" t="str">
        <f t="shared" si="275"/>
        <v>M</v>
      </c>
      <c r="E3426" t="s">
        <v>3732</v>
      </c>
      <c r="F3426" s="27" t="str">
        <f t="shared" si="276"/>
        <v>CCV-50B</v>
      </c>
      <c r="G3426" t="s">
        <v>3733</v>
      </c>
      <c r="I3426" t="s">
        <v>3735</v>
      </c>
      <c r="J3426">
        <v>0</v>
      </c>
      <c r="K3426">
        <v>2</v>
      </c>
      <c r="L3426">
        <v>2</v>
      </c>
      <c r="M3426">
        <v>74</v>
      </c>
      <c r="N3426">
        <v>22</v>
      </c>
      <c r="O3426">
        <v>0</v>
      </c>
      <c r="P3426">
        <v>0</v>
      </c>
      <c r="Q3426">
        <v>1</v>
      </c>
      <c r="R3426" s="27">
        <f t="shared" si="277"/>
        <v>114</v>
      </c>
      <c r="S3426" s="27">
        <f t="shared" si="278"/>
        <v>80</v>
      </c>
      <c r="T3426" s="27" t="str">
        <f>IFERROR(VLOOKUP(F3426,#REF!,2,0),"")</f>
        <v/>
      </c>
      <c r="U3426" s="27" t="str">
        <f t="shared" si="279"/>
        <v>,06:30:00,car,114</v>
      </c>
    </row>
    <row r="3427" spans="1:21" hidden="1" x14ac:dyDescent="0.25">
      <c r="A3427" t="s">
        <v>111</v>
      </c>
      <c r="B3427">
        <v>6</v>
      </c>
      <c r="C3427" s="27" t="str">
        <f t="shared" si="275"/>
        <v>M</v>
      </c>
      <c r="E3427" t="s">
        <v>3732</v>
      </c>
      <c r="F3427" s="27" t="str">
        <f t="shared" si="276"/>
        <v>CCV-50B</v>
      </c>
      <c r="G3427" t="s">
        <v>3733</v>
      </c>
      <c r="I3427" t="s">
        <v>3736</v>
      </c>
      <c r="J3427">
        <v>0</v>
      </c>
      <c r="K3427">
        <v>5</v>
      </c>
      <c r="L3427">
        <v>0</v>
      </c>
      <c r="M3427">
        <v>120</v>
      </c>
      <c r="N3427">
        <v>42</v>
      </c>
      <c r="O3427">
        <v>1</v>
      </c>
      <c r="P3427">
        <v>1</v>
      </c>
      <c r="Q3427">
        <v>4</v>
      </c>
      <c r="R3427" s="27">
        <f t="shared" si="277"/>
        <v>185</v>
      </c>
      <c r="S3427" s="27">
        <f t="shared" si="278"/>
        <v>125</v>
      </c>
      <c r="T3427" s="27" t="str">
        <f>IFERROR(VLOOKUP(F3427,#REF!,2,0),"")</f>
        <v/>
      </c>
      <c r="U3427" s="27" t="str">
        <f t="shared" si="279"/>
        <v>,06:45:00,car,185</v>
      </c>
    </row>
    <row r="3428" spans="1:21" hidden="1" x14ac:dyDescent="0.25">
      <c r="A3428" t="s">
        <v>113</v>
      </c>
      <c r="B3428">
        <v>7</v>
      </c>
      <c r="C3428" s="27" t="str">
        <f t="shared" si="275"/>
        <v>M</v>
      </c>
      <c r="E3428" t="s">
        <v>3732</v>
      </c>
      <c r="F3428" s="27" t="str">
        <f t="shared" si="276"/>
        <v>CCV-50B</v>
      </c>
      <c r="G3428" t="s">
        <v>3733</v>
      </c>
      <c r="I3428" t="s">
        <v>3737</v>
      </c>
      <c r="J3428">
        <v>0</v>
      </c>
      <c r="K3428">
        <v>5</v>
      </c>
      <c r="L3428">
        <v>1</v>
      </c>
      <c r="M3428">
        <v>157</v>
      </c>
      <c r="N3428">
        <v>31</v>
      </c>
      <c r="O3428">
        <v>1</v>
      </c>
      <c r="P3428">
        <v>7</v>
      </c>
      <c r="Q3428">
        <v>12</v>
      </c>
      <c r="R3428" s="27">
        <f t="shared" si="277"/>
        <v>252</v>
      </c>
      <c r="S3428" s="27">
        <f t="shared" si="278"/>
        <v>179</v>
      </c>
      <c r="T3428" s="27" t="str">
        <f>IFERROR(VLOOKUP(F3428,#REF!,2,0),"")</f>
        <v/>
      </c>
      <c r="U3428" s="27" t="str">
        <f t="shared" si="279"/>
        <v>,07:00:00,car,252</v>
      </c>
    </row>
    <row r="3429" spans="1:21" hidden="1" x14ac:dyDescent="0.25">
      <c r="A3429" t="s">
        <v>115</v>
      </c>
      <c r="B3429">
        <v>7</v>
      </c>
      <c r="C3429" s="27" t="str">
        <f t="shared" si="275"/>
        <v>M</v>
      </c>
      <c r="E3429" t="s">
        <v>3732</v>
      </c>
      <c r="F3429" s="27" t="str">
        <f t="shared" si="276"/>
        <v>CCV-50B</v>
      </c>
      <c r="G3429" t="s">
        <v>3733</v>
      </c>
      <c r="I3429" t="s">
        <v>3738</v>
      </c>
      <c r="J3429">
        <v>0</v>
      </c>
      <c r="K3429">
        <v>3</v>
      </c>
      <c r="L3429">
        <v>0</v>
      </c>
      <c r="M3429">
        <v>249</v>
      </c>
      <c r="N3429">
        <v>20</v>
      </c>
      <c r="O3429">
        <v>1</v>
      </c>
      <c r="P3429">
        <v>17</v>
      </c>
      <c r="Q3429">
        <v>14</v>
      </c>
      <c r="R3429" s="27">
        <f t="shared" si="277"/>
        <v>377</v>
      </c>
      <c r="S3429" s="27">
        <f t="shared" si="278"/>
        <v>280</v>
      </c>
      <c r="T3429" s="27" t="str">
        <f>IFERROR(VLOOKUP(F3429,#REF!,2,0),"")</f>
        <v/>
      </c>
      <c r="U3429" s="27" t="str">
        <f t="shared" si="279"/>
        <v>,07:15:00,car,377</v>
      </c>
    </row>
    <row r="3430" spans="1:21" hidden="1" x14ac:dyDescent="0.25">
      <c r="A3430" t="s">
        <v>117</v>
      </c>
      <c r="B3430">
        <v>7</v>
      </c>
      <c r="C3430" s="27" t="str">
        <f t="shared" si="275"/>
        <v>M</v>
      </c>
      <c r="E3430" t="s">
        <v>3732</v>
      </c>
      <c r="F3430" s="27" t="str">
        <f t="shared" si="276"/>
        <v>CCV-50B</v>
      </c>
      <c r="G3430" t="s">
        <v>3733</v>
      </c>
      <c r="I3430" t="s">
        <v>3739</v>
      </c>
      <c r="J3430">
        <v>0</v>
      </c>
      <c r="K3430">
        <v>5</v>
      </c>
      <c r="L3430">
        <v>0</v>
      </c>
      <c r="M3430">
        <v>190</v>
      </c>
      <c r="N3430">
        <v>42</v>
      </c>
      <c r="O3430">
        <v>1</v>
      </c>
      <c r="P3430">
        <v>8</v>
      </c>
      <c r="Q3430">
        <v>5</v>
      </c>
      <c r="R3430" s="27">
        <f t="shared" si="277"/>
        <v>286</v>
      </c>
      <c r="S3430" s="27">
        <f t="shared" si="278"/>
        <v>203</v>
      </c>
      <c r="T3430" s="27" t="str">
        <f>IFERROR(VLOOKUP(F3430,#REF!,2,0),"")</f>
        <v/>
      </c>
      <c r="U3430" s="27" t="str">
        <f t="shared" si="279"/>
        <v>,07:30:00,car,286</v>
      </c>
    </row>
    <row r="3431" spans="1:21" hidden="1" x14ac:dyDescent="0.25">
      <c r="A3431" t="s">
        <v>119</v>
      </c>
      <c r="B3431">
        <v>7</v>
      </c>
      <c r="C3431" s="27" t="str">
        <f t="shared" si="275"/>
        <v>M</v>
      </c>
      <c r="E3431" t="s">
        <v>3732</v>
      </c>
      <c r="F3431" s="27" t="str">
        <f t="shared" si="276"/>
        <v>CCV-50B</v>
      </c>
      <c r="G3431" t="s">
        <v>3733</v>
      </c>
      <c r="I3431" t="s">
        <v>3740</v>
      </c>
      <c r="J3431">
        <v>0</v>
      </c>
      <c r="K3431">
        <v>2</v>
      </c>
      <c r="L3431">
        <v>0</v>
      </c>
      <c r="M3431">
        <v>180</v>
      </c>
      <c r="N3431">
        <v>86</v>
      </c>
      <c r="O3431">
        <v>1</v>
      </c>
      <c r="P3431">
        <v>15</v>
      </c>
      <c r="Q3431">
        <v>5</v>
      </c>
      <c r="R3431" s="27">
        <f t="shared" si="277"/>
        <v>284</v>
      </c>
      <c r="S3431" s="27">
        <f t="shared" si="278"/>
        <v>200</v>
      </c>
      <c r="T3431" s="27" t="str">
        <f>IFERROR(VLOOKUP(F3431,#REF!,2,0),"")</f>
        <v/>
      </c>
      <c r="U3431" s="27" t="str">
        <f t="shared" si="279"/>
        <v>,07:45:00,car,284</v>
      </c>
    </row>
    <row r="3432" spans="1:21" hidden="1" x14ac:dyDescent="0.25">
      <c r="A3432" t="s">
        <v>121</v>
      </c>
      <c r="B3432">
        <v>8</v>
      </c>
      <c r="C3432" s="27" t="str">
        <f t="shared" si="275"/>
        <v>M</v>
      </c>
      <c r="E3432" t="s">
        <v>3732</v>
      </c>
      <c r="F3432" s="27" t="str">
        <f t="shared" si="276"/>
        <v>CCV-50B</v>
      </c>
      <c r="G3432" t="s">
        <v>3733</v>
      </c>
      <c r="I3432" t="s">
        <v>3741</v>
      </c>
      <c r="J3432">
        <v>0</v>
      </c>
      <c r="K3432">
        <v>4</v>
      </c>
      <c r="L3432">
        <v>0</v>
      </c>
      <c r="M3432">
        <v>192</v>
      </c>
      <c r="N3432">
        <v>59</v>
      </c>
      <c r="O3432">
        <v>1</v>
      </c>
      <c r="P3432">
        <v>15</v>
      </c>
      <c r="Q3432">
        <v>11</v>
      </c>
      <c r="R3432" s="27">
        <f t="shared" si="277"/>
        <v>307</v>
      </c>
      <c r="S3432" s="27">
        <f t="shared" si="278"/>
        <v>218</v>
      </c>
      <c r="T3432" s="27" t="str">
        <f>IFERROR(VLOOKUP(F3432,#REF!,2,0),"")</f>
        <v/>
      </c>
      <c r="U3432" s="27" t="str">
        <f t="shared" si="279"/>
        <v>,08:00:00,car,307</v>
      </c>
    </row>
    <row r="3433" spans="1:21" hidden="1" x14ac:dyDescent="0.25">
      <c r="A3433" t="s">
        <v>123</v>
      </c>
      <c r="B3433">
        <v>8</v>
      </c>
      <c r="C3433" s="27" t="str">
        <f t="shared" si="275"/>
        <v>M</v>
      </c>
      <c r="E3433" t="s">
        <v>3732</v>
      </c>
      <c r="F3433" s="27" t="str">
        <f t="shared" si="276"/>
        <v>CCV-50B</v>
      </c>
      <c r="G3433" t="s">
        <v>3733</v>
      </c>
      <c r="I3433" t="s">
        <v>3742</v>
      </c>
      <c r="J3433">
        <v>1</v>
      </c>
      <c r="K3433">
        <v>6</v>
      </c>
      <c r="L3433">
        <v>1</v>
      </c>
      <c r="M3433">
        <v>209</v>
      </c>
      <c r="N3433">
        <v>48</v>
      </c>
      <c r="O3433">
        <v>1</v>
      </c>
      <c r="P3433">
        <v>17</v>
      </c>
      <c r="Q3433">
        <v>16</v>
      </c>
      <c r="R3433" s="27">
        <f t="shared" si="277"/>
        <v>344</v>
      </c>
      <c r="S3433" s="27">
        <f t="shared" si="278"/>
        <v>245</v>
      </c>
      <c r="T3433" s="27" t="str">
        <f>IFERROR(VLOOKUP(F3433,#REF!,2,0),"")</f>
        <v/>
      </c>
      <c r="U3433" s="27" t="str">
        <f t="shared" si="279"/>
        <v>,08:15:00,car,344</v>
      </c>
    </row>
    <row r="3434" spans="1:21" hidden="1" x14ac:dyDescent="0.25">
      <c r="A3434" t="s">
        <v>125</v>
      </c>
      <c r="B3434">
        <v>8</v>
      </c>
      <c r="C3434" s="27" t="str">
        <f t="shared" si="275"/>
        <v>M</v>
      </c>
      <c r="E3434" t="s">
        <v>3732</v>
      </c>
      <c r="F3434" s="27" t="str">
        <f t="shared" si="276"/>
        <v>CCV-50B</v>
      </c>
      <c r="G3434" t="s">
        <v>3733</v>
      </c>
      <c r="I3434" t="s">
        <v>3743</v>
      </c>
      <c r="J3434">
        <v>0</v>
      </c>
      <c r="K3434">
        <v>3</v>
      </c>
      <c r="L3434">
        <v>0</v>
      </c>
      <c r="M3434">
        <v>200</v>
      </c>
      <c r="N3434">
        <v>60</v>
      </c>
      <c r="O3434">
        <v>2</v>
      </c>
      <c r="P3434">
        <v>15</v>
      </c>
      <c r="Q3434">
        <v>15</v>
      </c>
      <c r="R3434" s="27">
        <f t="shared" si="277"/>
        <v>320</v>
      </c>
      <c r="S3434" s="27">
        <f t="shared" si="278"/>
        <v>230</v>
      </c>
      <c r="T3434" s="27" t="str">
        <f>IFERROR(VLOOKUP(F3434,#REF!,2,0),"")</f>
        <v/>
      </c>
      <c r="U3434" s="27" t="str">
        <f t="shared" si="279"/>
        <v>,08:30:00,car,320</v>
      </c>
    </row>
    <row r="3435" spans="1:21" hidden="1" x14ac:dyDescent="0.25">
      <c r="A3435" t="s">
        <v>127</v>
      </c>
      <c r="B3435">
        <v>8</v>
      </c>
      <c r="C3435" s="27" t="str">
        <f t="shared" si="275"/>
        <v>M</v>
      </c>
      <c r="E3435" t="s">
        <v>3732</v>
      </c>
      <c r="F3435" s="27" t="str">
        <f t="shared" si="276"/>
        <v>CCV-50B</v>
      </c>
      <c r="G3435" t="s">
        <v>3733</v>
      </c>
      <c r="I3435" t="s">
        <v>3744</v>
      </c>
      <c r="J3435">
        <v>3</v>
      </c>
      <c r="K3435">
        <v>8</v>
      </c>
      <c r="L3435">
        <v>0</v>
      </c>
      <c r="M3435">
        <v>198</v>
      </c>
      <c r="N3435">
        <v>45</v>
      </c>
      <c r="O3435">
        <v>1</v>
      </c>
      <c r="P3435">
        <v>12</v>
      </c>
      <c r="Q3435">
        <v>16</v>
      </c>
      <c r="R3435" s="27">
        <f t="shared" si="277"/>
        <v>325</v>
      </c>
      <c r="S3435" s="27">
        <f t="shared" si="278"/>
        <v>226</v>
      </c>
      <c r="T3435" s="27" t="str">
        <f>IFERROR(VLOOKUP(F3435,#REF!,2,0),"")</f>
        <v/>
      </c>
      <c r="U3435" s="27" t="str">
        <f t="shared" si="279"/>
        <v>,08:45:00,car,325</v>
      </c>
    </row>
    <row r="3436" spans="1:21" hidden="1" x14ac:dyDescent="0.25">
      <c r="A3436" t="s">
        <v>129</v>
      </c>
      <c r="B3436">
        <v>9</v>
      </c>
      <c r="C3436" s="27" t="str">
        <f t="shared" si="275"/>
        <v>M</v>
      </c>
      <c r="E3436" t="s">
        <v>3732</v>
      </c>
      <c r="F3436" s="27" t="str">
        <f t="shared" si="276"/>
        <v>CCV-50B</v>
      </c>
      <c r="G3436" t="s">
        <v>3733</v>
      </c>
      <c r="I3436" t="s">
        <v>3745</v>
      </c>
      <c r="J3436">
        <v>0</v>
      </c>
      <c r="K3436">
        <v>4</v>
      </c>
      <c r="L3436">
        <v>0</v>
      </c>
      <c r="M3436">
        <v>185</v>
      </c>
      <c r="N3436">
        <v>36</v>
      </c>
      <c r="O3436">
        <v>1</v>
      </c>
      <c r="P3436">
        <v>12</v>
      </c>
      <c r="Q3436">
        <v>14</v>
      </c>
      <c r="R3436" s="27">
        <f t="shared" si="277"/>
        <v>293</v>
      </c>
      <c r="S3436" s="27">
        <f t="shared" si="278"/>
        <v>211</v>
      </c>
      <c r="T3436" s="27" t="str">
        <f>IFERROR(VLOOKUP(F3436,#REF!,2,0),"")</f>
        <v/>
      </c>
      <c r="U3436" s="27" t="str">
        <f t="shared" si="279"/>
        <v>,09:00:00,car,293</v>
      </c>
    </row>
    <row r="3437" spans="1:21" hidden="1" x14ac:dyDescent="0.25">
      <c r="A3437" t="s">
        <v>131</v>
      </c>
      <c r="B3437">
        <v>9</v>
      </c>
      <c r="C3437" s="27" t="str">
        <f t="shared" si="275"/>
        <v>M</v>
      </c>
      <c r="E3437" t="s">
        <v>3732</v>
      </c>
      <c r="F3437" s="27" t="str">
        <f t="shared" si="276"/>
        <v>CCV-50B</v>
      </c>
      <c r="G3437" t="s">
        <v>3733</v>
      </c>
      <c r="I3437" t="s">
        <v>3746</v>
      </c>
      <c r="J3437">
        <v>1</v>
      </c>
      <c r="K3437">
        <v>6</v>
      </c>
      <c r="L3437">
        <v>0</v>
      </c>
      <c r="M3437">
        <v>202</v>
      </c>
      <c r="N3437">
        <v>39</v>
      </c>
      <c r="O3437">
        <v>0</v>
      </c>
      <c r="P3437">
        <v>24</v>
      </c>
      <c r="Q3437">
        <v>19</v>
      </c>
      <c r="R3437" s="27">
        <f t="shared" si="277"/>
        <v>343</v>
      </c>
      <c r="S3437" s="27">
        <f t="shared" si="278"/>
        <v>245</v>
      </c>
      <c r="T3437" s="27" t="str">
        <f>IFERROR(VLOOKUP(F3437,#REF!,2,0),"")</f>
        <v/>
      </c>
      <c r="U3437" s="27" t="str">
        <f t="shared" si="279"/>
        <v>,09:15:00,car,343</v>
      </c>
    </row>
    <row r="3438" spans="1:21" hidden="1" x14ac:dyDescent="0.25">
      <c r="A3438" t="s">
        <v>133</v>
      </c>
      <c r="B3438">
        <v>9</v>
      </c>
      <c r="C3438" s="27" t="str">
        <f t="shared" si="275"/>
        <v>M</v>
      </c>
      <c r="E3438" t="s">
        <v>3732</v>
      </c>
      <c r="F3438" s="27" t="str">
        <f t="shared" si="276"/>
        <v>CCV-50B</v>
      </c>
      <c r="G3438" t="s">
        <v>3733</v>
      </c>
      <c r="I3438" t="s">
        <v>3747</v>
      </c>
      <c r="J3438">
        <v>0</v>
      </c>
      <c r="K3438">
        <v>5</v>
      </c>
      <c r="L3438">
        <v>2</v>
      </c>
      <c r="M3438">
        <v>167</v>
      </c>
      <c r="N3438">
        <v>28</v>
      </c>
      <c r="O3438">
        <v>4</v>
      </c>
      <c r="P3438">
        <v>17</v>
      </c>
      <c r="Q3438">
        <v>18</v>
      </c>
      <c r="R3438" s="27">
        <f t="shared" si="277"/>
        <v>289</v>
      </c>
      <c r="S3438" s="27">
        <f t="shared" si="278"/>
        <v>207</v>
      </c>
      <c r="T3438" s="27" t="str">
        <f>IFERROR(VLOOKUP(F3438,#REF!,2,0),"")</f>
        <v/>
      </c>
      <c r="U3438" s="27" t="str">
        <f t="shared" si="279"/>
        <v>,09:30:00,car,289</v>
      </c>
    </row>
    <row r="3439" spans="1:21" hidden="1" x14ac:dyDescent="0.25">
      <c r="A3439" t="s">
        <v>135</v>
      </c>
      <c r="B3439">
        <v>9</v>
      </c>
      <c r="C3439" s="27" t="str">
        <f t="shared" si="275"/>
        <v>M</v>
      </c>
      <c r="E3439" t="s">
        <v>3732</v>
      </c>
      <c r="F3439" s="27" t="str">
        <f t="shared" si="276"/>
        <v>CCV-50B</v>
      </c>
      <c r="G3439" t="s">
        <v>3733</v>
      </c>
      <c r="I3439" t="s">
        <v>3748</v>
      </c>
      <c r="J3439">
        <v>1</v>
      </c>
      <c r="K3439">
        <v>5</v>
      </c>
      <c r="L3439">
        <v>0</v>
      </c>
      <c r="M3439">
        <v>202</v>
      </c>
      <c r="N3439">
        <v>32</v>
      </c>
      <c r="O3439">
        <v>0</v>
      </c>
      <c r="P3439">
        <v>14</v>
      </c>
      <c r="Q3439">
        <v>22</v>
      </c>
      <c r="R3439" s="27">
        <f t="shared" si="277"/>
        <v>330</v>
      </c>
      <c r="S3439" s="27">
        <f t="shared" si="278"/>
        <v>238</v>
      </c>
      <c r="T3439" s="27" t="str">
        <f>IFERROR(VLOOKUP(F3439,#REF!,2,0),"")</f>
        <v/>
      </c>
      <c r="U3439" s="27" t="str">
        <f t="shared" si="279"/>
        <v>,09:45:00,car,330</v>
      </c>
    </row>
    <row r="3440" spans="1:21" hidden="1" x14ac:dyDescent="0.25">
      <c r="A3440" t="s">
        <v>137</v>
      </c>
      <c r="B3440">
        <v>10</v>
      </c>
      <c r="C3440" s="27" t="str">
        <f t="shared" si="275"/>
        <v>M</v>
      </c>
      <c r="E3440" t="s">
        <v>3732</v>
      </c>
      <c r="F3440" s="27" t="str">
        <f t="shared" si="276"/>
        <v>CCV-50B</v>
      </c>
      <c r="G3440" t="s">
        <v>3733</v>
      </c>
      <c r="I3440" t="s">
        <v>3749</v>
      </c>
      <c r="J3440">
        <v>0</v>
      </c>
      <c r="K3440">
        <v>1</v>
      </c>
      <c r="L3440">
        <v>0</v>
      </c>
      <c r="M3440">
        <v>24</v>
      </c>
      <c r="N3440">
        <v>2</v>
      </c>
      <c r="O3440">
        <v>0</v>
      </c>
      <c r="P3440">
        <v>1</v>
      </c>
      <c r="Q3440">
        <v>1</v>
      </c>
      <c r="R3440" s="27">
        <f t="shared" si="277"/>
        <v>37</v>
      </c>
      <c r="S3440" s="27">
        <f t="shared" si="278"/>
        <v>26</v>
      </c>
      <c r="T3440" s="27" t="str">
        <f>IFERROR(VLOOKUP(F3440,#REF!,2,0),"")</f>
        <v/>
      </c>
      <c r="U3440" s="27" t="str">
        <f t="shared" si="279"/>
        <v>,10:00:00,car,37</v>
      </c>
    </row>
    <row r="3441" spans="1:21" hidden="1" x14ac:dyDescent="0.25">
      <c r="A3441" t="s">
        <v>183</v>
      </c>
      <c r="B3441">
        <v>15</v>
      </c>
      <c r="C3441" s="27" t="str">
        <f t="shared" si="275"/>
        <v>T</v>
      </c>
      <c r="E3441" t="s">
        <v>3732</v>
      </c>
      <c r="F3441" s="27" t="str">
        <f t="shared" si="276"/>
        <v>CCV-50B</v>
      </c>
      <c r="G3441" t="s">
        <v>3733</v>
      </c>
      <c r="I3441" t="s">
        <v>3750</v>
      </c>
      <c r="J3441">
        <v>0</v>
      </c>
      <c r="K3441">
        <v>0</v>
      </c>
      <c r="L3441">
        <v>0</v>
      </c>
      <c r="M3441">
        <v>26</v>
      </c>
      <c r="N3441">
        <v>2</v>
      </c>
      <c r="O3441">
        <v>0</v>
      </c>
      <c r="P3441">
        <v>0</v>
      </c>
      <c r="Q3441">
        <v>1</v>
      </c>
      <c r="R3441" s="27">
        <f t="shared" si="277"/>
        <v>36</v>
      </c>
      <c r="S3441" s="27">
        <f t="shared" si="278"/>
        <v>27</v>
      </c>
      <c r="T3441" s="27" t="str">
        <f>IFERROR(VLOOKUP(F3441,#REF!,2,0),"")</f>
        <v/>
      </c>
      <c r="U3441" s="27" t="str">
        <f t="shared" si="279"/>
        <v>,15:45:00,car,36</v>
      </c>
    </row>
    <row r="3442" spans="1:21" hidden="1" x14ac:dyDescent="0.25">
      <c r="A3442" t="s">
        <v>185</v>
      </c>
      <c r="B3442">
        <v>16</v>
      </c>
      <c r="C3442" s="27" t="str">
        <f t="shared" si="275"/>
        <v>T</v>
      </c>
      <c r="E3442" t="s">
        <v>3732</v>
      </c>
      <c r="F3442" s="27" t="str">
        <f t="shared" si="276"/>
        <v>CCV-50B</v>
      </c>
      <c r="G3442" t="s">
        <v>3733</v>
      </c>
      <c r="I3442" t="s">
        <v>3751</v>
      </c>
      <c r="J3442">
        <v>0</v>
      </c>
      <c r="K3442">
        <v>5</v>
      </c>
      <c r="L3442">
        <v>0</v>
      </c>
      <c r="M3442">
        <v>185</v>
      </c>
      <c r="N3442">
        <v>27</v>
      </c>
      <c r="O3442">
        <v>1</v>
      </c>
      <c r="P3442">
        <v>11</v>
      </c>
      <c r="Q3442">
        <v>5</v>
      </c>
      <c r="R3442" s="27">
        <f t="shared" si="277"/>
        <v>281</v>
      </c>
      <c r="S3442" s="27">
        <f t="shared" si="278"/>
        <v>201</v>
      </c>
      <c r="T3442" s="27" t="str">
        <f>IFERROR(VLOOKUP(F3442,#REF!,2,0),"")</f>
        <v/>
      </c>
      <c r="U3442" s="27" t="str">
        <f t="shared" si="279"/>
        <v>,16:00:00,car,281</v>
      </c>
    </row>
    <row r="3443" spans="1:21" hidden="1" x14ac:dyDescent="0.25">
      <c r="A3443" t="s">
        <v>187</v>
      </c>
      <c r="B3443">
        <v>16</v>
      </c>
      <c r="C3443" s="27" t="str">
        <f t="shared" si="275"/>
        <v>T</v>
      </c>
      <c r="E3443" t="s">
        <v>3732</v>
      </c>
      <c r="F3443" s="27" t="str">
        <f t="shared" si="276"/>
        <v>CCV-50B</v>
      </c>
      <c r="G3443" t="s">
        <v>3733</v>
      </c>
      <c r="I3443" t="s">
        <v>3752</v>
      </c>
      <c r="J3443">
        <v>1</v>
      </c>
      <c r="K3443">
        <v>1</v>
      </c>
      <c r="L3443">
        <v>0</v>
      </c>
      <c r="M3443">
        <v>223</v>
      </c>
      <c r="N3443">
        <v>37</v>
      </c>
      <c r="O3443">
        <v>1</v>
      </c>
      <c r="P3443">
        <v>19</v>
      </c>
      <c r="Q3443">
        <v>20</v>
      </c>
      <c r="R3443" s="27">
        <f t="shared" si="277"/>
        <v>352</v>
      </c>
      <c r="S3443" s="27">
        <f t="shared" si="278"/>
        <v>262</v>
      </c>
      <c r="T3443" s="27" t="str">
        <f>IFERROR(VLOOKUP(F3443,#REF!,2,0),"")</f>
        <v/>
      </c>
      <c r="U3443" s="27" t="str">
        <f t="shared" si="279"/>
        <v>,16:15:00,car,352</v>
      </c>
    </row>
    <row r="3444" spans="1:21" hidden="1" x14ac:dyDescent="0.25">
      <c r="A3444" t="s">
        <v>42</v>
      </c>
      <c r="B3444">
        <v>16</v>
      </c>
      <c r="C3444" s="27" t="str">
        <f t="shared" si="275"/>
        <v>T</v>
      </c>
      <c r="E3444" t="s">
        <v>3732</v>
      </c>
      <c r="F3444" s="27" t="str">
        <f t="shared" si="276"/>
        <v>CCV-50B</v>
      </c>
      <c r="G3444" t="s">
        <v>3733</v>
      </c>
      <c r="I3444" t="s">
        <v>3753</v>
      </c>
      <c r="J3444">
        <v>1</v>
      </c>
      <c r="K3444">
        <v>3</v>
      </c>
      <c r="L3444">
        <v>0</v>
      </c>
      <c r="M3444">
        <v>195</v>
      </c>
      <c r="N3444">
        <v>31</v>
      </c>
      <c r="O3444">
        <v>2</v>
      </c>
      <c r="P3444">
        <v>19</v>
      </c>
      <c r="Q3444">
        <v>15</v>
      </c>
      <c r="R3444" s="27">
        <f t="shared" si="277"/>
        <v>313</v>
      </c>
      <c r="S3444" s="27">
        <f t="shared" si="278"/>
        <v>229</v>
      </c>
      <c r="T3444" s="27" t="str">
        <f>IFERROR(VLOOKUP(F3444,#REF!,2,0),"")</f>
        <v/>
      </c>
      <c r="U3444" s="27" t="str">
        <f t="shared" si="279"/>
        <v>,16:30:00,car,313</v>
      </c>
    </row>
    <row r="3445" spans="1:21" hidden="1" x14ac:dyDescent="0.25">
      <c r="A3445" t="s">
        <v>43</v>
      </c>
      <c r="B3445">
        <v>16</v>
      </c>
      <c r="C3445" s="27" t="str">
        <f t="shared" si="275"/>
        <v>T</v>
      </c>
      <c r="E3445" t="s">
        <v>3732</v>
      </c>
      <c r="F3445" s="27" t="str">
        <f t="shared" si="276"/>
        <v>CCV-50B</v>
      </c>
      <c r="G3445" t="s">
        <v>3733</v>
      </c>
      <c r="I3445" t="s">
        <v>3754</v>
      </c>
      <c r="J3445">
        <v>0</v>
      </c>
      <c r="K3445">
        <v>2</v>
      </c>
      <c r="L3445">
        <v>0</v>
      </c>
      <c r="M3445">
        <v>216</v>
      </c>
      <c r="N3445">
        <v>34</v>
      </c>
      <c r="O3445">
        <v>0</v>
      </c>
      <c r="P3445">
        <v>12</v>
      </c>
      <c r="Q3445">
        <v>10</v>
      </c>
      <c r="R3445" s="27">
        <f t="shared" si="277"/>
        <v>322</v>
      </c>
      <c r="S3445" s="27">
        <f t="shared" si="278"/>
        <v>238</v>
      </c>
      <c r="T3445" s="27" t="str">
        <f>IFERROR(VLOOKUP(F3445,#REF!,2,0),"")</f>
        <v/>
      </c>
      <c r="U3445" s="27" t="str">
        <f t="shared" si="279"/>
        <v>,16:45:00,car,322</v>
      </c>
    </row>
    <row r="3446" spans="1:21" hidden="1" x14ac:dyDescent="0.25">
      <c r="A3446" t="s">
        <v>44</v>
      </c>
      <c r="B3446">
        <v>17</v>
      </c>
      <c r="C3446" s="27" t="str">
        <f t="shared" si="275"/>
        <v>T</v>
      </c>
      <c r="E3446" t="s">
        <v>3732</v>
      </c>
      <c r="F3446" s="27" t="str">
        <f t="shared" si="276"/>
        <v>CCV-50B</v>
      </c>
      <c r="G3446" t="s">
        <v>3733</v>
      </c>
      <c r="I3446" t="s">
        <v>3755</v>
      </c>
      <c r="J3446">
        <v>2</v>
      </c>
      <c r="K3446">
        <v>1</v>
      </c>
      <c r="L3446">
        <v>0</v>
      </c>
      <c r="M3446">
        <v>212</v>
      </c>
      <c r="N3446">
        <v>22</v>
      </c>
      <c r="O3446">
        <v>2</v>
      </c>
      <c r="P3446">
        <v>15</v>
      </c>
      <c r="Q3446">
        <v>11</v>
      </c>
      <c r="R3446" s="27">
        <f t="shared" si="277"/>
        <v>317</v>
      </c>
      <c r="S3446" s="27">
        <f t="shared" si="278"/>
        <v>238</v>
      </c>
      <c r="T3446" s="27" t="str">
        <f>IFERROR(VLOOKUP(F3446,#REF!,2,0),"")</f>
        <v/>
      </c>
      <c r="U3446" s="27" t="str">
        <f t="shared" si="279"/>
        <v>,17:00:00,car,317</v>
      </c>
    </row>
    <row r="3447" spans="1:21" hidden="1" x14ac:dyDescent="0.25">
      <c r="A3447" t="s">
        <v>45</v>
      </c>
      <c r="B3447">
        <v>17</v>
      </c>
      <c r="C3447" s="27" t="str">
        <f t="shared" si="275"/>
        <v>T</v>
      </c>
      <c r="E3447" t="s">
        <v>3732</v>
      </c>
      <c r="F3447" s="27" t="str">
        <f t="shared" si="276"/>
        <v>CCV-50B</v>
      </c>
      <c r="G3447" t="s">
        <v>3733</v>
      </c>
      <c r="I3447" t="s">
        <v>3756</v>
      </c>
      <c r="J3447">
        <v>0</v>
      </c>
      <c r="K3447">
        <v>1</v>
      </c>
      <c r="L3447">
        <v>0</v>
      </c>
      <c r="M3447">
        <v>230</v>
      </c>
      <c r="N3447">
        <v>46</v>
      </c>
      <c r="O3447">
        <v>1</v>
      </c>
      <c r="P3447">
        <v>10</v>
      </c>
      <c r="Q3447">
        <v>11</v>
      </c>
      <c r="R3447" s="27">
        <f t="shared" si="277"/>
        <v>339</v>
      </c>
      <c r="S3447" s="27">
        <f t="shared" si="278"/>
        <v>251</v>
      </c>
      <c r="T3447" s="27" t="str">
        <f>IFERROR(VLOOKUP(F3447,#REF!,2,0),"")</f>
        <v/>
      </c>
      <c r="U3447" s="27" t="str">
        <f t="shared" si="279"/>
        <v>,17:15:00,car,339</v>
      </c>
    </row>
    <row r="3448" spans="1:21" hidden="1" x14ac:dyDescent="0.25">
      <c r="A3448" t="s">
        <v>46</v>
      </c>
      <c r="B3448">
        <v>17</v>
      </c>
      <c r="C3448" s="27" t="str">
        <f t="shared" si="275"/>
        <v>T</v>
      </c>
      <c r="E3448" t="s">
        <v>3732</v>
      </c>
      <c r="F3448" s="27" t="str">
        <f t="shared" si="276"/>
        <v>CCV-50B</v>
      </c>
      <c r="G3448" t="s">
        <v>3733</v>
      </c>
      <c r="I3448" t="s">
        <v>3757</v>
      </c>
      <c r="J3448">
        <v>0</v>
      </c>
      <c r="K3448">
        <v>0</v>
      </c>
      <c r="L3448">
        <v>0</v>
      </c>
      <c r="M3448">
        <v>233</v>
      </c>
      <c r="N3448">
        <v>34</v>
      </c>
      <c r="O3448">
        <v>2</v>
      </c>
      <c r="P3448">
        <v>13</v>
      </c>
      <c r="Q3448">
        <v>6</v>
      </c>
      <c r="R3448" s="27">
        <f t="shared" si="277"/>
        <v>335</v>
      </c>
      <c r="S3448" s="27">
        <f t="shared" si="278"/>
        <v>252</v>
      </c>
      <c r="T3448" s="27" t="str">
        <f>IFERROR(VLOOKUP(F3448,#REF!,2,0),"")</f>
        <v/>
      </c>
      <c r="U3448" s="27" t="str">
        <f t="shared" si="279"/>
        <v>,17:30:00,car,335</v>
      </c>
    </row>
    <row r="3449" spans="1:21" hidden="1" x14ac:dyDescent="0.25">
      <c r="A3449" t="s">
        <v>47</v>
      </c>
      <c r="B3449">
        <v>17</v>
      </c>
      <c r="C3449" s="27" t="str">
        <f t="shared" si="275"/>
        <v>T</v>
      </c>
      <c r="E3449" t="s">
        <v>3732</v>
      </c>
      <c r="F3449" s="27" t="str">
        <f t="shared" si="276"/>
        <v>CCV-50B</v>
      </c>
      <c r="G3449" t="s">
        <v>3733</v>
      </c>
      <c r="I3449" t="s">
        <v>3758</v>
      </c>
      <c r="J3449">
        <v>0</v>
      </c>
      <c r="K3449">
        <v>0</v>
      </c>
      <c r="L3449">
        <v>0</v>
      </c>
      <c r="M3449">
        <v>295</v>
      </c>
      <c r="N3449">
        <v>26</v>
      </c>
      <c r="O3449">
        <v>2</v>
      </c>
      <c r="P3449">
        <v>7</v>
      </c>
      <c r="Q3449">
        <v>6</v>
      </c>
      <c r="R3449" s="27">
        <f t="shared" si="277"/>
        <v>407</v>
      </c>
      <c r="S3449" s="27">
        <f t="shared" si="278"/>
        <v>308</v>
      </c>
      <c r="T3449" s="27" t="str">
        <f>IFERROR(VLOOKUP(F3449,#REF!,2,0),"")</f>
        <v/>
      </c>
      <c r="U3449" s="27" t="str">
        <f t="shared" si="279"/>
        <v>,17:45:00,car,407</v>
      </c>
    </row>
    <row r="3450" spans="1:21" hidden="1" x14ac:dyDescent="0.25">
      <c r="A3450" t="s">
        <v>48</v>
      </c>
      <c r="B3450">
        <v>18</v>
      </c>
      <c r="C3450" s="27" t="str">
        <f t="shared" si="275"/>
        <v>T</v>
      </c>
      <c r="E3450" t="s">
        <v>3732</v>
      </c>
      <c r="F3450" s="27" t="str">
        <f t="shared" si="276"/>
        <v>CCV-50B</v>
      </c>
      <c r="G3450" t="s">
        <v>3733</v>
      </c>
      <c r="I3450" t="s">
        <v>3759</v>
      </c>
      <c r="J3450">
        <v>0</v>
      </c>
      <c r="K3450">
        <v>1</v>
      </c>
      <c r="L3450">
        <v>0</v>
      </c>
      <c r="M3450">
        <v>252</v>
      </c>
      <c r="N3450">
        <v>34</v>
      </c>
      <c r="O3450">
        <v>3</v>
      </c>
      <c r="P3450">
        <v>12</v>
      </c>
      <c r="Q3450">
        <v>6</v>
      </c>
      <c r="R3450" s="27">
        <f t="shared" si="277"/>
        <v>361</v>
      </c>
      <c r="S3450" s="27">
        <f t="shared" si="278"/>
        <v>270</v>
      </c>
      <c r="T3450" s="27" t="str">
        <f>IFERROR(VLOOKUP(F3450,#REF!,2,0),"")</f>
        <v/>
      </c>
      <c r="U3450" s="27" t="str">
        <f t="shared" si="279"/>
        <v>,18:00:00,car,361</v>
      </c>
    </row>
    <row r="3451" spans="1:21" hidden="1" x14ac:dyDescent="0.25">
      <c r="A3451" t="s">
        <v>49</v>
      </c>
      <c r="B3451">
        <v>18</v>
      </c>
      <c r="C3451" s="27" t="str">
        <f t="shared" si="275"/>
        <v>T</v>
      </c>
      <c r="E3451" t="s">
        <v>3732</v>
      </c>
      <c r="F3451" s="27" t="str">
        <f t="shared" si="276"/>
        <v>CCV-50B</v>
      </c>
      <c r="G3451" t="s">
        <v>3733</v>
      </c>
      <c r="I3451" t="s">
        <v>3760</v>
      </c>
      <c r="J3451">
        <v>0</v>
      </c>
      <c r="K3451">
        <v>0</v>
      </c>
      <c r="L3451">
        <v>0</v>
      </c>
      <c r="M3451">
        <v>255</v>
      </c>
      <c r="N3451">
        <v>34</v>
      </c>
      <c r="O3451">
        <v>0</v>
      </c>
      <c r="P3451">
        <v>6</v>
      </c>
      <c r="Q3451">
        <v>5</v>
      </c>
      <c r="R3451" s="27">
        <f t="shared" si="277"/>
        <v>354</v>
      </c>
      <c r="S3451" s="27">
        <f t="shared" si="278"/>
        <v>266</v>
      </c>
      <c r="T3451" s="27" t="str">
        <f>IFERROR(VLOOKUP(F3451,#REF!,2,0),"")</f>
        <v/>
      </c>
      <c r="U3451" s="27" t="str">
        <f t="shared" si="279"/>
        <v>,18:15:00,car,354</v>
      </c>
    </row>
    <row r="3452" spans="1:21" hidden="1" x14ac:dyDescent="0.25">
      <c r="A3452" t="s">
        <v>197</v>
      </c>
      <c r="B3452">
        <v>18</v>
      </c>
      <c r="C3452" s="27" t="str">
        <f t="shared" si="275"/>
        <v>T</v>
      </c>
      <c r="E3452" t="s">
        <v>3732</v>
      </c>
      <c r="F3452" s="27" t="str">
        <f t="shared" si="276"/>
        <v>CCV-50B</v>
      </c>
      <c r="G3452" t="s">
        <v>3733</v>
      </c>
      <c r="I3452" t="s">
        <v>3761</v>
      </c>
      <c r="J3452">
        <v>0</v>
      </c>
      <c r="K3452">
        <v>0</v>
      </c>
      <c r="L3452">
        <v>0</v>
      </c>
      <c r="M3452">
        <v>234</v>
      </c>
      <c r="N3452">
        <v>29</v>
      </c>
      <c r="O3452">
        <v>0</v>
      </c>
      <c r="P3452">
        <v>11</v>
      </c>
      <c r="Q3452">
        <v>2</v>
      </c>
      <c r="R3452" s="27">
        <f t="shared" si="277"/>
        <v>328</v>
      </c>
      <c r="S3452" s="27">
        <f t="shared" si="278"/>
        <v>247</v>
      </c>
      <c r="T3452" s="27" t="str">
        <f>IFERROR(VLOOKUP(F3452,#REF!,2,0),"")</f>
        <v/>
      </c>
      <c r="U3452" s="27" t="str">
        <f t="shared" si="279"/>
        <v>,18:30:00,car,328</v>
      </c>
    </row>
    <row r="3453" spans="1:21" hidden="1" x14ac:dyDescent="0.25">
      <c r="A3453" t="s">
        <v>199</v>
      </c>
      <c r="B3453">
        <v>18</v>
      </c>
      <c r="C3453" s="27" t="str">
        <f t="shared" si="275"/>
        <v>T</v>
      </c>
      <c r="E3453" t="s">
        <v>3732</v>
      </c>
      <c r="F3453" s="27" t="str">
        <f t="shared" si="276"/>
        <v>CCV-50B</v>
      </c>
      <c r="G3453" t="s">
        <v>3733</v>
      </c>
      <c r="I3453" t="s">
        <v>3762</v>
      </c>
      <c r="J3453">
        <v>2</v>
      </c>
      <c r="K3453">
        <v>0</v>
      </c>
      <c r="L3453">
        <v>0</v>
      </c>
      <c r="M3453">
        <v>264</v>
      </c>
      <c r="N3453">
        <v>41</v>
      </c>
      <c r="O3453">
        <v>3</v>
      </c>
      <c r="P3453">
        <v>9</v>
      </c>
      <c r="Q3453">
        <v>1</v>
      </c>
      <c r="R3453" s="27">
        <f t="shared" si="277"/>
        <v>366</v>
      </c>
      <c r="S3453" s="27">
        <f t="shared" si="278"/>
        <v>274</v>
      </c>
      <c r="T3453" s="27" t="str">
        <f>IFERROR(VLOOKUP(F3453,#REF!,2,0),"")</f>
        <v/>
      </c>
      <c r="U3453" s="27" t="str">
        <f t="shared" si="279"/>
        <v>,18:45:00,car,366</v>
      </c>
    </row>
    <row r="3454" spans="1:21" hidden="1" x14ac:dyDescent="0.25">
      <c r="A3454" t="s">
        <v>201</v>
      </c>
      <c r="B3454">
        <v>19</v>
      </c>
      <c r="C3454" s="27" t="str">
        <f t="shared" si="275"/>
        <v>N</v>
      </c>
      <c r="E3454" t="s">
        <v>3732</v>
      </c>
      <c r="F3454" s="27" t="str">
        <f t="shared" si="276"/>
        <v>CCV-50B</v>
      </c>
      <c r="G3454" t="s">
        <v>3733</v>
      </c>
      <c r="I3454" t="s">
        <v>3763</v>
      </c>
      <c r="J3454">
        <v>1</v>
      </c>
      <c r="K3454">
        <v>0</v>
      </c>
      <c r="L3454">
        <v>0</v>
      </c>
      <c r="M3454">
        <v>249</v>
      </c>
      <c r="N3454">
        <v>24</v>
      </c>
      <c r="O3454">
        <v>1</v>
      </c>
      <c r="P3454">
        <v>13</v>
      </c>
      <c r="Q3454">
        <v>4</v>
      </c>
      <c r="R3454" s="27">
        <f t="shared" si="277"/>
        <v>351</v>
      </c>
      <c r="S3454" s="27">
        <f t="shared" si="278"/>
        <v>266</v>
      </c>
      <c r="T3454" s="27" t="str">
        <f>IFERROR(VLOOKUP(F3454,#REF!,2,0),"")</f>
        <v/>
      </c>
      <c r="U3454" s="27" t="str">
        <f t="shared" si="279"/>
        <v>,19:00:00,car,351</v>
      </c>
    </row>
    <row r="3455" spans="1:21" hidden="1" x14ac:dyDescent="0.25">
      <c r="A3455" t="s">
        <v>203</v>
      </c>
      <c r="B3455">
        <v>19</v>
      </c>
      <c r="C3455" s="27" t="str">
        <f t="shared" si="275"/>
        <v>N</v>
      </c>
      <c r="E3455" t="s">
        <v>3732</v>
      </c>
      <c r="F3455" s="27" t="str">
        <f t="shared" si="276"/>
        <v>CCV-50B</v>
      </c>
      <c r="G3455" t="s">
        <v>3733</v>
      </c>
      <c r="I3455" t="s">
        <v>3764</v>
      </c>
      <c r="J3455">
        <v>5</v>
      </c>
      <c r="K3455">
        <v>4</v>
      </c>
      <c r="L3455">
        <v>1</v>
      </c>
      <c r="M3455">
        <v>220</v>
      </c>
      <c r="N3455">
        <v>13</v>
      </c>
      <c r="O3455">
        <v>3</v>
      </c>
      <c r="P3455">
        <v>10</v>
      </c>
      <c r="Q3455">
        <v>2</v>
      </c>
      <c r="R3455" s="27">
        <f t="shared" si="277"/>
        <v>319</v>
      </c>
      <c r="S3455" s="27">
        <f t="shared" si="278"/>
        <v>235</v>
      </c>
      <c r="T3455" s="27" t="str">
        <f>IFERROR(VLOOKUP(F3455,#REF!,2,0),"")</f>
        <v/>
      </c>
      <c r="U3455" s="27" t="str">
        <f t="shared" si="279"/>
        <v>,19:15:00,car,319</v>
      </c>
    </row>
    <row r="3456" spans="1:21" hidden="1" x14ac:dyDescent="0.25">
      <c r="A3456" t="s">
        <v>205</v>
      </c>
      <c r="B3456">
        <v>19</v>
      </c>
      <c r="C3456" s="27" t="str">
        <f t="shared" si="275"/>
        <v>N</v>
      </c>
      <c r="E3456" t="s">
        <v>3732</v>
      </c>
      <c r="F3456" s="27" t="str">
        <f t="shared" si="276"/>
        <v>CCV-50B</v>
      </c>
      <c r="G3456" t="s">
        <v>3733</v>
      </c>
      <c r="I3456" t="s">
        <v>3765</v>
      </c>
      <c r="J3456">
        <v>0</v>
      </c>
      <c r="K3456">
        <v>0</v>
      </c>
      <c r="L3456">
        <v>0</v>
      </c>
      <c r="M3456">
        <v>21</v>
      </c>
      <c r="N3456">
        <v>3</v>
      </c>
      <c r="O3456">
        <v>0</v>
      </c>
      <c r="P3456">
        <v>1</v>
      </c>
      <c r="Q3456">
        <v>0</v>
      </c>
      <c r="R3456" s="27">
        <f t="shared" si="277"/>
        <v>30</v>
      </c>
      <c r="S3456" s="27">
        <f t="shared" si="278"/>
        <v>22</v>
      </c>
      <c r="T3456" s="27" t="str">
        <f>IFERROR(VLOOKUP(F3456,#REF!,2,0),"")</f>
        <v/>
      </c>
      <c r="U3456" s="27" t="str">
        <f t="shared" si="279"/>
        <v>,19:30:00,car,30</v>
      </c>
    </row>
    <row r="3457" spans="1:21" hidden="1" x14ac:dyDescent="0.25">
      <c r="A3457" t="s">
        <v>109</v>
      </c>
      <c r="B3457">
        <v>6</v>
      </c>
      <c r="C3457" s="27" t="str">
        <f t="shared" si="275"/>
        <v>M</v>
      </c>
      <c r="E3457" t="s">
        <v>3766</v>
      </c>
      <c r="F3457" s="27" t="str">
        <f t="shared" si="276"/>
        <v>CCV-52A</v>
      </c>
      <c r="G3457" t="s">
        <v>3767</v>
      </c>
      <c r="I3457" t="s">
        <v>3768</v>
      </c>
      <c r="J3457">
        <v>0</v>
      </c>
      <c r="K3457">
        <v>0</v>
      </c>
      <c r="L3457">
        <v>0</v>
      </c>
      <c r="M3457">
        <v>23</v>
      </c>
      <c r="N3457">
        <v>1</v>
      </c>
      <c r="O3457">
        <v>6</v>
      </c>
      <c r="P3457">
        <v>1</v>
      </c>
      <c r="Q3457">
        <v>3</v>
      </c>
      <c r="R3457" s="27">
        <f t="shared" si="277"/>
        <v>36</v>
      </c>
      <c r="S3457" s="27">
        <f t="shared" si="278"/>
        <v>27</v>
      </c>
      <c r="T3457" s="27" t="str">
        <f>IFERROR(VLOOKUP(F3457,#REF!,2,0),"")</f>
        <v/>
      </c>
      <c r="U3457" s="27" t="str">
        <f t="shared" si="279"/>
        <v>,06:30:00,car,36</v>
      </c>
    </row>
    <row r="3458" spans="1:21" hidden="1" x14ac:dyDescent="0.25">
      <c r="A3458" t="s">
        <v>111</v>
      </c>
      <c r="B3458">
        <v>6</v>
      </c>
      <c r="C3458" s="27" t="str">
        <f t="shared" si="275"/>
        <v>M</v>
      </c>
      <c r="E3458" t="s">
        <v>3766</v>
      </c>
      <c r="F3458" s="27" t="str">
        <f t="shared" si="276"/>
        <v>CCV-52A</v>
      </c>
      <c r="G3458" t="s">
        <v>3767</v>
      </c>
      <c r="I3458" t="s">
        <v>3769</v>
      </c>
      <c r="J3458">
        <v>0</v>
      </c>
      <c r="K3458">
        <v>1</v>
      </c>
      <c r="L3458">
        <v>0</v>
      </c>
      <c r="M3458">
        <v>54</v>
      </c>
      <c r="N3458">
        <v>4</v>
      </c>
      <c r="O3458">
        <v>5</v>
      </c>
      <c r="P3458">
        <v>1</v>
      </c>
      <c r="Q3458">
        <v>5</v>
      </c>
      <c r="R3458" s="27">
        <f t="shared" si="277"/>
        <v>82</v>
      </c>
      <c r="S3458" s="27">
        <f t="shared" si="278"/>
        <v>60</v>
      </c>
      <c r="T3458" s="27" t="str">
        <f>IFERROR(VLOOKUP(F3458,#REF!,2,0),"")</f>
        <v/>
      </c>
      <c r="U3458" s="27" t="str">
        <f t="shared" si="279"/>
        <v>,06:45:00,car,82</v>
      </c>
    </row>
    <row r="3459" spans="1:21" hidden="1" x14ac:dyDescent="0.25">
      <c r="A3459" t="s">
        <v>113</v>
      </c>
      <c r="B3459">
        <v>7</v>
      </c>
      <c r="C3459" s="27" t="str">
        <f t="shared" ref="C3459:C3522" si="280">IF(B3459&lt;12,"M",IF(AND(B3459&gt;=12,B3459&lt;=18),"T","N"))</f>
        <v>M</v>
      </c>
      <c r="E3459" t="s">
        <v>3766</v>
      </c>
      <c r="F3459" s="27" t="str">
        <f t="shared" ref="F3459:F3522" si="281">CONCATENATE("CCV-",G3459)</f>
        <v>CCV-52A</v>
      </c>
      <c r="G3459" t="s">
        <v>3767</v>
      </c>
      <c r="I3459" t="s">
        <v>3770</v>
      </c>
      <c r="J3459">
        <v>1</v>
      </c>
      <c r="K3459">
        <v>0</v>
      </c>
      <c r="L3459">
        <v>0</v>
      </c>
      <c r="M3459">
        <v>70</v>
      </c>
      <c r="N3459">
        <v>2</v>
      </c>
      <c r="O3459">
        <v>2</v>
      </c>
      <c r="P3459">
        <v>1</v>
      </c>
      <c r="Q3459">
        <v>2</v>
      </c>
      <c r="R3459" s="27">
        <f t="shared" ref="R3459:R3522" si="282">ROUNDUP((M3459+P3459+Q3459+(1/6)*N3459+2*K3459+2.5*L3459)*1.3,0)</f>
        <v>96</v>
      </c>
      <c r="S3459" s="27">
        <f t="shared" ref="S3459:S3522" si="283">ROUNDUP(M3459+P3459+Q3459+2.5*L3459,0)</f>
        <v>73</v>
      </c>
      <c r="T3459" s="27" t="str">
        <f>IFERROR(VLOOKUP(F3459,#REF!,2,0),"")</f>
        <v/>
      </c>
      <c r="U3459" s="27" t="str">
        <f t="shared" ref="U3459:U3522" si="284">CONCATENATE(T3459,",",CONCATENATE(LEFT(A3459,5),":00"),",car,",R3459)</f>
        <v>,07:00:00,car,96</v>
      </c>
    </row>
    <row r="3460" spans="1:21" hidden="1" x14ac:dyDescent="0.25">
      <c r="A3460" t="s">
        <v>115</v>
      </c>
      <c r="B3460">
        <v>7</v>
      </c>
      <c r="C3460" s="27" t="str">
        <f t="shared" si="280"/>
        <v>M</v>
      </c>
      <c r="E3460" t="s">
        <v>3766</v>
      </c>
      <c r="F3460" s="27" t="str">
        <f t="shared" si="281"/>
        <v>CCV-52A</v>
      </c>
      <c r="G3460" t="s">
        <v>3767</v>
      </c>
      <c r="I3460" t="s">
        <v>3771</v>
      </c>
      <c r="J3460">
        <v>0</v>
      </c>
      <c r="K3460">
        <v>1</v>
      </c>
      <c r="L3460">
        <v>0</v>
      </c>
      <c r="M3460">
        <v>115</v>
      </c>
      <c r="N3460">
        <v>6</v>
      </c>
      <c r="O3460">
        <v>5</v>
      </c>
      <c r="P3460">
        <v>1</v>
      </c>
      <c r="Q3460">
        <v>1</v>
      </c>
      <c r="R3460" s="27">
        <f t="shared" si="282"/>
        <v>156</v>
      </c>
      <c r="S3460" s="27">
        <f t="shared" si="283"/>
        <v>117</v>
      </c>
      <c r="T3460" s="27" t="str">
        <f>IFERROR(VLOOKUP(F3460,#REF!,2,0),"")</f>
        <v/>
      </c>
      <c r="U3460" s="27" t="str">
        <f t="shared" si="284"/>
        <v>,07:15:00,car,156</v>
      </c>
    </row>
    <row r="3461" spans="1:21" hidden="1" x14ac:dyDescent="0.25">
      <c r="A3461" t="s">
        <v>117</v>
      </c>
      <c r="B3461">
        <v>7</v>
      </c>
      <c r="C3461" s="27" t="str">
        <f t="shared" si="280"/>
        <v>M</v>
      </c>
      <c r="E3461" t="s">
        <v>3766</v>
      </c>
      <c r="F3461" s="27" t="str">
        <f t="shared" si="281"/>
        <v>CCV-52A</v>
      </c>
      <c r="G3461" t="s">
        <v>3767</v>
      </c>
      <c r="I3461" t="s">
        <v>3772</v>
      </c>
      <c r="J3461">
        <v>0</v>
      </c>
      <c r="K3461">
        <v>3</v>
      </c>
      <c r="L3461">
        <v>1</v>
      </c>
      <c r="M3461">
        <v>139</v>
      </c>
      <c r="N3461">
        <v>7</v>
      </c>
      <c r="O3461">
        <v>4</v>
      </c>
      <c r="P3461">
        <v>3</v>
      </c>
      <c r="Q3461">
        <v>4</v>
      </c>
      <c r="R3461" s="27">
        <f t="shared" si="282"/>
        <v>203</v>
      </c>
      <c r="S3461" s="27">
        <f t="shared" si="283"/>
        <v>149</v>
      </c>
      <c r="T3461" s="27" t="str">
        <f>IFERROR(VLOOKUP(F3461,#REF!,2,0),"")</f>
        <v/>
      </c>
      <c r="U3461" s="27" t="str">
        <f t="shared" si="284"/>
        <v>,07:30:00,car,203</v>
      </c>
    </row>
    <row r="3462" spans="1:21" hidden="1" x14ac:dyDescent="0.25">
      <c r="A3462" t="s">
        <v>119</v>
      </c>
      <c r="B3462">
        <v>7</v>
      </c>
      <c r="C3462" s="27" t="str">
        <f t="shared" si="280"/>
        <v>M</v>
      </c>
      <c r="E3462" t="s">
        <v>3766</v>
      </c>
      <c r="F3462" s="27" t="str">
        <f t="shared" si="281"/>
        <v>CCV-52A</v>
      </c>
      <c r="G3462" t="s">
        <v>3767</v>
      </c>
      <c r="I3462" t="s">
        <v>3773</v>
      </c>
      <c r="J3462">
        <v>0</v>
      </c>
      <c r="K3462">
        <v>5</v>
      </c>
      <c r="L3462">
        <v>0</v>
      </c>
      <c r="M3462">
        <v>110</v>
      </c>
      <c r="N3462">
        <v>10</v>
      </c>
      <c r="O3462">
        <v>5</v>
      </c>
      <c r="P3462">
        <v>3</v>
      </c>
      <c r="Q3462">
        <v>6</v>
      </c>
      <c r="R3462" s="27">
        <f t="shared" si="282"/>
        <v>170</v>
      </c>
      <c r="S3462" s="27">
        <f t="shared" si="283"/>
        <v>119</v>
      </c>
      <c r="T3462" s="27" t="str">
        <f>IFERROR(VLOOKUP(F3462,#REF!,2,0),"")</f>
        <v/>
      </c>
      <c r="U3462" s="27" t="str">
        <f t="shared" si="284"/>
        <v>,07:45:00,car,170</v>
      </c>
    </row>
    <row r="3463" spans="1:21" hidden="1" x14ac:dyDescent="0.25">
      <c r="A3463" t="s">
        <v>121</v>
      </c>
      <c r="B3463">
        <v>8</v>
      </c>
      <c r="C3463" s="27" t="str">
        <f t="shared" si="280"/>
        <v>M</v>
      </c>
      <c r="E3463" t="s">
        <v>3766</v>
      </c>
      <c r="F3463" s="27" t="str">
        <f t="shared" si="281"/>
        <v>CCV-52A</v>
      </c>
      <c r="G3463" t="s">
        <v>3767</v>
      </c>
      <c r="I3463" t="s">
        <v>3774</v>
      </c>
      <c r="J3463">
        <v>0</v>
      </c>
      <c r="K3463">
        <v>0</v>
      </c>
      <c r="L3463">
        <v>0</v>
      </c>
      <c r="M3463">
        <v>114</v>
      </c>
      <c r="N3463">
        <v>9</v>
      </c>
      <c r="O3463">
        <v>3</v>
      </c>
      <c r="P3463">
        <v>2</v>
      </c>
      <c r="Q3463">
        <v>5</v>
      </c>
      <c r="R3463" s="27">
        <f t="shared" si="282"/>
        <v>160</v>
      </c>
      <c r="S3463" s="27">
        <f t="shared" si="283"/>
        <v>121</v>
      </c>
      <c r="T3463" s="27" t="str">
        <f>IFERROR(VLOOKUP(F3463,#REF!,2,0),"")</f>
        <v/>
      </c>
      <c r="U3463" s="27" t="str">
        <f t="shared" si="284"/>
        <v>,08:00:00,car,160</v>
      </c>
    </row>
    <row r="3464" spans="1:21" hidden="1" x14ac:dyDescent="0.25">
      <c r="A3464" t="s">
        <v>123</v>
      </c>
      <c r="B3464">
        <v>8</v>
      </c>
      <c r="C3464" s="27" t="str">
        <f t="shared" si="280"/>
        <v>M</v>
      </c>
      <c r="E3464" t="s">
        <v>3766</v>
      </c>
      <c r="F3464" s="27" t="str">
        <f t="shared" si="281"/>
        <v>CCV-52A</v>
      </c>
      <c r="G3464" t="s">
        <v>3767</v>
      </c>
      <c r="I3464" t="s">
        <v>3775</v>
      </c>
      <c r="J3464">
        <v>0</v>
      </c>
      <c r="K3464">
        <v>0</v>
      </c>
      <c r="L3464">
        <v>0</v>
      </c>
      <c r="M3464">
        <v>70</v>
      </c>
      <c r="N3464">
        <v>5</v>
      </c>
      <c r="O3464">
        <v>3</v>
      </c>
      <c r="P3464">
        <v>3</v>
      </c>
      <c r="Q3464">
        <v>6</v>
      </c>
      <c r="R3464" s="27">
        <f t="shared" si="282"/>
        <v>104</v>
      </c>
      <c r="S3464" s="27">
        <f t="shared" si="283"/>
        <v>79</v>
      </c>
      <c r="T3464" s="27" t="str">
        <f>IFERROR(VLOOKUP(F3464,#REF!,2,0),"")</f>
        <v/>
      </c>
      <c r="U3464" s="27" t="str">
        <f t="shared" si="284"/>
        <v>,08:15:00,car,104</v>
      </c>
    </row>
    <row r="3465" spans="1:21" hidden="1" x14ac:dyDescent="0.25">
      <c r="A3465" t="s">
        <v>125</v>
      </c>
      <c r="B3465">
        <v>8</v>
      </c>
      <c r="C3465" s="27" t="str">
        <f t="shared" si="280"/>
        <v>M</v>
      </c>
      <c r="E3465" t="s">
        <v>3766</v>
      </c>
      <c r="F3465" s="27" t="str">
        <f t="shared" si="281"/>
        <v>CCV-52A</v>
      </c>
      <c r="G3465" t="s">
        <v>3767</v>
      </c>
      <c r="I3465" t="s">
        <v>3776</v>
      </c>
      <c r="J3465">
        <v>3</v>
      </c>
      <c r="K3465">
        <v>0</v>
      </c>
      <c r="L3465">
        <v>0</v>
      </c>
      <c r="M3465">
        <v>104</v>
      </c>
      <c r="N3465">
        <v>6</v>
      </c>
      <c r="O3465">
        <v>7</v>
      </c>
      <c r="P3465">
        <v>4</v>
      </c>
      <c r="Q3465">
        <v>4</v>
      </c>
      <c r="R3465" s="27">
        <f t="shared" si="282"/>
        <v>147</v>
      </c>
      <c r="S3465" s="27">
        <f t="shared" si="283"/>
        <v>112</v>
      </c>
      <c r="T3465" s="27" t="str">
        <f>IFERROR(VLOOKUP(F3465,#REF!,2,0),"")</f>
        <v/>
      </c>
      <c r="U3465" s="27" t="str">
        <f t="shared" si="284"/>
        <v>,08:30:00,car,147</v>
      </c>
    </row>
    <row r="3466" spans="1:21" hidden="1" x14ac:dyDescent="0.25">
      <c r="A3466" t="s">
        <v>127</v>
      </c>
      <c r="B3466">
        <v>8</v>
      </c>
      <c r="C3466" s="27" t="str">
        <f t="shared" si="280"/>
        <v>M</v>
      </c>
      <c r="E3466" t="s">
        <v>3766</v>
      </c>
      <c r="F3466" s="27" t="str">
        <f t="shared" si="281"/>
        <v>CCV-52A</v>
      </c>
      <c r="G3466" t="s">
        <v>3767</v>
      </c>
      <c r="I3466" t="s">
        <v>3777</v>
      </c>
      <c r="J3466">
        <v>2</v>
      </c>
      <c r="K3466">
        <v>3</v>
      </c>
      <c r="L3466">
        <v>0</v>
      </c>
      <c r="M3466">
        <v>102</v>
      </c>
      <c r="N3466">
        <v>11</v>
      </c>
      <c r="O3466">
        <v>2</v>
      </c>
      <c r="P3466">
        <v>4</v>
      </c>
      <c r="Q3466">
        <v>6</v>
      </c>
      <c r="R3466" s="27">
        <f t="shared" si="282"/>
        <v>156</v>
      </c>
      <c r="S3466" s="27">
        <f t="shared" si="283"/>
        <v>112</v>
      </c>
      <c r="T3466" s="27" t="str">
        <f>IFERROR(VLOOKUP(F3466,#REF!,2,0),"")</f>
        <v/>
      </c>
      <c r="U3466" s="27" t="str">
        <f t="shared" si="284"/>
        <v>,08:45:00,car,156</v>
      </c>
    </row>
    <row r="3467" spans="1:21" hidden="1" x14ac:dyDescent="0.25">
      <c r="A3467" t="s">
        <v>129</v>
      </c>
      <c r="B3467">
        <v>9</v>
      </c>
      <c r="C3467" s="27" t="str">
        <f t="shared" si="280"/>
        <v>M</v>
      </c>
      <c r="E3467" t="s">
        <v>3766</v>
      </c>
      <c r="F3467" s="27" t="str">
        <f t="shared" si="281"/>
        <v>CCV-52A</v>
      </c>
      <c r="G3467" t="s">
        <v>3767</v>
      </c>
      <c r="I3467" t="s">
        <v>3778</v>
      </c>
      <c r="J3467">
        <v>0</v>
      </c>
      <c r="K3467">
        <v>1</v>
      </c>
      <c r="L3467">
        <v>0</v>
      </c>
      <c r="M3467">
        <v>88</v>
      </c>
      <c r="N3467">
        <v>10</v>
      </c>
      <c r="O3467">
        <v>2</v>
      </c>
      <c r="P3467">
        <v>5</v>
      </c>
      <c r="Q3467">
        <v>2</v>
      </c>
      <c r="R3467" s="27">
        <f t="shared" si="282"/>
        <v>129</v>
      </c>
      <c r="S3467" s="27">
        <f t="shared" si="283"/>
        <v>95</v>
      </c>
      <c r="T3467" s="27" t="str">
        <f>IFERROR(VLOOKUP(F3467,#REF!,2,0),"")</f>
        <v/>
      </c>
      <c r="U3467" s="27" t="str">
        <f t="shared" si="284"/>
        <v>,09:00:00,car,129</v>
      </c>
    </row>
    <row r="3468" spans="1:21" hidden="1" x14ac:dyDescent="0.25">
      <c r="A3468" t="s">
        <v>131</v>
      </c>
      <c r="B3468">
        <v>9</v>
      </c>
      <c r="C3468" s="27" t="str">
        <f t="shared" si="280"/>
        <v>M</v>
      </c>
      <c r="E3468" t="s">
        <v>3766</v>
      </c>
      <c r="F3468" s="27" t="str">
        <f t="shared" si="281"/>
        <v>CCV-52A</v>
      </c>
      <c r="G3468" t="s">
        <v>3767</v>
      </c>
      <c r="I3468" t="s">
        <v>3779</v>
      </c>
      <c r="J3468">
        <v>0</v>
      </c>
      <c r="K3468">
        <v>1</v>
      </c>
      <c r="L3468">
        <v>0</v>
      </c>
      <c r="M3468">
        <v>101</v>
      </c>
      <c r="N3468">
        <v>12</v>
      </c>
      <c r="O3468">
        <v>3</v>
      </c>
      <c r="P3468">
        <v>3</v>
      </c>
      <c r="Q3468">
        <v>5</v>
      </c>
      <c r="R3468" s="27">
        <f t="shared" si="282"/>
        <v>147</v>
      </c>
      <c r="S3468" s="27">
        <f t="shared" si="283"/>
        <v>109</v>
      </c>
      <c r="T3468" s="27" t="str">
        <f>IFERROR(VLOOKUP(F3468,#REF!,2,0),"")</f>
        <v/>
      </c>
      <c r="U3468" s="27" t="str">
        <f t="shared" si="284"/>
        <v>,09:15:00,car,147</v>
      </c>
    </row>
    <row r="3469" spans="1:21" hidden="1" x14ac:dyDescent="0.25">
      <c r="A3469" t="s">
        <v>133</v>
      </c>
      <c r="B3469">
        <v>9</v>
      </c>
      <c r="C3469" s="27" t="str">
        <f t="shared" si="280"/>
        <v>M</v>
      </c>
      <c r="E3469" t="s">
        <v>3766</v>
      </c>
      <c r="F3469" s="27" t="str">
        <f t="shared" si="281"/>
        <v>CCV-52A</v>
      </c>
      <c r="G3469" t="s">
        <v>3767</v>
      </c>
      <c r="I3469" t="s">
        <v>3780</v>
      </c>
      <c r="J3469">
        <v>0</v>
      </c>
      <c r="K3469">
        <v>0</v>
      </c>
      <c r="L3469">
        <v>0</v>
      </c>
      <c r="M3469">
        <v>78</v>
      </c>
      <c r="N3469">
        <v>9</v>
      </c>
      <c r="O3469">
        <v>5</v>
      </c>
      <c r="P3469">
        <v>4</v>
      </c>
      <c r="Q3469">
        <v>4</v>
      </c>
      <c r="R3469" s="27">
        <f t="shared" si="282"/>
        <v>114</v>
      </c>
      <c r="S3469" s="27">
        <f t="shared" si="283"/>
        <v>86</v>
      </c>
      <c r="T3469" s="27" t="str">
        <f>IFERROR(VLOOKUP(F3469,#REF!,2,0),"")</f>
        <v/>
      </c>
      <c r="U3469" s="27" t="str">
        <f t="shared" si="284"/>
        <v>,09:30:00,car,114</v>
      </c>
    </row>
    <row r="3470" spans="1:21" hidden="1" x14ac:dyDescent="0.25">
      <c r="A3470" t="s">
        <v>135</v>
      </c>
      <c r="B3470">
        <v>9</v>
      </c>
      <c r="C3470" s="27" t="str">
        <f t="shared" si="280"/>
        <v>M</v>
      </c>
      <c r="E3470" t="s">
        <v>3766</v>
      </c>
      <c r="F3470" s="27" t="str">
        <f t="shared" si="281"/>
        <v>CCV-52A</v>
      </c>
      <c r="G3470" t="s">
        <v>3767</v>
      </c>
      <c r="I3470" t="s">
        <v>3781</v>
      </c>
      <c r="J3470">
        <v>1</v>
      </c>
      <c r="K3470">
        <v>1</v>
      </c>
      <c r="L3470">
        <v>0</v>
      </c>
      <c r="M3470">
        <v>117</v>
      </c>
      <c r="N3470">
        <v>23</v>
      </c>
      <c r="O3470">
        <v>2</v>
      </c>
      <c r="P3470">
        <v>3</v>
      </c>
      <c r="Q3470">
        <v>8</v>
      </c>
      <c r="R3470" s="27">
        <f t="shared" si="282"/>
        <v>174</v>
      </c>
      <c r="S3470" s="27">
        <f t="shared" si="283"/>
        <v>128</v>
      </c>
      <c r="T3470" s="27" t="str">
        <f>IFERROR(VLOOKUP(F3470,#REF!,2,0),"")</f>
        <v/>
      </c>
      <c r="U3470" s="27" t="str">
        <f t="shared" si="284"/>
        <v>,09:45:00,car,174</v>
      </c>
    </row>
    <row r="3471" spans="1:21" hidden="1" x14ac:dyDescent="0.25">
      <c r="A3471" t="s">
        <v>137</v>
      </c>
      <c r="B3471">
        <v>10</v>
      </c>
      <c r="C3471" s="27" t="str">
        <f t="shared" si="280"/>
        <v>M</v>
      </c>
      <c r="E3471" t="s">
        <v>3766</v>
      </c>
      <c r="F3471" s="27" t="str">
        <f t="shared" si="281"/>
        <v>CCV-52A</v>
      </c>
      <c r="G3471" t="s">
        <v>3767</v>
      </c>
      <c r="I3471" t="s">
        <v>3782</v>
      </c>
      <c r="J3471">
        <v>1</v>
      </c>
      <c r="K3471">
        <v>0</v>
      </c>
      <c r="L3471">
        <v>0</v>
      </c>
      <c r="M3471">
        <v>22</v>
      </c>
      <c r="N3471">
        <v>0</v>
      </c>
      <c r="O3471">
        <v>0</v>
      </c>
      <c r="P3471">
        <v>0</v>
      </c>
      <c r="Q3471">
        <v>0</v>
      </c>
      <c r="R3471" s="27">
        <f t="shared" si="282"/>
        <v>29</v>
      </c>
      <c r="S3471" s="27">
        <f t="shared" si="283"/>
        <v>22</v>
      </c>
      <c r="T3471" s="27" t="str">
        <f>IFERROR(VLOOKUP(F3471,#REF!,2,0),"")</f>
        <v/>
      </c>
      <c r="U3471" s="27" t="str">
        <f t="shared" si="284"/>
        <v>,10:00:00,car,29</v>
      </c>
    </row>
    <row r="3472" spans="1:21" hidden="1" x14ac:dyDescent="0.25">
      <c r="A3472" t="s">
        <v>183</v>
      </c>
      <c r="B3472">
        <v>15</v>
      </c>
      <c r="C3472" s="27" t="str">
        <f t="shared" si="280"/>
        <v>T</v>
      </c>
      <c r="E3472" t="s">
        <v>3766</v>
      </c>
      <c r="F3472" s="27" t="str">
        <f t="shared" si="281"/>
        <v>CCV-52A</v>
      </c>
      <c r="G3472" t="s">
        <v>3767</v>
      </c>
      <c r="I3472" t="s">
        <v>3783</v>
      </c>
      <c r="J3472">
        <v>2</v>
      </c>
      <c r="K3472">
        <v>0</v>
      </c>
      <c r="L3472">
        <v>0</v>
      </c>
      <c r="M3472">
        <v>26</v>
      </c>
      <c r="N3472">
        <v>1</v>
      </c>
      <c r="O3472">
        <v>2</v>
      </c>
      <c r="P3472">
        <v>1</v>
      </c>
      <c r="Q3472">
        <v>1</v>
      </c>
      <c r="R3472" s="27">
        <f t="shared" si="282"/>
        <v>37</v>
      </c>
      <c r="S3472" s="27">
        <f t="shared" si="283"/>
        <v>28</v>
      </c>
      <c r="T3472" s="27" t="str">
        <f>IFERROR(VLOOKUP(F3472,#REF!,2,0),"")</f>
        <v/>
      </c>
      <c r="U3472" s="27" t="str">
        <f t="shared" si="284"/>
        <v>,15:45:00,car,37</v>
      </c>
    </row>
    <row r="3473" spans="1:21" hidden="1" x14ac:dyDescent="0.25">
      <c r="A3473" t="s">
        <v>185</v>
      </c>
      <c r="B3473">
        <v>16</v>
      </c>
      <c r="C3473" s="27" t="str">
        <f t="shared" si="280"/>
        <v>T</v>
      </c>
      <c r="E3473" t="s">
        <v>3766</v>
      </c>
      <c r="F3473" s="27" t="str">
        <f t="shared" si="281"/>
        <v>CCV-52A</v>
      </c>
      <c r="G3473" t="s">
        <v>3767</v>
      </c>
      <c r="I3473" t="s">
        <v>3784</v>
      </c>
      <c r="J3473">
        <v>2</v>
      </c>
      <c r="K3473">
        <v>0</v>
      </c>
      <c r="L3473">
        <v>0</v>
      </c>
      <c r="M3473">
        <v>153</v>
      </c>
      <c r="N3473">
        <v>14</v>
      </c>
      <c r="O3473">
        <v>3</v>
      </c>
      <c r="P3473">
        <v>7</v>
      </c>
      <c r="Q3473">
        <v>3</v>
      </c>
      <c r="R3473" s="27">
        <f t="shared" si="282"/>
        <v>215</v>
      </c>
      <c r="S3473" s="27">
        <f t="shared" si="283"/>
        <v>163</v>
      </c>
      <c r="T3473" s="27" t="str">
        <f>IFERROR(VLOOKUP(F3473,#REF!,2,0),"")</f>
        <v/>
      </c>
      <c r="U3473" s="27" t="str">
        <f t="shared" si="284"/>
        <v>,16:00:00,car,215</v>
      </c>
    </row>
    <row r="3474" spans="1:21" hidden="1" x14ac:dyDescent="0.25">
      <c r="A3474" t="s">
        <v>187</v>
      </c>
      <c r="B3474">
        <v>16</v>
      </c>
      <c r="C3474" s="27" t="str">
        <f t="shared" si="280"/>
        <v>T</v>
      </c>
      <c r="E3474" t="s">
        <v>3766</v>
      </c>
      <c r="F3474" s="27" t="str">
        <f t="shared" si="281"/>
        <v>CCV-52A</v>
      </c>
      <c r="G3474" t="s">
        <v>3767</v>
      </c>
      <c r="I3474" t="s">
        <v>3785</v>
      </c>
      <c r="J3474">
        <v>1</v>
      </c>
      <c r="K3474">
        <v>2</v>
      </c>
      <c r="L3474">
        <v>0</v>
      </c>
      <c r="M3474">
        <v>159</v>
      </c>
      <c r="N3474">
        <v>16</v>
      </c>
      <c r="O3474">
        <v>2</v>
      </c>
      <c r="P3474">
        <v>6</v>
      </c>
      <c r="Q3474">
        <v>3</v>
      </c>
      <c r="R3474" s="27">
        <f t="shared" si="282"/>
        <v>228</v>
      </c>
      <c r="S3474" s="27">
        <f t="shared" si="283"/>
        <v>168</v>
      </c>
      <c r="T3474" s="27" t="str">
        <f>IFERROR(VLOOKUP(F3474,#REF!,2,0),"")</f>
        <v/>
      </c>
      <c r="U3474" s="27" t="str">
        <f t="shared" si="284"/>
        <v>,16:15:00,car,228</v>
      </c>
    </row>
    <row r="3475" spans="1:21" hidden="1" x14ac:dyDescent="0.25">
      <c r="A3475" t="s">
        <v>42</v>
      </c>
      <c r="B3475">
        <v>16</v>
      </c>
      <c r="C3475" s="27" t="str">
        <f t="shared" si="280"/>
        <v>T</v>
      </c>
      <c r="E3475" t="s">
        <v>3766</v>
      </c>
      <c r="F3475" s="27" t="str">
        <f t="shared" si="281"/>
        <v>CCV-52A</v>
      </c>
      <c r="G3475" t="s">
        <v>3767</v>
      </c>
      <c r="I3475" t="s">
        <v>3786</v>
      </c>
      <c r="J3475">
        <v>0</v>
      </c>
      <c r="K3475">
        <v>0</v>
      </c>
      <c r="L3475">
        <v>0</v>
      </c>
      <c r="M3475">
        <v>145</v>
      </c>
      <c r="N3475">
        <v>18</v>
      </c>
      <c r="O3475">
        <v>3</v>
      </c>
      <c r="P3475">
        <v>7</v>
      </c>
      <c r="Q3475">
        <v>7</v>
      </c>
      <c r="R3475" s="27">
        <f t="shared" si="282"/>
        <v>211</v>
      </c>
      <c r="S3475" s="27">
        <f t="shared" si="283"/>
        <v>159</v>
      </c>
      <c r="T3475" s="27" t="str">
        <f>IFERROR(VLOOKUP(F3475,#REF!,2,0),"")</f>
        <v/>
      </c>
      <c r="U3475" s="27" t="str">
        <f t="shared" si="284"/>
        <v>,16:30:00,car,211</v>
      </c>
    </row>
    <row r="3476" spans="1:21" hidden="1" x14ac:dyDescent="0.25">
      <c r="A3476" t="s">
        <v>43</v>
      </c>
      <c r="B3476">
        <v>16</v>
      </c>
      <c r="C3476" s="27" t="str">
        <f t="shared" si="280"/>
        <v>T</v>
      </c>
      <c r="E3476" t="s">
        <v>3766</v>
      </c>
      <c r="F3476" s="27" t="str">
        <f t="shared" si="281"/>
        <v>CCV-52A</v>
      </c>
      <c r="G3476" t="s">
        <v>3767</v>
      </c>
      <c r="I3476" t="s">
        <v>3787</v>
      </c>
      <c r="J3476">
        <v>1</v>
      </c>
      <c r="K3476">
        <v>0</v>
      </c>
      <c r="L3476">
        <v>0</v>
      </c>
      <c r="M3476">
        <v>181</v>
      </c>
      <c r="N3476">
        <v>20</v>
      </c>
      <c r="O3476">
        <v>3</v>
      </c>
      <c r="P3476">
        <v>7</v>
      </c>
      <c r="Q3476">
        <v>3</v>
      </c>
      <c r="R3476" s="27">
        <f t="shared" si="282"/>
        <v>253</v>
      </c>
      <c r="S3476" s="27">
        <f t="shared" si="283"/>
        <v>191</v>
      </c>
      <c r="T3476" s="27" t="str">
        <f>IFERROR(VLOOKUP(F3476,#REF!,2,0),"")</f>
        <v/>
      </c>
      <c r="U3476" s="27" t="str">
        <f t="shared" si="284"/>
        <v>,16:45:00,car,253</v>
      </c>
    </row>
    <row r="3477" spans="1:21" hidden="1" x14ac:dyDescent="0.25">
      <c r="A3477" t="s">
        <v>44</v>
      </c>
      <c r="B3477">
        <v>17</v>
      </c>
      <c r="C3477" s="27" t="str">
        <f t="shared" si="280"/>
        <v>T</v>
      </c>
      <c r="E3477" t="s">
        <v>3766</v>
      </c>
      <c r="F3477" s="27" t="str">
        <f t="shared" si="281"/>
        <v>CCV-52A</v>
      </c>
      <c r="G3477" t="s">
        <v>3767</v>
      </c>
      <c r="I3477" t="s">
        <v>3788</v>
      </c>
      <c r="J3477">
        <v>2</v>
      </c>
      <c r="K3477">
        <v>0</v>
      </c>
      <c r="L3477">
        <v>0</v>
      </c>
      <c r="M3477">
        <v>169</v>
      </c>
      <c r="N3477">
        <v>24</v>
      </c>
      <c r="O3477">
        <v>3</v>
      </c>
      <c r="P3477">
        <v>9</v>
      </c>
      <c r="Q3477">
        <v>4</v>
      </c>
      <c r="R3477" s="27">
        <f t="shared" si="282"/>
        <v>242</v>
      </c>
      <c r="S3477" s="27">
        <f t="shared" si="283"/>
        <v>182</v>
      </c>
      <c r="T3477" s="27" t="str">
        <f>IFERROR(VLOOKUP(F3477,#REF!,2,0),"")</f>
        <v/>
      </c>
      <c r="U3477" s="27" t="str">
        <f t="shared" si="284"/>
        <v>,17:00:00,car,242</v>
      </c>
    </row>
    <row r="3478" spans="1:21" hidden="1" x14ac:dyDescent="0.25">
      <c r="A3478" t="s">
        <v>45</v>
      </c>
      <c r="B3478">
        <v>17</v>
      </c>
      <c r="C3478" s="27" t="str">
        <f t="shared" si="280"/>
        <v>T</v>
      </c>
      <c r="E3478" t="s">
        <v>3766</v>
      </c>
      <c r="F3478" s="27" t="str">
        <f t="shared" si="281"/>
        <v>CCV-52A</v>
      </c>
      <c r="G3478" t="s">
        <v>3767</v>
      </c>
      <c r="I3478" t="s">
        <v>3789</v>
      </c>
      <c r="J3478">
        <v>2</v>
      </c>
      <c r="K3478">
        <v>0</v>
      </c>
      <c r="L3478">
        <v>0</v>
      </c>
      <c r="M3478">
        <v>182</v>
      </c>
      <c r="N3478">
        <v>19</v>
      </c>
      <c r="O3478">
        <v>5</v>
      </c>
      <c r="P3478">
        <v>7</v>
      </c>
      <c r="Q3478">
        <v>4</v>
      </c>
      <c r="R3478" s="27">
        <f t="shared" si="282"/>
        <v>256</v>
      </c>
      <c r="S3478" s="27">
        <f t="shared" si="283"/>
        <v>193</v>
      </c>
      <c r="T3478" s="27" t="str">
        <f>IFERROR(VLOOKUP(F3478,#REF!,2,0),"")</f>
        <v/>
      </c>
      <c r="U3478" s="27" t="str">
        <f t="shared" si="284"/>
        <v>,17:15:00,car,256</v>
      </c>
    </row>
    <row r="3479" spans="1:21" hidden="1" x14ac:dyDescent="0.25">
      <c r="A3479" t="s">
        <v>46</v>
      </c>
      <c r="B3479">
        <v>17</v>
      </c>
      <c r="C3479" s="27" t="str">
        <f t="shared" si="280"/>
        <v>T</v>
      </c>
      <c r="E3479" t="s">
        <v>3766</v>
      </c>
      <c r="F3479" s="27" t="str">
        <f t="shared" si="281"/>
        <v>CCV-52A</v>
      </c>
      <c r="G3479" t="s">
        <v>3767</v>
      </c>
      <c r="I3479" t="s">
        <v>3790</v>
      </c>
      <c r="J3479">
        <v>0</v>
      </c>
      <c r="K3479">
        <v>0</v>
      </c>
      <c r="L3479">
        <v>3</v>
      </c>
      <c r="M3479">
        <v>214</v>
      </c>
      <c r="N3479">
        <v>23</v>
      </c>
      <c r="O3479">
        <v>3</v>
      </c>
      <c r="P3479">
        <v>9</v>
      </c>
      <c r="Q3479">
        <v>4</v>
      </c>
      <c r="R3479" s="27">
        <f t="shared" si="282"/>
        <v>310</v>
      </c>
      <c r="S3479" s="27">
        <f t="shared" si="283"/>
        <v>235</v>
      </c>
      <c r="T3479" s="27" t="str">
        <f>IFERROR(VLOOKUP(F3479,#REF!,2,0),"")</f>
        <v/>
      </c>
      <c r="U3479" s="27" t="str">
        <f t="shared" si="284"/>
        <v>,17:30:00,car,310</v>
      </c>
    </row>
    <row r="3480" spans="1:21" hidden="1" x14ac:dyDescent="0.25">
      <c r="A3480" t="s">
        <v>47</v>
      </c>
      <c r="B3480">
        <v>17</v>
      </c>
      <c r="C3480" s="27" t="str">
        <f t="shared" si="280"/>
        <v>T</v>
      </c>
      <c r="E3480" t="s">
        <v>3766</v>
      </c>
      <c r="F3480" s="27" t="str">
        <f t="shared" si="281"/>
        <v>CCV-52A</v>
      </c>
      <c r="G3480" t="s">
        <v>3767</v>
      </c>
      <c r="I3480" t="s">
        <v>3791</v>
      </c>
      <c r="J3480">
        <v>3</v>
      </c>
      <c r="K3480">
        <v>0</v>
      </c>
      <c r="L3480">
        <v>2</v>
      </c>
      <c r="M3480">
        <v>176</v>
      </c>
      <c r="N3480">
        <v>22</v>
      </c>
      <c r="O3480">
        <v>9</v>
      </c>
      <c r="P3480">
        <v>4</v>
      </c>
      <c r="Q3480">
        <v>3</v>
      </c>
      <c r="R3480" s="27">
        <f t="shared" si="282"/>
        <v>250</v>
      </c>
      <c r="S3480" s="27">
        <f t="shared" si="283"/>
        <v>188</v>
      </c>
      <c r="T3480" s="27" t="str">
        <f>IFERROR(VLOOKUP(F3480,#REF!,2,0),"")</f>
        <v/>
      </c>
      <c r="U3480" s="27" t="str">
        <f t="shared" si="284"/>
        <v>,17:45:00,car,250</v>
      </c>
    </row>
    <row r="3481" spans="1:21" hidden="1" x14ac:dyDescent="0.25">
      <c r="A3481" t="s">
        <v>48</v>
      </c>
      <c r="B3481">
        <v>18</v>
      </c>
      <c r="C3481" s="27" t="str">
        <f t="shared" si="280"/>
        <v>T</v>
      </c>
      <c r="E3481" t="s">
        <v>3766</v>
      </c>
      <c r="F3481" s="27" t="str">
        <f t="shared" si="281"/>
        <v>CCV-52A</v>
      </c>
      <c r="G3481" t="s">
        <v>3767</v>
      </c>
      <c r="I3481" t="s">
        <v>3792</v>
      </c>
      <c r="J3481">
        <v>1</v>
      </c>
      <c r="K3481">
        <v>0</v>
      </c>
      <c r="L3481">
        <v>0</v>
      </c>
      <c r="M3481">
        <v>213</v>
      </c>
      <c r="N3481">
        <v>42</v>
      </c>
      <c r="O3481">
        <v>6</v>
      </c>
      <c r="P3481">
        <v>8</v>
      </c>
      <c r="Q3481">
        <v>1</v>
      </c>
      <c r="R3481" s="27">
        <f t="shared" si="282"/>
        <v>298</v>
      </c>
      <c r="S3481" s="27">
        <f t="shared" si="283"/>
        <v>222</v>
      </c>
      <c r="T3481" s="27" t="str">
        <f>IFERROR(VLOOKUP(F3481,#REF!,2,0),"")</f>
        <v/>
      </c>
      <c r="U3481" s="27" t="str">
        <f t="shared" si="284"/>
        <v>,18:00:00,car,298</v>
      </c>
    </row>
    <row r="3482" spans="1:21" hidden="1" x14ac:dyDescent="0.25">
      <c r="A3482" t="s">
        <v>49</v>
      </c>
      <c r="B3482">
        <v>18</v>
      </c>
      <c r="C3482" s="27" t="str">
        <f t="shared" si="280"/>
        <v>T</v>
      </c>
      <c r="E3482" t="s">
        <v>3766</v>
      </c>
      <c r="F3482" s="27" t="str">
        <f t="shared" si="281"/>
        <v>CCV-52A</v>
      </c>
      <c r="G3482" t="s">
        <v>3767</v>
      </c>
      <c r="I3482" t="s">
        <v>3793</v>
      </c>
      <c r="J3482">
        <v>2</v>
      </c>
      <c r="K3482">
        <v>0</v>
      </c>
      <c r="L3482">
        <v>0</v>
      </c>
      <c r="M3482">
        <v>214</v>
      </c>
      <c r="N3482">
        <v>17</v>
      </c>
      <c r="O3482">
        <v>4</v>
      </c>
      <c r="P3482">
        <v>4</v>
      </c>
      <c r="Q3482">
        <v>5</v>
      </c>
      <c r="R3482" s="27">
        <f t="shared" si="282"/>
        <v>294</v>
      </c>
      <c r="S3482" s="27">
        <f t="shared" si="283"/>
        <v>223</v>
      </c>
      <c r="T3482" s="27" t="str">
        <f>IFERROR(VLOOKUP(F3482,#REF!,2,0),"")</f>
        <v/>
      </c>
      <c r="U3482" s="27" t="str">
        <f t="shared" si="284"/>
        <v>,18:15:00,car,294</v>
      </c>
    </row>
    <row r="3483" spans="1:21" hidden="1" x14ac:dyDescent="0.25">
      <c r="A3483" t="s">
        <v>197</v>
      </c>
      <c r="B3483">
        <v>18</v>
      </c>
      <c r="C3483" s="27" t="str">
        <f t="shared" si="280"/>
        <v>T</v>
      </c>
      <c r="E3483" t="s">
        <v>3766</v>
      </c>
      <c r="F3483" s="27" t="str">
        <f t="shared" si="281"/>
        <v>CCV-52A</v>
      </c>
      <c r="G3483" t="s">
        <v>3767</v>
      </c>
      <c r="I3483" t="s">
        <v>3794</v>
      </c>
      <c r="J3483">
        <v>1</v>
      </c>
      <c r="K3483">
        <v>1</v>
      </c>
      <c r="L3483">
        <v>0</v>
      </c>
      <c r="M3483">
        <v>191</v>
      </c>
      <c r="N3483">
        <v>25</v>
      </c>
      <c r="O3483">
        <v>6</v>
      </c>
      <c r="P3483">
        <v>3</v>
      </c>
      <c r="Q3483">
        <v>5</v>
      </c>
      <c r="R3483" s="27">
        <f t="shared" si="282"/>
        <v>267</v>
      </c>
      <c r="S3483" s="27">
        <f t="shared" si="283"/>
        <v>199</v>
      </c>
      <c r="T3483" s="27" t="str">
        <f>IFERROR(VLOOKUP(F3483,#REF!,2,0),"")</f>
        <v/>
      </c>
      <c r="U3483" s="27" t="str">
        <f t="shared" si="284"/>
        <v>,18:30:00,car,267</v>
      </c>
    </row>
    <row r="3484" spans="1:21" hidden="1" x14ac:dyDescent="0.25">
      <c r="A3484" t="s">
        <v>199</v>
      </c>
      <c r="B3484">
        <v>18</v>
      </c>
      <c r="C3484" s="27" t="str">
        <f t="shared" si="280"/>
        <v>T</v>
      </c>
      <c r="E3484" t="s">
        <v>3766</v>
      </c>
      <c r="F3484" s="27" t="str">
        <f t="shared" si="281"/>
        <v>CCV-52A</v>
      </c>
      <c r="G3484" t="s">
        <v>3767</v>
      </c>
      <c r="I3484" t="s">
        <v>3795</v>
      </c>
      <c r="J3484">
        <v>3</v>
      </c>
      <c r="K3484">
        <v>0</v>
      </c>
      <c r="L3484">
        <v>0</v>
      </c>
      <c r="M3484">
        <v>177</v>
      </c>
      <c r="N3484">
        <v>14</v>
      </c>
      <c r="O3484">
        <v>4</v>
      </c>
      <c r="P3484">
        <v>4</v>
      </c>
      <c r="Q3484">
        <v>4</v>
      </c>
      <c r="R3484" s="27">
        <f t="shared" si="282"/>
        <v>244</v>
      </c>
      <c r="S3484" s="27">
        <f t="shared" si="283"/>
        <v>185</v>
      </c>
      <c r="T3484" s="27" t="str">
        <f>IFERROR(VLOOKUP(F3484,#REF!,2,0),"")</f>
        <v/>
      </c>
      <c r="U3484" s="27" t="str">
        <f t="shared" si="284"/>
        <v>,18:45:00,car,244</v>
      </c>
    </row>
    <row r="3485" spans="1:21" hidden="1" x14ac:dyDescent="0.25">
      <c r="A3485" t="s">
        <v>201</v>
      </c>
      <c r="B3485">
        <v>19</v>
      </c>
      <c r="C3485" s="27" t="str">
        <f t="shared" si="280"/>
        <v>N</v>
      </c>
      <c r="E3485" t="s">
        <v>3766</v>
      </c>
      <c r="F3485" s="27" t="str">
        <f t="shared" si="281"/>
        <v>CCV-52A</v>
      </c>
      <c r="G3485" t="s">
        <v>3767</v>
      </c>
      <c r="I3485" t="s">
        <v>3796</v>
      </c>
      <c r="J3485">
        <v>3</v>
      </c>
      <c r="K3485">
        <v>0</v>
      </c>
      <c r="L3485">
        <v>0</v>
      </c>
      <c r="M3485">
        <v>201</v>
      </c>
      <c r="N3485">
        <v>22</v>
      </c>
      <c r="O3485">
        <v>4</v>
      </c>
      <c r="P3485">
        <v>6</v>
      </c>
      <c r="Q3485">
        <v>1</v>
      </c>
      <c r="R3485" s="27">
        <f t="shared" si="282"/>
        <v>276</v>
      </c>
      <c r="S3485" s="27">
        <f t="shared" si="283"/>
        <v>208</v>
      </c>
      <c r="T3485" s="27" t="str">
        <f>IFERROR(VLOOKUP(F3485,#REF!,2,0),"")</f>
        <v/>
      </c>
      <c r="U3485" s="27" t="str">
        <f t="shared" si="284"/>
        <v>,19:00:00,car,276</v>
      </c>
    </row>
    <row r="3486" spans="1:21" hidden="1" x14ac:dyDescent="0.25">
      <c r="A3486" t="s">
        <v>203</v>
      </c>
      <c r="B3486">
        <v>19</v>
      </c>
      <c r="C3486" s="27" t="str">
        <f t="shared" si="280"/>
        <v>N</v>
      </c>
      <c r="E3486" t="s">
        <v>3766</v>
      </c>
      <c r="F3486" s="27" t="str">
        <f t="shared" si="281"/>
        <v>CCV-52A</v>
      </c>
      <c r="G3486" t="s">
        <v>3767</v>
      </c>
      <c r="I3486" t="s">
        <v>3797</v>
      </c>
      <c r="J3486">
        <v>3</v>
      </c>
      <c r="K3486">
        <v>1</v>
      </c>
      <c r="L3486">
        <v>0</v>
      </c>
      <c r="M3486">
        <v>157</v>
      </c>
      <c r="N3486">
        <v>16</v>
      </c>
      <c r="O3486">
        <v>4</v>
      </c>
      <c r="P3486">
        <v>12</v>
      </c>
      <c r="Q3486">
        <v>2</v>
      </c>
      <c r="R3486" s="27">
        <f t="shared" si="282"/>
        <v>229</v>
      </c>
      <c r="S3486" s="27">
        <f t="shared" si="283"/>
        <v>171</v>
      </c>
      <c r="T3486" s="27" t="str">
        <f>IFERROR(VLOOKUP(F3486,#REF!,2,0),"")</f>
        <v/>
      </c>
      <c r="U3486" s="27" t="str">
        <f t="shared" si="284"/>
        <v>,19:15:00,car,229</v>
      </c>
    </row>
    <row r="3487" spans="1:21" hidden="1" x14ac:dyDescent="0.25">
      <c r="A3487" t="s">
        <v>205</v>
      </c>
      <c r="B3487">
        <v>19</v>
      </c>
      <c r="C3487" s="27" t="str">
        <f t="shared" si="280"/>
        <v>N</v>
      </c>
      <c r="E3487" t="s">
        <v>3766</v>
      </c>
      <c r="F3487" s="27" t="str">
        <f t="shared" si="281"/>
        <v>CCV-52A</v>
      </c>
      <c r="G3487" t="s">
        <v>3767</v>
      </c>
      <c r="I3487" t="s">
        <v>3798</v>
      </c>
      <c r="J3487">
        <v>0</v>
      </c>
      <c r="K3487">
        <v>0</v>
      </c>
      <c r="L3487">
        <v>0</v>
      </c>
      <c r="M3487">
        <v>18</v>
      </c>
      <c r="N3487">
        <v>4</v>
      </c>
      <c r="O3487">
        <v>0</v>
      </c>
      <c r="P3487">
        <v>0</v>
      </c>
      <c r="Q3487">
        <v>0</v>
      </c>
      <c r="R3487" s="27">
        <f t="shared" si="282"/>
        <v>25</v>
      </c>
      <c r="S3487" s="27">
        <f t="shared" si="283"/>
        <v>18</v>
      </c>
      <c r="T3487" s="27" t="str">
        <f>IFERROR(VLOOKUP(F3487,#REF!,2,0),"")</f>
        <v/>
      </c>
      <c r="U3487" s="27" t="str">
        <f t="shared" si="284"/>
        <v>,19:30:00,car,25</v>
      </c>
    </row>
    <row r="3488" spans="1:21" hidden="1" x14ac:dyDescent="0.25">
      <c r="A3488" t="s">
        <v>109</v>
      </c>
      <c r="B3488">
        <v>6</v>
      </c>
      <c r="C3488" s="27" t="str">
        <f t="shared" si="280"/>
        <v>M</v>
      </c>
      <c r="E3488" t="s">
        <v>3799</v>
      </c>
      <c r="F3488" s="27" t="str">
        <f t="shared" si="281"/>
        <v>CCV-52B</v>
      </c>
      <c r="G3488" t="s">
        <v>3800</v>
      </c>
      <c r="I3488" t="s">
        <v>3801</v>
      </c>
      <c r="J3488">
        <v>1</v>
      </c>
      <c r="K3488">
        <v>0</v>
      </c>
      <c r="L3488">
        <v>2</v>
      </c>
      <c r="M3488">
        <v>73</v>
      </c>
      <c r="N3488">
        <v>8</v>
      </c>
      <c r="O3488">
        <v>2</v>
      </c>
      <c r="P3488">
        <v>3</v>
      </c>
      <c r="Q3488">
        <v>2</v>
      </c>
      <c r="R3488" s="27">
        <f t="shared" si="282"/>
        <v>110</v>
      </c>
      <c r="S3488" s="27">
        <f t="shared" si="283"/>
        <v>83</v>
      </c>
      <c r="T3488" s="27" t="str">
        <f>IFERROR(VLOOKUP(F3488,#REF!,2,0),"")</f>
        <v/>
      </c>
      <c r="U3488" s="27" t="str">
        <f t="shared" si="284"/>
        <v>,06:30:00,car,110</v>
      </c>
    </row>
    <row r="3489" spans="1:21" hidden="1" x14ac:dyDescent="0.25">
      <c r="A3489" t="s">
        <v>111</v>
      </c>
      <c r="B3489">
        <v>6</v>
      </c>
      <c r="C3489" s="27" t="str">
        <f t="shared" si="280"/>
        <v>M</v>
      </c>
      <c r="E3489" t="s">
        <v>3799</v>
      </c>
      <c r="F3489" s="27" t="str">
        <f t="shared" si="281"/>
        <v>CCV-52B</v>
      </c>
      <c r="G3489" t="s">
        <v>3800</v>
      </c>
      <c r="I3489" t="s">
        <v>3802</v>
      </c>
      <c r="J3489">
        <v>1</v>
      </c>
      <c r="K3489">
        <v>0</v>
      </c>
      <c r="L3489">
        <v>0</v>
      </c>
      <c r="M3489">
        <v>141</v>
      </c>
      <c r="N3489">
        <v>11</v>
      </c>
      <c r="O3489">
        <v>5</v>
      </c>
      <c r="P3489">
        <v>12</v>
      </c>
      <c r="Q3489">
        <v>6</v>
      </c>
      <c r="R3489" s="27">
        <f t="shared" si="282"/>
        <v>210</v>
      </c>
      <c r="S3489" s="27">
        <f t="shared" si="283"/>
        <v>159</v>
      </c>
      <c r="T3489" s="27" t="str">
        <f>IFERROR(VLOOKUP(F3489,#REF!,2,0),"")</f>
        <v/>
      </c>
      <c r="U3489" s="27" t="str">
        <f t="shared" si="284"/>
        <v>,06:45:00,car,210</v>
      </c>
    </row>
    <row r="3490" spans="1:21" hidden="1" x14ac:dyDescent="0.25">
      <c r="A3490" t="s">
        <v>113</v>
      </c>
      <c r="B3490">
        <v>7</v>
      </c>
      <c r="C3490" s="27" t="str">
        <f t="shared" si="280"/>
        <v>M</v>
      </c>
      <c r="E3490" t="s">
        <v>3799</v>
      </c>
      <c r="F3490" s="27" t="str">
        <f t="shared" si="281"/>
        <v>CCV-52B</v>
      </c>
      <c r="G3490" t="s">
        <v>3800</v>
      </c>
      <c r="I3490" t="s">
        <v>3803</v>
      </c>
      <c r="J3490">
        <v>1</v>
      </c>
      <c r="K3490">
        <v>2</v>
      </c>
      <c r="L3490">
        <v>0</v>
      </c>
      <c r="M3490">
        <v>234</v>
      </c>
      <c r="N3490">
        <v>16</v>
      </c>
      <c r="O3490">
        <v>21</v>
      </c>
      <c r="P3490">
        <v>3</v>
      </c>
      <c r="Q3490">
        <v>13</v>
      </c>
      <c r="R3490" s="27">
        <f t="shared" si="282"/>
        <v>334</v>
      </c>
      <c r="S3490" s="27">
        <f t="shared" si="283"/>
        <v>250</v>
      </c>
      <c r="T3490" s="27" t="str">
        <f>IFERROR(VLOOKUP(F3490,#REF!,2,0),"")</f>
        <v/>
      </c>
      <c r="U3490" s="27" t="str">
        <f t="shared" si="284"/>
        <v>,07:00:00,car,334</v>
      </c>
    </row>
    <row r="3491" spans="1:21" hidden="1" x14ac:dyDescent="0.25">
      <c r="A3491" t="s">
        <v>115</v>
      </c>
      <c r="B3491">
        <v>7</v>
      </c>
      <c r="C3491" s="27" t="str">
        <f t="shared" si="280"/>
        <v>M</v>
      </c>
      <c r="E3491" t="s">
        <v>3799</v>
      </c>
      <c r="F3491" s="27" t="str">
        <f t="shared" si="281"/>
        <v>CCV-52B</v>
      </c>
      <c r="G3491" t="s">
        <v>3800</v>
      </c>
      <c r="I3491" t="s">
        <v>3804</v>
      </c>
      <c r="J3491">
        <v>0</v>
      </c>
      <c r="K3491">
        <v>3</v>
      </c>
      <c r="L3491">
        <v>0</v>
      </c>
      <c r="M3491">
        <v>283</v>
      </c>
      <c r="N3491">
        <v>18</v>
      </c>
      <c r="O3491">
        <v>4</v>
      </c>
      <c r="P3491">
        <v>7</v>
      </c>
      <c r="Q3491">
        <v>6</v>
      </c>
      <c r="R3491" s="27">
        <f t="shared" si="282"/>
        <v>397</v>
      </c>
      <c r="S3491" s="27">
        <f t="shared" si="283"/>
        <v>296</v>
      </c>
      <c r="T3491" s="27" t="str">
        <f>IFERROR(VLOOKUP(F3491,#REF!,2,0),"")</f>
        <v/>
      </c>
      <c r="U3491" s="27" t="str">
        <f t="shared" si="284"/>
        <v>,07:15:00,car,397</v>
      </c>
    </row>
    <row r="3492" spans="1:21" hidden="1" x14ac:dyDescent="0.25">
      <c r="A3492" t="s">
        <v>117</v>
      </c>
      <c r="B3492">
        <v>7</v>
      </c>
      <c r="C3492" s="27" t="str">
        <f t="shared" si="280"/>
        <v>M</v>
      </c>
      <c r="E3492" t="s">
        <v>3799</v>
      </c>
      <c r="F3492" s="27" t="str">
        <f t="shared" si="281"/>
        <v>CCV-52B</v>
      </c>
      <c r="G3492" t="s">
        <v>3800</v>
      </c>
      <c r="I3492" t="s">
        <v>3805</v>
      </c>
      <c r="J3492">
        <v>1</v>
      </c>
      <c r="K3492">
        <v>3</v>
      </c>
      <c r="L3492">
        <v>0</v>
      </c>
      <c r="M3492">
        <v>267</v>
      </c>
      <c r="N3492">
        <v>13</v>
      </c>
      <c r="O3492">
        <v>7</v>
      </c>
      <c r="P3492">
        <v>9</v>
      </c>
      <c r="Q3492">
        <v>12</v>
      </c>
      <c r="R3492" s="27">
        <f t="shared" si="282"/>
        <v>386</v>
      </c>
      <c r="S3492" s="27">
        <f t="shared" si="283"/>
        <v>288</v>
      </c>
      <c r="T3492" s="27" t="str">
        <f>IFERROR(VLOOKUP(F3492,#REF!,2,0),"")</f>
        <v/>
      </c>
      <c r="U3492" s="27" t="str">
        <f t="shared" si="284"/>
        <v>,07:30:00,car,386</v>
      </c>
    </row>
    <row r="3493" spans="1:21" hidden="1" x14ac:dyDescent="0.25">
      <c r="A3493" t="s">
        <v>119</v>
      </c>
      <c r="B3493">
        <v>7</v>
      </c>
      <c r="C3493" s="27" t="str">
        <f t="shared" si="280"/>
        <v>M</v>
      </c>
      <c r="E3493" t="s">
        <v>3799</v>
      </c>
      <c r="F3493" s="27" t="str">
        <f t="shared" si="281"/>
        <v>CCV-52B</v>
      </c>
      <c r="G3493" t="s">
        <v>3800</v>
      </c>
      <c r="I3493" t="s">
        <v>3806</v>
      </c>
      <c r="J3493">
        <v>0</v>
      </c>
      <c r="K3493">
        <v>2</v>
      </c>
      <c r="L3493">
        <v>0</v>
      </c>
      <c r="M3493">
        <v>261</v>
      </c>
      <c r="N3493">
        <v>52</v>
      </c>
      <c r="O3493">
        <v>10</v>
      </c>
      <c r="P3493">
        <v>10</v>
      </c>
      <c r="Q3493">
        <v>11</v>
      </c>
      <c r="R3493" s="27">
        <f t="shared" si="282"/>
        <v>384</v>
      </c>
      <c r="S3493" s="27">
        <f t="shared" si="283"/>
        <v>282</v>
      </c>
      <c r="T3493" s="27" t="str">
        <f>IFERROR(VLOOKUP(F3493,#REF!,2,0),"")</f>
        <v/>
      </c>
      <c r="U3493" s="27" t="str">
        <f t="shared" si="284"/>
        <v>,07:45:00,car,384</v>
      </c>
    </row>
    <row r="3494" spans="1:21" hidden="1" x14ac:dyDescent="0.25">
      <c r="A3494" t="s">
        <v>121</v>
      </c>
      <c r="B3494">
        <v>8</v>
      </c>
      <c r="C3494" s="27" t="str">
        <f t="shared" si="280"/>
        <v>M</v>
      </c>
      <c r="E3494" t="s">
        <v>3799</v>
      </c>
      <c r="F3494" s="27" t="str">
        <f t="shared" si="281"/>
        <v>CCV-52B</v>
      </c>
      <c r="G3494" t="s">
        <v>3800</v>
      </c>
      <c r="I3494" t="s">
        <v>3807</v>
      </c>
      <c r="J3494">
        <v>2</v>
      </c>
      <c r="K3494">
        <v>1</v>
      </c>
      <c r="L3494">
        <v>0</v>
      </c>
      <c r="M3494">
        <v>208</v>
      </c>
      <c r="N3494">
        <v>29</v>
      </c>
      <c r="O3494">
        <v>10</v>
      </c>
      <c r="P3494">
        <v>6</v>
      </c>
      <c r="Q3494">
        <v>10</v>
      </c>
      <c r="R3494" s="27">
        <f t="shared" si="282"/>
        <v>301</v>
      </c>
      <c r="S3494" s="27">
        <f t="shared" si="283"/>
        <v>224</v>
      </c>
      <c r="T3494" s="27" t="str">
        <f>IFERROR(VLOOKUP(F3494,#REF!,2,0),"")</f>
        <v/>
      </c>
      <c r="U3494" s="27" t="str">
        <f t="shared" si="284"/>
        <v>,08:00:00,car,301</v>
      </c>
    </row>
    <row r="3495" spans="1:21" hidden="1" x14ac:dyDescent="0.25">
      <c r="A3495" t="s">
        <v>123</v>
      </c>
      <c r="B3495">
        <v>8</v>
      </c>
      <c r="C3495" s="27" t="str">
        <f t="shared" si="280"/>
        <v>M</v>
      </c>
      <c r="E3495" t="s">
        <v>3799</v>
      </c>
      <c r="F3495" s="27" t="str">
        <f t="shared" si="281"/>
        <v>CCV-52B</v>
      </c>
      <c r="G3495" t="s">
        <v>3800</v>
      </c>
      <c r="I3495" t="s">
        <v>3808</v>
      </c>
      <c r="J3495">
        <v>1</v>
      </c>
      <c r="K3495">
        <v>2</v>
      </c>
      <c r="L3495">
        <v>0</v>
      </c>
      <c r="M3495">
        <v>254</v>
      </c>
      <c r="N3495">
        <v>22</v>
      </c>
      <c r="O3495">
        <v>7</v>
      </c>
      <c r="P3495">
        <v>8</v>
      </c>
      <c r="Q3495">
        <v>7</v>
      </c>
      <c r="R3495" s="27">
        <f t="shared" si="282"/>
        <v>360</v>
      </c>
      <c r="S3495" s="27">
        <f t="shared" si="283"/>
        <v>269</v>
      </c>
      <c r="T3495" s="27" t="str">
        <f>IFERROR(VLOOKUP(F3495,#REF!,2,0),"")</f>
        <v/>
      </c>
      <c r="U3495" s="27" t="str">
        <f t="shared" si="284"/>
        <v>,08:15:00,car,360</v>
      </c>
    </row>
    <row r="3496" spans="1:21" hidden="1" x14ac:dyDescent="0.25">
      <c r="A3496" t="s">
        <v>125</v>
      </c>
      <c r="B3496">
        <v>8</v>
      </c>
      <c r="C3496" s="27" t="str">
        <f t="shared" si="280"/>
        <v>M</v>
      </c>
      <c r="E3496" t="s">
        <v>3799</v>
      </c>
      <c r="F3496" s="27" t="str">
        <f t="shared" si="281"/>
        <v>CCV-52B</v>
      </c>
      <c r="G3496" t="s">
        <v>3800</v>
      </c>
      <c r="I3496" t="s">
        <v>3809</v>
      </c>
      <c r="J3496">
        <v>1</v>
      </c>
      <c r="K3496">
        <v>1</v>
      </c>
      <c r="L3496">
        <v>0</v>
      </c>
      <c r="M3496">
        <v>215</v>
      </c>
      <c r="N3496">
        <v>34</v>
      </c>
      <c r="O3496">
        <v>9</v>
      </c>
      <c r="P3496">
        <v>13</v>
      </c>
      <c r="Q3496">
        <v>6</v>
      </c>
      <c r="R3496" s="27">
        <f t="shared" si="282"/>
        <v>315</v>
      </c>
      <c r="S3496" s="27">
        <f t="shared" si="283"/>
        <v>234</v>
      </c>
      <c r="T3496" s="27" t="str">
        <f>IFERROR(VLOOKUP(F3496,#REF!,2,0),"")</f>
        <v/>
      </c>
      <c r="U3496" s="27" t="str">
        <f t="shared" si="284"/>
        <v>,08:30:00,car,315</v>
      </c>
    </row>
    <row r="3497" spans="1:21" hidden="1" x14ac:dyDescent="0.25">
      <c r="A3497" t="s">
        <v>127</v>
      </c>
      <c r="B3497">
        <v>8</v>
      </c>
      <c r="C3497" s="27" t="str">
        <f t="shared" si="280"/>
        <v>M</v>
      </c>
      <c r="E3497" t="s">
        <v>3799</v>
      </c>
      <c r="F3497" s="27" t="str">
        <f t="shared" si="281"/>
        <v>CCV-52B</v>
      </c>
      <c r="G3497" t="s">
        <v>3800</v>
      </c>
      <c r="I3497" t="s">
        <v>3810</v>
      </c>
      <c r="J3497">
        <v>1</v>
      </c>
      <c r="K3497">
        <v>2</v>
      </c>
      <c r="L3497">
        <v>0</v>
      </c>
      <c r="M3497">
        <v>254</v>
      </c>
      <c r="N3497">
        <v>34</v>
      </c>
      <c r="O3497">
        <v>3</v>
      </c>
      <c r="P3497">
        <v>7</v>
      </c>
      <c r="Q3497">
        <v>11</v>
      </c>
      <c r="R3497" s="27">
        <f t="shared" si="282"/>
        <v>367</v>
      </c>
      <c r="S3497" s="27">
        <f t="shared" si="283"/>
        <v>272</v>
      </c>
      <c r="T3497" s="27" t="str">
        <f>IFERROR(VLOOKUP(F3497,#REF!,2,0),"")</f>
        <v/>
      </c>
      <c r="U3497" s="27" t="str">
        <f t="shared" si="284"/>
        <v>,08:45:00,car,367</v>
      </c>
    </row>
    <row r="3498" spans="1:21" hidden="1" x14ac:dyDescent="0.25">
      <c r="A3498" t="s">
        <v>129</v>
      </c>
      <c r="B3498">
        <v>9</v>
      </c>
      <c r="C3498" s="27" t="str">
        <f t="shared" si="280"/>
        <v>M</v>
      </c>
      <c r="E3498" t="s">
        <v>3799</v>
      </c>
      <c r="F3498" s="27" t="str">
        <f t="shared" si="281"/>
        <v>CCV-52B</v>
      </c>
      <c r="G3498" t="s">
        <v>3800</v>
      </c>
      <c r="I3498" t="s">
        <v>3811</v>
      </c>
      <c r="J3498">
        <v>3</v>
      </c>
      <c r="K3498">
        <v>3</v>
      </c>
      <c r="L3498">
        <v>0</v>
      </c>
      <c r="M3498">
        <v>218</v>
      </c>
      <c r="N3498">
        <v>28</v>
      </c>
      <c r="O3498">
        <v>11</v>
      </c>
      <c r="P3498">
        <v>3</v>
      </c>
      <c r="Q3498">
        <v>4</v>
      </c>
      <c r="R3498" s="27">
        <f t="shared" si="282"/>
        <v>307</v>
      </c>
      <c r="S3498" s="27">
        <f t="shared" si="283"/>
        <v>225</v>
      </c>
      <c r="T3498" s="27" t="str">
        <f>IFERROR(VLOOKUP(F3498,#REF!,2,0),"")</f>
        <v/>
      </c>
      <c r="U3498" s="27" t="str">
        <f t="shared" si="284"/>
        <v>,09:00:00,car,307</v>
      </c>
    </row>
    <row r="3499" spans="1:21" hidden="1" x14ac:dyDescent="0.25">
      <c r="A3499" t="s">
        <v>131</v>
      </c>
      <c r="B3499">
        <v>9</v>
      </c>
      <c r="C3499" s="27" t="str">
        <f t="shared" si="280"/>
        <v>M</v>
      </c>
      <c r="E3499" t="s">
        <v>3799</v>
      </c>
      <c r="F3499" s="27" t="str">
        <f t="shared" si="281"/>
        <v>CCV-52B</v>
      </c>
      <c r="G3499" t="s">
        <v>3800</v>
      </c>
      <c r="I3499" t="s">
        <v>3812</v>
      </c>
      <c r="J3499">
        <v>2</v>
      </c>
      <c r="K3499">
        <v>1</v>
      </c>
      <c r="L3499">
        <v>0</v>
      </c>
      <c r="M3499">
        <v>230</v>
      </c>
      <c r="N3499">
        <v>23</v>
      </c>
      <c r="O3499">
        <v>8</v>
      </c>
      <c r="P3499">
        <v>12</v>
      </c>
      <c r="Q3499">
        <v>10</v>
      </c>
      <c r="R3499" s="27">
        <f t="shared" si="282"/>
        <v>336</v>
      </c>
      <c r="S3499" s="27">
        <f t="shared" si="283"/>
        <v>252</v>
      </c>
      <c r="T3499" s="27" t="str">
        <f>IFERROR(VLOOKUP(F3499,#REF!,2,0),"")</f>
        <v/>
      </c>
      <c r="U3499" s="27" t="str">
        <f t="shared" si="284"/>
        <v>,09:15:00,car,336</v>
      </c>
    </row>
    <row r="3500" spans="1:21" hidden="1" x14ac:dyDescent="0.25">
      <c r="A3500" t="s">
        <v>133</v>
      </c>
      <c r="B3500">
        <v>9</v>
      </c>
      <c r="C3500" s="27" t="str">
        <f t="shared" si="280"/>
        <v>M</v>
      </c>
      <c r="E3500" t="s">
        <v>3799</v>
      </c>
      <c r="F3500" s="27" t="str">
        <f t="shared" si="281"/>
        <v>CCV-52B</v>
      </c>
      <c r="G3500" t="s">
        <v>3800</v>
      </c>
      <c r="I3500" t="s">
        <v>3813</v>
      </c>
      <c r="J3500">
        <v>0</v>
      </c>
      <c r="K3500">
        <v>3</v>
      </c>
      <c r="L3500">
        <v>0</v>
      </c>
      <c r="M3500">
        <v>228</v>
      </c>
      <c r="N3500">
        <v>24</v>
      </c>
      <c r="O3500">
        <v>5</v>
      </c>
      <c r="P3500">
        <v>6</v>
      </c>
      <c r="Q3500">
        <v>11</v>
      </c>
      <c r="R3500" s="27">
        <f t="shared" si="282"/>
        <v>332</v>
      </c>
      <c r="S3500" s="27">
        <f t="shared" si="283"/>
        <v>245</v>
      </c>
      <c r="T3500" s="27" t="str">
        <f>IFERROR(VLOOKUP(F3500,#REF!,2,0),"")</f>
        <v/>
      </c>
      <c r="U3500" s="27" t="str">
        <f t="shared" si="284"/>
        <v>,09:30:00,car,332</v>
      </c>
    </row>
    <row r="3501" spans="1:21" hidden="1" x14ac:dyDescent="0.25">
      <c r="A3501" t="s">
        <v>135</v>
      </c>
      <c r="B3501">
        <v>9</v>
      </c>
      <c r="C3501" s="27" t="str">
        <f t="shared" si="280"/>
        <v>M</v>
      </c>
      <c r="E3501" t="s">
        <v>3799</v>
      </c>
      <c r="F3501" s="27" t="str">
        <f t="shared" si="281"/>
        <v>CCV-52B</v>
      </c>
      <c r="G3501" t="s">
        <v>3800</v>
      </c>
      <c r="I3501" t="s">
        <v>3814</v>
      </c>
      <c r="J3501">
        <v>2</v>
      </c>
      <c r="K3501">
        <v>2</v>
      </c>
      <c r="L3501">
        <v>0</v>
      </c>
      <c r="M3501">
        <v>230</v>
      </c>
      <c r="N3501">
        <v>29</v>
      </c>
      <c r="O3501">
        <v>6</v>
      </c>
      <c r="P3501">
        <v>16</v>
      </c>
      <c r="Q3501">
        <v>14</v>
      </c>
      <c r="R3501" s="27">
        <f t="shared" si="282"/>
        <v>350</v>
      </c>
      <c r="S3501" s="27">
        <f t="shared" si="283"/>
        <v>260</v>
      </c>
      <c r="T3501" s="27" t="str">
        <f>IFERROR(VLOOKUP(F3501,#REF!,2,0),"")</f>
        <v/>
      </c>
      <c r="U3501" s="27" t="str">
        <f t="shared" si="284"/>
        <v>,09:45:00,car,350</v>
      </c>
    </row>
    <row r="3502" spans="1:21" hidden="1" x14ac:dyDescent="0.25">
      <c r="A3502" t="s">
        <v>137</v>
      </c>
      <c r="B3502">
        <v>10</v>
      </c>
      <c r="C3502" s="27" t="str">
        <f t="shared" si="280"/>
        <v>M</v>
      </c>
      <c r="E3502" t="s">
        <v>3799</v>
      </c>
      <c r="F3502" s="27" t="str">
        <f t="shared" si="281"/>
        <v>CCV-52B</v>
      </c>
      <c r="G3502" t="s">
        <v>3800</v>
      </c>
      <c r="I3502" t="s">
        <v>3815</v>
      </c>
      <c r="J3502">
        <v>0</v>
      </c>
      <c r="K3502">
        <v>0</v>
      </c>
      <c r="L3502">
        <v>0</v>
      </c>
      <c r="M3502">
        <v>22</v>
      </c>
      <c r="N3502">
        <v>4</v>
      </c>
      <c r="O3502">
        <v>1</v>
      </c>
      <c r="P3502">
        <v>1</v>
      </c>
      <c r="Q3502">
        <v>3</v>
      </c>
      <c r="R3502" s="27">
        <f t="shared" si="282"/>
        <v>35</v>
      </c>
      <c r="S3502" s="27">
        <f t="shared" si="283"/>
        <v>26</v>
      </c>
      <c r="T3502" s="27" t="str">
        <f>IFERROR(VLOOKUP(F3502,#REF!,2,0),"")</f>
        <v/>
      </c>
      <c r="U3502" s="27" t="str">
        <f t="shared" si="284"/>
        <v>,10:00:00,car,35</v>
      </c>
    </row>
    <row r="3503" spans="1:21" hidden="1" x14ac:dyDescent="0.25">
      <c r="A3503" t="s">
        <v>183</v>
      </c>
      <c r="B3503">
        <v>15</v>
      </c>
      <c r="C3503" s="27" t="str">
        <f t="shared" si="280"/>
        <v>T</v>
      </c>
      <c r="E3503" t="s">
        <v>3799</v>
      </c>
      <c r="F3503" s="27" t="str">
        <f t="shared" si="281"/>
        <v>CCV-52B</v>
      </c>
      <c r="G3503" t="s">
        <v>3800</v>
      </c>
      <c r="I3503" t="s">
        <v>3816</v>
      </c>
      <c r="J3503">
        <v>0</v>
      </c>
      <c r="K3503">
        <v>0</v>
      </c>
      <c r="L3503">
        <v>0</v>
      </c>
      <c r="M3503">
        <v>4</v>
      </c>
      <c r="N3503">
        <v>0</v>
      </c>
      <c r="O3503">
        <v>0</v>
      </c>
      <c r="P3503">
        <v>0</v>
      </c>
      <c r="Q3503">
        <v>1</v>
      </c>
      <c r="R3503" s="27">
        <f t="shared" si="282"/>
        <v>7</v>
      </c>
      <c r="S3503" s="27">
        <f t="shared" si="283"/>
        <v>5</v>
      </c>
      <c r="T3503" s="27" t="str">
        <f>IFERROR(VLOOKUP(F3503,#REF!,2,0),"")</f>
        <v/>
      </c>
      <c r="U3503" s="27" t="str">
        <f t="shared" si="284"/>
        <v>,15:45:00,car,7</v>
      </c>
    </row>
    <row r="3504" spans="1:21" hidden="1" x14ac:dyDescent="0.25">
      <c r="A3504" t="s">
        <v>185</v>
      </c>
      <c r="B3504">
        <v>16</v>
      </c>
      <c r="C3504" s="27" t="str">
        <f t="shared" si="280"/>
        <v>T</v>
      </c>
      <c r="E3504" t="s">
        <v>3799</v>
      </c>
      <c r="F3504" s="27" t="str">
        <f t="shared" si="281"/>
        <v>CCV-52B</v>
      </c>
      <c r="G3504" t="s">
        <v>3800</v>
      </c>
      <c r="I3504" t="s">
        <v>3817</v>
      </c>
      <c r="J3504">
        <v>0</v>
      </c>
      <c r="K3504">
        <v>0</v>
      </c>
      <c r="L3504">
        <v>0</v>
      </c>
      <c r="M3504">
        <v>179</v>
      </c>
      <c r="N3504">
        <v>25</v>
      </c>
      <c r="O3504">
        <v>7</v>
      </c>
      <c r="P3504">
        <v>16</v>
      </c>
      <c r="Q3504">
        <v>6</v>
      </c>
      <c r="R3504" s="27">
        <f t="shared" si="282"/>
        <v>267</v>
      </c>
      <c r="S3504" s="27">
        <f t="shared" si="283"/>
        <v>201</v>
      </c>
      <c r="T3504" s="27" t="str">
        <f>IFERROR(VLOOKUP(F3504,#REF!,2,0),"")</f>
        <v/>
      </c>
      <c r="U3504" s="27" t="str">
        <f t="shared" si="284"/>
        <v>,16:00:00,car,267</v>
      </c>
    </row>
    <row r="3505" spans="1:21" hidden="1" x14ac:dyDescent="0.25">
      <c r="A3505" t="s">
        <v>187</v>
      </c>
      <c r="B3505">
        <v>16</v>
      </c>
      <c r="C3505" s="27" t="str">
        <f t="shared" si="280"/>
        <v>T</v>
      </c>
      <c r="E3505" t="s">
        <v>3799</v>
      </c>
      <c r="F3505" s="27" t="str">
        <f t="shared" si="281"/>
        <v>CCV-52B</v>
      </c>
      <c r="G3505" t="s">
        <v>3800</v>
      </c>
      <c r="I3505" t="s">
        <v>3818</v>
      </c>
      <c r="J3505">
        <v>2</v>
      </c>
      <c r="K3505">
        <v>1</v>
      </c>
      <c r="L3505">
        <v>0</v>
      </c>
      <c r="M3505">
        <v>190</v>
      </c>
      <c r="N3505">
        <v>22</v>
      </c>
      <c r="O3505">
        <v>2</v>
      </c>
      <c r="P3505">
        <v>22</v>
      </c>
      <c r="Q3505">
        <v>8</v>
      </c>
      <c r="R3505" s="27">
        <f t="shared" si="282"/>
        <v>294</v>
      </c>
      <c r="S3505" s="27">
        <f t="shared" si="283"/>
        <v>220</v>
      </c>
      <c r="T3505" s="27" t="str">
        <f>IFERROR(VLOOKUP(F3505,#REF!,2,0),"")</f>
        <v/>
      </c>
      <c r="U3505" s="27" t="str">
        <f t="shared" si="284"/>
        <v>,16:15:00,car,294</v>
      </c>
    </row>
    <row r="3506" spans="1:21" hidden="1" x14ac:dyDescent="0.25">
      <c r="A3506" t="s">
        <v>42</v>
      </c>
      <c r="B3506">
        <v>16</v>
      </c>
      <c r="C3506" s="27" t="str">
        <f t="shared" si="280"/>
        <v>T</v>
      </c>
      <c r="E3506" t="s">
        <v>3799</v>
      </c>
      <c r="F3506" s="27" t="str">
        <f t="shared" si="281"/>
        <v>CCV-52B</v>
      </c>
      <c r="G3506" t="s">
        <v>3800</v>
      </c>
      <c r="I3506" t="s">
        <v>3819</v>
      </c>
      <c r="J3506">
        <v>3</v>
      </c>
      <c r="K3506">
        <v>0</v>
      </c>
      <c r="L3506">
        <v>0</v>
      </c>
      <c r="M3506">
        <v>172</v>
      </c>
      <c r="N3506">
        <v>17</v>
      </c>
      <c r="O3506">
        <v>4</v>
      </c>
      <c r="P3506">
        <v>23</v>
      </c>
      <c r="Q3506">
        <v>3</v>
      </c>
      <c r="R3506" s="27">
        <f t="shared" si="282"/>
        <v>262</v>
      </c>
      <c r="S3506" s="27">
        <f t="shared" si="283"/>
        <v>198</v>
      </c>
      <c r="T3506" s="27" t="str">
        <f>IFERROR(VLOOKUP(F3506,#REF!,2,0),"")</f>
        <v/>
      </c>
      <c r="U3506" s="27" t="str">
        <f t="shared" si="284"/>
        <v>,16:30:00,car,262</v>
      </c>
    </row>
    <row r="3507" spans="1:21" hidden="1" x14ac:dyDescent="0.25">
      <c r="A3507" t="s">
        <v>43</v>
      </c>
      <c r="B3507">
        <v>16</v>
      </c>
      <c r="C3507" s="27" t="str">
        <f t="shared" si="280"/>
        <v>T</v>
      </c>
      <c r="E3507" t="s">
        <v>3799</v>
      </c>
      <c r="F3507" s="27" t="str">
        <f t="shared" si="281"/>
        <v>CCV-52B</v>
      </c>
      <c r="G3507" t="s">
        <v>3800</v>
      </c>
      <c r="I3507" t="s">
        <v>3820</v>
      </c>
      <c r="J3507">
        <v>0</v>
      </c>
      <c r="K3507">
        <v>1</v>
      </c>
      <c r="L3507">
        <v>0</v>
      </c>
      <c r="M3507">
        <v>185</v>
      </c>
      <c r="N3507">
        <v>18</v>
      </c>
      <c r="O3507">
        <v>7</v>
      </c>
      <c r="P3507">
        <v>10</v>
      </c>
      <c r="Q3507">
        <v>10</v>
      </c>
      <c r="R3507" s="27">
        <f t="shared" si="282"/>
        <v>273</v>
      </c>
      <c r="S3507" s="27">
        <f t="shared" si="283"/>
        <v>205</v>
      </c>
      <c r="T3507" s="27" t="str">
        <f>IFERROR(VLOOKUP(F3507,#REF!,2,0),"")</f>
        <v/>
      </c>
      <c r="U3507" s="27" t="str">
        <f t="shared" si="284"/>
        <v>,16:45:00,car,273</v>
      </c>
    </row>
    <row r="3508" spans="1:21" hidden="1" x14ac:dyDescent="0.25">
      <c r="A3508" t="s">
        <v>44</v>
      </c>
      <c r="B3508">
        <v>17</v>
      </c>
      <c r="C3508" s="27" t="str">
        <f t="shared" si="280"/>
        <v>T</v>
      </c>
      <c r="E3508" t="s">
        <v>3799</v>
      </c>
      <c r="F3508" s="27" t="str">
        <f t="shared" si="281"/>
        <v>CCV-52B</v>
      </c>
      <c r="G3508" t="s">
        <v>3800</v>
      </c>
      <c r="I3508" t="s">
        <v>3821</v>
      </c>
      <c r="J3508">
        <v>0</v>
      </c>
      <c r="K3508">
        <v>1</v>
      </c>
      <c r="L3508">
        <v>0</v>
      </c>
      <c r="M3508">
        <v>202</v>
      </c>
      <c r="N3508">
        <v>14</v>
      </c>
      <c r="O3508">
        <v>7</v>
      </c>
      <c r="P3508">
        <v>22</v>
      </c>
      <c r="Q3508">
        <v>5</v>
      </c>
      <c r="R3508" s="27">
        <f t="shared" si="282"/>
        <v>304</v>
      </c>
      <c r="S3508" s="27">
        <f t="shared" si="283"/>
        <v>229</v>
      </c>
      <c r="T3508" s="27" t="str">
        <f>IFERROR(VLOOKUP(F3508,#REF!,2,0),"")</f>
        <v/>
      </c>
      <c r="U3508" s="27" t="str">
        <f t="shared" si="284"/>
        <v>,17:00:00,car,304</v>
      </c>
    </row>
    <row r="3509" spans="1:21" hidden="1" x14ac:dyDescent="0.25">
      <c r="A3509" t="s">
        <v>45</v>
      </c>
      <c r="B3509">
        <v>17</v>
      </c>
      <c r="C3509" s="27" t="str">
        <f t="shared" si="280"/>
        <v>T</v>
      </c>
      <c r="E3509" t="s">
        <v>3799</v>
      </c>
      <c r="F3509" s="27" t="str">
        <f t="shared" si="281"/>
        <v>CCV-52B</v>
      </c>
      <c r="G3509" t="s">
        <v>3800</v>
      </c>
      <c r="I3509" t="s">
        <v>3822</v>
      </c>
      <c r="J3509">
        <v>1</v>
      </c>
      <c r="K3509">
        <v>0</v>
      </c>
      <c r="L3509">
        <v>0</v>
      </c>
      <c r="M3509">
        <v>200</v>
      </c>
      <c r="N3509">
        <v>30</v>
      </c>
      <c r="O3509">
        <v>2</v>
      </c>
      <c r="P3509">
        <v>12</v>
      </c>
      <c r="Q3509">
        <v>5</v>
      </c>
      <c r="R3509" s="27">
        <f t="shared" si="282"/>
        <v>289</v>
      </c>
      <c r="S3509" s="27">
        <f t="shared" si="283"/>
        <v>217</v>
      </c>
      <c r="T3509" s="27" t="str">
        <f>IFERROR(VLOOKUP(F3509,#REF!,2,0),"")</f>
        <v/>
      </c>
      <c r="U3509" s="27" t="str">
        <f t="shared" si="284"/>
        <v>,17:15:00,car,289</v>
      </c>
    </row>
    <row r="3510" spans="1:21" hidden="1" x14ac:dyDescent="0.25">
      <c r="A3510" t="s">
        <v>46</v>
      </c>
      <c r="B3510">
        <v>17</v>
      </c>
      <c r="C3510" s="27" t="str">
        <f t="shared" si="280"/>
        <v>T</v>
      </c>
      <c r="E3510" t="s">
        <v>3799</v>
      </c>
      <c r="F3510" s="27" t="str">
        <f t="shared" si="281"/>
        <v>CCV-52B</v>
      </c>
      <c r="G3510" t="s">
        <v>3800</v>
      </c>
      <c r="I3510" t="s">
        <v>3823</v>
      </c>
      <c r="J3510">
        <v>0</v>
      </c>
      <c r="K3510">
        <v>0</v>
      </c>
      <c r="L3510">
        <v>0</v>
      </c>
      <c r="M3510">
        <v>169</v>
      </c>
      <c r="N3510">
        <v>22</v>
      </c>
      <c r="O3510">
        <v>7</v>
      </c>
      <c r="P3510">
        <v>11</v>
      </c>
      <c r="Q3510">
        <v>8</v>
      </c>
      <c r="R3510" s="27">
        <f t="shared" si="282"/>
        <v>250</v>
      </c>
      <c r="S3510" s="27">
        <f t="shared" si="283"/>
        <v>188</v>
      </c>
      <c r="T3510" s="27" t="str">
        <f>IFERROR(VLOOKUP(F3510,#REF!,2,0),"")</f>
        <v/>
      </c>
      <c r="U3510" s="27" t="str">
        <f t="shared" si="284"/>
        <v>,17:30:00,car,250</v>
      </c>
    </row>
    <row r="3511" spans="1:21" hidden="1" x14ac:dyDescent="0.25">
      <c r="A3511" t="s">
        <v>47</v>
      </c>
      <c r="B3511">
        <v>17</v>
      </c>
      <c r="C3511" s="27" t="str">
        <f t="shared" si="280"/>
        <v>T</v>
      </c>
      <c r="E3511" t="s">
        <v>3799</v>
      </c>
      <c r="F3511" s="27" t="str">
        <f t="shared" si="281"/>
        <v>CCV-52B</v>
      </c>
      <c r="G3511" t="s">
        <v>3800</v>
      </c>
      <c r="I3511" t="s">
        <v>3824</v>
      </c>
      <c r="J3511">
        <v>3</v>
      </c>
      <c r="K3511">
        <v>0</v>
      </c>
      <c r="L3511">
        <v>0</v>
      </c>
      <c r="M3511">
        <v>228</v>
      </c>
      <c r="N3511">
        <v>14</v>
      </c>
      <c r="O3511">
        <v>4</v>
      </c>
      <c r="P3511">
        <v>14</v>
      </c>
      <c r="Q3511">
        <v>9</v>
      </c>
      <c r="R3511" s="27">
        <f t="shared" si="282"/>
        <v>330</v>
      </c>
      <c r="S3511" s="27">
        <f t="shared" si="283"/>
        <v>251</v>
      </c>
      <c r="T3511" s="27" t="str">
        <f>IFERROR(VLOOKUP(F3511,#REF!,2,0),"")</f>
        <v/>
      </c>
      <c r="U3511" s="27" t="str">
        <f t="shared" si="284"/>
        <v>,17:45:00,car,330</v>
      </c>
    </row>
    <row r="3512" spans="1:21" hidden="1" x14ac:dyDescent="0.25">
      <c r="A3512" t="s">
        <v>48</v>
      </c>
      <c r="B3512">
        <v>18</v>
      </c>
      <c r="C3512" s="27" t="str">
        <f t="shared" si="280"/>
        <v>T</v>
      </c>
      <c r="E3512" t="s">
        <v>3799</v>
      </c>
      <c r="F3512" s="27" t="str">
        <f t="shared" si="281"/>
        <v>CCV-52B</v>
      </c>
      <c r="G3512" t="s">
        <v>3800</v>
      </c>
      <c r="I3512" t="s">
        <v>3825</v>
      </c>
      <c r="J3512">
        <v>1</v>
      </c>
      <c r="K3512">
        <v>1</v>
      </c>
      <c r="L3512">
        <v>0</v>
      </c>
      <c r="M3512">
        <v>227</v>
      </c>
      <c r="N3512">
        <v>20</v>
      </c>
      <c r="O3512">
        <v>12</v>
      </c>
      <c r="P3512">
        <v>8</v>
      </c>
      <c r="Q3512">
        <v>4</v>
      </c>
      <c r="R3512" s="27">
        <f t="shared" si="282"/>
        <v>318</v>
      </c>
      <c r="S3512" s="27">
        <f t="shared" si="283"/>
        <v>239</v>
      </c>
      <c r="T3512" s="27" t="str">
        <f>IFERROR(VLOOKUP(F3512,#REF!,2,0),"")</f>
        <v/>
      </c>
      <c r="U3512" s="27" t="str">
        <f t="shared" si="284"/>
        <v>,18:00:00,car,318</v>
      </c>
    </row>
    <row r="3513" spans="1:21" hidden="1" x14ac:dyDescent="0.25">
      <c r="A3513" t="s">
        <v>49</v>
      </c>
      <c r="B3513">
        <v>18</v>
      </c>
      <c r="C3513" s="27" t="str">
        <f t="shared" si="280"/>
        <v>T</v>
      </c>
      <c r="E3513" t="s">
        <v>3799</v>
      </c>
      <c r="F3513" s="27" t="str">
        <f t="shared" si="281"/>
        <v>CCV-52B</v>
      </c>
      <c r="G3513" t="s">
        <v>3800</v>
      </c>
      <c r="I3513" t="s">
        <v>3826</v>
      </c>
      <c r="J3513">
        <v>2</v>
      </c>
      <c r="K3513">
        <v>1</v>
      </c>
      <c r="L3513">
        <v>0</v>
      </c>
      <c r="M3513">
        <v>246</v>
      </c>
      <c r="N3513">
        <v>18</v>
      </c>
      <c r="O3513">
        <v>5</v>
      </c>
      <c r="P3513">
        <v>9</v>
      </c>
      <c r="Q3513">
        <v>0</v>
      </c>
      <c r="R3513" s="27">
        <f t="shared" si="282"/>
        <v>338</v>
      </c>
      <c r="S3513" s="27">
        <f t="shared" si="283"/>
        <v>255</v>
      </c>
      <c r="T3513" s="27" t="str">
        <f>IFERROR(VLOOKUP(F3513,#REF!,2,0),"")</f>
        <v/>
      </c>
      <c r="U3513" s="27" t="str">
        <f t="shared" si="284"/>
        <v>,18:15:00,car,338</v>
      </c>
    </row>
    <row r="3514" spans="1:21" hidden="1" x14ac:dyDescent="0.25">
      <c r="A3514" t="s">
        <v>197</v>
      </c>
      <c r="B3514">
        <v>18</v>
      </c>
      <c r="C3514" s="27" t="str">
        <f t="shared" si="280"/>
        <v>T</v>
      </c>
      <c r="E3514" t="s">
        <v>3799</v>
      </c>
      <c r="F3514" s="27" t="str">
        <f t="shared" si="281"/>
        <v>CCV-52B</v>
      </c>
      <c r="G3514" t="s">
        <v>3800</v>
      </c>
      <c r="I3514" t="s">
        <v>3827</v>
      </c>
      <c r="J3514">
        <v>1</v>
      </c>
      <c r="K3514">
        <v>1</v>
      </c>
      <c r="L3514">
        <v>0</v>
      </c>
      <c r="M3514">
        <v>247</v>
      </c>
      <c r="N3514">
        <v>15</v>
      </c>
      <c r="O3514">
        <v>6</v>
      </c>
      <c r="P3514">
        <v>5</v>
      </c>
      <c r="Q3514">
        <v>3</v>
      </c>
      <c r="R3514" s="27">
        <f t="shared" si="282"/>
        <v>338</v>
      </c>
      <c r="S3514" s="27">
        <f t="shared" si="283"/>
        <v>255</v>
      </c>
      <c r="T3514" s="27" t="str">
        <f>IFERROR(VLOOKUP(F3514,#REF!,2,0),"")</f>
        <v/>
      </c>
      <c r="U3514" s="27" t="str">
        <f t="shared" si="284"/>
        <v>,18:30:00,car,338</v>
      </c>
    </row>
    <row r="3515" spans="1:21" hidden="1" x14ac:dyDescent="0.25">
      <c r="A3515" t="s">
        <v>199</v>
      </c>
      <c r="B3515">
        <v>18</v>
      </c>
      <c r="C3515" s="27" t="str">
        <f t="shared" si="280"/>
        <v>T</v>
      </c>
      <c r="E3515" t="s">
        <v>3799</v>
      </c>
      <c r="F3515" s="27" t="str">
        <f t="shared" si="281"/>
        <v>CCV-52B</v>
      </c>
      <c r="G3515" t="s">
        <v>3800</v>
      </c>
      <c r="I3515" t="s">
        <v>3828</v>
      </c>
      <c r="J3515">
        <v>0</v>
      </c>
      <c r="K3515">
        <v>1</v>
      </c>
      <c r="L3515">
        <v>0</v>
      </c>
      <c r="M3515">
        <v>266</v>
      </c>
      <c r="N3515">
        <v>16</v>
      </c>
      <c r="O3515">
        <v>7</v>
      </c>
      <c r="P3515">
        <v>9</v>
      </c>
      <c r="Q3515">
        <v>4</v>
      </c>
      <c r="R3515" s="27">
        <f t="shared" si="282"/>
        <v>369</v>
      </c>
      <c r="S3515" s="27">
        <f t="shared" si="283"/>
        <v>279</v>
      </c>
      <c r="T3515" s="27" t="str">
        <f>IFERROR(VLOOKUP(F3515,#REF!,2,0),"")</f>
        <v/>
      </c>
      <c r="U3515" s="27" t="str">
        <f t="shared" si="284"/>
        <v>,18:45:00,car,369</v>
      </c>
    </row>
    <row r="3516" spans="1:21" hidden="1" x14ac:dyDescent="0.25">
      <c r="A3516" t="s">
        <v>201</v>
      </c>
      <c r="B3516">
        <v>19</v>
      </c>
      <c r="C3516" s="27" t="str">
        <f t="shared" si="280"/>
        <v>N</v>
      </c>
      <c r="E3516" t="s">
        <v>3799</v>
      </c>
      <c r="F3516" s="27" t="str">
        <f t="shared" si="281"/>
        <v>CCV-52B</v>
      </c>
      <c r="G3516" t="s">
        <v>3800</v>
      </c>
      <c r="I3516" t="s">
        <v>3829</v>
      </c>
      <c r="J3516">
        <v>1</v>
      </c>
      <c r="K3516">
        <v>0</v>
      </c>
      <c r="L3516">
        <v>0</v>
      </c>
      <c r="M3516">
        <v>204</v>
      </c>
      <c r="N3516">
        <v>13</v>
      </c>
      <c r="O3516">
        <v>8</v>
      </c>
      <c r="P3516">
        <v>8</v>
      </c>
      <c r="Q3516">
        <v>2</v>
      </c>
      <c r="R3516" s="27">
        <f t="shared" si="282"/>
        <v>282</v>
      </c>
      <c r="S3516" s="27">
        <f t="shared" si="283"/>
        <v>214</v>
      </c>
      <c r="T3516" s="27" t="str">
        <f>IFERROR(VLOOKUP(F3516,#REF!,2,0),"")</f>
        <v/>
      </c>
      <c r="U3516" s="27" t="str">
        <f t="shared" si="284"/>
        <v>,19:00:00,car,282</v>
      </c>
    </row>
    <row r="3517" spans="1:21" hidden="1" x14ac:dyDescent="0.25">
      <c r="A3517" t="s">
        <v>203</v>
      </c>
      <c r="B3517">
        <v>19</v>
      </c>
      <c r="C3517" s="27" t="str">
        <f t="shared" si="280"/>
        <v>N</v>
      </c>
      <c r="E3517" t="s">
        <v>3799</v>
      </c>
      <c r="F3517" s="27" t="str">
        <f t="shared" si="281"/>
        <v>CCV-52B</v>
      </c>
      <c r="G3517" t="s">
        <v>3800</v>
      </c>
      <c r="I3517" t="s">
        <v>3830</v>
      </c>
      <c r="J3517">
        <v>1</v>
      </c>
      <c r="K3517">
        <v>0</v>
      </c>
      <c r="L3517">
        <v>0</v>
      </c>
      <c r="M3517">
        <v>172</v>
      </c>
      <c r="N3517">
        <v>5</v>
      </c>
      <c r="O3517">
        <v>7</v>
      </c>
      <c r="P3517">
        <v>15</v>
      </c>
      <c r="Q3517">
        <v>1</v>
      </c>
      <c r="R3517" s="27">
        <f t="shared" si="282"/>
        <v>246</v>
      </c>
      <c r="S3517" s="27">
        <f t="shared" si="283"/>
        <v>188</v>
      </c>
      <c r="T3517" s="27" t="str">
        <f>IFERROR(VLOOKUP(F3517,#REF!,2,0),"")</f>
        <v/>
      </c>
      <c r="U3517" s="27" t="str">
        <f t="shared" si="284"/>
        <v>,19:15:00,car,246</v>
      </c>
    </row>
    <row r="3518" spans="1:21" hidden="1" x14ac:dyDescent="0.25">
      <c r="A3518" t="s">
        <v>205</v>
      </c>
      <c r="B3518">
        <v>19</v>
      </c>
      <c r="C3518" s="27" t="str">
        <f t="shared" si="280"/>
        <v>N</v>
      </c>
      <c r="E3518" t="s">
        <v>3799</v>
      </c>
      <c r="F3518" s="27" t="str">
        <f t="shared" si="281"/>
        <v>CCV-52B</v>
      </c>
      <c r="G3518" t="s">
        <v>3800</v>
      </c>
      <c r="I3518" t="s">
        <v>3831</v>
      </c>
      <c r="J3518">
        <v>0</v>
      </c>
      <c r="K3518">
        <v>0</v>
      </c>
      <c r="L3518">
        <v>0</v>
      </c>
      <c r="M3518">
        <v>18</v>
      </c>
      <c r="N3518">
        <v>3</v>
      </c>
      <c r="O3518">
        <v>0</v>
      </c>
      <c r="P3518">
        <v>1</v>
      </c>
      <c r="Q3518">
        <v>1</v>
      </c>
      <c r="R3518" s="27">
        <f t="shared" si="282"/>
        <v>27</v>
      </c>
      <c r="S3518" s="27">
        <f t="shared" si="283"/>
        <v>20</v>
      </c>
      <c r="T3518" s="27" t="str">
        <f>IFERROR(VLOOKUP(F3518,#REF!,2,0),"")</f>
        <v/>
      </c>
      <c r="U3518" s="27" t="str">
        <f t="shared" si="284"/>
        <v>,19:30:00,car,27</v>
      </c>
    </row>
    <row r="3519" spans="1:21" hidden="1" x14ac:dyDescent="0.25">
      <c r="A3519" t="s">
        <v>109</v>
      </c>
      <c r="B3519">
        <v>6</v>
      </c>
      <c r="C3519" s="27" t="str">
        <f t="shared" si="280"/>
        <v>M</v>
      </c>
      <c r="E3519" t="s">
        <v>3832</v>
      </c>
      <c r="F3519" s="27" t="str">
        <f t="shared" si="281"/>
        <v>CCV-54A</v>
      </c>
      <c r="G3519" t="s">
        <v>3833</v>
      </c>
      <c r="I3519" t="s">
        <v>3834</v>
      </c>
      <c r="J3519">
        <v>0</v>
      </c>
      <c r="K3519">
        <v>2</v>
      </c>
      <c r="L3519">
        <v>0</v>
      </c>
      <c r="M3519">
        <v>28</v>
      </c>
      <c r="N3519">
        <v>2</v>
      </c>
      <c r="O3519">
        <v>7</v>
      </c>
      <c r="P3519">
        <v>9</v>
      </c>
      <c r="Q3519">
        <v>2</v>
      </c>
      <c r="R3519" s="27">
        <f t="shared" si="282"/>
        <v>57</v>
      </c>
      <c r="S3519" s="27">
        <f t="shared" si="283"/>
        <v>39</v>
      </c>
      <c r="T3519" s="27" t="str">
        <f>IFERROR(VLOOKUP(F3519,#REF!,2,0),"")</f>
        <v/>
      </c>
      <c r="U3519" s="27" t="str">
        <f t="shared" si="284"/>
        <v>,06:30:00,car,57</v>
      </c>
    </row>
    <row r="3520" spans="1:21" hidden="1" x14ac:dyDescent="0.25">
      <c r="A3520" t="s">
        <v>111</v>
      </c>
      <c r="B3520">
        <v>6</v>
      </c>
      <c r="C3520" s="27" t="str">
        <f t="shared" si="280"/>
        <v>M</v>
      </c>
      <c r="E3520" t="s">
        <v>3832</v>
      </c>
      <c r="F3520" s="27" t="str">
        <f t="shared" si="281"/>
        <v>CCV-54A</v>
      </c>
      <c r="G3520" t="s">
        <v>3833</v>
      </c>
      <c r="I3520" t="s">
        <v>3835</v>
      </c>
      <c r="J3520">
        <v>0</v>
      </c>
      <c r="K3520">
        <v>2</v>
      </c>
      <c r="L3520">
        <v>1</v>
      </c>
      <c r="M3520">
        <v>145</v>
      </c>
      <c r="N3520">
        <v>23</v>
      </c>
      <c r="O3520">
        <v>22</v>
      </c>
      <c r="P3520">
        <v>23</v>
      </c>
      <c r="Q3520">
        <v>5</v>
      </c>
      <c r="R3520" s="27">
        <f t="shared" si="282"/>
        <v>239</v>
      </c>
      <c r="S3520" s="27">
        <f t="shared" si="283"/>
        <v>176</v>
      </c>
      <c r="T3520" s="27" t="str">
        <f>IFERROR(VLOOKUP(F3520,#REF!,2,0),"")</f>
        <v/>
      </c>
      <c r="U3520" s="27" t="str">
        <f t="shared" si="284"/>
        <v>,06:45:00,car,239</v>
      </c>
    </row>
    <row r="3521" spans="1:21" hidden="1" x14ac:dyDescent="0.25">
      <c r="A3521" t="s">
        <v>113</v>
      </c>
      <c r="B3521">
        <v>7</v>
      </c>
      <c r="C3521" s="27" t="str">
        <f t="shared" si="280"/>
        <v>M</v>
      </c>
      <c r="E3521" t="s">
        <v>3832</v>
      </c>
      <c r="F3521" s="27" t="str">
        <f t="shared" si="281"/>
        <v>CCV-54A</v>
      </c>
      <c r="G3521" t="s">
        <v>3833</v>
      </c>
      <c r="I3521" t="s">
        <v>3836</v>
      </c>
      <c r="J3521">
        <v>0</v>
      </c>
      <c r="K3521">
        <v>0</v>
      </c>
      <c r="L3521">
        <v>2</v>
      </c>
      <c r="M3521">
        <v>212</v>
      </c>
      <c r="N3521">
        <v>20</v>
      </c>
      <c r="O3521">
        <v>14</v>
      </c>
      <c r="P3521">
        <v>15</v>
      </c>
      <c r="Q3521">
        <v>18</v>
      </c>
      <c r="R3521" s="27">
        <f t="shared" si="282"/>
        <v>330</v>
      </c>
      <c r="S3521" s="27">
        <f t="shared" si="283"/>
        <v>250</v>
      </c>
      <c r="T3521" s="27" t="str">
        <f>IFERROR(VLOOKUP(F3521,#REF!,2,0),"")</f>
        <v/>
      </c>
      <c r="U3521" s="27" t="str">
        <f t="shared" si="284"/>
        <v>,07:00:00,car,330</v>
      </c>
    </row>
    <row r="3522" spans="1:21" hidden="1" x14ac:dyDescent="0.25">
      <c r="A3522" t="s">
        <v>115</v>
      </c>
      <c r="B3522">
        <v>7</v>
      </c>
      <c r="C3522" s="27" t="str">
        <f t="shared" si="280"/>
        <v>M</v>
      </c>
      <c r="E3522" t="s">
        <v>3832</v>
      </c>
      <c r="F3522" s="27" t="str">
        <f t="shared" si="281"/>
        <v>CCV-54A</v>
      </c>
      <c r="G3522" t="s">
        <v>3833</v>
      </c>
      <c r="I3522" t="s">
        <v>3837</v>
      </c>
      <c r="J3522">
        <v>1</v>
      </c>
      <c r="K3522">
        <v>0</v>
      </c>
      <c r="L3522">
        <v>2</v>
      </c>
      <c r="M3522">
        <v>218</v>
      </c>
      <c r="N3522">
        <v>24</v>
      </c>
      <c r="O3522">
        <v>12</v>
      </c>
      <c r="P3522">
        <v>14</v>
      </c>
      <c r="Q3522">
        <v>18</v>
      </c>
      <c r="R3522" s="27">
        <f t="shared" si="282"/>
        <v>337</v>
      </c>
      <c r="S3522" s="27">
        <f t="shared" si="283"/>
        <v>255</v>
      </c>
      <c r="T3522" s="27" t="str">
        <f>IFERROR(VLOOKUP(F3522,#REF!,2,0),"")</f>
        <v/>
      </c>
      <c r="U3522" s="27" t="str">
        <f t="shared" si="284"/>
        <v>,07:15:00,car,337</v>
      </c>
    </row>
    <row r="3523" spans="1:21" hidden="1" x14ac:dyDescent="0.25">
      <c r="A3523" t="s">
        <v>117</v>
      </c>
      <c r="B3523">
        <v>7</v>
      </c>
      <c r="C3523" s="27" t="str">
        <f t="shared" ref="C3523:C3586" si="285">IF(B3523&lt;12,"M",IF(AND(B3523&gt;=12,B3523&lt;=18),"T","N"))</f>
        <v>M</v>
      </c>
      <c r="E3523" t="s">
        <v>3832</v>
      </c>
      <c r="F3523" s="27" t="str">
        <f t="shared" ref="F3523:F3586" si="286">CONCATENATE("CCV-",G3523)</f>
        <v>CCV-54A</v>
      </c>
      <c r="G3523" t="s">
        <v>3833</v>
      </c>
      <c r="I3523" t="s">
        <v>3838</v>
      </c>
      <c r="J3523">
        <v>0</v>
      </c>
      <c r="K3523">
        <v>0</v>
      </c>
      <c r="L3523">
        <v>1</v>
      </c>
      <c r="M3523">
        <v>265</v>
      </c>
      <c r="N3523">
        <v>28</v>
      </c>
      <c r="O3523">
        <v>14</v>
      </c>
      <c r="P3523">
        <v>7</v>
      </c>
      <c r="Q3523">
        <v>17</v>
      </c>
      <c r="R3523" s="27">
        <f t="shared" ref="R3523:R3586" si="287">ROUNDUP((M3523+P3523+Q3523+(1/6)*N3523+2*K3523+2.5*L3523)*1.3,0)</f>
        <v>386</v>
      </c>
      <c r="S3523" s="27">
        <f t="shared" ref="S3523:S3586" si="288">ROUNDUP(M3523+P3523+Q3523+2.5*L3523,0)</f>
        <v>292</v>
      </c>
      <c r="T3523" s="27" t="str">
        <f>IFERROR(VLOOKUP(F3523,#REF!,2,0),"")</f>
        <v/>
      </c>
      <c r="U3523" s="27" t="str">
        <f t="shared" ref="U3523:U3586" si="289">CONCATENATE(T3523,",",CONCATENATE(LEFT(A3523,5),":00"),",car,",R3523)</f>
        <v>,07:30:00,car,386</v>
      </c>
    </row>
    <row r="3524" spans="1:21" hidden="1" x14ac:dyDescent="0.25">
      <c r="A3524" t="s">
        <v>119</v>
      </c>
      <c r="B3524">
        <v>7</v>
      </c>
      <c r="C3524" s="27" t="str">
        <f t="shared" si="285"/>
        <v>M</v>
      </c>
      <c r="E3524" t="s">
        <v>3832</v>
      </c>
      <c r="F3524" s="27" t="str">
        <f t="shared" si="286"/>
        <v>CCV-54A</v>
      </c>
      <c r="G3524" t="s">
        <v>3833</v>
      </c>
      <c r="I3524" t="s">
        <v>3839</v>
      </c>
      <c r="J3524">
        <v>0</v>
      </c>
      <c r="K3524">
        <v>1</v>
      </c>
      <c r="L3524">
        <v>0</v>
      </c>
      <c r="M3524">
        <v>273</v>
      </c>
      <c r="N3524">
        <v>33</v>
      </c>
      <c r="O3524">
        <v>11</v>
      </c>
      <c r="P3524">
        <v>20</v>
      </c>
      <c r="Q3524">
        <v>10</v>
      </c>
      <c r="R3524" s="27">
        <f t="shared" si="287"/>
        <v>404</v>
      </c>
      <c r="S3524" s="27">
        <f t="shared" si="288"/>
        <v>303</v>
      </c>
      <c r="T3524" s="27" t="str">
        <f>IFERROR(VLOOKUP(F3524,#REF!,2,0),"")</f>
        <v/>
      </c>
      <c r="U3524" s="27" t="str">
        <f t="shared" si="289"/>
        <v>,07:45:00,car,404</v>
      </c>
    </row>
    <row r="3525" spans="1:21" hidden="1" x14ac:dyDescent="0.25">
      <c r="A3525" t="s">
        <v>121</v>
      </c>
      <c r="B3525">
        <v>8</v>
      </c>
      <c r="C3525" s="27" t="str">
        <f t="shared" si="285"/>
        <v>M</v>
      </c>
      <c r="E3525" t="s">
        <v>3832</v>
      </c>
      <c r="F3525" s="27" t="str">
        <f t="shared" si="286"/>
        <v>CCV-54A</v>
      </c>
      <c r="G3525" t="s">
        <v>3833</v>
      </c>
      <c r="I3525" t="s">
        <v>3840</v>
      </c>
      <c r="J3525">
        <v>1</v>
      </c>
      <c r="K3525">
        <v>2</v>
      </c>
      <c r="L3525">
        <v>2</v>
      </c>
      <c r="M3525">
        <v>262</v>
      </c>
      <c r="N3525">
        <v>35</v>
      </c>
      <c r="O3525">
        <v>13</v>
      </c>
      <c r="P3525">
        <v>24</v>
      </c>
      <c r="Q3525">
        <v>6</v>
      </c>
      <c r="R3525" s="27">
        <f t="shared" si="287"/>
        <v>399</v>
      </c>
      <c r="S3525" s="27">
        <f t="shared" si="288"/>
        <v>297</v>
      </c>
      <c r="T3525" s="27" t="str">
        <f>IFERROR(VLOOKUP(F3525,#REF!,2,0),"")</f>
        <v/>
      </c>
      <c r="U3525" s="27" t="str">
        <f t="shared" si="289"/>
        <v>,08:00:00,car,399</v>
      </c>
    </row>
    <row r="3526" spans="1:21" hidden="1" x14ac:dyDescent="0.25">
      <c r="A3526" t="s">
        <v>123</v>
      </c>
      <c r="B3526">
        <v>8</v>
      </c>
      <c r="C3526" s="27" t="str">
        <f t="shared" si="285"/>
        <v>M</v>
      </c>
      <c r="E3526" t="s">
        <v>3832</v>
      </c>
      <c r="F3526" s="27" t="str">
        <f t="shared" si="286"/>
        <v>CCV-54A</v>
      </c>
      <c r="G3526" t="s">
        <v>3833</v>
      </c>
      <c r="I3526" t="s">
        <v>3841</v>
      </c>
      <c r="J3526">
        <v>0</v>
      </c>
      <c r="K3526">
        <v>1</v>
      </c>
      <c r="L3526">
        <v>0</v>
      </c>
      <c r="M3526">
        <v>191</v>
      </c>
      <c r="N3526">
        <v>31</v>
      </c>
      <c r="O3526">
        <v>13</v>
      </c>
      <c r="P3526">
        <v>21</v>
      </c>
      <c r="Q3526">
        <v>4</v>
      </c>
      <c r="R3526" s="27">
        <f t="shared" si="287"/>
        <v>291</v>
      </c>
      <c r="S3526" s="27">
        <f t="shared" si="288"/>
        <v>216</v>
      </c>
      <c r="T3526" s="27" t="str">
        <f>IFERROR(VLOOKUP(F3526,#REF!,2,0),"")</f>
        <v/>
      </c>
      <c r="U3526" s="27" t="str">
        <f t="shared" si="289"/>
        <v>,08:15:00,car,291</v>
      </c>
    </row>
    <row r="3527" spans="1:21" hidden="1" x14ac:dyDescent="0.25">
      <c r="A3527" t="s">
        <v>125</v>
      </c>
      <c r="B3527">
        <v>8</v>
      </c>
      <c r="C3527" s="27" t="str">
        <f t="shared" si="285"/>
        <v>M</v>
      </c>
      <c r="E3527" t="s">
        <v>3832</v>
      </c>
      <c r="F3527" s="27" t="str">
        <f t="shared" si="286"/>
        <v>CCV-54A</v>
      </c>
      <c r="G3527" t="s">
        <v>3833</v>
      </c>
      <c r="I3527" t="s">
        <v>3842</v>
      </c>
      <c r="J3527">
        <v>1</v>
      </c>
      <c r="K3527">
        <v>3</v>
      </c>
      <c r="L3527">
        <v>0</v>
      </c>
      <c r="M3527">
        <v>196</v>
      </c>
      <c r="N3527">
        <v>34</v>
      </c>
      <c r="O3527">
        <v>13</v>
      </c>
      <c r="P3527">
        <v>19</v>
      </c>
      <c r="Q3527">
        <v>8</v>
      </c>
      <c r="R3527" s="27">
        <f t="shared" si="287"/>
        <v>306</v>
      </c>
      <c r="S3527" s="27">
        <f t="shared" si="288"/>
        <v>223</v>
      </c>
      <c r="T3527" s="27" t="str">
        <f>IFERROR(VLOOKUP(F3527,#REF!,2,0),"")</f>
        <v/>
      </c>
      <c r="U3527" s="27" t="str">
        <f t="shared" si="289"/>
        <v>,08:30:00,car,306</v>
      </c>
    </row>
    <row r="3528" spans="1:21" hidden="1" x14ac:dyDescent="0.25">
      <c r="A3528" t="s">
        <v>127</v>
      </c>
      <c r="B3528">
        <v>8</v>
      </c>
      <c r="C3528" s="27" t="str">
        <f t="shared" si="285"/>
        <v>M</v>
      </c>
      <c r="E3528" t="s">
        <v>3832</v>
      </c>
      <c r="F3528" s="27" t="str">
        <f t="shared" si="286"/>
        <v>CCV-54A</v>
      </c>
      <c r="G3528" t="s">
        <v>3833</v>
      </c>
      <c r="I3528" t="s">
        <v>3843</v>
      </c>
      <c r="J3528">
        <v>1</v>
      </c>
      <c r="K3528">
        <v>0</v>
      </c>
      <c r="L3528">
        <v>0</v>
      </c>
      <c r="M3528">
        <v>235</v>
      </c>
      <c r="N3528">
        <v>23</v>
      </c>
      <c r="O3528">
        <v>10</v>
      </c>
      <c r="P3528">
        <v>14</v>
      </c>
      <c r="Q3528">
        <v>11</v>
      </c>
      <c r="R3528" s="27">
        <f t="shared" si="287"/>
        <v>343</v>
      </c>
      <c r="S3528" s="27">
        <f t="shared" si="288"/>
        <v>260</v>
      </c>
      <c r="T3528" s="27" t="str">
        <f>IFERROR(VLOOKUP(F3528,#REF!,2,0),"")</f>
        <v/>
      </c>
      <c r="U3528" s="27" t="str">
        <f t="shared" si="289"/>
        <v>,08:45:00,car,343</v>
      </c>
    </row>
    <row r="3529" spans="1:21" hidden="1" x14ac:dyDescent="0.25">
      <c r="A3529" t="s">
        <v>129</v>
      </c>
      <c r="B3529">
        <v>9</v>
      </c>
      <c r="C3529" s="27" t="str">
        <f t="shared" si="285"/>
        <v>M</v>
      </c>
      <c r="E3529" t="s">
        <v>3832</v>
      </c>
      <c r="F3529" s="27" t="str">
        <f t="shared" si="286"/>
        <v>CCV-54A</v>
      </c>
      <c r="G3529" t="s">
        <v>3833</v>
      </c>
      <c r="I3529" t="s">
        <v>3844</v>
      </c>
      <c r="J3529">
        <v>1</v>
      </c>
      <c r="K3529">
        <v>5</v>
      </c>
      <c r="L3529">
        <v>0</v>
      </c>
      <c r="M3529">
        <v>249</v>
      </c>
      <c r="N3529">
        <v>21</v>
      </c>
      <c r="O3529">
        <v>8</v>
      </c>
      <c r="P3529">
        <v>21</v>
      </c>
      <c r="Q3529">
        <v>8</v>
      </c>
      <c r="R3529" s="27">
        <f t="shared" si="287"/>
        <v>379</v>
      </c>
      <c r="S3529" s="27">
        <f t="shared" si="288"/>
        <v>278</v>
      </c>
      <c r="T3529" s="27" t="str">
        <f>IFERROR(VLOOKUP(F3529,#REF!,2,0),"")</f>
        <v/>
      </c>
      <c r="U3529" s="27" t="str">
        <f t="shared" si="289"/>
        <v>,09:00:00,car,379</v>
      </c>
    </row>
    <row r="3530" spans="1:21" hidden="1" x14ac:dyDescent="0.25">
      <c r="A3530" t="s">
        <v>131</v>
      </c>
      <c r="B3530">
        <v>9</v>
      </c>
      <c r="C3530" s="27" t="str">
        <f t="shared" si="285"/>
        <v>M</v>
      </c>
      <c r="E3530" t="s">
        <v>3832</v>
      </c>
      <c r="F3530" s="27" t="str">
        <f t="shared" si="286"/>
        <v>CCV-54A</v>
      </c>
      <c r="G3530" t="s">
        <v>3833</v>
      </c>
      <c r="I3530" t="s">
        <v>3845</v>
      </c>
      <c r="J3530">
        <v>0</v>
      </c>
      <c r="K3530">
        <v>5</v>
      </c>
      <c r="L3530">
        <v>2</v>
      </c>
      <c r="M3530">
        <v>282</v>
      </c>
      <c r="N3530">
        <v>34</v>
      </c>
      <c r="O3530">
        <v>8</v>
      </c>
      <c r="P3530">
        <v>20</v>
      </c>
      <c r="Q3530">
        <v>5</v>
      </c>
      <c r="R3530" s="27">
        <f t="shared" si="287"/>
        <v>426</v>
      </c>
      <c r="S3530" s="27">
        <f t="shared" si="288"/>
        <v>312</v>
      </c>
      <c r="T3530" s="27" t="str">
        <f>IFERROR(VLOOKUP(F3530,#REF!,2,0),"")</f>
        <v/>
      </c>
      <c r="U3530" s="27" t="str">
        <f t="shared" si="289"/>
        <v>,09:15:00,car,426</v>
      </c>
    </row>
    <row r="3531" spans="1:21" hidden="1" x14ac:dyDescent="0.25">
      <c r="A3531" t="s">
        <v>133</v>
      </c>
      <c r="B3531">
        <v>9</v>
      </c>
      <c r="C3531" s="27" t="str">
        <f t="shared" si="285"/>
        <v>M</v>
      </c>
      <c r="E3531" t="s">
        <v>3832</v>
      </c>
      <c r="F3531" s="27" t="str">
        <f t="shared" si="286"/>
        <v>CCV-54A</v>
      </c>
      <c r="G3531" t="s">
        <v>3833</v>
      </c>
      <c r="I3531" t="s">
        <v>3846</v>
      </c>
      <c r="J3531">
        <v>0</v>
      </c>
      <c r="K3531">
        <v>14</v>
      </c>
      <c r="L3531">
        <v>2</v>
      </c>
      <c r="M3531">
        <v>247</v>
      </c>
      <c r="N3531">
        <v>29</v>
      </c>
      <c r="O3531">
        <v>12</v>
      </c>
      <c r="P3531">
        <v>21</v>
      </c>
      <c r="Q3531">
        <v>23</v>
      </c>
      <c r="R3531" s="27">
        <f t="shared" si="287"/>
        <v>428</v>
      </c>
      <c r="S3531" s="27">
        <f t="shared" si="288"/>
        <v>296</v>
      </c>
      <c r="T3531" s="27" t="str">
        <f>IFERROR(VLOOKUP(F3531,#REF!,2,0),"")</f>
        <v/>
      </c>
      <c r="U3531" s="27" t="str">
        <f t="shared" si="289"/>
        <v>,09:30:00,car,428</v>
      </c>
    </row>
    <row r="3532" spans="1:21" hidden="1" x14ac:dyDescent="0.25">
      <c r="A3532" t="s">
        <v>135</v>
      </c>
      <c r="B3532">
        <v>9</v>
      </c>
      <c r="C3532" s="27" t="str">
        <f t="shared" si="285"/>
        <v>M</v>
      </c>
      <c r="E3532" t="s">
        <v>3832</v>
      </c>
      <c r="F3532" s="27" t="str">
        <f t="shared" si="286"/>
        <v>CCV-54A</v>
      </c>
      <c r="G3532" t="s">
        <v>3833</v>
      </c>
      <c r="I3532" t="s">
        <v>3847</v>
      </c>
      <c r="J3532">
        <v>0</v>
      </c>
      <c r="K3532">
        <v>2</v>
      </c>
      <c r="L3532">
        <v>0</v>
      </c>
      <c r="M3532">
        <v>315</v>
      </c>
      <c r="N3532">
        <v>40</v>
      </c>
      <c r="O3532">
        <v>12</v>
      </c>
      <c r="P3532">
        <v>24</v>
      </c>
      <c r="Q3532">
        <v>24</v>
      </c>
      <c r="R3532" s="27">
        <f t="shared" si="287"/>
        <v>486</v>
      </c>
      <c r="S3532" s="27">
        <f t="shared" si="288"/>
        <v>363</v>
      </c>
      <c r="T3532" s="27" t="str">
        <f>IFERROR(VLOOKUP(F3532,#REF!,2,0),"")</f>
        <v/>
      </c>
      <c r="U3532" s="27" t="str">
        <f t="shared" si="289"/>
        <v>,09:45:00,car,486</v>
      </c>
    </row>
    <row r="3533" spans="1:21" hidden="1" x14ac:dyDescent="0.25">
      <c r="A3533" t="s">
        <v>137</v>
      </c>
      <c r="B3533">
        <v>10</v>
      </c>
      <c r="C3533" s="27" t="str">
        <f t="shared" si="285"/>
        <v>M</v>
      </c>
      <c r="E3533" t="s">
        <v>3832</v>
      </c>
      <c r="F3533" s="27" t="str">
        <f t="shared" si="286"/>
        <v>CCV-54A</v>
      </c>
      <c r="G3533" t="s">
        <v>3833</v>
      </c>
      <c r="I3533" t="s">
        <v>3848</v>
      </c>
      <c r="J3533">
        <v>0</v>
      </c>
      <c r="K3533">
        <v>1</v>
      </c>
      <c r="L3533">
        <v>1</v>
      </c>
      <c r="M3533">
        <v>54</v>
      </c>
      <c r="N3533">
        <v>5</v>
      </c>
      <c r="O3533">
        <v>3</v>
      </c>
      <c r="P3533">
        <v>6</v>
      </c>
      <c r="Q3533">
        <v>4</v>
      </c>
      <c r="R3533" s="27">
        <f t="shared" si="287"/>
        <v>91</v>
      </c>
      <c r="S3533" s="27">
        <f t="shared" si="288"/>
        <v>67</v>
      </c>
      <c r="T3533" s="27" t="str">
        <f>IFERROR(VLOOKUP(F3533,#REF!,2,0),"")</f>
        <v/>
      </c>
      <c r="U3533" s="27" t="str">
        <f t="shared" si="289"/>
        <v>,10:00:00,car,91</v>
      </c>
    </row>
    <row r="3534" spans="1:21" hidden="1" x14ac:dyDescent="0.25">
      <c r="A3534" t="s">
        <v>185</v>
      </c>
      <c r="B3534">
        <v>16</v>
      </c>
      <c r="C3534" s="27" t="str">
        <f t="shared" si="285"/>
        <v>T</v>
      </c>
      <c r="E3534" t="s">
        <v>3832</v>
      </c>
      <c r="F3534" s="27" t="str">
        <f t="shared" si="286"/>
        <v>CCV-54A</v>
      </c>
      <c r="G3534" t="s">
        <v>3833</v>
      </c>
      <c r="I3534" t="s">
        <v>3849</v>
      </c>
      <c r="J3534">
        <v>0</v>
      </c>
      <c r="K3534">
        <v>3</v>
      </c>
      <c r="L3534">
        <v>0</v>
      </c>
      <c r="M3534">
        <v>462</v>
      </c>
      <c r="N3534">
        <v>70</v>
      </c>
      <c r="O3534">
        <v>7</v>
      </c>
      <c r="P3534">
        <v>30</v>
      </c>
      <c r="Q3534">
        <v>24</v>
      </c>
      <c r="R3534" s="27">
        <f t="shared" si="287"/>
        <v>694</v>
      </c>
      <c r="S3534" s="27">
        <f t="shared" si="288"/>
        <v>516</v>
      </c>
      <c r="T3534" s="27" t="str">
        <f>IFERROR(VLOOKUP(F3534,#REF!,2,0),"")</f>
        <v/>
      </c>
      <c r="U3534" s="27" t="str">
        <f t="shared" si="289"/>
        <v>,16:00:00,car,694</v>
      </c>
    </row>
    <row r="3535" spans="1:21" hidden="1" x14ac:dyDescent="0.25">
      <c r="A3535" t="s">
        <v>187</v>
      </c>
      <c r="B3535">
        <v>16</v>
      </c>
      <c r="C3535" s="27" t="str">
        <f t="shared" si="285"/>
        <v>T</v>
      </c>
      <c r="E3535" t="s">
        <v>3832</v>
      </c>
      <c r="F3535" s="27" t="str">
        <f t="shared" si="286"/>
        <v>CCV-54A</v>
      </c>
      <c r="G3535" t="s">
        <v>3833</v>
      </c>
      <c r="I3535" t="s">
        <v>3850</v>
      </c>
      <c r="J3535">
        <v>0</v>
      </c>
      <c r="K3535">
        <v>11</v>
      </c>
      <c r="L3535">
        <v>0</v>
      </c>
      <c r="M3535">
        <v>510</v>
      </c>
      <c r="N3535">
        <v>73</v>
      </c>
      <c r="O3535">
        <v>10</v>
      </c>
      <c r="P3535">
        <v>21</v>
      </c>
      <c r="Q3535">
        <v>12</v>
      </c>
      <c r="R3535" s="27">
        <f t="shared" si="287"/>
        <v>751</v>
      </c>
      <c r="S3535" s="27">
        <f t="shared" si="288"/>
        <v>543</v>
      </c>
      <c r="T3535" s="27" t="str">
        <f>IFERROR(VLOOKUP(F3535,#REF!,2,0),"")</f>
        <v/>
      </c>
      <c r="U3535" s="27" t="str">
        <f t="shared" si="289"/>
        <v>,16:15:00,car,751</v>
      </c>
    </row>
    <row r="3536" spans="1:21" hidden="1" x14ac:dyDescent="0.25">
      <c r="A3536" t="s">
        <v>42</v>
      </c>
      <c r="B3536">
        <v>16</v>
      </c>
      <c r="C3536" s="27" t="str">
        <f t="shared" si="285"/>
        <v>T</v>
      </c>
      <c r="E3536" t="s">
        <v>3832</v>
      </c>
      <c r="F3536" s="27" t="str">
        <f t="shared" si="286"/>
        <v>CCV-54A</v>
      </c>
      <c r="G3536" t="s">
        <v>3833</v>
      </c>
      <c r="I3536" t="s">
        <v>3851</v>
      </c>
      <c r="J3536">
        <v>0</v>
      </c>
      <c r="K3536">
        <v>3</v>
      </c>
      <c r="L3536">
        <v>0</v>
      </c>
      <c r="M3536">
        <v>605</v>
      </c>
      <c r="N3536">
        <v>66</v>
      </c>
      <c r="O3536">
        <v>9</v>
      </c>
      <c r="P3536">
        <v>24</v>
      </c>
      <c r="Q3536">
        <v>17</v>
      </c>
      <c r="R3536" s="27">
        <f t="shared" si="287"/>
        <v>862</v>
      </c>
      <c r="S3536" s="27">
        <f t="shared" si="288"/>
        <v>646</v>
      </c>
      <c r="T3536" s="27" t="str">
        <f>IFERROR(VLOOKUP(F3536,#REF!,2,0),"")</f>
        <v/>
      </c>
      <c r="U3536" s="27" t="str">
        <f t="shared" si="289"/>
        <v>,16:30:00,car,862</v>
      </c>
    </row>
    <row r="3537" spans="1:21" hidden="1" x14ac:dyDescent="0.25">
      <c r="A3537" t="s">
        <v>43</v>
      </c>
      <c r="B3537">
        <v>16</v>
      </c>
      <c r="C3537" s="27" t="str">
        <f t="shared" si="285"/>
        <v>T</v>
      </c>
      <c r="E3537" t="s">
        <v>3832</v>
      </c>
      <c r="F3537" s="27" t="str">
        <f t="shared" si="286"/>
        <v>CCV-54A</v>
      </c>
      <c r="G3537" t="s">
        <v>3833</v>
      </c>
      <c r="I3537" t="s">
        <v>3852</v>
      </c>
      <c r="J3537">
        <v>0</v>
      </c>
      <c r="K3537">
        <v>11</v>
      </c>
      <c r="L3537">
        <v>0</v>
      </c>
      <c r="M3537">
        <v>543</v>
      </c>
      <c r="N3537">
        <v>78</v>
      </c>
      <c r="O3537">
        <v>4</v>
      </c>
      <c r="P3537">
        <v>27</v>
      </c>
      <c r="Q3537">
        <v>37</v>
      </c>
      <c r="R3537" s="27">
        <f t="shared" si="287"/>
        <v>835</v>
      </c>
      <c r="S3537" s="27">
        <f t="shared" si="288"/>
        <v>607</v>
      </c>
      <c r="T3537" s="27" t="str">
        <f>IFERROR(VLOOKUP(F3537,#REF!,2,0),"")</f>
        <v/>
      </c>
      <c r="U3537" s="27" t="str">
        <f t="shared" si="289"/>
        <v>,16:45:00,car,835</v>
      </c>
    </row>
    <row r="3538" spans="1:21" hidden="1" x14ac:dyDescent="0.25">
      <c r="A3538" t="s">
        <v>44</v>
      </c>
      <c r="B3538">
        <v>17</v>
      </c>
      <c r="C3538" s="27" t="str">
        <f t="shared" si="285"/>
        <v>T</v>
      </c>
      <c r="E3538" t="s">
        <v>3832</v>
      </c>
      <c r="F3538" s="27" t="str">
        <f t="shared" si="286"/>
        <v>CCV-54A</v>
      </c>
      <c r="G3538" t="s">
        <v>3833</v>
      </c>
      <c r="I3538" t="s">
        <v>3853</v>
      </c>
      <c r="J3538">
        <v>0</v>
      </c>
      <c r="K3538">
        <v>7</v>
      </c>
      <c r="L3538">
        <v>0</v>
      </c>
      <c r="M3538">
        <v>450</v>
      </c>
      <c r="N3538">
        <v>116</v>
      </c>
      <c r="O3538">
        <v>5</v>
      </c>
      <c r="P3538">
        <v>25</v>
      </c>
      <c r="Q3538">
        <v>20</v>
      </c>
      <c r="R3538" s="27">
        <f t="shared" si="287"/>
        <v>687</v>
      </c>
      <c r="S3538" s="27">
        <f t="shared" si="288"/>
        <v>495</v>
      </c>
      <c r="T3538" s="27" t="str">
        <f>IFERROR(VLOOKUP(F3538,#REF!,2,0),"")</f>
        <v/>
      </c>
      <c r="U3538" s="27" t="str">
        <f t="shared" si="289"/>
        <v>,17:00:00,car,687</v>
      </c>
    </row>
    <row r="3539" spans="1:21" hidden="1" x14ac:dyDescent="0.25">
      <c r="A3539" t="s">
        <v>45</v>
      </c>
      <c r="B3539">
        <v>17</v>
      </c>
      <c r="C3539" s="27" t="str">
        <f t="shared" si="285"/>
        <v>T</v>
      </c>
      <c r="E3539" t="s">
        <v>3832</v>
      </c>
      <c r="F3539" s="27" t="str">
        <f t="shared" si="286"/>
        <v>CCV-54A</v>
      </c>
      <c r="G3539" t="s">
        <v>3833</v>
      </c>
      <c r="I3539" t="s">
        <v>3854</v>
      </c>
      <c r="J3539">
        <v>0</v>
      </c>
      <c r="K3539">
        <v>5</v>
      </c>
      <c r="L3539">
        <v>1</v>
      </c>
      <c r="M3539">
        <v>363</v>
      </c>
      <c r="N3539">
        <v>73</v>
      </c>
      <c r="O3539">
        <v>0</v>
      </c>
      <c r="P3539">
        <v>23</v>
      </c>
      <c r="Q3539">
        <v>19</v>
      </c>
      <c r="R3539" s="27">
        <f t="shared" si="287"/>
        <v>559</v>
      </c>
      <c r="S3539" s="27">
        <f t="shared" si="288"/>
        <v>408</v>
      </c>
      <c r="T3539" s="27" t="str">
        <f>IFERROR(VLOOKUP(F3539,#REF!,2,0),"")</f>
        <v/>
      </c>
      <c r="U3539" s="27" t="str">
        <f t="shared" si="289"/>
        <v>,17:15:00,car,559</v>
      </c>
    </row>
    <row r="3540" spans="1:21" hidden="1" x14ac:dyDescent="0.25">
      <c r="A3540" t="s">
        <v>46</v>
      </c>
      <c r="B3540">
        <v>17</v>
      </c>
      <c r="C3540" s="27" t="str">
        <f t="shared" si="285"/>
        <v>T</v>
      </c>
      <c r="E3540" t="s">
        <v>3832</v>
      </c>
      <c r="F3540" s="27" t="str">
        <f t="shared" si="286"/>
        <v>CCV-54A</v>
      </c>
      <c r="G3540" t="s">
        <v>3833</v>
      </c>
      <c r="I3540" t="s">
        <v>3855</v>
      </c>
      <c r="J3540">
        <v>0</v>
      </c>
      <c r="K3540">
        <v>8</v>
      </c>
      <c r="L3540">
        <v>0</v>
      </c>
      <c r="M3540">
        <v>324</v>
      </c>
      <c r="N3540">
        <v>116</v>
      </c>
      <c r="O3540">
        <v>1</v>
      </c>
      <c r="P3540">
        <v>25</v>
      </c>
      <c r="Q3540">
        <v>16</v>
      </c>
      <c r="R3540" s="27">
        <f t="shared" si="287"/>
        <v>521</v>
      </c>
      <c r="S3540" s="27">
        <f t="shared" si="288"/>
        <v>365</v>
      </c>
      <c r="T3540" s="27" t="str">
        <f>IFERROR(VLOOKUP(F3540,#REF!,2,0),"")</f>
        <v/>
      </c>
      <c r="U3540" s="27" t="str">
        <f t="shared" si="289"/>
        <v>,17:30:00,car,521</v>
      </c>
    </row>
    <row r="3541" spans="1:21" hidden="1" x14ac:dyDescent="0.25">
      <c r="A3541" t="s">
        <v>47</v>
      </c>
      <c r="B3541">
        <v>17</v>
      </c>
      <c r="C3541" s="27" t="str">
        <f t="shared" si="285"/>
        <v>T</v>
      </c>
      <c r="E3541" t="s">
        <v>3832</v>
      </c>
      <c r="F3541" s="27" t="str">
        <f t="shared" si="286"/>
        <v>CCV-54A</v>
      </c>
      <c r="G3541" t="s">
        <v>3833</v>
      </c>
      <c r="I3541" t="s">
        <v>3856</v>
      </c>
      <c r="J3541">
        <v>0</v>
      </c>
      <c r="K3541">
        <v>4</v>
      </c>
      <c r="L3541">
        <v>0</v>
      </c>
      <c r="M3541">
        <v>377</v>
      </c>
      <c r="N3541">
        <v>125</v>
      </c>
      <c r="O3541">
        <v>2</v>
      </c>
      <c r="P3541">
        <v>17</v>
      </c>
      <c r="Q3541">
        <v>13</v>
      </c>
      <c r="R3541" s="27">
        <f t="shared" si="287"/>
        <v>567</v>
      </c>
      <c r="S3541" s="27">
        <f t="shared" si="288"/>
        <v>407</v>
      </c>
      <c r="T3541" s="27" t="str">
        <f>IFERROR(VLOOKUP(F3541,#REF!,2,0),"")</f>
        <v/>
      </c>
      <c r="U3541" s="27" t="str">
        <f t="shared" si="289"/>
        <v>,17:45:00,car,567</v>
      </c>
    </row>
    <row r="3542" spans="1:21" hidden="1" x14ac:dyDescent="0.25">
      <c r="A3542" t="s">
        <v>48</v>
      </c>
      <c r="B3542">
        <v>18</v>
      </c>
      <c r="C3542" s="27" t="str">
        <f t="shared" si="285"/>
        <v>T</v>
      </c>
      <c r="E3542" t="s">
        <v>3832</v>
      </c>
      <c r="F3542" s="27" t="str">
        <f t="shared" si="286"/>
        <v>CCV-54A</v>
      </c>
      <c r="G3542" t="s">
        <v>3833</v>
      </c>
      <c r="I3542" t="s">
        <v>3857</v>
      </c>
      <c r="J3542">
        <v>0</v>
      </c>
      <c r="K3542">
        <v>6</v>
      </c>
      <c r="L3542">
        <v>0</v>
      </c>
      <c r="M3542">
        <v>323</v>
      </c>
      <c r="N3542">
        <v>200</v>
      </c>
      <c r="O3542">
        <v>0</v>
      </c>
      <c r="P3542">
        <v>9</v>
      </c>
      <c r="Q3542">
        <v>14</v>
      </c>
      <c r="R3542" s="27">
        <f t="shared" si="287"/>
        <v>509</v>
      </c>
      <c r="S3542" s="27">
        <f t="shared" si="288"/>
        <v>346</v>
      </c>
      <c r="T3542" s="27" t="str">
        <f>IFERROR(VLOOKUP(F3542,#REF!,2,0),"")</f>
        <v/>
      </c>
      <c r="U3542" s="27" t="str">
        <f t="shared" si="289"/>
        <v>,18:00:00,car,509</v>
      </c>
    </row>
    <row r="3543" spans="1:21" hidden="1" x14ac:dyDescent="0.25">
      <c r="A3543" t="s">
        <v>49</v>
      </c>
      <c r="B3543">
        <v>18</v>
      </c>
      <c r="C3543" s="27" t="str">
        <f t="shared" si="285"/>
        <v>T</v>
      </c>
      <c r="E3543" t="s">
        <v>3832</v>
      </c>
      <c r="F3543" s="27" t="str">
        <f t="shared" si="286"/>
        <v>CCV-54A</v>
      </c>
      <c r="G3543" t="s">
        <v>3833</v>
      </c>
      <c r="I3543" t="s">
        <v>3858</v>
      </c>
      <c r="J3543">
        <v>0</v>
      </c>
      <c r="K3543">
        <v>3</v>
      </c>
      <c r="L3543">
        <v>0</v>
      </c>
      <c r="M3543">
        <v>298</v>
      </c>
      <c r="N3543">
        <v>107</v>
      </c>
      <c r="O3543">
        <v>0</v>
      </c>
      <c r="P3543">
        <v>12</v>
      </c>
      <c r="Q3543">
        <v>8</v>
      </c>
      <c r="R3543" s="27">
        <f t="shared" si="287"/>
        <v>445</v>
      </c>
      <c r="S3543" s="27">
        <f t="shared" si="288"/>
        <v>318</v>
      </c>
      <c r="T3543" s="27" t="str">
        <f>IFERROR(VLOOKUP(F3543,#REF!,2,0),"")</f>
        <v/>
      </c>
      <c r="U3543" s="27" t="str">
        <f t="shared" si="289"/>
        <v>,18:15:00,car,445</v>
      </c>
    </row>
    <row r="3544" spans="1:21" hidden="1" x14ac:dyDescent="0.25">
      <c r="A3544" t="s">
        <v>197</v>
      </c>
      <c r="B3544">
        <v>18</v>
      </c>
      <c r="C3544" s="27" t="str">
        <f t="shared" si="285"/>
        <v>T</v>
      </c>
      <c r="E3544" t="s">
        <v>3832</v>
      </c>
      <c r="F3544" s="27" t="str">
        <f t="shared" si="286"/>
        <v>CCV-54A</v>
      </c>
      <c r="G3544" t="s">
        <v>3833</v>
      </c>
      <c r="I3544" t="s">
        <v>3859</v>
      </c>
      <c r="J3544">
        <v>0</v>
      </c>
      <c r="K3544">
        <v>4</v>
      </c>
      <c r="L3544">
        <v>1</v>
      </c>
      <c r="M3544">
        <v>278</v>
      </c>
      <c r="N3544">
        <v>123</v>
      </c>
      <c r="O3544">
        <v>2</v>
      </c>
      <c r="P3544">
        <v>14</v>
      </c>
      <c r="Q3544">
        <v>10</v>
      </c>
      <c r="R3544" s="27">
        <f t="shared" si="287"/>
        <v>433</v>
      </c>
      <c r="S3544" s="27">
        <f t="shared" si="288"/>
        <v>305</v>
      </c>
      <c r="T3544" s="27" t="str">
        <f>IFERROR(VLOOKUP(F3544,#REF!,2,0),"")</f>
        <v/>
      </c>
      <c r="U3544" s="27" t="str">
        <f t="shared" si="289"/>
        <v>,18:30:00,car,433</v>
      </c>
    </row>
    <row r="3545" spans="1:21" hidden="1" x14ac:dyDescent="0.25">
      <c r="A3545" t="s">
        <v>199</v>
      </c>
      <c r="B3545">
        <v>18</v>
      </c>
      <c r="C3545" s="27" t="str">
        <f t="shared" si="285"/>
        <v>T</v>
      </c>
      <c r="E3545" t="s">
        <v>3832</v>
      </c>
      <c r="F3545" s="27" t="str">
        <f t="shared" si="286"/>
        <v>CCV-54A</v>
      </c>
      <c r="G3545" t="s">
        <v>3833</v>
      </c>
      <c r="I3545" t="s">
        <v>3860</v>
      </c>
      <c r="J3545">
        <v>0</v>
      </c>
      <c r="K3545">
        <v>3</v>
      </c>
      <c r="L3545">
        <v>0</v>
      </c>
      <c r="M3545">
        <v>355</v>
      </c>
      <c r="N3545">
        <v>98</v>
      </c>
      <c r="O3545">
        <v>11</v>
      </c>
      <c r="P3545">
        <v>12</v>
      </c>
      <c r="Q3545">
        <v>5</v>
      </c>
      <c r="R3545" s="27">
        <f t="shared" si="287"/>
        <v>513</v>
      </c>
      <c r="S3545" s="27">
        <f t="shared" si="288"/>
        <v>372</v>
      </c>
      <c r="T3545" s="27" t="str">
        <f>IFERROR(VLOOKUP(F3545,#REF!,2,0),"")</f>
        <v/>
      </c>
      <c r="U3545" s="27" t="str">
        <f t="shared" si="289"/>
        <v>,18:45:00,car,513</v>
      </c>
    </row>
    <row r="3546" spans="1:21" hidden="1" x14ac:dyDescent="0.25">
      <c r="A3546" t="s">
        <v>201</v>
      </c>
      <c r="B3546">
        <v>19</v>
      </c>
      <c r="C3546" s="27" t="str">
        <f t="shared" si="285"/>
        <v>N</v>
      </c>
      <c r="E3546" t="s">
        <v>3832</v>
      </c>
      <c r="F3546" s="27" t="str">
        <f t="shared" si="286"/>
        <v>CCV-54A</v>
      </c>
      <c r="G3546" t="s">
        <v>3833</v>
      </c>
      <c r="I3546" t="s">
        <v>3861</v>
      </c>
      <c r="J3546">
        <v>0</v>
      </c>
      <c r="K3546">
        <v>4</v>
      </c>
      <c r="L3546">
        <v>0</v>
      </c>
      <c r="M3546">
        <v>425</v>
      </c>
      <c r="N3546">
        <v>121</v>
      </c>
      <c r="O3546">
        <v>4</v>
      </c>
      <c r="P3546">
        <v>37</v>
      </c>
      <c r="Q3546">
        <v>10</v>
      </c>
      <c r="R3546" s="27">
        <f t="shared" si="287"/>
        <v>651</v>
      </c>
      <c r="S3546" s="27">
        <f t="shared" si="288"/>
        <v>472</v>
      </c>
      <c r="T3546" s="27" t="str">
        <f>IFERROR(VLOOKUP(F3546,#REF!,2,0),"")</f>
        <v/>
      </c>
      <c r="U3546" s="27" t="str">
        <f t="shared" si="289"/>
        <v>,19:00:00,car,651</v>
      </c>
    </row>
    <row r="3547" spans="1:21" hidden="1" x14ac:dyDescent="0.25">
      <c r="A3547" t="s">
        <v>203</v>
      </c>
      <c r="B3547">
        <v>19</v>
      </c>
      <c r="C3547" s="27" t="str">
        <f t="shared" si="285"/>
        <v>N</v>
      </c>
      <c r="E3547" t="s">
        <v>3832</v>
      </c>
      <c r="F3547" s="27" t="str">
        <f t="shared" si="286"/>
        <v>CCV-54A</v>
      </c>
      <c r="G3547" t="s">
        <v>3833</v>
      </c>
      <c r="I3547" t="s">
        <v>3862</v>
      </c>
      <c r="J3547">
        <v>0</v>
      </c>
      <c r="K3547">
        <v>4</v>
      </c>
      <c r="L3547">
        <v>0</v>
      </c>
      <c r="M3547">
        <v>369</v>
      </c>
      <c r="N3547">
        <v>82</v>
      </c>
      <c r="O3547">
        <v>6</v>
      </c>
      <c r="P3547">
        <v>14</v>
      </c>
      <c r="Q3547">
        <v>8</v>
      </c>
      <c r="R3547" s="27">
        <f t="shared" si="287"/>
        <v>537</v>
      </c>
      <c r="S3547" s="27">
        <f t="shared" si="288"/>
        <v>391</v>
      </c>
      <c r="T3547" s="27" t="str">
        <f>IFERROR(VLOOKUP(F3547,#REF!,2,0),"")</f>
        <v/>
      </c>
      <c r="U3547" s="27" t="str">
        <f t="shared" si="289"/>
        <v>,19:15:00,car,537</v>
      </c>
    </row>
    <row r="3548" spans="1:21" hidden="1" x14ac:dyDescent="0.25">
      <c r="A3548" t="s">
        <v>205</v>
      </c>
      <c r="B3548">
        <v>19</v>
      </c>
      <c r="C3548" s="27" t="str">
        <f t="shared" si="285"/>
        <v>N</v>
      </c>
      <c r="E3548" t="s">
        <v>3832</v>
      </c>
      <c r="F3548" s="27" t="str">
        <f t="shared" si="286"/>
        <v>CCV-54A</v>
      </c>
      <c r="G3548" t="s">
        <v>3833</v>
      </c>
      <c r="I3548" t="s">
        <v>3863</v>
      </c>
      <c r="J3548">
        <v>0</v>
      </c>
      <c r="K3548">
        <v>3</v>
      </c>
      <c r="L3548">
        <v>3</v>
      </c>
      <c r="M3548">
        <v>50</v>
      </c>
      <c r="N3548">
        <v>10</v>
      </c>
      <c r="O3548">
        <v>2</v>
      </c>
      <c r="P3548">
        <v>3</v>
      </c>
      <c r="Q3548">
        <v>0</v>
      </c>
      <c r="R3548" s="27">
        <f t="shared" si="287"/>
        <v>89</v>
      </c>
      <c r="S3548" s="27">
        <f t="shared" si="288"/>
        <v>61</v>
      </c>
      <c r="T3548" s="27" t="str">
        <f>IFERROR(VLOOKUP(F3548,#REF!,2,0),"")</f>
        <v/>
      </c>
      <c r="U3548" s="27" t="str">
        <f t="shared" si="289"/>
        <v>,19:30:00,car,89</v>
      </c>
    </row>
    <row r="3549" spans="1:21" hidden="1" x14ac:dyDescent="0.25">
      <c r="A3549" t="s">
        <v>109</v>
      </c>
      <c r="B3549">
        <v>6</v>
      </c>
      <c r="C3549" s="27" t="str">
        <f t="shared" si="285"/>
        <v>M</v>
      </c>
      <c r="E3549" t="s">
        <v>3864</v>
      </c>
      <c r="F3549" s="27" t="str">
        <f t="shared" si="286"/>
        <v>CCV-54B</v>
      </c>
      <c r="G3549" t="s">
        <v>3865</v>
      </c>
      <c r="I3549" t="s">
        <v>3866</v>
      </c>
      <c r="J3549">
        <v>0</v>
      </c>
      <c r="K3549">
        <v>0</v>
      </c>
      <c r="L3549">
        <v>0</v>
      </c>
      <c r="M3549">
        <v>57</v>
      </c>
      <c r="N3549">
        <v>8</v>
      </c>
      <c r="O3549">
        <v>0</v>
      </c>
      <c r="P3549">
        <v>10</v>
      </c>
      <c r="Q3549">
        <v>2</v>
      </c>
      <c r="R3549" s="27">
        <f t="shared" si="287"/>
        <v>92</v>
      </c>
      <c r="S3549" s="27">
        <f t="shared" si="288"/>
        <v>69</v>
      </c>
      <c r="T3549" s="27" t="str">
        <f>IFERROR(VLOOKUP(F3549,#REF!,2,0),"")</f>
        <v/>
      </c>
      <c r="U3549" s="27" t="str">
        <f t="shared" si="289"/>
        <v>,06:30:00,car,92</v>
      </c>
    </row>
    <row r="3550" spans="1:21" hidden="1" x14ac:dyDescent="0.25">
      <c r="A3550" t="s">
        <v>111</v>
      </c>
      <c r="B3550">
        <v>6</v>
      </c>
      <c r="C3550" s="27" t="str">
        <f t="shared" si="285"/>
        <v>M</v>
      </c>
      <c r="E3550" t="s">
        <v>3864</v>
      </c>
      <c r="F3550" s="27" t="str">
        <f t="shared" si="286"/>
        <v>CCV-54B</v>
      </c>
      <c r="G3550" t="s">
        <v>3865</v>
      </c>
      <c r="I3550" t="s">
        <v>3867</v>
      </c>
      <c r="J3550">
        <v>0</v>
      </c>
      <c r="K3550">
        <v>4</v>
      </c>
      <c r="L3550">
        <v>0</v>
      </c>
      <c r="M3550">
        <v>110</v>
      </c>
      <c r="N3550">
        <v>18</v>
      </c>
      <c r="O3550">
        <v>2</v>
      </c>
      <c r="P3550">
        <v>24</v>
      </c>
      <c r="Q3550">
        <v>2</v>
      </c>
      <c r="R3550" s="27">
        <f t="shared" si="287"/>
        <v>192</v>
      </c>
      <c r="S3550" s="27">
        <f t="shared" si="288"/>
        <v>136</v>
      </c>
      <c r="T3550" s="27" t="str">
        <f>IFERROR(VLOOKUP(F3550,#REF!,2,0),"")</f>
        <v/>
      </c>
      <c r="U3550" s="27" t="str">
        <f t="shared" si="289"/>
        <v>,06:45:00,car,192</v>
      </c>
    </row>
    <row r="3551" spans="1:21" hidden="1" x14ac:dyDescent="0.25">
      <c r="A3551" t="s">
        <v>113</v>
      </c>
      <c r="B3551">
        <v>7</v>
      </c>
      <c r="C3551" s="27" t="str">
        <f t="shared" si="285"/>
        <v>M</v>
      </c>
      <c r="E3551" t="s">
        <v>3864</v>
      </c>
      <c r="F3551" s="27" t="str">
        <f t="shared" si="286"/>
        <v>CCV-54B</v>
      </c>
      <c r="G3551" t="s">
        <v>3865</v>
      </c>
      <c r="I3551" t="s">
        <v>3868</v>
      </c>
      <c r="J3551">
        <v>0</v>
      </c>
      <c r="K3551">
        <v>1</v>
      </c>
      <c r="L3551">
        <v>0</v>
      </c>
      <c r="M3551">
        <v>123</v>
      </c>
      <c r="N3551">
        <v>6</v>
      </c>
      <c r="O3551">
        <v>4</v>
      </c>
      <c r="P3551">
        <v>15</v>
      </c>
      <c r="Q3551">
        <v>6</v>
      </c>
      <c r="R3551" s="27">
        <f t="shared" si="287"/>
        <v>192</v>
      </c>
      <c r="S3551" s="27">
        <f t="shared" si="288"/>
        <v>144</v>
      </c>
      <c r="T3551" s="27" t="str">
        <f>IFERROR(VLOOKUP(F3551,#REF!,2,0),"")</f>
        <v/>
      </c>
      <c r="U3551" s="27" t="str">
        <f t="shared" si="289"/>
        <v>,07:00:00,car,192</v>
      </c>
    </row>
    <row r="3552" spans="1:21" hidden="1" x14ac:dyDescent="0.25">
      <c r="A3552" t="s">
        <v>115</v>
      </c>
      <c r="B3552">
        <v>7</v>
      </c>
      <c r="C3552" s="27" t="str">
        <f t="shared" si="285"/>
        <v>M</v>
      </c>
      <c r="E3552" t="s">
        <v>3864</v>
      </c>
      <c r="F3552" s="27" t="str">
        <f t="shared" si="286"/>
        <v>CCV-54B</v>
      </c>
      <c r="G3552" t="s">
        <v>3865</v>
      </c>
      <c r="I3552" t="s">
        <v>3869</v>
      </c>
      <c r="J3552">
        <v>0</v>
      </c>
      <c r="K3552">
        <v>0</v>
      </c>
      <c r="L3552">
        <v>0</v>
      </c>
      <c r="M3552">
        <v>130</v>
      </c>
      <c r="N3552">
        <v>13</v>
      </c>
      <c r="O3552">
        <v>11</v>
      </c>
      <c r="P3552">
        <v>29</v>
      </c>
      <c r="Q3552">
        <v>10</v>
      </c>
      <c r="R3552" s="27">
        <f t="shared" si="287"/>
        <v>223</v>
      </c>
      <c r="S3552" s="27">
        <f t="shared" si="288"/>
        <v>169</v>
      </c>
      <c r="T3552" s="27" t="str">
        <f>IFERROR(VLOOKUP(F3552,#REF!,2,0),"")</f>
        <v/>
      </c>
      <c r="U3552" s="27" t="str">
        <f t="shared" si="289"/>
        <v>,07:15:00,car,223</v>
      </c>
    </row>
    <row r="3553" spans="1:21" hidden="1" x14ac:dyDescent="0.25">
      <c r="A3553" t="s">
        <v>117</v>
      </c>
      <c r="B3553">
        <v>7</v>
      </c>
      <c r="C3553" s="27" t="str">
        <f t="shared" si="285"/>
        <v>M</v>
      </c>
      <c r="E3553" t="s">
        <v>3864</v>
      </c>
      <c r="F3553" s="27" t="str">
        <f t="shared" si="286"/>
        <v>CCV-54B</v>
      </c>
      <c r="G3553" t="s">
        <v>3865</v>
      </c>
      <c r="I3553" t="s">
        <v>3870</v>
      </c>
      <c r="J3553">
        <v>0</v>
      </c>
      <c r="K3553">
        <v>2</v>
      </c>
      <c r="L3553">
        <v>0</v>
      </c>
      <c r="M3553">
        <v>142</v>
      </c>
      <c r="N3553">
        <v>16</v>
      </c>
      <c r="O3553">
        <v>1</v>
      </c>
      <c r="P3553">
        <v>12</v>
      </c>
      <c r="Q3553">
        <v>8</v>
      </c>
      <c r="R3553" s="27">
        <f t="shared" si="287"/>
        <v>220</v>
      </c>
      <c r="S3553" s="27">
        <f t="shared" si="288"/>
        <v>162</v>
      </c>
      <c r="T3553" s="27" t="str">
        <f>IFERROR(VLOOKUP(F3553,#REF!,2,0),"")</f>
        <v/>
      </c>
      <c r="U3553" s="27" t="str">
        <f t="shared" si="289"/>
        <v>,07:30:00,car,220</v>
      </c>
    </row>
    <row r="3554" spans="1:21" hidden="1" x14ac:dyDescent="0.25">
      <c r="A3554" t="s">
        <v>119</v>
      </c>
      <c r="B3554">
        <v>7</v>
      </c>
      <c r="C3554" s="27" t="str">
        <f t="shared" si="285"/>
        <v>M</v>
      </c>
      <c r="E3554" t="s">
        <v>3864</v>
      </c>
      <c r="F3554" s="27" t="str">
        <f t="shared" si="286"/>
        <v>CCV-54B</v>
      </c>
      <c r="G3554" t="s">
        <v>3865</v>
      </c>
      <c r="I3554" t="s">
        <v>3871</v>
      </c>
      <c r="J3554">
        <v>0</v>
      </c>
      <c r="K3554">
        <v>2</v>
      </c>
      <c r="L3554">
        <v>1</v>
      </c>
      <c r="M3554">
        <v>163</v>
      </c>
      <c r="N3554">
        <v>31</v>
      </c>
      <c r="O3554">
        <v>8</v>
      </c>
      <c r="P3554">
        <v>6</v>
      </c>
      <c r="Q3554">
        <v>5</v>
      </c>
      <c r="R3554" s="27">
        <f t="shared" si="287"/>
        <v>242</v>
      </c>
      <c r="S3554" s="27">
        <f t="shared" si="288"/>
        <v>177</v>
      </c>
      <c r="T3554" s="27" t="str">
        <f>IFERROR(VLOOKUP(F3554,#REF!,2,0),"")</f>
        <v/>
      </c>
      <c r="U3554" s="27" t="str">
        <f t="shared" si="289"/>
        <v>,07:45:00,car,242</v>
      </c>
    </row>
    <row r="3555" spans="1:21" hidden="1" x14ac:dyDescent="0.25">
      <c r="A3555" t="s">
        <v>121</v>
      </c>
      <c r="B3555">
        <v>8</v>
      </c>
      <c r="C3555" s="27" t="str">
        <f t="shared" si="285"/>
        <v>M</v>
      </c>
      <c r="E3555" t="s">
        <v>3864</v>
      </c>
      <c r="F3555" s="27" t="str">
        <f t="shared" si="286"/>
        <v>CCV-54B</v>
      </c>
      <c r="G3555" t="s">
        <v>3865</v>
      </c>
      <c r="I3555" t="s">
        <v>3872</v>
      </c>
      <c r="J3555">
        <v>0</v>
      </c>
      <c r="K3555">
        <v>3</v>
      </c>
      <c r="L3555">
        <v>0</v>
      </c>
      <c r="M3555">
        <v>155</v>
      </c>
      <c r="N3555">
        <v>32</v>
      </c>
      <c r="O3555">
        <v>10</v>
      </c>
      <c r="P3555">
        <v>30</v>
      </c>
      <c r="Q3555">
        <v>7</v>
      </c>
      <c r="R3555" s="27">
        <f t="shared" si="287"/>
        <v>265</v>
      </c>
      <c r="S3555" s="27">
        <f t="shared" si="288"/>
        <v>192</v>
      </c>
      <c r="T3555" s="27" t="str">
        <f>IFERROR(VLOOKUP(F3555,#REF!,2,0),"")</f>
        <v/>
      </c>
      <c r="U3555" s="27" t="str">
        <f t="shared" si="289"/>
        <v>,08:00:00,car,265</v>
      </c>
    </row>
    <row r="3556" spans="1:21" hidden="1" x14ac:dyDescent="0.25">
      <c r="A3556" t="s">
        <v>123</v>
      </c>
      <c r="B3556">
        <v>8</v>
      </c>
      <c r="C3556" s="27" t="str">
        <f t="shared" si="285"/>
        <v>M</v>
      </c>
      <c r="E3556" t="s">
        <v>3864</v>
      </c>
      <c r="F3556" s="27" t="str">
        <f t="shared" si="286"/>
        <v>CCV-54B</v>
      </c>
      <c r="G3556" t="s">
        <v>3865</v>
      </c>
      <c r="I3556" t="s">
        <v>3873</v>
      </c>
      <c r="J3556">
        <v>0</v>
      </c>
      <c r="K3556">
        <v>3</v>
      </c>
      <c r="L3556">
        <v>0</v>
      </c>
      <c r="M3556">
        <v>112</v>
      </c>
      <c r="N3556">
        <v>34</v>
      </c>
      <c r="O3556">
        <v>5</v>
      </c>
      <c r="P3556">
        <v>24</v>
      </c>
      <c r="Q3556">
        <v>15</v>
      </c>
      <c r="R3556" s="27">
        <f t="shared" si="287"/>
        <v>212</v>
      </c>
      <c r="S3556" s="27">
        <f t="shared" si="288"/>
        <v>151</v>
      </c>
      <c r="T3556" s="27" t="str">
        <f>IFERROR(VLOOKUP(F3556,#REF!,2,0),"")</f>
        <v/>
      </c>
      <c r="U3556" s="27" t="str">
        <f t="shared" si="289"/>
        <v>,08:15:00,car,212</v>
      </c>
    </row>
    <row r="3557" spans="1:21" hidden="1" x14ac:dyDescent="0.25">
      <c r="A3557" t="s">
        <v>125</v>
      </c>
      <c r="B3557">
        <v>8</v>
      </c>
      <c r="C3557" s="27" t="str">
        <f t="shared" si="285"/>
        <v>M</v>
      </c>
      <c r="E3557" t="s">
        <v>3864</v>
      </c>
      <c r="F3557" s="27" t="str">
        <f t="shared" si="286"/>
        <v>CCV-54B</v>
      </c>
      <c r="G3557" t="s">
        <v>3865</v>
      </c>
      <c r="I3557" t="s">
        <v>3874</v>
      </c>
      <c r="J3557">
        <v>0</v>
      </c>
      <c r="K3557">
        <v>5</v>
      </c>
      <c r="L3557">
        <v>0</v>
      </c>
      <c r="M3557">
        <v>128</v>
      </c>
      <c r="N3557">
        <v>35</v>
      </c>
      <c r="O3557">
        <v>2</v>
      </c>
      <c r="P3557">
        <v>16</v>
      </c>
      <c r="Q3557">
        <v>10</v>
      </c>
      <c r="R3557" s="27">
        <f t="shared" si="287"/>
        <v>221</v>
      </c>
      <c r="S3557" s="27">
        <f t="shared" si="288"/>
        <v>154</v>
      </c>
      <c r="T3557" s="27" t="str">
        <f>IFERROR(VLOOKUP(F3557,#REF!,2,0),"")</f>
        <v/>
      </c>
      <c r="U3557" s="27" t="str">
        <f t="shared" si="289"/>
        <v>,08:30:00,car,221</v>
      </c>
    </row>
    <row r="3558" spans="1:21" hidden="1" x14ac:dyDescent="0.25">
      <c r="A3558" t="s">
        <v>127</v>
      </c>
      <c r="B3558">
        <v>8</v>
      </c>
      <c r="C3558" s="27" t="str">
        <f t="shared" si="285"/>
        <v>M</v>
      </c>
      <c r="E3558" t="s">
        <v>3864</v>
      </c>
      <c r="F3558" s="27" t="str">
        <f t="shared" si="286"/>
        <v>CCV-54B</v>
      </c>
      <c r="G3558" t="s">
        <v>3865</v>
      </c>
      <c r="I3558" t="s">
        <v>3875</v>
      </c>
      <c r="J3558">
        <v>0</v>
      </c>
      <c r="K3558">
        <v>3</v>
      </c>
      <c r="L3558">
        <v>0</v>
      </c>
      <c r="M3558">
        <v>144</v>
      </c>
      <c r="N3558">
        <v>29</v>
      </c>
      <c r="O3558">
        <v>4</v>
      </c>
      <c r="P3558">
        <v>28</v>
      </c>
      <c r="Q3558">
        <v>8</v>
      </c>
      <c r="R3558" s="27">
        <f t="shared" si="287"/>
        <v>249</v>
      </c>
      <c r="S3558" s="27">
        <f t="shared" si="288"/>
        <v>180</v>
      </c>
      <c r="T3558" s="27" t="str">
        <f>IFERROR(VLOOKUP(F3558,#REF!,2,0),"")</f>
        <v/>
      </c>
      <c r="U3558" s="27" t="str">
        <f t="shared" si="289"/>
        <v>,08:45:00,car,249</v>
      </c>
    </row>
    <row r="3559" spans="1:21" hidden="1" x14ac:dyDescent="0.25">
      <c r="A3559" t="s">
        <v>129</v>
      </c>
      <c r="B3559">
        <v>9</v>
      </c>
      <c r="C3559" s="27" t="str">
        <f t="shared" si="285"/>
        <v>M</v>
      </c>
      <c r="E3559" t="s">
        <v>3864</v>
      </c>
      <c r="F3559" s="27" t="str">
        <f t="shared" si="286"/>
        <v>CCV-54B</v>
      </c>
      <c r="G3559" t="s">
        <v>3865</v>
      </c>
      <c r="I3559" t="s">
        <v>3876</v>
      </c>
      <c r="J3559">
        <v>3</v>
      </c>
      <c r="K3559">
        <v>9</v>
      </c>
      <c r="L3559">
        <v>2</v>
      </c>
      <c r="M3559">
        <v>151</v>
      </c>
      <c r="N3559">
        <v>40</v>
      </c>
      <c r="O3559">
        <v>0</v>
      </c>
      <c r="P3559">
        <v>29</v>
      </c>
      <c r="Q3559">
        <v>14</v>
      </c>
      <c r="R3559" s="27">
        <f t="shared" si="287"/>
        <v>291</v>
      </c>
      <c r="S3559" s="27">
        <f t="shared" si="288"/>
        <v>199</v>
      </c>
      <c r="T3559" s="27" t="str">
        <f>IFERROR(VLOOKUP(F3559,#REF!,2,0),"")</f>
        <v/>
      </c>
      <c r="U3559" s="27" t="str">
        <f t="shared" si="289"/>
        <v>,09:00:00,car,291</v>
      </c>
    </row>
    <row r="3560" spans="1:21" hidden="1" x14ac:dyDescent="0.25">
      <c r="A3560" t="s">
        <v>131</v>
      </c>
      <c r="B3560">
        <v>9</v>
      </c>
      <c r="C3560" s="27" t="str">
        <f t="shared" si="285"/>
        <v>M</v>
      </c>
      <c r="E3560" t="s">
        <v>3864</v>
      </c>
      <c r="F3560" s="27" t="str">
        <f t="shared" si="286"/>
        <v>CCV-54B</v>
      </c>
      <c r="G3560" t="s">
        <v>3865</v>
      </c>
      <c r="I3560" t="s">
        <v>3877</v>
      </c>
      <c r="J3560">
        <v>0</v>
      </c>
      <c r="K3560">
        <v>5</v>
      </c>
      <c r="L3560">
        <v>0</v>
      </c>
      <c r="M3560">
        <v>150</v>
      </c>
      <c r="N3560">
        <v>33</v>
      </c>
      <c r="O3560">
        <v>3</v>
      </c>
      <c r="P3560">
        <v>33</v>
      </c>
      <c r="Q3560">
        <v>10</v>
      </c>
      <c r="R3560" s="27">
        <f t="shared" si="287"/>
        <v>272</v>
      </c>
      <c r="S3560" s="27">
        <f t="shared" si="288"/>
        <v>193</v>
      </c>
      <c r="T3560" s="27" t="str">
        <f>IFERROR(VLOOKUP(F3560,#REF!,2,0),"")</f>
        <v/>
      </c>
      <c r="U3560" s="27" t="str">
        <f t="shared" si="289"/>
        <v>,09:15:00,car,272</v>
      </c>
    </row>
    <row r="3561" spans="1:21" hidden="1" x14ac:dyDescent="0.25">
      <c r="A3561" t="s">
        <v>133</v>
      </c>
      <c r="B3561">
        <v>9</v>
      </c>
      <c r="C3561" s="27" t="str">
        <f t="shared" si="285"/>
        <v>M</v>
      </c>
      <c r="E3561" t="s">
        <v>3864</v>
      </c>
      <c r="F3561" s="27" t="str">
        <f t="shared" si="286"/>
        <v>CCV-54B</v>
      </c>
      <c r="G3561" t="s">
        <v>3865</v>
      </c>
      <c r="I3561" t="s">
        <v>3878</v>
      </c>
      <c r="J3561">
        <v>0</v>
      </c>
      <c r="K3561">
        <v>4</v>
      </c>
      <c r="L3561">
        <v>1</v>
      </c>
      <c r="M3561">
        <v>180</v>
      </c>
      <c r="N3561">
        <v>37</v>
      </c>
      <c r="O3561">
        <v>8</v>
      </c>
      <c r="P3561">
        <v>30</v>
      </c>
      <c r="Q3561">
        <v>15</v>
      </c>
      <c r="R3561" s="27">
        <f t="shared" si="287"/>
        <v>315</v>
      </c>
      <c r="S3561" s="27">
        <f t="shared" si="288"/>
        <v>228</v>
      </c>
      <c r="T3561" s="27" t="str">
        <f>IFERROR(VLOOKUP(F3561,#REF!,2,0),"")</f>
        <v/>
      </c>
      <c r="U3561" s="27" t="str">
        <f t="shared" si="289"/>
        <v>,09:30:00,car,315</v>
      </c>
    </row>
    <row r="3562" spans="1:21" hidden="1" x14ac:dyDescent="0.25">
      <c r="A3562" t="s">
        <v>135</v>
      </c>
      <c r="B3562">
        <v>9</v>
      </c>
      <c r="C3562" s="27" t="str">
        <f t="shared" si="285"/>
        <v>M</v>
      </c>
      <c r="E3562" t="s">
        <v>3864</v>
      </c>
      <c r="F3562" s="27" t="str">
        <f t="shared" si="286"/>
        <v>CCV-54B</v>
      </c>
      <c r="G3562" t="s">
        <v>3865</v>
      </c>
      <c r="I3562" t="s">
        <v>3879</v>
      </c>
      <c r="J3562">
        <v>0</v>
      </c>
      <c r="K3562">
        <v>3</v>
      </c>
      <c r="L3562">
        <v>1</v>
      </c>
      <c r="M3562">
        <v>204</v>
      </c>
      <c r="N3562">
        <v>35</v>
      </c>
      <c r="O3562">
        <v>5</v>
      </c>
      <c r="P3562">
        <v>43</v>
      </c>
      <c r="Q3562">
        <v>26</v>
      </c>
      <c r="R3562" s="27">
        <f t="shared" si="287"/>
        <v>374</v>
      </c>
      <c r="S3562" s="27">
        <f t="shared" si="288"/>
        <v>276</v>
      </c>
      <c r="T3562" s="27" t="str">
        <f>IFERROR(VLOOKUP(F3562,#REF!,2,0),"")</f>
        <v/>
      </c>
      <c r="U3562" s="27" t="str">
        <f t="shared" si="289"/>
        <v>,09:45:00,car,374</v>
      </c>
    </row>
    <row r="3563" spans="1:21" hidden="1" x14ac:dyDescent="0.25">
      <c r="A3563" t="s">
        <v>137</v>
      </c>
      <c r="B3563">
        <v>10</v>
      </c>
      <c r="C3563" s="27" t="str">
        <f t="shared" si="285"/>
        <v>M</v>
      </c>
      <c r="E3563" t="s">
        <v>3864</v>
      </c>
      <c r="F3563" s="27" t="str">
        <f t="shared" si="286"/>
        <v>CCV-54B</v>
      </c>
      <c r="G3563" t="s">
        <v>3865</v>
      </c>
      <c r="I3563" t="s">
        <v>3880</v>
      </c>
      <c r="J3563">
        <v>0</v>
      </c>
      <c r="K3563">
        <v>1</v>
      </c>
      <c r="L3563">
        <v>1</v>
      </c>
      <c r="M3563">
        <v>38</v>
      </c>
      <c r="N3563">
        <v>9</v>
      </c>
      <c r="O3563">
        <v>0</v>
      </c>
      <c r="P3563">
        <v>8</v>
      </c>
      <c r="Q3563">
        <v>3</v>
      </c>
      <c r="R3563" s="27">
        <f t="shared" si="287"/>
        <v>72</v>
      </c>
      <c r="S3563" s="27">
        <f t="shared" si="288"/>
        <v>52</v>
      </c>
      <c r="T3563" s="27" t="str">
        <f>IFERROR(VLOOKUP(F3563,#REF!,2,0),"")</f>
        <v/>
      </c>
      <c r="U3563" s="27" t="str">
        <f t="shared" si="289"/>
        <v>,10:00:00,car,72</v>
      </c>
    </row>
    <row r="3564" spans="1:21" hidden="1" x14ac:dyDescent="0.25">
      <c r="A3564" t="s">
        <v>183</v>
      </c>
      <c r="B3564">
        <v>15</v>
      </c>
      <c r="C3564" s="27" t="str">
        <f t="shared" si="285"/>
        <v>T</v>
      </c>
      <c r="E3564" t="s">
        <v>3864</v>
      </c>
      <c r="F3564" s="27" t="str">
        <f t="shared" si="286"/>
        <v>CCV-54B</v>
      </c>
      <c r="G3564" t="s">
        <v>3865</v>
      </c>
      <c r="I3564" t="s">
        <v>3881</v>
      </c>
      <c r="J3564">
        <v>0</v>
      </c>
      <c r="K3564">
        <v>0</v>
      </c>
      <c r="L3564">
        <v>0</v>
      </c>
      <c r="M3564">
        <v>19</v>
      </c>
      <c r="N3564">
        <v>2</v>
      </c>
      <c r="O3564">
        <v>0</v>
      </c>
      <c r="P3564">
        <v>2</v>
      </c>
      <c r="Q3564">
        <v>5</v>
      </c>
      <c r="R3564" s="27">
        <f t="shared" si="287"/>
        <v>35</v>
      </c>
      <c r="S3564" s="27">
        <f t="shared" si="288"/>
        <v>26</v>
      </c>
      <c r="T3564" s="27" t="str">
        <f>IFERROR(VLOOKUP(F3564,#REF!,2,0),"")</f>
        <v/>
      </c>
      <c r="U3564" s="27" t="str">
        <f t="shared" si="289"/>
        <v>,15:45:00,car,35</v>
      </c>
    </row>
    <row r="3565" spans="1:21" hidden="1" x14ac:dyDescent="0.25">
      <c r="A3565" t="s">
        <v>185</v>
      </c>
      <c r="B3565">
        <v>16</v>
      </c>
      <c r="C3565" s="27" t="str">
        <f t="shared" si="285"/>
        <v>T</v>
      </c>
      <c r="E3565" t="s">
        <v>3864</v>
      </c>
      <c r="F3565" s="27" t="str">
        <f t="shared" si="286"/>
        <v>CCV-54B</v>
      </c>
      <c r="G3565" t="s">
        <v>3865</v>
      </c>
      <c r="I3565" t="s">
        <v>3882</v>
      </c>
      <c r="J3565">
        <v>0</v>
      </c>
      <c r="K3565">
        <v>6</v>
      </c>
      <c r="L3565">
        <v>1</v>
      </c>
      <c r="M3565">
        <v>295</v>
      </c>
      <c r="N3565">
        <v>42</v>
      </c>
      <c r="O3565">
        <v>6</v>
      </c>
      <c r="P3565">
        <v>33</v>
      </c>
      <c r="Q3565">
        <v>19</v>
      </c>
      <c r="R3565" s="27">
        <f t="shared" si="287"/>
        <v>480</v>
      </c>
      <c r="S3565" s="27">
        <f t="shared" si="288"/>
        <v>350</v>
      </c>
      <c r="T3565" s="27" t="str">
        <f>IFERROR(VLOOKUP(F3565,#REF!,2,0),"")</f>
        <v/>
      </c>
      <c r="U3565" s="27" t="str">
        <f t="shared" si="289"/>
        <v>,16:00:00,car,480</v>
      </c>
    </row>
    <row r="3566" spans="1:21" hidden="1" x14ac:dyDescent="0.25">
      <c r="A3566" t="s">
        <v>187</v>
      </c>
      <c r="B3566">
        <v>16</v>
      </c>
      <c r="C3566" s="27" t="str">
        <f t="shared" si="285"/>
        <v>T</v>
      </c>
      <c r="E3566" t="s">
        <v>3864</v>
      </c>
      <c r="F3566" s="27" t="str">
        <f t="shared" si="286"/>
        <v>CCV-54B</v>
      </c>
      <c r="G3566" t="s">
        <v>3865</v>
      </c>
      <c r="I3566" t="s">
        <v>3883</v>
      </c>
      <c r="J3566">
        <v>1</v>
      </c>
      <c r="K3566">
        <v>8</v>
      </c>
      <c r="L3566">
        <v>0</v>
      </c>
      <c r="M3566">
        <v>323</v>
      </c>
      <c r="N3566">
        <v>47</v>
      </c>
      <c r="O3566">
        <v>4</v>
      </c>
      <c r="P3566">
        <v>30</v>
      </c>
      <c r="Q3566">
        <v>6</v>
      </c>
      <c r="R3566" s="27">
        <f t="shared" si="287"/>
        <v>498</v>
      </c>
      <c r="S3566" s="27">
        <f t="shared" si="288"/>
        <v>359</v>
      </c>
      <c r="T3566" s="27" t="str">
        <f>IFERROR(VLOOKUP(F3566,#REF!,2,0),"")</f>
        <v/>
      </c>
      <c r="U3566" s="27" t="str">
        <f t="shared" si="289"/>
        <v>,16:15:00,car,498</v>
      </c>
    </row>
    <row r="3567" spans="1:21" hidden="1" x14ac:dyDescent="0.25">
      <c r="A3567" t="s">
        <v>42</v>
      </c>
      <c r="B3567">
        <v>16</v>
      </c>
      <c r="C3567" s="27" t="str">
        <f t="shared" si="285"/>
        <v>T</v>
      </c>
      <c r="E3567" t="s">
        <v>3864</v>
      </c>
      <c r="F3567" s="27" t="str">
        <f t="shared" si="286"/>
        <v>CCV-54B</v>
      </c>
      <c r="G3567" t="s">
        <v>3865</v>
      </c>
      <c r="I3567" t="s">
        <v>3884</v>
      </c>
      <c r="J3567">
        <v>3</v>
      </c>
      <c r="K3567">
        <v>5</v>
      </c>
      <c r="L3567">
        <v>0</v>
      </c>
      <c r="M3567">
        <v>312</v>
      </c>
      <c r="N3567">
        <v>47</v>
      </c>
      <c r="O3567">
        <v>3</v>
      </c>
      <c r="P3567">
        <v>38</v>
      </c>
      <c r="Q3567">
        <v>21</v>
      </c>
      <c r="R3567" s="27">
        <f t="shared" si="287"/>
        <v>506</v>
      </c>
      <c r="S3567" s="27">
        <f t="shared" si="288"/>
        <v>371</v>
      </c>
      <c r="T3567" s="27" t="str">
        <f>IFERROR(VLOOKUP(F3567,#REF!,2,0),"")</f>
        <v/>
      </c>
      <c r="U3567" s="27" t="str">
        <f t="shared" si="289"/>
        <v>,16:30:00,car,506</v>
      </c>
    </row>
    <row r="3568" spans="1:21" hidden="1" x14ac:dyDescent="0.25">
      <c r="A3568" t="s">
        <v>43</v>
      </c>
      <c r="B3568">
        <v>16</v>
      </c>
      <c r="C3568" s="27" t="str">
        <f t="shared" si="285"/>
        <v>T</v>
      </c>
      <c r="E3568" t="s">
        <v>3864</v>
      </c>
      <c r="F3568" s="27" t="str">
        <f t="shared" si="286"/>
        <v>CCV-54B</v>
      </c>
      <c r="G3568" t="s">
        <v>3865</v>
      </c>
      <c r="I3568" t="s">
        <v>3885</v>
      </c>
      <c r="J3568">
        <v>0</v>
      </c>
      <c r="K3568">
        <v>3</v>
      </c>
      <c r="L3568">
        <v>0</v>
      </c>
      <c r="M3568">
        <v>262</v>
      </c>
      <c r="N3568">
        <v>46</v>
      </c>
      <c r="O3568">
        <v>2</v>
      </c>
      <c r="P3568">
        <v>35</v>
      </c>
      <c r="Q3568">
        <v>14</v>
      </c>
      <c r="R3568" s="27">
        <f t="shared" si="287"/>
        <v>423</v>
      </c>
      <c r="S3568" s="27">
        <f t="shared" si="288"/>
        <v>311</v>
      </c>
      <c r="T3568" s="27" t="str">
        <f>IFERROR(VLOOKUP(F3568,#REF!,2,0),"")</f>
        <v/>
      </c>
      <c r="U3568" s="27" t="str">
        <f t="shared" si="289"/>
        <v>,16:45:00,car,423</v>
      </c>
    </row>
    <row r="3569" spans="1:21" hidden="1" x14ac:dyDescent="0.25">
      <c r="A3569" t="s">
        <v>44</v>
      </c>
      <c r="B3569">
        <v>17</v>
      </c>
      <c r="C3569" s="27" t="str">
        <f t="shared" si="285"/>
        <v>T</v>
      </c>
      <c r="E3569" t="s">
        <v>3864</v>
      </c>
      <c r="F3569" s="27" t="str">
        <f t="shared" si="286"/>
        <v>CCV-54B</v>
      </c>
      <c r="G3569" t="s">
        <v>3865</v>
      </c>
      <c r="I3569" t="s">
        <v>3886</v>
      </c>
      <c r="J3569">
        <v>0</v>
      </c>
      <c r="K3569">
        <v>4</v>
      </c>
      <c r="L3569">
        <v>0</v>
      </c>
      <c r="M3569">
        <v>319</v>
      </c>
      <c r="N3569">
        <v>52</v>
      </c>
      <c r="O3569">
        <v>3</v>
      </c>
      <c r="P3569">
        <v>26</v>
      </c>
      <c r="Q3569">
        <v>15</v>
      </c>
      <c r="R3569" s="27">
        <f t="shared" si="287"/>
        <v>490</v>
      </c>
      <c r="S3569" s="27">
        <f t="shared" si="288"/>
        <v>360</v>
      </c>
      <c r="T3569" s="27" t="str">
        <f>IFERROR(VLOOKUP(F3569,#REF!,2,0),"")</f>
        <v/>
      </c>
      <c r="U3569" s="27" t="str">
        <f t="shared" si="289"/>
        <v>,17:00:00,car,490</v>
      </c>
    </row>
    <row r="3570" spans="1:21" hidden="1" x14ac:dyDescent="0.25">
      <c r="A3570" t="s">
        <v>45</v>
      </c>
      <c r="B3570">
        <v>17</v>
      </c>
      <c r="C3570" s="27" t="str">
        <f t="shared" si="285"/>
        <v>T</v>
      </c>
      <c r="E3570" t="s">
        <v>3864</v>
      </c>
      <c r="F3570" s="27" t="str">
        <f t="shared" si="286"/>
        <v>CCV-54B</v>
      </c>
      <c r="G3570" t="s">
        <v>3865</v>
      </c>
      <c r="I3570" t="s">
        <v>3887</v>
      </c>
      <c r="J3570">
        <v>1</v>
      </c>
      <c r="K3570">
        <v>0</v>
      </c>
      <c r="L3570">
        <v>0</v>
      </c>
      <c r="M3570">
        <v>282</v>
      </c>
      <c r="N3570">
        <v>53</v>
      </c>
      <c r="O3570">
        <v>3</v>
      </c>
      <c r="P3570">
        <v>32</v>
      </c>
      <c r="Q3570">
        <v>16</v>
      </c>
      <c r="R3570" s="27">
        <f t="shared" si="287"/>
        <v>441</v>
      </c>
      <c r="S3570" s="27">
        <f t="shared" si="288"/>
        <v>330</v>
      </c>
      <c r="T3570" s="27" t="str">
        <f>IFERROR(VLOOKUP(F3570,#REF!,2,0),"")</f>
        <v/>
      </c>
      <c r="U3570" s="27" t="str">
        <f t="shared" si="289"/>
        <v>,17:15:00,car,441</v>
      </c>
    </row>
    <row r="3571" spans="1:21" hidden="1" x14ac:dyDescent="0.25">
      <c r="A3571" t="s">
        <v>46</v>
      </c>
      <c r="B3571">
        <v>17</v>
      </c>
      <c r="C3571" s="27" t="str">
        <f t="shared" si="285"/>
        <v>T</v>
      </c>
      <c r="E3571" t="s">
        <v>3864</v>
      </c>
      <c r="F3571" s="27" t="str">
        <f t="shared" si="286"/>
        <v>CCV-54B</v>
      </c>
      <c r="G3571" t="s">
        <v>3865</v>
      </c>
      <c r="I3571" t="s">
        <v>3888</v>
      </c>
      <c r="J3571">
        <v>0</v>
      </c>
      <c r="K3571">
        <v>3</v>
      </c>
      <c r="L3571">
        <v>1</v>
      </c>
      <c r="M3571">
        <v>381</v>
      </c>
      <c r="N3571">
        <v>37</v>
      </c>
      <c r="O3571">
        <v>1</v>
      </c>
      <c r="P3571">
        <v>24</v>
      </c>
      <c r="Q3571">
        <v>10</v>
      </c>
      <c r="R3571" s="27">
        <f t="shared" si="287"/>
        <v>559</v>
      </c>
      <c r="S3571" s="27">
        <f t="shared" si="288"/>
        <v>418</v>
      </c>
      <c r="T3571" s="27" t="str">
        <f>IFERROR(VLOOKUP(F3571,#REF!,2,0),"")</f>
        <v/>
      </c>
      <c r="U3571" s="27" t="str">
        <f t="shared" si="289"/>
        <v>,17:30:00,car,559</v>
      </c>
    </row>
    <row r="3572" spans="1:21" hidden="1" x14ac:dyDescent="0.25">
      <c r="A3572" t="s">
        <v>47</v>
      </c>
      <c r="B3572">
        <v>17</v>
      </c>
      <c r="C3572" s="27" t="str">
        <f t="shared" si="285"/>
        <v>T</v>
      </c>
      <c r="E3572" t="s">
        <v>3864</v>
      </c>
      <c r="F3572" s="27" t="str">
        <f t="shared" si="286"/>
        <v>CCV-54B</v>
      </c>
      <c r="G3572" t="s">
        <v>3865</v>
      </c>
      <c r="I3572" t="s">
        <v>3889</v>
      </c>
      <c r="J3572">
        <v>1</v>
      </c>
      <c r="K3572">
        <v>2</v>
      </c>
      <c r="L3572">
        <v>0</v>
      </c>
      <c r="M3572">
        <v>389</v>
      </c>
      <c r="N3572">
        <v>53</v>
      </c>
      <c r="O3572">
        <v>2</v>
      </c>
      <c r="P3572">
        <v>18</v>
      </c>
      <c r="Q3572">
        <v>16</v>
      </c>
      <c r="R3572" s="27">
        <f t="shared" si="287"/>
        <v>567</v>
      </c>
      <c r="S3572" s="27">
        <f t="shared" si="288"/>
        <v>423</v>
      </c>
      <c r="T3572" s="27" t="str">
        <f>IFERROR(VLOOKUP(F3572,#REF!,2,0),"")</f>
        <v/>
      </c>
      <c r="U3572" s="27" t="str">
        <f t="shared" si="289"/>
        <v>,17:45:00,car,567</v>
      </c>
    </row>
    <row r="3573" spans="1:21" hidden="1" x14ac:dyDescent="0.25">
      <c r="A3573" t="s">
        <v>48</v>
      </c>
      <c r="B3573">
        <v>18</v>
      </c>
      <c r="C3573" s="27" t="str">
        <f t="shared" si="285"/>
        <v>T</v>
      </c>
      <c r="E3573" t="s">
        <v>3864</v>
      </c>
      <c r="F3573" s="27" t="str">
        <f t="shared" si="286"/>
        <v>CCV-54B</v>
      </c>
      <c r="G3573" t="s">
        <v>3865</v>
      </c>
      <c r="I3573" t="s">
        <v>3890</v>
      </c>
      <c r="J3573">
        <v>0</v>
      </c>
      <c r="K3573">
        <v>4</v>
      </c>
      <c r="L3573">
        <v>0</v>
      </c>
      <c r="M3573">
        <v>355</v>
      </c>
      <c r="N3573">
        <v>80</v>
      </c>
      <c r="O3573">
        <v>3</v>
      </c>
      <c r="P3573">
        <v>18</v>
      </c>
      <c r="Q3573">
        <v>10</v>
      </c>
      <c r="R3573" s="27">
        <f t="shared" si="287"/>
        <v>526</v>
      </c>
      <c r="S3573" s="27">
        <f t="shared" si="288"/>
        <v>383</v>
      </c>
      <c r="T3573" s="27" t="str">
        <f>IFERROR(VLOOKUP(F3573,#REF!,2,0),"")</f>
        <v/>
      </c>
      <c r="U3573" s="27" t="str">
        <f t="shared" si="289"/>
        <v>,18:00:00,car,526</v>
      </c>
    </row>
    <row r="3574" spans="1:21" hidden="1" x14ac:dyDescent="0.25">
      <c r="A3574" t="s">
        <v>49</v>
      </c>
      <c r="B3574">
        <v>18</v>
      </c>
      <c r="C3574" s="27" t="str">
        <f t="shared" si="285"/>
        <v>T</v>
      </c>
      <c r="E3574" t="s">
        <v>3864</v>
      </c>
      <c r="F3574" s="27" t="str">
        <f t="shared" si="286"/>
        <v>CCV-54B</v>
      </c>
      <c r="G3574" t="s">
        <v>3865</v>
      </c>
      <c r="I3574" t="s">
        <v>3891</v>
      </c>
      <c r="J3574">
        <v>1</v>
      </c>
      <c r="K3574">
        <v>2</v>
      </c>
      <c r="L3574">
        <v>1</v>
      </c>
      <c r="M3574">
        <v>344</v>
      </c>
      <c r="N3574">
        <v>48</v>
      </c>
      <c r="O3574">
        <v>5</v>
      </c>
      <c r="P3574">
        <v>20</v>
      </c>
      <c r="Q3574">
        <v>8</v>
      </c>
      <c r="R3574" s="27">
        <f t="shared" si="287"/>
        <v>503</v>
      </c>
      <c r="S3574" s="27">
        <f t="shared" si="288"/>
        <v>375</v>
      </c>
      <c r="T3574" s="27" t="str">
        <f>IFERROR(VLOOKUP(F3574,#REF!,2,0),"")</f>
        <v/>
      </c>
      <c r="U3574" s="27" t="str">
        <f t="shared" si="289"/>
        <v>,18:15:00,car,503</v>
      </c>
    </row>
    <row r="3575" spans="1:21" hidden="1" x14ac:dyDescent="0.25">
      <c r="A3575" t="s">
        <v>197</v>
      </c>
      <c r="B3575">
        <v>18</v>
      </c>
      <c r="C3575" s="27" t="str">
        <f t="shared" si="285"/>
        <v>T</v>
      </c>
      <c r="E3575" t="s">
        <v>3864</v>
      </c>
      <c r="F3575" s="27" t="str">
        <f t="shared" si="286"/>
        <v>CCV-54B</v>
      </c>
      <c r="G3575" t="s">
        <v>3865</v>
      </c>
      <c r="I3575" t="s">
        <v>3892</v>
      </c>
      <c r="J3575">
        <v>0</v>
      </c>
      <c r="K3575">
        <v>5</v>
      </c>
      <c r="L3575">
        <v>0</v>
      </c>
      <c r="M3575">
        <v>388</v>
      </c>
      <c r="N3575">
        <v>44</v>
      </c>
      <c r="O3575">
        <v>2</v>
      </c>
      <c r="P3575">
        <v>14</v>
      </c>
      <c r="Q3575">
        <v>4</v>
      </c>
      <c r="R3575" s="27">
        <f t="shared" si="287"/>
        <v>551</v>
      </c>
      <c r="S3575" s="27">
        <f t="shared" si="288"/>
        <v>406</v>
      </c>
      <c r="T3575" s="27" t="str">
        <f>IFERROR(VLOOKUP(F3575,#REF!,2,0),"")</f>
        <v/>
      </c>
      <c r="U3575" s="27" t="str">
        <f t="shared" si="289"/>
        <v>,18:30:00,car,551</v>
      </c>
    </row>
    <row r="3576" spans="1:21" hidden="1" x14ac:dyDescent="0.25">
      <c r="A3576" t="s">
        <v>199</v>
      </c>
      <c r="B3576">
        <v>18</v>
      </c>
      <c r="C3576" s="27" t="str">
        <f t="shared" si="285"/>
        <v>T</v>
      </c>
      <c r="E3576" t="s">
        <v>3864</v>
      </c>
      <c r="F3576" s="27" t="str">
        <f t="shared" si="286"/>
        <v>CCV-54B</v>
      </c>
      <c r="G3576" t="s">
        <v>3865</v>
      </c>
      <c r="I3576" t="s">
        <v>3893</v>
      </c>
      <c r="J3576">
        <v>0</v>
      </c>
      <c r="K3576">
        <v>1</v>
      </c>
      <c r="L3576">
        <v>0</v>
      </c>
      <c r="M3576">
        <v>336</v>
      </c>
      <c r="N3576">
        <v>42</v>
      </c>
      <c r="O3576">
        <v>4</v>
      </c>
      <c r="P3576">
        <v>12</v>
      </c>
      <c r="Q3576">
        <v>5</v>
      </c>
      <c r="R3576" s="27">
        <f t="shared" si="287"/>
        <v>471</v>
      </c>
      <c r="S3576" s="27">
        <f t="shared" si="288"/>
        <v>353</v>
      </c>
      <c r="T3576" s="27" t="str">
        <f>IFERROR(VLOOKUP(F3576,#REF!,2,0),"")</f>
        <v/>
      </c>
      <c r="U3576" s="27" t="str">
        <f t="shared" si="289"/>
        <v>,18:45:00,car,471</v>
      </c>
    </row>
    <row r="3577" spans="1:21" hidden="1" x14ac:dyDescent="0.25">
      <c r="A3577" t="s">
        <v>201</v>
      </c>
      <c r="B3577">
        <v>19</v>
      </c>
      <c r="C3577" s="27" t="str">
        <f t="shared" si="285"/>
        <v>N</v>
      </c>
      <c r="E3577" t="s">
        <v>3864</v>
      </c>
      <c r="F3577" s="27" t="str">
        <f t="shared" si="286"/>
        <v>CCV-54B</v>
      </c>
      <c r="G3577" t="s">
        <v>3865</v>
      </c>
      <c r="I3577" t="s">
        <v>3894</v>
      </c>
      <c r="J3577">
        <v>0</v>
      </c>
      <c r="K3577">
        <v>1</v>
      </c>
      <c r="L3577">
        <v>1</v>
      </c>
      <c r="M3577">
        <v>289</v>
      </c>
      <c r="N3577">
        <v>64</v>
      </c>
      <c r="O3577">
        <v>2</v>
      </c>
      <c r="P3577">
        <v>11</v>
      </c>
      <c r="Q3577">
        <v>4</v>
      </c>
      <c r="R3577" s="27">
        <f t="shared" si="287"/>
        <v>415</v>
      </c>
      <c r="S3577" s="27">
        <f t="shared" si="288"/>
        <v>307</v>
      </c>
      <c r="T3577" s="27" t="str">
        <f>IFERROR(VLOOKUP(F3577,#REF!,2,0),"")</f>
        <v/>
      </c>
      <c r="U3577" s="27" t="str">
        <f t="shared" si="289"/>
        <v>,19:00:00,car,415</v>
      </c>
    </row>
    <row r="3578" spans="1:21" hidden="1" x14ac:dyDescent="0.25">
      <c r="A3578" t="s">
        <v>203</v>
      </c>
      <c r="B3578">
        <v>19</v>
      </c>
      <c r="C3578" s="27" t="str">
        <f t="shared" si="285"/>
        <v>N</v>
      </c>
      <c r="E3578" t="s">
        <v>3864</v>
      </c>
      <c r="F3578" s="27" t="str">
        <f t="shared" si="286"/>
        <v>CCV-54B</v>
      </c>
      <c r="G3578" t="s">
        <v>3865</v>
      </c>
      <c r="I3578" t="s">
        <v>3895</v>
      </c>
      <c r="J3578">
        <v>2</v>
      </c>
      <c r="K3578">
        <v>2</v>
      </c>
      <c r="L3578">
        <v>1</v>
      </c>
      <c r="M3578">
        <v>228</v>
      </c>
      <c r="N3578">
        <v>46</v>
      </c>
      <c r="O3578">
        <v>2</v>
      </c>
      <c r="P3578">
        <v>20</v>
      </c>
      <c r="Q3578">
        <v>6</v>
      </c>
      <c r="R3578" s="27">
        <f t="shared" si="287"/>
        <v>349</v>
      </c>
      <c r="S3578" s="27">
        <f t="shared" si="288"/>
        <v>257</v>
      </c>
      <c r="T3578" s="27" t="str">
        <f>IFERROR(VLOOKUP(F3578,#REF!,2,0),"")</f>
        <v/>
      </c>
      <c r="U3578" s="27" t="str">
        <f t="shared" si="289"/>
        <v>,19:15:00,car,349</v>
      </c>
    </row>
    <row r="3579" spans="1:21" hidden="1" x14ac:dyDescent="0.25">
      <c r="A3579" t="s">
        <v>205</v>
      </c>
      <c r="B3579">
        <v>19</v>
      </c>
      <c r="C3579" s="27" t="str">
        <f t="shared" si="285"/>
        <v>N</v>
      </c>
      <c r="E3579" t="s">
        <v>3864</v>
      </c>
      <c r="F3579" s="27" t="str">
        <f t="shared" si="286"/>
        <v>CCV-54B</v>
      </c>
      <c r="G3579" t="s">
        <v>3865</v>
      </c>
      <c r="I3579" t="s">
        <v>3896</v>
      </c>
      <c r="J3579">
        <v>1</v>
      </c>
      <c r="K3579">
        <v>0</v>
      </c>
      <c r="L3579">
        <v>0</v>
      </c>
      <c r="M3579">
        <v>10</v>
      </c>
      <c r="N3579">
        <v>3</v>
      </c>
      <c r="O3579">
        <v>1</v>
      </c>
      <c r="P3579">
        <v>1</v>
      </c>
      <c r="Q3579">
        <v>0</v>
      </c>
      <c r="R3579" s="27">
        <f t="shared" si="287"/>
        <v>15</v>
      </c>
      <c r="S3579" s="27">
        <f t="shared" si="288"/>
        <v>11</v>
      </c>
      <c r="T3579" s="27" t="str">
        <f>IFERROR(VLOOKUP(F3579,#REF!,2,0),"")</f>
        <v/>
      </c>
      <c r="U3579" s="27" t="str">
        <f t="shared" si="289"/>
        <v>,19:30:00,car,15</v>
      </c>
    </row>
    <row r="3580" spans="1:21" hidden="1" x14ac:dyDescent="0.25">
      <c r="A3580" t="s">
        <v>107</v>
      </c>
      <c r="B3580">
        <v>6</v>
      </c>
      <c r="C3580" s="27" t="str">
        <f t="shared" si="285"/>
        <v>M</v>
      </c>
      <c r="E3580" t="s">
        <v>3897</v>
      </c>
      <c r="F3580" s="27" t="str">
        <f t="shared" si="286"/>
        <v>CCV-55A</v>
      </c>
      <c r="G3580" t="s">
        <v>3898</v>
      </c>
      <c r="I3580" t="s">
        <v>3899</v>
      </c>
      <c r="J3580">
        <v>2</v>
      </c>
      <c r="K3580">
        <v>5</v>
      </c>
      <c r="L3580">
        <v>3</v>
      </c>
      <c r="M3580">
        <v>51</v>
      </c>
      <c r="N3580">
        <v>7</v>
      </c>
      <c r="O3580">
        <v>2</v>
      </c>
      <c r="P3580">
        <v>0</v>
      </c>
      <c r="Q3580">
        <v>9</v>
      </c>
      <c r="R3580" s="27">
        <f t="shared" si="287"/>
        <v>103</v>
      </c>
      <c r="S3580" s="27">
        <f t="shared" si="288"/>
        <v>68</v>
      </c>
      <c r="T3580" s="27" t="str">
        <f>IFERROR(VLOOKUP(F3580,#REF!,2,0),"")</f>
        <v/>
      </c>
      <c r="U3580" s="27" t="str">
        <f t="shared" si="289"/>
        <v>,06:15:00,car,103</v>
      </c>
    </row>
    <row r="3581" spans="1:21" hidden="1" x14ac:dyDescent="0.25">
      <c r="A3581" t="s">
        <v>109</v>
      </c>
      <c r="B3581">
        <v>6</v>
      </c>
      <c r="C3581" s="27" t="str">
        <f t="shared" si="285"/>
        <v>M</v>
      </c>
      <c r="E3581" t="s">
        <v>3897</v>
      </c>
      <c r="F3581" s="27" t="str">
        <f t="shared" si="286"/>
        <v>CCV-55A</v>
      </c>
      <c r="G3581" t="s">
        <v>3898</v>
      </c>
      <c r="I3581" t="s">
        <v>3900</v>
      </c>
      <c r="J3581">
        <v>3</v>
      </c>
      <c r="K3581">
        <v>8</v>
      </c>
      <c r="L3581">
        <v>6</v>
      </c>
      <c r="M3581">
        <v>157</v>
      </c>
      <c r="N3581">
        <v>48</v>
      </c>
      <c r="O3581">
        <v>8</v>
      </c>
      <c r="P3581">
        <v>1</v>
      </c>
      <c r="Q3581">
        <v>11</v>
      </c>
      <c r="R3581" s="27">
        <f t="shared" si="287"/>
        <v>271</v>
      </c>
      <c r="S3581" s="27">
        <f t="shared" si="288"/>
        <v>184</v>
      </c>
      <c r="T3581" s="27" t="str">
        <f>IFERROR(VLOOKUP(F3581,#REF!,2,0),"")</f>
        <v/>
      </c>
      <c r="U3581" s="27" t="str">
        <f t="shared" si="289"/>
        <v>,06:30:00,car,271</v>
      </c>
    </row>
    <row r="3582" spans="1:21" hidden="1" x14ac:dyDescent="0.25">
      <c r="A3582" t="s">
        <v>111</v>
      </c>
      <c r="B3582">
        <v>6</v>
      </c>
      <c r="C3582" s="27" t="str">
        <f t="shared" si="285"/>
        <v>M</v>
      </c>
      <c r="E3582" t="s">
        <v>3897</v>
      </c>
      <c r="F3582" s="27" t="str">
        <f t="shared" si="286"/>
        <v>CCV-55A</v>
      </c>
      <c r="G3582" t="s">
        <v>3898</v>
      </c>
      <c r="I3582" t="s">
        <v>3901</v>
      </c>
      <c r="J3582">
        <v>0</v>
      </c>
      <c r="K3582">
        <v>4</v>
      </c>
      <c r="L3582">
        <v>4</v>
      </c>
      <c r="M3582">
        <v>212</v>
      </c>
      <c r="N3582">
        <v>68</v>
      </c>
      <c r="O3582">
        <v>7</v>
      </c>
      <c r="P3582">
        <v>1</v>
      </c>
      <c r="Q3582">
        <v>11</v>
      </c>
      <c r="R3582" s="27">
        <f t="shared" si="287"/>
        <v>330</v>
      </c>
      <c r="S3582" s="27">
        <f t="shared" si="288"/>
        <v>234</v>
      </c>
      <c r="T3582" s="27" t="str">
        <f>IFERROR(VLOOKUP(F3582,#REF!,2,0),"")</f>
        <v/>
      </c>
      <c r="U3582" s="27" t="str">
        <f t="shared" si="289"/>
        <v>,06:45:00,car,330</v>
      </c>
    </row>
    <row r="3583" spans="1:21" hidden="1" x14ac:dyDescent="0.25">
      <c r="A3583" t="s">
        <v>113</v>
      </c>
      <c r="B3583">
        <v>7</v>
      </c>
      <c r="C3583" s="27" t="str">
        <f t="shared" si="285"/>
        <v>M</v>
      </c>
      <c r="E3583" t="s">
        <v>3897</v>
      </c>
      <c r="F3583" s="27" t="str">
        <f t="shared" si="286"/>
        <v>CCV-55A</v>
      </c>
      <c r="G3583" t="s">
        <v>3898</v>
      </c>
      <c r="I3583" t="s">
        <v>3902</v>
      </c>
      <c r="J3583">
        <v>4</v>
      </c>
      <c r="K3583">
        <v>8</v>
      </c>
      <c r="L3583">
        <v>4</v>
      </c>
      <c r="M3583">
        <v>273</v>
      </c>
      <c r="N3583">
        <v>60</v>
      </c>
      <c r="O3583">
        <v>5</v>
      </c>
      <c r="P3583">
        <v>1</v>
      </c>
      <c r="Q3583">
        <v>16</v>
      </c>
      <c r="R3583" s="27">
        <f t="shared" si="287"/>
        <v>424</v>
      </c>
      <c r="S3583" s="27">
        <f t="shared" si="288"/>
        <v>300</v>
      </c>
      <c r="T3583" s="27" t="str">
        <f>IFERROR(VLOOKUP(F3583,#REF!,2,0),"")</f>
        <v/>
      </c>
      <c r="U3583" s="27" t="str">
        <f t="shared" si="289"/>
        <v>,07:00:00,car,424</v>
      </c>
    </row>
    <row r="3584" spans="1:21" hidden="1" x14ac:dyDescent="0.25">
      <c r="A3584" t="s">
        <v>115</v>
      </c>
      <c r="B3584">
        <v>7</v>
      </c>
      <c r="C3584" s="27" t="str">
        <f t="shared" si="285"/>
        <v>M</v>
      </c>
      <c r="E3584" t="s">
        <v>3897</v>
      </c>
      <c r="F3584" s="27" t="str">
        <f t="shared" si="286"/>
        <v>CCV-55A</v>
      </c>
      <c r="G3584" t="s">
        <v>3898</v>
      </c>
      <c r="I3584" t="s">
        <v>3903</v>
      </c>
      <c r="J3584">
        <v>5</v>
      </c>
      <c r="K3584">
        <v>12</v>
      </c>
      <c r="L3584">
        <v>6</v>
      </c>
      <c r="M3584">
        <v>317</v>
      </c>
      <c r="N3584">
        <v>65</v>
      </c>
      <c r="O3584">
        <v>6</v>
      </c>
      <c r="P3584">
        <v>3</v>
      </c>
      <c r="Q3584">
        <v>17</v>
      </c>
      <c r="R3584" s="27">
        <f t="shared" si="287"/>
        <v>503</v>
      </c>
      <c r="S3584" s="27">
        <f t="shared" si="288"/>
        <v>352</v>
      </c>
      <c r="T3584" s="27" t="str">
        <f>IFERROR(VLOOKUP(F3584,#REF!,2,0),"")</f>
        <v/>
      </c>
      <c r="U3584" s="27" t="str">
        <f t="shared" si="289"/>
        <v>,07:15:00,car,503</v>
      </c>
    </row>
    <row r="3585" spans="1:21" hidden="1" x14ac:dyDescent="0.25">
      <c r="A3585" t="s">
        <v>117</v>
      </c>
      <c r="B3585">
        <v>7</v>
      </c>
      <c r="C3585" s="27" t="str">
        <f t="shared" si="285"/>
        <v>M</v>
      </c>
      <c r="E3585" t="s">
        <v>3897</v>
      </c>
      <c r="F3585" s="27" t="str">
        <f t="shared" si="286"/>
        <v>CCV-55A</v>
      </c>
      <c r="G3585" t="s">
        <v>3898</v>
      </c>
      <c r="I3585" t="s">
        <v>3904</v>
      </c>
      <c r="J3585">
        <v>2</v>
      </c>
      <c r="K3585">
        <v>9</v>
      </c>
      <c r="L3585">
        <v>4</v>
      </c>
      <c r="M3585">
        <v>322</v>
      </c>
      <c r="N3585">
        <v>80</v>
      </c>
      <c r="O3585">
        <v>2</v>
      </c>
      <c r="P3585">
        <v>4</v>
      </c>
      <c r="Q3585">
        <v>18</v>
      </c>
      <c r="R3585" s="27">
        <f t="shared" si="287"/>
        <v>501</v>
      </c>
      <c r="S3585" s="27">
        <f t="shared" si="288"/>
        <v>354</v>
      </c>
      <c r="T3585" s="27" t="str">
        <f>IFERROR(VLOOKUP(F3585,#REF!,2,0),"")</f>
        <v/>
      </c>
      <c r="U3585" s="27" t="str">
        <f t="shared" si="289"/>
        <v>,07:30:00,car,501</v>
      </c>
    </row>
    <row r="3586" spans="1:21" hidden="1" x14ac:dyDescent="0.25">
      <c r="A3586" t="s">
        <v>119</v>
      </c>
      <c r="B3586">
        <v>7</v>
      </c>
      <c r="C3586" s="27" t="str">
        <f t="shared" si="285"/>
        <v>M</v>
      </c>
      <c r="E3586" t="s">
        <v>3897</v>
      </c>
      <c r="F3586" s="27" t="str">
        <f t="shared" si="286"/>
        <v>CCV-55A</v>
      </c>
      <c r="G3586" t="s">
        <v>3898</v>
      </c>
      <c r="I3586" t="s">
        <v>3905</v>
      </c>
      <c r="J3586">
        <v>2</v>
      </c>
      <c r="K3586">
        <v>9</v>
      </c>
      <c r="L3586">
        <v>4</v>
      </c>
      <c r="M3586">
        <v>266</v>
      </c>
      <c r="N3586">
        <v>95</v>
      </c>
      <c r="O3586">
        <v>2</v>
      </c>
      <c r="P3586">
        <v>4</v>
      </c>
      <c r="Q3586">
        <v>14</v>
      </c>
      <c r="R3586" s="27">
        <f t="shared" si="287"/>
        <v>427</v>
      </c>
      <c r="S3586" s="27">
        <f t="shared" si="288"/>
        <v>294</v>
      </c>
      <c r="T3586" s="27" t="str">
        <f>IFERROR(VLOOKUP(F3586,#REF!,2,0),"")</f>
        <v/>
      </c>
      <c r="U3586" s="27" t="str">
        <f t="shared" si="289"/>
        <v>,07:45:00,car,427</v>
      </c>
    </row>
    <row r="3587" spans="1:21" hidden="1" x14ac:dyDescent="0.25">
      <c r="A3587" t="s">
        <v>121</v>
      </c>
      <c r="B3587">
        <v>8</v>
      </c>
      <c r="C3587" s="27" t="str">
        <f t="shared" ref="C3587:C3650" si="290">IF(B3587&lt;12,"M",IF(AND(B3587&gt;=12,B3587&lt;=18),"T","N"))</f>
        <v>M</v>
      </c>
      <c r="E3587" t="s">
        <v>3897</v>
      </c>
      <c r="F3587" s="27" t="str">
        <f t="shared" ref="F3587:F3650" si="291">CONCATENATE("CCV-",G3587)</f>
        <v>CCV-55A</v>
      </c>
      <c r="G3587" t="s">
        <v>3898</v>
      </c>
      <c r="I3587" t="s">
        <v>3906</v>
      </c>
      <c r="J3587">
        <v>3</v>
      </c>
      <c r="K3587">
        <v>15</v>
      </c>
      <c r="L3587">
        <v>8</v>
      </c>
      <c r="M3587">
        <v>253</v>
      </c>
      <c r="N3587">
        <v>62</v>
      </c>
      <c r="O3587">
        <v>6</v>
      </c>
      <c r="P3587">
        <v>5</v>
      </c>
      <c r="Q3587">
        <v>18</v>
      </c>
      <c r="R3587" s="27">
        <f t="shared" ref="R3587:R3650" si="292">ROUNDUP((M3587+P3587+Q3587+(1/6)*N3587+2*K3587+2.5*L3587)*1.3,0)</f>
        <v>438</v>
      </c>
      <c r="S3587" s="27">
        <f t="shared" ref="S3587:S3650" si="293">ROUNDUP(M3587+P3587+Q3587+2.5*L3587,0)</f>
        <v>296</v>
      </c>
      <c r="T3587" s="27" t="str">
        <f>IFERROR(VLOOKUP(F3587,#REF!,2,0),"")</f>
        <v/>
      </c>
      <c r="U3587" s="27" t="str">
        <f t="shared" ref="U3587:U3650" si="294">CONCATENATE(T3587,",",CONCATENATE(LEFT(A3587,5),":00"),",car,",R3587)</f>
        <v>,08:00:00,car,438</v>
      </c>
    </row>
    <row r="3588" spans="1:21" hidden="1" x14ac:dyDescent="0.25">
      <c r="A3588" t="s">
        <v>123</v>
      </c>
      <c r="B3588">
        <v>8</v>
      </c>
      <c r="C3588" s="27" t="str">
        <f t="shared" si="290"/>
        <v>M</v>
      </c>
      <c r="E3588" t="s">
        <v>3897</v>
      </c>
      <c r="F3588" s="27" t="str">
        <f t="shared" si="291"/>
        <v>CCV-55A</v>
      </c>
      <c r="G3588" t="s">
        <v>3898</v>
      </c>
      <c r="I3588" t="s">
        <v>3907</v>
      </c>
      <c r="J3588">
        <v>0</v>
      </c>
      <c r="K3588">
        <v>15</v>
      </c>
      <c r="L3588">
        <v>5</v>
      </c>
      <c r="M3588">
        <v>250</v>
      </c>
      <c r="N3588">
        <v>52</v>
      </c>
      <c r="O3588">
        <v>4</v>
      </c>
      <c r="P3588">
        <v>5</v>
      </c>
      <c r="Q3588">
        <v>14</v>
      </c>
      <c r="R3588" s="27">
        <f t="shared" si="292"/>
        <v>417</v>
      </c>
      <c r="S3588" s="27">
        <f t="shared" si="293"/>
        <v>282</v>
      </c>
      <c r="T3588" s="27" t="str">
        <f>IFERROR(VLOOKUP(F3588,#REF!,2,0),"")</f>
        <v/>
      </c>
      <c r="U3588" s="27" t="str">
        <f t="shared" si="294"/>
        <v>,08:15:00,car,417</v>
      </c>
    </row>
    <row r="3589" spans="1:21" hidden="1" x14ac:dyDescent="0.25">
      <c r="A3589" t="s">
        <v>125</v>
      </c>
      <c r="B3589">
        <v>8</v>
      </c>
      <c r="C3589" s="27" t="str">
        <f t="shared" si="290"/>
        <v>M</v>
      </c>
      <c r="E3589" t="s">
        <v>3897</v>
      </c>
      <c r="F3589" s="27" t="str">
        <f t="shared" si="291"/>
        <v>CCV-55A</v>
      </c>
      <c r="G3589" t="s">
        <v>3898</v>
      </c>
      <c r="I3589" t="s">
        <v>3908</v>
      </c>
      <c r="J3589">
        <v>1</v>
      </c>
      <c r="K3589">
        <v>21</v>
      </c>
      <c r="L3589">
        <v>5</v>
      </c>
      <c r="M3589">
        <v>234</v>
      </c>
      <c r="N3589">
        <v>45</v>
      </c>
      <c r="O3589">
        <v>3</v>
      </c>
      <c r="P3589">
        <v>2</v>
      </c>
      <c r="Q3589">
        <v>23</v>
      </c>
      <c r="R3589" s="27">
        <f t="shared" si="292"/>
        <v>418</v>
      </c>
      <c r="S3589" s="27">
        <f t="shared" si="293"/>
        <v>272</v>
      </c>
      <c r="T3589" s="27" t="str">
        <f>IFERROR(VLOOKUP(F3589,#REF!,2,0),"")</f>
        <v/>
      </c>
      <c r="U3589" s="27" t="str">
        <f t="shared" si="294"/>
        <v>,08:30:00,car,418</v>
      </c>
    </row>
    <row r="3590" spans="1:21" hidden="1" x14ac:dyDescent="0.25">
      <c r="A3590" t="s">
        <v>127</v>
      </c>
      <c r="B3590">
        <v>8</v>
      </c>
      <c r="C3590" s="27" t="str">
        <f t="shared" si="290"/>
        <v>M</v>
      </c>
      <c r="E3590" t="s">
        <v>3897</v>
      </c>
      <c r="F3590" s="27" t="str">
        <f t="shared" si="291"/>
        <v>CCV-55A</v>
      </c>
      <c r="G3590" t="s">
        <v>3898</v>
      </c>
      <c r="I3590" t="s">
        <v>3909</v>
      </c>
      <c r="J3590">
        <v>1</v>
      </c>
      <c r="K3590">
        <v>23</v>
      </c>
      <c r="L3590">
        <v>7</v>
      </c>
      <c r="M3590">
        <v>233</v>
      </c>
      <c r="N3590">
        <v>45</v>
      </c>
      <c r="O3590">
        <v>4</v>
      </c>
      <c r="P3590">
        <v>2</v>
      </c>
      <c r="Q3590">
        <v>29</v>
      </c>
      <c r="R3590" s="27">
        <f t="shared" si="292"/>
        <v>436</v>
      </c>
      <c r="S3590" s="27">
        <f t="shared" si="293"/>
        <v>282</v>
      </c>
      <c r="T3590" s="27" t="str">
        <f>IFERROR(VLOOKUP(F3590,#REF!,2,0),"")</f>
        <v/>
      </c>
      <c r="U3590" s="27" t="str">
        <f t="shared" si="294"/>
        <v>,08:45:00,car,436</v>
      </c>
    </row>
    <row r="3591" spans="1:21" hidden="1" x14ac:dyDescent="0.25">
      <c r="A3591" t="s">
        <v>129</v>
      </c>
      <c r="B3591">
        <v>9</v>
      </c>
      <c r="C3591" s="27" t="str">
        <f t="shared" si="290"/>
        <v>M</v>
      </c>
      <c r="E3591" t="s">
        <v>3897</v>
      </c>
      <c r="F3591" s="27" t="str">
        <f t="shared" si="291"/>
        <v>CCV-55A</v>
      </c>
      <c r="G3591" t="s">
        <v>3898</v>
      </c>
      <c r="I3591" t="s">
        <v>3910</v>
      </c>
      <c r="J3591">
        <v>2</v>
      </c>
      <c r="K3591">
        <v>13</v>
      </c>
      <c r="L3591">
        <v>4</v>
      </c>
      <c r="M3591">
        <v>240</v>
      </c>
      <c r="N3591">
        <v>67</v>
      </c>
      <c r="O3591">
        <v>2</v>
      </c>
      <c r="P3591">
        <v>4</v>
      </c>
      <c r="Q3591">
        <v>36</v>
      </c>
      <c r="R3591" s="27">
        <f t="shared" si="292"/>
        <v>426</v>
      </c>
      <c r="S3591" s="27">
        <f t="shared" si="293"/>
        <v>290</v>
      </c>
      <c r="T3591" s="27" t="str">
        <f>IFERROR(VLOOKUP(F3591,#REF!,2,0),"")</f>
        <v/>
      </c>
      <c r="U3591" s="27" t="str">
        <f t="shared" si="294"/>
        <v>,09:00:00,car,426</v>
      </c>
    </row>
    <row r="3592" spans="1:21" hidden="1" x14ac:dyDescent="0.25">
      <c r="A3592" t="s">
        <v>131</v>
      </c>
      <c r="B3592">
        <v>9</v>
      </c>
      <c r="C3592" s="27" t="str">
        <f t="shared" si="290"/>
        <v>M</v>
      </c>
      <c r="E3592" t="s">
        <v>3897</v>
      </c>
      <c r="F3592" s="27" t="str">
        <f t="shared" si="291"/>
        <v>CCV-55A</v>
      </c>
      <c r="G3592" t="s">
        <v>3898</v>
      </c>
      <c r="I3592" t="s">
        <v>3911</v>
      </c>
      <c r="J3592">
        <v>1</v>
      </c>
      <c r="K3592">
        <v>24</v>
      </c>
      <c r="L3592">
        <v>13</v>
      </c>
      <c r="M3592">
        <v>250</v>
      </c>
      <c r="N3592">
        <v>49</v>
      </c>
      <c r="O3592">
        <v>4</v>
      </c>
      <c r="P3592">
        <v>2</v>
      </c>
      <c r="Q3592">
        <v>24</v>
      </c>
      <c r="R3592" s="27">
        <f t="shared" si="292"/>
        <v>475</v>
      </c>
      <c r="S3592" s="27">
        <f t="shared" si="293"/>
        <v>309</v>
      </c>
      <c r="T3592" s="27" t="str">
        <f>IFERROR(VLOOKUP(F3592,#REF!,2,0),"")</f>
        <v/>
      </c>
      <c r="U3592" s="27" t="str">
        <f t="shared" si="294"/>
        <v>,09:15:00,car,475</v>
      </c>
    </row>
    <row r="3593" spans="1:21" hidden="1" x14ac:dyDescent="0.25">
      <c r="A3593" t="s">
        <v>133</v>
      </c>
      <c r="B3593">
        <v>9</v>
      </c>
      <c r="C3593" s="27" t="str">
        <f t="shared" si="290"/>
        <v>M</v>
      </c>
      <c r="E3593" t="s">
        <v>3897</v>
      </c>
      <c r="F3593" s="27" t="str">
        <f t="shared" si="291"/>
        <v>CCV-55A</v>
      </c>
      <c r="G3593" t="s">
        <v>3898</v>
      </c>
      <c r="I3593" t="s">
        <v>3912</v>
      </c>
      <c r="J3593">
        <v>1</v>
      </c>
      <c r="K3593">
        <v>12</v>
      </c>
      <c r="L3593">
        <v>8</v>
      </c>
      <c r="M3593">
        <v>249</v>
      </c>
      <c r="N3593">
        <v>51</v>
      </c>
      <c r="O3593">
        <v>2</v>
      </c>
      <c r="P3593">
        <v>2</v>
      </c>
      <c r="Q3593">
        <v>22</v>
      </c>
      <c r="R3593" s="27">
        <f t="shared" si="292"/>
        <v>424</v>
      </c>
      <c r="S3593" s="27">
        <f t="shared" si="293"/>
        <v>293</v>
      </c>
      <c r="T3593" s="27" t="str">
        <f>IFERROR(VLOOKUP(F3593,#REF!,2,0),"")</f>
        <v/>
      </c>
      <c r="U3593" s="27" t="str">
        <f t="shared" si="294"/>
        <v>,09:30:00,car,424</v>
      </c>
    </row>
    <row r="3594" spans="1:21" hidden="1" x14ac:dyDescent="0.25">
      <c r="A3594" t="s">
        <v>135</v>
      </c>
      <c r="B3594">
        <v>9</v>
      </c>
      <c r="C3594" s="27" t="str">
        <f t="shared" si="290"/>
        <v>M</v>
      </c>
      <c r="E3594" t="s">
        <v>3897</v>
      </c>
      <c r="F3594" s="27" t="str">
        <f t="shared" si="291"/>
        <v>CCV-55A</v>
      </c>
      <c r="G3594" t="s">
        <v>3898</v>
      </c>
      <c r="I3594" t="s">
        <v>3913</v>
      </c>
      <c r="J3594">
        <v>1</v>
      </c>
      <c r="K3594">
        <v>15</v>
      </c>
      <c r="L3594">
        <v>12</v>
      </c>
      <c r="M3594">
        <v>243</v>
      </c>
      <c r="N3594">
        <v>52</v>
      </c>
      <c r="O3594">
        <v>0</v>
      </c>
      <c r="P3594">
        <v>3</v>
      </c>
      <c r="Q3594">
        <v>21</v>
      </c>
      <c r="R3594" s="27">
        <f t="shared" si="292"/>
        <v>437</v>
      </c>
      <c r="S3594" s="27">
        <f t="shared" si="293"/>
        <v>297</v>
      </c>
      <c r="T3594" s="27" t="str">
        <f>IFERROR(VLOOKUP(F3594,#REF!,2,0),"")</f>
        <v/>
      </c>
      <c r="U3594" s="27" t="str">
        <f t="shared" si="294"/>
        <v>,09:45:00,car,437</v>
      </c>
    </row>
    <row r="3595" spans="1:21" hidden="1" x14ac:dyDescent="0.25">
      <c r="A3595" t="s">
        <v>137</v>
      </c>
      <c r="B3595">
        <v>10</v>
      </c>
      <c r="C3595" s="27" t="str">
        <f t="shared" si="290"/>
        <v>M</v>
      </c>
      <c r="E3595" t="s">
        <v>3897</v>
      </c>
      <c r="F3595" s="27" t="str">
        <f t="shared" si="291"/>
        <v>CCV-55A</v>
      </c>
      <c r="G3595" t="s">
        <v>3898</v>
      </c>
      <c r="I3595" t="s">
        <v>3914</v>
      </c>
      <c r="J3595">
        <v>0</v>
      </c>
      <c r="K3595">
        <v>2</v>
      </c>
      <c r="L3595">
        <v>0</v>
      </c>
      <c r="M3595">
        <v>22</v>
      </c>
      <c r="N3595">
        <v>3</v>
      </c>
      <c r="O3595">
        <v>0</v>
      </c>
      <c r="P3595">
        <v>0</v>
      </c>
      <c r="Q3595">
        <v>0</v>
      </c>
      <c r="R3595" s="27">
        <f t="shared" si="292"/>
        <v>35</v>
      </c>
      <c r="S3595" s="27">
        <f t="shared" si="293"/>
        <v>22</v>
      </c>
      <c r="T3595" s="27" t="str">
        <f>IFERROR(VLOOKUP(F3595,#REF!,2,0),"")</f>
        <v/>
      </c>
      <c r="U3595" s="27" t="str">
        <f t="shared" si="294"/>
        <v>,10:00:00,car,35</v>
      </c>
    </row>
    <row r="3596" spans="1:21" hidden="1" x14ac:dyDescent="0.25">
      <c r="A3596" t="s">
        <v>185</v>
      </c>
      <c r="B3596">
        <v>16</v>
      </c>
      <c r="C3596" s="27" t="str">
        <f t="shared" si="290"/>
        <v>T</v>
      </c>
      <c r="E3596" t="s">
        <v>3897</v>
      </c>
      <c r="F3596" s="27" t="str">
        <f t="shared" si="291"/>
        <v>CCV-55A</v>
      </c>
      <c r="G3596" t="s">
        <v>3898</v>
      </c>
      <c r="I3596" t="s">
        <v>3915</v>
      </c>
      <c r="J3596">
        <v>2</v>
      </c>
      <c r="K3596">
        <v>10</v>
      </c>
      <c r="L3596">
        <v>4</v>
      </c>
      <c r="M3596">
        <v>166</v>
      </c>
      <c r="N3596">
        <v>40</v>
      </c>
      <c r="O3596">
        <v>1</v>
      </c>
      <c r="P3596">
        <v>2</v>
      </c>
      <c r="Q3596">
        <v>10</v>
      </c>
      <c r="R3596" s="27">
        <f t="shared" si="292"/>
        <v>280</v>
      </c>
      <c r="S3596" s="27">
        <f t="shared" si="293"/>
        <v>188</v>
      </c>
      <c r="T3596" s="27" t="str">
        <f>IFERROR(VLOOKUP(F3596,#REF!,2,0),"")</f>
        <v/>
      </c>
      <c r="U3596" s="27" t="str">
        <f t="shared" si="294"/>
        <v>,16:00:00,car,280</v>
      </c>
    </row>
    <row r="3597" spans="1:21" hidden="1" x14ac:dyDescent="0.25">
      <c r="A3597" t="s">
        <v>187</v>
      </c>
      <c r="B3597">
        <v>16</v>
      </c>
      <c r="C3597" s="27" t="str">
        <f t="shared" si="290"/>
        <v>T</v>
      </c>
      <c r="E3597" t="s">
        <v>3897</v>
      </c>
      <c r="F3597" s="27" t="str">
        <f t="shared" si="291"/>
        <v>CCV-55A</v>
      </c>
      <c r="G3597" t="s">
        <v>3898</v>
      </c>
      <c r="I3597" t="s">
        <v>3916</v>
      </c>
      <c r="J3597">
        <v>4</v>
      </c>
      <c r="K3597">
        <v>19</v>
      </c>
      <c r="L3597">
        <v>3</v>
      </c>
      <c r="M3597">
        <v>296</v>
      </c>
      <c r="N3597">
        <v>85</v>
      </c>
      <c r="O3597">
        <v>5</v>
      </c>
      <c r="P3597">
        <v>3</v>
      </c>
      <c r="Q3597">
        <v>24</v>
      </c>
      <c r="R3597" s="27">
        <f t="shared" si="292"/>
        <v>498</v>
      </c>
      <c r="S3597" s="27">
        <f t="shared" si="293"/>
        <v>331</v>
      </c>
      <c r="T3597" s="27" t="str">
        <f>IFERROR(VLOOKUP(F3597,#REF!,2,0),"")</f>
        <v/>
      </c>
      <c r="U3597" s="27" t="str">
        <f t="shared" si="294"/>
        <v>,16:15:00,car,498</v>
      </c>
    </row>
    <row r="3598" spans="1:21" hidden="1" x14ac:dyDescent="0.25">
      <c r="A3598" t="s">
        <v>42</v>
      </c>
      <c r="B3598">
        <v>16</v>
      </c>
      <c r="C3598" s="27" t="str">
        <f t="shared" si="290"/>
        <v>T</v>
      </c>
      <c r="E3598" t="s">
        <v>3897</v>
      </c>
      <c r="F3598" s="27" t="str">
        <f t="shared" si="291"/>
        <v>CCV-55A</v>
      </c>
      <c r="G3598" t="s">
        <v>3898</v>
      </c>
      <c r="I3598" t="s">
        <v>3917</v>
      </c>
      <c r="J3598">
        <v>1</v>
      </c>
      <c r="K3598">
        <v>24</v>
      </c>
      <c r="L3598">
        <v>10</v>
      </c>
      <c r="M3598">
        <v>304</v>
      </c>
      <c r="N3598">
        <v>88</v>
      </c>
      <c r="O3598">
        <v>4</v>
      </c>
      <c r="P3598">
        <v>4</v>
      </c>
      <c r="Q3598">
        <v>21</v>
      </c>
      <c r="R3598" s="27">
        <f t="shared" si="292"/>
        <v>542</v>
      </c>
      <c r="S3598" s="27">
        <f t="shared" si="293"/>
        <v>354</v>
      </c>
      <c r="T3598" s="27" t="str">
        <f>IFERROR(VLOOKUP(F3598,#REF!,2,0),"")</f>
        <v/>
      </c>
      <c r="U3598" s="27" t="str">
        <f t="shared" si="294"/>
        <v>,16:30:00,car,542</v>
      </c>
    </row>
    <row r="3599" spans="1:21" hidden="1" x14ac:dyDescent="0.25">
      <c r="A3599" t="s">
        <v>43</v>
      </c>
      <c r="B3599">
        <v>16</v>
      </c>
      <c r="C3599" s="27" t="str">
        <f t="shared" si="290"/>
        <v>T</v>
      </c>
      <c r="E3599" t="s">
        <v>3897</v>
      </c>
      <c r="F3599" s="27" t="str">
        <f t="shared" si="291"/>
        <v>CCV-55A</v>
      </c>
      <c r="G3599" t="s">
        <v>3898</v>
      </c>
      <c r="I3599" t="s">
        <v>3918</v>
      </c>
      <c r="J3599">
        <v>6</v>
      </c>
      <c r="K3599">
        <v>20</v>
      </c>
      <c r="L3599">
        <v>5</v>
      </c>
      <c r="M3599">
        <v>299</v>
      </c>
      <c r="N3599">
        <v>94</v>
      </c>
      <c r="O3599">
        <v>7</v>
      </c>
      <c r="P3599">
        <v>2</v>
      </c>
      <c r="Q3599">
        <v>21</v>
      </c>
      <c r="R3599" s="27">
        <f t="shared" si="292"/>
        <v>508</v>
      </c>
      <c r="S3599" s="27">
        <f t="shared" si="293"/>
        <v>335</v>
      </c>
      <c r="T3599" s="27" t="str">
        <f>IFERROR(VLOOKUP(F3599,#REF!,2,0),"")</f>
        <v/>
      </c>
      <c r="U3599" s="27" t="str">
        <f t="shared" si="294"/>
        <v>,16:45:00,car,508</v>
      </c>
    </row>
    <row r="3600" spans="1:21" hidden="1" x14ac:dyDescent="0.25">
      <c r="A3600" t="s">
        <v>44</v>
      </c>
      <c r="B3600">
        <v>17</v>
      </c>
      <c r="C3600" s="27" t="str">
        <f t="shared" si="290"/>
        <v>T</v>
      </c>
      <c r="E3600" t="s">
        <v>3897</v>
      </c>
      <c r="F3600" s="27" t="str">
        <f t="shared" si="291"/>
        <v>CCV-55A</v>
      </c>
      <c r="G3600" t="s">
        <v>3898</v>
      </c>
      <c r="I3600" t="s">
        <v>3919</v>
      </c>
      <c r="J3600">
        <v>5</v>
      </c>
      <c r="K3600">
        <v>11</v>
      </c>
      <c r="L3600">
        <v>2</v>
      </c>
      <c r="M3600">
        <v>302</v>
      </c>
      <c r="N3600">
        <v>172</v>
      </c>
      <c r="O3600">
        <v>5</v>
      </c>
      <c r="P3600">
        <v>6</v>
      </c>
      <c r="Q3600">
        <v>24</v>
      </c>
      <c r="R3600" s="27">
        <f t="shared" si="292"/>
        <v>504</v>
      </c>
      <c r="S3600" s="27">
        <f t="shared" si="293"/>
        <v>337</v>
      </c>
      <c r="T3600" s="27" t="str">
        <f>IFERROR(VLOOKUP(F3600,#REF!,2,0),"")</f>
        <v/>
      </c>
      <c r="U3600" s="27" t="str">
        <f t="shared" si="294"/>
        <v>,17:00:00,car,504</v>
      </c>
    </row>
    <row r="3601" spans="1:21" hidden="1" x14ac:dyDescent="0.25">
      <c r="A3601" t="s">
        <v>45</v>
      </c>
      <c r="B3601">
        <v>17</v>
      </c>
      <c r="C3601" s="27" t="str">
        <f t="shared" si="290"/>
        <v>T</v>
      </c>
      <c r="E3601" t="s">
        <v>3897</v>
      </c>
      <c r="F3601" s="27" t="str">
        <f t="shared" si="291"/>
        <v>CCV-55A</v>
      </c>
      <c r="G3601" t="s">
        <v>3898</v>
      </c>
      <c r="I3601" t="s">
        <v>3920</v>
      </c>
      <c r="J3601">
        <v>3</v>
      </c>
      <c r="K3601">
        <v>17</v>
      </c>
      <c r="L3601">
        <v>1</v>
      </c>
      <c r="M3601">
        <v>281</v>
      </c>
      <c r="N3601">
        <v>176</v>
      </c>
      <c r="O3601">
        <v>5</v>
      </c>
      <c r="P3601">
        <v>0</v>
      </c>
      <c r="Q3601">
        <v>14</v>
      </c>
      <c r="R3601" s="27">
        <f t="shared" si="292"/>
        <v>470</v>
      </c>
      <c r="S3601" s="27">
        <f t="shared" si="293"/>
        <v>298</v>
      </c>
      <c r="T3601" s="27" t="str">
        <f>IFERROR(VLOOKUP(F3601,#REF!,2,0),"")</f>
        <v/>
      </c>
      <c r="U3601" s="27" t="str">
        <f t="shared" si="294"/>
        <v>,17:15:00,car,470</v>
      </c>
    </row>
    <row r="3602" spans="1:21" hidden="1" x14ac:dyDescent="0.25">
      <c r="A3602" t="s">
        <v>46</v>
      </c>
      <c r="B3602">
        <v>17</v>
      </c>
      <c r="C3602" s="27" t="str">
        <f t="shared" si="290"/>
        <v>T</v>
      </c>
      <c r="E3602" t="s">
        <v>3897</v>
      </c>
      <c r="F3602" s="27" t="str">
        <f t="shared" si="291"/>
        <v>CCV-55A</v>
      </c>
      <c r="G3602" t="s">
        <v>3898</v>
      </c>
      <c r="I3602" t="s">
        <v>3921</v>
      </c>
      <c r="J3602">
        <v>3</v>
      </c>
      <c r="K3602">
        <v>25</v>
      </c>
      <c r="L3602">
        <v>4</v>
      </c>
      <c r="M3602">
        <v>267</v>
      </c>
      <c r="N3602">
        <v>149</v>
      </c>
      <c r="O3602">
        <v>8</v>
      </c>
      <c r="P3602">
        <v>0</v>
      </c>
      <c r="Q3602">
        <v>18</v>
      </c>
      <c r="R3602" s="27">
        <f t="shared" si="292"/>
        <v>481</v>
      </c>
      <c r="S3602" s="27">
        <f t="shared" si="293"/>
        <v>295</v>
      </c>
      <c r="T3602" s="27" t="str">
        <f>IFERROR(VLOOKUP(F3602,#REF!,2,0),"")</f>
        <v/>
      </c>
      <c r="U3602" s="27" t="str">
        <f t="shared" si="294"/>
        <v>,17:30:00,car,481</v>
      </c>
    </row>
    <row r="3603" spans="1:21" hidden="1" x14ac:dyDescent="0.25">
      <c r="A3603" t="s">
        <v>47</v>
      </c>
      <c r="B3603">
        <v>17</v>
      </c>
      <c r="C3603" s="27" t="str">
        <f t="shared" si="290"/>
        <v>T</v>
      </c>
      <c r="E3603" t="s">
        <v>3897</v>
      </c>
      <c r="F3603" s="27" t="str">
        <f t="shared" si="291"/>
        <v>CCV-55A</v>
      </c>
      <c r="G3603" t="s">
        <v>3898</v>
      </c>
      <c r="I3603" t="s">
        <v>3922</v>
      </c>
      <c r="J3603">
        <v>4</v>
      </c>
      <c r="K3603">
        <v>10</v>
      </c>
      <c r="L3603">
        <v>5</v>
      </c>
      <c r="M3603">
        <v>261</v>
      </c>
      <c r="N3603">
        <v>154</v>
      </c>
      <c r="O3603">
        <v>7</v>
      </c>
      <c r="P3603">
        <v>5</v>
      </c>
      <c r="Q3603">
        <v>24</v>
      </c>
      <c r="R3603" s="27">
        <f t="shared" si="292"/>
        <v>453</v>
      </c>
      <c r="S3603" s="27">
        <f t="shared" si="293"/>
        <v>303</v>
      </c>
      <c r="T3603" s="27" t="str">
        <f>IFERROR(VLOOKUP(F3603,#REF!,2,0),"")</f>
        <v/>
      </c>
      <c r="U3603" s="27" t="str">
        <f t="shared" si="294"/>
        <v>,17:45:00,car,453</v>
      </c>
    </row>
    <row r="3604" spans="1:21" hidden="1" x14ac:dyDescent="0.25">
      <c r="A3604" t="s">
        <v>48</v>
      </c>
      <c r="B3604">
        <v>18</v>
      </c>
      <c r="C3604" s="27" t="str">
        <f t="shared" si="290"/>
        <v>T</v>
      </c>
      <c r="E3604" t="s">
        <v>3897</v>
      </c>
      <c r="F3604" s="27" t="str">
        <f t="shared" si="291"/>
        <v>CCV-55A</v>
      </c>
      <c r="G3604" t="s">
        <v>3898</v>
      </c>
      <c r="I3604" t="s">
        <v>3923</v>
      </c>
      <c r="J3604">
        <v>2</v>
      </c>
      <c r="K3604">
        <v>15</v>
      </c>
      <c r="L3604">
        <v>3</v>
      </c>
      <c r="M3604">
        <v>245</v>
      </c>
      <c r="N3604">
        <v>280</v>
      </c>
      <c r="O3604">
        <v>8</v>
      </c>
      <c r="P3604">
        <v>4</v>
      </c>
      <c r="Q3604">
        <v>15</v>
      </c>
      <c r="R3604" s="27">
        <f t="shared" si="292"/>
        <v>453</v>
      </c>
      <c r="S3604" s="27">
        <f t="shared" si="293"/>
        <v>272</v>
      </c>
      <c r="T3604" s="27" t="str">
        <f>IFERROR(VLOOKUP(F3604,#REF!,2,0),"")</f>
        <v/>
      </c>
      <c r="U3604" s="27" t="str">
        <f t="shared" si="294"/>
        <v>,18:00:00,car,453</v>
      </c>
    </row>
    <row r="3605" spans="1:21" hidden="1" x14ac:dyDescent="0.25">
      <c r="A3605" t="s">
        <v>49</v>
      </c>
      <c r="B3605">
        <v>18</v>
      </c>
      <c r="C3605" s="27" t="str">
        <f t="shared" si="290"/>
        <v>T</v>
      </c>
      <c r="E3605" t="s">
        <v>3897</v>
      </c>
      <c r="F3605" s="27" t="str">
        <f t="shared" si="291"/>
        <v>CCV-55A</v>
      </c>
      <c r="G3605" t="s">
        <v>3898</v>
      </c>
      <c r="I3605" t="s">
        <v>3924</v>
      </c>
      <c r="J3605">
        <v>6</v>
      </c>
      <c r="K3605">
        <v>8</v>
      </c>
      <c r="L3605">
        <v>3</v>
      </c>
      <c r="M3605">
        <v>249</v>
      </c>
      <c r="N3605">
        <v>249</v>
      </c>
      <c r="O3605">
        <v>9</v>
      </c>
      <c r="P3605">
        <v>3</v>
      </c>
      <c r="Q3605">
        <v>9</v>
      </c>
      <c r="R3605" s="27">
        <f t="shared" si="292"/>
        <v>424</v>
      </c>
      <c r="S3605" s="27">
        <f t="shared" si="293"/>
        <v>269</v>
      </c>
      <c r="T3605" s="27" t="str">
        <f>IFERROR(VLOOKUP(F3605,#REF!,2,0),"")</f>
        <v/>
      </c>
      <c r="U3605" s="27" t="str">
        <f t="shared" si="294"/>
        <v>,18:15:00,car,424</v>
      </c>
    </row>
    <row r="3606" spans="1:21" hidden="1" x14ac:dyDescent="0.25">
      <c r="A3606" t="s">
        <v>197</v>
      </c>
      <c r="B3606">
        <v>18</v>
      </c>
      <c r="C3606" s="27" t="str">
        <f t="shared" si="290"/>
        <v>T</v>
      </c>
      <c r="E3606" t="s">
        <v>3897</v>
      </c>
      <c r="F3606" s="27" t="str">
        <f t="shared" si="291"/>
        <v>CCV-55A</v>
      </c>
      <c r="G3606" t="s">
        <v>3898</v>
      </c>
      <c r="I3606" t="s">
        <v>3925</v>
      </c>
      <c r="J3606">
        <v>3</v>
      </c>
      <c r="K3606">
        <v>4</v>
      </c>
      <c r="L3606">
        <v>2</v>
      </c>
      <c r="M3606">
        <v>272</v>
      </c>
      <c r="N3606">
        <v>220</v>
      </c>
      <c r="O3606">
        <v>2</v>
      </c>
      <c r="P3606">
        <v>0</v>
      </c>
      <c r="Q3606">
        <v>7</v>
      </c>
      <c r="R3606" s="27">
        <f t="shared" si="292"/>
        <v>428</v>
      </c>
      <c r="S3606" s="27">
        <f t="shared" si="293"/>
        <v>284</v>
      </c>
      <c r="T3606" s="27" t="str">
        <f>IFERROR(VLOOKUP(F3606,#REF!,2,0),"")</f>
        <v/>
      </c>
      <c r="U3606" s="27" t="str">
        <f t="shared" si="294"/>
        <v>,18:30:00,car,428</v>
      </c>
    </row>
    <row r="3607" spans="1:21" hidden="1" x14ac:dyDescent="0.25">
      <c r="A3607" t="s">
        <v>199</v>
      </c>
      <c r="B3607">
        <v>18</v>
      </c>
      <c r="C3607" s="27" t="str">
        <f t="shared" si="290"/>
        <v>T</v>
      </c>
      <c r="E3607" t="s">
        <v>3897</v>
      </c>
      <c r="F3607" s="27" t="str">
        <f t="shared" si="291"/>
        <v>CCV-55A</v>
      </c>
      <c r="G3607" t="s">
        <v>3898</v>
      </c>
      <c r="I3607" t="s">
        <v>3926</v>
      </c>
      <c r="J3607">
        <v>2</v>
      </c>
      <c r="K3607">
        <v>10</v>
      </c>
      <c r="L3607">
        <v>3</v>
      </c>
      <c r="M3607">
        <v>232</v>
      </c>
      <c r="N3607">
        <v>152</v>
      </c>
      <c r="O3607">
        <v>10</v>
      </c>
      <c r="P3607">
        <v>2</v>
      </c>
      <c r="Q3607">
        <v>11</v>
      </c>
      <c r="R3607" s="27">
        <f t="shared" si="292"/>
        <v>388</v>
      </c>
      <c r="S3607" s="27">
        <f t="shared" si="293"/>
        <v>253</v>
      </c>
      <c r="T3607" s="27" t="str">
        <f>IFERROR(VLOOKUP(F3607,#REF!,2,0),"")</f>
        <v/>
      </c>
      <c r="U3607" s="27" t="str">
        <f t="shared" si="294"/>
        <v>,18:45:00,car,388</v>
      </c>
    </row>
    <row r="3608" spans="1:21" hidden="1" x14ac:dyDescent="0.25">
      <c r="A3608" t="s">
        <v>201</v>
      </c>
      <c r="B3608">
        <v>19</v>
      </c>
      <c r="C3608" s="27" t="str">
        <f t="shared" si="290"/>
        <v>N</v>
      </c>
      <c r="E3608" t="s">
        <v>3897</v>
      </c>
      <c r="F3608" s="27" t="str">
        <f t="shared" si="291"/>
        <v>CCV-55A</v>
      </c>
      <c r="G3608" t="s">
        <v>3898</v>
      </c>
      <c r="I3608" t="s">
        <v>3927</v>
      </c>
      <c r="J3608">
        <v>0</v>
      </c>
      <c r="K3608">
        <v>4</v>
      </c>
      <c r="L3608">
        <v>1</v>
      </c>
      <c r="M3608">
        <v>210</v>
      </c>
      <c r="N3608">
        <v>152</v>
      </c>
      <c r="O3608">
        <v>9</v>
      </c>
      <c r="P3608">
        <v>3</v>
      </c>
      <c r="Q3608">
        <v>10</v>
      </c>
      <c r="R3608" s="27">
        <f t="shared" si="292"/>
        <v>337</v>
      </c>
      <c r="S3608" s="27">
        <f t="shared" si="293"/>
        <v>226</v>
      </c>
      <c r="T3608" s="27" t="str">
        <f>IFERROR(VLOOKUP(F3608,#REF!,2,0),"")</f>
        <v/>
      </c>
      <c r="U3608" s="27" t="str">
        <f t="shared" si="294"/>
        <v>,19:00:00,car,337</v>
      </c>
    </row>
    <row r="3609" spans="1:21" hidden="1" x14ac:dyDescent="0.25">
      <c r="A3609" t="s">
        <v>203</v>
      </c>
      <c r="B3609">
        <v>19</v>
      </c>
      <c r="C3609" s="27" t="str">
        <f t="shared" si="290"/>
        <v>N</v>
      </c>
      <c r="E3609" t="s">
        <v>3897</v>
      </c>
      <c r="F3609" s="27" t="str">
        <f t="shared" si="291"/>
        <v>CCV-55A</v>
      </c>
      <c r="G3609" t="s">
        <v>3898</v>
      </c>
      <c r="I3609" t="s">
        <v>3928</v>
      </c>
      <c r="J3609">
        <v>5</v>
      </c>
      <c r="K3609">
        <v>5</v>
      </c>
      <c r="L3609">
        <v>3</v>
      </c>
      <c r="M3609">
        <v>303</v>
      </c>
      <c r="N3609">
        <v>114</v>
      </c>
      <c r="O3609">
        <v>3</v>
      </c>
      <c r="P3609">
        <v>1</v>
      </c>
      <c r="Q3609">
        <v>10</v>
      </c>
      <c r="R3609" s="27">
        <f t="shared" si="292"/>
        <v>456</v>
      </c>
      <c r="S3609" s="27">
        <f t="shared" si="293"/>
        <v>322</v>
      </c>
      <c r="T3609" s="27" t="str">
        <f>IFERROR(VLOOKUP(F3609,#REF!,2,0),"")</f>
        <v/>
      </c>
      <c r="U3609" s="27" t="str">
        <f t="shared" si="294"/>
        <v>,19:15:00,car,456</v>
      </c>
    </row>
    <row r="3610" spans="1:21" hidden="1" x14ac:dyDescent="0.25">
      <c r="A3610" t="s">
        <v>205</v>
      </c>
      <c r="B3610">
        <v>19</v>
      </c>
      <c r="C3610" s="27" t="str">
        <f t="shared" si="290"/>
        <v>N</v>
      </c>
      <c r="E3610" t="s">
        <v>3897</v>
      </c>
      <c r="F3610" s="27" t="str">
        <f t="shared" si="291"/>
        <v>CCV-55A</v>
      </c>
      <c r="G3610" t="s">
        <v>3898</v>
      </c>
      <c r="I3610" t="s">
        <v>3929</v>
      </c>
      <c r="J3610">
        <v>1</v>
      </c>
      <c r="K3610">
        <v>0</v>
      </c>
      <c r="L3610">
        <v>0</v>
      </c>
      <c r="M3610">
        <v>42</v>
      </c>
      <c r="N3610">
        <v>15</v>
      </c>
      <c r="O3610">
        <v>1</v>
      </c>
      <c r="P3610">
        <v>0</v>
      </c>
      <c r="Q3610">
        <v>0</v>
      </c>
      <c r="R3610" s="27">
        <f t="shared" si="292"/>
        <v>58</v>
      </c>
      <c r="S3610" s="27">
        <f t="shared" si="293"/>
        <v>42</v>
      </c>
      <c r="T3610" s="27" t="str">
        <f>IFERROR(VLOOKUP(F3610,#REF!,2,0),"")</f>
        <v/>
      </c>
      <c r="U3610" s="27" t="str">
        <f t="shared" si="294"/>
        <v>,19:30:00,car,58</v>
      </c>
    </row>
    <row r="3611" spans="1:21" hidden="1" x14ac:dyDescent="0.25">
      <c r="A3611" t="s">
        <v>107</v>
      </c>
      <c r="B3611">
        <v>6</v>
      </c>
      <c r="C3611" s="27" t="str">
        <f t="shared" si="290"/>
        <v>M</v>
      </c>
      <c r="E3611" t="s">
        <v>3930</v>
      </c>
      <c r="F3611" s="27" t="str">
        <f t="shared" si="291"/>
        <v>CCV-55B</v>
      </c>
      <c r="G3611" t="s">
        <v>3931</v>
      </c>
      <c r="I3611" t="s">
        <v>3932</v>
      </c>
      <c r="J3611">
        <v>0</v>
      </c>
      <c r="K3611">
        <v>12</v>
      </c>
      <c r="L3611">
        <v>9</v>
      </c>
      <c r="M3611">
        <v>90</v>
      </c>
      <c r="N3611">
        <v>11</v>
      </c>
      <c r="O3611">
        <v>4</v>
      </c>
      <c r="P3611">
        <v>0</v>
      </c>
      <c r="Q3611">
        <v>3</v>
      </c>
      <c r="R3611" s="27">
        <f t="shared" si="292"/>
        <v>184</v>
      </c>
      <c r="S3611" s="27">
        <f t="shared" si="293"/>
        <v>116</v>
      </c>
      <c r="T3611" s="27" t="str">
        <f>IFERROR(VLOOKUP(F3611,#REF!,2,0),"")</f>
        <v/>
      </c>
      <c r="U3611" s="27" t="str">
        <f t="shared" si="294"/>
        <v>,06:15:00,car,184</v>
      </c>
    </row>
    <row r="3612" spans="1:21" hidden="1" x14ac:dyDescent="0.25">
      <c r="A3612" t="s">
        <v>109</v>
      </c>
      <c r="B3612">
        <v>6</v>
      </c>
      <c r="C3612" s="27" t="str">
        <f t="shared" si="290"/>
        <v>M</v>
      </c>
      <c r="E3612" t="s">
        <v>3930</v>
      </c>
      <c r="F3612" s="27" t="str">
        <f t="shared" si="291"/>
        <v>CCV-55B</v>
      </c>
      <c r="G3612" t="s">
        <v>3931</v>
      </c>
      <c r="I3612" t="s">
        <v>3933</v>
      </c>
      <c r="J3612">
        <v>0</v>
      </c>
      <c r="K3612">
        <v>40</v>
      </c>
      <c r="L3612">
        <v>44</v>
      </c>
      <c r="M3612">
        <v>306</v>
      </c>
      <c r="N3612">
        <v>50</v>
      </c>
      <c r="O3612">
        <v>10</v>
      </c>
      <c r="P3612">
        <v>0</v>
      </c>
      <c r="Q3612">
        <v>23</v>
      </c>
      <c r="R3612" s="27">
        <f t="shared" si="292"/>
        <v>686</v>
      </c>
      <c r="S3612" s="27">
        <f t="shared" si="293"/>
        <v>439</v>
      </c>
      <c r="T3612" s="27" t="str">
        <f>IFERROR(VLOOKUP(F3612,#REF!,2,0),"")</f>
        <v/>
      </c>
      <c r="U3612" s="27" t="str">
        <f t="shared" si="294"/>
        <v>,06:30:00,car,686</v>
      </c>
    </row>
    <row r="3613" spans="1:21" hidden="1" x14ac:dyDescent="0.25">
      <c r="A3613" t="s">
        <v>111</v>
      </c>
      <c r="B3613">
        <v>6</v>
      </c>
      <c r="C3613" s="27" t="str">
        <f t="shared" si="290"/>
        <v>M</v>
      </c>
      <c r="E3613" t="s">
        <v>3930</v>
      </c>
      <c r="F3613" s="27" t="str">
        <f t="shared" si="291"/>
        <v>CCV-55B</v>
      </c>
      <c r="G3613" t="s">
        <v>3931</v>
      </c>
      <c r="I3613" t="s">
        <v>3934</v>
      </c>
      <c r="J3613">
        <v>1</v>
      </c>
      <c r="K3613">
        <v>29</v>
      </c>
      <c r="L3613">
        <v>53</v>
      </c>
      <c r="M3613">
        <v>378</v>
      </c>
      <c r="N3613">
        <v>114</v>
      </c>
      <c r="O3613">
        <v>14</v>
      </c>
      <c r="P3613">
        <v>2</v>
      </c>
      <c r="Q3613">
        <v>26</v>
      </c>
      <c r="R3613" s="27">
        <f t="shared" si="292"/>
        <v>801</v>
      </c>
      <c r="S3613" s="27">
        <f t="shared" si="293"/>
        <v>539</v>
      </c>
      <c r="T3613" s="27" t="str">
        <f>IFERROR(VLOOKUP(F3613,#REF!,2,0),"")</f>
        <v/>
      </c>
      <c r="U3613" s="27" t="str">
        <f t="shared" si="294"/>
        <v>,06:45:00,car,801</v>
      </c>
    </row>
    <row r="3614" spans="1:21" hidden="1" x14ac:dyDescent="0.25">
      <c r="A3614" t="s">
        <v>113</v>
      </c>
      <c r="B3614">
        <v>7</v>
      </c>
      <c r="C3614" s="27" t="str">
        <f t="shared" si="290"/>
        <v>M</v>
      </c>
      <c r="E3614" t="s">
        <v>3930</v>
      </c>
      <c r="F3614" s="27" t="str">
        <f t="shared" si="291"/>
        <v>CCV-55B</v>
      </c>
      <c r="G3614" t="s">
        <v>3931</v>
      </c>
      <c r="I3614" t="s">
        <v>3935</v>
      </c>
      <c r="J3614">
        <v>0</v>
      </c>
      <c r="K3614">
        <v>34</v>
      </c>
      <c r="L3614">
        <v>46</v>
      </c>
      <c r="M3614">
        <v>502</v>
      </c>
      <c r="N3614">
        <v>112</v>
      </c>
      <c r="O3614">
        <v>5</v>
      </c>
      <c r="P3614">
        <v>2</v>
      </c>
      <c r="Q3614">
        <v>19</v>
      </c>
      <c r="R3614" s="27">
        <f t="shared" si="292"/>
        <v>943</v>
      </c>
      <c r="S3614" s="27">
        <f t="shared" si="293"/>
        <v>638</v>
      </c>
      <c r="T3614" s="27" t="str">
        <f>IFERROR(VLOOKUP(F3614,#REF!,2,0),"")</f>
        <v/>
      </c>
      <c r="U3614" s="27" t="str">
        <f t="shared" si="294"/>
        <v>,07:00:00,car,943</v>
      </c>
    </row>
    <row r="3615" spans="1:21" hidden="1" x14ac:dyDescent="0.25">
      <c r="A3615" t="s">
        <v>115</v>
      </c>
      <c r="B3615">
        <v>7</v>
      </c>
      <c r="C3615" s="27" t="str">
        <f t="shared" si="290"/>
        <v>M</v>
      </c>
      <c r="E3615" t="s">
        <v>3930</v>
      </c>
      <c r="F3615" s="27" t="str">
        <f t="shared" si="291"/>
        <v>CCV-55B</v>
      </c>
      <c r="G3615" t="s">
        <v>3931</v>
      </c>
      <c r="I3615" t="s">
        <v>3936</v>
      </c>
      <c r="J3615">
        <v>0</v>
      </c>
      <c r="K3615">
        <v>37</v>
      </c>
      <c r="L3615">
        <v>50</v>
      </c>
      <c r="M3615">
        <v>678</v>
      </c>
      <c r="N3615">
        <v>126</v>
      </c>
      <c r="O3615">
        <v>10</v>
      </c>
      <c r="P3615">
        <v>1</v>
      </c>
      <c r="Q3615">
        <v>40</v>
      </c>
      <c r="R3615" s="27">
        <f t="shared" si="292"/>
        <v>1221</v>
      </c>
      <c r="S3615" s="27">
        <f t="shared" si="293"/>
        <v>844</v>
      </c>
      <c r="T3615" s="27" t="str">
        <f>IFERROR(VLOOKUP(F3615,#REF!,2,0),"")</f>
        <v/>
      </c>
      <c r="U3615" s="27" t="str">
        <f t="shared" si="294"/>
        <v>,07:15:00,car,1221</v>
      </c>
    </row>
    <row r="3616" spans="1:21" hidden="1" x14ac:dyDescent="0.25">
      <c r="A3616" t="s">
        <v>117</v>
      </c>
      <c r="B3616">
        <v>7</v>
      </c>
      <c r="C3616" s="27" t="str">
        <f t="shared" si="290"/>
        <v>M</v>
      </c>
      <c r="E3616" t="s">
        <v>3930</v>
      </c>
      <c r="F3616" s="27" t="str">
        <f t="shared" si="291"/>
        <v>CCV-55B</v>
      </c>
      <c r="G3616" t="s">
        <v>3931</v>
      </c>
      <c r="I3616" t="s">
        <v>3937</v>
      </c>
      <c r="J3616">
        <v>0</v>
      </c>
      <c r="K3616">
        <v>45</v>
      </c>
      <c r="L3616">
        <v>35</v>
      </c>
      <c r="M3616">
        <v>690</v>
      </c>
      <c r="N3616">
        <v>173</v>
      </c>
      <c r="O3616">
        <v>8</v>
      </c>
      <c r="P3616">
        <v>4</v>
      </c>
      <c r="Q3616">
        <v>33</v>
      </c>
      <c r="R3616" s="27">
        <f t="shared" si="292"/>
        <v>1214</v>
      </c>
      <c r="S3616" s="27">
        <f t="shared" si="293"/>
        <v>815</v>
      </c>
      <c r="T3616" s="27" t="str">
        <f>IFERROR(VLOOKUP(F3616,#REF!,2,0),"")</f>
        <v/>
      </c>
      <c r="U3616" s="27" t="str">
        <f t="shared" si="294"/>
        <v>,07:30:00,car,1214</v>
      </c>
    </row>
    <row r="3617" spans="1:21" hidden="1" x14ac:dyDescent="0.25">
      <c r="A3617" t="s">
        <v>119</v>
      </c>
      <c r="B3617">
        <v>7</v>
      </c>
      <c r="C3617" s="27" t="str">
        <f t="shared" si="290"/>
        <v>M</v>
      </c>
      <c r="E3617" t="s">
        <v>3930</v>
      </c>
      <c r="F3617" s="27" t="str">
        <f t="shared" si="291"/>
        <v>CCV-55B</v>
      </c>
      <c r="G3617" t="s">
        <v>3931</v>
      </c>
      <c r="I3617" t="s">
        <v>3938</v>
      </c>
      <c r="J3617">
        <v>6</v>
      </c>
      <c r="K3617">
        <v>37</v>
      </c>
      <c r="L3617">
        <v>44</v>
      </c>
      <c r="M3617">
        <v>860</v>
      </c>
      <c r="N3617">
        <v>142</v>
      </c>
      <c r="O3617">
        <v>10</v>
      </c>
      <c r="P3617">
        <v>3</v>
      </c>
      <c r="Q3617">
        <v>19</v>
      </c>
      <c r="R3617" s="27">
        <f t="shared" si="292"/>
        <v>1417</v>
      </c>
      <c r="S3617" s="27">
        <f t="shared" si="293"/>
        <v>992</v>
      </c>
      <c r="T3617" s="27" t="str">
        <f>IFERROR(VLOOKUP(F3617,#REF!,2,0),"")</f>
        <v/>
      </c>
      <c r="U3617" s="27" t="str">
        <f t="shared" si="294"/>
        <v>,07:45:00,car,1417</v>
      </c>
    </row>
    <row r="3618" spans="1:21" hidden="1" x14ac:dyDescent="0.25">
      <c r="A3618" t="s">
        <v>121</v>
      </c>
      <c r="B3618">
        <v>8</v>
      </c>
      <c r="C3618" s="27" t="str">
        <f t="shared" si="290"/>
        <v>M</v>
      </c>
      <c r="E3618" t="s">
        <v>3930</v>
      </c>
      <c r="F3618" s="27" t="str">
        <f t="shared" si="291"/>
        <v>CCV-55B</v>
      </c>
      <c r="G3618" t="s">
        <v>3931</v>
      </c>
      <c r="I3618" t="s">
        <v>3939</v>
      </c>
      <c r="J3618">
        <v>0</v>
      </c>
      <c r="K3618">
        <v>47</v>
      </c>
      <c r="L3618">
        <v>62</v>
      </c>
      <c r="M3618">
        <v>692</v>
      </c>
      <c r="N3618">
        <v>90</v>
      </c>
      <c r="O3618">
        <v>13</v>
      </c>
      <c r="P3618">
        <v>1</v>
      </c>
      <c r="Q3618">
        <v>28</v>
      </c>
      <c r="R3618" s="27">
        <f t="shared" si="292"/>
        <v>1281</v>
      </c>
      <c r="S3618" s="27">
        <f t="shared" si="293"/>
        <v>876</v>
      </c>
      <c r="T3618" s="27" t="str">
        <f>IFERROR(VLOOKUP(F3618,#REF!,2,0),"")</f>
        <v/>
      </c>
      <c r="U3618" s="27" t="str">
        <f t="shared" si="294"/>
        <v>,08:00:00,car,1281</v>
      </c>
    </row>
    <row r="3619" spans="1:21" hidden="1" x14ac:dyDescent="0.25">
      <c r="A3619" t="s">
        <v>123</v>
      </c>
      <c r="B3619">
        <v>8</v>
      </c>
      <c r="C3619" s="27" t="str">
        <f t="shared" si="290"/>
        <v>M</v>
      </c>
      <c r="E3619" t="s">
        <v>3930</v>
      </c>
      <c r="F3619" s="27" t="str">
        <f t="shared" si="291"/>
        <v>CCV-55B</v>
      </c>
      <c r="G3619" t="s">
        <v>3931</v>
      </c>
      <c r="I3619" t="s">
        <v>3940</v>
      </c>
      <c r="J3619">
        <v>0</v>
      </c>
      <c r="K3619">
        <v>58</v>
      </c>
      <c r="L3619">
        <v>54</v>
      </c>
      <c r="M3619">
        <v>520</v>
      </c>
      <c r="N3619">
        <v>50</v>
      </c>
      <c r="O3619">
        <v>14</v>
      </c>
      <c r="P3619">
        <v>2</v>
      </c>
      <c r="Q3619">
        <v>23</v>
      </c>
      <c r="R3619" s="27">
        <f t="shared" si="292"/>
        <v>1046</v>
      </c>
      <c r="S3619" s="27">
        <f t="shared" si="293"/>
        <v>680</v>
      </c>
      <c r="T3619" s="27" t="str">
        <f>IFERROR(VLOOKUP(F3619,#REF!,2,0),"")</f>
        <v/>
      </c>
      <c r="U3619" s="27" t="str">
        <f t="shared" si="294"/>
        <v>,08:15:00,car,1046</v>
      </c>
    </row>
    <row r="3620" spans="1:21" hidden="1" x14ac:dyDescent="0.25">
      <c r="A3620" t="s">
        <v>125</v>
      </c>
      <c r="B3620">
        <v>8</v>
      </c>
      <c r="C3620" s="27" t="str">
        <f t="shared" si="290"/>
        <v>M</v>
      </c>
      <c r="E3620" t="s">
        <v>3930</v>
      </c>
      <c r="F3620" s="27" t="str">
        <f t="shared" si="291"/>
        <v>CCV-55B</v>
      </c>
      <c r="G3620" t="s">
        <v>3931</v>
      </c>
      <c r="I3620" t="s">
        <v>3941</v>
      </c>
      <c r="J3620">
        <v>0</v>
      </c>
      <c r="K3620">
        <v>47</v>
      </c>
      <c r="L3620">
        <v>59</v>
      </c>
      <c r="M3620">
        <v>506</v>
      </c>
      <c r="N3620">
        <v>43</v>
      </c>
      <c r="O3620">
        <v>5</v>
      </c>
      <c r="P3620">
        <v>1</v>
      </c>
      <c r="Q3620">
        <v>32</v>
      </c>
      <c r="R3620" s="27">
        <f t="shared" si="292"/>
        <v>1024</v>
      </c>
      <c r="S3620" s="27">
        <f t="shared" si="293"/>
        <v>687</v>
      </c>
      <c r="T3620" s="27" t="str">
        <f>IFERROR(VLOOKUP(F3620,#REF!,2,0),"")</f>
        <v/>
      </c>
      <c r="U3620" s="27" t="str">
        <f t="shared" si="294"/>
        <v>,08:30:00,car,1024</v>
      </c>
    </row>
    <row r="3621" spans="1:21" hidden="1" x14ac:dyDescent="0.25">
      <c r="A3621" t="s">
        <v>127</v>
      </c>
      <c r="B3621">
        <v>8</v>
      </c>
      <c r="C3621" s="27" t="str">
        <f t="shared" si="290"/>
        <v>M</v>
      </c>
      <c r="E3621" t="s">
        <v>3930</v>
      </c>
      <c r="F3621" s="27" t="str">
        <f t="shared" si="291"/>
        <v>CCV-55B</v>
      </c>
      <c r="G3621" t="s">
        <v>3931</v>
      </c>
      <c r="I3621" t="s">
        <v>3942</v>
      </c>
      <c r="J3621">
        <v>0</v>
      </c>
      <c r="K3621">
        <v>57</v>
      </c>
      <c r="L3621">
        <v>55</v>
      </c>
      <c r="M3621">
        <v>524</v>
      </c>
      <c r="N3621">
        <v>47</v>
      </c>
      <c r="O3621">
        <v>6</v>
      </c>
      <c r="P3621">
        <v>1</v>
      </c>
      <c r="Q3621">
        <v>30</v>
      </c>
      <c r="R3621" s="27">
        <f t="shared" si="292"/>
        <v>1059</v>
      </c>
      <c r="S3621" s="27">
        <f t="shared" si="293"/>
        <v>693</v>
      </c>
      <c r="T3621" s="27" t="str">
        <f>IFERROR(VLOOKUP(F3621,#REF!,2,0),"")</f>
        <v/>
      </c>
      <c r="U3621" s="27" t="str">
        <f t="shared" si="294"/>
        <v>,08:45:00,car,1059</v>
      </c>
    </row>
    <row r="3622" spans="1:21" hidden="1" x14ac:dyDescent="0.25">
      <c r="A3622" t="s">
        <v>129</v>
      </c>
      <c r="B3622">
        <v>9</v>
      </c>
      <c r="C3622" s="27" t="str">
        <f t="shared" si="290"/>
        <v>M</v>
      </c>
      <c r="E3622" t="s">
        <v>3930</v>
      </c>
      <c r="F3622" s="27" t="str">
        <f t="shared" si="291"/>
        <v>CCV-55B</v>
      </c>
      <c r="G3622" t="s">
        <v>3931</v>
      </c>
      <c r="I3622" t="s">
        <v>3943</v>
      </c>
      <c r="J3622">
        <v>0</v>
      </c>
      <c r="K3622">
        <v>59</v>
      </c>
      <c r="L3622">
        <v>60</v>
      </c>
      <c r="M3622">
        <v>488</v>
      </c>
      <c r="N3622">
        <v>35</v>
      </c>
      <c r="O3622">
        <v>3</v>
      </c>
      <c r="P3622">
        <v>2</v>
      </c>
      <c r="Q3622">
        <v>29</v>
      </c>
      <c r="R3622" s="27">
        <f t="shared" si="292"/>
        <v>1031</v>
      </c>
      <c r="S3622" s="27">
        <f t="shared" si="293"/>
        <v>669</v>
      </c>
      <c r="T3622" s="27" t="str">
        <f>IFERROR(VLOOKUP(F3622,#REF!,2,0),"")</f>
        <v/>
      </c>
      <c r="U3622" s="27" t="str">
        <f t="shared" si="294"/>
        <v>,09:00:00,car,1031</v>
      </c>
    </row>
    <row r="3623" spans="1:21" hidden="1" x14ac:dyDescent="0.25">
      <c r="A3623" t="s">
        <v>131</v>
      </c>
      <c r="B3623">
        <v>9</v>
      </c>
      <c r="C3623" s="27" t="str">
        <f t="shared" si="290"/>
        <v>M</v>
      </c>
      <c r="E3623" t="s">
        <v>3930</v>
      </c>
      <c r="F3623" s="27" t="str">
        <f t="shared" si="291"/>
        <v>CCV-55B</v>
      </c>
      <c r="G3623" t="s">
        <v>3931</v>
      </c>
      <c r="I3623" t="s">
        <v>3944</v>
      </c>
      <c r="J3623">
        <v>1</v>
      </c>
      <c r="K3623">
        <v>58</v>
      </c>
      <c r="L3623">
        <v>48</v>
      </c>
      <c r="M3623">
        <v>444</v>
      </c>
      <c r="N3623">
        <v>38</v>
      </c>
      <c r="O3623">
        <v>3</v>
      </c>
      <c r="P3623">
        <v>3</v>
      </c>
      <c r="Q3623">
        <v>33</v>
      </c>
      <c r="R3623" s="27">
        <f t="shared" si="292"/>
        <v>940</v>
      </c>
      <c r="S3623" s="27">
        <f t="shared" si="293"/>
        <v>600</v>
      </c>
      <c r="T3623" s="27" t="str">
        <f>IFERROR(VLOOKUP(F3623,#REF!,2,0),"")</f>
        <v/>
      </c>
      <c r="U3623" s="27" t="str">
        <f t="shared" si="294"/>
        <v>,09:15:00,car,940</v>
      </c>
    </row>
    <row r="3624" spans="1:21" hidden="1" x14ac:dyDescent="0.25">
      <c r="A3624" t="s">
        <v>133</v>
      </c>
      <c r="B3624">
        <v>9</v>
      </c>
      <c r="C3624" s="27" t="str">
        <f t="shared" si="290"/>
        <v>M</v>
      </c>
      <c r="E3624" t="s">
        <v>3930</v>
      </c>
      <c r="F3624" s="27" t="str">
        <f t="shared" si="291"/>
        <v>CCV-55B</v>
      </c>
      <c r="G3624" t="s">
        <v>3931</v>
      </c>
      <c r="I3624" t="s">
        <v>3945</v>
      </c>
      <c r="J3624">
        <v>0</v>
      </c>
      <c r="K3624">
        <v>68</v>
      </c>
      <c r="L3624">
        <v>61</v>
      </c>
      <c r="M3624">
        <v>499</v>
      </c>
      <c r="N3624">
        <v>46</v>
      </c>
      <c r="O3624">
        <v>8</v>
      </c>
      <c r="P3624">
        <v>2</v>
      </c>
      <c r="Q3624">
        <v>33</v>
      </c>
      <c r="R3624" s="27">
        <f t="shared" si="292"/>
        <v>1080</v>
      </c>
      <c r="S3624" s="27">
        <f t="shared" si="293"/>
        <v>687</v>
      </c>
      <c r="T3624" s="27" t="str">
        <f>IFERROR(VLOOKUP(F3624,#REF!,2,0),"")</f>
        <v/>
      </c>
      <c r="U3624" s="27" t="str">
        <f t="shared" si="294"/>
        <v>,09:30:00,car,1080</v>
      </c>
    </row>
    <row r="3625" spans="1:21" hidden="1" x14ac:dyDescent="0.25">
      <c r="A3625" t="s">
        <v>135</v>
      </c>
      <c r="B3625">
        <v>9</v>
      </c>
      <c r="C3625" s="27" t="str">
        <f t="shared" si="290"/>
        <v>M</v>
      </c>
      <c r="E3625" t="s">
        <v>3930</v>
      </c>
      <c r="F3625" s="27" t="str">
        <f t="shared" si="291"/>
        <v>CCV-55B</v>
      </c>
      <c r="G3625" t="s">
        <v>3931</v>
      </c>
      <c r="I3625" t="s">
        <v>3946</v>
      </c>
      <c r="J3625">
        <v>0</v>
      </c>
      <c r="K3625">
        <v>45</v>
      </c>
      <c r="L3625">
        <v>62</v>
      </c>
      <c r="M3625">
        <v>449</v>
      </c>
      <c r="N3625">
        <v>33</v>
      </c>
      <c r="O3625">
        <v>4</v>
      </c>
      <c r="P3625">
        <v>3</v>
      </c>
      <c r="Q3625">
        <v>21</v>
      </c>
      <c r="R3625" s="27">
        <f t="shared" si="292"/>
        <v>941</v>
      </c>
      <c r="S3625" s="27">
        <f t="shared" si="293"/>
        <v>628</v>
      </c>
      <c r="T3625" s="27" t="str">
        <f>IFERROR(VLOOKUP(F3625,#REF!,2,0),"")</f>
        <v/>
      </c>
      <c r="U3625" s="27" t="str">
        <f t="shared" si="294"/>
        <v>,09:45:00,car,941</v>
      </c>
    </row>
    <row r="3626" spans="1:21" hidden="1" x14ac:dyDescent="0.25">
      <c r="A3626" t="s">
        <v>137</v>
      </c>
      <c r="B3626">
        <v>10</v>
      </c>
      <c r="C3626" s="27" t="str">
        <f t="shared" si="290"/>
        <v>M</v>
      </c>
      <c r="E3626" t="s">
        <v>3930</v>
      </c>
      <c r="F3626" s="27" t="str">
        <f t="shared" si="291"/>
        <v>CCV-55B</v>
      </c>
      <c r="G3626" t="s">
        <v>3931</v>
      </c>
      <c r="I3626" t="s">
        <v>3947</v>
      </c>
      <c r="J3626">
        <v>0</v>
      </c>
      <c r="K3626">
        <v>5</v>
      </c>
      <c r="L3626">
        <v>9</v>
      </c>
      <c r="M3626">
        <v>42</v>
      </c>
      <c r="N3626">
        <v>5</v>
      </c>
      <c r="O3626">
        <v>0</v>
      </c>
      <c r="P3626">
        <v>0</v>
      </c>
      <c r="Q3626">
        <v>5</v>
      </c>
      <c r="R3626" s="27">
        <f t="shared" si="292"/>
        <v>105</v>
      </c>
      <c r="S3626" s="27">
        <f t="shared" si="293"/>
        <v>70</v>
      </c>
      <c r="T3626" s="27" t="str">
        <f>IFERROR(VLOOKUP(F3626,#REF!,2,0),"")</f>
        <v/>
      </c>
      <c r="U3626" s="27" t="str">
        <f t="shared" si="294"/>
        <v>,10:00:00,car,105</v>
      </c>
    </row>
    <row r="3627" spans="1:21" hidden="1" x14ac:dyDescent="0.25">
      <c r="A3627" t="s">
        <v>185</v>
      </c>
      <c r="B3627">
        <v>16</v>
      </c>
      <c r="C3627" s="27" t="str">
        <f t="shared" si="290"/>
        <v>T</v>
      </c>
      <c r="E3627" t="s">
        <v>3930</v>
      </c>
      <c r="F3627" s="27" t="str">
        <f t="shared" si="291"/>
        <v>CCV-55B</v>
      </c>
      <c r="G3627" t="s">
        <v>3931</v>
      </c>
      <c r="I3627" t="s">
        <v>3948</v>
      </c>
      <c r="J3627">
        <v>0</v>
      </c>
      <c r="K3627">
        <v>12</v>
      </c>
      <c r="L3627">
        <v>34</v>
      </c>
      <c r="M3627">
        <v>156</v>
      </c>
      <c r="N3627">
        <v>26</v>
      </c>
      <c r="O3627">
        <v>1</v>
      </c>
      <c r="P3627">
        <v>0</v>
      </c>
      <c r="Q3627">
        <v>14</v>
      </c>
      <c r="R3627" s="27">
        <f t="shared" si="292"/>
        <v>369</v>
      </c>
      <c r="S3627" s="27">
        <f t="shared" si="293"/>
        <v>255</v>
      </c>
      <c r="T3627" s="27" t="str">
        <f>IFERROR(VLOOKUP(F3627,#REF!,2,0),"")</f>
        <v/>
      </c>
      <c r="U3627" s="27" t="str">
        <f t="shared" si="294"/>
        <v>,16:00:00,car,369</v>
      </c>
    </row>
    <row r="3628" spans="1:21" hidden="1" x14ac:dyDescent="0.25">
      <c r="A3628" t="s">
        <v>187</v>
      </c>
      <c r="B3628">
        <v>16</v>
      </c>
      <c r="C3628" s="27" t="str">
        <f t="shared" si="290"/>
        <v>T</v>
      </c>
      <c r="E3628" t="s">
        <v>3930</v>
      </c>
      <c r="F3628" s="27" t="str">
        <f t="shared" si="291"/>
        <v>CCV-55B</v>
      </c>
      <c r="G3628" t="s">
        <v>3931</v>
      </c>
      <c r="I3628" t="s">
        <v>3949</v>
      </c>
      <c r="J3628">
        <v>0</v>
      </c>
      <c r="K3628">
        <v>39</v>
      </c>
      <c r="L3628">
        <v>73</v>
      </c>
      <c r="M3628">
        <v>435</v>
      </c>
      <c r="N3628">
        <v>73</v>
      </c>
      <c r="O3628">
        <v>5</v>
      </c>
      <c r="P3628">
        <v>2</v>
      </c>
      <c r="Q3628">
        <v>36</v>
      </c>
      <c r="R3628" s="27">
        <f t="shared" si="292"/>
        <v>970</v>
      </c>
      <c r="S3628" s="27">
        <f t="shared" si="293"/>
        <v>656</v>
      </c>
      <c r="T3628" s="27" t="str">
        <f>IFERROR(VLOOKUP(F3628,#REF!,2,0),"")</f>
        <v/>
      </c>
      <c r="U3628" s="27" t="str">
        <f t="shared" si="294"/>
        <v>,16:15:00,car,970</v>
      </c>
    </row>
    <row r="3629" spans="1:21" hidden="1" x14ac:dyDescent="0.25">
      <c r="A3629" t="s">
        <v>42</v>
      </c>
      <c r="B3629">
        <v>16</v>
      </c>
      <c r="C3629" s="27" t="str">
        <f t="shared" si="290"/>
        <v>T</v>
      </c>
      <c r="E3629" t="s">
        <v>3930</v>
      </c>
      <c r="F3629" s="27" t="str">
        <f t="shared" si="291"/>
        <v>CCV-55B</v>
      </c>
      <c r="G3629" t="s">
        <v>3931</v>
      </c>
      <c r="I3629" t="s">
        <v>3950</v>
      </c>
      <c r="J3629">
        <v>0</v>
      </c>
      <c r="K3629">
        <v>48</v>
      </c>
      <c r="L3629">
        <v>91</v>
      </c>
      <c r="M3629">
        <v>483</v>
      </c>
      <c r="N3629">
        <v>68</v>
      </c>
      <c r="O3629">
        <v>1</v>
      </c>
      <c r="P3629">
        <v>1</v>
      </c>
      <c r="Q3629">
        <v>18</v>
      </c>
      <c r="R3629" s="27">
        <f t="shared" si="292"/>
        <v>1088</v>
      </c>
      <c r="S3629" s="27">
        <f t="shared" si="293"/>
        <v>730</v>
      </c>
      <c r="T3629" s="27" t="str">
        <f>IFERROR(VLOOKUP(F3629,#REF!,2,0),"")</f>
        <v/>
      </c>
      <c r="U3629" s="27" t="str">
        <f t="shared" si="294"/>
        <v>,16:30:00,car,1088</v>
      </c>
    </row>
    <row r="3630" spans="1:21" hidden="1" x14ac:dyDescent="0.25">
      <c r="A3630" t="s">
        <v>43</v>
      </c>
      <c r="B3630">
        <v>16</v>
      </c>
      <c r="C3630" s="27" t="str">
        <f t="shared" si="290"/>
        <v>T</v>
      </c>
      <c r="E3630" t="s">
        <v>3930</v>
      </c>
      <c r="F3630" s="27" t="str">
        <f t="shared" si="291"/>
        <v>CCV-55B</v>
      </c>
      <c r="G3630" t="s">
        <v>3931</v>
      </c>
      <c r="I3630" t="s">
        <v>3951</v>
      </c>
      <c r="J3630">
        <v>0</v>
      </c>
      <c r="K3630">
        <v>42</v>
      </c>
      <c r="L3630">
        <v>91</v>
      </c>
      <c r="M3630">
        <v>467</v>
      </c>
      <c r="N3630">
        <v>107</v>
      </c>
      <c r="O3630">
        <v>1</v>
      </c>
      <c r="P3630">
        <v>1</v>
      </c>
      <c r="Q3630">
        <v>38</v>
      </c>
      <c r="R3630" s="27">
        <f t="shared" si="292"/>
        <v>1086</v>
      </c>
      <c r="S3630" s="27">
        <f t="shared" si="293"/>
        <v>734</v>
      </c>
      <c r="T3630" s="27" t="str">
        <f>IFERROR(VLOOKUP(F3630,#REF!,2,0),"")</f>
        <v/>
      </c>
      <c r="U3630" s="27" t="str">
        <f t="shared" si="294"/>
        <v>,16:45:00,car,1086</v>
      </c>
    </row>
    <row r="3631" spans="1:21" hidden="1" x14ac:dyDescent="0.25">
      <c r="A3631" t="s">
        <v>44</v>
      </c>
      <c r="B3631">
        <v>17</v>
      </c>
      <c r="C3631" s="27" t="str">
        <f t="shared" si="290"/>
        <v>T</v>
      </c>
      <c r="E3631" t="s">
        <v>3930</v>
      </c>
      <c r="F3631" s="27" t="str">
        <f t="shared" si="291"/>
        <v>CCV-55B</v>
      </c>
      <c r="G3631" t="s">
        <v>3931</v>
      </c>
      <c r="I3631" t="s">
        <v>3952</v>
      </c>
      <c r="J3631">
        <v>1</v>
      </c>
      <c r="K3631">
        <v>39</v>
      </c>
      <c r="L3631">
        <v>67</v>
      </c>
      <c r="M3631">
        <v>466</v>
      </c>
      <c r="N3631">
        <v>192</v>
      </c>
      <c r="O3631">
        <v>7</v>
      </c>
      <c r="P3631">
        <v>1</v>
      </c>
      <c r="Q3631">
        <v>41</v>
      </c>
      <c r="R3631" s="27">
        <f t="shared" si="292"/>
        <v>1022</v>
      </c>
      <c r="S3631" s="27">
        <f t="shared" si="293"/>
        <v>676</v>
      </c>
      <c r="T3631" s="27" t="str">
        <f>IFERROR(VLOOKUP(F3631,#REF!,2,0),"")</f>
        <v/>
      </c>
      <c r="U3631" s="27" t="str">
        <f t="shared" si="294"/>
        <v>,17:00:00,car,1022</v>
      </c>
    </row>
    <row r="3632" spans="1:21" hidden="1" x14ac:dyDescent="0.25">
      <c r="A3632" t="s">
        <v>45</v>
      </c>
      <c r="B3632">
        <v>17</v>
      </c>
      <c r="C3632" s="27" t="str">
        <f t="shared" si="290"/>
        <v>T</v>
      </c>
      <c r="E3632" t="s">
        <v>3930</v>
      </c>
      <c r="F3632" s="27" t="str">
        <f t="shared" si="291"/>
        <v>CCV-55B</v>
      </c>
      <c r="G3632" t="s">
        <v>3931</v>
      </c>
      <c r="I3632" t="s">
        <v>3953</v>
      </c>
      <c r="J3632">
        <v>1</v>
      </c>
      <c r="K3632">
        <v>40</v>
      </c>
      <c r="L3632">
        <v>67</v>
      </c>
      <c r="M3632">
        <v>586</v>
      </c>
      <c r="N3632">
        <v>309</v>
      </c>
      <c r="O3632">
        <v>5</v>
      </c>
      <c r="P3632">
        <v>2</v>
      </c>
      <c r="Q3632">
        <v>36</v>
      </c>
      <c r="R3632" s="27">
        <f t="shared" si="292"/>
        <v>1200</v>
      </c>
      <c r="S3632" s="27">
        <f t="shared" si="293"/>
        <v>792</v>
      </c>
      <c r="T3632" s="27" t="str">
        <f>IFERROR(VLOOKUP(F3632,#REF!,2,0),"")</f>
        <v/>
      </c>
      <c r="U3632" s="27" t="str">
        <f t="shared" si="294"/>
        <v>,17:15:00,car,1200</v>
      </c>
    </row>
    <row r="3633" spans="1:21" hidden="1" x14ac:dyDescent="0.25">
      <c r="A3633" t="s">
        <v>46</v>
      </c>
      <c r="B3633">
        <v>17</v>
      </c>
      <c r="C3633" s="27" t="str">
        <f t="shared" si="290"/>
        <v>T</v>
      </c>
      <c r="E3633" t="s">
        <v>3930</v>
      </c>
      <c r="F3633" s="27" t="str">
        <f t="shared" si="291"/>
        <v>CCV-55B</v>
      </c>
      <c r="G3633" t="s">
        <v>3931</v>
      </c>
      <c r="I3633" t="s">
        <v>3954</v>
      </c>
      <c r="J3633">
        <v>0</v>
      </c>
      <c r="K3633">
        <v>47</v>
      </c>
      <c r="L3633">
        <v>73</v>
      </c>
      <c r="M3633">
        <v>519</v>
      </c>
      <c r="N3633">
        <v>205</v>
      </c>
      <c r="O3633">
        <v>3</v>
      </c>
      <c r="P3633">
        <v>1</v>
      </c>
      <c r="Q3633">
        <v>57</v>
      </c>
      <c r="R3633" s="27">
        <f t="shared" si="292"/>
        <v>1154</v>
      </c>
      <c r="S3633" s="27">
        <f t="shared" si="293"/>
        <v>760</v>
      </c>
      <c r="T3633" s="27" t="str">
        <f>IFERROR(VLOOKUP(F3633,#REF!,2,0),"")</f>
        <v/>
      </c>
      <c r="U3633" s="27" t="str">
        <f t="shared" si="294"/>
        <v>,17:30:00,car,1154</v>
      </c>
    </row>
    <row r="3634" spans="1:21" hidden="1" x14ac:dyDescent="0.25">
      <c r="A3634" t="s">
        <v>47</v>
      </c>
      <c r="B3634">
        <v>17</v>
      </c>
      <c r="C3634" s="27" t="str">
        <f t="shared" si="290"/>
        <v>T</v>
      </c>
      <c r="E3634" t="s">
        <v>3930</v>
      </c>
      <c r="F3634" s="27" t="str">
        <f t="shared" si="291"/>
        <v>CCV-55B</v>
      </c>
      <c r="G3634" t="s">
        <v>3931</v>
      </c>
      <c r="I3634" t="s">
        <v>3955</v>
      </c>
      <c r="J3634">
        <v>0</v>
      </c>
      <c r="K3634">
        <v>48</v>
      </c>
      <c r="L3634">
        <v>82</v>
      </c>
      <c r="M3634">
        <v>694</v>
      </c>
      <c r="N3634">
        <v>195</v>
      </c>
      <c r="O3634">
        <v>8</v>
      </c>
      <c r="P3634">
        <v>2</v>
      </c>
      <c r="Q3634">
        <v>65</v>
      </c>
      <c r="R3634" s="27">
        <f t="shared" si="292"/>
        <v>1423</v>
      </c>
      <c r="S3634" s="27">
        <f t="shared" si="293"/>
        <v>966</v>
      </c>
      <c r="T3634" s="27" t="str">
        <f>IFERROR(VLOOKUP(F3634,#REF!,2,0),"")</f>
        <v/>
      </c>
      <c r="U3634" s="27" t="str">
        <f t="shared" si="294"/>
        <v>,17:45:00,car,1423</v>
      </c>
    </row>
    <row r="3635" spans="1:21" hidden="1" x14ac:dyDescent="0.25">
      <c r="A3635" t="s">
        <v>48</v>
      </c>
      <c r="B3635">
        <v>18</v>
      </c>
      <c r="C3635" s="27" t="str">
        <f t="shared" si="290"/>
        <v>T</v>
      </c>
      <c r="E3635" t="s">
        <v>3930</v>
      </c>
      <c r="F3635" s="27" t="str">
        <f t="shared" si="291"/>
        <v>CCV-55B</v>
      </c>
      <c r="G3635" t="s">
        <v>3931</v>
      </c>
      <c r="I3635" t="s">
        <v>3956</v>
      </c>
      <c r="J3635">
        <v>0</v>
      </c>
      <c r="K3635">
        <v>43</v>
      </c>
      <c r="L3635">
        <v>41</v>
      </c>
      <c r="M3635">
        <v>683</v>
      </c>
      <c r="N3635">
        <v>253</v>
      </c>
      <c r="O3635">
        <v>8</v>
      </c>
      <c r="P3635">
        <v>2</v>
      </c>
      <c r="Q3635">
        <v>38</v>
      </c>
      <c r="R3635" s="27">
        <f t="shared" si="292"/>
        <v>1240</v>
      </c>
      <c r="S3635" s="27">
        <f t="shared" si="293"/>
        <v>826</v>
      </c>
      <c r="T3635" s="27" t="str">
        <f>IFERROR(VLOOKUP(F3635,#REF!,2,0),"")</f>
        <v/>
      </c>
      <c r="U3635" s="27" t="str">
        <f t="shared" si="294"/>
        <v>,18:00:00,car,1240</v>
      </c>
    </row>
    <row r="3636" spans="1:21" hidden="1" x14ac:dyDescent="0.25">
      <c r="A3636" t="s">
        <v>49</v>
      </c>
      <c r="B3636">
        <v>18</v>
      </c>
      <c r="C3636" s="27" t="str">
        <f t="shared" si="290"/>
        <v>T</v>
      </c>
      <c r="E3636" t="s">
        <v>3930</v>
      </c>
      <c r="F3636" s="27" t="str">
        <f t="shared" si="291"/>
        <v>CCV-55B</v>
      </c>
      <c r="G3636" t="s">
        <v>3931</v>
      </c>
      <c r="I3636" t="s">
        <v>3957</v>
      </c>
      <c r="J3636">
        <v>0</v>
      </c>
      <c r="K3636">
        <v>18</v>
      </c>
      <c r="L3636">
        <v>39</v>
      </c>
      <c r="M3636">
        <v>512</v>
      </c>
      <c r="N3636">
        <v>260</v>
      </c>
      <c r="O3636">
        <v>4</v>
      </c>
      <c r="P3636">
        <v>1</v>
      </c>
      <c r="Q3636">
        <v>38</v>
      </c>
      <c r="R3636" s="27">
        <f t="shared" si="292"/>
        <v>947</v>
      </c>
      <c r="S3636" s="27">
        <f t="shared" si="293"/>
        <v>649</v>
      </c>
      <c r="T3636" s="27" t="str">
        <f>IFERROR(VLOOKUP(F3636,#REF!,2,0),"")</f>
        <v/>
      </c>
      <c r="U3636" s="27" t="str">
        <f t="shared" si="294"/>
        <v>,18:15:00,car,947</v>
      </c>
    </row>
    <row r="3637" spans="1:21" hidden="1" x14ac:dyDescent="0.25">
      <c r="A3637" t="s">
        <v>197</v>
      </c>
      <c r="B3637">
        <v>18</v>
      </c>
      <c r="C3637" s="27" t="str">
        <f t="shared" si="290"/>
        <v>T</v>
      </c>
      <c r="E3637" t="s">
        <v>3930</v>
      </c>
      <c r="F3637" s="27" t="str">
        <f t="shared" si="291"/>
        <v>CCV-55B</v>
      </c>
      <c r="G3637" t="s">
        <v>3931</v>
      </c>
      <c r="I3637" t="s">
        <v>3958</v>
      </c>
      <c r="J3637">
        <v>0</v>
      </c>
      <c r="K3637">
        <v>32</v>
      </c>
      <c r="L3637">
        <v>72</v>
      </c>
      <c r="M3637">
        <v>681</v>
      </c>
      <c r="N3637">
        <v>284</v>
      </c>
      <c r="O3637">
        <v>12</v>
      </c>
      <c r="P3637">
        <v>0</v>
      </c>
      <c r="Q3637">
        <v>54</v>
      </c>
      <c r="R3637" s="27">
        <f t="shared" si="292"/>
        <v>1335</v>
      </c>
      <c r="S3637" s="27">
        <f t="shared" si="293"/>
        <v>915</v>
      </c>
      <c r="T3637" s="27" t="str">
        <f>IFERROR(VLOOKUP(F3637,#REF!,2,0),"")</f>
        <v/>
      </c>
      <c r="U3637" s="27" t="str">
        <f t="shared" si="294"/>
        <v>,18:30:00,car,1335</v>
      </c>
    </row>
    <row r="3638" spans="1:21" hidden="1" x14ac:dyDescent="0.25">
      <c r="A3638" t="s">
        <v>199</v>
      </c>
      <c r="B3638">
        <v>18</v>
      </c>
      <c r="C3638" s="27" t="str">
        <f t="shared" si="290"/>
        <v>T</v>
      </c>
      <c r="E3638" t="s">
        <v>3930</v>
      </c>
      <c r="F3638" s="27" t="str">
        <f t="shared" si="291"/>
        <v>CCV-55B</v>
      </c>
      <c r="G3638" t="s">
        <v>3931</v>
      </c>
      <c r="I3638" t="s">
        <v>3959</v>
      </c>
      <c r="J3638">
        <v>0</v>
      </c>
      <c r="K3638">
        <v>27</v>
      </c>
      <c r="L3638">
        <v>54</v>
      </c>
      <c r="M3638">
        <v>835</v>
      </c>
      <c r="N3638">
        <v>185</v>
      </c>
      <c r="O3638">
        <v>10</v>
      </c>
      <c r="P3638">
        <v>1</v>
      </c>
      <c r="Q3638">
        <v>34</v>
      </c>
      <c r="R3638" s="27">
        <f t="shared" si="292"/>
        <v>1417</v>
      </c>
      <c r="S3638" s="27">
        <f t="shared" si="293"/>
        <v>1005</v>
      </c>
      <c r="T3638" s="27" t="str">
        <f>IFERROR(VLOOKUP(F3638,#REF!,2,0),"")</f>
        <v/>
      </c>
      <c r="U3638" s="27" t="str">
        <f t="shared" si="294"/>
        <v>,18:45:00,car,1417</v>
      </c>
    </row>
    <row r="3639" spans="1:21" hidden="1" x14ac:dyDescent="0.25">
      <c r="A3639" t="s">
        <v>201</v>
      </c>
      <c r="B3639">
        <v>19</v>
      </c>
      <c r="C3639" s="27" t="str">
        <f t="shared" si="290"/>
        <v>N</v>
      </c>
      <c r="E3639" t="s">
        <v>3930</v>
      </c>
      <c r="F3639" s="27" t="str">
        <f t="shared" si="291"/>
        <v>CCV-55B</v>
      </c>
      <c r="G3639" t="s">
        <v>3931</v>
      </c>
      <c r="I3639" t="s">
        <v>3960</v>
      </c>
      <c r="J3639">
        <v>0</v>
      </c>
      <c r="K3639">
        <v>35</v>
      </c>
      <c r="L3639">
        <v>47</v>
      </c>
      <c r="M3639">
        <v>638</v>
      </c>
      <c r="N3639">
        <v>157</v>
      </c>
      <c r="O3639">
        <v>3</v>
      </c>
      <c r="P3639">
        <v>0</v>
      </c>
      <c r="Q3639">
        <v>32</v>
      </c>
      <c r="R3639" s="27">
        <f t="shared" si="292"/>
        <v>1149</v>
      </c>
      <c r="S3639" s="27">
        <f t="shared" si="293"/>
        <v>788</v>
      </c>
      <c r="T3639" s="27" t="str">
        <f>IFERROR(VLOOKUP(F3639,#REF!,2,0),"")</f>
        <v/>
      </c>
      <c r="U3639" s="27" t="str">
        <f t="shared" si="294"/>
        <v>,19:00:00,car,1149</v>
      </c>
    </row>
    <row r="3640" spans="1:21" hidden="1" x14ac:dyDescent="0.25">
      <c r="A3640" t="s">
        <v>203</v>
      </c>
      <c r="B3640">
        <v>19</v>
      </c>
      <c r="C3640" s="27" t="str">
        <f t="shared" si="290"/>
        <v>N</v>
      </c>
      <c r="E3640" t="s">
        <v>3930</v>
      </c>
      <c r="F3640" s="27" t="str">
        <f t="shared" si="291"/>
        <v>CCV-55B</v>
      </c>
      <c r="G3640" t="s">
        <v>3931</v>
      </c>
      <c r="I3640" t="s">
        <v>3961</v>
      </c>
      <c r="J3640">
        <v>0</v>
      </c>
      <c r="K3640">
        <v>18</v>
      </c>
      <c r="L3640">
        <v>47</v>
      </c>
      <c r="M3640">
        <v>510</v>
      </c>
      <c r="N3640">
        <v>136</v>
      </c>
      <c r="O3640">
        <v>5</v>
      </c>
      <c r="P3640">
        <v>2</v>
      </c>
      <c r="Q3640">
        <v>12</v>
      </c>
      <c r="R3640" s="27">
        <f t="shared" si="292"/>
        <v>911</v>
      </c>
      <c r="S3640" s="27">
        <f t="shared" si="293"/>
        <v>642</v>
      </c>
      <c r="T3640" s="27" t="str">
        <f>IFERROR(VLOOKUP(F3640,#REF!,2,0),"")</f>
        <v/>
      </c>
      <c r="U3640" s="27" t="str">
        <f t="shared" si="294"/>
        <v>,19:15:00,car,911</v>
      </c>
    </row>
    <row r="3641" spans="1:21" hidden="1" x14ac:dyDescent="0.25">
      <c r="A3641" t="s">
        <v>205</v>
      </c>
      <c r="B3641">
        <v>19</v>
      </c>
      <c r="C3641" s="27" t="str">
        <f t="shared" si="290"/>
        <v>N</v>
      </c>
      <c r="E3641" t="s">
        <v>3930</v>
      </c>
      <c r="F3641" s="27" t="str">
        <f t="shared" si="291"/>
        <v>CCV-55B</v>
      </c>
      <c r="G3641" t="s">
        <v>3931</v>
      </c>
      <c r="I3641" t="s">
        <v>3962</v>
      </c>
      <c r="J3641">
        <v>0</v>
      </c>
      <c r="K3641">
        <v>2</v>
      </c>
      <c r="L3641">
        <v>3</v>
      </c>
      <c r="M3641">
        <v>50</v>
      </c>
      <c r="N3641">
        <v>7</v>
      </c>
      <c r="O3641">
        <v>0</v>
      </c>
      <c r="P3641">
        <v>0</v>
      </c>
      <c r="Q3641">
        <v>2</v>
      </c>
      <c r="R3641" s="27">
        <f t="shared" si="292"/>
        <v>85</v>
      </c>
      <c r="S3641" s="27">
        <f t="shared" si="293"/>
        <v>60</v>
      </c>
      <c r="T3641" s="27" t="str">
        <f>IFERROR(VLOOKUP(F3641,#REF!,2,0),"")</f>
        <v/>
      </c>
      <c r="U3641" s="27" t="str">
        <f t="shared" si="294"/>
        <v>,19:30:00,car,85</v>
      </c>
    </row>
    <row r="3642" spans="1:21" hidden="1" x14ac:dyDescent="0.25">
      <c r="A3642" t="s">
        <v>107</v>
      </c>
      <c r="B3642">
        <v>6</v>
      </c>
      <c r="C3642" s="27" t="str">
        <f t="shared" si="290"/>
        <v>M</v>
      </c>
      <c r="E3642" t="s">
        <v>3963</v>
      </c>
      <c r="F3642" s="27" t="str">
        <f t="shared" si="291"/>
        <v>CCV-55C</v>
      </c>
      <c r="G3642" t="s">
        <v>3964</v>
      </c>
      <c r="I3642" t="s">
        <v>3965</v>
      </c>
      <c r="J3642">
        <v>0</v>
      </c>
      <c r="K3642">
        <v>13</v>
      </c>
      <c r="L3642">
        <v>17</v>
      </c>
      <c r="M3642">
        <v>175</v>
      </c>
      <c r="N3642">
        <v>0</v>
      </c>
      <c r="O3642">
        <v>0</v>
      </c>
      <c r="P3642">
        <v>0</v>
      </c>
      <c r="Q3642">
        <v>0</v>
      </c>
      <c r="R3642" s="27">
        <f t="shared" si="292"/>
        <v>317</v>
      </c>
      <c r="S3642" s="27">
        <f t="shared" si="293"/>
        <v>218</v>
      </c>
      <c r="T3642" s="27" t="str">
        <f>IFERROR(VLOOKUP(F3642,#REF!,2,0),"")</f>
        <v/>
      </c>
      <c r="U3642" s="27" t="str">
        <f t="shared" si="294"/>
        <v>,06:15:00,car,317</v>
      </c>
    </row>
    <row r="3643" spans="1:21" hidden="1" x14ac:dyDescent="0.25">
      <c r="A3643" t="s">
        <v>107</v>
      </c>
      <c r="B3643">
        <v>6</v>
      </c>
      <c r="C3643" s="27" t="str">
        <f t="shared" si="290"/>
        <v>M</v>
      </c>
      <c r="E3643" t="s">
        <v>3963</v>
      </c>
      <c r="F3643" s="27" t="str">
        <f t="shared" si="291"/>
        <v>CCV-55C</v>
      </c>
      <c r="G3643" t="s">
        <v>3964</v>
      </c>
      <c r="I3643" t="s">
        <v>3965</v>
      </c>
      <c r="J3643">
        <v>1</v>
      </c>
      <c r="K3643">
        <v>5</v>
      </c>
      <c r="L3643">
        <v>5</v>
      </c>
      <c r="M3643">
        <v>0</v>
      </c>
      <c r="N3643">
        <v>86</v>
      </c>
      <c r="O3643">
        <v>1</v>
      </c>
      <c r="P3643">
        <v>0</v>
      </c>
      <c r="Q3643">
        <v>18</v>
      </c>
      <c r="R3643" s="27">
        <f t="shared" si="292"/>
        <v>72</v>
      </c>
      <c r="S3643" s="27">
        <f t="shared" si="293"/>
        <v>31</v>
      </c>
      <c r="T3643" s="27" t="str">
        <f>IFERROR(VLOOKUP(F3643,#REF!,2,0),"")</f>
        <v/>
      </c>
      <c r="U3643" s="27" t="str">
        <f t="shared" si="294"/>
        <v>,06:15:00,car,72</v>
      </c>
    </row>
    <row r="3644" spans="1:21" hidden="1" x14ac:dyDescent="0.25">
      <c r="A3644" t="s">
        <v>109</v>
      </c>
      <c r="B3644">
        <v>6</v>
      </c>
      <c r="C3644" s="27" t="str">
        <f t="shared" si="290"/>
        <v>M</v>
      </c>
      <c r="E3644" t="s">
        <v>3963</v>
      </c>
      <c r="F3644" s="27" t="str">
        <f t="shared" si="291"/>
        <v>CCV-55C</v>
      </c>
      <c r="G3644" t="s">
        <v>3964</v>
      </c>
      <c r="I3644" t="s">
        <v>3966</v>
      </c>
      <c r="J3644">
        <v>0</v>
      </c>
      <c r="K3644">
        <v>35</v>
      </c>
      <c r="L3644">
        <v>41</v>
      </c>
      <c r="M3644">
        <v>510</v>
      </c>
      <c r="N3644">
        <v>0</v>
      </c>
      <c r="O3644">
        <v>0</v>
      </c>
      <c r="P3644">
        <v>0</v>
      </c>
      <c r="Q3644">
        <v>0</v>
      </c>
      <c r="R3644" s="27">
        <f t="shared" si="292"/>
        <v>888</v>
      </c>
      <c r="S3644" s="27">
        <f t="shared" si="293"/>
        <v>613</v>
      </c>
      <c r="T3644" s="27" t="str">
        <f>IFERROR(VLOOKUP(F3644,#REF!,2,0),"")</f>
        <v/>
      </c>
      <c r="U3644" s="27" t="str">
        <f t="shared" si="294"/>
        <v>,06:30:00,car,888</v>
      </c>
    </row>
    <row r="3645" spans="1:21" hidden="1" x14ac:dyDescent="0.25">
      <c r="A3645" t="s">
        <v>109</v>
      </c>
      <c r="B3645">
        <v>6</v>
      </c>
      <c r="C3645" s="27" t="str">
        <f t="shared" si="290"/>
        <v>M</v>
      </c>
      <c r="E3645" t="s">
        <v>3963</v>
      </c>
      <c r="F3645" s="27" t="str">
        <f t="shared" si="291"/>
        <v>CCV-55C</v>
      </c>
      <c r="G3645" t="s">
        <v>3964</v>
      </c>
      <c r="I3645" t="s">
        <v>3966</v>
      </c>
      <c r="J3645">
        <v>0</v>
      </c>
      <c r="K3645">
        <v>0</v>
      </c>
      <c r="L3645">
        <v>0</v>
      </c>
      <c r="M3645">
        <v>0</v>
      </c>
      <c r="N3645">
        <v>318</v>
      </c>
      <c r="O3645">
        <v>1</v>
      </c>
      <c r="P3645">
        <v>0</v>
      </c>
      <c r="Q3645">
        <v>49</v>
      </c>
      <c r="R3645" s="27">
        <f t="shared" si="292"/>
        <v>133</v>
      </c>
      <c r="S3645" s="27">
        <f t="shared" si="293"/>
        <v>49</v>
      </c>
      <c r="T3645" s="27" t="str">
        <f>IFERROR(VLOOKUP(F3645,#REF!,2,0),"")</f>
        <v/>
      </c>
      <c r="U3645" s="27" t="str">
        <f t="shared" si="294"/>
        <v>,06:30:00,car,133</v>
      </c>
    </row>
    <row r="3646" spans="1:21" hidden="1" x14ac:dyDescent="0.25">
      <c r="A3646" t="s">
        <v>111</v>
      </c>
      <c r="B3646">
        <v>6</v>
      </c>
      <c r="C3646" s="27" t="str">
        <f t="shared" si="290"/>
        <v>M</v>
      </c>
      <c r="E3646" t="s">
        <v>3963</v>
      </c>
      <c r="F3646" s="27" t="str">
        <f t="shared" si="291"/>
        <v>CCV-55C</v>
      </c>
      <c r="G3646" t="s">
        <v>3964</v>
      </c>
      <c r="I3646" t="s">
        <v>3967</v>
      </c>
      <c r="J3646">
        <v>0</v>
      </c>
      <c r="K3646">
        <v>36</v>
      </c>
      <c r="L3646">
        <v>32</v>
      </c>
      <c r="M3646">
        <v>508</v>
      </c>
      <c r="N3646">
        <v>0</v>
      </c>
      <c r="O3646">
        <v>0</v>
      </c>
      <c r="P3646">
        <v>0</v>
      </c>
      <c r="Q3646">
        <v>0</v>
      </c>
      <c r="R3646" s="27">
        <f t="shared" si="292"/>
        <v>858</v>
      </c>
      <c r="S3646" s="27">
        <f t="shared" si="293"/>
        <v>588</v>
      </c>
      <c r="T3646" s="27" t="str">
        <f>IFERROR(VLOOKUP(F3646,#REF!,2,0),"")</f>
        <v/>
      </c>
      <c r="U3646" s="27" t="str">
        <f t="shared" si="294"/>
        <v>,06:45:00,car,858</v>
      </c>
    </row>
    <row r="3647" spans="1:21" hidden="1" x14ac:dyDescent="0.25">
      <c r="A3647" t="s">
        <v>111</v>
      </c>
      <c r="B3647">
        <v>6</v>
      </c>
      <c r="C3647" s="27" t="str">
        <f t="shared" si="290"/>
        <v>M</v>
      </c>
      <c r="E3647" t="s">
        <v>3963</v>
      </c>
      <c r="F3647" s="27" t="str">
        <f t="shared" si="291"/>
        <v>CCV-55C</v>
      </c>
      <c r="G3647" t="s">
        <v>3964</v>
      </c>
      <c r="I3647" t="s">
        <v>3967</v>
      </c>
      <c r="J3647">
        <v>0</v>
      </c>
      <c r="K3647">
        <v>2</v>
      </c>
      <c r="L3647">
        <v>0</v>
      </c>
      <c r="M3647">
        <v>0</v>
      </c>
      <c r="N3647">
        <v>294</v>
      </c>
      <c r="O3647">
        <v>2</v>
      </c>
      <c r="P3647">
        <v>3</v>
      </c>
      <c r="Q3647">
        <v>31</v>
      </c>
      <c r="R3647" s="27">
        <f t="shared" si="292"/>
        <v>114</v>
      </c>
      <c r="S3647" s="27">
        <f t="shared" si="293"/>
        <v>34</v>
      </c>
      <c r="T3647" s="27" t="str">
        <f>IFERROR(VLOOKUP(F3647,#REF!,2,0),"")</f>
        <v/>
      </c>
      <c r="U3647" s="27" t="str">
        <f t="shared" si="294"/>
        <v>,06:45:00,car,114</v>
      </c>
    </row>
    <row r="3648" spans="1:21" hidden="1" x14ac:dyDescent="0.25">
      <c r="A3648" t="s">
        <v>113</v>
      </c>
      <c r="B3648">
        <v>7</v>
      </c>
      <c r="C3648" s="27" t="str">
        <f t="shared" si="290"/>
        <v>M</v>
      </c>
      <c r="E3648" t="s">
        <v>3963</v>
      </c>
      <c r="F3648" s="27" t="str">
        <f t="shared" si="291"/>
        <v>CCV-55C</v>
      </c>
      <c r="G3648" t="s">
        <v>3964</v>
      </c>
      <c r="I3648" t="s">
        <v>3968</v>
      </c>
      <c r="J3648">
        <v>0</v>
      </c>
      <c r="K3648">
        <v>32</v>
      </c>
      <c r="L3648">
        <v>28</v>
      </c>
      <c r="M3648">
        <v>544</v>
      </c>
      <c r="N3648">
        <v>0</v>
      </c>
      <c r="O3648">
        <v>0</v>
      </c>
      <c r="P3648">
        <v>0</v>
      </c>
      <c r="Q3648">
        <v>0</v>
      </c>
      <c r="R3648" s="27">
        <f t="shared" si="292"/>
        <v>882</v>
      </c>
      <c r="S3648" s="27">
        <f t="shared" si="293"/>
        <v>614</v>
      </c>
      <c r="T3648" s="27" t="str">
        <f>IFERROR(VLOOKUP(F3648,#REF!,2,0),"")</f>
        <v/>
      </c>
      <c r="U3648" s="27" t="str">
        <f t="shared" si="294"/>
        <v>,07:00:00,car,882</v>
      </c>
    </row>
    <row r="3649" spans="1:21" hidden="1" x14ac:dyDescent="0.25">
      <c r="A3649" t="s">
        <v>113</v>
      </c>
      <c r="B3649">
        <v>7</v>
      </c>
      <c r="C3649" s="27" t="str">
        <f t="shared" si="290"/>
        <v>M</v>
      </c>
      <c r="E3649" t="s">
        <v>3963</v>
      </c>
      <c r="F3649" s="27" t="str">
        <f t="shared" si="291"/>
        <v>CCV-55C</v>
      </c>
      <c r="G3649" t="s">
        <v>3964</v>
      </c>
      <c r="I3649" t="s">
        <v>3968</v>
      </c>
      <c r="J3649">
        <v>0</v>
      </c>
      <c r="K3649">
        <v>0</v>
      </c>
      <c r="L3649">
        <v>0</v>
      </c>
      <c r="M3649">
        <v>0</v>
      </c>
      <c r="N3649">
        <v>263</v>
      </c>
      <c r="O3649">
        <v>1</v>
      </c>
      <c r="P3649">
        <v>0</v>
      </c>
      <c r="Q3649">
        <v>27</v>
      </c>
      <c r="R3649" s="27">
        <f t="shared" si="292"/>
        <v>93</v>
      </c>
      <c r="S3649" s="27">
        <f t="shared" si="293"/>
        <v>27</v>
      </c>
      <c r="T3649" s="27" t="str">
        <f>IFERROR(VLOOKUP(F3649,#REF!,2,0),"")</f>
        <v/>
      </c>
      <c r="U3649" s="27" t="str">
        <f t="shared" si="294"/>
        <v>,07:00:00,car,93</v>
      </c>
    </row>
    <row r="3650" spans="1:21" hidden="1" x14ac:dyDescent="0.25">
      <c r="A3650" t="s">
        <v>115</v>
      </c>
      <c r="B3650">
        <v>7</v>
      </c>
      <c r="C3650" s="27" t="str">
        <f t="shared" si="290"/>
        <v>M</v>
      </c>
      <c r="E3650" t="s">
        <v>3963</v>
      </c>
      <c r="F3650" s="27" t="str">
        <f t="shared" si="291"/>
        <v>CCV-55C</v>
      </c>
      <c r="G3650" t="s">
        <v>3964</v>
      </c>
      <c r="I3650" t="s">
        <v>3969</v>
      </c>
      <c r="J3650">
        <v>0</v>
      </c>
      <c r="K3650">
        <v>33</v>
      </c>
      <c r="L3650">
        <v>27</v>
      </c>
      <c r="M3650">
        <v>541</v>
      </c>
      <c r="N3650">
        <v>0</v>
      </c>
      <c r="O3650">
        <v>0</v>
      </c>
      <c r="P3650">
        <v>1</v>
      </c>
      <c r="Q3650">
        <v>0</v>
      </c>
      <c r="R3650" s="27">
        <f t="shared" si="292"/>
        <v>879</v>
      </c>
      <c r="S3650" s="27">
        <f t="shared" si="293"/>
        <v>610</v>
      </c>
      <c r="T3650" s="27" t="str">
        <f>IFERROR(VLOOKUP(F3650,#REF!,2,0),"")</f>
        <v/>
      </c>
      <c r="U3650" s="27" t="str">
        <f t="shared" si="294"/>
        <v>,07:15:00,car,879</v>
      </c>
    </row>
    <row r="3651" spans="1:21" hidden="1" x14ac:dyDescent="0.25">
      <c r="A3651" t="s">
        <v>115</v>
      </c>
      <c r="B3651">
        <v>7</v>
      </c>
      <c r="C3651" s="27" t="str">
        <f t="shared" ref="C3651:C3714" si="295">IF(B3651&lt;12,"M",IF(AND(B3651&gt;=12,B3651&lt;=18),"T","N"))</f>
        <v>M</v>
      </c>
      <c r="E3651" t="s">
        <v>3963</v>
      </c>
      <c r="F3651" s="27" t="str">
        <f t="shared" ref="F3651:F3714" si="296">CONCATENATE("CCV-",G3651)</f>
        <v>CCV-55C</v>
      </c>
      <c r="G3651" t="s">
        <v>3964</v>
      </c>
      <c r="I3651" t="s">
        <v>3969</v>
      </c>
      <c r="J3651">
        <v>1</v>
      </c>
      <c r="K3651">
        <v>0</v>
      </c>
      <c r="L3651">
        <v>0</v>
      </c>
      <c r="M3651">
        <v>0</v>
      </c>
      <c r="N3651">
        <v>309</v>
      </c>
      <c r="O3651">
        <v>7</v>
      </c>
      <c r="P3651">
        <v>2</v>
      </c>
      <c r="Q3651">
        <v>28</v>
      </c>
      <c r="R3651" s="27">
        <f t="shared" ref="R3651:R3714" si="297">ROUNDUP((M3651+P3651+Q3651+(1/6)*N3651+2*K3651+2.5*L3651)*1.3,0)</f>
        <v>106</v>
      </c>
      <c r="S3651" s="27">
        <f t="shared" ref="S3651:S3714" si="298">ROUNDUP(M3651+P3651+Q3651+2.5*L3651,0)</f>
        <v>30</v>
      </c>
      <c r="T3651" s="27" t="str">
        <f>IFERROR(VLOOKUP(F3651,#REF!,2,0),"")</f>
        <v/>
      </c>
      <c r="U3651" s="27" t="str">
        <f t="shared" ref="U3651:U3714" si="299">CONCATENATE(T3651,",",CONCATENATE(LEFT(A3651,5),":00"),",car,",R3651)</f>
        <v>,07:15:00,car,106</v>
      </c>
    </row>
    <row r="3652" spans="1:21" hidden="1" x14ac:dyDescent="0.25">
      <c r="A3652" t="s">
        <v>117</v>
      </c>
      <c r="B3652">
        <v>7</v>
      </c>
      <c r="C3652" s="27" t="str">
        <f t="shared" si="295"/>
        <v>M</v>
      </c>
      <c r="E3652" t="s">
        <v>3963</v>
      </c>
      <c r="F3652" s="27" t="str">
        <f t="shared" si="296"/>
        <v>CCV-55C</v>
      </c>
      <c r="G3652" t="s">
        <v>3964</v>
      </c>
      <c r="I3652" t="s">
        <v>3970</v>
      </c>
      <c r="J3652">
        <v>0</v>
      </c>
      <c r="K3652">
        <v>21</v>
      </c>
      <c r="L3652">
        <v>24</v>
      </c>
      <c r="M3652">
        <v>537</v>
      </c>
      <c r="N3652">
        <v>388</v>
      </c>
      <c r="O3652">
        <v>0</v>
      </c>
      <c r="P3652">
        <v>2</v>
      </c>
      <c r="Q3652">
        <v>23</v>
      </c>
      <c r="R3652" s="27">
        <f t="shared" si="297"/>
        <v>948</v>
      </c>
      <c r="S3652" s="27">
        <f t="shared" si="298"/>
        <v>622</v>
      </c>
      <c r="T3652" s="27" t="str">
        <f>IFERROR(VLOOKUP(F3652,#REF!,2,0),"")</f>
        <v/>
      </c>
      <c r="U3652" s="27" t="str">
        <f t="shared" si="299"/>
        <v>,07:30:00,car,948</v>
      </c>
    </row>
    <row r="3653" spans="1:21" hidden="1" x14ac:dyDescent="0.25">
      <c r="A3653" t="s">
        <v>117</v>
      </c>
      <c r="B3653">
        <v>7</v>
      </c>
      <c r="C3653" s="27" t="str">
        <f t="shared" si="295"/>
        <v>M</v>
      </c>
      <c r="E3653" t="s">
        <v>3963</v>
      </c>
      <c r="F3653" s="27" t="str">
        <f t="shared" si="296"/>
        <v>CCV-55C</v>
      </c>
      <c r="G3653" t="s">
        <v>3964</v>
      </c>
      <c r="I3653" t="s">
        <v>3970</v>
      </c>
      <c r="J3653">
        <v>0</v>
      </c>
      <c r="K3653">
        <v>2</v>
      </c>
      <c r="L3653">
        <v>9</v>
      </c>
      <c r="M3653">
        <v>0</v>
      </c>
      <c r="N3653">
        <v>23</v>
      </c>
      <c r="O3653">
        <v>0</v>
      </c>
      <c r="P3653">
        <v>0</v>
      </c>
      <c r="Q3653">
        <v>0</v>
      </c>
      <c r="R3653" s="27">
        <f t="shared" si="297"/>
        <v>40</v>
      </c>
      <c r="S3653" s="27">
        <f t="shared" si="298"/>
        <v>23</v>
      </c>
      <c r="T3653" s="27" t="str">
        <f>IFERROR(VLOOKUP(F3653,#REF!,2,0),"")</f>
        <v/>
      </c>
      <c r="U3653" s="27" t="str">
        <f t="shared" si="299"/>
        <v>,07:30:00,car,40</v>
      </c>
    </row>
    <row r="3654" spans="1:21" hidden="1" x14ac:dyDescent="0.25">
      <c r="A3654" t="s">
        <v>119</v>
      </c>
      <c r="B3654">
        <v>7</v>
      </c>
      <c r="C3654" s="27" t="str">
        <f t="shared" si="295"/>
        <v>M</v>
      </c>
      <c r="E3654" t="s">
        <v>3963</v>
      </c>
      <c r="F3654" s="27" t="str">
        <f t="shared" si="296"/>
        <v>CCV-55C</v>
      </c>
      <c r="G3654" t="s">
        <v>3964</v>
      </c>
      <c r="I3654" t="s">
        <v>3971</v>
      </c>
      <c r="J3654">
        <v>0</v>
      </c>
      <c r="K3654">
        <v>46</v>
      </c>
      <c r="L3654">
        <v>40</v>
      </c>
      <c r="M3654">
        <v>499</v>
      </c>
      <c r="N3654">
        <v>389</v>
      </c>
      <c r="O3654">
        <v>0</v>
      </c>
      <c r="P3654">
        <v>0</v>
      </c>
      <c r="Q3654">
        <v>36</v>
      </c>
      <c r="R3654" s="27">
        <f t="shared" si="297"/>
        <v>1030</v>
      </c>
      <c r="S3654" s="27">
        <f t="shared" si="298"/>
        <v>635</v>
      </c>
      <c r="T3654" s="27" t="str">
        <f>IFERROR(VLOOKUP(F3654,#REF!,2,0),"")</f>
        <v/>
      </c>
      <c r="U3654" s="27" t="str">
        <f t="shared" si="299"/>
        <v>,07:45:00,car,1030</v>
      </c>
    </row>
    <row r="3655" spans="1:21" hidden="1" x14ac:dyDescent="0.25">
      <c r="A3655" t="s">
        <v>121</v>
      </c>
      <c r="B3655">
        <v>8</v>
      </c>
      <c r="C3655" s="27" t="str">
        <f t="shared" si="295"/>
        <v>M</v>
      </c>
      <c r="E3655" t="s">
        <v>3963</v>
      </c>
      <c r="F3655" s="27" t="str">
        <f t="shared" si="296"/>
        <v>CCV-55C</v>
      </c>
      <c r="G3655" t="s">
        <v>3964</v>
      </c>
      <c r="I3655" t="s">
        <v>3972</v>
      </c>
      <c r="J3655">
        <v>1</v>
      </c>
      <c r="K3655">
        <v>32</v>
      </c>
      <c r="L3655">
        <v>44</v>
      </c>
      <c r="M3655">
        <v>535</v>
      </c>
      <c r="N3655">
        <v>214</v>
      </c>
      <c r="O3655">
        <v>6</v>
      </c>
      <c r="P3655">
        <v>3</v>
      </c>
      <c r="Q3655">
        <v>41</v>
      </c>
      <c r="R3655" s="27">
        <f t="shared" si="297"/>
        <v>1026</v>
      </c>
      <c r="S3655" s="27">
        <f t="shared" si="298"/>
        <v>689</v>
      </c>
      <c r="T3655" s="27" t="str">
        <f>IFERROR(VLOOKUP(F3655,#REF!,2,0),"")</f>
        <v/>
      </c>
      <c r="U3655" s="27" t="str">
        <f t="shared" si="299"/>
        <v>,08:00:00,car,1026</v>
      </c>
    </row>
    <row r="3656" spans="1:21" hidden="1" x14ac:dyDescent="0.25">
      <c r="A3656" t="s">
        <v>123</v>
      </c>
      <c r="B3656">
        <v>8</v>
      </c>
      <c r="C3656" s="27" t="str">
        <f t="shared" si="295"/>
        <v>M</v>
      </c>
      <c r="E3656" t="s">
        <v>3963</v>
      </c>
      <c r="F3656" s="27" t="str">
        <f t="shared" si="296"/>
        <v>CCV-55C</v>
      </c>
      <c r="G3656" t="s">
        <v>3964</v>
      </c>
      <c r="I3656" t="s">
        <v>3973</v>
      </c>
      <c r="J3656">
        <v>0</v>
      </c>
      <c r="K3656">
        <v>48</v>
      </c>
      <c r="L3656">
        <v>65</v>
      </c>
      <c r="M3656">
        <v>484</v>
      </c>
      <c r="N3656">
        <v>173</v>
      </c>
      <c r="O3656">
        <v>2</v>
      </c>
      <c r="P3656">
        <v>2</v>
      </c>
      <c r="Q3656">
        <v>31</v>
      </c>
      <c r="R3656" s="27">
        <f t="shared" si="297"/>
        <v>1046</v>
      </c>
      <c r="S3656" s="27">
        <f t="shared" si="298"/>
        <v>680</v>
      </c>
      <c r="T3656" s="27" t="str">
        <f>IFERROR(VLOOKUP(F3656,#REF!,2,0),"")</f>
        <v/>
      </c>
      <c r="U3656" s="27" t="str">
        <f t="shared" si="299"/>
        <v>,08:15:00,car,1046</v>
      </c>
    </row>
    <row r="3657" spans="1:21" hidden="1" x14ac:dyDescent="0.25">
      <c r="A3657" t="s">
        <v>125</v>
      </c>
      <c r="B3657">
        <v>8</v>
      </c>
      <c r="C3657" s="27" t="str">
        <f t="shared" si="295"/>
        <v>M</v>
      </c>
      <c r="E3657" t="s">
        <v>3963</v>
      </c>
      <c r="F3657" s="27" t="str">
        <f t="shared" si="296"/>
        <v>CCV-55C</v>
      </c>
      <c r="G3657" t="s">
        <v>3964</v>
      </c>
      <c r="I3657" t="s">
        <v>3974</v>
      </c>
      <c r="J3657">
        <v>1</v>
      </c>
      <c r="K3657">
        <v>46</v>
      </c>
      <c r="L3657">
        <v>85</v>
      </c>
      <c r="M3657">
        <v>465</v>
      </c>
      <c r="N3657">
        <v>115</v>
      </c>
      <c r="O3657">
        <v>8</v>
      </c>
      <c r="P3657">
        <v>1</v>
      </c>
      <c r="Q3657">
        <v>19</v>
      </c>
      <c r="R3657" s="27">
        <f t="shared" si="297"/>
        <v>1052</v>
      </c>
      <c r="S3657" s="27">
        <f t="shared" si="298"/>
        <v>698</v>
      </c>
      <c r="T3657" s="27" t="str">
        <f>IFERROR(VLOOKUP(F3657,#REF!,2,0),"")</f>
        <v/>
      </c>
      <c r="U3657" s="27" t="str">
        <f t="shared" si="299"/>
        <v>,08:30:00,car,1052</v>
      </c>
    </row>
    <row r="3658" spans="1:21" hidden="1" x14ac:dyDescent="0.25">
      <c r="A3658" t="s">
        <v>127</v>
      </c>
      <c r="B3658">
        <v>8</v>
      </c>
      <c r="C3658" s="27" t="str">
        <f t="shared" si="295"/>
        <v>M</v>
      </c>
      <c r="E3658" t="s">
        <v>3963</v>
      </c>
      <c r="F3658" s="27" t="str">
        <f t="shared" si="296"/>
        <v>CCV-55C</v>
      </c>
      <c r="G3658" t="s">
        <v>3964</v>
      </c>
      <c r="I3658" t="s">
        <v>3975</v>
      </c>
      <c r="J3658">
        <v>0</v>
      </c>
      <c r="K3658">
        <v>49</v>
      </c>
      <c r="L3658">
        <v>165</v>
      </c>
      <c r="M3658">
        <v>347</v>
      </c>
      <c r="N3658">
        <v>123</v>
      </c>
      <c r="O3658">
        <v>1</v>
      </c>
      <c r="P3658">
        <v>2</v>
      </c>
      <c r="Q3658">
        <v>34</v>
      </c>
      <c r="R3658" s="27">
        <f t="shared" si="297"/>
        <v>1189</v>
      </c>
      <c r="S3658" s="27">
        <f t="shared" si="298"/>
        <v>796</v>
      </c>
      <c r="T3658" s="27" t="str">
        <f>IFERROR(VLOOKUP(F3658,#REF!,2,0),"")</f>
        <v/>
      </c>
      <c r="U3658" s="27" t="str">
        <f t="shared" si="299"/>
        <v>,08:45:00,car,1189</v>
      </c>
    </row>
    <row r="3659" spans="1:21" hidden="1" x14ac:dyDescent="0.25">
      <c r="A3659" t="s">
        <v>129</v>
      </c>
      <c r="B3659">
        <v>9</v>
      </c>
      <c r="C3659" s="27" t="str">
        <f t="shared" si="295"/>
        <v>M</v>
      </c>
      <c r="E3659" t="s">
        <v>3963</v>
      </c>
      <c r="F3659" s="27" t="str">
        <f t="shared" si="296"/>
        <v>CCV-55C</v>
      </c>
      <c r="G3659" t="s">
        <v>3964</v>
      </c>
      <c r="I3659" t="s">
        <v>3976</v>
      </c>
      <c r="J3659">
        <v>0</v>
      </c>
      <c r="K3659">
        <v>49</v>
      </c>
      <c r="L3659">
        <v>55</v>
      </c>
      <c r="M3659">
        <v>377</v>
      </c>
      <c r="N3659">
        <v>106</v>
      </c>
      <c r="O3659">
        <v>1</v>
      </c>
      <c r="P3659">
        <v>2</v>
      </c>
      <c r="Q3659">
        <v>24</v>
      </c>
      <c r="R3659" s="27">
        <f t="shared" si="297"/>
        <v>854</v>
      </c>
      <c r="S3659" s="27">
        <f t="shared" si="298"/>
        <v>541</v>
      </c>
      <c r="T3659" s="27" t="str">
        <f>IFERROR(VLOOKUP(F3659,#REF!,2,0),"")</f>
        <v/>
      </c>
      <c r="U3659" s="27" t="str">
        <f t="shared" si="299"/>
        <v>,09:00:00,car,854</v>
      </c>
    </row>
    <row r="3660" spans="1:21" hidden="1" x14ac:dyDescent="0.25">
      <c r="A3660" t="s">
        <v>131</v>
      </c>
      <c r="B3660">
        <v>9</v>
      </c>
      <c r="C3660" s="27" t="str">
        <f t="shared" si="295"/>
        <v>M</v>
      </c>
      <c r="E3660" t="s">
        <v>3963</v>
      </c>
      <c r="F3660" s="27" t="str">
        <f t="shared" si="296"/>
        <v>CCV-55C</v>
      </c>
      <c r="G3660" t="s">
        <v>3964</v>
      </c>
      <c r="I3660" t="s">
        <v>3977</v>
      </c>
      <c r="J3660">
        <v>1</v>
      </c>
      <c r="K3660">
        <v>49</v>
      </c>
      <c r="L3660">
        <v>55</v>
      </c>
      <c r="M3660">
        <v>433</v>
      </c>
      <c r="N3660">
        <v>76</v>
      </c>
      <c r="O3660">
        <v>2</v>
      </c>
      <c r="P3660">
        <v>4</v>
      </c>
      <c r="Q3660">
        <v>42</v>
      </c>
      <c r="R3660" s="27">
        <f t="shared" si="297"/>
        <v>946</v>
      </c>
      <c r="S3660" s="27">
        <f t="shared" si="298"/>
        <v>617</v>
      </c>
      <c r="T3660" s="27" t="str">
        <f>IFERROR(VLOOKUP(F3660,#REF!,2,0),"")</f>
        <v/>
      </c>
      <c r="U3660" s="27" t="str">
        <f t="shared" si="299"/>
        <v>,09:15:00,car,946</v>
      </c>
    </row>
    <row r="3661" spans="1:21" hidden="1" x14ac:dyDescent="0.25">
      <c r="A3661" t="s">
        <v>133</v>
      </c>
      <c r="B3661">
        <v>9</v>
      </c>
      <c r="C3661" s="27" t="str">
        <f t="shared" si="295"/>
        <v>M</v>
      </c>
      <c r="E3661" t="s">
        <v>3963</v>
      </c>
      <c r="F3661" s="27" t="str">
        <f t="shared" si="296"/>
        <v>CCV-55C</v>
      </c>
      <c r="G3661" t="s">
        <v>3964</v>
      </c>
      <c r="I3661" t="s">
        <v>3978</v>
      </c>
      <c r="J3661">
        <v>0</v>
      </c>
      <c r="K3661">
        <v>42</v>
      </c>
      <c r="L3661">
        <v>44</v>
      </c>
      <c r="M3661">
        <v>472</v>
      </c>
      <c r="N3661">
        <v>89</v>
      </c>
      <c r="O3661">
        <v>5</v>
      </c>
      <c r="P3661">
        <v>4</v>
      </c>
      <c r="Q3661">
        <v>28</v>
      </c>
      <c r="R3661" s="27">
        <f t="shared" si="297"/>
        <v>927</v>
      </c>
      <c r="S3661" s="27">
        <f t="shared" si="298"/>
        <v>614</v>
      </c>
      <c r="T3661" s="27" t="str">
        <f>IFERROR(VLOOKUP(F3661,#REF!,2,0),"")</f>
        <v/>
      </c>
      <c r="U3661" s="27" t="str">
        <f t="shared" si="299"/>
        <v>,09:30:00,car,927</v>
      </c>
    </row>
    <row r="3662" spans="1:21" hidden="1" x14ac:dyDescent="0.25">
      <c r="A3662" t="s">
        <v>135</v>
      </c>
      <c r="B3662">
        <v>9</v>
      </c>
      <c r="C3662" s="27" t="str">
        <f t="shared" si="295"/>
        <v>M</v>
      </c>
      <c r="E3662" t="s">
        <v>3963</v>
      </c>
      <c r="F3662" s="27" t="str">
        <f t="shared" si="296"/>
        <v>CCV-55C</v>
      </c>
      <c r="G3662" t="s">
        <v>3964</v>
      </c>
      <c r="I3662" t="s">
        <v>3979</v>
      </c>
      <c r="J3662">
        <v>0</v>
      </c>
      <c r="K3662">
        <v>35</v>
      </c>
      <c r="L3662">
        <v>57</v>
      </c>
      <c r="M3662">
        <v>475</v>
      </c>
      <c r="N3662">
        <v>86</v>
      </c>
      <c r="O3662">
        <v>2</v>
      </c>
      <c r="P3662">
        <v>5</v>
      </c>
      <c r="Q3662">
        <v>36</v>
      </c>
      <c r="R3662" s="27">
        <f t="shared" si="297"/>
        <v>966</v>
      </c>
      <c r="S3662" s="27">
        <f t="shared" si="298"/>
        <v>659</v>
      </c>
      <c r="T3662" s="27" t="str">
        <f>IFERROR(VLOOKUP(F3662,#REF!,2,0),"")</f>
        <v/>
      </c>
      <c r="U3662" s="27" t="str">
        <f t="shared" si="299"/>
        <v>,09:45:00,car,966</v>
      </c>
    </row>
    <row r="3663" spans="1:21" hidden="1" x14ac:dyDescent="0.25">
      <c r="A3663" t="s">
        <v>137</v>
      </c>
      <c r="B3663">
        <v>10</v>
      </c>
      <c r="C3663" s="27" t="str">
        <f t="shared" si="295"/>
        <v>M</v>
      </c>
      <c r="E3663" t="s">
        <v>3963</v>
      </c>
      <c r="F3663" s="27" t="str">
        <f t="shared" si="296"/>
        <v>CCV-55C</v>
      </c>
      <c r="G3663" t="s">
        <v>3964</v>
      </c>
      <c r="I3663" t="s">
        <v>3980</v>
      </c>
      <c r="J3663">
        <v>0</v>
      </c>
      <c r="K3663">
        <v>7</v>
      </c>
      <c r="L3663">
        <v>7</v>
      </c>
      <c r="M3663">
        <v>69</v>
      </c>
      <c r="N3663">
        <v>7</v>
      </c>
      <c r="O3663">
        <v>0</v>
      </c>
      <c r="P3663">
        <v>0</v>
      </c>
      <c r="Q3663">
        <v>1</v>
      </c>
      <c r="R3663" s="27">
        <f t="shared" si="297"/>
        <v>134</v>
      </c>
      <c r="S3663" s="27">
        <f t="shared" si="298"/>
        <v>88</v>
      </c>
      <c r="T3663" s="27" t="str">
        <f>IFERROR(VLOOKUP(F3663,#REF!,2,0),"")</f>
        <v/>
      </c>
      <c r="U3663" s="27" t="str">
        <f t="shared" si="299"/>
        <v>,10:00:00,car,134</v>
      </c>
    </row>
    <row r="3664" spans="1:21" hidden="1" x14ac:dyDescent="0.25">
      <c r="A3664" t="s">
        <v>185</v>
      </c>
      <c r="B3664">
        <v>16</v>
      </c>
      <c r="C3664" s="27" t="str">
        <f t="shared" si="295"/>
        <v>T</v>
      </c>
      <c r="E3664" t="s">
        <v>3963</v>
      </c>
      <c r="F3664" s="27" t="str">
        <f t="shared" si="296"/>
        <v>CCV-55C</v>
      </c>
      <c r="G3664" t="s">
        <v>3964</v>
      </c>
      <c r="I3664" t="s">
        <v>3981</v>
      </c>
      <c r="J3664">
        <v>0</v>
      </c>
      <c r="K3664">
        <v>9</v>
      </c>
      <c r="L3664">
        <v>20</v>
      </c>
      <c r="M3664">
        <v>171</v>
      </c>
      <c r="N3664">
        <v>15</v>
      </c>
      <c r="O3664">
        <v>3</v>
      </c>
      <c r="P3664">
        <v>0</v>
      </c>
      <c r="Q3664">
        <v>6</v>
      </c>
      <c r="R3664" s="27">
        <f t="shared" si="297"/>
        <v>322</v>
      </c>
      <c r="S3664" s="27">
        <f t="shared" si="298"/>
        <v>227</v>
      </c>
      <c r="T3664" s="27" t="str">
        <f>IFERROR(VLOOKUP(F3664,#REF!,2,0),"")</f>
        <v/>
      </c>
      <c r="U3664" s="27" t="str">
        <f t="shared" si="299"/>
        <v>,16:00:00,car,322</v>
      </c>
    </row>
    <row r="3665" spans="1:21" hidden="1" x14ac:dyDescent="0.25">
      <c r="A3665" t="s">
        <v>187</v>
      </c>
      <c r="B3665">
        <v>16</v>
      </c>
      <c r="C3665" s="27" t="str">
        <f t="shared" si="295"/>
        <v>T</v>
      </c>
      <c r="E3665" t="s">
        <v>3963</v>
      </c>
      <c r="F3665" s="27" t="str">
        <f t="shared" si="296"/>
        <v>CCV-55C</v>
      </c>
      <c r="G3665" t="s">
        <v>3964</v>
      </c>
      <c r="I3665" t="s">
        <v>3982</v>
      </c>
      <c r="J3665">
        <v>0</v>
      </c>
      <c r="K3665">
        <v>40</v>
      </c>
      <c r="L3665">
        <v>51</v>
      </c>
      <c r="M3665">
        <v>456</v>
      </c>
      <c r="N3665">
        <v>64</v>
      </c>
      <c r="O3665">
        <v>3</v>
      </c>
      <c r="P3665">
        <v>3</v>
      </c>
      <c r="Q3665">
        <v>40</v>
      </c>
      <c r="R3665" s="27">
        <f t="shared" si="297"/>
        <v>933</v>
      </c>
      <c r="S3665" s="27">
        <f t="shared" si="298"/>
        <v>627</v>
      </c>
      <c r="T3665" s="27" t="str">
        <f>IFERROR(VLOOKUP(F3665,#REF!,2,0),"")</f>
        <v/>
      </c>
      <c r="U3665" s="27" t="str">
        <f t="shared" si="299"/>
        <v>,16:15:00,car,933</v>
      </c>
    </row>
    <row r="3666" spans="1:21" hidden="1" x14ac:dyDescent="0.25">
      <c r="A3666" t="s">
        <v>42</v>
      </c>
      <c r="B3666">
        <v>16</v>
      </c>
      <c r="C3666" s="27" t="str">
        <f t="shared" si="295"/>
        <v>T</v>
      </c>
      <c r="E3666" t="s">
        <v>3963</v>
      </c>
      <c r="F3666" s="27" t="str">
        <f t="shared" si="296"/>
        <v>CCV-55C</v>
      </c>
      <c r="G3666" t="s">
        <v>3964</v>
      </c>
      <c r="I3666" t="s">
        <v>3983</v>
      </c>
      <c r="J3666">
        <v>0</v>
      </c>
      <c r="K3666">
        <v>34</v>
      </c>
      <c r="L3666">
        <v>55</v>
      </c>
      <c r="M3666">
        <v>460</v>
      </c>
      <c r="N3666">
        <v>67</v>
      </c>
      <c r="O3666">
        <v>8</v>
      </c>
      <c r="P3666">
        <v>3</v>
      </c>
      <c r="Q3666">
        <v>35</v>
      </c>
      <c r="R3666" s="27">
        <f t="shared" si="297"/>
        <v>930</v>
      </c>
      <c r="S3666" s="27">
        <f t="shared" si="298"/>
        <v>636</v>
      </c>
      <c r="T3666" s="27" t="str">
        <f>IFERROR(VLOOKUP(F3666,#REF!,2,0),"")</f>
        <v/>
      </c>
      <c r="U3666" s="27" t="str">
        <f t="shared" si="299"/>
        <v>,16:30:00,car,930</v>
      </c>
    </row>
    <row r="3667" spans="1:21" hidden="1" x14ac:dyDescent="0.25">
      <c r="A3667" t="s">
        <v>43</v>
      </c>
      <c r="B3667">
        <v>16</v>
      </c>
      <c r="C3667" s="27" t="str">
        <f t="shared" si="295"/>
        <v>T</v>
      </c>
      <c r="E3667" t="s">
        <v>3963</v>
      </c>
      <c r="F3667" s="27" t="str">
        <f t="shared" si="296"/>
        <v>CCV-55C</v>
      </c>
      <c r="G3667" t="s">
        <v>3964</v>
      </c>
      <c r="I3667" t="s">
        <v>3984</v>
      </c>
      <c r="J3667">
        <v>2</v>
      </c>
      <c r="K3667">
        <v>27</v>
      </c>
      <c r="L3667">
        <v>53</v>
      </c>
      <c r="M3667">
        <v>497</v>
      </c>
      <c r="N3667">
        <v>82</v>
      </c>
      <c r="O3667">
        <v>7</v>
      </c>
      <c r="P3667">
        <v>0</v>
      </c>
      <c r="Q3667">
        <v>41</v>
      </c>
      <c r="R3667" s="27">
        <f t="shared" si="297"/>
        <v>960</v>
      </c>
      <c r="S3667" s="27">
        <f t="shared" si="298"/>
        <v>671</v>
      </c>
      <c r="T3667" s="27" t="str">
        <f>IFERROR(VLOOKUP(F3667,#REF!,2,0),"")</f>
        <v/>
      </c>
      <c r="U3667" s="27" t="str">
        <f t="shared" si="299"/>
        <v>,16:45:00,car,960</v>
      </c>
    </row>
    <row r="3668" spans="1:21" hidden="1" x14ac:dyDescent="0.25">
      <c r="A3668" t="s">
        <v>44</v>
      </c>
      <c r="B3668">
        <v>17</v>
      </c>
      <c r="C3668" s="27" t="str">
        <f t="shared" si="295"/>
        <v>T</v>
      </c>
      <c r="E3668" t="s">
        <v>3963</v>
      </c>
      <c r="F3668" s="27" t="str">
        <f t="shared" si="296"/>
        <v>CCV-55C</v>
      </c>
      <c r="G3668" t="s">
        <v>3964</v>
      </c>
      <c r="I3668" t="s">
        <v>3985</v>
      </c>
      <c r="J3668">
        <v>1</v>
      </c>
      <c r="K3668">
        <v>36</v>
      </c>
      <c r="L3668">
        <v>38</v>
      </c>
      <c r="M3668">
        <v>551</v>
      </c>
      <c r="N3668">
        <v>123</v>
      </c>
      <c r="O3668">
        <v>4</v>
      </c>
      <c r="P3668">
        <v>1</v>
      </c>
      <c r="Q3668">
        <v>48</v>
      </c>
      <c r="R3668" s="27">
        <f t="shared" si="297"/>
        <v>1024</v>
      </c>
      <c r="S3668" s="27">
        <f t="shared" si="298"/>
        <v>695</v>
      </c>
      <c r="T3668" s="27" t="str">
        <f>IFERROR(VLOOKUP(F3668,#REF!,2,0),"")</f>
        <v/>
      </c>
      <c r="U3668" s="27" t="str">
        <f t="shared" si="299"/>
        <v>,17:00:00,car,1024</v>
      </c>
    </row>
    <row r="3669" spans="1:21" hidden="1" x14ac:dyDescent="0.25">
      <c r="A3669" t="s">
        <v>45</v>
      </c>
      <c r="B3669">
        <v>17</v>
      </c>
      <c r="C3669" s="27" t="str">
        <f t="shared" si="295"/>
        <v>T</v>
      </c>
      <c r="E3669" t="s">
        <v>3963</v>
      </c>
      <c r="F3669" s="27" t="str">
        <f t="shared" si="296"/>
        <v>CCV-55C</v>
      </c>
      <c r="G3669" t="s">
        <v>3964</v>
      </c>
      <c r="I3669" t="s">
        <v>3986</v>
      </c>
      <c r="J3669">
        <v>1</v>
      </c>
      <c r="K3669">
        <v>29</v>
      </c>
      <c r="L3669">
        <v>61</v>
      </c>
      <c r="M3669">
        <v>616</v>
      </c>
      <c r="N3669">
        <v>118</v>
      </c>
      <c r="O3669">
        <v>9</v>
      </c>
      <c r="P3669">
        <v>3</v>
      </c>
      <c r="Q3669">
        <v>36</v>
      </c>
      <c r="R3669" s="27">
        <f t="shared" si="297"/>
        <v>1151</v>
      </c>
      <c r="S3669" s="27">
        <f t="shared" si="298"/>
        <v>808</v>
      </c>
      <c r="T3669" s="27" t="str">
        <f>IFERROR(VLOOKUP(F3669,#REF!,2,0),"")</f>
        <v/>
      </c>
      <c r="U3669" s="27" t="str">
        <f t="shared" si="299"/>
        <v>,17:15:00,car,1151</v>
      </c>
    </row>
    <row r="3670" spans="1:21" hidden="1" x14ac:dyDescent="0.25">
      <c r="A3670" t="s">
        <v>46</v>
      </c>
      <c r="B3670">
        <v>17</v>
      </c>
      <c r="C3670" s="27" t="str">
        <f t="shared" si="295"/>
        <v>T</v>
      </c>
      <c r="E3670" t="s">
        <v>3963</v>
      </c>
      <c r="F3670" s="27" t="str">
        <f t="shared" si="296"/>
        <v>CCV-55C</v>
      </c>
      <c r="G3670" t="s">
        <v>3964</v>
      </c>
      <c r="I3670" t="s">
        <v>3987</v>
      </c>
      <c r="J3670">
        <v>1</v>
      </c>
      <c r="K3670">
        <v>21</v>
      </c>
      <c r="L3670">
        <v>41</v>
      </c>
      <c r="M3670">
        <v>615</v>
      </c>
      <c r="N3670">
        <v>132</v>
      </c>
      <c r="O3670">
        <v>7</v>
      </c>
      <c r="P3670">
        <v>1</v>
      </c>
      <c r="Q3670">
        <v>17</v>
      </c>
      <c r="R3670" s="27">
        <f t="shared" si="297"/>
        <v>1040</v>
      </c>
      <c r="S3670" s="27">
        <f t="shared" si="298"/>
        <v>736</v>
      </c>
      <c r="T3670" s="27" t="str">
        <f>IFERROR(VLOOKUP(F3670,#REF!,2,0),"")</f>
        <v/>
      </c>
      <c r="U3670" s="27" t="str">
        <f t="shared" si="299"/>
        <v>,17:30:00,car,1040</v>
      </c>
    </row>
    <row r="3671" spans="1:21" hidden="1" x14ac:dyDescent="0.25">
      <c r="A3671" t="s">
        <v>47</v>
      </c>
      <c r="B3671">
        <v>17</v>
      </c>
      <c r="C3671" s="27" t="str">
        <f t="shared" si="295"/>
        <v>T</v>
      </c>
      <c r="E3671" t="s">
        <v>3963</v>
      </c>
      <c r="F3671" s="27" t="str">
        <f t="shared" si="296"/>
        <v>CCV-55C</v>
      </c>
      <c r="G3671" t="s">
        <v>3964</v>
      </c>
      <c r="I3671" t="s">
        <v>3988</v>
      </c>
      <c r="J3671">
        <v>0</v>
      </c>
      <c r="K3671">
        <v>38</v>
      </c>
      <c r="L3671">
        <v>55</v>
      </c>
      <c r="M3671">
        <v>640</v>
      </c>
      <c r="N3671">
        <v>102</v>
      </c>
      <c r="O3671">
        <v>7</v>
      </c>
      <c r="P3671">
        <v>3</v>
      </c>
      <c r="Q3671">
        <v>17</v>
      </c>
      <c r="R3671" s="27">
        <f t="shared" si="297"/>
        <v>1158</v>
      </c>
      <c r="S3671" s="27">
        <f t="shared" si="298"/>
        <v>798</v>
      </c>
      <c r="T3671" s="27" t="str">
        <f>IFERROR(VLOOKUP(F3671,#REF!,2,0),"")</f>
        <v/>
      </c>
      <c r="U3671" s="27" t="str">
        <f t="shared" si="299"/>
        <v>,17:45:00,car,1158</v>
      </c>
    </row>
    <row r="3672" spans="1:21" hidden="1" x14ac:dyDescent="0.25">
      <c r="A3672" t="s">
        <v>48</v>
      </c>
      <c r="B3672">
        <v>18</v>
      </c>
      <c r="C3672" s="27" t="str">
        <f t="shared" si="295"/>
        <v>T</v>
      </c>
      <c r="E3672" t="s">
        <v>3963</v>
      </c>
      <c r="F3672" s="27" t="str">
        <f t="shared" si="296"/>
        <v>CCV-55C</v>
      </c>
      <c r="G3672" t="s">
        <v>3964</v>
      </c>
      <c r="I3672" t="s">
        <v>3989</v>
      </c>
      <c r="J3672">
        <v>9</v>
      </c>
      <c r="K3672">
        <v>29</v>
      </c>
      <c r="L3672">
        <v>48</v>
      </c>
      <c r="M3672">
        <v>524</v>
      </c>
      <c r="N3672">
        <v>138</v>
      </c>
      <c r="O3672">
        <v>5</v>
      </c>
      <c r="P3672">
        <v>5</v>
      </c>
      <c r="Q3672">
        <v>19</v>
      </c>
      <c r="R3672" s="27">
        <f t="shared" si="297"/>
        <v>974</v>
      </c>
      <c r="S3672" s="27">
        <f t="shared" si="298"/>
        <v>668</v>
      </c>
      <c r="T3672" s="27" t="str">
        <f>IFERROR(VLOOKUP(F3672,#REF!,2,0),"")</f>
        <v/>
      </c>
      <c r="U3672" s="27" t="str">
        <f t="shared" si="299"/>
        <v>,18:00:00,car,974</v>
      </c>
    </row>
    <row r="3673" spans="1:21" hidden="1" x14ac:dyDescent="0.25">
      <c r="A3673" t="s">
        <v>49</v>
      </c>
      <c r="B3673">
        <v>18</v>
      </c>
      <c r="C3673" s="27" t="str">
        <f t="shared" si="295"/>
        <v>T</v>
      </c>
      <c r="E3673" t="s">
        <v>3963</v>
      </c>
      <c r="F3673" s="27" t="str">
        <f t="shared" si="296"/>
        <v>CCV-55C</v>
      </c>
      <c r="G3673" t="s">
        <v>3964</v>
      </c>
      <c r="I3673" t="s">
        <v>3990</v>
      </c>
      <c r="J3673">
        <v>1</v>
      </c>
      <c r="K3673">
        <v>15</v>
      </c>
      <c r="L3673">
        <v>95</v>
      </c>
      <c r="M3673">
        <v>504</v>
      </c>
      <c r="N3673">
        <v>141</v>
      </c>
      <c r="O3673">
        <v>2</v>
      </c>
      <c r="P3673">
        <v>2</v>
      </c>
      <c r="Q3673">
        <v>20</v>
      </c>
      <c r="R3673" s="27">
        <f t="shared" si="297"/>
        <v>1063</v>
      </c>
      <c r="S3673" s="27">
        <f t="shared" si="298"/>
        <v>764</v>
      </c>
      <c r="T3673" s="27" t="str">
        <f>IFERROR(VLOOKUP(F3673,#REF!,2,0),"")</f>
        <v/>
      </c>
      <c r="U3673" s="27" t="str">
        <f t="shared" si="299"/>
        <v>,18:15:00,car,1063</v>
      </c>
    </row>
    <row r="3674" spans="1:21" hidden="1" x14ac:dyDescent="0.25">
      <c r="A3674" t="s">
        <v>197</v>
      </c>
      <c r="B3674">
        <v>18</v>
      </c>
      <c r="C3674" s="27" t="str">
        <f t="shared" si="295"/>
        <v>T</v>
      </c>
      <c r="E3674" t="s">
        <v>3963</v>
      </c>
      <c r="F3674" s="27" t="str">
        <f t="shared" si="296"/>
        <v>CCV-55C</v>
      </c>
      <c r="G3674" t="s">
        <v>3964</v>
      </c>
      <c r="I3674" t="s">
        <v>3991</v>
      </c>
      <c r="J3674">
        <v>1</v>
      </c>
      <c r="K3674">
        <v>17</v>
      </c>
      <c r="L3674">
        <v>42</v>
      </c>
      <c r="M3674">
        <v>425</v>
      </c>
      <c r="N3674">
        <v>124</v>
      </c>
      <c r="O3674">
        <v>7</v>
      </c>
      <c r="P3674">
        <v>0</v>
      </c>
      <c r="Q3674">
        <v>17</v>
      </c>
      <c r="R3674" s="27">
        <f t="shared" si="297"/>
        <v>783</v>
      </c>
      <c r="S3674" s="27">
        <f t="shared" si="298"/>
        <v>547</v>
      </c>
      <c r="T3674" s="27" t="str">
        <f>IFERROR(VLOOKUP(F3674,#REF!,2,0),"")</f>
        <v/>
      </c>
      <c r="U3674" s="27" t="str">
        <f t="shared" si="299"/>
        <v>,18:30:00,car,783</v>
      </c>
    </row>
    <row r="3675" spans="1:21" hidden="1" x14ac:dyDescent="0.25">
      <c r="A3675" t="s">
        <v>199</v>
      </c>
      <c r="B3675">
        <v>18</v>
      </c>
      <c r="C3675" s="27" t="str">
        <f t="shared" si="295"/>
        <v>T</v>
      </c>
      <c r="E3675" t="s">
        <v>3963</v>
      </c>
      <c r="F3675" s="27" t="str">
        <f t="shared" si="296"/>
        <v>CCV-55C</v>
      </c>
      <c r="G3675" t="s">
        <v>3964</v>
      </c>
      <c r="I3675" t="s">
        <v>3992</v>
      </c>
      <c r="J3675">
        <v>0</v>
      </c>
      <c r="K3675">
        <v>31</v>
      </c>
      <c r="L3675">
        <v>53</v>
      </c>
      <c r="M3675">
        <v>522</v>
      </c>
      <c r="N3675">
        <v>97</v>
      </c>
      <c r="O3675">
        <v>9</v>
      </c>
      <c r="P3675">
        <v>3</v>
      </c>
      <c r="Q3675">
        <v>10</v>
      </c>
      <c r="R3675" s="27">
        <f t="shared" si="297"/>
        <v>970</v>
      </c>
      <c r="S3675" s="27">
        <f t="shared" si="298"/>
        <v>668</v>
      </c>
      <c r="T3675" s="27" t="str">
        <f>IFERROR(VLOOKUP(F3675,#REF!,2,0),"")</f>
        <v/>
      </c>
      <c r="U3675" s="27" t="str">
        <f t="shared" si="299"/>
        <v>,18:45:00,car,970</v>
      </c>
    </row>
    <row r="3676" spans="1:21" hidden="1" x14ac:dyDescent="0.25">
      <c r="A3676" t="s">
        <v>201</v>
      </c>
      <c r="B3676">
        <v>19</v>
      </c>
      <c r="C3676" s="27" t="str">
        <f t="shared" si="295"/>
        <v>N</v>
      </c>
      <c r="E3676" t="s">
        <v>3963</v>
      </c>
      <c r="F3676" s="27" t="str">
        <f t="shared" si="296"/>
        <v>CCV-55C</v>
      </c>
      <c r="G3676" t="s">
        <v>3964</v>
      </c>
      <c r="I3676" t="s">
        <v>3993</v>
      </c>
      <c r="J3676">
        <v>1</v>
      </c>
      <c r="K3676">
        <v>22</v>
      </c>
      <c r="L3676">
        <v>40</v>
      </c>
      <c r="M3676">
        <v>469</v>
      </c>
      <c r="N3676">
        <v>59</v>
      </c>
      <c r="O3676">
        <v>11</v>
      </c>
      <c r="P3676">
        <v>0</v>
      </c>
      <c r="Q3676">
        <v>10</v>
      </c>
      <c r="R3676" s="27">
        <f t="shared" si="297"/>
        <v>823</v>
      </c>
      <c r="S3676" s="27">
        <f t="shared" si="298"/>
        <v>579</v>
      </c>
      <c r="T3676" s="27" t="str">
        <f>IFERROR(VLOOKUP(F3676,#REF!,2,0),"")</f>
        <v/>
      </c>
      <c r="U3676" s="27" t="str">
        <f t="shared" si="299"/>
        <v>,19:00:00,car,823</v>
      </c>
    </row>
    <row r="3677" spans="1:21" hidden="1" x14ac:dyDescent="0.25">
      <c r="A3677" t="s">
        <v>203</v>
      </c>
      <c r="B3677">
        <v>19</v>
      </c>
      <c r="C3677" s="27" t="str">
        <f t="shared" si="295"/>
        <v>N</v>
      </c>
      <c r="E3677" t="s">
        <v>3963</v>
      </c>
      <c r="F3677" s="27" t="str">
        <f t="shared" si="296"/>
        <v>CCV-55C</v>
      </c>
      <c r="G3677" t="s">
        <v>3964</v>
      </c>
      <c r="I3677" t="s">
        <v>3994</v>
      </c>
      <c r="J3677">
        <v>0</v>
      </c>
      <c r="K3677">
        <v>15</v>
      </c>
      <c r="L3677">
        <v>48</v>
      </c>
      <c r="M3677">
        <v>426</v>
      </c>
      <c r="N3677">
        <v>56</v>
      </c>
      <c r="O3677">
        <v>2</v>
      </c>
      <c r="P3677">
        <v>1</v>
      </c>
      <c r="Q3677">
        <v>15</v>
      </c>
      <c r="R3677" s="27">
        <f t="shared" si="297"/>
        <v>782</v>
      </c>
      <c r="S3677" s="27">
        <f t="shared" si="298"/>
        <v>562</v>
      </c>
      <c r="T3677" s="27" t="str">
        <f>IFERROR(VLOOKUP(F3677,#REF!,2,0),"")</f>
        <v/>
      </c>
      <c r="U3677" s="27" t="str">
        <f t="shared" si="299"/>
        <v>,19:15:00,car,782</v>
      </c>
    </row>
    <row r="3678" spans="1:21" hidden="1" x14ac:dyDescent="0.25">
      <c r="A3678" t="s">
        <v>205</v>
      </c>
      <c r="B3678">
        <v>19</v>
      </c>
      <c r="C3678" s="27" t="str">
        <f t="shared" si="295"/>
        <v>N</v>
      </c>
      <c r="E3678" t="s">
        <v>3963</v>
      </c>
      <c r="F3678" s="27" t="str">
        <f t="shared" si="296"/>
        <v>CCV-55C</v>
      </c>
      <c r="G3678" t="s">
        <v>3964</v>
      </c>
      <c r="I3678" t="s">
        <v>3995</v>
      </c>
      <c r="J3678">
        <v>0</v>
      </c>
      <c r="K3678">
        <v>1</v>
      </c>
      <c r="L3678">
        <v>4</v>
      </c>
      <c r="M3678">
        <v>37</v>
      </c>
      <c r="N3678">
        <v>2</v>
      </c>
      <c r="O3678">
        <v>1</v>
      </c>
      <c r="P3678">
        <v>0</v>
      </c>
      <c r="Q3678">
        <v>0</v>
      </c>
      <c r="R3678" s="27">
        <f t="shared" si="297"/>
        <v>65</v>
      </c>
      <c r="S3678" s="27">
        <f t="shared" si="298"/>
        <v>47</v>
      </c>
      <c r="T3678" s="27" t="str">
        <f>IFERROR(VLOOKUP(F3678,#REF!,2,0),"")</f>
        <v/>
      </c>
      <c r="U3678" s="27" t="str">
        <f t="shared" si="299"/>
        <v>,19:30:00,car,65</v>
      </c>
    </row>
    <row r="3679" spans="1:21" hidden="1" x14ac:dyDescent="0.25">
      <c r="A3679" t="s">
        <v>107</v>
      </c>
      <c r="B3679">
        <v>6</v>
      </c>
      <c r="C3679" s="27" t="str">
        <f t="shared" si="295"/>
        <v>M</v>
      </c>
      <c r="E3679" t="s">
        <v>3996</v>
      </c>
      <c r="F3679" s="27" t="str">
        <f t="shared" si="296"/>
        <v>CCV-55D</v>
      </c>
      <c r="G3679" t="s">
        <v>3997</v>
      </c>
      <c r="I3679" t="s">
        <v>3998</v>
      </c>
      <c r="J3679">
        <v>2</v>
      </c>
      <c r="K3679">
        <v>4</v>
      </c>
      <c r="L3679">
        <v>0</v>
      </c>
      <c r="M3679">
        <v>62</v>
      </c>
      <c r="N3679">
        <v>19</v>
      </c>
      <c r="O3679">
        <v>4</v>
      </c>
      <c r="P3679">
        <v>0</v>
      </c>
      <c r="Q3679">
        <v>6</v>
      </c>
      <c r="R3679" s="27">
        <f t="shared" si="297"/>
        <v>103</v>
      </c>
      <c r="S3679" s="27">
        <f t="shared" si="298"/>
        <v>68</v>
      </c>
      <c r="T3679" s="27" t="str">
        <f>IFERROR(VLOOKUP(F3679,#REF!,2,0),"")</f>
        <v/>
      </c>
      <c r="U3679" s="27" t="str">
        <f t="shared" si="299"/>
        <v>,06:15:00,car,103</v>
      </c>
    </row>
    <row r="3680" spans="1:21" hidden="1" x14ac:dyDescent="0.25">
      <c r="A3680" t="s">
        <v>109</v>
      </c>
      <c r="B3680">
        <v>6</v>
      </c>
      <c r="C3680" s="27" t="str">
        <f t="shared" si="295"/>
        <v>M</v>
      </c>
      <c r="E3680" t="s">
        <v>3996</v>
      </c>
      <c r="F3680" s="27" t="str">
        <f t="shared" si="296"/>
        <v>CCV-55D</v>
      </c>
      <c r="G3680" t="s">
        <v>3997</v>
      </c>
      <c r="I3680" t="s">
        <v>3999</v>
      </c>
      <c r="J3680">
        <v>5</v>
      </c>
      <c r="K3680">
        <v>13</v>
      </c>
      <c r="L3680">
        <v>6</v>
      </c>
      <c r="M3680">
        <v>356</v>
      </c>
      <c r="N3680">
        <v>105</v>
      </c>
      <c r="O3680">
        <v>14</v>
      </c>
      <c r="P3680">
        <v>1</v>
      </c>
      <c r="Q3680">
        <v>23</v>
      </c>
      <c r="R3680" s="27">
        <f t="shared" si="297"/>
        <v>571</v>
      </c>
      <c r="S3680" s="27">
        <f t="shared" si="298"/>
        <v>395</v>
      </c>
      <c r="T3680" s="27" t="str">
        <f>IFERROR(VLOOKUP(F3680,#REF!,2,0),"")</f>
        <v/>
      </c>
      <c r="U3680" s="27" t="str">
        <f t="shared" si="299"/>
        <v>,06:30:00,car,571</v>
      </c>
    </row>
    <row r="3681" spans="1:21" hidden="1" x14ac:dyDescent="0.25">
      <c r="A3681" t="s">
        <v>111</v>
      </c>
      <c r="B3681">
        <v>6</v>
      </c>
      <c r="C3681" s="27" t="str">
        <f t="shared" si="295"/>
        <v>M</v>
      </c>
      <c r="E3681" t="s">
        <v>3996</v>
      </c>
      <c r="F3681" s="27" t="str">
        <f t="shared" si="296"/>
        <v>CCV-55D</v>
      </c>
      <c r="G3681" t="s">
        <v>3997</v>
      </c>
      <c r="I3681" t="s">
        <v>4000</v>
      </c>
      <c r="J3681">
        <v>1</v>
      </c>
      <c r="K3681">
        <v>11</v>
      </c>
      <c r="L3681">
        <v>6</v>
      </c>
      <c r="M3681">
        <v>351</v>
      </c>
      <c r="N3681">
        <v>105</v>
      </c>
      <c r="O3681">
        <v>8</v>
      </c>
      <c r="P3681">
        <v>4</v>
      </c>
      <c r="Q3681">
        <v>13</v>
      </c>
      <c r="R3681" s="27">
        <f t="shared" si="297"/>
        <v>550</v>
      </c>
      <c r="S3681" s="27">
        <f t="shared" si="298"/>
        <v>383</v>
      </c>
      <c r="T3681" s="27" t="str">
        <f>IFERROR(VLOOKUP(F3681,#REF!,2,0),"")</f>
        <v/>
      </c>
      <c r="U3681" s="27" t="str">
        <f t="shared" si="299"/>
        <v>,06:45:00,car,550</v>
      </c>
    </row>
    <row r="3682" spans="1:21" hidden="1" x14ac:dyDescent="0.25">
      <c r="A3682" t="s">
        <v>113</v>
      </c>
      <c r="B3682">
        <v>7</v>
      </c>
      <c r="C3682" s="27" t="str">
        <f t="shared" si="295"/>
        <v>M</v>
      </c>
      <c r="E3682" t="s">
        <v>3996</v>
      </c>
      <c r="F3682" s="27" t="str">
        <f t="shared" si="296"/>
        <v>CCV-55D</v>
      </c>
      <c r="G3682" t="s">
        <v>3997</v>
      </c>
      <c r="I3682" t="s">
        <v>4001</v>
      </c>
      <c r="J3682">
        <v>1</v>
      </c>
      <c r="K3682">
        <v>19</v>
      </c>
      <c r="L3682">
        <v>6</v>
      </c>
      <c r="M3682">
        <v>408</v>
      </c>
      <c r="N3682">
        <v>117</v>
      </c>
      <c r="O3682">
        <v>8</v>
      </c>
      <c r="P3682">
        <v>0</v>
      </c>
      <c r="Q3682">
        <v>17</v>
      </c>
      <c r="R3682" s="27">
        <f t="shared" si="297"/>
        <v>647</v>
      </c>
      <c r="S3682" s="27">
        <f t="shared" si="298"/>
        <v>440</v>
      </c>
      <c r="T3682" s="27" t="str">
        <f>IFERROR(VLOOKUP(F3682,#REF!,2,0),"")</f>
        <v/>
      </c>
      <c r="U3682" s="27" t="str">
        <f t="shared" si="299"/>
        <v>,07:00:00,car,647</v>
      </c>
    </row>
    <row r="3683" spans="1:21" hidden="1" x14ac:dyDescent="0.25">
      <c r="A3683" t="s">
        <v>115</v>
      </c>
      <c r="B3683">
        <v>7</v>
      </c>
      <c r="C3683" s="27" t="str">
        <f t="shared" si="295"/>
        <v>M</v>
      </c>
      <c r="E3683" t="s">
        <v>3996</v>
      </c>
      <c r="F3683" s="27" t="str">
        <f t="shared" si="296"/>
        <v>CCV-55D</v>
      </c>
      <c r="G3683" t="s">
        <v>3997</v>
      </c>
      <c r="I3683" t="s">
        <v>4002</v>
      </c>
      <c r="J3683">
        <v>2</v>
      </c>
      <c r="K3683">
        <v>12</v>
      </c>
      <c r="L3683">
        <v>3</v>
      </c>
      <c r="M3683">
        <v>422</v>
      </c>
      <c r="N3683">
        <v>127</v>
      </c>
      <c r="O3683">
        <v>9</v>
      </c>
      <c r="P3683">
        <v>4</v>
      </c>
      <c r="Q3683">
        <v>17</v>
      </c>
      <c r="R3683" s="27">
        <f t="shared" si="297"/>
        <v>645</v>
      </c>
      <c r="S3683" s="27">
        <f t="shared" si="298"/>
        <v>451</v>
      </c>
      <c r="T3683" s="27" t="str">
        <f>IFERROR(VLOOKUP(F3683,#REF!,2,0),"")</f>
        <v/>
      </c>
      <c r="U3683" s="27" t="str">
        <f t="shared" si="299"/>
        <v>,07:15:00,car,645</v>
      </c>
    </row>
    <row r="3684" spans="1:21" hidden="1" x14ac:dyDescent="0.25">
      <c r="A3684" t="s">
        <v>117</v>
      </c>
      <c r="B3684">
        <v>7</v>
      </c>
      <c r="C3684" s="27" t="str">
        <f t="shared" si="295"/>
        <v>M</v>
      </c>
      <c r="E3684" t="s">
        <v>3996</v>
      </c>
      <c r="F3684" s="27" t="str">
        <f t="shared" si="296"/>
        <v>CCV-55D</v>
      </c>
      <c r="G3684" t="s">
        <v>3997</v>
      </c>
      <c r="I3684" t="s">
        <v>4003</v>
      </c>
      <c r="J3684">
        <v>1</v>
      </c>
      <c r="K3684">
        <v>13</v>
      </c>
      <c r="L3684">
        <v>3</v>
      </c>
      <c r="M3684">
        <v>437</v>
      </c>
      <c r="N3684">
        <v>174</v>
      </c>
      <c r="O3684">
        <v>5</v>
      </c>
      <c r="P3684">
        <v>4</v>
      </c>
      <c r="Q3684">
        <v>15</v>
      </c>
      <c r="R3684" s="27">
        <f t="shared" si="297"/>
        <v>675</v>
      </c>
      <c r="S3684" s="27">
        <f t="shared" si="298"/>
        <v>464</v>
      </c>
      <c r="T3684" s="27" t="str">
        <f>IFERROR(VLOOKUP(F3684,#REF!,2,0),"")</f>
        <v/>
      </c>
      <c r="U3684" s="27" t="str">
        <f t="shared" si="299"/>
        <v>,07:30:00,car,675</v>
      </c>
    </row>
    <row r="3685" spans="1:21" hidden="1" x14ac:dyDescent="0.25">
      <c r="A3685" t="s">
        <v>119</v>
      </c>
      <c r="B3685">
        <v>7</v>
      </c>
      <c r="C3685" s="27" t="str">
        <f t="shared" si="295"/>
        <v>M</v>
      </c>
      <c r="E3685" t="s">
        <v>3996</v>
      </c>
      <c r="F3685" s="27" t="str">
        <f t="shared" si="296"/>
        <v>CCV-55D</v>
      </c>
      <c r="G3685" t="s">
        <v>3997</v>
      </c>
      <c r="I3685" t="s">
        <v>4004</v>
      </c>
      <c r="J3685">
        <v>1</v>
      </c>
      <c r="K3685">
        <v>9</v>
      </c>
      <c r="L3685">
        <v>2</v>
      </c>
      <c r="M3685">
        <v>410</v>
      </c>
      <c r="N3685">
        <v>226</v>
      </c>
      <c r="O3685">
        <v>7</v>
      </c>
      <c r="P3685">
        <v>2</v>
      </c>
      <c r="Q3685">
        <v>15</v>
      </c>
      <c r="R3685" s="27">
        <f t="shared" si="297"/>
        <v>634</v>
      </c>
      <c r="S3685" s="27">
        <f t="shared" si="298"/>
        <v>432</v>
      </c>
      <c r="T3685" s="27" t="str">
        <f>IFERROR(VLOOKUP(F3685,#REF!,2,0),"")</f>
        <v/>
      </c>
      <c r="U3685" s="27" t="str">
        <f t="shared" si="299"/>
        <v>,07:45:00,car,634</v>
      </c>
    </row>
    <row r="3686" spans="1:21" hidden="1" x14ac:dyDescent="0.25">
      <c r="A3686" t="s">
        <v>121</v>
      </c>
      <c r="B3686">
        <v>8</v>
      </c>
      <c r="C3686" s="27" t="str">
        <f t="shared" si="295"/>
        <v>M</v>
      </c>
      <c r="E3686" t="s">
        <v>3996</v>
      </c>
      <c r="F3686" s="27" t="str">
        <f t="shared" si="296"/>
        <v>CCV-55D</v>
      </c>
      <c r="G3686" t="s">
        <v>3997</v>
      </c>
      <c r="I3686" t="s">
        <v>4005</v>
      </c>
      <c r="J3686">
        <v>2</v>
      </c>
      <c r="K3686">
        <v>14</v>
      </c>
      <c r="L3686">
        <v>2</v>
      </c>
      <c r="M3686">
        <v>395</v>
      </c>
      <c r="N3686">
        <v>134</v>
      </c>
      <c r="O3686">
        <v>12</v>
      </c>
      <c r="P3686">
        <v>6</v>
      </c>
      <c r="Q3686">
        <v>22</v>
      </c>
      <c r="R3686" s="27">
        <f t="shared" si="297"/>
        <v>622</v>
      </c>
      <c r="S3686" s="27">
        <f t="shared" si="298"/>
        <v>428</v>
      </c>
      <c r="T3686" s="27" t="str">
        <f>IFERROR(VLOOKUP(F3686,#REF!,2,0),"")</f>
        <v/>
      </c>
      <c r="U3686" s="27" t="str">
        <f t="shared" si="299"/>
        <v>,08:00:00,car,622</v>
      </c>
    </row>
    <row r="3687" spans="1:21" hidden="1" x14ac:dyDescent="0.25">
      <c r="A3687" t="s">
        <v>123</v>
      </c>
      <c r="B3687">
        <v>8</v>
      </c>
      <c r="C3687" s="27" t="str">
        <f t="shared" si="295"/>
        <v>M</v>
      </c>
      <c r="E3687" t="s">
        <v>3996</v>
      </c>
      <c r="F3687" s="27" t="str">
        <f t="shared" si="296"/>
        <v>CCV-55D</v>
      </c>
      <c r="G3687" t="s">
        <v>3997</v>
      </c>
      <c r="I3687" t="s">
        <v>4006</v>
      </c>
      <c r="J3687">
        <v>2</v>
      </c>
      <c r="K3687">
        <v>24</v>
      </c>
      <c r="L3687">
        <v>2</v>
      </c>
      <c r="M3687">
        <v>325</v>
      </c>
      <c r="N3687">
        <v>111</v>
      </c>
      <c r="O3687">
        <v>8</v>
      </c>
      <c r="P3687">
        <v>4</v>
      </c>
      <c r="Q3687">
        <v>30</v>
      </c>
      <c r="R3687" s="27">
        <f t="shared" si="297"/>
        <v>560</v>
      </c>
      <c r="S3687" s="27">
        <f t="shared" si="298"/>
        <v>364</v>
      </c>
      <c r="T3687" s="27" t="str">
        <f>IFERROR(VLOOKUP(F3687,#REF!,2,0),"")</f>
        <v/>
      </c>
      <c r="U3687" s="27" t="str">
        <f t="shared" si="299"/>
        <v>,08:15:00,car,560</v>
      </c>
    </row>
    <row r="3688" spans="1:21" hidden="1" x14ac:dyDescent="0.25">
      <c r="A3688" t="s">
        <v>125</v>
      </c>
      <c r="B3688">
        <v>8</v>
      </c>
      <c r="C3688" s="27" t="str">
        <f t="shared" si="295"/>
        <v>M</v>
      </c>
      <c r="E3688" t="s">
        <v>3996</v>
      </c>
      <c r="F3688" s="27" t="str">
        <f t="shared" si="296"/>
        <v>CCV-55D</v>
      </c>
      <c r="G3688" t="s">
        <v>3997</v>
      </c>
      <c r="I3688" t="s">
        <v>4007</v>
      </c>
      <c r="J3688">
        <v>0</v>
      </c>
      <c r="K3688">
        <v>17</v>
      </c>
      <c r="L3688">
        <v>4</v>
      </c>
      <c r="M3688">
        <v>312</v>
      </c>
      <c r="N3688">
        <v>69</v>
      </c>
      <c r="O3688">
        <v>3</v>
      </c>
      <c r="P3688">
        <v>3</v>
      </c>
      <c r="Q3688">
        <v>30</v>
      </c>
      <c r="R3688" s="27">
        <f t="shared" si="297"/>
        <v>521</v>
      </c>
      <c r="S3688" s="27">
        <f t="shared" si="298"/>
        <v>355</v>
      </c>
      <c r="T3688" s="27" t="str">
        <f>IFERROR(VLOOKUP(F3688,#REF!,2,0),"")</f>
        <v/>
      </c>
      <c r="U3688" s="27" t="str">
        <f t="shared" si="299"/>
        <v>,08:30:00,car,521</v>
      </c>
    </row>
    <row r="3689" spans="1:21" hidden="1" x14ac:dyDescent="0.25">
      <c r="A3689" t="s">
        <v>127</v>
      </c>
      <c r="B3689">
        <v>8</v>
      </c>
      <c r="C3689" s="27" t="str">
        <f t="shared" si="295"/>
        <v>M</v>
      </c>
      <c r="E3689" t="s">
        <v>3996</v>
      </c>
      <c r="F3689" s="27" t="str">
        <f t="shared" si="296"/>
        <v>CCV-55D</v>
      </c>
      <c r="G3689" t="s">
        <v>3997</v>
      </c>
      <c r="I3689" t="s">
        <v>4008</v>
      </c>
      <c r="J3689">
        <v>3</v>
      </c>
      <c r="K3689">
        <v>16</v>
      </c>
      <c r="L3689">
        <v>11</v>
      </c>
      <c r="M3689">
        <v>307</v>
      </c>
      <c r="N3689">
        <v>66</v>
      </c>
      <c r="O3689">
        <v>6</v>
      </c>
      <c r="P3689">
        <v>5</v>
      </c>
      <c r="Q3689">
        <v>23</v>
      </c>
      <c r="R3689" s="27">
        <f t="shared" si="297"/>
        <v>528</v>
      </c>
      <c r="S3689" s="27">
        <f t="shared" si="298"/>
        <v>363</v>
      </c>
      <c r="T3689" s="27" t="str">
        <f>IFERROR(VLOOKUP(F3689,#REF!,2,0),"")</f>
        <v/>
      </c>
      <c r="U3689" s="27" t="str">
        <f t="shared" si="299"/>
        <v>,08:45:00,car,528</v>
      </c>
    </row>
    <row r="3690" spans="1:21" hidden="1" x14ac:dyDescent="0.25">
      <c r="A3690" t="s">
        <v>129</v>
      </c>
      <c r="B3690">
        <v>9</v>
      </c>
      <c r="C3690" s="27" t="str">
        <f t="shared" si="295"/>
        <v>M</v>
      </c>
      <c r="E3690" t="s">
        <v>3996</v>
      </c>
      <c r="F3690" s="27" t="str">
        <f t="shared" si="296"/>
        <v>CCV-55D</v>
      </c>
      <c r="G3690" t="s">
        <v>3997</v>
      </c>
      <c r="I3690" t="s">
        <v>4009</v>
      </c>
      <c r="J3690">
        <v>1</v>
      </c>
      <c r="K3690">
        <v>24</v>
      </c>
      <c r="L3690">
        <v>4</v>
      </c>
      <c r="M3690">
        <v>311</v>
      </c>
      <c r="N3690">
        <v>49</v>
      </c>
      <c r="O3690">
        <v>2</v>
      </c>
      <c r="P3690">
        <v>5</v>
      </c>
      <c r="Q3690">
        <v>19</v>
      </c>
      <c r="R3690" s="27">
        <f t="shared" si="297"/>
        <v>522</v>
      </c>
      <c r="S3690" s="27">
        <f t="shared" si="298"/>
        <v>345</v>
      </c>
      <c r="T3690" s="27" t="str">
        <f>IFERROR(VLOOKUP(F3690,#REF!,2,0),"")</f>
        <v/>
      </c>
      <c r="U3690" s="27" t="str">
        <f t="shared" si="299"/>
        <v>,09:00:00,car,522</v>
      </c>
    </row>
    <row r="3691" spans="1:21" hidden="1" x14ac:dyDescent="0.25">
      <c r="A3691" t="s">
        <v>131</v>
      </c>
      <c r="B3691">
        <v>9</v>
      </c>
      <c r="C3691" s="27" t="str">
        <f t="shared" si="295"/>
        <v>M</v>
      </c>
      <c r="E3691" t="s">
        <v>3996</v>
      </c>
      <c r="F3691" s="27" t="str">
        <f t="shared" si="296"/>
        <v>CCV-55D</v>
      </c>
      <c r="G3691" t="s">
        <v>3997</v>
      </c>
      <c r="I3691" t="s">
        <v>4010</v>
      </c>
      <c r="J3691">
        <v>1</v>
      </c>
      <c r="K3691">
        <v>20</v>
      </c>
      <c r="L3691">
        <v>9</v>
      </c>
      <c r="M3691">
        <v>255</v>
      </c>
      <c r="N3691">
        <v>56</v>
      </c>
      <c r="O3691">
        <v>3</v>
      </c>
      <c r="P3691">
        <v>0</v>
      </c>
      <c r="Q3691">
        <v>28</v>
      </c>
      <c r="R3691" s="27">
        <f t="shared" si="297"/>
        <v>462</v>
      </c>
      <c r="S3691" s="27">
        <f t="shared" si="298"/>
        <v>306</v>
      </c>
      <c r="T3691" s="27" t="str">
        <f>IFERROR(VLOOKUP(F3691,#REF!,2,0),"")</f>
        <v/>
      </c>
      <c r="U3691" s="27" t="str">
        <f t="shared" si="299"/>
        <v>,09:15:00,car,462</v>
      </c>
    </row>
    <row r="3692" spans="1:21" hidden="1" x14ac:dyDescent="0.25">
      <c r="A3692" t="s">
        <v>133</v>
      </c>
      <c r="B3692">
        <v>9</v>
      </c>
      <c r="C3692" s="27" t="str">
        <f t="shared" si="295"/>
        <v>M</v>
      </c>
      <c r="E3692" t="s">
        <v>3996</v>
      </c>
      <c r="F3692" s="27" t="str">
        <f t="shared" si="296"/>
        <v>CCV-55D</v>
      </c>
      <c r="G3692" t="s">
        <v>3997</v>
      </c>
      <c r="I3692" t="s">
        <v>4011</v>
      </c>
      <c r="J3692">
        <v>2</v>
      </c>
      <c r="K3692">
        <v>16</v>
      </c>
      <c r="L3692">
        <v>7</v>
      </c>
      <c r="M3692">
        <v>321</v>
      </c>
      <c r="N3692">
        <v>45</v>
      </c>
      <c r="O3692">
        <v>1</v>
      </c>
      <c r="P3692">
        <v>2</v>
      </c>
      <c r="Q3692">
        <v>19</v>
      </c>
      <c r="R3692" s="27">
        <f t="shared" si="297"/>
        <v>519</v>
      </c>
      <c r="S3692" s="27">
        <f t="shared" si="298"/>
        <v>360</v>
      </c>
      <c r="T3692" s="27" t="str">
        <f>IFERROR(VLOOKUP(F3692,#REF!,2,0),"")</f>
        <v/>
      </c>
      <c r="U3692" s="27" t="str">
        <f t="shared" si="299"/>
        <v>,09:30:00,car,519</v>
      </c>
    </row>
    <row r="3693" spans="1:21" hidden="1" x14ac:dyDescent="0.25">
      <c r="A3693" t="s">
        <v>135</v>
      </c>
      <c r="B3693">
        <v>9</v>
      </c>
      <c r="C3693" s="27" t="str">
        <f t="shared" si="295"/>
        <v>M</v>
      </c>
      <c r="E3693" t="s">
        <v>3996</v>
      </c>
      <c r="F3693" s="27" t="str">
        <f t="shared" si="296"/>
        <v>CCV-55D</v>
      </c>
      <c r="G3693" t="s">
        <v>3997</v>
      </c>
      <c r="I3693" t="s">
        <v>4012</v>
      </c>
      <c r="J3693">
        <v>0</v>
      </c>
      <c r="K3693">
        <v>22</v>
      </c>
      <c r="L3693">
        <v>6</v>
      </c>
      <c r="M3693">
        <v>418</v>
      </c>
      <c r="N3693">
        <v>70</v>
      </c>
      <c r="O3693">
        <v>2</v>
      </c>
      <c r="P3693">
        <v>4</v>
      </c>
      <c r="Q3693">
        <v>20</v>
      </c>
      <c r="R3693" s="27">
        <f t="shared" si="297"/>
        <v>667</v>
      </c>
      <c r="S3693" s="27">
        <f t="shared" si="298"/>
        <v>457</v>
      </c>
      <c r="T3693" s="27" t="str">
        <f>IFERROR(VLOOKUP(F3693,#REF!,2,0),"")</f>
        <v/>
      </c>
      <c r="U3693" s="27" t="str">
        <f t="shared" si="299"/>
        <v>,09:45:00,car,667</v>
      </c>
    </row>
    <row r="3694" spans="1:21" hidden="1" x14ac:dyDescent="0.25">
      <c r="A3694" t="s">
        <v>137</v>
      </c>
      <c r="B3694">
        <v>10</v>
      </c>
      <c r="C3694" s="27" t="str">
        <f t="shared" si="295"/>
        <v>M</v>
      </c>
      <c r="E3694" t="s">
        <v>3996</v>
      </c>
      <c r="F3694" s="27" t="str">
        <f t="shared" si="296"/>
        <v>CCV-55D</v>
      </c>
      <c r="G3694" t="s">
        <v>3997</v>
      </c>
      <c r="I3694" t="s">
        <v>4013</v>
      </c>
      <c r="J3694">
        <v>1</v>
      </c>
      <c r="K3694">
        <v>1</v>
      </c>
      <c r="L3694">
        <v>2</v>
      </c>
      <c r="M3694">
        <v>38</v>
      </c>
      <c r="N3694">
        <v>5</v>
      </c>
      <c r="O3694">
        <v>0</v>
      </c>
      <c r="P3694">
        <v>0</v>
      </c>
      <c r="Q3694">
        <v>1</v>
      </c>
      <c r="R3694" s="27">
        <f t="shared" si="297"/>
        <v>61</v>
      </c>
      <c r="S3694" s="27">
        <f t="shared" si="298"/>
        <v>44</v>
      </c>
      <c r="T3694" s="27" t="str">
        <f>IFERROR(VLOOKUP(F3694,#REF!,2,0),"")</f>
        <v/>
      </c>
      <c r="U3694" s="27" t="str">
        <f t="shared" si="299"/>
        <v>,10:00:00,car,61</v>
      </c>
    </row>
    <row r="3695" spans="1:21" hidden="1" x14ac:dyDescent="0.25">
      <c r="A3695" t="s">
        <v>185</v>
      </c>
      <c r="B3695">
        <v>16</v>
      </c>
      <c r="C3695" s="27" t="str">
        <f t="shared" si="295"/>
        <v>T</v>
      </c>
      <c r="E3695" t="s">
        <v>3996</v>
      </c>
      <c r="F3695" s="27" t="str">
        <f t="shared" si="296"/>
        <v>CCV-55D</v>
      </c>
      <c r="G3695" t="s">
        <v>3997</v>
      </c>
      <c r="I3695" t="s">
        <v>4014</v>
      </c>
      <c r="J3695">
        <v>0</v>
      </c>
      <c r="K3695">
        <v>5</v>
      </c>
      <c r="L3695">
        <v>1</v>
      </c>
      <c r="M3695">
        <v>90</v>
      </c>
      <c r="N3695">
        <v>12</v>
      </c>
      <c r="O3695">
        <v>0</v>
      </c>
      <c r="P3695">
        <v>0</v>
      </c>
      <c r="Q3695">
        <v>1</v>
      </c>
      <c r="R3695" s="27">
        <f t="shared" si="297"/>
        <v>138</v>
      </c>
      <c r="S3695" s="27">
        <f t="shared" si="298"/>
        <v>94</v>
      </c>
      <c r="T3695" s="27" t="str">
        <f>IFERROR(VLOOKUP(F3695,#REF!,2,0),"")</f>
        <v/>
      </c>
      <c r="U3695" s="27" t="str">
        <f t="shared" si="299"/>
        <v>,16:00:00,car,138</v>
      </c>
    </row>
    <row r="3696" spans="1:21" hidden="1" x14ac:dyDescent="0.25">
      <c r="A3696" t="s">
        <v>187</v>
      </c>
      <c r="B3696">
        <v>16</v>
      </c>
      <c r="C3696" s="27" t="str">
        <f t="shared" si="295"/>
        <v>T</v>
      </c>
      <c r="E3696" t="s">
        <v>3996</v>
      </c>
      <c r="F3696" s="27" t="str">
        <f t="shared" si="296"/>
        <v>CCV-55D</v>
      </c>
      <c r="G3696" t="s">
        <v>3997</v>
      </c>
      <c r="I3696" t="s">
        <v>4015</v>
      </c>
      <c r="J3696">
        <v>0</v>
      </c>
      <c r="K3696">
        <v>7</v>
      </c>
      <c r="L3696">
        <v>6</v>
      </c>
      <c r="M3696">
        <v>366</v>
      </c>
      <c r="N3696">
        <v>40</v>
      </c>
      <c r="O3696">
        <v>4</v>
      </c>
      <c r="P3696">
        <v>7</v>
      </c>
      <c r="Q3696">
        <v>21</v>
      </c>
      <c r="R3696" s="27">
        <f t="shared" si="297"/>
        <v>559</v>
      </c>
      <c r="S3696" s="27">
        <f t="shared" si="298"/>
        <v>409</v>
      </c>
      <c r="T3696" s="27" t="str">
        <f>IFERROR(VLOOKUP(F3696,#REF!,2,0),"")</f>
        <v/>
      </c>
      <c r="U3696" s="27" t="str">
        <f t="shared" si="299"/>
        <v>,16:15:00,car,559</v>
      </c>
    </row>
    <row r="3697" spans="1:21" hidden="1" x14ac:dyDescent="0.25">
      <c r="A3697" t="s">
        <v>42</v>
      </c>
      <c r="B3697">
        <v>16</v>
      </c>
      <c r="C3697" s="27" t="str">
        <f t="shared" si="295"/>
        <v>T</v>
      </c>
      <c r="E3697" t="s">
        <v>3996</v>
      </c>
      <c r="F3697" s="27" t="str">
        <f t="shared" si="296"/>
        <v>CCV-55D</v>
      </c>
      <c r="G3697" t="s">
        <v>3997</v>
      </c>
      <c r="I3697" t="s">
        <v>4016</v>
      </c>
      <c r="J3697">
        <v>1</v>
      </c>
      <c r="K3697">
        <v>16</v>
      </c>
      <c r="L3697">
        <v>3</v>
      </c>
      <c r="M3697">
        <v>372</v>
      </c>
      <c r="N3697">
        <v>55</v>
      </c>
      <c r="O3697">
        <v>8</v>
      </c>
      <c r="P3697">
        <v>1</v>
      </c>
      <c r="Q3697">
        <v>28</v>
      </c>
      <c r="R3697" s="27">
        <f t="shared" si="297"/>
        <v>585</v>
      </c>
      <c r="S3697" s="27">
        <f t="shared" si="298"/>
        <v>409</v>
      </c>
      <c r="T3697" s="27" t="str">
        <f>IFERROR(VLOOKUP(F3697,#REF!,2,0),"")</f>
        <v/>
      </c>
      <c r="U3697" s="27" t="str">
        <f t="shared" si="299"/>
        <v>,16:30:00,car,585</v>
      </c>
    </row>
    <row r="3698" spans="1:21" hidden="1" x14ac:dyDescent="0.25">
      <c r="A3698" t="s">
        <v>43</v>
      </c>
      <c r="B3698">
        <v>16</v>
      </c>
      <c r="C3698" s="27" t="str">
        <f t="shared" si="295"/>
        <v>T</v>
      </c>
      <c r="E3698" t="s">
        <v>3996</v>
      </c>
      <c r="F3698" s="27" t="str">
        <f t="shared" si="296"/>
        <v>CCV-55D</v>
      </c>
      <c r="G3698" t="s">
        <v>3997</v>
      </c>
      <c r="I3698" t="s">
        <v>4017</v>
      </c>
      <c r="J3698">
        <v>5</v>
      </c>
      <c r="K3698">
        <v>10</v>
      </c>
      <c r="L3698">
        <v>3</v>
      </c>
      <c r="M3698">
        <v>324</v>
      </c>
      <c r="N3698">
        <v>57</v>
      </c>
      <c r="O3698">
        <v>5</v>
      </c>
      <c r="P3698">
        <v>3</v>
      </c>
      <c r="Q3698">
        <v>20</v>
      </c>
      <c r="R3698" s="27">
        <f t="shared" si="297"/>
        <v>500</v>
      </c>
      <c r="S3698" s="27">
        <f t="shared" si="298"/>
        <v>355</v>
      </c>
      <c r="T3698" s="27" t="str">
        <f>IFERROR(VLOOKUP(F3698,#REF!,2,0),"")</f>
        <v/>
      </c>
      <c r="U3698" s="27" t="str">
        <f t="shared" si="299"/>
        <v>,16:45:00,car,500</v>
      </c>
    </row>
    <row r="3699" spans="1:21" hidden="1" x14ac:dyDescent="0.25">
      <c r="A3699" t="s">
        <v>44</v>
      </c>
      <c r="B3699">
        <v>17</v>
      </c>
      <c r="C3699" s="27" t="str">
        <f t="shared" si="295"/>
        <v>T</v>
      </c>
      <c r="E3699" t="s">
        <v>3996</v>
      </c>
      <c r="F3699" s="27" t="str">
        <f t="shared" si="296"/>
        <v>CCV-55D</v>
      </c>
      <c r="G3699" t="s">
        <v>3997</v>
      </c>
      <c r="I3699" t="s">
        <v>4018</v>
      </c>
      <c r="J3699">
        <v>1</v>
      </c>
      <c r="K3699">
        <v>13</v>
      </c>
      <c r="L3699">
        <v>6</v>
      </c>
      <c r="M3699">
        <v>354</v>
      </c>
      <c r="N3699">
        <v>78</v>
      </c>
      <c r="O3699">
        <v>4</v>
      </c>
      <c r="P3699">
        <v>2</v>
      </c>
      <c r="Q3699">
        <v>16</v>
      </c>
      <c r="R3699" s="27">
        <f t="shared" si="297"/>
        <v>554</v>
      </c>
      <c r="S3699" s="27">
        <f t="shared" si="298"/>
        <v>387</v>
      </c>
      <c r="T3699" s="27" t="str">
        <f>IFERROR(VLOOKUP(F3699,#REF!,2,0),"")</f>
        <v/>
      </c>
      <c r="U3699" s="27" t="str">
        <f t="shared" si="299"/>
        <v>,17:00:00,car,554</v>
      </c>
    </row>
    <row r="3700" spans="1:21" hidden="1" x14ac:dyDescent="0.25">
      <c r="A3700" t="s">
        <v>45</v>
      </c>
      <c r="B3700">
        <v>17</v>
      </c>
      <c r="C3700" s="27" t="str">
        <f t="shared" si="295"/>
        <v>T</v>
      </c>
      <c r="E3700" t="s">
        <v>3996</v>
      </c>
      <c r="F3700" s="27" t="str">
        <f t="shared" si="296"/>
        <v>CCV-55D</v>
      </c>
      <c r="G3700" t="s">
        <v>3997</v>
      </c>
      <c r="I3700" t="s">
        <v>4019</v>
      </c>
      <c r="J3700">
        <v>3</v>
      </c>
      <c r="K3700">
        <v>10</v>
      </c>
      <c r="L3700">
        <v>6</v>
      </c>
      <c r="M3700">
        <v>386</v>
      </c>
      <c r="N3700">
        <v>72</v>
      </c>
      <c r="O3700">
        <v>6</v>
      </c>
      <c r="P3700">
        <v>7</v>
      </c>
      <c r="Q3700">
        <v>12</v>
      </c>
      <c r="R3700" s="27">
        <f t="shared" si="297"/>
        <v>588</v>
      </c>
      <c r="S3700" s="27">
        <f t="shared" si="298"/>
        <v>420</v>
      </c>
      <c r="T3700" s="27" t="str">
        <f>IFERROR(VLOOKUP(F3700,#REF!,2,0),"")</f>
        <v/>
      </c>
      <c r="U3700" s="27" t="str">
        <f t="shared" si="299"/>
        <v>,17:15:00,car,588</v>
      </c>
    </row>
    <row r="3701" spans="1:21" hidden="1" x14ac:dyDescent="0.25">
      <c r="A3701" t="s">
        <v>46</v>
      </c>
      <c r="B3701">
        <v>17</v>
      </c>
      <c r="C3701" s="27" t="str">
        <f t="shared" si="295"/>
        <v>T</v>
      </c>
      <c r="E3701" t="s">
        <v>3996</v>
      </c>
      <c r="F3701" s="27" t="str">
        <f t="shared" si="296"/>
        <v>CCV-55D</v>
      </c>
      <c r="G3701" t="s">
        <v>3997</v>
      </c>
      <c r="I3701" t="s">
        <v>4020</v>
      </c>
      <c r="J3701">
        <v>2</v>
      </c>
      <c r="K3701">
        <v>7</v>
      </c>
      <c r="L3701">
        <v>3</v>
      </c>
      <c r="M3701">
        <v>372</v>
      </c>
      <c r="N3701">
        <v>59</v>
      </c>
      <c r="O3701">
        <v>3</v>
      </c>
      <c r="P3701">
        <v>6</v>
      </c>
      <c r="Q3701">
        <v>16</v>
      </c>
      <c r="R3701" s="27">
        <f t="shared" si="297"/>
        <v>553</v>
      </c>
      <c r="S3701" s="27">
        <f t="shared" si="298"/>
        <v>402</v>
      </c>
      <c r="T3701" s="27" t="str">
        <f>IFERROR(VLOOKUP(F3701,#REF!,2,0),"")</f>
        <v/>
      </c>
      <c r="U3701" s="27" t="str">
        <f t="shared" si="299"/>
        <v>,17:30:00,car,553</v>
      </c>
    </row>
    <row r="3702" spans="1:21" hidden="1" x14ac:dyDescent="0.25">
      <c r="A3702" t="s">
        <v>47</v>
      </c>
      <c r="B3702">
        <v>17</v>
      </c>
      <c r="C3702" s="27" t="str">
        <f t="shared" si="295"/>
        <v>T</v>
      </c>
      <c r="E3702" t="s">
        <v>3996</v>
      </c>
      <c r="F3702" s="27" t="str">
        <f t="shared" si="296"/>
        <v>CCV-55D</v>
      </c>
      <c r="G3702" t="s">
        <v>3997</v>
      </c>
      <c r="I3702" t="s">
        <v>4021</v>
      </c>
      <c r="J3702">
        <v>4</v>
      </c>
      <c r="K3702">
        <v>16</v>
      </c>
      <c r="L3702">
        <v>5</v>
      </c>
      <c r="M3702">
        <v>390</v>
      </c>
      <c r="N3702">
        <v>75</v>
      </c>
      <c r="O3702">
        <v>8</v>
      </c>
      <c r="P3702">
        <v>1</v>
      </c>
      <c r="Q3702">
        <v>15</v>
      </c>
      <c r="R3702" s="27">
        <f t="shared" si="297"/>
        <v>602</v>
      </c>
      <c r="S3702" s="27">
        <f t="shared" si="298"/>
        <v>419</v>
      </c>
      <c r="T3702" s="27" t="str">
        <f>IFERROR(VLOOKUP(F3702,#REF!,2,0),"")</f>
        <v/>
      </c>
      <c r="U3702" s="27" t="str">
        <f t="shared" si="299"/>
        <v>,17:45:00,car,602</v>
      </c>
    </row>
    <row r="3703" spans="1:21" hidden="1" x14ac:dyDescent="0.25">
      <c r="A3703" t="s">
        <v>48</v>
      </c>
      <c r="B3703">
        <v>18</v>
      </c>
      <c r="C3703" s="27" t="str">
        <f t="shared" si="295"/>
        <v>T</v>
      </c>
      <c r="E3703" t="s">
        <v>3996</v>
      </c>
      <c r="F3703" s="27" t="str">
        <f t="shared" si="296"/>
        <v>CCV-55D</v>
      </c>
      <c r="G3703" t="s">
        <v>3997</v>
      </c>
      <c r="I3703" t="s">
        <v>4022</v>
      </c>
      <c r="J3703">
        <v>7</v>
      </c>
      <c r="K3703">
        <v>7</v>
      </c>
      <c r="L3703">
        <v>8</v>
      </c>
      <c r="M3703">
        <v>298</v>
      </c>
      <c r="N3703">
        <v>147</v>
      </c>
      <c r="O3703">
        <v>2</v>
      </c>
      <c r="P3703">
        <v>2</v>
      </c>
      <c r="Q3703">
        <v>12</v>
      </c>
      <c r="R3703" s="27">
        <f t="shared" si="297"/>
        <v>482</v>
      </c>
      <c r="S3703" s="27">
        <f t="shared" si="298"/>
        <v>332</v>
      </c>
      <c r="T3703" s="27" t="str">
        <f>IFERROR(VLOOKUP(F3703,#REF!,2,0),"")</f>
        <v/>
      </c>
      <c r="U3703" s="27" t="str">
        <f t="shared" si="299"/>
        <v>,18:00:00,car,482</v>
      </c>
    </row>
    <row r="3704" spans="1:21" hidden="1" x14ac:dyDescent="0.25">
      <c r="A3704" t="s">
        <v>49</v>
      </c>
      <c r="B3704">
        <v>18</v>
      </c>
      <c r="C3704" s="27" t="str">
        <f t="shared" si="295"/>
        <v>T</v>
      </c>
      <c r="E3704" t="s">
        <v>3996</v>
      </c>
      <c r="F3704" s="27" t="str">
        <f t="shared" si="296"/>
        <v>CCV-55D</v>
      </c>
      <c r="G3704" t="s">
        <v>3997</v>
      </c>
      <c r="I3704" t="s">
        <v>4023</v>
      </c>
      <c r="J3704">
        <v>3</v>
      </c>
      <c r="K3704">
        <v>8</v>
      </c>
      <c r="L3704">
        <v>3</v>
      </c>
      <c r="M3704">
        <v>302</v>
      </c>
      <c r="N3704">
        <v>78</v>
      </c>
      <c r="O3704">
        <v>7</v>
      </c>
      <c r="P3704">
        <v>2</v>
      </c>
      <c r="Q3704">
        <v>11</v>
      </c>
      <c r="R3704" s="27">
        <f t="shared" si="297"/>
        <v>457</v>
      </c>
      <c r="S3704" s="27">
        <f t="shared" si="298"/>
        <v>323</v>
      </c>
      <c r="T3704" s="27" t="str">
        <f>IFERROR(VLOOKUP(F3704,#REF!,2,0),"")</f>
        <v/>
      </c>
      <c r="U3704" s="27" t="str">
        <f t="shared" si="299"/>
        <v>,18:15:00,car,457</v>
      </c>
    </row>
    <row r="3705" spans="1:21" hidden="1" x14ac:dyDescent="0.25">
      <c r="A3705" t="s">
        <v>197</v>
      </c>
      <c r="B3705">
        <v>18</v>
      </c>
      <c r="C3705" s="27" t="str">
        <f t="shared" si="295"/>
        <v>T</v>
      </c>
      <c r="E3705" t="s">
        <v>3996</v>
      </c>
      <c r="F3705" s="27" t="str">
        <f t="shared" si="296"/>
        <v>CCV-55D</v>
      </c>
      <c r="G3705" t="s">
        <v>3997</v>
      </c>
      <c r="I3705" t="s">
        <v>4024</v>
      </c>
      <c r="J3705">
        <v>4</v>
      </c>
      <c r="K3705">
        <v>12</v>
      </c>
      <c r="L3705">
        <v>3</v>
      </c>
      <c r="M3705">
        <v>332</v>
      </c>
      <c r="N3705">
        <v>100</v>
      </c>
      <c r="O3705">
        <v>5</v>
      </c>
      <c r="P3705">
        <v>2</v>
      </c>
      <c r="Q3705">
        <v>12</v>
      </c>
      <c r="R3705" s="27">
        <f t="shared" si="297"/>
        <v>513</v>
      </c>
      <c r="S3705" s="27">
        <f t="shared" si="298"/>
        <v>354</v>
      </c>
      <c r="T3705" s="27" t="str">
        <f>IFERROR(VLOOKUP(F3705,#REF!,2,0),"")</f>
        <v/>
      </c>
      <c r="U3705" s="27" t="str">
        <f t="shared" si="299"/>
        <v>,18:30:00,car,513</v>
      </c>
    </row>
    <row r="3706" spans="1:21" hidden="1" x14ac:dyDescent="0.25">
      <c r="A3706" t="s">
        <v>199</v>
      </c>
      <c r="B3706">
        <v>18</v>
      </c>
      <c r="C3706" s="27" t="str">
        <f t="shared" si="295"/>
        <v>T</v>
      </c>
      <c r="E3706" t="s">
        <v>3996</v>
      </c>
      <c r="F3706" s="27" t="str">
        <f t="shared" si="296"/>
        <v>CCV-55D</v>
      </c>
      <c r="G3706" t="s">
        <v>3997</v>
      </c>
      <c r="I3706" t="s">
        <v>4025</v>
      </c>
      <c r="J3706">
        <v>3</v>
      </c>
      <c r="K3706">
        <v>6</v>
      </c>
      <c r="L3706">
        <v>5</v>
      </c>
      <c r="M3706">
        <v>307</v>
      </c>
      <c r="N3706">
        <v>72</v>
      </c>
      <c r="O3706">
        <v>7</v>
      </c>
      <c r="P3706">
        <v>2</v>
      </c>
      <c r="Q3706">
        <v>19</v>
      </c>
      <c r="R3706" s="27">
        <f t="shared" si="297"/>
        <v>474</v>
      </c>
      <c r="S3706" s="27">
        <f t="shared" si="298"/>
        <v>341</v>
      </c>
      <c r="T3706" s="27" t="str">
        <f>IFERROR(VLOOKUP(F3706,#REF!,2,0),"")</f>
        <v/>
      </c>
      <c r="U3706" s="27" t="str">
        <f t="shared" si="299"/>
        <v>,18:45:00,car,474</v>
      </c>
    </row>
    <row r="3707" spans="1:21" hidden="1" x14ac:dyDescent="0.25">
      <c r="A3707" t="s">
        <v>201</v>
      </c>
      <c r="B3707">
        <v>19</v>
      </c>
      <c r="C3707" s="27" t="str">
        <f t="shared" si="295"/>
        <v>N</v>
      </c>
      <c r="E3707" t="s">
        <v>3996</v>
      </c>
      <c r="F3707" s="27" t="str">
        <f t="shared" si="296"/>
        <v>CCV-55D</v>
      </c>
      <c r="G3707" t="s">
        <v>3997</v>
      </c>
      <c r="I3707" t="s">
        <v>4026</v>
      </c>
      <c r="J3707">
        <v>1</v>
      </c>
      <c r="K3707">
        <v>5</v>
      </c>
      <c r="L3707">
        <v>1</v>
      </c>
      <c r="M3707">
        <v>249</v>
      </c>
      <c r="N3707">
        <v>58</v>
      </c>
      <c r="O3707">
        <v>9</v>
      </c>
      <c r="P3707">
        <v>2</v>
      </c>
      <c r="Q3707">
        <v>5</v>
      </c>
      <c r="R3707" s="27">
        <f t="shared" si="297"/>
        <v>362</v>
      </c>
      <c r="S3707" s="27">
        <f t="shared" si="298"/>
        <v>259</v>
      </c>
      <c r="T3707" s="27" t="str">
        <f>IFERROR(VLOOKUP(F3707,#REF!,2,0),"")</f>
        <v/>
      </c>
      <c r="U3707" s="27" t="str">
        <f t="shared" si="299"/>
        <v>,19:00:00,car,362</v>
      </c>
    </row>
    <row r="3708" spans="1:21" hidden="1" x14ac:dyDescent="0.25">
      <c r="A3708" t="s">
        <v>203</v>
      </c>
      <c r="B3708">
        <v>19</v>
      </c>
      <c r="C3708" s="27" t="str">
        <f t="shared" si="295"/>
        <v>N</v>
      </c>
      <c r="E3708" t="s">
        <v>3996</v>
      </c>
      <c r="F3708" s="27" t="str">
        <f t="shared" si="296"/>
        <v>CCV-55D</v>
      </c>
      <c r="G3708" t="s">
        <v>3997</v>
      </c>
      <c r="I3708" t="s">
        <v>4027</v>
      </c>
      <c r="J3708">
        <v>1</v>
      </c>
      <c r="K3708">
        <v>4</v>
      </c>
      <c r="L3708">
        <v>2</v>
      </c>
      <c r="M3708">
        <v>219</v>
      </c>
      <c r="N3708">
        <v>56</v>
      </c>
      <c r="O3708">
        <v>2</v>
      </c>
      <c r="P3708">
        <v>2</v>
      </c>
      <c r="Q3708">
        <v>7</v>
      </c>
      <c r="R3708" s="27">
        <f t="shared" si="297"/>
        <v>326</v>
      </c>
      <c r="S3708" s="27">
        <f t="shared" si="298"/>
        <v>233</v>
      </c>
      <c r="T3708" s="27" t="str">
        <f>IFERROR(VLOOKUP(F3708,#REF!,2,0),"")</f>
        <v/>
      </c>
      <c r="U3708" s="27" t="str">
        <f t="shared" si="299"/>
        <v>,19:15:00,car,326</v>
      </c>
    </row>
    <row r="3709" spans="1:21" hidden="1" x14ac:dyDescent="0.25">
      <c r="A3709" t="s">
        <v>205</v>
      </c>
      <c r="B3709">
        <v>19</v>
      </c>
      <c r="C3709" s="27" t="str">
        <f t="shared" si="295"/>
        <v>N</v>
      </c>
      <c r="E3709" t="s">
        <v>3996</v>
      </c>
      <c r="F3709" s="27" t="str">
        <f t="shared" si="296"/>
        <v>CCV-55D</v>
      </c>
      <c r="G3709" t="s">
        <v>3997</v>
      </c>
      <c r="I3709" t="s">
        <v>4028</v>
      </c>
      <c r="J3709">
        <v>0</v>
      </c>
      <c r="K3709">
        <v>0</v>
      </c>
      <c r="L3709">
        <v>0</v>
      </c>
      <c r="M3709">
        <v>17</v>
      </c>
      <c r="N3709">
        <v>2</v>
      </c>
      <c r="O3709">
        <v>0</v>
      </c>
      <c r="P3709">
        <v>0</v>
      </c>
      <c r="Q3709">
        <v>0</v>
      </c>
      <c r="R3709" s="27">
        <f t="shared" si="297"/>
        <v>23</v>
      </c>
      <c r="S3709" s="27">
        <f t="shared" si="298"/>
        <v>17</v>
      </c>
      <c r="T3709" s="27" t="str">
        <f>IFERROR(VLOOKUP(F3709,#REF!,2,0),"")</f>
        <v/>
      </c>
      <c r="U3709" s="27" t="str">
        <f t="shared" si="299"/>
        <v>,19:30:00,car,23</v>
      </c>
    </row>
    <row r="3710" spans="1:21" hidden="1" x14ac:dyDescent="0.25">
      <c r="A3710" t="s">
        <v>113</v>
      </c>
      <c r="B3710">
        <v>7</v>
      </c>
      <c r="C3710" s="27" t="str">
        <f t="shared" si="295"/>
        <v>M</v>
      </c>
      <c r="E3710" t="s">
        <v>4029</v>
      </c>
      <c r="F3710" s="27" t="str">
        <f t="shared" si="296"/>
        <v>CCV-5A_LC</v>
      </c>
      <c r="G3710" t="s">
        <v>4030</v>
      </c>
      <c r="I3710" t="s">
        <v>4031</v>
      </c>
      <c r="J3710">
        <v>0</v>
      </c>
      <c r="K3710">
        <v>2</v>
      </c>
      <c r="L3710">
        <v>0</v>
      </c>
      <c r="M3710">
        <v>2</v>
      </c>
      <c r="N3710">
        <v>0</v>
      </c>
      <c r="O3710">
        <v>1</v>
      </c>
      <c r="P3710">
        <v>0</v>
      </c>
      <c r="Q3710">
        <v>1</v>
      </c>
      <c r="R3710" s="27">
        <f t="shared" si="297"/>
        <v>10</v>
      </c>
      <c r="S3710" s="27">
        <f t="shared" si="298"/>
        <v>3</v>
      </c>
      <c r="T3710" s="27" t="str">
        <f>IFERROR(VLOOKUP(F3710,#REF!,2,0),"")</f>
        <v/>
      </c>
      <c r="U3710" s="27" t="str">
        <f t="shared" si="299"/>
        <v>,07:00:00,car,10</v>
      </c>
    </row>
    <row r="3711" spans="1:21" hidden="1" x14ac:dyDescent="0.25">
      <c r="A3711" t="s">
        <v>115</v>
      </c>
      <c r="B3711">
        <v>7</v>
      </c>
      <c r="C3711" s="27" t="str">
        <f t="shared" si="295"/>
        <v>M</v>
      </c>
      <c r="E3711" t="s">
        <v>4029</v>
      </c>
      <c r="F3711" s="27" t="str">
        <f t="shared" si="296"/>
        <v>CCV-5A_LC</v>
      </c>
      <c r="G3711" t="s">
        <v>4030</v>
      </c>
      <c r="I3711" t="s">
        <v>4032</v>
      </c>
      <c r="J3711">
        <v>0</v>
      </c>
      <c r="K3711">
        <v>0</v>
      </c>
      <c r="L3711">
        <v>0</v>
      </c>
      <c r="M3711">
        <v>3</v>
      </c>
      <c r="N3711">
        <v>1</v>
      </c>
      <c r="O3711">
        <v>0</v>
      </c>
      <c r="P3711">
        <v>0</v>
      </c>
      <c r="Q3711">
        <v>1</v>
      </c>
      <c r="R3711" s="27">
        <f t="shared" si="297"/>
        <v>6</v>
      </c>
      <c r="S3711" s="27">
        <f t="shared" si="298"/>
        <v>4</v>
      </c>
      <c r="T3711" s="27" t="str">
        <f>IFERROR(VLOOKUP(F3711,#REF!,2,0),"")</f>
        <v/>
      </c>
      <c r="U3711" s="27" t="str">
        <f t="shared" si="299"/>
        <v>,07:15:00,car,6</v>
      </c>
    </row>
    <row r="3712" spans="1:21" hidden="1" x14ac:dyDescent="0.25">
      <c r="A3712" t="s">
        <v>117</v>
      </c>
      <c r="B3712">
        <v>7</v>
      </c>
      <c r="C3712" s="27" t="str">
        <f t="shared" si="295"/>
        <v>M</v>
      </c>
      <c r="E3712" t="s">
        <v>4029</v>
      </c>
      <c r="F3712" s="27" t="str">
        <f t="shared" si="296"/>
        <v>CCV-5A_LC</v>
      </c>
      <c r="G3712" t="s">
        <v>4030</v>
      </c>
      <c r="I3712" t="s">
        <v>4033</v>
      </c>
      <c r="J3712">
        <v>0</v>
      </c>
      <c r="K3712">
        <v>0</v>
      </c>
      <c r="L3712">
        <v>0</v>
      </c>
      <c r="M3712">
        <v>3</v>
      </c>
      <c r="N3712">
        <v>1</v>
      </c>
      <c r="O3712">
        <v>0</v>
      </c>
      <c r="P3712">
        <v>0</v>
      </c>
      <c r="Q3712">
        <v>0</v>
      </c>
      <c r="R3712" s="27">
        <f t="shared" si="297"/>
        <v>5</v>
      </c>
      <c r="S3712" s="27">
        <f t="shared" si="298"/>
        <v>3</v>
      </c>
      <c r="T3712" s="27" t="str">
        <f>IFERROR(VLOOKUP(F3712,#REF!,2,0),"")</f>
        <v/>
      </c>
      <c r="U3712" s="27" t="str">
        <f t="shared" si="299"/>
        <v>,07:30:00,car,5</v>
      </c>
    </row>
    <row r="3713" spans="1:21" hidden="1" x14ac:dyDescent="0.25">
      <c r="A3713" t="s">
        <v>119</v>
      </c>
      <c r="B3713">
        <v>7</v>
      </c>
      <c r="C3713" s="27" t="str">
        <f t="shared" si="295"/>
        <v>M</v>
      </c>
      <c r="E3713" t="s">
        <v>4029</v>
      </c>
      <c r="F3713" s="27" t="str">
        <f t="shared" si="296"/>
        <v>CCV-5A_LC</v>
      </c>
      <c r="G3713" t="s">
        <v>4030</v>
      </c>
      <c r="I3713" t="s">
        <v>4034</v>
      </c>
      <c r="J3713">
        <v>0</v>
      </c>
      <c r="K3713">
        <v>0</v>
      </c>
      <c r="L3713">
        <v>0</v>
      </c>
      <c r="M3713">
        <v>4</v>
      </c>
      <c r="N3713">
        <v>0</v>
      </c>
      <c r="O3713">
        <v>0</v>
      </c>
      <c r="P3713">
        <v>0</v>
      </c>
      <c r="Q3713">
        <v>0</v>
      </c>
      <c r="R3713" s="27">
        <f t="shared" si="297"/>
        <v>6</v>
      </c>
      <c r="S3713" s="27">
        <f t="shared" si="298"/>
        <v>4</v>
      </c>
      <c r="T3713" s="27" t="str">
        <f>IFERROR(VLOOKUP(F3713,#REF!,2,0),"")</f>
        <v/>
      </c>
      <c r="U3713" s="27" t="str">
        <f t="shared" si="299"/>
        <v>,07:45:00,car,6</v>
      </c>
    </row>
    <row r="3714" spans="1:21" hidden="1" x14ac:dyDescent="0.25">
      <c r="A3714" t="s">
        <v>121</v>
      </c>
      <c r="B3714">
        <v>8</v>
      </c>
      <c r="C3714" s="27" t="str">
        <f t="shared" si="295"/>
        <v>M</v>
      </c>
      <c r="E3714" t="s">
        <v>4029</v>
      </c>
      <c r="F3714" s="27" t="str">
        <f t="shared" si="296"/>
        <v>CCV-5A_LC</v>
      </c>
      <c r="G3714" t="s">
        <v>4030</v>
      </c>
      <c r="I3714" t="s">
        <v>4035</v>
      </c>
      <c r="J3714">
        <v>0</v>
      </c>
      <c r="K3714">
        <v>1</v>
      </c>
      <c r="L3714">
        <v>0</v>
      </c>
      <c r="M3714">
        <v>6</v>
      </c>
      <c r="N3714">
        <v>0</v>
      </c>
      <c r="O3714">
        <v>0</v>
      </c>
      <c r="P3714">
        <v>0</v>
      </c>
      <c r="Q3714">
        <v>0</v>
      </c>
      <c r="R3714" s="27">
        <f t="shared" si="297"/>
        <v>11</v>
      </c>
      <c r="S3714" s="27">
        <f t="shared" si="298"/>
        <v>6</v>
      </c>
      <c r="T3714" s="27" t="str">
        <f>IFERROR(VLOOKUP(F3714,#REF!,2,0),"")</f>
        <v/>
      </c>
      <c r="U3714" s="27" t="str">
        <f t="shared" si="299"/>
        <v>,08:00:00,car,11</v>
      </c>
    </row>
    <row r="3715" spans="1:21" hidden="1" x14ac:dyDescent="0.25">
      <c r="A3715" t="s">
        <v>123</v>
      </c>
      <c r="B3715">
        <v>8</v>
      </c>
      <c r="C3715" s="27" t="str">
        <f t="shared" ref="C3715:C3778" si="300">IF(B3715&lt;12,"M",IF(AND(B3715&gt;=12,B3715&lt;=18),"T","N"))</f>
        <v>M</v>
      </c>
      <c r="E3715" t="s">
        <v>4029</v>
      </c>
      <c r="F3715" s="27" t="str">
        <f t="shared" ref="F3715:F3778" si="301">CONCATENATE("CCV-",G3715)</f>
        <v>CCV-5A_LC</v>
      </c>
      <c r="G3715" t="s">
        <v>4030</v>
      </c>
      <c r="I3715" t="s">
        <v>4036</v>
      </c>
      <c r="J3715">
        <v>0</v>
      </c>
      <c r="K3715">
        <v>2</v>
      </c>
      <c r="L3715">
        <v>0</v>
      </c>
      <c r="M3715">
        <v>3</v>
      </c>
      <c r="N3715">
        <v>1</v>
      </c>
      <c r="O3715">
        <v>0</v>
      </c>
      <c r="P3715">
        <v>0</v>
      </c>
      <c r="Q3715">
        <v>0</v>
      </c>
      <c r="R3715" s="27">
        <f t="shared" ref="R3715:R3778" si="302">ROUNDUP((M3715+P3715+Q3715+(1/6)*N3715+2*K3715+2.5*L3715)*1.3,0)</f>
        <v>10</v>
      </c>
      <c r="S3715" s="27">
        <f t="shared" ref="S3715:S3778" si="303">ROUNDUP(M3715+P3715+Q3715+2.5*L3715,0)</f>
        <v>3</v>
      </c>
      <c r="T3715" s="27" t="str">
        <f>IFERROR(VLOOKUP(F3715,#REF!,2,0),"")</f>
        <v/>
      </c>
      <c r="U3715" s="27" t="str">
        <f t="shared" ref="U3715:U3778" si="304">CONCATENATE(T3715,",",CONCATENATE(LEFT(A3715,5),":00"),",car,",R3715)</f>
        <v>,08:15:00,car,10</v>
      </c>
    </row>
    <row r="3716" spans="1:21" hidden="1" x14ac:dyDescent="0.25">
      <c r="A3716" t="s">
        <v>125</v>
      </c>
      <c r="B3716">
        <v>8</v>
      </c>
      <c r="C3716" s="27" t="str">
        <f t="shared" si="300"/>
        <v>M</v>
      </c>
      <c r="E3716" t="s">
        <v>4029</v>
      </c>
      <c r="F3716" s="27" t="str">
        <f t="shared" si="301"/>
        <v>CCV-5A_LC</v>
      </c>
      <c r="G3716" t="s">
        <v>4030</v>
      </c>
      <c r="I3716" t="s">
        <v>4037</v>
      </c>
      <c r="J3716">
        <v>0</v>
      </c>
      <c r="K3716">
        <v>0</v>
      </c>
      <c r="L3716">
        <v>0</v>
      </c>
      <c r="M3716">
        <v>4</v>
      </c>
      <c r="N3716">
        <v>0</v>
      </c>
      <c r="O3716">
        <v>0</v>
      </c>
      <c r="P3716">
        <v>0</v>
      </c>
      <c r="Q3716">
        <v>0</v>
      </c>
      <c r="R3716" s="27">
        <f t="shared" si="302"/>
        <v>6</v>
      </c>
      <c r="S3716" s="27">
        <f t="shared" si="303"/>
        <v>4</v>
      </c>
      <c r="T3716" s="27" t="str">
        <f>IFERROR(VLOOKUP(F3716,#REF!,2,0),"")</f>
        <v/>
      </c>
      <c r="U3716" s="27" t="str">
        <f t="shared" si="304"/>
        <v>,08:30:00,car,6</v>
      </c>
    </row>
    <row r="3717" spans="1:21" hidden="1" x14ac:dyDescent="0.25">
      <c r="A3717" t="s">
        <v>127</v>
      </c>
      <c r="B3717">
        <v>8</v>
      </c>
      <c r="C3717" s="27" t="str">
        <f t="shared" si="300"/>
        <v>M</v>
      </c>
      <c r="E3717" t="s">
        <v>4029</v>
      </c>
      <c r="F3717" s="27" t="str">
        <f t="shared" si="301"/>
        <v>CCV-5A_LC</v>
      </c>
      <c r="G3717" t="s">
        <v>4030</v>
      </c>
      <c r="I3717" t="s">
        <v>4038</v>
      </c>
      <c r="J3717">
        <v>0</v>
      </c>
      <c r="K3717">
        <v>1</v>
      </c>
      <c r="L3717">
        <v>0</v>
      </c>
      <c r="M3717">
        <v>2</v>
      </c>
      <c r="N3717">
        <v>0</v>
      </c>
      <c r="O3717">
        <v>0</v>
      </c>
      <c r="P3717">
        <v>0</v>
      </c>
      <c r="Q3717">
        <v>0</v>
      </c>
      <c r="R3717" s="27">
        <f t="shared" si="302"/>
        <v>6</v>
      </c>
      <c r="S3717" s="27">
        <f t="shared" si="303"/>
        <v>2</v>
      </c>
      <c r="T3717" s="27" t="str">
        <f>IFERROR(VLOOKUP(F3717,#REF!,2,0),"")</f>
        <v/>
      </c>
      <c r="U3717" s="27" t="str">
        <f t="shared" si="304"/>
        <v>,08:45:00,car,6</v>
      </c>
    </row>
    <row r="3718" spans="1:21" hidden="1" x14ac:dyDescent="0.25">
      <c r="A3718" t="s">
        <v>129</v>
      </c>
      <c r="B3718">
        <v>9</v>
      </c>
      <c r="C3718" s="27" t="str">
        <f t="shared" si="300"/>
        <v>M</v>
      </c>
      <c r="E3718" t="s">
        <v>4029</v>
      </c>
      <c r="F3718" s="27" t="str">
        <f t="shared" si="301"/>
        <v>CCV-5A_LC</v>
      </c>
      <c r="G3718" t="s">
        <v>4030</v>
      </c>
      <c r="I3718" t="s">
        <v>4039</v>
      </c>
      <c r="J3718">
        <v>0</v>
      </c>
      <c r="K3718">
        <v>1</v>
      </c>
      <c r="L3718">
        <v>0</v>
      </c>
      <c r="M3718">
        <v>5</v>
      </c>
      <c r="N3718">
        <v>0</v>
      </c>
      <c r="O3718">
        <v>0</v>
      </c>
      <c r="P3718">
        <v>0</v>
      </c>
      <c r="Q3718">
        <v>0</v>
      </c>
      <c r="R3718" s="27">
        <f t="shared" si="302"/>
        <v>10</v>
      </c>
      <c r="S3718" s="27">
        <f t="shared" si="303"/>
        <v>5</v>
      </c>
      <c r="T3718" s="27" t="str">
        <f>IFERROR(VLOOKUP(F3718,#REF!,2,0),"")</f>
        <v/>
      </c>
      <c r="U3718" s="27" t="str">
        <f t="shared" si="304"/>
        <v>,09:00:00,car,10</v>
      </c>
    </row>
    <row r="3719" spans="1:21" hidden="1" x14ac:dyDescent="0.25">
      <c r="A3719" t="s">
        <v>131</v>
      </c>
      <c r="B3719">
        <v>9</v>
      </c>
      <c r="C3719" s="27" t="str">
        <f t="shared" si="300"/>
        <v>M</v>
      </c>
      <c r="E3719" t="s">
        <v>4029</v>
      </c>
      <c r="F3719" s="27" t="str">
        <f t="shared" si="301"/>
        <v>CCV-5A_LC</v>
      </c>
      <c r="G3719" t="s">
        <v>4030</v>
      </c>
      <c r="I3719" t="s">
        <v>4040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2</v>
      </c>
      <c r="R3719" s="27">
        <f t="shared" si="302"/>
        <v>3</v>
      </c>
      <c r="S3719" s="27">
        <f t="shared" si="303"/>
        <v>2</v>
      </c>
      <c r="T3719" s="27" t="str">
        <f>IFERROR(VLOOKUP(F3719,#REF!,2,0),"")</f>
        <v/>
      </c>
      <c r="U3719" s="27" t="str">
        <f t="shared" si="304"/>
        <v>,09:15:00,car,3</v>
      </c>
    </row>
    <row r="3720" spans="1:21" hidden="1" x14ac:dyDescent="0.25">
      <c r="A3720" t="s">
        <v>133</v>
      </c>
      <c r="B3720">
        <v>9</v>
      </c>
      <c r="C3720" s="27" t="str">
        <f t="shared" si="300"/>
        <v>M</v>
      </c>
      <c r="E3720" t="s">
        <v>4029</v>
      </c>
      <c r="F3720" s="27" t="str">
        <f t="shared" si="301"/>
        <v>CCV-5A_LC</v>
      </c>
      <c r="G3720" t="s">
        <v>4030</v>
      </c>
      <c r="I3720" t="s">
        <v>4041</v>
      </c>
      <c r="J3720">
        <v>0</v>
      </c>
      <c r="K3720">
        <v>1</v>
      </c>
      <c r="L3720">
        <v>0</v>
      </c>
      <c r="M3720">
        <v>3</v>
      </c>
      <c r="N3720">
        <v>1</v>
      </c>
      <c r="O3720">
        <v>0</v>
      </c>
      <c r="P3720">
        <v>0</v>
      </c>
      <c r="Q3720">
        <v>0</v>
      </c>
      <c r="R3720" s="27">
        <f t="shared" si="302"/>
        <v>7</v>
      </c>
      <c r="S3720" s="27">
        <f t="shared" si="303"/>
        <v>3</v>
      </c>
      <c r="T3720" s="27" t="str">
        <f>IFERROR(VLOOKUP(F3720,#REF!,2,0),"")</f>
        <v/>
      </c>
      <c r="U3720" s="27" t="str">
        <f t="shared" si="304"/>
        <v>,09:30:00,car,7</v>
      </c>
    </row>
    <row r="3721" spans="1:21" hidden="1" x14ac:dyDescent="0.25">
      <c r="A3721" t="s">
        <v>135</v>
      </c>
      <c r="B3721">
        <v>9</v>
      </c>
      <c r="C3721" s="27" t="str">
        <f t="shared" si="300"/>
        <v>M</v>
      </c>
      <c r="E3721" t="s">
        <v>4029</v>
      </c>
      <c r="F3721" s="27" t="str">
        <f t="shared" si="301"/>
        <v>CCV-5A_LC</v>
      </c>
      <c r="G3721" t="s">
        <v>4030</v>
      </c>
      <c r="I3721" t="s">
        <v>4042</v>
      </c>
      <c r="J3721">
        <v>0</v>
      </c>
      <c r="K3721">
        <v>1</v>
      </c>
      <c r="L3721">
        <v>0</v>
      </c>
      <c r="M3721">
        <v>4</v>
      </c>
      <c r="N3721">
        <v>0</v>
      </c>
      <c r="O3721">
        <v>0</v>
      </c>
      <c r="P3721">
        <v>0</v>
      </c>
      <c r="Q3721">
        <v>0</v>
      </c>
      <c r="R3721" s="27">
        <f t="shared" si="302"/>
        <v>8</v>
      </c>
      <c r="S3721" s="27">
        <f t="shared" si="303"/>
        <v>4</v>
      </c>
      <c r="T3721" s="27" t="str">
        <f>IFERROR(VLOOKUP(F3721,#REF!,2,0),"")</f>
        <v/>
      </c>
      <c r="U3721" s="27" t="str">
        <f t="shared" si="304"/>
        <v>,09:45:00,car,8</v>
      </c>
    </row>
    <row r="3722" spans="1:21" hidden="1" x14ac:dyDescent="0.25">
      <c r="A3722" t="s">
        <v>137</v>
      </c>
      <c r="B3722">
        <v>10</v>
      </c>
      <c r="C3722" s="27" t="str">
        <f t="shared" si="300"/>
        <v>M</v>
      </c>
      <c r="E3722" t="s">
        <v>4029</v>
      </c>
      <c r="F3722" s="27" t="str">
        <f t="shared" si="301"/>
        <v>CCV-5A_LC</v>
      </c>
      <c r="G3722" t="s">
        <v>4030</v>
      </c>
      <c r="I3722" t="s">
        <v>4043</v>
      </c>
      <c r="J3722">
        <v>0</v>
      </c>
      <c r="K3722">
        <v>0</v>
      </c>
      <c r="L3722">
        <v>1</v>
      </c>
      <c r="M3722">
        <v>3</v>
      </c>
      <c r="N3722">
        <v>1</v>
      </c>
      <c r="O3722">
        <v>0</v>
      </c>
      <c r="P3722">
        <v>0</v>
      </c>
      <c r="Q3722">
        <v>1</v>
      </c>
      <c r="R3722" s="27">
        <f t="shared" si="302"/>
        <v>9</v>
      </c>
      <c r="S3722" s="27">
        <f t="shared" si="303"/>
        <v>7</v>
      </c>
      <c r="T3722" s="27" t="str">
        <f>IFERROR(VLOOKUP(F3722,#REF!,2,0),"")</f>
        <v/>
      </c>
      <c r="U3722" s="27" t="str">
        <f t="shared" si="304"/>
        <v>,10:00:00,car,9</v>
      </c>
    </row>
    <row r="3723" spans="1:21" hidden="1" x14ac:dyDescent="0.25">
      <c r="A3723" t="s">
        <v>139</v>
      </c>
      <c r="B3723">
        <v>10</v>
      </c>
      <c r="C3723" s="27" t="str">
        <f t="shared" si="300"/>
        <v>M</v>
      </c>
      <c r="E3723" t="s">
        <v>4029</v>
      </c>
      <c r="F3723" s="27" t="str">
        <f t="shared" si="301"/>
        <v>CCV-5A_LC</v>
      </c>
      <c r="G3723" t="s">
        <v>4030</v>
      </c>
      <c r="I3723" t="s">
        <v>4044</v>
      </c>
      <c r="J3723">
        <v>0</v>
      </c>
      <c r="K3723">
        <v>1</v>
      </c>
      <c r="L3723">
        <v>0</v>
      </c>
      <c r="M3723">
        <v>3</v>
      </c>
      <c r="N3723">
        <v>0</v>
      </c>
      <c r="O3723">
        <v>0</v>
      </c>
      <c r="P3723">
        <v>0</v>
      </c>
      <c r="Q3723">
        <v>1</v>
      </c>
      <c r="R3723" s="27">
        <f t="shared" si="302"/>
        <v>8</v>
      </c>
      <c r="S3723" s="27">
        <f t="shared" si="303"/>
        <v>4</v>
      </c>
      <c r="T3723" s="27" t="str">
        <f>IFERROR(VLOOKUP(F3723,#REF!,2,0),"")</f>
        <v/>
      </c>
      <c r="U3723" s="27" t="str">
        <f t="shared" si="304"/>
        <v>,10:15:00,car,8</v>
      </c>
    </row>
    <row r="3724" spans="1:21" hidden="1" x14ac:dyDescent="0.25">
      <c r="A3724" t="s">
        <v>141</v>
      </c>
      <c r="B3724">
        <v>10</v>
      </c>
      <c r="C3724" s="27" t="str">
        <f t="shared" si="300"/>
        <v>M</v>
      </c>
      <c r="E3724" t="s">
        <v>4029</v>
      </c>
      <c r="F3724" s="27" t="str">
        <f t="shared" si="301"/>
        <v>CCV-5A_LC</v>
      </c>
      <c r="G3724" t="s">
        <v>4030</v>
      </c>
      <c r="I3724" t="s">
        <v>4045</v>
      </c>
      <c r="J3724">
        <v>0</v>
      </c>
      <c r="K3724">
        <v>0</v>
      </c>
      <c r="L3724">
        <v>0</v>
      </c>
      <c r="M3724">
        <v>3</v>
      </c>
      <c r="N3724">
        <v>1</v>
      </c>
      <c r="O3724">
        <v>0</v>
      </c>
      <c r="P3724">
        <v>0</v>
      </c>
      <c r="Q3724">
        <v>2</v>
      </c>
      <c r="R3724" s="27">
        <f t="shared" si="302"/>
        <v>7</v>
      </c>
      <c r="S3724" s="27">
        <f t="shared" si="303"/>
        <v>5</v>
      </c>
      <c r="T3724" s="27" t="str">
        <f>IFERROR(VLOOKUP(F3724,#REF!,2,0),"")</f>
        <v/>
      </c>
      <c r="U3724" s="27" t="str">
        <f t="shared" si="304"/>
        <v>,10:30:00,car,7</v>
      </c>
    </row>
    <row r="3725" spans="1:21" hidden="1" x14ac:dyDescent="0.25">
      <c r="A3725" t="s">
        <v>143</v>
      </c>
      <c r="B3725">
        <v>10</v>
      </c>
      <c r="C3725" s="27" t="str">
        <f t="shared" si="300"/>
        <v>M</v>
      </c>
      <c r="E3725" t="s">
        <v>4029</v>
      </c>
      <c r="F3725" s="27" t="str">
        <f t="shared" si="301"/>
        <v>CCV-5A_LC</v>
      </c>
      <c r="G3725" t="s">
        <v>4030</v>
      </c>
      <c r="I3725" t="s">
        <v>4046</v>
      </c>
      <c r="J3725">
        <v>0</v>
      </c>
      <c r="K3725">
        <v>0</v>
      </c>
      <c r="L3725">
        <v>0</v>
      </c>
      <c r="M3725">
        <v>3</v>
      </c>
      <c r="N3725">
        <v>0</v>
      </c>
      <c r="O3725">
        <v>0</v>
      </c>
      <c r="P3725">
        <v>0</v>
      </c>
      <c r="Q3725">
        <v>0</v>
      </c>
      <c r="R3725" s="27">
        <f t="shared" si="302"/>
        <v>4</v>
      </c>
      <c r="S3725" s="27">
        <f t="shared" si="303"/>
        <v>3</v>
      </c>
      <c r="T3725" s="27" t="str">
        <f>IFERROR(VLOOKUP(F3725,#REF!,2,0),"")</f>
        <v/>
      </c>
      <c r="U3725" s="27" t="str">
        <f t="shared" si="304"/>
        <v>,10:45:00,car,4</v>
      </c>
    </row>
    <row r="3726" spans="1:21" hidden="1" x14ac:dyDescent="0.25">
      <c r="A3726" t="s">
        <v>145</v>
      </c>
      <c r="B3726">
        <v>11</v>
      </c>
      <c r="C3726" s="27" t="str">
        <f t="shared" si="300"/>
        <v>M</v>
      </c>
      <c r="E3726" t="s">
        <v>4029</v>
      </c>
      <c r="F3726" s="27" t="str">
        <f t="shared" si="301"/>
        <v>CCV-5A_LC</v>
      </c>
      <c r="G3726" t="s">
        <v>4030</v>
      </c>
      <c r="I3726" t="s">
        <v>4047</v>
      </c>
      <c r="J3726">
        <v>0</v>
      </c>
      <c r="K3726">
        <v>0</v>
      </c>
      <c r="L3726">
        <v>0</v>
      </c>
      <c r="M3726">
        <v>3</v>
      </c>
      <c r="N3726">
        <v>0</v>
      </c>
      <c r="O3726">
        <v>0</v>
      </c>
      <c r="P3726">
        <v>0</v>
      </c>
      <c r="Q3726">
        <v>1</v>
      </c>
      <c r="R3726" s="27">
        <f t="shared" si="302"/>
        <v>6</v>
      </c>
      <c r="S3726" s="27">
        <f t="shared" si="303"/>
        <v>4</v>
      </c>
      <c r="T3726" s="27" t="str">
        <f>IFERROR(VLOOKUP(F3726,#REF!,2,0),"")</f>
        <v/>
      </c>
      <c r="U3726" s="27" t="str">
        <f t="shared" si="304"/>
        <v>,11:00:00,car,6</v>
      </c>
    </row>
    <row r="3727" spans="1:21" hidden="1" x14ac:dyDescent="0.25">
      <c r="A3727" t="s">
        <v>147</v>
      </c>
      <c r="B3727">
        <v>11</v>
      </c>
      <c r="C3727" s="27" t="str">
        <f t="shared" si="300"/>
        <v>M</v>
      </c>
      <c r="E3727" t="s">
        <v>4029</v>
      </c>
      <c r="F3727" s="27" t="str">
        <f t="shared" si="301"/>
        <v>CCV-5A_LC</v>
      </c>
      <c r="G3727" t="s">
        <v>4030</v>
      </c>
      <c r="I3727" t="s">
        <v>4048</v>
      </c>
      <c r="J3727">
        <v>0</v>
      </c>
      <c r="K3727">
        <v>0</v>
      </c>
      <c r="L3727">
        <v>1</v>
      </c>
      <c r="M3727">
        <v>2</v>
      </c>
      <c r="N3727">
        <v>0</v>
      </c>
      <c r="O3727">
        <v>0</v>
      </c>
      <c r="P3727">
        <v>0</v>
      </c>
      <c r="Q3727">
        <v>0</v>
      </c>
      <c r="R3727" s="27">
        <f t="shared" si="302"/>
        <v>6</v>
      </c>
      <c r="S3727" s="27">
        <f t="shared" si="303"/>
        <v>5</v>
      </c>
      <c r="T3727" s="27" t="str">
        <f>IFERROR(VLOOKUP(F3727,#REF!,2,0),"")</f>
        <v/>
      </c>
      <c r="U3727" s="27" t="str">
        <f t="shared" si="304"/>
        <v>,11:15:00,car,6</v>
      </c>
    </row>
    <row r="3728" spans="1:21" hidden="1" x14ac:dyDescent="0.25">
      <c r="A3728" t="s">
        <v>149</v>
      </c>
      <c r="B3728">
        <v>11</v>
      </c>
      <c r="C3728" s="27" t="str">
        <f t="shared" si="300"/>
        <v>M</v>
      </c>
      <c r="E3728" t="s">
        <v>4029</v>
      </c>
      <c r="F3728" s="27" t="str">
        <f t="shared" si="301"/>
        <v>CCV-5A_LC</v>
      </c>
      <c r="G3728" t="s">
        <v>4030</v>
      </c>
      <c r="I3728" t="s">
        <v>4049</v>
      </c>
      <c r="J3728">
        <v>0</v>
      </c>
      <c r="K3728">
        <v>0</v>
      </c>
      <c r="L3728">
        <v>0</v>
      </c>
      <c r="M3728">
        <v>3</v>
      </c>
      <c r="N3728">
        <v>1</v>
      </c>
      <c r="O3728">
        <v>0</v>
      </c>
      <c r="P3728">
        <v>0</v>
      </c>
      <c r="Q3728">
        <v>0</v>
      </c>
      <c r="R3728" s="27">
        <f t="shared" si="302"/>
        <v>5</v>
      </c>
      <c r="S3728" s="27">
        <f t="shared" si="303"/>
        <v>3</v>
      </c>
      <c r="T3728" s="27" t="str">
        <f>IFERROR(VLOOKUP(F3728,#REF!,2,0),"")</f>
        <v/>
      </c>
      <c r="U3728" s="27" t="str">
        <f t="shared" si="304"/>
        <v>,11:30:00,car,5</v>
      </c>
    </row>
    <row r="3729" spans="1:21" hidden="1" x14ac:dyDescent="0.25">
      <c r="A3729" t="s">
        <v>151</v>
      </c>
      <c r="B3729">
        <v>11</v>
      </c>
      <c r="C3729" s="27" t="str">
        <f t="shared" si="300"/>
        <v>M</v>
      </c>
      <c r="E3729" t="s">
        <v>4029</v>
      </c>
      <c r="F3729" s="27" t="str">
        <f t="shared" si="301"/>
        <v>CCV-5A_LC</v>
      </c>
      <c r="G3729" t="s">
        <v>4030</v>
      </c>
      <c r="I3729" t="s">
        <v>4050</v>
      </c>
      <c r="J3729">
        <v>0</v>
      </c>
      <c r="K3729">
        <v>0</v>
      </c>
      <c r="L3729">
        <v>0</v>
      </c>
      <c r="M3729">
        <v>3</v>
      </c>
      <c r="N3729">
        <v>0</v>
      </c>
      <c r="O3729">
        <v>0</v>
      </c>
      <c r="P3729">
        <v>0</v>
      </c>
      <c r="Q3729">
        <v>0</v>
      </c>
      <c r="R3729" s="27">
        <f t="shared" si="302"/>
        <v>4</v>
      </c>
      <c r="S3729" s="27">
        <f t="shared" si="303"/>
        <v>3</v>
      </c>
      <c r="T3729" s="27" t="str">
        <f>IFERROR(VLOOKUP(F3729,#REF!,2,0),"")</f>
        <v/>
      </c>
      <c r="U3729" s="27" t="str">
        <f t="shared" si="304"/>
        <v>,11:45:00,car,4</v>
      </c>
    </row>
    <row r="3730" spans="1:21" hidden="1" x14ac:dyDescent="0.25">
      <c r="A3730" t="s">
        <v>153</v>
      </c>
      <c r="B3730">
        <v>12</v>
      </c>
      <c r="C3730" s="27" t="str">
        <f t="shared" si="300"/>
        <v>T</v>
      </c>
      <c r="E3730" t="s">
        <v>4029</v>
      </c>
      <c r="F3730" s="27" t="str">
        <f t="shared" si="301"/>
        <v>CCV-5A_LC</v>
      </c>
      <c r="G3730" t="s">
        <v>4030</v>
      </c>
      <c r="I3730" t="s">
        <v>4051</v>
      </c>
      <c r="J3730">
        <v>0</v>
      </c>
      <c r="K3730">
        <v>0</v>
      </c>
      <c r="L3730">
        <v>0</v>
      </c>
      <c r="M3730">
        <v>6</v>
      </c>
      <c r="N3730">
        <v>1</v>
      </c>
      <c r="O3730">
        <v>0</v>
      </c>
      <c r="P3730">
        <v>0</v>
      </c>
      <c r="Q3730">
        <v>1</v>
      </c>
      <c r="R3730" s="27">
        <f t="shared" si="302"/>
        <v>10</v>
      </c>
      <c r="S3730" s="27">
        <f t="shared" si="303"/>
        <v>7</v>
      </c>
      <c r="T3730" s="27" t="str">
        <f>IFERROR(VLOOKUP(F3730,#REF!,2,0),"")</f>
        <v/>
      </c>
      <c r="U3730" s="27" t="str">
        <f t="shared" si="304"/>
        <v>,12:00:00,car,10</v>
      </c>
    </row>
    <row r="3731" spans="1:21" hidden="1" x14ac:dyDescent="0.25">
      <c r="A3731" t="s">
        <v>155</v>
      </c>
      <c r="B3731">
        <v>12</v>
      </c>
      <c r="C3731" s="27" t="str">
        <f t="shared" si="300"/>
        <v>T</v>
      </c>
      <c r="E3731" t="s">
        <v>4029</v>
      </c>
      <c r="F3731" s="27" t="str">
        <f t="shared" si="301"/>
        <v>CCV-5A_LC</v>
      </c>
      <c r="G3731" t="s">
        <v>4030</v>
      </c>
      <c r="I3731" t="s">
        <v>4052</v>
      </c>
      <c r="J3731">
        <v>0</v>
      </c>
      <c r="K3731">
        <v>1</v>
      </c>
      <c r="L3731">
        <v>0</v>
      </c>
      <c r="M3731">
        <v>5</v>
      </c>
      <c r="N3731">
        <v>0</v>
      </c>
      <c r="O3731">
        <v>0</v>
      </c>
      <c r="P3731">
        <v>0</v>
      </c>
      <c r="Q3731">
        <v>0</v>
      </c>
      <c r="R3731" s="27">
        <f t="shared" si="302"/>
        <v>10</v>
      </c>
      <c r="S3731" s="27">
        <f t="shared" si="303"/>
        <v>5</v>
      </c>
      <c r="T3731" s="27" t="str">
        <f>IFERROR(VLOOKUP(F3731,#REF!,2,0),"")</f>
        <v/>
      </c>
      <c r="U3731" s="27" t="str">
        <f t="shared" si="304"/>
        <v>,12:15:00,car,10</v>
      </c>
    </row>
    <row r="3732" spans="1:21" hidden="1" x14ac:dyDescent="0.25">
      <c r="A3732" t="s">
        <v>157</v>
      </c>
      <c r="B3732">
        <v>12</v>
      </c>
      <c r="C3732" s="27" t="str">
        <f t="shared" si="300"/>
        <v>T</v>
      </c>
      <c r="E3732" t="s">
        <v>4029</v>
      </c>
      <c r="F3732" s="27" t="str">
        <f t="shared" si="301"/>
        <v>CCV-5A_LC</v>
      </c>
      <c r="G3732" t="s">
        <v>4030</v>
      </c>
      <c r="I3732" t="s">
        <v>4053</v>
      </c>
      <c r="J3732">
        <v>0</v>
      </c>
      <c r="K3732">
        <v>1</v>
      </c>
      <c r="L3732">
        <v>0</v>
      </c>
      <c r="M3732">
        <v>2</v>
      </c>
      <c r="N3732">
        <v>1</v>
      </c>
      <c r="O3732">
        <v>0</v>
      </c>
      <c r="P3732">
        <v>0</v>
      </c>
      <c r="Q3732">
        <v>1</v>
      </c>
      <c r="R3732" s="27">
        <f t="shared" si="302"/>
        <v>7</v>
      </c>
      <c r="S3732" s="27">
        <f t="shared" si="303"/>
        <v>3</v>
      </c>
      <c r="T3732" s="27" t="str">
        <f>IFERROR(VLOOKUP(F3732,#REF!,2,0),"")</f>
        <v/>
      </c>
      <c r="U3732" s="27" t="str">
        <f t="shared" si="304"/>
        <v>,12:30:00,car,7</v>
      </c>
    </row>
    <row r="3733" spans="1:21" hidden="1" x14ac:dyDescent="0.25">
      <c r="A3733" t="s">
        <v>159</v>
      </c>
      <c r="B3733">
        <v>12</v>
      </c>
      <c r="C3733" s="27" t="str">
        <f t="shared" si="300"/>
        <v>T</v>
      </c>
      <c r="E3733" t="s">
        <v>4029</v>
      </c>
      <c r="F3733" s="27" t="str">
        <f t="shared" si="301"/>
        <v>CCV-5A_LC</v>
      </c>
      <c r="G3733" t="s">
        <v>4030</v>
      </c>
      <c r="I3733" t="s">
        <v>4054</v>
      </c>
      <c r="J3733">
        <v>0</v>
      </c>
      <c r="K3733">
        <v>0</v>
      </c>
      <c r="L3733">
        <v>0</v>
      </c>
      <c r="M3733">
        <v>5</v>
      </c>
      <c r="N3733">
        <v>0</v>
      </c>
      <c r="O3733">
        <v>0</v>
      </c>
      <c r="P3733">
        <v>0</v>
      </c>
      <c r="Q3733">
        <v>0</v>
      </c>
      <c r="R3733" s="27">
        <f t="shared" si="302"/>
        <v>7</v>
      </c>
      <c r="S3733" s="27">
        <f t="shared" si="303"/>
        <v>5</v>
      </c>
      <c r="T3733" s="27" t="str">
        <f>IFERROR(VLOOKUP(F3733,#REF!,2,0),"")</f>
        <v/>
      </c>
      <c r="U3733" s="27" t="str">
        <f t="shared" si="304"/>
        <v>,12:45:00,car,7</v>
      </c>
    </row>
    <row r="3734" spans="1:21" hidden="1" x14ac:dyDescent="0.25">
      <c r="A3734" t="s">
        <v>161</v>
      </c>
      <c r="B3734">
        <v>13</v>
      </c>
      <c r="C3734" s="27" t="str">
        <f t="shared" si="300"/>
        <v>T</v>
      </c>
      <c r="E3734" t="s">
        <v>4029</v>
      </c>
      <c r="F3734" s="27" t="str">
        <f t="shared" si="301"/>
        <v>CCV-5A_LC</v>
      </c>
      <c r="G3734" t="s">
        <v>4030</v>
      </c>
      <c r="I3734" t="s">
        <v>4055</v>
      </c>
      <c r="J3734">
        <v>0</v>
      </c>
      <c r="K3734">
        <v>0</v>
      </c>
      <c r="L3734">
        <v>0</v>
      </c>
      <c r="M3734">
        <v>1</v>
      </c>
      <c r="N3734">
        <v>0</v>
      </c>
      <c r="O3734">
        <v>1</v>
      </c>
      <c r="P3734">
        <v>0</v>
      </c>
      <c r="Q3734">
        <v>0</v>
      </c>
      <c r="R3734" s="27">
        <f t="shared" si="302"/>
        <v>2</v>
      </c>
      <c r="S3734" s="27">
        <f t="shared" si="303"/>
        <v>1</v>
      </c>
      <c r="T3734" s="27" t="str">
        <f>IFERROR(VLOOKUP(F3734,#REF!,2,0),"")</f>
        <v/>
      </c>
      <c r="U3734" s="27" t="str">
        <f t="shared" si="304"/>
        <v>,13:00:00,car,2</v>
      </c>
    </row>
    <row r="3735" spans="1:21" hidden="1" x14ac:dyDescent="0.25">
      <c r="A3735" t="s">
        <v>163</v>
      </c>
      <c r="B3735">
        <v>13</v>
      </c>
      <c r="C3735" s="27" t="str">
        <f t="shared" si="300"/>
        <v>T</v>
      </c>
      <c r="E3735" t="s">
        <v>4029</v>
      </c>
      <c r="F3735" s="27" t="str">
        <f t="shared" si="301"/>
        <v>CCV-5A_LC</v>
      </c>
      <c r="G3735" t="s">
        <v>4030</v>
      </c>
      <c r="I3735" t="s">
        <v>4056</v>
      </c>
      <c r="J3735">
        <v>0</v>
      </c>
      <c r="K3735">
        <v>0</v>
      </c>
      <c r="L3735">
        <v>1</v>
      </c>
      <c r="M3735">
        <v>6</v>
      </c>
      <c r="N3735">
        <v>0</v>
      </c>
      <c r="O3735">
        <v>0</v>
      </c>
      <c r="P3735">
        <v>0</v>
      </c>
      <c r="Q3735">
        <v>1</v>
      </c>
      <c r="R3735" s="27">
        <f t="shared" si="302"/>
        <v>13</v>
      </c>
      <c r="S3735" s="27">
        <f t="shared" si="303"/>
        <v>10</v>
      </c>
      <c r="T3735" s="27" t="str">
        <f>IFERROR(VLOOKUP(F3735,#REF!,2,0),"")</f>
        <v/>
      </c>
      <c r="U3735" s="27" t="str">
        <f t="shared" si="304"/>
        <v>,13:15:00,car,13</v>
      </c>
    </row>
    <row r="3736" spans="1:21" hidden="1" x14ac:dyDescent="0.25">
      <c r="A3736" t="s">
        <v>165</v>
      </c>
      <c r="B3736">
        <v>13</v>
      </c>
      <c r="C3736" s="27" t="str">
        <f t="shared" si="300"/>
        <v>T</v>
      </c>
      <c r="E3736" t="s">
        <v>4029</v>
      </c>
      <c r="F3736" s="27" t="str">
        <f t="shared" si="301"/>
        <v>CCV-5A_LC</v>
      </c>
      <c r="G3736" t="s">
        <v>4030</v>
      </c>
      <c r="I3736" t="s">
        <v>4057</v>
      </c>
      <c r="J3736">
        <v>0</v>
      </c>
      <c r="K3736">
        <v>0</v>
      </c>
      <c r="L3736">
        <v>0</v>
      </c>
      <c r="M3736">
        <v>9</v>
      </c>
      <c r="N3736">
        <v>0</v>
      </c>
      <c r="O3736">
        <v>0</v>
      </c>
      <c r="P3736">
        <v>0</v>
      </c>
      <c r="Q3736">
        <v>1</v>
      </c>
      <c r="R3736" s="27">
        <f t="shared" si="302"/>
        <v>13</v>
      </c>
      <c r="S3736" s="27">
        <f t="shared" si="303"/>
        <v>10</v>
      </c>
      <c r="T3736" s="27" t="str">
        <f>IFERROR(VLOOKUP(F3736,#REF!,2,0),"")</f>
        <v/>
      </c>
      <c r="U3736" s="27" t="str">
        <f t="shared" si="304"/>
        <v>,13:30:00,car,13</v>
      </c>
    </row>
    <row r="3737" spans="1:21" hidden="1" x14ac:dyDescent="0.25">
      <c r="A3737" t="s">
        <v>167</v>
      </c>
      <c r="B3737">
        <v>13</v>
      </c>
      <c r="C3737" s="27" t="str">
        <f t="shared" si="300"/>
        <v>T</v>
      </c>
      <c r="E3737" t="s">
        <v>4029</v>
      </c>
      <c r="F3737" s="27" t="str">
        <f t="shared" si="301"/>
        <v>CCV-5A_LC</v>
      </c>
      <c r="G3737" t="s">
        <v>4030</v>
      </c>
      <c r="I3737" t="s">
        <v>4058</v>
      </c>
      <c r="J3737">
        <v>0</v>
      </c>
      <c r="K3737">
        <v>1</v>
      </c>
      <c r="L3737">
        <v>0</v>
      </c>
      <c r="M3737">
        <v>7</v>
      </c>
      <c r="N3737">
        <v>0</v>
      </c>
      <c r="O3737">
        <v>0</v>
      </c>
      <c r="P3737">
        <v>0</v>
      </c>
      <c r="Q3737">
        <v>0</v>
      </c>
      <c r="R3737" s="27">
        <f t="shared" si="302"/>
        <v>12</v>
      </c>
      <c r="S3737" s="27">
        <f t="shared" si="303"/>
        <v>7</v>
      </c>
      <c r="T3737" s="27" t="str">
        <f>IFERROR(VLOOKUP(F3737,#REF!,2,0),"")</f>
        <v/>
      </c>
      <c r="U3737" s="27" t="str">
        <f t="shared" si="304"/>
        <v>,13:45:00,car,12</v>
      </c>
    </row>
    <row r="3738" spans="1:21" hidden="1" x14ac:dyDescent="0.25">
      <c r="A3738" t="s">
        <v>169</v>
      </c>
      <c r="B3738">
        <v>14</v>
      </c>
      <c r="C3738" s="27" t="str">
        <f t="shared" si="300"/>
        <v>T</v>
      </c>
      <c r="E3738" t="s">
        <v>4029</v>
      </c>
      <c r="F3738" s="27" t="str">
        <f t="shared" si="301"/>
        <v>CCV-5A_LC</v>
      </c>
      <c r="G3738" t="s">
        <v>4030</v>
      </c>
      <c r="I3738" t="s">
        <v>4059</v>
      </c>
      <c r="J3738">
        <v>0</v>
      </c>
      <c r="K3738">
        <v>2</v>
      </c>
      <c r="L3738">
        <v>1</v>
      </c>
      <c r="M3738">
        <v>3</v>
      </c>
      <c r="N3738">
        <v>1</v>
      </c>
      <c r="O3738">
        <v>0</v>
      </c>
      <c r="P3738">
        <v>0</v>
      </c>
      <c r="Q3738">
        <v>0</v>
      </c>
      <c r="R3738" s="27">
        <f t="shared" si="302"/>
        <v>13</v>
      </c>
      <c r="S3738" s="27">
        <f t="shared" si="303"/>
        <v>6</v>
      </c>
      <c r="T3738" s="27" t="str">
        <f>IFERROR(VLOOKUP(F3738,#REF!,2,0),"")</f>
        <v/>
      </c>
      <c r="U3738" s="27" t="str">
        <f t="shared" si="304"/>
        <v>,14:00:00,car,13</v>
      </c>
    </row>
    <row r="3739" spans="1:21" hidden="1" x14ac:dyDescent="0.25">
      <c r="A3739" t="s">
        <v>171</v>
      </c>
      <c r="B3739">
        <v>14</v>
      </c>
      <c r="C3739" s="27" t="str">
        <f t="shared" si="300"/>
        <v>T</v>
      </c>
      <c r="E3739" t="s">
        <v>4029</v>
      </c>
      <c r="F3739" s="27" t="str">
        <f t="shared" si="301"/>
        <v>CCV-5A_LC</v>
      </c>
      <c r="G3739" t="s">
        <v>4030</v>
      </c>
      <c r="I3739" t="s">
        <v>4060</v>
      </c>
      <c r="J3739">
        <v>0</v>
      </c>
      <c r="K3739">
        <v>2</v>
      </c>
      <c r="L3739">
        <v>0</v>
      </c>
      <c r="M3739">
        <v>2</v>
      </c>
      <c r="N3739">
        <v>0</v>
      </c>
      <c r="O3739">
        <v>0</v>
      </c>
      <c r="P3739">
        <v>0</v>
      </c>
      <c r="Q3739">
        <v>1</v>
      </c>
      <c r="R3739" s="27">
        <f t="shared" si="302"/>
        <v>10</v>
      </c>
      <c r="S3739" s="27">
        <f t="shared" si="303"/>
        <v>3</v>
      </c>
      <c r="T3739" s="27" t="str">
        <f>IFERROR(VLOOKUP(F3739,#REF!,2,0),"")</f>
        <v/>
      </c>
      <c r="U3739" s="27" t="str">
        <f t="shared" si="304"/>
        <v>,14:15:00,car,10</v>
      </c>
    </row>
    <row r="3740" spans="1:21" hidden="1" x14ac:dyDescent="0.25">
      <c r="A3740" t="s">
        <v>173</v>
      </c>
      <c r="B3740">
        <v>14</v>
      </c>
      <c r="C3740" s="27" t="str">
        <f t="shared" si="300"/>
        <v>T</v>
      </c>
      <c r="E3740" t="s">
        <v>4029</v>
      </c>
      <c r="F3740" s="27" t="str">
        <f t="shared" si="301"/>
        <v>CCV-5A_LC</v>
      </c>
      <c r="G3740" t="s">
        <v>4030</v>
      </c>
      <c r="I3740" t="s">
        <v>4061</v>
      </c>
      <c r="J3740">
        <v>0</v>
      </c>
      <c r="K3740">
        <v>0</v>
      </c>
      <c r="L3740">
        <v>1</v>
      </c>
      <c r="M3740">
        <v>3</v>
      </c>
      <c r="N3740">
        <v>1</v>
      </c>
      <c r="O3740">
        <v>0</v>
      </c>
      <c r="P3740">
        <v>0</v>
      </c>
      <c r="Q3740">
        <v>0</v>
      </c>
      <c r="R3740" s="27">
        <f t="shared" si="302"/>
        <v>8</v>
      </c>
      <c r="S3740" s="27">
        <f t="shared" si="303"/>
        <v>6</v>
      </c>
      <c r="T3740" s="27" t="str">
        <f>IFERROR(VLOOKUP(F3740,#REF!,2,0),"")</f>
        <v/>
      </c>
      <c r="U3740" s="27" t="str">
        <f t="shared" si="304"/>
        <v>,14:30:00,car,8</v>
      </c>
    </row>
    <row r="3741" spans="1:21" hidden="1" x14ac:dyDescent="0.25">
      <c r="A3741" t="s">
        <v>175</v>
      </c>
      <c r="B3741">
        <v>14</v>
      </c>
      <c r="C3741" s="27" t="str">
        <f t="shared" si="300"/>
        <v>T</v>
      </c>
      <c r="E3741" t="s">
        <v>4029</v>
      </c>
      <c r="F3741" s="27" t="str">
        <f t="shared" si="301"/>
        <v>CCV-5A_LC</v>
      </c>
      <c r="G3741" t="s">
        <v>4030</v>
      </c>
      <c r="I3741" t="s">
        <v>4062</v>
      </c>
      <c r="J3741">
        <v>0</v>
      </c>
      <c r="K3741">
        <v>1</v>
      </c>
      <c r="L3741">
        <v>0</v>
      </c>
      <c r="M3741">
        <v>5</v>
      </c>
      <c r="N3741">
        <v>1</v>
      </c>
      <c r="O3741">
        <v>0</v>
      </c>
      <c r="P3741">
        <v>0</v>
      </c>
      <c r="Q3741">
        <v>1</v>
      </c>
      <c r="R3741" s="27">
        <f t="shared" si="302"/>
        <v>11</v>
      </c>
      <c r="S3741" s="27">
        <f t="shared" si="303"/>
        <v>6</v>
      </c>
      <c r="T3741" s="27" t="str">
        <f>IFERROR(VLOOKUP(F3741,#REF!,2,0),"")</f>
        <v/>
      </c>
      <c r="U3741" s="27" t="str">
        <f t="shared" si="304"/>
        <v>,14:45:00,car,11</v>
      </c>
    </row>
    <row r="3742" spans="1:21" hidden="1" x14ac:dyDescent="0.25">
      <c r="A3742" t="s">
        <v>177</v>
      </c>
      <c r="B3742">
        <v>15</v>
      </c>
      <c r="C3742" s="27" t="str">
        <f t="shared" si="300"/>
        <v>T</v>
      </c>
      <c r="E3742" t="s">
        <v>4029</v>
      </c>
      <c r="F3742" s="27" t="str">
        <f t="shared" si="301"/>
        <v>CCV-5A_LC</v>
      </c>
      <c r="G3742" t="s">
        <v>4030</v>
      </c>
      <c r="I3742" t="s">
        <v>4063</v>
      </c>
      <c r="J3742">
        <v>0</v>
      </c>
      <c r="K3742">
        <v>0</v>
      </c>
      <c r="L3742">
        <v>1</v>
      </c>
      <c r="M3742">
        <v>1</v>
      </c>
      <c r="N3742">
        <v>0</v>
      </c>
      <c r="O3742">
        <v>0</v>
      </c>
      <c r="P3742">
        <v>0</v>
      </c>
      <c r="Q3742">
        <v>1</v>
      </c>
      <c r="R3742" s="27">
        <f t="shared" si="302"/>
        <v>6</v>
      </c>
      <c r="S3742" s="27">
        <f t="shared" si="303"/>
        <v>5</v>
      </c>
      <c r="T3742" s="27" t="str">
        <f>IFERROR(VLOOKUP(F3742,#REF!,2,0),"")</f>
        <v/>
      </c>
      <c r="U3742" s="27" t="str">
        <f t="shared" si="304"/>
        <v>,15:00:00,car,6</v>
      </c>
    </row>
    <row r="3743" spans="1:21" hidden="1" x14ac:dyDescent="0.25">
      <c r="A3743" t="s">
        <v>179</v>
      </c>
      <c r="B3743">
        <v>15</v>
      </c>
      <c r="C3743" s="27" t="str">
        <f t="shared" si="300"/>
        <v>T</v>
      </c>
      <c r="E3743" t="s">
        <v>4029</v>
      </c>
      <c r="F3743" s="27" t="str">
        <f t="shared" si="301"/>
        <v>CCV-5A_LC</v>
      </c>
      <c r="G3743" t="s">
        <v>4030</v>
      </c>
      <c r="I3743" t="s">
        <v>4064</v>
      </c>
      <c r="J3743">
        <v>0</v>
      </c>
      <c r="K3743">
        <v>0</v>
      </c>
      <c r="L3743">
        <v>0</v>
      </c>
      <c r="M3743">
        <v>2</v>
      </c>
      <c r="N3743">
        <v>2</v>
      </c>
      <c r="O3743">
        <v>0</v>
      </c>
      <c r="P3743">
        <v>0</v>
      </c>
      <c r="Q3743">
        <v>0</v>
      </c>
      <c r="R3743" s="27">
        <f t="shared" si="302"/>
        <v>4</v>
      </c>
      <c r="S3743" s="27">
        <f t="shared" si="303"/>
        <v>2</v>
      </c>
      <c r="T3743" s="27" t="str">
        <f>IFERROR(VLOOKUP(F3743,#REF!,2,0),"")</f>
        <v/>
      </c>
      <c r="U3743" s="27" t="str">
        <f t="shared" si="304"/>
        <v>,15:15:00,car,4</v>
      </c>
    </row>
    <row r="3744" spans="1:21" hidden="1" x14ac:dyDescent="0.25">
      <c r="A3744" t="s">
        <v>181</v>
      </c>
      <c r="B3744">
        <v>15</v>
      </c>
      <c r="C3744" s="27" t="str">
        <f t="shared" si="300"/>
        <v>T</v>
      </c>
      <c r="E3744" t="s">
        <v>4029</v>
      </c>
      <c r="F3744" s="27" t="str">
        <f t="shared" si="301"/>
        <v>CCV-5A_LC</v>
      </c>
      <c r="G3744" t="s">
        <v>4030</v>
      </c>
      <c r="I3744" t="s">
        <v>4065</v>
      </c>
      <c r="J3744">
        <v>0</v>
      </c>
      <c r="K3744">
        <v>0</v>
      </c>
      <c r="L3744">
        <v>0</v>
      </c>
      <c r="M3744">
        <v>5</v>
      </c>
      <c r="N3744">
        <v>0</v>
      </c>
      <c r="O3744">
        <v>0</v>
      </c>
      <c r="P3744">
        <v>0</v>
      </c>
      <c r="Q3744">
        <v>0</v>
      </c>
      <c r="R3744" s="27">
        <f t="shared" si="302"/>
        <v>7</v>
      </c>
      <c r="S3744" s="27">
        <f t="shared" si="303"/>
        <v>5</v>
      </c>
      <c r="T3744" s="27" t="str">
        <f>IFERROR(VLOOKUP(F3744,#REF!,2,0),"")</f>
        <v/>
      </c>
      <c r="U3744" s="27" t="str">
        <f t="shared" si="304"/>
        <v>,15:30:00,car,7</v>
      </c>
    </row>
    <row r="3745" spans="1:21" hidden="1" x14ac:dyDescent="0.25">
      <c r="A3745" t="s">
        <v>183</v>
      </c>
      <c r="B3745">
        <v>15</v>
      </c>
      <c r="C3745" s="27" t="str">
        <f t="shared" si="300"/>
        <v>T</v>
      </c>
      <c r="E3745" t="s">
        <v>4029</v>
      </c>
      <c r="F3745" s="27" t="str">
        <f t="shared" si="301"/>
        <v>CCV-5A_LC</v>
      </c>
      <c r="G3745" t="s">
        <v>4030</v>
      </c>
      <c r="I3745" t="s">
        <v>4066</v>
      </c>
      <c r="J3745">
        <v>0</v>
      </c>
      <c r="K3745">
        <v>0</v>
      </c>
      <c r="L3745">
        <v>0</v>
      </c>
      <c r="M3745">
        <v>1</v>
      </c>
      <c r="N3745">
        <v>0</v>
      </c>
      <c r="O3745">
        <v>0</v>
      </c>
      <c r="P3745">
        <v>0</v>
      </c>
      <c r="Q3745">
        <v>1</v>
      </c>
      <c r="R3745" s="27">
        <f t="shared" si="302"/>
        <v>3</v>
      </c>
      <c r="S3745" s="27">
        <f t="shared" si="303"/>
        <v>2</v>
      </c>
      <c r="T3745" s="27" t="str">
        <f>IFERROR(VLOOKUP(F3745,#REF!,2,0),"")</f>
        <v/>
      </c>
      <c r="U3745" s="27" t="str">
        <f t="shared" si="304"/>
        <v>,15:45:00,car,3</v>
      </c>
    </row>
    <row r="3746" spans="1:21" hidden="1" x14ac:dyDescent="0.25">
      <c r="A3746" t="s">
        <v>187</v>
      </c>
      <c r="B3746">
        <v>16</v>
      </c>
      <c r="C3746" s="27" t="str">
        <f t="shared" si="300"/>
        <v>T</v>
      </c>
      <c r="E3746" t="s">
        <v>4029</v>
      </c>
      <c r="F3746" s="27" t="str">
        <f t="shared" si="301"/>
        <v>CCV-5A_LC</v>
      </c>
      <c r="G3746" t="s">
        <v>4030</v>
      </c>
      <c r="I3746" t="s">
        <v>4067</v>
      </c>
      <c r="J3746">
        <v>0</v>
      </c>
      <c r="K3746">
        <v>0</v>
      </c>
      <c r="L3746">
        <v>0</v>
      </c>
      <c r="M3746">
        <v>2</v>
      </c>
      <c r="N3746">
        <v>0</v>
      </c>
      <c r="O3746">
        <v>0</v>
      </c>
      <c r="P3746">
        <v>0</v>
      </c>
      <c r="Q3746">
        <v>0</v>
      </c>
      <c r="R3746" s="27">
        <f t="shared" si="302"/>
        <v>3</v>
      </c>
      <c r="S3746" s="27">
        <f t="shared" si="303"/>
        <v>2</v>
      </c>
      <c r="T3746" s="27" t="str">
        <f>IFERROR(VLOOKUP(F3746,#REF!,2,0),"")</f>
        <v/>
      </c>
      <c r="U3746" s="27" t="str">
        <f t="shared" si="304"/>
        <v>,16:15:00,car,3</v>
      </c>
    </row>
    <row r="3747" spans="1:21" hidden="1" x14ac:dyDescent="0.25">
      <c r="A3747" t="s">
        <v>42</v>
      </c>
      <c r="B3747">
        <v>16</v>
      </c>
      <c r="C3747" s="27" t="str">
        <f t="shared" si="300"/>
        <v>T</v>
      </c>
      <c r="E3747" t="s">
        <v>4029</v>
      </c>
      <c r="F3747" s="27" t="str">
        <f t="shared" si="301"/>
        <v>CCV-5A_LC</v>
      </c>
      <c r="G3747" t="s">
        <v>4030</v>
      </c>
      <c r="I3747" t="s">
        <v>4068</v>
      </c>
      <c r="J3747">
        <v>0</v>
      </c>
      <c r="K3747">
        <v>0</v>
      </c>
      <c r="L3747">
        <v>0</v>
      </c>
      <c r="M3747">
        <v>3</v>
      </c>
      <c r="N3747">
        <v>0</v>
      </c>
      <c r="O3747">
        <v>0</v>
      </c>
      <c r="P3747">
        <v>0</v>
      </c>
      <c r="Q3747">
        <v>0</v>
      </c>
      <c r="R3747" s="27">
        <f t="shared" si="302"/>
        <v>4</v>
      </c>
      <c r="S3747" s="27">
        <f t="shared" si="303"/>
        <v>3</v>
      </c>
      <c r="T3747" s="27" t="str">
        <f>IFERROR(VLOOKUP(F3747,#REF!,2,0),"")</f>
        <v/>
      </c>
      <c r="U3747" s="27" t="str">
        <f t="shared" si="304"/>
        <v>,16:30:00,car,4</v>
      </c>
    </row>
    <row r="3748" spans="1:21" hidden="1" x14ac:dyDescent="0.25">
      <c r="A3748" t="s">
        <v>43</v>
      </c>
      <c r="B3748">
        <v>16</v>
      </c>
      <c r="C3748" s="27" t="str">
        <f t="shared" si="300"/>
        <v>T</v>
      </c>
      <c r="E3748" t="s">
        <v>4029</v>
      </c>
      <c r="F3748" s="27" t="str">
        <f t="shared" si="301"/>
        <v>CCV-5A_LC</v>
      </c>
      <c r="G3748" t="s">
        <v>4030</v>
      </c>
      <c r="I3748" t="s">
        <v>4069</v>
      </c>
      <c r="J3748">
        <v>1</v>
      </c>
      <c r="K3748">
        <v>0</v>
      </c>
      <c r="L3748">
        <v>1</v>
      </c>
      <c r="M3748">
        <v>8</v>
      </c>
      <c r="N3748">
        <v>0</v>
      </c>
      <c r="O3748">
        <v>1</v>
      </c>
      <c r="P3748">
        <v>0</v>
      </c>
      <c r="Q3748">
        <v>0</v>
      </c>
      <c r="R3748" s="27">
        <f t="shared" si="302"/>
        <v>14</v>
      </c>
      <c r="S3748" s="27">
        <f t="shared" si="303"/>
        <v>11</v>
      </c>
      <c r="T3748" s="27" t="str">
        <f>IFERROR(VLOOKUP(F3748,#REF!,2,0),"")</f>
        <v/>
      </c>
      <c r="U3748" s="27" t="str">
        <f t="shared" si="304"/>
        <v>,16:45:00,car,14</v>
      </c>
    </row>
    <row r="3749" spans="1:21" hidden="1" x14ac:dyDescent="0.25">
      <c r="A3749" t="s">
        <v>44</v>
      </c>
      <c r="B3749">
        <v>17</v>
      </c>
      <c r="C3749" s="27" t="str">
        <f t="shared" si="300"/>
        <v>T</v>
      </c>
      <c r="E3749" t="s">
        <v>4029</v>
      </c>
      <c r="F3749" s="27" t="str">
        <f t="shared" si="301"/>
        <v>CCV-5A_LC</v>
      </c>
      <c r="G3749" t="s">
        <v>4030</v>
      </c>
      <c r="I3749" t="s">
        <v>4070</v>
      </c>
      <c r="J3749">
        <v>0</v>
      </c>
      <c r="K3749">
        <v>0</v>
      </c>
      <c r="L3749">
        <v>1</v>
      </c>
      <c r="M3749">
        <v>9</v>
      </c>
      <c r="N3749">
        <v>2</v>
      </c>
      <c r="O3749">
        <v>0</v>
      </c>
      <c r="P3749">
        <v>0</v>
      </c>
      <c r="Q3749">
        <v>1</v>
      </c>
      <c r="R3749" s="27">
        <f t="shared" si="302"/>
        <v>17</v>
      </c>
      <c r="S3749" s="27">
        <f t="shared" si="303"/>
        <v>13</v>
      </c>
      <c r="T3749" s="27" t="str">
        <f>IFERROR(VLOOKUP(F3749,#REF!,2,0),"")</f>
        <v/>
      </c>
      <c r="U3749" s="27" t="str">
        <f t="shared" si="304"/>
        <v>,17:00:00,car,17</v>
      </c>
    </row>
    <row r="3750" spans="1:21" hidden="1" x14ac:dyDescent="0.25">
      <c r="A3750" t="s">
        <v>45</v>
      </c>
      <c r="B3750">
        <v>17</v>
      </c>
      <c r="C3750" s="27" t="str">
        <f t="shared" si="300"/>
        <v>T</v>
      </c>
      <c r="E3750" t="s">
        <v>4029</v>
      </c>
      <c r="F3750" s="27" t="str">
        <f t="shared" si="301"/>
        <v>CCV-5A_LC</v>
      </c>
      <c r="G3750" t="s">
        <v>4030</v>
      </c>
      <c r="I3750" t="s">
        <v>4071</v>
      </c>
      <c r="J3750">
        <v>0</v>
      </c>
      <c r="K3750">
        <v>0</v>
      </c>
      <c r="L3750">
        <v>0</v>
      </c>
      <c r="M3750">
        <v>13</v>
      </c>
      <c r="N3750">
        <v>0</v>
      </c>
      <c r="O3750">
        <v>0</v>
      </c>
      <c r="P3750">
        <v>0</v>
      </c>
      <c r="Q3750">
        <v>1</v>
      </c>
      <c r="R3750" s="27">
        <f t="shared" si="302"/>
        <v>19</v>
      </c>
      <c r="S3750" s="27">
        <f t="shared" si="303"/>
        <v>14</v>
      </c>
      <c r="T3750" s="27" t="str">
        <f>IFERROR(VLOOKUP(F3750,#REF!,2,0),"")</f>
        <v/>
      </c>
      <c r="U3750" s="27" t="str">
        <f t="shared" si="304"/>
        <v>,17:15:00,car,19</v>
      </c>
    </row>
    <row r="3751" spans="1:21" hidden="1" x14ac:dyDescent="0.25">
      <c r="A3751" t="s">
        <v>46</v>
      </c>
      <c r="B3751">
        <v>17</v>
      </c>
      <c r="C3751" s="27" t="str">
        <f t="shared" si="300"/>
        <v>T</v>
      </c>
      <c r="E3751" t="s">
        <v>4029</v>
      </c>
      <c r="F3751" s="27" t="str">
        <f t="shared" si="301"/>
        <v>CCV-5A_LC</v>
      </c>
      <c r="G3751" t="s">
        <v>4030</v>
      </c>
      <c r="I3751" t="s">
        <v>4072</v>
      </c>
      <c r="J3751">
        <v>0</v>
      </c>
      <c r="K3751">
        <v>0</v>
      </c>
      <c r="L3751">
        <v>0</v>
      </c>
      <c r="M3751">
        <v>10</v>
      </c>
      <c r="N3751">
        <v>2</v>
      </c>
      <c r="O3751">
        <v>1</v>
      </c>
      <c r="P3751">
        <v>0</v>
      </c>
      <c r="Q3751">
        <v>0</v>
      </c>
      <c r="R3751" s="27">
        <f t="shared" si="302"/>
        <v>14</v>
      </c>
      <c r="S3751" s="27">
        <f t="shared" si="303"/>
        <v>10</v>
      </c>
      <c r="T3751" s="27" t="str">
        <f>IFERROR(VLOOKUP(F3751,#REF!,2,0),"")</f>
        <v/>
      </c>
      <c r="U3751" s="27" t="str">
        <f t="shared" si="304"/>
        <v>,17:30:00,car,14</v>
      </c>
    </row>
    <row r="3752" spans="1:21" hidden="1" x14ac:dyDescent="0.25">
      <c r="A3752" t="s">
        <v>47</v>
      </c>
      <c r="B3752">
        <v>17</v>
      </c>
      <c r="C3752" s="27" t="str">
        <f t="shared" si="300"/>
        <v>T</v>
      </c>
      <c r="E3752" t="s">
        <v>4029</v>
      </c>
      <c r="F3752" s="27" t="str">
        <f t="shared" si="301"/>
        <v>CCV-5A_LC</v>
      </c>
      <c r="G3752" t="s">
        <v>4030</v>
      </c>
      <c r="I3752" t="s">
        <v>4073</v>
      </c>
      <c r="J3752">
        <v>0</v>
      </c>
      <c r="K3752">
        <v>0</v>
      </c>
      <c r="L3752">
        <v>1</v>
      </c>
      <c r="M3752">
        <v>6</v>
      </c>
      <c r="N3752">
        <v>1</v>
      </c>
      <c r="O3752">
        <v>1</v>
      </c>
      <c r="P3752">
        <v>0</v>
      </c>
      <c r="Q3752">
        <v>0</v>
      </c>
      <c r="R3752" s="27">
        <f t="shared" si="302"/>
        <v>12</v>
      </c>
      <c r="S3752" s="27">
        <f t="shared" si="303"/>
        <v>9</v>
      </c>
      <c r="T3752" s="27" t="str">
        <f>IFERROR(VLOOKUP(F3752,#REF!,2,0),"")</f>
        <v/>
      </c>
      <c r="U3752" s="27" t="str">
        <f t="shared" si="304"/>
        <v>,17:45:00,car,12</v>
      </c>
    </row>
    <row r="3753" spans="1:21" hidden="1" x14ac:dyDescent="0.25">
      <c r="A3753" t="s">
        <v>102</v>
      </c>
      <c r="B3753">
        <v>6</v>
      </c>
      <c r="C3753" s="27" t="str">
        <f t="shared" si="300"/>
        <v>M</v>
      </c>
      <c r="E3753" t="s">
        <v>4074</v>
      </c>
      <c r="F3753" s="27" t="str">
        <f t="shared" si="301"/>
        <v>CCV-5A_SL</v>
      </c>
      <c r="G3753" t="s">
        <v>4075</v>
      </c>
      <c r="I3753" t="s">
        <v>4076</v>
      </c>
      <c r="J3753">
        <v>0</v>
      </c>
      <c r="K3753">
        <v>5</v>
      </c>
      <c r="L3753">
        <v>19</v>
      </c>
      <c r="M3753">
        <v>61</v>
      </c>
      <c r="N3753">
        <v>9</v>
      </c>
      <c r="O3753">
        <v>1</v>
      </c>
      <c r="P3753">
        <v>0</v>
      </c>
      <c r="Q3753">
        <v>4</v>
      </c>
      <c r="R3753" s="27">
        <f t="shared" si="302"/>
        <v>162</v>
      </c>
      <c r="S3753" s="27">
        <f t="shared" si="303"/>
        <v>113</v>
      </c>
      <c r="T3753" s="27" t="str">
        <f>IFERROR(VLOOKUP(F3753,#REF!,2,0),"")</f>
        <v/>
      </c>
      <c r="U3753" s="27" t="str">
        <f t="shared" si="304"/>
        <v>,06:00:00,car,162</v>
      </c>
    </row>
    <row r="3754" spans="1:21" hidden="1" x14ac:dyDescent="0.25">
      <c r="A3754" t="s">
        <v>107</v>
      </c>
      <c r="B3754">
        <v>6</v>
      </c>
      <c r="C3754" s="27" t="str">
        <f t="shared" si="300"/>
        <v>M</v>
      </c>
      <c r="E3754" t="s">
        <v>4074</v>
      </c>
      <c r="F3754" s="27" t="str">
        <f t="shared" si="301"/>
        <v>CCV-5A_SL</v>
      </c>
      <c r="G3754" t="s">
        <v>4075</v>
      </c>
      <c r="I3754" t="s">
        <v>4077</v>
      </c>
      <c r="J3754">
        <v>0</v>
      </c>
      <c r="K3754">
        <v>8</v>
      </c>
      <c r="L3754">
        <v>27</v>
      </c>
      <c r="M3754">
        <v>88</v>
      </c>
      <c r="N3754">
        <v>14</v>
      </c>
      <c r="O3754">
        <v>2</v>
      </c>
      <c r="P3754">
        <v>0</v>
      </c>
      <c r="Q3754">
        <v>6</v>
      </c>
      <c r="R3754" s="27">
        <f t="shared" si="302"/>
        <v>234</v>
      </c>
      <c r="S3754" s="27">
        <f t="shared" si="303"/>
        <v>162</v>
      </c>
      <c r="T3754" s="27" t="str">
        <f>IFERROR(VLOOKUP(F3754,#REF!,2,0),"")</f>
        <v/>
      </c>
      <c r="U3754" s="27" t="str">
        <f t="shared" si="304"/>
        <v>,06:15:00,car,234</v>
      </c>
    </row>
    <row r="3755" spans="1:21" hidden="1" x14ac:dyDescent="0.25">
      <c r="A3755" t="s">
        <v>109</v>
      </c>
      <c r="B3755">
        <v>6</v>
      </c>
      <c r="C3755" s="27" t="str">
        <f t="shared" si="300"/>
        <v>M</v>
      </c>
      <c r="E3755" t="s">
        <v>4074</v>
      </c>
      <c r="F3755" s="27" t="str">
        <f t="shared" si="301"/>
        <v>CCV-5A_SL</v>
      </c>
      <c r="G3755" t="s">
        <v>4075</v>
      </c>
      <c r="I3755" t="s">
        <v>4078</v>
      </c>
      <c r="J3755">
        <v>0</v>
      </c>
      <c r="K3755">
        <v>9</v>
      </c>
      <c r="L3755">
        <v>30</v>
      </c>
      <c r="M3755">
        <v>99</v>
      </c>
      <c r="N3755">
        <v>15</v>
      </c>
      <c r="O3755">
        <v>2</v>
      </c>
      <c r="P3755">
        <v>0</v>
      </c>
      <c r="Q3755">
        <v>7</v>
      </c>
      <c r="R3755" s="27">
        <f t="shared" si="302"/>
        <v>262</v>
      </c>
      <c r="S3755" s="27">
        <f t="shared" si="303"/>
        <v>181</v>
      </c>
      <c r="T3755" s="27" t="str">
        <f>IFERROR(VLOOKUP(F3755,#REF!,2,0),"")</f>
        <v/>
      </c>
      <c r="U3755" s="27" t="str">
        <f t="shared" si="304"/>
        <v>,06:30:00,car,262</v>
      </c>
    </row>
    <row r="3756" spans="1:21" hidden="1" x14ac:dyDescent="0.25">
      <c r="A3756" t="s">
        <v>111</v>
      </c>
      <c r="B3756">
        <v>6</v>
      </c>
      <c r="C3756" s="27" t="str">
        <f t="shared" si="300"/>
        <v>M</v>
      </c>
      <c r="E3756" t="s">
        <v>4074</v>
      </c>
      <c r="F3756" s="27" t="str">
        <f t="shared" si="301"/>
        <v>CCV-5A_SL</v>
      </c>
      <c r="G3756" t="s">
        <v>4075</v>
      </c>
      <c r="I3756" t="s">
        <v>4079</v>
      </c>
      <c r="J3756">
        <v>0</v>
      </c>
      <c r="K3756">
        <v>9</v>
      </c>
      <c r="L3756">
        <v>30</v>
      </c>
      <c r="M3756">
        <v>98</v>
      </c>
      <c r="N3756">
        <v>15</v>
      </c>
      <c r="O3756">
        <v>2</v>
      </c>
      <c r="P3756">
        <v>0</v>
      </c>
      <c r="Q3756">
        <v>7</v>
      </c>
      <c r="R3756" s="27">
        <f t="shared" si="302"/>
        <v>261</v>
      </c>
      <c r="S3756" s="27">
        <f t="shared" si="303"/>
        <v>180</v>
      </c>
      <c r="T3756" s="27" t="str">
        <f>IFERROR(VLOOKUP(F3756,#REF!,2,0),"")</f>
        <v/>
      </c>
      <c r="U3756" s="27" t="str">
        <f t="shared" si="304"/>
        <v>,06:45:00,car,261</v>
      </c>
    </row>
    <row r="3757" spans="1:21" hidden="1" x14ac:dyDescent="0.25">
      <c r="A3757" t="s">
        <v>113</v>
      </c>
      <c r="B3757">
        <v>7</v>
      </c>
      <c r="C3757" s="27" t="str">
        <f t="shared" si="300"/>
        <v>M</v>
      </c>
      <c r="E3757" t="s">
        <v>4074</v>
      </c>
      <c r="F3757" s="27" t="str">
        <f t="shared" si="301"/>
        <v>CCV-5A_SL</v>
      </c>
      <c r="G3757" t="s">
        <v>4075</v>
      </c>
      <c r="I3757" t="s">
        <v>4080</v>
      </c>
      <c r="J3757">
        <v>0</v>
      </c>
      <c r="K3757">
        <v>11</v>
      </c>
      <c r="L3757">
        <v>39</v>
      </c>
      <c r="M3757">
        <v>128</v>
      </c>
      <c r="N3757">
        <v>20</v>
      </c>
      <c r="O3757">
        <v>3</v>
      </c>
      <c r="P3757">
        <v>0</v>
      </c>
      <c r="Q3757">
        <v>9</v>
      </c>
      <c r="R3757" s="27">
        <f t="shared" si="302"/>
        <v>338</v>
      </c>
      <c r="S3757" s="27">
        <f t="shared" si="303"/>
        <v>235</v>
      </c>
      <c r="T3757" s="27" t="str">
        <f>IFERROR(VLOOKUP(F3757,#REF!,2,0),"")</f>
        <v/>
      </c>
      <c r="U3757" s="27" t="str">
        <f t="shared" si="304"/>
        <v>,07:00:00,car,338</v>
      </c>
    </row>
    <row r="3758" spans="1:21" hidden="1" x14ac:dyDescent="0.25">
      <c r="A3758" t="s">
        <v>115</v>
      </c>
      <c r="B3758">
        <v>7</v>
      </c>
      <c r="C3758" s="27" t="str">
        <f t="shared" si="300"/>
        <v>M</v>
      </c>
      <c r="E3758" t="s">
        <v>4074</v>
      </c>
      <c r="F3758" s="27" t="str">
        <f t="shared" si="301"/>
        <v>CCV-5A_SL</v>
      </c>
      <c r="G3758" t="s">
        <v>4075</v>
      </c>
      <c r="I3758" t="s">
        <v>4081</v>
      </c>
      <c r="J3758">
        <v>0</v>
      </c>
      <c r="K3758">
        <v>12</v>
      </c>
      <c r="L3758">
        <v>42</v>
      </c>
      <c r="M3758">
        <v>138</v>
      </c>
      <c r="N3758">
        <v>21</v>
      </c>
      <c r="O3758">
        <v>3</v>
      </c>
      <c r="P3758">
        <v>0</v>
      </c>
      <c r="Q3758">
        <v>9</v>
      </c>
      <c r="R3758" s="27">
        <f t="shared" si="302"/>
        <v>364</v>
      </c>
      <c r="S3758" s="27">
        <f t="shared" si="303"/>
        <v>252</v>
      </c>
      <c r="T3758" s="27" t="str">
        <f>IFERROR(VLOOKUP(F3758,#REF!,2,0),"")</f>
        <v/>
      </c>
      <c r="U3758" s="27" t="str">
        <f t="shared" si="304"/>
        <v>,07:15:00,car,364</v>
      </c>
    </row>
    <row r="3759" spans="1:21" hidden="1" x14ac:dyDescent="0.25">
      <c r="A3759" t="s">
        <v>117</v>
      </c>
      <c r="B3759">
        <v>7</v>
      </c>
      <c r="C3759" s="27" t="str">
        <f t="shared" si="300"/>
        <v>M</v>
      </c>
      <c r="E3759" t="s">
        <v>4074</v>
      </c>
      <c r="F3759" s="27" t="str">
        <f t="shared" si="301"/>
        <v>CCV-5A_SL</v>
      </c>
      <c r="G3759" t="s">
        <v>4075</v>
      </c>
      <c r="I3759" t="s">
        <v>4082</v>
      </c>
      <c r="J3759">
        <v>0</v>
      </c>
      <c r="K3759">
        <v>13</v>
      </c>
      <c r="L3759">
        <v>45</v>
      </c>
      <c r="M3759">
        <v>149</v>
      </c>
      <c r="N3759">
        <v>23</v>
      </c>
      <c r="O3759">
        <v>3</v>
      </c>
      <c r="P3759">
        <v>0</v>
      </c>
      <c r="Q3759">
        <v>10</v>
      </c>
      <c r="R3759" s="27">
        <f t="shared" si="302"/>
        <v>392</v>
      </c>
      <c r="S3759" s="27">
        <f t="shared" si="303"/>
        <v>272</v>
      </c>
      <c r="T3759" s="27" t="str">
        <f>IFERROR(VLOOKUP(F3759,#REF!,2,0),"")</f>
        <v/>
      </c>
      <c r="U3759" s="27" t="str">
        <f t="shared" si="304"/>
        <v>,07:30:00,car,392</v>
      </c>
    </row>
    <row r="3760" spans="1:21" hidden="1" x14ac:dyDescent="0.25">
      <c r="A3760" t="s">
        <v>119</v>
      </c>
      <c r="B3760">
        <v>7</v>
      </c>
      <c r="C3760" s="27" t="str">
        <f t="shared" si="300"/>
        <v>M</v>
      </c>
      <c r="E3760" t="s">
        <v>4074</v>
      </c>
      <c r="F3760" s="27" t="str">
        <f t="shared" si="301"/>
        <v>CCV-5A_SL</v>
      </c>
      <c r="G3760" t="s">
        <v>4075</v>
      </c>
      <c r="I3760" t="s">
        <v>4083</v>
      </c>
      <c r="J3760">
        <v>0</v>
      </c>
      <c r="K3760">
        <v>14</v>
      </c>
      <c r="L3760">
        <v>47</v>
      </c>
      <c r="M3760">
        <v>154</v>
      </c>
      <c r="N3760">
        <v>24</v>
      </c>
      <c r="O3760">
        <v>3</v>
      </c>
      <c r="P3760">
        <v>0</v>
      </c>
      <c r="Q3760">
        <v>10</v>
      </c>
      <c r="R3760" s="27">
        <f t="shared" si="302"/>
        <v>408</v>
      </c>
      <c r="S3760" s="27">
        <f t="shared" si="303"/>
        <v>282</v>
      </c>
      <c r="T3760" s="27" t="str">
        <f>IFERROR(VLOOKUP(F3760,#REF!,2,0),"")</f>
        <v/>
      </c>
      <c r="U3760" s="27" t="str">
        <f t="shared" si="304"/>
        <v>,07:45:00,car,408</v>
      </c>
    </row>
    <row r="3761" spans="1:21" hidden="1" x14ac:dyDescent="0.25">
      <c r="A3761" t="s">
        <v>121</v>
      </c>
      <c r="B3761">
        <v>8</v>
      </c>
      <c r="C3761" s="27" t="str">
        <f t="shared" si="300"/>
        <v>M</v>
      </c>
      <c r="E3761" t="s">
        <v>4074</v>
      </c>
      <c r="F3761" s="27" t="str">
        <f t="shared" si="301"/>
        <v>CCV-5A_SL</v>
      </c>
      <c r="G3761" t="s">
        <v>4075</v>
      </c>
      <c r="I3761" t="s">
        <v>4084</v>
      </c>
      <c r="J3761">
        <v>0</v>
      </c>
      <c r="K3761">
        <v>16</v>
      </c>
      <c r="L3761">
        <v>53</v>
      </c>
      <c r="M3761">
        <v>176</v>
      </c>
      <c r="N3761">
        <v>27</v>
      </c>
      <c r="O3761">
        <v>4</v>
      </c>
      <c r="P3761">
        <v>1</v>
      </c>
      <c r="Q3761">
        <v>12</v>
      </c>
      <c r="R3761" s="27">
        <f t="shared" si="302"/>
        <v>466</v>
      </c>
      <c r="S3761" s="27">
        <f t="shared" si="303"/>
        <v>322</v>
      </c>
      <c r="T3761" s="27" t="str">
        <f>IFERROR(VLOOKUP(F3761,#REF!,2,0),"")</f>
        <v/>
      </c>
      <c r="U3761" s="27" t="str">
        <f t="shared" si="304"/>
        <v>,08:00:00,car,466</v>
      </c>
    </row>
    <row r="3762" spans="1:21" hidden="1" x14ac:dyDescent="0.25">
      <c r="A3762" t="s">
        <v>123</v>
      </c>
      <c r="B3762">
        <v>8</v>
      </c>
      <c r="C3762" s="27" t="str">
        <f t="shared" si="300"/>
        <v>M</v>
      </c>
      <c r="E3762" t="s">
        <v>4074</v>
      </c>
      <c r="F3762" s="27" t="str">
        <f t="shared" si="301"/>
        <v>CCV-5A_SL</v>
      </c>
      <c r="G3762" t="s">
        <v>4075</v>
      </c>
      <c r="I3762" t="s">
        <v>4085</v>
      </c>
      <c r="J3762">
        <v>0</v>
      </c>
      <c r="K3762">
        <v>14</v>
      </c>
      <c r="L3762">
        <v>49</v>
      </c>
      <c r="M3762">
        <v>162</v>
      </c>
      <c r="N3762">
        <v>25</v>
      </c>
      <c r="O3762">
        <v>3</v>
      </c>
      <c r="P3762">
        <v>0</v>
      </c>
      <c r="Q3762">
        <v>11</v>
      </c>
      <c r="R3762" s="27">
        <f t="shared" si="302"/>
        <v>426</v>
      </c>
      <c r="S3762" s="27">
        <f t="shared" si="303"/>
        <v>296</v>
      </c>
      <c r="T3762" s="27" t="str">
        <f>IFERROR(VLOOKUP(F3762,#REF!,2,0),"")</f>
        <v/>
      </c>
      <c r="U3762" s="27" t="str">
        <f t="shared" si="304"/>
        <v>,08:15:00,car,426</v>
      </c>
    </row>
    <row r="3763" spans="1:21" hidden="1" x14ac:dyDescent="0.25">
      <c r="A3763" t="s">
        <v>125</v>
      </c>
      <c r="B3763">
        <v>8</v>
      </c>
      <c r="C3763" s="27" t="str">
        <f t="shared" si="300"/>
        <v>M</v>
      </c>
      <c r="E3763" t="s">
        <v>4074</v>
      </c>
      <c r="F3763" s="27" t="str">
        <f t="shared" si="301"/>
        <v>CCV-5A_SL</v>
      </c>
      <c r="G3763" t="s">
        <v>4075</v>
      </c>
      <c r="I3763" t="s">
        <v>4086</v>
      </c>
      <c r="J3763">
        <v>0</v>
      </c>
      <c r="K3763">
        <v>14</v>
      </c>
      <c r="L3763">
        <v>46</v>
      </c>
      <c r="M3763">
        <v>153</v>
      </c>
      <c r="N3763">
        <v>24</v>
      </c>
      <c r="O3763">
        <v>3</v>
      </c>
      <c r="P3763">
        <v>0</v>
      </c>
      <c r="Q3763">
        <v>10</v>
      </c>
      <c r="R3763" s="27">
        <f t="shared" si="302"/>
        <v>403</v>
      </c>
      <c r="S3763" s="27">
        <f t="shared" si="303"/>
        <v>278</v>
      </c>
      <c r="T3763" s="27" t="str">
        <f>IFERROR(VLOOKUP(F3763,#REF!,2,0),"")</f>
        <v/>
      </c>
      <c r="U3763" s="27" t="str">
        <f t="shared" si="304"/>
        <v>,08:30:00,car,403</v>
      </c>
    </row>
    <row r="3764" spans="1:21" hidden="1" x14ac:dyDescent="0.25">
      <c r="A3764" t="s">
        <v>127</v>
      </c>
      <c r="B3764">
        <v>8</v>
      </c>
      <c r="C3764" s="27" t="str">
        <f t="shared" si="300"/>
        <v>M</v>
      </c>
      <c r="E3764" t="s">
        <v>4074</v>
      </c>
      <c r="F3764" s="27" t="str">
        <f t="shared" si="301"/>
        <v>CCV-5A_SL</v>
      </c>
      <c r="G3764" t="s">
        <v>4075</v>
      </c>
      <c r="I3764" t="s">
        <v>4087</v>
      </c>
      <c r="J3764">
        <v>0</v>
      </c>
      <c r="K3764">
        <v>13</v>
      </c>
      <c r="L3764">
        <v>43</v>
      </c>
      <c r="M3764">
        <v>143</v>
      </c>
      <c r="N3764">
        <v>22</v>
      </c>
      <c r="O3764">
        <v>3</v>
      </c>
      <c r="P3764">
        <v>0</v>
      </c>
      <c r="Q3764">
        <v>10</v>
      </c>
      <c r="R3764" s="27">
        <f t="shared" si="302"/>
        <v>378</v>
      </c>
      <c r="S3764" s="27">
        <f t="shared" si="303"/>
        <v>261</v>
      </c>
      <c r="T3764" s="27" t="str">
        <f>IFERROR(VLOOKUP(F3764,#REF!,2,0),"")</f>
        <v/>
      </c>
      <c r="U3764" s="27" t="str">
        <f t="shared" si="304"/>
        <v>,08:45:00,car,378</v>
      </c>
    </row>
    <row r="3765" spans="1:21" hidden="1" x14ac:dyDescent="0.25">
      <c r="A3765" t="s">
        <v>129</v>
      </c>
      <c r="B3765">
        <v>9</v>
      </c>
      <c r="C3765" s="27" t="str">
        <f t="shared" si="300"/>
        <v>M</v>
      </c>
      <c r="E3765" t="s">
        <v>4074</v>
      </c>
      <c r="F3765" s="27" t="str">
        <f t="shared" si="301"/>
        <v>CCV-5A_SL</v>
      </c>
      <c r="G3765" t="s">
        <v>4075</v>
      </c>
      <c r="I3765" t="s">
        <v>4088</v>
      </c>
      <c r="J3765">
        <v>0</v>
      </c>
      <c r="K3765">
        <v>13</v>
      </c>
      <c r="L3765">
        <v>43</v>
      </c>
      <c r="M3765">
        <v>142</v>
      </c>
      <c r="N3765">
        <v>22</v>
      </c>
      <c r="O3765">
        <v>3</v>
      </c>
      <c r="P3765">
        <v>0</v>
      </c>
      <c r="Q3765">
        <v>9</v>
      </c>
      <c r="R3765" s="27">
        <f t="shared" si="302"/>
        <v>375</v>
      </c>
      <c r="S3765" s="27">
        <f t="shared" si="303"/>
        <v>259</v>
      </c>
      <c r="T3765" s="27" t="str">
        <f>IFERROR(VLOOKUP(F3765,#REF!,2,0),"")</f>
        <v/>
      </c>
      <c r="U3765" s="27" t="str">
        <f t="shared" si="304"/>
        <v>,09:00:00,car,375</v>
      </c>
    </row>
    <row r="3766" spans="1:21" hidden="1" x14ac:dyDescent="0.25">
      <c r="A3766" t="s">
        <v>131</v>
      </c>
      <c r="B3766">
        <v>9</v>
      </c>
      <c r="C3766" s="27" t="str">
        <f t="shared" si="300"/>
        <v>M</v>
      </c>
      <c r="E3766" t="s">
        <v>4074</v>
      </c>
      <c r="F3766" s="27" t="str">
        <f t="shared" si="301"/>
        <v>CCV-5A_SL</v>
      </c>
      <c r="G3766" t="s">
        <v>4075</v>
      </c>
      <c r="I3766" t="s">
        <v>4089</v>
      </c>
      <c r="J3766">
        <v>0</v>
      </c>
      <c r="K3766">
        <v>15</v>
      </c>
      <c r="L3766">
        <v>50</v>
      </c>
      <c r="M3766">
        <v>165</v>
      </c>
      <c r="N3766">
        <v>26</v>
      </c>
      <c r="O3766">
        <v>3</v>
      </c>
      <c r="P3766">
        <v>1</v>
      </c>
      <c r="Q3766">
        <v>11</v>
      </c>
      <c r="R3766" s="27">
        <f t="shared" si="302"/>
        <v>438</v>
      </c>
      <c r="S3766" s="27">
        <f t="shared" si="303"/>
        <v>302</v>
      </c>
      <c r="T3766" s="27" t="str">
        <f>IFERROR(VLOOKUP(F3766,#REF!,2,0),"")</f>
        <v/>
      </c>
      <c r="U3766" s="27" t="str">
        <f t="shared" si="304"/>
        <v>,09:15:00,car,438</v>
      </c>
    </row>
    <row r="3767" spans="1:21" hidden="1" x14ac:dyDescent="0.25">
      <c r="A3767" t="s">
        <v>133</v>
      </c>
      <c r="B3767">
        <v>9</v>
      </c>
      <c r="C3767" s="27" t="str">
        <f t="shared" si="300"/>
        <v>M</v>
      </c>
      <c r="E3767" t="s">
        <v>4074</v>
      </c>
      <c r="F3767" s="27" t="str">
        <f t="shared" si="301"/>
        <v>CCV-5A_SL</v>
      </c>
      <c r="G3767" t="s">
        <v>4075</v>
      </c>
      <c r="I3767" t="s">
        <v>4090</v>
      </c>
      <c r="J3767">
        <v>0</v>
      </c>
      <c r="K3767">
        <v>15</v>
      </c>
      <c r="L3767">
        <v>50</v>
      </c>
      <c r="M3767">
        <v>163</v>
      </c>
      <c r="N3767">
        <v>25</v>
      </c>
      <c r="O3767">
        <v>3</v>
      </c>
      <c r="P3767">
        <v>0</v>
      </c>
      <c r="Q3767">
        <v>11</v>
      </c>
      <c r="R3767" s="27">
        <f t="shared" si="302"/>
        <v>434</v>
      </c>
      <c r="S3767" s="27">
        <f t="shared" si="303"/>
        <v>299</v>
      </c>
      <c r="T3767" s="27" t="str">
        <f>IFERROR(VLOOKUP(F3767,#REF!,2,0),"")</f>
        <v/>
      </c>
      <c r="U3767" s="27" t="str">
        <f t="shared" si="304"/>
        <v>,09:30:00,car,434</v>
      </c>
    </row>
    <row r="3768" spans="1:21" hidden="1" x14ac:dyDescent="0.25">
      <c r="A3768" t="s">
        <v>135</v>
      </c>
      <c r="B3768">
        <v>9</v>
      </c>
      <c r="C3768" s="27" t="str">
        <f t="shared" si="300"/>
        <v>M</v>
      </c>
      <c r="E3768" t="s">
        <v>4074</v>
      </c>
      <c r="F3768" s="27" t="str">
        <f t="shared" si="301"/>
        <v>CCV-5A_SL</v>
      </c>
      <c r="G3768" t="s">
        <v>4075</v>
      </c>
      <c r="I3768" t="s">
        <v>4091</v>
      </c>
      <c r="J3768">
        <v>0</v>
      </c>
      <c r="K3768">
        <v>15</v>
      </c>
      <c r="L3768">
        <v>51</v>
      </c>
      <c r="M3768">
        <v>167</v>
      </c>
      <c r="N3768">
        <v>26</v>
      </c>
      <c r="O3768">
        <v>3</v>
      </c>
      <c r="P3768">
        <v>1</v>
      </c>
      <c r="Q3768">
        <v>11</v>
      </c>
      <c r="R3768" s="27">
        <f t="shared" si="302"/>
        <v>444</v>
      </c>
      <c r="S3768" s="27">
        <f t="shared" si="303"/>
        <v>307</v>
      </c>
      <c r="T3768" s="27" t="str">
        <f>IFERROR(VLOOKUP(F3768,#REF!,2,0),"")</f>
        <v/>
      </c>
      <c r="U3768" s="27" t="str">
        <f t="shared" si="304"/>
        <v>,09:45:00,car,444</v>
      </c>
    </row>
    <row r="3769" spans="1:21" hidden="1" x14ac:dyDescent="0.25">
      <c r="A3769" t="s">
        <v>137</v>
      </c>
      <c r="B3769">
        <v>10</v>
      </c>
      <c r="C3769" s="27" t="str">
        <f t="shared" si="300"/>
        <v>M</v>
      </c>
      <c r="E3769" t="s">
        <v>4074</v>
      </c>
      <c r="F3769" s="27" t="str">
        <f t="shared" si="301"/>
        <v>CCV-5A_SL</v>
      </c>
      <c r="G3769" t="s">
        <v>4075</v>
      </c>
      <c r="I3769" t="s">
        <v>4092</v>
      </c>
      <c r="J3769">
        <v>0</v>
      </c>
      <c r="K3769">
        <v>14</v>
      </c>
      <c r="L3769">
        <v>49</v>
      </c>
      <c r="M3769">
        <v>162</v>
      </c>
      <c r="N3769">
        <v>25</v>
      </c>
      <c r="O3769">
        <v>3</v>
      </c>
      <c r="P3769">
        <v>0</v>
      </c>
      <c r="Q3769">
        <v>11</v>
      </c>
      <c r="R3769" s="27">
        <f t="shared" si="302"/>
        <v>426</v>
      </c>
      <c r="S3769" s="27">
        <f t="shared" si="303"/>
        <v>296</v>
      </c>
      <c r="T3769" s="27" t="str">
        <f>IFERROR(VLOOKUP(F3769,#REF!,2,0),"")</f>
        <v/>
      </c>
      <c r="U3769" s="27" t="str">
        <f t="shared" si="304"/>
        <v>,10:00:00,car,426</v>
      </c>
    </row>
    <row r="3770" spans="1:21" hidden="1" x14ac:dyDescent="0.25">
      <c r="A3770" t="s">
        <v>139</v>
      </c>
      <c r="B3770">
        <v>10</v>
      </c>
      <c r="C3770" s="27" t="str">
        <f t="shared" si="300"/>
        <v>M</v>
      </c>
      <c r="E3770" t="s">
        <v>4074</v>
      </c>
      <c r="F3770" s="27" t="str">
        <f t="shared" si="301"/>
        <v>CCV-5A_SL</v>
      </c>
      <c r="G3770" t="s">
        <v>4075</v>
      </c>
      <c r="I3770" t="s">
        <v>4093</v>
      </c>
      <c r="J3770">
        <v>0</v>
      </c>
      <c r="K3770">
        <v>13</v>
      </c>
      <c r="L3770">
        <v>44</v>
      </c>
      <c r="M3770">
        <v>146</v>
      </c>
      <c r="N3770">
        <v>23</v>
      </c>
      <c r="O3770">
        <v>3</v>
      </c>
      <c r="P3770">
        <v>0</v>
      </c>
      <c r="Q3770">
        <v>10</v>
      </c>
      <c r="R3770" s="27">
        <f t="shared" si="302"/>
        <v>385</v>
      </c>
      <c r="S3770" s="27">
        <f t="shared" si="303"/>
        <v>266</v>
      </c>
      <c r="T3770" s="27" t="str">
        <f>IFERROR(VLOOKUP(F3770,#REF!,2,0),"")</f>
        <v/>
      </c>
      <c r="U3770" s="27" t="str">
        <f t="shared" si="304"/>
        <v>,10:15:00,car,385</v>
      </c>
    </row>
    <row r="3771" spans="1:21" hidden="1" x14ac:dyDescent="0.25">
      <c r="A3771" t="s">
        <v>141</v>
      </c>
      <c r="B3771">
        <v>10</v>
      </c>
      <c r="C3771" s="27" t="str">
        <f t="shared" si="300"/>
        <v>M</v>
      </c>
      <c r="E3771" t="s">
        <v>4074</v>
      </c>
      <c r="F3771" s="27" t="str">
        <f t="shared" si="301"/>
        <v>CCV-5A_SL</v>
      </c>
      <c r="G3771" t="s">
        <v>4075</v>
      </c>
      <c r="I3771" t="s">
        <v>4094</v>
      </c>
      <c r="J3771">
        <v>0</v>
      </c>
      <c r="K3771">
        <v>12</v>
      </c>
      <c r="L3771">
        <v>42</v>
      </c>
      <c r="M3771">
        <v>137</v>
      </c>
      <c r="N3771">
        <v>21</v>
      </c>
      <c r="O3771">
        <v>3</v>
      </c>
      <c r="P3771">
        <v>0</v>
      </c>
      <c r="Q3771">
        <v>9</v>
      </c>
      <c r="R3771" s="27">
        <f t="shared" si="302"/>
        <v>363</v>
      </c>
      <c r="S3771" s="27">
        <f t="shared" si="303"/>
        <v>251</v>
      </c>
      <c r="T3771" s="27" t="str">
        <f>IFERROR(VLOOKUP(F3771,#REF!,2,0),"")</f>
        <v/>
      </c>
      <c r="U3771" s="27" t="str">
        <f t="shared" si="304"/>
        <v>,10:30:00,car,363</v>
      </c>
    </row>
    <row r="3772" spans="1:21" hidden="1" x14ac:dyDescent="0.25">
      <c r="A3772" t="s">
        <v>143</v>
      </c>
      <c r="B3772">
        <v>10</v>
      </c>
      <c r="C3772" s="27" t="str">
        <f t="shared" si="300"/>
        <v>M</v>
      </c>
      <c r="E3772" t="s">
        <v>4074</v>
      </c>
      <c r="F3772" s="27" t="str">
        <f t="shared" si="301"/>
        <v>CCV-5A_SL</v>
      </c>
      <c r="G3772" t="s">
        <v>4075</v>
      </c>
      <c r="I3772" t="s">
        <v>4095</v>
      </c>
      <c r="J3772">
        <v>0</v>
      </c>
      <c r="K3772">
        <v>12</v>
      </c>
      <c r="L3772">
        <v>41</v>
      </c>
      <c r="M3772">
        <v>135</v>
      </c>
      <c r="N3772">
        <v>21</v>
      </c>
      <c r="O3772">
        <v>3</v>
      </c>
      <c r="P3772">
        <v>0</v>
      </c>
      <c r="Q3772">
        <v>9</v>
      </c>
      <c r="R3772" s="27">
        <f t="shared" si="302"/>
        <v>357</v>
      </c>
      <c r="S3772" s="27">
        <f t="shared" si="303"/>
        <v>247</v>
      </c>
      <c r="T3772" s="27" t="str">
        <f>IFERROR(VLOOKUP(F3772,#REF!,2,0),"")</f>
        <v/>
      </c>
      <c r="U3772" s="27" t="str">
        <f t="shared" si="304"/>
        <v>,10:45:00,car,357</v>
      </c>
    </row>
    <row r="3773" spans="1:21" hidden="1" x14ac:dyDescent="0.25">
      <c r="A3773" t="s">
        <v>145</v>
      </c>
      <c r="B3773">
        <v>11</v>
      </c>
      <c r="C3773" s="27" t="str">
        <f t="shared" si="300"/>
        <v>M</v>
      </c>
      <c r="E3773" t="s">
        <v>4074</v>
      </c>
      <c r="F3773" s="27" t="str">
        <f t="shared" si="301"/>
        <v>CCV-5A_SL</v>
      </c>
      <c r="G3773" t="s">
        <v>4075</v>
      </c>
      <c r="I3773" t="s">
        <v>4096</v>
      </c>
      <c r="J3773">
        <v>0</v>
      </c>
      <c r="K3773">
        <v>12</v>
      </c>
      <c r="L3773">
        <v>42</v>
      </c>
      <c r="M3773">
        <v>137</v>
      </c>
      <c r="N3773">
        <v>21</v>
      </c>
      <c r="O3773">
        <v>3</v>
      </c>
      <c r="P3773">
        <v>0</v>
      </c>
      <c r="Q3773">
        <v>9</v>
      </c>
      <c r="R3773" s="27">
        <f t="shared" si="302"/>
        <v>363</v>
      </c>
      <c r="S3773" s="27">
        <f t="shared" si="303"/>
        <v>251</v>
      </c>
      <c r="T3773" s="27" t="str">
        <f>IFERROR(VLOOKUP(F3773,#REF!,2,0),"")</f>
        <v/>
      </c>
      <c r="U3773" s="27" t="str">
        <f t="shared" si="304"/>
        <v>,11:00:00,car,363</v>
      </c>
    </row>
    <row r="3774" spans="1:21" hidden="1" x14ac:dyDescent="0.25">
      <c r="A3774" t="s">
        <v>147</v>
      </c>
      <c r="B3774">
        <v>11</v>
      </c>
      <c r="C3774" s="27" t="str">
        <f t="shared" si="300"/>
        <v>M</v>
      </c>
      <c r="E3774" t="s">
        <v>4074</v>
      </c>
      <c r="F3774" s="27" t="str">
        <f t="shared" si="301"/>
        <v>CCV-5A_SL</v>
      </c>
      <c r="G3774" t="s">
        <v>4075</v>
      </c>
      <c r="I3774" t="s">
        <v>4097</v>
      </c>
      <c r="J3774">
        <v>0</v>
      </c>
      <c r="K3774">
        <v>14</v>
      </c>
      <c r="L3774">
        <v>48</v>
      </c>
      <c r="M3774">
        <v>157</v>
      </c>
      <c r="N3774">
        <v>24</v>
      </c>
      <c r="O3774">
        <v>3</v>
      </c>
      <c r="P3774">
        <v>0</v>
      </c>
      <c r="Q3774">
        <v>10</v>
      </c>
      <c r="R3774" s="27">
        <f t="shared" si="302"/>
        <v>415</v>
      </c>
      <c r="S3774" s="27">
        <f t="shared" si="303"/>
        <v>287</v>
      </c>
      <c r="T3774" s="27" t="str">
        <f>IFERROR(VLOOKUP(F3774,#REF!,2,0),"")</f>
        <v/>
      </c>
      <c r="U3774" s="27" t="str">
        <f t="shared" si="304"/>
        <v>,11:15:00,car,415</v>
      </c>
    </row>
    <row r="3775" spans="1:21" hidden="1" x14ac:dyDescent="0.25">
      <c r="A3775" t="s">
        <v>149</v>
      </c>
      <c r="B3775">
        <v>11</v>
      </c>
      <c r="C3775" s="27" t="str">
        <f t="shared" si="300"/>
        <v>M</v>
      </c>
      <c r="E3775" t="s">
        <v>4074</v>
      </c>
      <c r="F3775" s="27" t="str">
        <f t="shared" si="301"/>
        <v>CCV-5A_SL</v>
      </c>
      <c r="G3775" t="s">
        <v>4075</v>
      </c>
      <c r="I3775" t="s">
        <v>4098</v>
      </c>
      <c r="J3775">
        <v>0</v>
      </c>
      <c r="K3775">
        <v>14</v>
      </c>
      <c r="L3775">
        <v>48</v>
      </c>
      <c r="M3775">
        <v>159</v>
      </c>
      <c r="N3775">
        <v>25</v>
      </c>
      <c r="O3775">
        <v>3</v>
      </c>
      <c r="P3775">
        <v>0</v>
      </c>
      <c r="Q3775">
        <v>11</v>
      </c>
      <c r="R3775" s="27">
        <f t="shared" si="302"/>
        <v>419</v>
      </c>
      <c r="S3775" s="27">
        <f t="shared" si="303"/>
        <v>290</v>
      </c>
      <c r="T3775" s="27" t="str">
        <f>IFERROR(VLOOKUP(F3775,#REF!,2,0),"")</f>
        <v/>
      </c>
      <c r="U3775" s="27" t="str">
        <f t="shared" si="304"/>
        <v>,11:30:00,car,419</v>
      </c>
    </row>
    <row r="3776" spans="1:21" hidden="1" x14ac:dyDescent="0.25">
      <c r="A3776" t="s">
        <v>151</v>
      </c>
      <c r="B3776">
        <v>11</v>
      </c>
      <c r="C3776" s="27" t="str">
        <f t="shared" si="300"/>
        <v>M</v>
      </c>
      <c r="E3776" t="s">
        <v>4074</v>
      </c>
      <c r="F3776" s="27" t="str">
        <f t="shared" si="301"/>
        <v>CCV-5A_SL</v>
      </c>
      <c r="G3776" t="s">
        <v>4075</v>
      </c>
      <c r="I3776" t="s">
        <v>4099</v>
      </c>
      <c r="J3776">
        <v>0</v>
      </c>
      <c r="K3776">
        <v>14</v>
      </c>
      <c r="L3776">
        <v>47</v>
      </c>
      <c r="M3776">
        <v>153</v>
      </c>
      <c r="N3776">
        <v>24</v>
      </c>
      <c r="O3776">
        <v>3</v>
      </c>
      <c r="P3776">
        <v>0</v>
      </c>
      <c r="Q3776">
        <v>10</v>
      </c>
      <c r="R3776" s="27">
        <f t="shared" si="302"/>
        <v>407</v>
      </c>
      <c r="S3776" s="27">
        <f t="shared" si="303"/>
        <v>281</v>
      </c>
      <c r="T3776" s="27" t="str">
        <f>IFERROR(VLOOKUP(F3776,#REF!,2,0),"")</f>
        <v/>
      </c>
      <c r="U3776" s="27" t="str">
        <f t="shared" si="304"/>
        <v>,11:45:00,car,407</v>
      </c>
    </row>
    <row r="3777" spans="1:21" hidden="1" x14ac:dyDescent="0.25">
      <c r="A3777" t="s">
        <v>153</v>
      </c>
      <c r="B3777">
        <v>12</v>
      </c>
      <c r="C3777" s="27" t="str">
        <f t="shared" si="300"/>
        <v>T</v>
      </c>
      <c r="E3777" t="s">
        <v>4074</v>
      </c>
      <c r="F3777" s="27" t="str">
        <f t="shared" si="301"/>
        <v>CCV-5A_SL</v>
      </c>
      <c r="G3777" t="s">
        <v>4075</v>
      </c>
      <c r="I3777" t="s">
        <v>4100</v>
      </c>
      <c r="J3777">
        <v>0</v>
      </c>
      <c r="K3777">
        <v>14</v>
      </c>
      <c r="L3777">
        <v>47</v>
      </c>
      <c r="M3777">
        <v>154</v>
      </c>
      <c r="N3777">
        <v>24</v>
      </c>
      <c r="O3777">
        <v>3</v>
      </c>
      <c r="P3777">
        <v>0</v>
      </c>
      <c r="Q3777">
        <v>10</v>
      </c>
      <c r="R3777" s="27">
        <f t="shared" si="302"/>
        <v>408</v>
      </c>
      <c r="S3777" s="27">
        <f t="shared" si="303"/>
        <v>282</v>
      </c>
      <c r="T3777" s="27" t="str">
        <f>IFERROR(VLOOKUP(F3777,#REF!,2,0),"")</f>
        <v/>
      </c>
      <c r="U3777" s="27" t="str">
        <f t="shared" si="304"/>
        <v>,12:00:00,car,408</v>
      </c>
    </row>
    <row r="3778" spans="1:21" hidden="1" x14ac:dyDescent="0.25">
      <c r="A3778" t="s">
        <v>155</v>
      </c>
      <c r="B3778">
        <v>12</v>
      </c>
      <c r="C3778" s="27" t="str">
        <f t="shared" si="300"/>
        <v>T</v>
      </c>
      <c r="E3778" t="s">
        <v>4074</v>
      </c>
      <c r="F3778" s="27" t="str">
        <f t="shared" si="301"/>
        <v>CCV-5A_SL</v>
      </c>
      <c r="G3778" t="s">
        <v>4075</v>
      </c>
      <c r="I3778" t="s">
        <v>4101</v>
      </c>
      <c r="J3778">
        <v>0</v>
      </c>
      <c r="K3778">
        <v>12</v>
      </c>
      <c r="L3778">
        <v>43</v>
      </c>
      <c r="M3778">
        <v>140</v>
      </c>
      <c r="N3778">
        <v>22</v>
      </c>
      <c r="O3778">
        <v>3</v>
      </c>
      <c r="P3778">
        <v>0</v>
      </c>
      <c r="Q3778">
        <v>9</v>
      </c>
      <c r="R3778" s="27">
        <f t="shared" si="302"/>
        <v>370</v>
      </c>
      <c r="S3778" s="27">
        <f t="shared" si="303"/>
        <v>257</v>
      </c>
      <c r="T3778" s="27" t="str">
        <f>IFERROR(VLOOKUP(F3778,#REF!,2,0),"")</f>
        <v/>
      </c>
      <c r="U3778" s="27" t="str">
        <f t="shared" si="304"/>
        <v>,12:15:00,car,370</v>
      </c>
    </row>
    <row r="3779" spans="1:21" hidden="1" x14ac:dyDescent="0.25">
      <c r="A3779" t="s">
        <v>157</v>
      </c>
      <c r="B3779">
        <v>12</v>
      </c>
      <c r="C3779" s="27" t="str">
        <f t="shared" ref="C3779:C3842" si="305">IF(B3779&lt;12,"M",IF(AND(B3779&gt;=12,B3779&lt;=18),"T","N"))</f>
        <v>T</v>
      </c>
      <c r="E3779" t="s">
        <v>4074</v>
      </c>
      <c r="F3779" s="27" t="str">
        <f t="shared" ref="F3779:F3842" si="306">CONCATENATE("CCV-",G3779)</f>
        <v>CCV-5A_SL</v>
      </c>
      <c r="G3779" t="s">
        <v>4075</v>
      </c>
      <c r="I3779" t="s">
        <v>4102</v>
      </c>
      <c r="J3779">
        <v>0</v>
      </c>
      <c r="K3779">
        <v>12</v>
      </c>
      <c r="L3779">
        <v>42</v>
      </c>
      <c r="M3779">
        <v>138</v>
      </c>
      <c r="N3779">
        <v>22</v>
      </c>
      <c r="O3779">
        <v>3</v>
      </c>
      <c r="P3779">
        <v>0</v>
      </c>
      <c r="Q3779">
        <v>9</v>
      </c>
      <c r="R3779" s="27">
        <f t="shared" ref="R3779:R3842" si="307">ROUNDUP((M3779+P3779+Q3779+(1/6)*N3779+2*K3779+2.5*L3779)*1.3,0)</f>
        <v>364</v>
      </c>
      <c r="S3779" s="27">
        <f t="shared" ref="S3779:S3842" si="308">ROUNDUP(M3779+P3779+Q3779+2.5*L3779,0)</f>
        <v>252</v>
      </c>
      <c r="T3779" s="27" t="str">
        <f>IFERROR(VLOOKUP(F3779,#REF!,2,0),"")</f>
        <v/>
      </c>
      <c r="U3779" s="27" t="str">
        <f t="shared" ref="U3779:U3842" si="309">CONCATENATE(T3779,",",CONCATENATE(LEFT(A3779,5),":00"),",car,",R3779)</f>
        <v>,12:30:00,car,364</v>
      </c>
    </row>
    <row r="3780" spans="1:21" hidden="1" x14ac:dyDescent="0.25">
      <c r="A3780" t="s">
        <v>159</v>
      </c>
      <c r="B3780">
        <v>12</v>
      </c>
      <c r="C3780" s="27" t="str">
        <f t="shared" si="305"/>
        <v>T</v>
      </c>
      <c r="E3780" t="s">
        <v>4074</v>
      </c>
      <c r="F3780" s="27" t="str">
        <f t="shared" si="306"/>
        <v>CCV-5A_SL</v>
      </c>
      <c r="G3780" t="s">
        <v>4075</v>
      </c>
      <c r="I3780" t="s">
        <v>4103</v>
      </c>
      <c r="J3780">
        <v>0</v>
      </c>
      <c r="K3780">
        <v>10</v>
      </c>
      <c r="L3780">
        <v>35</v>
      </c>
      <c r="M3780">
        <v>115</v>
      </c>
      <c r="N3780">
        <v>18</v>
      </c>
      <c r="O3780">
        <v>2</v>
      </c>
      <c r="P3780">
        <v>0</v>
      </c>
      <c r="Q3780">
        <v>8</v>
      </c>
      <c r="R3780" s="27">
        <f t="shared" si="307"/>
        <v>304</v>
      </c>
      <c r="S3780" s="27">
        <f t="shared" si="308"/>
        <v>211</v>
      </c>
      <c r="T3780" s="27" t="str">
        <f>IFERROR(VLOOKUP(F3780,#REF!,2,0),"")</f>
        <v/>
      </c>
      <c r="U3780" s="27" t="str">
        <f t="shared" si="309"/>
        <v>,12:45:00,car,304</v>
      </c>
    </row>
    <row r="3781" spans="1:21" hidden="1" x14ac:dyDescent="0.25">
      <c r="A3781" t="s">
        <v>161</v>
      </c>
      <c r="B3781">
        <v>13</v>
      </c>
      <c r="C3781" s="27" t="str">
        <f t="shared" si="305"/>
        <v>T</v>
      </c>
      <c r="E3781" t="s">
        <v>4074</v>
      </c>
      <c r="F3781" s="27" t="str">
        <f t="shared" si="306"/>
        <v>CCV-5A_SL</v>
      </c>
      <c r="G3781" t="s">
        <v>4075</v>
      </c>
      <c r="I3781" t="s">
        <v>4104</v>
      </c>
      <c r="J3781">
        <v>0</v>
      </c>
      <c r="K3781">
        <v>13</v>
      </c>
      <c r="L3781">
        <v>44</v>
      </c>
      <c r="M3781">
        <v>143</v>
      </c>
      <c r="N3781">
        <v>22</v>
      </c>
      <c r="O3781">
        <v>3</v>
      </c>
      <c r="P3781">
        <v>0</v>
      </c>
      <c r="Q3781">
        <v>10</v>
      </c>
      <c r="R3781" s="27">
        <f t="shared" si="307"/>
        <v>381</v>
      </c>
      <c r="S3781" s="27">
        <f t="shared" si="308"/>
        <v>263</v>
      </c>
      <c r="T3781" s="27" t="str">
        <f>IFERROR(VLOOKUP(F3781,#REF!,2,0),"")</f>
        <v/>
      </c>
      <c r="U3781" s="27" t="str">
        <f t="shared" si="309"/>
        <v>,13:00:00,car,381</v>
      </c>
    </row>
    <row r="3782" spans="1:21" hidden="1" x14ac:dyDescent="0.25">
      <c r="A3782" t="s">
        <v>163</v>
      </c>
      <c r="B3782">
        <v>13</v>
      </c>
      <c r="C3782" s="27" t="str">
        <f t="shared" si="305"/>
        <v>T</v>
      </c>
      <c r="E3782" t="s">
        <v>4074</v>
      </c>
      <c r="F3782" s="27" t="str">
        <f t="shared" si="306"/>
        <v>CCV-5A_SL</v>
      </c>
      <c r="G3782" t="s">
        <v>4075</v>
      </c>
      <c r="I3782" t="s">
        <v>4105</v>
      </c>
      <c r="J3782">
        <v>0</v>
      </c>
      <c r="K3782">
        <v>12</v>
      </c>
      <c r="L3782">
        <v>41</v>
      </c>
      <c r="M3782">
        <v>134</v>
      </c>
      <c r="N3782">
        <v>21</v>
      </c>
      <c r="O3782">
        <v>3</v>
      </c>
      <c r="P3782">
        <v>0</v>
      </c>
      <c r="Q3782">
        <v>9</v>
      </c>
      <c r="R3782" s="27">
        <f t="shared" si="307"/>
        <v>355</v>
      </c>
      <c r="S3782" s="27">
        <f t="shared" si="308"/>
        <v>246</v>
      </c>
      <c r="T3782" s="27" t="str">
        <f>IFERROR(VLOOKUP(F3782,#REF!,2,0),"")</f>
        <v/>
      </c>
      <c r="U3782" s="27" t="str">
        <f t="shared" si="309"/>
        <v>,13:15:00,car,355</v>
      </c>
    </row>
    <row r="3783" spans="1:21" hidden="1" x14ac:dyDescent="0.25">
      <c r="A3783" t="s">
        <v>165</v>
      </c>
      <c r="B3783">
        <v>13</v>
      </c>
      <c r="C3783" s="27" t="str">
        <f t="shared" si="305"/>
        <v>T</v>
      </c>
      <c r="E3783" t="s">
        <v>4074</v>
      </c>
      <c r="F3783" s="27" t="str">
        <f t="shared" si="306"/>
        <v>CCV-5A_SL</v>
      </c>
      <c r="G3783" t="s">
        <v>4075</v>
      </c>
      <c r="I3783" t="s">
        <v>4106</v>
      </c>
      <c r="J3783">
        <v>0</v>
      </c>
      <c r="K3783">
        <v>12</v>
      </c>
      <c r="L3783">
        <v>40</v>
      </c>
      <c r="M3783">
        <v>132</v>
      </c>
      <c r="N3783">
        <v>21</v>
      </c>
      <c r="O3783">
        <v>3</v>
      </c>
      <c r="P3783">
        <v>0</v>
      </c>
      <c r="Q3783">
        <v>9</v>
      </c>
      <c r="R3783" s="27">
        <f t="shared" si="307"/>
        <v>350</v>
      </c>
      <c r="S3783" s="27">
        <f t="shared" si="308"/>
        <v>241</v>
      </c>
      <c r="T3783" s="27" t="str">
        <f>IFERROR(VLOOKUP(F3783,#REF!,2,0),"")</f>
        <v/>
      </c>
      <c r="U3783" s="27" t="str">
        <f t="shared" si="309"/>
        <v>,13:30:00,car,350</v>
      </c>
    </row>
    <row r="3784" spans="1:21" hidden="1" x14ac:dyDescent="0.25">
      <c r="A3784" t="s">
        <v>167</v>
      </c>
      <c r="B3784">
        <v>13</v>
      </c>
      <c r="C3784" s="27" t="str">
        <f t="shared" si="305"/>
        <v>T</v>
      </c>
      <c r="E3784" t="s">
        <v>4074</v>
      </c>
      <c r="F3784" s="27" t="str">
        <f t="shared" si="306"/>
        <v>CCV-5A_SL</v>
      </c>
      <c r="G3784" t="s">
        <v>4075</v>
      </c>
      <c r="I3784" t="s">
        <v>4107</v>
      </c>
      <c r="J3784">
        <v>0</v>
      </c>
      <c r="K3784">
        <v>14</v>
      </c>
      <c r="L3784">
        <v>47</v>
      </c>
      <c r="M3784">
        <v>156</v>
      </c>
      <c r="N3784">
        <v>24</v>
      </c>
      <c r="O3784">
        <v>3</v>
      </c>
      <c r="P3784">
        <v>0</v>
      </c>
      <c r="Q3784">
        <v>10</v>
      </c>
      <c r="R3784" s="27">
        <f t="shared" si="307"/>
        <v>411</v>
      </c>
      <c r="S3784" s="27">
        <f t="shared" si="308"/>
        <v>284</v>
      </c>
      <c r="T3784" s="27" t="str">
        <f>IFERROR(VLOOKUP(F3784,#REF!,2,0),"")</f>
        <v/>
      </c>
      <c r="U3784" s="27" t="str">
        <f t="shared" si="309"/>
        <v>,13:45:00,car,411</v>
      </c>
    </row>
    <row r="3785" spans="1:21" hidden="1" x14ac:dyDescent="0.25">
      <c r="A3785" t="s">
        <v>169</v>
      </c>
      <c r="B3785">
        <v>14</v>
      </c>
      <c r="C3785" s="27" t="str">
        <f t="shared" si="305"/>
        <v>T</v>
      </c>
      <c r="E3785" t="s">
        <v>4074</v>
      </c>
      <c r="F3785" s="27" t="str">
        <f t="shared" si="306"/>
        <v>CCV-5A_SL</v>
      </c>
      <c r="G3785" t="s">
        <v>4075</v>
      </c>
      <c r="I3785" t="s">
        <v>4108</v>
      </c>
      <c r="J3785">
        <v>0</v>
      </c>
      <c r="K3785">
        <v>14</v>
      </c>
      <c r="L3785">
        <v>48</v>
      </c>
      <c r="M3785">
        <v>157</v>
      </c>
      <c r="N3785">
        <v>24</v>
      </c>
      <c r="O3785">
        <v>3</v>
      </c>
      <c r="P3785">
        <v>0</v>
      </c>
      <c r="Q3785">
        <v>10</v>
      </c>
      <c r="R3785" s="27">
        <f t="shared" si="307"/>
        <v>415</v>
      </c>
      <c r="S3785" s="27">
        <f t="shared" si="308"/>
        <v>287</v>
      </c>
      <c r="T3785" s="27" t="str">
        <f>IFERROR(VLOOKUP(F3785,#REF!,2,0),"")</f>
        <v/>
      </c>
      <c r="U3785" s="27" t="str">
        <f t="shared" si="309"/>
        <v>,14:00:00,car,415</v>
      </c>
    </row>
    <row r="3786" spans="1:21" hidden="1" x14ac:dyDescent="0.25">
      <c r="A3786" t="s">
        <v>171</v>
      </c>
      <c r="B3786">
        <v>14</v>
      </c>
      <c r="C3786" s="27" t="str">
        <f t="shared" si="305"/>
        <v>T</v>
      </c>
      <c r="E3786" t="s">
        <v>4074</v>
      </c>
      <c r="F3786" s="27" t="str">
        <f t="shared" si="306"/>
        <v>CCV-5A_SL</v>
      </c>
      <c r="G3786" t="s">
        <v>4075</v>
      </c>
      <c r="I3786" t="s">
        <v>4109</v>
      </c>
      <c r="J3786">
        <v>0</v>
      </c>
      <c r="K3786">
        <v>13</v>
      </c>
      <c r="L3786">
        <v>45</v>
      </c>
      <c r="M3786">
        <v>148</v>
      </c>
      <c r="N3786">
        <v>23</v>
      </c>
      <c r="O3786">
        <v>3</v>
      </c>
      <c r="P3786">
        <v>0</v>
      </c>
      <c r="Q3786">
        <v>10</v>
      </c>
      <c r="R3786" s="27">
        <f t="shared" si="307"/>
        <v>391</v>
      </c>
      <c r="S3786" s="27">
        <f t="shared" si="308"/>
        <v>271</v>
      </c>
      <c r="T3786" s="27" t="str">
        <f>IFERROR(VLOOKUP(F3786,#REF!,2,0),"")</f>
        <v/>
      </c>
      <c r="U3786" s="27" t="str">
        <f t="shared" si="309"/>
        <v>,14:15:00,car,391</v>
      </c>
    </row>
    <row r="3787" spans="1:21" hidden="1" x14ac:dyDescent="0.25">
      <c r="A3787" t="s">
        <v>173</v>
      </c>
      <c r="B3787">
        <v>14</v>
      </c>
      <c r="C3787" s="27" t="str">
        <f t="shared" si="305"/>
        <v>T</v>
      </c>
      <c r="E3787" t="s">
        <v>4074</v>
      </c>
      <c r="F3787" s="27" t="str">
        <f t="shared" si="306"/>
        <v>CCV-5A_SL</v>
      </c>
      <c r="G3787" t="s">
        <v>4075</v>
      </c>
      <c r="I3787" t="s">
        <v>4110</v>
      </c>
      <c r="J3787">
        <v>0</v>
      </c>
      <c r="K3787">
        <v>13</v>
      </c>
      <c r="L3787">
        <v>44</v>
      </c>
      <c r="M3787">
        <v>145</v>
      </c>
      <c r="N3787">
        <v>22</v>
      </c>
      <c r="O3787">
        <v>3</v>
      </c>
      <c r="P3787">
        <v>0</v>
      </c>
      <c r="Q3787">
        <v>10</v>
      </c>
      <c r="R3787" s="27">
        <f t="shared" si="307"/>
        <v>384</v>
      </c>
      <c r="S3787" s="27">
        <f t="shared" si="308"/>
        <v>265</v>
      </c>
      <c r="T3787" s="27" t="str">
        <f>IFERROR(VLOOKUP(F3787,#REF!,2,0),"")</f>
        <v/>
      </c>
      <c r="U3787" s="27" t="str">
        <f t="shared" si="309"/>
        <v>,14:30:00,car,384</v>
      </c>
    </row>
    <row r="3788" spans="1:21" hidden="1" x14ac:dyDescent="0.25">
      <c r="A3788" t="s">
        <v>175</v>
      </c>
      <c r="B3788">
        <v>14</v>
      </c>
      <c r="C3788" s="27" t="str">
        <f t="shared" si="305"/>
        <v>T</v>
      </c>
      <c r="E3788" t="s">
        <v>4074</v>
      </c>
      <c r="F3788" s="27" t="str">
        <f t="shared" si="306"/>
        <v>CCV-5A_SL</v>
      </c>
      <c r="G3788" t="s">
        <v>4075</v>
      </c>
      <c r="I3788" t="s">
        <v>4111</v>
      </c>
      <c r="J3788">
        <v>0</v>
      </c>
      <c r="K3788">
        <v>16</v>
      </c>
      <c r="L3788">
        <v>55</v>
      </c>
      <c r="M3788">
        <v>182</v>
      </c>
      <c r="N3788">
        <v>28</v>
      </c>
      <c r="O3788">
        <v>4</v>
      </c>
      <c r="P3788">
        <v>1</v>
      </c>
      <c r="Q3788">
        <v>12</v>
      </c>
      <c r="R3788" s="27">
        <f t="shared" si="307"/>
        <v>480</v>
      </c>
      <c r="S3788" s="27">
        <f t="shared" si="308"/>
        <v>333</v>
      </c>
      <c r="T3788" s="27" t="str">
        <f>IFERROR(VLOOKUP(F3788,#REF!,2,0),"")</f>
        <v/>
      </c>
      <c r="U3788" s="27" t="str">
        <f t="shared" si="309"/>
        <v>,14:45:00,car,480</v>
      </c>
    </row>
    <row r="3789" spans="1:21" hidden="1" x14ac:dyDescent="0.25">
      <c r="A3789" t="s">
        <v>177</v>
      </c>
      <c r="B3789">
        <v>15</v>
      </c>
      <c r="C3789" s="27" t="str">
        <f t="shared" si="305"/>
        <v>T</v>
      </c>
      <c r="E3789" t="s">
        <v>4074</v>
      </c>
      <c r="F3789" s="27" t="str">
        <f t="shared" si="306"/>
        <v>CCV-5A_SL</v>
      </c>
      <c r="G3789" t="s">
        <v>4075</v>
      </c>
      <c r="I3789" t="s">
        <v>4112</v>
      </c>
      <c r="J3789">
        <v>0</v>
      </c>
      <c r="K3789">
        <v>15</v>
      </c>
      <c r="L3789">
        <v>53</v>
      </c>
      <c r="M3789">
        <v>173</v>
      </c>
      <c r="N3789">
        <v>27</v>
      </c>
      <c r="O3789">
        <v>4</v>
      </c>
      <c r="P3789">
        <v>1</v>
      </c>
      <c r="Q3789">
        <v>12</v>
      </c>
      <c r="R3789" s="27">
        <f t="shared" si="307"/>
        <v>459</v>
      </c>
      <c r="S3789" s="27">
        <f t="shared" si="308"/>
        <v>319</v>
      </c>
      <c r="T3789" s="27" t="str">
        <f>IFERROR(VLOOKUP(F3789,#REF!,2,0),"")</f>
        <v/>
      </c>
      <c r="U3789" s="27" t="str">
        <f t="shared" si="309"/>
        <v>,15:00:00,car,459</v>
      </c>
    </row>
    <row r="3790" spans="1:21" hidden="1" x14ac:dyDescent="0.25">
      <c r="A3790" t="s">
        <v>179</v>
      </c>
      <c r="B3790">
        <v>15</v>
      </c>
      <c r="C3790" s="27" t="str">
        <f t="shared" si="305"/>
        <v>T</v>
      </c>
      <c r="E3790" t="s">
        <v>4074</v>
      </c>
      <c r="F3790" s="27" t="str">
        <f t="shared" si="306"/>
        <v>CCV-5A_SL</v>
      </c>
      <c r="G3790" t="s">
        <v>4075</v>
      </c>
      <c r="I3790" t="s">
        <v>4113</v>
      </c>
      <c r="J3790">
        <v>0</v>
      </c>
      <c r="K3790">
        <v>15</v>
      </c>
      <c r="L3790">
        <v>52</v>
      </c>
      <c r="M3790">
        <v>170</v>
      </c>
      <c r="N3790">
        <v>26</v>
      </c>
      <c r="O3790">
        <v>4</v>
      </c>
      <c r="P3790">
        <v>1</v>
      </c>
      <c r="Q3790">
        <v>11</v>
      </c>
      <c r="R3790" s="27">
        <f t="shared" si="307"/>
        <v>451</v>
      </c>
      <c r="S3790" s="27">
        <f t="shared" si="308"/>
        <v>312</v>
      </c>
      <c r="T3790" s="27" t="str">
        <f>IFERROR(VLOOKUP(F3790,#REF!,2,0),"")</f>
        <v/>
      </c>
      <c r="U3790" s="27" t="str">
        <f t="shared" si="309"/>
        <v>,15:15:00,car,451</v>
      </c>
    </row>
    <row r="3791" spans="1:21" hidden="1" x14ac:dyDescent="0.25">
      <c r="A3791" t="s">
        <v>181</v>
      </c>
      <c r="B3791">
        <v>15</v>
      </c>
      <c r="C3791" s="27" t="str">
        <f t="shared" si="305"/>
        <v>T</v>
      </c>
      <c r="E3791" t="s">
        <v>4074</v>
      </c>
      <c r="F3791" s="27" t="str">
        <f t="shared" si="306"/>
        <v>CCV-5A_SL</v>
      </c>
      <c r="G3791" t="s">
        <v>4075</v>
      </c>
      <c r="I3791" t="s">
        <v>4114</v>
      </c>
      <c r="J3791">
        <v>0</v>
      </c>
      <c r="K3791">
        <v>15</v>
      </c>
      <c r="L3791">
        <v>50</v>
      </c>
      <c r="M3791">
        <v>166</v>
      </c>
      <c r="N3791">
        <v>26</v>
      </c>
      <c r="O3791">
        <v>3</v>
      </c>
      <c r="P3791">
        <v>1</v>
      </c>
      <c r="Q3791">
        <v>11</v>
      </c>
      <c r="R3791" s="27">
        <f t="shared" si="307"/>
        <v>439</v>
      </c>
      <c r="S3791" s="27">
        <f t="shared" si="308"/>
        <v>303</v>
      </c>
      <c r="T3791" s="27" t="str">
        <f>IFERROR(VLOOKUP(F3791,#REF!,2,0),"")</f>
        <v/>
      </c>
      <c r="U3791" s="27" t="str">
        <f t="shared" si="309"/>
        <v>,15:30:00,car,439</v>
      </c>
    </row>
    <row r="3792" spans="1:21" hidden="1" x14ac:dyDescent="0.25">
      <c r="A3792" t="s">
        <v>183</v>
      </c>
      <c r="B3792">
        <v>15</v>
      </c>
      <c r="C3792" s="27" t="str">
        <f t="shared" si="305"/>
        <v>T</v>
      </c>
      <c r="E3792" t="s">
        <v>4074</v>
      </c>
      <c r="F3792" s="27" t="str">
        <f t="shared" si="306"/>
        <v>CCV-5A_SL</v>
      </c>
      <c r="G3792" t="s">
        <v>4075</v>
      </c>
      <c r="I3792" t="s">
        <v>4115</v>
      </c>
      <c r="J3792">
        <v>0</v>
      </c>
      <c r="K3792">
        <v>16</v>
      </c>
      <c r="L3792">
        <v>55</v>
      </c>
      <c r="M3792">
        <v>182</v>
      </c>
      <c r="N3792">
        <v>28</v>
      </c>
      <c r="O3792">
        <v>4</v>
      </c>
      <c r="P3792">
        <v>1</v>
      </c>
      <c r="Q3792">
        <v>12</v>
      </c>
      <c r="R3792" s="27">
        <f t="shared" si="307"/>
        <v>480</v>
      </c>
      <c r="S3792" s="27">
        <f t="shared" si="308"/>
        <v>333</v>
      </c>
      <c r="T3792" s="27" t="str">
        <f>IFERROR(VLOOKUP(F3792,#REF!,2,0),"")</f>
        <v/>
      </c>
      <c r="U3792" s="27" t="str">
        <f t="shared" si="309"/>
        <v>,15:45:00,car,480</v>
      </c>
    </row>
    <row r="3793" spans="1:21" hidden="1" x14ac:dyDescent="0.25">
      <c r="A3793" t="s">
        <v>185</v>
      </c>
      <c r="B3793">
        <v>16</v>
      </c>
      <c r="C3793" s="27" t="str">
        <f t="shared" si="305"/>
        <v>T</v>
      </c>
      <c r="E3793" t="s">
        <v>4074</v>
      </c>
      <c r="F3793" s="27" t="str">
        <f t="shared" si="306"/>
        <v>CCV-5A_SL</v>
      </c>
      <c r="G3793" t="s">
        <v>4075</v>
      </c>
      <c r="I3793" t="s">
        <v>4116</v>
      </c>
      <c r="J3793">
        <v>0</v>
      </c>
      <c r="K3793">
        <v>16</v>
      </c>
      <c r="L3793">
        <v>54</v>
      </c>
      <c r="M3793">
        <v>178</v>
      </c>
      <c r="N3793">
        <v>28</v>
      </c>
      <c r="O3793">
        <v>4</v>
      </c>
      <c r="P3793">
        <v>1</v>
      </c>
      <c r="Q3793">
        <v>12</v>
      </c>
      <c r="R3793" s="27">
        <f t="shared" si="307"/>
        <v>472</v>
      </c>
      <c r="S3793" s="27">
        <f t="shared" si="308"/>
        <v>326</v>
      </c>
      <c r="T3793" s="27" t="str">
        <f>IFERROR(VLOOKUP(F3793,#REF!,2,0),"")</f>
        <v/>
      </c>
      <c r="U3793" s="27" t="str">
        <f t="shared" si="309"/>
        <v>,16:00:00,car,472</v>
      </c>
    </row>
    <row r="3794" spans="1:21" hidden="1" x14ac:dyDescent="0.25">
      <c r="A3794" t="s">
        <v>187</v>
      </c>
      <c r="B3794">
        <v>16</v>
      </c>
      <c r="C3794" s="27" t="str">
        <f t="shared" si="305"/>
        <v>T</v>
      </c>
      <c r="E3794" t="s">
        <v>4074</v>
      </c>
      <c r="F3794" s="27" t="str">
        <f t="shared" si="306"/>
        <v>CCV-5A_SL</v>
      </c>
      <c r="G3794" t="s">
        <v>4075</v>
      </c>
      <c r="I3794" t="s">
        <v>4117</v>
      </c>
      <c r="J3794">
        <v>0</v>
      </c>
      <c r="K3794">
        <v>15</v>
      </c>
      <c r="L3794">
        <v>50</v>
      </c>
      <c r="M3794">
        <v>165</v>
      </c>
      <c r="N3794">
        <v>26</v>
      </c>
      <c r="O3794">
        <v>3</v>
      </c>
      <c r="P3794">
        <v>1</v>
      </c>
      <c r="Q3794">
        <v>11</v>
      </c>
      <c r="R3794" s="27">
        <f t="shared" si="307"/>
        <v>438</v>
      </c>
      <c r="S3794" s="27">
        <f t="shared" si="308"/>
        <v>302</v>
      </c>
      <c r="T3794" s="27" t="str">
        <f>IFERROR(VLOOKUP(F3794,#REF!,2,0),"")</f>
        <v/>
      </c>
      <c r="U3794" s="27" t="str">
        <f t="shared" si="309"/>
        <v>,16:15:00,car,438</v>
      </c>
    </row>
    <row r="3795" spans="1:21" hidden="1" x14ac:dyDescent="0.25">
      <c r="A3795" t="s">
        <v>42</v>
      </c>
      <c r="B3795">
        <v>16</v>
      </c>
      <c r="C3795" s="27" t="str">
        <f t="shared" si="305"/>
        <v>T</v>
      </c>
      <c r="E3795" t="s">
        <v>4074</v>
      </c>
      <c r="F3795" s="27" t="str">
        <f t="shared" si="306"/>
        <v>CCV-5A_SL</v>
      </c>
      <c r="G3795" t="s">
        <v>4075</v>
      </c>
      <c r="I3795" t="s">
        <v>4118</v>
      </c>
      <c r="J3795">
        <v>0</v>
      </c>
      <c r="K3795">
        <v>17</v>
      </c>
      <c r="L3795">
        <v>57</v>
      </c>
      <c r="M3795">
        <v>188</v>
      </c>
      <c r="N3795">
        <v>29</v>
      </c>
      <c r="O3795">
        <v>4</v>
      </c>
      <c r="P3795">
        <v>1</v>
      </c>
      <c r="Q3795">
        <v>13</v>
      </c>
      <c r="R3795" s="27">
        <f t="shared" si="307"/>
        <v>499</v>
      </c>
      <c r="S3795" s="27">
        <f t="shared" si="308"/>
        <v>345</v>
      </c>
      <c r="T3795" s="27" t="str">
        <f>IFERROR(VLOOKUP(F3795,#REF!,2,0),"")</f>
        <v/>
      </c>
      <c r="U3795" s="27" t="str">
        <f t="shared" si="309"/>
        <v>,16:30:00,car,499</v>
      </c>
    </row>
    <row r="3796" spans="1:21" hidden="1" x14ac:dyDescent="0.25">
      <c r="A3796" t="s">
        <v>43</v>
      </c>
      <c r="B3796">
        <v>16</v>
      </c>
      <c r="C3796" s="27" t="str">
        <f t="shared" si="305"/>
        <v>T</v>
      </c>
      <c r="E3796" t="s">
        <v>4074</v>
      </c>
      <c r="F3796" s="27" t="str">
        <f t="shared" si="306"/>
        <v>CCV-5A_SL</v>
      </c>
      <c r="G3796" t="s">
        <v>4075</v>
      </c>
      <c r="I3796" t="s">
        <v>4119</v>
      </c>
      <c r="J3796">
        <v>0</v>
      </c>
      <c r="K3796">
        <v>16</v>
      </c>
      <c r="L3796">
        <v>53</v>
      </c>
      <c r="M3796">
        <v>174</v>
      </c>
      <c r="N3796">
        <v>27</v>
      </c>
      <c r="O3796">
        <v>4</v>
      </c>
      <c r="P3796">
        <v>1</v>
      </c>
      <c r="Q3796">
        <v>12</v>
      </c>
      <c r="R3796" s="27">
        <f t="shared" si="307"/>
        <v>463</v>
      </c>
      <c r="S3796" s="27">
        <f t="shared" si="308"/>
        <v>320</v>
      </c>
      <c r="T3796" s="27" t="str">
        <f>IFERROR(VLOOKUP(F3796,#REF!,2,0),"")</f>
        <v/>
      </c>
      <c r="U3796" s="27" t="str">
        <f t="shared" si="309"/>
        <v>,16:45:00,car,463</v>
      </c>
    </row>
    <row r="3797" spans="1:21" hidden="1" x14ac:dyDescent="0.25">
      <c r="A3797" t="s">
        <v>44</v>
      </c>
      <c r="B3797">
        <v>17</v>
      </c>
      <c r="C3797" s="27" t="str">
        <f t="shared" si="305"/>
        <v>T</v>
      </c>
      <c r="E3797" t="s">
        <v>4074</v>
      </c>
      <c r="F3797" s="27" t="str">
        <f t="shared" si="306"/>
        <v>CCV-5A_SL</v>
      </c>
      <c r="G3797" t="s">
        <v>4075</v>
      </c>
      <c r="I3797" t="s">
        <v>4120</v>
      </c>
      <c r="J3797">
        <v>0</v>
      </c>
      <c r="K3797">
        <v>17</v>
      </c>
      <c r="L3797">
        <v>57</v>
      </c>
      <c r="M3797">
        <v>187</v>
      </c>
      <c r="N3797">
        <v>29</v>
      </c>
      <c r="O3797">
        <v>4</v>
      </c>
      <c r="P3797">
        <v>1</v>
      </c>
      <c r="Q3797">
        <v>12</v>
      </c>
      <c r="R3797" s="27">
        <f t="shared" si="307"/>
        <v>496</v>
      </c>
      <c r="S3797" s="27">
        <f t="shared" si="308"/>
        <v>343</v>
      </c>
      <c r="T3797" s="27" t="str">
        <f>IFERROR(VLOOKUP(F3797,#REF!,2,0),"")</f>
        <v/>
      </c>
      <c r="U3797" s="27" t="str">
        <f t="shared" si="309"/>
        <v>,17:00:00,car,496</v>
      </c>
    </row>
    <row r="3798" spans="1:21" hidden="1" x14ac:dyDescent="0.25">
      <c r="A3798" t="s">
        <v>45</v>
      </c>
      <c r="B3798">
        <v>17</v>
      </c>
      <c r="C3798" s="27" t="str">
        <f t="shared" si="305"/>
        <v>T</v>
      </c>
      <c r="E3798" t="s">
        <v>4074</v>
      </c>
      <c r="F3798" s="27" t="str">
        <f t="shared" si="306"/>
        <v>CCV-5A_SL</v>
      </c>
      <c r="G3798" t="s">
        <v>4075</v>
      </c>
      <c r="I3798" t="s">
        <v>4121</v>
      </c>
      <c r="J3798">
        <v>0</v>
      </c>
      <c r="K3798">
        <v>16</v>
      </c>
      <c r="L3798">
        <v>55</v>
      </c>
      <c r="M3798">
        <v>181</v>
      </c>
      <c r="N3798">
        <v>28</v>
      </c>
      <c r="O3798">
        <v>4</v>
      </c>
      <c r="P3798">
        <v>1</v>
      </c>
      <c r="Q3798">
        <v>12</v>
      </c>
      <c r="R3798" s="27">
        <f t="shared" si="307"/>
        <v>479</v>
      </c>
      <c r="S3798" s="27">
        <f t="shared" si="308"/>
        <v>332</v>
      </c>
      <c r="T3798" s="27" t="str">
        <f>IFERROR(VLOOKUP(F3798,#REF!,2,0),"")</f>
        <v/>
      </c>
      <c r="U3798" s="27" t="str">
        <f t="shared" si="309"/>
        <v>,17:15:00,car,479</v>
      </c>
    </row>
    <row r="3799" spans="1:21" hidden="1" x14ac:dyDescent="0.25">
      <c r="A3799" t="s">
        <v>46</v>
      </c>
      <c r="B3799">
        <v>17</v>
      </c>
      <c r="C3799" s="27" t="str">
        <f t="shared" si="305"/>
        <v>T</v>
      </c>
      <c r="E3799" t="s">
        <v>4074</v>
      </c>
      <c r="F3799" s="27" t="str">
        <f t="shared" si="306"/>
        <v>CCV-5A_SL</v>
      </c>
      <c r="G3799" t="s">
        <v>4075</v>
      </c>
      <c r="I3799" t="s">
        <v>4122</v>
      </c>
      <c r="J3799">
        <v>0</v>
      </c>
      <c r="K3799">
        <v>17</v>
      </c>
      <c r="L3799">
        <v>59</v>
      </c>
      <c r="M3799">
        <v>194</v>
      </c>
      <c r="N3799">
        <v>30</v>
      </c>
      <c r="O3799">
        <v>4</v>
      </c>
      <c r="P3799">
        <v>1</v>
      </c>
      <c r="Q3799">
        <v>13</v>
      </c>
      <c r="R3799" s="27">
        <f t="shared" si="307"/>
        <v>513</v>
      </c>
      <c r="S3799" s="27">
        <f t="shared" si="308"/>
        <v>356</v>
      </c>
      <c r="T3799" s="27" t="str">
        <f>IFERROR(VLOOKUP(F3799,#REF!,2,0),"")</f>
        <v/>
      </c>
      <c r="U3799" s="27" t="str">
        <f t="shared" si="309"/>
        <v>,17:30:00,car,513</v>
      </c>
    </row>
    <row r="3800" spans="1:21" hidden="1" x14ac:dyDescent="0.25">
      <c r="A3800" t="s">
        <v>47</v>
      </c>
      <c r="B3800">
        <v>17</v>
      </c>
      <c r="C3800" s="27" t="str">
        <f t="shared" si="305"/>
        <v>T</v>
      </c>
      <c r="E3800" t="s">
        <v>4074</v>
      </c>
      <c r="F3800" s="27" t="str">
        <f t="shared" si="306"/>
        <v>CCV-5A_SL</v>
      </c>
      <c r="G3800" t="s">
        <v>4075</v>
      </c>
      <c r="I3800" t="s">
        <v>4123</v>
      </c>
      <c r="J3800">
        <v>0</v>
      </c>
      <c r="K3800">
        <v>17</v>
      </c>
      <c r="L3800">
        <v>59</v>
      </c>
      <c r="M3800">
        <v>193</v>
      </c>
      <c r="N3800">
        <v>30</v>
      </c>
      <c r="O3800">
        <v>4</v>
      </c>
      <c r="P3800">
        <v>1</v>
      </c>
      <c r="Q3800">
        <v>13</v>
      </c>
      <c r="R3800" s="27">
        <f t="shared" si="307"/>
        <v>512</v>
      </c>
      <c r="S3800" s="27">
        <f t="shared" si="308"/>
        <v>355</v>
      </c>
      <c r="T3800" s="27" t="str">
        <f>IFERROR(VLOOKUP(F3800,#REF!,2,0),"")</f>
        <v/>
      </c>
      <c r="U3800" s="27" t="str">
        <f t="shared" si="309"/>
        <v>,17:45:00,car,512</v>
      </c>
    </row>
    <row r="3801" spans="1:21" hidden="1" x14ac:dyDescent="0.25">
      <c r="A3801" t="s">
        <v>48</v>
      </c>
      <c r="B3801">
        <v>18</v>
      </c>
      <c r="C3801" s="27" t="str">
        <f t="shared" si="305"/>
        <v>T</v>
      </c>
      <c r="E3801" t="s">
        <v>4074</v>
      </c>
      <c r="F3801" s="27" t="str">
        <f t="shared" si="306"/>
        <v>CCV-5A_SL</v>
      </c>
      <c r="G3801" t="s">
        <v>4075</v>
      </c>
      <c r="I3801" t="s">
        <v>4124</v>
      </c>
      <c r="J3801">
        <v>0</v>
      </c>
      <c r="K3801">
        <v>18</v>
      </c>
      <c r="L3801">
        <v>60</v>
      </c>
      <c r="M3801">
        <v>198</v>
      </c>
      <c r="N3801">
        <v>31</v>
      </c>
      <c r="O3801">
        <v>4</v>
      </c>
      <c r="P3801">
        <v>1</v>
      </c>
      <c r="Q3801">
        <v>13</v>
      </c>
      <c r="R3801" s="27">
        <f t="shared" si="307"/>
        <v>525</v>
      </c>
      <c r="S3801" s="27">
        <f t="shared" si="308"/>
        <v>362</v>
      </c>
      <c r="T3801" s="27" t="str">
        <f>IFERROR(VLOOKUP(F3801,#REF!,2,0),"")</f>
        <v/>
      </c>
      <c r="U3801" s="27" t="str">
        <f t="shared" si="309"/>
        <v>,18:00:00,car,525</v>
      </c>
    </row>
    <row r="3802" spans="1:21" hidden="1" x14ac:dyDescent="0.25">
      <c r="A3802" t="s">
        <v>49</v>
      </c>
      <c r="B3802">
        <v>18</v>
      </c>
      <c r="C3802" s="27" t="str">
        <f t="shared" si="305"/>
        <v>T</v>
      </c>
      <c r="E3802" t="s">
        <v>4074</v>
      </c>
      <c r="F3802" s="27" t="str">
        <f t="shared" si="306"/>
        <v>CCV-5A_SL</v>
      </c>
      <c r="G3802" t="s">
        <v>4075</v>
      </c>
      <c r="I3802" t="s">
        <v>4125</v>
      </c>
      <c r="J3802">
        <v>0</v>
      </c>
      <c r="K3802">
        <v>16</v>
      </c>
      <c r="L3802">
        <v>56</v>
      </c>
      <c r="M3802">
        <v>183</v>
      </c>
      <c r="N3802">
        <v>28</v>
      </c>
      <c r="O3802">
        <v>4</v>
      </c>
      <c r="P3802">
        <v>1</v>
      </c>
      <c r="Q3802">
        <v>12</v>
      </c>
      <c r="R3802" s="27">
        <f t="shared" si="307"/>
        <v>485</v>
      </c>
      <c r="S3802" s="27">
        <f t="shared" si="308"/>
        <v>336</v>
      </c>
      <c r="T3802" s="27" t="str">
        <f>IFERROR(VLOOKUP(F3802,#REF!,2,0),"")</f>
        <v/>
      </c>
      <c r="U3802" s="27" t="str">
        <f t="shared" si="309"/>
        <v>,18:15:00,car,485</v>
      </c>
    </row>
    <row r="3803" spans="1:21" hidden="1" x14ac:dyDescent="0.25">
      <c r="A3803" t="s">
        <v>197</v>
      </c>
      <c r="B3803">
        <v>18</v>
      </c>
      <c r="C3803" s="27" t="str">
        <f t="shared" si="305"/>
        <v>T</v>
      </c>
      <c r="E3803" t="s">
        <v>4074</v>
      </c>
      <c r="F3803" s="27" t="str">
        <f t="shared" si="306"/>
        <v>CCV-5A_SL</v>
      </c>
      <c r="G3803" t="s">
        <v>4075</v>
      </c>
      <c r="I3803" t="s">
        <v>4126</v>
      </c>
      <c r="J3803">
        <v>0</v>
      </c>
      <c r="K3803">
        <v>16</v>
      </c>
      <c r="L3803">
        <v>53</v>
      </c>
      <c r="M3803">
        <v>175</v>
      </c>
      <c r="N3803">
        <v>27</v>
      </c>
      <c r="O3803">
        <v>4</v>
      </c>
      <c r="P3803">
        <v>1</v>
      </c>
      <c r="Q3803">
        <v>12</v>
      </c>
      <c r="R3803" s="27">
        <f t="shared" si="307"/>
        <v>465</v>
      </c>
      <c r="S3803" s="27">
        <f t="shared" si="308"/>
        <v>321</v>
      </c>
      <c r="T3803" s="27" t="str">
        <f>IFERROR(VLOOKUP(F3803,#REF!,2,0),"")</f>
        <v/>
      </c>
      <c r="U3803" s="27" t="str">
        <f t="shared" si="309"/>
        <v>,18:30:00,car,465</v>
      </c>
    </row>
    <row r="3804" spans="1:21" hidden="1" x14ac:dyDescent="0.25">
      <c r="A3804" t="s">
        <v>199</v>
      </c>
      <c r="B3804">
        <v>18</v>
      </c>
      <c r="C3804" s="27" t="str">
        <f t="shared" si="305"/>
        <v>T</v>
      </c>
      <c r="E3804" t="s">
        <v>4074</v>
      </c>
      <c r="F3804" s="27" t="str">
        <f t="shared" si="306"/>
        <v>CCV-5A_SL</v>
      </c>
      <c r="G3804" t="s">
        <v>4075</v>
      </c>
      <c r="I3804" t="s">
        <v>4127</v>
      </c>
      <c r="J3804">
        <v>0</v>
      </c>
      <c r="K3804">
        <v>14</v>
      </c>
      <c r="L3804">
        <v>48</v>
      </c>
      <c r="M3804">
        <v>159</v>
      </c>
      <c r="N3804">
        <v>25</v>
      </c>
      <c r="O3804">
        <v>3</v>
      </c>
      <c r="P3804">
        <v>0</v>
      </c>
      <c r="Q3804">
        <v>11</v>
      </c>
      <c r="R3804" s="27">
        <f t="shared" si="307"/>
        <v>419</v>
      </c>
      <c r="S3804" s="27">
        <f t="shared" si="308"/>
        <v>290</v>
      </c>
      <c r="T3804" s="27" t="str">
        <f>IFERROR(VLOOKUP(F3804,#REF!,2,0),"")</f>
        <v/>
      </c>
      <c r="U3804" s="27" t="str">
        <f t="shared" si="309"/>
        <v>,18:45:00,car,419</v>
      </c>
    </row>
    <row r="3805" spans="1:21" hidden="1" x14ac:dyDescent="0.25">
      <c r="A3805" t="s">
        <v>201</v>
      </c>
      <c r="B3805">
        <v>19</v>
      </c>
      <c r="C3805" s="27" t="str">
        <f t="shared" si="305"/>
        <v>N</v>
      </c>
      <c r="E3805" t="s">
        <v>4074</v>
      </c>
      <c r="F3805" s="27" t="str">
        <f t="shared" si="306"/>
        <v>CCV-5A_SL</v>
      </c>
      <c r="G3805" t="s">
        <v>4075</v>
      </c>
      <c r="I3805" t="s">
        <v>4128</v>
      </c>
      <c r="J3805">
        <v>0</v>
      </c>
      <c r="K3805">
        <v>14</v>
      </c>
      <c r="L3805">
        <v>49</v>
      </c>
      <c r="M3805">
        <v>162</v>
      </c>
      <c r="N3805">
        <v>25</v>
      </c>
      <c r="O3805">
        <v>3</v>
      </c>
      <c r="P3805">
        <v>0</v>
      </c>
      <c r="Q3805">
        <v>11</v>
      </c>
      <c r="R3805" s="27">
        <f t="shared" si="307"/>
        <v>426</v>
      </c>
      <c r="S3805" s="27">
        <f t="shared" si="308"/>
        <v>296</v>
      </c>
      <c r="T3805" s="27" t="str">
        <f>IFERROR(VLOOKUP(F3805,#REF!,2,0),"")</f>
        <v/>
      </c>
      <c r="U3805" s="27" t="str">
        <f t="shared" si="309"/>
        <v>,19:00:00,car,426</v>
      </c>
    </row>
    <row r="3806" spans="1:21" hidden="1" x14ac:dyDescent="0.25">
      <c r="A3806" t="s">
        <v>203</v>
      </c>
      <c r="B3806">
        <v>19</v>
      </c>
      <c r="C3806" s="27" t="str">
        <f t="shared" si="305"/>
        <v>N</v>
      </c>
      <c r="E3806" t="s">
        <v>4074</v>
      </c>
      <c r="F3806" s="27" t="str">
        <f t="shared" si="306"/>
        <v>CCV-5A_SL</v>
      </c>
      <c r="G3806" t="s">
        <v>4075</v>
      </c>
      <c r="I3806" t="s">
        <v>4129</v>
      </c>
      <c r="J3806">
        <v>0</v>
      </c>
      <c r="K3806">
        <v>14</v>
      </c>
      <c r="L3806">
        <v>49</v>
      </c>
      <c r="M3806">
        <v>161</v>
      </c>
      <c r="N3806">
        <v>25</v>
      </c>
      <c r="O3806">
        <v>3</v>
      </c>
      <c r="P3806">
        <v>0</v>
      </c>
      <c r="Q3806">
        <v>11</v>
      </c>
      <c r="R3806" s="27">
        <f t="shared" si="307"/>
        <v>425</v>
      </c>
      <c r="S3806" s="27">
        <f t="shared" si="308"/>
        <v>295</v>
      </c>
      <c r="T3806" s="27" t="str">
        <f>IFERROR(VLOOKUP(F3806,#REF!,2,0),"")</f>
        <v/>
      </c>
      <c r="U3806" s="27" t="str">
        <f t="shared" si="309"/>
        <v>,19:15:00,car,425</v>
      </c>
    </row>
    <row r="3807" spans="1:21" hidden="1" x14ac:dyDescent="0.25">
      <c r="A3807" t="s">
        <v>205</v>
      </c>
      <c r="B3807">
        <v>19</v>
      </c>
      <c r="C3807" s="27" t="str">
        <f t="shared" si="305"/>
        <v>N</v>
      </c>
      <c r="E3807" t="s">
        <v>4074</v>
      </c>
      <c r="F3807" s="27" t="str">
        <f t="shared" si="306"/>
        <v>CCV-5A_SL</v>
      </c>
      <c r="G3807" t="s">
        <v>4075</v>
      </c>
      <c r="I3807" t="s">
        <v>4130</v>
      </c>
      <c r="J3807">
        <v>0</v>
      </c>
      <c r="K3807">
        <v>13</v>
      </c>
      <c r="L3807">
        <v>46</v>
      </c>
      <c r="M3807">
        <v>151</v>
      </c>
      <c r="N3807">
        <v>24</v>
      </c>
      <c r="O3807">
        <v>3</v>
      </c>
      <c r="P3807">
        <v>0</v>
      </c>
      <c r="Q3807">
        <v>10</v>
      </c>
      <c r="R3807" s="27">
        <f t="shared" si="307"/>
        <v>398</v>
      </c>
      <c r="S3807" s="27">
        <f t="shared" si="308"/>
        <v>276</v>
      </c>
      <c r="T3807" s="27" t="str">
        <f>IFERROR(VLOOKUP(F3807,#REF!,2,0),"")</f>
        <v/>
      </c>
      <c r="U3807" s="27" t="str">
        <f t="shared" si="309"/>
        <v>,19:30:00,car,398</v>
      </c>
    </row>
    <row r="3808" spans="1:21" hidden="1" x14ac:dyDescent="0.25">
      <c r="A3808" t="s">
        <v>207</v>
      </c>
      <c r="B3808">
        <v>19</v>
      </c>
      <c r="C3808" s="27" t="str">
        <f t="shared" si="305"/>
        <v>N</v>
      </c>
      <c r="E3808" t="s">
        <v>4074</v>
      </c>
      <c r="F3808" s="27" t="str">
        <f t="shared" si="306"/>
        <v>CCV-5A_SL</v>
      </c>
      <c r="G3808" t="s">
        <v>4075</v>
      </c>
      <c r="I3808" t="s">
        <v>4131</v>
      </c>
      <c r="J3808">
        <v>0</v>
      </c>
      <c r="K3808">
        <v>15</v>
      </c>
      <c r="L3808">
        <v>50</v>
      </c>
      <c r="M3808">
        <v>165</v>
      </c>
      <c r="N3808">
        <v>26</v>
      </c>
      <c r="O3808">
        <v>3</v>
      </c>
      <c r="P3808">
        <v>1</v>
      </c>
      <c r="Q3808">
        <v>11</v>
      </c>
      <c r="R3808" s="27">
        <f t="shared" si="307"/>
        <v>438</v>
      </c>
      <c r="S3808" s="27">
        <f t="shared" si="308"/>
        <v>302</v>
      </c>
      <c r="T3808" s="27" t="str">
        <f>IFERROR(VLOOKUP(F3808,#REF!,2,0),"")</f>
        <v/>
      </c>
      <c r="U3808" s="27" t="str">
        <f t="shared" si="309"/>
        <v>,19:45:00,car,438</v>
      </c>
    </row>
    <row r="3809" spans="1:21" hidden="1" x14ac:dyDescent="0.25">
      <c r="A3809" t="s">
        <v>107</v>
      </c>
      <c r="B3809">
        <v>6</v>
      </c>
      <c r="C3809" s="27" t="str">
        <f t="shared" si="305"/>
        <v>M</v>
      </c>
      <c r="E3809" t="s">
        <v>4132</v>
      </c>
      <c r="F3809" s="27" t="str">
        <f t="shared" si="306"/>
        <v>CCV-5A</v>
      </c>
      <c r="G3809" t="s">
        <v>4133</v>
      </c>
      <c r="I3809" t="s">
        <v>4134</v>
      </c>
      <c r="J3809">
        <v>0</v>
      </c>
      <c r="K3809">
        <v>0</v>
      </c>
      <c r="L3809">
        <v>0</v>
      </c>
      <c r="M3809">
        <v>4</v>
      </c>
      <c r="N3809">
        <v>0</v>
      </c>
      <c r="O3809">
        <v>0</v>
      </c>
      <c r="P3809">
        <v>0</v>
      </c>
      <c r="Q3809">
        <v>2</v>
      </c>
      <c r="R3809" s="27">
        <f t="shared" si="307"/>
        <v>8</v>
      </c>
      <c r="S3809" s="27">
        <f t="shared" si="308"/>
        <v>6</v>
      </c>
      <c r="T3809" s="27" t="str">
        <f>IFERROR(VLOOKUP(F3809,#REF!,2,0),"")</f>
        <v/>
      </c>
      <c r="U3809" s="27" t="str">
        <f t="shared" si="309"/>
        <v>,06:15:00,car,8</v>
      </c>
    </row>
    <row r="3810" spans="1:21" hidden="1" x14ac:dyDescent="0.25">
      <c r="A3810" t="s">
        <v>109</v>
      </c>
      <c r="B3810">
        <v>6</v>
      </c>
      <c r="C3810" s="27" t="str">
        <f t="shared" si="305"/>
        <v>M</v>
      </c>
      <c r="E3810" t="s">
        <v>4132</v>
      </c>
      <c r="F3810" s="27" t="str">
        <f t="shared" si="306"/>
        <v>CCV-5A</v>
      </c>
      <c r="G3810" t="s">
        <v>4133</v>
      </c>
      <c r="I3810" t="s">
        <v>4135</v>
      </c>
      <c r="J3810">
        <v>0</v>
      </c>
      <c r="K3810">
        <v>1</v>
      </c>
      <c r="L3810">
        <v>1</v>
      </c>
      <c r="M3810">
        <v>10</v>
      </c>
      <c r="N3810">
        <v>2</v>
      </c>
      <c r="O3810">
        <v>1</v>
      </c>
      <c r="P3810">
        <v>0</v>
      </c>
      <c r="Q3810">
        <v>1</v>
      </c>
      <c r="R3810" s="27">
        <f t="shared" si="307"/>
        <v>21</v>
      </c>
      <c r="S3810" s="27">
        <f t="shared" si="308"/>
        <v>14</v>
      </c>
      <c r="T3810" s="27" t="str">
        <f>IFERROR(VLOOKUP(F3810,#REF!,2,0),"")</f>
        <v/>
      </c>
      <c r="U3810" s="27" t="str">
        <f t="shared" si="309"/>
        <v>,06:30:00,car,21</v>
      </c>
    </row>
    <row r="3811" spans="1:21" hidden="1" x14ac:dyDescent="0.25">
      <c r="A3811" t="s">
        <v>111</v>
      </c>
      <c r="B3811">
        <v>6</v>
      </c>
      <c r="C3811" s="27" t="str">
        <f t="shared" si="305"/>
        <v>M</v>
      </c>
      <c r="E3811" t="s">
        <v>4132</v>
      </c>
      <c r="F3811" s="27" t="str">
        <f t="shared" si="306"/>
        <v>CCV-5A</v>
      </c>
      <c r="G3811" t="s">
        <v>4133</v>
      </c>
      <c r="I3811" t="s">
        <v>4136</v>
      </c>
      <c r="J3811">
        <v>3</v>
      </c>
      <c r="K3811">
        <v>0</v>
      </c>
      <c r="L3811">
        <v>0</v>
      </c>
      <c r="M3811">
        <v>22</v>
      </c>
      <c r="N3811">
        <v>6</v>
      </c>
      <c r="O3811">
        <v>1</v>
      </c>
      <c r="P3811">
        <v>0</v>
      </c>
      <c r="Q3811">
        <v>2</v>
      </c>
      <c r="R3811" s="27">
        <f t="shared" si="307"/>
        <v>33</v>
      </c>
      <c r="S3811" s="27">
        <f t="shared" si="308"/>
        <v>24</v>
      </c>
      <c r="T3811" s="27" t="str">
        <f>IFERROR(VLOOKUP(F3811,#REF!,2,0),"")</f>
        <v/>
      </c>
      <c r="U3811" s="27" t="str">
        <f t="shared" si="309"/>
        <v>,06:45:00,car,33</v>
      </c>
    </row>
    <row r="3812" spans="1:21" hidden="1" x14ac:dyDescent="0.25">
      <c r="A3812" t="s">
        <v>113</v>
      </c>
      <c r="B3812">
        <v>7</v>
      </c>
      <c r="C3812" s="27" t="str">
        <f t="shared" si="305"/>
        <v>M</v>
      </c>
      <c r="E3812" t="s">
        <v>4132</v>
      </c>
      <c r="F3812" s="27" t="str">
        <f t="shared" si="306"/>
        <v>CCV-5A</v>
      </c>
      <c r="G3812" t="s">
        <v>4133</v>
      </c>
      <c r="I3812" t="s">
        <v>4137</v>
      </c>
      <c r="J3812">
        <v>0</v>
      </c>
      <c r="K3812">
        <v>0</v>
      </c>
      <c r="L3812">
        <v>0</v>
      </c>
      <c r="M3812">
        <v>27</v>
      </c>
      <c r="N3812">
        <v>3</v>
      </c>
      <c r="O3812">
        <v>0</v>
      </c>
      <c r="P3812">
        <v>0</v>
      </c>
      <c r="Q3812">
        <v>0</v>
      </c>
      <c r="R3812" s="27">
        <f t="shared" si="307"/>
        <v>36</v>
      </c>
      <c r="S3812" s="27">
        <f t="shared" si="308"/>
        <v>27</v>
      </c>
      <c r="T3812" s="27" t="str">
        <f>IFERROR(VLOOKUP(F3812,#REF!,2,0),"")</f>
        <v/>
      </c>
      <c r="U3812" s="27" t="str">
        <f t="shared" si="309"/>
        <v>,07:00:00,car,36</v>
      </c>
    </row>
    <row r="3813" spans="1:21" hidden="1" x14ac:dyDescent="0.25">
      <c r="A3813" t="s">
        <v>115</v>
      </c>
      <c r="B3813">
        <v>7</v>
      </c>
      <c r="C3813" s="27" t="str">
        <f t="shared" si="305"/>
        <v>M</v>
      </c>
      <c r="E3813" t="s">
        <v>4132</v>
      </c>
      <c r="F3813" s="27" t="str">
        <f t="shared" si="306"/>
        <v>CCV-5A</v>
      </c>
      <c r="G3813" t="s">
        <v>4133</v>
      </c>
      <c r="I3813" t="s">
        <v>4138</v>
      </c>
      <c r="J3813">
        <v>5</v>
      </c>
      <c r="K3813">
        <v>2</v>
      </c>
      <c r="L3813">
        <v>0</v>
      </c>
      <c r="M3813">
        <v>32</v>
      </c>
      <c r="N3813">
        <v>4</v>
      </c>
      <c r="O3813">
        <v>0</v>
      </c>
      <c r="P3813">
        <v>0</v>
      </c>
      <c r="Q3813">
        <v>1</v>
      </c>
      <c r="R3813" s="27">
        <f t="shared" si="307"/>
        <v>49</v>
      </c>
      <c r="S3813" s="27">
        <f t="shared" si="308"/>
        <v>33</v>
      </c>
      <c r="T3813" s="27" t="str">
        <f>IFERROR(VLOOKUP(F3813,#REF!,2,0),"")</f>
        <v/>
      </c>
      <c r="U3813" s="27" t="str">
        <f t="shared" si="309"/>
        <v>,07:15:00,car,49</v>
      </c>
    </row>
    <row r="3814" spans="1:21" hidden="1" x14ac:dyDescent="0.25">
      <c r="A3814" t="s">
        <v>117</v>
      </c>
      <c r="B3814">
        <v>7</v>
      </c>
      <c r="C3814" s="27" t="str">
        <f t="shared" si="305"/>
        <v>M</v>
      </c>
      <c r="E3814" t="s">
        <v>4132</v>
      </c>
      <c r="F3814" s="27" t="str">
        <f t="shared" si="306"/>
        <v>CCV-5A</v>
      </c>
      <c r="G3814" t="s">
        <v>4133</v>
      </c>
      <c r="I3814" t="s">
        <v>4139</v>
      </c>
      <c r="J3814">
        <v>5</v>
      </c>
      <c r="K3814">
        <v>2</v>
      </c>
      <c r="L3814">
        <v>0</v>
      </c>
      <c r="M3814">
        <v>79</v>
      </c>
      <c r="N3814">
        <v>8</v>
      </c>
      <c r="O3814">
        <v>1</v>
      </c>
      <c r="P3814">
        <v>0</v>
      </c>
      <c r="Q3814">
        <v>13</v>
      </c>
      <c r="R3814" s="27">
        <f t="shared" si="307"/>
        <v>127</v>
      </c>
      <c r="S3814" s="27">
        <f t="shared" si="308"/>
        <v>92</v>
      </c>
      <c r="T3814" s="27" t="str">
        <f>IFERROR(VLOOKUP(F3814,#REF!,2,0),"")</f>
        <v/>
      </c>
      <c r="U3814" s="27" t="str">
        <f t="shared" si="309"/>
        <v>,07:30:00,car,127</v>
      </c>
    </row>
    <row r="3815" spans="1:21" hidden="1" x14ac:dyDescent="0.25">
      <c r="A3815" t="s">
        <v>119</v>
      </c>
      <c r="B3815">
        <v>7</v>
      </c>
      <c r="C3815" s="27" t="str">
        <f t="shared" si="305"/>
        <v>M</v>
      </c>
      <c r="E3815" t="s">
        <v>4132</v>
      </c>
      <c r="F3815" s="27" t="str">
        <f t="shared" si="306"/>
        <v>CCV-5A</v>
      </c>
      <c r="G3815" t="s">
        <v>4133</v>
      </c>
      <c r="I3815" t="s">
        <v>4140</v>
      </c>
      <c r="J3815">
        <v>10</v>
      </c>
      <c r="K3815">
        <v>5</v>
      </c>
      <c r="L3815">
        <v>1</v>
      </c>
      <c r="M3815">
        <v>52</v>
      </c>
      <c r="N3815">
        <v>15</v>
      </c>
      <c r="O3815">
        <v>1</v>
      </c>
      <c r="P3815">
        <v>1</v>
      </c>
      <c r="Q3815">
        <v>2</v>
      </c>
      <c r="R3815" s="27">
        <f t="shared" si="307"/>
        <v>91</v>
      </c>
      <c r="S3815" s="27">
        <f t="shared" si="308"/>
        <v>58</v>
      </c>
      <c r="T3815" s="27" t="str">
        <f>IFERROR(VLOOKUP(F3815,#REF!,2,0),"")</f>
        <v/>
      </c>
      <c r="U3815" s="27" t="str">
        <f t="shared" si="309"/>
        <v>,07:45:00,car,91</v>
      </c>
    </row>
    <row r="3816" spans="1:21" hidden="1" x14ac:dyDescent="0.25">
      <c r="A3816" t="s">
        <v>121</v>
      </c>
      <c r="B3816">
        <v>8</v>
      </c>
      <c r="C3816" s="27" t="str">
        <f t="shared" si="305"/>
        <v>M</v>
      </c>
      <c r="E3816" t="s">
        <v>4132</v>
      </c>
      <c r="F3816" s="27" t="str">
        <f t="shared" si="306"/>
        <v>CCV-5A</v>
      </c>
      <c r="G3816" t="s">
        <v>4133</v>
      </c>
      <c r="I3816" t="s">
        <v>4141</v>
      </c>
      <c r="J3816">
        <v>5</v>
      </c>
      <c r="K3816">
        <v>3</v>
      </c>
      <c r="L3816">
        <v>0</v>
      </c>
      <c r="M3816">
        <v>43</v>
      </c>
      <c r="N3816">
        <v>7</v>
      </c>
      <c r="O3816">
        <v>1</v>
      </c>
      <c r="P3816">
        <v>0</v>
      </c>
      <c r="Q3816">
        <v>2</v>
      </c>
      <c r="R3816" s="27">
        <f t="shared" si="307"/>
        <v>68</v>
      </c>
      <c r="S3816" s="27">
        <f t="shared" si="308"/>
        <v>45</v>
      </c>
      <c r="T3816" s="27" t="str">
        <f>IFERROR(VLOOKUP(F3816,#REF!,2,0),"")</f>
        <v/>
      </c>
      <c r="U3816" s="27" t="str">
        <f t="shared" si="309"/>
        <v>,08:00:00,car,68</v>
      </c>
    </row>
    <row r="3817" spans="1:21" hidden="1" x14ac:dyDescent="0.25">
      <c r="A3817" t="s">
        <v>123</v>
      </c>
      <c r="B3817">
        <v>8</v>
      </c>
      <c r="C3817" s="27" t="str">
        <f t="shared" si="305"/>
        <v>M</v>
      </c>
      <c r="E3817" t="s">
        <v>4132</v>
      </c>
      <c r="F3817" s="27" t="str">
        <f t="shared" si="306"/>
        <v>CCV-5A</v>
      </c>
      <c r="G3817" t="s">
        <v>4133</v>
      </c>
      <c r="I3817" t="s">
        <v>4142</v>
      </c>
      <c r="J3817">
        <v>3</v>
      </c>
      <c r="K3817">
        <v>1</v>
      </c>
      <c r="L3817">
        <v>0</v>
      </c>
      <c r="M3817">
        <v>23</v>
      </c>
      <c r="N3817">
        <v>5</v>
      </c>
      <c r="O3817">
        <v>1</v>
      </c>
      <c r="P3817">
        <v>0</v>
      </c>
      <c r="Q3817">
        <v>2</v>
      </c>
      <c r="R3817" s="27">
        <f t="shared" si="307"/>
        <v>37</v>
      </c>
      <c r="S3817" s="27">
        <f t="shared" si="308"/>
        <v>25</v>
      </c>
      <c r="T3817" s="27" t="str">
        <f>IFERROR(VLOOKUP(F3817,#REF!,2,0),"")</f>
        <v/>
      </c>
      <c r="U3817" s="27" t="str">
        <f t="shared" si="309"/>
        <v>,08:15:00,car,37</v>
      </c>
    </row>
    <row r="3818" spans="1:21" hidden="1" x14ac:dyDescent="0.25">
      <c r="A3818" t="s">
        <v>125</v>
      </c>
      <c r="B3818">
        <v>8</v>
      </c>
      <c r="C3818" s="27" t="str">
        <f t="shared" si="305"/>
        <v>M</v>
      </c>
      <c r="E3818" t="s">
        <v>4132</v>
      </c>
      <c r="F3818" s="27" t="str">
        <f t="shared" si="306"/>
        <v>CCV-5A</v>
      </c>
      <c r="G3818" t="s">
        <v>4133</v>
      </c>
      <c r="I3818" t="s">
        <v>4143</v>
      </c>
      <c r="J3818">
        <v>5</v>
      </c>
      <c r="K3818">
        <v>1</v>
      </c>
      <c r="L3818">
        <v>0</v>
      </c>
      <c r="M3818">
        <v>47</v>
      </c>
      <c r="N3818">
        <v>4</v>
      </c>
      <c r="O3818">
        <v>0</v>
      </c>
      <c r="P3818">
        <v>0</v>
      </c>
      <c r="Q3818">
        <v>4</v>
      </c>
      <c r="R3818" s="27">
        <f t="shared" si="307"/>
        <v>70</v>
      </c>
      <c r="S3818" s="27">
        <f t="shared" si="308"/>
        <v>51</v>
      </c>
      <c r="T3818" s="27" t="str">
        <f>IFERROR(VLOOKUP(F3818,#REF!,2,0),"")</f>
        <v/>
      </c>
      <c r="U3818" s="27" t="str">
        <f t="shared" si="309"/>
        <v>,08:30:00,car,70</v>
      </c>
    </row>
    <row r="3819" spans="1:21" hidden="1" x14ac:dyDescent="0.25">
      <c r="A3819" t="s">
        <v>127</v>
      </c>
      <c r="B3819">
        <v>8</v>
      </c>
      <c r="C3819" s="27" t="str">
        <f t="shared" si="305"/>
        <v>M</v>
      </c>
      <c r="E3819" t="s">
        <v>4132</v>
      </c>
      <c r="F3819" s="27" t="str">
        <f t="shared" si="306"/>
        <v>CCV-5A</v>
      </c>
      <c r="G3819" t="s">
        <v>4133</v>
      </c>
      <c r="I3819" t="s">
        <v>4144</v>
      </c>
      <c r="J3819">
        <v>4</v>
      </c>
      <c r="K3819">
        <v>2</v>
      </c>
      <c r="L3819">
        <v>0</v>
      </c>
      <c r="M3819">
        <v>23</v>
      </c>
      <c r="N3819">
        <v>10</v>
      </c>
      <c r="O3819">
        <v>0</v>
      </c>
      <c r="P3819">
        <v>0</v>
      </c>
      <c r="Q3819">
        <v>5</v>
      </c>
      <c r="R3819" s="27">
        <f t="shared" si="307"/>
        <v>44</v>
      </c>
      <c r="S3819" s="27">
        <f t="shared" si="308"/>
        <v>28</v>
      </c>
      <c r="T3819" s="27" t="str">
        <f>IFERROR(VLOOKUP(F3819,#REF!,2,0),"")</f>
        <v/>
      </c>
      <c r="U3819" s="27" t="str">
        <f t="shared" si="309"/>
        <v>,08:45:00,car,44</v>
      </c>
    </row>
    <row r="3820" spans="1:21" hidden="1" x14ac:dyDescent="0.25">
      <c r="A3820" t="s">
        <v>129</v>
      </c>
      <c r="B3820">
        <v>9</v>
      </c>
      <c r="C3820" s="27" t="str">
        <f t="shared" si="305"/>
        <v>M</v>
      </c>
      <c r="E3820" t="s">
        <v>4132</v>
      </c>
      <c r="F3820" s="27" t="str">
        <f t="shared" si="306"/>
        <v>CCV-5A</v>
      </c>
      <c r="G3820" t="s">
        <v>4133</v>
      </c>
      <c r="I3820" t="s">
        <v>4145</v>
      </c>
      <c r="J3820">
        <v>1</v>
      </c>
      <c r="K3820">
        <v>4</v>
      </c>
      <c r="L3820">
        <v>0</v>
      </c>
      <c r="M3820">
        <v>33</v>
      </c>
      <c r="N3820">
        <v>5</v>
      </c>
      <c r="O3820">
        <v>1</v>
      </c>
      <c r="P3820">
        <v>0</v>
      </c>
      <c r="Q3820">
        <v>2</v>
      </c>
      <c r="R3820" s="27">
        <f t="shared" si="307"/>
        <v>57</v>
      </c>
      <c r="S3820" s="27">
        <f t="shared" si="308"/>
        <v>35</v>
      </c>
      <c r="T3820" s="27" t="str">
        <f>IFERROR(VLOOKUP(F3820,#REF!,2,0),"")</f>
        <v/>
      </c>
      <c r="U3820" s="27" t="str">
        <f t="shared" si="309"/>
        <v>,09:00:00,car,57</v>
      </c>
    </row>
    <row r="3821" spans="1:21" hidden="1" x14ac:dyDescent="0.25">
      <c r="A3821" t="s">
        <v>131</v>
      </c>
      <c r="B3821">
        <v>9</v>
      </c>
      <c r="C3821" s="27" t="str">
        <f t="shared" si="305"/>
        <v>M</v>
      </c>
      <c r="E3821" t="s">
        <v>4132</v>
      </c>
      <c r="F3821" s="27" t="str">
        <f t="shared" si="306"/>
        <v>CCV-5A</v>
      </c>
      <c r="G3821" t="s">
        <v>4133</v>
      </c>
      <c r="I3821" t="s">
        <v>4146</v>
      </c>
      <c r="J3821">
        <v>9</v>
      </c>
      <c r="K3821">
        <v>3</v>
      </c>
      <c r="L3821">
        <v>0</v>
      </c>
      <c r="M3821">
        <v>32</v>
      </c>
      <c r="N3821">
        <v>4</v>
      </c>
      <c r="O3821">
        <v>1</v>
      </c>
      <c r="P3821">
        <v>0</v>
      </c>
      <c r="Q3821">
        <v>4</v>
      </c>
      <c r="R3821" s="27">
        <f t="shared" si="307"/>
        <v>56</v>
      </c>
      <c r="S3821" s="27">
        <f t="shared" si="308"/>
        <v>36</v>
      </c>
      <c r="T3821" s="27" t="str">
        <f>IFERROR(VLOOKUP(F3821,#REF!,2,0),"")</f>
        <v/>
      </c>
      <c r="U3821" s="27" t="str">
        <f t="shared" si="309"/>
        <v>,09:15:00,car,56</v>
      </c>
    </row>
    <row r="3822" spans="1:21" hidden="1" x14ac:dyDescent="0.25">
      <c r="A3822" t="s">
        <v>133</v>
      </c>
      <c r="B3822">
        <v>9</v>
      </c>
      <c r="C3822" s="27" t="str">
        <f t="shared" si="305"/>
        <v>M</v>
      </c>
      <c r="E3822" t="s">
        <v>4132</v>
      </c>
      <c r="F3822" s="27" t="str">
        <f t="shared" si="306"/>
        <v>CCV-5A</v>
      </c>
      <c r="G3822" t="s">
        <v>4133</v>
      </c>
      <c r="I3822" t="s">
        <v>4147</v>
      </c>
      <c r="J3822">
        <v>2</v>
      </c>
      <c r="K3822">
        <v>2</v>
      </c>
      <c r="L3822">
        <v>0</v>
      </c>
      <c r="M3822">
        <v>31</v>
      </c>
      <c r="N3822">
        <v>3</v>
      </c>
      <c r="O3822">
        <v>0</v>
      </c>
      <c r="P3822">
        <v>0</v>
      </c>
      <c r="Q3822">
        <v>4</v>
      </c>
      <c r="R3822" s="27">
        <f t="shared" si="307"/>
        <v>52</v>
      </c>
      <c r="S3822" s="27">
        <f t="shared" si="308"/>
        <v>35</v>
      </c>
      <c r="T3822" s="27" t="str">
        <f>IFERROR(VLOOKUP(F3822,#REF!,2,0),"")</f>
        <v/>
      </c>
      <c r="U3822" s="27" t="str">
        <f t="shared" si="309"/>
        <v>,09:30:00,car,52</v>
      </c>
    </row>
    <row r="3823" spans="1:21" hidden="1" x14ac:dyDescent="0.25">
      <c r="A3823" t="s">
        <v>135</v>
      </c>
      <c r="B3823">
        <v>9</v>
      </c>
      <c r="C3823" s="27" t="str">
        <f t="shared" si="305"/>
        <v>M</v>
      </c>
      <c r="E3823" t="s">
        <v>4132</v>
      </c>
      <c r="F3823" s="27" t="str">
        <f t="shared" si="306"/>
        <v>CCV-5A</v>
      </c>
      <c r="G3823" t="s">
        <v>4133</v>
      </c>
      <c r="I3823" t="s">
        <v>4148</v>
      </c>
      <c r="J3823">
        <v>7</v>
      </c>
      <c r="K3823">
        <v>1</v>
      </c>
      <c r="L3823">
        <v>0</v>
      </c>
      <c r="M3823">
        <v>44</v>
      </c>
      <c r="N3823">
        <v>8</v>
      </c>
      <c r="O3823">
        <v>0</v>
      </c>
      <c r="P3823">
        <v>0</v>
      </c>
      <c r="Q3823">
        <v>5</v>
      </c>
      <c r="R3823" s="27">
        <f t="shared" si="307"/>
        <v>69</v>
      </c>
      <c r="S3823" s="27">
        <f t="shared" si="308"/>
        <v>49</v>
      </c>
      <c r="T3823" s="27" t="str">
        <f>IFERROR(VLOOKUP(F3823,#REF!,2,0),"")</f>
        <v/>
      </c>
      <c r="U3823" s="27" t="str">
        <f t="shared" si="309"/>
        <v>,09:45:00,car,69</v>
      </c>
    </row>
    <row r="3824" spans="1:21" hidden="1" x14ac:dyDescent="0.25">
      <c r="A3824" t="s">
        <v>137</v>
      </c>
      <c r="B3824">
        <v>10</v>
      </c>
      <c r="C3824" s="27" t="str">
        <f t="shared" si="305"/>
        <v>M</v>
      </c>
      <c r="E3824" t="s">
        <v>4132</v>
      </c>
      <c r="F3824" s="27" t="str">
        <f t="shared" si="306"/>
        <v>CCV-5A</v>
      </c>
      <c r="G3824" t="s">
        <v>4133</v>
      </c>
      <c r="I3824" t="s">
        <v>4149</v>
      </c>
      <c r="J3824">
        <v>5</v>
      </c>
      <c r="K3824">
        <v>8</v>
      </c>
      <c r="L3824">
        <v>0</v>
      </c>
      <c r="M3824">
        <v>40</v>
      </c>
      <c r="N3824">
        <v>5</v>
      </c>
      <c r="O3824">
        <v>0</v>
      </c>
      <c r="P3824">
        <v>0</v>
      </c>
      <c r="Q3824">
        <v>8</v>
      </c>
      <c r="R3824" s="27">
        <f t="shared" si="307"/>
        <v>85</v>
      </c>
      <c r="S3824" s="27">
        <f t="shared" si="308"/>
        <v>48</v>
      </c>
      <c r="T3824" s="27" t="str">
        <f>IFERROR(VLOOKUP(F3824,#REF!,2,0),"")</f>
        <v/>
      </c>
      <c r="U3824" s="27" t="str">
        <f t="shared" si="309"/>
        <v>,10:00:00,car,85</v>
      </c>
    </row>
    <row r="3825" spans="1:21" hidden="1" x14ac:dyDescent="0.25">
      <c r="A3825" t="s">
        <v>139</v>
      </c>
      <c r="B3825">
        <v>10</v>
      </c>
      <c r="C3825" s="27" t="str">
        <f t="shared" si="305"/>
        <v>M</v>
      </c>
      <c r="E3825" t="s">
        <v>4132</v>
      </c>
      <c r="F3825" s="27" t="str">
        <f t="shared" si="306"/>
        <v>CCV-5A</v>
      </c>
      <c r="G3825" t="s">
        <v>4133</v>
      </c>
      <c r="I3825" t="s">
        <v>4150</v>
      </c>
      <c r="J3825">
        <v>0</v>
      </c>
      <c r="K3825">
        <v>1</v>
      </c>
      <c r="L3825">
        <v>0</v>
      </c>
      <c r="M3825">
        <v>3</v>
      </c>
      <c r="N3825">
        <v>1</v>
      </c>
      <c r="O3825">
        <v>0</v>
      </c>
      <c r="P3825">
        <v>0</v>
      </c>
      <c r="Q3825">
        <v>0</v>
      </c>
      <c r="R3825" s="27">
        <f t="shared" si="307"/>
        <v>7</v>
      </c>
      <c r="S3825" s="27">
        <f t="shared" si="308"/>
        <v>3</v>
      </c>
      <c r="T3825" s="27" t="str">
        <f>IFERROR(VLOOKUP(F3825,#REF!,2,0),"")</f>
        <v/>
      </c>
      <c r="U3825" s="27" t="str">
        <f t="shared" si="309"/>
        <v>,10:15:00,car,7</v>
      </c>
    </row>
    <row r="3826" spans="1:21" hidden="1" x14ac:dyDescent="0.25">
      <c r="A3826" t="s">
        <v>179</v>
      </c>
      <c r="B3826">
        <v>15</v>
      </c>
      <c r="C3826" s="27" t="str">
        <f t="shared" si="305"/>
        <v>T</v>
      </c>
      <c r="E3826" t="s">
        <v>4132</v>
      </c>
      <c r="F3826" s="27" t="str">
        <f t="shared" si="306"/>
        <v>CCV-5A</v>
      </c>
      <c r="G3826" t="s">
        <v>4133</v>
      </c>
      <c r="I3826" t="s">
        <v>4151</v>
      </c>
      <c r="J3826">
        <v>5</v>
      </c>
      <c r="K3826">
        <v>2</v>
      </c>
      <c r="L3826">
        <v>0</v>
      </c>
      <c r="M3826">
        <v>51</v>
      </c>
      <c r="N3826">
        <v>6</v>
      </c>
      <c r="O3826">
        <v>0</v>
      </c>
      <c r="P3826">
        <v>0</v>
      </c>
      <c r="Q3826">
        <v>5</v>
      </c>
      <c r="R3826" s="27">
        <f t="shared" si="307"/>
        <v>80</v>
      </c>
      <c r="S3826" s="27">
        <f t="shared" si="308"/>
        <v>56</v>
      </c>
      <c r="T3826" s="27" t="str">
        <f>IFERROR(VLOOKUP(F3826,#REF!,2,0),"")</f>
        <v/>
      </c>
      <c r="U3826" s="27" t="str">
        <f t="shared" si="309"/>
        <v>,15:15:00,car,80</v>
      </c>
    </row>
    <row r="3827" spans="1:21" hidden="1" x14ac:dyDescent="0.25">
      <c r="A3827" t="s">
        <v>181</v>
      </c>
      <c r="B3827">
        <v>15</v>
      </c>
      <c r="C3827" s="27" t="str">
        <f t="shared" si="305"/>
        <v>T</v>
      </c>
      <c r="E3827" t="s">
        <v>4132</v>
      </c>
      <c r="F3827" s="27" t="str">
        <f t="shared" si="306"/>
        <v>CCV-5A</v>
      </c>
      <c r="G3827" t="s">
        <v>4133</v>
      </c>
      <c r="I3827" t="s">
        <v>4152</v>
      </c>
      <c r="J3827">
        <v>7</v>
      </c>
      <c r="K3827">
        <v>1</v>
      </c>
      <c r="L3827">
        <v>0</v>
      </c>
      <c r="M3827">
        <v>47</v>
      </c>
      <c r="N3827">
        <v>10</v>
      </c>
      <c r="O3827">
        <v>0</v>
      </c>
      <c r="P3827">
        <v>2</v>
      </c>
      <c r="Q3827">
        <v>1</v>
      </c>
      <c r="R3827" s="27">
        <f t="shared" si="307"/>
        <v>70</v>
      </c>
      <c r="S3827" s="27">
        <f t="shared" si="308"/>
        <v>50</v>
      </c>
      <c r="T3827" s="27" t="str">
        <f>IFERROR(VLOOKUP(F3827,#REF!,2,0),"")</f>
        <v/>
      </c>
      <c r="U3827" s="27" t="str">
        <f t="shared" si="309"/>
        <v>,15:30:00,car,70</v>
      </c>
    </row>
    <row r="3828" spans="1:21" hidden="1" x14ac:dyDescent="0.25">
      <c r="A3828" t="s">
        <v>183</v>
      </c>
      <c r="B3828">
        <v>15</v>
      </c>
      <c r="C3828" s="27" t="str">
        <f t="shared" si="305"/>
        <v>T</v>
      </c>
      <c r="E3828" t="s">
        <v>4132</v>
      </c>
      <c r="F3828" s="27" t="str">
        <f t="shared" si="306"/>
        <v>CCV-5A</v>
      </c>
      <c r="G3828" t="s">
        <v>4133</v>
      </c>
      <c r="I3828" t="s">
        <v>4153</v>
      </c>
      <c r="J3828">
        <v>2</v>
      </c>
      <c r="K3828">
        <v>5</v>
      </c>
      <c r="L3828">
        <v>0</v>
      </c>
      <c r="M3828">
        <v>43</v>
      </c>
      <c r="N3828">
        <v>12</v>
      </c>
      <c r="O3828">
        <v>1</v>
      </c>
      <c r="P3828">
        <v>0</v>
      </c>
      <c r="Q3828">
        <v>2</v>
      </c>
      <c r="R3828" s="27">
        <f t="shared" si="307"/>
        <v>75</v>
      </c>
      <c r="S3828" s="27">
        <f t="shared" si="308"/>
        <v>45</v>
      </c>
      <c r="T3828" s="27" t="str">
        <f>IFERROR(VLOOKUP(F3828,#REF!,2,0),"")</f>
        <v/>
      </c>
      <c r="U3828" s="27" t="str">
        <f t="shared" si="309"/>
        <v>,15:45:00,car,75</v>
      </c>
    </row>
    <row r="3829" spans="1:21" hidden="1" x14ac:dyDescent="0.25">
      <c r="A3829" t="s">
        <v>185</v>
      </c>
      <c r="B3829">
        <v>16</v>
      </c>
      <c r="C3829" s="27" t="str">
        <f t="shared" si="305"/>
        <v>T</v>
      </c>
      <c r="E3829" t="s">
        <v>4132</v>
      </c>
      <c r="F3829" s="27" t="str">
        <f t="shared" si="306"/>
        <v>CCV-5A</v>
      </c>
      <c r="G3829" t="s">
        <v>4133</v>
      </c>
      <c r="I3829" t="s">
        <v>4154</v>
      </c>
      <c r="J3829">
        <v>2</v>
      </c>
      <c r="K3829">
        <v>2</v>
      </c>
      <c r="L3829">
        <v>0</v>
      </c>
      <c r="M3829">
        <v>43</v>
      </c>
      <c r="N3829">
        <v>10</v>
      </c>
      <c r="O3829">
        <v>0</v>
      </c>
      <c r="P3829">
        <v>0</v>
      </c>
      <c r="Q3829">
        <v>1</v>
      </c>
      <c r="R3829" s="27">
        <f t="shared" si="307"/>
        <v>65</v>
      </c>
      <c r="S3829" s="27">
        <f t="shared" si="308"/>
        <v>44</v>
      </c>
      <c r="T3829" s="27" t="str">
        <f>IFERROR(VLOOKUP(F3829,#REF!,2,0),"")</f>
        <v/>
      </c>
      <c r="U3829" s="27" t="str">
        <f t="shared" si="309"/>
        <v>,16:00:00,car,65</v>
      </c>
    </row>
    <row r="3830" spans="1:21" hidden="1" x14ac:dyDescent="0.25">
      <c r="A3830" t="s">
        <v>187</v>
      </c>
      <c r="B3830">
        <v>16</v>
      </c>
      <c r="C3830" s="27" t="str">
        <f t="shared" si="305"/>
        <v>T</v>
      </c>
      <c r="E3830" t="s">
        <v>4132</v>
      </c>
      <c r="F3830" s="27" t="str">
        <f t="shared" si="306"/>
        <v>CCV-5A</v>
      </c>
      <c r="G3830" t="s">
        <v>4133</v>
      </c>
      <c r="I3830" t="s">
        <v>4155</v>
      </c>
      <c r="J3830">
        <v>9</v>
      </c>
      <c r="K3830">
        <v>3</v>
      </c>
      <c r="L3830">
        <v>0</v>
      </c>
      <c r="M3830">
        <v>40</v>
      </c>
      <c r="N3830">
        <v>9</v>
      </c>
      <c r="O3830">
        <v>0</v>
      </c>
      <c r="P3830">
        <v>0</v>
      </c>
      <c r="Q3830">
        <v>2</v>
      </c>
      <c r="R3830" s="27">
        <f t="shared" si="307"/>
        <v>65</v>
      </c>
      <c r="S3830" s="27">
        <f t="shared" si="308"/>
        <v>42</v>
      </c>
      <c r="T3830" s="27" t="str">
        <f>IFERROR(VLOOKUP(F3830,#REF!,2,0),"")</f>
        <v/>
      </c>
      <c r="U3830" s="27" t="str">
        <f t="shared" si="309"/>
        <v>,16:15:00,car,65</v>
      </c>
    </row>
    <row r="3831" spans="1:21" hidden="1" x14ac:dyDescent="0.25">
      <c r="A3831" t="s">
        <v>42</v>
      </c>
      <c r="B3831">
        <v>16</v>
      </c>
      <c r="C3831" s="27" t="str">
        <f t="shared" si="305"/>
        <v>T</v>
      </c>
      <c r="E3831" t="s">
        <v>4132</v>
      </c>
      <c r="F3831" s="27" t="str">
        <f t="shared" si="306"/>
        <v>CCV-5A</v>
      </c>
      <c r="G3831" t="s">
        <v>4133</v>
      </c>
      <c r="I3831" t="s">
        <v>4156</v>
      </c>
      <c r="J3831">
        <v>5</v>
      </c>
      <c r="K3831">
        <v>2</v>
      </c>
      <c r="L3831">
        <v>0</v>
      </c>
      <c r="M3831">
        <v>60</v>
      </c>
      <c r="N3831">
        <v>13</v>
      </c>
      <c r="O3831">
        <v>0</v>
      </c>
      <c r="P3831">
        <v>0</v>
      </c>
      <c r="Q3831">
        <v>2</v>
      </c>
      <c r="R3831" s="27">
        <f t="shared" si="307"/>
        <v>89</v>
      </c>
      <c r="S3831" s="27">
        <f t="shared" si="308"/>
        <v>62</v>
      </c>
      <c r="T3831" s="27" t="str">
        <f>IFERROR(VLOOKUP(F3831,#REF!,2,0),"")</f>
        <v/>
      </c>
      <c r="U3831" s="27" t="str">
        <f t="shared" si="309"/>
        <v>,16:30:00,car,89</v>
      </c>
    </row>
    <row r="3832" spans="1:21" hidden="1" x14ac:dyDescent="0.25">
      <c r="A3832" t="s">
        <v>43</v>
      </c>
      <c r="B3832">
        <v>16</v>
      </c>
      <c r="C3832" s="27" t="str">
        <f t="shared" si="305"/>
        <v>T</v>
      </c>
      <c r="E3832" t="s">
        <v>4132</v>
      </c>
      <c r="F3832" s="27" t="str">
        <f t="shared" si="306"/>
        <v>CCV-5A</v>
      </c>
      <c r="G3832" t="s">
        <v>4133</v>
      </c>
      <c r="I3832" t="s">
        <v>4157</v>
      </c>
      <c r="J3832">
        <v>7</v>
      </c>
      <c r="K3832">
        <v>1</v>
      </c>
      <c r="L3832">
        <v>0</v>
      </c>
      <c r="M3832">
        <v>53</v>
      </c>
      <c r="N3832">
        <v>11</v>
      </c>
      <c r="O3832">
        <v>1</v>
      </c>
      <c r="P3832">
        <v>0</v>
      </c>
      <c r="Q3832">
        <v>5</v>
      </c>
      <c r="R3832" s="27">
        <f t="shared" si="307"/>
        <v>81</v>
      </c>
      <c r="S3832" s="27">
        <f t="shared" si="308"/>
        <v>58</v>
      </c>
      <c r="T3832" s="27" t="str">
        <f>IFERROR(VLOOKUP(F3832,#REF!,2,0),"")</f>
        <v/>
      </c>
      <c r="U3832" s="27" t="str">
        <f t="shared" si="309"/>
        <v>,16:45:00,car,81</v>
      </c>
    </row>
    <row r="3833" spans="1:21" hidden="1" x14ac:dyDescent="0.25">
      <c r="A3833" t="s">
        <v>44</v>
      </c>
      <c r="B3833">
        <v>17</v>
      </c>
      <c r="C3833" s="27" t="str">
        <f t="shared" si="305"/>
        <v>T</v>
      </c>
      <c r="E3833" t="s">
        <v>4132</v>
      </c>
      <c r="F3833" s="27" t="str">
        <f t="shared" si="306"/>
        <v>CCV-5A</v>
      </c>
      <c r="G3833" t="s">
        <v>4133</v>
      </c>
      <c r="I3833" t="s">
        <v>4158</v>
      </c>
      <c r="J3833">
        <v>6</v>
      </c>
      <c r="K3833">
        <v>1</v>
      </c>
      <c r="L3833">
        <v>0</v>
      </c>
      <c r="M3833">
        <v>63</v>
      </c>
      <c r="N3833">
        <v>9</v>
      </c>
      <c r="O3833">
        <v>1</v>
      </c>
      <c r="P3833">
        <v>0</v>
      </c>
      <c r="Q3833">
        <v>11</v>
      </c>
      <c r="R3833" s="27">
        <f t="shared" si="307"/>
        <v>101</v>
      </c>
      <c r="S3833" s="27">
        <f t="shared" si="308"/>
        <v>74</v>
      </c>
      <c r="T3833" s="27" t="str">
        <f>IFERROR(VLOOKUP(F3833,#REF!,2,0),"")</f>
        <v/>
      </c>
      <c r="U3833" s="27" t="str">
        <f t="shared" si="309"/>
        <v>,17:00:00,car,101</v>
      </c>
    </row>
    <row r="3834" spans="1:21" hidden="1" x14ac:dyDescent="0.25">
      <c r="A3834" t="s">
        <v>45</v>
      </c>
      <c r="B3834">
        <v>17</v>
      </c>
      <c r="C3834" s="27" t="str">
        <f t="shared" si="305"/>
        <v>T</v>
      </c>
      <c r="E3834" t="s">
        <v>4132</v>
      </c>
      <c r="F3834" s="27" t="str">
        <f t="shared" si="306"/>
        <v>CCV-5A</v>
      </c>
      <c r="G3834" t="s">
        <v>4133</v>
      </c>
      <c r="I3834" t="s">
        <v>4159</v>
      </c>
      <c r="J3834">
        <v>8</v>
      </c>
      <c r="K3834">
        <v>1</v>
      </c>
      <c r="L3834">
        <v>0</v>
      </c>
      <c r="M3834">
        <v>82</v>
      </c>
      <c r="N3834">
        <v>14</v>
      </c>
      <c r="O3834">
        <v>0</v>
      </c>
      <c r="P3834">
        <v>0</v>
      </c>
      <c r="Q3834">
        <v>5</v>
      </c>
      <c r="R3834" s="27">
        <f t="shared" si="307"/>
        <v>119</v>
      </c>
      <c r="S3834" s="27">
        <f t="shared" si="308"/>
        <v>87</v>
      </c>
      <c r="T3834" s="27" t="str">
        <f>IFERROR(VLOOKUP(F3834,#REF!,2,0),"")</f>
        <v/>
      </c>
      <c r="U3834" s="27" t="str">
        <f t="shared" si="309"/>
        <v>,17:15:00,car,119</v>
      </c>
    </row>
    <row r="3835" spans="1:21" hidden="1" x14ac:dyDescent="0.25">
      <c r="A3835" t="s">
        <v>46</v>
      </c>
      <c r="B3835">
        <v>17</v>
      </c>
      <c r="C3835" s="27" t="str">
        <f t="shared" si="305"/>
        <v>T</v>
      </c>
      <c r="E3835" t="s">
        <v>4132</v>
      </c>
      <c r="F3835" s="27" t="str">
        <f t="shared" si="306"/>
        <v>CCV-5A</v>
      </c>
      <c r="G3835" t="s">
        <v>4133</v>
      </c>
      <c r="I3835" t="s">
        <v>4160</v>
      </c>
      <c r="J3835">
        <v>7</v>
      </c>
      <c r="K3835">
        <v>1</v>
      </c>
      <c r="L3835">
        <v>0</v>
      </c>
      <c r="M3835">
        <v>105</v>
      </c>
      <c r="N3835">
        <v>16</v>
      </c>
      <c r="O3835">
        <v>1</v>
      </c>
      <c r="P3835">
        <v>0</v>
      </c>
      <c r="Q3835">
        <v>3</v>
      </c>
      <c r="R3835" s="27">
        <f t="shared" si="307"/>
        <v>147</v>
      </c>
      <c r="S3835" s="27">
        <f t="shared" si="308"/>
        <v>108</v>
      </c>
      <c r="T3835" s="27" t="str">
        <f>IFERROR(VLOOKUP(F3835,#REF!,2,0),"")</f>
        <v/>
      </c>
      <c r="U3835" s="27" t="str">
        <f t="shared" si="309"/>
        <v>,17:30:00,car,147</v>
      </c>
    </row>
    <row r="3836" spans="1:21" hidden="1" x14ac:dyDescent="0.25">
      <c r="A3836" t="s">
        <v>47</v>
      </c>
      <c r="B3836">
        <v>17</v>
      </c>
      <c r="C3836" s="27" t="str">
        <f t="shared" si="305"/>
        <v>T</v>
      </c>
      <c r="E3836" t="s">
        <v>4132</v>
      </c>
      <c r="F3836" s="27" t="str">
        <f t="shared" si="306"/>
        <v>CCV-5A</v>
      </c>
      <c r="G3836" t="s">
        <v>4133</v>
      </c>
      <c r="I3836" t="s">
        <v>4161</v>
      </c>
      <c r="J3836">
        <v>6</v>
      </c>
      <c r="K3836">
        <v>1</v>
      </c>
      <c r="L3836">
        <v>2</v>
      </c>
      <c r="M3836">
        <v>80</v>
      </c>
      <c r="N3836">
        <v>8</v>
      </c>
      <c r="O3836">
        <v>0</v>
      </c>
      <c r="P3836">
        <v>0</v>
      </c>
      <c r="Q3836">
        <v>5</v>
      </c>
      <c r="R3836" s="27">
        <f t="shared" si="307"/>
        <v>122</v>
      </c>
      <c r="S3836" s="27">
        <f t="shared" si="308"/>
        <v>90</v>
      </c>
      <c r="T3836" s="27" t="str">
        <f>IFERROR(VLOOKUP(F3836,#REF!,2,0),"")</f>
        <v/>
      </c>
      <c r="U3836" s="27" t="str">
        <f t="shared" si="309"/>
        <v>,17:45:00,car,122</v>
      </c>
    </row>
    <row r="3837" spans="1:21" hidden="1" x14ac:dyDescent="0.25">
      <c r="A3837" t="s">
        <v>48</v>
      </c>
      <c r="B3837">
        <v>18</v>
      </c>
      <c r="C3837" s="27" t="str">
        <f t="shared" si="305"/>
        <v>T</v>
      </c>
      <c r="E3837" t="s">
        <v>4132</v>
      </c>
      <c r="F3837" s="27" t="str">
        <f t="shared" si="306"/>
        <v>CCV-5A</v>
      </c>
      <c r="G3837" t="s">
        <v>4133</v>
      </c>
      <c r="I3837" t="s">
        <v>4162</v>
      </c>
      <c r="J3837">
        <v>15</v>
      </c>
      <c r="K3837">
        <v>2</v>
      </c>
      <c r="L3837">
        <v>0</v>
      </c>
      <c r="M3837">
        <v>104</v>
      </c>
      <c r="N3837">
        <v>20</v>
      </c>
      <c r="O3837">
        <v>0</v>
      </c>
      <c r="P3837">
        <v>0</v>
      </c>
      <c r="Q3837">
        <v>4</v>
      </c>
      <c r="R3837" s="27">
        <f t="shared" si="307"/>
        <v>150</v>
      </c>
      <c r="S3837" s="27">
        <f t="shared" si="308"/>
        <v>108</v>
      </c>
      <c r="T3837" s="27" t="str">
        <f>IFERROR(VLOOKUP(F3837,#REF!,2,0),"")</f>
        <v/>
      </c>
      <c r="U3837" s="27" t="str">
        <f t="shared" si="309"/>
        <v>,18:00:00,car,150</v>
      </c>
    </row>
    <row r="3838" spans="1:21" hidden="1" x14ac:dyDescent="0.25">
      <c r="A3838" t="s">
        <v>49</v>
      </c>
      <c r="B3838">
        <v>18</v>
      </c>
      <c r="C3838" s="27" t="str">
        <f t="shared" si="305"/>
        <v>T</v>
      </c>
      <c r="E3838" t="s">
        <v>4132</v>
      </c>
      <c r="F3838" s="27" t="str">
        <f t="shared" si="306"/>
        <v>CCV-5A</v>
      </c>
      <c r="G3838" t="s">
        <v>4133</v>
      </c>
      <c r="I3838" t="s">
        <v>4163</v>
      </c>
      <c r="J3838">
        <v>13</v>
      </c>
      <c r="K3838">
        <v>1</v>
      </c>
      <c r="L3838">
        <v>0</v>
      </c>
      <c r="M3838">
        <v>99</v>
      </c>
      <c r="N3838">
        <v>17</v>
      </c>
      <c r="O3838">
        <v>1</v>
      </c>
      <c r="P3838">
        <v>0</v>
      </c>
      <c r="Q3838">
        <v>1</v>
      </c>
      <c r="R3838" s="27">
        <f t="shared" si="307"/>
        <v>137</v>
      </c>
      <c r="S3838" s="27">
        <f t="shared" si="308"/>
        <v>100</v>
      </c>
      <c r="T3838" s="27" t="str">
        <f>IFERROR(VLOOKUP(F3838,#REF!,2,0),"")</f>
        <v/>
      </c>
      <c r="U3838" s="27" t="str">
        <f t="shared" si="309"/>
        <v>,18:15:00,car,137</v>
      </c>
    </row>
    <row r="3839" spans="1:21" hidden="1" x14ac:dyDescent="0.25">
      <c r="A3839" t="s">
        <v>197</v>
      </c>
      <c r="B3839">
        <v>18</v>
      </c>
      <c r="C3839" s="27" t="str">
        <f t="shared" si="305"/>
        <v>T</v>
      </c>
      <c r="E3839" t="s">
        <v>4132</v>
      </c>
      <c r="F3839" s="27" t="str">
        <f t="shared" si="306"/>
        <v>CCV-5A</v>
      </c>
      <c r="G3839" t="s">
        <v>4133</v>
      </c>
      <c r="I3839" t="s">
        <v>4164</v>
      </c>
      <c r="J3839">
        <v>8</v>
      </c>
      <c r="K3839">
        <v>0</v>
      </c>
      <c r="L3839">
        <v>0</v>
      </c>
      <c r="M3839">
        <v>93</v>
      </c>
      <c r="N3839">
        <v>14</v>
      </c>
      <c r="O3839">
        <v>0</v>
      </c>
      <c r="P3839">
        <v>0</v>
      </c>
      <c r="Q3839">
        <v>3</v>
      </c>
      <c r="R3839" s="27">
        <f t="shared" si="307"/>
        <v>128</v>
      </c>
      <c r="S3839" s="27">
        <f t="shared" si="308"/>
        <v>96</v>
      </c>
      <c r="T3839" s="27" t="str">
        <f>IFERROR(VLOOKUP(F3839,#REF!,2,0),"")</f>
        <v/>
      </c>
      <c r="U3839" s="27" t="str">
        <f t="shared" si="309"/>
        <v>,18:30:00,car,128</v>
      </c>
    </row>
    <row r="3840" spans="1:21" hidden="1" x14ac:dyDescent="0.25">
      <c r="A3840" t="s">
        <v>199</v>
      </c>
      <c r="B3840">
        <v>18</v>
      </c>
      <c r="C3840" s="27" t="str">
        <f t="shared" si="305"/>
        <v>T</v>
      </c>
      <c r="E3840" t="s">
        <v>4132</v>
      </c>
      <c r="F3840" s="27" t="str">
        <f t="shared" si="306"/>
        <v>CCV-5A</v>
      </c>
      <c r="G3840" t="s">
        <v>4133</v>
      </c>
      <c r="I3840" t="s">
        <v>4165</v>
      </c>
      <c r="J3840">
        <v>11</v>
      </c>
      <c r="K3840">
        <v>1</v>
      </c>
      <c r="L3840">
        <v>0</v>
      </c>
      <c r="M3840">
        <v>67</v>
      </c>
      <c r="N3840">
        <v>4</v>
      </c>
      <c r="O3840">
        <v>1</v>
      </c>
      <c r="P3840">
        <v>0</v>
      </c>
      <c r="Q3840">
        <v>2</v>
      </c>
      <c r="R3840" s="27">
        <f t="shared" si="307"/>
        <v>94</v>
      </c>
      <c r="S3840" s="27">
        <f t="shared" si="308"/>
        <v>69</v>
      </c>
      <c r="T3840" s="27" t="str">
        <f>IFERROR(VLOOKUP(F3840,#REF!,2,0),"")</f>
        <v/>
      </c>
      <c r="U3840" s="27" t="str">
        <f t="shared" si="309"/>
        <v>,18:45:00,car,94</v>
      </c>
    </row>
    <row r="3841" spans="1:21" hidden="1" x14ac:dyDescent="0.25">
      <c r="A3841" t="s">
        <v>201</v>
      </c>
      <c r="B3841">
        <v>19</v>
      </c>
      <c r="C3841" s="27" t="str">
        <f t="shared" si="305"/>
        <v>N</v>
      </c>
      <c r="E3841" t="s">
        <v>4132</v>
      </c>
      <c r="F3841" s="27" t="str">
        <f t="shared" si="306"/>
        <v>CCV-5A</v>
      </c>
      <c r="G3841" t="s">
        <v>4133</v>
      </c>
      <c r="I3841" t="s">
        <v>4166</v>
      </c>
      <c r="J3841">
        <v>5</v>
      </c>
      <c r="K3841">
        <v>0</v>
      </c>
      <c r="L3841">
        <v>0</v>
      </c>
      <c r="M3841">
        <v>48</v>
      </c>
      <c r="N3841">
        <v>14</v>
      </c>
      <c r="O3841">
        <v>0</v>
      </c>
      <c r="P3841">
        <v>0</v>
      </c>
      <c r="Q3841">
        <v>1</v>
      </c>
      <c r="R3841" s="27">
        <f t="shared" si="307"/>
        <v>67</v>
      </c>
      <c r="S3841" s="27">
        <f t="shared" si="308"/>
        <v>49</v>
      </c>
      <c r="T3841" s="27" t="str">
        <f>IFERROR(VLOOKUP(F3841,#REF!,2,0),"")</f>
        <v/>
      </c>
      <c r="U3841" s="27" t="str">
        <f t="shared" si="309"/>
        <v>,19:00:00,car,67</v>
      </c>
    </row>
    <row r="3842" spans="1:21" hidden="1" x14ac:dyDescent="0.25">
      <c r="A3842" t="s">
        <v>203</v>
      </c>
      <c r="B3842">
        <v>19</v>
      </c>
      <c r="C3842" s="27" t="str">
        <f t="shared" si="305"/>
        <v>N</v>
      </c>
      <c r="E3842" t="s">
        <v>4132</v>
      </c>
      <c r="F3842" s="27" t="str">
        <f t="shared" si="306"/>
        <v>CCV-5A</v>
      </c>
      <c r="G3842" t="s">
        <v>4133</v>
      </c>
      <c r="I3842" t="s">
        <v>4167</v>
      </c>
      <c r="J3842">
        <v>3</v>
      </c>
      <c r="K3842">
        <v>1</v>
      </c>
      <c r="L3842">
        <v>2</v>
      </c>
      <c r="M3842">
        <v>51</v>
      </c>
      <c r="N3842">
        <v>17</v>
      </c>
      <c r="O3842">
        <v>3</v>
      </c>
      <c r="P3842">
        <v>0</v>
      </c>
      <c r="Q3842">
        <v>6</v>
      </c>
      <c r="R3842" s="27">
        <f t="shared" si="307"/>
        <v>87</v>
      </c>
      <c r="S3842" s="27">
        <f t="shared" si="308"/>
        <v>62</v>
      </c>
      <c r="T3842" s="27" t="str">
        <f>IFERROR(VLOOKUP(F3842,#REF!,2,0),"")</f>
        <v/>
      </c>
      <c r="U3842" s="27" t="str">
        <f t="shared" si="309"/>
        <v>,19:15:00,car,87</v>
      </c>
    </row>
    <row r="3843" spans="1:21" hidden="1" x14ac:dyDescent="0.25">
      <c r="A3843" t="s">
        <v>205</v>
      </c>
      <c r="B3843">
        <v>19</v>
      </c>
      <c r="C3843" s="27" t="str">
        <f t="shared" ref="C3843:C3906" si="310">IF(B3843&lt;12,"M",IF(AND(B3843&gt;=12,B3843&lt;=18),"T","N"))</f>
        <v>N</v>
      </c>
      <c r="E3843" t="s">
        <v>4132</v>
      </c>
      <c r="F3843" s="27" t="str">
        <f t="shared" ref="F3843:F3906" si="311">CONCATENATE("CCV-",G3843)</f>
        <v>CCV-5A</v>
      </c>
      <c r="G3843" t="s">
        <v>4133</v>
      </c>
      <c r="I3843" t="s">
        <v>4168</v>
      </c>
      <c r="J3843">
        <v>2</v>
      </c>
      <c r="K3843">
        <v>0</v>
      </c>
      <c r="L3843">
        <v>0</v>
      </c>
      <c r="M3843">
        <v>7</v>
      </c>
      <c r="N3843">
        <v>1</v>
      </c>
      <c r="O3843">
        <v>0</v>
      </c>
      <c r="P3843">
        <v>0</v>
      </c>
      <c r="Q3843">
        <v>0</v>
      </c>
      <c r="R3843" s="27">
        <f t="shared" ref="R3843:R3906" si="312">ROUNDUP((M3843+P3843+Q3843+(1/6)*N3843+2*K3843+2.5*L3843)*1.3,0)</f>
        <v>10</v>
      </c>
      <c r="S3843" s="27">
        <f t="shared" ref="S3843:S3906" si="313">ROUNDUP(M3843+P3843+Q3843+2.5*L3843,0)</f>
        <v>7</v>
      </c>
      <c r="T3843" s="27" t="str">
        <f>IFERROR(VLOOKUP(F3843,#REF!,2,0),"")</f>
        <v/>
      </c>
      <c r="U3843" s="27" t="str">
        <f t="shared" ref="U3843:U3906" si="314">CONCATENATE(T3843,",",CONCATENATE(LEFT(A3843,5),":00"),",car,",R3843)</f>
        <v>,19:30:00,car,10</v>
      </c>
    </row>
    <row r="3844" spans="1:21" hidden="1" x14ac:dyDescent="0.25">
      <c r="A3844" t="s">
        <v>113</v>
      </c>
      <c r="B3844">
        <v>7</v>
      </c>
      <c r="C3844" s="27" t="str">
        <f t="shared" si="310"/>
        <v>M</v>
      </c>
      <c r="E3844" t="s">
        <v>4169</v>
      </c>
      <c r="F3844" s="27" t="str">
        <f t="shared" si="311"/>
        <v>CCV-5B_LC</v>
      </c>
      <c r="G3844" t="s">
        <v>4170</v>
      </c>
      <c r="I3844" t="s">
        <v>4171</v>
      </c>
      <c r="J3844">
        <v>0</v>
      </c>
      <c r="K3844">
        <v>0</v>
      </c>
      <c r="L3844">
        <v>0</v>
      </c>
      <c r="M3844">
        <v>1</v>
      </c>
      <c r="N3844">
        <v>1</v>
      </c>
      <c r="O3844">
        <v>0</v>
      </c>
      <c r="P3844">
        <v>0</v>
      </c>
      <c r="Q3844">
        <v>0</v>
      </c>
      <c r="R3844" s="27">
        <f t="shared" si="312"/>
        <v>2</v>
      </c>
      <c r="S3844" s="27">
        <f t="shared" si="313"/>
        <v>1</v>
      </c>
      <c r="T3844" s="27" t="str">
        <f>IFERROR(VLOOKUP(F3844,#REF!,2,0),"")</f>
        <v/>
      </c>
      <c r="U3844" s="27" t="str">
        <f t="shared" si="314"/>
        <v>,07:00:00,car,2</v>
      </c>
    </row>
    <row r="3845" spans="1:21" hidden="1" x14ac:dyDescent="0.25">
      <c r="A3845" t="s">
        <v>115</v>
      </c>
      <c r="B3845">
        <v>7</v>
      </c>
      <c r="C3845" s="27" t="str">
        <f t="shared" si="310"/>
        <v>M</v>
      </c>
      <c r="E3845" t="s">
        <v>4169</v>
      </c>
      <c r="F3845" s="27" t="str">
        <f t="shared" si="311"/>
        <v>CCV-5B_LC</v>
      </c>
      <c r="G3845" t="s">
        <v>4170</v>
      </c>
      <c r="I3845" t="s">
        <v>4172</v>
      </c>
      <c r="J3845">
        <v>0</v>
      </c>
      <c r="K3845">
        <v>0</v>
      </c>
      <c r="L3845">
        <v>0</v>
      </c>
      <c r="M3845">
        <v>8</v>
      </c>
      <c r="N3845">
        <v>0</v>
      </c>
      <c r="O3845">
        <v>0</v>
      </c>
      <c r="P3845">
        <v>0</v>
      </c>
      <c r="Q3845">
        <v>1</v>
      </c>
      <c r="R3845" s="27">
        <f t="shared" si="312"/>
        <v>12</v>
      </c>
      <c r="S3845" s="27">
        <f t="shared" si="313"/>
        <v>9</v>
      </c>
      <c r="T3845" s="27" t="str">
        <f>IFERROR(VLOOKUP(F3845,#REF!,2,0),"")</f>
        <v/>
      </c>
      <c r="U3845" s="27" t="str">
        <f t="shared" si="314"/>
        <v>,07:15:00,car,12</v>
      </c>
    </row>
    <row r="3846" spans="1:21" hidden="1" x14ac:dyDescent="0.25">
      <c r="A3846" t="s">
        <v>117</v>
      </c>
      <c r="B3846">
        <v>7</v>
      </c>
      <c r="C3846" s="27" t="str">
        <f t="shared" si="310"/>
        <v>M</v>
      </c>
      <c r="E3846" t="s">
        <v>4169</v>
      </c>
      <c r="F3846" s="27" t="str">
        <f t="shared" si="311"/>
        <v>CCV-5B_LC</v>
      </c>
      <c r="G3846" t="s">
        <v>4170</v>
      </c>
      <c r="I3846" t="s">
        <v>4173</v>
      </c>
      <c r="J3846">
        <v>0</v>
      </c>
      <c r="K3846">
        <v>0</v>
      </c>
      <c r="L3846">
        <v>0</v>
      </c>
      <c r="M3846">
        <v>4</v>
      </c>
      <c r="N3846">
        <v>0</v>
      </c>
      <c r="O3846">
        <v>0</v>
      </c>
      <c r="P3846">
        <v>0</v>
      </c>
      <c r="Q3846">
        <v>1</v>
      </c>
      <c r="R3846" s="27">
        <f t="shared" si="312"/>
        <v>7</v>
      </c>
      <c r="S3846" s="27">
        <f t="shared" si="313"/>
        <v>5</v>
      </c>
      <c r="T3846" s="27" t="str">
        <f>IFERROR(VLOOKUP(F3846,#REF!,2,0),"")</f>
        <v/>
      </c>
      <c r="U3846" s="27" t="str">
        <f t="shared" si="314"/>
        <v>,07:30:00,car,7</v>
      </c>
    </row>
    <row r="3847" spans="1:21" hidden="1" x14ac:dyDescent="0.25">
      <c r="A3847" t="s">
        <v>119</v>
      </c>
      <c r="B3847">
        <v>7</v>
      </c>
      <c r="C3847" s="27" t="str">
        <f t="shared" si="310"/>
        <v>M</v>
      </c>
      <c r="E3847" t="s">
        <v>4169</v>
      </c>
      <c r="F3847" s="27" t="str">
        <f t="shared" si="311"/>
        <v>CCV-5B_LC</v>
      </c>
      <c r="G3847" t="s">
        <v>4170</v>
      </c>
      <c r="I3847" t="s">
        <v>4174</v>
      </c>
      <c r="J3847">
        <v>0</v>
      </c>
      <c r="K3847">
        <v>1</v>
      </c>
      <c r="L3847">
        <v>0</v>
      </c>
      <c r="M3847">
        <v>4</v>
      </c>
      <c r="N3847">
        <v>0</v>
      </c>
      <c r="O3847">
        <v>0</v>
      </c>
      <c r="P3847">
        <v>0</v>
      </c>
      <c r="Q3847">
        <v>0</v>
      </c>
      <c r="R3847" s="27">
        <f t="shared" si="312"/>
        <v>8</v>
      </c>
      <c r="S3847" s="27">
        <f t="shared" si="313"/>
        <v>4</v>
      </c>
      <c r="T3847" s="27" t="str">
        <f>IFERROR(VLOOKUP(F3847,#REF!,2,0),"")</f>
        <v/>
      </c>
      <c r="U3847" s="27" t="str">
        <f t="shared" si="314"/>
        <v>,07:45:00,car,8</v>
      </c>
    </row>
    <row r="3848" spans="1:21" hidden="1" x14ac:dyDescent="0.25">
      <c r="A3848" t="s">
        <v>121</v>
      </c>
      <c r="B3848">
        <v>8</v>
      </c>
      <c r="C3848" s="27" t="str">
        <f t="shared" si="310"/>
        <v>M</v>
      </c>
      <c r="E3848" t="s">
        <v>4169</v>
      </c>
      <c r="F3848" s="27" t="str">
        <f t="shared" si="311"/>
        <v>CCV-5B_LC</v>
      </c>
      <c r="G3848" t="s">
        <v>4170</v>
      </c>
      <c r="I3848" t="s">
        <v>4175</v>
      </c>
      <c r="J3848">
        <v>0</v>
      </c>
      <c r="K3848">
        <v>0</v>
      </c>
      <c r="L3848">
        <v>1</v>
      </c>
      <c r="M3848">
        <v>9</v>
      </c>
      <c r="N3848">
        <v>1</v>
      </c>
      <c r="O3848">
        <v>1</v>
      </c>
      <c r="P3848">
        <v>0</v>
      </c>
      <c r="Q3848">
        <v>1</v>
      </c>
      <c r="R3848" s="27">
        <f t="shared" si="312"/>
        <v>17</v>
      </c>
      <c r="S3848" s="27">
        <f t="shared" si="313"/>
        <v>13</v>
      </c>
      <c r="T3848" s="27" t="str">
        <f>IFERROR(VLOOKUP(F3848,#REF!,2,0),"")</f>
        <v/>
      </c>
      <c r="U3848" s="27" t="str">
        <f t="shared" si="314"/>
        <v>,08:00:00,car,17</v>
      </c>
    </row>
    <row r="3849" spans="1:21" hidden="1" x14ac:dyDescent="0.25">
      <c r="A3849" t="s">
        <v>123</v>
      </c>
      <c r="B3849">
        <v>8</v>
      </c>
      <c r="C3849" s="27" t="str">
        <f t="shared" si="310"/>
        <v>M</v>
      </c>
      <c r="E3849" t="s">
        <v>4169</v>
      </c>
      <c r="F3849" s="27" t="str">
        <f t="shared" si="311"/>
        <v>CCV-5B_LC</v>
      </c>
      <c r="G3849" t="s">
        <v>4170</v>
      </c>
      <c r="I3849" t="s">
        <v>4176</v>
      </c>
      <c r="J3849">
        <v>0</v>
      </c>
      <c r="K3849">
        <v>1</v>
      </c>
      <c r="L3849">
        <v>1</v>
      </c>
      <c r="M3849">
        <v>5</v>
      </c>
      <c r="N3849">
        <v>0</v>
      </c>
      <c r="O3849">
        <v>0</v>
      </c>
      <c r="P3849">
        <v>0</v>
      </c>
      <c r="Q3849">
        <v>2</v>
      </c>
      <c r="R3849" s="27">
        <f t="shared" si="312"/>
        <v>15</v>
      </c>
      <c r="S3849" s="27">
        <f t="shared" si="313"/>
        <v>10</v>
      </c>
      <c r="T3849" s="27" t="str">
        <f>IFERROR(VLOOKUP(F3849,#REF!,2,0),"")</f>
        <v/>
      </c>
      <c r="U3849" s="27" t="str">
        <f t="shared" si="314"/>
        <v>,08:15:00,car,15</v>
      </c>
    </row>
    <row r="3850" spans="1:21" hidden="1" x14ac:dyDescent="0.25">
      <c r="A3850" t="s">
        <v>125</v>
      </c>
      <c r="B3850">
        <v>8</v>
      </c>
      <c r="C3850" s="27" t="str">
        <f t="shared" si="310"/>
        <v>M</v>
      </c>
      <c r="E3850" t="s">
        <v>4169</v>
      </c>
      <c r="F3850" s="27" t="str">
        <f t="shared" si="311"/>
        <v>CCV-5B_LC</v>
      </c>
      <c r="G3850" t="s">
        <v>4170</v>
      </c>
      <c r="I3850" t="s">
        <v>4177</v>
      </c>
      <c r="J3850">
        <v>0</v>
      </c>
      <c r="K3850">
        <v>2</v>
      </c>
      <c r="L3850">
        <v>0</v>
      </c>
      <c r="M3850">
        <v>5</v>
      </c>
      <c r="N3850">
        <v>0</v>
      </c>
      <c r="O3850">
        <v>0</v>
      </c>
      <c r="P3850">
        <v>0</v>
      </c>
      <c r="Q3850">
        <v>0</v>
      </c>
      <c r="R3850" s="27">
        <f t="shared" si="312"/>
        <v>12</v>
      </c>
      <c r="S3850" s="27">
        <f t="shared" si="313"/>
        <v>5</v>
      </c>
      <c r="T3850" s="27" t="str">
        <f>IFERROR(VLOOKUP(F3850,#REF!,2,0),"")</f>
        <v/>
      </c>
      <c r="U3850" s="27" t="str">
        <f t="shared" si="314"/>
        <v>,08:30:00,car,12</v>
      </c>
    </row>
    <row r="3851" spans="1:21" hidden="1" x14ac:dyDescent="0.25">
      <c r="A3851" t="s">
        <v>127</v>
      </c>
      <c r="B3851">
        <v>8</v>
      </c>
      <c r="C3851" s="27" t="str">
        <f t="shared" si="310"/>
        <v>M</v>
      </c>
      <c r="E3851" t="s">
        <v>4169</v>
      </c>
      <c r="F3851" s="27" t="str">
        <f t="shared" si="311"/>
        <v>CCV-5B_LC</v>
      </c>
      <c r="G3851" t="s">
        <v>4170</v>
      </c>
      <c r="I3851" t="s">
        <v>4178</v>
      </c>
      <c r="J3851">
        <v>0</v>
      </c>
      <c r="K3851">
        <v>1</v>
      </c>
      <c r="L3851">
        <v>0</v>
      </c>
      <c r="M3851">
        <v>3</v>
      </c>
      <c r="N3851">
        <v>0</v>
      </c>
      <c r="O3851">
        <v>0</v>
      </c>
      <c r="P3851">
        <v>0</v>
      </c>
      <c r="Q3851">
        <v>1</v>
      </c>
      <c r="R3851" s="27">
        <f t="shared" si="312"/>
        <v>8</v>
      </c>
      <c r="S3851" s="27">
        <f t="shared" si="313"/>
        <v>4</v>
      </c>
      <c r="T3851" s="27" t="str">
        <f>IFERROR(VLOOKUP(F3851,#REF!,2,0),"")</f>
        <v/>
      </c>
      <c r="U3851" s="27" t="str">
        <f t="shared" si="314"/>
        <v>,08:45:00,car,8</v>
      </c>
    </row>
    <row r="3852" spans="1:21" hidden="1" x14ac:dyDescent="0.25">
      <c r="A3852" t="s">
        <v>129</v>
      </c>
      <c r="B3852">
        <v>9</v>
      </c>
      <c r="C3852" s="27" t="str">
        <f t="shared" si="310"/>
        <v>M</v>
      </c>
      <c r="E3852" t="s">
        <v>4169</v>
      </c>
      <c r="F3852" s="27" t="str">
        <f t="shared" si="311"/>
        <v>CCV-5B_LC</v>
      </c>
      <c r="G3852" t="s">
        <v>4170</v>
      </c>
      <c r="I3852" t="s">
        <v>4179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1</v>
      </c>
      <c r="R3852" s="27">
        <f t="shared" si="312"/>
        <v>2</v>
      </c>
      <c r="S3852" s="27">
        <f t="shared" si="313"/>
        <v>1</v>
      </c>
      <c r="T3852" s="27" t="str">
        <f>IFERROR(VLOOKUP(F3852,#REF!,2,0),"")</f>
        <v/>
      </c>
      <c r="U3852" s="27" t="str">
        <f t="shared" si="314"/>
        <v>,09:00:00,car,2</v>
      </c>
    </row>
    <row r="3853" spans="1:21" hidden="1" x14ac:dyDescent="0.25">
      <c r="A3853" t="s">
        <v>131</v>
      </c>
      <c r="B3853">
        <v>9</v>
      </c>
      <c r="C3853" s="27" t="str">
        <f t="shared" si="310"/>
        <v>M</v>
      </c>
      <c r="E3853" t="s">
        <v>4169</v>
      </c>
      <c r="F3853" s="27" t="str">
        <f t="shared" si="311"/>
        <v>CCV-5B_LC</v>
      </c>
      <c r="G3853" t="s">
        <v>4170</v>
      </c>
      <c r="I3853" t="s">
        <v>4180</v>
      </c>
      <c r="J3853">
        <v>0</v>
      </c>
      <c r="K3853">
        <v>2</v>
      </c>
      <c r="L3853">
        <v>1</v>
      </c>
      <c r="M3853">
        <v>4</v>
      </c>
      <c r="N3853">
        <v>0</v>
      </c>
      <c r="O3853">
        <v>0</v>
      </c>
      <c r="P3853">
        <v>0</v>
      </c>
      <c r="Q3853">
        <v>1</v>
      </c>
      <c r="R3853" s="27">
        <f t="shared" si="312"/>
        <v>15</v>
      </c>
      <c r="S3853" s="27">
        <f t="shared" si="313"/>
        <v>8</v>
      </c>
      <c r="T3853" s="27" t="str">
        <f>IFERROR(VLOOKUP(F3853,#REF!,2,0),"")</f>
        <v/>
      </c>
      <c r="U3853" s="27" t="str">
        <f t="shared" si="314"/>
        <v>,09:15:00,car,15</v>
      </c>
    </row>
    <row r="3854" spans="1:21" hidden="1" x14ac:dyDescent="0.25">
      <c r="A3854" t="s">
        <v>133</v>
      </c>
      <c r="B3854">
        <v>9</v>
      </c>
      <c r="C3854" s="27" t="str">
        <f t="shared" si="310"/>
        <v>M</v>
      </c>
      <c r="E3854" t="s">
        <v>4169</v>
      </c>
      <c r="F3854" s="27" t="str">
        <f t="shared" si="311"/>
        <v>CCV-5B_LC</v>
      </c>
      <c r="G3854" t="s">
        <v>4170</v>
      </c>
      <c r="I3854" t="s">
        <v>4181</v>
      </c>
      <c r="J3854">
        <v>0</v>
      </c>
      <c r="K3854">
        <v>1</v>
      </c>
      <c r="L3854">
        <v>0</v>
      </c>
      <c r="M3854">
        <v>1</v>
      </c>
      <c r="N3854">
        <v>0</v>
      </c>
      <c r="O3854">
        <v>0</v>
      </c>
      <c r="P3854">
        <v>0</v>
      </c>
      <c r="Q3854">
        <v>1</v>
      </c>
      <c r="R3854" s="27">
        <f t="shared" si="312"/>
        <v>6</v>
      </c>
      <c r="S3854" s="27">
        <f t="shared" si="313"/>
        <v>2</v>
      </c>
      <c r="T3854" s="27" t="str">
        <f>IFERROR(VLOOKUP(F3854,#REF!,2,0),"")</f>
        <v/>
      </c>
      <c r="U3854" s="27" t="str">
        <f t="shared" si="314"/>
        <v>,09:30:00,car,6</v>
      </c>
    </row>
    <row r="3855" spans="1:21" hidden="1" x14ac:dyDescent="0.25">
      <c r="A3855" t="s">
        <v>135</v>
      </c>
      <c r="B3855">
        <v>9</v>
      </c>
      <c r="C3855" s="27" t="str">
        <f t="shared" si="310"/>
        <v>M</v>
      </c>
      <c r="E3855" t="s">
        <v>4169</v>
      </c>
      <c r="F3855" s="27" t="str">
        <f t="shared" si="311"/>
        <v>CCV-5B_LC</v>
      </c>
      <c r="G3855" t="s">
        <v>4170</v>
      </c>
      <c r="I3855" t="s">
        <v>4182</v>
      </c>
      <c r="J3855">
        <v>0</v>
      </c>
      <c r="K3855">
        <v>1</v>
      </c>
      <c r="L3855">
        <v>0</v>
      </c>
      <c r="M3855">
        <v>2</v>
      </c>
      <c r="N3855">
        <v>0</v>
      </c>
      <c r="O3855">
        <v>0</v>
      </c>
      <c r="P3855">
        <v>0</v>
      </c>
      <c r="Q3855">
        <v>1</v>
      </c>
      <c r="R3855" s="27">
        <f t="shared" si="312"/>
        <v>7</v>
      </c>
      <c r="S3855" s="27">
        <f t="shared" si="313"/>
        <v>3</v>
      </c>
      <c r="T3855" s="27" t="str">
        <f>IFERROR(VLOOKUP(F3855,#REF!,2,0),"")</f>
        <v/>
      </c>
      <c r="U3855" s="27" t="str">
        <f t="shared" si="314"/>
        <v>,09:45:00,car,7</v>
      </c>
    </row>
    <row r="3856" spans="1:21" hidden="1" x14ac:dyDescent="0.25">
      <c r="A3856" t="s">
        <v>137</v>
      </c>
      <c r="B3856">
        <v>10</v>
      </c>
      <c r="C3856" s="27" t="str">
        <f t="shared" si="310"/>
        <v>M</v>
      </c>
      <c r="E3856" t="s">
        <v>4169</v>
      </c>
      <c r="F3856" s="27" t="str">
        <f t="shared" si="311"/>
        <v>CCV-5B_LC</v>
      </c>
      <c r="G3856" t="s">
        <v>4170</v>
      </c>
      <c r="I3856" t="s">
        <v>4183</v>
      </c>
      <c r="J3856">
        <v>0</v>
      </c>
      <c r="K3856">
        <v>1</v>
      </c>
      <c r="L3856">
        <v>2</v>
      </c>
      <c r="M3856">
        <v>3</v>
      </c>
      <c r="N3856">
        <v>0</v>
      </c>
      <c r="O3856">
        <v>0</v>
      </c>
      <c r="P3856">
        <v>0</v>
      </c>
      <c r="Q3856">
        <v>1</v>
      </c>
      <c r="R3856" s="27">
        <f t="shared" si="312"/>
        <v>15</v>
      </c>
      <c r="S3856" s="27">
        <f t="shared" si="313"/>
        <v>9</v>
      </c>
      <c r="T3856" s="27" t="str">
        <f>IFERROR(VLOOKUP(F3856,#REF!,2,0),"")</f>
        <v/>
      </c>
      <c r="U3856" s="27" t="str">
        <f t="shared" si="314"/>
        <v>,10:00:00,car,15</v>
      </c>
    </row>
    <row r="3857" spans="1:21" hidden="1" x14ac:dyDescent="0.25">
      <c r="A3857" t="s">
        <v>139</v>
      </c>
      <c r="B3857">
        <v>10</v>
      </c>
      <c r="C3857" s="27" t="str">
        <f t="shared" si="310"/>
        <v>M</v>
      </c>
      <c r="E3857" t="s">
        <v>4169</v>
      </c>
      <c r="F3857" s="27" t="str">
        <f t="shared" si="311"/>
        <v>CCV-5B_LC</v>
      </c>
      <c r="G3857" t="s">
        <v>4170</v>
      </c>
      <c r="I3857" t="s">
        <v>4184</v>
      </c>
      <c r="J3857">
        <v>0</v>
      </c>
      <c r="K3857">
        <v>1</v>
      </c>
      <c r="L3857">
        <v>1</v>
      </c>
      <c r="M3857">
        <v>5</v>
      </c>
      <c r="N3857">
        <v>2</v>
      </c>
      <c r="O3857">
        <v>0</v>
      </c>
      <c r="P3857">
        <v>0</v>
      </c>
      <c r="Q3857">
        <v>2</v>
      </c>
      <c r="R3857" s="27">
        <f t="shared" si="312"/>
        <v>16</v>
      </c>
      <c r="S3857" s="27">
        <f t="shared" si="313"/>
        <v>10</v>
      </c>
      <c r="T3857" s="27" t="str">
        <f>IFERROR(VLOOKUP(F3857,#REF!,2,0),"")</f>
        <v/>
      </c>
      <c r="U3857" s="27" t="str">
        <f t="shared" si="314"/>
        <v>,10:15:00,car,16</v>
      </c>
    </row>
    <row r="3858" spans="1:21" hidden="1" x14ac:dyDescent="0.25">
      <c r="A3858" t="s">
        <v>141</v>
      </c>
      <c r="B3858">
        <v>10</v>
      </c>
      <c r="C3858" s="27" t="str">
        <f t="shared" si="310"/>
        <v>M</v>
      </c>
      <c r="E3858" t="s">
        <v>4169</v>
      </c>
      <c r="F3858" s="27" t="str">
        <f t="shared" si="311"/>
        <v>CCV-5B_LC</v>
      </c>
      <c r="G3858" t="s">
        <v>4170</v>
      </c>
      <c r="I3858" t="s">
        <v>4185</v>
      </c>
      <c r="J3858">
        <v>0</v>
      </c>
      <c r="K3858">
        <v>1</v>
      </c>
      <c r="L3858">
        <v>0</v>
      </c>
      <c r="M3858">
        <v>4</v>
      </c>
      <c r="N3858">
        <v>0</v>
      </c>
      <c r="O3858">
        <v>0</v>
      </c>
      <c r="P3858">
        <v>0</v>
      </c>
      <c r="Q3858">
        <v>2</v>
      </c>
      <c r="R3858" s="27">
        <f t="shared" si="312"/>
        <v>11</v>
      </c>
      <c r="S3858" s="27">
        <f t="shared" si="313"/>
        <v>6</v>
      </c>
      <c r="T3858" s="27" t="str">
        <f>IFERROR(VLOOKUP(F3858,#REF!,2,0),"")</f>
        <v/>
      </c>
      <c r="U3858" s="27" t="str">
        <f t="shared" si="314"/>
        <v>,10:30:00,car,11</v>
      </c>
    </row>
    <row r="3859" spans="1:21" hidden="1" x14ac:dyDescent="0.25">
      <c r="A3859" t="s">
        <v>143</v>
      </c>
      <c r="B3859">
        <v>10</v>
      </c>
      <c r="C3859" s="27" t="str">
        <f t="shared" si="310"/>
        <v>M</v>
      </c>
      <c r="E3859" t="s">
        <v>4169</v>
      </c>
      <c r="F3859" s="27" t="str">
        <f t="shared" si="311"/>
        <v>CCV-5B_LC</v>
      </c>
      <c r="G3859" t="s">
        <v>4170</v>
      </c>
      <c r="I3859" t="s">
        <v>4186</v>
      </c>
      <c r="J3859">
        <v>0</v>
      </c>
      <c r="K3859">
        <v>1</v>
      </c>
      <c r="L3859">
        <v>0</v>
      </c>
      <c r="M3859">
        <v>1</v>
      </c>
      <c r="N3859">
        <v>0</v>
      </c>
      <c r="O3859">
        <v>0</v>
      </c>
      <c r="P3859">
        <v>0</v>
      </c>
      <c r="Q3859">
        <v>0</v>
      </c>
      <c r="R3859" s="27">
        <f t="shared" si="312"/>
        <v>4</v>
      </c>
      <c r="S3859" s="27">
        <f t="shared" si="313"/>
        <v>1</v>
      </c>
      <c r="T3859" s="27" t="str">
        <f>IFERROR(VLOOKUP(F3859,#REF!,2,0),"")</f>
        <v/>
      </c>
      <c r="U3859" s="27" t="str">
        <f t="shared" si="314"/>
        <v>,10:45:00,car,4</v>
      </c>
    </row>
    <row r="3860" spans="1:21" hidden="1" x14ac:dyDescent="0.25">
      <c r="A3860" t="s">
        <v>145</v>
      </c>
      <c r="B3860">
        <v>11</v>
      </c>
      <c r="C3860" s="27" t="str">
        <f t="shared" si="310"/>
        <v>M</v>
      </c>
      <c r="E3860" t="s">
        <v>4169</v>
      </c>
      <c r="F3860" s="27" t="str">
        <f t="shared" si="311"/>
        <v>CCV-5B_LC</v>
      </c>
      <c r="G3860" t="s">
        <v>4170</v>
      </c>
      <c r="I3860" t="s">
        <v>4187</v>
      </c>
      <c r="J3860">
        <v>0</v>
      </c>
      <c r="K3860">
        <v>0</v>
      </c>
      <c r="L3860">
        <v>2</v>
      </c>
      <c r="M3860">
        <v>5</v>
      </c>
      <c r="N3860">
        <v>0</v>
      </c>
      <c r="O3860">
        <v>0</v>
      </c>
      <c r="P3860">
        <v>0</v>
      </c>
      <c r="Q3860">
        <v>1</v>
      </c>
      <c r="R3860" s="27">
        <f t="shared" si="312"/>
        <v>15</v>
      </c>
      <c r="S3860" s="27">
        <f t="shared" si="313"/>
        <v>11</v>
      </c>
      <c r="T3860" s="27" t="str">
        <f>IFERROR(VLOOKUP(F3860,#REF!,2,0),"")</f>
        <v/>
      </c>
      <c r="U3860" s="27" t="str">
        <f t="shared" si="314"/>
        <v>,11:00:00,car,15</v>
      </c>
    </row>
    <row r="3861" spans="1:21" hidden="1" x14ac:dyDescent="0.25">
      <c r="A3861" t="s">
        <v>147</v>
      </c>
      <c r="B3861">
        <v>11</v>
      </c>
      <c r="C3861" s="27" t="str">
        <f t="shared" si="310"/>
        <v>M</v>
      </c>
      <c r="E3861" t="s">
        <v>4169</v>
      </c>
      <c r="F3861" s="27" t="str">
        <f t="shared" si="311"/>
        <v>CCV-5B_LC</v>
      </c>
      <c r="G3861" t="s">
        <v>4170</v>
      </c>
      <c r="I3861" t="s">
        <v>4188</v>
      </c>
      <c r="J3861">
        <v>0</v>
      </c>
      <c r="K3861">
        <v>0</v>
      </c>
      <c r="L3861">
        <v>0</v>
      </c>
      <c r="M3861">
        <v>6</v>
      </c>
      <c r="N3861">
        <v>2</v>
      </c>
      <c r="O3861">
        <v>0</v>
      </c>
      <c r="P3861">
        <v>0</v>
      </c>
      <c r="Q3861">
        <v>1</v>
      </c>
      <c r="R3861" s="27">
        <f t="shared" si="312"/>
        <v>10</v>
      </c>
      <c r="S3861" s="27">
        <f t="shared" si="313"/>
        <v>7</v>
      </c>
      <c r="T3861" s="27" t="str">
        <f>IFERROR(VLOOKUP(F3861,#REF!,2,0),"")</f>
        <v/>
      </c>
      <c r="U3861" s="27" t="str">
        <f t="shared" si="314"/>
        <v>,11:15:00,car,10</v>
      </c>
    </row>
    <row r="3862" spans="1:21" hidden="1" x14ac:dyDescent="0.25">
      <c r="A3862" t="s">
        <v>149</v>
      </c>
      <c r="B3862">
        <v>11</v>
      </c>
      <c r="C3862" s="27" t="str">
        <f t="shared" si="310"/>
        <v>M</v>
      </c>
      <c r="E3862" t="s">
        <v>4169</v>
      </c>
      <c r="F3862" s="27" t="str">
        <f t="shared" si="311"/>
        <v>CCV-5B_LC</v>
      </c>
      <c r="G3862" t="s">
        <v>4170</v>
      </c>
      <c r="I3862" t="s">
        <v>4189</v>
      </c>
      <c r="J3862">
        <v>0</v>
      </c>
      <c r="K3862">
        <v>0</v>
      </c>
      <c r="L3862">
        <v>0</v>
      </c>
      <c r="M3862">
        <v>5</v>
      </c>
      <c r="N3862">
        <v>0</v>
      </c>
      <c r="O3862">
        <v>0</v>
      </c>
      <c r="P3862">
        <v>0</v>
      </c>
      <c r="Q3862">
        <v>1</v>
      </c>
      <c r="R3862" s="27">
        <f t="shared" si="312"/>
        <v>8</v>
      </c>
      <c r="S3862" s="27">
        <f t="shared" si="313"/>
        <v>6</v>
      </c>
      <c r="T3862" s="27" t="str">
        <f>IFERROR(VLOOKUP(F3862,#REF!,2,0),"")</f>
        <v/>
      </c>
      <c r="U3862" s="27" t="str">
        <f t="shared" si="314"/>
        <v>,11:30:00,car,8</v>
      </c>
    </row>
    <row r="3863" spans="1:21" hidden="1" x14ac:dyDescent="0.25">
      <c r="A3863" t="s">
        <v>151</v>
      </c>
      <c r="B3863">
        <v>11</v>
      </c>
      <c r="C3863" s="27" t="str">
        <f t="shared" si="310"/>
        <v>M</v>
      </c>
      <c r="E3863" t="s">
        <v>4169</v>
      </c>
      <c r="F3863" s="27" t="str">
        <f t="shared" si="311"/>
        <v>CCV-5B_LC</v>
      </c>
      <c r="G3863" t="s">
        <v>4170</v>
      </c>
      <c r="I3863" t="s">
        <v>4190</v>
      </c>
      <c r="J3863">
        <v>0</v>
      </c>
      <c r="K3863">
        <v>0</v>
      </c>
      <c r="L3863">
        <v>0</v>
      </c>
      <c r="M3863">
        <v>5</v>
      </c>
      <c r="N3863">
        <v>0</v>
      </c>
      <c r="O3863">
        <v>0</v>
      </c>
      <c r="P3863">
        <v>0</v>
      </c>
      <c r="Q3863">
        <v>0</v>
      </c>
      <c r="R3863" s="27">
        <f t="shared" si="312"/>
        <v>7</v>
      </c>
      <c r="S3863" s="27">
        <f t="shared" si="313"/>
        <v>5</v>
      </c>
      <c r="T3863" s="27" t="str">
        <f>IFERROR(VLOOKUP(F3863,#REF!,2,0),"")</f>
        <v/>
      </c>
      <c r="U3863" s="27" t="str">
        <f t="shared" si="314"/>
        <v>,11:45:00,car,7</v>
      </c>
    </row>
    <row r="3864" spans="1:21" hidden="1" x14ac:dyDescent="0.25">
      <c r="A3864" t="s">
        <v>153</v>
      </c>
      <c r="B3864">
        <v>12</v>
      </c>
      <c r="C3864" s="27" t="str">
        <f t="shared" si="310"/>
        <v>T</v>
      </c>
      <c r="E3864" t="s">
        <v>4169</v>
      </c>
      <c r="F3864" s="27" t="str">
        <f t="shared" si="311"/>
        <v>CCV-5B_LC</v>
      </c>
      <c r="G3864" t="s">
        <v>4170</v>
      </c>
      <c r="I3864" t="s">
        <v>4191</v>
      </c>
      <c r="J3864">
        <v>0</v>
      </c>
      <c r="K3864">
        <v>1</v>
      </c>
      <c r="L3864">
        <v>0</v>
      </c>
      <c r="M3864">
        <v>10</v>
      </c>
      <c r="N3864">
        <v>1</v>
      </c>
      <c r="O3864">
        <v>1</v>
      </c>
      <c r="P3864">
        <v>0</v>
      </c>
      <c r="Q3864">
        <v>0</v>
      </c>
      <c r="R3864" s="27">
        <f t="shared" si="312"/>
        <v>16</v>
      </c>
      <c r="S3864" s="27">
        <f t="shared" si="313"/>
        <v>10</v>
      </c>
      <c r="T3864" s="27" t="str">
        <f>IFERROR(VLOOKUP(F3864,#REF!,2,0),"")</f>
        <v/>
      </c>
      <c r="U3864" s="27" t="str">
        <f t="shared" si="314"/>
        <v>,12:00:00,car,16</v>
      </c>
    </row>
    <row r="3865" spans="1:21" hidden="1" x14ac:dyDescent="0.25">
      <c r="A3865" t="s">
        <v>155</v>
      </c>
      <c r="B3865">
        <v>12</v>
      </c>
      <c r="C3865" s="27" t="str">
        <f t="shared" si="310"/>
        <v>T</v>
      </c>
      <c r="E3865" t="s">
        <v>4169</v>
      </c>
      <c r="F3865" s="27" t="str">
        <f t="shared" si="311"/>
        <v>CCV-5B_LC</v>
      </c>
      <c r="G3865" t="s">
        <v>4170</v>
      </c>
      <c r="I3865" t="s">
        <v>4192</v>
      </c>
      <c r="J3865">
        <v>0</v>
      </c>
      <c r="K3865">
        <v>0</v>
      </c>
      <c r="L3865">
        <v>0</v>
      </c>
      <c r="M3865">
        <v>2</v>
      </c>
      <c r="N3865">
        <v>1</v>
      </c>
      <c r="O3865">
        <v>0</v>
      </c>
      <c r="P3865">
        <v>0</v>
      </c>
      <c r="Q3865">
        <v>0</v>
      </c>
      <c r="R3865" s="27">
        <f t="shared" si="312"/>
        <v>3</v>
      </c>
      <c r="S3865" s="27">
        <f t="shared" si="313"/>
        <v>2</v>
      </c>
      <c r="T3865" s="27" t="str">
        <f>IFERROR(VLOOKUP(F3865,#REF!,2,0),"")</f>
        <v/>
      </c>
      <c r="U3865" s="27" t="str">
        <f t="shared" si="314"/>
        <v>,12:15:00,car,3</v>
      </c>
    </row>
    <row r="3866" spans="1:21" hidden="1" x14ac:dyDescent="0.25">
      <c r="A3866" t="s">
        <v>157</v>
      </c>
      <c r="B3866">
        <v>12</v>
      </c>
      <c r="C3866" s="27" t="str">
        <f t="shared" si="310"/>
        <v>T</v>
      </c>
      <c r="E3866" t="s">
        <v>4169</v>
      </c>
      <c r="F3866" s="27" t="str">
        <f t="shared" si="311"/>
        <v>CCV-5B_LC</v>
      </c>
      <c r="G3866" t="s">
        <v>4170</v>
      </c>
      <c r="I3866" t="s">
        <v>4193</v>
      </c>
      <c r="J3866">
        <v>0</v>
      </c>
      <c r="K3866">
        <v>0</v>
      </c>
      <c r="L3866">
        <v>0</v>
      </c>
      <c r="M3866">
        <v>6</v>
      </c>
      <c r="N3866">
        <v>0</v>
      </c>
      <c r="O3866">
        <v>0</v>
      </c>
      <c r="P3866">
        <v>0</v>
      </c>
      <c r="Q3866">
        <v>0</v>
      </c>
      <c r="R3866" s="27">
        <f t="shared" si="312"/>
        <v>8</v>
      </c>
      <c r="S3866" s="27">
        <f t="shared" si="313"/>
        <v>6</v>
      </c>
      <c r="T3866" s="27" t="str">
        <f>IFERROR(VLOOKUP(F3866,#REF!,2,0),"")</f>
        <v/>
      </c>
      <c r="U3866" s="27" t="str">
        <f t="shared" si="314"/>
        <v>,12:30:00,car,8</v>
      </c>
    </row>
    <row r="3867" spans="1:21" hidden="1" x14ac:dyDescent="0.25">
      <c r="A3867" t="s">
        <v>159</v>
      </c>
      <c r="B3867">
        <v>12</v>
      </c>
      <c r="C3867" s="27" t="str">
        <f t="shared" si="310"/>
        <v>T</v>
      </c>
      <c r="E3867" t="s">
        <v>4169</v>
      </c>
      <c r="F3867" s="27" t="str">
        <f t="shared" si="311"/>
        <v>CCV-5B_LC</v>
      </c>
      <c r="G3867" t="s">
        <v>4170</v>
      </c>
      <c r="I3867" t="s">
        <v>4194</v>
      </c>
      <c r="J3867">
        <v>0</v>
      </c>
      <c r="K3867">
        <v>0</v>
      </c>
      <c r="L3867">
        <v>0</v>
      </c>
      <c r="M3867">
        <v>3</v>
      </c>
      <c r="N3867">
        <v>0</v>
      </c>
      <c r="O3867">
        <v>0</v>
      </c>
      <c r="P3867">
        <v>0</v>
      </c>
      <c r="Q3867">
        <v>1</v>
      </c>
      <c r="R3867" s="27">
        <f t="shared" si="312"/>
        <v>6</v>
      </c>
      <c r="S3867" s="27">
        <f t="shared" si="313"/>
        <v>4</v>
      </c>
      <c r="T3867" s="27" t="str">
        <f>IFERROR(VLOOKUP(F3867,#REF!,2,0),"")</f>
        <v/>
      </c>
      <c r="U3867" s="27" t="str">
        <f t="shared" si="314"/>
        <v>,12:45:00,car,6</v>
      </c>
    </row>
    <row r="3868" spans="1:21" hidden="1" x14ac:dyDescent="0.25">
      <c r="A3868" t="s">
        <v>161</v>
      </c>
      <c r="B3868">
        <v>13</v>
      </c>
      <c r="C3868" s="27" t="str">
        <f t="shared" si="310"/>
        <v>T</v>
      </c>
      <c r="E3868" t="s">
        <v>4169</v>
      </c>
      <c r="F3868" s="27" t="str">
        <f t="shared" si="311"/>
        <v>CCV-5B_LC</v>
      </c>
      <c r="G3868" t="s">
        <v>4170</v>
      </c>
      <c r="I3868" t="s">
        <v>4195</v>
      </c>
      <c r="J3868">
        <v>0</v>
      </c>
      <c r="K3868">
        <v>0</v>
      </c>
      <c r="L3868">
        <v>1</v>
      </c>
      <c r="M3868">
        <v>12</v>
      </c>
      <c r="N3868">
        <v>0</v>
      </c>
      <c r="O3868">
        <v>0</v>
      </c>
      <c r="P3868">
        <v>0</v>
      </c>
      <c r="Q3868">
        <v>0</v>
      </c>
      <c r="R3868" s="27">
        <f t="shared" si="312"/>
        <v>19</v>
      </c>
      <c r="S3868" s="27">
        <f t="shared" si="313"/>
        <v>15</v>
      </c>
      <c r="T3868" s="27" t="str">
        <f>IFERROR(VLOOKUP(F3868,#REF!,2,0),"")</f>
        <v/>
      </c>
      <c r="U3868" s="27" t="str">
        <f t="shared" si="314"/>
        <v>,13:00:00,car,19</v>
      </c>
    </row>
    <row r="3869" spans="1:21" hidden="1" x14ac:dyDescent="0.25">
      <c r="A3869" t="s">
        <v>163</v>
      </c>
      <c r="B3869">
        <v>13</v>
      </c>
      <c r="C3869" s="27" t="str">
        <f t="shared" si="310"/>
        <v>T</v>
      </c>
      <c r="E3869" t="s">
        <v>4169</v>
      </c>
      <c r="F3869" s="27" t="str">
        <f t="shared" si="311"/>
        <v>CCV-5B_LC</v>
      </c>
      <c r="G3869" t="s">
        <v>4170</v>
      </c>
      <c r="I3869" t="s">
        <v>4196</v>
      </c>
      <c r="J3869">
        <v>0</v>
      </c>
      <c r="K3869">
        <v>0</v>
      </c>
      <c r="L3869">
        <v>0</v>
      </c>
      <c r="M3869">
        <v>6</v>
      </c>
      <c r="N3869">
        <v>0</v>
      </c>
      <c r="O3869">
        <v>0</v>
      </c>
      <c r="P3869">
        <v>0</v>
      </c>
      <c r="Q3869">
        <v>0</v>
      </c>
      <c r="R3869" s="27">
        <f t="shared" si="312"/>
        <v>8</v>
      </c>
      <c r="S3869" s="27">
        <f t="shared" si="313"/>
        <v>6</v>
      </c>
      <c r="T3869" s="27" t="str">
        <f>IFERROR(VLOOKUP(F3869,#REF!,2,0),"")</f>
        <v/>
      </c>
      <c r="U3869" s="27" t="str">
        <f t="shared" si="314"/>
        <v>,13:15:00,car,8</v>
      </c>
    </row>
    <row r="3870" spans="1:21" hidden="1" x14ac:dyDescent="0.25">
      <c r="A3870" t="s">
        <v>165</v>
      </c>
      <c r="B3870">
        <v>13</v>
      </c>
      <c r="C3870" s="27" t="str">
        <f t="shared" si="310"/>
        <v>T</v>
      </c>
      <c r="E3870" t="s">
        <v>4169</v>
      </c>
      <c r="F3870" s="27" t="str">
        <f t="shared" si="311"/>
        <v>CCV-5B_LC</v>
      </c>
      <c r="G3870" t="s">
        <v>4170</v>
      </c>
      <c r="I3870" t="s">
        <v>4197</v>
      </c>
      <c r="J3870">
        <v>0</v>
      </c>
      <c r="K3870">
        <v>1</v>
      </c>
      <c r="L3870">
        <v>0</v>
      </c>
      <c r="M3870">
        <v>10</v>
      </c>
      <c r="N3870">
        <v>0</v>
      </c>
      <c r="O3870">
        <v>0</v>
      </c>
      <c r="P3870">
        <v>0</v>
      </c>
      <c r="Q3870">
        <v>0</v>
      </c>
      <c r="R3870" s="27">
        <f t="shared" si="312"/>
        <v>16</v>
      </c>
      <c r="S3870" s="27">
        <f t="shared" si="313"/>
        <v>10</v>
      </c>
      <c r="T3870" s="27" t="str">
        <f>IFERROR(VLOOKUP(F3870,#REF!,2,0),"")</f>
        <v/>
      </c>
      <c r="U3870" s="27" t="str">
        <f t="shared" si="314"/>
        <v>,13:30:00,car,16</v>
      </c>
    </row>
    <row r="3871" spans="1:21" hidden="1" x14ac:dyDescent="0.25">
      <c r="A3871" t="s">
        <v>167</v>
      </c>
      <c r="B3871">
        <v>13</v>
      </c>
      <c r="C3871" s="27" t="str">
        <f t="shared" si="310"/>
        <v>T</v>
      </c>
      <c r="E3871" t="s">
        <v>4169</v>
      </c>
      <c r="F3871" s="27" t="str">
        <f t="shared" si="311"/>
        <v>CCV-5B_LC</v>
      </c>
      <c r="G3871" t="s">
        <v>4170</v>
      </c>
      <c r="I3871" t="s">
        <v>4198</v>
      </c>
      <c r="J3871">
        <v>0</v>
      </c>
      <c r="K3871">
        <v>1</v>
      </c>
      <c r="L3871">
        <v>0</v>
      </c>
      <c r="M3871">
        <v>10</v>
      </c>
      <c r="N3871">
        <v>3</v>
      </c>
      <c r="O3871">
        <v>0</v>
      </c>
      <c r="P3871">
        <v>0</v>
      </c>
      <c r="Q3871">
        <v>2</v>
      </c>
      <c r="R3871" s="27">
        <f t="shared" si="312"/>
        <v>19</v>
      </c>
      <c r="S3871" s="27">
        <f t="shared" si="313"/>
        <v>12</v>
      </c>
      <c r="T3871" s="27" t="str">
        <f>IFERROR(VLOOKUP(F3871,#REF!,2,0),"")</f>
        <v/>
      </c>
      <c r="U3871" s="27" t="str">
        <f t="shared" si="314"/>
        <v>,13:45:00,car,19</v>
      </c>
    </row>
    <row r="3872" spans="1:21" hidden="1" x14ac:dyDescent="0.25">
      <c r="A3872" t="s">
        <v>169</v>
      </c>
      <c r="B3872">
        <v>14</v>
      </c>
      <c r="C3872" s="27" t="str">
        <f t="shared" si="310"/>
        <v>T</v>
      </c>
      <c r="E3872" t="s">
        <v>4169</v>
      </c>
      <c r="F3872" s="27" t="str">
        <f t="shared" si="311"/>
        <v>CCV-5B_LC</v>
      </c>
      <c r="G3872" t="s">
        <v>4170</v>
      </c>
      <c r="I3872" t="s">
        <v>4199</v>
      </c>
      <c r="J3872">
        <v>0</v>
      </c>
      <c r="K3872">
        <v>1</v>
      </c>
      <c r="L3872">
        <v>0</v>
      </c>
      <c r="M3872">
        <v>6</v>
      </c>
      <c r="N3872">
        <v>0</v>
      </c>
      <c r="O3872">
        <v>0</v>
      </c>
      <c r="P3872">
        <v>0</v>
      </c>
      <c r="Q3872">
        <v>2</v>
      </c>
      <c r="R3872" s="27">
        <f t="shared" si="312"/>
        <v>13</v>
      </c>
      <c r="S3872" s="27">
        <f t="shared" si="313"/>
        <v>8</v>
      </c>
      <c r="T3872" s="27" t="str">
        <f>IFERROR(VLOOKUP(F3872,#REF!,2,0),"")</f>
        <v/>
      </c>
      <c r="U3872" s="27" t="str">
        <f t="shared" si="314"/>
        <v>,14:00:00,car,13</v>
      </c>
    </row>
    <row r="3873" spans="1:21" hidden="1" x14ac:dyDescent="0.25">
      <c r="A3873" t="s">
        <v>171</v>
      </c>
      <c r="B3873">
        <v>14</v>
      </c>
      <c r="C3873" s="27" t="str">
        <f t="shared" si="310"/>
        <v>T</v>
      </c>
      <c r="E3873" t="s">
        <v>4169</v>
      </c>
      <c r="F3873" s="27" t="str">
        <f t="shared" si="311"/>
        <v>CCV-5B_LC</v>
      </c>
      <c r="G3873" t="s">
        <v>4170</v>
      </c>
      <c r="I3873" t="s">
        <v>4200</v>
      </c>
      <c r="J3873">
        <v>0</v>
      </c>
      <c r="K3873">
        <v>0</v>
      </c>
      <c r="L3873">
        <v>0</v>
      </c>
      <c r="M3873">
        <v>2</v>
      </c>
      <c r="N3873">
        <v>0</v>
      </c>
      <c r="O3873">
        <v>0</v>
      </c>
      <c r="P3873">
        <v>0</v>
      </c>
      <c r="Q3873">
        <v>0</v>
      </c>
      <c r="R3873" s="27">
        <f t="shared" si="312"/>
        <v>3</v>
      </c>
      <c r="S3873" s="27">
        <f t="shared" si="313"/>
        <v>2</v>
      </c>
      <c r="T3873" s="27" t="str">
        <f>IFERROR(VLOOKUP(F3873,#REF!,2,0),"")</f>
        <v/>
      </c>
      <c r="U3873" s="27" t="str">
        <f t="shared" si="314"/>
        <v>,14:15:00,car,3</v>
      </c>
    </row>
    <row r="3874" spans="1:21" hidden="1" x14ac:dyDescent="0.25">
      <c r="A3874" t="s">
        <v>173</v>
      </c>
      <c r="B3874">
        <v>14</v>
      </c>
      <c r="C3874" s="27" t="str">
        <f t="shared" si="310"/>
        <v>T</v>
      </c>
      <c r="E3874" t="s">
        <v>4169</v>
      </c>
      <c r="F3874" s="27" t="str">
        <f t="shared" si="311"/>
        <v>CCV-5B_LC</v>
      </c>
      <c r="G3874" t="s">
        <v>4170</v>
      </c>
      <c r="I3874" t="s">
        <v>4201</v>
      </c>
      <c r="J3874">
        <v>0</v>
      </c>
      <c r="K3874">
        <v>0</v>
      </c>
      <c r="L3874">
        <v>0</v>
      </c>
      <c r="M3874">
        <v>4</v>
      </c>
      <c r="N3874">
        <v>0</v>
      </c>
      <c r="O3874">
        <v>0</v>
      </c>
      <c r="P3874">
        <v>0</v>
      </c>
      <c r="Q3874">
        <v>1</v>
      </c>
      <c r="R3874" s="27">
        <f t="shared" si="312"/>
        <v>7</v>
      </c>
      <c r="S3874" s="27">
        <f t="shared" si="313"/>
        <v>5</v>
      </c>
      <c r="T3874" s="27" t="str">
        <f>IFERROR(VLOOKUP(F3874,#REF!,2,0),"")</f>
        <v/>
      </c>
      <c r="U3874" s="27" t="str">
        <f t="shared" si="314"/>
        <v>,14:30:00,car,7</v>
      </c>
    </row>
    <row r="3875" spans="1:21" hidden="1" x14ac:dyDescent="0.25">
      <c r="A3875" t="s">
        <v>175</v>
      </c>
      <c r="B3875">
        <v>14</v>
      </c>
      <c r="C3875" s="27" t="str">
        <f t="shared" si="310"/>
        <v>T</v>
      </c>
      <c r="E3875" t="s">
        <v>4169</v>
      </c>
      <c r="F3875" s="27" t="str">
        <f t="shared" si="311"/>
        <v>CCV-5B_LC</v>
      </c>
      <c r="G3875" t="s">
        <v>4170</v>
      </c>
      <c r="I3875" t="s">
        <v>4202</v>
      </c>
      <c r="J3875">
        <v>0</v>
      </c>
      <c r="K3875">
        <v>2</v>
      </c>
      <c r="L3875">
        <v>0</v>
      </c>
      <c r="M3875">
        <v>1</v>
      </c>
      <c r="N3875">
        <v>0</v>
      </c>
      <c r="O3875">
        <v>0</v>
      </c>
      <c r="P3875">
        <v>0</v>
      </c>
      <c r="Q3875">
        <v>0</v>
      </c>
      <c r="R3875" s="27">
        <f t="shared" si="312"/>
        <v>7</v>
      </c>
      <c r="S3875" s="27">
        <f t="shared" si="313"/>
        <v>1</v>
      </c>
      <c r="T3875" s="27" t="str">
        <f>IFERROR(VLOOKUP(F3875,#REF!,2,0),"")</f>
        <v/>
      </c>
      <c r="U3875" s="27" t="str">
        <f t="shared" si="314"/>
        <v>,14:45:00,car,7</v>
      </c>
    </row>
    <row r="3876" spans="1:21" hidden="1" x14ac:dyDescent="0.25">
      <c r="A3876" t="s">
        <v>177</v>
      </c>
      <c r="B3876">
        <v>15</v>
      </c>
      <c r="C3876" s="27" t="str">
        <f t="shared" si="310"/>
        <v>T</v>
      </c>
      <c r="E3876" t="s">
        <v>4169</v>
      </c>
      <c r="F3876" s="27" t="str">
        <f t="shared" si="311"/>
        <v>CCV-5B_LC</v>
      </c>
      <c r="G3876" t="s">
        <v>4170</v>
      </c>
      <c r="I3876" t="s">
        <v>4203</v>
      </c>
      <c r="J3876">
        <v>0</v>
      </c>
      <c r="K3876">
        <v>1</v>
      </c>
      <c r="L3876">
        <v>0</v>
      </c>
      <c r="M3876">
        <v>3</v>
      </c>
      <c r="N3876">
        <v>0</v>
      </c>
      <c r="O3876">
        <v>0</v>
      </c>
      <c r="P3876">
        <v>0</v>
      </c>
      <c r="Q3876">
        <v>0</v>
      </c>
      <c r="R3876" s="27">
        <f t="shared" si="312"/>
        <v>7</v>
      </c>
      <c r="S3876" s="27">
        <f t="shared" si="313"/>
        <v>3</v>
      </c>
      <c r="T3876" s="27" t="str">
        <f>IFERROR(VLOOKUP(F3876,#REF!,2,0),"")</f>
        <v/>
      </c>
      <c r="U3876" s="27" t="str">
        <f t="shared" si="314"/>
        <v>,15:00:00,car,7</v>
      </c>
    </row>
    <row r="3877" spans="1:21" hidden="1" x14ac:dyDescent="0.25">
      <c r="A3877" t="s">
        <v>179</v>
      </c>
      <c r="B3877">
        <v>15</v>
      </c>
      <c r="C3877" s="27" t="str">
        <f t="shared" si="310"/>
        <v>T</v>
      </c>
      <c r="E3877" t="s">
        <v>4169</v>
      </c>
      <c r="F3877" s="27" t="str">
        <f t="shared" si="311"/>
        <v>CCV-5B_LC</v>
      </c>
      <c r="G3877" t="s">
        <v>4170</v>
      </c>
      <c r="I3877" t="s">
        <v>4204</v>
      </c>
      <c r="J3877">
        <v>0</v>
      </c>
      <c r="K3877">
        <v>0</v>
      </c>
      <c r="L3877">
        <v>0</v>
      </c>
      <c r="M3877">
        <v>1</v>
      </c>
      <c r="N3877">
        <v>1</v>
      </c>
      <c r="O3877">
        <v>0</v>
      </c>
      <c r="P3877">
        <v>0</v>
      </c>
      <c r="Q3877">
        <v>0</v>
      </c>
      <c r="R3877" s="27">
        <f t="shared" si="312"/>
        <v>2</v>
      </c>
      <c r="S3877" s="27">
        <f t="shared" si="313"/>
        <v>1</v>
      </c>
      <c r="T3877" s="27" t="str">
        <f>IFERROR(VLOOKUP(F3877,#REF!,2,0),"")</f>
        <v/>
      </c>
      <c r="U3877" s="27" t="str">
        <f t="shared" si="314"/>
        <v>,15:15:00,car,2</v>
      </c>
    </row>
    <row r="3878" spans="1:21" hidden="1" x14ac:dyDescent="0.25">
      <c r="A3878" t="s">
        <v>181</v>
      </c>
      <c r="B3878">
        <v>15</v>
      </c>
      <c r="C3878" s="27" t="str">
        <f t="shared" si="310"/>
        <v>T</v>
      </c>
      <c r="E3878" t="s">
        <v>4169</v>
      </c>
      <c r="F3878" s="27" t="str">
        <f t="shared" si="311"/>
        <v>CCV-5B_LC</v>
      </c>
      <c r="G3878" t="s">
        <v>4170</v>
      </c>
      <c r="I3878" t="s">
        <v>4205</v>
      </c>
      <c r="J3878">
        <v>0</v>
      </c>
      <c r="K3878">
        <v>0</v>
      </c>
      <c r="L3878">
        <v>0</v>
      </c>
      <c r="M3878">
        <v>4</v>
      </c>
      <c r="N3878">
        <v>2</v>
      </c>
      <c r="O3878">
        <v>0</v>
      </c>
      <c r="P3878">
        <v>1</v>
      </c>
      <c r="Q3878">
        <v>2</v>
      </c>
      <c r="R3878" s="27">
        <f t="shared" si="312"/>
        <v>10</v>
      </c>
      <c r="S3878" s="27">
        <f t="shared" si="313"/>
        <v>7</v>
      </c>
      <c r="T3878" s="27" t="str">
        <f>IFERROR(VLOOKUP(F3878,#REF!,2,0),"")</f>
        <v/>
      </c>
      <c r="U3878" s="27" t="str">
        <f t="shared" si="314"/>
        <v>,15:30:00,car,10</v>
      </c>
    </row>
    <row r="3879" spans="1:21" hidden="1" x14ac:dyDescent="0.25">
      <c r="A3879" t="s">
        <v>183</v>
      </c>
      <c r="B3879">
        <v>15</v>
      </c>
      <c r="C3879" s="27" t="str">
        <f t="shared" si="310"/>
        <v>T</v>
      </c>
      <c r="E3879" t="s">
        <v>4169</v>
      </c>
      <c r="F3879" s="27" t="str">
        <f t="shared" si="311"/>
        <v>CCV-5B_LC</v>
      </c>
      <c r="G3879" t="s">
        <v>4170</v>
      </c>
      <c r="I3879" t="s">
        <v>4206</v>
      </c>
      <c r="J3879">
        <v>0</v>
      </c>
      <c r="K3879">
        <v>0</v>
      </c>
      <c r="L3879">
        <v>0</v>
      </c>
      <c r="M3879">
        <v>6</v>
      </c>
      <c r="N3879">
        <v>0</v>
      </c>
      <c r="O3879">
        <v>0</v>
      </c>
      <c r="P3879">
        <v>0</v>
      </c>
      <c r="Q3879">
        <v>0</v>
      </c>
      <c r="R3879" s="27">
        <f t="shared" si="312"/>
        <v>8</v>
      </c>
      <c r="S3879" s="27">
        <f t="shared" si="313"/>
        <v>6</v>
      </c>
      <c r="T3879" s="27" t="str">
        <f>IFERROR(VLOOKUP(F3879,#REF!,2,0),"")</f>
        <v/>
      </c>
      <c r="U3879" s="27" t="str">
        <f t="shared" si="314"/>
        <v>,15:45:00,car,8</v>
      </c>
    </row>
    <row r="3880" spans="1:21" hidden="1" x14ac:dyDescent="0.25">
      <c r="A3880" t="s">
        <v>185</v>
      </c>
      <c r="B3880">
        <v>16</v>
      </c>
      <c r="C3880" s="27" t="str">
        <f t="shared" si="310"/>
        <v>T</v>
      </c>
      <c r="E3880" t="s">
        <v>4169</v>
      </c>
      <c r="F3880" s="27" t="str">
        <f t="shared" si="311"/>
        <v>CCV-5B_LC</v>
      </c>
      <c r="G3880" t="s">
        <v>4170</v>
      </c>
      <c r="I3880" t="s">
        <v>4207</v>
      </c>
      <c r="J3880">
        <v>0</v>
      </c>
      <c r="K3880">
        <v>0</v>
      </c>
      <c r="L3880">
        <v>0</v>
      </c>
      <c r="M3880">
        <v>2</v>
      </c>
      <c r="N3880">
        <v>2</v>
      </c>
      <c r="O3880">
        <v>0</v>
      </c>
      <c r="P3880">
        <v>0</v>
      </c>
      <c r="Q3880">
        <v>1</v>
      </c>
      <c r="R3880" s="27">
        <f t="shared" si="312"/>
        <v>5</v>
      </c>
      <c r="S3880" s="27">
        <f t="shared" si="313"/>
        <v>3</v>
      </c>
      <c r="T3880" s="27" t="str">
        <f>IFERROR(VLOOKUP(F3880,#REF!,2,0),"")</f>
        <v/>
      </c>
      <c r="U3880" s="27" t="str">
        <f t="shared" si="314"/>
        <v>,16:00:00,car,5</v>
      </c>
    </row>
    <row r="3881" spans="1:21" hidden="1" x14ac:dyDescent="0.25">
      <c r="A3881" t="s">
        <v>187</v>
      </c>
      <c r="B3881">
        <v>16</v>
      </c>
      <c r="C3881" s="27" t="str">
        <f t="shared" si="310"/>
        <v>T</v>
      </c>
      <c r="E3881" t="s">
        <v>4169</v>
      </c>
      <c r="F3881" s="27" t="str">
        <f t="shared" si="311"/>
        <v>CCV-5B_LC</v>
      </c>
      <c r="G3881" t="s">
        <v>4170</v>
      </c>
      <c r="I3881" t="s">
        <v>4208</v>
      </c>
      <c r="J3881">
        <v>0</v>
      </c>
      <c r="K3881">
        <v>0</v>
      </c>
      <c r="L3881">
        <v>0</v>
      </c>
      <c r="M3881">
        <v>5</v>
      </c>
      <c r="N3881">
        <v>0</v>
      </c>
      <c r="O3881">
        <v>0</v>
      </c>
      <c r="P3881">
        <v>0</v>
      </c>
      <c r="Q3881">
        <v>1</v>
      </c>
      <c r="R3881" s="27">
        <f t="shared" si="312"/>
        <v>8</v>
      </c>
      <c r="S3881" s="27">
        <f t="shared" si="313"/>
        <v>6</v>
      </c>
      <c r="T3881" s="27" t="str">
        <f>IFERROR(VLOOKUP(F3881,#REF!,2,0),"")</f>
        <v/>
      </c>
      <c r="U3881" s="27" t="str">
        <f t="shared" si="314"/>
        <v>,16:15:00,car,8</v>
      </c>
    </row>
    <row r="3882" spans="1:21" hidden="1" x14ac:dyDescent="0.25">
      <c r="A3882" t="s">
        <v>42</v>
      </c>
      <c r="B3882">
        <v>16</v>
      </c>
      <c r="C3882" s="27" t="str">
        <f t="shared" si="310"/>
        <v>T</v>
      </c>
      <c r="E3882" t="s">
        <v>4169</v>
      </c>
      <c r="F3882" s="27" t="str">
        <f t="shared" si="311"/>
        <v>CCV-5B_LC</v>
      </c>
      <c r="G3882" t="s">
        <v>4170</v>
      </c>
      <c r="I3882" t="s">
        <v>4209</v>
      </c>
      <c r="J3882">
        <v>0</v>
      </c>
      <c r="K3882">
        <v>0</v>
      </c>
      <c r="L3882">
        <v>1</v>
      </c>
      <c r="M3882">
        <v>10</v>
      </c>
      <c r="N3882">
        <v>2</v>
      </c>
      <c r="O3882">
        <v>0</v>
      </c>
      <c r="P3882">
        <v>0</v>
      </c>
      <c r="Q3882">
        <v>1</v>
      </c>
      <c r="R3882" s="27">
        <f t="shared" si="312"/>
        <v>18</v>
      </c>
      <c r="S3882" s="27">
        <f t="shared" si="313"/>
        <v>14</v>
      </c>
      <c r="T3882" s="27" t="str">
        <f>IFERROR(VLOOKUP(F3882,#REF!,2,0),"")</f>
        <v/>
      </c>
      <c r="U3882" s="27" t="str">
        <f t="shared" si="314"/>
        <v>,16:30:00,car,18</v>
      </c>
    </row>
    <row r="3883" spans="1:21" hidden="1" x14ac:dyDescent="0.25">
      <c r="A3883" t="s">
        <v>43</v>
      </c>
      <c r="B3883">
        <v>16</v>
      </c>
      <c r="C3883" s="27" t="str">
        <f t="shared" si="310"/>
        <v>T</v>
      </c>
      <c r="E3883" t="s">
        <v>4169</v>
      </c>
      <c r="F3883" s="27" t="str">
        <f t="shared" si="311"/>
        <v>CCV-5B_LC</v>
      </c>
      <c r="G3883" t="s">
        <v>4170</v>
      </c>
      <c r="I3883" t="s">
        <v>4210</v>
      </c>
      <c r="J3883">
        <v>0</v>
      </c>
      <c r="K3883">
        <v>0</v>
      </c>
      <c r="L3883">
        <v>0</v>
      </c>
      <c r="M3883">
        <v>2</v>
      </c>
      <c r="N3883">
        <v>0</v>
      </c>
      <c r="O3883">
        <v>0</v>
      </c>
      <c r="P3883">
        <v>0</v>
      </c>
      <c r="Q3883">
        <v>0</v>
      </c>
      <c r="R3883" s="27">
        <f t="shared" si="312"/>
        <v>3</v>
      </c>
      <c r="S3883" s="27">
        <f t="shared" si="313"/>
        <v>2</v>
      </c>
      <c r="T3883" s="27" t="str">
        <f>IFERROR(VLOOKUP(F3883,#REF!,2,0),"")</f>
        <v/>
      </c>
      <c r="U3883" s="27" t="str">
        <f t="shared" si="314"/>
        <v>,16:45:00,car,3</v>
      </c>
    </row>
    <row r="3884" spans="1:21" hidden="1" x14ac:dyDescent="0.25">
      <c r="A3884" t="s">
        <v>44</v>
      </c>
      <c r="B3884">
        <v>17</v>
      </c>
      <c r="C3884" s="27" t="str">
        <f t="shared" si="310"/>
        <v>T</v>
      </c>
      <c r="E3884" t="s">
        <v>4169</v>
      </c>
      <c r="F3884" s="27" t="str">
        <f t="shared" si="311"/>
        <v>CCV-5B_LC</v>
      </c>
      <c r="G3884" t="s">
        <v>4170</v>
      </c>
      <c r="I3884" t="s">
        <v>4211</v>
      </c>
      <c r="J3884">
        <v>0</v>
      </c>
      <c r="K3884">
        <v>1</v>
      </c>
      <c r="L3884">
        <v>0</v>
      </c>
      <c r="M3884">
        <v>9</v>
      </c>
      <c r="N3884">
        <v>0</v>
      </c>
      <c r="O3884">
        <v>0</v>
      </c>
      <c r="P3884">
        <v>0</v>
      </c>
      <c r="Q3884">
        <v>2</v>
      </c>
      <c r="R3884" s="27">
        <f t="shared" si="312"/>
        <v>17</v>
      </c>
      <c r="S3884" s="27">
        <f t="shared" si="313"/>
        <v>11</v>
      </c>
      <c r="T3884" s="27" t="str">
        <f>IFERROR(VLOOKUP(F3884,#REF!,2,0),"")</f>
        <v/>
      </c>
      <c r="U3884" s="27" t="str">
        <f t="shared" si="314"/>
        <v>,17:00:00,car,17</v>
      </c>
    </row>
    <row r="3885" spans="1:21" hidden="1" x14ac:dyDescent="0.25">
      <c r="A3885" t="s">
        <v>45</v>
      </c>
      <c r="B3885">
        <v>17</v>
      </c>
      <c r="C3885" s="27" t="str">
        <f t="shared" si="310"/>
        <v>T</v>
      </c>
      <c r="E3885" t="s">
        <v>4169</v>
      </c>
      <c r="F3885" s="27" t="str">
        <f t="shared" si="311"/>
        <v>CCV-5B_LC</v>
      </c>
      <c r="G3885" t="s">
        <v>4170</v>
      </c>
      <c r="I3885" t="s">
        <v>4212</v>
      </c>
      <c r="J3885">
        <v>0</v>
      </c>
      <c r="K3885">
        <v>0</v>
      </c>
      <c r="L3885">
        <v>0</v>
      </c>
      <c r="M3885">
        <v>8</v>
      </c>
      <c r="N3885">
        <v>0</v>
      </c>
      <c r="O3885">
        <v>0</v>
      </c>
      <c r="P3885">
        <v>0</v>
      </c>
      <c r="Q3885">
        <v>1</v>
      </c>
      <c r="R3885" s="27">
        <f t="shared" si="312"/>
        <v>12</v>
      </c>
      <c r="S3885" s="27">
        <f t="shared" si="313"/>
        <v>9</v>
      </c>
      <c r="T3885" s="27" t="str">
        <f>IFERROR(VLOOKUP(F3885,#REF!,2,0),"")</f>
        <v/>
      </c>
      <c r="U3885" s="27" t="str">
        <f t="shared" si="314"/>
        <v>,17:15:00,car,12</v>
      </c>
    </row>
    <row r="3886" spans="1:21" hidden="1" x14ac:dyDescent="0.25">
      <c r="A3886" t="s">
        <v>46</v>
      </c>
      <c r="B3886">
        <v>17</v>
      </c>
      <c r="C3886" s="27" t="str">
        <f t="shared" si="310"/>
        <v>T</v>
      </c>
      <c r="E3886" t="s">
        <v>4169</v>
      </c>
      <c r="F3886" s="27" t="str">
        <f t="shared" si="311"/>
        <v>CCV-5B_LC</v>
      </c>
      <c r="G3886" t="s">
        <v>4170</v>
      </c>
      <c r="I3886" t="s">
        <v>4213</v>
      </c>
      <c r="J3886">
        <v>0</v>
      </c>
      <c r="K3886">
        <v>0</v>
      </c>
      <c r="L3886">
        <v>0</v>
      </c>
      <c r="M3886">
        <v>5</v>
      </c>
      <c r="N3886">
        <v>1</v>
      </c>
      <c r="O3886">
        <v>0</v>
      </c>
      <c r="P3886">
        <v>0</v>
      </c>
      <c r="Q3886">
        <v>1</v>
      </c>
      <c r="R3886" s="27">
        <f t="shared" si="312"/>
        <v>9</v>
      </c>
      <c r="S3886" s="27">
        <f t="shared" si="313"/>
        <v>6</v>
      </c>
      <c r="T3886" s="27" t="str">
        <f>IFERROR(VLOOKUP(F3886,#REF!,2,0),"")</f>
        <v/>
      </c>
      <c r="U3886" s="27" t="str">
        <f t="shared" si="314"/>
        <v>,17:30:00,car,9</v>
      </c>
    </row>
    <row r="3887" spans="1:21" hidden="1" x14ac:dyDescent="0.25">
      <c r="A3887" t="s">
        <v>47</v>
      </c>
      <c r="B3887">
        <v>17</v>
      </c>
      <c r="C3887" s="27" t="str">
        <f t="shared" si="310"/>
        <v>T</v>
      </c>
      <c r="E3887" t="s">
        <v>4169</v>
      </c>
      <c r="F3887" s="27" t="str">
        <f t="shared" si="311"/>
        <v>CCV-5B_LC</v>
      </c>
      <c r="G3887" t="s">
        <v>4170</v>
      </c>
      <c r="I3887" t="s">
        <v>4214</v>
      </c>
      <c r="J3887">
        <v>0</v>
      </c>
      <c r="K3887">
        <v>0</v>
      </c>
      <c r="L3887">
        <v>0</v>
      </c>
      <c r="M3887">
        <v>6</v>
      </c>
      <c r="N3887">
        <v>3</v>
      </c>
      <c r="O3887">
        <v>1</v>
      </c>
      <c r="P3887">
        <v>0</v>
      </c>
      <c r="Q3887">
        <v>0</v>
      </c>
      <c r="R3887" s="27">
        <f t="shared" si="312"/>
        <v>9</v>
      </c>
      <c r="S3887" s="27">
        <f t="shared" si="313"/>
        <v>6</v>
      </c>
      <c r="T3887" s="27" t="str">
        <f>IFERROR(VLOOKUP(F3887,#REF!,2,0),"")</f>
        <v/>
      </c>
      <c r="U3887" s="27" t="str">
        <f t="shared" si="314"/>
        <v>,17:45:00,car,9</v>
      </c>
    </row>
    <row r="3888" spans="1:21" hidden="1" x14ac:dyDescent="0.25">
      <c r="A3888" t="s">
        <v>102</v>
      </c>
      <c r="B3888">
        <v>6</v>
      </c>
      <c r="C3888" s="27" t="str">
        <f t="shared" si="310"/>
        <v>M</v>
      </c>
      <c r="E3888" t="s">
        <v>4215</v>
      </c>
      <c r="F3888" s="27" t="str">
        <f t="shared" si="311"/>
        <v>CCV-5B_SL</v>
      </c>
      <c r="G3888" t="s">
        <v>4216</v>
      </c>
      <c r="I3888" t="s">
        <v>4217</v>
      </c>
      <c r="J3888">
        <v>0</v>
      </c>
      <c r="K3888">
        <v>15</v>
      </c>
      <c r="L3888">
        <v>51</v>
      </c>
      <c r="M3888">
        <v>167</v>
      </c>
      <c r="N3888">
        <v>26</v>
      </c>
      <c r="O3888">
        <v>3</v>
      </c>
      <c r="P3888">
        <v>1</v>
      </c>
      <c r="Q3888">
        <v>11</v>
      </c>
      <c r="R3888" s="27">
        <f t="shared" si="312"/>
        <v>444</v>
      </c>
      <c r="S3888" s="27">
        <f t="shared" si="313"/>
        <v>307</v>
      </c>
      <c r="T3888" s="27" t="str">
        <f>IFERROR(VLOOKUP(F3888,#REF!,2,0),"")</f>
        <v/>
      </c>
      <c r="U3888" s="27" t="str">
        <f t="shared" si="314"/>
        <v>,06:00:00,car,444</v>
      </c>
    </row>
    <row r="3889" spans="1:21" hidden="1" x14ac:dyDescent="0.25">
      <c r="A3889" t="s">
        <v>107</v>
      </c>
      <c r="B3889">
        <v>6</v>
      </c>
      <c r="C3889" s="27" t="str">
        <f t="shared" si="310"/>
        <v>M</v>
      </c>
      <c r="E3889" t="s">
        <v>4215</v>
      </c>
      <c r="F3889" s="27" t="str">
        <f t="shared" si="311"/>
        <v>CCV-5B_SL</v>
      </c>
      <c r="G3889" t="s">
        <v>4216</v>
      </c>
      <c r="I3889" t="s">
        <v>4218</v>
      </c>
      <c r="J3889">
        <v>0</v>
      </c>
      <c r="K3889">
        <v>14</v>
      </c>
      <c r="L3889">
        <v>49</v>
      </c>
      <c r="M3889">
        <v>160</v>
      </c>
      <c r="N3889">
        <v>25</v>
      </c>
      <c r="O3889">
        <v>3</v>
      </c>
      <c r="P3889">
        <v>0</v>
      </c>
      <c r="Q3889">
        <v>11</v>
      </c>
      <c r="R3889" s="27">
        <f t="shared" si="312"/>
        <v>424</v>
      </c>
      <c r="S3889" s="27">
        <f t="shared" si="313"/>
        <v>294</v>
      </c>
      <c r="T3889" s="27" t="str">
        <f>IFERROR(VLOOKUP(F3889,#REF!,2,0),"")</f>
        <v/>
      </c>
      <c r="U3889" s="27" t="str">
        <f t="shared" si="314"/>
        <v>,06:15:00,car,424</v>
      </c>
    </row>
    <row r="3890" spans="1:21" hidden="1" x14ac:dyDescent="0.25">
      <c r="A3890" t="s">
        <v>109</v>
      </c>
      <c r="B3890">
        <v>6</v>
      </c>
      <c r="C3890" s="27" t="str">
        <f t="shared" si="310"/>
        <v>M</v>
      </c>
      <c r="E3890" t="s">
        <v>4215</v>
      </c>
      <c r="F3890" s="27" t="str">
        <f t="shared" si="311"/>
        <v>CCV-5B_SL</v>
      </c>
      <c r="G3890" t="s">
        <v>4216</v>
      </c>
      <c r="I3890" t="s">
        <v>4219</v>
      </c>
      <c r="J3890">
        <v>0</v>
      </c>
      <c r="K3890">
        <v>15</v>
      </c>
      <c r="L3890">
        <v>52</v>
      </c>
      <c r="M3890">
        <v>170</v>
      </c>
      <c r="N3890">
        <v>26</v>
      </c>
      <c r="O3890">
        <v>4</v>
      </c>
      <c r="P3890">
        <v>1</v>
      </c>
      <c r="Q3890">
        <v>11</v>
      </c>
      <c r="R3890" s="27">
        <f t="shared" si="312"/>
        <v>451</v>
      </c>
      <c r="S3890" s="27">
        <f t="shared" si="313"/>
        <v>312</v>
      </c>
      <c r="T3890" s="27" t="str">
        <f>IFERROR(VLOOKUP(F3890,#REF!,2,0),"")</f>
        <v/>
      </c>
      <c r="U3890" s="27" t="str">
        <f t="shared" si="314"/>
        <v>,06:30:00,car,451</v>
      </c>
    </row>
    <row r="3891" spans="1:21" hidden="1" x14ac:dyDescent="0.25">
      <c r="A3891" t="s">
        <v>111</v>
      </c>
      <c r="B3891">
        <v>6</v>
      </c>
      <c r="C3891" s="27" t="str">
        <f t="shared" si="310"/>
        <v>M</v>
      </c>
      <c r="E3891" t="s">
        <v>4215</v>
      </c>
      <c r="F3891" s="27" t="str">
        <f t="shared" si="311"/>
        <v>CCV-5B_SL</v>
      </c>
      <c r="G3891" t="s">
        <v>4216</v>
      </c>
      <c r="I3891" t="s">
        <v>4220</v>
      </c>
      <c r="J3891">
        <v>0</v>
      </c>
      <c r="K3891">
        <v>16</v>
      </c>
      <c r="L3891">
        <v>53</v>
      </c>
      <c r="M3891">
        <v>176</v>
      </c>
      <c r="N3891">
        <v>27</v>
      </c>
      <c r="O3891">
        <v>4</v>
      </c>
      <c r="P3891">
        <v>1</v>
      </c>
      <c r="Q3891">
        <v>12</v>
      </c>
      <c r="R3891" s="27">
        <f t="shared" si="312"/>
        <v>466</v>
      </c>
      <c r="S3891" s="27">
        <f t="shared" si="313"/>
        <v>322</v>
      </c>
      <c r="T3891" s="27" t="str">
        <f>IFERROR(VLOOKUP(F3891,#REF!,2,0),"")</f>
        <v/>
      </c>
      <c r="U3891" s="27" t="str">
        <f t="shared" si="314"/>
        <v>,06:45:00,car,466</v>
      </c>
    </row>
    <row r="3892" spans="1:21" hidden="1" x14ac:dyDescent="0.25">
      <c r="A3892" t="s">
        <v>113</v>
      </c>
      <c r="B3892">
        <v>7</v>
      </c>
      <c r="C3892" s="27" t="str">
        <f t="shared" si="310"/>
        <v>M</v>
      </c>
      <c r="E3892" t="s">
        <v>4215</v>
      </c>
      <c r="F3892" s="27" t="str">
        <f t="shared" si="311"/>
        <v>CCV-5B_SL</v>
      </c>
      <c r="G3892" t="s">
        <v>4216</v>
      </c>
      <c r="I3892" t="s">
        <v>4221</v>
      </c>
      <c r="J3892">
        <v>0</v>
      </c>
      <c r="K3892">
        <v>16</v>
      </c>
      <c r="L3892">
        <v>56</v>
      </c>
      <c r="M3892">
        <v>183</v>
      </c>
      <c r="N3892">
        <v>28</v>
      </c>
      <c r="O3892">
        <v>4</v>
      </c>
      <c r="P3892">
        <v>1</v>
      </c>
      <c r="Q3892">
        <v>12</v>
      </c>
      <c r="R3892" s="27">
        <f t="shared" si="312"/>
        <v>485</v>
      </c>
      <c r="S3892" s="27">
        <f t="shared" si="313"/>
        <v>336</v>
      </c>
      <c r="T3892" s="27" t="str">
        <f>IFERROR(VLOOKUP(F3892,#REF!,2,0),"")</f>
        <v/>
      </c>
      <c r="U3892" s="27" t="str">
        <f t="shared" si="314"/>
        <v>,07:00:00,car,485</v>
      </c>
    </row>
    <row r="3893" spans="1:21" hidden="1" x14ac:dyDescent="0.25">
      <c r="A3893" t="s">
        <v>115</v>
      </c>
      <c r="B3893">
        <v>7</v>
      </c>
      <c r="C3893" s="27" t="str">
        <f t="shared" si="310"/>
        <v>M</v>
      </c>
      <c r="E3893" t="s">
        <v>4215</v>
      </c>
      <c r="F3893" s="27" t="str">
        <f t="shared" si="311"/>
        <v>CCV-5B_SL</v>
      </c>
      <c r="G3893" t="s">
        <v>4216</v>
      </c>
      <c r="I3893" t="s">
        <v>4222</v>
      </c>
      <c r="J3893">
        <v>0</v>
      </c>
      <c r="K3893">
        <v>14</v>
      </c>
      <c r="L3893">
        <v>48</v>
      </c>
      <c r="M3893">
        <v>158</v>
      </c>
      <c r="N3893">
        <v>25</v>
      </c>
      <c r="O3893">
        <v>3</v>
      </c>
      <c r="P3893">
        <v>0</v>
      </c>
      <c r="Q3893">
        <v>11</v>
      </c>
      <c r="R3893" s="27">
        <f t="shared" si="312"/>
        <v>418</v>
      </c>
      <c r="S3893" s="27">
        <f t="shared" si="313"/>
        <v>289</v>
      </c>
      <c r="T3893" s="27" t="str">
        <f>IFERROR(VLOOKUP(F3893,#REF!,2,0),"")</f>
        <v/>
      </c>
      <c r="U3893" s="27" t="str">
        <f t="shared" si="314"/>
        <v>,07:15:00,car,418</v>
      </c>
    </row>
    <row r="3894" spans="1:21" hidden="1" x14ac:dyDescent="0.25">
      <c r="A3894" t="s">
        <v>117</v>
      </c>
      <c r="B3894">
        <v>7</v>
      </c>
      <c r="C3894" s="27" t="str">
        <f t="shared" si="310"/>
        <v>M</v>
      </c>
      <c r="E3894" t="s">
        <v>4215</v>
      </c>
      <c r="F3894" s="27" t="str">
        <f t="shared" si="311"/>
        <v>CCV-5B_SL</v>
      </c>
      <c r="G3894" t="s">
        <v>4216</v>
      </c>
      <c r="I3894" t="s">
        <v>4223</v>
      </c>
      <c r="J3894">
        <v>0</v>
      </c>
      <c r="K3894">
        <v>15</v>
      </c>
      <c r="L3894">
        <v>50</v>
      </c>
      <c r="M3894">
        <v>163</v>
      </c>
      <c r="N3894">
        <v>25</v>
      </c>
      <c r="O3894">
        <v>3</v>
      </c>
      <c r="P3894">
        <v>1</v>
      </c>
      <c r="Q3894">
        <v>11</v>
      </c>
      <c r="R3894" s="27">
        <f t="shared" si="312"/>
        <v>435</v>
      </c>
      <c r="S3894" s="27">
        <f t="shared" si="313"/>
        <v>300</v>
      </c>
      <c r="T3894" s="27" t="str">
        <f>IFERROR(VLOOKUP(F3894,#REF!,2,0),"")</f>
        <v/>
      </c>
      <c r="U3894" s="27" t="str">
        <f t="shared" si="314"/>
        <v>,07:30:00,car,435</v>
      </c>
    </row>
    <row r="3895" spans="1:21" hidden="1" x14ac:dyDescent="0.25">
      <c r="A3895" t="s">
        <v>119</v>
      </c>
      <c r="B3895">
        <v>7</v>
      </c>
      <c r="C3895" s="27" t="str">
        <f t="shared" si="310"/>
        <v>M</v>
      </c>
      <c r="E3895" t="s">
        <v>4215</v>
      </c>
      <c r="F3895" s="27" t="str">
        <f t="shared" si="311"/>
        <v>CCV-5B_SL</v>
      </c>
      <c r="G3895" t="s">
        <v>4216</v>
      </c>
      <c r="I3895" t="s">
        <v>4224</v>
      </c>
      <c r="J3895">
        <v>0</v>
      </c>
      <c r="K3895">
        <v>16</v>
      </c>
      <c r="L3895">
        <v>55</v>
      </c>
      <c r="M3895">
        <v>182</v>
      </c>
      <c r="N3895">
        <v>28</v>
      </c>
      <c r="O3895">
        <v>4</v>
      </c>
      <c r="P3895">
        <v>1</v>
      </c>
      <c r="Q3895">
        <v>12</v>
      </c>
      <c r="R3895" s="27">
        <f t="shared" si="312"/>
        <v>480</v>
      </c>
      <c r="S3895" s="27">
        <f t="shared" si="313"/>
        <v>333</v>
      </c>
      <c r="T3895" s="27" t="str">
        <f>IFERROR(VLOOKUP(F3895,#REF!,2,0),"")</f>
        <v/>
      </c>
      <c r="U3895" s="27" t="str">
        <f t="shared" si="314"/>
        <v>,07:45:00,car,480</v>
      </c>
    </row>
    <row r="3896" spans="1:21" hidden="1" x14ac:dyDescent="0.25">
      <c r="A3896" t="s">
        <v>121</v>
      </c>
      <c r="B3896">
        <v>8</v>
      </c>
      <c r="C3896" s="27" t="str">
        <f t="shared" si="310"/>
        <v>M</v>
      </c>
      <c r="E3896" t="s">
        <v>4215</v>
      </c>
      <c r="F3896" s="27" t="str">
        <f t="shared" si="311"/>
        <v>CCV-5B_SL</v>
      </c>
      <c r="G3896" t="s">
        <v>4216</v>
      </c>
      <c r="I3896" t="s">
        <v>4225</v>
      </c>
      <c r="J3896">
        <v>0</v>
      </c>
      <c r="K3896">
        <v>15</v>
      </c>
      <c r="L3896">
        <v>50</v>
      </c>
      <c r="M3896">
        <v>163</v>
      </c>
      <c r="N3896">
        <v>25</v>
      </c>
      <c r="O3896">
        <v>3</v>
      </c>
      <c r="P3896">
        <v>1</v>
      </c>
      <c r="Q3896">
        <v>11</v>
      </c>
      <c r="R3896" s="27">
        <f t="shared" si="312"/>
        <v>435</v>
      </c>
      <c r="S3896" s="27">
        <f t="shared" si="313"/>
        <v>300</v>
      </c>
      <c r="T3896" s="27" t="str">
        <f>IFERROR(VLOOKUP(F3896,#REF!,2,0),"")</f>
        <v/>
      </c>
      <c r="U3896" s="27" t="str">
        <f t="shared" si="314"/>
        <v>,08:00:00,car,435</v>
      </c>
    </row>
    <row r="3897" spans="1:21" hidden="1" x14ac:dyDescent="0.25">
      <c r="A3897" t="s">
        <v>123</v>
      </c>
      <c r="B3897">
        <v>8</v>
      </c>
      <c r="C3897" s="27" t="str">
        <f t="shared" si="310"/>
        <v>M</v>
      </c>
      <c r="E3897" t="s">
        <v>4215</v>
      </c>
      <c r="F3897" s="27" t="str">
        <f t="shared" si="311"/>
        <v>CCV-5B_SL</v>
      </c>
      <c r="G3897" t="s">
        <v>4216</v>
      </c>
      <c r="I3897" t="s">
        <v>4226</v>
      </c>
      <c r="J3897">
        <v>0</v>
      </c>
      <c r="K3897">
        <v>12</v>
      </c>
      <c r="L3897">
        <v>41</v>
      </c>
      <c r="M3897">
        <v>134</v>
      </c>
      <c r="N3897">
        <v>21</v>
      </c>
      <c r="O3897">
        <v>3</v>
      </c>
      <c r="P3897">
        <v>0</v>
      </c>
      <c r="Q3897">
        <v>9</v>
      </c>
      <c r="R3897" s="27">
        <f t="shared" si="312"/>
        <v>355</v>
      </c>
      <c r="S3897" s="27">
        <f t="shared" si="313"/>
        <v>246</v>
      </c>
      <c r="T3897" s="27" t="str">
        <f>IFERROR(VLOOKUP(F3897,#REF!,2,0),"")</f>
        <v/>
      </c>
      <c r="U3897" s="27" t="str">
        <f t="shared" si="314"/>
        <v>,08:15:00,car,355</v>
      </c>
    </row>
    <row r="3898" spans="1:21" hidden="1" x14ac:dyDescent="0.25">
      <c r="A3898" t="s">
        <v>125</v>
      </c>
      <c r="B3898">
        <v>8</v>
      </c>
      <c r="C3898" s="27" t="str">
        <f t="shared" si="310"/>
        <v>M</v>
      </c>
      <c r="E3898" t="s">
        <v>4215</v>
      </c>
      <c r="F3898" s="27" t="str">
        <f t="shared" si="311"/>
        <v>CCV-5B_SL</v>
      </c>
      <c r="G3898" t="s">
        <v>4216</v>
      </c>
      <c r="I3898" t="s">
        <v>4227</v>
      </c>
      <c r="J3898">
        <v>0</v>
      </c>
      <c r="K3898">
        <v>12</v>
      </c>
      <c r="L3898">
        <v>42</v>
      </c>
      <c r="M3898">
        <v>140</v>
      </c>
      <c r="N3898">
        <v>22</v>
      </c>
      <c r="O3898">
        <v>3</v>
      </c>
      <c r="P3898">
        <v>0</v>
      </c>
      <c r="Q3898">
        <v>9</v>
      </c>
      <c r="R3898" s="27">
        <f t="shared" si="312"/>
        <v>367</v>
      </c>
      <c r="S3898" s="27">
        <f t="shared" si="313"/>
        <v>254</v>
      </c>
      <c r="T3898" s="27" t="str">
        <f>IFERROR(VLOOKUP(F3898,#REF!,2,0),"")</f>
        <v/>
      </c>
      <c r="U3898" s="27" t="str">
        <f t="shared" si="314"/>
        <v>,08:30:00,car,367</v>
      </c>
    </row>
    <row r="3899" spans="1:21" hidden="1" x14ac:dyDescent="0.25">
      <c r="A3899" t="s">
        <v>127</v>
      </c>
      <c r="B3899">
        <v>8</v>
      </c>
      <c r="C3899" s="27" t="str">
        <f t="shared" si="310"/>
        <v>M</v>
      </c>
      <c r="E3899" t="s">
        <v>4215</v>
      </c>
      <c r="F3899" s="27" t="str">
        <f t="shared" si="311"/>
        <v>CCV-5B_SL</v>
      </c>
      <c r="G3899" t="s">
        <v>4216</v>
      </c>
      <c r="I3899" t="s">
        <v>4228</v>
      </c>
      <c r="J3899">
        <v>0</v>
      </c>
      <c r="K3899">
        <v>15</v>
      </c>
      <c r="L3899">
        <v>50</v>
      </c>
      <c r="M3899">
        <v>164</v>
      </c>
      <c r="N3899">
        <v>25</v>
      </c>
      <c r="O3899">
        <v>3</v>
      </c>
      <c r="P3899">
        <v>1</v>
      </c>
      <c r="Q3899">
        <v>11</v>
      </c>
      <c r="R3899" s="27">
        <f t="shared" si="312"/>
        <v>436</v>
      </c>
      <c r="S3899" s="27">
        <f t="shared" si="313"/>
        <v>301</v>
      </c>
      <c r="T3899" s="27" t="str">
        <f>IFERROR(VLOOKUP(F3899,#REF!,2,0),"")</f>
        <v/>
      </c>
      <c r="U3899" s="27" t="str">
        <f t="shared" si="314"/>
        <v>,08:45:00,car,436</v>
      </c>
    </row>
    <row r="3900" spans="1:21" hidden="1" x14ac:dyDescent="0.25">
      <c r="A3900" t="s">
        <v>129</v>
      </c>
      <c r="B3900">
        <v>9</v>
      </c>
      <c r="C3900" s="27" t="str">
        <f t="shared" si="310"/>
        <v>M</v>
      </c>
      <c r="E3900" t="s">
        <v>4215</v>
      </c>
      <c r="F3900" s="27" t="str">
        <f t="shared" si="311"/>
        <v>CCV-5B_SL</v>
      </c>
      <c r="G3900" t="s">
        <v>4216</v>
      </c>
      <c r="I3900" t="s">
        <v>4229</v>
      </c>
      <c r="J3900">
        <v>0</v>
      </c>
      <c r="K3900">
        <v>15</v>
      </c>
      <c r="L3900">
        <v>50</v>
      </c>
      <c r="M3900">
        <v>165</v>
      </c>
      <c r="N3900">
        <v>26</v>
      </c>
      <c r="O3900">
        <v>3</v>
      </c>
      <c r="P3900">
        <v>1</v>
      </c>
      <c r="Q3900">
        <v>11</v>
      </c>
      <c r="R3900" s="27">
        <f t="shared" si="312"/>
        <v>438</v>
      </c>
      <c r="S3900" s="27">
        <f t="shared" si="313"/>
        <v>302</v>
      </c>
      <c r="T3900" s="27" t="str">
        <f>IFERROR(VLOOKUP(F3900,#REF!,2,0),"")</f>
        <v/>
      </c>
      <c r="U3900" s="27" t="str">
        <f t="shared" si="314"/>
        <v>,09:00:00,car,438</v>
      </c>
    </row>
    <row r="3901" spans="1:21" hidden="1" x14ac:dyDescent="0.25">
      <c r="A3901" t="s">
        <v>131</v>
      </c>
      <c r="B3901">
        <v>9</v>
      </c>
      <c r="C3901" s="27" t="str">
        <f t="shared" si="310"/>
        <v>M</v>
      </c>
      <c r="E3901" t="s">
        <v>4215</v>
      </c>
      <c r="F3901" s="27" t="str">
        <f t="shared" si="311"/>
        <v>CCV-5B_SL</v>
      </c>
      <c r="G3901" t="s">
        <v>4216</v>
      </c>
      <c r="I3901" t="s">
        <v>4230</v>
      </c>
      <c r="J3901">
        <v>0</v>
      </c>
      <c r="K3901">
        <v>14</v>
      </c>
      <c r="L3901">
        <v>48</v>
      </c>
      <c r="M3901">
        <v>159</v>
      </c>
      <c r="N3901">
        <v>25</v>
      </c>
      <c r="O3901">
        <v>3</v>
      </c>
      <c r="P3901">
        <v>0</v>
      </c>
      <c r="Q3901">
        <v>11</v>
      </c>
      <c r="R3901" s="27">
        <f t="shared" si="312"/>
        <v>419</v>
      </c>
      <c r="S3901" s="27">
        <f t="shared" si="313"/>
        <v>290</v>
      </c>
      <c r="T3901" s="27" t="str">
        <f>IFERROR(VLOOKUP(F3901,#REF!,2,0),"")</f>
        <v/>
      </c>
      <c r="U3901" s="27" t="str">
        <f t="shared" si="314"/>
        <v>,09:15:00,car,419</v>
      </c>
    </row>
    <row r="3902" spans="1:21" hidden="1" x14ac:dyDescent="0.25">
      <c r="A3902" t="s">
        <v>133</v>
      </c>
      <c r="B3902">
        <v>9</v>
      </c>
      <c r="C3902" s="27" t="str">
        <f t="shared" si="310"/>
        <v>M</v>
      </c>
      <c r="E3902" t="s">
        <v>4215</v>
      </c>
      <c r="F3902" s="27" t="str">
        <f t="shared" si="311"/>
        <v>CCV-5B_SL</v>
      </c>
      <c r="G3902" t="s">
        <v>4216</v>
      </c>
      <c r="I3902" t="s">
        <v>4231</v>
      </c>
      <c r="J3902">
        <v>0</v>
      </c>
      <c r="K3902">
        <v>15</v>
      </c>
      <c r="L3902">
        <v>53</v>
      </c>
      <c r="M3902">
        <v>173</v>
      </c>
      <c r="N3902">
        <v>27</v>
      </c>
      <c r="O3902">
        <v>4</v>
      </c>
      <c r="P3902">
        <v>1</v>
      </c>
      <c r="Q3902">
        <v>12</v>
      </c>
      <c r="R3902" s="27">
        <f t="shared" si="312"/>
        <v>459</v>
      </c>
      <c r="S3902" s="27">
        <f t="shared" si="313"/>
        <v>319</v>
      </c>
      <c r="T3902" s="27" t="str">
        <f>IFERROR(VLOOKUP(F3902,#REF!,2,0),"")</f>
        <v/>
      </c>
      <c r="U3902" s="27" t="str">
        <f t="shared" si="314"/>
        <v>,09:30:00,car,459</v>
      </c>
    </row>
    <row r="3903" spans="1:21" hidden="1" x14ac:dyDescent="0.25">
      <c r="A3903" t="s">
        <v>135</v>
      </c>
      <c r="B3903">
        <v>9</v>
      </c>
      <c r="C3903" s="27" t="str">
        <f t="shared" si="310"/>
        <v>M</v>
      </c>
      <c r="E3903" t="s">
        <v>4215</v>
      </c>
      <c r="F3903" s="27" t="str">
        <f t="shared" si="311"/>
        <v>CCV-5B_SL</v>
      </c>
      <c r="G3903" t="s">
        <v>4216</v>
      </c>
      <c r="I3903" t="s">
        <v>4232</v>
      </c>
      <c r="J3903">
        <v>0</v>
      </c>
      <c r="K3903">
        <v>15</v>
      </c>
      <c r="L3903">
        <v>50</v>
      </c>
      <c r="M3903">
        <v>163</v>
      </c>
      <c r="N3903">
        <v>25</v>
      </c>
      <c r="O3903">
        <v>3</v>
      </c>
      <c r="P3903">
        <v>1</v>
      </c>
      <c r="Q3903">
        <v>11</v>
      </c>
      <c r="R3903" s="27">
        <f t="shared" si="312"/>
        <v>435</v>
      </c>
      <c r="S3903" s="27">
        <f t="shared" si="313"/>
        <v>300</v>
      </c>
      <c r="T3903" s="27" t="str">
        <f>IFERROR(VLOOKUP(F3903,#REF!,2,0),"")</f>
        <v/>
      </c>
      <c r="U3903" s="27" t="str">
        <f t="shared" si="314"/>
        <v>,09:45:00,car,435</v>
      </c>
    </row>
    <row r="3904" spans="1:21" hidden="1" x14ac:dyDescent="0.25">
      <c r="A3904" t="s">
        <v>137</v>
      </c>
      <c r="B3904">
        <v>10</v>
      </c>
      <c r="C3904" s="27" t="str">
        <f t="shared" si="310"/>
        <v>M</v>
      </c>
      <c r="E3904" t="s">
        <v>4215</v>
      </c>
      <c r="F3904" s="27" t="str">
        <f t="shared" si="311"/>
        <v>CCV-5B_SL</v>
      </c>
      <c r="G3904" t="s">
        <v>4216</v>
      </c>
      <c r="I3904" t="s">
        <v>4233</v>
      </c>
      <c r="J3904">
        <v>0</v>
      </c>
      <c r="K3904">
        <v>14</v>
      </c>
      <c r="L3904">
        <v>49</v>
      </c>
      <c r="M3904">
        <v>162</v>
      </c>
      <c r="N3904">
        <v>25</v>
      </c>
      <c r="O3904">
        <v>3</v>
      </c>
      <c r="P3904">
        <v>0</v>
      </c>
      <c r="Q3904">
        <v>11</v>
      </c>
      <c r="R3904" s="27">
        <f t="shared" si="312"/>
        <v>426</v>
      </c>
      <c r="S3904" s="27">
        <f t="shared" si="313"/>
        <v>296</v>
      </c>
      <c r="T3904" s="27" t="str">
        <f>IFERROR(VLOOKUP(F3904,#REF!,2,0),"")</f>
        <v/>
      </c>
      <c r="U3904" s="27" t="str">
        <f t="shared" si="314"/>
        <v>,10:00:00,car,426</v>
      </c>
    </row>
    <row r="3905" spans="1:21" hidden="1" x14ac:dyDescent="0.25">
      <c r="A3905" t="s">
        <v>139</v>
      </c>
      <c r="B3905">
        <v>10</v>
      </c>
      <c r="C3905" s="27" t="str">
        <f t="shared" si="310"/>
        <v>M</v>
      </c>
      <c r="E3905" t="s">
        <v>4215</v>
      </c>
      <c r="F3905" s="27" t="str">
        <f t="shared" si="311"/>
        <v>CCV-5B_SL</v>
      </c>
      <c r="G3905" t="s">
        <v>4216</v>
      </c>
      <c r="I3905" t="s">
        <v>4234</v>
      </c>
      <c r="J3905">
        <v>0</v>
      </c>
      <c r="K3905">
        <v>15</v>
      </c>
      <c r="L3905">
        <v>52</v>
      </c>
      <c r="M3905">
        <v>172</v>
      </c>
      <c r="N3905">
        <v>27</v>
      </c>
      <c r="O3905">
        <v>4</v>
      </c>
      <c r="P3905">
        <v>1</v>
      </c>
      <c r="Q3905">
        <v>11</v>
      </c>
      <c r="R3905" s="27">
        <f t="shared" si="312"/>
        <v>454</v>
      </c>
      <c r="S3905" s="27">
        <f t="shared" si="313"/>
        <v>314</v>
      </c>
      <c r="T3905" s="27" t="str">
        <f>IFERROR(VLOOKUP(F3905,#REF!,2,0),"")</f>
        <v/>
      </c>
      <c r="U3905" s="27" t="str">
        <f t="shared" si="314"/>
        <v>,10:15:00,car,454</v>
      </c>
    </row>
    <row r="3906" spans="1:21" hidden="1" x14ac:dyDescent="0.25">
      <c r="A3906" t="s">
        <v>141</v>
      </c>
      <c r="B3906">
        <v>10</v>
      </c>
      <c r="C3906" s="27" t="str">
        <f t="shared" si="310"/>
        <v>M</v>
      </c>
      <c r="E3906" t="s">
        <v>4215</v>
      </c>
      <c r="F3906" s="27" t="str">
        <f t="shared" si="311"/>
        <v>CCV-5B_SL</v>
      </c>
      <c r="G3906" t="s">
        <v>4216</v>
      </c>
      <c r="I3906" t="s">
        <v>4235</v>
      </c>
      <c r="J3906">
        <v>0</v>
      </c>
      <c r="K3906">
        <v>10</v>
      </c>
      <c r="L3906">
        <v>35</v>
      </c>
      <c r="M3906">
        <v>115</v>
      </c>
      <c r="N3906">
        <v>18</v>
      </c>
      <c r="O3906">
        <v>2</v>
      </c>
      <c r="P3906">
        <v>0</v>
      </c>
      <c r="Q3906">
        <v>8</v>
      </c>
      <c r="R3906" s="27">
        <f t="shared" si="312"/>
        <v>304</v>
      </c>
      <c r="S3906" s="27">
        <f t="shared" si="313"/>
        <v>211</v>
      </c>
      <c r="T3906" s="27" t="str">
        <f>IFERROR(VLOOKUP(F3906,#REF!,2,0),"")</f>
        <v/>
      </c>
      <c r="U3906" s="27" t="str">
        <f t="shared" si="314"/>
        <v>,10:30:00,car,304</v>
      </c>
    </row>
    <row r="3907" spans="1:21" hidden="1" x14ac:dyDescent="0.25">
      <c r="A3907" t="s">
        <v>143</v>
      </c>
      <c r="B3907">
        <v>10</v>
      </c>
      <c r="C3907" s="27" t="str">
        <f t="shared" ref="C3907:C3970" si="315">IF(B3907&lt;12,"M",IF(AND(B3907&gt;=12,B3907&lt;=18),"T","N"))</f>
        <v>M</v>
      </c>
      <c r="E3907" t="s">
        <v>4215</v>
      </c>
      <c r="F3907" s="27" t="str">
        <f t="shared" ref="F3907:F3970" si="316">CONCATENATE("CCV-",G3907)</f>
        <v>CCV-5B_SL</v>
      </c>
      <c r="G3907" t="s">
        <v>4216</v>
      </c>
      <c r="I3907" t="s">
        <v>4236</v>
      </c>
      <c r="J3907">
        <v>0</v>
      </c>
      <c r="K3907">
        <v>12</v>
      </c>
      <c r="L3907">
        <v>41</v>
      </c>
      <c r="M3907">
        <v>135</v>
      </c>
      <c r="N3907">
        <v>21</v>
      </c>
      <c r="O3907">
        <v>3</v>
      </c>
      <c r="P3907">
        <v>0</v>
      </c>
      <c r="Q3907">
        <v>9</v>
      </c>
      <c r="R3907" s="27">
        <f t="shared" ref="R3907:R3970" si="317">ROUNDUP((M3907+P3907+Q3907+(1/6)*N3907+2*K3907+2.5*L3907)*1.3,0)</f>
        <v>357</v>
      </c>
      <c r="S3907" s="27">
        <f t="shared" ref="S3907:S3970" si="318">ROUNDUP(M3907+P3907+Q3907+2.5*L3907,0)</f>
        <v>247</v>
      </c>
      <c r="T3907" s="27" t="str">
        <f>IFERROR(VLOOKUP(F3907,#REF!,2,0),"")</f>
        <v/>
      </c>
      <c r="U3907" s="27" t="str">
        <f t="shared" ref="U3907:U3970" si="319">CONCATENATE(T3907,",",CONCATENATE(LEFT(A3907,5),":00"),",car,",R3907)</f>
        <v>,10:45:00,car,357</v>
      </c>
    </row>
    <row r="3908" spans="1:21" hidden="1" x14ac:dyDescent="0.25">
      <c r="A3908" t="s">
        <v>145</v>
      </c>
      <c r="B3908">
        <v>11</v>
      </c>
      <c r="C3908" s="27" t="str">
        <f t="shared" si="315"/>
        <v>M</v>
      </c>
      <c r="E3908" t="s">
        <v>4215</v>
      </c>
      <c r="F3908" s="27" t="str">
        <f t="shared" si="316"/>
        <v>CCV-5B_SL</v>
      </c>
      <c r="G3908" t="s">
        <v>4216</v>
      </c>
      <c r="I3908" t="s">
        <v>4237</v>
      </c>
      <c r="J3908">
        <v>0</v>
      </c>
      <c r="K3908">
        <v>17</v>
      </c>
      <c r="L3908">
        <v>56</v>
      </c>
      <c r="M3908">
        <v>185</v>
      </c>
      <c r="N3908">
        <v>29</v>
      </c>
      <c r="O3908">
        <v>4</v>
      </c>
      <c r="P3908">
        <v>1</v>
      </c>
      <c r="Q3908">
        <v>12</v>
      </c>
      <c r="R3908" s="27">
        <f t="shared" si="317"/>
        <v>490</v>
      </c>
      <c r="S3908" s="27">
        <f t="shared" si="318"/>
        <v>338</v>
      </c>
      <c r="T3908" s="27" t="str">
        <f>IFERROR(VLOOKUP(F3908,#REF!,2,0),"")</f>
        <v/>
      </c>
      <c r="U3908" s="27" t="str">
        <f t="shared" si="319"/>
        <v>,11:00:00,car,490</v>
      </c>
    </row>
    <row r="3909" spans="1:21" hidden="1" x14ac:dyDescent="0.25">
      <c r="A3909" t="s">
        <v>147</v>
      </c>
      <c r="B3909">
        <v>11</v>
      </c>
      <c r="C3909" s="27" t="str">
        <f t="shared" si="315"/>
        <v>M</v>
      </c>
      <c r="E3909" t="s">
        <v>4215</v>
      </c>
      <c r="F3909" s="27" t="str">
        <f t="shared" si="316"/>
        <v>CCV-5B_SL</v>
      </c>
      <c r="G3909" t="s">
        <v>4216</v>
      </c>
      <c r="I3909" t="s">
        <v>4238</v>
      </c>
      <c r="J3909">
        <v>0</v>
      </c>
      <c r="K3909">
        <v>16</v>
      </c>
      <c r="L3909">
        <v>54</v>
      </c>
      <c r="M3909">
        <v>179</v>
      </c>
      <c r="N3909">
        <v>28</v>
      </c>
      <c r="O3909">
        <v>4</v>
      </c>
      <c r="P3909">
        <v>1</v>
      </c>
      <c r="Q3909">
        <v>12</v>
      </c>
      <c r="R3909" s="27">
        <f t="shared" si="317"/>
        <v>473</v>
      </c>
      <c r="S3909" s="27">
        <f t="shared" si="318"/>
        <v>327</v>
      </c>
      <c r="T3909" s="27" t="str">
        <f>IFERROR(VLOOKUP(F3909,#REF!,2,0),"")</f>
        <v/>
      </c>
      <c r="U3909" s="27" t="str">
        <f t="shared" si="319"/>
        <v>,11:15:00,car,473</v>
      </c>
    </row>
    <row r="3910" spans="1:21" hidden="1" x14ac:dyDescent="0.25">
      <c r="A3910" t="s">
        <v>149</v>
      </c>
      <c r="B3910">
        <v>11</v>
      </c>
      <c r="C3910" s="27" t="str">
        <f t="shared" si="315"/>
        <v>M</v>
      </c>
      <c r="E3910" t="s">
        <v>4215</v>
      </c>
      <c r="F3910" s="27" t="str">
        <f t="shared" si="316"/>
        <v>CCV-5B_SL</v>
      </c>
      <c r="G3910" t="s">
        <v>4216</v>
      </c>
      <c r="I3910" t="s">
        <v>4239</v>
      </c>
      <c r="J3910">
        <v>0</v>
      </c>
      <c r="K3910">
        <v>14</v>
      </c>
      <c r="L3910">
        <v>48</v>
      </c>
      <c r="M3910">
        <v>158</v>
      </c>
      <c r="N3910">
        <v>25</v>
      </c>
      <c r="O3910">
        <v>3</v>
      </c>
      <c r="P3910">
        <v>0</v>
      </c>
      <c r="Q3910">
        <v>11</v>
      </c>
      <c r="R3910" s="27">
        <f t="shared" si="317"/>
        <v>418</v>
      </c>
      <c r="S3910" s="27">
        <f t="shared" si="318"/>
        <v>289</v>
      </c>
      <c r="T3910" s="27" t="str">
        <f>IFERROR(VLOOKUP(F3910,#REF!,2,0),"")</f>
        <v/>
      </c>
      <c r="U3910" s="27" t="str">
        <f t="shared" si="319"/>
        <v>,11:30:00,car,418</v>
      </c>
    </row>
    <row r="3911" spans="1:21" hidden="1" x14ac:dyDescent="0.25">
      <c r="A3911" t="s">
        <v>151</v>
      </c>
      <c r="B3911">
        <v>11</v>
      </c>
      <c r="C3911" s="27" t="str">
        <f t="shared" si="315"/>
        <v>M</v>
      </c>
      <c r="E3911" t="s">
        <v>4215</v>
      </c>
      <c r="F3911" s="27" t="str">
        <f t="shared" si="316"/>
        <v>CCV-5B_SL</v>
      </c>
      <c r="G3911" t="s">
        <v>4216</v>
      </c>
      <c r="I3911" t="s">
        <v>4240</v>
      </c>
      <c r="J3911">
        <v>0</v>
      </c>
      <c r="K3911">
        <v>14</v>
      </c>
      <c r="L3911">
        <v>49</v>
      </c>
      <c r="M3911">
        <v>160</v>
      </c>
      <c r="N3911">
        <v>25</v>
      </c>
      <c r="O3911">
        <v>3</v>
      </c>
      <c r="P3911">
        <v>0</v>
      </c>
      <c r="Q3911">
        <v>11</v>
      </c>
      <c r="R3911" s="27">
        <f t="shared" si="317"/>
        <v>424</v>
      </c>
      <c r="S3911" s="27">
        <f t="shared" si="318"/>
        <v>294</v>
      </c>
      <c r="T3911" s="27" t="str">
        <f>IFERROR(VLOOKUP(F3911,#REF!,2,0),"")</f>
        <v/>
      </c>
      <c r="U3911" s="27" t="str">
        <f t="shared" si="319"/>
        <v>,11:45:00,car,424</v>
      </c>
    </row>
    <row r="3912" spans="1:21" hidden="1" x14ac:dyDescent="0.25">
      <c r="A3912" t="s">
        <v>153</v>
      </c>
      <c r="B3912">
        <v>12</v>
      </c>
      <c r="C3912" s="27" t="str">
        <f t="shared" si="315"/>
        <v>T</v>
      </c>
      <c r="E3912" t="s">
        <v>4215</v>
      </c>
      <c r="F3912" s="27" t="str">
        <f t="shared" si="316"/>
        <v>CCV-5B_SL</v>
      </c>
      <c r="G3912" t="s">
        <v>4216</v>
      </c>
      <c r="I3912" t="s">
        <v>4241</v>
      </c>
      <c r="J3912">
        <v>0</v>
      </c>
      <c r="K3912">
        <v>14</v>
      </c>
      <c r="L3912">
        <v>48</v>
      </c>
      <c r="M3912">
        <v>159</v>
      </c>
      <c r="N3912">
        <v>25</v>
      </c>
      <c r="O3912">
        <v>3</v>
      </c>
      <c r="P3912">
        <v>0</v>
      </c>
      <c r="Q3912">
        <v>11</v>
      </c>
      <c r="R3912" s="27">
        <f t="shared" si="317"/>
        <v>419</v>
      </c>
      <c r="S3912" s="27">
        <f t="shared" si="318"/>
        <v>290</v>
      </c>
      <c r="T3912" s="27" t="str">
        <f>IFERROR(VLOOKUP(F3912,#REF!,2,0),"")</f>
        <v/>
      </c>
      <c r="U3912" s="27" t="str">
        <f t="shared" si="319"/>
        <v>,12:00:00,car,419</v>
      </c>
    </row>
    <row r="3913" spans="1:21" hidden="1" x14ac:dyDescent="0.25">
      <c r="A3913" t="s">
        <v>155</v>
      </c>
      <c r="B3913">
        <v>12</v>
      </c>
      <c r="C3913" s="27" t="str">
        <f t="shared" si="315"/>
        <v>T</v>
      </c>
      <c r="E3913" t="s">
        <v>4215</v>
      </c>
      <c r="F3913" s="27" t="str">
        <f t="shared" si="316"/>
        <v>CCV-5B_SL</v>
      </c>
      <c r="G3913" t="s">
        <v>4216</v>
      </c>
      <c r="I3913" t="s">
        <v>4242</v>
      </c>
      <c r="J3913">
        <v>0</v>
      </c>
      <c r="K3913">
        <v>13</v>
      </c>
      <c r="L3913">
        <v>43</v>
      </c>
      <c r="M3913">
        <v>142</v>
      </c>
      <c r="N3913">
        <v>22</v>
      </c>
      <c r="O3913">
        <v>3</v>
      </c>
      <c r="P3913">
        <v>0</v>
      </c>
      <c r="Q3913">
        <v>9</v>
      </c>
      <c r="R3913" s="27">
        <f t="shared" si="317"/>
        <v>375</v>
      </c>
      <c r="S3913" s="27">
        <f t="shared" si="318"/>
        <v>259</v>
      </c>
      <c r="T3913" s="27" t="str">
        <f>IFERROR(VLOOKUP(F3913,#REF!,2,0),"")</f>
        <v/>
      </c>
      <c r="U3913" s="27" t="str">
        <f t="shared" si="319"/>
        <v>,12:15:00,car,375</v>
      </c>
    </row>
    <row r="3914" spans="1:21" hidden="1" x14ac:dyDescent="0.25">
      <c r="A3914" t="s">
        <v>157</v>
      </c>
      <c r="B3914">
        <v>12</v>
      </c>
      <c r="C3914" s="27" t="str">
        <f t="shared" si="315"/>
        <v>T</v>
      </c>
      <c r="E3914" t="s">
        <v>4215</v>
      </c>
      <c r="F3914" s="27" t="str">
        <f t="shared" si="316"/>
        <v>CCV-5B_SL</v>
      </c>
      <c r="G3914" t="s">
        <v>4216</v>
      </c>
      <c r="I3914" t="s">
        <v>4243</v>
      </c>
      <c r="J3914">
        <v>0</v>
      </c>
      <c r="K3914">
        <v>11</v>
      </c>
      <c r="L3914">
        <v>39</v>
      </c>
      <c r="M3914">
        <v>127</v>
      </c>
      <c r="N3914">
        <v>20</v>
      </c>
      <c r="O3914">
        <v>3</v>
      </c>
      <c r="P3914">
        <v>0</v>
      </c>
      <c r="Q3914">
        <v>8</v>
      </c>
      <c r="R3914" s="27">
        <f t="shared" si="317"/>
        <v>336</v>
      </c>
      <c r="S3914" s="27">
        <f t="shared" si="318"/>
        <v>233</v>
      </c>
      <c r="T3914" s="27" t="str">
        <f>IFERROR(VLOOKUP(F3914,#REF!,2,0),"")</f>
        <v/>
      </c>
      <c r="U3914" s="27" t="str">
        <f t="shared" si="319"/>
        <v>,12:30:00,car,336</v>
      </c>
    </row>
    <row r="3915" spans="1:21" hidden="1" x14ac:dyDescent="0.25">
      <c r="A3915" t="s">
        <v>159</v>
      </c>
      <c r="B3915">
        <v>12</v>
      </c>
      <c r="C3915" s="27" t="str">
        <f t="shared" si="315"/>
        <v>T</v>
      </c>
      <c r="E3915" t="s">
        <v>4215</v>
      </c>
      <c r="F3915" s="27" t="str">
        <f t="shared" si="316"/>
        <v>CCV-5B_SL</v>
      </c>
      <c r="G3915" t="s">
        <v>4216</v>
      </c>
      <c r="I3915" t="s">
        <v>4244</v>
      </c>
      <c r="J3915">
        <v>0</v>
      </c>
      <c r="K3915">
        <v>13</v>
      </c>
      <c r="L3915">
        <v>44</v>
      </c>
      <c r="M3915">
        <v>143</v>
      </c>
      <c r="N3915">
        <v>22</v>
      </c>
      <c r="O3915">
        <v>3</v>
      </c>
      <c r="P3915">
        <v>0</v>
      </c>
      <c r="Q3915">
        <v>10</v>
      </c>
      <c r="R3915" s="27">
        <f t="shared" si="317"/>
        <v>381</v>
      </c>
      <c r="S3915" s="27">
        <f t="shared" si="318"/>
        <v>263</v>
      </c>
      <c r="T3915" s="27" t="str">
        <f>IFERROR(VLOOKUP(F3915,#REF!,2,0),"")</f>
        <v/>
      </c>
      <c r="U3915" s="27" t="str">
        <f t="shared" si="319"/>
        <v>,12:45:00,car,381</v>
      </c>
    </row>
    <row r="3916" spans="1:21" hidden="1" x14ac:dyDescent="0.25">
      <c r="A3916" t="s">
        <v>161</v>
      </c>
      <c r="B3916">
        <v>13</v>
      </c>
      <c r="C3916" s="27" t="str">
        <f t="shared" si="315"/>
        <v>T</v>
      </c>
      <c r="E3916" t="s">
        <v>4215</v>
      </c>
      <c r="F3916" s="27" t="str">
        <f t="shared" si="316"/>
        <v>CCV-5B_SL</v>
      </c>
      <c r="G3916" t="s">
        <v>4216</v>
      </c>
      <c r="I3916" t="s">
        <v>4245</v>
      </c>
      <c r="J3916">
        <v>0</v>
      </c>
      <c r="K3916">
        <v>14</v>
      </c>
      <c r="L3916">
        <v>48</v>
      </c>
      <c r="M3916">
        <v>158</v>
      </c>
      <c r="N3916">
        <v>25</v>
      </c>
      <c r="O3916">
        <v>3</v>
      </c>
      <c r="P3916">
        <v>0</v>
      </c>
      <c r="Q3916">
        <v>11</v>
      </c>
      <c r="R3916" s="27">
        <f t="shared" si="317"/>
        <v>418</v>
      </c>
      <c r="S3916" s="27">
        <f t="shared" si="318"/>
        <v>289</v>
      </c>
      <c r="T3916" s="27" t="str">
        <f>IFERROR(VLOOKUP(F3916,#REF!,2,0),"")</f>
        <v/>
      </c>
      <c r="U3916" s="27" t="str">
        <f t="shared" si="319"/>
        <v>,13:00:00,car,418</v>
      </c>
    </row>
    <row r="3917" spans="1:21" hidden="1" x14ac:dyDescent="0.25">
      <c r="A3917" t="s">
        <v>163</v>
      </c>
      <c r="B3917">
        <v>13</v>
      </c>
      <c r="C3917" s="27" t="str">
        <f t="shared" si="315"/>
        <v>T</v>
      </c>
      <c r="E3917" t="s">
        <v>4215</v>
      </c>
      <c r="F3917" s="27" t="str">
        <f t="shared" si="316"/>
        <v>CCV-5B_SL</v>
      </c>
      <c r="G3917" t="s">
        <v>4216</v>
      </c>
      <c r="I3917" t="s">
        <v>4246</v>
      </c>
      <c r="J3917">
        <v>0</v>
      </c>
      <c r="K3917">
        <v>16</v>
      </c>
      <c r="L3917">
        <v>53</v>
      </c>
      <c r="M3917">
        <v>175</v>
      </c>
      <c r="N3917">
        <v>27</v>
      </c>
      <c r="O3917">
        <v>4</v>
      </c>
      <c r="P3917">
        <v>1</v>
      </c>
      <c r="Q3917">
        <v>12</v>
      </c>
      <c r="R3917" s="27">
        <f t="shared" si="317"/>
        <v>465</v>
      </c>
      <c r="S3917" s="27">
        <f t="shared" si="318"/>
        <v>321</v>
      </c>
      <c r="T3917" s="27" t="str">
        <f>IFERROR(VLOOKUP(F3917,#REF!,2,0),"")</f>
        <v/>
      </c>
      <c r="U3917" s="27" t="str">
        <f t="shared" si="319"/>
        <v>,13:15:00,car,465</v>
      </c>
    </row>
    <row r="3918" spans="1:21" hidden="1" x14ac:dyDescent="0.25">
      <c r="A3918" t="s">
        <v>165</v>
      </c>
      <c r="B3918">
        <v>13</v>
      </c>
      <c r="C3918" s="27" t="str">
        <f t="shared" si="315"/>
        <v>T</v>
      </c>
      <c r="E3918" t="s">
        <v>4215</v>
      </c>
      <c r="F3918" s="27" t="str">
        <f t="shared" si="316"/>
        <v>CCV-5B_SL</v>
      </c>
      <c r="G3918" t="s">
        <v>4216</v>
      </c>
      <c r="I3918" t="s">
        <v>4247</v>
      </c>
      <c r="J3918">
        <v>0</v>
      </c>
      <c r="K3918">
        <v>16</v>
      </c>
      <c r="L3918">
        <v>56</v>
      </c>
      <c r="M3918">
        <v>184</v>
      </c>
      <c r="N3918">
        <v>29</v>
      </c>
      <c r="O3918">
        <v>4</v>
      </c>
      <c r="P3918">
        <v>1</v>
      </c>
      <c r="Q3918">
        <v>12</v>
      </c>
      <c r="R3918" s="27">
        <f t="shared" si="317"/>
        <v>486</v>
      </c>
      <c r="S3918" s="27">
        <f t="shared" si="318"/>
        <v>337</v>
      </c>
      <c r="T3918" s="27" t="str">
        <f>IFERROR(VLOOKUP(F3918,#REF!,2,0),"")</f>
        <v/>
      </c>
      <c r="U3918" s="27" t="str">
        <f t="shared" si="319"/>
        <v>,13:30:00,car,486</v>
      </c>
    </row>
    <row r="3919" spans="1:21" hidden="1" x14ac:dyDescent="0.25">
      <c r="A3919" t="s">
        <v>167</v>
      </c>
      <c r="B3919">
        <v>13</v>
      </c>
      <c r="C3919" s="27" t="str">
        <f t="shared" si="315"/>
        <v>T</v>
      </c>
      <c r="E3919" t="s">
        <v>4215</v>
      </c>
      <c r="F3919" s="27" t="str">
        <f t="shared" si="316"/>
        <v>CCV-5B_SL</v>
      </c>
      <c r="G3919" t="s">
        <v>4216</v>
      </c>
      <c r="I3919" t="s">
        <v>4248</v>
      </c>
      <c r="J3919">
        <v>0</v>
      </c>
      <c r="K3919">
        <v>15</v>
      </c>
      <c r="L3919">
        <v>51</v>
      </c>
      <c r="M3919">
        <v>167</v>
      </c>
      <c r="N3919">
        <v>26</v>
      </c>
      <c r="O3919">
        <v>3</v>
      </c>
      <c r="P3919">
        <v>1</v>
      </c>
      <c r="Q3919">
        <v>11</v>
      </c>
      <c r="R3919" s="27">
        <f t="shared" si="317"/>
        <v>444</v>
      </c>
      <c r="S3919" s="27">
        <f t="shared" si="318"/>
        <v>307</v>
      </c>
      <c r="T3919" s="27" t="str">
        <f>IFERROR(VLOOKUP(F3919,#REF!,2,0),"")</f>
        <v/>
      </c>
      <c r="U3919" s="27" t="str">
        <f t="shared" si="319"/>
        <v>,13:45:00,car,444</v>
      </c>
    </row>
    <row r="3920" spans="1:21" hidden="1" x14ac:dyDescent="0.25">
      <c r="A3920" t="s">
        <v>169</v>
      </c>
      <c r="B3920">
        <v>14</v>
      </c>
      <c r="C3920" s="27" t="str">
        <f t="shared" si="315"/>
        <v>T</v>
      </c>
      <c r="E3920" t="s">
        <v>4215</v>
      </c>
      <c r="F3920" s="27" t="str">
        <f t="shared" si="316"/>
        <v>CCV-5B_SL</v>
      </c>
      <c r="G3920" t="s">
        <v>4216</v>
      </c>
      <c r="I3920" t="s">
        <v>4249</v>
      </c>
      <c r="J3920">
        <v>0</v>
      </c>
      <c r="K3920">
        <v>15</v>
      </c>
      <c r="L3920">
        <v>51</v>
      </c>
      <c r="M3920">
        <v>167</v>
      </c>
      <c r="N3920">
        <v>26</v>
      </c>
      <c r="O3920">
        <v>4</v>
      </c>
      <c r="P3920">
        <v>1</v>
      </c>
      <c r="Q3920">
        <v>11</v>
      </c>
      <c r="R3920" s="27">
        <f t="shared" si="317"/>
        <v>444</v>
      </c>
      <c r="S3920" s="27">
        <f t="shared" si="318"/>
        <v>307</v>
      </c>
      <c r="T3920" s="27" t="str">
        <f>IFERROR(VLOOKUP(F3920,#REF!,2,0),"")</f>
        <v/>
      </c>
      <c r="U3920" s="27" t="str">
        <f t="shared" si="319"/>
        <v>,14:00:00,car,444</v>
      </c>
    </row>
    <row r="3921" spans="1:21" hidden="1" x14ac:dyDescent="0.25">
      <c r="A3921" t="s">
        <v>171</v>
      </c>
      <c r="B3921">
        <v>14</v>
      </c>
      <c r="C3921" s="27" t="str">
        <f t="shared" si="315"/>
        <v>T</v>
      </c>
      <c r="E3921" t="s">
        <v>4215</v>
      </c>
      <c r="F3921" s="27" t="str">
        <f t="shared" si="316"/>
        <v>CCV-5B_SL</v>
      </c>
      <c r="G3921" t="s">
        <v>4216</v>
      </c>
      <c r="I3921" t="s">
        <v>4250</v>
      </c>
      <c r="J3921">
        <v>0</v>
      </c>
      <c r="K3921">
        <v>15</v>
      </c>
      <c r="L3921">
        <v>53</v>
      </c>
      <c r="M3921">
        <v>173</v>
      </c>
      <c r="N3921">
        <v>27</v>
      </c>
      <c r="O3921">
        <v>4</v>
      </c>
      <c r="P3921">
        <v>1</v>
      </c>
      <c r="Q3921">
        <v>12</v>
      </c>
      <c r="R3921" s="27">
        <f t="shared" si="317"/>
        <v>459</v>
      </c>
      <c r="S3921" s="27">
        <f t="shared" si="318"/>
        <v>319</v>
      </c>
      <c r="T3921" s="27" t="str">
        <f>IFERROR(VLOOKUP(F3921,#REF!,2,0),"")</f>
        <v/>
      </c>
      <c r="U3921" s="27" t="str">
        <f t="shared" si="319"/>
        <v>,14:15:00,car,459</v>
      </c>
    </row>
    <row r="3922" spans="1:21" hidden="1" x14ac:dyDescent="0.25">
      <c r="A3922" t="s">
        <v>173</v>
      </c>
      <c r="B3922">
        <v>14</v>
      </c>
      <c r="C3922" s="27" t="str">
        <f t="shared" si="315"/>
        <v>T</v>
      </c>
      <c r="E3922" t="s">
        <v>4215</v>
      </c>
      <c r="F3922" s="27" t="str">
        <f t="shared" si="316"/>
        <v>CCV-5B_SL</v>
      </c>
      <c r="G3922" t="s">
        <v>4216</v>
      </c>
      <c r="I3922" t="s">
        <v>4251</v>
      </c>
      <c r="J3922">
        <v>0</v>
      </c>
      <c r="K3922">
        <v>14</v>
      </c>
      <c r="L3922">
        <v>46</v>
      </c>
      <c r="M3922">
        <v>152</v>
      </c>
      <c r="N3922">
        <v>24</v>
      </c>
      <c r="O3922">
        <v>3</v>
      </c>
      <c r="P3922">
        <v>0</v>
      </c>
      <c r="Q3922">
        <v>10</v>
      </c>
      <c r="R3922" s="27">
        <f t="shared" si="317"/>
        <v>402</v>
      </c>
      <c r="S3922" s="27">
        <f t="shared" si="318"/>
        <v>277</v>
      </c>
      <c r="T3922" s="27" t="str">
        <f>IFERROR(VLOOKUP(F3922,#REF!,2,0),"")</f>
        <v/>
      </c>
      <c r="U3922" s="27" t="str">
        <f t="shared" si="319"/>
        <v>,14:30:00,car,402</v>
      </c>
    </row>
    <row r="3923" spans="1:21" hidden="1" x14ac:dyDescent="0.25">
      <c r="A3923" t="s">
        <v>175</v>
      </c>
      <c r="B3923">
        <v>14</v>
      </c>
      <c r="C3923" s="27" t="str">
        <f t="shared" si="315"/>
        <v>T</v>
      </c>
      <c r="E3923" t="s">
        <v>4215</v>
      </c>
      <c r="F3923" s="27" t="str">
        <f t="shared" si="316"/>
        <v>CCV-5B_SL</v>
      </c>
      <c r="G3923" t="s">
        <v>4216</v>
      </c>
      <c r="I3923" t="s">
        <v>4252</v>
      </c>
      <c r="J3923">
        <v>0</v>
      </c>
      <c r="K3923">
        <v>13</v>
      </c>
      <c r="L3923">
        <v>45</v>
      </c>
      <c r="M3923">
        <v>149</v>
      </c>
      <c r="N3923">
        <v>23</v>
      </c>
      <c r="O3923">
        <v>3</v>
      </c>
      <c r="P3923">
        <v>0</v>
      </c>
      <c r="Q3923">
        <v>10</v>
      </c>
      <c r="R3923" s="27">
        <f t="shared" si="317"/>
        <v>392</v>
      </c>
      <c r="S3923" s="27">
        <f t="shared" si="318"/>
        <v>272</v>
      </c>
      <c r="T3923" s="27" t="str">
        <f>IFERROR(VLOOKUP(F3923,#REF!,2,0),"")</f>
        <v/>
      </c>
      <c r="U3923" s="27" t="str">
        <f t="shared" si="319"/>
        <v>,14:45:00,car,392</v>
      </c>
    </row>
    <row r="3924" spans="1:21" hidden="1" x14ac:dyDescent="0.25">
      <c r="A3924" t="s">
        <v>177</v>
      </c>
      <c r="B3924">
        <v>15</v>
      </c>
      <c r="C3924" s="27" t="str">
        <f t="shared" si="315"/>
        <v>T</v>
      </c>
      <c r="E3924" t="s">
        <v>4215</v>
      </c>
      <c r="F3924" s="27" t="str">
        <f t="shared" si="316"/>
        <v>CCV-5B_SL</v>
      </c>
      <c r="G3924" t="s">
        <v>4216</v>
      </c>
      <c r="I3924" t="s">
        <v>4253</v>
      </c>
      <c r="J3924">
        <v>0</v>
      </c>
      <c r="K3924">
        <v>14</v>
      </c>
      <c r="L3924">
        <v>48</v>
      </c>
      <c r="M3924">
        <v>156</v>
      </c>
      <c r="N3924">
        <v>24</v>
      </c>
      <c r="O3924">
        <v>3</v>
      </c>
      <c r="P3924">
        <v>0</v>
      </c>
      <c r="Q3924">
        <v>10</v>
      </c>
      <c r="R3924" s="27">
        <f t="shared" si="317"/>
        <v>414</v>
      </c>
      <c r="S3924" s="27">
        <f t="shared" si="318"/>
        <v>286</v>
      </c>
      <c r="T3924" s="27" t="str">
        <f>IFERROR(VLOOKUP(F3924,#REF!,2,0),"")</f>
        <v/>
      </c>
      <c r="U3924" s="27" t="str">
        <f t="shared" si="319"/>
        <v>,15:00:00,car,414</v>
      </c>
    </row>
    <row r="3925" spans="1:21" hidden="1" x14ac:dyDescent="0.25">
      <c r="A3925" t="s">
        <v>179</v>
      </c>
      <c r="B3925">
        <v>15</v>
      </c>
      <c r="C3925" s="27" t="str">
        <f t="shared" si="315"/>
        <v>T</v>
      </c>
      <c r="E3925" t="s">
        <v>4215</v>
      </c>
      <c r="F3925" s="27" t="str">
        <f t="shared" si="316"/>
        <v>CCV-5B_SL</v>
      </c>
      <c r="G3925" t="s">
        <v>4216</v>
      </c>
      <c r="I3925" t="s">
        <v>4254</v>
      </c>
      <c r="J3925">
        <v>0</v>
      </c>
      <c r="K3925">
        <v>15</v>
      </c>
      <c r="L3925">
        <v>51</v>
      </c>
      <c r="M3925">
        <v>169</v>
      </c>
      <c r="N3925">
        <v>26</v>
      </c>
      <c r="O3925">
        <v>4</v>
      </c>
      <c r="P3925">
        <v>1</v>
      </c>
      <c r="Q3925">
        <v>11</v>
      </c>
      <c r="R3925" s="27">
        <f t="shared" si="317"/>
        <v>446</v>
      </c>
      <c r="S3925" s="27">
        <f t="shared" si="318"/>
        <v>309</v>
      </c>
      <c r="T3925" s="27" t="str">
        <f>IFERROR(VLOOKUP(F3925,#REF!,2,0),"")</f>
        <v/>
      </c>
      <c r="U3925" s="27" t="str">
        <f t="shared" si="319"/>
        <v>,15:15:00,car,446</v>
      </c>
    </row>
    <row r="3926" spans="1:21" hidden="1" x14ac:dyDescent="0.25">
      <c r="A3926" t="s">
        <v>181</v>
      </c>
      <c r="B3926">
        <v>15</v>
      </c>
      <c r="C3926" s="27" t="str">
        <f t="shared" si="315"/>
        <v>T</v>
      </c>
      <c r="E3926" t="s">
        <v>4215</v>
      </c>
      <c r="F3926" s="27" t="str">
        <f t="shared" si="316"/>
        <v>CCV-5B_SL</v>
      </c>
      <c r="G3926" t="s">
        <v>4216</v>
      </c>
      <c r="I3926" t="s">
        <v>4255</v>
      </c>
      <c r="J3926">
        <v>0</v>
      </c>
      <c r="K3926">
        <v>13</v>
      </c>
      <c r="L3926">
        <v>45</v>
      </c>
      <c r="M3926">
        <v>147</v>
      </c>
      <c r="N3926">
        <v>23</v>
      </c>
      <c r="O3926">
        <v>3</v>
      </c>
      <c r="P3926">
        <v>0</v>
      </c>
      <c r="Q3926">
        <v>10</v>
      </c>
      <c r="R3926" s="27">
        <f t="shared" si="317"/>
        <v>390</v>
      </c>
      <c r="S3926" s="27">
        <f t="shared" si="318"/>
        <v>270</v>
      </c>
      <c r="T3926" s="27" t="str">
        <f>IFERROR(VLOOKUP(F3926,#REF!,2,0),"")</f>
        <v/>
      </c>
      <c r="U3926" s="27" t="str">
        <f t="shared" si="319"/>
        <v>,15:30:00,car,390</v>
      </c>
    </row>
    <row r="3927" spans="1:21" hidden="1" x14ac:dyDescent="0.25">
      <c r="A3927" t="s">
        <v>183</v>
      </c>
      <c r="B3927">
        <v>15</v>
      </c>
      <c r="C3927" s="27" t="str">
        <f t="shared" si="315"/>
        <v>T</v>
      </c>
      <c r="E3927" t="s">
        <v>4215</v>
      </c>
      <c r="F3927" s="27" t="str">
        <f t="shared" si="316"/>
        <v>CCV-5B_SL</v>
      </c>
      <c r="G3927" t="s">
        <v>4216</v>
      </c>
      <c r="I3927" t="s">
        <v>4256</v>
      </c>
      <c r="J3927">
        <v>0</v>
      </c>
      <c r="K3927">
        <v>15</v>
      </c>
      <c r="L3927">
        <v>50</v>
      </c>
      <c r="M3927">
        <v>165</v>
      </c>
      <c r="N3927">
        <v>26</v>
      </c>
      <c r="O3927">
        <v>3</v>
      </c>
      <c r="P3927">
        <v>1</v>
      </c>
      <c r="Q3927">
        <v>11</v>
      </c>
      <c r="R3927" s="27">
        <f t="shared" si="317"/>
        <v>438</v>
      </c>
      <c r="S3927" s="27">
        <f t="shared" si="318"/>
        <v>302</v>
      </c>
      <c r="T3927" s="27" t="str">
        <f>IFERROR(VLOOKUP(F3927,#REF!,2,0),"")</f>
        <v/>
      </c>
      <c r="U3927" s="27" t="str">
        <f t="shared" si="319"/>
        <v>,15:45:00,car,438</v>
      </c>
    </row>
    <row r="3928" spans="1:21" hidden="1" x14ac:dyDescent="0.25">
      <c r="A3928" t="s">
        <v>185</v>
      </c>
      <c r="B3928">
        <v>16</v>
      </c>
      <c r="C3928" s="27" t="str">
        <f t="shared" si="315"/>
        <v>T</v>
      </c>
      <c r="E3928" t="s">
        <v>4215</v>
      </c>
      <c r="F3928" s="27" t="str">
        <f t="shared" si="316"/>
        <v>CCV-5B_SL</v>
      </c>
      <c r="G3928" t="s">
        <v>4216</v>
      </c>
      <c r="I3928" t="s">
        <v>4257</v>
      </c>
      <c r="J3928">
        <v>0</v>
      </c>
      <c r="K3928">
        <v>15</v>
      </c>
      <c r="L3928">
        <v>51</v>
      </c>
      <c r="M3928">
        <v>168</v>
      </c>
      <c r="N3928">
        <v>26</v>
      </c>
      <c r="O3928">
        <v>4</v>
      </c>
      <c r="P3928">
        <v>1</v>
      </c>
      <c r="Q3928">
        <v>11</v>
      </c>
      <c r="R3928" s="27">
        <f t="shared" si="317"/>
        <v>445</v>
      </c>
      <c r="S3928" s="27">
        <f t="shared" si="318"/>
        <v>308</v>
      </c>
      <c r="T3928" s="27" t="str">
        <f>IFERROR(VLOOKUP(F3928,#REF!,2,0),"")</f>
        <v/>
      </c>
      <c r="U3928" s="27" t="str">
        <f t="shared" si="319"/>
        <v>,16:00:00,car,445</v>
      </c>
    </row>
    <row r="3929" spans="1:21" hidden="1" x14ac:dyDescent="0.25">
      <c r="A3929" t="s">
        <v>187</v>
      </c>
      <c r="B3929">
        <v>16</v>
      </c>
      <c r="C3929" s="27" t="str">
        <f t="shared" si="315"/>
        <v>T</v>
      </c>
      <c r="E3929" t="s">
        <v>4215</v>
      </c>
      <c r="F3929" s="27" t="str">
        <f t="shared" si="316"/>
        <v>CCV-5B_SL</v>
      </c>
      <c r="G3929" t="s">
        <v>4216</v>
      </c>
      <c r="I3929" t="s">
        <v>4258</v>
      </c>
      <c r="J3929">
        <v>0</v>
      </c>
      <c r="K3929">
        <v>11</v>
      </c>
      <c r="L3929">
        <v>39</v>
      </c>
      <c r="M3929">
        <v>129</v>
      </c>
      <c r="N3929">
        <v>20</v>
      </c>
      <c r="O3929">
        <v>3</v>
      </c>
      <c r="P3929">
        <v>0</v>
      </c>
      <c r="Q3929">
        <v>9</v>
      </c>
      <c r="R3929" s="27">
        <f t="shared" si="317"/>
        <v>340</v>
      </c>
      <c r="S3929" s="27">
        <f t="shared" si="318"/>
        <v>236</v>
      </c>
      <c r="T3929" s="27" t="str">
        <f>IFERROR(VLOOKUP(F3929,#REF!,2,0),"")</f>
        <v/>
      </c>
      <c r="U3929" s="27" t="str">
        <f t="shared" si="319"/>
        <v>,16:15:00,car,340</v>
      </c>
    </row>
    <row r="3930" spans="1:21" hidden="1" x14ac:dyDescent="0.25">
      <c r="A3930" t="s">
        <v>42</v>
      </c>
      <c r="B3930">
        <v>16</v>
      </c>
      <c r="C3930" s="27" t="str">
        <f t="shared" si="315"/>
        <v>T</v>
      </c>
      <c r="E3930" t="s">
        <v>4215</v>
      </c>
      <c r="F3930" s="27" t="str">
        <f t="shared" si="316"/>
        <v>CCV-5B_SL</v>
      </c>
      <c r="G3930" t="s">
        <v>4216</v>
      </c>
      <c r="I3930" t="s">
        <v>4259</v>
      </c>
      <c r="J3930">
        <v>0</v>
      </c>
      <c r="K3930">
        <v>18</v>
      </c>
      <c r="L3930">
        <v>60</v>
      </c>
      <c r="M3930">
        <v>199</v>
      </c>
      <c r="N3930">
        <v>31</v>
      </c>
      <c r="O3930">
        <v>4</v>
      </c>
      <c r="P3930">
        <v>1</v>
      </c>
      <c r="Q3930">
        <v>13</v>
      </c>
      <c r="R3930" s="27">
        <f t="shared" si="317"/>
        <v>526</v>
      </c>
      <c r="S3930" s="27">
        <f t="shared" si="318"/>
        <v>363</v>
      </c>
      <c r="T3930" s="27" t="str">
        <f>IFERROR(VLOOKUP(F3930,#REF!,2,0),"")</f>
        <v/>
      </c>
      <c r="U3930" s="27" t="str">
        <f t="shared" si="319"/>
        <v>,16:30:00,car,526</v>
      </c>
    </row>
    <row r="3931" spans="1:21" hidden="1" x14ac:dyDescent="0.25">
      <c r="A3931" t="s">
        <v>43</v>
      </c>
      <c r="B3931">
        <v>16</v>
      </c>
      <c r="C3931" s="27" t="str">
        <f t="shared" si="315"/>
        <v>T</v>
      </c>
      <c r="E3931" t="s">
        <v>4215</v>
      </c>
      <c r="F3931" s="27" t="str">
        <f t="shared" si="316"/>
        <v>CCV-5B_SL</v>
      </c>
      <c r="G3931" t="s">
        <v>4216</v>
      </c>
      <c r="I3931" t="s">
        <v>4260</v>
      </c>
      <c r="J3931">
        <v>0</v>
      </c>
      <c r="K3931">
        <v>16</v>
      </c>
      <c r="L3931">
        <v>56</v>
      </c>
      <c r="M3931">
        <v>183</v>
      </c>
      <c r="N3931">
        <v>28</v>
      </c>
      <c r="O3931">
        <v>4</v>
      </c>
      <c r="P3931">
        <v>1</v>
      </c>
      <c r="Q3931">
        <v>12</v>
      </c>
      <c r="R3931" s="27">
        <f t="shared" si="317"/>
        <v>485</v>
      </c>
      <c r="S3931" s="27">
        <f t="shared" si="318"/>
        <v>336</v>
      </c>
      <c r="T3931" s="27" t="str">
        <f>IFERROR(VLOOKUP(F3931,#REF!,2,0),"")</f>
        <v/>
      </c>
      <c r="U3931" s="27" t="str">
        <f t="shared" si="319"/>
        <v>,16:45:00,car,485</v>
      </c>
    </row>
    <row r="3932" spans="1:21" hidden="1" x14ac:dyDescent="0.25">
      <c r="A3932" t="s">
        <v>44</v>
      </c>
      <c r="B3932">
        <v>17</v>
      </c>
      <c r="C3932" s="27" t="str">
        <f t="shared" si="315"/>
        <v>T</v>
      </c>
      <c r="E3932" t="s">
        <v>4215</v>
      </c>
      <c r="F3932" s="27" t="str">
        <f t="shared" si="316"/>
        <v>CCV-5B_SL</v>
      </c>
      <c r="G3932" t="s">
        <v>4216</v>
      </c>
      <c r="I3932" t="s">
        <v>4261</v>
      </c>
      <c r="J3932">
        <v>0</v>
      </c>
      <c r="K3932">
        <v>16</v>
      </c>
      <c r="L3932">
        <v>56</v>
      </c>
      <c r="M3932">
        <v>184</v>
      </c>
      <c r="N3932">
        <v>29</v>
      </c>
      <c r="O3932">
        <v>4</v>
      </c>
      <c r="P3932">
        <v>1</v>
      </c>
      <c r="Q3932">
        <v>12</v>
      </c>
      <c r="R3932" s="27">
        <f t="shared" si="317"/>
        <v>486</v>
      </c>
      <c r="S3932" s="27">
        <f t="shared" si="318"/>
        <v>337</v>
      </c>
      <c r="T3932" s="27" t="str">
        <f>IFERROR(VLOOKUP(F3932,#REF!,2,0),"")</f>
        <v/>
      </c>
      <c r="U3932" s="27" t="str">
        <f t="shared" si="319"/>
        <v>,17:00:00,car,486</v>
      </c>
    </row>
    <row r="3933" spans="1:21" hidden="1" x14ac:dyDescent="0.25">
      <c r="A3933" t="s">
        <v>45</v>
      </c>
      <c r="B3933">
        <v>17</v>
      </c>
      <c r="C3933" s="27" t="str">
        <f t="shared" si="315"/>
        <v>T</v>
      </c>
      <c r="E3933" t="s">
        <v>4215</v>
      </c>
      <c r="F3933" s="27" t="str">
        <f t="shared" si="316"/>
        <v>CCV-5B_SL</v>
      </c>
      <c r="G3933" t="s">
        <v>4216</v>
      </c>
      <c r="I3933" t="s">
        <v>4262</v>
      </c>
      <c r="J3933">
        <v>0</v>
      </c>
      <c r="K3933">
        <v>17</v>
      </c>
      <c r="L3933">
        <v>57</v>
      </c>
      <c r="M3933">
        <v>188</v>
      </c>
      <c r="N3933">
        <v>29</v>
      </c>
      <c r="O3933">
        <v>4</v>
      </c>
      <c r="P3933">
        <v>1</v>
      </c>
      <c r="Q3933">
        <v>13</v>
      </c>
      <c r="R3933" s="27">
        <f t="shared" si="317"/>
        <v>499</v>
      </c>
      <c r="S3933" s="27">
        <f t="shared" si="318"/>
        <v>345</v>
      </c>
      <c r="T3933" s="27" t="str">
        <f>IFERROR(VLOOKUP(F3933,#REF!,2,0),"")</f>
        <v/>
      </c>
      <c r="U3933" s="27" t="str">
        <f t="shared" si="319"/>
        <v>,17:15:00,car,499</v>
      </c>
    </row>
    <row r="3934" spans="1:21" hidden="1" x14ac:dyDescent="0.25">
      <c r="A3934" t="s">
        <v>46</v>
      </c>
      <c r="B3934">
        <v>17</v>
      </c>
      <c r="C3934" s="27" t="str">
        <f t="shared" si="315"/>
        <v>T</v>
      </c>
      <c r="E3934" t="s">
        <v>4215</v>
      </c>
      <c r="F3934" s="27" t="str">
        <f t="shared" si="316"/>
        <v>CCV-5B_SL</v>
      </c>
      <c r="G3934" t="s">
        <v>4216</v>
      </c>
      <c r="I3934" t="s">
        <v>4263</v>
      </c>
      <c r="J3934">
        <v>0</v>
      </c>
      <c r="K3934">
        <v>15</v>
      </c>
      <c r="L3934">
        <v>50</v>
      </c>
      <c r="M3934">
        <v>163</v>
      </c>
      <c r="N3934">
        <v>25</v>
      </c>
      <c r="O3934">
        <v>3</v>
      </c>
      <c r="P3934">
        <v>0</v>
      </c>
      <c r="Q3934">
        <v>11</v>
      </c>
      <c r="R3934" s="27">
        <f t="shared" si="317"/>
        <v>434</v>
      </c>
      <c r="S3934" s="27">
        <f t="shared" si="318"/>
        <v>299</v>
      </c>
      <c r="T3934" s="27" t="str">
        <f>IFERROR(VLOOKUP(F3934,#REF!,2,0),"")</f>
        <v/>
      </c>
      <c r="U3934" s="27" t="str">
        <f t="shared" si="319"/>
        <v>,17:30:00,car,434</v>
      </c>
    </row>
    <row r="3935" spans="1:21" hidden="1" x14ac:dyDescent="0.25">
      <c r="A3935" t="s">
        <v>47</v>
      </c>
      <c r="B3935">
        <v>17</v>
      </c>
      <c r="C3935" s="27" t="str">
        <f t="shared" si="315"/>
        <v>T</v>
      </c>
      <c r="E3935" t="s">
        <v>4215</v>
      </c>
      <c r="F3935" s="27" t="str">
        <f t="shared" si="316"/>
        <v>CCV-5B_SL</v>
      </c>
      <c r="G3935" t="s">
        <v>4216</v>
      </c>
      <c r="I3935" t="s">
        <v>4264</v>
      </c>
      <c r="J3935">
        <v>0</v>
      </c>
      <c r="K3935">
        <v>13</v>
      </c>
      <c r="L3935">
        <v>45</v>
      </c>
      <c r="M3935">
        <v>148</v>
      </c>
      <c r="N3935">
        <v>23</v>
      </c>
      <c r="O3935">
        <v>3</v>
      </c>
      <c r="P3935">
        <v>0</v>
      </c>
      <c r="Q3935">
        <v>10</v>
      </c>
      <c r="R3935" s="27">
        <f t="shared" si="317"/>
        <v>391</v>
      </c>
      <c r="S3935" s="27">
        <f t="shared" si="318"/>
        <v>271</v>
      </c>
      <c r="T3935" s="27" t="str">
        <f>IFERROR(VLOOKUP(F3935,#REF!,2,0),"")</f>
        <v/>
      </c>
      <c r="U3935" s="27" t="str">
        <f t="shared" si="319"/>
        <v>,17:45:00,car,391</v>
      </c>
    </row>
    <row r="3936" spans="1:21" hidden="1" x14ac:dyDescent="0.25">
      <c r="A3936" t="s">
        <v>48</v>
      </c>
      <c r="B3936">
        <v>18</v>
      </c>
      <c r="C3936" s="27" t="str">
        <f t="shared" si="315"/>
        <v>T</v>
      </c>
      <c r="E3936" t="s">
        <v>4215</v>
      </c>
      <c r="F3936" s="27" t="str">
        <f t="shared" si="316"/>
        <v>CCV-5B_SL</v>
      </c>
      <c r="G3936" t="s">
        <v>4216</v>
      </c>
      <c r="I3936" t="s">
        <v>4265</v>
      </c>
      <c r="J3936">
        <v>0</v>
      </c>
      <c r="K3936">
        <v>17</v>
      </c>
      <c r="L3936">
        <v>57</v>
      </c>
      <c r="M3936">
        <v>186</v>
      </c>
      <c r="N3936">
        <v>29</v>
      </c>
      <c r="O3936">
        <v>4</v>
      </c>
      <c r="P3936">
        <v>1</v>
      </c>
      <c r="Q3936">
        <v>12</v>
      </c>
      <c r="R3936" s="27">
        <f t="shared" si="317"/>
        <v>495</v>
      </c>
      <c r="S3936" s="27">
        <f t="shared" si="318"/>
        <v>342</v>
      </c>
      <c r="T3936" s="27" t="str">
        <f>IFERROR(VLOOKUP(F3936,#REF!,2,0),"")</f>
        <v/>
      </c>
      <c r="U3936" s="27" t="str">
        <f t="shared" si="319"/>
        <v>,18:00:00,car,495</v>
      </c>
    </row>
    <row r="3937" spans="1:21" hidden="1" x14ac:dyDescent="0.25">
      <c r="A3937" t="s">
        <v>49</v>
      </c>
      <c r="B3937">
        <v>18</v>
      </c>
      <c r="C3937" s="27" t="str">
        <f t="shared" si="315"/>
        <v>T</v>
      </c>
      <c r="E3937" t="s">
        <v>4215</v>
      </c>
      <c r="F3937" s="27" t="str">
        <f t="shared" si="316"/>
        <v>CCV-5B_SL</v>
      </c>
      <c r="G3937" t="s">
        <v>4216</v>
      </c>
      <c r="I3937" t="s">
        <v>4266</v>
      </c>
      <c r="J3937">
        <v>0</v>
      </c>
      <c r="K3937">
        <v>18</v>
      </c>
      <c r="L3937">
        <v>63</v>
      </c>
      <c r="M3937">
        <v>207</v>
      </c>
      <c r="N3937">
        <v>32</v>
      </c>
      <c r="O3937">
        <v>4</v>
      </c>
      <c r="P3937">
        <v>1</v>
      </c>
      <c r="Q3937">
        <v>14</v>
      </c>
      <c r="R3937" s="27">
        <f t="shared" si="317"/>
        <v>548</v>
      </c>
      <c r="S3937" s="27">
        <f t="shared" si="318"/>
        <v>380</v>
      </c>
      <c r="T3937" s="27" t="str">
        <f>IFERROR(VLOOKUP(F3937,#REF!,2,0),"")</f>
        <v/>
      </c>
      <c r="U3937" s="27" t="str">
        <f t="shared" si="319"/>
        <v>,18:15:00,car,548</v>
      </c>
    </row>
    <row r="3938" spans="1:21" hidden="1" x14ac:dyDescent="0.25">
      <c r="A3938" t="s">
        <v>197</v>
      </c>
      <c r="B3938">
        <v>18</v>
      </c>
      <c r="C3938" s="27" t="str">
        <f t="shared" si="315"/>
        <v>T</v>
      </c>
      <c r="E3938" t="s">
        <v>4215</v>
      </c>
      <c r="F3938" s="27" t="str">
        <f t="shared" si="316"/>
        <v>CCV-5B_SL</v>
      </c>
      <c r="G3938" t="s">
        <v>4216</v>
      </c>
      <c r="I3938" t="s">
        <v>4267</v>
      </c>
      <c r="J3938">
        <v>0</v>
      </c>
      <c r="K3938">
        <v>13</v>
      </c>
      <c r="L3938">
        <v>45</v>
      </c>
      <c r="M3938">
        <v>148</v>
      </c>
      <c r="N3938">
        <v>23</v>
      </c>
      <c r="O3938">
        <v>3</v>
      </c>
      <c r="P3938">
        <v>0</v>
      </c>
      <c r="Q3938">
        <v>10</v>
      </c>
      <c r="R3938" s="27">
        <f t="shared" si="317"/>
        <v>391</v>
      </c>
      <c r="S3938" s="27">
        <f t="shared" si="318"/>
        <v>271</v>
      </c>
      <c r="T3938" s="27" t="str">
        <f>IFERROR(VLOOKUP(F3938,#REF!,2,0),"")</f>
        <v/>
      </c>
      <c r="U3938" s="27" t="str">
        <f t="shared" si="319"/>
        <v>,18:30:00,car,391</v>
      </c>
    </row>
    <row r="3939" spans="1:21" hidden="1" x14ac:dyDescent="0.25">
      <c r="A3939" t="s">
        <v>199</v>
      </c>
      <c r="B3939">
        <v>18</v>
      </c>
      <c r="C3939" s="27" t="str">
        <f t="shared" si="315"/>
        <v>T</v>
      </c>
      <c r="E3939" t="s">
        <v>4215</v>
      </c>
      <c r="F3939" s="27" t="str">
        <f t="shared" si="316"/>
        <v>CCV-5B_SL</v>
      </c>
      <c r="G3939" t="s">
        <v>4216</v>
      </c>
      <c r="I3939" t="s">
        <v>4268</v>
      </c>
      <c r="J3939">
        <v>0</v>
      </c>
      <c r="K3939">
        <v>13</v>
      </c>
      <c r="L3939">
        <v>45</v>
      </c>
      <c r="M3939">
        <v>148</v>
      </c>
      <c r="N3939">
        <v>23</v>
      </c>
      <c r="O3939">
        <v>3</v>
      </c>
      <c r="P3939">
        <v>0</v>
      </c>
      <c r="Q3939">
        <v>10</v>
      </c>
      <c r="R3939" s="27">
        <f t="shared" si="317"/>
        <v>391</v>
      </c>
      <c r="S3939" s="27">
        <f t="shared" si="318"/>
        <v>271</v>
      </c>
      <c r="T3939" s="27" t="str">
        <f>IFERROR(VLOOKUP(F3939,#REF!,2,0),"")</f>
        <v/>
      </c>
      <c r="U3939" s="27" t="str">
        <f t="shared" si="319"/>
        <v>,18:45:00,car,391</v>
      </c>
    </row>
    <row r="3940" spans="1:21" hidden="1" x14ac:dyDescent="0.25">
      <c r="A3940" t="s">
        <v>201</v>
      </c>
      <c r="B3940">
        <v>19</v>
      </c>
      <c r="C3940" s="27" t="str">
        <f t="shared" si="315"/>
        <v>N</v>
      </c>
      <c r="E3940" t="s">
        <v>4215</v>
      </c>
      <c r="F3940" s="27" t="str">
        <f t="shared" si="316"/>
        <v>CCV-5B_SL</v>
      </c>
      <c r="G3940" t="s">
        <v>4216</v>
      </c>
      <c r="I3940" t="s">
        <v>4269</v>
      </c>
      <c r="J3940">
        <v>0</v>
      </c>
      <c r="K3940">
        <v>12</v>
      </c>
      <c r="L3940">
        <v>43</v>
      </c>
      <c r="M3940">
        <v>140</v>
      </c>
      <c r="N3940">
        <v>22</v>
      </c>
      <c r="O3940">
        <v>3</v>
      </c>
      <c r="P3940">
        <v>0</v>
      </c>
      <c r="Q3940">
        <v>9</v>
      </c>
      <c r="R3940" s="27">
        <f t="shared" si="317"/>
        <v>370</v>
      </c>
      <c r="S3940" s="27">
        <f t="shared" si="318"/>
        <v>257</v>
      </c>
      <c r="T3940" s="27" t="str">
        <f>IFERROR(VLOOKUP(F3940,#REF!,2,0),"")</f>
        <v/>
      </c>
      <c r="U3940" s="27" t="str">
        <f t="shared" si="319"/>
        <v>,19:00:00,car,370</v>
      </c>
    </row>
    <row r="3941" spans="1:21" hidden="1" x14ac:dyDescent="0.25">
      <c r="A3941" t="s">
        <v>203</v>
      </c>
      <c r="B3941">
        <v>19</v>
      </c>
      <c r="C3941" s="27" t="str">
        <f t="shared" si="315"/>
        <v>N</v>
      </c>
      <c r="E3941" t="s">
        <v>4215</v>
      </c>
      <c r="F3941" s="27" t="str">
        <f t="shared" si="316"/>
        <v>CCV-5B_SL</v>
      </c>
      <c r="G3941" t="s">
        <v>4216</v>
      </c>
      <c r="I3941" t="s">
        <v>4270</v>
      </c>
      <c r="J3941">
        <v>0</v>
      </c>
      <c r="K3941">
        <v>13</v>
      </c>
      <c r="L3941">
        <v>43</v>
      </c>
      <c r="M3941">
        <v>143</v>
      </c>
      <c r="N3941">
        <v>22</v>
      </c>
      <c r="O3941">
        <v>3</v>
      </c>
      <c r="P3941">
        <v>0</v>
      </c>
      <c r="Q3941">
        <v>10</v>
      </c>
      <c r="R3941" s="27">
        <f t="shared" si="317"/>
        <v>378</v>
      </c>
      <c r="S3941" s="27">
        <f t="shared" si="318"/>
        <v>261</v>
      </c>
      <c r="T3941" s="27" t="str">
        <f>IFERROR(VLOOKUP(F3941,#REF!,2,0),"")</f>
        <v/>
      </c>
      <c r="U3941" s="27" t="str">
        <f t="shared" si="319"/>
        <v>,19:15:00,car,378</v>
      </c>
    </row>
    <row r="3942" spans="1:21" hidden="1" x14ac:dyDescent="0.25">
      <c r="A3942" t="s">
        <v>205</v>
      </c>
      <c r="B3942">
        <v>19</v>
      </c>
      <c r="C3942" s="27" t="str">
        <f t="shared" si="315"/>
        <v>N</v>
      </c>
      <c r="E3942" t="s">
        <v>4215</v>
      </c>
      <c r="F3942" s="27" t="str">
        <f t="shared" si="316"/>
        <v>CCV-5B_SL</v>
      </c>
      <c r="G3942" t="s">
        <v>4216</v>
      </c>
      <c r="I3942" t="s">
        <v>4271</v>
      </c>
      <c r="J3942">
        <v>0</v>
      </c>
      <c r="K3942">
        <v>12</v>
      </c>
      <c r="L3942">
        <v>40</v>
      </c>
      <c r="M3942">
        <v>132</v>
      </c>
      <c r="N3942">
        <v>20</v>
      </c>
      <c r="O3942">
        <v>3</v>
      </c>
      <c r="P3942">
        <v>0</v>
      </c>
      <c r="Q3942">
        <v>9</v>
      </c>
      <c r="R3942" s="27">
        <f t="shared" si="317"/>
        <v>349</v>
      </c>
      <c r="S3942" s="27">
        <f t="shared" si="318"/>
        <v>241</v>
      </c>
      <c r="T3942" s="27" t="str">
        <f>IFERROR(VLOOKUP(F3942,#REF!,2,0),"")</f>
        <v/>
      </c>
      <c r="U3942" s="27" t="str">
        <f t="shared" si="319"/>
        <v>,19:30:00,car,349</v>
      </c>
    </row>
    <row r="3943" spans="1:21" hidden="1" x14ac:dyDescent="0.25">
      <c r="A3943" t="s">
        <v>207</v>
      </c>
      <c r="B3943">
        <v>19</v>
      </c>
      <c r="C3943" s="27" t="str">
        <f t="shared" si="315"/>
        <v>N</v>
      </c>
      <c r="E3943" t="s">
        <v>4215</v>
      </c>
      <c r="F3943" s="27" t="str">
        <f t="shared" si="316"/>
        <v>CCV-5B_SL</v>
      </c>
      <c r="G3943" t="s">
        <v>4216</v>
      </c>
      <c r="I3943" t="s">
        <v>4272</v>
      </c>
      <c r="J3943">
        <v>0</v>
      </c>
      <c r="K3943">
        <v>12</v>
      </c>
      <c r="L3943">
        <v>42</v>
      </c>
      <c r="M3943">
        <v>140</v>
      </c>
      <c r="N3943">
        <v>22</v>
      </c>
      <c r="O3943">
        <v>3</v>
      </c>
      <c r="P3943">
        <v>0</v>
      </c>
      <c r="Q3943">
        <v>9</v>
      </c>
      <c r="R3943" s="27">
        <f t="shared" si="317"/>
        <v>367</v>
      </c>
      <c r="S3943" s="27">
        <f t="shared" si="318"/>
        <v>254</v>
      </c>
      <c r="T3943" s="27" t="str">
        <f>IFERROR(VLOOKUP(F3943,#REF!,2,0),"")</f>
        <v/>
      </c>
      <c r="U3943" s="27" t="str">
        <f t="shared" si="319"/>
        <v>,19:45:00,car,367</v>
      </c>
    </row>
    <row r="3944" spans="1:21" hidden="1" x14ac:dyDescent="0.25">
      <c r="A3944" t="s">
        <v>107</v>
      </c>
      <c r="B3944">
        <v>6</v>
      </c>
      <c r="C3944" s="27" t="str">
        <f t="shared" si="315"/>
        <v>M</v>
      </c>
      <c r="E3944" t="s">
        <v>4273</v>
      </c>
      <c r="F3944" s="27" t="str">
        <f t="shared" si="316"/>
        <v>CCV-5B</v>
      </c>
      <c r="G3944" t="s">
        <v>4274</v>
      </c>
      <c r="I3944" t="s">
        <v>4275</v>
      </c>
      <c r="J3944">
        <v>1</v>
      </c>
      <c r="K3944">
        <v>0</v>
      </c>
      <c r="L3944">
        <v>0</v>
      </c>
      <c r="M3944">
        <v>7</v>
      </c>
      <c r="N3944">
        <v>2</v>
      </c>
      <c r="O3944">
        <v>0</v>
      </c>
      <c r="P3944">
        <v>0</v>
      </c>
      <c r="Q3944">
        <v>2</v>
      </c>
      <c r="R3944" s="27">
        <f t="shared" si="317"/>
        <v>13</v>
      </c>
      <c r="S3944" s="27">
        <f t="shared" si="318"/>
        <v>9</v>
      </c>
      <c r="T3944" s="27" t="str">
        <f>IFERROR(VLOOKUP(F3944,#REF!,2,0),"")</f>
        <v/>
      </c>
      <c r="U3944" s="27" t="str">
        <f t="shared" si="319"/>
        <v>,06:15:00,car,13</v>
      </c>
    </row>
    <row r="3945" spans="1:21" hidden="1" x14ac:dyDescent="0.25">
      <c r="A3945" t="s">
        <v>109</v>
      </c>
      <c r="B3945">
        <v>6</v>
      </c>
      <c r="C3945" s="27" t="str">
        <f t="shared" si="315"/>
        <v>M</v>
      </c>
      <c r="E3945" t="s">
        <v>4273</v>
      </c>
      <c r="F3945" s="27" t="str">
        <f t="shared" si="316"/>
        <v>CCV-5B</v>
      </c>
      <c r="G3945" t="s">
        <v>4274</v>
      </c>
      <c r="I3945" t="s">
        <v>4276</v>
      </c>
      <c r="J3945">
        <v>4</v>
      </c>
      <c r="K3945">
        <v>1</v>
      </c>
      <c r="L3945">
        <v>0</v>
      </c>
      <c r="M3945">
        <v>30</v>
      </c>
      <c r="N3945">
        <v>8</v>
      </c>
      <c r="O3945">
        <v>1</v>
      </c>
      <c r="P3945">
        <v>0</v>
      </c>
      <c r="Q3945">
        <v>3</v>
      </c>
      <c r="R3945" s="27">
        <f t="shared" si="317"/>
        <v>48</v>
      </c>
      <c r="S3945" s="27">
        <f t="shared" si="318"/>
        <v>33</v>
      </c>
      <c r="T3945" s="27" t="str">
        <f>IFERROR(VLOOKUP(F3945,#REF!,2,0),"")</f>
        <v/>
      </c>
      <c r="U3945" s="27" t="str">
        <f t="shared" si="319"/>
        <v>,06:30:00,car,48</v>
      </c>
    </row>
    <row r="3946" spans="1:21" hidden="1" x14ac:dyDescent="0.25">
      <c r="A3946" t="s">
        <v>111</v>
      </c>
      <c r="B3946">
        <v>6</v>
      </c>
      <c r="C3946" s="27" t="str">
        <f t="shared" si="315"/>
        <v>M</v>
      </c>
      <c r="E3946" t="s">
        <v>4273</v>
      </c>
      <c r="F3946" s="27" t="str">
        <f t="shared" si="316"/>
        <v>CCV-5B</v>
      </c>
      <c r="G3946" t="s">
        <v>4274</v>
      </c>
      <c r="I3946" t="s">
        <v>4277</v>
      </c>
      <c r="J3946">
        <v>6</v>
      </c>
      <c r="K3946">
        <v>0</v>
      </c>
      <c r="L3946">
        <v>0</v>
      </c>
      <c r="M3946">
        <v>51</v>
      </c>
      <c r="N3946">
        <v>15</v>
      </c>
      <c r="O3946">
        <v>0</v>
      </c>
      <c r="P3946">
        <v>0</v>
      </c>
      <c r="Q3946">
        <v>2</v>
      </c>
      <c r="R3946" s="27">
        <f t="shared" si="317"/>
        <v>73</v>
      </c>
      <c r="S3946" s="27">
        <f t="shared" si="318"/>
        <v>53</v>
      </c>
      <c r="T3946" s="27" t="str">
        <f>IFERROR(VLOOKUP(F3946,#REF!,2,0),"")</f>
        <v/>
      </c>
      <c r="U3946" s="27" t="str">
        <f t="shared" si="319"/>
        <v>,06:45:00,car,73</v>
      </c>
    </row>
    <row r="3947" spans="1:21" hidden="1" x14ac:dyDescent="0.25">
      <c r="A3947" t="s">
        <v>113</v>
      </c>
      <c r="B3947">
        <v>7</v>
      </c>
      <c r="C3947" s="27" t="str">
        <f t="shared" si="315"/>
        <v>M</v>
      </c>
      <c r="E3947" t="s">
        <v>4273</v>
      </c>
      <c r="F3947" s="27" t="str">
        <f t="shared" si="316"/>
        <v>CCV-5B</v>
      </c>
      <c r="G3947" t="s">
        <v>4274</v>
      </c>
      <c r="I3947" t="s">
        <v>4278</v>
      </c>
      <c r="J3947">
        <v>6</v>
      </c>
      <c r="K3947">
        <v>1</v>
      </c>
      <c r="L3947">
        <v>1</v>
      </c>
      <c r="M3947">
        <v>59</v>
      </c>
      <c r="N3947">
        <v>12</v>
      </c>
      <c r="O3947">
        <v>2</v>
      </c>
      <c r="P3947">
        <v>0</v>
      </c>
      <c r="Q3947">
        <v>3</v>
      </c>
      <c r="R3947" s="27">
        <f t="shared" si="317"/>
        <v>90</v>
      </c>
      <c r="S3947" s="27">
        <f t="shared" si="318"/>
        <v>65</v>
      </c>
      <c r="T3947" s="27" t="str">
        <f>IFERROR(VLOOKUP(F3947,#REF!,2,0),"")</f>
        <v/>
      </c>
      <c r="U3947" s="27" t="str">
        <f t="shared" si="319"/>
        <v>,07:00:00,car,90</v>
      </c>
    </row>
    <row r="3948" spans="1:21" hidden="1" x14ac:dyDescent="0.25">
      <c r="A3948" t="s">
        <v>115</v>
      </c>
      <c r="B3948">
        <v>7</v>
      </c>
      <c r="C3948" s="27" t="str">
        <f t="shared" si="315"/>
        <v>M</v>
      </c>
      <c r="E3948" t="s">
        <v>4273</v>
      </c>
      <c r="F3948" s="27" t="str">
        <f t="shared" si="316"/>
        <v>CCV-5B</v>
      </c>
      <c r="G3948" t="s">
        <v>4274</v>
      </c>
      <c r="I3948" t="s">
        <v>4279</v>
      </c>
      <c r="J3948">
        <v>10</v>
      </c>
      <c r="K3948">
        <v>1</v>
      </c>
      <c r="L3948">
        <v>0</v>
      </c>
      <c r="M3948">
        <v>89</v>
      </c>
      <c r="N3948">
        <v>10</v>
      </c>
      <c r="O3948">
        <v>0</v>
      </c>
      <c r="P3948">
        <v>0</v>
      </c>
      <c r="Q3948">
        <v>2</v>
      </c>
      <c r="R3948" s="27">
        <f t="shared" si="317"/>
        <v>124</v>
      </c>
      <c r="S3948" s="27">
        <f t="shared" si="318"/>
        <v>91</v>
      </c>
      <c r="T3948" s="27" t="str">
        <f>IFERROR(VLOOKUP(F3948,#REF!,2,0),"")</f>
        <v/>
      </c>
      <c r="U3948" s="27" t="str">
        <f t="shared" si="319"/>
        <v>,07:15:00,car,124</v>
      </c>
    </row>
    <row r="3949" spans="1:21" hidden="1" x14ac:dyDescent="0.25">
      <c r="A3949" t="s">
        <v>117</v>
      </c>
      <c r="B3949">
        <v>7</v>
      </c>
      <c r="C3949" s="27" t="str">
        <f t="shared" si="315"/>
        <v>M</v>
      </c>
      <c r="E3949" t="s">
        <v>4273</v>
      </c>
      <c r="F3949" s="27" t="str">
        <f t="shared" si="316"/>
        <v>CCV-5B</v>
      </c>
      <c r="G3949" t="s">
        <v>4274</v>
      </c>
      <c r="I3949" t="s">
        <v>4280</v>
      </c>
      <c r="J3949">
        <v>5</v>
      </c>
      <c r="K3949">
        <v>2</v>
      </c>
      <c r="L3949">
        <v>0</v>
      </c>
      <c r="M3949">
        <v>111</v>
      </c>
      <c r="N3949">
        <v>13</v>
      </c>
      <c r="O3949">
        <v>0</v>
      </c>
      <c r="P3949">
        <v>0</v>
      </c>
      <c r="Q3949">
        <v>2</v>
      </c>
      <c r="R3949" s="27">
        <f t="shared" si="317"/>
        <v>155</v>
      </c>
      <c r="S3949" s="27">
        <f t="shared" si="318"/>
        <v>113</v>
      </c>
      <c r="T3949" s="27" t="str">
        <f>IFERROR(VLOOKUP(F3949,#REF!,2,0),"")</f>
        <v/>
      </c>
      <c r="U3949" s="27" t="str">
        <f t="shared" si="319"/>
        <v>,07:30:00,car,155</v>
      </c>
    </row>
    <row r="3950" spans="1:21" hidden="1" x14ac:dyDescent="0.25">
      <c r="A3950" t="s">
        <v>119</v>
      </c>
      <c r="B3950">
        <v>7</v>
      </c>
      <c r="C3950" s="27" t="str">
        <f t="shared" si="315"/>
        <v>M</v>
      </c>
      <c r="E3950" t="s">
        <v>4273</v>
      </c>
      <c r="F3950" s="27" t="str">
        <f t="shared" si="316"/>
        <v>CCV-5B</v>
      </c>
      <c r="G3950" t="s">
        <v>4274</v>
      </c>
      <c r="I3950" t="s">
        <v>4281</v>
      </c>
      <c r="J3950">
        <v>2</v>
      </c>
      <c r="K3950">
        <v>3</v>
      </c>
      <c r="L3950">
        <v>0</v>
      </c>
      <c r="M3950">
        <v>94</v>
      </c>
      <c r="N3950">
        <v>24</v>
      </c>
      <c r="O3950">
        <v>0</v>
      </c>
      <c r="P3950">
        <v>0</v>
      </c>
      <c r="Q3950">
        <v>3</v>
      </c>
      <c r="R3950" s="27">
        <f t="shared" si="317"/>
        <v>140</v>
      </c>
      <c r="S3950" s="27">
        <f t="shared" si="318"/>
        <v>97</v>
      </c>
      <c r="T3950" s="27" t="str">
        <f>IFERROR(VLOOKUP(F3950,#REF!,2,0),"")</f>
        <v/>
      </c>
      <c r="U3950" s="27" t="str">
        <f t="shared" si="319"/>
        <v>,07:45:00,car,140</v>
      </c>
    </row>
    <row r="3951" spans="1:21" hidden="1" x14ac:dyDescent="0.25">
      <c r="A3951" t="s">
        <v>121</v>
      </c>
      <c r="B3951">
        <v>8</v>
      </c>
      <c r="C3951" s="27" t="str">
        <f t="shared" si="315"/>
        <v>M</v>
      </c>
      <c r="E3951" t="s">
        <v>4273</v>
      </c>
      <c r="F3951" s="27" t="str">
        <f t="shared" si="316"/>
        <v>CCV-5B</v>
      </c>
      <c r="G3951" t="s">
        <v>4274</v>
      </c>
      <c r="I3951" t="s">
        <v>4282</v>
      </c>
      <c r="J3951">
        <v>6</v>
      </c>
      <c r="K3951">
        <v>4</v>
      </c>
      <c r="L3951">
        <v>0</v>
      </c>
      <c r="M3951">
        <v>100</v>
      </c>
      <c r="N3951">
        <v>12</v>
      </c>
      <c r="O3951">
        <v>1</v>
      </c>
      <c r="P3951">
        <v>1</v>
      </c>
      <c r="Q3951">
        <v>8</v>
      </c>
      <c r="R3951" s="27">
        <f t="shared" si="317"/>
        <v>155</v>
      </c>
      <c r="S3951" s="27">
        <f t="shared" si="318"/>
        <v>109</v>
      </c>
      <c r="T3951" s="27" t="str">
        <f>IFERROR(VLOOKUP(F3951,#REF!,2,0),"")</f>
        <v/>
      </c>
      <c r="U3951" s="27" t="str">
        <f t="shared" si="319"/>
        <v>,08:00:00,car,155</v>
      </c>
    </row>
    <row r="3952" spans="1:21" hidden="1" x14ac:dyDescent="0.25">
      <c r="A3952" t="s">
        <v>123</v>
      </c>
      <c r="B3952">
        <v>8</v>
      </c>
      <c r="C3952" s="27" t="str">
        <f t="shared" si="315"/>
        <v>M</v>
      </c>
      <c r="E3952" t="s">
        <v>4273</v>
      </c>
      <c r="F3952" s="27" t="str">
        <f t="shared" si="316"/>
        <v>CCV-5B</v>
      </c>
      <c r="G3952" t="s">
        <v>4274</v>
      </c>
      <c r="I3952" t="s">
        <v>4283</v>
      </c>
      <c r="J3952">
        <v>11</v>
      </c>
      <c r="K3952">
        <v>6</v>
      </c>
      <c r="L3952">
        <v>0</v>
      </c>
      <c r="M3952">
        <v>74</v>
      </c>
      <c r="N3952">
        <v>12</v>
      </c>
      <c r="O3952">
        <v>1</v>
      </c>
      <c r="P3952">
        <v>0</v>
      </c>
      <c r="Q3952">
        <v>5</v>
      </c>
      <c r="R3952" s="27">
        <f t="shared" si="317"/>
        <v>121</v>
      </c>
      <c r="S3952" s="27">
        <f t="shared" si="318"/>
        <v>79</v>
      </c>
      <c r="T3952" s="27" t="str">
        <f>IFERROR(VLOOKUP(F3952,#REF!,2,0),"")</f>
        <v/>
      </c>
      <c r="U3952" s="27" t="str">
        <f t="shared" si="319"/>
        <v>,08:15:00,car,121</v>
      </c>
    </row>
    <row r="3953" spans="1:21" hidden="1" x14ac:dyDescent="0.25">
      <c r="A3953" t="s">
        <v>125</v>
      </c>
      <c r="B3953">
        <v>8</v>
      </c>
      <c r="C3953" s="27" t="str">
        <f t="shared" si="315"/>
        <v>M</v>
      </c>
      <c r="E3953" t="s">
        <v>4273</v>
      </c>
      <c r="F3953" s="27" t="str">
        <f t="shared" si="316"/>
        <v>CCV-5B</v>
      </c>
      <c r="G3953" t="s">
        <v>4274</v>
      </c>
      <c r="I3953" t="s">
        <v>4284</v>
      </c>
      <c r="J3953">
        <v>6</v>
      </c>
      <c r="K3953">
        <v>1</v>
      </c>
      <c r="L3953">
        <v>0</v>
      </c>
      <c r="M3953">
        <v>48</v>
      </c>
      <c r="N3953">
        <v>10</v>
      </c>
      <c r="O3953">
        <v>0</v>
      </c>
      <c r="P3953">
        <v>0</v>
      </c>
      <c r="Q3953">
        <v>3</v>
      </c>
      <c r="R3953" s="27">
        <f t="shared" si="317"/>
        <v>72</v>
      </c>
      <c r="S3953" s="27">
        <f t="shared" si="318"/>
        <v>51</v>
      </c>
      <c r="T3953" s="27" t="str">
        <f>IFERROR(VLOOKUP(F3953,#REF!,2,0),"")</f>
        <v/>
      </c>
      <c r="U3953" s="27" t="str">
        <f t="shared" si="319"/>
        <v>,08:30:00,car,72</v>
      </c>
    </row>
    <row r="3954" spans="1:21" hidden="1" x14ac:dyDescent="0.25">
      <c r="A3954" t="s">
        <v>127</v>
      </c>
      <c r="B3954">
        <v>8</v>
      </c>
      <c r="C3954" s="27" t="str">
        <f t="shared" si="315"/>
        <v>M</v>
      </c>
      <c r="E3954" t="s">
        <v>4273</v>
      </c>
      <c r="F3954" s="27" t="str">
        <f t="shared" si="316"/>
        <v>CCV-5B</v>
      </c>
      <c r="G3954" t="s">
        <v>4274</v>
      </c>
      <c r="I3954" t="s">
        <v>4285</v>
      </c>
      <c r="J3954">
        <v>7</v>
      </c>
      <c r="K3954">
        <v>2</v>
      </c>
      <c r="L3954">
        <v>0</v>
      </c>
      <c r="M3954">
        <v>53</v>
      </c>
      <c r="N3954">
        <v>20</v>
      </c>
      <c r="O3954">
        <v>1</v>
      </c>
      <c r="P3954">
        <v>0</v>
      </c>
      <c r="Q3954">
        <v>6</v>
      </c>
      <c r="R3954" s="27">
        <f t="shared" si="317"/>
        <v>87</v>
      </c>
      <c r="S3954" s="27">
        <f t="shared" si="318"/>
        <v>59</v>
      </c>
      <c r="T3954" s="27" t="str">
        <f>IFERROR(VLOOKUP(F3954,#REF!,2,0),"")</f>
        <v/>
      </c>
      <c r="U3954" s="27" t="str">
        <f t="shared" si="319"/>
        <v>,08:45:00,car,87</v>
      </c>
    </row>
    <row r="3955" spans="1:21" hidden="1" x14ac:dyDescent="0.25">
      <c r="A3955" t="s">
        <v>129</v>
      </c>
      <c r="B3955">
        <v>9</v>
      </c>
      <c r="C3955" s="27" t="str">
        <f t="shared" si="315"/>
        <v>M</v>
      </c>
      <c r="E3955" t="s">
        <v>4273</v>
      </c>
      <c r="F3955" s="27" t="str">
        <f t="shared" si="316"/>
        <v>CCV-5B</v>
      </c>
      <c r="G3955" t="s">
        <v>4274</v>
      </c>
      <c r="I3955" t="s">
        <v>4286</v>
      </c>
      <c r="J3955">
        <v>5</v>
      </c>
      <c r="K3955">
        <v>5</v>
      </c>
      <c r="L3955">
        <v>0</v>
      </c>
      <c r="M3955">
        <v>28</v>
      </c>
      <c r="N3955">
        <v>7</v>
      </c>
      <c r="O3955">
        <v>0</v>
      </c>
      <c r="P3955">
        <v>0</v>
      </c>
      <c r="Q3955">
        <v>5</v>
      </c>
      <c r="R3955" s="27">
        <f t="shared" si="317"/>
        <v>58</v>
      </c>
      <c r="S3955" s="27">
        <f t="shared" si="318"/>
        <v>33</v>
      </c>
      <c r="T3955" s="27" t="str">
        <f>IFERROR(VLOOKUP(F3955,#REF!,2,0),"")</f>
        <v/>
      </c>
      <c r="U3955" s="27" t="str">
        <f t="shared" si="319"/>
        <v>,09:00:00,car,58</v>
      </c>
    </row>
    <row r="3956" spans="1:21" hidden="1" x14ac:dyDescent="0.25">
      <c r="A3956" t="s">
        <v>131</v>
      </c>
      <c r="B3956">
        <v>9</v>
      </c>
      <c r="C3956" s="27" t="str">
        <f t="shared" si="315"/>
        <v>M</v>
      </c>
      <c r="E3956" t="s">
        <v>4273</v>
      </c>
      <c r="F3956" s="27" t="str">
        <f t="shared" si="316"/>
        <v>CCV-5B</v>
      </c>
      <c r="G3956" t="s">
        <v>4274</v>
      </c>
      <c r="I3956" t="s">
        <v>4287</v>
      </c>
      <c r="J3956">
        <v>4</v>
      </c>
      <c r="K3956">
        <v>1</v>
      </c>
      <c r="L3956">
        <v>0</v>
      </c>
      <c r="M3956">
        <v>50</v>
      </c>
      <c r="N3956">
        <v>7</v>
      </c>
      <c r="O3956">
        <v>0</v>
      </c>
      <c r="P3956">
        <v>0</v>
      </c>
      <c r="Q3956">
        <v>3</v>
      </c>
      <c r="R3956" s="27">
        <f t="shared" si="317"/>
        <v>74</v>
      </c>
      <c r="S3956" s="27">
        <f t="shared" si="318"/>
        <v>53</v>
      </c>
      <c r="T3956" s="27" t="str">
        <f>IFERROR(VLOOKUP(F3956,#REF!,2,0),"")</f>
        <v/>
      </c>
      <c r="U3956" s="27" t="str">
        <f t="shared" si="319"/>
        <v>,09:15:00,car,74</v>
      </c>
    </row>
    <row r="3957" spans="1:21" hidden="1" x14ac:dyDescent="0.25">
      <c r="A3957" t="s">
        <v>133</v>
      </c>
      <c r="B3957">
        <v>9</v>
      </c>
      <c r="C3957" s="27" t="str">
        <f t="shared" si="315"/>
        <v>M</v>
      </c>
      <c r="E3957" t="s">
        <v>4273</v>
      </c>
      <c r="F3957" s="27" t="str">
        <f t="shared" si="316"/>
        <v>CCV-5B</v>
      </c>
      <c r="G3957" t="s">
        <v>4274</v>
      </c>
      <c r="I3957" t="s">
        <v>4288</v>
      </c>
      <c r="J3957">
        <v>3</v>
      </c>
      <c r="K3957">
        <v>3</v>
      </c>
      <c r="L3957">
        <v>0</v>
      </c>
      <c r="M3957">
        <v>37</v>
      </c>
      <c r="N3957">
        <v>14</v>
      </c>
      <c r="O3957">
        <v>1</v>
      </c>
      <c r="P3957">
        <v>0</v>
      </c>
      <c r="Q3957">
        <v>5</v>
      </c>
      <c r="R3957" s="27">
        <f t="shared" si="317"/>
        <v>66</v>
      </c>
      <c r="S3957" s="27">
        <f t="shared" si="318"/>
        <v>42</v>
      </c>
      <c r="T3957" s="27" t="str">
        <f>IFERROR(VLOOKUP(F3957,#REF!,2,0),"")</f>
        <v/>
      </c>
      <c r="U3957" s="27" t="str">
        <f t="shared" si="319"/>
        <v>,09:30:00,car,66</v>
      </c>
    </row>
    <row r="3958" spans="1:21" hidden="1" x14ac:dyDescent="0.25">
      <c r="A3958" t="s">
        <v>135</v>
      </c>
      <c r="B3958">
        <v>9</v>
      </c>
      <c r="C3958" s="27" t="str">
        <f t="shared" si="315"/>
        <v>M</v>
      </c>
      <c r="E3958" t="s">
        <v>4273</v>
      </c>
      <c r="F3958" s="27" t="str">
        <f t="shared" si="316"/>
        <v>CCV-5B</v>
      </c>
      <c r="G3958" t="s">
        <v>4274</v>
      </c>
      <c r="I3958" t="s">
        <v>4289</v>
      </c>
      <c r="J3958">
        <v>5</v>
      </c>
      <c r="K3958">
        <v>1</v>
      </c>
      <c r="L3958">
        <v>0</v>
      </c>
      <c r="M3958">
        <v>47</v>
      </c>
      <c r="N3958">
        <v>8</v>
      </c>
      <c r="O3958">
        <v>1</v>
      </c>
      <c r="P3958">
        <v>0</v>
      </c>
      <c r="Q3958">
        <v>4</v>
      </c>
      <c r="R3958" s="27">
        <f t="shared" si="317"/>
        <v>71</v>
      </c>
      <c r="S3958" s="27">
        <f t="shared" si="318"/>
        <v>51</v>
      </c>
      <c r="T3958" s="27" t="str">
        <f>IFERROR(VLOOKUP(F3958,#REF!,2,0),"")</f>
        <v/>
      </c>
      <c r="U3958" s="27" t="str">
        <f t="shared" si="319"/>
        <v>,09:45:00,car,71</v>
      </c>
    </row>
    <row r="3959" spans="1:21" hidden="1" x14ac:dyDescent="0.25">
      <c r="A3959" t="s">
        <v>137</v>
      </c>
      <c r="B3959">
        <v>10</v>
      </c>
      <c r="C3959" s="27" t="str">
        <f t="shared" si="315"/>
        <v>M</v>
      </c>
      <c r="E3959" t="s">
        <v>4273</v>
      </c>
      <c r="F3959" s="27" t="str">
        <f t="shared" si="316"/>
        <v>CCV-5B</v>
      </c>
      <c r="G3959" t="s">
        <v>4274</v>
      </c>
      <c r="I3959" t="s">
        <v>4290</v>
      </c>
      <c r="J3959">
        <v>3</v>
      </c>
      <c r="K3959">
        <v>5</v>
      </c>
      <c r="L3959">
        <v>0</v>
      </c>
      <c r="M3959">
        <v>45</v>
      </c>
      <c r="N3959">
        <v>8</v>
      </c>
      <c r="O3959">
        <v>0</v>
      </c>
      <c r="P3959">
        <v>0</v>
      </c>
      <c r="Q3959">
        <v>5</v>
      </c>
      <c r="R3959" s="27">
        <f t="shared" si="317"/>
        <v>80</v>
      </c>
      <c r="S3959" s="27">
        <f t="shared" si="318"/>
        <v>50</v>
      </c>
      <c r="T3959" s="27" t="str">
        <f>IFERROR(VLOOKUP(F3959,#REF!,2,0),"")</f>
        <v/>
      </c>
      <c r="U3959" s="27" t="str">
        <f t="shared" si="319"/>
        <v>,10:00:00,car,80</v>
      </c>
    </row>
    <row r="3960" spans="1:21" hidden="1" x14ac:dyDescent="0.25">
      <c r="A3960" t="s">
        <v>139</v>
      </c>
      <c r="B3960">
        <v>10</v>
      </c>
      <c r="C3960" s="27" t="str">
        <f t="shared" si="315"/>
        <v>M</v>
      </c>
      <c r="E3960" t="s">
        <v>4273</v>
      </c>
      <c r="F3960" s="27" t="str">
        <f t="shared" si="316"/>
        <v>CCV-5B</v>
      </c>
      <c r="G3960" t="s">
        <v>4274</v>
      </c>
      <c r="I3960" t="s">
        <v>4291</v>
      </c>
      <c r="J3960">
        <v>0</v>
      </c>
      <c r="K3960">
        <v>1</v>
      </c>
      <c r="L3960">
        <v>0</v>
      </c>
      <c r="M3960">
        <v>2</v>
      </c>
      <c r="N3960">
        <v>0</v>
      </c>
      <c r="O3960">
        <v>0</v>
      </c>
      <c r="P3960">
        <v>0</v>
      </c>
      <c r="Q3960">
        <v>0</v>
      </c>
      <c r="R3960" s="27">
        <f t="shared" si="317"/>
        <v>6</v>
      </c>
      <c r="S3960" s="27">
        <f t="shared" si="318"/>
        <v>2</v>
      </c>
      <c r="T3960" s="27" t="str">
        <f>IFERROR(VLOOKUP(F3960,#REF!,2,0),"")</f>
        <v/>
      </c>
      <c r="U3960" s="27" t="str">
        <f t="shared" si="319"/>
        <v>,10:15:00,car,6</v>
      </c>
    </row>
    <row r="3961" spans="1:21" hidden="1" x14ac:dyDescent="0.25">
      <c r="A3961" t="s">
        <v>179</v>
      </c>
      <c r="B3961">
        <v>15</v>
      </c>
      <c r="C3961" s="27" t="str">
        <f t="shared" si="315"/>
        <v>T</v>
      </c>
      <c r="E3961" t="s">
        <v>4273</v>
      </c>
      <c r="F3961" s="27" t="str">
        <f t="shared" si="316"/>
        <v>CCV-5B</v>
      </c>
      <c r="G3961" t="s">
        <v>4274</v>
      </c>
      <c r="I3961" t="s">
        <v>4292</v>
      </c>
      <c r="J3961">
        <v>2</v>
      </c>
      <c r="K3961">
        <v>0</v>
      </c>
      <c r="L3961">
        <v>0</v>
      </c>
      <c r="M3961">
        <v>57</v>
      </c>
      <c r="N3961">
        <v>7</v>
      </c>
      <c r="O3961">
        <v>0</v>
      </c>
      <c r="P3961">
        <v>0</v>
      </c>
      <c r="Q3961">
        <v>9</v>
      </c>
      <c r="R3961" s="27">
        <f t="shared" si="317"/>
        <v>88</v>
      </c>
      <c r="S3961" s="27">
        <f t="shared" si="318"/>
        <v>66</v>
      </c>
      <c r="T3961" s="27" t="str">
        <f>IFERROR(VLOOKUP(F3961,#REF!,2,0),"")</f>
        <v/>
      </c>
      <c r="U3961" s="27" t="str">
        <f t="shared" si="319"/>
        <v>,15:15:00,car,88</v>
      </c>
    </row>
    <row r="3962" spans="1:21" hidden="1" x14ac:dyDescent="0.25">
      <c r="A3962" t="s">
        <v>181</v>
      </c>
      <c r="B3962">
        <v>15</v>
      </c>
      <c r="C3962" s="27" t="str">
        <f t="shared" si="315"/>
        <v>T</v>
      </c>
      <c r="E3962" t="s">
        <v>4273</v>
      </c>
      <c r="F3962" s="27" t="str">
        <f t="shared" si="316"/>
        <v>CCV-5B</v>
      </c>
      <c r="G3962" t="s">
        <v>4274</v>
      </c>
      <c r="I3962" t="s">
        <v>4293</v>
      </c>
      <c r="J3962">
        <v>1</v>
      </c>
      <c r="K3962">
        <v>2</v>
      </c>
      <c r="L3962">
        <v>0</v>
      </c>
      <c r="M3962">
        <v>48</v>
      </c>
      <c r="N3962">
        <v>9</v>
      </c>
      <c r="O3962">
        <v>0</v>
      </c>
      <c r="P3962">
        <v>0</v>
      </c>
      <c r="Q3962">
        <v>4</v>
      </c>
      <c r="R3962" s="27">
        <f t="shared" si="317"/>
        <v>75</v>
      </c>
      <c r="S3962" s="27">
        <f t="shared" si="318"/>
        <v>52</v>
      </c>
      <c r="T3962" s="27" t="str">
        <f>IFERROR(VLOOKUP(F3962,#REF!,2,0),"")</f>
        <v/>
      </c>
      <c r="U3962" s="27" t="str">
        <f t="shared" si="319"/>
        <v>,15:30:00,car,75</v>
      </c>
    </row>
    <row r="3963" spans="1:21" hidden="1" x14ac:dyDescent="0.25">
      <c r="A3963" t="s">
        <v>183</v>
      </c>
      <c r="B3963">
        <v>15</v>
      </c>
      <c r="C3963" s="27" t="str">
        <f t="shared" si="315"/>
        <v>T</v>
      </c>
      <c r="E3963" t="s">
        <v>4273</v>
      </c>
      <c r="F3963" s="27" t="str">
        <f t="shared" si="316"/>
        <v>CCV-5B</v>
      </c>
      <c r="G3963" t="s">
        <v>4274</v>
      </c>
      <c r="I3963" t="s">
        <v>4294</v>
      </c>
      <c r="J3963">
        <v>4</v>
      </c>
      <c r="K3963">
        <v>3</v>
      </c>
      <c r="L3963">
        <v>0</v>
      </c>
      <c r="M3963">
        <v>37</v>
      </c>
      <c r="N3963">
        <v>9</v>
      </c>
      <c r="O3963">
        <v>0</v>
      </c>
      <c r="P3963">
        <v>1</v>
      </c>
      <c r="Q3963">
        <v>1</v>
      </c>
      <c r="R3963" s="27">
        <f t="shared" si="317"/>
        <v>61</v>
      </c>
      <c r="S3963" s="27">
        <f t="shared" si="318"/>
        <v>39</v>
      </c>
      <c r="T3963" s="27" t="str">
        <f>IFERROR(VLOOKUP(F3963,#REF!,2,0),"")</f>
        <v/>
      </c>
      <c r="U3963" s="27" t="str">
        <f t="shared" si="319"/>
        <v>,15:45:00,car,61</v>
      </c>
    </row>
    <row r="3964" spans="1:21" hidden="1" x14ac:dyDescent="0.25">
      <c r="A3964" t="s">
        <v>185</v>
      </c>
      <c r="B3964">
        <v>16</v>
      </c>
      <c r="C3964" s="27" t="str">
        <f t="shared" si="315"/>
        <v>T</v>
      </c>
      <c r="E3964" t="s">
        <v>4273</v>
      </c>
      <c r="F3964" s="27" t="str">
        <f t="shared" si="316"/>
        <v>CCV-5B</v>
      </c>
      <c r="G3964" t="s">
        <v>4274</v>
      </c>
      <c r="I3964" t="s">
        <v>4295</v>
      </c>
      <c r="J3964">
        <v>9</v>
      </c>
      <c r="K3964">
        <v>4</v>
      </c>
      <c r="L3964">
        <v>0</v>
      </c>
      <c r="M3964">
        <v>41</v>
      </c>
      <c r="N3964">
        <v>5</v>
      </c>
      <c r="O3964">
        <v>0</v>
      </c>
      <c r="P3964">
        <v>1</v>
      </c>
      <c r="Q3964">
        <v>3</v>
      </c>
      <c r="R3964" s="27">
        <f t="shared" si="317"/>
        <v>70</v>
      </c>
      <c r="S3964" s="27">
        <f t="shared" si="318"/>
        <v>45</v>
      </c>
      <c r="T3964" s="27" t="str">
        <f>IFERROR(VLOOKUP(F3964,#REF!,2,0),"")</f>
        <v/>
      </c>
      <c r="U3964" s="27" t="str">
        <f t="shared" si="319"/>
        <v>,16:00:00,car,70</v>
      </c>
    </row>
    <row r="3965" spans="1:21" hidden="1" x14ac:dyDescent="0.25">
      <c r="A3965" t="s">
        <v>187</v>
      </c>
      <c r="B3965">
        <v>16</v>
      </c>
      <c r="C3965" s="27" t="str">
        <f t="shared" si="315"/>
        <v>T</v>
      </c>
      <c r="E3965" t="s">
        <v>4273</v>
      </c>
      <c r="F3965" s="27" t="str">
        <f t="shared" si="316"/>
        <v>CCV-5B</v>
      </c>
      <c r="G3965" t="s">
        <v>4274</v>
      </c>
      <c r="I3965" t="s">
        <v>4296</v>
      </c>
      <c r="J3965">
        <v>2</v>
      </c>
      <c r="K3965">
        <v>3</v>
      </c>
      <c r="L3965">
        <v>0</v>
      </c>
      <c r="M3965">
        <v>45</v>
      </c>
      <c r="N3965">
        <v>5</v>
      </c>
      <c r="O3965">
        <v>1</v>
      </c>
      <c r="P3965">
        <v>0</v>
      </c>
      <c r="Q3965">
        <v>4</v>
      </c>
      <c r="R3965" s="27">
        <f t="shared" si="317"/>
        <v>73</v>
      </c>
      <c r="S3965" s="27">
        <f t="shared" si="318"/>
        <v>49</v>
      </c>
      <c r="T3965" s="27" t="str">
        <f>IFERROR(VLOOKUP(F3965,#REF!,2,0),"")</f>
        <v/>
      </c>
      <c r="U3965" s="27" t="str">
        <f t="shared" si="319"/>
        <v>,16:15:00,car,73</v>
      </c>
    </row>
    <row r="3966" spans="1:21" hidden="1" x14ac:dyDescent="0.25">
      <c r="A3966" t="s">
        <v>42</v>
      </c>
      <c r="B3966">
        <v>16</v>
      </c>
      <c r="C3966" s="27" t="str">
        <f t="shared" si="315"/>
        <v>T</v>
      </c>
      <c r="E3966" t="s">
        <v>4273</v>
      </c>
      <c r="F3966" s="27" t="str">
        <f t="shared" si="316"/>
        <v>CCV-5B</v>
      </c>
      <c r="G3966" t="s">
        <v>4274</v>
      </c>
      <c r="I3966" t="s">
        <v>4297</v>
      </c>
      <c r="J3966">
        <v>9</v>
      </c>
      <c r="K3966">
        <v>1</v>
      </c>
      <c r="L3966">
        <v>0</v>
      </c>
      <c r="M3966">
        <v>40</v>
      </c>
      <c r="N3966">
        <v>7</v>
      </c>
      <c r="O3966">
        <v>0</v>
      </c>
      <c r="P3966">
        <v>0</v>
      </c>
      <c r="Q3966">
        <v>2</v>
      </c>
      <c r="R3966" s="27">
        <f t="shared" si="317"/>
        <v>59</v>
      </c>
      <c r="S3966" s="27">
        <f t="shared" si="318"/>
        <v>42</v>
      </c>
      <c r="T3966" s="27" t="str">
        <f>IFERROR(VLOOKUP(F3966,#REF!,2,0),"")</f>
        <v/>
      </c>
      <c r="U3966" s="27" t="str">
        <f t="shared" si="319"/>
        <v>,16:30:00,car,59</v>
      </c>
    </row>
    <row r="3967" spans="1:21" hidden="1" x14ac:dyDescent="0.25">
      <c r="A3967" t="s">
        <v>43</v>
      </c>
      <c r="B3967">
        <v>16</v>
      </c>
      <c r="C3967" s="27" t="str">
        <f t="shared" si="315"/>
        <v>T</v>
      </c>
      <c r="E3967" t="s">
        <v>4273</v>
      </c>
      <c r="F3967" s="27" t="str">
        <f t="shared" si="316"/>
        <v>CCV-5B</v>
      </c>
      <c r="G3967" t="s">
        <v>4274</v>
      </c>
      <c r="I3967" t="s">
        <v>4298</v>
      </c>
      <c r="J3967">
        <v>11</v>
      </c>
      <c r="K3967">
        <v>1</v>
      </c>
      <c r="L3967">
        <v>1</v>
      </c>
      <c r="M3967">
        <v>38</v>
      </c>
      <c r="N3967">
        <v>4</v>
      </c>
      <c r="O3967">
        <v>0</v>
      </c>
      <c r="P3967">
        <v>0</v>
      </c>
      <c r="Q3967">
        <v>3</v>
      </c>
      <c r="R3967" s="27">
        <f t="shared" si="317"/>
        <v>61</v>
      </c>
      <c r="S3967" s="27">
        <f t="shared" si="318"/>
        <v>44</v>
      </c>
      <c r="T3967" s="27" t="str">
        <f>IFERROR(VLOOKUP(F3967,#REF!,2,0),"")</f>
        <v/>
      </c>
      <c r="U3967" s="27" t="str">
        <f t="shared" si="319"/>
        <v>,16:45:00,car,61</v>
      </c>
    </row>
    <row r="3968" spans="1:21" hidden="1" x14ac:dyDescent="0.25">
      <c r="A3968" t="s">
        <v>44</v>
      </c>
      <c r="B3968">
        <v>17</v>
      </c>
      <c r="C3968" s="27" t="str">
        <f t="shared" si="315"/>
        <v>T</v>
      </c>
      <c r="E3968" t="s">
        <v>4273</v>
      </c>
      <c r="F3968" s="27" t="str">
        <f t="shared" si="316"/>
        <v>CCV-5B</v>
      </c>
      <c r="G3968" t="s">
        <v>4274</v>
      </c>
      <c r="I3968" t="s">
        <v>4299</v>
      </c>
      <c r="J3968">
        <v>16</v>
      </c>
      <c r="K3968">
        <v>1</v>
      </c>
      <c r="L3968">
        <v>0</v>
      </c>
      <c r="M3968">
        <v>62</v>
      </c>
      <c r="N3968">
        <v>7</v>
      </c>
      <c r="O3968">
        <v>0</v>
      </c>
      <c r="P3968">
        <v>0</v>
      </c>
      <c r="Q3968">
        <v>4</v>
      </c>
      <c r="R3968" s="27">
        <f t="shared" si="317"/>
        <v>90</v>
      </c>
      <c r="S3968" s="27">
        <f t="shared" si="318"/>
        <v>66</v>
      </c>
      <c r="T3968" s="27" t="str">
        <f>IFERROR(VLOOKUP(F3968,#REF!,2,0),"")</f>
        <v/>
      </c>
      <c r="U3968" s="27" t="str">
        <f t="shared" si="319"/>
        <v>,17:00:00,car,90</v>
      </c>
    </row>
    <row r="3969" spans="1:21" hidden="1" x14ac:dyDescent="0.25">
      <c r="A3969" t="s">
        <v>45</v>
      </c>
      <c r="B3969">
        <v>17</v>
      </c>
      <c r="C3969" s="27" t="str">
        <f t="shared" si="315"/>
        <v>T</v>
      </c>
      <c r="E3969" t="s">
        <v>4273</v>
      </c>
      <c r="F3969" s="27" t="str">
        <f t="shared" si="316"/>
        <v>CCV-5B</v>
      </c>
      <c r="G3969" t="s">
        <v>4274</v>
      </c>
      <c r="I3969" t="s">
        <v>4300</v>
      </c>
      <c r="J3969">
        <v>8</v>
      </c>
      <c r="K3969">
        <v>0</v>
      </c>
      <c r="L3969">
        <v>0</v>
      </c>
      <c r="M3969">
        <v>48</v>
      </c>
      <c r="N3969">
        <v>11</v>
      </c>
      <c r="O3969">
        <v>1</v>
      </c>
      <c r="P3969">
        <v>0</v>
      </c>
      <c r="Q3969">
        <v>5</v>
      </c>
      <c r="R3969" s="27">
        <f t="shared" si="317"/>
        <v>72</v>
      </c>
      <c r="S3969" s="27">
        <f t="shared" si="318"/>
        <v>53</v>
      </c>
      <c r="T3969" s="27" t="str">
        <f>IFERROR(VLOOKUP(F3969,#REF!,2,0),"")</f>
        <v/>
      </c>
      <c r="U3969" s="27" t="str">
        <f t="shared" si="319"/>
        <v>,17:15:00,car,72</v>
      </c>
    </row>
    <row r="3970" spans="1:21" hidden="1" x14ac:dyDescent="0.25">
      <c r="A3970" t="s">
        <v>46</v>
      </c>
      <c r="B3970">
        <v>17</v>
      </c>
      <c r="C3970" s="27" t="str">
        <f t="shared" si="315"/>
        <v>T</v>
      </c>
      <c r="E3970" t="s">
        <v>4273</v>
      </c>
      <c r="F3970" s="27" t="str">
        <f t="shared" si="316"/>
        <v>CCV-5B</v>
      </c>
      <c r="G3970" t="s">
        <v>4274</v>
      </c>
      <c r="I3970" t="s">
        <v>4301</v>
      </c>
      <c r="J3970">
        <v>8</v>
      </c>
      <c r="K3970">
        <v>1</v>
      </c>
      <c r="L3970">
        <v>0</v>
      </c>
      <c r="M3970">
        <v>69</v>
      </c>
      <c r="N3970">
        <v>12</v>
      </c>
      <c r="O3970">
        <v>1</v>
      </c>
      <c r="P3970">
        <v>0</v>
      </c>
      <c r="Q3970">
        <v>6</v>
      </c>
      <c r="R3970" s="27">
        <f t="shared" si="317"/>
        <v>103</v>
      </c>
      <c r="S3970" s="27">
        <f t="shared" si="318"/>
        <v>75</v>
      </c>
      <c r="T3970" s="27" t="str">
        <f>IFERROR(VLOOKUP(F3970,#REF!,2,0),"")</f>
        <v/>
      </c>
      <c r="U3970" s="27" t="str">
        <f t="shared" si="319"/>
        <v>,17:30:00,car,103</v>
      </c>
    </row>
    <row r="3971" spans="1:21" hidden="1" x14ac:dyDescent="0.25">
      <c r="A3971" t="s">
        <v>47</v>
      </c>
      <c r="B3971">
        <v>17</v>
      </c>
      <c r="C3971" s="27" t="str">
        <f t="shared" ref="C3971:C4034" si="320">IF(B3971&lt;12,"M",IF(AND(B3971&gt;=12,B3971&lt;=18),"T","N"))</f>
        <v>T</v>
      </c>
      <c r="E3971" t="s">
        <v>4273</v>
      </c>
      <c r="F3971" s="27" t="str">
        <f t="shared" ref="F3971:F4034" si="321">CONCATENATE("CCV-",G3971)</f>
        <v>CCV-5B</v>
      </c>
      <c r="G3971" t="s">
        <v>4274</v>
      </c>
      <c r="I3971" t="s">
        <v>4302</v>
      </c>
      <c r="J3971">
        <v>15</v>
      </c>
      <c r="K3971">
        <v>4</v>
      </c>
      <c r="L3971">
        <v>0</v>
      </c>
      <c r="M3971">
        <v>77</v>
      </c>
      <c r="N3971">
        <v>1</v>
      </c>
      <c r="O3971">
        <v>0</v>
      </c>
      <c r="P3971">
        <v>0</v>
      </c>
      <c r="Q3971">
        <v>6</v>
      </c>
      <c r="R3971" s="27">
        <f t="shared" ref="R3971:R4034" si="322">ROUNDUP((M3971+P3971+Q3971+(1/6)*N3971+2*K3971+2.5*L3971)*1.3,0)</f>
        <v>119</v>
      </c>
      <c r="S3971" s="27">
        <f t="shared" ref="S3971:S4034" si="323">ROUNDUP(M3971+P3971+Q3971+2.5*L3971,0)</f>
        <v>83</v>
      </c>
      <c r="T3971" s="27" t="str">
        <f>IFERROR(VLOOKUP(F3971,#REF!,2,0),"")</f>
        <v/>
      </c>
      <c r="U3971" s="27" t="str">
        <f t="shared" ref="U3971:U4034" si="324">CONCATENATE(T3971,",",CONCATENATE(LEFT(A3971,5),":00"),",car,",R3971)</f>
        <v>,17:45:00,car,119</v>
      </c>
    </row>
    <row r="3972" spans="1:21" hidden="1" x14ac:dyDescent="0.25">
      <c r="A3972" t="s">
        <v>48</v>
      </c>
      <c r="B3972">
        <v>18</v>
      </c>
      <c r="C3972" s="27" t="str">
        <f t="shared" si="320"/>
        <v>T</v>
      </c>
      <c r="E3972" t="s">
        <v>4273</v>
      </c>
      <c r="F3972" s="27" t="str">
        <f t="shared" si="321"/>
        <v>CCV-5B</v>
      </c>
      <c r="G3972" t="s">
        <v>4274</v>
      </c>
      <c r="I3972" t="s">
        <v>4303</v>
      </c>
      <c r="J3972">
        <v>10</v>
      </c>
      <c r="K3972">
        <v>0</v>
      </c>
      <c r="L3972">
        <v>0</v>
      </c>
      <c r="M3972">
        <v>77</v>
      </c>
      <c r="N3972">
        <v>19</v>
      </c>
      <c r="O3972">
        <v>1</v>
      </c>
      <c r="P3972">
        <v>0</v>
      </c>
      <c r="Q3972">
        <v>5</v>
      </c>
      <c r="R3972" s="27">
        <f t="shared" si="322"/>
        <v>111</v>
      </c>
      <c r="S3972" s="27">
        <f t="shared" si="323"/>
        <v>82</v>
      </c>
      <c r="T3972" s="27" t="str">
        <f>IFERROR(VLOOKUP(F3972,#REF!,2,0),"")</f>
        <v/>
      </c>
      <c r="U3972" s="27" t="str">
        <f t="shared" si="324"/>
        <v>,18:00:00,car,111</v>
      </c>
    </row>
    <row r="3973" spans="1:21" hidden="1" x14ac:dyDescent="0.25">
      <c r="A3973" t="s">
        <v>49</v>
      </c>
      <c r="B3973">
        <v>18</v>
      </c>
      <c r="C3973" s="27" t="str">
        <f t="shared" si="320"/>
        <v>T</v>
      </c>
      <c r="E3973" t="s">
        <v>4273</v>
      </c>
      <c r="F3973" s="27" t="str">
        <f t="shared" si="321"/>
        <v>CCV-5B</v>
      </c>
      <c r="G3973" t="s">
        <v>4274</v>
      </c>
      <c r="I3973" t="s">
        <v>4304</v>
      </c>
      <c r="J3973">
        <v>13</v>
      </c>
      <c r="K3973">
        <v>1</v>
      </c>
      <c r="L3973">
        <v>0</v>
      </c>
      <c r="M3973">
        <v>53</v>
      </c>
      <c r="N3973">
        <v>13</v>
      </c>
      <c r="O3973">
        <v>0</v>
      </c>
      <c r="P3973">
        <v>0</v>
      </c>
      <c r="Q3973">
        <v>2</v>
      </c>
      <c r="R3973" s="27">
        <f t="shared" si="322"/>
        <v>77</v>
      </c>
      <c r="S3973" s="27">
        <f t="shared" si="323"/>
        <v>55</v>
      </c>
      <c r="T3973" s="27" t="str">
        <f>IFERROR(VLOOKUP(F3973,#REF!,2,0),"")</f>
        <v/>
      </c>
      <c r="U3973" s="27" t="str">
        <f t="shared" si="324"/>
        <v>,18:15:00,car,77</v>
      </c>
    </row>
    <row r="3974" spans="1:21" hidden="1" x14ac:dyDescent="0.25">
      <c r="A3974" t="s">
        <v>197</v>
      </c>
      <c r="B3974">
        <v>18</v>
      </c>
      <c r="C3974" s="27" t="str">
        <f t="shared" si="320"/>
        <v>T</v>
      </c>
      <c r="E3974" t="s">
        <v>4273</v>
      </c>
      <c r="F3974" s="27" t="str">
        <f t="shared" si="321"/>
        <v>CCV-5B</v>
      </c>
      <c r="G3974" t="s">
        <v>4274</v>
      </c>
      <c r="I3974" t="s">
        <v>4305</v>
      </c>
      <c r="J3974">
        <v>5</v>
      </c>
      <c r="K3974">
        <v>1</v>
      </c>
      <c r="L3974">
        <v>0</v>
      </c>
      <c r="M3974">
        <v>54</v>
      </c>
      <c r="N3974">
        <v>9</v>
      </c>
      <c r="O3974">
        <v>0</v>
      </c>
      <c r="P3974">
        <v>0</v>
      </c>
      <c r="Q3974">
        <v>2</v>
      </c>
      <c r="R3974" s="27">
        <f t="shared" si="322"/>
        <v>78</v>
      </c>
      <c r="S3974" s="27">
        <f t="shared" si="323"/>
        <v>56</v>
      </c>
      <c r="T3974" s="27" t="str">
        <f>IFERROR(VLOOKUP(F3974,#REF!,2,0),"")</f>
        <v/>
      </c>
      <c r="U3974" s="27" t="str">
        <f t="shared" si="324"/>
        <v>,18:30:00,car,78</v>
      </c>
    </row>
    <row r="3975" spans="1:21" hidden="1" x14ac:dyDescent="0.25">
      <c r="A3975" t="s">
        <v>199</v>
      </c>
      <c r="B3975">
        <v>18</v>
      </c>
      <c r="C3975" s="27" t="str">
        <f t="shared" si="320"/>
        <v>T</v>
      </c>
      <c r="E3975" t="s">
        <v>4273</v>
      </c>
      <c r="F3975" s="27" t="str">
        <f t="shared" si="321"/>
        <v>CCV-5B</v>
      </c>
      <c r="G3975" t="s">
        <v>4274</v>
      </c>
      <c r="I3975" t="s">
        <v>4306</v>
      </c>
      <c r="J3975">
        <v>5</v>
      </c>
      <c r="K3975">
        <v>1</v>
      </c>
      <c r="L3975">
        <v>1</v>
      </c>
      <c r="M3975">
        <v>53</v>
      </c>
      <c r="N3975">
        <v>9</v>
      </c>
      <c r="O3975">
        <v>1</v>
      </c>
      <c r="P3975">
        <v>0</v>
      </c>
      <c r="Q3975">
        <v>5</v>
      </c>
      <c r="R3975" s="27">
        <f t="shared" si="322"/>
        <v>84</v>
      </c>
      <c r="S3975" s="27">
        <f t="shared" si="323"/>
        <v>61</v>
      </c>
      <c r="T3975" s="27" t="str">
        <f>IFERROR(VLOOKUP(F3975,#REF!,2,0),"")</f>
        <v/>
      </c>
      <c r="U3975" s="27" t="str">
        <f t="shared" si="324"/>
        <v>,18:45:00,car,84</v>
      </c>
    </row>
    <row r="3976" spans="1:21" hidden="1" x14ac:dyDescent="0.25">
      <c r="A3976" t="s">
        <v>201</v>
      </c>
      <c r="B3976">
        <v>19</v>
      </c>
      <c r="C3976" s="27" t="str">
        <f t="shared" si="320"/>
        <v>N</v>
      </c>
      <c r="E3976" t="s">
        <v>4273</v>
      </c>
      <c r="F3976" s="27" t="str">
        <f t="shared" si="321"/>
        <v>CCV-5B</v>
      </c>
      <c r="G3976" t="s">
        <v>4274</v>
      </c>
      <c r="I3976" t="s">
        <v>4307</v>
      </c>
      <c r="J3976">
        <v>6</v>
      </c>
      <c r="K3976">
        <v>0</v>
      </c>
      <c r="L3976">
        <v>0</v>
      </c>
      <c r="M3976">
        <v>44</v>
      </c>
      <c r="N3976">
        <v>10</v>
      </c>
      <c r="O3976">
        <v>2</v>
      </c>
      <c r="P3976">
        <v>0</v>
      </c>
      <c r="Q3976">
        <v>3</v>
      </c>
      <c r="R3976" s="27">
        <f t="shared" si="322"/>
        <v>64</v>
      </c>
      <c r="S3976" s="27">
        <f t="shared" si="323"/>
        <v>47</v>
      </c>
      <c r="T3976" s="27" t="str">
        <f>IFERROR(VLOOKUP(F3976,#REF!,2,0),"")</f>
        <v/>
      </c>
      <c r="U3976" s="27" t="str">
        <f t="shared" si="324"/>
        <v>,19:00:00,car,64</v>
      </c>
    </row>
    <row r="3977" spans="1:21" hidden="1" x14ac:dyDescent="0.25">
      <c r="A3977" t="s">
        <v>203</v>
      </c>
      <c r="B3977">
        <v>19</v>
      </c>
      <c r="C3977" s="27" t="str">
        <f t="shared" si="320"/>
        <v>N</v>
      </c>
      <c r="E3977" t="s">
        <v>4273</v>
      </c>
      <c r="F3977" s="27" t="str">
        <f t="shared" si="321"/>
        <v>CCV-5B</v>
      </c>
      <c r="G3977" t="s">
        <v>4274</v>
      </c>
      <c r="I3977" t="s">
        <v>4308</v>
      </c>
      <c r="J3977">
        <v>5</v>
      </c>
      <c r="K3977">
        <v>0</v>
      </c>
      <c r="L3977">
        <v>0</v>
      </c>
      <c r="M3977">
        <v>38</v>
      </c>
      <c r="N3977">
        <v>9</v>
      </c>
      <c r="O3977">
        <v>0</v>
      </c>
      <c r="P3977">
        <v>0</v>
      </c>
      <c r="Q3977">
        <v>1</v>
      </c>
      <c r="R3977" s="27">
        <f t="shared" si="322"/>
        <v>53</v>
      </c>
      <c r="S3977" s="27">
        <f t="shared" si="323"/>
        <v>39</v>
      </c>
      <c r="T3977" s="27" t="str">
        <f>IFERROR(VLOOKUP(F3977,#REF!,2,0),"")</f>
        <v/>
      </c>
      <c r="U3977" s="27" t="str">
        <f t="shared" si="324"/>
        <v>,19:15:00,car,53</v>
      </c>
    </row>
    <row r="3978" spans="1:21" hidden="1" x14ac:dyDescent="0.25">
      <c r="A3978" t="s">
        <v>205</v>
      </c>
      <c r="B3978">
        <v>19</v>
      </c>
      <c r="C3978" s="27" t="str">
        <f t="shared" si="320"/>
        <v>N</v>
      </c>
      <c r="E3978" t="s">
        <v>4273</v>
      </c>
      <c r="F3978" s="27" t="str">
        <f t="shared" si="321"/>
        <v>CCV-5B</v>
      </c>
      <c r="G3978" t="s">
        <v>4274</v>
      </c>
      <c r="I3978" t="s">
        <v>4309</v>
      </c>
      <c r="J3978">
        <v>2</v>
      </c>
      <c r="K3978">
        <v>0</v>
      </c>
      <c r="L3978">
        <v>0</v>
      </c>
      <c r="M3978">
        <v>7</v>
      </c>
      <c r="N3978">
        <v>2</v>
      </c>
      <c r="O3978">
        <v>0</v>
      </c>
      <c r="P3978">
        <v>0</v>
      </c>
      <c r="Q3978">
        <v>0</v>
      </c>
      <c r="R3978" s="27">
        <f t="shared" si="322"/>
        <v>10</v>
      </c>
      <c r="S3978" s="27">
        <f t="shared" si="323"/>
        <v>7</v>
      </c>
      <c r="T3978" s="27" t="str">
        <f>IFERROR(VLOOKUP(F3978,#REF!,2,0),"")</f>
        <v/>
      </c>
      <c r="U3978" s="27" t="str">
        <f t="shared" si="324"/>
        <v>,19:30:00,car,10</v>
      </c>
    </row>
    <row r="3979" spans="1:21" x14ac:dyDescent="0.25">
      <c r="A3979" t="s">
        <v>102</v>
      </c>
      <c r="B3979">
        <v>6</v>
      </c>
      <c r="C3979" s="27" t="str">
        <f t="shared" si="320"/>
        <v>M</v>
      </c>
      <c r="D3979" s="27" t="str">
        <f>IFERROR(VLOOKUP(F3979,#REF!,3),"")</f>
        <v/>
      </c>
      <c r="E3979" t="s">
        <v>4310</v>
      </c>
      <c r="F3979" s="27" t="str">
        <f t="shared" si="321"/>
        <v>CCV-61A</v>
      </c>
      <c r="G3979" t="s">
        <v>4311</v>
      </c>
      <c r="I3979" t="s">
        <v>4312</v>
      </c>
      <c r="J3979">
        <v>0</v>
      </c>
      <c r="K3979">
        <v>0</v>
      </c>
      <c r="L3979">
        <v>0</v>
      </c>
      <c r="M3979">
        <v>6</v>
      </c>
      <c r="N3979">
        <v>1</v>
      </c>
      <c r="O3979">
        <v>0</v>
      </c>
      <c r="P3979">
        <v>3</v>
      </c>
      <c r="Q3979">
        <v>1</v>
      </c>
      <c r="R3979" s="27">
        <f t="shared" ref="R3979:R4011" si="325">ROUNDUP((M3979+P3979+Q3979+(1/6)*N3979+2*K3979+2.5*L3979)*1,0)</f>
        <v>11</v>
      </c>
      <c r="S3979" s="27">
        <f t="shared" si="323"/>
        <v>10</v>
      </c>
      <c r="T3979" s="27" t="str">
        <f>IFERROR(VLOOKUP(F3979,#REF!,2,0),"")</f>
        <v/>
      </c>
      <c r="U3979" s="27" t="str">
        <f t="shared" si="324"/>
        <v>,06:00:00,car,11</v>
      </c>
    </row>
    <row r="3980" spans="1:21" x14ac:dyDescent="0.25">
      <c r="A3980" t="s">
        <v>107</v>
      </c>
      <c r="B3980">
        <v>6</v>
      </c>
      <c r="C3980" s="27" t="str">
        <f t="shared" si="320"/>
        <v>M</v>
      </c>
      <c r="D3980" s="27" t="str">
        <f>IFERROR(VLOOKUP(F3980,#REF!,3),"")</f>
        <v/>
      </c>
      <c r="E3980" t="s">
        <v>4310</v>
      </c>
      <c r="F3980" s="27" t="str">
        <f t="shared" si="321"/>
        <v>CCV-61A</v>
      </c>
      <c r="G3980" t="s">
        <v>4311</v>
      </c>
      <c r="I3980" t="s">
        <v>4313</v>
      </c>
      <c r="J3980">
        <v>0</v>
      </c>
      <c r="K3980">
        <v>1</v>
      </c>
      <c r="L3980">
        <v>0</v>
      </c>
      <c r="M3980">
        <v>42</v>
      </c>
      <c r="N3980">
        <v>6</v>
      </c>
      <c r="O3980">
        <v>0</v>
      </c>
      <c r="P3980">
        <v>8</v>
      </c>
      <c r="Q3980">
        <v>5</v>
      </c>
      <c r="R3980" s="27">
        <f t="shared" si="325"/>
        <v>58</v>
      </c>
      <c r="S3980" s="27">
        <f t="shared" si="323"/>
        <v>55</v>
      </c>
      <c r="T3980" s="27" t="str">
        <f>IFERROR(VLOOKUP(F3980,#REF!,2,0),"")</f>
        <v/>
      </c>
      <c r="U3980" s="27" t="str">
        <f t="shared" si="324"/>
        <v>,06:15:00,car,58</v>
      </c>
    </row>
    <row r="3981" spans="1:21" x14ac:dyDescent="0.25">
      <c r="A3981" t="s">
        <v>109</v>
      </c>
      <c r="B3981">
        <v>6</v>
      </c>
      <c r="C3981" s="27" t="str">
        <f t="shared" si="320"/>
        <v>M</v>
      </c>
      <c r="D3981" s="27" t="str">
        <f>IFERROR(VLOOKUP(F3981,#REF!,3),"")</f>
        <v/>
      </c>
      <c r="E3981" t="s">
        <v>4310</v>
      </c>
      <c r="F3981" s="27" t="str">
        <f t="shared" si="321"/>
        <v>CCV-61A</v>
      </c>
      <c r="G3981" t="s">
        <v>4311</v>
      </c>
      <c r="I3981" t="s">
        <v>4314</v>
      </c>
      <c r="J3981">
        <v>1</v>
      </c>
      <c r="K3981">
        <v>2</v>
      </c>
      <c r="L3981">
        <v>0</v>
      </c>
      <c r="M3981">
        <v>159</v>
      </c>
      <c r="N3981">
        <v>20</v>
      </c>
      <c r="O3981">
        <v>2</v>
      </c>
      <c r="P3981">
        <v>4</v>
      </c>
      <c r="Q3981">
        <v>6</v>
      </c>
      <c r="R3981" s="27">
        <f t="shared" si="325"/>
        <v>177</v>
      </c>
      <c r="S3981" s="27">
        <f t="shared" si="323"/>
        <v>169</v>
      </c>
      <c r="T3981" s="27" t="str">
        <f>IFERROR(VLOOKUP(F3981,#REF!,2,0),"")</f>
        <v/>
      </c>
      <c r="U3981" s="27" t="str">
        <f t="shared" si="324"/>
        <v>,06:30:00,car,177</v>
      </c>
    </row>
    <row r="3982" spans="1:21" x14ac:dyDescent="0.25">
      <c r="A3982" t="s">
        <v>111</v>
      </c>
      <c r="B3982">
        <v>6</v>
      </c>
      <c r="C3982" s="27" t="str">
        <f t="shared" si="320"/>
        <v>M</v>
      </c>
      <c r="D3982" s="27" t="str">
        <f>IFERROR(VLOOKUP(F3982,#REF!,3),"")</f>
        <v/>
      </c>
      <c r="E3982" t="s">
        <v>4310</v>
      </c>
      <c r="F3982" s="27" t="str">
        <f t="shared" si="321"/>
        <v>CCV-61A</v>
      </c>
      <c r="G3982" t="s">
        <v>4311</v>
      </c>
      <c r="I3982" t="s">
        <v>4315</v>
      </c>
      <c r="J3982">
        <v>1</v>
      </c>
      <c r="K3982">
        <v>2</v>
      </c>
      <c r="L3982">
        <v>0</v>
      </c>
      <c r="M3982">
        <v>169</v>
      </c>
      <c r="N3982">
        <v>32</v>
      </c>
      <c r="O3982">
        <v>1</v>
      </c>
      <c r="P3982">
        <v>7</v>
      </c>
      <c r="Q3982">
        <v>11</v>
      </c>
      <c r="R3982" s="27">
        <f t="shared" si="325"/>
        <v>197</v>
      </c>
      <c r="S3982" s="27">
        <f t="shared" si="323"/>
        <v>187</v>
      </c>
      <c r="T3982" s="27" t="str">
        <f>IFERROR(VLOOKUP(F3982,#REF!,2,0),"")</f>
        <v/>
      </c>
      <c r="U3982" s="27" t="str">
        <f t="shared" si="324"/>
        <v>,06:45:00,car,197</v>
      </c>
    </row>
    <row r="3983" spans="1:21" x14ac:dyDescent="0.25">
      <c r="A3983" t="s">
        <v>113</v>
      </c>
      <c r="B3983">
        <v>7</v>
      </c>
      <c r="C3983" s="27" t="str">
        <f t="shared" si="320"/>
        <v>M</v>
      </c>
      <c r="D3983" s="27" t="str">
        <f>IFERROR(VLOOKUP(F3983,#REF!,3),"")</f>
        <v/>
      </c>
      <c r="E3983" t="s">
        <v>4310</v>
      </c>
      <c r="F3983" s="27" t="str">
        <f t="shared" si="321"/>
        <v>CCV-61A</v>
      </c>
      <c r="G3983" t="s">
        <v>4311</v>
      </c>
      <c r="I3983" t="s">
        <v>4316</v>
      </c>
      <c r="J3983">
        <v>1</v>
      </c>
      <c r="K3983">
        <v>1</v>
      </c>
      <c r="L3983">
        <v>2</v>
      </c>
      <c r="M3983">
        <v>148</v>
      </c>
      <c r="N3983">
        <v>16</v>
      </c>
      <c r="O3983">
        <v>1</v>
      </c>
      <c r="P3983">
        <v>8</v>
      </c>
      <c r="Q3983">
        <v>4</v>
      </c>
      <c r="R3983" s="27">
        <f t="shared" si="325"/>
        <v>170</v>
      </c>
      <c r="S3983" s="27">
        <f t="shared" si="323"/>
        <v>165</v>
      </c>
      <c r="T3983" s="27" t="str">
        <f>IFERROR(VLOOKUP(F3983,#REF!,2,0),"")</f>
        <v/>
      </c>
      <c r="U3983" s="27" t="str">
        <f t="shared" si="324"/>
        <v>,07:00:00,car,170</v>
      </c>
    </row>
    <row r="3984" spans="1:21" x14ac:dyDescent="0.25">
      <c r="A3984" t="s">
        <v>115</v>
      </c>
      <c r="B3984">
        <v>7</v>
      </c>
      <c r="C3984" s="27" t="str">
        <f t="shared" si="320"/>
        <v>M</v>
      </c>
      <c r="D3984" s="27" t="str">
        <f>IFERROR(VLOOKUP(F3984,#REF!,3),"")</f>
        <v/>
      </c>
      <c r="E3984" t="s">
        <v>4310</v>
      </c>
      <c r="F3984" s="27" t="str">
        <f t="shared" si="321"/>
        <v>CCV-61A</v>
      </c>
      <c r="G3984" t="s">
        <v>4311</v>
      </c>
      <c r="I3984" t="s">
        <v>4317</v>
      </c>
      <c r="J3984">
        <v>0</v>
      </c>
      <c r="K3984">
        <v>3</v>
      </c>
      <c r="L3984">
        <v>0</v>
      </c>
      <c r="M3984">
        <v>119</v>
      </c>
      <c r="N3984">
        <v>22</v>
      </c>
      <c r="O3984">
        <v>2</v>
      </c>
      <c r="P3984">
        <v>2</v>
      </c>
      <c r="Q3984">
        <v>4</v>
      </c>
      <c r="R3984" s="27">
        <f t="shared" si="325"/>
        <v>135</v>
      </c>
      <c r="S3984" s="27">
        <f t="shared" si="323"/>
        <v>125</v>
      </c>
      <c r="T3984" s="27" t="str">
        <f>IFERROR(VLOOKUP(F3984,#REF!,2,0),"")</f>
        <v/>
      </c>
      <c r="U3984" s="27" t="str">
        <f t="shared" si="324"/>
        <v>,07:15:00,car,135</v>
      </c>
    </row>
    <row r="3985" spans="1:21" x14ac:dyDescent="0.25">
      <c r="A3985" t="s">
        <v>117</v>
      </c>
      <c r="B3985">
        <v>7</v>
      </c>
      <c r="C3985" s="27" t="str">
        <f t="shared" si="320"/>
        <v>M</v>
      </c>
      <c r="D3985" s="27" t="str">
        <f>IFERROR(VLOOKUP(F3985,#REF!,3),"")</f>
        <v/>
      </c>
      <c r="E3985" t="s">
        <v>4310</v>
      </c>
      <c r="F3985" s="27" t="str">
        <f t="shared" si="321"/>
        <v>CCV-61A</v>
      </c>
      <c r="G3985" t="s">
        <v>4311</v>
      </c>
      <c r="I3985" t="s">
        <v>4318</v>
      </c>
      <c r="J3985">
        <v>0</v>
      </c>
      <c r="K3985">
        <v>3</v>
      </c>
      <c r="L3985">
        <v>1</v>
      </c>
      <c r="M3985">
        <v>128</v>
      </c>
      <c r="N3985">
        <v>26</v>
      </c>
      <c r="O3985">
        <v>0</v>
      </c>
      <c r="P3985">
        <v>0</v>
      </c>
      <c r="Q3985">
        <v>4</v>
      </c>
      <c r="R3985" s="27">
        <f t="shared" si="325"/>
        <v>145</v>
      </c>
      <c r="S3985" s="27">
        <f t="shared" si="323"/>
        <v>135</v>
      </c>
      <c r="T3985" s="27" t="str">
        <f>IFERROR(VLOOKUP(F3985,#REF!,2,0),"")</f>
        <v/>
      </c>
      <c r="U3985" s="27" t="str">
        <f t="shared" si="324"/>
        <v>,07:30:00,car,145</v>
      </c>
    </row>
    <row r="3986" spans="1:21" x14ac:dyDescent="0.25">
      <c r="A3986" t="s">
        <v>119</v>
      </c>
      <c r="B3986">
        <v>7</v>
      </c>
      <c r="C3986" s="27" t="str">
        <f t="shared" si="320"/>
        <v>M</v>
      </c>
      <c r="D3986" s="27" t="str">
        <f>IFERROR(VLOOKUP(F3986,#REF!,3),"")</f>
        <v/>
      </c>
      <c r="E3986" t="s">
        <v>4310</v>
      </c>
      <c r="F3986" s="27" t="str">
        <f t="shared" si="321"/>
        <v>CCV-61A</v>
      </c>
      <c r="G3986" t="s">
        <v>4311</v>
      </c>
      <c r="I3986" t="s">
        <v>4319</v>
      </c>
      <c r="J3986">
        <v>4</v>
      </c>
      <c r="K3986">
        <v>7</v>
      </c>
      <c r="L3986">
        <v>0</v>
      </c>
      <c r="M3986">
        <v>109</v>
      </c>
      <c r="N3986">
        <v>32</v>
      </c>
      <c r="O3986">
        <v>1</v>
      </c>
      <c r="P3986">
        <v>4</v>
      </c>
      <c r="Q3986">
        <v>3</v>
      </c>
      <c r="R3986" s="27">
        <f t="shared" si="325"/>
        <v>136</v>
      </c>
      <c r="S3986" s="27">
        <f t="shared" si="323"/>
        <v>116</v>
      </c>
      <c r="T3986" s="27" t="str">
        <f>IFERROR(VLOOKUP(F3986,#REF!,2,0),"")</f>
        <v/>
      </c>
      <c r="U3986" s="27" t="str">
        <f t="shared" si="324"/>
        <v>,07:45:00,car,136</v>
      </c>
    </row>
    <row r="3987" spans="1:21" x14ac:dyDescent="0.25">
      <c r="A3987" t="s">
        <v>121</v>
      </c>
      <c r="B3987">
        <v>8</v>
      </c>
      <c r="C3987" s="27" t="str">
        <f t="shared" si="320"/>
        <v>M</v>
      </c>
      <c r="D3987" s="27" t="str">
        <f>IFERROR(VLOOKUP(F3987,#REF!,3),"")</f>
        <v/>
      </c>
      <c r="E3987" t="s">
        <v>4310</v>
      </c>
      <c r="F3987" s="27" t="str">
        <f t="shared" si="321"/>
        <v>CCV-61A</v>
      </c>
      <c r="G3987" t="s">
        <v>4311</v>
      </c>
      <c r="I3987" t="s">
        <v>4320</v>
      </c>
      <c r="J3987">
        <v>0</v>
      </c>
      <c r="K3987">
        <v>3</v>
      </c>
      <c r="L3987">
        <v>0</v>
      </c>
      <c r="M3987">
        <v>137</v>
      </c>
      <c r="N3987">
        <v>31</v>
      </c>
      <c r="O3987">
        <v>0</v>
      </c>
      <c r="P3987">
        <v>6</v>
      </c>
      <c r="Q3987">
        <v>7</v>
      </c>
      <c r="R3987" s="27">
        <f t="shared" si="325"/>
        <v>162</v>
      </c>
      <c r="S3987" s="27">
        <f t="shared" si="323"/>
        <v>150</v>
      </c>
      <c r="T3987" s="27" t="str">
        <f>IFERROR(VLOOKUP(F3987,#REF!,2,0),"")</f>
        <v/>
      </c>
      <c r="U3987" s="27" t="str">
        <f t="shared" si="324"/>
        <v>,08:00:00,car,162</v>
      </c>
    </row>
    <row r="3988" spans="1:21" x14ac:dyDescent="0.25">
      <c r="A3988" t="s">
        <v>123</v>
      </c>
      <c r="B3988">
        <v>8</v>
      </c>
      <c r="C3988" s="27" t="str">
        <f t="shared" si="320"/>
        <v>M</v>
      </c>
      <c r="D3988" s="27" t="str">
        <f>IFERROR(VLOOKUP(F3988,#REF!,3),"")</f>
        <v/>
      </c>
      <c r="E3988" t="s">
        <v>4310</v>
      </c>
      <c r="F3988" s="27" t="str">
        <f t="shared" si="321"/>
        <v>CCV-61A</v>
      </c>
      <c r="G3988" t="s">
        <v>4311</v>
      </c>
      <c r="I3988" t="s">
        <v>4321</v>
      </c>
      <c r="J3988">
        <v>0</v>
      </c>
      <c r="K3988">
        <v>4</v>
      </c>
      <c r="L3988">
        <v>0</v>
      </c>
      <c r="M3988">
        <v>157</v>
      </c>
      <c r="N3988">
        <v>20</v>
      </c>
      <c r="O3988">
        <v>1</v>
      </c>
      <c r="P3988">
        <v>2</v>
      </c>
      <c r="Q3988">
        <v>7</v>
      </c>
      <c r="R3988" s="27">
        <f t="shared" si="325"/>
        <v>178</v>
      </c>
      <c r="S3988" s="27">
        <f t="shared" si="323"/>
        <v>166</v>
      </c>
      <c r="T3988" s="27" t="str">
        <f>IFERROR(VLOOKUP(F3988,#REF!,2,0),"")</f>
        <v/>
      </c>
      <c r="U3988" s="27" t="str">
        <f t="shared" si="324"/>
        <v>,08:15:00,car,178</v>
      </c>
    </row>
    <row r="3989" spans="1:21" x14ac:dyDescent="0.25">
      <c r="A3989" t="s">
        <v>125</v>
      </c>
      <c r="B3989">
        <v>8</v>
      </c>
      <c r="C3989" s="27" t="str">
        <f t="shared" si="320"/>
        <v>M</v>
      </c>
      <c r="D3989" s="27" t="str">
        <f>IFERROR(VLOOKUP(F3989,#REF!,3),"")</f>
        <v/>
      </c>
      <c r="E3989" t="s">
        <v>4310</v>
      </c>
      <c r="F3989" s="27" t="str">
        <f t="shared" si="321"/>
        <v>CCV-61A</v>
      </c>
      <c r="G3989" t="s">
        <v>4311</v>
      </c>
      <c r="I3989" t="s">
        <v>4322</v>
      </c>
      <c r="J3989">
        <v>2</v>
      </c>
      <c r="K3989">
        <v>9</v>
      </c>
      <c r="L3989">
        <v>3</v>
      </c>
      <c r="M3989">
        <v>151</v>
      </c>
      <c r="N3989">
        <v>27</v>
      </c>
      <c r="O3989">
        <v>0</v>
      </c>
      <c r="P3989">
        <v>2</v>
      </c>
      <c r="Q3989">
        <v>10</v>
      </c>
      <c r="R3989" s="27">
        <f t="shared" si="325"/>
        <v>193</v>
      </c>
      <c r="S3989" s="27">
        <f t="shared" si="323"/>
        <v>171</v>
      </c>
      <c r="T3989" s="27" t="str">
        <f>IFERROR(VLOOKUP(F3989,#REF!,2,0),"")</f>
        <v/>
      </c>
      <c r="U3989" s="27" t="str">
        <f t="shared" si="324"/>
        <v>,08:30:00,car,193</v>
      </c>
    </row>
    <row r="3990" spans="1:21" x14ac:dyDescent="0.25">
      <c r="A3990" t="s">
        <v>127</v>
      </c>
      <c r="B3990">
        <v>8</v>
      </c>
      <c r="C3990" s="27" t="str">
        <f t="shared" si="320"/>
        <v>M</v>
      </c>
      <c r="D3990" s="27" t="str">
        <f>IFERROR(VLOOKUP(F3990,#REF!,3),"")</f>
        <v/>
      </c>
      <c r="E3990" t="s">
        <v>4310</v>
      </c>
      <c r="F3990" s="27" t="str">
        <f t="shared" si="321"/>
        <v>CCV-61A</v>
      </c>
      <c r="G3990" t="s">
        <v>4311</v>
      </c>
      <c r="I3990" t="s">
        <v>4323</v>
      </c>
      <c r="J3990">
        <v>1</v>
      </c>
      <c r="K3990">
        <v>9</v>
      </c>
      <c r="L3990">
        <v>1</v>
      </c>
      <c r="M3990">
        <v>164</v>
      </c>
      <c r="N3990">
        <v>42</v>
      </c>
      <c r="O3990">
        <v>1</v>
      </c>
      <c r="P3990">
        <v>3</v>
      </c>
      <c r="Q3990">
        <v>17</v>
      </c>
      <c r="R3990" s="27">
        <f t="shared" si="325"/>
        <v>212</v>
      </c>
      <c r="S3990" s="27">
        <f t="shared" si="323"/>
        <v>187</v>
      </c>
      <c r="T3990" s="27" t="str">
        <f>IFERROR(VLOOKUP(F3990,#REF!,2,0),"")</f>
        <v/>
      </c>
      <c r="U3990" s="27" t="str">
        <f t="shared" si="324"/>
        <v>,08:45:00,car,212</v>
      </c>
    </row>
    <row r="3991" spans="1:21" x14ac:dyDescent="0.25">
      <c r="A3991" t="s">
        <v>129</v>
      </c>
      <c r="B3991">
        <v>9</v>
      </c>
      <c r="C3991" s="27" t="str">
        <f t="shared" si="320"/>
        <v>M</v>
      </c>
      <c r="D3991" s="27" t="str">
        <f>IFERROR(VLOOKUP(F3991,#REF!,3),"")</f>
        <v/>
      </c>
      <c r="E3991" t="s">
        <v>4310</v>
      </c>
      <c r="F3991" s="27" t="str">
        <f t="shared" si="321"/>
        <v>CCV-61A</v>
      </c>
      <c r="G3991" t="s">
        <v>4311</v>
      </c>
      <c r="I3991" t="s">
        <v>4324</v>
      </c>
      <c r="J3991">
        <v>0</v>
      </c>
      <c r="K3991">
        <v>9</v>
      </c>
      <c r="L3991">
        <v>2</v>
      </c>
      <c r="M3991">
        <v>120</v>
      </c>
      <c r="N3991">
        <v>19</v>
      </c>
      <c r="O3991">
        <v>1</v>
      </c>
      <c r="P3991">
        <v>2</v>
      </c>
      <c r="Q3991">
        <v>8</v>
      </c>
      <c r="R3991" s="27">
        <f t="shared" si="325"/>
        <v>157</v>
      </c>
      <c r="S3991" s="27">
        <f t="shared" si="323"/>
        <v>135</v>
      </c>
      <c r="T3991" s="27" t="str">
        <f>IFERROR(VLOOKUP(F3991,#REF!,2,0),"")</f>
        <v/>
      </c>
      <c r="U3991" s="27" t="str">
        <f t="shared" si="324"/>
        <v>,09:00:00,car,157</v>
      </c>
    </row>
    <row r="3992" spans="1:21" x14ac:dyDescent="0.25">
      <c r="A3992" t="s">
        <v>131</v>
      </c>
      <c r="B3992">
        <v>9</v>
      </c>
      <c r="C3992" s="27" t="str">
        <f t="shared" si="320"/>
        <v>M</v>
      </c>
      <c r="D3992" s="27" t="str">
        <f>IFERROR(VLOOKUP(F3992,#REF!,3),"")</f>
        <v/>
      </c>
      <c r="E3992" t="s">
        <v>4310</v>
      </c>
      <c r="F3992" s="27" t="str">
        <f t="shared" si="321"/>
        <v>CCV-61A</v>
      </c>
      <c r="G3992" t="s">
        <v>4311</v>
      </c>
      <c r="I3992" t="s">
        <v>4325</v>
      </c>
      <c r="J3992">
        <v>0</v>
      </c>
      <c r="K3992">
        <v>7</v>
      </c>
      <c r="L3992">
        <v>0</v>
      </c>
      <c r="M3992">
        <v>118</v>
      </c>
      <c r="N3992">
        <v>19</v>
      </c>
      <c r="O3992">
        <v>1</v>
      </c>
      <c r="P3992">
        <v>6</v>
      </c>
      <c r="Q3992">
        <v>9</v>
      </c>
      <c r="R3992" s="27">
        <f t="shared" si="325"/>
        <v>151</v>
      </c>
      <c r="S3992" s="27">
        <f t="shared" si="323"/>
        <v>133</v>
      </c>
      <c r="T3992" s="27" t="str">
        <f>IFERROR(VLOOKUP(F3992,#REF!,2,0),"")</f>
        <v/>
      </c>
      <c r="U3992" s="27" t="str">
        <f t="shared" si="324"/>
        <v>,09:15:00,car,151</v>
      </c>
    </row>
    <row r="3993" spans="1:21" x14ac:dyDescent="0.25">
      <c r="A3993" t="s">
        <v>133</v>
      </c>
      <c r="B3993">
        <v>9</v>
      </c>
      <c r="C3993" s="27" t="str">
        <f t="shared" si="320"/>
        <v>M</v>
      </c>
      <c r="D3993" s="27" t="str">
        <f>IFERROR(VLOOKUP(F3993,#REF!,3),"")</f>
        <v/>
      </c>
      <c r="E3993" t="s">
        <v>4310</v>
      </c>
      <c r="F3993" s="27" t="str">
        <f t="shared" si="321"/>
        <v>CCV-61A</v>
      </c>
      <c r="G3993" t="s">
        <v>4311</v>
      </c>
      <c r="I3993" t="s">
        <v>4326</v>
      </c>
      <c r="J3993">
        <v>1</v>
      </c>
      <c r="K3993">
        <v>4</v>
      </c>
      <c r="L3993">
        <v>1</v>
      </c>
      <c r="M3993">
        <v>133</v>
      </c>
      <c r="N3993">
        <v>27</v>
      </c>
      <c r="O3993">
        <v>2</v>
      </c>
      <c r="P3993">
        <v>3</v>
      </c>
      <c r="Q3993">
        <v>6</v>
      </c>
      <c r="R3993" s="27">
        <f t="shared" si="325"/>
        <v>157</v>
      </c>
      <c r="S3993" s="27">
        <f t="shared" si="323"/>
        <v>145</v>
      </c>
      <c r="T3993" s="27" t="str">
        <f>IFERROR(VLOOKUP(F3993,#REF!,2,0),"")</f>
        <v/>
      </c>
      <c r="U3993" s="27" t="str">
        <f t="shared" si="324"/>
        <v>,09:30:00,car,157</v>
      </c>
    </row>
    <row r="3994" spans="1:21" x14ac:dyDescent="0.25">
      <c r="A3994" t="s">
        <v>135</v>
      </c>
      <c r="B3994">
        <v>9</v>
      </c>
      <c r="C3994" s="27" t="str">
        <f t="shared" si="320"/>
        <v>M</v>
      </c>
      <c r="D3994" s="27" t="str">
        <f>IFERROR(VLOOKUP(F3994,#REF!,3),"")</f>
        <v/>
      </c>
      <c r="E3994" t="s">
        <v>4310</v>
      </c>
      <c r="F3994" s="27" t="str">
        <f t="shared" si="321"/>
        <v>CCV-61A</v>
      </c>
      <c r="G3994" t="s">
        <v>4311</v>
      </c>
      <c r="I3994" t="s">
        <v>4327</v>
      </c>
      <c r="J3994">
        <v>0</v>
      </c>
      <c r="K3994">
        <v>8</v>
      </c>
      <c r="L3994">
        <v>2</v>
      </c>
      <c r="M3994">
        <v>139</v>
      </c>
      <c r="N3994">
        <v>26</v>
      </c>
      <c r="O3994">
        <v>4</v>
      </c>
      <c r="P3994">
        <v>9</v>
      </c>
      <c r="Q3994">
        <v>8</v>
      </c>
      <c r="R3994" s="27">
        <f t="shared" si="325"/>
        <v>182</v>
      </c>
      <c r="S3994" s="27">
        <f t="shared" si="323"/>
        <v>161</v>
      </c>
      <c r="T3994" s="27" t="str">
        <f>IFERROR(VLOOKUP(F3994,#REF!,2,0),"")</f>
        <v/>
      </c>
      <c r="U3994" s="27" t="str">
        <f t="shared" si="324"/>
        <v>,09:45:00,car,182</v>
      </c>
    </row>
    <row r="3995" spans="1:21" x14ac:dyDescent="0.25">
      <c r="A3995" t="s">
        <v>137</v>
      </c>
      <c r="B3995">
        <v>10</v>
      </c>
      <c r="C3995" s="27" t="str">
        <f t="shared" si="320"/>
        <v>M</v>
      </c>
      <c r="D3995" s="27" t="str">
        <f>IFERROR(VLOOKUP(F3995,#REF!,3),"")</f>
        <v/>
      </c>
      <c r="E3995" t="s">
        <v>4310</v>
      </c>
      <c r="F3995" s="27" t="str">
        <f t="shared" si="321"/>
        <v>CCV-61A</v>
      </c>
      <c r="G3995" t="s">
        <v>4311</v>
      </c>
      <c r="I3995" t="s">
        <v>4328</v>
      </c>
      <c r="J3995">
        <v>0</v>
      </c>
      <c r="K3995">
        <v>0</v>
      </c>
      <c r="L3995">
        <v>3</v>
      </c>
      <c r="M3995">
        <v>11</v>
      </c>
      <c r="N3995">
        <v>1</v>
      </c>
      <c r="O3995">
        <v>0</v>
      </c>
      <c r="P3995">
        <v>1</v>
      </c>
      <c r="Q3995">
        <v>1</v>
      </c>
      <c r="R3995" s="27">
        <f t="shared" si="325"/>
        <v>21</v>
      </c>
      <c r="S3995" s="27">
        <f t="shared" si="323"/>
        <v>21</v>
      </c>
      <c r="T3995" s="27" t="str">
        <f>IFERROR(VLOOKUP(F3995,#REF!,2,0),"")</f>
        <v/>
      </c>
      <c r="U3995" s="27" t="str">
        <f t="shared" si="324"/>
        <v>,10:00:00,car,21</v>
      </c>
    </row>
    <row r="3996" spans="1:21" x14ac:dyDescent="0.25">
      <c r="A3996" t="s">
        <v>183</v>
      </c>
      <c r="B3996">
        <v>15</v>
      </c>
      <c r="C3996" s="27" t="str">
        <f t="shared" si="320"/>
        <v>T</v>
      </c>
      <c r="D3996" s="27" t="str">
        <f>IFERROR(VLOOKUP(F3996,#REF!,3),"")</f>
        <v/>
      </c>
      <c r="E3996" t="s">
        <v>4310</v>
      </c>
      <c r="F3996" s="27" t="str">
        <f t="shared" si="321"/>
        <v>CCV-61A</v>
      </c>
      <c r="G3996" t="s">
        <v>4311</v>
      </c>
      <c r="I3996" t="s">
        <v>4329</v>
      </c>
      <c r="J3996">
        <v>0</v>
      </c>
      <c r="K3996">
        <v>0</v>
      </c>
      <c r="L3996">
        <v>0</v>
      </c>
      <c r="M3996">
        <v>34</v>
      </c>
      <c r="N3996">
        <v>1</v>
      </c>
      <c r="O3996">
        <v>0</v>
      </c>
      <c r="P3996">
        <v>4</v>
      </c>
      <c r="Q3996">
        <v>2</v>
      </c>
      <c r="R3996" s="27">
        <f t="shared" si="325"/>
        <v>41</v>
      </c>
      <c r="S3996" s="27">
        <f t="shared" si="323"/>
        <v>40</v>
      </c>
      <c r="T3996" s="27" t="str">
        <f>IFERROR(VLOOKUP(F3996,#REF!,2,0),"")</f>
        <v/>
      </c>
      <c r="U3996" s="27" t="str">
        <f t="shared" si="324"/>
        <v>,15:45:00,car,41</v>
      </c>
    </row>
    <row r="3997" spans="1:21" x14ac:dyDescent="0.25">
      <c r="A3997" t="s">
        <v>185</v>
      </c>
      <c r="B3997">
        <v>16</v>
      </c>
      <c r="C3997" s="27" t="str">
        <f t="shared" si="320"/>
        <v>T</v>
      </c>
      <c r="D3997" s="27" t="str">
        <f>IFERROR(VLOOKUP(F3997,#REF!,3),"")</f>
        <v/>
      </c>
      <c r="E3997" t="s">
        <v>4310</v>
      </c>
      <c r="F3997" s="27" t="str">
        <f t="shared" si="321"/>
        <v>CCV-61A</v>
      </c>
      <c r="G3997" t="s">
        <v>4311</v>
      </c>
      <c r="I3997" t="s">
        <v>4330</v>
      </c>
      <c r="J3997">
        <v>2</v>
      </c>
      <c r="K3997">
        <v>2</v>
      </c>
      <c r="L3997">
        <v>0</v>
      </c>
      <c r="M3997">
        <v>89</v>
      </c>
      <c r="N3997">
        <v>19</v>
      </c>
      <c r="O3997">
        <v>0</v>
      </c>
      <c r="P3997">
        <v>3</v>
      </c>
      <c r="Q3997">
        <v>4</v>
      </c>
      <c r="R3997" s="27">
        <f t="shared" si="325"/>
        <v>104</v>
      </c>
      <c r="S3997" s="27">
        <f t="shared" si="323"/>
        <v>96</v>
      </c>
      <c r="T3997" s="27" t="str">
        <f>IFERROR(VLOOKUP(F3997,#REF!,2,0),"")</f>
        <v/>
      </c>
      <c r="U3997" s="27" t="str">
        <f t="shared" si="324"/>
        <v>,16:00:00,car,104</v>
      </c>
    </row>
    <row r="3998" spans="1:21" x14ac:dyDescent="0.25">
      <c r="A3998" t="s">
        <v>187</v>
      </c>
      <c r="B3998">
        <v>16</v>
      </c>
      <c r="C3998" s="27" t="str">
        <f t="shared" si="320"/>
        <v>T</v>
      </c>
      <c r="D3998" s="27" t="str">
        <f>IFERROR(VLOOKUP(F3998,#REF!,3),"")</f>
        <v/>
      </c>
      <c r="E3998" t="s">
        <v>4310</v>
      </c>
      <c r="F3998" s="27" t="str">
        <f t="shared" si="321"/>
        <v>CCV-61A</v>
      </c>
      <c r="G3998" t="s">
        <v>4311</v>
      </c>
      <c r="I3998" t="s">
        <v>4331</v>
      </c>
      <c r="J3998">
        <v>0</v>
      </c>
      <c r="K3998">
        <v>2</v>
      </c>
      <c r="L3998">
        <v>4</v>
      </c>
      <c r="M3998">
        <v>135</v>
      </c>
      <c r="N3998">
        <v>14</v>
      </c>
      <c r="O3998">
        <v>0</v>
      </c>
      <c r="P3998">
        <v>2</v>
      </c>
      <c r="Q3998">
        <v>7</v>
      </c>
      <c r="R3998" s="27">
        <f t="shared" si="325"/>
        <v>161</v>
      </c>
      <c r="S3998" s="27">
        <f t="shared" si="323"/>
        <v>154</v>
      </c>
      <c r="T3998" s="27" t="str">
        <f>IFERROR(VLOOKUP(F3998,#REF!,2,0),"")</f>
        <v/>
      </c>
      <c r="U3998" s="27" t="str">
        <f t="shared" si="324"/>
        <v>,16:15:00,car,161</v>
      </c>
    </row>
    <row r="3999" spans="1:21" x14ac:dyDescent="0.25">
      <c r="A3999" t="s">
        <v>42</v>
      </c>
      <c r="B3999">
        <v>16</v>
      </c>
      <c r="C3999" s="27" t="str">
        <f t="shared" si="320"/>
        <v>T</v>
      </c>
      <c r="D3999" s="27" t="str">
        <f>IFERROR(VLOOKUP(F3999,#REF!,3),"")</f>
        <v/>
      </c>
      <c r="E3999" t="s">
        <v>4310</v>
      </c>
      <c r="F3999" s="27" t="str">
        <f t="shared" si="321"/>
        <v>CCV-61A</v>
      </c>
      <c r="G3999" t="s">
        <v>4311</v>
      </c>
      <c r="I3999" t="s">
        <v>4332</v>
      </c>
      <c r="J3999">
        <v>0</v>
      </c>
      <c r="K3999">
        <v>5</v>
      </c>
      <c r="L3999">
        <v>2</v>
      </c>
      <c r="M3999">
        <v>129</v>
      </c>
      <c r="N3999">
        <v>10</v>
      </c>
      <c r="O3999">
        <v>2</v>
      </c>
      <c r="P3999">
        <v>1</v>
      </c>
      <c r="Q3999">
        <v>6</v>
      </c>
      <c r="R3999" s="27">
        <f t="shared" si="325"/>
        <v>153</v>
      </c>
      <c r="S3999" s="27">
        <f t="shared" si="323"/>
        <v>141</v>
      </c>
      <c r="T3999" s="27" t="str">
        <f>IFERROR(VLOOKUP(F3999,#REF!,2,0),"")</f>
        <v/>
      </c>
      <c r="U3999" s="27" t="str">
        <f t="shared" si="324"/>
        <v>,16:30:00,car,153</v>
      </c>
    </row>
    <row r="4000" spans="1:21" x14ac:dyDescent="0.25">
      <c r="A4000" t="s">
        <v>43</v>
      </c>
      <c r="B4000">
        <v>16</v>
      </c>
      <c r="C4000" s="27" t="str">
        <f t="shared" si="320"/>
        <v>T</v>
      </c>
      <c r="D4000" s="27" t="str">
        <f>IFERROR(VLOOKUP(F4000,#REF!,3),"")</f>
        <v/>
      </c>
      <c r="E4000" t="s">
        <v>4310</v>
      </c>
      <c r="F4000" s="27" t="str">
        <f t="shared" si="321"/>
        <v>CCV-61A</v>
      </c>
      <c r="G4000" t="s">
        <v>4311</v>
      </c>
      <c r="I4000" t="s">
        <v>4333</v>
      </c>
      <c r="J4000">
        <v>0</v>
      </c>
      <c r="K4000">
        <v>3</v>
      </c>
      <c r="L4000">
        <v>0</v>
      </c>
      <c r="M4000">
        <v>94</v>
      </c>
      <c r="N4000">
        <v>12</v>
      </c>
      <c r="O4000">
        <v>0</v>
      </c>
      <c r="P4000">
        <v>2</v>
      </c>
      <c r="Q4000">
        <v>6</v>
      </c>
      <c r="R4000" s="27">
        <f t="shared" si="325"/>
        <v>110</v>
      </c>
      <c r="S4000" s="27">
        <f t="shared" si="323"/>
        <v>102</v>
      </c>
      <c r="T4000" s="27" t="str">
        <f>IFERROR(VLOOKUP(F4000,#REF!,2,0),"")</f>
        <v/>
      </c>
      <c r="U4000" s="27" t="str">
        <f t="shared" si="324"/>
        <v>,16:45:00,car,110</v>
      </c>
    </row>
    <row r="4001" spans="1:21" x14ac:dyDescent="0.25">
      <c r="A4001" t="s">
        <v>44</v>
      </c>
      <c r="B4001">
        <v>17</v>
      </c>
      <c r="C4001" s="27" t="str">
        <f t="shared" si="320"/>
        <v>T</v>
      </c>
      <c r="D4001" s="27" t="str">
        <f>IFERROR(VLOOKUP(F4001,#REF!,3),"")</f>
        <v/>
      </c>
      <c r="E4001" t="s">
        <v>4310</v>
      </c>
      <c r="F4001" s="27" t="str">
        <f t="shared" si="321"/>
        <v>CCV-61A</v>
      </c>
      <c r="G4001" t="s">
        <v>4311</v>
      </c>
      <c r="I4001" t="s">
        <v>4334</v>
      </c>
      <c r="J4001">
        <v>0</v>
      </c>
      <c r="K4001">
        <v>5</v>
      </c>
      <c r="L4001">
        <v>2</v>
      </c>
      <c r="M4001">
        <v>138</v>
      </c>
      <c r="N4001">
        <v>25</v>
      </c>
      <c r="O4001">
        <v>2</v>
      </c>
      <c r="P4001">
        <v>4</v>
      </c>
      <c r="Q4001">
        <v>7</v>
      </c>
      <c r="R4001" s="27">
        <f t="shared" si="325"/>
        <v>169</v>
      </c>
      <c r="S4001" s="27">
        <f t="shared" si="323"/>
        <v>154</v>
      </c>
      <c r="T4001" s="27" t="str">
        <f>IFERROR(VLOOKUP(F4001,#REF!,2,0),"")</f>
        <v/>
      </c>
      <c r="U4001" s="27" t="str">
        <f t="shared" si="324"/>
        <v>,17:00:00,car,169</v>
      </c>
    </row>
    <row r="4002" spans="1:21" x14ac:dyDescent="0.25">
      <c r="A4002" t="s">
        <v>45</v>
      </c>
      <c r="B4002">
        <v>17</v>
      </c>
      <c r="C4002" s="27" t="str">
        <f t="shared" si="320"/>
        <v>T</v>
      </c>
      <c r="D4002" s="27" t="str">
        <f>IFERROR(VLOOKUP(F4002,#REF!,3),"")</f>
        <v/>
      </c>
      <c r="E4002" t="s">
        <v>4310</v>
      </c>
      <c r="F4002" s="27" t="str">
        <f t="shared" si="321"/>
        <v>CCV-61A</v>
      </c>
      <c r="G4002" t="s">
        <v>4311</v>
      </c>
      <c r="I4002" t="s">
        <v>4335</v>
      </c>
      <c r="J4002">
        <v>0</v>
      </c>
      <c r="K4002">
        <v>2</v>
      </c>
      <c r="L4002">
        <v>0</v>
      </c>
      <c r="M4002">
        <v>138</v>
      </c>
      <c r="N4002">
        <v>19</v>
      </c>
      <c r="O4002">
        <v>1</v>
      </c>
      <c r="P4002">
        <v>0</v>
      </c>
      <c r="Q4002">
        <v>4</v>
      </c>
      <c r="R4002" s="27">
        <f t="shared" si="325"/>
        <v>150</v>
      </c>
      <c r="S4002" s="27">
        <f t="shared" si="323"/>
        <v>142</v>
      </c>
      <c r="T4002" s="27" t="str">
        <f>IFERROR(VLOOKUP(F4002,#REF!,2,0),"")</f>
        <v/>
      </c>
      <c r="U4002" s="27" t="str">
        <f t="shared" si="324"/>
        <v>,17:15:00,car,150</v>
      </c>
    </row>
    <row r="4003" spans="1:21" x14ac:dyDescent="0.25">
      <c r="A4003" t="s">
        <v>46</v>
      </c>
      <c r="B4003">
        <v>17</v>
      </c>
      <c r="C4003" s="27" t="str">
        <f t="shared" si="320"/>
        <v>T</v>
      </c>
      <c r="D4003" s="27" t="str">
        <f>IFERROR(VLOOKUP(F4003,#REF!,3),"")</f>
        <v/>
      </c>
      <c r="E4003" t="s">
        <v>4310</v>
      </c>
      <c r="F4003" s="27" t="str">
        <f t="shared" si="321"/>
        <v>CCV-61A</v>
      </c>
      <c r="G4003" t="s">
        <v>4311</v>
      </c>
      <c r="I4003" t="s">
        <v>4336</v>
      </c>
      <c r="J4003">
        <v>0</v>
      </c>
      <c r="K4003">
        <v>5</v>
      </c>
      <c r="L4003">
        <v>0</v>
      </c>
      <c r="M4003">
        <v>154</v>
      </c>
      <c r="N4003">
        <v>21</v>
      </c>
      <c r="O4003">
        <v>2</v>
      </c>
      <c r="P4003">
        <v>1</v>
      </c>
      <c r="Q4003">
        <v>3</v>
      </c>
      <c r="R4003" s="27">
        <f t="shared" si="325"/>
        <v>172</v>
      </c>
      <c r="S4003" s="27">
        <f t="shared" si="323"/>
        <v>158</v>
      </c>
      <c r="T4003" s="27" t="str">
        <f>IFERROR(VLOOKUP(F4003,#REF!,2,0),"")</f>
        <v/>
      </c>
      <c r="U4003" s="27" t="str">
        <f t="shared" si="324"/>
        <v>,17:30:00,car,172</v>
      </c>
    </row>
    <row r="4004" spans="1:21" x14ac:dyDescent="0.25">
      <c r="A4004" t="s">
        <v>47</v>
      </c>
      <c r="B4004">
        <v>17</v>
      </c>
      <c r="C4004" s="27" t="str">
        <f t="shared" si="320"/>
        <v>T</v>
      </c>
      <c r="D4004" s="27" t="str">
        <f>IFERROR(VLOOKUP(F4004,#REF!,3),"")</f>
        <v/>
      </c>
      <c r="E4004" t="s">
        <v>4310</v>
      </c>
      <c r="F4004" s="27" t="str">
        <f t="shared" si="321"/>
        <v>CCV-61A</v>
      </c>
      <c r="G4004" t="s">
        <v>4311</v>
      </c>
      <c r="I4004" t="s">
        <v>4337</v>
      </c>
      <c r="J4004">
        <v>0</v>
      </c>
      <c r="K4004">
        <v>2</v>
      </c>
      <c r="L4004">
        <v>1</v>
      </c>
      <c r="M4004">
        <v>155</v>
      </c>
      <c r="N4004">
        <v>21</v>
      </c>
      <c r="O4004">
        <v>1</v>
      </c>
      <c r="P4004">
        <v>4</v>
      </c>
      <c r="Q4004">
        <v>2</v>
      </c>
      <c r="R4004" s="27">
        <f t="shared" si="325"/>
        <v>171</v>
      </c>
      <c r="S4004" s="27">
        <f t="shared" si="323"/>
        <v>164</v>
      </c>
      <c r="T4004" s="27" t="str">
        <f>IFERROR(VLOOKUP(F4004,#REF!,2,0),"")</f>
        <v/>
      </c>
      <c r="U4004" s="27" t="str">
        <f t="shared" si="324"/>
        <v>,17:45:00,car,171</v>
      </c>
    </row>
    <row r="4005" spans="1:21" x14ac:dyDescent="0.25">
      <c r="A4005" t="s">
        <v>48</v>
      </c>
      <c r="B4005">
        <v>18</v>
      </c>
      <c r="C4005" s="27" t="str">
        <f t="shared" si="320"/>
        <v>T</v>
      </c>
      <c r="D4005" s="27" t="str">
        <f>IFERROR(VLOOKUP(F4005,#REF!,3),"")</f>
        <v/>
      </c>
      <c r="E4005" t="s">
        <v>4310</v>
      </c>
      <c r="F4005" s="27" t="str">
        <f t="shared" si="321"/>
        <v>CCV-61A</v>
      </c>
      <c r="G4005" t="s">
        <v>4311</v>
      </c>
      <c r="I4005" t="s">
        <v>4338</v>
      </c>
      <c r="J4005">
        <v>1</v>
      </c>
      <c r="K4005">
        <v>1</v>
      </c>
      <c r="L4005">
        <v>0</v>
      </c>
      <c r="M4005">
        <v>166</v>
      </c>
      <c r="N4005">
        <v>24</v>
      </c>
      <c r="O4005">
        <v>1</v>
      </c>
      <c r="P4005">
        <v>7</v>
      </c>
      <c r="Q4005">
        <v>5</v>
      </c>
      <c r="R4005" s="27">
        <f t="shared" si="325"/>
        <v>184</v>
      </c>
      <c r="S4005" s="27">
        <f t="shared" si="323"/>
        <v>178</v>
      </c>
      <c r="T4005" s="27" t="str">
        <f>IFERROR(VLOOKUP(F4005,#REF!,2,0),"")</f>
        <v/>
      </c>
      <c r="U4005" s="27" t="str">
        <f t="shared" si="324"/>
        <v>,18:00:00,car,184</v>
      </c>
    </row>
    <row r="4006" spans="1:21" x14ac:dyDescent="0.25">
      <c r="A4006" t="s">
        <v>49</v>
      </c>
      <c r="B4006">
        <v>18</v>
      </c>
      <c r="C4006" s="27" t="str">
        <f t="shared" si="320"/>
        <v>T</v>
      </c>
      <c r="D4006" s="27" t="str">
        <f>IFERROR(VLOOKUP(F4006,#REF!,3),"")</f>
        <v/>
      </c>
      <c r="E4006" t="s">
        <v>4310</v>
      </c>
      <c r="F4006" s="27" t="str">
        <f t="shared" si="321"/>
        <v>CCV-61A</v>
      </c>
      <c r="G4006" t="s">
        <v>4311</v>
      </c>
      <c r="I4006" t="s">
        <v>4339</v>
      </c>
      <c r="J4006">
        <v>0</v>
      </c>
      <c r="K4006">
        <v>1</v>
      </c>
      <c r="L4006">
        <v>0</v>
      </c>
      <c r="M4006">
        <v>172</v>
      </c>
      <c r="N4006">
        <v>27</v>
      </c>
      <c r="O4006">
        <v>1</v>
      </c>
      <c r="P4006">
        <v>6</v>
      </c>
      <c r="Q4006">
        <v>6</v>
      </c>
      <c r="R4006" s="27">
        <f t="shared" si="325"/>
        <v>191</v>
      </c>
      <c r="S4006" s="27">
        <f t="shared" si="323"/>
        <v>184</v>
      </c>
      <c r="T4006" s="27" t="str">
        <f>IFERROR(VLOOKUP(F4006,#REF!,2,0),"")</f>
        <v/>
      </c>
      <c r="U4006" s="27" t="str">
        <f t="shared" si="324"/>
        <v>,18:15:00,car,191</v>
      </c>
    </row>
    <row r="4007" spans="1:21" x14ac:dyDescent="0.25">
      <c r="A4007" t="s">
        <v>197</v>
      </c>
      <c r="B4007">
        <v>18</v>
      </c>
      <c r="C4007" s="27" t="str">
        <f t="shared" si="320"/>
        <v>T</v>
      </c>
      <c r="D4007" s="27" t="str">
        <f>IFERROR(VLOOKUP(F4007,#REF!,3),"")</f>
        <v/>
      </c>
      <c r="E4007" t="s">
        <v>4310</v>
      </c>
      <c r="F4007" s="27" t="str">
        <f t="shared" si="321"/>
        <v>CCV-61A</v>
      </c>
      <c r="G4007" t="s">
        <v>4311</v>
      </c>
      <c r="I4007" t="s">
        <v>4340</v>
      </c>
      <c r="J4007">
        <v>0</v>
      </c>
      <c r="K4007">
        <v>1</v>
      </c>
      <c r="L4007">
        <v>1</v>
      </c>
      <c r="M4007">
        <v>130</v>
      </c>
      <c r="N4007">
        <v>25</v>
      </c>
      <c r="O4007">
        <v>3</v>
      </c>
      <c r="P4007">
        <v>3</v>
      </c>
      <c r="Q4007">
        <v>2</v>
      </c>
      <c r="R4007" s="27">
        <f t="shared" si="325"/>
        <v>144</v>
      </c>
      <c r="S4007" s="27">
        <f t="shared" si="323"/>
        <v>138</v>
      </c>
      <c r="T4007" s="27" t="str">
        <f>IFERROR(VLOOKUP(F4007,#REF!,2,0),"")</f>
        <v/>
      </c>
      <c r="U4007" s="27" t="str">
        <f t="shared" si="324"/>
        <v>,18:30:00,car,144</v>
      </c>
    </row>
    <row r="4008" spans="1:21" x14ac:dyDescent="0.25">
      <c r="A4008" t="s">
        <v>199</v>
      </c>
      <c r="B4008">
        <v>18</v>
      </c>
      <c r="C4008" s="27" t="str">
        <f t="shared" si="320"/>
        <v>T</v>
      </c>
      <c r="D4008" s="27" t="str">
        <f>IFERROR(VLOOKUP(F4008,#REF!,3),"")</f>
        <v/>
      </c>
      <c r="E4008" t="s">
        <v>4310</v>
      </c>
      <c r="F4008" s="27" t="str">
        <f t="shared" si="321"/>
        <v>CCV-61A</v>
      </c>
      <c r="G4008" t="s">
        <v>4311</v>
      </c>
      <c r="I4008" t="s">
        <v>4341</v>
      </c>
      <c r="J4008">
        <v>0</v>
      </c>
      <c r="K4008">
        <v>1</v>
      </c>
      <c r="L4008">
        <v>0</v>
      </c>
      <c r="M4008">
        <v>125</v>
      </c>
      <c r="N4008">
        <v>8</v>
      </c>
      <c r="O4008">
        <v>2</v>
      </c>
      <c r="P4008">
        <v>2</v>
      </c>
      <c r="Q4008">
        <v>2</v>
      </c>
      <c r="R4008" s="27">
        <f t="shared" si="325"/>
        <v>133</v>
      </c>
      <c r="S4008" s="27">
        <f t="shared" si="323"/>
        <v>129</v>
      </c>
      <c r="T4008" s="27" t="str">
        <f>IFERROR(VLOOKUP(F4008,#REF!,2,0),"")</f>
        <v/>
      </c>
      <c r="U4008" s="27" t="str">
        <f t="shared" si="324"/>
        <v>,18:45:00,car,133</v>
      </c>
    </row>
    <row r="4009" spans="1:21" x14ac:dyDescent="0.25">
      <c r="A4009" t="s">
        <v>201</v>
      </c>
      <c r="B4009">
        <v>19</v>
      </c>
      <c r="C4009" s="27" t="str">
        <f t="shared" si="320"/>
        <v>N</v>
      </c>
      <c r="D4009" s="27" t="str">
        <f>IFERROR(VLOOKUP(F4009,#REF!,3),"")</f>
        <v/>
      </c>
      <c r="E4009" t="s">
        <v>4310</v>
      </c>
      <c r="F4009" s="27" t="str">
        <f t="shared" si="321"/>
        <v>CCV-61A</v>
      </c>
      <c r="G4009" t="s">
        <v>4311</v>
      </c>
      <c r="I4009" t="s">
        <v>4342</v>
      </c>
      <c r="J4009">
        <v>1</v>
      </c>
      <c r="K4009">
        <v>0</v>
      </c>
      <c r="L4009">
        <v>0</v>
      </c>
      <c r="M4009">
        <v>114</v>
      </c>
      <c r="N4009">
        <v>9</v>
      </c>
      <c r="O4009">
        <v>1</v>
      </c>
      <c r="P4009">
        <v>2</v>
      </c>
      <c r="Q4009">
        <v>1</v>
      </c>
      <c r="R4009" s="27">
        <f t="shared" si="325"/>
        <v>119</v>
      </c>
      <c r="S4009" s="27">
        <f t="shared" si="323"/>
        <v>117</v>
      </c>
      <c r="T4009" s="27" t="str">
        <f>IFERROR(VLOOKUP(F4009,#REF!,2,0),"")</f>
        <v/>
      </c>
      <c r="U4009" s="27" t="str">
        <f t="shared" si="324"/>
        <v>,19:00:00,car,119</v>
      </c>
    </row>
    <row r="4010" spans="1:21" x14ac:dyDescent="0.25">
      <c r="A4010" t="s">
        <v>203</v>
      </c>
      <c r="B4010">
        <v>19</v>
      </c>
      <c r="C4010" s="27" t="str">
        <f t="shared" si="320"/>
        <v>N</v>
      </c>
      <c r="D4010" s="27" t="str">
        <f>IFERROR(VLOOKUP(F4010,#REF!,3),"")</f>
        <v/>
      </c>
      <c r="E4010" t="s">
        <v>4310</v>
      </c>
      <c r="F4010" s="27" t="str">
        <f t="shared" si="321"/>
        <v>CCV-61A</v>
      </c>
      <c r="G4010" t="s">
        <v>4311</v>
      </c>
      <c r="I4010" t="s">
        <v>4343</v>
      </c>
      <c r="J4010">
        <v>0</v>
      </c>
      <c r="K4010">
        <v>2</v>
      </c>
      <c r="L4010">
        <v>2</v>
      </c>
      <c r="M4010">
        <v>84</v>
      </c>
      <c r="N4010">
        <v>5</v>
      </c>
      <c r="O4010">
        <v>2</v>
      </c>
      <c r="P4010">
        <v>4</v>
      </c>
      <c r="Q4010">
        <v>1</v>
      </c>
      <c r="R4010" s="27">
        <f t="shared" si="325"/>
        <v>99</v>
      </c>
      <c r="S4010" s="27">
        <f t="shared" si="323"/>
        <v>94</v>
      </c>
      <c r="T4010" s="27" t="str">
        <f>IFERROR(VLOOKUP(F4010,#REF!,2,0),"")</f>
        <v/>
      </c>
      <c r="U4010" s="27" t="str">
        <f t="shared" si="324"/>
        <v>,19:15:00,car,99</v>
      </c>
    </row>
    <row r="4011" spans="1:21" x14ac:dyDescent="0.25">
      <c r="A4011" t="s">
        <v>205</v>
      </c>
      <c r="B4011">
        <v>19</v>
      </c>
      <c r="C4011" s="27" t="str">
        <f t="shared" si="320"/>
        <v>N</v>
      </c>
      <c r="D4011" s="27" t="str">
        <f>IFERROR(VLOOKUP(F4011,#REF!,3),"")</f>
        <v/>
      </c>
      <c r="E4011" t="s">
        <v>4310</v>
      </c>
      <c r="F4011" s="27" t="str">
        <f t="shared" si="321"/>
        <v>CCV-61A</v>
      </c>
      <c r="G4011" t="s">
        <v>4311</v>
      </c>
      <c r="I4011" t="s">
        <v>4344</v>
      </c>
      <c r="J4011">
        <v>0</v>
      </c>
      <c r="K4011">
        <v>0</v>
      </c>
      <c r="L4011">
        <v>0</v>
      </c>
      <c r="M4011">
        <v>7</v>
      </c>
      <c r="N4011">
        <v>0</v>
      </c>
      <c r="O4011">
        <v>0</v>
      </c>
      <c r="P4011">
        <v>0</v>
      </c>
      <c r="Q4011">
        <v>0</v>
      </c>
      <c r="R4011" s="27">
        <f t="shared" si="325"/>
        <v>7</v>
      </c>
      <c r="S4011" s="27">
        <f t="shared" si="323"/>
        <v>7</v>
      </c>
      <c r="T4011" s="27" t="str">
        <f>IFERROR(VLOOKUP(F4011,#REF!,2,0),"")</f>
        <v/>
      </c>
      <c r="U4011" s="27" t="str">
        <f t="shared" si="324"/>
        <v>,19:30:00,car,7</v>
      </c>
    </row>
    <row r="4012" spans="1:21" hidden="1" x14ac:dyDescent="0.25">
      <c r="A4012" t="s">
        <v>102</v>
      </c>
      <c r="B4012">
        <v>6</v>
      </c>
      <c r="C4012" s="27" t="str">
        <f t="shared" si="320"/>
        <v>M</v>
      </c>
      <c r="E4012" t="s">
        <v>4345</v>
      </c>
      <c r="F4012" s="27" t="str">
        <f t="shared" si="321"/>
        <v>CCV-61B</v>
      </c>
      <c r="G4012" t="s">
        <v>4346</v>
      </c>
      <c r="I4012" t="s">
        <v>4347</v>
      </c>
      <c r="J4012">
        <v>0</v>
      </c>
      <c r="K4012">
        <v>0</v>
      </c>
      <c r="L4012">
        <v>0</v>
      </c>
      <c r="M4012">
        <v>3</v>
      </c>
      <c r="N4012">
        <v>0</v>
      </c>
      <c r="O4012">
        <v>0</v>
      </c>
      <c r="P4012">
        <v>0</v>
      </c>
      <c r="Q4012">
        <v>0</v>
      </c>
      <c r="R4012" s="27">
        <f t="shared" si="322"/>
        <v>4</v>
      </c>
      <c r="S4012" s="27">
        <f t="shared" si="323"/>
        <v>3</v>
      </c>
      <c r="T4012" s="27" t="str">
        <f>IFERROR(VLOOKUP(F4012,#REF!,2,0),"")</f>
        <v/>
      </c>
      <c r="U4012" s="27" t="str">
        <f t="shared" si="324"/>
        <v>,06:00:00,car,4</v>
      </c>
    </row>
    <row r="4013" spans="1:21" hidden="1" x14ac:dyDescent="0.25">
      <c r="A4013" t="s">
        <v>107</v>
      </c>
      <c r="B4013">
        <v>6</v>
      </c>
      <c r="C4013" s="27" t="str">
        <f t="shared" si="320"/>
        <v>M</v>
      </c>
      <c r="E4013" t="s">
        <v>4345</v>
      </c>
      <c r="F4013" s="27" t="str">
        <f t="shared" si="321"/>
        <v>CCV-61B</v>
      </c>
      <c r="G4013" t="s">
        <v>4346</v>
      </c>
      <c r="I4013" t="s">
        <v>4348</v>
      </c>
      <c r="J4013">
        <v>0</v>
      </c>
      <c r="K4013">
        <v>0</v>
      </c>
      <c r="L4013">
        <v>0</v>
      </c>
      <c r="M4013">
        <v>12</v>
      </c>
      <c r="N4013">
        <v>1</v>
      </c>
      <c r="O4013">
        <v>0</v>
      </c>
      <c r="P4013">
        <v>5</v>
      </c>
      <c r="Q4013">
        <v>0</v>
      </c>
      <c r="R4013" s="27">
        <f t="shared" si="322"/>
        <v>23</v>
      </c>
      <c r="S4013" s="27">
        <f t="shared" si="323"/>
        <v>17</v>
      </c>
      <c r="T4013" s="27" t="str">
        <f>IFERROR(VLOOKUP(F4013,#REF!,2,0),"")</f>
        <v/>
      </c>
      <c r="U4013" s="27" t="str">
        <f t="shared" si="324"/>
        <v>,06:15:00,car,23</v>
      </c>
    </row>
    <row r="4014" spans="1:21" hidden="1" x14ac:dyDescent="0.25">
      <c r="A4014" t="s">
        <v>109</v>
      </c>
      <c r="B4014">
        <v>6</v>
      </c>
      <c r="C4014" s="27" t="str">
        <f t="shared" si="320"/>
        <v>M</v>
      </c>
      <c r="E4014" t="s">
        <v>4345</v>
      </c>
      <c r="F4014" s="27" t="str">
        <f t="shared" si="321"/>
        <v>CCV-61B</v>
      </c>
      <c r="G4014" t="s">
        <v>4346</v>
      </c>
      <c r="I4014" t="s">
        <v>4349</v>
      </c>
      <c r="J4014">
        <v>1</v>
      </c>
      <c r="K4014">
        <v>0</v>
      </c>
      <c r="L4014">
        <v>0</v>
      </c>
      <c r="M4014">
        <v>19</v>
      </c>
      <c r="N4014">
        <v>7</v>
      </c>
      <c r="O4014">
        <v>0</v>
      </c>
      <c r="P4014">
        <v>4</v>
      </c>
      <c r="Q4014">
        <v>3</v>
      </c>
      <c r="R4014" s="27">
        <f t="shared" si="322"/>
        <v>36</v>
      </c>
      <c r="S4014" s="27">
        <f t="shared" si="323"/>
        <v>26</v>
      </c>
      <c r="T4014" s="27" t="str">
        <f>IFERROR(VLOOKUP(F4014,#REF!,2,0),"")</f>
        <v/>
      </c>
      <c r="U4014" s="27" t="str">
        <f t="shared" si="324"/>
        <v>,06:30:00,car,36</v>
      </c>
    </row>
    <row r="4015" spans="1:21" hidden="1" x14ac:dyDescent="0.25">
      <c r="A4015" t="s">
        <v>111</v>
      </c>
      <c r="B4015">
        <v>6</v>
      </c>
      <c r="C4015" s="27" t="str">
        <f t="shared" si="320"/>
        <v>M</v>
      </c>
      <c r="E4015" t="s">
        <v>4345</v>
      </c>
      <c r="F4015" s="27" t="str">
        <f t="shared" si="321"/>
        <v>CCV-61B</v>
      </c>
      <c r="G4015" t="s">
        <v>4346</v>
      </c>
      <c r="I4015" t="s">
        <v>4350</v>
      </c>
      <c r="J4015">
        <v>0</v>
      </c>
      <c r="K4015">
        <v>1</v>
      </c>
      <c r="L4015">
        <v>0</v>
      </c>
      <c r="M4015">
        <v>30</v>
      </c>
      <c r="N4015">
        <v>10</v>
      </c>
      <c r="O4015">
        <v>1</v>
      </c>
      <c r="P4015">
        <v>2</v>
      </c>
      <c r="Q4015">
        <v>1</v>
      </c>
      <c r="R4015" s="27">
        <f t="shared" si="322"/>
        <v>48</v>
      </c>
      <c r="S4015" s="27">
        <f t="shared" si="323"/>
        <v>33</v>
      </c>
      <c r="T4015" s="27" t="str">
        <f>IFERROR(VLOOKUP(F4015,#REF!,2,0),"")</f>
        <v/>
      </c>
      <c r="U4015" s="27" t="str">
        <f t="shared" si="324"/>
        <v>,06:45:00,car,48</v>
      </c>
    </row>
    <row r="4016" spans="1:21" hidden="1" x14ac:dyDescent="0.25">
      <c r="A4016" t="s">
        <v>113</v>
      </c>
      <c r="B4016">
        <v>7</v>
      </c>
      <c r="C4016" s="27" t="str">
        <f t="shared" si="320"/>
        <v>M</v>
      </c>
      <c r="E4016" t="s">
        <v>4345</v>
      </c>
      <c r="F4016" s="27" t="str">
        <f t="shared" si="321"/>
        <v>CCV-61B</v>
      </c>
      <c r="G4016" t="s">
        <v>4346</v>
      </c>
      <c r="I4016" t="s">
        <v>4351</v>
      </c>
      <c r="J4016">
        <v>0</v>
      </c>
      <c r="K4016">
        <v>0</v>
      </c>
      <c r="L4016">
        <v>1</v>
      </c>
      <c r="M4016">
        <v>54</v>
      </c>
      <c r="N4016">
        <v>14</v>
      </c>
      <c r="O4016">
        <v>1</v>
      </c>
      <c r="P4016">
        <v>1</v>
      </c>
      <c r="Q4016">
        <v>2</v>
      </c>
      <c r="R4016" s="27">
        <f t="shared" si="322"/>
        <v>81</v>
      </c>
      <c r="S4016" s="27">
        <f t="shared" si="323"/>
        <v>60</v>
      </c>
      <c r="T4016" s="27" t="str">
        <f>IFERROR(VLOOKUP(F4016,#REF!,2,0),"")</f>
        <v/>
      </c>
      <c r="U4016" s="27" t="str">
        <f t="shared" si="324"/>
        <v>,07:00:00,car,81</v>
      </c>
    </row>
    <row r="4017" spans="1:21" hidden="1" x14ac:dyDescent="0.25">
      <c r="A4017" t="s">
        <v>115</v>
      </c>
      <c r="B4017">
        <v>7</v>
      </c>
      <c r="C4017" s="27" t="str">
        <f t="shared" si="320"/>
        <v>M</v>
      </c>
      <c r="E4017" t="s">
        <v>4345</v>
      </c>
      <c r="F4017" s="27" t="str">
        <f t="shared" si="321"/>
        <v>CCV-61B</v>
      </c>
      <c r="G4017" t="s">
        <v>4346</v>
      </c>
      <c r="I4017" t="s">
        <v>4352</v>
      </c>
      <c r="J4017">
        <v>0</v>
      </c>
      <c r="K4017">
        <v>2</v>
      </c>
      <c r="L4017">
        <v>0</v>
      </c>
      <c r="M4017">
        <v>74</v>
      </c>
      <c r="N4017">
        <v>9</v>
      </c>
      <c r="O4017">
        <v>0</v>
      </c>
      <c r="P4017">
        <v>3</v>
      </c>
      <c r="Q4017">
        <v>2</v>
      </c>
      <c r="R4017" s="27">
        <f t="shared" si="322"/>
        <v>110</v>
      </c>
      <c r="S4017" s="27">
        <f t="shared" si="323"/>
        <v>79</v>
      </c>
      <c r="T4017" s="27" t="str">
        <f>IFERROR(VLOOKUP(F4017,#REF!,2,0),"")</f>
        <v/>
      </c>
      <c r="U4017" s="27" t="str">
        <f t="shared" si="324"/>
        <v>,07:15:00,car,110</v>
      </c>
    </row>
    <row r="4018" spans="1:21" hidden="1" x14ac:dyDescent="0.25">
      <c r="A4018" t="s">
        <v>117</v>
      </c>
      <c r="B4018">
        <v>7</v>
      </c>
      <c r="C4018" s="27" t="str">
        <f t="shared" si="320"/>
        <v>M</v>
      </c>
      <c r="E4018" t="s">
        <v>4345</v>
      </c>
      <c r="F4018" s="27" t="str">
        <f t="shared" si="321"/>
        <v>CCV-61B</v>
      </c>
      <c r="G4018" t="s">
        <v>4346</v>
      </c>
      <c r="I4018" t="s">
        <v>4353</v>
      </c>
      <c r="J4018">
        <v>1</v>
      </c>
      <c r="K4018">
        <v>0</v>
      </c>
      <c r="L4018">
        <v>0</v>
      </c>
      <c r="M4018">
        <v>77</v>
      </c>
      <c r="N4018">
        <v>15</v>
      </c>
      <c r="O4018">
        <v>1</v>
      </c>
      <c r="P4018">
        <v>3</v>
      </c>
      <c r="Q4018">
        <v>1</v>
      </c>
      <c r="R4018" s="27">
        <f t="shared" si="322"/>
        <v>109</v>
      </c>
      <c r="S4018" s="27">
        <f t="shared" si="323"/>
        <v>81</v>
      </c>
      <c r="T4018" s="27" t="str">
        <f>IFERROR(VLOOKUP(F4018,#REF!,2,0),"")</f>
        <v/>
      </c>
      <c r="U4018" s="27" t="str">
        <f t="shared" si="324"/>
        <v>,07:30:00,car,109</v>
      </c>
    </row>
    <row r="4019" spans="1:21" hidden="1" x14ac:dyDescent="0.25">
      <c r="A4019" t="s">
        <v>119</v>
      </c>
      <c r="B4019">
        <v>7</v>
      </c>
      <c r="C4019" s="27" t="str">
        <f t="shared" si="320"/>
        <v>M</v>
      </c>
      <c r="E4019" t="s">
        <v>4345</v>
      </c>
      <c r="F4019" s="27" t="str">
        <f t="shared" si="321"/>
        <v>CCV-61B</v>
      </c>
      <c r="G4019" t="s">
        <v>4346</v>
      </c>
      <c r="I4019" t="s">
        <v>4354</v>
      </c>
      <c r="J4019">
        <v>0</v>
      </c>
      <c r="K4019">
        <v>1</v>
      </c>
      <c r="L4019">
        <v>0</v>
      </c>
      <c r="M4019">
        <v>117</v>
      </c>
      <c r="N4019">
        <v>35</v>
      </c>
      <c r="O4019">
        <v>0</v>
      </c>
      <c r="P4019">
        <v>5</v>
      </c>
      <c r="Q4019">
        <v>7</v>
      </c>
      <c r="R4019" s="27">
        <f t="shared" si="322"/>
        <v>178</v>
      </c>
      <c r="S4019" s="27">
        <f t="shared" si="323"/>
        <v>129</v>
      </c>
      <c r="T4019" s="27" t="str">
        <f>IFERROR(VLOOKUP(F4019,#REF!,2,0),"")</f>
        <v/>
      </c>
      <c r="U4019" s="27" t="str">
        <f t="shared" si="324"/>
        <v>,07:45:00,car,178</v>
      </c>
    </row>
    <row r="4020" spans="1:21" hidden="1" x14ac:dyDescent="0.25">
      <c r="A4020" t="s">
        <v>121</v>
      </c>
      <c r="B4020">
        <v>8</v>
      </c>
      <c r="C4020" s="27" t="str">
        <f t="shared" si="320"/>
        <v>M</v>
      </c>
      <c r="E4020" t="s">
        <v>4345</v>
      </c>
      <c r="F4020" s="27" t="str">
        <f t="shared" si="321"/>
        <v>CCV-61B</v>
      </c>
      <c r="G4020" t="s">
        <v>4346</v>
      </c>
      <c r="I4020" t="s">
        <v>4355</v>
      </c>
      <c r="J4020">
        <v>0</v>
      </c>
      <c r="K4020">
        <v>2</v>
      </c>
      <c r="L4020">
        <v>0</v>
      </c>
      <c r="M4020">
        <v>92</v>
      </c>
      <c r="N4020">
        <v>19</v>
      </c>
      <c r="O4020">
        <v>3</v>
      </c>
      <c r="P4020">
        <v>3</v>
      </c>
      <c r="Q4020">
        <v>6</v>
      </c>
      <c r="R4020" s="27">
        <f t="shared" si="322"/>
        <v>141</v>
      </c>
      <c r="S4020" s="27">
        <f t="shared" si="323"/>
        <v>101</v>
      </c>
      <c r="T4020" s="27" t="str">
        <f>IFERROR(VLOOKUP(F4020,#REF!,2,0),"")</f>
        <v/>
      </c>
      <c r="U4020" s="27" t="str">
        <f t="shared" si="324"/>
        <v>,08:00:00,car,141</v>
      </c>
    </row>
    <row r="4021" spans="1:21" hidden="1" x14ac:dyDescent="0.25">
      <c r="A4021" t="s">
        <v>123</v>
      </c>
      <c r="B4021">
        <v>8</v>
      </c>
      <c r="C4021" s="27" t="str">
        <f t="shared" si="320"/>
        <v>M</v>
      </c>
      <c r="E4021" t="s">
        <v>4345</v>
      </c>
      <c r="F4021" s="27" t="str">
        <f t="shared" si="321"/>
        <v>CCV-61B</v>
      </c>
      <c r="G4021" t="s">
        <v>4346</v>
      </c>
      <c r="I4021" t="s">
        <v>4356</v>
      </c>
      <c r="J4021">
        <v>0</v>
      </c>
      <c r="K4021">
        <v>2</v>
      </c>
      <c r="L4021">
        <v>0</v>
      </c>
      <c r="M4021">
        <v>105</v>
      </c>
      <c r="N4021">
        <v>15</v>
      </c>
      <c r="O4021">
        <v>2</v>
      </c>
      <c r="P4021">
        <v>2</v>
      </c>
      <c r="Q4021">
        <v>3</v>
      </c>
      <c r="R4021" s="27">
        <f t="shared" si="322"/>
        <v>152</v>
      </c>
      <c r="S4021" s="27">
        <f t="shared" si="323"/>
        <v>110</v>
      </c>
      <c r="T4021" s="27" t="str">
        <f>IFERROR(VLOOKUP(F4021,#REF!,2,0),"")</f>
        <v/>
      </c>
      <c r="U4021" s="27" t="str">
        <f t="shared" si="324"/>
        <v>,08:15:00,car,152</v>
      </c>
    </row>
    <row r="4022" spans="1:21" hidden="1" x14ac:dyDescent="0.25">
      <c r="A4022" t="s">
        <v>125</v>
      </c>
      <c r="B4022">
        <v>8</v>
      </c>
      <c r="C4022" s="27" t="str">
        <f t="shared" si="320"/>
        <v>M</v>
      </c>
      <c r="E4022" t="s">
        <v>4345</v>
      </c>
      <c r="F4022" s="27" t="str">
        <f t="shared" si="321"/>
        <v>CCV-61B</v>
      </c>
      <c r="G4022" t="s">
        <v>4346</v>
      </c>
      <c r="I4022" t="s">
        <v>4357</v>
      </c>
      <c r="J4022">
        <v>0</v>
      </c>
      <c r="K4022">
        <v>2</v>
      </c>
      <c r="L4022">
        <v>0</v>
      </c>
      <c r="M4022">
        <v>83</v>
      </c>
      <c r="N4022">
        <v>15</v>
      </c>
      <c r="O4022">
        <v>3</v>
      </c>
      <c r="P4022">
        <v>6</v>
      </c>
      <c r="Q4022">
        <v>2</v>
      </c>
      <c r="R4022" s="27">
        <f t="shared" si="322"/>
        <v>127</v>
      </c>
      <c r="S4022" s="27">
        <f t="shared" si="323"/>
        <v>91</v>
      </c>
      <c r="T4022" s="27" t="str">
        <f>IFERROR(VLOOKUP(F4022,#REF!,2,0),"")</f>
        <v/>
      </c>
      <c r="U4022" s="27" t="str">
        <f t="shared" si="324"/>
        <v>,08:30:00,car,127</v>
      </c>
    </row>
    <row r="4023" spans="1:21" hidden="1" x14ac:dyDescent="0.25">
      <c r="A4023" t="s">
        <v>127</v>
      </c>
      <c r="B4023">
        <v>8</v>
      </c>
      <c r="C4023" s="27" t="str">
        <f t="shared" si="320"/>
        <v>M</v>
      </c>
      <c r="E4023" t="s">
        <v>4345</v>
      </c>
      <c r="F4023" s="27" t="str">
        <f t="shared" si="321"/>
        <v>CCV-61B</v>
      </c>
      <c r="G4023" t="s">
        <v>4346</v>
      </c>
      <c r="I4023" t="s">
        <v>4358</v>
      </c>
      <c r="J4023">
        <v>0</v>
      </c>
      <c r="K4023">
        <v>0</v>
      </c>
      <c r="L4023">
        <v>0</v>
      </c>
      <c r="M4023">
        <v>86</v>
      </c>
      <c r="N4023">
        <v>18</v>
      </c>
      <c r="O4023">
        <v>1</v>
      </c>
      <c r="P4023">
        <v>4</v>
      </c>
      <c r="Q4023">
        <v>7</v>
      </c>
      <c r="R4023" s="27">
        <f t="shared" si="322"/>
        <v>130</v>
      </c>
      <c r="S4023" s="27">
        <f t="shared" si="323"/>
        <v>97</v>
      </c>
      <c r="T4023" s="27" t="str">
        <f>IFERROR(VLOOKUP(F4023,#REF!,2,0),"")</f>
        <v/>
      </c>
      <c r="U4023" s="27" t="str">
        <f t="shared" si="324"/>
        <v>,08:45:00,car,130</v>
      </c>
    </row>
    <row r="4024" spans="1:21" hidden="1" x14ac:dyDescent="0.25">
      <c r="A4024" t="s">
        <v>129</v>
      </c>
      <c r="B4024">
        <v>9</v>
      </c>
      <c r="C4024" s="27" t="str">
        <f t="shared" si="320"/>
        <v>M</v>
      </c>
      <c r="E4024" t="s">
        <v>4345</v>
      </c>
      <c r="F4024" s="27" t="str">
        <f t="shared" si="321"/>
        <v>CCV-61B</v>
      </c>
      <c r="G4024" t="s">
        <v>4346</v>
      </c>
      <c r="I4024" t="s">
        <v>4359</v>
      </c>
      <c r="J4024">
        <v>1</v>
      </c>
      <c r="K4024">
        <v>1</v>
      </c>
      <c r="L4024">
        <v>0</v>
      </c>
      <c r="M4024">
        <v>94</v>
      </c>
      <c r="N4024">
        <v>15</v>
      </c>
      <c r="O4024">
        <v>2</v>
      </c>
      <c r="P4024">
        <v>3</v>
      </c>
      <c r="Q4024">
        <v>4</v>
      </c>
      <c r="R4024" s="27">
        <f t="shared" si="322"/>
        <v>138</v>
      </c>
      <c r="S4024" s="27">
        <f t="shared" si="323"/>
        <v>101</v>
      </c>
      <c r="T4024" s="27" t="str">
        <f>IFERROR(VLOOKUP(F4024,#REF!,2,0),"")</f>
        <v/>
      </c>
      <c r="U4024" s="27" t="str">
        <f t="shared" si="324"/>
        <v>,09:00:00,car,138</v>
      </c>
    </row>
    <row r="4025" spans="1:21" hidden="1" x14ac:dyDescent="0.25">
      <c r="A4025" t="s">
        <v>131</v>
      </c>
      <c r="B4025">
        <v>9</v>
      </c>
      <c r="C4025" s="27" t="str">
        <f t="shared" si="320"/>
        <v>M</v>
      </c>
      <c r="E4025" t="s">
        <v>4345</v>
      </c>
      <c r="F4025" s="27" t="str">
        <f t="shared" si="321"/>
        <v>CCV-61B</v>
      </c>
      <c r="G4025" t="s">
        <v>4346</v>
      </c>
      <c r="I4025" t="s">
        <v>4360</v>
      </c>
      <c r="J4025">
        <v>0</v>
      </c>
      <c r="K4025">
        <v>0</v>
      </c>
      <c r="L4025">
        <v>0</v>
      </c>
      <c r="M4025">
        <v>103</v>
      </c>
      <c r="N4025">
        <v>12</v>
      </c>
      <c r="O4025">
        <v>0</v>
      </c>
      <c r="P4025">
        <v>1</v>
      </c>
      <c r="Q4025">
        <v>4</v>
      </c>
      <c r="R4025" s="27">
        <f t="shared" si="322"/>
        <v>143</v>
      </c>
      <c r="S4025" s="27">
        <f t="shared" si="323"/>
        <v>108</v>
      </c>
      <c r="T4025" s="27" t="str">
        <f>IFERROR(VLOOKUP(F4025,#REF!,2,0),"")</f>
        <v/>
      </c>
      <c r="U4025" s="27" t="str">
        <f t="shared" si="324"/>
        <v>,09:15:00,car,143</v>
      </c>
    </row>
    <row r="4026" spans="1:21" hidden="1" x14ac:dyDescent="0.25">
      <c r="A4026" t="s">
        <v>133</v>
      </c>
      <c r="B4026">
        <v>9</v>
      </c>
      <c r="C4026" s="27" t="str">
        <f t="shared" si="320"/>
        <v>M</v>
      </c>
      <c r="E4026" t="s">
        <v>4345</v>
      </c>
      <c r="F4026" s="27" t="str">
        <f t="shared" si="321"/>
        <v>CCV-61B</v>
      </c>
      <c r="G4026" t="s">
        <v>4346</v>
      </c>
      <c r="I4026" t="s">
        <v>4361</v>
      </c>
      <c r="J4026">
        <v>0</v>
      </c>
      <c r="K4026">
        <v>3</v>
      </c>
      <c r="L4026">
        <v>0</v>
      </c>
      <c r="M4026">
        <v>108</v>
      </c>
      <c r="N4026">
        <v>23</v>
      </c>
      <c r="O4026">
        <v>2</v>
      </c>
      <c r="P4026">
        <v>0</v>
      </c>
      <c r="Q4026">
        <v>8</v>
      </c>
      <c r="R4026" s="27">
        <f t="shared" si="322"/>
        <v>164</v>
      </c>
      <c r="S4026" s="27">
        <f t="shared" si="323"/>
        <v>116</v>
      </c>
      <c r="T4026" s="27" t="str">
        <f>IFERROR(VLOOKUP(F4026,#REF!,2,0),"")</f>
        <v/>
      </c>
      <c r="U4026" s="27" t="str">
        <f t="shared" si="324"/>
        <v>,09:30:00,car,164</v>
      </c>
    </row>
    <row r="4027" spans="1:21" hidden="1" x14ac:dyDescent="0.25">
      <c r="A4027" t="s">
        <v>135</v>
      </c>
      <c r="B4027">
        <v>9</v>
      </c>
      <c r="C4027" s="27" t="str">
        <f t="shared" si="320"/>
        <v>M</v>
      </c>
      <c r="E4027" t="s">
        <v>4345</v>
      </c>
      <c r="F4027" s="27" t="str">
        <f t="shared" si="321"/>
        <v>CCV-61B</v>
      </c>
      <c r="G4027" t="s">
        <v>4346</v>
      </c>
      <c r="I4027" t="s">
        <v>4362</v>
      </c>
      <c r="J4027">
        <v>1</v>
      </c>
      <c r="K4027">
        <v>1</v>
      </c>
      <c r="L4027">
        <v>0</v>
      </c>
      <c r="M4027">
        <v>83</v>
      </c>
      <c r="N4027">
        <v>18</v>
      </c>
      <c r="O4027">
        <v>0</v>
      </c>
      <c r="P4027">
        <v>4</v>
      </c>
      <c r="Q4027">
        <v>5</v>
      </c>
      <c r="R4027" s="27">
        <f t="shared" si="322"/>
        <v>127</v>
      </c>
      <c r="S4027" s="27">
        <f t="shared" si="323"/>
        <v>92</v>
      </c>
      <c r="T4027" s="27" t="str">
        <f>IFERROR(VLOOKUP(F4027,#REF!,2,0),"")</f>
        <v/>
      </c>
      <c r="U4027" s="27" t="str">
        <f t="shared" si="324"/>
        <v>,09:45:00,car,127</v>
      </c>
    </row>
    <row r="4028" spans="1:21" hidden="1" x14ac:dyDescent="0.25">
      <c r="A4028" t="s">
        <v>137</v>
      </c>
      <c r="B4028">
        <v>10</v>
      </c>
      <c r="C4028" s="27" t="str">
        <f t="shared" si="320"/>
        <v>M</v>
      </c>
      <c r="E4028" t="s">
        <v>4345</v>
      </c>
      <c r="F4028" s="27" t="str">
        <f t="shared" si="321"/>
        <v>CCV-61B</v>
      </c>
      <c r="G4028" t="s">
        <v>4346</v>
      </c>
      <c r="I4028" t="s">
        <v>4363</v>
      </c>
      <c r="J4028">
        <v>0</v>
      </c>
      <c r="K4028">
        <v>0</v>
      </c>
      <c r="L4028">
        <v>1</v>
      </c>
      <c r="M4028">
        <v>14</v>
      </c>
      <c r="N4028">
        <v>4</v>
      </c>
      <c r="O4028">
        <v>0</v>
      </c>
      <c r="P4028">
        <v>0</v>
      </c>
      <c r="Q4028">
        <v>0</v>
      </c>
      <c r="R4028" s="27">
        <f t="shared" si="322"/>
        <v>23</v>
      </c>
      <c r="S4028" s="27">
        <f t="shared" si="323"/>
        <v>17</v>
      </c>
      <c r="T4028" s="27" t="str">
        <f>IFERROR(VLOOKUP(F4028,#REF!,2,0),"")</f>
        <v/>
      </c>
      <c r="U4028" s="27" t="str">
        <f t="shared" si="324"/>
        <v>,10:00:00,car,23</v>
      </c>
    </row>
    <row r="4029" spans="1:21" hidden="1" x14ac:dyDescent="0.25">
      <c r="A4029" t="s">
        <v>183</v>
      </c>
      <c r="B4029">
        <v>15</v>
      </c>
      <c r="C4029" s="27" t="str">
        <f t="shared" si="320"/>
        <v>T</v>
      </c>
      <c r="E4029" t="s">
        <v>4345</v>
      </c>
      <c r="F4029" s="27" t="str">
        <f t="shared" si="321"/>
        <v>CCV-61B</v>
      </c>
      <c r="G4029" t="s">
        <v>4346</v>
      </c>
      <c r="I4029" t="s">
        <v>4364</v>
      </c>
      <c r="J4029">
        <v>0</v>
      </c>
      <c r="K4029">
        <v>0</v>
      </c>
      <c r="L4029">
        <v>1</v>
      </c>
      <c r="M4029">
        <v>24</v>
      </c>
      <c r="N4029">
        <v>5</v>
      </c>
      <c r="O4029">
        <v>0</v>
      </c>
      <c r="P4029">
        <v>1</v>
      </c>
      <c r="Q4029">
        <v>0</v>
      </c>
      <c r="R4029" s="27">
        <f t="shared" si="322"/>
        <v>37</v>
      </c>
      <c r="S4029" s="27">
        <f t="shared" si="323"/>
        <v>28</v>
      </c>
      <c r="T4029" s="27" t="str">
        <f>IFERROR(VLOOKUP(F4029,#REF!,2,0),"")</f>
        <v/>
      </c>
      <c r="U4029" s="27" t="str">
        <f t="shared" si="324"/>
        <v>,15:45:00,car,37</v>
      </c>
    </row>
    <row r="4030" spans="1:21" hidden="1" x14ac:dyDescent="0.25">
      <c r="A4030" t="s">
        <v>185</v>
      </c>
      <c r="B4030">
        <v>16</v>
      </c>
      <c r="C4030" s="27" t="str">
        <f t="shared" si="320"/>
        <v>T</v>
      </c>
      <c r="E4030" t="s">
        <v>4345</v>
      </c>
      <c r="F4030" s="27" t="str">
        <f t="shared" si="321"/>
        <v>CCV-61B</v>
      </c>
      <c r="G4030" t="s">
        <v>4346</v>
      </c>
      <c r="I4030" t="s">
        <v>4365</v>
      </c>
      <c r="J4030">
        <v>0</v>
      </c>
      <c r="K4030">
        <v>4</v>
      </c>
      <c r="L4030">
        <v>0</v>
      </c>
      <c r="M4030">
        <v>95</v>
      </c>
      <c r="N4030">
        <v>17</v>
      </c>
      <c r="O4030">
        <v>0</v>
      </c>
      <c r="P4030">
        <v>0</v>
      </c>
      <c r="Q4030">
        <v>15</v>
      </c>
      <c r="R4030" s="27">
        <f t="shared" si="322"/>
        <v>158</v>
      </c>
      <c r="S4030" s="27">
        <f t="shared" si="323"/>
        <v>110</v>
      </c>
      <c r="T4030" s="27" t="str">
        <f>IFERROR(VLOOKUP(F4030,#REF!,2,0),"")</f>
        <v/>
      </c>
      <c r="U4030" s="27" t="str">
        <f t="shared" si="324"/>
        <v>,16:00:00,car,158</v>
      </c>
    </row>
    <row r="4031" spans="1:21" hidden="1" x14ac:dyDescent="0.25">
      <c r="A4031" t="s">
        <v>187</v>
      </c>
      <c r="B4031">
        <v>16</v>
      </c>
      <c r="C4031" s="27" t="str">
        <f t="shared" si="320"/>
        <v>T</v>
      </c>
      <c r="E4031" t="s">
        <v>4345</v>
      </c>
      <c r="F4031" s="27" t="str">
        <f t="shared" si="321"/>
        <v>CCV-61B</v>
      </c>
      <c r="G4031" t="s">
        <v>4346</v>
      </c>
      <c r="I4031" t="s">
        <v>4366</v>
      </c>
      <c r="J4031">
        <v>0</v>
      </c>
      <c r="K4031">
        <v>2</v>
      </c>
      <c r="L4031">
        <v>1</v>
      </c>
      <c r="M4031">
        <v>104</v>
      </c>
      <c r="N4031">
        <v>13</v>
      </c>
      <c r="O4031">
        <v>0</v>
      </c>
      <c r="P4031">
        <v>4</v>
      </c>
      <c r="Q4031">
        <v>10</v>
      </c>
      <c r="R4031" s="27">
        <f t="shared" si="322"/>
        <v>165</v>
      </c>
      <c r="S4031" s="27">
        <f t="shared" si="323"/>
        <v>121</v>
      </c>
      <c r="T4031" s="27" t="str">
        <f>IFERROR(VLOOKUP(F4031,#REF!,2,0),"")</f>
        <v/>
      </c>
      <c r="U4031" s="27" t="str">
        <f t="shared" si="324"/>
        <v>,16:15:00,car,165</v>
      </c>
    </row>
    <row r="4032" spans="1:21" hidden="1" x14ac:dyDescent="0.25">
      <c r="A4032" t="s">
        <v>42</v>
      </c>
      <c r="B4032">
        <v>16</v>
      </c>
      <c r="C4032" s="27" t="str">
        <f t="shared" si="320"/>
        <v>T</v>
      </c>
      <c r="E4032" t="s">
        <v>4345</v>
      </c>
      <c r="F4032" s="27" t="str">
        <f t="shared" si="321"/>
        <v>CCV-61B</v>
      </c>
      <c r="G4032" t="s">
        <v>4346</v>
      </c>
      <c r="I4032" t="s">
        <v>4367</v>
      </c>
      <c r="J4032">
        <v>1</v>
      </c>
      <c r="K4032">
        <v>1</v>
      </c>
      <c r="L4032">
        <v>0</v>
      </c>
      <c r="M4032">
        <v>76</v>
      </c>
      <c r="N4032">
        <v>11</v>
      </c>
      <c r="O4032">
        <v>0</v>
      </c>
      <c r="P4032">
        <v>4</v>
      </c>
      <c r="Q4032">
        <v>10</v>
      </c>
      <c r="R4032" s="27">
        <f t="shared" si="322"/>
        <v>122</v>
      </c>
      <c r="S4032" s="27">
        <f t="shared" si="323"/>
        <v>90</v>
      </c>
      <c r="T4032" s="27" t="str">
        <f>IFERROR(VLOOKUP(F4032,#REF!,2,0),"")</f>
        <v/>
      </c>
      <c r="U4032" s="27" t="str">
        <f t="shared" si="324"/>
        <v>,16:30:00,car,122</v>
      </c>
    </row>
    <row r="4033" spans="1:21" hidden="1" x14ac:dyDescent="0.25">
      <c r="A4033" t="s">
        <v>43</v>
      </c>
      <c r="B4033">
        <v>16</v>
      </c>
      <c r="C4033" s="27" t="str">
        <f t="shared" si="320"/>
        <v>T</v>
      </c>
      <c r="E4033" t="s">
        <v>4345</v>
      </c>
      <c r="F4033" s="27" t="str">
        <f t="shared" si="321"/>
        <v>CCV-61B</v>
      </c>
      <c r="G4033" t="s">
        <v>4346</v>
      </c>
      <c r="I4033" t="s">
        <v>4368</v>
      </c>
      <c r="J4033">
        <v>0</v>
      </c>
      <c r="K4033">
        <v>3</v>
      </c>
      <c r="L4033">
        <v>0</v>
      </c>
      <c r="M4033">
        <v>95</v>
      </c>
      <c r="N4033">
        <v>13</v>
      </c>
      <c r="O4033">
        <v>0</v>
      </c>
      <c r="P4033">
        <v>5</v>
      </c>
      <c r="Q4033">
        <v>12</v>
      </c>
      <c r="R4033" s="27">
        <f t="shared" si="322"/>
        <v>157</v>
      </c>
      <c r="S4033" s="27">
        <f t="shared" si="323"/>
        <v>112</v>
      </c>
      <c r="T4033" s="27" t="str">
        <f>IFERROR(VLOOKUP(F4033,#REF!,2,0),"")</f>
        <v/>
      </c>
      <c r="U4033" s="27" t="str">
        <f t="shared" si="324"/>
        <v>,16:45:00,car,157</v>
      </c>
    </row>
    <row r="4034" spans="1:21" hidden="1" x14ac:dyDescent="0.25">
      <c r="A4034" t="s">
        <v>44</v>
      </c>
      <c r="B4034">
        <v>17</v>
      </c>
      <c r="C4034" s="27" t="str">
        <f t="shared" si="320"/>
        <v>T</v>
      </c>
      <c r="E4034" t="s">
        <v>4345</v>
      </c>
      <c r="F4034" s="27" t="str">
        <f t="shared" si="321"/>
        <v>CCV-61B</v>
      </c>
      <c r="G4034" t="s">
        <v>4346</v>
      </c>
      <c r="I4034" t="s">
        <v>4369</v>
      </c>
      <c r="J4034">
        <v>1</v>
      </c>
      <c r="K4034">
        <v>2</v>
      </c>
      <c r="L4034">
        <v>0</v>
      </c>
      <c r="M4034">
        <v>105</v>
      </c>
      <c r="N4034">
        <v>21</v>
      </c>
      <c r="O4034">
        <v>0</v>
      </c>
      <c r="P4034">
        <v>1</v>
      </c>
      <c r="Q4034">
        <v>8</v>
      </c>
      <c r="R4034" s="27">
        <f t="shared" si="322"/>
        <v>158</v>
      </c>
      <c r="S4034" s="27">
        <f t="shared" si="323"/>
        <v>114</v>
      </c>
      <c r="T4034" s="27" t="str">
        <f>IFERROR(VLOOKUP(F4034,#REF!,2,0),"")</f>
        <v/>
      </c>
      <c r="U4034" s="27" t="str">
        <f t="shared" si="324"/>
        <v>,17:00:00,car,158</v>
      </c>
    </row>
    <row r="4035" spans="1:21" hidden="1" x14ac:dyDescent="0.25">
      <c r="A4035" t="s">
        <v>45</v>
      </c>
      <c r="B4035">
        <v>17</v>
      </c>
      <c r="C4035" s="27" t="str">
        <f t="shared" ref="C4035:C4098" si="326">IF(B4035&lt;12,"M",IF(AND(B4035&gt;=12,B4035&lt;=18),"T","N"))</f>
        <v>T</v>
      </c>
      <c r="E4035" t="s">
        <v>4345</v>
      </c>
      <c r="F4035" s="27" t="str">
        <f t="shared" ref="F4035:F4098" si="327">CONCATENATE("CCV-",G4035)</f>
        <v>CCV-61B</v>
      </c>
      <c r="G4035" t="s">
        <v>4346</v>
      </c>
      <c r="I4035" t="s">
        <v>4370</v>
      </c>
      <c r="J4035">
        <v>0</v>
      </c>
      <c r="K4035">
        <v>2</v>
      </c>
      <c r="L4035">
        <v>0</v>
      </c>
      <c r="M4035">
        <v>105</v>
      </c>
      <c r="N4035">
        <v>19</v>
      </c>
      <c r="O4035">
        <v>0</v>
      </c>
      <c r="P4035">
        <v>3</v>
      </c>
      <c r="Q4035">
        <v>5</v>
      </c>
      <c r="R4035" s="27">
        <f t="shared" ref="R4035:R4098" si="328">ROUNDUP((M4035+P4035+Q4035+(1/6)*N4035+2*K4035+2.5*L4035)*1.3,0)</f>
        <v>157</v>
      </c>
      <c r="S4035" s="27">
        <f t="shared" ref="S4035:S4098" si="329">ROUNDUP(M4035+P4035+Q4035+2.5*L4035,0)</f>
        <v>113</v>
      </c>
      <c r="T4035" s="27" t="str">
        <f>IFERROR(VLOOKUP(F4035,#REF!,2,0),"")</f>
        <v/>
      </c>
      <c r="U4035" s="27" t="str">
        <f t="shared" ref="U4035:U4098" si="330">CONCATENATE(T4035,",",CONCATENATE(LEFT(A4035,5),":00"),",car,",R4035)</f>
        <v>,17:15:00,car,157</v>
      </c>
    </row>
    <row r="4036" spans="1:21" hidden="1" x14ac:dyDescent="0.25">
      <c r="A4036" t="s">
        <v>46</v>
      </c>
      <c r="B4036">
        <v>17</v>
      </c>
      <c r="C4036" s="27" t="str">
        <f t="shared" si="326"/>
        <v>T</v>
      </c>
      <c r="E4036" t="s">
        <v>4345</v>
      </c>
      <c r="F4036" s="27" t="str">
        <f t="shared" si="327"/>
        <v>CCV-61B</v>
      </c>
      <c r="G4036" t="s">
        <v>4346</v>
      </c>
      <c r="I4036" t="s">
        <v>4371</v>
      </c>
      <c r="J4036">
        <v>0</v>
      </c>
      <c r="K4036">
        <v>2</v>
      </c>
      <c r="L4036">
        <v>0</v>
      </c>
      <c r="M4036">
        <v>114</v>
      </c>
      <c r="N4036">
        <v>27</v>
      </c>
      <c r="O4036">
        <v>1</v>
      </c>
      <c r="P4036">
        <v>3</v>
      </c>
      <c r="Q4036">
        <v>6</v>
      </c>
      <c r="R4036" s="27">
        <f t="shared" si="328"/>
        <v>171</v>
      </c>
      <c r="S4036" s="27">
        <f t="shared" si="329"/>
        <v>123</v>
      </c>
      <c r="T4036" s="27" t="str">
        <f>IFERROR(VLOOKUP(F4036,#REF!,2,0),"")</f>
        <v/>
      </c>
      <c r="U4036" s="27" t="str">
        <f t="shared" si="330"/>
        <v>,17:30:00,car,171</v>
      </c>
    </row>
    <row r="4037" spans="1:21" hidden="1" x14ac:dyDescent="0.25">
      <c r="A4037" t="s">
        <v>47</v>
      </c>
      <c r="B4037">
        <v>17</v>
      </c>
      <c r="C4037" s="27" t="str">
        <f t="shared" si="326"/>
        <v>T</v>
      </c>
      <c r="E4037" t="s">
        <v>4345</v>
      </c>
      <c r="F4037" s="27" t="str">
        <f t="shared" si="327"/>
        <v>CCV-61B</v>
      </c>
      <c r="G4037" t="s">
        <v>4346</v>
      </c>
      <c r="I4037" t="s">
        <v>4372</v>
      </c>
      <c r="J4037">
        <v>0</v>
      </c>
      <c r="K4037">
        <v>0</v>
      </c>
      <c r="L4037">
        <v>0</v>
      </c>
      <c r="M4037">
        <v>128</v>
      </c>
      <c r="N4037">
        <v>19</v>
      </c>
      <c r="O4037">
        <v>0</v>
      </c>
      <c r="P4037">
        <v>5</v>
      </c>
      <c r="Q4037">
        <v>10</v>
      </c>
      <c r="R4037" s="27">
        <f t="shared" si="328"/>
        <v>191</v>
      </c>
      <c r="S4037" s="27">
        <f t="shared" si="329"/>
        <v>143</v>
      </c>
      <c r="T4037" s="27" t="str">
        <f>IFERROR(VLOOKUP(F4037,#REF!,2,0),"")</f>
        <v/>
      </c>
      <c r="U4037" s="27" t="str">
        <f t="shared" si="330"/>
        <v>,17:45:00,car,191</v>
      </c>
    </row>
    <row r="4038" spans="1:21" hidden="1" x14ac:dyDescent="0.25">
      <c r="A4038" t="s">
        <v>48</v>
      </c>
      <c r="B4038">
        <v>18</v>
      </c>
      <c r="C4038" s="27" t="str">
        <f t="shared" si="326"/>
        <v>T</v>
      </c>
      <c r="E4038" t="s">
        <v>4345</v>
      </c>
      <c r="F4038" s="27" t="str">
        <f t="shared" si="327"/>
        <v>CCV-61B</v>
      </c>
      <c r="G4038" t="s">
        <v>4346</v>
      </c>
      <c r="I4038" t="s">
        <v>4373</v>
      </c>
      <c r="J4038">
        <v>1</v>
      </c>
      <c r="K4038">
        <v>0</v>
      </c>
      <c r="L4038">
        <v>1</v>
      </c>
      <c r="M4038">
        <v>121</v>
      </c>
      <c r="N4038">
        <v>21</v>
      </c>
      <c r="O4038">
        <v>0</v>
      </c>
      <c r="P4038">
        <v>8</v>
      </c>
      <c r="Q4038">
        <v>8</v>
      </c>
      <c r="R4038" s="27">
        <f t="shared" si="328"/>
        <v>186</v>
      </c>
      <c r="S4038" s="27">
        <f t="shared" si="329"/>
        <v>140</v>
      </c>
      <c r="T4038" s="27" t="str">
        <f>IFERROR(VLOOKUP(F4038,#REF!,2,0),"")</f>
        <v/>
      </c>
      <c r="U4038" s="27" t="str">
        <f t="shared" si="330"/>
        <v>,18:00:00,car,186</v>
      </c>
    </row>
    <row r="4039" spans="1:21" hidden="1" x14ac:dyDescent="0.25">
      <c r="A4039" t="s">
        <v>49</v>
      </c>
      <c r="B4039">
        <v>18</v>
      </c>
      <c r="C4039" s="27" t="str">
        <f t="shared" si="326"/>
        <v>T</v>
      </c>
      <c r="E4039" t="s">
        <v>4345</v>
      </c>
      <c r="F4039" s="27" t="str">
        <f t="shared" si="327"/>
        <v>CCV-61B</v>
      </c>
      <c r="G4039" t="s">
        <v>4346</v>
      </c>
      <c r="I4039" t="s">
        <v>4374</v>
      </c>
      <c r="J4039">
        <v>0</v>
      </c>
      <c r="K4039">
        <v>4</v>
      </c>
      <c r="L4039">
        <v>1</v>
      </c>
      <c r="M4039">
        <v>122</v>
      </c>
      <c r="N4039">
        <v>23</v>
      </c>
      <c r="O4039">
        <v>0</v>
      </c>
      <c r="P4039">
        <v>5</v>
      </c>
      <c r="Q4039">
        <v>3</v>
      </c>
      <c r="R4039" s="27">
        <f t="shared" si="328"/>
        <v>188</v>
      </c>
      <c r="S4039" s="27">
        <f t="shared" si="329"/>
        <v>133</v>
      </c>
      <c r="T4039" s="27" t="str">
        <f>IFERROR(VLOOKUP(F4039,#REF!,2,0),"")</f>
        <v/>
      </c>
      <c r="U4039" s="27" t="str">
        <f t="shared" si="330"/>
        <v>,18:15:00,car,188</v>
      </c>
    </row>
    <row r="4040" spans="1:21" hidden="1" x14ac:dyDescent="0.25">
      <c r="A4040" t="s">
        <v>197</v>
      </c>
      <c r="B4040">
        <v>18</v>
      </c>
      <c r="C4040" s="27" t="str">
        <f t="shared" si="326"/>
        <v>T</v>
      </c>
      <c r="E4040" t="s">
        <v>4345</v>
      </c>
      <c r="F4040" s="27" t="str">
        <f t="shared" si="327"/>
        <v>CCV-61B</v>
      </c>
      <c r="G4040" t="s">
        <v>4346</v>
      </c>
      <c r="I4040" t="s">
        <v>4375</v>
      </c>
      <c r="J4040">
        <v>0</v>
      </c>
      <c r="K4040">
        <v>0</v>
      </c>
      <c r="L4040">
        <v>0</v>
      </c>
      <c r="M4040">
        <v>138</v>
      </c>
      <c r="N4040">
        <v>17</v>
      </c>
      <c r="O4040">
        <v>1</v>
      </c>
      <c r="P4040">
        <v>1</v>
      </c>
      <c r="Q4040">
        <v>7</v>
      </c>
      <c r="R4040" s="27">
        <f t="shared" si="328"/>
        <v>194</v>
      </c>
      <c r="S4040" s="27">
        <f t="shared" si="329"/>
        <v>146</v>
      </c>
      <c r="T4040" s="27" t="str">
        <f>IFERROR(VLOOKUP(F4040,#REF!,2,0),"")</f>
        <v/>
      </c>
      <c r="U4040" s="27" t="str">
        <f t="shared" si="330"/>
        <v>,18:30:00,car,194</v>
      </c>
    </row>
    <row r="4041" spans="1:21" hidden="1" x14ac:dyDescent="0.25">
      <c r="A4041" t="s">
        <v>199</v>
      </c>
      <c r="B4041">
        <v>18</v>
      </c>
      <c r="C4041" s="27" t="str">
        <f t="shared" si="326"/>
        <v>T</v>
      </c>
      <c r="E4041" t="s">
        <v>4345</v>
      </c>
      <c r="F4041" s="27" t="str">
        <f t="shared" si="327"/>
        <v>CCV-61B</v>
      </c>
      <c r="G4041" t="s">
        <v>4346</v>
      </c>
      <c r="I4041" t="s">
        <v>4376</v>
      </c>
      <c r="J4041">
        <v>0</v>
      </c>
      <c r="K4041">
        <v>0</v>
      </c>
      <c r="L4041">
        <v>0</v>
      </c>
      <c r="M4041">
        <v>138</v>
      </c>
      <c r="N4041">
        <v>17</v>
      </c>
      <c r="O4041">
        <v>0</v>
      </c>
      <c r="P4041">
        <v>3</v>
      </c>
      <c r="Q4041">
        <v>8</v>
      </c>
      <c r="R4041" s="27">
        <f t="shared" si="328"/>
        <v>198</v>
      </c>
      <c r="S4041" s="27">
        <f t="shared" si="329"/>
        <v>149</v>
      </c>
      <c r="T4041" s="27" t="str">
        <f>IFERROR(VLOOKUP(F4041,#REF!,2,0),"")</f>
        <v/>
      </c>
      <c r="U4041" s="27" t="str">
        <f t="shared" si="330"/>
        <v>,18:45:00,car,198</v>
      </c>
    </row>
    <row r="4042" spans="1:21" hidden="1" x14ac:dyDescent="0.25">
      <c r="A4042" t="s">
        <v>201</v>
      </c>
      <c r="B4042">
        <v>19</v>
      </c>
      <c r="C4042" s="27" t="str">
        <f t="shared" si="326"/>
        <v>N</v>
      </c>
      <c r="E4042" t="s">
        <v>4345</v>
      </c>
      <c r="F4042" s="27" t="str">
        <f t="shared" si="327"/>
        <v>CCV-61B</v>
      </c>
      <c r="G4042" t="s">
        <v>4346</v>
      </c>
      <c r="I4042" t="s">
        <v>4377</v>
      </c>
      <c r="J4042">
        <v>1</v>
      </c>
      <c r="K4042">
        <v>1</v>
      </c>
      <c r="L4042">
        <v>0</v>
      </c>
      <c r="M4042">
        <v>117</v>
      </c>
      <c r="N4042">
        <v>24</v>
      </c>
      <c r="O4042">
        <v>0</v>
      </c>
      <c r="P4042">
        <v>1</v>
      </c>
      <c r="Q4042">
        <v>5</v>
      </c>
      <c r="R4042" s="27">
        <f t="shared" si="328"/>
        <v>168</v>
      </c>
      <c r="S4042" s="27">
        <f t="shared" si="329"/>
        <v>123</v>
      </c>
      <c r="T4042" s="27" t="str">
        <f>IFERROR(VLOOKUP(F4042,#REF!,2,0),"")</f>
        <v/>
      </c>
      <c r="U4042" s="27" t="str">
        <f t="shared" si="330"/>
        <v>,19:00:00,car,168</v>
      </c>
    </row>
    <row r="4043" spans="1:21" hidden="1" x14ac:dyDescent="0.25">
      <c r="A4043" t="s">
        <v>203</v>
      </c>
      <c r="B4043">
        <v>19</v>
      </c>
      <c r="C4043" s="27" t="str">
        <f t="shared" si="326"/>
        <v>N</v>
      </c>
      <c r="E4043" t="s">
        <v>4345</v>
      </c>
      <c r="F4043" s="27" t="str">
        <f t="shared" si="327"/>
        <v>CCV-61B</v>
      </c>
      <c r="G4043" t="s">
        <v>4346</v>
      </c>
      <c r="I4043" t="s">
        <v>4378</v>
      </c>
      <c r="J4043">
        <v>0</v>
      </c>
      <c r="K4043">
        <v>2</v>
      </c>
      <c r="L4043">
        <v>0</v>
      </c>
      <c r="M4043">
        <v>105</v>
      </c>
      <c r="N4043">
        <v>16</v>
      </c>
      <c r="O4043">
        <v>0</v>
      </c>
      <c r="P4043">
        <v>3</v>
      </c>
      <c r="Q4043">
        <v>5</v>
      </c>
      <c r="R4043" s="27">
        <f t="shared" si="328"/>
        <v>156</v>
      </c>
      <c r="S4043" s="27">
        <f t="shared" si="329"/>
        <v>113</v>
      </c>
      <c r="T4043" s="27" t="str">
        <f>IFERROR(VLOOKUP(F4043,#REF!,2,0),"")</f>
        <v/>
      </c>
      <c r="U4043" s="27" t="str">
        <f t="shared" si="330"/>
        <v>,19:15:00,car,156</v>
      </c>
    </row>
    <row r="4044" spans="1:21" hidden="1" x14ac:dyDescent="0.25">
      <c r="A4044" t="s">
        <v>205</v>
      </c>
      <c r="B4044">
        <v>19</v>
      </c>
      <c r="C4044" s="27" t="str">
        <f t="shared" si="326"/>
        <v>N</v>
      </c>
      <c r="E4044" t="s">
        <v>4345</v>
      </c>
      <c r="F4044" s="27" t="str">
        <f t="shared" si="327"/>
        <v>CCV-61B</v>
      </c>
      <c r="G4044" t="s">
        <v>4346</v>
      </c>
      <c r="I4044" t="s">
        <v>4379</v>
      </c>
      <c r="J4044">
        <v>0</v>
      </c>
      <c r="K4044">
        <v>0</v>
      </c>
      <c r="L4044">
        <v>0</v>
      </c>
      <c r="M4044">
        <v>10</v>
      </c>
      <c r="N4044">
        <v>0</v>
      </c>
      <c r="O4044">
        <v>0</v>
      </c>
      <c r="P4044">
        <v>0</v>
      </c>
      <c r="Q4044">
        <v>0</v>
      </c>
      <c r="R4044" s="27">
        <f t="shared" si="328"/>
        <v>13</v>
      </c>
      <c r="S4044" s="27">
        <f t="shared" si="329"/>
        <v>10</v>
      </c>
      <c r="T4044" s="27" t="str">
        <f>IFERROR(VLOOKUP(F4044,#REF!,2,0),"")</f>
        <v/>
      </c>
      <c r="U4044" s="27" t="str">
        <f t="shared" si="330"/>
        <v>,19:30:00,car,13</v>
      </c>
    </row>
    <row r="4045" spans="1:21" x14ac:dyDescent="0.25">
      <c r="A4045" t="s">
        <v>107</v>
      </c>
      <c r="B4045">
        <v>6</v>
      </c>
      <c r="C4045" s="27" t="str">
        <f t="shared" si="326"/>
        <v>M</v>
      </c>
      <c r="D4045" s="27" t="str">
        <f>IFERROR(VLOOKUP(F4045,#REF!,3),"")</f>
        <v/>
      </c>
      <c r="E4045" t="s">
        <v>4380</v>
      </c>
      <c r="F4045" s="27" t="str">
        <f t="shared" si="327"/>
        <v>CCV-62A</v>
      </c>
      <c r="G4045" t="s">
        <v>4381</v>
      </c>
      <c r="I4045" t="s">
        <v>4382</v>
      </c>
      <c r="J4045">
        <v>0</v>
      </c>
      <c r="K4045">
        <v>20</v>
      </c>
      <c r="L4045">
        <v>7</v>
      </c>
      <c r="M4045">
        <v>132</v>
      </c>
      <c r="N4045">
        <v>49</v>
      </c>
      <c r="O4045">
        <v>2</v>
      </c>
      <c r="P4045">
        <v>0</v>
      </c>
      <c r="Q4045">
        <v>11</v>
      </c>
      <c r="R4045" s="27">
        <f t="shared" ref="R4045:R4075" si="331">ROUNDUP((M4045+P4045+Q4045+(1/6)*N4045+2*K4045+2.5*L4045)*1,0)</f>
        <v>209</v>
      </c>
      <c r="S4045" s="27">
        <f t="shared" si="329"/>
        <v>161</v>
      </c>
      <c r="T4045" s="27" t="str">
        <f>IFERROR(VLOOKUP(F4045,#REF!,2,0),"")</f>
        <v/>
      </c>
      <c r="U4045" s="27" t="str">
        <f t="shared" si="330"/>
        <v>,06:15:00,car,209</v>
      </c>
    </row>
    <row r="4046" spans="1:21" x14ac:dyDescent="0.25">
      <c r="A4046" t="s">
        <v>109</v>
      </c>
      <c r="B4046">
        <v>6</v>
      </c>
      <c r="C4046" s="27" t="str">
        <f t="shared" si="326"/>
        <v>M</v>
      </c>
      <c r="D4046" s="27" t="str">
        <f>IFERROR(VLOOKUP(F4046,#REF!,3),"")</f>
        <v/>
      </c>
      <c r="E4046" t="s">
        <v>4380</v>
      </c>
      <c r="F4046" s="27" t="str">
        <f t="shared" si="327"/>
        <v>CCV-62A</v>
      </c>
      <c r="G4046" t="s">
        <v>4381</v>
      </c>
      <c r="I4046" t="s">
        <v>4383</v>
      </c>
      <c r="J4046">
        <v>0</v>
      </c>
      <c r="K4046">
        <v>53</v>
      </c>
      <c r="L4046">
        <v>23</v>
      </c>
      <c r="M4046">
        <v>669</v>
      </c>
      <c r="N4046">
        <v>311</v>
      </c>
      <c r="O4046">
        <v>22</v>
      </c>
      <c r="P4046">
        <v>3</v>
      </c>
      <c r="Q4046">
        <v>47</v>
      </c>
      <c r="R4046" s="27">
        <f t="shared" si="331"/>
        <v>935</v>
      </c>
      <c r="S4046" s="27">
        <f t="shared" si="329"/>
        <v>777</v>
      </c>
      <c r="T4046" s="27" t="str">
        <f>IFERROR(VLOOKUP(F4046,#REF!,2,0),"")</f>
        <v/>
      </c>
      <c r="U4046" s="27" t="str">
        <f t="shared" si="330"/>
        <v>,06:30:00,car,935</v>
      </c>
    </row>
    <row r="4047" spans="1:21" x14ac:dyDescent="0.25">
      <c r="A4047" t="s">
        <v>111</v>
      </c>
      <c r="B4047">
        <v>6</v>
      </c>
      <c r="C4047" s="27" t="str">
        <f t="shared" si="326"/>
        <v>M</v>
      </c>
      <c r="D4047" s="27" t="str">
        <f>IFERROR(VLOOKUP(F4047,#REF!,3),"")</f>
        <v/>
      </c>
      <c r="E4047" t="s">
        <v>4380</v>
      </c>
      <c r="F4047" s="27" t="str">
        <f t="shared" si="327"/>
        <v>CCV-62A</v>
      </c>
      <c r="G4047" t="s">
        <v>4381</v>
      </c>
      <c r="I4047" t="s">
        <v>4384</v>
      </c>
      <c r="J4047">
        <v>0</v>
      </c>
      <c r="K4047">
        <v>36</v>
      </c>
      <c r="L4047">
        <v>13</v>
      </c>
      <c r="M4047">
        <v>530</v>
      </c>
      <c r="N4047">
        <v>312</v>
      </c>
      <c r="O4047">
        <v>17</v>
      </c>
      <c r="P4047">
        <v>6</v>
      </c>
      <c r="Q4047">
        <v>29</v>
      </c>
      <c r="R4047" s="27">
        <f t="shared" si="331"/>
        <v>722</v>
      </c>
      <c r="S4047" s="27">
        <f t="shared" si="329"/>
        <v>598</v>
      </c>
      <c r="T4047" s="27" t="str">
        <f>IFERROR(VLOOKUP(F4047,#REF!,2,0),"")</f>
        <v/>
      </c>
      <c r="U4047" s="27" t="str">
        <f t="shared" si="330"/>
        <v>,06:45:00,car,722</v>
      </c>
    </row>
    <row r="4048" spans="1:21" x14ac:dyDescent="0.25">
      <c r="A4048" t="s">
        <v>113</v>
      </c>
      <c r="B4048">
        <v>7</v>
      </c>
      <c r="C4048" s="27" t="str">
        <f t="shared" si="326"/>
        <v>M</v>
      </c>
      <c r="D4048" s="27" t="str">
        <f>IFERROR(VLOOKUP(F4048,#REF!,3),"")</f>
        <v/>
      </c>
      <c r="E4048" t="s">
        <v>4380</v>
      </c>
      <c r="F4048" s="27" t="str">
        <f t="shared" si="327"/>
        <v>CCV-62A</v>
      </c>
      <c r="G4048" t="s">
        <v>4381</v>
      </c>
      <c r="I4048" t="s">
        <v>4385</v>
      </c>
      <c r="J4048">
        <v>1</v>
      </c>
      <c r="K4048">
        <v>27</v>
      </c>
      <c r="L4048">
        <v>11</v>
      </c>
      <c r="M4048">
        <v>496</v>
      </c>
      <c r="N4048">
        <v>254</v>
      </c>
      <c r="O4048">
        <v>14</v>
      </c>
      <c r="P4048">
        <v>8</v>
      </c>
      <c r="Q4048">
        <v>31</v>
      </c>
      <c r="R4048" s="27">
        <f t="shared" si="331"/>
        <v>659</v>
      </c>
      <c r="S4048" s="27">
        <f t="shared" si="329"/>
        <v>563</v>
      </c>
      <c r="T4048" s="27" t="str">
        <f>IFERROR(VLOOKUP(F4048,#REF!,2,0),"")</f>
        <v/>
      </c>
      <c r="U4048" s="27" t="str">
        <f t="shared" si="330"/>
        <v>,07:00:00,car,659</v>
      </c>
    </row>
    <row r="4049" spans="1:21" x14ac:dyDescent="0.25">
      <c r="A4049" t="s">
        <v>115</v>
      </c>
      <c r="B4049">
        <v>7</v>
      </c>
      <c r="C4049" s="27" t="str">
        <f t="shared" si="326"/>
        <v>M</v>
      </c>
      <c r="D4049" s="27" t="str">
        <f>IFERROR(VLOOKUP(F4049,#REF!,3),"")</f>
        <v/>
      </c>
      <c r="E4049" t="s">
        <v>4380</v>
      </c>
      <c r="F4049" s="27" t="str">
        <f t="shared" si="327"/>
        <v>CCV-62A</v>
      </c>
      <c r="G4049" t="s">
        <v>4381</v>
      </c>
      <c r="I4049" t="s">
        <v>4386</v>
      </c>
      <c r="J4049">
        <v>0</v>
      </c>
      <c r="K4049">
        <v>33</v>
      </c>
      <c r="L4049">
        <v>11</v>
      </c>
      <c r="M4049">
        <v>512</v>
      </c>
      <c r="N4049">
        <v>266</v>
      </c>
      <c r="O4049">
        <v>14</v>
      </c>
      <c r="P4049">
        <v>8</v>
      </c>
      <c r="Q4049">
        <v>30</v>
      </c>
      <c r="R4049" s="27">
        <f t="shared" si="331"/>
        <v>688</v>
      </c>
      <c r="S4049" s="27">
        <f t="shared" si="329"/>
        <v>578</v>
      </c>
      <c r="T4049" s="27" t="str">
        <f>IFERROR(VLOOKUP(F4049,#REF!,2,0),"")</f>
        <v/>
      </c>
      <c r="U4049" s="27" t="str">
        <f t="shared" si="330"/>
        <v>,07:15:00,car,688</v>
      </c>
    </row>
    <row r="4050" spans="1:21" x14ac:dyDescent="0.25">
      <c r="A4050" t="s">
        <v>117</v>
      </c>
      <c r="B4050">
        <v>7</v>
      </c>
      <c r="C4050" s="27" t="str">
        <f t="shared" si="326"/>
        <v>M</v>
      </c>
      <c r="D4050" s="27" t="str">
        <f>IFERROR(VLOOKUP(F4050,#REF!,3),"")</f>
        <v/>
      </c>
      <c r="E4050" t="s">
        <v>4380</v>
      </c>
      <c r="F4050" s="27" t="str">
        <f t="shared" si="327"/>
        <v>CCV-62A</v>
      </c>
      <c r="G4050" t="s">
        <v>4381</v>
      </c>
      <c r="I4050" t="s">
        <v>4387</v>
      </c>
      <c r="J4050">
        <v>0</v>
      </c>
      <c r="K4050">
        <v>29</v>
      </c>
      <c r="L4050">
        <v>8</v>
      </c>
      <c r="M4050">
        <v>473</v>
      </c>
      <c r="N4050">
        <v>362</v>
      </c>
      <c r="O4050">
        <v>7</v>
      </c>
      <c r="P4050">
        <v>11</v>
      </c>
      <c r="Q4050">
        <v>27</v>
      </c>
      <c r="R4050" s="27">
        <f t="shared" si="331"/>
        <v>650</v>
      </c>
      <c r="S4050" s="27">
        <f t="shared" si="329"/>
        <v>531</v>
      </c>
      <c r="T4050" s="27" t="str">
        <f>IFERROR(VLOOKUP(F4050,#REF!,2,0),"")</f>
        <v/>
      </c>
      <c r="U4050" s="27" t="str">
        <f t="shared" si="330"/>
        <v>,07:30:00,car,650</v>
      </c>
    </row>
    <row r="4051" spans="1:21" x14ac:dyDescent="0.25">
      <c r="A4051" t="s">
        <v>119</v>
      </c>
      <c r="B4051">
        <v>7</v>
      </c>
      <c r="C4051" s="27" t="str">
        <f t="shared" si="326"/>
        <v>M</v>
      </c>
      <c r="D4051" s="27" t="str">
        <f>IFERROR(VLOOKUP(F4051,#REF!,3),"")</f>
        <v/>
      </c>
      <c r="E4051" t="s">
        <v>4380</v>
      </c>
      <c r="F4051" s="27" t="str">
        <f t="shared" si="327"/>
        <v>CCV-62A</v>
      </c>
      <c r="G4051" t="s">
        <v>4381</v>
      </c>
      <c r="I4051" t="s">
        <v>4388</v>
      </c>
      <c r="J4051">
        <v>1</v>
      </c>
      <c r="K4051">
        <v>20</v>
      </c>
      <c r="L4051">
        <v>8</v>
      </c>
      <c r="M4051">
        <v>523</v>
      </c>
      <c r="N4051">
        <v>451</v>
      </c>
      <c r="O4051">
        <v>11</v>
      </c>
      <c r="P4051">
        <v>14</v>
      </c>
      <c r="Q4051">
        <v>37</v>
      </c>
      <c r="R4051" s="27">
        <f t="shared" si="331"/>
        <v>710</v>
      </c>
      <c r="S4051" s="27">
        <f t="shared" si="329"/>
        <v>594</v>
      </c>
      <c r="T4051" s="27" t="str">
        <f>IFERROR(VLOOKUP(F4051,#REF!,2,0),"")</f>
        <v/>
      </c>
      <c r="U4051" s="27" t="str">
        <f t="shared" si="330"/>
        <v>,07:45:00,car,710</v>
      </c>
    </row>
    <row r="4052" spans="1:21" x14ac:dyDescent="0.25">
      <c r="A4052" t="s">
        <v>121</v>
      </c>
      <c r="B4052">
        <v>8</v>
      </c>
      <c r="C4052" s="27" t="str">
        <f t="shared" si="326"/>
        <v>M</v>
      </c>
      <c r="D4052" s="27" t="str">
        <f>IFERROR(VLOOKUP(F4052,#REF!,3),"")</f>
        <v/>
      </c>
      <c r="E4052" t="s">
        <v>4380</v>
      </c>
      <c r="F4052" s="27" t="str">
        <f t="shared" si="327"/>
        <v>CCV-62A</v>
      </c>
      <c r="G4052" t="s">
        <v>4381</v>
      </c>
      <c r="I4052" t="s">
        <v>4389</v>
      </c>
      <c r="J4052">
        <v>1</v>
      </c>
      <c r="K4052">
        <v>42</v>
      </c>
      <c r="L4052">
        <v>21</v>
      </c>
      <c r="M4052">
        <v>495</v>
      </c>
      <c r="N4052">
        <v>329</v>
      </c>
      <c r="O4052">
        <v>19</v>
      </c>
      <c r="P4052">
        <v>20</v>
      </c>
      <c r="Q4052">
        <v>42</v>
      </c>
      <c r="R4052" s="27">
        <f t="shared" si="331"/>
        <v>749</v>
      </c>
      <c r="S4052" s="27">
        <f t="shared" si="329"/>
        <v>610</v>
      </c>
      <c r="T4052" s="27" t="str">
        <f>IFERROR(VLOOKUP(F4052,#REF!,2,0),"")</f>
        <v/>
      </c>
      <c r="U4052" s="27" t="str">
        <f t="shared" si="330"/>
        <v>,08:00:00,car,749</v>
      </c>
    </row>
    <row r="4053" spans="1:21" x14ac:dyDescent="0.25">
      <c r="A4053" t="s">
        <v>123</v>
      </c>
      <c r="B4053">
        <v>8</v>
      </c>
      <c r="C4053" s="27" t="str">
        <f t="shared" si="326"/>
        <v>M</v>
      </c>
      <c r="D4053" s="27" t="str">
        <f>IFERROR(VLOOKUP(F4053,#REF!,3),"")</f>
        <v/>
      </c>
      <c r="E4053" t="s">
        <v>4380</v>
      </c>
      <c r="F4053" s="27" t="str">
        <f t="shared" si="327"/>
        <v>CCV-62A</v>
      </c>
      <c r="G4053" t="s">
        <v>4381</v>
      </c>
      <c r="I4053" t="s">
        <v>4390</v>
      </c>
      <c r="J4053">
        <v>2</v>
      </c>
      <c r="K4053">
        <v>41</v>
      </c>
      <c r="L4053">
        <v>21</v>
      </c>
      <c r="M4053">
        <v>497</v>
      </c>
      <c r="N4053">
        <v>244</v>
      </c>
      <c r="O4053">
        <v>17</v>
      </c>
      <c r="P4053">
        <v>10</v>
      </c>
      <c r="Q4053">
        <v>39</v>
      </c>
      <c r="R4053" s="27">
        <f t="shared" si="331"/>
        <v>722</v>
      </c>
      <c r="S4053" s="27">
        <f t="shared" si="329"/>
        <v>599</v>
      </c>
      <c r="T4053" s="27" t="str">
        <f>IFERROR(VLOOKUP(F4053,#REF!,2,0),"")</f>
        <v/>
      </c>
      <c r="U4053" s="27" t="str">
        <f t="shared" si="330"/>
        <v>,08:15:00,car,722</v>
      </c>
    </row>
    <row r="4054" spans="1:21" x14ac:dyDescent="0.25">
      <c r="A4054" t="s">
        <v>125</v>
      </c>
      <c r="B4054">
        <v>8</v>
      </c>
      <c r="C4054" s="27" t="str">
        <f t="shared" si="326"/>
        <v>M</v>
      </c>
      <c r="D4054" s="27" t="str">
        <f>IFERROR(VLOOKUP(F4054,#REF!,3),"")</f>
        <v/>
      </c>
      <c r="E4054" t="s">
        <v>4380</v>
      </c>
      <c r="F4054" s="27" t="str">
        <f t="shared" si="327"/>
        <v>CCV-62A</v>
      </c>
      <c r="G4054" t="s">
        <v>4381</v>
      </c>
      <c r="I4054" t="s">
        <v>4391</v>
      </c>
      <c r="J4054">
        <v>0</v>
      </c>
      <c r="K4054">
        <v>44</v>
      </c>
      <c r="L4054">
        <v>26</v>
      </c>
      <c r="M4054">
        <v>442</v>
      </c>
      <c r="N4054">
        <v>184</v>
      </c>
      <c r="O4054">
        <v>11</v>
      </c>
      <c r="P4054">
        <v>4</v>
      </c>
      <c r="Q4054">
        <v>32</v>
      </c>
      <c r="R4054" s="27">
        <f t="shared" si="331"/>
        <v>662</v>
      </c>
      <c r="S4054" s="27">
        <f t="shared" si="329"/>
        <v>543</v>
      </c>
      <c r="T4054" s="27" t="str">
        <f>IFERROR(VLOOKUP(F4054,#REF!,2,0),"")</f>
        <v/>
      </c>
      <c r="U4054" s="27" t="str">
        <f t="shared" si="330"/>
        <v>,08:30:00,car,662</v>
      </c>
    </row>
    <row r="4055" spans="1:21" x14ac:dyDescent="0.25">
      <c r="A4055" t="s">
        <v>127</v>
      </c>
      <c r="B4055">
        <v>8</v>
      </c>
      <c r="C4055" s="27" t="str">
        <f t="shared" si="326"/>
        <v>M</v>
      </c>
      <c r="D4055" s="27" t="str">
        <f>IFERROR(VLOOKUP(F4055,#REF!,3),"")</f>
        <v/>
      </c>
      <c r="E4055" t="s">
        <v>4380</v>
      </c>
      <c r="F4055" s="27" t="str">
        <f t="shared" si="327"/>
        <v>CCV-62A</v>
      </c>
      <c r="G4055" t="s">
        <v>4381</v>
      </c>
      <c r="I4055" t="s">
        <v>4392</v>
      </c>
      <c r="J4055">
        <v>0</v>
      </c>
      <c r="K4055">
        <v>25</v>
      </c>
      <c r="L4055">
        <v>14</v>
      </c>
      <c r="M4055">
        <v>456</v>
      </c>
      <c r="N4055">
        <v>163</v>
      </c>
      <c r="O4055">
        <v>16</v>
      </c>
      <c r="P4055">
        <v>13</v>
      </c>
      <c r="Q4055">
        <v>57</v>
      </c>
      <c r="R4055" s="27">
        <f t="shared" si="331"/>
        <v>639</v>
      </c>
      <c r="S4055" s="27">
        <f t="shared" si="329"/>
        <v>561</v>
      </c>
      <c r="T4055" s="27" t="str">
        <f>IFERROR(VLOOKUP(F4055,#REF!,2,0),"")</f>
        <v/>
      </c>
      <c r="U4055" s="27" t="str">
        <f t="shared" si="330"/>
        <v>,08:45:00,car,639</v>
      </c>
    </row>
    <row r="4056" spans="1:21" x14ac:dyDescent="0.25">
      <c r="A4056" t="s">
        <v>129</v>
      </c>
      <c r="B4056">
        <v>9</v>
      </c>
      <c r="C4056" s="27" t="str">
        <f t="shared" si="326"/>
        <v>M</v>
      </c>
      <c r="D4056" s="27" t="str">
        <f>IFERROR(VLOOKUP(F4056,#REF!,3),"")</f>
        <v/>
      </c>
      <c r="E4056" t="s">
        <v>4380</v>
      </c>
      <c r="F4056" s="27" t="str">
        <f t="shared" si="327"/>
        <v>CCV-62A</v>
      </c>
      <c r="G4056" t="s">
        <v>4381</v>
      </c>
      <c r="I4056" t="s">
        <v>4393</v>
      </c>
      <c r="J4056">
        <v>0</v>
      </c>
      <c r="K4056">
        <v>34</v>
      </c>
      <c r="L4056">
        <v>20</v>
      </c>
      <c r="M4056">
        <v>463</v>
      </c>
      <c r="N4056">
        <v>143</v>
      </c>
      <c r="O4056">
        <v>16</v>
      </c>
      <c r="P4056">
        <v>8</v>
      </c>
      <c r="Q4056">
        <v>46</v>
      </c>
      <c r="R4056" s="27">
        <f t="shared" si="331"/>
        <v>659</v>
      </c>
      <c r="S4056" s="27">
        <f t="shared" si="329"/>
        <v>567</v>
      </c>
      <c r="T4056" s="27" t="str">
        <f>IFERROR(VLOOKUP(F4056,#REF!,2,0),"")</f>
        <v/>
      </c>
      <c r="U4056" s="27" t="str">
        <f t="shared" si="330"/>
        <v>,09:00:00,car,659</v>
      </c>
    </row>
    <row r="4057" spans="1:21" x14ac:dyDescent="0.25">
      <c r="A4057" t="s">
        <v>131</v>
      </c>
      <c r="B4057">
        <v>9</v>
      </c>
      <c r="C4057" s="27" t="str">
        <f t="shared" si="326"/>
        <v>M</v>
      </c>
      <c r="D4057" s="27" t="str">
        <f>IFERROR(VLOOKUP(F4057,#REF!,3),"")</f>
        <v/>
      </c>
      <c r="E4057" t="s">
        <v>4380</v>
      </c>
      <c r="F4057" s="27" t="str">
        <f t="shared" si="327"/>
        <v>CCV-62A</v>
      </c>
      <c r="G4057" t="s">
        <v>4381</v>
      </c>
      <c r="I4057" t="s">
        <v>4394</v>
      </c>
      <c r="J4057">
        <v>1</v>
      </c>
      <c r="K4057">
        <v>48</v>
      </c>
      <c r="L4057">
        <v>10</v>
      </c>
      <c r="M4057">
        <v>605</v>
      </c>
      <c r="N4057">
        <v>99</v>
      </c>
      <c r="O4057">
        <v>14</v>
      </c>
      <c r="P4057">
        <v>7</v>
      </c>
      <c r="Q4057">
        <v>39</v>
      </c>
      <c r="R4057" s="27">
        <f t="shared" si="331"/>
        <v>789</v>
      </c>
      <c r="S4057" s="27">
        <f t="shared" si="329"/>
        <v>676</v>
      </c>
      <c r="T4057" s="27" t="str">
        <f>IFERROR(VLOOKUP(F4057,#REF!,2,0),"")</f>
        <v/>
      </c>
      <c r="U4057" s="27" t="str">
        <f t="shared" si="330"/>
        <v>,09:15:00,car,789</v>
      </c>
    </row>
    <row r="4058" spans="1:21" x14ac:dyDescent="0.25">
      <c r="A4058" t="s">
        <v>133</v>
      </c>
      <c r="B4058">
        <v>9</v>
      </c>
      <c r="C4058" s="27" t="str">
        <f t="shared" si="326"/>
        <v>M</v>
      </c>
      <c r="D4058" s="27" t="str">
        <f>IFERROR(VLOOKUP(F4058,#REF!,3),"")</f>
        <v/>
      </c>
      <c r="E4058" t="s">
        <v>4380</v>
      </c>
      <c r="F4058" s="27" t="str">
        <f t="shared" si="327"/>
        <v>CCV-62A</v>
      </c>
      <c r="G4058" t="s">
        <v>4381</v>
      </c>
      <c r="I4058" t="s">
        <v>4395</v>
      </c>
      <c r="J4058">
        <v>1</v>
      </c>
      <c r="K4058">
        <v>49</v>
      </c>
      <c r="L4058">
        <v>19</v>
      </c>
      <c r="M4058">
        <v>613</v>
      </c>
      <c r="N4058">
        <v>128</v>
      </c>
      <c r="O4058">
        <v>10</v>
      </c>
      <c r="P4058">
        <v>8</v>
      </c>
      <c r="Q4058">
        <v>41</v>
      </c>
      <c r="R4058" s="27">
        <f t="shared" si="331"/>
        <v>829</v>
      </c>
      <c r="S4058" s="27">
        <f t="shared" si="329"/>
        <v>710</v>
      </c>
      <c r="T4058" s="27" t="str">
        <f>IFERROR(VLOOKUP(F4058,#REF!,2,0),"")</f>
        <v/>
      </c>
      <c r="U4058" s="27" t="str">
        <f t="shared" si="330"/>
        <v>,09:30:00,car,829</v>
      </c>
    </row>
    <row r="4059" spans="1:21" x14ac:dyDescent="0.25">
      <c r="A4059" t="s">
        <v>135</v>
      </c>
      <c r="B4059">
        <v>9</v>
      </c>
      <c r="C4059" s="27" t="str">
        <f t="shared" si="326"/>
        <v>M</v>
      </c>
      <c r="D4059" s="27" t="str">
        <f>IFERROR(VLOOKUP(F4059,#REF!,3),"")</f>
        <v/>
      </c>
      <c r="E4059" t="s">
        <v>4380</v>
      </c>
      <c r="F4059" s="27" t="str">
        <f t="shared" si="327"/>
        <v>CCV-62A</v>
      </c>
      <c r="G4059" t="s">
        <v>4381</v>
      </c>
      <c r="I4059" t="s">
        <v>4396</v>
      </c>
      <c r="J4059">
        <v>1</v>
      </c>
      <c r="K4059">
        <v>38</v>
      </c>
      <c r="L4059">
        <v>25</v>
      </c>
      <c r="M4059">
        <v>570</v>
      </c>
      <c r="N4059">
        <v>139</v>
      </c>
      <c r="O4059">
        <v>9</v>
      </c>
      <c r="P4059">
        <v>11</v>
      </c>
      <c r="Q4059">
        <v>44</v>
      </c>
      <c r="R4059" s="27">
        <f t="shared" si="331"/>
        <v>787</v>
      </c>
      <c r="S4059" s="27">
        <f t="shared" si="329"/>
        <v>688</v>
      </c>
      <c r="T4059" s="27" t="str">
        <f>IFERROR(VLOOKUP(F4059,#REF!,2,0),"")</f>
        <v/>
      </c>
      <c r="U4059" s="27" t="str">
        <f t="shared" si="330"/>
        <v>,09:45:00,car,787</v>
      </c>
    </row>
    <row r="4060" spans="1:21" x14ac:dyDescent="0.25">
      <c r="A4060" t="s">
        <v>137</v>
      </c>
      <c r="B4060">
        <v>10</v>
      </c>
      <c r="C4060" s="27" t="str">
        <f t="shared" si="326"/>
        <v>M</v>
      </c>
      <c r="D4060" s="27" t="str">
        <f>IFERROR(VLOOKUP(F4060,#REF!,3),"")</f>
        <v/>
      </c>
      <c r="E4060" t="s">
        <v>4380</v>
      </c>
      <c r="F4060" s="27" t="str">
        <f t="shared" si="327"/>
        <v>CCV-62A</v>
      </c>
      <c r="G4060" t="s">
        <v>4381</v>
      </c>
      <c r="I4060" t="s">
        <v>4397</v>
      </c>
      <c r="J4060">
        <v>0</v>
      </c>
      <c r="K4060">
        <v>5</v>
      </c>
      <c r="L4060">
        <v>2</v>
      </c>
      <c r="M4060">
        <v>35</v>
      </c>
      <c r="N4060">
        <v>14</v>
      </c>
      <c r="O4060">
        <v>1</v>
      </c>
      <c r="P4060">
        <v>0</v>
      </c>
      <c r="Q4060">
        <v>1</v>
      </c>
      <c r="R4060" s="27">
        <f t="shared" si="331"/>
        <v>54</v>
      </c>
      <c r="S4060" s="27">
        <f t="shared" si="329"/>
        <v>41</v>
      </c>
      <c r="T4060" s="27" t="str">
        <f>IFERROR(VLOOKUP(F4060,#REF!,2,0),"")</f>
        <v/>
      </c>
      <c r="U4060" s="27" t="str">
        <f t="shared" si="330"/>
        <v>,10:00:00,car,54</v>
      </c>
    </row>
    <row r="4061" spans="1:21" x14ac:dyDescent="0.25">
      <c r="A4061" t="s">
        <v>185</v>
      </c>
      <c r="B4061">
        <v>16</v>
      </c>
      <c r="C4061" s="27" t="str">
        <f t="shared" si="326"/>
        <v>T</v>
      </c>
      <c r="D4061" s="27" t="str">
        <f>IFERROR(VLOOKUP(F4061,#REF!,3),"")</f>
        <v/>
      </c>
      <c r="E4061" t="s">
        <v>4380</v>
      </c>
      <c r="F4061" s="27" t="str">
        <f t="shared" si="327"/>
        <v>CCV-62A</v>
      </c>
      <c r="G4061" t="s">
        <v>4381</v>
      </c>
      <c r="I4061" t="s">
        <v>4398</v>
      </c>
      <c r="J4061">
        <v>0</v>
      </c>
      <c r="K4061">
        <v>22</v>
      </c>
      <c r="L4061">
        <v>10</v>
      </c>
      <c r="M4061">
        <v>644</v>
      </c>
      <c r="N4061">
        <v>48</v>
      </c>
      <c r="O4061">
        <v>15</v>
      </c>
      <c r="P4061">
        <v>10</v>
      </c>
      <c r="Q4061">
        <v>29</v>
      </c>
      <c r="R4061" s="27">
        <f t="shared" si="331"/>
        <v>760</v>
      </c>
      <c r="S4061" s="27">
        <f t="shared" si="329"/>
        <v>708</v>
      </c>
      <c r="T4061" s="27" t="str">
        <f>IFERROR(VLOOKUP(F4061,#REF!,2,0),"")</f>
        <v/>
      </c>
      <c r="U4061" s="27" t="str">
        <f t="shared" si="330"/>
        <v>,16:00:00,car,760</v>
      </c>
    </row>
    <row r="4062" spans="1:21" x14ac:dyDescent="0.25">
      <c r="A4062" t="s">
        <v>187</v>
      </c>
      <c r="B4062">
        <v>16</v>
      </c>
      <c r="C4062" s="27" t="str">
        <f t="shared" si="326"/>
        <v>T</v>
      </c>
      <c r="D4062" s="27" t="str">
        <f>IFERROR(VLOOKUP(F4062,#REF!,3),"")</f>
        <v/>
      </c>
      <c r="E4062" t="s">
        <v>4380</v>
      </c>
      <c r="F4062" s="27" t="str">
        <f t="shared" si="327"/>
        <v>CCV-62A</v>
      </c>
      <c r="G4062" t="s">
        <v>4381</v>
      </c>
      <c r="I4062" t="s">
        <v>4399</v>
      </c>
      <c r="J4062">
        <v>0</v>
      </c>
      <c r="K4062">
        <v>16</v>
      </c>
      <c r="L4062">
        <v>15</v>
      </c>
      <c r="M4062">
        <v>713</v>
      </c>
      <c r="N4062">
        <v>102</v>
      </c>
      <c r="O4062">
        <v>13</v>
      </c>
      <c r="P4062">
        <v>11</v>
      </c>
      <c r="Q4062">
        <v>33</v>
      </c>
      <c r="R4062" s="27">
        <f t="shared" si="331"/>
        <v>844</v>
      </c>
      <c r="S4062" s="27">
        <f t="shared" si="329"/>
        <v>795</v>
      </c>
      <c r="T4062" s="27" t="str">
        <f>IFERROR(VLOOKUP(F4062,#REF!,2,0),"")</f>
        <v/>
      </c>
      <c r="U4062" s="27" t="str">
        <f t="shared" si="330"/>
        <v>,16:15:00,car,844</v>
      </c>
    </row>
    <row r="4063" spans="1:21" x14ac:dyDescent="0.25">
      <c r="A4063" t="s">
        <v>42</v>
      </c>
      <c r="B4063">
        <v>16</v>
      </c>
      <c r="C4063" s="27" t="str">
        <f t="shared" si="326"/>
        <v>T</v>
      </c>
      <c r="D4063" s="27" t="str">
        <f>IFERROR(VLOOKUP(F4063,#REF!,3),"")</f>
        <v/>
      </c>
      <c r="E4063" t="s">
        <v>4380</v>
      </c>
      <c r="F4063" s="27" t="str">
        <f t="shared" si="327"/>
        <v>CCV-62A</v>
      </c>
      <c r="G4063" t="s">
        <v>4381</v>
      </c>
      <c r="I4063" t="s">
        <v>4400</v>
      </c>
      <c r="J4063">
        <v>1</v>
      </c>
      <c r="K4063">
        <v>18</v>
      </c>
      <c r="L4063">
        <v>13</v>
      </c>
      <c r="M4063">
        <v>619</v>
      </c>
      <c r="N4063">
        <v>72</v>
      </c>
      <c r="O4063">
        <v>14</v>
      </c>
      <c r="P4063">
        <v>4</v>
      </c>
      <c r="Q4063">
        <v>24</v>
      </c>
      <c r="R4063" s="27">
        <f t="shared" si="331"/>
        <v>728</v>
      </c>
      <c r="S4063" s="27">
        <f t="shared" si="329"/>
        <v>680</v>
      </c>
      <c r="T4063" s="27" t="str">
        <f>IFERROR(VLOOKUP(F4063,#REF!,2,0),"")</f>
        <v/>
      </c>
      <c r="U4063" s="27" t="str">
        <f t="shared" si="330"/>
        <v>,16:30:00,car,728</v>
      </c>
    </row>
    <row r="4064" spans="1:21" x14ac:dyDescent="0.25">
      <c r="A4064" t="s">
        <v>43</v>
      </c>
      <c r="B4064">
        <v>16</v>
      </c>
      <c r="C4064" s="27" t="str">
        <f t="shared" si="326"/>
        <v>T</v>
      </c>
      <c r="D4064" s="27" t="str">
        <f>IFERROR(VLOOKUP(F4064,#REF!,3),"")</f>
        <v/>
      </c>
      <c r="E4064" t="s">
        <v>4380</v>
      </c>
      <c r="F4064" s="27" t="str">
        <f t="shared" si="327"/>
        <v>CCV-62A</v>
      </c>
      <c r="G4064" t="s">
        <v>4381</v>
      </c>
      <c r="I4064" t="s">
        <v>4401</v>
      </c>
      <c r="J4064">
        <v>1</v>
      </c>
      <c r="K4064">
        <v>24</v>
      </c>
      <c r="L4064">
        <v>9</v>
      </c>
      <c r="M4064">
        <v>739</v>
      </c>
      <c r="N4064">
        <v>110</v>
      </c>
      <c r="O4064">
        <v>13</v>
      </c>
      <c r="P4064">
        <v>10</v>
      </c>
      <c r="Q4064">
        <v>35</v>
      </c>
      <c r="R4064" s="27">
        <f t="shared" si="331"/>
        <v>873</v>
      </c>
      <c r="S4064" s="27">
        <f t="shared" si="329"/>
        <v>807</v>
      </c>
      <c r="T4064" s="27" t="str">
        <f>IFERROR(VLOOKUP(F4064,#REF!,2,0),"")</f>
        <v/>
      </c>
      <c r="U4064" s="27" t="str">
        <f t="shared" si="330"/>
        <v>,16:45:00,car,873</v>
      </c>
    </row>
    <row r="4065" spans="1:21" x14ac:dyDescent="0.25">
      <c r="A4065" t="s">
        <v>44</v>
      </c>
      <c r="B4065">
        <v>17</v>
      </c>
      <c r="C4065" s="27" t="str">
        <f t="shared" si="326"/>
        <v>T</v>
      </c>
      <c r="D4065" s="27" t="str">
        <f>IFERROR(VLOOKUP(F4065,#REF!,3),"")</f>
        <v/>
      </c>
      <c r="E4065" t="s">
        <v>4380</v>
      </c>
      <c r="F4065" s="27" t="str">
        <f t="shared" si="327"/>
        <v>CCV-62A</v>
      </c>
      <c r="G4065" t="s">
        <v>4381</v>
      </c>
      <c r="I4065" t="s">
        <v>4402</v>
      </c>
      <c r="J4065">
        <v>0</v>
      </c>
      <c r="K4065">
        <v>9</v>
      </c>
      <c r="L4065">
        <v>11</v>
      </c>
      <c r="M4065">
        <v>636</v>
      </c>
      <c r="N4065">
        <v>99</v>
      </c>
      <c r="O4065">
        <v>22</v>
      </c>
      <c r="P4065">
        <v>8</v>
      </c>
      <c r="Q4065">
        <v>24</v>
      </c>
      <c r="R4065" s="27">
        <f t="shared" si="331"/>
        <v>730</v>
      </c>
      <c r="S4065" s="27">
        <f t="shared" si="329"/>
        <v>696</v>
      </c>
      <c r="T4065" s="27" t="str">
        <f>IFERROR(VLOOKUP(F4065,#REF!,2,0),"")</f>
        <v/>
      </c>
      <c r="U4065" s="27" t="str">
        <f t="shared" si="330"/>
        <v>,17:00:00,car,730</v>
      </c>
    </row>
    <row r="4066" spans="1:21" x14ac:dyDescent="0.25">
      <c r="A4066" t="s">
        <v>45</v>
      </c>
      <c r="B4066">
        <v>17</v>
      </c>
      <c r="C4066" s="27" t="str">
        <f t="shared" si="326"/>
        <v>T</v>
      </c>
      <c r="D4066" s="27" t="str">
        <f>IFERROR(VLOOKUP(F4066,#REF!,3),"")</f>
        <v/>
      </c>
      <c r="E4066" t="s">
        <v>4380</v>
      </c>
      <c r="F4066" s="27" t="str">
        <f t="shared" si="327"/>
        <v>CCV-62A</v>
      </c>
      <c r="G4066" t="s">
        <v>4381</v>
      </c>
      <c r="I4066" t="s">
        <v>4403</v>
      </c>
      <c r="J4066">
        <v>0</v>
      </c>
      <c r="K4066">
        <v>14</v>
      </c>
      <c r="L4066">
        <v>6</v>
      </c>
      <c r="M4066">
        <v>774</v>
      </c>
      <c r="N4066">
        <v>117</v>
      </c>
      <c r="O4066">
        <v>13</v>
      </c>
      <c r="P4066">
        <v>9</v>
      </c>
      <c r="Q4066">
        <v>30</v>
      </c>
      <c r="R4066" s="27">
        <f t="shared" si="331"/>
        <v>876</v>
      </c>
      <c r="S4066" s="27">
        <f t="shared" si="329"/>
        <v>828</v>
      </c>
      <c r="T4066" s="27" t="str">
        <f>IFERROR(VLOOKUP(F4066,#REF!,2,0),"")</f>
        <v/>
      </c>
      <c r="U4066" s="27" t="str">
        <f t="shared" si="330"/>
        <v>,17:15:00,car,876</v>
      </c>
    </row>
    <row r="4067" spans="1:21" x14ac:dyDescent="0.25">
      <c r="A4067" t="s">
        <v>46</v>
      </c>
      <c r="B4067">
        <v>17</v>
      </c>
      <c r="C4067" s="27" t="str">
        <f t="shared" si="326"/>
        <v>T</v>
      </c>
      <c r="D4067" s="27" t="str">
        <f>IFERROR(VLOOKUP(F4067,#REF!,3),"")</f>
        <v/>
      </c>
      <c r="E4067" t="s">
        <v>4380</v>
      </c>
      <c r="F4067" s="27" t="str">
        <f t="shared" si="327"/>
        <v>CCV-62A</v>
      </c>
      <c r="G4067" t="s">
        <v>4381</v>
      </c>
      <c r="I4067" t="s">
        <v>4404</v>
      </c>
      <c r="J4067">
        <v>0</v>
      </c>
      <c r="K4067">
        <v>9</v>
      </c>
      <c r="L4067">
        <v>7</v>
      </c>
      <c r="M4067">
        <v>759</v>
      </c>
      <c r="N4067">
        <v>96</v>
      </c>
      <c r="O4067">
        <v>13</v>
      </c>
      <c r="P4067">
        <v>5</v>
      </c>
      <c r="Q4067">
        <v>18</v>
      </c>
      <c r="R4067" s="27">
        <f t="shared" si="331"/>
        <v>834</v>
      </c>
      <c r="S4067" s="27">
        <f t="shared" si="329"/>
        <v>800</v>
      </c>
      <c r="T4067" s="27" t="str">
        <f>IFERROR(VLOOKUP(F4067,#REF!,2,0),"")</f>
        <v/>
      </c>
      <c r="U4067" s="27" t="str">
        <f t="shared" si="330"/>
        <v>,17:30:00,car,834</v>
      </c>
    </row>
    <row r="4068" spans="1:21" x14ac:dyDescent="0.25">
      <c r="A4068" t="s">
        <v>47</v>
      </c>
      <c r="B4068">
        <v>17</v>
      </c>
      <c r="C4068" s="27" t="str">
        <f t="shared" si="326"/>
        <v>T</v>
      </c>
      <c r="D4068" s="27" t="str">
        <f>IFERROR(VLOOKUP(F4068,#REF!,3),"")</f>
        <v/>
      </c>
      <c r="E4068" t="s">
        <v>4380</v>
      </c>
      <c r="F4068" s="27" t="str">
        <f t="shared" si="327"/>
        <v>CCV-62A</v>
      </c>
      <c r="G4068" t="s">
        <v>4381</v>
      </c>
      <c r="I4068" t="s">
        <v>4405</v>
      </c>
      <c r="J4068">
        <v>0</v>
      </c>
      <c r="K4068">
        <v>11</v>
      </c>
      <c r="L4068">
        <v>3</v>
      </c>
      <c r="M4068">
        <v>726</v>
      </c>
      <c r="N4068">
        <v>111</v>
      </c>
      <c r="O4068">
        <v>20</v>
      </c>
      <c r="P4068">
        <v>11</v>
      </c>
      <c r="Q4068">
        <v>23</v>
      </c>
      <c r="R4068" s="27">
        <f t="shared" si="331"/>
        <v>808</v>
      </c>
      <c r="S4068" s="27">
        <f t="shared" si="329"/>
        <v>768</v>
      </c>
      <c r="T4068" s="27" t="str">
        <f>IFERROR(VLOOKUP(F4068,#REF!,2,0),"")</f>
        <v/>
      </c>
      <c r="U4068" s="27" t="str">
        <f t="shared" si="330"/>
        <v>,17:45:00,car,808</v>
      </c>
    </row>
    <row r="4069" spans="1:21" x14ac:dyDescent="0.25">
      <c r="A4069" t="s">
        <v>48</v>
      </c>
      <c r="B4069">
        <v>18</v>
      </c>
      <c r="C4069" s="27" t="str">
        <f t="shared" si="326"/>
        <v>T</v>
      </c>
      <c r="D4069" s="27" t="str">
        <f>IFERROR(VLOOKUP(F4069,#REF!,3),"")</f>
        <v/>
      </c>
      <c r="E4069" t="s">
        <v>4380</v>
      </c>
      <c r="F4069" s="27" t="str">
        <f t="shared" si="327"/>
        <v>CCV-62A</v>
      </c>
      <c r="G4069" t="s">
        <v>4381</v>
      </c>
      <c r="I4069" t="s">
        <v>4406</v>
      </c>
      <c r="J4069">
        <v>0</v>
      </c>
      <c r="K4069">
        <v>9</v>
      </c>
      <c r="L4069">
        <v>0</v>
      </c>
      <c r="M4069">
        <v>758</v>
      </c>
      <c r="N4069">
        <v>145</v>
      </c>
      <c r="O4069">
        <v>22</v>
      </c>
      <c r="P4069">
        <v>3</v>
      </c>
      <c r="Q4069">
        <v>8</v>
      </c>
      <c r="R4069" s="27">
        <f t="shared" si="331"/>
        <v>812</v>
      </c>
      <c r="S4069" s="27">
        <f t="shared" si="329"/>
        <v>769</v>
      </c>
      <c r="T4069" s="27" t="str">
        <f>IFERROR(VLOOKUP(F4069,#REF!,2,0),"")</f>
        <v/>
      </c>
      <c r="U4069" s="27" t="str">
        <f t="shared" si="330"/>
        <v>,18:00:00,car,812</v>
      </c>
    </row>
    <row r="4070" spans="1:21" x14ac:dyDescent="0.25">
      <c r="A4070" t="s">
        <v>49</v>
      </c>
      <c r="B4070">
        <v>18</v>
      </c>
      <c r="C4070" s="27" t="str">
        <f t="shared" si="326"/>
        <v>T</v>
      </c>
      <c r="D4070" s="27" t="str">
        <f>IFERROR(VLOOKUP(F4070,#REF!,3),"")</f>
        <v/>
      </c>
      <c r="E4070" t="s">
        <v>4380</v>
      </c>
      <c r="F4070" s="27" t="str">
        <f t="shared" si="327"/>
        <v>CCV-62A</v>
      </c>
      <c r="G4070" t="s">
        <v>4381</v>
      </c>
      <c r="I4070" t="s">
        <v>4407</v>
      </c>
      <c r="J4070">
        <v>0</v>
      </c>
      <c r="K4070">
        <v>7</v>
      </c>
      <c r="L4070">
        <v>4</v>
      </c>
      <c r="M4070">
        <v>761</v>
      </c>
      <c r="N4070">
        <v>143</v>
      </c>
      <c r="O4070">
        <v>9</v>
      </c>
      <c r="P4070">
        <v>3</v>
      </c>
      <c r="Q4070">
        <v>23</v>
      </c>
      <c r="R4070" s="27">
        <f t="shared" si="331"/>
        <v>835</v>
      </c>
      <c r="S4070" s="27">
        <f t="shared" si="329"/>
        <v>797</v>
      </c>
      <c r="T4070" s="27" t="str">
        <f>IFERROR(VLOOKUP(F4070,#REF!,2,0),"")</f>
        <v/>
      </c>
      <c r="U4070" s="27" t="str">
        <f t="shared" si="330"/>
        <v>,18:15:00,car,835</v>
      </c>
    </row>
    <row r="4071" spans="1:21" x14ac:dyDescent="0.25">
      <c r="A4071" t="s">
        <v>197</v>
      </c>
      <c r="B4071">
        <v>18</v>
      </c>
      <c r="C4071" s="27" t="str">
        <f t="shared" si="326"/>
        <v>T</v>
      </c>
      <c r="D4071" s="27" t="str">
        <f>IFERROR(VLOOKUP(F4071,#REF!,3),"")</f>
        <v/>
      </c>
      <c r="E4071" t="s">
        <v>4380</v>
      </c>
      <c r="F4071" s="27" t="str">
        <f t="shared" si="327"/>
        <v>CCV-62A</v>
      </c>
      <c r="G4071" t="s">
        <v>4381</v>
      </c>
      <c r="I4071" t="s">
        <v>4408</v>
      </c>
      <c r="J4071">
        <v>1</v>
      </c>
      <c r="K4071">
        <v>7</v>
      </c>
      <c r="L4071">
        <v>1</v>
      </c>
      <c r="M4071">
        <v>679</v>
      </c>
      <c r="N4071">
        <v>111</v>
      </c>
      <c r="O4071">
        <v>9</v>
      </c>
      <c r="P4071">
        <v>10</v>
      </c>
      <c r="Q4071">
        <v>16</v>
      </c>
      <c r="R4071" s="27">
        <f t="shared" si="331"/>
        <v>740</v>
      </c>
      <c r="S4071" s="27">
        <f t="shared" si="329"/>
        <v>708</v>
      </c>
      <c r="T4071" s="27" t="str">
        <f>IFERROR(VLOOKUP(F4071,#REF!,2,0),"")</f>
        <v/>
      </c>
      <c r="U4071" s="27" t="str">
        <f t="shared" si="330"/>
        <v>,18:30:00,car,740</v>
      </c>
    </row>
    <row r="4072" spans="1:21" x14ac:dyDescent="0.25">
      <c r="A4072" t="s">
        <v>199</v>
      </c>
      <c r="B4072">
        <v>18</v>
      </c>
      <c r="C4072" s="27" t="str">
        <f t="shared" si="326"/>
        <v>T</v>
      </c>
      <c r="D4072" s="27" t="str">
        <f>IFERROR(VLOOKUP(F4072,#REF!,3),"")</f>
        <v/>
      </c>
      <c r="E4072" t="s">
        <v>4380</v>
      </c>
      <c r="F4072" s="27" t="str">
        <f t="shared" si="327"/>
        <v>CCV-62A</v>
      </c>
      <c r="G4072" t="s">
        <v>4381</v>
      </c>
      <c r="I4072" t="s">
        <v>4409</v>
      </c>
      <c r="J4072">
        <v>1</v>
      </c>
      <c r="K4072">
        <v>10</v>
      </c>
      <c r="L4072">
        <v>5</v>
      </c>
      <c r="M4072">
        <v>731</v>
      </c>
      <c r="N4072">
        <v>116</v>
      </c>
      <c r="O4072">
        <v>18</v>
      </c>
      <c r="P4072">
        <v>4</v>
      </c>
      <c r="Q4072">
        <v>19</v>
      </c>
      <c r="R4072" s="27">
        <f t="shared" si="331"/>
        <v>806</v>
      </c>
      <c r="S4072" s="27">
        <f t="shared" si="329"/>
        <v>767</v>
      </c>
      <c r="T4072" s="27" t="str">
        <f>IFERROR(VLOOKUP(F4072,#REF!,2,0),"")</f>
        <v/>
      </c>
      <c r="U4072" s="27" t="str">
        <f t="shared" si="330"/>
        <v>,18:45:00,car,806</v>
      </c>
    </row>
    <row r="4073" spans="1:21" x14ac:dyDescent="0.25">
      <c r="A4073" t="s">
        <v>201</v>
      </c>
      <c r="B4073">
        <v>19</v>
      </c>
      <c r="C4073" s="27" t="str">
        <f t="shared" si="326"/>
        <v>N</v>
      </c>
      <c r="D4073" s="27" t="str">
        <f>IFERROR(VLOOKUP(F4073,#REF!,3),"")</f>
        <v/>
      </c>
      <c r="E4073" t="s">
        <v>4380</v>
      </c>
      <c r="F4073" s="27" t="str">
        <f t="shared" si="327"/>
        <v>CCV-62A</v>
      </c>
      <c r="G4073" t="s">
        <v>4381</v>
      </c>
      <c r="I4073" t="s">
        <v>4410</v>
      </c>
      <c r="J4073">
        <v>1</v>
      </c>
      <c r="K4073">
        <v>11</v>
      </c>
      <c r="L4073">
        <v>7</v>
      </c>
      <c r="M4073">
        <v>700</v>
      </c>
      <c r="N4073">
        <v>83</v>
      </c>
      <c r="O4073">
        <v>21</v>
      </c>
      <c r="P4073">
        <v>6</v>
      </c>
      <c r="Q4073">
        <v>16</v>
      </c>
      <c r="R4073" s="27">
        <f t="shared" si="331"/>
        <v>776</v>
      </c>
      <c r="S4073" s="27">
        <f t="shared" si="329"/>
        <v>740</v>
      </c>
      <c r="T4073" s="27" t="str">
        <f>IFERROR(VLOOKUP(F4073,#REF!,2,0),"")</f>
        <v/>
      </c>
      <c r="U4073" s="27" t="str">
        <f t="shared" si="330"/>
        <v>,19:00:00,car,776</v>
      </c>
    </row>
    <row r="4074" spans="1:21" x14ac:dyDescent="0.25">
      <c r="A4074" t="s">
        <v>203</v>
      </c>
      <c r="B4074">
        <v>19</v>
      </c>
      <c r="C4074" s="27" t="str">
        <f t="shared" si="326"/>
        <v>N</v>
      </c>
      <c r="D4074" s="27" t="str">
        <f>IFERROR(VLOOKUP(F4074,#REF!,3),"")</f>
        <v/>
      </c>
      <c r="E4074" t="s">
        <v>4380</v>
      </c>
      <c r="F4074" s="27" t="str">
        <f t="shared" si="327"/>
        <v>CCV-62A</v>
      </c>
      <c r="G4074" t="s">
        <v>4381</v>
      </c>
      <c r="I4074" t="s">
        <v>4411</v>
      </c>
      <c r="J4074">
        <v>0</v>
      </c>
      <c r="K4074">
        <v>19</v>
      </c>
      <c r="L4074">
        <v>7</v>
      </c>
      <c r="M4074">
        <v>598</v>
      </c>
      <c r="N4074">
        <v>86</v>
      </c>
      <c r="O4074">
        <v>24</v>
      </c>
      <c r="P4074">
        <v>19</v>
      </c>
      <c r="Q4074">
        <v>23</v>
      </c>
      <c r="R4074" s="27">
        <f t="shared" si="331"/>
        <v>710</v>
      </c>
      <c r="S4074" s="27">
        <f t="shared" si="329"/>
        <v>658</v>
      </c>
      <c r="T4074" s="27" t="str">
        <f>IFERROR(VLOOKUP(F4074,#REF!,2,0),"")</f>
        <v/>
      </c>
      <c r="U4074" s="27" t="str">
        <f t="shared" si="330"/>
        <v>,19:15:00,car,710</v>
      </c>
    </row>
    <row r="4075" spans="1:21" x14ac:dyDescent="0.25">
      <c r="A4075" t="s">
        <v>205</v>
      </c>
      <c r="B4075">
        <v>19</v>
      </c>
      <c r="C4075" s="27" t="str">
        <f t="shared" si="326"/>
        <v>N</v>
      </c>
      <c r="D4075" s="27" t="str">
        <f>IFERROR(VLOOKUP(F4075,#REF!,3),"")</f>
        <v/>
      </c>
      <c r="E4075" t="s">
        <v>4380</v>
      </c>
      <c r="F4075" s="27" t="str">
        <f t="shared" si="327"/>
        <v>CCV-62A</v>
      </c>
      <c r="G4075" t="s">
        <v>4381</v>
      </c>
      <c r="I4075" t="s">
        <v>4412</v>
      </c>
      <c r="J4075">
        <v>0</v>
      </c>
      <c r="K4075">
        <v>3</v>
      </c>
      <c r="L4075">
        <v>1</v>
      </c>
      <c r="M4075">
        <v>32</v>
      </c>
      <c r="N4075">
        <v>6</v>
      </c>
      <c r="O4075">
        <v>0</v>
      </c>
      <c r="P4075">
        <v>5</v>
      </c>
      <c r="Q4075">
        <v>2</v>
      </c>
      <c r="R4075" s="27">
        <f t="shared" si="331"/>
        <v>49</v>
      </c>
      <c r="S4075" s="27">
        <f t="shared" si="329"/>
        <v>42</v>
      </c>
      <c r="T4075" s="27" t="str">
        <f>IFERROR(VLOOKUP(F4075,#REF!,2,0),"")</f>
        <v/>
      </c>
      <c r="U4075" s="27" t="str">
        <f t="shared" si="330"/>
        <v>,19:30:00,car,49</v>
      </c>
    </row>
    <row r="4076" spans="1:21" hidden="1" x14ac:dyDescent="0.25">
      <c r="A4076" t="s">
        <v>109</v>
      </c>
      <c r="B4076">
        <v>6</v>
      </c>
      <c r="C4076" s="27" t="str">
        <f t="shared" si="326"/>
        <v>M</v>
      </c>
      <c r="E4076" t="s">
        <v>4413</v>
      </c>
      <c r="F4076" s="27" t="str">
        <f t="shared" si="327"/>
        <v>CCV-62B</v>
      </c>
      <c r="G4076" t="s">
        <v>4414</v>
      </c>
      <c r="I4076" t="s">
        <v>4415</v>
      </c>
      <c r="J4076">
        <v>0</v>
      </c>
      <c r="K4076">
        <v>5</v>
      </c>
      <c r="L4076">
        <v>5</v>
      </c>
      <c r="M4076">
        <v>299</v>
      </c>
      <c r="N4076">
        <v>60</v>
      </c>
      <c r="O4076">
        <v>25</v>
      </c>
      <c r="P4076">
        <v>3</v>
      </c>
      <c r="Q4076">
        <v>12</v>
      </c>
      <c r="R4076" s="27">
        <f t="shared" si="328"/>
        <v>451</v>
      </c>
      <c r="S4076" s="27">
        <f t="shared" si="329"/>
        <v>327</v>
      </c>
      <c r="T4076" s="27" t="str">
        <f>IFERROR(VLOOKUP(F4076,#REF!,2,0),"")</f>
        <v/>
      </c>
      <c r="U4076" s="27" t="str">
        <f t="shared" si="330"/>
        <v>,06:30:00,car,451</v>
      </c>
    </row>
    <row r="4077" spans="1:21" hidden="1" x14ac:dyDescent="0.25">
      <c r="A4077" t="s">
        <v>111</v>
      </c>
      <c r="B4077">
        <v>6</v>
      </c>
      <c r="C4077" s="27" t="str">
        <f t="shared" si="326"/>
        <v>M</v>
      </c>
      <c r="E4077" t="s">
        <v>4413</v>
      </c>
      <c r="F4077" s="27" t="str">
        <f t="shared" si="327"/>
        <v>CCV-62B</v>
      </c>
      <c r="G4077" t="s">
        <v>4414</v>
      </c>
      <c r="I4077" t="s">
        <v>4416</v>
      </c>
      <c r="J4077">
        <v>0</v>
      </c>
      <c r="K4077">
        <v>4</v>
      </c>
      <c r="L4077">
        <v>3</v>
      </c>
      <c r="M4077">
        <v>514</v>
      </c>
      <c r="N4077">
        <v>91</v>
      </c>
      <c r="O4077">
        <v>25</v>
      </c>
      <c r="P4077">
        <v>12</v>
      </c>
      <c r="Q4077">
        <v>15</v>
      </c>
      <c r="R4077" s="27">
        <f t="shared" si="328"/>
        <v>744</v>
      </c>
      <c r="S4077" s="27">
        <f t="shared" si="329"/>
        <v>549</v>
      </c>
      <c r="T4077" s="27" t="str">
        <f>IFERROR(VLOOKUP(F4077,#REF!,2,0),"")</f>
        <v/>
      </c>
      <c r="U4077" s="27" t="str">
        <f t="shared" si="330"/>
        <v>,06:45:00,car,744</v>
      </c>
    </row>
    <row r="4078" spans="1:21" hidden="1" x14ac:dyDescent="0.25">
      <c r="A4078" t="s">
        <v>113</v>
      </c>
      <c r="B4078">
        <v>7</v>
      </c>
      <c r="C4078" s="27" t="str">
        <f t="shared" si="326"/>
        <v>M</v>
      </c>
      <c r="E4078" t="s">
        <v>4413</v>
      </c>
      <c r="F4078" s="27" t="str">
        <f t="shared" si="327"/>
        <v>CCV-62B</v>
      </c>
      <c r="G4078" t="s">
        <v>4414</v>
      </c>
      <c r="I4078" t="s">
        <v>4417</v>
      </c>
      <c r="J4078">
        <v>1</v>
      </c>
      <c r="K4078">
        <v>13</v>
      </c>
      <c r="L4078">
        <v>8</v>
      </c>
      <c r="M4078">
        <v>595</v>
      </c>
      <c r="N4078">
        <v>121</v>
      </c>
      <c r="O4078">
        <v>26</v>
      </c>
      <c r="P4078">
        <v>9</v>
      </c>
      <c r="Q4078">
        <v>18</v>
      </c>
      <c r="R4078" s="27">
        <f t="shared" si="328"/>
        <v>895</v>
      </c>
      <c r="S4078" s="27">
        <f t="shared" si="329"/>
        <v>642</v>
      </c>
      <c r="T4078" s="27" t="str">
        <f>IFERROR(VLOOKUP(F4078,#REF!,2,0),"")</f>
        <v/>
      </c>
      <c r="U4078" s="27" t="str">
        <f t="shared" si="330"/>
        <v>,07:00:00,car,895</v>
      </c>
    </row>
    <row r="4079" spans="1:21" hidden="1" x14ac:dyDescent="0.25">
      <c r="A4079" t="s">
        <v>115</v>
      </c>
      <c r="B4079">
        <v>7</v>
      </c>
      <c r="C4079" s="27" t="str">
        <f t="shared" si="326"/>
        <v>M</v>
      </c>
      <c r="E4079" t="s">
        <v>4413</v>
      </c>
      <c r="F4079" s="27" t="str">
        <f t="shared" si="327"/>
        <v>CCV-62B</v>
      </c>
      <c r="G4079" t="s">
        <v>4414</v>
      </c>
      <c r="I4079" t="s">
        <v>4418</v>
      </c>
      <c r="J4079">
        <v>0</v>
      </c>
      <c r="K4079">
        <v>11</v>
      </c>
      <c r="L4079">
        <v>4</v>
      </c>
      <c r="M4079">
        <v>855</v>
      </c>
      <c r="N4079">
        <v>129</v>
      </c>
      <c r="O4079">
        <v>22</v>
      </c>
      <c r="P4079">
        <v>4</v>
      </c>
      <c r="Q4079">
        <v>21</v>
      </c>
      <c r="R4079" s="27">
        <f t="shared" si="328"/>
        <v>1214</v>
      </c>
      <c r="S4079" s="27">
        <f t="shared" si="329"/>
        <v>890</v>
      </c>
      <c r="T4079" s="27" t="str">
        <f>IFERROR(VLOOKUP(F4079,#REF!,2,0),"")</f>
        <v/>
      </c>
      <c r="U4079" s="27" t="str">
        <f t="shared" si="330"/>
        <v>,07:15:00,car,1214</v>
      </c>
    </row>
    <row r="4080" spans="1:21" hidden="1" x14ac:dyDescent="0.25">
      <c r="A4080" t="s">
        <v>117</v>
      </c>
      <c r="B4080">
        <v>7</v>
      </c>
      <c r="C4080" s="27" t="str">
        <f t="shared" si="326"/>
        <v>M</v>
      </c>
      <c r="E4080" t="s">
        <v>4413</v>
      </c>
      <c r="F4080" s="27" t="str">
        <f t="shared" si="327"/>
        <v>CCV-62B</v>
      </c>
      <c r="G4080" t="s">
        <v>4414</v>
      </c>
      <c r="I4080" t="s">
        <v>4419</v>
      </c>
      <c r="J4080">
        <v>0</v>
      </c>
      <c r="K4080">
        <v>13</v>
      </c>
      <c r="L4080">
        <v>11</v>
      </c>
      <c r="M4080">
        <v>966</v>
      </c>
      <c r="N4080">
        <v>122</v>
      </c>
      <c r="O4080">
        <v>21</v>
      </c>
      <c r="P4080">
        <v>12</v>
      </c>
      <c r="Q4080">
        <v>24</v>
      </c>
      <c r="R4080" s="27">
        <f t="shared" si="328"/>
        <v>1399</v>
      </c>
      <c r="S4080" s="27">
        <f t="shared" si="329"/>
        <v>1030</v>
      </c>
      <c r="T4080" s="27" t="str">
        <f>IFERROR(VLOOKUP(F4080,#REF!,2,0),"")</f>
        <v/>
      </c>
      <c r="U4080" s="27" t="str">
        <f t="shared" si="330"/>
        <v>,07:30:00,car,1399</v>
      </c>
    </row>
    <row r="4081" spans="1:21" hidden="1" x14ac:dyDescent="0.25">
      <c r="A4081" t="s">
        <v>119</v>
      </c>
      <c r="B4081">
        <v>7</v>
      </c>
      <c r="C4081" s="27" t="str">
        <f t="shared" si="326"/>
        <v>M</v>
      </c>
      <c r="E4081" t="s">
        <v>4413</v>
      </c>
      <c r="F4081" s="27" t="str">
        <f t="shared" si="327"/>
        <v>CCV-62B</v>
      </c>
      <c r="G4081" t="s">
        <v>4414</v>
      </c>
      <c r="I4081" t="s">
        <v>4420</v>
      </c>
      <c r="J4081">
        <v>0</v>
      </c>
      <c r="K4081">
        <v>7</v>
      </c>
      <c r="L4081">
        <v>13</v>
      </c>
      <c r="M4081">
        <v>815</v>
      </c>
      <c r="N4081">
        <v>135</v>
      </c>
      <c r="O4081">
        <v>14</v>
      </c>
      <c r="P4081">
        <v>12</v>
      </c>
      <c r="Q4081">
        <v>29</v>
      </c>
      <c r="R4081" s="27">
        <f t="shared" si="328"/>
        <v>1203</v>
      </c>
      <c r="S4081" s="27">
        <f t="shared" si="329"/>
        <v>889</v>
      </c>
      <c r="T4081" s="27" t="str">
        <f>IFERROR(VLOOKUP(F4081,#REF!,2,0),"")</f>
        <v/>
      </c>
      <c r="U4081" s="27" t="str">
        <f t="shared" si="330"/>
        <v>,07:45:00,car,1203</v>
      </c>
    </row>
    <row r="4082" spans="1:21" hidden="1" x14ac:dyDescent="0.25">
      <c r="A4082" t="s">
        <v>121</v>
      </c>
      <c r="B4082">
        <v>8</v>
      </c>
      <c r="C4082" s="27" t="str">
        <f t="shared" si="326"/>
        <v>M</v>
      </c>
      <c r="E4082" t="s">
        <v>4413</v>
      </c>
      <c r="F4082" s="27" t="str">
        <f t="shared" si="327"/>
        <v>CCV-62B</v>
      </c>
      <c r="G4082" t="s">
        <v>4414</v>
      </c>
      <c r="I4082" t="s">
        <v>4421</v>
      </c>
      <c r="J4082">
        <v>0</v>
      </c>
      <c r="K4082">
        <v>8</v>
      </c>
      <c r="L4082">
        <v>22</v>
      </c>
      <c r="M4082">
        <v>752</v>
      </c>
      <c r="N4082">
        <v>92</v>
      </c>
      <c r="O4082">
        <v>25</v>
      </c>
      <c r="P4082">
        <v>11</v>
      </c>
      <c r="Q4082">
        <v>32</v>
      </c>
      <c r="R4082" s="27">
        <f t="shared" si="328"/>
        <v>1146</v>
      </c>
      <c r="S4082" s="27">
        <f t="shared" si="329"/>
        <v>850</v>
      </c>
      <c r="T4082" s="27" t="str">
        <f>IFERROR(VLOOKUP(F4082,#REF!,2,0),"")</f>
        <v/>
      </c>
      <c r="U4082" s="27" t="str">
        <f t="shared" si="330"/>
        <v>,08:00:00,car,1146</v>
      </c>
    </row>
    <row r="4083" spans="1:21" hidden="1" x14ac:dyDescent="0.25">
      <c r="A4083" t="s">
        <v>123</v>
      </c>
      <c r="B4083">
        <v>8</v>
      </c>
      <c r="C4083" s="27" t="str">
        <f t="shared" si="326"/>
        <v>M</v>
      </c>
      <c r="E4083" t="s">
        <v>4413</v>
      </c>
      <c r="F4083" s="27" t="str">
        <f t="shared" si="327"/>
        <v>CCV-62B</v>
      </c>
      <c r="G4083" t="s">
        <v>4414</v>
      </c>
      <c r="I4083" t="s">
        <v>4422</v>
      </c>
      <c r="J4083">
        <v>0</v>
      </c>
      <c r="K4083">
        <v>13</v>
      </c>
      <c r="L4083">
        <v>16</v>
      </c>
      <c r="M4083">
        <v>646</v>
      </c>
      <c r="N4083">
        <v>84</v>
      </c>
      <c r="O4083">
        <v>22</v>
      </c>
      <c r="P4083">
        <v>13</v>
      </c>
      <c r="Q4083">
        <v>19</v>
      </c>
      <c r="R4083" s="27">
        <f t="shared" si="328"/>
        <v>986</v>
      </c>
      <c r="S4083" s="27">
        <f t="shared" si="329"/>
        <v>718</v>
      </c>
      <c r="T4083" s="27" t="str">
        <f>IFERROR(VLOOKUP(F4083,#REF!,2,0),"")</f>
        <v/>
      </c>
      <c r="U4083" s="27" t="str">
        <f t="shared" si="330"/>
        <v>,08:15:00,car,986</v>
      </c>
    </row>
    <row r="4084" spans="1:21" hidden="1" x14ac:dyDescent="0.25">
      <c r="A4084" t="s">
        <v>125</v>
      </c>
      <c r="B4084">
        <v>8</v>
      </c>
      <c r="C4084" s="27" t="str">
        <f t="shared" si="326"/>
        <v>M</v>
      </c>
      <c r="E4084" t="s">
        <v>4413</v>
      </c>
      <c r="F4084" s="27" t="str">
        <f t="shared" si="327"/>
        <v>CCV-62B</v>
      </c>
      <c r="G4084" t="s">
        <v>4414</v>
      </c>
      <c r="I4084" t="s">
        <v>4423</v>
      </c>
      <c r="J4084">
        <v>0</v>
      </c>
      <c r="K4084">
        <v>13</v>
      </c>
      <c r="L4084">
        <v>11</v>
      </c>
      <c r="M4084">
        <v>557</v>
      </c>
      <c r="N4084">
        <v>77</v>
      </c>
      <c r="O4084">
        <v>23</v>
      </c>
      <c r="P4084">
        <v>13</v>
      </c>
      <c r="Q4084">
        <v>24</v>
      </c>
      <c r="R4084" s="27">
        <f t="shared" si="328"/>
        <v>859</v>
      </c>
      <c r="S4084" s="27">
        <f t="shared" si="329"/>
        <v>622</v>
      </c>
      <c r="T4084" s="27" t="str">
        <f>IFERROR(VLOOKUP(F4084,#REF!,2,0),"")</f>
        <v/>
      </c>
      <c r="U4084" s="27" t="str">
        <f t="shared" si="330"/>
        <v>,08:30:00,car,859</v>
      </c>
    </row>
    <row r="4085" spans="1:21" hidden="1" x14ac:dyDescent="0.25">
      <c r="A4085" t="s">
        <v>127</v>
      </c>
      <c r="B4085">
        <v>8</v>
      </c>
      <c r="C4085" s="27" t="str">
        <f t="shared" si="326"/>
        <v>M</v>
      </c>
      <c r="E4085" t="s">
        <v>4413</v>
      </c>
      <c r="F4085" s="27" t="str">
        <f t="shared" si="327"/>
        <v>CCV-62B</v>
      </c>
      <c r="G4085" t="s">
        <v>4414</v>
      </c>
      <c r="I4085" t="s">
        <v>4424</v>
      </c>
      <c r="J4085">
        <v>0</v>
      </c>
      <c r="K4085">
        <v>21</v>
      </c>
      <c r="L4085">
        <v>9</v>
      </c>
      <c r="M4085">
        <v>656</v>
      </c>
      <c r="N4085">
        <v>93</v>
      </c>
      <c r="O4085">
        <v>15</v>
      </c>
      <c r="P4085">
        <v>8</v>
      </c>
      <c r="Q4085">
        <v>24</v>
      </c>
      <c r="R4085" s="27">
        <f t="shared" si="328"/>
        <v>999</v>
      </c>
      <c r="S4085" s="27">
        <f t="shared" si="329"/>
        <v>711</v>
      </c>
      <c r="T4085" s="27" t="str">
        <f>IFERROR(VLOOKUP(F4085,#REF!,2,0),"")</f>
        <v/>
      </c>
      <c r="U4085" s="27" t="str">
        <f t="shared" si="330"/>
        <v>,08:45:00,car,999</v>
      </c>
    </row>
    <row r="4086" spans="1:21" hidden="1" x14ac:dyDescent="0.25">
      <c r="A4086" t="s">
        <v>129</v>
      </c>
      <c r="B4086">
        <v>9</v>
      </c>
      <c r="C4086" s="27" t="str">
        <f t="shared" si="326"/>
        <v>M</v>
      </c>
      <c r="E4086" t="s">
        <v>4413</v>
      </c>
      <c r="F4086" s="27" t="str">
        <f t="shared" si="327"/>
        <v>CCV-62B</v>
      </c>
      <c r="G4086" t="s">
        <v>4414</v>
      </c>
      <c r="I4086" t="s">
        <v>4425</v>
      </c>
      <c r="J4086">
        <v>0</v>
      </c>
      <c r="K4086">
        <v>21</v>
      </c>
      <c r="L4086">
        <v>8</v>
      </c>
      <c r="M4086">
        <v>612</v>
      </c>
      <c r="N4086">
        <v>63</v>
      </c>
      <c r="O4086">
        <v>22</v>
      </c>
      <c r="P4086">
        <v>14</v>
      </c>
      <c r="Q4086">
        <v>33</v>
      </c>
      <c r="R4086" s="27">
        <f t="shared" si="328"/>
        <v>951</v>
      </c>
      <c r="S4086" s="27">
        <f t="shared" si="329"/>
        <v>679</v>
      </c>
      <c r="T4086" s="27" t="str">
        <f>IFERROR(VLOOKUP(F4086,#REF!,2,0),"")</f>
        <v/>
      </c>
      <c r="U4086" s="27" t="str">
        <f t="shared" si="330"/>
        <v>,09:00:00,car,951</v>
      </c>
    </row>
    <row r="4087" spans="1:21" hidden="1" x14ac:dyDescent="0.25">
      <c r="A4087" t="s">
        <v>131</v>
      </c>
      <c r="B4087">
        <v>9</v>
      </c>
      <c r="C4087" s="27" t="str">
        <f t="shared" si="326"/>
        <v>M</v>
      </c>
      <c r="E4087" t="s">
        <v>4413</v>
      </c>
      <c r="F4087" s="27" t="str">
        <f t="shared" si="327"/>
        <v>CCV-62B</v>
      </c>
      <c r="G4087" t="s">
        <v>4414</v>
      </c>
      <c r="I4087" t="s">
        <v>4426</v>
      </c>
      <c r="J4087">
        <v>0</v>
      </c>
      <c r="K4087">
        <v>32</v>
      </c>
      <c r="L4087">
        <v>18</v>
      </c>
      <c r="M4087">
        <v>570</v>
      </c>
      <c r="N4087">
        <v>83</v>
      </c>
      <c r="O4087">
        <v>11</v>
      </c>
      <c r="P4087">
        <v>12</v>
      </c>
      <c r="Q4087">
        <v>28</v>
      </c>
      <c r="R4087" s="27">
        <f t="shared" si="328"/>
        <v>953</v>
      </c>
      <c r="S4087" s="27">
        <f t="shared" si="329"/>
        <v>655</v>
      </c>
      <c r="T4087" s="27" t="str">
        <f>IFERROR(VLOOKUP(F4087,#REF!,2,0),"")</f>
        <v/>
      </c>
      <c r="U4087" s="27" t="str">
        <f t="shared" si="330"/>
        <v>,09:15:00,car,953</v>
      </c>
    </row>
    <row r="4088" spans="1:21" hidden="1" x14ac:dyDescent="0.25">
      <c r="A4088" t="s">
        <v>133</v>
      </c>
      <c r="B4088">
        <v>9</v>
      </c>
      <c r="C4088" s="27" t="str">
        <f t="shared" si="326"/>
        <v>M</v>
      </c>
      <c r="E4088" t="s">
        <v>4413</v>
      </c>
      <c r="F4088" s="27" t="str">
        <f t="shared" si="327"/>
        <v>CCV-62B</v>
      </c>
      <c r="G4088" t="s">
        <v>4414</v>
      </c>
      <c r="I4088" t="s">
        <v>4427</v>
      </c>
      <c r="J4088">
        <v>1</v>
      </c>
      <c r="K4088">
        <v>32</v>
      </c>
      <c r="L4088">
        <v>31</v>
      </c>
      <c r="M4088">
        <v>591</v>
      </c>
      <c r="N4088">
        <v>77</v>
      </c>
      <c r="O4088">
        <v>20</v>
      </c>
      <c r="P4088">
        <v>14</v>
      </c>
      <c r="Q4088">
        <v>36</v>
      </c>
      <c r="R4088" s="27">
        <f t="shared" si="328"/>
        <v>1034</v>
      </c>
      <c r="S4088" s="27">
        <f t="shared" si="329"/>
        <v>719</v>
      </c>
      <c r="T4088" s="27" t="str">
        <f>IFERROR(VLOOKUP(F4088,#REF!,2,0),"")</f>
        <v/>
      </c>
      <c r="U4088" s="27" t="str">
        <f t="shared" si="330"/>
        <v>,09:30:00,car,1034</v>
      </c>
    </row>
    <row r="4089" spans="1:21" hidden="1" x14ac:dyDescent="0.25">
      <c r="A4089" t="s">
        <v>135</v>
      </c>
      <c r="B4089">
        <v>9</v>
      </c>
      <c r="C4089" s="27" t="str">
        <f t="shared" si="326"/>
        <v>M</v>
      </c>
      <c r="E4089" t="s">
        <v>4413</v>
      </c>
      <c r="F4089" s="27" t="str">
        <f t="shared" si="327"/>
        <v>CCV-62B</v>
      </c>
      <c r="G4089" t="s">
        <v>4414</v>
      </c>
      <c r="I4089" t="s">
        <v>4428</v>
      </c>
      <c r="J4089">
        <v>0</v>
      </c>
      <c r="K4089">
        <v>36</v>
      </c>
      <c r="L4089">
        <v>22</v>
      </c>
      <c r="M4089">
        <v>600</v>
      </c>
      <c r="N4089">
        <v>80</v>
      </c>
      <c r="O4089">
        <v>13</v>
      </c>
      <c r="P4089">
        <v>16</v>
      </c>
      <c r="Q4089">
        <v>44</v>
      </c>
      <c r="R4089" s="27">
        <f t="shared" si="328"/>
        <v>1041</v>
      </c>
      <c r="S4089" s="27">
        <f t="shared" si="329"/>
        <v>715</v>
      </c>
      <c r="T4089" s="27" t="str">
        <f>IFERROR(VLOOKUP(F4089,#REF!,2,0),"")</f>
        <v/>
      </c>
      <c r="U4089" s="27" t="str">
        <f t="shared" si="330"/>
        <v>,09:45:00,car,1041</v>
      </c>
    </row>
    <row r="4090" spans="1:21" hidden="1" x14ac:dyDescent="0.25">
      <c r="A4090" t="s">
        <v>137</v>
      </c>
      <c r="B4090">
        <v>10</v>
      </c>
      <c r="C4090" s="27" t="str">
        <f t="shared" si="326"/>
        <v>M</v>
      </c>
      <c r="E4090" t="s">
        <v>4413</v>
      </c>
      <c r="F4090" s="27" t="str">
        <f t="shared" si="327"/>
        <v>CCV-62B</v>
      </c>
      <c r="G4090" t="s">
        <v>4414</v>
      </c>
      <c r="I4090" t="s">
        <v>4429</v>
      </c>
      <c r="J4090">
        <v>0</v>
      </c>
      <c r="K4090">
        <v>4</v>
      </c>
      <c r="L4090">
        <v>2</v>
      </c>
      <c r="M4090">
        <v>53</v>
      </c>
      <c r="N4090">
        <v>8</v>
      </c>
      <c r="O4090">
        <v>0</v>
      </c>
      <c r="P4090">
        <v>0</v>
      </c>
      <c r="Q4090">
        <v>8</v>
      </c>
      <c r="R4090" s="27">
        <f t="shared" si="328"/>
        <v>98</v>
      </c>
      <c r="S4090" s="27">
        <f t="shared" si="329"/>
        <v>66</v>
      </c>
      <c r="T4090" s="27" t="str">
        <f>IFERROR(VLOOKUP(F4090,#REF!,2,0),"")</f>
        <v/>
      </c>
      <c r="U4090" s="27" t="str">
        <f t="shared" si="330"/>
        <v>,10:00:00,car,98</v>
      </c>
    </row>
    <row r="4091" spans="1:21" hidden="1" x14ac:dyDescent="0.25">
      <c r="A4091" t="s">
        <v>185</v>
      </c>
      <c r="B4091">
        <v>16</v>
      </c>
      <c r="C4091" s="27" t="str">
        <f t="shared" si="326"/>
        <v>T</v>
      </c>
      <c r="E4091" t="s">
        <v>4413</v>
      </c>
      <c r="F4091" s="27" t="str">
        <f t="shared" si="327"/>
        <v>CCV-62B</v>
      </c>
      <c r="G4091" t="s">
        <v>4414</v>
      </c>
      <c r="I4091" t="s">
        <v>4430</v>
      </c>
      <c r="J4091">
        <v>0</v>
      </c>
      <c r="K4091">
        <v>33</v>
      </c>
      <c r="L4091">
        <v>10</v>
      </c>
      <c r="M4091">
        <v>421</v>
      </c>
      <c r="N4091">
        <v>84</v>
      </c>
      <c r="O4091">
        <v>6</v>
      </c>
      <c r="P4091">
        <v>9</v>
      </c>
      <c r="Q4091">
        <v>34</v>
      </c>
      <c r="R4091" s="27">
        <f t="shared" si="328"/>
        <v>740</v>
      </c>
      <c r="S4091" s="27">
        <f t="shared" si="329"/>
        <v>489</v>
      </c>
      <c r="T4091" s="27" t="str">
        <f>IFERROR(VLOOKUP(F4091,#REF!,2,0),"")</f>
        <v/>
      </c>
      <c r="U4091" s="27" t="str">
        <f t="shared" si="330"/>
        <v>,16:00:00,car,740</v>
      </c>
    </row>
    <row r="4092" spans="1:21" hidden="1" x14ac:dyDescent="0.25">
      <c r="A4092" t="s">
        <v>187</v>
      </c>
      <c r="B4092">
        <v>16</v>
      </c>
      <c r="C4092" s="27" t="str">
        <f t="shared" si="326"/>
        <v>T</v>
      </c>
      <c r="E4092" t="s">
        <v>4413</v>
      </c>
      <c r="F4092" s="27" t="str">
        <f t="shared" si="327"/>
        <v>CCV-62B</v>
      </c>
      <c r="G4092" t="s">
        <v>4414</v>
      </c>
      <c r="I4092" t="s">
        <v>4431</v>
      </c>
      <c r="J4092">
        <v>0</v>
      </c>
      <c r="K4092">
        <v>41</v>
      </c>
      <c r="L4092">
        <v>18</v>
      </c>
      <c r="M4092">
        <v>690</v>
      </c>
      <c r="N4092">
        <v>150</v>
      </c>
      <c r="O4092">
        <v>9</v>
      </c>
      <c r="P4092">
        <v>10</v>
      </c>
      <c r="Q4092">
        <v>44</v>
      </c>
      <c r="R4092" s="27">
        <f t="shared" si="328"/>
        <v>1165</v>
      </c>
      <c r="S4092" s="27">
        <f t="shared" si="329"/>
        <v>789</v>
      </c>
      <c r="T4092" s="27" t="str">
        <f>IFERROR(VLOOKUP(F4092,#REF!,2,0),"")</f>
        <v/>
      </c>
      <c r="U4092" s="27" t="str">
        <f t="shared" si="330"/>
        <v>,16:15:00,car,1165</v>
      </c>
    </row>
    <row r="4093" spans="1:21" hidden="1" x14ac:dyDescent="0.25">
      <c r="A4093" t="s">
        <v>42</v>
      </c>
      <c r="B4093">
        <v>16</v>
      </c>
      <c r="C4093" s="27" t="str">
        <f t="shared" si="326"/>
        <v>T</v>
      </c>
      <c r="E4093" t="s">
        <v>4413</v>
      </c>
      <c r="F4093" s="27" t="str">
        <f t="shared" si="327"/>
        <v>CCV-62B</v>
      </c>
      <c r="G4093" t="s">
        <v>4414</v>
      </c>
      <c r="I4093" t="s">
        <v>4432</v>
      </c>
      <c r="J4093">
        <v>0</v>
      </c>
      <c r="K4093">
        <v>33</v>
      </c>
      <c r="L4093">
        <v>18</v>
      </c>
      <c r="M4093">
        <v>629</v>
      </c>
      <c r="N4093">
        <v>176</v>
      </c>
      <c r="O4093">
        <v>16</v>
      </c>
      <c r="P4093">
        <v>10</v>
      </c>
      <c r="Q4093">
        <v>50</v>
      </c>
      <c r="R4093" s="27">
        <f t="shared" si="328"/>
        <v>1079</v>
      </c>
      <c r="S4093" s="27">
        <f t="shared" si="329"/>
        <v>734</v>
      </c>
      <c r="T4093" s="27" t="str">
        <f>IFERROR(VLOOKUP(F4093,#REF!,2,0),"")</f>
        <v/>
      </c>
      <c r="U4093" s="27" t="str">
        <f t="shared" si="330"/>
        <v>,16:30:00,car,1079</v>
      </c>
    </row>
    <row r="4094" spans="1:21" hidden="1" x14ac:dyDescent="0.25">
      <c r="A4094" t="s">
        <v>43</v>
      </c>
      <c r="B4094">
        <v>16</v>
      </c>
      <c r="C4094" s="27" t="str">
        <f t="shared" si="326"/>
        <v>T</v>
      </c>
      <c r="E4094" t="s">
        <v>4413</v>
      </c>
      <c r="F4094" s="27" t="str">
        <f t="shared" si="327"/>
        <v>CCV-62B</v>
      </c>
      <c r="G4094" t="s">
        <v>4414</v>
      </c>
      <c r="I4094" t="s">
        <v>4433</v>
      </c>
      <c r="J4094">
        <v>0</v>
      </c>
      <c r="K4094">
        <v>43</v>
      </c>
      <c r="L4094">
        <v>19</v>
      </c>
      <c r="M4094">
        <v>711</v>
      </c>
      <c r="N4094">
        <v>205</v>
      </c>
      <c r="O4094">
        <v>13</v>
      </c>
      <c r="P4094">
        <v>9</v>
      </c>
      <c r="Q4094">
        <v>36</v>
      </c>
      <c r="R4094" s="27">
        <f t="shared" si="328"/>
        <v>1201</v>
      </c>
      <c r="S4094" s="27">
        <f t="shared" si="329"/>
        <v>804</v>
      </c>
      <c r="T4094" s="27" t="str">
        <f>IFERROR(VLOOKUP(F4094,#REF!,2,0),"")</f>
        <v/>
      </c>
      <c r="U4094" s="27" t="str">
        <f t="shared" si="330"/>
        <v>,16:45:00,car,1201</v>
      </c>
    </row>
    <row r="4095" spans="1:21" hidden="1" x14ac:dyDescent="0.25">
      <c r="A4095" t="s">
        <v>44</v>
      </c>
      <c r="B4095">
        <v>17</v>
      </c>
      <c r="C4095" s="27" t="str">
        <f t="shared" si="326"/>
        <v>T</v>
      </c>
      <c r="E4095" t="s">
        <v>4413</v>
      </c>
      <c r="F4095" s="27" t="str">
        <f t="shared" si="327"/>
        <v>CCV-62B</v>
      </c>
      <c r="G4095" t="s">
        <v>4414</v>
      </c>
      <c r="I4095" t="s">
        <v>4434</v>
      </c>
      <c r="J4095">
        <v>0</v>
      </c>
      <c r="K4095">
        <v>20</v>
      </c>
      <c r="L4095">
        <v>20</v>
      </c>
      <c r="M4095">
        <v>669</v>
      </c>
      <c r="N4095">
        <v>341</v>
      </c>
      <c r="O4095">
        <v>16</v>
      </c>
      <c r="P4095">
        <v>10</v>
      </c>
      <c r="Q4095">
        <v>34</v>
      </c>
      <c r="R4095" s="27">
        <f t="shared" si="328"/>
        <v>1118</v>
      </c>
      <c r="S4095" s="27">
        <f t="shared" si="329"/>
        <v>763</v>
      </c>
      <c r="T4095" s="27" t="str">
        <f>IFERROR(VLOOKUP(F4095,#REF!,2,0),"")</f>
        <v/>
      </c>
      <c r="U4095" s="27" t="str">
        <f t="shared" si="330"/>
        <v>,17:00:00,car,1118</v>
      </c>
    </row>
    <row r="4096" spans="1:21" hidden="1" x14ac:dyDescent="0.25">
      <c r="A4096" t="s">
        <v>45</v>
      </c>
      <c r="B4096">
        <v>17</v>
      </c>
      <c r="C4096" s="27" t="str">
        <f t="shared" si="326"/>
        <v>T</v>
      </c>
      <c r="E4096" t="s">
        <v>4413</v>
      </c>
      <c r="F4096" s="27" t="str">
        <f t="shared" si="327"/>
        <v>CCV-62B</v>
      </c>
      <c r="G4096" t="s">
        <v>4414</v>
      </c>
      <c r="I4096" t="s">
        <v>4435</v>
      </c>
      <c r="J4096">
        <v>0</v>
      </c>
      <c r="K4096">
        <v>24</v>
      </c>
      <c r="L4096">
        <v>8</v>
      </c>
      <c r="M4096">
        <v>645</v>
      </c>
      <c r="N4096">
        <v>385</v>
      </c>
      <c r="O4096">
        <v>12</v>
      </c>
      <c r="P4096">
        <v>5</v>
      </c>
      <c r="Q4096">
        <v>29</v>
      </c>
      <c r="R4096" s="27">
        <f t="shared" si="328"/>
        <v>1055</v>
      </c>
      <c r="S4096" s="27">
        <f t="shared" si="329"/>
        <v>699</v>
      </c>
      <c r="T4096" s="27" t="str">
        <f>IFERROR(VLOOKUP(F4096,#REF!,2,0),"")</f>
        <v/>
      </c>
      <c r="U4096" s="27" t="str">
        <f t="shared" si="330"/>
        <v>,17:15:00,car,1055</v>
      </c>
    </row>
    <row r="4097" spans="1:21" hidden="1" x14ac:dyDescent="0.25">
      <c r="A4097" t="s">
        <v>46</v>
      </c>
      <c r="B4097">
        <v>17</v>
      </c>
      <c r="C4097" s="27" t="str">
        <f t="shared" si="326"/>
        <v>T</v>
      </c>
      <c r="E4097" t="s">
        <v>4413</v>
      </c>
      <c r="F4097" s="27" t="str">
        <f t="shared" si="327"/>
        <v>CCV-62B</v>
      </c>
      <c r="G4097" t="s">
        <v>4414</v>
      </c>
      <c r="I4097" t="s">
        <v>4436</v>
      </c>
      <c r="J4097">
        <v>0</v>
      </c>
      <c r="K4097">
        <v>27</v>
      </c>
      <c r="L4097">
        <v>19</v>
      </c>
      <c r="M4097">
        <v>505</v>
      </c>
      <c r="N4097">
        <v>350</v>
      </c>
      <c r="O4097">
        <v>13</v>
      </c>
      <c r="P4097">
        <v>4</v>
      </c>
      <c r="Q4097">
        <v>60</v>
      </c>
      <c r="R4097" s="27">
        <f t="shared" si="328"/>
        <v>948</v>
      </c>
      <c r="S4097" s="27">
        <f t="shared" si="329"/>
        <v>617</v>
      </c>
      <c r="T4097" s="27" t="str">
        <f>IFERROR(VLOOKUP(F4097,#REF!,2,0),"")</f>
        <v/>
      </c>
      <c r="U4097" s="27" t="str">
        <f t="shared" si="330"/>
        <v>,17:30:00,car,948</v>
      </c>
    </row>
    <row r="4098" spans="1:21" hidden="1" x14ac:dyDescent="0.25">
      <c r="A4098" t="s">
        <v>47</v>
      </c>
      <c r="B4098">
        <v>17</v>
      </c>
      <c r="C4098" s="27" t="str">
        <f t="shared" si="326"/>
        <v>T</v>
      </c>
      <c r="E4098" t="s">
        <v>4413</v>
      </c>
      <c r="F4098" s="27" t="str">
        <f t="shared" si="327"/>
        <v>CCV-62B</v>
      </c>
      <c r="G4098" t="s">
        <v>4414</v>
      </c>
      <c r="I4098" t="s">
        <v>4437</v>
      </c>
      <c r="J4098">
        <v>0</v>
      </c>
      <c r="K4098">
        <v>12</v>
      </c>
      <c r="L4098">
        <v>11</v>
      </c>
      <c r="M4098">
        <v>471</v>
      </c>
      <c r="N4098">
        <v>297</v>
      </c>
      <c r="O4098">
        <v>18</v>
      </c>
      <c r="P4098">
        <v>10</v>
      </c>
      <c r="Q4098">
        <v>47</v>
      </c>
      <c r="R4098" s="27">
        <f t="shared" si="328"/>
        <v>818</v>
      </c>
      <c r="S4098" s="27">
        <f t="shared" si="329"/>
        <v>556</v>
      </c>
      <c r="T4098" s="27" t="str">
        <f>IFERROR(VLOOKUP(F4098,#REF!,2,0),"")</f>
        <v/>
      </c>
      <c r="U4098" s="27" t="str">
        <f t="shared" si="330"/>
        <v>,17:45:00,car,818</v>
      </c>
    </row>
    <row r="4099" spans="1:21" hidden="1" x14ac:dyDescent="0.25">
      <c r="A4099" t="s">
        <v>48</v>
      </c>
      <c r="B4099">
        <v>18</v>
      </c>
      <c r="C4099" s="27" t="str">
        <f t="shared" ref="C4099:C4162" si="332">IF(B4099&lt;12,"M",IF(AND(B4099&gt;=12,B4099&lt;=18),"T","N"))</f>
        <v>T</v>
      </c>
      <c r="E4099" t="s">
        <v>4413</v>
      </c>
      <c r="F4099" s="27" t="str">
        <f t="shared" ref="F4099:F4162" si="333">CONCATENATE("CCV-",G4099)</f>
        <v>CCV-62B</v>
      </c>
      <c r="G4099" t="s">
        <v>4414</v>
      </c>
      <c r="I4099" t="s">
        <v>4438</v>
      </c>
      <c r="J4099">
        <v>0</v>
      </c>
      <c r="K4099">
        <v>12</v>
      </c>
      <c r="L4099">
        <v>3</v>
      </c>
      <c r="M4099">
        <v>403</v>
      </c>
      <c r="N4099">
        <v>358</v>
      </c>
      <c r="O4099">
        <v>9</v>
      </c>
      <c r="P4099">
        <v>0</v>
      </c>
      <c r="Q4099">
        <v>38</v>
      </c>
      <c r="R4099" s="27">
        <f t="shared" ref="R4099:R4162" si="334">ROUNDUP((M4099+P4099+Q4099+(1/6)*N4099+2*K4099+2.5*L4099)*1.3,0)</f>
        <v>692</v>
      </c>
      <c r="S4099" s="27">
        <f t="shared" ref="S4099:S4162" si="335">ROUNDUP(M4099+P4099+Q4099+2.5*L4099,0)</f>
        <v>449</v>
      </c>
      <c r="T4099" s="27" t="str">
        <f>IFERROR(VLOOKUP(F4099,#REF!,2,0),"")</f>
        <v/>
      </c>
      <c r="U4099" s="27" t="str">
        <f t="shared" ref="U4099:U4162" si="336">CONCATENATE(T4099,",",CONCATENATE(LEFT(A4099,5),":00"),",car,",R4099)</f>
        <v>,18:00:00,car,692</v>
      </c>
    </row>
    <row r="4100" spans="1:21" hidden="1" x14ac:dyDescent="0.25">
      <c r="A4100" t="s">
        <v>49</v>
      </c>
      <c r="B4100">
        <v>18</v>
      </c>
      <c r="C4100" s="27" t="str">
        <f t="shared" si="332"/>
        <v>T</v>
      </c>
      <c r="E4100" t="s">
        <v>4413</v>
      </c>
      <c r="F4100" s="27" t="str">
        <f t="shared" si="333"/>
        <v>CCV-62B</v>
      </c>
      <c r="G4100" t="s">
        <v>4414</v>
      </c>
      <c r="I4100" t="s">
        <v>4439</v>
      </c>
      <c r="J4100">
        <v>0</v>
      </c>
      <c r="K4100">
        <v>12</v>
      </c>
      <c r="L4100">
        <v>9</v>
      </c>
      <c r="M4100">
        <v>415</v>
      </c>
      <c r="N4100">
        <v>469</v>
      </c>
      <c r="O4100">
        <v>16</v>
      </c>
      <c r="P4100">
        <v>0</v>
      </c>
      <c r="Q4100">
        <v>34</v>
      </c>
      <c r="R4100" s="27">
        <f t="shared" si="334"/>
        <v>746</v>
      </c>
      <c r="S4100" s="27">
        <f t="shared" si="335"/>
        <v>472</v>
      </c>
      <c r="T4100" s="27" t="str">
        <f>IFERROR(VLOOKUP(F4100,#REF!,2,0),"")</f>
        <v/>
      </c>
      <c r="U4100" s="27" t="str">
        <f t="shared" si="336"/>
        <v>,18:15:00,car,746</v>
      </c>
    </row>
    <row r="4101" spans="1:21" hidden="1" x14ac:dyDescent="0.25">
      <c r="A4101" t="s">
        <v>197</v>
      </c>
      <c r="B4101">
        <v>18</v>
      </c>
      <c r="C4101" s="27" t="str">
        <f t="shared" si="332"/>
        <v>T</v>
      </c>
      <c r="E4101" t="s">
        <v>4413</v>
      </c>
      <c r="F4101" s="27" t="str">
        <f t="shared" si="333"/>
        <v>CCV-62B</v>
      </c>
      <c r="G4101" t="s">
        <v>4414</v>
      </c>
      <c r="I4101" t="s">
        <v>4440</v>
      </c>
      <c r="J4101">
        <v>0</v>
      </c>
      <c r="K4101">
        <v>17</v>
      </c>
      <c r="L4101">
        <v>10</v>
      </c>
      <c r="M4101">
        <v>427</v>
      </c>
      <c r="N4101">
        <v>315</v>
      </c>
      <c r="O4101">
        <v>18</v>
      </c>
      <c r="P4101">
        <v>0</v>
      </c>
      <c r="Q4101">
        <v>36</v>
      </c>
      <c r="R4101" s="27">
        <f t="shared" si="334"/>
        <v>747</v>
      </c>
      <c r="S4101" s="27">
        <f t="shared" si="335"/>
        <v>488</v>
      </c>
      <c r="T4101" s="27" t="str">
        <f>IFERROR(VLOOKUP(F4101,#REF!,2,0),"")</f>
        <v/>
      </c>
      <c r="U4101" s="27" t="str">
        <f t="shared" si="336"/>
        <v>,18:30:00,car,747</v>
      </c>
    </row>
    <row r="4102" spans="1:21" hidden="1" x14ac:dyDescent="0.25">
      <c r="A4102" t="s">
        <v>199</v>
      </c>
      <c r="B4102">
        <v>18</v>
      </c>
      <c r="C4102" s="27" t="str">
        <f t="shared" si="332"/>
        <v>T</v>
      </c>
      <c r="E4102" t="s">
        <v>4413</v>
      </c>
      <c r="F4102" s="27" t="str">
        <f t="shared" si="333"/>
        <v>CCV-62B</v>
      </c>
      <c r="G4102" t="s">
        <v>4414</v>
      </c>
      <c r="I4102" t="s">
        <v>4441</v>
      </c>
      <c r="J4102">
        <v>1</v>
      </c>
      <c r="K4102">
        <v>12</v>
      </c>
      <c r="L4102">
        <v>7</v>
      </c>
      <c r="M4102">
        <v>512</v>
      </c>
      <c r="N4102">
        <v>266</v>
      </c>
      <c r="O4102">
        <v>13</v>
      </c>
      <c r="P4102">
        <v>4</v>
      </c>
      <c r="Q4102">
        <v>30</v>
      </c>
      <c r="R4102" s="27">
        <f t="shared" si="334"/>
        <v>822</v>
      </c>
      <c r="S4102" s="27">
        <f t="shared" si="335"/>
        <v>564</v>
      </c>
      <c r="T4102" s="27" t="str">
        <f>IFERROR(VLOOKUP(F4102,#REF!,2,0),"")</f>
        <v/>
      </c>
      <c r="U4102" s="27" t="str">
        <f t="shared" si="336"/>
        <v>,18:45:00,car,822</v>
      </c>
    </row>
    <row r="4103" spans="1:21" hidden="1" x14ac:dyDescent="0.25">
      <c r="A4103" t="s">
        <v>201</v>
      </c>
      <c r="B4103">
        <v>19</v>
      </c>
      <c r="C4103" s="27" t="str">
        <f t="shared" si="332"/>
        <v>N</v>
      </c>
      <c r="E4103" t="s">
        <v>4413</v>
      </c>
      <c r="F4103" s="27" t="str">
        <f t="shared" si="333"/>
        <v>CCV-62B</v>
      </c>
      <c r="G4103" t="s">
        <v>4414</v>
      </c>
      <c r="I4103" t="s">
        <v>4442</v>
      </c>
      <c r="J4103">
        <v>0</v>
      </c>
      <c r="K4103">
        <v>11</v>
      </c>
      <c r="L4103">
        <v>6</v>
      </c>
      <c r="M4103">
        <v>498</v>
      </c>
      <c r="N4103">
        <v>202</v>
      </c>
      <c r="O4103">
        <v>19</v>
      </c>
      <c r="P4103">
        <v>4</v>
      </c>
      <c r="Q4103">
        <v>19</v>
      </c>
      <c r="R4103" s="27">
        <f t="shared" si="334"/>
        <v>770</v>
      </c>
      <c r="S4103" s="27">
        <f t="shared" si="335"/>
        <v>536</v>
      </c>
      <c r="T4103" s="27" t="str">
        <f>IFERROR(VLOOKUP(F4103,#REF!,2,0),"")</f>
        <v/>
      </c>
      <c r="U4103" s="27" t="str">
        <f t="shared" si="336"/>
        <v>,19:00:00,car,770</v>
      </c>
    </row>
    <row r="4104" spans="1:21" hidden="1" x14ac:dyDescent="0.25">
      <c r="A4104" t="s">
        <v>203</v>
      </c>
      <c r="B4104">
        <v>19</v>
      </c>
      <c r="C4104" s="27" t="str">
        <f t="shared" si="332"/>
        <v>N</v>
      </c>
      <c r="E4104" t="s">
        <v>4413</v>
      </c>
      <c r="F4104" s="27" t="str">
        <f t="shared" si="333"/>
        <v>CCV-62B</v>
      </c>
      <c r="G4104" t="s">
        <v>4414</v>
      </c>
      <c r="I4104" t="s">
        <v>4443</v>
      </c>
      <c r="J4104">
        <v>0</v>
      </c>
      <c r="K4104">
        <v>21</v>
      </c>
      <c r="L4104">
        <v>10</v>
      </c>
      <c r="M4104">
        <v>579</v>
      </c>
      <c r="N4104">
        <v>219</v>
      </c>
      <c r="O4104">
        <v>12</v>
      </c>
      <c r="P4104">
        <v>2</v>
      </c>
      <c r="Q4104">
        <v>23</v>
      </c>
      <c r="R4104" s="27">
        <f t="shared" si="334"/>
        <v>920</v>
      </c>
      <c r="S4104" s="27">
        <f t="shared" si="335"/>
        <v>629</v>
      </c>
      <c r="T4104" s="27" t="str">
        <f>IFERROR(VLOOKUP(F4104,#REF!,2,0),"")</f>
        <v/>
      </c>
      <c r="U4104" s="27" t="str">
        <f t="shared" si="336"/>
        <v>,19:15:00,car,920</v>
      </c>
    </row>
    <row r="4105" spans="1:21" hidden="1" x14ac:dyDescent="0.25">
      <c r="A4105" t="s">
        <v>205</v>
      </c>
      <c r="B4105">
        <v>19</v>
      </c>
      <c r="C4105" s="27" t="str">
        <f t="shared" si="332"/>
        <v>N</v>
      </c>
      <c r="E4105" t="s">
        <v>4413</v>
      </c>
      <c r="F4105" s="27" t="str">
        <f t="shared" si="333"/>
        <v>CCV-62B</v>
      </c>
      <c r="G4105" t="s">
        <v>4414</v>
      </c>
      <c r="I4105" t="s">
        <v>4444</v>
      </c>
      <c r="J4105">
        <v>0</v>
      </c>
      <c r="K4105">
        <v>2</v>
      </c>
      <c r="L4105">
        <v>3</v>
      </c>
      <c r="M4105">
        <v>44</v>
      </c>
      <c r="N4105">
        <v>18</v>
      </c>
      <c r="O4105">
        <v>3</v>
      </c>
      <c r="P4105">
        <v>0</v>
      </c>
      <c r="Q4105">
        <v>2</v>
      </c>
      <c r="R4105" s="27">
        <f t="shared" si="334"/>
        <v>79</v>
      </c>
      <c r="S4105" s="27">
        <f t="shared" si="335"/>
        <v>54</v>
      </c>
      <c r="T4105" s="27" t="str">
        <f>IFERROR(VLOOKUP(F4105,#REF!,2,0),"")</f>
        <v/>
      </c>
      <c r="U4105" s="27" t="str">
        <f t="shared" si="336"/>
        <v>,19:30:00,car,79</v>
      </c>
    </row>
    <row r="4106" spans="1:21" hidden="1" x14ac:dyDescent="0.25">
      <c r="A4106" t="s">
        <v>113</v>
      </c>
      <c r="B4106">
        <v>7</v>
      </c>
      <c r="C4106" s="27" t="str">
        <f t="shared" si="332"/>
        <v>M</v>
      </c>
      <c r="E4106" t="s">
        <v>4445</v>
      </c>
      <c r="F4106" s="27" t="str">
        <f t="shared" si="333"/>
        <v>CCV-6A_LC</v>
      </c>
      <c r="G4106" t="s">
        <v>4446</v>
      </c>
      <c r="I4106" t="s">
        <v>4447</v>
      </c>
      <c r="J4106">
        <v>1</v>
      </c>
      <c r="K4106">
        <v>14</v>
      </c>
      <c r="L4106">
        <v>32</v>
      </c>
      <c r="M4106">
        <v>183</v>
      </c>
      <c r="N4106">
        <v>58</v>
      </c>
      <c r="O4106">
        <v>3</v>
      </c>
      <c r="P4106">
        <v>0</v>
      </c>
      <c r="Q4106">
        <v>11</v>
      </c>
      <c r="R4106" s="27">
        <f t="shared" si="334"/>
        <v>406</v>
      </c>
      <c r="S4106" s="27">
        <f t="shared" si="335"/>
        <v>274</v>
      </c>
      <c r="T4106" s="27" t="str">
        <f>IFERROR(VLOOKUP(F4106,#REF!,2,0),"")</f>
        <v/>
      </c>
      <c r="U4106" s="27" t="str">
        <f t="shared" si="336"/>
        <v>,07:00:00,car,406</v>
      </c>
    </row>
    <row r="4107" spans="1:21" hidden="1" x14ac:dyDescent="0.25">
      <c r="A4107" t="s">
        <v>115</v>
      </c>
      <c r="B4107">
        <v>7</v>
      </c>
      <c r="C4107" s="27" t="str">
        <f t="shared" si="332"/>
        <v>M</v>
      </c>
      <c r="E4107" t="s">
        <v>4445</v>
      </c>
      <c r="F4107" s="27" t="str">
        <f t="shared" si="333"/>
        <v>CCV-6A_LC</v>
      </c>
      <c r="G4107" t="s">
        <v>4446</v>
      </c>
      <c r="I4107" t="s">
        <v>4448</v>
      </c>
      <c r="J4107">
        <v>0</v>
      </c>
      <c r="K4107">
        <v>8</v>
      </c>
      <c r="L4107">
        <v>41</v>
      </c>
      <c r="M4107">
        <v>149</v>
      </c>
      <c r="N4107">
        <v>51</v>
      </c>
      <c r="O4107">
        <v>3</v>
      </c>
      <c r="P4107">
        <v>0</v>
      </c>
      <c r="Q4107">
        <v>10</v>
      </c>
      <c r="R4107" s="27">
        <f t="shared" si="334"/>
        <v>372</v>
      </c>
      <c r="S4107" s="27">
        <f t="shared" si="335"/>
        <v>262</v>
      </c>
      <c r="T4107" s="27" t="str">
        <f>IFERROR(VLOOKUP(F4107,#REF!,2,0),"")</f>
        <v/>
      </c>
      <c r="U4107" s="27" t="str">
        <f t="shared" si="336"/>
        <v>,07:15:00,car,372</v>
      </c>
    </row>
    <row r="4108" spans="1:21" hidden="1" x14ac:dyDescent="0.25">
      <c r="A4108" t="s">
        <v>117</v>
      </c>
      <c r="B4108">
        <v>7</v>
      </c>
      <c r="C4108" s="27" t="str">
        <f t="shared" si="332"/>
        <v>M</v>
      </c>
      <c r="E4108" t="s">
        <v>4445</v>
      </c>
      <c r="F4108" s="27" t="str">
        <f t="shared" si="333"/>
        <v>CCV-6A_LC</v>
      </c>
      <c r="G4108" t="s">
        <v>4446</v>
      </c>
      <c r="I4108" t="s">
        <v>4449</v>
      </c>
      <c r="J4108">
        <v>0</v>
      </c>
      <c r="K4108">
        <v>15</v>
      </c>
      <c r="L4108">
        <v>51</v>
      </c>
      <c r="M4108">
        <v>159</v>
      </c>
      <c r="N4108">
        <v>61</v>
      </c>
      <c r="O4108">
        <v>4</v>
      </c>
      <c r="P4108">
        <v>0</v>
      </c>
      <c r="Q4108">
        <v>12</v>
      </c>
      <c r="R4108" s="27">
        <f t="shared" si="334"/>
        <v>441</v>
      </c>
      <c r="S4108" s="27">
        <f t="shared" si="335"/>
        <v>299</v>
      </c>
      <c r="T4108" s="27" t="str">
        <f>IFERROR(VLOOKUP(F4108,#REF!,2,0),"")</f>
        <v/>
      </c>
      <c r="U4108" s="27" t="str">
        <f t="shared" si="336"/>
        <v>,07:30:00,car,441</v>
      </c>
    </row>
    <row r="4109" spans="1:21" hidden="1" x14ac:dyDescent="0.25">
      <c r="A4109" t="s">
        <v>119</v>
      </c>
      <c r="B4109">
        <v>7</v>
      </c>
      <c r="C4109" s="27" t="str">
        <f t="shared" si="332"/>
        <v>M</v>
      </c>
      <c r="E4109" t="s">
        <v>4445</v>
      </c>
      <c r="F4109" s="27" t="str">
        <f t="shared" si="333"/>
        <v>CCV-6A_LC</v>
      </c>
      <c r="G4109" t="s">
        <v>4446</v>
      </c>
      <c r="I4109" t="s">
        <v>4450</v>
      </c>
      <c r="J4109">
        <v>0</v>
      </c>
      <c r="K4109">
        <v>7</v>
      </c>
      <c r="L4109">
        <v>59</v>
      </c>
      <c r="M4109">
        <v>151</v>
      </c>
      <c r="N4109">
        <v>42</v>
      </c>
      <c r="O4109">
        <v>5</v>
      </c>
      <c r="P4109">
        <v>0</v>
      </c>
      <c r="Q4109">
        <v>16</v>
      </c>
      <c r="R4109" s="27">
        <f t="shared" si="334"/>
        <v>437</v>
      </c>
      <c r="S4109" s="27">
        <f t="shared" si="335"/>
        <v>315</v>
      </c>
      <c r="T4109" s="27" t="str">
        <f>IFERROR(VLOOKUP(F4109,#REF!,2,0),"")</f>
        <v/>
      </c>
      <c r="U4109" s="27" t="str">
        <f t="shared" si="336"/>
        <v>,07:45:00,car,437</v>
      </c>
    </row>
    <row r="4110" spans="1:21" hidden="1" x14ac:dyDescent="0.25">
      <c r="A4110" t="s">
        <v>121</v>
      </c>
      <c r="B4110">
        <v>8</v>
      </c>
      <c r="C4110" s="27" t="str">
        <f t="shared" si="332"/>
        <v>M</v>
      </c>
      <c r="E4110" t="s">
        <v>4445</v>
      </c>
      <c r="F4110" s="27" t="str">
        <f t="shared" si="333"/>
        <v>CCV-6A_LC</v>
      </c>
      <c r="G4110" t="s">
        <v>4446</v>
      </c>
      <c r="I4110" t="s">
        <v>4451</v>
      </c>
      <c r="J4110">
        <v>3</v>
      </c>
      <c r="K4110">
        <v>15</v>
      </c>
      <c r="L4110">
        <v>41</v>
      </c>
      <c r="M4110">
        <v>143</v>
      </c>
      <c r="N4110">
        <v>29</v>
      </c>
      <c r="O4110">
        <v>4</v>
      </c>
      <c r="P4110">
        <v>1</v>
      </c>
      <c r="Q4110">
        <v>14</v>
      </c>
      <c r="R4110" s="27">
        <f t="shared" si="334"/>
        <v>384</v>
      </c>
      <c r="S4110" s="27">
        <f t="shared" si="335"/>
        <v>261</v>
      </c>
      <c r="T4110" s="27" t="str">
        <f>IFERROR(VLOOKUP(F4110,#REF!,2,0),"")</f>
        <v/>
      </c>
      <c r="U4110" s="27" t="str">
        <f t="shared" si="336"/>
        <v>,08:00:00,car,384</v>
      </c>
    </row>
    <row r="4111" spans="1:21" hidden="1" x14ac:dyDescent="0.25">
      <c r="A4111" t="s">
        <v>123</v>
      </c>
      <c r="B4111">
        <v>8</v>
      </c>
      <c r="C4111" s="27" t="str">
        <f t="shared" si="332"/>
        <v>M</v>
      </c>
      <c r="E4111" t="s">
        <v>4445</v>
      </c>
      <c r="F4111" s="27" t="str">
        <f t="shared" si="333"/>
        <v>CCV-6A_LC</v>
      </c>
      <c r="G4111" t="s">
        <v>4446</v>
      </c>
      <c r="I4111" t="s">
        <v>4452</v>
      </c>
      <c r="J4111">
        <v>1</v>
      </c>
      <c r="K4111">
        <v>12</v>
      </c>
      <c r="L4111">
        <v>44</v>
      </c>
      <c r="M4111">
        <v>137</v>
      </c>
      <c r="N4111">
        <v>20</v>
      </c>
      <c r="O4111">
        <v>1</v>
      </c>
      <c r="P4111">
        <v>1</v>
      </c>
      <c r="Q4111">
        <v>9</v>
      </c>
      <c r="R4111" s="27">
        <f t="shared" si="334"/>
        <v>370</v>
      </c>
      <c r="S4111" s="27">
        <f t="shared" si="335"/>
        <v>257</v>
      </c>
      <c r="T4111" s="27" t="str">
        <f>IFERROR(VLOOKUP(F4111,#REF!,2,0),"")</f>
        <v/>
      </c>
      <c r="U4111" s="27" t="str">
        <f t="shared" si="336"/>
        <v>,08:15:00,car,370</v>
      </c>
    </row>
    <row r="4112" spans="1:21" hidden="1" x14ac:dyDescent="0.25">
      <c r="A4112" t="s">
        <v>125</v>
      </c>
      <c r="B4112">
        <v>8</v>
      </c>
      <c r="C4112" s="27" t="str">
        <f t="shared" si="332"/>
        <v>M</v>
      </c>
      <c r="E4112" t="s">
        <v>4445</v>
      </c>
      <c r="F4112" s="27" t="str">
        <f t="shared" si="333"/>
        <v>CCV-6A_LC</v>
      </c>
      <c r="G4112" t="s">
        <v>4446</v>
      </c>
      <c r="I4112" t="s">
        <v>4453</v>
      </c>
      <c r="J4112">
        <v>1</v>
      </c>
      <c r="K4112">
        <v>12</v>
      </c>
      <c r="L4112">
        <v>39</v>
      </c>
      <c r="M4112">
        <v>155</v>
      </c>
      <c r="N4112">
        <v>18</v>
      </c>
      <c r="O4112">
        <v>5</v>
      </c>
      <c r="P4112">
        <v>0</v>
      </c>
      <c r="Q4112">
        <v>11</v>
      </c>
      <c r="R4112" s="27">
        <f t="shared" si="334"/>
        <v>378</v>
      </c>
      <c r="S4112" s="27">
        <f t="shared" si="335"/>
        <v>264</v>
      </c>
      <c r="T4112" s="27" t="str">
        <f>IFERROR(VLOOKUP(F4112,#REF!,2,0),"")</f>
        <v/>
      </c>
      <c r="U4112" s="27" t="str">
        <f t="shared" si="336"/>
        <v>,08:30:00,car,378</v>
      </c>
    </row>
    <row r="4113" spans="1:21" hidden="1" x14ac:dyDescent="0.25">
      <c r="A4113" t="s">
        <v>127</v>
      </c>
      <c r="B4113">
        <v>8</v>
      </c>
      <c r="C4113" s="27" t="str">
        <f t="shared" si="332"/>
        <v>M</v>
      </c>
      <c r="E4113" t="s">
        <v>4445</v>
      </c>
      <c r="F4113" s="27" t="str">
        <f t="shared" si="333"/>
        <v>CCV-6A_LC</v>
      </c>
      <c r="G4113" t="s">
        <v>4446</v>
      </c>
      <c r="I4113" t="s">
        <v>4454</v>
      </c>
      <c r="J4113">
        <v>3</v>
      </c>
      <c r="K4113">
        <v>13</v>
      </c>
      <c r="L4113">
        <v>56</v>
      </c>
      <c r="M4113">
        <v>128</v>
      </c>
      <c r="N4113">
        <v>16</v>
      </c>
      <c r="O4113">
        <v>1</v>
      </c>
      <c r="P4113">
        <v>2</v>
      </c>
      <c r="Q4113">
        <v>13</v>
      </c>
      <c r="R4113" s="27">
        <f t="shared" si="334"/>
        <v>406</v>
      </c>
      <c r="S4113" s="27">
        <f t="shared" si="335"/>
        <v>283</v>
      </c>
      <c r="T4113" s="27" t="str">
        <f>IFERROR(VLOOKUP(F4113,#REF!,2,0),"")</f>
        <v/>
      </c>
      <c r="U4113" s="27" t="str">
        <f t="shared" si="336"/>
        <v>,08:45:00,car,406</v>
      </c>
    </row>
    <row r="4114" spans="1:21" hidden="1" x14ac:dyDescent="0.25">
      <c r="A4114" t="s">
        <v>129</v>
      </c>
      <c r="B4114">
        <v>9</v>
      </c>
      <c r="C4114" s="27" t="str">
        <f t="shared" si="332"/>
        <v>M</v>
      </c>
      <c r="E4114" t="s">
        <v>4445</v>
      </c>
      <c r="F4114" s="27" t="str">
        <f t="shared" si="333"/>
        <v>CCV-6A_LC</v>
      </c>
      <c r="G4114" t="s">
        <v>4446</v>
      </c>
      <c r="I4114" t="s">
        <v>4455</v>
      </c>
      <c r="J4114">
        <v>1</v>
      </c>
      <c r="K4114">
        <v>9</v>
      </c>
      <c r="L4114">
        <v>59</v>
      </c>
      <c r="M4114">
        <v>146</v>
      </c>
      <c r="N4114">
        <v>16</v>
      </c>
      <c r="O4114">
        <v>3</v>
      </c>
      <c r="P4114">
        <v>0</v>
      </c>
      <c r="Q4114">
        <v>12</v>
      </c>
      <c r="R4114" s="27">
        <f t="shared" si="334"/>
        <v>425</v>
      </c>
      <c r="S4114" s="27">
        <f t="shared" si="335"/>
        <v>306</v>
      </c>
      <c r="T4114" s="27" t="str">
        <f>IFERROR(VLOOKUP(F4114,#REF!,2,0),"")</f>
        <v/>
      </c>
      <c r="U4114" s="27" t="str">
        <f t="shared" si="336"/>
        <v>,09:00:00,car,425</v>
      </c>
    </row>
    <row r="4115" spans="1:21" hidden="1" x14ac:dyDescent="0.25">
      <c r="A4115" t="s">
        <v>131</v>
      </c>
      <c r="B4115">
        <v>9</v>
      </c>
      <c r="C4115" s="27" t="str">
        <f t="shared" si="332"/>
        <v>M</v>
      </c>
      <c r="E4115" t="s">
        <v>4445</v>
      </c>
      <c r="F4115" s="27" t="str">
        <f t="shared" si="333"/>
        <v>CCV-6A_LC</v>
      </c>
      <c r="G4115" t="s">
        <v>4446</v>
      </c>
      <c r="I4115" t="s">
        <v>4456</v>
      </c>
      <c r="J4115">
        <v>0</v>
      </c>
      <c r="K4115">
        <v>9</v>
      </c>
      <c r="L4115">
        <v>58</v>
      </c>
      <c r="M4115">
        <v>148</v>
      </c>
      <c r="N4115">
        <v>12</v>
      </c>
      <c r="O4115">
        <v>1</v>
      </c>
      <c r="P4115">
        <v>0</v>
      </c>
      <c r="Q4115">
        <v>11</v>
      </c>
      <c r="R4115" s="27">
        <f t="shared" si="334"/>
        <v>422</v>
      </c>
      <c r="S4115" s="27">
        <f t="shared" si="335"/>
        <v>304</v>
      </c>
      <c r="T4115" s="27" t="str">
        <f>IFERROR(VLOOKUP(F4115,#REF!,2,0),"")</f>
        <v/>
      </c>
      <c r="U4115" s="27" t="str">
        <f t="shared" si="336"/>
        <v>,09:15:00,car,422</v>
      </c>
    </row>
    <row r="4116" spans="1:21" hidden="1" x14ac:dyDescent="0.25">
      <c r="A4116" t="s">
        <v>133</v>
      </c>
      <c r="B4116">
        <v>9</v>
      </c>
      <c r="C4116" s="27" t="str">
        <f t="shared" si="332"/>
        <v>M</v>
      </c>
      <c r="E4116" t="s">
        <v>4445</v>
      </c>
      <c r="F4116" s="27" t="str">
        <f t="shared" si="333"/>
        <v>CCV-6A_LC</v>
      </c>
      <c r="G4116" t="s">
        <v>4446</v>
      </c>
      <c r="I4116" t="s">
        <v>4457</v>
      </c>
      <c r="J4116">
        <v>0</v>
      </c>
      <c r="K4116">
        <v>4</v>
      </c>
      <c r="L4116">
        <v>62</v>
      </c>
      <c r="M4116">
        <v>138</v>
      </c>
      <c r="N4116">
        <v>16</v>
      </c>
      <c r="O4116">
        <v>3</v>
      </c>
      <c r="P4116">
        <v>1</v>
      </c>
      <c r="Q4116">
        <v>5</v>
      </c>
      <c r="R4116" s="27">
        <f t="shared" si="334"/>
        <v>403</v>
      </c>
      <c r="S4116" s="27">
        <f t="shared" si="335"/>
        <v>299</v>
      </c>
      <c r="T4116" s="27" t="str">
        <f>IFERROR(VLOOKUP(F4116,#REF!,2,0),"")</f>
        <v/>
      </c>
      <c r="U4116" s="27" t="str">
        <f t="shared" si="336"/>
        <v>,09:30:00,car,403</v>
      </c>
    </row>
    <row r="4117" spans="1:21" hidden="1" x14ac:dyDescent="0.25">
      <c r="A4117" t="s">
        <v>135</v>
      </c>
      <c r="B4117">
        <v>9</v>
      </c>
      <c r="C4117" s="27" t="str">
        <f t="shared" si="332"/>
        <v>M</v>
      </c>
      <c r="E4117" t="s">
        <v>4445</v>
      </c>
      <c r="F4117" s="27" t="str">
        <f t="shared" si="333"/>
        <v>CCV-6A_LC</v>
      </c>
      <c r="G4117" t="s">
        <v>4446</v>
      </c>
      <c r="I4117" t="s">
        <v>4458</v>
      </c>
      <c r="J4117">
        <v>0</v>
      </c>
      <c r="K4117">
        <v>14</v>
      </c>
      <c r="L4117">
        <v>49</v>
      </c>
      <c r="M4117">
        <v>138</v>
      </c>
      <c r="N4117">
        <v>12</v>
      </c>
      <c r="O4117">
        <v>3</v>
      </c>
      <c r="P4117">
        <v>1</v>
      </c>
      <c r="Q4117">
        <v>4</v>
      </c>
      <c r="R4117" s="27">
        <f t="shared" si="334"/>
        <v>385</v>
      </c>
      <c r="S4117" s="27">
        <f t="shared" si="335"/>
        <v>266</v>
      </c>
      <c r="T4117" s="27" t="str">
        <f>IFERROR(VLOOKUP(F4117,#REF!,2,0),"")</f>
        <v/>
      </c>
      <c r="U4117" s="27" t="str">
        <f t="shared" si="336"/>
        <v>,09:45:00,car,385</v>
      </c>
    </row>
    <row r="4118" spans="1:21" hidden="1" x14ac:dyDescent="0.25">
      <c r="A4118" t="s">
        <v>137</v>
      </c>
      <c r="B4118">
        <v>10</v>
      </c>
      <c r="C4118" s="27" t="str">
        <f t="shared" si="332"/>
        <v>M</v>
      </c>
      <c r="E4118" t="s">
        <v>4445</v>
      </c>
      <c r="F4118" s="27" t="str">
        <f t="shared" si="333"/>
        <v>CCV-6A_LC</v>
      </c>
      <c r="G4118" t="s">
        <v>4446</v>
      </c>
      <c r="I4118" t="s">
        <v>4459</v>
      </c>
      <c r="J4118">
        <v>1</v>
      </c>
      <c r="K4118">
        <v>5</v>
      </c>
      <c r="L4118">
        <v>67</v>
      </c>
      <c r="M4118">
        <v>129</v>
      </c>
      <c r="N4118">
        <v>9</v>
      </c>
      <c r="O4118">
        <v>9</v>
      </c>
      <c r="P4118">
        <v>0</v>
      </c>
      <c r="Q4118">
        <v>13</v>
      </c>
      <c r="R4118" s="27">
        <f t="shared" si="334"/>
        <v>418</v>
      </c>
      <c r="S4118" s="27">
        <f t="shared" si="335"/>
        <v>310</v>
      </c>
      <c r="T4118" s="27" t="str">
        <f>IFERROR(VLOOKUP(F4118,#REF!,2,0),"")</f>
        <v/>
      </c>
      <c r="U4118" s="27" t="str">
        <f t="shared" si="336"/>
        <v>,10:00:00,car,418</v>
      </c>
    </row>
    <row r="4119" spans="1:21" hidden="1" x14ac:dyDescent="0.25">
      <c r="A4119" t="s">
        <v>139</v>
      </c>
      <c r="B4119">
        <v>10</v>
      </c>
      <c r="C4119" s="27" t="str">
        <f t="shared" si="332"/>
        <v>M</v>
      </c>
      <c r="E4119" t="s">
        <v>4445</v>
      </c>
      <c r="F4119" s="27" t="str">
        <f t="shared" si="333"/>
        <v>CCV-6A_LC</v>
      </c>
      <c r="G4119" t="s">
        <v>4446</v>
      </c>
      <c r="I4119" t="s">
        <v>4460</v>
      </c>
      <c r="J4119">
        <v>1</v>
      </c>
      <c r="K4119">
        <v>11</v>
      </c>
      <c r="L4119">
        <v>65</v>
      </c>
      <c r="M4119">
        <v>164</v>
      </c>
      <c r="N4119">
        <v>9</v>
      </c>
      <c r="O4119">
        <v>3</v>
      </c>
      <c r="P4119">
        <v>1</v>
      </c>
      <c r="Q4119">
        <v>13</v>
      </c>
      <c r="R4119" s="27">
        <f t="shared" si="334"/>
        <v>474</v>
      </c>
      <c r="S4119" s="27">
        <f t="shared" si="335"/>
        <v>341</v>
      </c>
      <c r="T4119" s="27" t="str">
        <f>IFERROR(VLOOKUP(F4119,#REF!,2,0),"")</f>
        <v/>
      </c>
      <c r="U4119" s="27" t="str">
        <f t="shared" si="336"/>
        <v>,10:15:00,car,474</v>
      </c>
    </row>
    <row r="4120" spans="1:21" hidden="1" x14ac:dyDescent="0.25">
      <c r="A4120" t="s">
        <v>141</v>
      </c>
      <c r="B4120">
        <v>10</v>
      </c>
      <c r="C4120" s="27" t="str">
        <f t="shared" si="332"/>
        <v>M</v>
      </c>
      <c r="E4120" t="s">
        <v>4445</v>
      </c>
      <c r="F4120" s="27" t="str">
        <f t="shared" si="333"/>
        <v>CCV-6A_LC</v>
      </c>
      <c r="G4120" t="s">
        <v>4446</v>
      </c>
      <c r="I4120" t="s">
        <v>4461</v>
      </c>
      <c r="J4120">
        <v>0</v>
      </c>
      <c r="K4120">
        <v>22</v>
      </c>
      <c r="L4120">
        <v>87</v>
      </c>
      <c r="M4120">
        <v>183</v>
      </c>
      <c r="N4120">
        <v>10</v>
      </c>
      <c r="O4120">
        <v>1</v>
      </c>
      <c r="P4120">
        <v>1</v>
      </c>
      <c r="Q4120">
        <v>9</v>
      </c>
      <c r="R4120" s="27">
        <f t="shared" si="334"/>
        <v>594</v>
      </c>
      <c r="S4120" s="27">
        <f t="shared" si="335"/>
        <v>411</v>
      </c>
      <c r="T4120" s="27" t="str">
        <f>IFERROR(VLOOKUP(F4120,#REF!,2,0),"")</f>
        <v/>
      </c>
      <c r="U4120" s="27" t="str">
        <f t="shared" si="336"/>
        <v>,10:30:00,car,594</v>
      </c>
    </row>
    <row r="4121" spans="1:21" hidden="1" x14ac:dyDescent="0.25">
      <c r="A4121" t="s">
        <v>143</v>
      </c>
      <c r="B4121">
        <v>10</v>
      </c>
      <c r="C4121" s="27" t="str">
        <f t="shared" si="332"/>
        <v>M</v>
      </c>
      <c r="E4121" t="s">
        <v>4445</v>
      </c>
      <c r="F4121" s="27" t="str">
        <f t="shared" si="333"/>
        <v>CCV-6A_LC</v>
      </c>
      <c r="G4121" t="s">
        <v>4446</v>
      </c>
      <c r="I4121" t="s">
        <v>4462</v>
      </c>
      <c r="J4121">
        <v>0</v>
      </c>
      <c r="K4121">
        <v>12</v>
      </c>
      <c r="L4121">
        <v>65</v>
      </c>
      <c r="M4121">
        <v>134</v>
      </c>
      <c r="N4121">
        <v>10</v>
      </c>
      <c r="O4121">
        <v>3</v>
      </c>
      <c r="P4121">
        <v>1</v>
      </c>
      <c r="Q4121">
        <v>1</v>
      </c>
      <c r="R4121" s="27">
        <f t="shared" si="334"/>
        <v>422</v>
      </c>
      <c r="S4121" s="27">
        <f t="shared" si="335"/>
        <v>299</v>
      </c>
      <c r="T4121" s="27" t="str">
        <f>IFERROR(VLOOKUP(F4121,#REF!,2,0),"")</f>
        <v/>
      </c>
      <c r="U4121" s="27" t="str">
        <f t="shared" si="336"/>
        <v>,10:45:00,car,422</v>
      </c>
    </row>
    <row r="4122" spans="1:21" hidden="1" x14ac:dyDescent="0.25">
      <c r="A4122" t="s">
        <v>145</v>
      </c>
      <c r="B4122">
        <v>11</v>
      </c>
      <c r="C4122" s="27" t="str">
        <f t="shared" si="332"/>
        <v>M</v>
      </c>
      <c r="E4122" t="s">
        <v>4445</v>
      </c>
      <c r="F4122" s="27" t="str">
        <f t="shared" si="333"/>
        <v>CCV-6A_LC</v>
      </c>
      <c r="G4122" t="s">
        <v>4446</v>
      </c>
      <c r="I4122" t="s">
        <v>4463</v>
      </c>
      <c r="J4122">
        <v>2</v>
      </c>
      <c r="K4122">
        <v>8</v>
      </c>
      <c r="L4122">
        <v>56</v>
      </c>
      <c r="M4122">
        <v>122</v>
      </c>
      <c r="N4122">
        <v>9</v>
      </c>
      <c r="O4122">
        <v>0</v>
      </c>
      <c r="P4122">
        <v>0</v>
      </c>
      <c r="Q4122">
        <v>6</v>
      </c>
      <c r="R4122" s="27">
        <f t="shared" si="334"/>
        <v>372</v>
      </c>
      <c r="S4122" s="27">
        <f t="shared" si="335"/>
        <v>268</v>
      </c>
      <c r="T4122" s="27" t="str">
        <f>IFERROR(VLOOKUP(F4122,#REF!,2,0),"")</f>
        <v/>
      </c>
      <c r="U4122" s="27" t="str">
        <f t="shared" si="336"/>
        <v>,11:00:00,car,372</v>
      </c>
    </row>
    <row r="4123" spans="1:21" hidden="1" x14ac:dyDescent="0.25">
      <c r="A4123" t="s">
        <v>147</v>
      </c>
      <c r="B4123">
        <v>11</v>
      </c>
      <c r="C4123" s="27" t="str">
        <f t="shared" si="332"/>
        <v>M</v>
      </c>
      <c r="E4123" t="s">
        <v>4445</v>
      </c>
      <c r="F4123" s="27" t="str">
        <f t="shared" si="333"/>
        <v>CCV-6A_LC</v>
      </c>
      <c r="G4123" t="s">
        <v>4446</v>
      </c>
      <c r="I4123" t="s">
        <v>4464</v>
      </c>
      <c r="J4123">
        <v>0</v>
      </c>
      <c r="K4123">
        <v>5</v>
      </c>
      <c r="L4123">
        <v>40</v>
      </c>
      <c r="M4123">
        <v>81</v>
      </c>
      <c r="N4123">
        <v>9</v>
      </c>
      <c r="O4123">
        <v>1</v>
      </c>
      <c r="P4123">
        <v>1</v>
      </c>
      <c r="Q4123">
        <v>7</v>
      </c>
      <c r="R4123" s="27">
        <f t="shared" si="334"/>
        <v>261</v>
      </c>
      <c r="S4123" s="27">
        <f t="shared" si="335"/>
        <v>189</v>
      </c>
      <c r="T4123" s="27" t="str">
        <f>IFERROR(VLOOKUP(F4123,#REF!,2,0),"")</f>
        <v/>
      </c>
      <c r="U4123" s="27" t="str">
        <f t="shared" si="336"/>
        <v>,11:15:00,car,261</v>
      </c>
    </row>
    <row r="4124" spans="1:21" hidden="1" x14ac:dyDescent="0.25">
      <c r="A4124" t="s">
        <v>149</v>
      </c>
      <c r="B4124">
        <v>11</v>
      </c>
      <c r="C4124" s="27" t="str">
        <f t="shared" si="332"/>
        <v>M</v>
      </c>
      <c r="E4124" t="s">
        <v>4445</v>
      </c>
      <c r="F4124" s="27" t="str">
        <f t="shared" si="333"/>
        <v>CCV-6A_LC</v>
      </c>
      <c r="G4124" t="s">
        <v>4446</v>
      </c>
      <c r="I4124" t="s">
        <v>4465</v>
      </c>
      <c r="J4124">
        <v>0</v>
      </c>
      <c r="K4124">
        <v>16</v>
      </c>
      <c r="L4124">
        <v>58</v>
      </c>
      <c r="M4124">
        <v>116</v>
      </c>
      <c r="N4124">
        <v>10</v>
      </c>
      <c r="O4124">
        <v>0</v>
      </c>
      <c r="P4124">
        <v>0</v>
      </c>
      <c r="Q4124">
        <v>10</v>
      </c>
      <c r="R4124" s="27">
        <f t="shared" si="334"/>
        <v>397</v>
      </c>
      <c r="S4124" s="27">
        <f t="shared" si="335"/>
        <v>271</v>
      </c>
      <c r="T4124" s="27" t="str">
        <f>IFERROR(VLOOKUP(F4124,#REF!,2,0),"")</f>
        <v/>
      </c>
      <c r="U4124" s="27" t="str">
        <f t="shared" si="336"/>
        <v>,11:30:00,car,397</v>
      </c>
    </row>
    <row r="4125" spans="1:21" hidden="1" x14ac:dyDescent="0.25">
      <c r="A4125" t="s">
        <v>151</v>
      </c>
      <c r="B4125">
        <v>11</v>
      </c>
      <c r="C4125" s="27" t="str">
        <f t="shared" si="332"/>
        <v>M</v>
      </c>
      <c r="E4125" t="s">
        <v>4445</v>
      </c>
      <c r="F4125" s="27" t="str">
        <f t="shared" si="333"/>
        <v>CCV-6A_LC</v>
      </c>
      <c r="G4125" t="s">
        <v>4446</v>
      </c>
      <c r="I4125" t="s">
        <v>4466</v>
      </c>
      <c r="J4125">
        <v>0</v>
      </c>
      <c r="K4125">
        <v>12</v>
      </c>
      <c r="L4125">
        <v>49</v>
      </c>
      <c r="M4125">
        <v>145</v>
      </c>
      <c r="N4125">
        <v>16</v>
      </c>
      <c r="O4125">
        <v>3</v>
      </c>
      <c r="P4125">
        <v>0</v>
      </c>
      <c r="Q4125">
        <v>6</v>
      </c>
      <c r="R4125" s="27">
        <f t="shared" si="334"/>
        <v>391</v>
      </c>
      <c r="S4125" s="27">
        <f t="shared" si="335"/>
        <v>274</v>
      </c>
      <c r="T4125" s="27" t="str">
        <f>IFERROR(VLOOKUP(F4125,#REF!,2,0),"")</f>
        <v/>
      </c>
      <c r="U4125" s="27" t="str">
        <f t="shared" si="336"/>
        <v>,11:45:00,car,391</v>
      </c>
    </row>
    <row r="4126" spans="1:21" hidden="1" x14ac:dyDescent="0.25">
      <c r="A4126" t="s">
        <v>153</v>
      </c>
      <c r="B4126">
        <v>12</v>
      </c>
      <c r="C4126" s="27" t="str">
        <f t="shared" si="332"/>
        <v>T</v>
      </c>
      <c r="E4126" t="s">
        <v>4445</v>
      </c>
      <c r="F4126" s="27" t="str">
        <f t="shared" si="333"/>
        <v>CCV-6A_LC</v>
      </c>
      <c r="G4126" t="s">
        <v>4446</v>
      </c>
      <c r="I4126" t="s">
        <v>4467</v>
      </c>
      <c r="J4126">
        <v>2</v>
      </c>
      <c r="K4126">
        <v>16</v>
      </c>
      <c r="L4126">
        <v>63</v>
      </c>
      <c r="M4126">
        <v>137</v>
      </c>
      <c r="N4126">
        <v>16</v>
      </c>
      <c r="O4126">
        <v>1</v>
      </c>
      <c r="P4126">
        <v>1</v>
      </c>
      <c r="Q4126">
        <v>12</v>
      </c>
      <c r="R4126" s="27">
        <f t="shared" si="334"/>
        <v>445</v>
      </c>
      <c r="S4126" s="27">
        <f t="shared" si="335"/>
        <v>308</v>
      </c>
      <c r="T4126" s="27" t="str">
        <f>IFERROR(VLOOKUP(F4126,#REF!,2,0),"")</f>
        <v/>
      </c>
      <c r="U4126" s="27" t="str">
        <f t="shared" si="336"/>
        <v>,12:00:00,car,445</v>
      </c>
    </row>
    <row r="4127" spans="1:21" hidden="1" x14ac:dyDescent="0.25">
      <c r="A4127" t="s">
        <v>155</v>
      </c>
      <c r="B4127">
        <v>12</v>
      </c>
      <c r="C4127" s="27" t="str">
        <f t="shared" si="332"/>
        <v>T</v>
      </c>
      <c r="E4127" t="s">
        <v>4445</v>
      </c>
      <c r="F4127" s="27" t="str">
        <f t="shared" si="333"/>
        <v>CCV-6A_LC</v>
      </c>
      <c r="G4127" t="s">
        <v>4446</v>
      </c>
      <c r="I4127" t="s">
        <v>4468</v>
      </c>
      <c r="J4127">
        <v>0</v>
      </c>
      <c r="K4127">
        <v>17</v>
      </c>
      <c r="L4127">
        <v>48</v>
      </c>
      <c r="M4127">
        <v>133</v>
      </c>
      <c r="N4127">
        <v>14</v>
      </c>
      <c r="O4127">
        <v>5</v>
      </c>
      <c r="P4127">
        <v>1</v>
      </c>
      <c r="Q4127">
        <v>6</v>
      </c>
      <c r="R4127" s="27">
        <f t="shared" si="334"/>
        <v>386</v>
      </c>
      <c r="S4127" s="27">
        <f t="shared" si="335"/>
        <v>260</v>
      </c>
      <c r="T4127" s="27" t="str">
        <f>IFERROR(VLOOKUP(F4127,#REF!,2,0),"")</f>
        <v/>
      </c>
      <c r="U4127" s="27" t="str">
        <f t="shared" si="336"/>
        <v>,12:15:00,car,386</v>
      </c>
    </row>
    <row r="4128" spans="1:21" hidden="1" x14ac:dyDescent="0.25">
      <c r="A4128" t="s">
        <v>157</v>
      </c>
      <c r="B4128">
        <v>12</v>
      </c>
      <c r="C4128" s="27" t="str">
        <f t="shared" si="332"/>
        <v>T</v>
      </c>
      <c r="E4128" t="s">
        <v>4445</v>
      </c>
      <c r="F4128" s="27" t="str">
        <f t="shared" si="333"/>
        <v>CCV-6A_LC</v>
      </c>
      <c r="G4128" t="s">
        <v>4446</v>
      </c>
      <c r="I4128" t="s">
        <v>4469</v>
      </c>
      <c r="J4128">
        <v>0</v>
      </c>
      <c r="K4128">
        <v>12</v>
      </c>
      <c r="L4128">
        <v>58</v>
      </c>
      <c r="M4128">
        <v>145</v>
      </c>
      <c r="N4128">
        <v>16</v>
      </c>
      <c r="O4128">
        <v>3</v>
      </c>
      <c r="P4128">
        <v>1</v>
      </c>
      <c r="Q4128">
        <v>19</v>
      </c>
      <c r="R4128" s="27">
        <f t="shared" si="334"/>
        <v>438</v>
      </c>
      <c r="S4128" s="27">
        <f t="shared" si="335"/>
        <v>310</v>
      </c>
      <c r="T4128" s="27" t="str">
        <f>IFERROR(VLOOKUP(F4128,#REF!,2,0),"")</f>
        <v/>
      </c>
      <c r="U4128" s="27" t="str">
        <f t="shared" si="336"/>
        <v>,12:30:00,car,438</v>
      </c>
    </row>
    <row r="4129" spans="1:21" hidden="1" x14ac:dyDescent="0.25">
      <c r="A4129" t="s">
        <v>159</v>
      </c>
      <c r="B4129">
        <v>12</v>
      </c>
      <c r="C4129" s="27" t="str">
        <f t="shared" si="332"/>
        <v>T</v>
      </c>
      <c r="E4129" t="s">
        <v>4445</v>
      </c>
      <c r="F4129" s="27" t="str">
        <f t="shared" si="333"/>
        <v>CCV-6A_LC</v>
      </c>
      <c r="G4129" t="s">
        <v>4446</v>
      </c>
      <c r="I4129" t="s">
        <v>4470</v>
      </c>
      <c r="J4129">
        <v>1</v>
      </c>
      <c r="K4129">
        <v>18</v>
      </c>
      <c r="L4129">
        <v>57</v>
      </c>
      <c r="M4129">
        <v>167</v>
      </c>
      <c r="N4129">
        <v>23</v>
      </c>
      <c r="O4129">
        <v>1</v>
      </c>
      <c r="P4129">
        <v>1</v>
      </c>
      <c r="Q4129">
        <v>12</v>
      </c>
      <c r="R4129" s="27">
        <f t="shared" si="334"/>
        <v>472</v>
      </c>
      <c r="S4129" s="27">
        <f t="shared" si="335"/>
        <v>323</v>
      </c>
      <c r="T4129" s="27" t="str">
        <f>IFERROR(VLOOKUP(F4129,#REF!,2,0),"")</f>
        <v/>
      </c>
      <c r="U4129" s="27" t="str">
        <f t="shared" si="336"/>
        <v>,12:45:00,car,472</v>
      </c>
    </row>
    <row r="4130" spans="1:21" hidden="1" x14ac:dyDescent="0.25">
      <c r="A4130" t="s">
        <v>161</v>
      </c>
      <c r="B4130">
        <v>13</v>
      </c>
      <c r="C4130" s="27" t="str">
        <f t="shared" si="332"/>
        <v>T</v>
      </c>
      <c r="E4130" t="s">
        <v>4445</v>
      </c>
      <c r="F4130" s="27" t="str">
        <f t="shared" si="333"/>
        <v>CCV-6A_LC</v>
      </c>
      <c r="G4130" t="s">
        <v>4446</v>
      </c>
      <c r="I4130" t="s">
        <v>4471</v>
      </c>
      <c r="J4130">
        <v>2</v>
      </c>
      <c r="K4130">
        <v>14</v>
      </c>
      <c r="L4130">
        <v>50</v>
      </c>
      <c r="M4130">
        <v>126</v>
      </c>
      <c r="N4130">
        <v>18</v>
      </c>
      <c r="O4130">
        <v>2</v>
      </c>
      <c r="P4130">
        <v>1</v>
      </c>
      <c r="Q4130">
        <v>7</v>
      </c>
      <c r="R4130" s="27">
        <f t="shared" si="334"/>
        <v>377</v>
      </c>
      <c r="S4130" s="27">
        <f t="shared" si="335"/>
        <v>259</v>
      </c>
      <c r="T4130" s="27" t="str">
        <f>IFERROR(VLOOKUP(F4130,#REF!,2,0),"")</f>
        <v/>
      </c>
      <c r="U4130" s="27" t="str">
        <f t="shared" si="336"/>
        <v>,13:00:00,car,377</v>
      </c>
    </row>
    <row r="4131" spans="1:21" hidden="1" x14ac:dyDescent="0.25">
      <c r="A4131" t="s">
        <v>163</v>
      </c>
      <c r="B4131">
        <v>13</v>
      </c>
      <c r="C4131" s="27" t="str">
        <f t="shared" si="332"/>
        <v>T</v>
      </c>
      <c r="E4131" t="s">
        <v>4445</v>
      </c>
      <c r="F4131" s="27" t="str">
        <f t="shared" si="333"/>
        <v>CCV-6A_LC</v>
      </c>
      <c r="G4131" t="s">
        <v>4446</v>
      </c>
      <c r="I4131" t="s">
        <v>4472</v>
      </c>
      <c r="J4131">
        <v>1</v>
      </c>
      <c r="K4131">
        <v>11</v>
      </c>
      <c r="L4131">
        <v>58</v>
      </c>
      <c r="M4131">
        <v>175</v>
      </c>
      <c r="N4131">
        <v>27</v>
      </c>
      <c r="O4131">
        <v>0</v>
      </c>
      <c r="P4131">
        <v>1</v>
      </c>
      <c r="Q4131">
        <v>6</v>
      </c>
      <c r="R4131" s="27">
        <f t="shared" si="334"/>
        <v>460</v>
      </c>
      <c r="S4131" s="27">
        <f t="shared" si="335"/>
        <v>327</v>
      </c>
      <c r="T4131" s="27" t="str">
        <f>IFERROR(VLOOKUP(F4131,#REF!,2,0),"")</f>
        <v/>
      </c>
      <c r="U4131" s="27" t="str">
        <f t="shared" si="336"/>
        <v>,13:15:00,car,460</v>
      </c>
    </row>
    <row r="4132" spans="1:21" hidden="1" x14ac:dyDescent="0.25">
      <c r="A4132" t="s">
        <v>165</v>
      </c>
      <c r="B4132">
        <v>13</v>
      </c>
      <c r="C4132" s="27" t="str">
        <f t="shared" si="332"/>
        <v>T</v>
      </c>
      <c r="E4132" t="s">
        <v>4445</v>
      </c>
      <c r="F4132" s="27" t="str">
        <f t="shared" si="333"/>
        <v>CCV-6A_LC</v>
      </c>
      <c r="G4132" t="s">
        <v>4446</v>
      </c>
      <c r="I4132" t="s">
        <v>4473</v>
      </c>
      <c r="J4132">
        <v>0</v>
      </c>
      <c r="K4132">
        <v>13</v>
      </c>
      <c r="L4132">
        <v>53</v>
      </c>
      <c r="M4132">
        <v>169</v>
      </c>
      <c r="N4132">
        <v>8</v>
      </c>
      <c r="O4132">
        <v>4</v>
      </c>
      <c r="P4132">
        <v>0</v>
      </c>
      <c r="Q4132">
        <v>9</v>
      </c>
      <c r="R4132" s="27">
        <f t="shared" si="334"/>
        <v>440</v>
      </c>
      <c r="S4132" s="27">
        <f t="shared" si="335"/>
        <v>311</v>
      </c>
      <c r="T4132" s="27" t="str">
        <f>IFERROR(VLOOKUP(F4132,#REF!,2,0),"")</f>
        <v/>
      </c>
      <c r="U4132" s="27" t="str">
        <f t="shared" si="336"/>
        <v>,13:30:00,car,440</v>
      </c>
    </row>
    <row r="4133" spans="1:21" hidden="1" x14ac:dyDescent="0.25">
      <c r="A4133" t="s">
        <v>167</v>
      </c>
      <c r="B4133">
        <v>13</v>
      </c>
      <c r="C4133" s="27" t="str">
        <f t="shared" si="332"/>
        <v>T</v>
      </c>
      <c r="E4133" t="s">
        <v>4445</v>
      </c>
      <c r="F4133" s="27" t="str">
        <f t="shared" si="333"/>
        <v>CCV-6A_LC</v>
      </c>
      <c r="G4133" t="s">
        <v>4446</v>
      </c>
      <c r="I4133" t="s">
        <v>4474</v>
      </c>
      <c r="J4133">
        <v>0</v>
      </c>
      <c r="K4133">
        <v>10</v>
      </c>
      <c r="L4133">
        <v>42</v>
      </c>
      <c r="M4133">
        <v>188</v>
      </c>
      <c r="N4133">
        <v>13</v>
      </c>
      <c r="O4133">
        <v>0</v>
      </c>
      <c r="P4133">
        <v>0</v>
      </c>
      <c r="Q4133">
        <v>14</v>
      </c>
      <c r="R4133" s="27">
        <f t="shared" si="334"/>
        <v>428</v>
      </c>
      <c r="S4133" s="27">
        <f t="shared" si="335"/>
        <v>307</v>
      </c>
      <c r="T4133" s="27" t="str">
        <f>IFERROR(VLOOKUP(F4133,#REF!,2,0),"")</f>
        <v/>
      </c>
      <c r="U4133" s="27" t="str">
        <f t="shared" si="336"/>
        <v>,13:45:00,car,428</v>
      </c>
    </row>
    <row r="4134" spans="1:21" hidden="1" x14ac:dyDescent="0.25">
      <c r="A4134" t="s">
        <v>169</v>
      </c>
      <c r="B4134">
        <v>14</v>
      </c>
      <c r="C4134" s="27" t="str">
        <f t="shared" si="332"/>
        <v>T</v>
      </c>
      <c r="E4134" t="s">
        <v>4445</v>
      </c>
      <c r="F4134" s="27" t="str">
        <f t="shared" si="333"/>
        <v>CCV-6A_LC</v>
      </c>
      <c r="G4134" t="s">
        <v>4446</v>
      </c>
      <c r="I4134" t="s">
        <v>4475</v>
      </c>
      <c r="J4134">
        <v>1</v>
      </c>
      <c r="K4134">
        <v>13</v>
      </c>
      <c r="L4134">
        <v>48</v>
      </c>
      <c r="M4134">
        <v>187</v>
      </c>
      <c r="N4134">
        <v>14</v>
      </c>
      <c r="O4134">
        <v>5</v>
      </c>
      <c r="P4134">
        <v>0</v>
      </c>
      <c r="Q4134">
        <v>9</v>
      </c>
      <c r="R4134" s="27">
        <f t="shared" si="334"/>
        <v>448</v>
      </c>
      <c r="S4134" s="27">
        <f t="shared" si="335"/>
        <v>316</v>
      </c>
      <c r="T4134" s="27" t="str">
        <f>IFERROR(VLOOKUP(F4134,#REF!,2,0),"")</f>
        <v/>
      </c>
      <c r="U4134" s="27" t="str">
        <f t="shared" si="336"/>
        <v>,14:00:00,car,448</v>
      </c>
    </row>
    <row r="4135" spans="1:21" hidden="1" x14ac:dyDescent="0.25">
      <c r="A4135" t="s">
        <v>171</v>
      </c>
      <c r="B4135">
        <v>14</v>
      </c>
      <c r="C4135" s="27" t="str">
        <f t="shared" si="332"/>
        <v>T</v>
      </c>
      <c r="E4135" t="s">
        <v>4445</v>
      </c>
      <c r="F4135" s="27" t="str">
        <f t="shared" si="333"/>
        <v>CCV-6A_LC</v>
      </c>
      <c r="G4135" t="s">
        <v>4446</v>
      </c>
      <c r="I4135" t="s">
        <v>4476</v>
      </c>
      <c r="J4135">
        <v>0</v>
      </c>
      <c r="K4135">
        <v>2</v>
      </c>
      <c r="L4135">
        <v>49</v>
      </c>
      <c r="M4135">
        <v>159</v>
      </c>
      <c r="N4135">
        <v>8</v>
      </c>
      <c r="O4135">
        <v>2</v>
      </c>
      <c r="P4135">
        <v>1</v>
      </c>
      <c r="Q4135">
        <v>10</v>
      </c>
      <c r="R4135" s="27">
        <f t="shared" si="334"/>
        <v>388</v>
      </c>
      <c r="S4135" s="27">
        <f t="shared" si="335"/>
        <v>293</v>
      </c>
      <c r="T4135" s="27" t="str">
        <f>IFERROR(VLOOKUP(F4135,#REF!,2,0),"")</f>
        <v/>
      </c>
      <c r="U4135" s="27" t="str">
        <f t="shared" si="336"/>
        <v>,14:15:00,car,388</v>
      </c>
    </row>
    <row r="4136" spans="1:21" hidden="1" x14ac:dyDescent="0.25">
      <c r="A4136" t="s">
        <v>173</v>
      </c>
      <c r="B4136">
        <v>14</v>
      </c>
      <c r="C4136" s="27" t="str">
        <f t="shared" si="332"/>
        <v>T</v>
      </c>
      <c r="E4136" t="s">
        <v>4445</v>
      </c>
      <c r="F4136" s="27" t="str">
        <f t="shared" si="333"/>
        <v>CCV-6A_LC</v>
      </c>
      <c r="G4136" t="s">
        <v>4446</v>
      </c>
      <c r="I4136" t="s">
        <v>4477</v>
      </c>
      <c r="J4136">
        <v>2</v>
      </c>
      <c r="K4136">
        <v>13</v>
      </c>
      <c r="L4136">
        <v>33</v>
      </c>
      <c r="M4136">
        <v>100</v>
      </c>
      <c r="N4136">
        <v>9</v>
      </c>
      <c r="O4136">
        <v>2</v>
      </c>
      <c r="P4136">
        <v>0</v>
      </c>
      <c r="Q4136">
        <v>8</v>
      </c>
      <c r="R4136" s="27">
        <f t="shared" si="334"/>
        <v>284</v>
      </c>
      <c r="S4136" s="27">
        <f t="shared" si="335"/>
        <v>191</v>
      </c>
      <c r="T4136" s="27" t="str">
        <f>IFERROR(VLOOKUP(F4136,#REF!,2,0),"")</f>
        <v/>
      </c>
      <c r="U4136" s="27" t="str">
        <f t="shared" si="336"/>
        <v>,14:30:00,car,284</v>
      </c>
    </row>
    <row r="4137" spans="1:21" hidden="1" x14ac:dyDescent="0.25">
      <c r="A4137" t="s">
        <v>175</v>
      </c>
      <c r="B4137">
        <v>14</v>
      </c>
      <c r="C4137" s="27" t="str">
        <f t="shared" si="332"/>
        <v>T</v>
      </c>
      <c r="E4137" t="s">
        <v>4445</v>
      </c>
      <c r="F4137" s="27" t="str">
        <f t="shared" si="333"/>
        <v>CCV-6A_LC</v>
      </c>
      <c r="G4137" t="s">
        <v>4446</v>
      </c>
      <c r="I4137" t="s">
        <v>4478</v>
      </c>
      <c r="J4137">
        <v>0</v>
      </c>
      <c r="K4137">
        <v>8</v>
      </c>
      <c r="L4137">
        <v>48</v>
      </c>
      <c r="M4137">
        <v>147</v>
      </c>
      <c r="N4137">
        <v>11</v>
      </c>
      <c r="O4137">
        <v>3</v>
      </c>
      <c r="P4137">
        <v>9</v>
      </c>
      <c r="Q4137">
        <v>19</v>
      </c>
      <c r="R4137" s="27">
        <f t="shared" si="334"/>
        <v>407</v>
      </c>
      <c r="S4137" s="27">
        <f t="shared" si="335"/>
        <v>295</v>
      </c>
      <c r="T4137" s="27" t="str">
        <f>IFERROR(VLOOKUP(F4137,#REF!,2,0),"")</f>
        <v/>
      </c>
      <c r="U4137" s="27" t="str">
        <f t="shared" si="336"/>
        <v>,14:45:00,car,407</v>
      </c>
    </row>
    <row r="4138" spans="1:21" hidden="1" x14ac:dyDescent="0.25">
      <c r="A4138" t="s">
        <v>177</v>
      </c>
      <c r="B4138">
        <v>15</v>
      </c>
      <c r="C4138" s="27" t="str">
        <f t="shared" si="332"/>
        <v>T</v>
      </c>
      <c r="E4138" t="s">
        <v>4445</v>
      </c>
      <c r="F4138" s="27" t="str">
        <f t="shared" si="333"/>
        <v>CCV-6A_LC</v>
      </c>
      <c r="G4138" t="s">
        <v>4446</v>
      </c>
      <c r="I4138" t="s">
        <v>4479</v>
      </c>
      <c r="J4138">
        <v>1</v>
      </c>
      <c r="K4138">
        <v>8</v>
      </c>
      <c r="L4138">
        <v>65</v>
      </c>
      <c r="M4138">
        <v>163</v>
      </c>
      <c r="N4138">
        <v>6</v>
      </c>
      <c r="O4138">
        <v>2</v>
      </c>
      <c r="P4138">
        <v>0</v>
      </c>
      <c r="Q4138">
        <v>12</v>
      </c>
      <c r="R4138" s="27">
        <f t="shared" si="334"/>
        <v>461</v>
      </c>
      <c r="S4138" s="27">
        <f t="shared" si="335"/>
        <v>338</v>
      </c>
      <c r="T4138" s="27" t="str">
        <f>IFERROR(VLOOKUP(F4138,#REF!,2,0),"")</f>
        <v/>
      </c>
      <c r="U4138" s="27" t="str">
        <f t="shared" si="336"/>
        <v>,15:00:00,car,461</v>
      </c>
    </row>
    <row r="4139" spans="1:21" hidden="1" x14ac:dyDescent="0.25">
      <c r="A4139" t="s">
        <v>179</v>
      </c>
      <c r="B4139">
        <v>15</v>
      </c>
      <c r="C4139" s="27" t="str">
        <f t="shared" si="332"/>
        <v>T</v>
      </c>
      <c r="E4139" t="s">
        <v>4445</v>
      </c>
      <c r="F4139" s="27" t="str">
        <f t="shared" si="333"/>
        <v>CCV-6A_LC</v>
      </c>
      <c r="G4139" t="s">
        <v>4446</v>
      </c>
      <c r="I4139" t="s">
        <v>4480</v>
      </c>
      <c r="J4139">
        <v>0</v>
      </c>
      <c r="K4139">
        <v>9</v>
      </c>
      <c r="L4139">
        <v>41</v>
      </c>
      <c r="M4139">
        <v>162</v>
      </c>
      <c r="N4139">
        <v>13</v>
      </c>
      <c r="O4139">
        <v>0</v>
      </c>
      <c r="P4139">
        <v>0</v>
      </c>
      <c r="Q4139">
        <v>9</v>
      </c>
      <c r="R4139" s="27">
        <f t="shared" si="334"/>
        <v>382</v>
      </c>
      <c r="S4139" s="27">
        <f t="shared" si="335"/>
        <v>274</v>
      </c>
      <c r="T4139" s="27" t="str">
        <f>IFERROR(VLOOKUP(F4139,#REF!,2,0),"")</f>
        <v/>
      </c>
      <c r="U4139" s="27" t="str">
        <f t="shared" si="336"/>
        <v>,15:15:00,car,382</v>
      </c>
    </row>
    <row r="4140" spans="1:21" hidden="1" x14ac:dyDescent="0.25">
      <c r="A4140" t="s">
        <v>181</v>
      </c>
      <c r="B4140">
        <v>15</v>
      </c>
      <c r="C4140" s="27" t="str">
        <f t="shared" si="332"/>
        <v>T</v>
      </c>
      <c r="E4140" t="s">
        <v>4445</v>
      </c>
      <c r="F4140" s="27" t="str">
        <f t="shared" si="333"/>
        <v>CCV-6A_LC</v>
      </c>
      <c r="G4140" t="s">
        <v>4446</v>
      </c>
      <c r="I4140" t="s">
        <v>4481</v>
      </c>
      <c r="J4140">
        <v>0</v>
      </c>
      <c r="K4140">
        <v>20</v>
      </c>
      <c r="L4140">
        <v>40</v>
      </c>
      <c r="M4140">
        <v>157</v>
      </c>
      <c r="N4140">
        <v>12</v>
      </c>
      <c r="O4140">
        <v>2</v>
      </c>
      <c r="P4140">
        <v>1</v>
      </c>
      <c r="Q4140">
        <v>16</v>
      </c>
      <c r="R4140" s="27">
        <f t="shared" si="334"/>
        <v>411</v>
      </c>
      <c r="S4140" s="27">
        <f t="shared" si="335"/>
        <v>274</v>
      </c>
      <c r="T4140" s="27" t="str">
        <f>IFERROR(VLOOKUP(F4140,#REF!,2,0),"")</f>
        <v/>
      </c>
      <c r="U4140" s="27" t="str">
        <f t="shared" si="336"/>
        <v>,15:30:00,car,411</v>
      </c>
    </row>
    <row r="4141" spans="1:21" hidden="1" x14ac:dyDescent="0.25">
      <c r="A4141" t="s">
        <v>183</v>
      </c>
      <c r="B4141">
        <v>15</v>
      </c>
      <c r="C4141" s="27" t="str">
        <f t="shared" si="332"/>
        <v>T</v>
      </c>
      <c r="E4141" t="s">
        <v>4445</v>
      </c>
      <c r="F4141" s="27" t="str">
        <f t="shared" si="333"/>
        <v>CCV-6A_LC</v>
      </c>
      <c r="G4141" t="s">
        <v>4446</v>
      </c>
      <c r="I4141" t="s">
        <v>4482</v>
      </c>
      <c r="J4141">
        <v>0</v>
      </c>
      <c r="K4141">
        <v>16</v>
      </c>
      <c r="L4141">
        <v>53</v>
      </c>
      <c r="M4141">
        <v>141</v>
      </c>
      <c r="N4141">
        <v>9</v>
      </c>
      <c r="O4141">
        <v>2</v>
      </c>
      <c r="P4141">
        <v>0</v>
      </c>
      <c r="Q4141">
        <v>11</v>
      </c>
      <c r="R4141" s="27">
        <f t="shared" si="334"/>
        <v>414</v>
      </c>
      <c r="S4141" s="27">
        <f t="shared" si="335"/>
        <v>285</v>
      </c>
      <c r="T4141" s="27" t="str">
        <f>IFERROR(VLOOKUP(F4141,#REF!,2,0),"")</f>
        <v/>
      </c>
      <c r="U4141" s="27" t="str">
        <f t="shared" si="336"/>
        <v>,15:45:00,car,414</v>
      </c>
    </row>
    <row r="4142" spans="1:21" hidden="1" x14ac:dyDescent="0.25">
      <c r="A4142" t="s">
        <v>185</v>
      </c>
      <c r="B4142">
        <v>16</v>
      </c>
      <c r="C4142" s="27" t="str">
        <f t="shared" si="332"/>
        <v>T</v>
      </c>
      <c r="E4142" t="s">
        <v>4445</v>
      </c>
      <c r="F4142" s="27" t="str">
        <f t="shared" si="333"/>
        <v>CCV-6A_LC</v>
      </c>
      <c r="G4142" t="s">
        <v>4446</v>
      </c>
      <c r="I4142" t="s">
        <v>4483</v>
      </c>
      <c r="J4142">
        <v>0</v>
      </c>
      <c r="K4142">
        <v>15</v>
      </c>
      <c r="L4142">
        <v>40</v>
      </c>
      <c r="M4142">
        <v>106</v>
      </c>
      <c r="N4142">
        <v>17</v>
      </c>
      <c r="O4142">
        <v>1</v>
      </c>
      <c r="P4142">
        <v>1</v>
      </c>
      <c r="Q4142">
        <v>16</v>
      </c>
      <c r="R4142" s="27">
        <f t="shared" si="334"/>
        <v>333</v>
      </c>
      <c r="S4142" s="27">
        <f t="shared" si="335"/>
        <v>223</v>
      </c>
      <c r="T4142" s="27" t="str">
        <f>IFERROR(VLOOKUP(F4142,#REF!,2,0),"")</f>
        <v/>
      </c>
      <c r="U4142" s="27" t="str">
        <f t="shared" si="336"/>
        <v>,16:00:00,car,333</v>
      </c>
    </row>
    <row r="4143" spans="1:21" hidden="1" x14ac:dyDescent="0.25">
      <c r="A4143" t="s">
        <v>187</v>
      </c>
      <c r="B4143">
        <v>16</v>
      </c>
      <c r="C4143" s="27" t="str">
        <f t="shared" si="332"/>
        <v>T</v>
      </c>
      <c r="E4143" t="s">
        <v>4445</v>
      </c>
      <c r="F4143" s="27" t="str">
        <f t="shared" si="333"/>
        <v>CCV-6A_LC</v>
      </c>
      <c r="G4143" t="s">
        <v>4446</v>
      </c>
      <c r="I4143" t="s">
        <v>4484</v>
      </c>
      <c r="J4143">
        <v>2</v>
      </c>
      <c r="K4143">
        <v>15</v>
      </c>
      <c r="L4143">
        <v>42</v>
      </c>
      <c r="M4143">
        <v>109</v>
      </c>
      <c r="N4143">
        <v>3</v>
      </c>
      <c r="O4143">
        <v>2</v>
      </c>
      <c r="P4143">
        <v>1</v>
      </c>
      <c r="Q4143">
        <v>9</v>
      </c>
      <c r="R4143" s="27">
        <f t="shared" si="334"/>
        <v>331</v>
      </c>
      <c r="S4143" s="27">
        <f t="shared" si="335"/>
        <v>224</v>
      </c>
      <c r="T4143" s="27" t="str">
        <f>IFERROR(VLOOKUP(F4143,#REF!,2,0),"")</f>
        <v/>
      </c>
      <c r="U4143" s="27" t="str">
        <f t="shared" si="336"/>
        <v>,16:15:00,car,331</v>
      </c>
    </row>
    <row r="4144" spans="1:21" hidden="1" x14ac:dyDescent="0.25">
      <c r="A4144" t="s">
        <v>42</v>
      </c>
      <c r="B4144">
        <v>16</v>
      </c>
      <c r="C4144" s="27" t="str">
        <f t="shared" si="332"/>
        <v>T</v>
      </c>
      <c r="E4144" t="s">
        <v>4445</v>
      </c>
      <c r="F4144" s="27" t="str">
        <f t="shared" si="333"/>
        <v>CCV-6A_LC</v>
      </c>
      <c r="G4144" t="s">
        <v>4446</v>
      </c>
      <c r="I4144" t="s">
        <v>4485</v>
      </c>
      <c r="J4144">
        <v>0</v>
      </c>
      <c r="K4144">
        <v>13</v>
      </c>
      <c r="L4144">
        <v>29</v>
      </c>
      <c r="M4144">
        <v>123</v>
      </c>
      <c r="N4144">
        <v>5</v>
      </c>
      <c r="O4144">
        <v>1</v>
      </c>
      <c r="P4144">
        <v>1</v>
      </c>
      <c r="Q4144">
        <v>9</v>
      </c>
      <c r="R4144" s="27">
        <f t="shared" si="334"/>
        <v>303</v>
      </c>
      <c r="S4144" s="27">
        <f t="shared" si="335"/>
        <v>206</v>
      </c>
      <c r="T4144" s="27" t="str">
        <f>IFERROR(VLOOKUP(F4144,#REF!,2,0),"")</f>
        <v/>
      </c>
      <c r="U4144" s="27" t="str">
        <f t="shared" si="336"/>
        <v>,16:30:00,car,303</v>
      </c>
    </row>
    <row r="4145" spans="1:21" hidden="1" x14ac:dyDescent="0.25">
      <c r="A4145" t="s">
        <v>43</v>
      </c>
      <c r="B4145">
        <v>16</v>
      </c>
      <c r="C4145" s="27" t="str">
        <f t="shared" si="332"/>
        <v>T</v>
      </c>
      <c r="E4145" t="s">
        <v>4445</v>
      </c>
      <c r="F4145" s="27" t="str">
        <f t="shared" si="333"/>
        <v>CCV-6A_LC</v>
      </c>
      <c r="G4145" t="s">
        <v>4446</v>
      </c>
      <c r="I4145" t="s">
        <v>4486</v>
      </c>
      <c r="J4145">
        <v>0</v>
      </c>
      <c r="K4145">
        <v>20</v>
      </c>
      <c r="L4145">
        <v>36</v>
      </c>
      <c r="M4145">
        <v>133</v>
      </c>
      <c r="N4145">
        <v>12</v>
      </c>
      <c r="O4145">
        <v>3</v>
      </c>
      <c r="P4145">
        <v>0</v>
      </c>
      <c r="Q4145">
        <v>11</v>
      </c>
      <c r="R4145" s="27">
        <f t="shared" si="334"/>
        <v>359</v>
      </c>
      <c r="S4145" s="27">
        <f t="shared" si="335"/>
        <v>234</v>
      </c>
      <c r="T4145" s="27" t="str">
        <f>IFERROR(VLOOKUP(F4145,#REF!,2,0),"")</f>
        <v/>
      </c>
      <c r="U4145" s="27" t="str">
        <f t="shared" si="336"/>
        <v>,16:45:00,car,359</v>
      </c>
    </row>
    <row r="4146" spans="1:21" hidden="1" x14ac:dyDescent="0.25">
      <c r="A4146" t="s">
        <v>44</v>
      </c>
      <c r="B4146">
        <v>17</v>
      </c>
      <c r="C4146" s="27" t="str">
        <f t="shared" si="332"/>
        <v>T</v>
      </c>
      <c r="E4146" t="s">
        <v>4445</v>
      </c>
      <c r="F4146" s="27" t="str">
        <f t="shared" si="333"/>
        <v>CCV-6A_LC</v>
      </c>
      <c r="G4146" t="s">
        <v>4446</v>
      </c>
      <c r="I4146" t="s">
        <v>4487</v>
      </c>
      <c r="J4146">
        <v>0</v>
      </c>
      <c r="K4146">
        <v>9</v>
      </c>
      <c r="L4146">
        <v>27</v>
      </c>
      <c r="M4146">
        <v>162</v>
      </c>
      <c r="N4146">
        <v>16</v>
      </c>
      <c r="O4146">
        <v>1</v>
      </c>
      <c r="P4146">
        <v>0</v>
      </c>
      <c r="Q4146">
        <v>16</v>
      </c>
      <c r="R4146" s="27">
        <f t="shared" si="334"/>
        <v>347</v>
      </c>
      <c r="S4146" s="27">
        <f t="shared" si="335"/>
        <v>246</v>
      </c>
      <c r="T4146" s="27" t="str">
        <f>IFERROR(VLOOKUP(F4146,#REF!,2,0),"")</f>
        <v/>
      </c>
      <c r="U4146" s="27" t="str">
        <f t="shared" si="336"/>
        <v>,17:00:00,car,347</v>
      </c>
    </row>
    <row r="4147" spans="1:21" hidden="1" x14ac:dyDescent="0.25">
      <c r="A4147" t="s">
        <v>45</v>
      </c>
      <c r="B4147">
        <v>17</v>
      </c>
      <c r="C4147" s="27" t="str">
        <f t="shared" si="332"/>
        <v>T</v>
      </c>
      <c r="E4147" t="s">
        <v>4445</v>
      </c>
      <c r="F4147" s="27" t="str">
        <f t="shared" si="333"/>
        <v>CCV-6A_LC</v>
      </c>
      <c r="G4147" t="s">
        <v>4446</v>
      </c>
      <c r="I4147" t="s">
        <v>4488</v>
      </c>
      <c r="J4147">
        <v>1</v>
      </c>
      <c r="K4147">
        <v>18</v>
      </c>
      <c r="L4147">
        <v>22</v>
      </c>
      <c r="M4147">
        <v>145</v>
      </c>
      <c r="N4147">
        <v>12</v>
      </c>
      <c r="O4147">
        <v>4</v>
      </c>
      <c r="P4147">
        <v>0</v>
      </c>
      <c r="Q4147">
        <v>12</v>
      </c>
      <c r="R4147" s="27">
        <f t="shared" si="334"/>
        <v>325</v>
      </c>
      <c r="S4147" s="27">
        <f t="shared" si="335"/>
        <v>212</v>
      </c>
      <c r="T4147" s="27" t="str">
        <f>IFERROR(VLOOKUP(F4147,#REF!,2,0),"")</f>
        <v/>
      </c>
      <c r="U4147" s="27" t="str">
        <f t="shared" si="336"/>
        <v>,17:15:00,car,325</v>
      </c>
    </row>
    <row r="4148" spans="1:21" hidden="1" x14ac:dyDescent="0.25">
      <c r="A4148" t="s">
        <v>46</v>
      </c>
      <c r="B4148">
        <v>17</v>
      </c>
      <c r="C4148" s="27" t="str">
        <f t="shared" si="332"/>
        <v>T</v>
      </c>
      <c r="E4148" t="s">
        <v>4445</v>
      </c>
      <c r="F4148" s="27" t="str">
        <f t="shared" si="333"/>
        <v>CCV-6A_LC</v>
      </c>
      <c r="G4148" t="s">
        <v>4446</v>
      </c>
      <c r="I4148" t="s">
        <v>4489</v>
      </c>
      <c r="J4148">
        <v>0</v>
      </c>
      <c r="K4148">
        <v>20</v>
      </c>
      <c r="L4148">
        <v>10</v>
      </c>
      <c r="M4148">
        <v>188</v>
      </c>
      <c r="N4148">
        <v>19</v>
      </c>
      <c r="O4148">
        <v>3</v>
      </c>
      <c r="P4148">
        <v>0</v>
      </c>
      <c r="Q4148">
        <v>11</v>
      </c>
      <c r="R4148" s="27">
        <f t="shared" si="334"/>
        <v>348</v>
      </c>
      <c r="S4148" s="27">
        <f t="shared" si="335"/>
        <v>224</v>
      </c>
      <c r="T4148" s="27" t="str">
        <f>IFERROR(VLOOKUP(F4148,#REF!,2,0),"")</f>
        <v/>
      </c>
      <c r="U4148" s="27" t="str">
        <f t="shared" si="336"/>
        <v>,17:30:00,car,348</v>
      </c>
    </row>
    <row r="4149" spans="1:21" hidden="1" x14ac:dyDescent="0.25">
      <c r="A4149" t="s">
        <v>47</v>
      </c>
      <c r="B4149">
        <v>17</v>
      </c>
      <c r="C4149" s="27" t="str">
        <f t="shared" si="332"/>
        <v>T</v>
      </c>
      <c r="E4149" t="s">
        <v>4445</v>
      </c>
      <c r="F4149" s="27" t="str">
        <f t="shared" si="333"/>
        <v>CCV-6A_LC</v>
      </c>
      <c r="G4149" t="s">
        <v>4446</v>
      </c>
      <c r="I4149" t="s">
        <v>4490</v>
      </c>
      <c r="J4149">
        <v>0</v>
      </c>
      <c r="K4149">
        <v>24</v>
      </c>
      <c r="L4149">
        <v>26</v>
      </c>
      <c r="M4149">
        <v>229</v>
      </c>
      <c r="N4149">
        <v>31</v>
      </c>
      <c r="O4149">
        <v>6</v>
      </c>
      <c r="P4149">
        <v>0</v>
      </c>
      <c r="Q4149">
        <v>18</v>
      </c>
      <c r="R4149" s="27">
        <f t="shared" si="334"/>
        <v>475</v>
      </c>
      <c r="S4149" s="27">
        <f t="shared" si="335"/>
        <v>312</v>
      </c>
      <c r="T4149" s="27" t="str">
        <f>IFERROR(VLOOKUP(F4149,#REF!,2,0),"")</f>
        <v/>
      </c>
      <c r="U4149" s="27" t="str">
        <f t="shared" si="336"/>
        <v>,17:45:00,car,475</v>
      </c>
    </row>
    <row r="4150" spans="1:21" hidden="1" x14ac:dyDescent="0.25">
      <c r="A4150" t="s">
        <v>48</v>
      </c>
      <c r="B4150">
        <v>18</v>
      </c>
      <c r="C4150" s="27" t="str">
        <f t="shared" si="332"/>
        <v>T</v>
      </c>
      <c r="E4150" t="s">
        <v>4445</v>
      </c>
      <c r="F4150" s="27" t="str">
        <f t="shared" si="333"/>
        <v>CCV-6A_LC</v>
      </c>
      <c r="G4150" t="s">
        <v>4446</v>
      </c>
      <c r="I4150" t="s">
        <v>4491</v>
      </c>
      <c r="J4150">
        <v>0</v>
      </c>
      <c r="K4150">
        <v>19</v>
      </c>
      <c r="L4150">
        <v>23</v>
      </c>
      <c r="M4150">
        <v>43</v>
      </c>
      <c r="N4150">
        <v>5</v>
      </c>
      <c r="O4150">
        <v>0</v>
      </c>
      <c r="P4150">
        <v>0</v>
      </c>
      <c r="Q4150">
        <v>1</v>
      </c>
      <c r="R4150" s="27">
        <f t="shared" si="334"/>
        <v>183</v>
      </c>
      <c r="S4150" s="27">
        <f t="shared" si="335"/>
        <v>102</v>
      </c>
      <c r="T4150" s="27" t="str">
        <f>IFERROR(VLOOKUP(F4150,#REF!,2,0),"")</f>
        <v/>
      </c>
      <c r="U4150" s="27" t="str">
        <f t="shared" si="336"/>
        <v>,18:00:00,car,183</v>
      </c>
    </row>
    <row r="4151" spans="1:21" hidden="1" x14ac:dyDescent="0.25">
      <c r="A4151" t="s">
        <v>113</v>
      </c>
      <c r="B4151">
        <v>7</v>
      </c>
      <c r="C4151" s="27" t="str">
        <f t="shared" si="332"/>
        <v>M</v>
      </c>
      <c r="E4151" t="s">
        <v>4492</v>
      </c>
      <c r="F4151" s="27" t="str">
        <f t="shared" si="333"/>
        <v>CCV-6B_LC</v>
      </c>
      <c r="G4151" t="s">
        <v>4493</v>
      </c>
      <c r="I4151" t="s">
        <v>4494</v>
      </c>
      <c r="J4151">
        <v>0</v>
      </c>
      <c r="K4151">
        <v>13</v>
      </c>
      <c r="L4151">
        <v>43</v>
      </c>
      <c r="M4151">
        <v>85</v>
      </c>
      <c r="N4151">
        <v>9</v>
      </c>
      <c r="O4151">
        <v>1</v>
      </c>
      <c r="P4151">
        <v>0</v>
      </c>
      <c r="Q4151">
        <v>7</v>
      </c>
      <c r="R4151" s="27">
        <f t="shared" si="334"/>
        <v>296</v>
      </c>
      <c r="S4151" s="27">
        <f t="shared" si="335"/>
        <v>200</v>
      </c>
      <c r="T4151" s="27" t="str">
        <f>IFERROR(VLOOKUP(F4151,#REF!,2,0),"")</f>
        <v/>
      </c>
      <c r="U4151" s="27" t="str">
        <f t="shared" si="336"/>
        <v>,07:00:00,car,296</v>
      </c>
    </row>
    <row r="4152" spans="1:21" hidden="1" x14ac:dyDescent="0.25">
      <c r="A4152" t="s">
        <v>115</v>
      </c>
      <c r="B4152">
        <v>7</v>
      </c>
      <c r="C4152" s="27" t="str">
        <f t="shared" si="332"/>
        <v>M</v>
      </c>
      <c r="E4152" t="s">
        <v>4492</v>
      </c>
      <c r="F4152" s="27" t="str">
        <f t="shared" si="333"/>
        <v>CCV-6B_LC</v>
      </c>
      <c r="G4152" t="s">
        <v>4493</v>
      </c>
      <c r="I4152" t="s">
        <v>4495</v>
      </c>
      <c r="J4152">
        <v>0</v>
      </c>
      <c r="K4152">
        <v>7</v>
      </c>
      <c r="L4152">
        <v>32</v>
      </c>
      <c r="M4152">
        <v>121</v>
      </c>
      <c r="N4152">
        <v>24</v>
      </c>
      <c r="O4152">
        <v>4</v>
      </c>
      <c r="P4152">
        <v>0</v>
      </c>
      <c r="Q4152">
        <v>9</v>
      </c>
      <c r="R4152" s="27">
        <f t="shared" si="334"/>
        <v>297</v>
      </c>
      <c r="S4152" s="27">
        <f t="shared" si="335"/>
        <v>210</v>
      </c>
      <c r="T4152" s="27" t="str">
        <f>IFERROR(VLOOKUP(F4152,#REF!,2,0),"")</f>
        <v/>
      </c>
      <c r="U4152" s="27" t="str">
        <f t="shared" si="336"/>
        <v>,07:15:00,car,297</v>
      </c>
    </row>
    <row r="4153" spans="1:21" hidden="1" x14ac:dyDescent="0.25">
      <c r="A4153" t="s">
        <v>117</v>
      </c>
      <c r="B4153">
        <v>7</v>
      </c>
      <c r="C4153" s="27" t="str">
        <f t="shared" si="332"/>
        <v>M</v>
      </c>
      <c r="E4153" t="s">
        <v>4492</v>
      </c>
      <c r="F4153" s="27" t="str">
        <f t="shared" si="333"/>
        <v>CCV-6B_LC</v>
      </c>
      <c r="G4153" t="s">
        <v>4493</v>
      </c>
      <c r="I4153" t="s">
        <v>4496</v>
      </c>
      <c r="J4153">
        <v>0</v>
      </c>
      <c r="K4153">
        <v>20</v>
      </c>
      <c r="L4153">
        <v>39</v>
      </c>
      <c r="M4153">
        <v>152</v>
      </c>
      <c r="N4153">
        <v>15</v>
      </c>
      <c r="O4153">
        <v>1</v>
      </c>
      <c r="P4153">
        <v>0</v>
      </c>
      <c r="Q4153">
        <v>14</v>
      </c>
      <c r="R4153" s="27">
        <f t="shared" si="334"/>
        <v>398</v>
      </c>
      <c r="S4153" s="27">
        <f t="shared" si="335"/>
        <v>264</v>
      </c>
      <c r="T4153" s="27" t="str">
        <f>IFERROR(VLOOKUP(F4153,#REF!,2,0),"")</f>
        <v/>
      </c>
      <c r="U4153" s="27" t="str">
        <f t="shared" si="336"/>
        <v>,07:30:00,car,398</v>
      </c>
    </row>
    <row r="4154" spans="1:21" hidden="1" x14ac:dyDescent="0.25">
      <c r="A4154" t="s">
        <v>119</v>
      </c>
      <c r="B4154">
        <v>7</v>
      </c>
      <c r="C4154" s="27" t="str">
        <f t="shared" si="332"/>
        <v>M</v>
      </c>
      <c r="E4154" t="s">
        <v>4492</v>
      </c>
      <c r="F4154" s="27" t="str">
        <f t="shared" si="333"/>
        <v>CCV-6B_LC</v>
      </c>
      <c r="G4154" t="s">
        <v>4493</v>
      </c>
      <c r="I4154" t="s">
        <v>4497</v>
      </c>
      <c r="J4154">
        <v>1</v>
      </c>
      <c r="K4154">
        <v>11</v>
      </c>
      <c r="L4154">
        <v>36</v>
      </c>
      <c r="M4154">
        <v>185</v>
      </c>
      <c r="N4154">
        <v>26</v>
      </c>
      <c r="O4154">
        <v>6</v>
      </c>
      <c r="P4154">
        <v>1</v>
      </c>
      <c r="Q4154">
        <v>17</v>
      </c>
      <c r="R4154" s="27">
        <f t="shared" si="334"/>
        <v>416</v>
      </c>
      <c r="S4154" s="27">
        <f t="shared" si="335"/>
        <v>293</v>
      </c>
      <c r="T4154" s="27" t="str">
        <f>IFERROR(VLOOKUP(F4154,#REF!,2,0),"")</f>
        <v/>
      </c>
      <c r="U4154" s="27" t="str">
        <f t="shared" si="336"/>
        <v>,07:45:00,car,416</v>
      </c>
    </row>
    <row r="4155" spans="1:21" hidden="1" x14ac:dyDescent="0.25">
      <c r="A4155" t="s">
        <v>121</v>
      </c>
      <c r="B4155">
        <v>8</v>
      </c>
      <c r="C4155" s="27" t="str">
        <f t="shared" si="332"/>
        <v>M</v>
      </c>
      <c r="E4155" t="s">
        <v>4492</v>
      </c>
      <c r="F4155" s="27" t="str">
        <f t="shared" si="333"/>
        <v>CCV-6B_LC</v>
      </c>
      <c r="G4155" t="s">
        <v>4493</v>
      </c>
      <c r="I4155" t="s">
        <v>4498</v>
      </c>
      <c r="J4155">
        <v>2</v>
      </c>
      <c r="K4155">
        <v>13</v>
      </c>
      <c r="L4155">
        <v>51</v>
      </c>
      <c r="M4155">
        <v>140</v>
      </c>
      <c r="N4155">
        <v>20</v>
      </c>
      <c r="O4155">
        <v>2</v>
      </c>
      <c r="P4155">
        <v>0</v>
      </c>
      <c r="Q4155">
        <v>9</v>
      </c>
      <c r="R4155" s="27">
        <f t="shared" si="334"/>
        <v>398</v>
      </c>
      <c r="S4155" s="27">
        <f t="shared" si="335"/>
        <v>277</v>
      </c>
      <c r="T4155" s="27" t="str">
        <f>IFERROR(VLOOKUP(F4155,#REF!,2,0),"")</f>
        <v/>
      </c>
      <c r="U4155" s="27" t="str">
        <f t="shared" si="336"/>
        <v>,08:00:00,car,398</v>
      </c>
    </row>
    <row r="4156" spans="1:21" hidden="1" x14ac:dyDescent="0.25">
      <c r="A4156" t="s">
        <v>123</v>
      </c>
      <c r="B4156">
        <v>8</v>
      </c>
      <c r="C4156" s="27" t="str">
        <f t="shared" si="332"/>
        <v>M</v>
      </c>
      <c r="E4156" t="s">
        <v>4492</v>
      </c>
      <c r="F4156" s="27" t="str">
        <f t="shared" si="333"/>
        <v>CCV-6B_LC</v>
      </c>
      <c r="G4156" t="s">
        <v>4493</v>
      </c>
      <c r="I4156" t="s">
        <v>4499</v>
      </c>
      <c r="J4156">
        <v>0</v>
      </c>
      <c r="K4156">
        <v>14</v>
      </c>
      <c r="L4156">
        <v>50</v>
      </c>
      <c r="M4156">
        <v>175</v>
      </c>
      <c r="N4156">
        <v>13</v>
      </c>
      <c r="O4156">
        <v>3</v>
      </c>
      <c r="P4156">
        <v>0</v>
      </c>
      <c r="Q4156">
        <v>13</v>
      </c>
      <c r="R4156" s="27">
        <f t="shared" si="334"/>
        <v>447</v>
      </c>
      <c r="S4156" s="27">
        <f t="shared" si="335"/>
        <v>313</v>
      </c>
      <c r="T4156" s="27" t="str">
        <f>IFERROR(VLOOKUP(F4156,#REF!,2,0),"")</f>
        <v/>
      </c>
      <c r="U4156" s="27" t="str">
        <f t="shared" si="336"/>
        <v>,08:15:00,car,447</v>
      </c>
    </row>
    <row r="4157" spans="1:21" hidden="1" x14ac:dyDescent="0.25">
      <c r="A4157" t="s">
        <v>125</v>
      </c>
      <c r="B4157">
        <v>8</v>
      </c>
      <c r="C4157" s="27" t="str">
        <f t="shared" si="332"/>
        <v>M</v>
      </c>
      <c r="E4157" t="s">
        <v>4492</v>
      </c>
      <c r="F4157" s="27" t="str">
        <f t="shared" si="333"/>
        <v>CCV-6B_LC</v>
      </c>
      <c r="G4157" t="s">
        <v>4493</v>
      </c>
      <c r="I4157" t="s">
        <v>4500</v>
      </c>
      <c r="J4157">
        <v>0</v>
      </c>
      <c r="K4157">
        <v>24</v>
      </c>
      <c r="L4157">
        <v>55</v>
      </c>
      <c r="M4157">
        <v>173</v>
      </c>
      <c r="N4157">
        <v>7</v>
      </c>
      <c r="O4157">
        <v>5</v>
      </c>
      <c r="P4157">
        <v>0</v>
      </c>
      <c r="Q4157">
        <v>14</v>
      </c>
      <c r="R4157" s="27">
        <f t="shared" si="334"/>
        <v>486</v>
      </c>
      <c r="S4157" s="27">
        <f t="shared" si="335"/>
        <v>325</v>
      </c>
      <c r="T4157" s="27" t="str">
        <f>IFERROR(VLOOKUP(F4157,#REF!,2,0),"")</f>
        <v/>
      </c>
      <c r="U4157" s="27" t="str">
        <f t="shared" si="336"/>
        <v>,08:30:00,car,486</v>
      </c>
    </row>
    <row r="4158" spans="1:21" hidden="1" x14ac:dyDescent="0.25">
      <c r="A4158" t="s">
        <v>127</v>
      </c>
      <c r="B4158">
        <v>8</v>
      </c>
      <c r="C4158" s="27" t="str">
        <f t="shared" si="332"/>
        <v>M</v>
      </c>
      <c r="E4158" t="s">
        <v>4492</v>
      </c>
      <c r="F4158" s="27" t="str">
        <f t="shared" si="333"/>
        <v>CCV-6B_LC</v>
      </c>
      <c r="G4158" t="s">
        <v>4493</v>
      </c>
      <c r="I4158" t="s">
        <v>4501</v>
      </c>
      <c r="J4158">
        <v>0</v>
      </c>
      <c r="K4158">
        <v>19</v>
      </c>
      <c r="L4158">
        <v>48</v>
      </c>
      <c r="M4158">
        <v>154</v>
      </c>
      <c r="N4158">
        <v>11</v>
      </c>
      <c r="O4158">
        <v>2</v>
      </c>
      <c r="P4158">
        <v>0</v>
      </c>
      <c r="Q4158">
        <v>13</v>
      </c>
      <c r="R4158" s="27">
        <f t="shared" si="334"/>
        <v>425</v>
      </c>
      <c r="S4158" s="27">
        <f t="shared" si="335"/>
        <v>287</v>
      </c>
      <c r="T4158" s="27" t="str">
        <f>IFERROR(VLOOKUP(F4158,#REF!,2,0),"")</f>
        <v/>
      </c>
      <c r="U4158" s="27" t="str">
        <f t="shared" si="336"/>
        <v>,08:45:00,car,425</v>
      </c>
    </row>
    <row r="4159" spans="1:21" hidden="1" x14ac:dyDescent="0.25">
      <c r="A4159" t="s">
        <v>129</v>
      </c>
      <c r="B4159">
        <v>9</v>
      </c>
      <c r="C4159" s="27" t="str">
        <f t="shared" si="332"/>
        <v>M</v>
      </c>
      <c r="E4159" t="s">
        <v>4492</v>
      </c>
      <c r="F4159" s="27" t="str">
        <f t="shared" si="333"/>
        <v>CCV-6B_LC</v>
      </c>
      <c r="G4159" t="s">
        <v>4493</v>
      </c>
      <c r="I4159" t="s">
        <v>4502</v>
      </c>
      <c r="J4159">
        <v>0</v>
      </c>
      <c r="K4159">
        <v>22</v>
      </c>
      <c r="L4159">
        <v>46</v>
      </c>
      <c r="M4159">
        <v>163</v>
      </c>
      <c r="N4159">
        <v>12</v>
      </c>
      <c r="O4159">
        <v>4</v>
      </c>
      <c r="P4159">
        <v>0</v>
      </c>
      <c r="Q4159">
        <v>10</v>
      </c>
      <c r="R4159" s="27">
        <f t="shared" si="334"/>
        <v>435</v>
      </c>
      <c r="S4159" s="27">
        <f t="shared" si="335"/>
        <v>288</v>
      </c>
      <c r="T4159" s="27" t="str">
        <f>IFERROR(VLOOKUP(F4159,#REF!,2,0),"")</f>
        <v/>
      </c>
      <c r="U4159" s="27" t="str">
        <f t="shared" si="336"/>
        <v>,09:00:00,car,435</v>
      </c>
    </row>
    <row r="4160" spans="1:21" hidden="1" x14ac:dyDescent="0.25">
      <c r="A4160" t="s">
        <v>131</v>
      </c>
      <c r="B4160">
        <v>9</v>
      </c>
      <c r="C4160" s="27" t="str">
        <f t="shared" si="332"/>
        <v>M</v>
      </c>
      <c r="E4160" t="s">
        <v>4492</v>
      </c>
      <c r="F4160" s="27" t="str">
        <f t="shared" si="333"/>
        <v>CCV-6B_LC</v>
      </c>
      <c r="G4160" t="s">
        <v>4493</v>
      </c>
      <c r="I4160" t="s">
        <v>4503</v>
      </c>
      <c r="J4160">
        <v>0</v>
      </c>
      <c r="K4160">
        <v>16</v>
      </c>
      <c r="L4160">
        <v>56</v>
      </c>
      <c r="M4160">
        <v>113</v>
      </c>
      <c r="N4160">
        <v>12</v>
      </c>
      <c r="O4160">
        <v>3</v>
      </c>
      <c r="P4160">
        <v>0</v>
      </c>
      <c r="Q4160">
        <v>13</v>
      </c>
      <c r="R4160" s="27">
        <f t="shared" si="334"/>
        <v>390</v>
      </c>
      <c r="S4160" s="27">
        <f t="shared" si="335"/>
        <v>266</v>
      </c>
      <c r="T4160" s="27" t="str">
        <f>IFERROR(VLOOKUP(F4160,#REF!,2,0),"")</f>
        <v/>
      </c>
      <c r="U4160" s="27" t="str">
        <f t="shared" si="336"/>
        <v>,09:15:00,car,390</v>
      </c>
    </row>
    <row r="4161" spans="1:21" hidden="1" x14ac:dyDescent="0.25">
      <c r="A4161" t="s">
        <v>133</v>
      </c>
      <c r="B4161">
        <v>9</v>
      </c>
      <c r="C4161" s="27" t="str">
        <f t="shared" si="332"/>
        <v>M</v>
      </c>
      <c r="E4161" t="s">
        <v>4492</v>
      </c>
      <c r="F4161" s="27" t="str">
        <f t="shared" si="333"/>
        <v>CCV-6B_LC</v>
      </c>
      <c r="G4161" t="s">
        <v>4493</v>
      </c>
      <c r="I4161" t="s">
        <v>4504</v>
      </c>
      <c r="J4161">
        <v>0</v>
      </c>
      <c r="K4161">
        <v>19</v>
      </c>
      <c r="L4161">
        <v>60</v>
      </c>
      <c r="M4161">
        <v>145</v>
      </c>
      <c r="N4161">
        <v>8</v>
      </c>
      <c r="O4161">
        <v>1</v>
      </c>
      <c r="P4161">
        <v>1</v>
      </c>
      <c r="Q4161">
        <v>14</v>
      </c>
      <c r="R4161" s="27">
        <f t="shared" si="334"/>
        <v>455</v>
      </c>
      <c r="S4161" s="27">
        <f t="shared" si="335"/>
        <v>310</v>
      </c>
      <c r="T4161" s="27" t="str">
        <f>IFERROR(VLOOKUP(F4161,#REF!,2,0),"")</f>
        <v/>
      </c>
      <c r="U4161" s="27" t="str">
        <f t="shared" si="336"/>
        <v>,09:30:00,car,455</v>
      </c>
    </row>
    <row r="4162" spans="1:21" hidden="1" x14ac:dyDescent="0.25">
      <c r="A4162" t="s">
        <v>135</v>
      </c>
      <c r="B4162">
        <v>9</v>
      </c>
      <c r="C4162" s="27" t="str">
        <f t="shared" si="332"/>
        <v>M</v>
      </c>
      <c r="E4162" t="s">
        <v>4492</v>
      </c>
      <c r="F4162" s="27" t="str">
        <f t="shared" si="333"/>
        <v>CCV-6B_LC</v>
      </c>
      <c r="G4162" t="s">
        <v>4493</v>
      </c>
      <c r="I4162" t="s">
        <v>4505</v>
      </c>
      <c r="J4162">
        <v>2</v>
      </c>
      <c r="K4162">
        <v>12</v>
      </c>
      <c r="L4162">
        <v>62</v>
      </c>
      <c r="M4162">
        <v>171</v>
      </c>
      <c r="N4162">
        <v>10</v>
      </c>
      <c r="O4162">
        <v>3</v>
      </c>
      <c r="P4162">
        <v>2</v>
      </c>
      <c r="Q4162">
        <v>8</v>
      </c>
      <c r="R4162" s="27">
        <f t="shared" si="334"/>
        <v>471</v>
      </c>
      <c r="S4162" s="27">
        <f t="shared" si="335"/>
        <v>336</v>
      </c>
      <c r="T4162" s="27" t="str">
        <f>IFERROR(VLOOKUP(F4162,#REF!,2,0),"")</f>
        <v/>
      </c>
      <c r="U4162" s="27" t="str">
        <f t="shared" si="336"/>
        <v>,09:45:00,car,471</v>
      </c>
    </row>
    <row r="4163" spans="1:21" hidden="1" x14ac:dyDescent="0.25">
      <c r="A4163" t="s">
        <v>137</v>
      </c>
      <c r="B4163">
        <v>10</v>
      </c>
      <c r="C4163" s="27" t="str">
        <f t="shared" ref="C4163:C4226" si="337">IF(B4163&lt;12,"M",IF(AND(B4163&gt;=12,B4163&lt;=18),"T","N"))</f>
        <v>M</v>
      </c>
      <c r="E4163" t="s">
        <v>4492</v>
      </c>
      <c r="F4163" s="27" t="str">
        <f t="shared" ref="F4163:F4226" si="338">CONCATENATE("CCV-",G4163)</f>
        <v>CCV-6B_LC</v>
      </c>
      <c r="G4163" t="s">
        <v>4493</v>
      </c>
      <c r="I4163" t="s">
        <v>4506</v>
      </c>
      <c r="J4163">
        <v>0</v>
      </c>
      <c r="K4163">
        <v>17</v>
      </c>
      <c r="L4163">
        <v>62</v>
      </c>
      <c r="M4163">
        <v>140</v>
      </c>
      <c r="N4163">
        <v>12</v>
      </c>
      <c r="O4163">
        <v>2</v>
      </c>
      <c r="P4163">
        <v>0</v>
      </c>
      <c r="Q4163">
        <v>7</v>
      </c>
      <c r="R4163" s="27">
        <f t="shared" ref="R4163:R4226" si="339">ROUNDUP((M4163+P4163+Q4163+(1/6)*N4163+2*K4163+2.5*L4163)*1.3,0)</f>
        <v>440</v>
      </c>
      <c r="S4163" s="27">
        <f t="shared" ref="S4163:S4226" si="340">ROUNDUP(M4163+P4163+Q4163+2.5*L4163,0)</f>
        <v>302</v>
      </c>
      <c r="T4163" s="27" t="str">
        <f>IFERROR(VLOOKUP(F4163,#REF!,2,0),"")</f>
        <v/>
      </c>
      <c r="U4163" s="27" t="str">
        <f t="shared" ref="U4163:U4226" si="341">CONCATENATE(T4163,",",CONCATENATE(LEFT(A4163,5),":00"),",car,",R4163)</f>
        <v>,10:00:00,car,440</v>
      </c>
    </row>
    <row r="4164" spans="1:21" hidden="1" x14ac:dyDescent="0.25">
      <c r="A4164" t="s">
        <v>139</v>
      </c>
      <c r="B4164">
        <v>10</v>
      </c>
      <c r="C4164" s="27" t="str">
        <f t="shared" si="337"/>
        <v>M</v>
      </c>
      <c r="E4164" t="s">
        <v>4492</v>
      </c>
      <c r="F4164" s="27" t="str">
        <f t="shared" si="338"/>
        <v>CCV-6B_LC</v>
      </c>
      <c r="G4164" t="s">
        <v>4493</v>
      </c>
      <c r="I4164" t="s">
        <v>4507</v>
      </c>
      <c r="J4164">
        <v>2</v>
      </c>
      <c r="K4164">
        <v>26</v>
      </c>
      <c r="L4164">
        <v>61</v>
      </c>
      <c r="M4164">
        <v>121</v>
      </c>
      <c r="N4164">
        <v>15</v>
      </c>
      <c r="O4164">
        <v>5</v>
      </c>
      <c r="P4164">
        <v>2</v>
      </c>
      <c r="Q4164">
        <v>13</v>
      </c>
      <c r="R4164" s="27">
        <f t="shared" si="339"/>
        <v>446</v>
      </c>
      <c r="S4164" s="27">
        <f t="shared" si="340"/>
        <v>289</v>
      </c>
      <c r="T4164" s="27" t="str">
        <f>IFERROR(VLOOKUP(F4164,#REF!,2,0),"")</f>
        <v/>
      </c>
      <c r="U4164" s="27" t="str">
        <f t="shared" si="341"/>
        <v>,10:15:00,car,446</v>
      </c>
    </row>
    <row r="4165" spans="1:21" hidden="1" x14ac:dyDescent="0.25">
      <c r="A4165" t="s">
        <v>141</v>
      </c>
      <c r="B4165">
        <v>10</v>
      </c>
      <c r="C4165" s="27" t="str">
        <f t="shared" si="337"/>
        <v>M</v>
      </c>
      <c r="E4165" t="s">
        <v>4492</v>
      </c>
      <c r="F4165" s="27" t="str">
        <f t="shared" si="338"/>
        <v>CCV-6B_LC</v>
      </c>
      <c r="G4165" t="s">
        <v>4493</v>
      </c>
      <c r="I4165" t="s">
        <v>4508</v>
      </c>
      <c r="J4165">
        <v>0</v>
      </c>
      <c r="K4165">
        <v>11</v>
      </c>
      <c r="L4165">
        <v>50</v>
      </c>
      <c r="M4165">
        <v>128</v>
      </c>
      <c r="N4165">
        <v>14</v>
      </c>
      <c r="O4165">
        <v>2</v>
      </c>
      <c r="P4165">
        <v>1</v>
      </c>
      <c r="Q4165">
        <v>7</v>
      </c>
      <c r="R4165" s="27">
        <f t="shared" si="339"/>
        <v>371</v>
      </c>
      <c r="S4165" s="27">
        <f t="shared" si="340"/>
        <v>261</v>
      </c>
      <c r="T4165" s="27" t="str">
        <f>IFERROR(VLOOKUP(F4165,#REF!,2,0),"")</f>
        <v/>
      </c>
      <c r="U4165" s="27" t="str">
        <f t="shared" si="341"/>
        <v>,10:30:00,car,371</v>
      </c>
    </row>
    <row r="4166" spans="1:21" hidden="1" x14ac:dyDescent="0.25">
      <c r="A4166" t="s">
        <v>143</v>
      </c>
      <c r="B4166">
        <v>10</v>
      </c>
      <c r="C4166" s="27" t="str">
        <f t="shared" si="337"/>
        <v>M</v>
      </c>
      <c r="E4166" t="s">
        <v>4492</v>
      </c>
      <c r="F4166" s="27" t="str">
        <f t="shared" si="338"/>
        <v>CCV-6B_LC</v>
      </c>
      <c r="G4166" t="s">
        <v>4493</v>
      </c>
      <c r="I4166" t="s">
        <v>4509</v>
      </c>
      <c r="J4166">
        <v>0</v>
      </c>
      <c r="K4166">
        <v>13</v>
      </c>
      <c r="L4166">
        <v>55</v>
      </c>
      <c r="M4166">
        <v>142</v>
      </c>
      <c r="N4166">
        <v>11</v>
      </c>
      <c r="O4166">
        <v>4</v>
      </c>
      <c r="P4166">
        <v>1</v>
      </c>
      <c r="Q4166">
        <v>10</v>
      </c>
      <c r="R4166" s="27">
        <f t="shared" si="339"/>
        <v>414</v>
      </c>
      <c r="S4166" s="27">
        <f t="shared" si="340"/>
        <v>291</v>
      </c>
      <c r="T4166" s="27" t="str">
        <f>IFERROR(VLOOKUP(F4166,#REF!,2,0),"")</f>
        <v/>
      </c>
      <c r="U4166" s="27" t="str">
        <f t="shared" si="341"/>
        <v>,10:45:00,car,414</v>
      </c>
    </row>
    <row r="4167" spans="1:21" hidden="1" x14ac:dyDescent="0.25">
      <c r="A4167" t="s">
        <v>145</v>
      </c>
      <c r="B4167">
        <v>11</v>
      </c>
      <c r="C4167" s="27" t="str">
        <f t="shared" si="337"/>
        <v>M</v>
      </c>
      <c r="E4167" t="s">
        <v>4492</v>
      </c>
      <c r="F4167" s="27" t="str">
        <f t="shared" si="338"/>
        <v>CCV-6B_LC</v>
      </c>
      <c r="G4167" t="s">
        <v>4493</v>
      </c>
      <c r="I4167" t="s">
        <v>4510</v>
      </c>
      <c r="J4167">
        <v>0</v>
      </c>
      <c r="K4167">
        <v>15</v>
      </c>
      <c r="L4167">
        <v>53</v>
      </c>
      <c r="M4167">
        <v>117</v>
      </c>
      <c r="N4167">
        <v>17</v>
      </c>
      <c r="O4167">
        <v>7</v>
      </c>
      <c r="P4167">
        <v>0</v>
      </c>
      <c r="Q4167">
        <v>10</v>
      </c>
      <c r="R4167" s="27">
        <f t="shared" si="339"/>
        <v>381</v>
      </c>
      <c r="S4167" s="27">
        <f t="shared" si="340"/>
        <v>260</v>
      </c>
      <c r="T4167" s="27" t="str">
        <f>IFERROR(VLOOKUP(F4167,#REF!,2,0),"")</f>
        <v/>
      </c>
      <c r="U4167" s="27" t="str">
        <f t="shared" si="341"/>
        <v>,11:00:00,car,381</v>
      </c>
    </row>
    <row r="4168" spans="1:21" hidden="1" x14ac:dyDescent="0.25">
      <c r="A4168" t="s">
        <v>147</v>
      </c>
      <c r="B4168">
        <v>11</v>
      </c>
      <c r="C4168" s="27" t="str">
        <f t="shared" si="337"/>
        <v>M</v>
      </c>
      <c r="E4168" t="s">
        <v>4492</v>
      </c>
      <c r="F4168" s="27" t="str">
        <f t="shared" si="338"/>
        <v>CCV-6B_LC</v>
      </c>
      <c r="G4168" t="s">
        <v>4493</v>
      </c>
      <c r="I4168" t="s">
        <v>4511</v>
      </c>
      <c r="J4168">
        <v>0</v>
      </c>
      <c r="K4168">
        <v>10</v>
      </c>
      <c r="L4168">
        <v>65</v>
      </c>
      <c r="M4168">
        <v>114</v>
      </c>
      <c r="N4168">
        <v>14</v>
      </c>
      <c r="O4168">
        <v>1</v>
      </c>
      <c r="P4168">
        <v>1</v>
      </c>
      <c r="Q4168">
        <v>12</v>
      </c>
      <c r="R4168" s="27">
        <f t="shared" si="339"/>
        <v>406</v>
      </c>
      <c r="S4168" s="27">
        <f t="shared" si="340"/>
        <v>290</v>
      </c>
      <c r="T4168" s="27" t="str">
        <f>IFERROR(VLOOKUP(F4168,#REF!,2,0),"")</f>
        <v/>
      </c>
      <c r="U4168" s="27" t="str">
        <f t="shared" si="341"/>
        <v>,11:15:00,car,406</v>
      </c>
    </row>
    <row r="4169" spans="1:21" hidden="1" x14ac:dyDescent="0.25">
      <c r="A4169" t="s">
        <v>149</v>
      </c>
      <c r="B4169">
        <v>11</v>
      </c>
      <c r="C4169" s="27" t="str">
        <f t="shared" si="337"/>
        <v>M</v>
      </c>
      <c r="E4169" t="s">
        <v>4492</v>
      </c>
      <c r="F4169" s="27" t="str">
        <f t="shared" si="338"/>
        <v>CCV-6B_LC</v>
      </c>
      <c r="G4169" t="s">
        <v>4493</v>
      </c>
      <c r="I4169" t="s">
        <v>4512</v>
      </c>
      <c r="J4169">
        <v>0</v>
      </c>
      <c r="K4169">
        <v>13</v>
      </c>
      <c r="L4169">
        <v>58</v>
      </c>
      <c r="M4169">
        <v>133</v>
      </c>
      <c r="N4169">
        <v>10</v>
      </c>
      <c r="O4169">
        <v>1</v>
      </c>
      <c r="P4169">
        <v>0</v>
      </c>
      <c r="Q4169">
        <v>10</v>
      </c>
      <c r="R4169" s="27">
        <f t="shared" si="339"/>
        <v>411</v>
      </c>
      <c r="S4169" s="27">
        <f t="shared" si="340"/>
        <v>288</v>
      </c>
      <c r="T4169" s="27" t="str">
        <f>IFERROR(VLOOKUP(F4169,#REF!,2,0),"")</f>
        <v/>
      </c>
      <c r="U4169" s="27" t="str">
        <f t="shared" si="341"/>
        <v>,11:30:00,car,411</v>
      </c>
    </row>
    <row r="4170" spans="1:21" hidden="1" x14ac:dyDescent="0.25">
      <c r="A4170" t="s">
        <v>151</v>
      </c>
      <c r="B4170">
        <v>11</v>
      </c>
      <c r="C4170" s="27" t="str">
        <f t="shared" si="337"/>
        <v>M</v>
      </c>
      <c r="E4170" t="s">
        <v>4492</v>
      </c>
      <c r="F4170" s="27" t="str">
        <f t="shared" si="338"/>
        <v>CCV-6B_LC</v>
      </c>
      <c r="G4170" t="s">
        <v>4493</v>
      </c>
      <c r="I4170" t="s">
        <v>4513</v>
      </c>
      <c r="J4170">
        <v>0</v>
      </c>
      <c r="K4170">
        <v>9</v>
      </c>
      <c r="L4170">
        <v>47</v>
      </c>
      <c r="M4170">
        <v>128</v>
      </c>
      <c r="N4170">
        <v>17</v>
      </c>
      <c r="O4170">
        <v>6</v>
      </c>
      <c r="P4170">
        <v>2</v>
      </c>
      <c r="Q4170">
        <v>12</v>
      </c>
      <c r="R4170" s="27">
        <f t="shared" si="339"/>
        <v>365</v>
      </c>
      <c r="S4170" s="27">
        <f t="shared" si="340"/>
        <v>260</v>
      </c>
      <c r="T4170" s="27" t="str">
        <f>IFERROR(VLOOKUP(F4170,#REF!,2,0),"")</f>
        <v/>
      </c>
      <c r="U4170" s="27" t="str">
        <f t="shared" si="341"/>
        <v>,11:45:00,car,365</v>
      </c>
    </row>
    <row r="4171" spans="1:21" hidden="1" x14ac:dyDescent="0.25">
      <c r="A4171" t="s">
        <v>153</v>
      </c>
      <c r="B4171">
        <v>12</v>
      </c>
      <c r="C4171" s="27" t="str">
        <f t="shared" si="337"/>
        <v>T</v>
      </c>
      <c r="E4171" t="s">
        <v>4492</v>
      </c>
      <c r="F4171" s="27" t="str">
        <f t="shared" si="338"/>
        <v>CCV-6B_LC</v>
      </c>
      <c r="G4171" t="s">
        <v>4493</v>
      </c>
      <c r="I4171" t="s">
        <v>4514</v>
      </c>
      <c r="J4171">
        <v>1</v>
      </c>
      <c r="K4171">
        <v>11</v>
      </c>
      <c r="L4171">
        <v>43</v>
      </c>
      <c r="M4171">
        <v>124</v>
      </c>
      <c r="N4171">
        <v>14</v>
      </c>
      <c r="O4171">
        <v>1</v>
      </c>
      <c r="P4171">
        <v>0</v>
      </c>
      <c r="Q4171">
        <v>10</v>
      </c>
      <c r="R4171" s="27">
        <f t="shared" si="339"/>
        <v>346</v>
      </c>
      <c r="S4171" s="27">
        <f t="shared" si="340"/>
        <v>242</v>
      </c>
      <c r="T4171" s="27" t="str">
        <f>IFERROR(VLOOKUP(F4171,#REF!,2,0),"")</f>
        <v/>
      </c>
      <c r="U4171" s="27" t="str">
        <f t="shared" si="341"/>
        <v>,12:00:00,car,346</v>
      </c>
    </row>
    <row r="4172" spans="1:21" hidden="1" x14ac:dyDescent="0.25">
      <c r="A4172" t="s">
        <v>155</v>
      </c>
      <c r="B4172">
        <v>12</v>
      </c>
      <c r="C4172" s="27" t="str">
        <f t="shared" si="337"/>
        <v>T</v>
      </c>
      <c r="E4172" t="s">
        <v>4492</v>
      </c>
      <c r="F4172" s="27" t="str">
        <f t="shared" si="338"/>
        <v>CCV-6B_LC</v>
      </c>
      <c r="G4172" t="s">
        <v>4493</v>
      </c>
      <c r="I4172" t="s">
        <v>4515</v>
      </c>
      <c r="J4172">
        <v>0</v>
      </c>
      <c r="K4172">
        <v>8</v>
      </c>
      <c r="L4172">
        <v>47</v>
      </c>
      <c r="M4172">
        <v>109</v>
      </c>
      <c r="N4172">
        <v>18</v>
      </c>
      <c r="O4172">
        <v>1</v>
      </c>
      <c r="P4172">
        <v>0</v>
      </c>
      <c r="Q4172">
        <v>9</v>
      </c>
      <c r="R4172" s="27">
        <f t="shared" si="339"/>
        <v>331</v>
      </c>
      <c r="S4172" s="27">
        <f t="shared" si="340"/>
        <v>236</v>
      </c>
      <c r="T4172" s="27" t="str">
        <f>IFERROR(VLOOKUP(F4172,#REF!,2,0),"")</f>
        <v/>
      </c>
      <c r="U4172" s="27" t="str">
        <f t="shared" si="341"/>
        <v>,12:15:00,car,331</v>
      </c>
    </row>
    <row r="4173" spans="1:21" hidden="1" x14ac:dyDescent="0.25">
      <c r="A4173" t="s">
        <v>157</v>
      </c>
      <c r="B4173">
        <v>12</v>
      </c>
      <c r="C4173" s="27" t="str">
        <f t="shared" si="337"/>
        <v>T</v>
      </c>
      <c r="E4173" t="s">
        <v>4492</v>
      </c>
      <c r="F4173" s="27" t="str">
        <f t="shared" si="338"/>
        <v>CCV-6B_LC</v>
      </c>
      <c r="G4173" t="s">
        <v>4493</v>
      </c>
      <c r="I4173" t="s">
        <v>4516</v>
      </c>
      <c r="J4173">
        <v>0</v>
      </c>
      <c r="K4173">
        <v>8</v>
      </c>
      <c r="L4173">
        <v>49</v>
      </c>
      <c r="M4173">
        <v>119</v>
      </c>
      <c r="N4173">
        <v>4</v>
      </c>
      <c r="O4173">
        <v>2</v>
      </c>
      <c r="P4173">
        <v>1</v>
      </c>
      <c r="Q4173">
        <v>9</v>
      </c>
      <c r="R4173" s="27">
        <f t="shared" si="339"/>
        <v>349</v>
      </c>
      <c r="S4173" s="27">
        <f t="shared" si="340"/>
        <v>252</v>
      </c>
      <c r="T4173" s="27" t="str">
        <f>IFERROR(VLOOKUP(F4173,#REF!,2,0),"")</f>
        <v/>
      </c>
      <c r="U4173" s="27" t="str">
        <f t="shared" si="341"/>
        <v>,12:30:00,car,349</v>
      </c>
    </row>
    <row r="4174" spans="1:21" hidden="1" x14ac:dyDescent="0.25">
      <c r="A4174" t="s">
        <v>159</v>
      </c>
      <c r="B4174">
        <v>12</v>
      </c>
      <c r="C4174" s="27" t="str">
        <f t="shared" si="337"/>
        <v>T</v>
      </c>
      <c r="E4174" t="s">
        <v>4492</v>
      </c>
      <c r="F4174" s="27" t="str">
        <f t="shared" si="338"/>
        <v>CCV-6B_LC</v>
      </c>
      <c r="G4174" t="s">
        <v>4493</v>
      </c>
      <c r="I4174" t="s">
        <v>4517</v>
      </c>
      <c r="J4174">
        <v>0</v>
      </c>
      <c r="K4174">
        <v>17</v>
      </c>
      <c r="L4174">
        <v>37</v>
      </c>
      <c r="M4174">
        <v>127</v>
      </c>
      <c r="N4174">
        <v>15</v>
      </c>
      <c r="O4174">
        <v>8</v>
      </c>
      <c r="P4174">
        <v>0</v>
      </c>
      <c r="Q4174">
        <v>9</v>
      </c>
      <c r="R4174" s="27">
        <f t="shared" si="339"/>
        <v>345</v>
      </c>
      <c r="S4174" s="27">
        <f t="shared" si="340"/>
        <v>229</v>
      </c>
      <c r="T4174" s="27" t="str">
        <f>IFERROR(VLOOKUP(F4174,#REF!,2,0),"")</f>
        <v/>
      </c>
      <c r="U4174" s="27" t="str">
        <f t="shared" si="341"/>
        <v>,12:45:00,car,345</v>
      </c>
    </row>
    <row r="4175" spans="1:21" hidden="1" x14ac:dyDescent="0.25">
      <c r="A4175" t="s">
        <v>161</v>
      </c>
      <c r="B4175">
        <v>13</v>
      </c>
      <c r="C4175" s="27" t="str">
        <f t="shared" si="337"/>
        <v>T</v>
      </c>
      <c r="E4175" t="s">
        <v>4492</v>
      </c>
      <c r="F4175" s="27" t="str">
        <f t="shared" si="338"/>
        <v>CCV-6B_LC</v>
      </c>
      <c r="G4175" t="s">
        <v>4493</v>
      </c>
      <c r="I4175" t="s">
        <v>4518</v>
      </c>
      <c r="J4175">
        <v>0</v>
      </c>
      <c r="K4175">
        <v>12</v>
      </c>
      <c r="L4175">
        <v>50</v>
      </c>
      <c r="M4175">
        <v>133</v>
      </c>
      <c r="N4175">
        <v>14</v>
      </c>
      <c r="O4175">
        <v>3</v>
      </c>
      <c r="P4175">
        <v>0</v>
      </c>
      <c r="Q4175">
        <v>10</v>
      </c>
      <c r="R4175" s="27">
        <f t="shared" si="339"/>
        <v>383</v>
      </c>
      <c r="S4175" s="27">
        <f t="shared" si="340"/>
        <v>268</v>
      </c>
      <c r="T4175" s="27" t="str">
        <f>IFERROR(VLOOKUP(F4175,#REF!,2,0),"")</f>
        <v/>
      </c>
      <c r="U4175" s="27" t="str">
        <f t="shared" si="341"/>
        <v>,13:00:00,car,383</v>
      </c>
    </row>
    <row r="4176" spans="1:21" hidden="1" x14ac:dyDescent="0.25">
      <c r="A4176" t="s">
        <v>163</v>
      </c>
      <c r="B4176">
        <v>13</v>
      </c>
      <c r="C4176" s="27" t="str">
        <f t="shared" si="337"/>
        <v>T</v>
      </c>
      <c r="E4176" t="s">
        <v>4492</v>
      </c>
      <c r="F4176" s="27" t="str">
        <f t="shared" si="338"/>
        <v>CCV-6B_LC</v>
      </c>
      <c r="G4176" t="s">
        <v>4493</v>
      </c>
      <c r="I4176" t="s">
        <v>4519</v>
      </c>
      <c r="J4176">
        <v>0</v>
      </c>
      <c r="K4176">
        <v>14</v>
      </c>
      <c r="L4176">
        <v>41</v>
      </c>
      <c r="M4176">
        <v>148</v>
      </c>
      <c r="N4176">
        <v>9</v>
      </c>
      <c r="O4176">
        <v>2</v>
      </c>
      <c r="P4176">
        <v>1</v>
      </c>
      <c r="Q4176">
        <v>14</v>
      </c>
      <c r="R4176" s="27">
        <f t="shared" si="339"/>
        <v>384</v>
      </c>
      <c r="S4176" s="27">
        <f t="shared" si="340"/>
        <v>266</v>
      </c>
      <c r="T4176" s="27" t="str">
        <f>IFERROR(VLOOKUP(F4176,#REF!,2,0),"")</f>
        <v/>
      </c>
      <c r="U4176" s="27" t="str">
        <f t="shared" si="341"/>
        <v>,13:15:00,car,384</v>
      </c>
    </row>
    <row r="4177" spans="1:21" hidden="1" x14ac:dyDescent="0.25">
      <c r="A4177" t="s">
        <v>165</v>
      </c>
      <c r="B4177">
        <v>13</v>
      </c>
      <c r="C4177" s="27" t="str">
        <f t="shared" si="337"/>
        <v>T</v>
      </c>
      <c r="E4177" t="s">
        <v>4492</v>
      </c>
      <c r="F4177" s="27" t="str">
        <f t="shared" si="338"/>
        <v>CCV-6B_LC</v>
      </c>
      <c r="G4177" t="s">
        <v>4493</v>
      </c>
      <c r="I4177" t="s">
        <v>4520</v>
      </c>
      <c r="J4177">
        <v>1</v>
      </c>
      <c r="K4177">
        <v>16</v>
      </c>
      <c r="L4177">
        <v>43</v>
      </c>
      <c r="M4177">
        <v>128</v>
      </c>
      <c r="N4177">
        <v>11</v>
      </c>
      <c r="O4177">
        <v>0</v>
      </c>
      <c r="P4177">
        <v>0</v>
      </c>
      <c r="Q4177">
        <v>10</v>
      </c>
      <c r="R4177" s="27">
        <f t="shared" si="339"/>
        <v>364</v>
      </c>
      <c r="S4177" s="27">
        <f t="shared" si="340"/>
        <v>246</v>
      </c>
      <c r="T4177" s="27" t="str">
        <f>IFERROR(VLOOKUP(F4177,#REF!,2,0),"")</f>
        <v/>
      </c>
      <c r="U4177" s="27" t="str">
        <f t="shared" si="341"/>
        <v>,13:30:00,car,364</v>
      </c>
    </row>
    <row r="4178" spans="1:21" hidden="1" x14ac:dyDescent="0.25">
      <c r="A4178" t="s">
        <v>167</v>
      </c>
      <c r="B4178">
        <v>13</v>
      </c>
      <c r="C4178" s="27" t="str">
        <f t="shared" si="337"/>
        <v>T</v>
      </c>
      <c r="E4178" t="s">
        <v>4492</v>
      </c>
      <c r="F4178" s="27" t="str">
        <f t="shared" si="338"/>
        <v>CCV-6B_LC</v>
      </c>
      <c r="G4178" t="s">
        <v>4493</v>
      </c>
      <c r="I4178" t="s">
        <v>4521</v>
      </c>
      <c r="J4178">
        <v>0</v>
      </c>
      <c r="K4178">
        <v>10</v>
      </c>
      <c r="L4178">
        <v>36</v>
      </c>
      <c r="M4178">
        <v>112</v>
      </c>
      <c r="N4178">
        <v>13</v>
      </c>
      <c r="O4178">
        <v>2</v>
      </c>
      <c r="P4178">
        <v>0</v>
      </c>
      <c r="Q4178">
        <v>9</v>
      </c>
      <c r="R4178" s="27">
        <f t="shared" si="339"/>
        <v>304</v>
      </c>
      <c r="S4178" s="27">
        <f t="shared" si="340"/>
        <v>211</v>
      </c>
      <c r="T4178" s="27" t="str">
        <f>IFERROR(VLOOKUP(F4178,#REF!,2,0),"")</f>
        <v/>
      </c>
      <c r="U4178" s="27" t="str">
        <f t="shared" si="341"/>
        <v>,13:45:00,car,304</v>
      </c>
    </row>
    <row r="4179" spans="1:21" hidden="1" x14ac:dyDescent="0.25">
      <c r="A4179" t="s">
        <v>169</v>
      </c>
      <c r="B4179">
        <v>14</v>
      </c>
      <c r="C4179" s="27" t="str">
        <f t="shared" si="337"/>
        <v>T</v>
      </c>
      <c r="E4179" t="s">
        <v>4492</v>
      </c>
      <c r="F4179" s="27" t="str">
        <f t="shared" si="338"/>
        <v>CCV-6B_LC</v>
      </c>
      <c r="G4179" t="s">
        <v>4493</v>
      </c>
      <c r="I4179" t="s">
        <v>4522</v>
      </c>
      <c r="J4179">
        <v>0</v>
      </c>
      <c r="K4179">
        <v>14</v>
      </c>
      <c r="L4179">
        <v>39</v>
      </c>
      <c r="M4179">
        <v>105</v>
      </c>
      <c r="N4179">
        <v>8</v>
      </c>
      <c r="O4179">
        <v>5</v>
      </c>
      <c r="P4179">
        <v>0</v>
      </c>
      <c r="Q4179">
        <v>1</v>
      </c>
      <c r="R4179" s="27">
        <f t="shared" si="339"/>
        <v>303</v>
      </c>
      <c r="S4179" s="27">
        <f t="shared" si="340"/>
        <v>204</v>
      </c>
      <c r="T4179" s="27" t="str">
        <f>IFERROR(VLOOKUP(F4179,#REF!,2,0),"")</f>
        <v/>
      </c>
      <c r="U4179" s="27" t="str">
        <f t="shared" si="341"/>
        <v>,14:00:00,car,303</v>
      </c>
    </row>
    <row r="4180" spans="1:21" hidden="1" x14ac:dyDescent="0.25">
      <c r="A4180" t="s">
        <v>171</v>
      </c>
      <c r="B4180">
        <v>14</v>
      </c>
      <c r="C4180" s="27" t="str">
        <f t="shared" si="337"/>
        <v>T</v>
      </c>
      <c r="E4180" t="s">
        <v>4492</v>
      </c>
      <c r="F4180" s="27" t="str">
        <f t="shared" si="338"/>
        <v>CCV-6B_LC</v>
      </c>
      <c r="G4180" t="s">
        <v>4493</v>
      </c>
      <c r="I4180" t="s">
        <v>4523</v>
      </c>
      <c r="J4180">
        <v>1</v>
      </c>
      <c r="K4180">
        <v>13</v>
      </c>
      <c r="L4180">
        <v>38</v>
      </c>
      <c r="M4180">
        <v>92</v>
      </c>
      <c r="N4180">
        <v>6</v>
      </c>
      <c r="O4180">
        <v>1</v>
      </c>
      <c r="P4180">
        <v>0</v>
      </c>
      <c r="Q4180">
        <v>7</v>
      </c>
      <c r="R4180" s="27">
        <f t="shared" si="339"/>
        <v>288</v>
      </c>
      <c r="S4180" s="27">
        <f t="shared" si="340"/>
        <v>194</v>
      </c>
      <c r="T4180" s="27" t="str">
        <f>IFERROR(VLOOKUP(F4180,#REF!,2,0),"")</f>
        <v/>
      </c>
      <c r="U4180" s="27" t="str">
        <f t="shared" si="341"/>
        <v>,14:15:00,car,288</v>
      </c>
    </row>
    <row r="4181" spans="1:21" hidden="1" x14ac:dyDescent="0.25">
      <c r="A4181" t="s">
        <v>173</v>
      </c>
      <c r="B4181">
        <v>14</v>
      </c>
      <c r="C4181" s="27" t="str">
        <f t="shared" si="337"/>
        <v>T</v>
      </c>
      <c r="E4181" t="s">
        <v>4492</v>
      </c>
      <c r="F4181" s="27" t="str">
        <f t="shared" si="338"/>
        <v>CCV-6B_LC</v>
      </c>
      <c r="G4181" t="s">
        <v>4493</v>
      </c>
      <c r="I4181" t="s">
        <v>4524</v>
      </c>
      <c r="J4181">
        <v>0</v>
      </c>
      <c r="K4181">
        <v>18</v>
      </c>
      <c r="L4181">
        <v>44</v>
      </c>
      <c r="M4181">
        <v>102</v>
      </c>
      <c r="N4181">
        <v>10</v>
      </c>
      <c r="O4181">
        <v>3</v>
      </c>
      <c r="P4181">
        <v>1</v>
      </c>
      <c r="Q4181">
        <v>5</v>
      </c>
      <c r="R4181" s="27">
        <f t="shared" si="339"/>
        <v>333</v>
      </c>
      <c r="S4181" s="27">
        <f t="shared" si="340"/>
        <v>218</v>
      </c>
      <c r="T4181" s="27" t="str">
        <f>IFERROR(VLOOKUP(F4181,#REF!,2,0),"")</f>
        <v/>
      </c>
      <c r="U4181" s="27" t="str">
        <f t="shared" si="341"/>
        <v>,14:30:00,car,333</v>
      </c>
    </row>
    <row r="4182" spans="1:21" hidden="1" x14ac:dyDescent="0.25">
      <c r="A4182" t="s">
        <v>175</v>
      </c>
      <c r="B4182">
        <v>14</v>
      </c>
      <c r="C4182" s="27" t="str">
        <f t="shared" si="337"/>
        <v>T</v>
      </c>
      <c r="E4182" t="s">
        <v>4492</v>
      </c>
      <c r="F4182" s="27" t="str">
        <f t="shared" si="338"/>
        <v>CCV-6B_LC</v>
      </c>
      <c r="G4182" t="s">
        <v>4493</v>
      </c>
      <c r="I4182" t="s">
        <v>4525</v>
      </c>
      <c r="J4182">
        <v>2</v>
      </c>
      <c r="K4182">
        <v>9</v>
      </c>
      <c r="L4182">
        <v>62</v>
      </c>
      <c r="M4182">
        <v>103</v>
      </c>
      <c r="N4182">
        <v>4</v>
      </c>
      <c r="O4182">
        <v>3</v>
      </c>
      <c r="P4182">
        <v>0</v>
      </c>
      <c r="Q4182">
        <v>6</v>
      </c>
      <c r="R4182" s="27">
        <f t="shared" si="339"/>
        <v>368</v>
      </c>
      <c r="S4182" s="27">
        <f t="shared" si="340"/>
        <v>264</v>
      </c>
      <c r="T4182" s="27" t="str">
        <f>IFERROR(VLOOKUP(F4182,#REF!,2,0),"")</f>
        <v/>
      </c>
      <c r="U4182" s="27" t="str">
        <f t="shared" si="341"/>
        <v>,14:45:00,car,368</v>
      </c>
    </row>
    <row r="4183" spans="1:21" hidden="1" x14ac:dyDescent="0.25">
      <c r="A4183" t="s">
        <v>177</v>
      </c>
      <c r="B4183">
        <v>15</v>
      </c>
      <c r="C4183" s="27" t="str">
        <f t="shared" si="337"/>
        <v>T</v>
      </c>
      <c r="E4183" t="s">
        <v>4492</v>
      </c>
      <c r="F4183" s="27" t="str">
        <f t="shared" si="338"/>
        <v>CCV-6B_LC</v>
      </c>
      <c r="G4183" t="s">
        <v>4493</v>
      </c>
      <c r="I4183" t="s">
        <v>4526</v>
      </c>
      <c r="J4183">
        <v>4</v>
      </c>
      <c r="K4183">
        <v>14</v>
      </c>
      <c r="L4183">
        <v>37</v>
      </c>
      <c r="M4183">
        <v>98</v>
      </c>
      <c r="N4183">
        <v>5</v>
      </c>
      <c r="O4183">
        <v>3</v>
      </c>
      <c r="P4183">
        <v>0</v>
      </c>
      <c r="Q4183">
        <v>5</v>
      </c>
      <c r="R4183" s="27">
        <f t="shared" si="339"/>
        <v>292</v>
      </c>
      <c r="S4183" s="27">
        <f t="shared" si="340"/>
        <v>196</v>
      </c>
      <c r="T4183" s="27" t="str">
        <f>IFERROR(VLOOKUP(F4183,#REF!,2,0),"")</f>
        <v/>
      </c>
      <c r="U4183" s="27" t="str">
        <f t="shared" si="341"/>
        <v>,15:00:00,car,292</v>
      </c>
    </row>
    <row r="4184" spans="1:21" hidden="1" x14ac:dyDescent="0.25">
      <c r="A4184" t="s">
        <v>179</v>
      </c>
      <c r="B4184">
        <v>15</v>
      </c>
      <c r="C4184" s="27" t="str">
        <f t="shared" si="337"/>
        <v>T</v>
      </c>
      <c r="E4184" t="s">
        <v>4492</v>
      </c>
      <c r="F4184" s="27" t="str">
        <f t="shared" si="338"/>
        <v>CCV-6B_LC</v>
      </c>
      <c r="G4184" t="s">
        <v>4493</v>
      </c>
      <c r="I4184" t="s">
        <v>4527</v>
      </c>
      <c r="J4184">
        <v>3</v>
      </c>
      <c r="K4184">
        <v>9</v>
      </c>
      <c r="L4184">
        <v>55</v>
      </c>
      <c r="M4184">
        <v>114</v>
      </c>
      <c r="N4184">
        <v>9</v>
      </c>
      <c r="O4184">
        <v>2</v>
      </c>
      <c r="P4184">
        <v>1</v>
      </c>
      <c r="Q4184">
        <v>5</v>
      </c>
      <c r="R4184" s="27">
        <f t="shared" si="339"/>
        <v>361</v>
      </c>
      <c r="S4184" s="27">
        <f t="shared" si="340"/>
        <v>258</v>
      </c>
      <c r="T4184" s="27" t="str">
        <f>IFERROR(VLOOKUP(F4184,#REF!,2,0),"")</f>
        <v/>
      </c>
      <c r="U4184" s="27" t="str">
        <f t="shared" si="341"/>
        <v>,15:15:00,car,361</v>
      </c>
    </row>
    <row r="4185" spans="1:21" hidden="1" x14ac:dyDescent="0.25">
      <c r="A4185" t="s">
        <v>181</v>
      </c>
      <c r="B4185">
        <v>15</v>
      </c>
      <c r="C4185" s="27" t="str">
        <f t="shared" si="337"/>
        <v>T</v>
      </c>
      <c r="E4185" t="s">
        <v>4492</v>
      </c>
      <c r="F4185" s="27" t="str">
        <f t="shared" si="338"/>
        <v>CCV-6B_LC</v>
      </c>
      <c r="G4185" t="s">
        <v>4493</v>
      </c>
      <c r="I4185" t="s">
        <v>4528</v>
      </c>
      <c r="J4185">
        <v>0</v>
      </c>
      <c r="K4185">
        <v>17</v>
      </c>
      <c r="L4185">
        <v>86</v>
      </c>
      <c r="M4185">
        <v>159</v>
      </c>
      <c r="N4185">
        <v>10</v>
      </c>
      <c r="O4185">
        <v>3</v>
      </c>
      <c r="P4185">
        <v>1</v>
      </c>
      <c r="Q4185">
        <v>7</v>
      </c>
      <c r="R4185" s="27">
        <f t="shared" si="339"/>
        <v>543</v>
      </c>
      <c r="S4185" s="27">
        <f t="shared" si="340"/>
        <v>382</v>
      </c>
      <c r="T4185" s="27" t="str">
        <f>IFERROR(VLOOKUP(F4185,#REF!,2,0),"")</f>
        <v/>
      </c>
      <c r="U4185" s="27" t="str">
        <f t="shared" si="341"/>
        <v>,15:30:00,car,543</v>
      </c>
    </row>
    <row r="4186" spans="1:21" hidden="1" x14ac:dyDescent="0.25">
      <c r="A4186" t="s">
        <v>183</v>
      </c>
      <c r="B4186">
        <v>15</v>
      </c>
      <c r="C4186" s="27" t="str">
        <f t="shared" si="337"/>
        <v>T</v>
      </c>
      <c r="E4186" t="s">
        <v>4492</v>
      </c>
      <c r="F4186" s="27" t="str">
        <f t="shared" si="338"/>
        <v>CCV-6B_LC</v>
      </c>
      <c r="G4186" t="s">
        <v>4493</v>
      </c>
      <c r="I4186" t="s">
        <v>4529</v>
      </c>
      <c r="J4186">
        <v>2</v>
      </c>
      <c r="K4186">
        <v>6</v>
      </c>
      <c r="L4186">
        <v>35</v>
      </c>
      <c r="M4186">
        <v>147</v>
      </c>
      <c r="N4186">
        <v>5</v>
      </c>
      <c r="O4186">
        <v>3</v>
      </c>
      <c r="P4186">
        <v>0</v>
      </c>
      <c r="Q4186">
        <v>13</v>
      </c>
      <c r="R4186" s="27">
        <f t="shared" si="339"/>
        <v>339</v>
      </c>
      <c r="S4186" s="27">
        <f t="shared" si="340"/>
        <v>248</v>
      </c>
      <c r="T4186" s="27" t="str">
        <f>IFERROR(VLOOKUP(F4186,#REF!,2,0),"")</f>
        <v/>
      </c>
      <c r="U4186" s="27" t="str">
        <f t="shared" si="341"/>
        <v>,15:45:00,car,339</v>
      </c>
    </row>
    <row r="4187" spans="1:21" hidden="1" x14ac:dyDescent="0.25">
      <c r="A4187" t="s">
        <v>185</v>
      </c>
      <c r="B4187">
        <v>16</v>
      </c>
      <c r="C4187" s="27" t="str">
        <f t="shared" si="337"/>
        <v>T</v>
      </c>
      <c r="E4187" t="s">
        <v>4492</v>
      </c>
      <c r="F4187" s="27" t="str">
        <f t="shared" si="338"/>
        <v>CCV-6B_LC</v>
      </c>
      <c r="G4187" t="s">
        <v>4493</v>
      </c>
      <c r="I4187" t="s">
        <v>4530</v>
      </c>
      <c r="J4187">
        <v>2</v>
      </c>
      <c r="K4187">
        <v>15</v>
      </c>
      <c r="L4187">
        <v>66</v>
      </c>
      <c r="M4187">
        <v>134</v>
      </c>
      <c r="N4187">
        <v>20</v>
      </c>
      <c r="O4187">
        <v>1</v>
      </c>
      <c r="P4187">
        <v>1</v>
      </c>
      <c r="Q4187">
        <v>11</v>
      </c>
      <c r="R4187" s="27">
        <f t="shared" si="339"/>
        <v>448</v>
      </c>
      <c r="S4187" s="27">
        <f t="shared" si="340"/>
        <v>311</v>
      </c>
      <c r="T4187" s="27" t="str">
        <f>IFERROR(VLOOKUP(F4187,#REF!,2,0),"")</f>
        <v/>
      </c>
      <c r="U4187" s="27" t="str">
        <f t="shared" si="341"/>
        <v>,16:00:00,car,448</v>
      </c>
    </row>
    <row r="4188" spans="1:21" hidden="1" x14ac:dyDescent="0.25">
      <c r="A4188" t="s">
        <v>187</v>
      </c>
      <c r="B4188">
        <v>16</v>
      </c>
      <c r="C4188" s="27" t="str">
        <f t="shared" si="337"/>
        <v>T</v>
      </c>
      <c r="E4188" t="s">
        <v>4492</v>
      </c>
      <c r="F4188" s="27" t="str">
        <f t="shared" si="338"/>
        <v>CCV-6B_LC</v>
      </c>
      <c r="G4188" t="s">
        <v>4493</v>
      </c>
      <c r="I4188" t="s">
        <v>4531</v>
      </c>
      <c r="J4188">
        <v>1</v>
      </c>
      <c r="K4188">
        <v>8</v>
      </c>
      <c r="L4188">
        <v>69</v>
      </c>
      <c r="M4188">
        <v>147</v>
      </c>
      <c r="N4188">
        <v>11</v>
      </c>
      <c r="O4188">
        <v>2</v>
      </c>
      <c r="P4188">
        <v>1</v>
      </c>
      <c r="Q4188">
        <v>9</v>
      </c>
      <c r="R4188" s="27">
        <f t="shared" si="339"/>
        <v>452</v>
      </c>
      <c r="S4188" s="27">
        <f t="shared" si="340"/>
        <v>330</v>
      </c>
      <c r="T4188" s="27" t="str">
        <f>IFERROR(VLOOKUP(F4188,#REF!,2,0),"")</f>
        <v/>
      </c>
      <c r="U4188" s="27" t="str">
        <f t="shared" si="341"/>
        <v>,16:15:00,car,452</v>
      </c>
    </row>
    <row r="4189" spans="1:21" hidden="1" x14ac:dyDescent="0.25">
      <c r="A4189" t="s">
        <v>42</v>
      </c>
      <c r="B4189">
        <v>16</v>
      </c>
      <c r="C4189" s="27" t="str">
        <f t="shared" si="337"/>
        <v>T</v>
      </c>
      <c r="E4189" t="s">
        <v>4492</v>
      </c>
      <c r="F4189" s="27" t="str">
        <f t="shared" si="338"/>
        <v>CCV-6B_LC</v>
      </c>
      <c r="G4189" t="s">
        <v>4493</v>
      </c>
      <c r="I4189" t="s">
        <v>4532</v>
      </c>
      <c r="J4189">
        <v>2</v>
      </c>
      <c r="K4189">
        <v>15</v>
      </c>
      <c r="L4189">
        <v>66</v>
      </c>
      <c r="M4189">
        <v>134</v>
      </c>
      <c r="N4189">
        <v>14</v>
      </c>
      <c r="O4189">
        <v>2</v>
      </c>
      <c r="P4189">
        <v>0</v>
      </c>
      <c r="Q4189">
        <v>10</v>
      </c>
      <c r="R4189" s="27">
        <f t="shared" si="339"/>
        <v>444</v>
      </c>
      <c r="S4189" s="27">
        <f t="shared" si="340"/>
        <v>309</v>
      </c>
      <c r="T4189" s="27" t="str">
        <f>IFERROR(VLOOKUP(F4189,#REF!,2,0),"")</f>
        <v/>
      </c>
      <c r="U4189" s="27" t="str">
        <f t="shared" si="341"/>
        <v>,16:30:00,car,444</v>
      </c>
    </row>
    <row r="4190" spans="1:21" hidden="1" x14ac:dyDescent="0.25">
      <c r="A4190" t="s">
        <v>43</v>
      </c>
      <c r="B4190">
        <v>16</v>
      </c>
      <c r="C4190" s="27" t="str">
        <f t="shared" si="337"/>
        <v>T</v>
      </c>
      <c r="E4190" t="s">
        <v>4492</v>
      </c>
      <c r="F4190" s="27" t="str">
        <f t="shared" si="338"/>
        <v>CCV-6B_LC</v>
      </c>
      <c r="G4190" t="s">
        <v>4493</v>
      </c>
      <c r="I4190" t="s">
        <v>4533</v>
      </c>
      <c r="J4190">
        <v>0</v>
      </c>
      <c r="K4190">
        <v>8</v>
      </c>
      <c r="L4190">
        <v>63</v>
      </c>
      <c r="M4190">
        <v>160</v>
      </c>
      <c r="N4190">
        <v>19</v>
      </c>
      <c r="O4190">
        <v>3</v>
      </c>
      <c r="P4190">
        <v>1</v>
      </c>
      <c r="Q4190">
        <v>9</v>
      </c>
      <c r="R4190" s="27">
        <f t="shared" si="339"/>
        <v>451</v>
      </c>
      <c r="S4190" s="27">
        <f t="shared" si="340"/>
        <v>328</v>
      </c>
      <c r="T4190" s="27" t="str">
        <f>IFERROR(VLOOKUP(F4190,#REF!,2,0),"")</f>
        <v/>
      </c>
      <c r="U4190" s="27" t="str">
        <f t="shared" si="341"/>
        <v>,16:45:00,car,451</v>
      </c>
    </row>
    <row r="4191" spans="1:21" hidden="1" x14ac:dyDescent="0.25">
      <c r="A4191" t="s">
        <v>44</v>
      </c>
      <c r="B4191">
        <v>17</v>
      </c>
      <c r="C4191" s="27" t="str">
        <f t="shared" si="337"/>
        <v>T</v>
      </c>
      <c r="E4191" t="s">
        <v>4492</v>
      </c>
      <c r="F4191" s="27" t="str">
        <f t="shared" si="338"/>
        <v>CCV-6B_LC</v>
      </c>
      <c r="G4191" t="s">
        <v>4493</v>
      </c>
      <c r="I4191" t="s">
        <v>4534</v>
      </c>
      <c r="J4191">
        <v>1</v>
      </c>
      <c r="K4191">
        <v>14</v>
      </c>
      <c r="L4191">
        <v>54</v>
      </c>
      <c r="M4191">
        <v>160</v>
      </c>
      <c r="N4191">
        <v>41</v>
      </c>
      <c r="O4191">
        <v>5</v>
      </c>
      <c r="P4191">
        <v>1</v>
      </c>
      <c r="Q4191">
        <v>15</v>
      </c>
      <c r="R4191" s="27">
        <f t="shared" si="339"/>
        <v>450</v>
      </c>
      <c r="S4191" s="27">
        <f t="shared" si="340"/>
        <v>311</v>
      </c>
      <c r="T4191" s="27" t="str">
        <f>IFERROR(VLOOKUP(F4191,#REF!,2,0),"")</f>
        <v/>
      </c>
      <c r="U4191" s="27" t="str">
        <f t="shared" si="341"/>
        <v>,17:00:00,car,450</v>
      </c>
    </row>
    <row r="4192" spans="1:21" hidden="1" x14ac:dyDescent="0.25">
      <c r="A4192" t="s">
        <v>45</v>
      </c>
      <c r="B4192">
        <v>17</v>
      </c>
      <c r="C4192" s="27" t="str">
        <f t="shared" si="337"/>
        <v>T</v>
      </c>
      <c r="E4192" t="s">
        <v>4492</v>
      </c>
      <c r="F4192" s="27" t="str">
        <f t="shared" si="338"/>
        <v>CCV-6B_LC</v>
      </c>
      <c r="G4192" t="s">
        <v>4493</v>
      </c>
      <c r="I4192" t="s">
        <v>4535</v>
      </c>
      <c r="J4192">
        <v>0</v>
      </c>
      <c r="K4192">
        <v>7</v>
      </c>
      <c r="L4192">
        <v>67</v>
      </c>
      <c r="M4192">
        <v>213</v>
      </c>
      <c r="N4192">
        <v>37</v>
      </c>
      <c r="O4192">
        <v>4</v>
      </c>
      <c r="P4192">
        <v>0</v>
      </c>
      <c r="Q4192">
        <v>15</v>
      </c>
      <c r="R4192" s="27">
        <f t="shared" si="339"/>
        <v>541</v>
      </c>
      <c r="S4192" s="27">
        <f t="shared" si="340"/>
        <v>396</v>
      </c>
      <c r="T4192" s="27" t="str">
        <f>IFERROR(VLOOKUP(F4192,#REF!,2,0),"")</f>
        <v/>
      </c>
      <c r="U4192" s="27" t="str">
        <f t="shared" si="341"/>
        <v>,17:15:00,car,541</v>
      </c>
    </row>
    <row r="4193" spans="1:21" hidden="1" x14ac:dyDescent="0.25">
      <c r="A4193" t="s">
        <v>46</v>
      </c>
      <c r="B4193">
        <v>17</v>
      </c>
      <c r="C4193" s="27" t="str">
        <f t="shared" si="337"/>
        <v>T</v>
      </c>
      <c r="E4193" t="s">
        <v>4492</v>
      </c>
      <c r="F4193" s="27" t="str">
        <f t="shared" si="338"/>
        <v>CCV-6B_LC</v>
      </c>
      <c r="G4193" t="s">
        <v>4493</v>
      </c>
      <c r="I4193" t="s">
        <v>4536</v>
      </c>
      <c r="J4193">
        <v>0</v>
      </c>
      <c r="K4193">
        <v>23</v>
      </c>
      <c r="L4193">
        <v>56</v>
      </c>
      <c r="M4193">
        <v>160</v>
      </c>
      <c r="N4193">
        <v>40</v>
      </c>
      <c r="O4193">
        <v>2</v>
      </c>
      <c r="P4193">
        <v>0</v>
      </c>
      <c r="Q4193">
        <v>12</v>
      </c>
      <c r="R4193" s="27">
        <f t="shared" si="339"/>
        <v>475</v>
      </c>
      <c r="S4193" s="27">
        <f t="shared" si="340"/>
        <v>312</v>
      </c>
      <c r="T4193" s="27" t="str">
        <f>IFERROR(VLOOKUP(F4193,#REF!,2,0),"")</f>
        <v/>
      </c>
      <c r="U4193" s="27" t="str">
        <f t="shared" si="341"/>
        <v>,17:30:00,car,475</v>
      </c>
    </row>
    <row r="4194" spans="1:21" hidden="1" x14ac:dyDescent="0.25">
      <c r="A4194" t="s">
        <v>47</v>
      </c>
      <c r="B4194">
        <v>17</v>
      </c>
      <c r="C4194" s="27" t="str">
        <f t="shared" si="337"/>
        <v>T</v>
      </c>
      <c r="E4194" t="s">
        <v>4492</v>
      </c>
      <c r="F4194" s="27" t="str">
        <f t="shared" si="338"/>
        <v>CCV-6B_LC</v>
      </c>
      <c r="G4194" t="s">
        <v>4493</v>
      </c>
      <c r="I4194" t="s">
        <v>4537</v>
      </c>
      <c r="J4194">
        <v>0</v>
      </c>
      <c r="K4194">
        <v>13</v>
      </c>
      <c r="L4194">
        <v>41</v>
      </c>
      <c r="M4194">
        <v>178</v>
      </c>
      <c r="N4194">
        <v>41</v>
      </c>
      <c r="O4194">
        <v>2</v>
      </c>
      <c r="P4194">
        <v>0</v>
      </c>
      <c r="Q4194">
        <v>17</v>
      </c>
      <c r="R4194" s="27">
        <f t="shared" si="339"/>
        <v>430</v>
      </c>
      <c r="S4194" s="27">
        <f t="shared" si="340"/>
        <v>298</v>
      </c>
      <c r="T4194" s="27" t="str">
        <f>IFERROR(VLOOKUP(F4194,#REF!,2,0),"")</f>
        <v/>
      </c>
      <c r="U4194" s="27" t="str">
        <f t="shared" si="341"/>
        <v>,17:45:00,car,430</v>
      </c>
    </row>
    <row r="4195" spans="1:21" hidden="1" x14ac:dyDescent="0.25">
      <c r="A4195" t="s">
        <v>48</v>
      </c>
      <c r="B4195">
        <v>18</v>
      </c>
      <c r="C4195" s="27" t="str">
        <f t="shared" si="337"/>
        <v>T</v>
      </c>
      <c r="E4195" t="s">
        <v>4492</v>
      </c>
      <c r="F4195" s="27" t="str">
        <f t="shared" si="338"/>
        <v>CCV-6B_LC</v>
      </c>
      <c r="G4195" t="s">
        <v>4493</v>
      </c>
      <c r="I4195" t="s">
        <v>4538</v>
      </c>
      <c r="J4195">
        <v>0</v>
      </c>
      <c r="K4195">
        <v>3</v>
      </c>
      <c r="L4195">
        <v>17</v>
      </c>
      <c r="M4195">
        <v>81</v>
      </c>
      <c r="N4195">
        <v>10</v>
      </c>
      <c r="O4195">
        <v>2</v>
      </c>
      <c r="P4195">
        <v>0</v>
      </c>
      <c r="Q4195">
        <v>4</v>
      </c>
      <c r="R4195" s="27">
        <f t="shared" si="339"/>
        <v>176</v>
      </c>
      <c r="S4195" s="27">
        <f t="shared" si="340"/>
        <v>128</v>
      </c>
      <c r="T4195" s="27" t="str">
        <f>IFERROR(VLOOKUP(F4195,#REF!,2,0),"")</f>
        <v/>
      </c>
      <c r="U4195" s="27" t="str">
        <f t="shared" si="341"/>
        <v>,18:00:00,car,176</v>
      </c>
    </row>
    <row r="4196" spans="1:21" hidden="1" x14ac:dyDescent="0.25">
      <c r="A4196" t="s">
        <v>109</v>
      </c>
      <c r="B4196">
        <v>6</v>
      </c>
      <c r="C4196" s="27" t="str">
        <f t="shared" si="337"/>
        <v>M</v>
      </c>
      <c r="E4196" t="s">
        <v>4539</v>
      </c>
      <c r="F4196" s="27" t="str">
        <f t="shared" si="338"/>
        <v>CCV-8A</v>
      </c>
      <c r="G4196" t="s">
        <v>4540</v>
      </c>
      <c r="I4196" t="s">
        <v>4541</v>
      </c>
      <c r="J4196">
        <v>1</v>
      </c>
      <c r="K4196">
        <v>7</v>
      </c>
      <c r="L4196">
        <v>6</v>
      </c>
      <c r="M4196">
        <v>425</v>
      </c>
      <c r="N4196">
        <v>66</v>
      </c>
      <c r="O4196">
        <v>32</v>
      </c>
      <c r="P4196">
        <v>1</v>
      </c>
      <c r="Q4196">
        <v>17</v>
      </c>
      <c r="R4196" s="27">
        <f t="shared" si="339"/>
        <v>628</v>
      </c>
      <c r="S4196" s="27">
        <f t="shared" si="340"/>
        <v>458</v>
      </c>
      <c r="T4196" s="27" t="str">
        <f>IFERROR(VLOOKUP(F4196,#REF!,2,0),"")</f>
        <v/>
      </c>
      <c r="U4196" s="27" t="str">
        <f t="shared" si="341"/>
        <v>,06:30:00,car,628</v>
      </c>
    </row>
    <row r="4197" spans="1:21" hidden="1" x14ac:dyDescent="0.25">
      <c r="A4197" t="s">
        <v>111</v>
      </c>
      <c r="B4197">
        <v>6</v>
      </c>
      <c r="C4197" s="27" t="str">
        <f t="shared" si="337"/>
        <v>M</v>
      </c>
      <c r="E4197" t="s">
        <v>4539</v>
      </c>
      <c r="F4197" s="27" t="str">
        <f t="shared" si="338"/>
        <v>CCV-8A</v>
      </c>
      <c r="G4197" t="s">
        <v>4540</v>
      </c>
      <c r="I4197" t="s">
        <v>4542</v>
      </c>
      <c r="J4197">
        <v>1</v>
      </c>
      <c r="K4197">
        <v>7</v>
      </c>
      <c r="L4197">
        <v>6</v>
      </c>
      <c r="M4197">
        <v>800</v>
      </c>
      <c r="N4197">
        <v>76</v>
      </c>
      <c r="O4197">
        <v>37</v>
      </c>
      <c r="P4197">
        <v>5</v>
      </c>
      <c r="Q4197">
        <v>29</v>
      </c>
      <c r="R4197" s="27">
        <f t="shared" si="339"/>
        <v>1139</v>
      </c>
      <c r="S4197" s="27">
        <f t="shared" si="340"/>
        <v>849</v>
      </c>
      <c r="T4197" s="27" t="str">
        <f>IFERROR(VLOOKUP(F4197,#REF!,2,0),"")</f>
        <v/>
      </c>
      <c r="U4197" s="27" t="str">
        <f t="shared" si="341"/>
        <v>,06:45:00,car,1139</v>
      </c>
    </row>
    <row r="4198" spans="1:21" hidden="1" x14ac:dyDescent="0.25">
      <c r="A4198" t="s">
        <v>113</v>
      </c>
      <c r="B4198">
        <v>7</v>
      </c>
      <c r="C4198" s="27" t="str">
        <f t="shared" si="337"/>
        <v>M</v>
      </c>
      <c r="E4198" t="s">
        <v>4539</v>
      </c>
      <c r="F4198" s="27" t="str">
        <f t="shared" si="338"/>
        <v>CCV-8A</v>
      </c>
      <c r="G4198" t="s">
        <v>4540</v>
      </c>
      <c r="I4198" t="s">
        <v>4543</v>
      </c>
      <c r="J4198">
        <v>1</v>
      </c>
      <c r="K4198">
        <v>11</v>
      </c>
      <c r="L4198">
        <v>12</v>
      </c>
      <c r="M4198">
        <v>1135</v>
      </c>
      <c r="N4198">
        <v>93</v>
      </c>
      <c r="O4198">
        <v>25</v>
      </c>
      <c r="P4198">
        <v>8</v>
      </c>
      <c r="Q4198">
        <v>27</v>
      </c>
      <c r="R4198" s="27">
        <f t="shared" si="339"/>
        <v>1609</v>
      </c>
      <c r="S4198" s="27">
        <f t="shared" si="340"/>
        <v>1200</v>
      </c>
      <c r="T4198" s="27" t="str">
        <f>IFERROR(VLOOKUP(F4198,#REF!,2,0),"")</f>
        <v/>
      </c>
      <c r="U4198" s="27" t="str">
        <f t="shared" si="341"/>
        <v>,07:00:00,car,1609</v>
      </c>
    </row>
    <row r="4199" spans="1:21" hidden="1" x14ac:dyDescent="0.25">
      <c r="A4199" t="s">
        <v>115</v>
      </c>
      <c r="B4199">
        <v>7</v>
      </c>
      <c r="C4199" s="27" t="str">
        <f t="shared" si="337"/>
        <v>M</v>
      </c>
      <c r="E4199" t="s">
        <v>4539</v>
      </c>
      <c r="F4199" s="27" t="str">
        <f t="shared" si="338"/>
        <v>CCV-8A</v>
      </c>
      <c r="G4199" t="s">
        <v>4540</v>
      </c>
      <c r="I4199" t="s">
        <v>4544</v>
      </c>
      <c r="J4199">
        <v>3</v>
      </c>
      <c r="K4199">
        <v>19</v>
      </c>
      <c r="L4199">
        <v>10</v>
      </c>
      <c r="M4199">
        <v>1096</v>
      </c>
      <c r="N4199">
        <v>97</v>
      </c>
      <c r="O4199">
        <v>32</v>
      </c>
      <c r="P4199">
        <v>6</v>
      </c>
      <c r="Q4199">
        <v>21</v>
      </c>
      <c r="R4199" s="27">
        <f t="shared" si="339"/>
        <v>1563</v>
      </c>
      <c r="S4199" s="27">
        <f t="shared" si="340"/>
        <v>1148</v>
      </c>
      <c r="T4199" s="27" t="str">
        <f>IFERROR(VLOOKUP(F4199,#REF!,2,0),"")</f>
        <v/>
      </c>
      <c r="U4199" s="27" t="str">
        <f t="shared" si="341"/>
        <v>,07:15:00,car,1563</v>
      </c>
    </row>
    <row r="4200" spans="1:21" hidden="1" x14ac:dyDescent="0.25">
      <c r="A4200" t="s">
        <v>117</v>
      </c>
      <c r="B4200">
        <v>7</v>
      </c>
      <c r="C4200" s="27" t="str">
        <f t="shared" si="337"/>
        <v>M</v>
      </c>
      <c r="E4200" t="s">
        <v>4539</v>
      </c>
      <c r="F4200" s="27" t="str">
        <f t="shared" si="338"/>
        <v>CCV-8A</v>
      </c>
      <c r="G4200" t="s">
        <v>4540</v>
      </c>
      <c r="I4200" t="s">
        <v>4545</v>
      </c>
      <c r="J4200">
        <v>1</v>
      </c>
      <c r="K4200">
        <v>13</v>
      </c>
      <c r="L4200">
        <v>7</v>
      </c>
      <c r="M4200">
        <v>1095</v>
      </c>
      <c r="N4200">
        <v>82</v>
      </c>
      <c r="O4200">
        <v>16</v>
      </c>
      <c r="P4200">
        <v>7</v>
      </c>
      <c r="Q4200">
        <v>21</v>
      </c>
      <c r="R4200" s="27">
        <f t="shared" si="339"/>
        <v>1535</v>
      </c>
      <c r="S4200" s="27">
        <f t="shared" si="340"/>
        <v>1141</v>
      </c>
      <c r="T4200" s="27" t="str">
        <f>IFERROR(VLOOKUP(F4200,#REF!,2,0),"")</f>
        <v/>
      </c>
      <c r="U4200" s="27" t="str">
        <f t="shared" si="341"/>
        <v>,07:30:00,car,1535</v>
      </c>
    </row>
    <row r="4201" spans="1:21" hidden="1" x14ac:dyDescent="0.25">
      <c r="A4201" t="s">
        <v>119</v>
      </c>
      <c r="B4201">
        <v>7</v>
      </c>
      <c r="C4201" s="27" t="str">
        <f t="shared" si="337"/>
        <v>M</v>
      </c>
      <c r="E4201" t="s">
        <v>4539</v>
      </c>
      <c r="F4201" s="27" t="str">
        <f t="shared" si="338"/>
        <v>CCV-8A</v>
      </c>
      <c r="G4201" t="s">
        <v>4540</v>
      </c>
      <c r="I4201" t="s">
        <v>4546</v>
      </c>
      <c r="J4201">
        <v>4</v>
      </c>
      <c r="K4201">
        <v>12</v>
      </c>
      <c r="L4201">
        <v>6</v>
      </c>
      <c r="M4201">
        <v>1120</v>
      </c>
      <c r="N4201">
        <v>94</v>
      </c>
      <c r="O4201">
        <v>29</v>
      </c>
      <c r="P4201">
        <v>3</v>
      </c>
      <c r="Q4201">
        <v>20</v>
      </c>
      <c r="R4201" s="27">
        <f t="shared" si="339"/>
        <v>1557</v>
      </c>
      <c r="S4201" s="27">
        <f t="shared" si="340"/>
        <v>1158</v>
      </c>
      <c r="T4201" s="27" t="str">
        <f>IFERROR(VLOOKUP(F4201,#REF!,2,0),"")</f>
        <v/>
      </c>
      <c r="U4201" s="27" t="str">
        <f t="shared" si="341"/>
        <v>,07:45:00,car,1557</v>
      </c>
    </row>
    <row r="4202" spans="1:21" hidden="1" x14ac:dyDescent="0.25">
      <c r="A4202" t="s">
        <v>121</v>
      </c>
      <c r="B4202">
        <v>8</v>
      </c>
      <c r="C4202" s="27" t="str">
        <f t="shared" si="337"/>
        <v>M</v>
      </c>
      <c r="E4202" t="s">
        <v>4539</v>
      </c>
      <c r="F4202" s="27" t="str">
        <f t="shared" si="338"/>
        <v>CCV-8A</v>
      </c>
      <c r="G4202" t="s">
        <v>4540</v>
      </c>
      <c r="I4202" t="s">
        <v>4547</v>
      </c>
      <c r="J4202">
        <v>2</v>
      </c>
      <c r="K4202">
        <v>7</v>
      </c>
      <c r="L4202">
        <v>8</v>
      </c>
      <c r="M4202">
        <v>1084</v>
      </c>
      <c r="N4202">
        <v>54</v>
      </c>
      <c r="O4202">
        <v>29</v>
      </c>
      <c r="P4202">
        <v>7</v>
      </c>
      <c r="Q4202">
        <v>24</v>
      </c>
      <c r="R4202" s="27">
        <f t="shared" si="339"/>
        <v>1506</v>
      </c>
      <c r="S4202" s="27">
        <f t="shared" si="340"/>
        <v>1135</v>
      </c>
      <c r="T4202" s="27" t="str">
        <f>IFERROR(VLOOKUP(F4202,#REF!,2,0),"")</f>
        <v/>
      </c>
      <c r="U4202" s="27" t="str">
        <f t="shared" si="341"/>
        <v>,08:00:00,car,1506</v>
      </c>
    </row>
    <row r="4203" spans="1:21" hidden="1" x14ac:dyDescent="0.25">
      <c r="A4203" t="s">
        <v>123</v>
      </c>
      <c r="B4203">
        <v>8</v>
      </c>
      <c r="C4203" s="27" t="str">
        <f t="shared" si="337"/>
        <v>M</v>
      </c>
      <c r="E4203" t="s">
        <v>4539</v>
      </c>
      <c r="F4203" s="27" t="str">
        <f t="shared" si="338"/>
        <v>CCV-8A</v>
      </c>
      <c r="G4203" t="s">
        <v>4540</v>
      </c>
      <c r="I4203" t="s">
        <v>4548</v>
      </c>
      <c r="J4203">
        <v>1</v>
      </c>
      <c r="K4203">
        <v>14</v>
      </c>
      <c r="L4203">
        <v>9</v>
      </c>
      <c r="M4203">
        <v>802</v>
      </c>
      <c r="N4203">
        <v>61</v>
      </c>
      <c r="O4203">
        <v>18</v>
      </c>
      <c r="P4203">
        <v>12</v>
      </c>
      <c r="Q4203">
        <v>15</v>
      </c>
      <c r="R4203" s="27">
        <f t="shared" si="339"/>
        <v>1157</v>
      </c>
      <c r="S4203" s="27">
        <f t="shared" si="340"/>
        <v>852</v>
      </c>
      <c r="T4203" s="27" t="str">
        <f>IFERROR(VLOOKUP(F4203,#REF!,2,0),"")</f>
        <v/>
      </c>
      <c r="U4203" s="27" t="str">
        <f t="shared" si="341"/>
        <v>,08:15:00,car,1157</v>
      </c>
    </row>
    <row r="4204" spans="1:21" hidden="1" x14ac:dyDescent="0.25">
      <c r="A4204" t="s">
        <v>125</v>
      </c>
      <c r="B4204">
        <v>8</v>
      </c>
      <c r="C4204" s="27" t="str">
        <f t="shared" si="337"/>
        <v>M</v>
      </c>
      <c r="E4204" t="s">
        <v>4539</v>
      </c>
      <c r="F4204" s="27" t="str">
        <f t="shared" si="338"/>
        <v>CCV-8A</v>
      </c>
      <c r="G4204" t="s">
        <v>4540</v>
      </c>
      <c r="I4204" t="s">
        <v>4549</v>
      </c>
      <c r="J4204">
        <v>0</v>
      </c>
      <c r="K4204">
        <v>14</v>
      </c>
      <c r="L4204">
        <v>6</v>
      </c>
      <c r="M4204">
        <v>677</v>
      </c>
      <c r="N4204">
        <v>56</v>
      </c>
      <c r="O4204">
        <v>27</v>
      </c>
      <c r="P4204">
        <v>10</v>
      </c>
      <c r="Q4204">
        <v>27</v>
      </c>
      <c r="R4204" s="27">
        <f t="shared" si="339"/>
        <v>997</v>
      </c>
      <c r="S4204" s="27">
        <f t="shared" si="340"/>
        <v>729</v>
      </c>
      <c r="T4204" s="27" t="str">
        <f>IFERROR(VLOOKUP(F4204,#REF!,2,0),"")</f>
        <v/>
      </c>
      <c r="U4204" s="27" t="str">
        <f t="shared" si="341"/>
        <v>,08:30:00,car,997</v>
      </c>
    </row>
    <row r="4205" spans="1:21" hidden="1" x14ac:dyDescent="0.25">
      <c r="A4205" t="s">
        <v>127</v>
      </c>
      <c r="B4205">
        <v>8</v>
      </c>
      <c r="C4205" s="27" t="str">
        <f t="shared" si="337"/>
        <v>M</v>
      </c>
      <c r="E4205" t="s">
        <v>4539</v>
      </c>
      <c r="F4205" s="27" t="str">
        <f t="shared" si="338"/>
        <v>CCV-8A</v>
      </c>
      <c r="G4205" t="s">
        <v>4540</v>
      </c>
      <c r="I4205" t="s">
        <v>4550</v>
      </c>
      <c r="J4205">
        <v>6</v>
      </c>
      <c r="K4205">
        <v>24</v>
      </c>
      <c r="L4205">
        <v>9</v>
      </c>
      <c r="M4205">
        <v>922</v>
      </c>
      <c r="N4205">
        <v>60</v>
      </c>
      <c r="O4205">
        <v>19</v>
      </c>
      <c r="P4205">
        <v>6</v>
      </c>
      <c r="Q4205">
        <v>31</v>
      </c>
      <c r="R4205" s="27">
        <f t="shared" si="339"/>
        <v>1352</v>
      </c>
      <c r="S4205" s="27">
        <f t="shared" si="340"/>
        <v>982</v>
      </c>
      <c r="T4205" s="27" t="str">
        <f>IFERROR(VLOOKUP(F4205,#REF!,2,0),"")</f>
        <v/>
      </c>
      <c r="U4205" s="27" t="str">
        <f t="shared" si="341"/>
        <v>,08:45:00,car,1352</v>
      </c>
    </row>
    <row r="4206" spans="1:21" hidden="1" x14ac:dyDescent="0.25">
      <c r="A4206" t="s">
        <v>129</v>
      </c>
      <c r="B4206">
        <v>9</v>
      </c>
      <c r="C4206" s="27" t="str">
        <f t="shared" si="337"/>
        <v>M</v>
      </c>
      <c r="E4206" t="s">
        <v>4539</v>
      </c>
      <c r="F4206" s="27" t="str">
        <f t="shared" si="338"/>
        <v>CCV-8A</v>
      </c>
      <c r="G4206" t="s">
        <v>4540</v>
      </c>
      <c r="I4206" t="s">
        <v>4551</v>
      </c>
      <c r="J4206">
        <v>0</v>
      </c>
      <c r="K4206">
        <v>31</v>
      </c>
      <c r="L4206">
        <v>11</v>
      </c>
      <c r="M4206">
        <v>899</v>
      </c>
      <c r="N4206">
        <v>60</v>
      </c>
      <c r="O4206">
        <v>20</v>
      </c>
      <c r="P4206">
        <v>16</v>
      </c>
      <c r="Q4206">
        <v>36</v>
      </c>
      <c r="R4206" s="27">
        <f t="shared" si="339"/>
        <v>1366</v>
      </c>
      <c r="S4206" s="27">
        <f t="shared" si="340"/>
        <v>979</v>
      </c>
      <c r="T4206" s="27" t="str">
        <f>IFERROR(VLOOKUP(F4206,#REF!,2,0),"")</f>
        <v/>
      </c>
      <c r="U4206" s="27" t="str">
        <f t="shared" si="341"/>
        <v>,09:00:00,car,1366</v>
      </c>
    </row>
    <row r="4207" spans="1:21" hidden="1" x14ac:dyDescent="0.25">
      <c r="A4207" t="s">
        <v>131</v>
      </c>
      <c r="B4207">
        <v>9</v>
      </c>
      <c r="C4207" s="27" t="str">
        <f t="shared" si="337"/>
        <v>M</v>
      </c>
      <c r="E4207" t="s">
        <v>4539</v>
      </c>
      <c r="F4207" s="27" t="str">
        <f t="shared" si="338"/>
        <v>CCV-8A</v>
      </c>
      <c r="G4207" t="s">
        <v>4540</v>
      </c>
      <c r="I4207" t="s">
        <v>4552</v>
      </c>
      <c r="J4207">
        <v>0</v>
      </c>
      <c r="K4207">
        <v>15</v>
      </c>
      <c r="L4207">
        <v>9</v>
      </c>
      <c r="M4207">
        <v>793</v>
      </c>
      <c r="N4207">
        <v>33</v>
      </c>
      <c r="O4207">
        <v>4</v>
      </c>
      <c r="P4207">
        <v>12</v>
      </c>
      <c r="Q4207">
        <v>23</v>
      </c>
      <c r="R4207" s="27">
        <f t="shared" si="339"/>
        <v>1152</v>
      </c>
      <c r="S4207" s="27">
        <f t="shared" si="340"/>
        <v>851</v>
      </c>
      <c r="T4207" s="27" t="str">
        <f>IFERROR(VLOOKUP(F4207,#REF!,2,0),"")</f>
        <v/>
      </c>
      <c r="U4207" s="27" t="str">
        <f t="shared" si="341"/>
        <v>,09:15:00,car,1152</v>
      </c>
    </row>
    <row r="4208" spans="1:21" hidden="1" x14ac:dyDescent="0.25">
      <c r="A4208" t="s">
        <v>133</v>
      </c>
      <c r="B4208">
        <v>9</v>
      </c>
      <c r="C4208" s="27" t="str">
        <f t="shared" si="337"/>
        <v>M</v>
      </c>
      <c r="E4208" t="s">
        <v>4539</v>
      </c>
      <c r="F4208" s="27" t="str">
        <f t="shared" si="338"/>
        <v>CCV-8A</v>
      </c>
      <c r="G4208" t="s">
        <v>4540</v>
      </c>
      <c r="I4208" t="s">
        <v>4553</v>
      </c>
      <c r="J4208">
        <v>2</v>
      </c>
      <c r="K4208">
        <v>26</v>
      </c>
      <c r="L4208">
        <v>8</v>
      </c>
      <c r="M4208">
        <v>893</v>
      </c>
      <c r="N4208">
        <v>62</v>
      </c>
      <c r="O4208">
        <v>18</v>
      </c>
      <c r="P4208">
        <v>12</v>
      </c>
      <c r="Q4208">
        <v>24</v>
      </c>
      <c r="R4208" s="27">
        <f t="shared" si="339"/>
        <v>1315</v>
      </c>
      <c r="S4208" s="27">
        <f t="shared" si="340"/>
        <v>949</v>
      </c>
      <c r="T4208" s="27" t="str">
        <f>IFERROR(VLOOKUP(F4208,#REF!,2,0),"")</f>
        <v/>
      </c>
      <c r="U4208" s="27" t="str">
        <f t="shared" si="341"/>
        <v>,09:30:00,car,1315</v>
      </c>
    </row>
    <row r="4209" spans="1:21" hidden="1" x14ac:dyDescent="0.25">
      <c r="A4209" t="s">
        <v>135</v>
      </c>
      <c r="B4209">
        <v>9</v>
      </c>
      <c r="C4209" s="27" t="str">
        <f t="shared" si="337"/>
        <v>M</v>
      </c>
      <c r="E4209" t="s">
        <v>4539</v>
      </c>
      <c r="F4209" s="27" t="str">
        <f t="shared" si="338"/>
        <v>CCV-8A</v>
      </c>
      <c r="G4209" t="s">
        <v>4540</v>
      </c>
      <c r="I4209" t="s">
        <v>4554</v>
      </c>
      <c r="J4209">
        <v>4</v>
      </c>
      <c r="K4209">
        <v>28</v>
      </c>
      <c r="L4209">
        <v>13</v>
      </c>
      <c r="M4209">
        <v>784</v>
      </c>
      <c r="N4209">
        <v>57</v>
      </c>
      <c r="O4209">
        <v>13</v>
      </c>
      <c r="P4209">
        <v>11</v>
      </c>
      <c r="Q4209">
        <v>44</v>
      </c>
      <c r="R4209" s="27">
        <f t="shared" si="339"/>
        <v>1219</v>
      </c>
      <c r="S4209" s="27">
        <f t="shared" si="340"/>
        <v>872</v>
      </c>
      <c r="T4209" s="27" t="str">
        <f>IFERROR(VLOOKUP(F4209,#REF!,2,0),"")</f>
        <v/>
      </c>
      <c r="U4209" s="27" t="str">
        <f t="shared" si="341"/>
        <v>,09:45:00,car,1219</v>
      </c>
    </row>
    <row r="4210" spans="1:21" hidden="1" x14ac:dyDescent="0.25">
      <c r="A4210" t="s">
        <v>137</v>
      </c>
      <c r="B4210">
        <v>10</v>
      </c>
      <c r="C4210" s="27" t="str">
        <f t="shared" si="337"/>
        <v>M</v>
      </c>
      <c r="E4210" t="s">
        <v>4539</v>
      </c>
      <c r="F4210" s="27" t="str">
        <f t="shared" si="338"/>
        <v>CCV-8A</v>
      </c>
      <c r="G4210" t="s">
        <v>4540</v>
      </c>
      <c r="I4210" t="s">
        <v>4555</v>
      </c>
      <c r="J4210">
        <v>0</v>
      </c>
      <c r="K4210">
        <v>2</v>
      </c>
      <c r="L4210">
        <v>1</v>
      </c>
      <c r="M4210">
        <v>85</v>
      </c>
      <c r="N4210">
        <v>25</v>
      </c>
      <c r="O4210">
        <v>0</v>
      </c>
      <c r="P4210">
        <v>1</v>
      </c>
      <c r="Q4210">
        <v>20</v>
      </c>
      <c r="R4210" s="27">
        <f t="shared" si="339"/>
        <v>152</v>
      </c>
      <c r="S4210" s="27">
        <f t="shared" si="340"/>
        <v>109</v>
      </c>
      <c r="T4210" s="27" t="str">
        <f>IFERROR(VLOOKUP(F4210,#REF!,2,0),"")</f>
        <v/>
      </c>
      <c r="U4210" s="27" t="str">
        <f t="shared" si="341"/>
        <v>,10:00:00,car,152</v>
      </c>
    </row>
    <row r="4211" spans="1:21" hidden="1" x14ac:dyDescent="0.25">
      <c r="A4211" t="s">
        <v>181</v>
      </c>
      <c r="B4211">
        <v>15</v>
      </c>
      <c r="C4211" s="27" t="str">
        <f t="shared" si="337"/>
        <v>T</v>
      </c>
      <c r="E4211" t="s">
        <v>4539</v>
      </c>
      <c r="F4211" s="27" t="str">
        <f t="shared" si="338"/>
        <v>CCV-8A</v>
      </c>
      <c r="G4211" t="s">
        <v>4540</v>
      </c>
      <c r="I4211" t="s">
        <v>4556</v>
      </c>
      <c r="J4211">
        <v>0</v>
      </c>
      <c r="K4211">
        <v>3</v>
      </c>
      <c r="L4211">
        <v>0</v>
      </c>
      <c r="M4211">
        <v>41</v>
      </c>
      <c r="N4211">
        <v>1</v>
      </c>
      <c r="O4211">
        <v>0</v>
      </c>
      <c r="P4211">
        <v>1</v>
      </c>
      <c r="Q4211">
        <v>3</v>
      </c>
      <c r="R4211" s="27">
        <f t="shared" si="339"/>
        <v>67</v>
      </c>
      <c r="S4211" s="27">
        <f t="shared" si="340"/>
        <v>45</v>
      </c>
      <c r="T4211" s="27" t="str">
        <f>IFERROR(VLOOKUP(F4211,#REF!,2,0),"")</f>
        <v/>
      </c>
      <c r="U4211" s="27" t="str">
        <f t="shared" si="341"/>
        <v>,15:30:00,car,67</v>
      </c>
    </row>
    <row r="4212" spans="1:21" hidden="1" x14ac:dyDescent="0.25">
      <c r="A4212" t="s">
        <v>183</v>
      </c>
      <c r="B4212">
        <v>15</v>
      </c>
      <c r="C4212" s="27" t="str">
        <f t="shared" si="337"/>
        <v>T</v>
      </c>
      <c r="E4212" t="s">
        <v>4539</v>
      </c>
      <c r="F4212" s="27" t="str">
        <f t="shared" si="338"/>
        <v>CCV-8A</v>
      </c>
      <c r="G4212" t="s">
        <v>4540</v>
      </c>
      <c r="I4212" t="s">
        <v>4557</v>
      </c>
      <c r="J4212">
        <v>0</v>
      </c>
      <c r="K4212">
        <v>27</v>
      </c>
      <c r="L4212">
        <v>6</v>
      </c>
      <c r="M4212">
        <v>634</v>
      </c>
      <c r="N4212">
        <v>41</v>
      </c>
      <c r="O4212">
        <v>14</v>
      </c>
      <c r="P4212">
        <v>11</v>
      </c>
      <c r="Q4212">
        <v>31</v>
      </c>
      <c r="R4212" s="27">
        <f t="shared" si="339"/>
        <v>978</v>
      </c>
      <c r="S4212" s="27">
        <f t="shared" si="340"/>
        <v>691</v>
      </c>
      <c r="T4212" s="27" t="str">
        <f>IFERROR(VLOOKUP(F4212,#REF!,2,0),"")</f>
        <v/>
      </c>
      <c r="U4212" s="27" t="str">
        <f t="shared" si="341"/>
        <v>,15:45:00,car,978</v>
      </c>
    </row>
    <row r="4213" spans="1:21" hidden="1" x14ac:dyDescent="0.25">
      <c r="A4213" t="s">
        <v>185</v>
      </c>
      <c r="B4213">
        <v>16</v>
      </c>
      <c r="C4213" s="27" t="str">
        <f t="shared" si="337"/>
        <v>T</v>
      </c>
      <c r="E4213" t="s">
        <v>4539</v>
      </c>
      <c r="F4213" s="27" t="str">
        <f t="shared" si="338"/>
        <v>CCV-8A</v>
      </c>
      <c r="G4213" t="s">
        <v>4540</v>
      </c>
      <c r="I4213" t="s">
        <v>4558</v>
      </c>
      <c r="J4213">
        <v>1</v>
      </c>
      <c r="K4213">
        <v>33</v>
      </c>
      <c r="L4213">
        <v>22</v>
      </c>
      <c r="M4213">
        <v>665</v>
      </c>
      <c r="N4213">
        <v>70</v>
      </c>
      <c r="O4213">
        <v>9</v>
      </c>
      <c r="P4213">
        <v>12</v>
      </c>
      <c r="Q4213">
        <v>29</v>
      </c>
      <c r="R4213" s="27">
        <f t="shared" si="339"/>
        <v>1091</v>
      </c>
      <c r="S4213" s="27">
        <f t="shared" si="340"/>
        <v>761</v>
      </c>
      <c r="T4213" s="27" t="str">
        <f>IFERROR(VLOOKUP(F4213,#REF!,2,0),"")</f>
        <v/>
      </c>
      <c r="U4213" s="27" t="str">
        <f t="shared" si="341"/>
        <v>,16:00:00,car,1091</v>
      </c>
    </row>
    <row r="4214" spans="1:21" hidden="1" x14ac:dyDescent="0.25">
      <c r="A4214" t="s">
        <v>187</v>
      </c>
      <c r="B4214">
        <v>16</v>
      </c>
      <c r="C4214" s="27" t="str">
        <f t="shared" si="337"/>
        <v>T</v>
      </c>
      <c r="E4214" t="s">
        <v>4539</v>
      </c>
      <c r="F4214" s="27" t="str">
        <f t="shared" si="338"/>
        <v>CCV-8A</v>
      </c>
      <c r="G4214" t="s">
        <v>4540</v>
      </c>
      <c r="I4214" t="s">
        <v>4559</v>
      </c>
      <c r="J4214">
        <v>2</v>
      </c>
      <c r="K4214">
        <v>30</v>
      </c>
      <c r="L4214">
        <v>12</v>
      </c>
      <c r="M4214">
        <v>607</v>
      </c>
      <c r="N4214">
        <v>44</v>
      </c>
      <c r="O4214">
        <v>14</v>
      </c>
      <c r="P4214">
        <v>9</v>
      </c>
      <c r="Q4214">
        <v>25</v>
      </c>
      <c r="R4214" s="27">
        <f t="shared" si="339"/>
        <v>960</v>
      </c>
      <c r="S4214" s="27">
        <f t="shared" si="340"/>
        <v>671</v>
      </c>
      <c r="T4214" s="27" t="str">
        <f>IFERROR(VLOOKUP(F4214,#REF!,2,0),"")</f>
        <v/>
      </c>
      <c r="U4214" s="27" t="str">
        <f t="shared" si="341"/>
        <v>,16:15:00,car,960</v>
      </c>
    </row>
    <row r="4215" spans="1:21" hidden="1" x14ac:dyDescent="0.25">
      <c r="A4215" t="s">
        <v>42</v>
      </c>
      <c r="B4215">
        <v>16</v>
      </c>
      <c r="C4215" s="27" t="str">
        <f t="shared" si="337"/>
        <v>T</v>
      </c>
      <c r="E4215" t="s">
        <v>4539</v>
      </c>
      <c r="F4215" s="27" t="str">
        <f t="shared" si="338"/>
        <v>CCV-8A</v>
      </c>
      <c r="G4215" t="s">
        <v>4540</v>
      </c>
      <c r="I4215" t="s">
        <v>4560</v>
      </c>
      <c r="J4215">
        <v>2</v>
      </c>
      <c r="K4215">
        <v>36</v>
      </c>
      <c r="L4215">
        <v>22</v>
      </c>
      <c r="M4215">
        <v>711</v>
      </c>
      <c r="N4215">
        <v>72</v>
      </c>
      <c r="O4215">
        <v>16</v>
      </c>
      <c r="P4215">
        <v>13</v>
      </c>
      <c r="Q4215">
        <v>45</v>
      </c>
      <c r="R4215" s="27">
        <f t="shared" si="339"/>
        <v>1181</v>
      </c>
      <c r="S4215" s="27">
        <f t="shared" si="340"/>
        <v>824</v>
      </c>
      <c r="T4215" s="27" t="str">
        <f>IFERROR(VLOOKUP(F4215,#REF!,2,0),"")</f>
        <v/>
      </c>
      <c r="U4215" s="27" t="str">
        <f t="shared" si="341"/>
        <v>,16:30:00,car,1181</v>
      </c>
    </row>
    <row r="4216" spans="1:21" hidden="1" x14ac:dyDescent="0.25">
      <c r="A4216" t="s">
        <v>43</v>
      </c>
      <c r="B4216">
        <v>16</v>
      </c>
      <c r="C4216" s="27" t="str">
        <f t="shared" si="337"/>
        <v>T</v>
      </c>
      <c r="E4216" t="s">
        <v>4539</v>
      </c>
      <c r="F4216" s="27" t="str">
        <f t="shared" si="338"/>
        <v>CCV-8A</v>
      </c>
      <c r="G4216" t="s">
        <v>4540</v>
      </c>
      <c r="I4216" t="s">
        <v>4561</v>
      </c>
      <c r="J4216">
        <v>9</v>
      </c>
      <c r="K4216">
        <v>19</v>
      </c>
      <c r="L4216">
        <v>8</v>
      </c>
      <c r="M4216">
        <v>1097</v>
      </c>
      <c r="N4216">
        <v>74</v>
      </c>
      <c r="O4216">
        <v>14</v>
      </c>
      <c r="P4216">
        <v>5</v>
      </c>
      <c r="Q4216">
        <v>32</v>
      </c>
      <c r="R4216" s="27">
        <f t="shared" si="339"/>
        <v>1566</v>
      </c>
      <c r="S4216" s="27">
        <f t="shared" si="340"/>
        <v>1154</v>
      </c>
      <c r="T4216" s="27" t="str">
        <f>IFERROR(VLOOKUP(F4216,#REF!,2,0),"")</f>
        <v/>
      </c>
      <c r="U4216" s="27" t="str">
        <f t="shared" si="341"/>
        <v>,16:45:00,car,1566</v>
      </c>
    </row>
    <row r="4217" spans="1:21" hidden="1" x14ac:dyDescent="0.25">
      <c r="A4217" t="s">
        <v>44</v>
      </c>
      <c r="B4217">
        <v>17</v>
      </c>
      <c r="C4217" s="27" t="str">
        <f t="shared" si="337"/>
        <v>T</v>
      </c>
      <c r="E4217" t="s">
        <v>4539</v>
      </c>
      <c r="F4217" s="27" t="str">
        <f t="shared" si="338"/>
        <v>CCV-8A</v>
      </c>
      <c r="G4217" t="s">
        <v>4540</v>
      </c>
      <c r="I4217" t="s">
        <v>4562</v>
      </c>
      <c r="J4217">
        <v>7</v>
      </c>
      <c r="K4217">
        <v>31</v>
      </c>
      <c r="L4217">
        <v>9</v>
      </c>
      <c r="M4217">
        <v>1231</v>
      </c>
      <c r="N4217">
        <v>136</v>
      </c>
      <c r="O4217">
        <v>10</v>
      </c>
      <c r="P4217">
        <v>16</v>
      </c>
      <c r="Q4217">
        <v>45</v>
      </c>
      <c r="R4217" s="27">
        <f t="shared" si="339"/>
        <v>1819</v>
      </c>
      <c r="S4217" s="27">
        <f t="shared" si="340"/>
        <v>1315</v>
      </c>
      <c r="T4217" s="27" t="str">
        <f>IFERROR(VLOOKUP(F4217,#REF!,2,0),"")</f>
        <v/>
      </c>
      <c r="U4217" s="27" t="str">
        <f t="shared" si="341"/>
        <v>,17:00:00,car,1819</v>
      </c>
    </row>
    <row r="4218" spans="1:21" hidden="1" x14ac:dyDescent="0.25">
      <c r="A4218" t="s">
        <v>45</v>
      </c>
      <c r="B4218">
        <v>17</v>
      </c>
      <c r="C4218" s="27" t="str">
        <f t="shared" si="337"/>
        <v>T</v>
      </c>
      <c r="E4218" t="s">
        <v>4539</v>
      </c>
      <c r="F4218" s="27" t="str">
        <f t="shared" si="338"/>
        <v>CCV-8A</v>
      </c>
      <c r="G4218" t="s">
        <v>4540</v>
      </c>
      <c r="I4218" t="s">
        <v>4563</v>
      </c>
      <c r="J4218">
        <v>6</v>
      </c>
      <c r="K4218">
        <v>25</v>
      </c>
      <c r="L4218">
        <v>6</v>
      </c>
      <c r="M4218">
        <v>1245</v>
      </c>
      <c r="N4218">
        <v>122</v>
      </c>
      <c r="O4218">
        <v>12</v>
      </c>
      <c r="P4218">
        <v>9</v>
      </c>
      <c r="Q4218">
        <v>42</v>
      </c>
      <c r="R4218" s="27">
        <f t="shared" si="339"/>
        <v>1796</v>
      </c>
      <c r="S4218" s="27">
        <f t="shared" si="340"/>
        <v>1311</v>
      </c>
      <c r="T4218" s="27" t="str">
        <f>IFERROR(VLOOKUP(F4218,#REF!,2,0),"")</f>
        <v/>
      </c>
      <c r="U4218" s="27" t="str">
        <f t="shared" si="341"/>
        <v>,17:15:00,car,1796</v>
      </c>
    </row>
    <row r="4219" spans="1:21" hidden="1" x14ac:dyDescent="0.25">
      <c r="A4219" t="s">
        <v>46</v>
      </c>
      <c r="B4219">
        <v>17</v>
      </c>
      <c r="C4219" s="27" t="str">
        <f t="shared" si="337"/>
        <v>T</v>
      </c>
      <c r="E4219" t="s">
        <v>4539</v>
      </c>
      <c r="F4219" s="27" t="str">
        <f t="shared" si="338"/>
        <v>CCV-8A</v>
      </c>
      <c r="G4219" t="s">
        <v>4540</v>
      </c>
      <c r="I4219" t="s">
        <v>4564</v>
      </c>
      <c r="J4219">
        <v>8</v>
      </c>
      <c r="K4219">
        <v>10</v>
      </c>
      <c r="L4219">
        <v>4</v>
      </c>
      <c r="M4219">
        <v>1032</v>
      </c>
      <c r="N4219">
        <v>80</v>
      </c>
      <c r="O4219">
        <v>3</v>
      </c>
      <c r="P4219">
        <v>11</v>
      </c>
      <c r="Q4219">
        <v>31</v>
      </c>
      <c r="R4219" s="27">
        <f t="shared" si="339"/>
        <v>1453</v>
      </c>
      <c r="S4219" s="27">
        <f t="shared" si="340"/>
        <v>1084</v>
      </c>
      <c r="T4219" s="27" t="str">
        <f>IFERROR(VLOOKUP(F4219,#REF!,2,0),"")</f>
        <v/>
      </c>
      <c r="U4219" s="27" t="str">
        <f t="shared" si="341"/>
        <v>,17:30:00,car,1453</v>
      </c>
    </row>
    <row r="4220" spans="1:21" hidden="1" x14ac:dyDescent="0.25">
      <c r="A4220" t="s">
        <v>47</v>
      </c>
      <c r="B4220">
        <v>17</v>
      </c>
      <c r="C4220" s="27" t="str">
        <f t="shared" si="337"/>
        <v>T</v>
      </c>
      <c r="E4220" t="s">
        <v>4539</v>
      </c>
      <c r="F4220" s="27" t="str">
        <f t="shared" si="338"/>
        <v>CCV-8A</v>
      </c>
      <c r="G4220" t="s">
        <v>4540</v>
      </c>
      <c r="I4220" t="s">
        <v>4565</v>
      </c>
      <c r="J4220">
        <v>3</v>
      </c>
      <c r="K4220">
        <v>12</v>
      </c>
      <c r="L4220">
        <v>5</v>
      </c>
      <c r="M4220">
        <v>894</v>
      </c>
      <c r="N4220">
        <v>79</v>
      </c>
      <c r="O4220">
        <v>10</v>
      </c>
      <c r="P4220">
        <v>4</v>
      </c>
      <c r="Q4220">
        <v>25</v>
      </c>
      <c r="R4220" s="27">
        <f t="shared" si="339"/>
        <v>1265</v>
      </c>
      <c r="S4220" s="27">
        <f t="shared" si="340"/>
        <v>936</v>
      </c>
      <c r="T4220" s="27" t="str">
        <f>IFERROR(VLOOKUP(F4220,#REF!,2,0),"")</f>
        <v/>
      </c>
      <c r="U4220" s="27" t="str">
        <f t="shared" si="341"/>
        <v>,17:45:00,car,1265</v>
      </c>
    </row>
    <row r="4221" spans="1:21" hidden="1" x14ac:dyDescent="0.25">
      <c r="A4221" t="s">
        <v>48</v>
      </c>
      <c r="B4221">
        <v>18</v>
      </c>
      <c r="C4221" s="27" t="str">
        <f t="shared" si="337"/>
        <v>T</v>
      </c>
      <c r="E4221" t="s">
        <v>4539</v>
      </c>
      <c r="F4221" s="27" t="str">
        <f t="shared" si="338"/>
        <v>CCV-8A</v>
      </c>
      <c r="G4221" t="s">
        <v>4540</v>
      </c>
      <c r="I4221" t="s">
        <v>4566</v>
      </c>
      <c r="J4221">
        <v>13</v>
      </c>
      <c r="K4221">
        <v>14</v>
      </c>
      <c r="L4221">
        <v>6</v>
      </c>
      <c r="M4221">
        <v>1247</v>
      </c>
      <c r="N4221">
        <v>130</v>
      </c>
      <c r="O4221">
        <v>18</v>
      </c>
      <c r="P4221">
        <v>8</v>
      </c>
      <c r="Q4221">
        <v>36</v>
      </c>
      <c r="R4221" s="27">
        <f t="shared" si="339"/>
        <v>1763</v>
      </c>
      <c r="S4221" s="27">
        <f t="shared" si="340"/>
        <v>1306</v>
      </c>
      <c r="T4221" s="27" t="str">
        <f>IFERROR(VLOOKUP(F4221,#REF!,2,0),"")</f>
        <v/>
      </c>
      <c r="U4221" s="27" t="str">
        <f t="shared" si="341"/>
        <v>,18:00:00,car,1763</v>
      </c>
    </row>
    <row r="4222" spans="1:21" hidden="1" x14ac:dyDescent="0.25">
      <c r="A4222" t="s">
        <v>49</v>
      </c>
      <c r="B4222">
        <v>18</v>
      </c>
      <c r="C4222" s="27" t="str">
        <f t="shared" si="337"/>
        <v>T</v>
      </c>
      <c r="E4222" t="s">
        <v>4539</v>
      </c>
      <c r="F4222" s="27" t="str">
        <f t="shared" si="338"/>
        <v>CCV-8A</v>
      </c>
      <c r="G4222" t="s">
        <v>4540</v>
      </c>
      <c r="I4222" t="s">
        <v>4567</v>
      </c>
      <c r="J4222">
        <v>4</v>
      </c>
      <c r="K4222">
        <v>14</v>
      </c>
      <c r="L4222">
        <v>10</v>
      </c>
      <c r="M4222">
        <v>1122</v>
      </c>
      <c r="N4222">
        <v>104</v>
      </c>
      <c r="O4222">
        <v>32</v>
      </c>
      <c r="P4222">
        <v>10</v>
      </c>
      <c r="Q4222">
        <v>25</v>
      </c>
      <c r="R4222" s="27">
        <f t="shared" si="339"/>
        <v>1596</v>
      </c>
      <c r="S4222" s="27">
        <f t="shared" si="340"/>
        <v>1182</v>
      </c>
      <c r="T4222" s="27" t="str">
        <f>IFERROR(VLOOKUP(F4222,#REF!,2,0),"")</f>
        <v/>
      </c>
      <c r="U4222" s="27" t="str">
        <f t="shared" si="341"/>
        <v>,18:15:00,car,1596</v>
      </c>
    </row>
    <row r="4223" spans="1:21" hidden="1" x14ac:dyDescent="0.25">
      <c r="A4223" t="s">
        <v>197</v>
      </c>
      <c r="B4223">
        <v>18</v>
      </c>
      <c r="C4223" s="27" t="str">
        <f t="shared" si="337"/>
        <v>T</v>
      </c>
      <c r="E4223" t="s">
        <v>4539</v>
      </c>
      <c r="F4223" s="27" t="str">
        <f t="shared" si="338"/>
        <v>CCV-8A</v>
      </c>
      <c r="G4223" t="s">
        <v>4540</v>
      </c>
      <c r="I4223" t="s">
        <v>4568</v>
      </c>
      <c r="J4223">
        <v>19</v>
      </c>
      <c r="K4223">
        <v>11</v>
      </c>
      <c r="L4223">
        <v>1</v>
      </c>
      <c r="M4223">
        <v>1419</v>
      </c>
      <c r="N4223">
        <v>79</v>
      </c>
      <c r="O4223">
        <v>12</v>
      </c>
      <c r="P4223">
        <v>7</v>
      </c>
      <c r="Q4223">
        <v>9</v>
      </c>
      <c r="R4223" s="27">
        <f t="shared" si="339"/>
        <v>1915</v>
      </c>
      <c r="S4223" s="27">
        <f t="shared" si="340"/>
        <v>1438</v>
      </c>
      <c r="T4223" s="27" t="str">
        <f>IFERROR(VLOOKUP(F4223,#REF!,2,0),"")</f>
        <v/>
      </c>
      <c r="U4223" s="27" t="str">
        <f t="shared" si="341"/>
        <v>,18:30:00,car,1915</v>
      </c>
    </row>
    <row r="4224" spans="1:21" hidden="1" x14ac:dyDescent="0.25">
      <c r="A4224" t="s">
        <v>199</v>
      </c>
      <c r="B4224">
        <v>18</v>
      </c>
      <c r="C4224" s="27" t="str">
        <f t="shared" si="337"/>
        <v>T</v>
      </c>
      <c r="E4224" t="s">
        <v>4539</v>
      </c>
      <c r="F4224" s="27" t="str">
        <f t="shared" si="338"/>
        <v>CCV-8A</v>
      </c>
      <c r="G4224" t="s">
        <v>4540</v>
      </c>
      <c r="I4224" t="s">
        <v>4569</v>
      </c>
      <c r="J4224">
        <v>10</v>
      </c>
      <c r="K4224">
        <v>12</v>
      </c>
      <c r="L4224">
        <v>5</v>
      </c>
      <c r="M4224">
        <v>1333</v>
      </c>
      <c r="N4224">
        <v>78</v>
      </c>
      <c r="O4224">
        <v>17</v>
      </c>
      <c r="P4224">
        <v>7</v>
      </c>
      <c r="Q4224">
        <v>13</v>
      </c>
      <c r="R4224" s="27">
        <f t="shared" si="339"/>
        <v>1824</v>
      </c>
      <c r="S4224" s="27">
        <f t="shared" si="340"/>
        <v>1366</v>
      </c>
      <c r="T4224" s="27" t="str">
        <f>IFERROR(VLOOKUP(F4224,#REF!,2,0),"")</f>
        <v/>
      </c>
      <c r="U4224" s="27" t="str">
        <f t="shared" si="341"/>
        <v>,18:45:00,car,1824</v>
      </c>
    </row>
    <row r="4225" spans="1:21" hidden="1" x14ac:dyDescent="0.25">
      <c r="A4225" t="s">
        <v>201</v>
      </c>
      <c r="B4225">
        <v>19</v>
      </c>
      <c r="C4225" s="27" t="str">
        <f t="shared" si="337"/>
        <v>N</v>
      </c>
      <c r="E4225" t="s">
        <v>4539</v>
      </c>
      <c r="F4225" s="27" t="str">
        <f t="shared" si="338"/>
        <v>CCV-8A</v>
      </c>
      <c r="G4225" t="s">
        <v>4540</v>
      </c>
      <c r="I4225" t="s">
        <v>4570</v>
      </c>
      <c r="J4225">
        <v>10</v>
      </c>
      <c r="K4225">
        <v>11</v>
      </c>
      <c r="L4225">
        <v>1</v>
      </c>
      <c r="M4225">
        <v>987</v>
      </c>
      <c r="N4225">
        <v>62</v>
      </c>
      <c r="O4225">
        <v>21</v>
      </c>
      <c r="P4225">
        <v>7</v>
      </c>
      <c r="Q4225">
        <v>11</v>
      </c>
      <c r="R4225" s="27">
        <f t="shared" si="339"/>
        <v>1352</v>
      </c>
      <c r="S4225" s="27">
        <f t="shared" si="340"/>
        <v>1008</v>
      </c>
      <c r="T4225" s="27" t="str">
        <f>IFERROR(VLOOKUP(F4225,#REF!,2,0),"")</f>
        <v/>
      </c>
      <c r="U4225" s="27" t="str">
        <f t="shared" si="341"/>
        <v>,19:00:00,car,1352</v>
      </c>
    </row>
    <row r="4226" spans="1:21" hidden="1" x14ac:dyDescent="0.25">
      <c r="A4226" t="s">
        <v>203</v>
      </c>
      <c r="B4226">
        <v>19</v>
      </c>
      <c r="C4226" s="27" t="str">
        <f t="shared" si="337"/>
        <v>N</v>
      </c>
      <c r="E4226" t="s">
        <v>4539</v>
      </c>
      <c r="F4226" s="27" t="str">
        <f t="shared" si="338"/>
        <v>CCV-8A</v>
      </c>
      <c r="G4226" t="s">
        <v>4540</v>
      </c>
      <c r="I4226" t="s">
        <v>4571</v>
      </c>
      <c r="J4226">
        <v>4</v>
      </c>
      <c r="K4226">
        <v>3</v>
      </c>
      <c r="L4226">
        <v>3</v>
      </c>
      <c r="M4226">
        <v>998</v>
      </c>
      <c r="N4226">
        <v>31</v>
      </c>
      <c r="O4226">
        <v>14</v>
      </c>
      <c r="P4226">
        <v>4</v>
      </c>
      <c r="Q4226">
        <v>8</v>
      </c>
      <c r="R4226" s="27">
        <f t="shared" si="339"/>
        <v>1338</v>
      </c>
      <c r="S4226" s="27">
        <f t="shared" si="340"/>
        <v>1018</v>
      </c>
      <c r="T4226" s="27" t="str">
        <f>IFERROR(VLOOKUP(F4226,#REF!,2,0),"")</f>
        <v/>
      </c>
      <c r="U4226" s="27" t="str">
        <f t="shared" si="341"/>
        <v>,19:15:00,car,1338</v>
      </c>
    </row>
    <row r="4227" spans="1:21" hidden="1" x14ac:dyDescent="0.25">
      <c r="A4227" t="s">
        <v>205</v>
      </c>
      <c r="B4227">
        <v>19</v>
      </c>
      <c r="C4227" s="27" t="str">
        <f t="shared" ref="C4227:C4290" si="342">IF(B4227&lt;12,"M",IF(AND(B4227&gt;=12,B4227&lt;=18),"T","N"))</f>
        <v>N</v>
      </c>
      <c r="E4227" t="s">
        <v>4539</v>
      </c>
      <c r="F4227" s="27" t="str">
        <f t="shared" ref="F4227:F4290" si="343">CONCATENATE("CCV-",G4227)</f>
        <v>CCV-8A</v>
      </c>
      <c r="G4227" t="s">
        <v>4540</v>
      </c>
      <c r="I4227" t="s">
        <v>4572</v>
      </c>
      <c r="J4227">
        <v>3</v>
      </c>
      <c r="K4227">
        <v>1</v>
      </c>
      <c r="L4227">
        <v>1</v>
      </c>
      <c r="M4227">
        <v>138</v>
      </c>
      <c r="N4227">
        <v>3</v>
      </c>
      <c r="O4227">
        <v>3</v>
      </c>
      <c r="P4227">
        <v>0</v>
      </c>
      <c r="Q4227">
        <v>1</v>
      </c>
      <c r="R4227" s="27">
        <f t="shared" ref="R4227:R4290" si="344">ROUNDUP((M4227+P4227+Q4227+(1/6)*N4227+2*K4227+2.5*L4227)*1.3,0)</f>
        <v>188</v>
      </c>
      <c r="S4227" s="27">
        <f t="shared" ref="S4227:S4290" si="345">ROUNDUP(M4227+P4227+Q4227+2.5*L4227,0)</f>
        <v>142</v>
      </c>
      <c r="T4227" s="27" t="str">
        <f>IFERROR(VLOOKUP(F4227,#REF!,2,0),"")</f>
        <v/>
      </c>
      <c r="U4227" s="27" t="str">
        <f t="shared" ref="U4227:U4290" si="346">CONCATENATE(T4227,",",CONCATENATE(LEFT(A4227,5),":00"),",car,",R4227)</f>
        <v>,19:30:00,car,188</v>
      </c>
    </row>
    <row r="4228" spans="1:21" hidden="1" x14ac:dyDescent="0.25">
      <c r="A4228" t="s">
        <v>109</v>
      </c>
      <c r="B4228">
        <v>6</v>
      </c>
      <c r="C4228" s="27" t="str">
        <f t="shared" si="342"/>
        <v>M</v>
      </c>
      <c r="E4228" t="s">
        <v>4573</v>
      </c>
      <c r="F4228" s="27" t="str">
        <f t="shared" si="343"/>
        <v>CCV-8B</v>
      </c>
      <c r="G4228" t="s">
        <v>4574</v>
      </c>
      <c r="I4228" t="s">
        <v>4575</v>
      </c>
      <c r="J4228">
        <v>1</v>
      </c>
      <c r="K4228">
        <v>21</v>
      </c>
      <c r="L4228">
        <v>4</v>
      </c>
      <c r="M4228">
        <v>268</v>
      </c>
      <c r="N4228">
        <v>67</v>
      </c>
      <c r="O4228">
        <v>10</v>
      </c>
      <c r="P4228">
        <v>2</v>
      </c>
      <c r="Q4228">
        <v>33</v>
      </c>
      <c r="R4228" s="27">
        <f t="shared" si="344"/>
        <v>477</v>
      </c>
      <c r="S4228" s="27">
        <f t="shared" si="345"/>
        <v>313</v>
      </c>
      <c r="T4228" s="27" t="str">
        <f>IFERROR(VLOOKUP(F4228,#REF!,2,0),"")</f>
        <v/>
      </c>
      <c r="U4228" s="27" t="str">
        <f t="shared" si="346"/>
        <v>,06:30:00,car,477</v>
      </c>
    </row>
    <row r="4229" spans="1:21" hidden="1" x14ac:dyDescent="0.25">
      <c r="A4229" t="s">
        <v>111</v>
      </c>
      <c r="B4229">
        <v>6</v>
      </c>
      <c r="C4229" s="27" t="str">
        <f t="shared" si="342"/>
        <v>M</v>
      </c>
      <c r="E4229" t="s">
        <v>4573</v>
      </c>
      <c r="F4229" s="27" t="str">
        <f t="shared" si="343"/>
        <v>CCV-8B</v>
      </c>
      <c r="G4229" t="s">
        <v>4574</v>
      </c>
      <c r="I4229" t="s">
        <v>4576</v>
      </c>
      <c r="J4229">
        <v>0</v>
      </c>
      <c r="K4229">
        <v>28</v>
      </c>
      <c r="L4229">
        <v>9</v>
      </c>
      <c r="M4229">
        <v>414</v>
      </c>
      <c r="N4229">
        <v>67</v>
      </c>
      <c r="O4229">
        <v>19</v>
      </c>
      <c r="P4229">
        <v>8</v>
      </c>
      <c r="Q4229">
        <v>33</v>
      </c>
      <c r="R4229" s="27">
        <f t="shared" si="344"/>
        <v>709</v>
      </c>
      <c r="S4229" s="27">
        <f t="shared" si="345"/>
        <v>478</v>
      </c>
      <c r="T4229" s="27" t="str">
        <f>IFERROR(VLOOKUP(F4229,#REF!,2,0),"")</f>
        <v/>
      </c>
      <c r="U4229" s="27" t="str">
        <f t="shared" si="346"/>
        <v>,06:45:00,car,709</v>
      </c>
    </row>
    <row r="4230" spans="1:21" hidden="1" x14ac:dyDescent="0.25">
      <c r="A4230" t="s">
        <v>113</v>
      </c>
      <c r="B4230">
        <v>7</v>
      </c>
      <c r="C4230" s="27" t="str">
        <f t="shared" si="342"/>
        <v>M</v>
      </c>
      <c r="E4230" t="s">
        <v>4573</v>
      </c>
      <c r="F4230" s="27" t="str">
        <f t="shared" si="343"/>
        <v>CCV-8B</v>
      </c>
      <c r="G4230" t="s">
        <v>4574</v>
      </c>
      <c r="I4230" t="s">
        <v>4577</v>
      </c>
      <c r="J4230">
        <v>3</v>
      </c>
      <c r="K4230">
        <v>21</v>
      </c>
      <c r="L4230">
        <v>3</v>
      </c>
      <c r="M4230">
        <v>527</v>
      </c>
      <c r="N4230">
        <v>93</v>
      </c>
      <c r="O4230">
        <v>21</v>
      </c>
      <c r="P4230">
        <v>5</v>
      </c>
      <c r="Q4230">
        <v>27</v>
      </c>
      <c r="R4230" s="27">
        <f t="shared" si="344"/>
        <v>812</v>
      </c>
      <c r="S4230" s="27">
        <f t="shared" si="345"/>
        <v>567</v>
      </c>
      <c r="T4230" s="27" t="str">
        <f>IFERROR(VLOOKUP(F4230,#REF!,2,0),"")</f>
        <v/>
      </c>
      <c r="U4230" s="27" t="str">
        <f t="shared" si="346"/>
        <v>,07:00:00,car,812</v>
      </c>
    </row>
    <row r="4231" spans="1:21" hidden="1" x14ac:dyDescent="0.25">
      <c r="A4231" t="s">
        <v>115</v>
      </c>
      <c r="B4231">
        <v>7</v>
      </c>
      <c r="C4231" s="27" t="str">
        <f t="shared" si="342"/>
        <v>M</v>
      </c>
      <c r="E4231" t="s">
        <v>4573</v>
      </c>
      <c r="F4231" s="27" t="str">
        <f t="shared" si="343"/>
        <v>CCV-8B</v>
      </c>
      <c r="G4231" t="s">
        <v>4574</v>
      </c>
      <c r="I4231" t="s">
        <v>4578</v>
      </c>
      <c r="J4231">
        <v>9</v>
      </c>
      <c r="K4231">
        <v>25</v>
      </c>
      <c r="L4231">
        <v>2</v>
      </c>
      <c r="M4231">
        <v>630</v>
      </c>
      <c r="N4231">
        <v>102</v>
      </c>
      <c r="O4231">
        <v>18</v>
      </c>
      <c r="P4231">
        <v>4</v>
      </c>
      <c r="Q4231">
        <v>21</v>
      </c>
      <c r="R4231" s="27">
        <f t="shared" si="344"/>
        <v>946</v>
      </c>
      <c r="S4231" s="27">
        <f t="shared" si="345"/>
        <v>660</v>
      </c>
      <c r="T4231" s="27" t="str">
        <f>IFERROR(VLOOKUP(F4231,#REF!,2,0),"")</f>
        <v/>
      </c>
      <c r="U4231" s="27" t="str">
        <f t="shared" si="346"/>
        <v>,07:15:00,car,946</v>
      </c>
    </row>
    <row r="4232" spans="1:21" hidden="1" x14ac:dyDescent="0.25">
      <c r="A4232" t="s">
        <v>117</v>
      </c>
      <c r="B4232">
        <v>7</v>
      </c>
      <c r="C4232" s="27" t="str">
        <f t="shared" si="342"/>
        <v>M</v>
      </c>
      <c r="E4232" t="s">
        <v>4573</v>
      </c>
      <c r="F4232" s="27" t="str">
        <f t="shared" si="343"/>
        <v>CCV-8B</v>
      </c>
      <c r="G4232" t="s">
        <v>4574</v>
      </c>
      <c r="I4232" t="s">
        <v>4579</v>
      </c>
      <c r="J4232">
        <v>1</v>
      </c>
      <c r="K4232">
        <v>17</v>
      </c>
      <c r="L4232">
        <v>4</v>
      </c>
      <c r="M4232">
        <v>777</v>
      </c>
      <c r="N4232">
        <v>131</v>
      </c>
      <c r="O4232">
        <v>20</v>
      </c>
      <c r="P4232">
        <v>4</v>
      </c>
      <c r="Q4232">
        <v>34</v>
      </c>
      <c r="R4232" s="27">
        <f t="shared" si="344"/>
        <v>1146</v>
      </c>
      <c r="S4232" s="27">
        <f t="shared" si="345"/>
        <v>825</v>
      </c>
      <c r="T4232" s="27" t="str">
        <f>IFERROR(VLOOKUP(F4232,#REF!,2,0),"")</f>
        <v/>
      </c>
      <c r="U4232" s="27" t="str">
        <f t="shared" si="346"/>
        <v>,07:30:00,car,1146</v>
      </c>
    </row>
    <row r="4233" spans="1:21" hidden="1" x14ac:dyDescent="0.25">
      <c r="A4233" t="s">
        <v>119</v>
      </c>
      <c r="B4233">
        <v>7</v>
      </c>
      <c r="C4233" s="27" t="str">
        <f t="shared" si="342"/>
        <v>M</v>
      </c>
      <c r="E4233" t="s">
        <v>4573</v>
      </c>
      <c r="F4233" s="27" t="str">
        <f t="shared" si="343"/>
        <v>CCV-8B</v>
      </c>
      <c r="G4233" t="s">
        <v>4574</v>
      </c>
      <c r="I4233" t="s">
        <v>4580</v>
      </c>
      <c r="J4233">
        <v>2</v>
      </c>
      <c r="K4233">
        <v>19</v>
      </c>
      <c r="L4233">
        <v>5</v>
      </c>
      <c r="M4233">
        <v>703</v>
      </c>
      <c r="N4233">
        <v>134</v>
      </c>
      <c r="O4233">
        <v>17</v>
      </c>
      <c r="P4233">
        <v>8</v>
      </c>
      <c r="Q4233">
        <v>17</v>
      </c>
      <c r="R4233" s="27">
        <f t="shared" si="344"/>
        <v>1042</v>
      </c>
      <c r="S4233" s="27">
        <f t="shared" si="345"/>
        <v>741</v>
      </c>
      <c r="T4233" s="27" t="str">
        <f>IFERROR(VLOOKUP(F4233,#REF!,2,0),"")</f>
        <v/>
      </c>
      <c r="U4233" s="27" t="str">
        <f t="shared" si="346"/>
        <v>,07:45:00,car,1042</v>
      </c>
    </row>
    <row r="4234" spans="1:21" hidden="1" x14ac:dyDescent="0.25">
      <c r="A4234" t="s">
        <v>121</v>
      </c>
      <c r="B4234">
        <v>8</v>
      </c>
      <c r="C4234" s="27" t="str">
        <f t="shared" si="342"/>
        <v>M</v>
      </c>
      <c r="E4234" t="s">
        <v>4573</v>
      </c>
      <c r="F4234" s="27" t="str">
        <f t="shared" si="343"/>
        <v>CCV-8B</v>
      </c>
      <c r="G4234" t="s">
        <v>4574</v>
      </c>
      <c r="I4234" t="s">
        <v>4581</v>
      </c>
      <c r="J4234">
        <v>2</v>
      </c>
      <c r="K4234">
        <v>31</v>
      </c>
      <c r="L4234">
        <v>12</v>
      </c>
      <c r="M4234">
        <v>652</v>
      </c>
      <c r="N4234">
        <v>90</v>
      </c>
      <c r="O4234">
        <v>14</v>
      </c>
      <c r="P4234">
        <v>21</v>
      </c>
      <c r="Q4234">
        <v>51</v>
      </c>
      <c r="R4234" s="27">
        <f t="shared" si="344"/>
        <v>1081</v>
      </c>
      <c r="S4234" s="27">
        <f t="shared" si="345"/>
        <v>754</v>
      </c>
      <c r="T4234" s="27" t="str">
        <f>IFERROR(VLOOKUP(F4234,#REF!,2,0),"")</f>
        <v/>
      </c>
      <c r="U4234" s="27" t="str">
        <f t="shared" si="346"/>
        <v>,08:00:00,car,1081</v>
      </c>
    </row>
    <row r="4235" spans="1:21" hidden="1" x14ac:dyDescent="0.25">
      <c r="A4235" t="s">
        <v>123</v>
      </c>
      <c r="B4235">
        <v>8</v>
      </c>
      <c r="C4235" s="27" t="str">
        <f t="shared" si="342"/>
        <v>M</v>
      </c>
      <c r="E4235" t="s">
        <v>4573</v>
      </c>
      <c r="F4235" s="27" t="str">
        <f t="shared" si="343"/>
        <v>CCV-8B</v>
      </c>
      <c r="G4235" t="s">
        <v>4574</v>
      </c>
      <c r="I4235" t="s">
        <v>4582</v>
      </c>
      <c r="J4235">
        <v>3</v>
      </c>
      <c r="K4235">
        <v>25</v>
      </c>
      <c r="L4235">
        <v>8</v>
      </c>
      <c r="M4235">
        <v>657</v>
      </c>
      <c r="N4235">
        <v>76</v>
      </c>
      <c r="O4235">
        <v>16</v>
      </c>
      <c r="P4235">
        <v>15</v>
      </c>
      <c r="Q4235">
        <v>41</v>
      </c>
      <c r="R4235" s="27">
        <f t="shared" si="344"/>
        <v>1035</v>
      </c>
      <c r="S4235" s="27">
        <f t="shared" si="345"/>
        <v>733</v>
      </c>
      <c r="T4235" s="27" t="str">
        <f>IFERROR(VLOOKUP(F4235,#REF!,2,0),"")</f>
        <v/>
      </c>
      <c r="U4235" s="27" t="str">
        <f t="shared" si="346"/>
        <v>,08:15:00,car,1035</v>
      </c>
    </row>
    <row r="4236" spans="1:21" hidden="1" x14ac:dyDescent="0.25">
      <c r="A4236" t="s">
        <v>125</v>
      </c>
      <c r="B4236">
        <v>8</v>
      </c>
      <c r="C4236" s="27" t="str">
        <f t="shared" si="342"/>
        <v>M</v>
      </c>
      <c r="E4236" t="s">
        <v>4573</v>
      </c>
      <c r="F4236" s="27" t="str">
        <f t="shared" si="343"/>
        <v>CCV-8B</v>
      </c>
      <c r="G4236" t="s">
        <v>4574</v>
      </c>
      <c r="I4236" t="s">
        <v>4583</v>
      </c>
      <c r="J4236">
        <v>1</v>
      </c>
      <c r="K4236">
        <v>25</v>
      </c>
      <c r="L4236">
        <v>7</v>
      </c>
      <c r="M4236">
        <v>539</v>
      </c>
      <c r="N4236">
        <v>77</v>
      </c>
      <c r="O4236">
        <v>15</v>
      </c>
      <c r="P4236">
        <v>10</v>
      </c>
      <c r="Q4236">
        <v>27</v>
      </c>
      <c r="R4236" s="27">
        <f t="shared" si="344"/>
        <v>854</v>
      </c>
      <c r="S4236" s="27">
        <f t="shared" si="345"/>
        <v>594</v>
      </c>
      <c r="T4236" s="27" t="str">
        <f>IFERROR(VLOOKUP(F4236,#REF!,2,0),"")</f>
        <v/>
      </c>
      <c r="U4236" s="27" t="str">
        <f t="shared" si="346"/>
        <v>,08:30:00,car,854</v>
      </c>
    </row>
    <row r="4237" spans="1:21" hidden="1" x14ac:dyDescent="0.25">
      <c r="A4237" t="s">
        <v>127</v>
      </c>
      <c r="B4237">
        <v>8</v>
      </c>
      <c r="C4237" s="27" t="str">
        <f t="shared" si="342"/>
        <v>M</v>
      </c>
      <c r="E4237" t="s">
        <v>4573</v>
      </c>
      <c r="F4237" s="27" t="str">
        <f t="shared" si="343"/>
        <v>CCV-8B</v>
      </c>
      <c r="G4237" t="s">
        <v>4574</v>
      </c>
      <c r="I4237" t="s">
        <v>4584</v>
      </c>
      <c r="J4237">
        <v>4</v>
      </c>
      <c r="K4237">
        <v>30</v>
      </c>
      <c r="L4237">
        <v>6</v>
      </c>
      <c r="M4237">
        <v>707</v>
      </c>
      <c r="N4237">
        <v>93</v>
      </c>
      <c r="O4237">
        <v>15</v>
      </c>
      <c r="P4237">
        <v>14</v>
      </c>
      <c r="Q4237">
        <v>35</v>
      </c>
      <c r="R4237" s="27">
        <f t="shared" si="344"/>
        <v>1101</v>
      </c>
      <c r="S4237" s="27">
        <f t="shared" si="345"/>
        <v>771</v>
      </c>
      <c r="T4237" s="27" t="str">
        <f>IFERROR(VLOOKUP(F4237,#REF!,2,0),"")</f>
        <v/>
      </c>
      <c r="U4237" s="27" t="str">
        <f t="shared" si="346"/>
        <v>,08:45:00,car,1101</v>
      </c>
    </row>
    <row r="4238" spans="1:21" hidden="1" x14ac:dyDescent="0.25">
      <c r="A4238" t="s">
        <v>129</v>
      </c>
      <c r="B4238">
        <v>9</v>
      </c>
      <c r="C4238" s="27" t="str">
        <f t="shared" si="342"/>
        <v>M</v>
      </c>
      <c r="E4238" t="s">
        <v>4573</v>
      </c>
      <c r="F4238" s="27" t="str">
        <f t="shared" si="343"/>
        <v>CCV-8B</v>
      </c>
      <c r="G4238" t="s">
        <v>4574</v>
      </c>
      <c r="I4238" t="s">
        <v>4585</v>
      </c>
      <c r="J4238">
        <v>4</v>
      </c>
      <c r="K4238">
        <v>20</v>
      </c>
      <c r="L4238">
        <v>12</v>
      </c>
      <c r="M4238">
        <v>548</v>
      </c>
      <c r="N4238">
        <v>89</v>
      </c>
      <c r="O4238">
        <v>13</v>
      </c>
      <c r="P4238">
        <v>18</v>
      </c>
      <c r="Q4238">
        <v>25</v>
      </c>
      <c r="R4238" s="27">
        <f t="shared" si="344"/>
        <v>879</v>
      </c>
      <c r="S4238" s="27">
        <f t="shared" si="345"/>
        <v>621</v>
      </c>
      <c r="T4238" s="27" t="str">
        <f>IFERROR(VLOOKUP(F4238,#REF!,2,0),"")</f>
        <v/>
      </c>
      <c r="U4238" s="27" t="str">
        <f t="shared" si="346"/>
        <v>,09:00:00,car,879</v>
      </c>
    </row>
    <row r="4239" spans="1:21" hidden="1" x14ac:dyDescent="0.25">
      <c r="A4239" t="s">
        <v>131</v>
      </c>
      <c r="B4239">
        <v>9</v>
      </c>
      <c r="C4239" s="27" t="str">
        <f t="shared" si="342"/>
        <v>M</v>
      </c>
      <c r="E4239" t="s">
        <v>4573</v>
      </c>
      <c r="F4239" s="27" t="str">
        <f t="shared" si="343"/>
        <v>CCV-8B</v>
      </c>
      <c r="G4239" t="s">
        <v>4574</v>
      </c>
      <c r="I4239" t="s">
        <v>4586</v>
      </c>
      <c r="J4239">
        <v>1</v>
      </c>
      <c r="K4239">
        <v>14</v>
      </c>
      <c r="L4239">
        <v>9</v>
      </c>
      <c r="M4239">
        <v>525</v>
      </c>
      <c r="N4239">
        <v>62</v>
      </c>
      <c r="O4239">
        <v>13</v>
      </c>
      <c r="P4239">
        <v>15</v>
      </c>
      <c r="Q4239">
        <v>36</v>
      </c>
      <c r="R4239" s="27">
        <f t="shared" si="344"/>
        <v>828</v>
      </c>
      <c r="S4239" s="27">
        <f t="shared" si="345"/>
        <v>599</v>
      </c>
      <c r="T4239" s="27" t="str">
        <f>IFERROR(VLOOKUP(F4239,#REF!,2,0),"")</f>
        <v/>
      </c>
      <c r="U4239" s="27" t="str">
        <f t="shared" si="346"/>
        <v>,09:15:00,car,828</v>
      </c>
    </row>
    <row r="4240" spans="1:21" hidden="1" x14ac:dyDescent="0.25">
      <c r="A4240" t="s">
        <v>133</v>
      </c>
      <c r="B4240">
        <v>9</v>
      </c>
      <c r="C4240" s="27" t="str">
        <f t="shared" si="342"/>
        <v>M</v>
      </c>
      <c r="E4240" t="s">
        <v>4573</v>
      </c>
      <c r="F4240" s="27" t="str">
        <f t="shared" si="343"/>
        <v>CCV-8B</v>
      </c>
      <c r="G4240" t="s">
        <v>4574</v>
      </c>
      <c r="I4240" t="s">
        <v>4587</v>
      </c>
      <c r="J4240">
        <v>0</v>
      </c>
      <c r="K4240">
        <v>28</v>
      </c>
      <c r="L4240">
        <v>10</v>
      </c>
      <c r="M4240">
        <v>520</v>
      </c>
      <c r="N4240">
        <v>64</v>
      </c>
      <c r="O4240">
        <v>3</v>
      </c>
      <c r="P4240">
        <v>21</v>
      </c>
      <c r="Q4240">
        <v>38</v>
      </c>
      <c r="R4240" s="27">
        <f t="shared" si="344"/>
        <v>872</v>
      </c>
      <c r="S4240" s="27">
        <f t="shared" si="345"/>
        <v>604</v>
      </c>
      <c r="T4240" s="27" t="str">
        <f>IFERROR(VLOOKUP(F4240,#REF!,2,0),"")</f>
        <v/>
      </c>
      <c r="U4240" s="27" t="str">
        <f t="shared" si="346"/>
        <v>,09:30:00,car,872</v>
      </c>
    </row>
    <row r="4241" spans="1:21" hidden="1" x14ac:dyDescent="0.25">
      <c r="A4241" t="s">
        <v>135</v>
      </c>
      <c r="B4241">
        <v>9</v>
      </c>
      <c r="C4241" s="27" t="str">
        <f t="shared" si="342"/>
        <v>M</v>
      </c>
      <c r="E4241" t="s">
        <v>4573</v>
      </c>
      <c r="F4241" s="27" t="str">
        <f t="shared" si="343"/>
        <v>CCV-8B</v>
      </c>
      <c r="G4241" t="s">
        <v>4574</v>
      </c>
      <c r="I4241" t="s">
        <v>4588</v>
      </c>
      <c r="J4241">
        <v>0</v>
      </c>
      <c r="K4241">
        <v>18</v>
      </c>
      <c r="L4241">
        <v>9</v>
      </c>
      <c r="M4241">
        <v>504</v>
      </c>
      <c r="N4241">
        <v>77</v>
      </c>
      <c r="O4241">
        <v>15</v>
      </c>
      <c r="P4241">
        <v>8</v>
      </c>
      <c r="Q4241">
        <v>39</v>
      </c>
      <c r="R4241" s="27">
        <f t="shared" si="344"/>
        <v>810</v>
      </c>
      <c r="S4241" s="27">
        <f t="shared" si="345"/>
        <v>574</v>
      </c>
      <c r="T4241" s="27" t="str">
        <f>IFERROR(VLOOKUP(F4241,#REF!,2,0),"")</f>
        <v/>
      </c>
      <c r="U4241" s="27" t="str">
        <f t="shared" si="346"/>
        <v>,09:45:00,car,810</v>
      </c>
    </row>
    <row r="4242" spans="1:21" hidden="1" x14ac:dyDescent="0.25">
      <c r="A4242" t="s">
        <v>137</v>
      </c>
      <c r="B4242">
        <v>10</v>
      </c>
      <c r="C4242" s="27" t="str">
        <f t="shared" si="342"/>
        <v>M</v>
      </c>
      <c r="E4242" t="s">
        <v>4573</v>
      </c>
      <c r="F4242" s="27" t="str">
        <f t="shared" si="343"/>
        <v>CCV-8B</v>
      </c>
      <c r="G4242" t="s">
        <v>4574</v>
      </c>
      <c r="I4242" t="s">
        <v>4589</v>
      </c>
      <c r="J4242">
        <v>0</v>
      </c>
      <c r="K4242">
        <v>4</v>
      </c>
      <c r="L4242">
        <v>0</v>
      </c>
      <c r="M4242">
        <v>18</v>
      </c>
      <c r="N4242">
        <v>0</v>
      </c>
      <c r="O4242">
        <v>0</v>
      </c>
      <c r="P4242">
        <v>0</v>
      </c>
      <c r="Q4242">
        <v>1</v>
      </c>
      <c r="R4242" s="27">
        <f t="shared" si="344"/>
        <v>36</v>
      </c>
      <c r="S4242" s="27">
        <f t="shared" si="345"/>
        <v>19</v>
      </c>
      <c r="T4242" s="27" t="str">
        <f>IFERROR(VLOOKUP(F4242,#REF!,2,0),"")</f>
        <v/>
      </c>
      <c r="U4242" s="27" t="str">
        <f t="shared" si="346"/>
        <v>,10:00:00,car,36</v>
      </c>
    </row>
    <row r="4243" spans="1:21" hidden="1" x14ac:dyDescent="0.25">
      <c r="A4243" t="s">
        <v>183</v>
      </c>
      <c r="B4243">
        <v>15</v>
      </c>
      <c r="C4243" s="27" t="str">
        <f t="shared" si="342"/>
        <v>T</v>
      </c>
      <c r="E4243" t="s">
        <v>4573</v>
      </c>
      <c r="F4243" s="27" t="str">
        <f t="shared" si="343"/>
        <v>CCV-8B</v>
      </c>
      <c r="G4243" t="s">
        <v>4574</v>
      </c>
      <c r="I4243" t="s">
        <v>4590</v>
      </c>
      <c r="J4243">
        <v>1</v>
      </c>
      <c r="K4243">
        <v>8</v>
      </c>
      <c r="L4243">
        <v>3</v>
      </c>
      <c r="M4243">
        <v>511</v>
      </c>
      <c r="N4243">
        <v>72</v>
      </c>
      <c r="O4243">
        <v>11</v>
      </c>
      <c r="P4243">
        <v>13</v>
      </c>
      <c r="Q4243">
        <v>24</v>
      </c>
      <c r="R4243" s="27">
        <f t="shared" si="344"/>
        <v>759</v>
      </c>
      <c r="S4243" s="27">
        <f t="shared" si="345"/>
        <v>556</v>
      </c>
      <c r="T4243" s="27" t="str">
        <f>IFERROR(VLOOKUP(F4243,#REF!,2,0),"")</f>
        <v/>
      </c>
      <c r="U4243" s="27" t="str">
        <f t="shared" si="346"/>
        <v>,15:45:00,car,759</v>
      </c>
    </row>
    <row r="4244" spans="1:21" hidden="1" x14ac:dyDescent="0.25">
      <c r="A4244" t="s">
        <v>185</v>
      </c>
      <c r="B4244">
        <v>16</v>
      </c>
      <c r="C4244" s="27" t="str">
        <f t="shared" si="342"/>
        <v>T</v>
      </c>
      <c r="E4244" t="s">
        <v>4573</v>
      </c>
      <c r="F4244" s="27" t="str">
        <f t="shared" si="343"/>
        <v>CCV-8B</v>
      </c>
      <c r="G4244" t="s">
        <v>4574</v>
      </c>
      <c r="I4244" t="s">
        <v>4591</v>
      </c>
      <c r="J4244">
        <v>11</v>
      </c>
      <c r="K4244">
        <v>11</v>
      </c>
      <c r="L4244">
        <v>9</v>
      </c>
      <c r="M4244">
        <v>551</v>
      </c>
      <c r="N4244">
        <v>61</v>
      </c>
      <c r="O4244">
        <v>9</v>
      </c>
      <c r="P4244">
        <v>11</v>
      </c>
      <c r="Q4244">
        <v>33</v>
      </c>
      <c r="R4244" s="27">
        <f t="shared" si="344"/>
        <v>845</v>
      </c>
      <c r="S4244" s="27">
        <f t="shared" si="345"/>
        <v>618</v>
      </c>
      <c r="T4244" s="27" t="str">
        <f>IFERROR(VLOOKUP(F4244,#REF!,2,0),"")</f>
        <v/>
      </c>
      <c r="U4244" s="27" t="str">
        <f t="shared" si="346"/>
        <v>,16:00:00,car,845</v>
      </c>
    </row>
    <row r="4245" spans="1:21" hidden="1" x14ac:dyDescent="0.25">
      <c r="A4245" t="s">
        <v>187</v>
      </c>
      <c r="B4245">
        <v>16</v>
      </c>
      <c r="C4245" s="27" t="str">
        <f t="shared" si="342"/>
        <v>T</v>
      </c>
      <c r="E4245" t="s">
        <v>4573</v>
      </c>
      <c r="F4245" s="27" t="str">
        <f t="shared" si="343"/>
        <v>CCV-8B</v>
      </c>
      <c r="G4245" t="s">
        <v>4574</v>
      </c>
      <c r="I4245" t="s">
        <v>4592</v>
      </c>
      <c r="J4245">
        <v>5</v>
      </c>
      <c r="K4245">
        <v>15</v>
      </c>
      <c r="L4245">
        <v>8</v>
      </c>
      <c r="M4245">
        <v>670</v>
      </c>
      <c r="N4245">
        <v>57</v>
      </c>
      <c r="O4245">
        <v>17</v>
      </c>
      <c r="P4245">
        <v>17</v>
      </c>
      <c r="Q4245">
        <v>43</v>
      </c>
      <c r="R4245" s="27">
        <f t="shared" si="344"/>
        <v>1027</v>
      </c>
      <c r="S4245" s="27">
        <f t="shared" si="345"/>
        <v>750</v>
      </c>
      <c r="T4245" s="27" t="str">
        <f>IFERROR(VLOOKUP(F4245,#REF!,2,0),"")</f>
        <v/>
      </c>
      <c r="U4245" s="27" t="str">
        <f t="shared" si="346"/>
        <v>,16:15:00,car,1027</v>
      </c>
    </row>
    <row r="4246" spans="1:21" hidden="1" x14ac:dyDescent="0.25">
      <c r="A4246" t="s">
        <v>42</v>
      </c>
      <c r="B4246">
        <v>16</v>
      </c>
      <c r="C4246" s="27" t="str">
        <f t="shared" si="342"/>
        <v>T</v>
      </c>
      <c r="E4246" t="s">
        <v>4573</v>
      </c>
      <c r="F4246" s="27" t="str">
        <f t="shared" si="343"/>
        <v>CCV-8B</v>
      </c>
      <c r="G4246" t="s">
        <v>4574</v>
      </c>
      <c r="I4246" t="s">
        <v>4593</v>
      </c>
      <c r="J4246">
        <v>1</v>
      </c>
      <c r="K4246">
        <v>8</v>
      </c>
      <c r="L4246">
        <v>6</v>
      </c>
      <c r="M4246">
        <v>652</v>
      </c>
      <c r="N4246">
        <v>69</v>
      </c>
      <c r="O4246">
        <v>12</v>
      </c>
      <c r="P4246">
        <v>15</v>
      </c>
      <c r="Q4246">
        <v>25</v>
      </c>
      <c r="R4246" s="27">
        <f t="shared" si="344"/>
        <v>955</v>
      </c>
      <c r="S4246" s="27">
        <f t="shared" si="345"/>
        <v>707</v>
      </c>
      <c r="T4246" s="27" t="str">
        <f>IFERROR(VLOOKUP(F4246,#REF!,2,0),"")</f>
        <v/>
      </c>
      <c r="U4246" s="27" t="str">
        <f t="shared" si="346"/>
        <v>,16:30:00,car,955</v>
      </c>
    </row>
    <row r="4247" spans="1:21" hidden="1" x14ac:dyDescent="0.25">
      <c r="A4247" t="s">
        <v>43</v>
      </c>
      <c r="B4247">
        <v>16</v>
      </c>
      <c r="C4247" s="27" t="str">
        <f t="shared" si="342"/>
        <v>T</v>
      </c>
      <c r="E4247" t="s">
        <v>4573</v>
      </c>
      <c r="F4247" s="27" t="str">
        <f t="shared" si="343"/>
        <v>CCV-8B</v>
      </c>
      <c r="G4247" t="s">
        <v>4574</v>
      </c>
      <c r="I4247" t="s">
        <v>4594</v>
      </c>
      <c r="J4247">
        <v>3</v>
      </c>
      <c r="K4247">
        <v>12</v>
      </c>
      <c r="L4247">
        <v>11</v>
      </c>
      <c r="M4247">
        <v>731</v>
      </c>
      <c r="N4247">
        <v>79</v>
      </c>
      <c r="O4247">
        <v>16</v>
      </c>
      <c r="P4247">
        <v>19</v>
      </c>
      <c r="Q4247">
        <v>26</v>
      </c>
      <c r="R4247" s="27">
        <f t="shared" si="344"/>
        <v>1093</v>
      </c>
      <c r="S4247" s="27">
        <f t="shared" si="345"/>
        <v>804</v>
      </c>
      <c r="T4247" s="27" t="str">
        <f>IFERROR(VLOOKUP(F4247,#REF!,2,0),"")</f>
        <v/>
      </c>
      <c r="U4247" s="27" t="str">
        <f t="shared" si="346"/>
        <v>,16:45:00,car,1093</v>
      </c>
    </row>
    <row r="4248" spans="1:21" hidden="1" x14ac:dyDescent="0.25">
      <c r="A4248" t="s">
        <v>44</v>
      </c>
      <c r="B4248">
        <v>17</v>
      </c>
      <c r="C4248" s="27" t="str">
        <f t="shared" si="342"/>
        <v>T</v>
      </c>
      <c r="E4248" t="s">
        <v>4573</v>
      </c>
      <c r="F4248" s="27" t="str">
        <f t="shared" si="343"/>
        <v>CCV-8B</v>
      </c>
      <c r="G4248" t="s">
        <v>4574</v>
      </c>
      <c r="I4248" t="s">
        <v>4595</v>
      </c>
      <c r="J4248">
        <v>5</v>
      </c>
      <c r="K4248">
        <v>20</v>
      </c>
      <c r="L4248">
        <v>10</v>
      </c>
      <c r="M4248">
        <v>933</v>
      </c>
      <c r="N4248">
        <v>82</v>
      </c>
      <c r="O4248">
        <v>10</v>
      </c>
      <c r="P4248">
        <v>10</v>
      </c>
      <c r="Q4248">
        <v>25</v>
      </c>
      <c r="R4248" s="27">
        <f t="shared" si="344"/>
        <v>1361</v>
      </c>
      <c r="S4248" s="27">
        <f t="shared" si="345"/>
        <v>993</v>
      </c>
      <c r="T4248" s="27" t="str">
        <f>IFERROR(VLOOKUP(F4248,#REF!,2,0),"")</f>
        <v/>
      </c>
      <c r="U4248" s="27" t="str">
        <f t="shared" si="346"/>
        <v>,17:00:00,car,1361</v>
      </c>
    </row>
    <row r="4249" spans="1:21" hidden="1" x14ac:dyDescent="0.25">
      <c r="A4249" t="s">
        <v>45</v>
      </c>
      <c r="B4249">
        <v>17</v>
      </c>
      <c r="C4249" s="27" t="str">
        <f t="shared" si="342"/>
        <v>T</v>
      </c>
      <c r="E4249" t="s">
        <v>4573</v>
      </c>
      <c r="F4249" s="27" t="str">
        <f t="shared" si="343"/>
        <v>CCV-8B</v>
      </c>
      <c r="G4249" t="s">
        <v>4574</v>
      </c>
      <c r="I4249" t="s">
        <v>4596</v>
      </c>
      <c r="J4249">
        <v>2</v>
      </c>
      <c r="K4249">
        <v>9</v>
      </c>
      <c r="L4249">
        <v>5</v>
      </c>
      <c r="M4249">
        <v>883</v>
      </c>
      <c r="N4249">
        <v>78</v>
      </c>
      <c r="O4249">
        <v>12</v>
      </c>
      <c r="P4249">
        <v>8</v>
      </c>
      <c r="Q4249">
        <v>23</v>
      </c>
      <c r="R4249" s="27">
        <f t="shared" si="344"/>
        <v>1245</v>
      </c>
      <c r="S4249" s="27">
        <f t="shared" si="345"/>
        <v>927</v>
      </c>
      <c r="T4249" s="27" t="str">
        <f>IFERROR(VLOOKUP(F4249,#REF!,2,0),"")</f>
        <v/>
      </c>
      <c r="U4249" s="27" t="str">
        <f t="shared" si="346"/>
        <v>,17:15:00,car,1245</v>
      </c>
    </row>
    <row r="4250" spans="1:21" hidden="1" x14ac:dyDescent="0.25">
      <c r="A4250" t="s">
        <v>46</v>
      </c>
      <c r="B4250">
        <v>17</v>
      </c>
      <c r="C4250" s="27" t="str">
        <f t="shared" si="342"/>
        <v>T</v>
      </c>
      <c r="E4250" t="s">
        <v>4573</v>
      </c>
      <c r="F4250" s="27" t="str">
        <f t="shared" si="343"/>
        <v>CCV-8B</v>
      </c>
      <c r="G4250" t="s">
        <v>4574</v>
      </c>
      <c r="I4250" t="s">
        <v>4597</v>
      </c>
      <c r="J4250">
        <v>4</v>
      </c>
      <c r="K4250">
        <v>10</v>
      </c>
      <c r="L4250">
        <v>5</v>
      </c>
      <c r="M4250">
        <v>983</v>
      </c>
      <c r="N4250">
        <v>105</v>
      </c>
      <c r="O4250">
        <v>17</v>
      </c>
      <c r="P4250">
        <v>14</v>
      </c>
      <c r="Q4250">
        <v>28</v>
      </c>
      <c r="R4250" s="27">
        <f t="shared" si="344"/>
        <v>1398</v>
      </c>
      <c r="S4250" s="27">
        <f t="shared" si="345"/>
        <v>1038</v>
      </c>
      <c r="T4250" s="27" t="str">
        <f>IFERROR(VLOOKUP(F4250,#REF!,2,0),"")</f>
        <v/>
      </c>
      <c r="U4250" s="27" t="str">
        <f t="shared" si="346"/>
        <v>,17:30:00,car,1398</v>
      </c>
    </row>
    <row r="4251" spans="1:21" hidden="1" x14ac:dyDescent="0.25">
      <c r="A4251" t="s">
        <v>47</v>
      </c>
      <c r="B4251">
        <v>17</v>
      </c>
      <c r="C4251" s="27" t="str">
        <f t="shared" si="342"/>
        <v>T</v>
      </c>
      <c r="E4251" t="s">
        <v>4573</v>
      </c>
      <c r="F4251" s="27" t="str">
        <f t="shared" si="343"/>
        <v>CCV-8B</v>
      </c>
      <c r="G4251" t="s">
        <v>4574</v>
      </c>
      <c r="I4251" t="s">
        <v>4598</v>
      </c>
      <c r="J4251">
        <v>4</v>
      </c>
      <c r="K4251">
        <v>6</v>
      </c>
      <c r="L4251">
        <v>3</v>
      </c>
      <c r="M4251">
        <v>1086</v>
      </c>
      <c r="N4251">
        <v>82</v>
      </c>
      <c r="O4251">
        <v>22</v>
      </c>
      <c r="P4251">
        <v>14</v>
      </c>
      <c r="Q4251">
        <v>19</v>
      </c>
      <c r="R4251" s="27">
        <f t="shared" si="344"/>
        <v>1498</v>
      </c>
      <c r="S4251" s="27">
        <f t="shared" si="345"/>
        <v>1127</v>
      </c>
      <c r="T4251" s="27" t="str">
        <f>IFERROR(VLOOKUP(F4251,#REF!,2,0),"")</f>
        <v/>
      </c>
      <c r="U4251" s="27" t="str">
        <f t="shared" si="346"/>
        <v>,17:45:00,car,1498</v>
      </c>
    </row>
    <row r="4252" spans="1:21" hidden="1" x14ac:dyDescent="0.25">
      <c r="A4252" t="s">
        <v>48</v>
      </c>
      <c r="B4252">
        <v>18</v>
      </c>
      <c r="C4252" s="27" t="str">
        <f t="shared" si="342"/>
        <v>T</v>
      </c>
      <c r="E4252" t="s">
        <v>4573</v>
      </c>
      <c r="F4252" s="27" t="str">
        <f t="shared" si="343"/>
        <v>CCV-8B</v>
      </c>
      <c r="G4252" t="s">
        <v>4574</v>
      </c>
      <c r="I4252" t="s">
        <v>4599</v>
      </c>
      <c r="J4252">
        <v>14</v>
      </c>
      <c r="K4252">
        <v>7</v>
      </c>
      <c r="L4252">
        <v>0</v>
      </c>
      <c r="M4252">
        <v>926</v>
      </c>
      <c r="N4252">
        <v>102</v>
      </c>
      <c r="O4252">
        <v>8</v>
      </c>
      <c r="P4252">
        <v>13</v>
      </c>
      <c r="Q4252">
        <v>11</v>
      </c>
      <c r="R4252" s="27">
        <f t="shared" si="344"/>
        <v>1276</v>
      </c>
      <c r="S4252" s="27">
        <f t="shared" si="345"/>
        <v>950</v>
      </c>
      <c r="T4252" s="27" t="str">
        <f>IFERROR(VLOOKUP(F4252,#REF!,2,0),"")</f>
        <v/>
      </c>
      <c r="U4252" s="27" t="str">
        <f t="shared" si="346"/>
        <v>,18:00:00,car,1276</v>
      </c>
    </row>
    <row r="4253" spans="1:21" hidden="1" x14ac:dyDescent="0.25">
      <c r="A4253" t="s">
        <v>49</v>
      </c>
      <c r="B4253">
        <v>18</v>
      </c>
      <c r="C4253" s="27" t="str">
        <f t="shared" si="342"/>
        <v>T</v>
      </c>
      <c r="E4253" t="s">
        <v>4573</v>
      </c>
      <c r="F4253" s="27" t="str">
        <f t="shared" si="343"/>
        <v>CCV-8B</v>
      </c>
      <c r="G4253" t="s">
        <v>4574</v>
      </c>
      <c r="I4253" t="s">
        <v>4600</v>
      </c>
      <c r="J4253">
        <v>17</v>
      </c>
      <c r="K4253">
        <v>7</v>
      </c>
      <c r="L4253">
        <v>4</v>
      </c>
      <c r="M4253">
        <v>766</v>
      </c>
      <c r="N4253">
        <v>87</v>
      </c>
      <c r="O4253">
        <v>20</v>
      </c>
      <c r="P4253">
        <v>4</v>
      </c>
      <c r="Q4253">
        <v>18</v>
      </c>
      <c r="R4253" s="27">
        <f t="shared" si="344"/>
        <v>1075</v>
      </c>
      <c r="S4253" s="27">
        <f t="shared" si="345"/>
        <v>798</v>
      </c>
      <c r="T4253" s="27" t="str">
        <f>IFERROR(VLOOKUP(F4253,#REF!,2,0),"")</f>
        <v/>
      </c>
      <c r="U4253" s="27" t="str">
        <f t="shared" si="346"/>
        <v>,18:15:00,car,1075</v>
      </c>
    </row>
    <row r="4254" spans="1:21" hidden="1" x14ac:dyDescent="0.25">
      <c r="A4254" t="s">
        <v>197</v>
      </c>
      <c r="B4254">
        <v>18</v>
      </c>
      <c r="C4254" s="27" t="str">
        <f t="shared" si="342"/>
        <v>T</v>
      </c>
      <c r="E4254" t="s">
        <v>4573</v>
      </c>
      <c r="F4254" s="27" t="str">
        <f t="shared" si="343"/>
        <v>CCV-8B</v>
      </c>
      <c r="G4254" t="s">
        <v>4574</v>
      </c>
      <c r="I4254" t="s">
        <v>4601</v>
      </c>
      <c r="J4254">
        <v>23</v>
      </c>
      <c r="K4254">
        <v>8</v>
      </c>
      <c r="L4254">
        <v>1</v>
      </c>
      <c r="M4254">
        <v>920</v>
      </c>
      <c r="N4254">
        <v>111</v>
      </c>
      <c r="O4254">
        <v>13</v>
      </c>
      <c r="P4254">
        <v>10</v>
      </c>
      <c r="Q4254">
        <v>12</v>
      </c>
      <c r="R4254" s="27">
        <f t="shared" si="344"/>
        <v>1273</v>
      </c>
      <c r="S4254" s="27">
        <f t="shared" si="345"/>
        <v>945</v>
      </c>
      <c r="T4254" s="27" t="str">
        <f>IFERROR(VLOOKUP(F4254,#REF!,2,0),"")</f>
        <v/>
      </c>
      <c r="U4254" s="27" t="str">
        <f t="shared" si="346"/>
        <v>,18:30:00,car,1273</v>
      </c>
    </row>
    <row r="4255" spans="1:21" hidden="1" x14ac:dyDescent="0.25">
      <c r="A4255" t="s">
        <v>199</v>
      </c>
      <c r="B4255">
        <v>18</v>
      </c>
      <c r="C4255" s="27" t="str">
        <f t="shared" si="342"/>
        <v>T</v>
      </c>
      <c r="E4255" t="s">
        <v>4573</v>
      </c>
      <c r="F4255" s="27" t="str">
        <f t="shared" si="343"/>
        <v>CCV-8B</v>
      </c>
      <c r="G4255" t="s">
        <v>4574</v>
      </c>
      <c r="I4255" t="s">
        <v>4602</v>
      </c>
      <c r="J4255">
        <v>14</v>
      </c>
      <c r="K4255">
        <v>6</v>
      </c>
      <c r="L4255">
        <v>4</v>
      </c>
      <c r="M4255">
        <v>773</v>
      </c>
      <c r="N4255">
        <v>102</v>
      </c>
      <c r="O4255">
        <v>21</v>
      </c>
      <c r="P4255">
        <v>11</v>
      </c>
      <c r="Q4255">
        <v>10</v>
      </c>
      <c r="R4255" s="27">
        <f t="shared" si="344"/>
        <v>1083</v>
      </c>
      <c r="S4255" s="27">
        <f t="shared" si="345"/>
        <v>804</v>
      </c>
      <c r="T4255" s="27" t="str">
        <f>IFERROR(VLOOKUP(F4255,#REF!,2,0),"")</f>
        <v/>
      </c>
      <c r="U4255" s="27" t="str">
        <f t="shared" si="346"/>
        <v>,18:45:00,car,1083</v>
      </c>
    </row>
    <row r="4256" spans="1:21" hidden="1" x14ac:dyDescent="0.25">
      <c r="A4256" t="s">
        <v>201</v>
      </c>
      <c r="B4256">
        <v>19</v>
      </c>
      <c r="C4256" s="27" t="str">
        <f t="shared" si="342"/>
        <v>N</v>
      </c>
      <c r="E4256" t="s">
        <v>4573</v>
      </c>
      <c r="F4256" s="27" t="str">
        <f t="shared" si="343"/>
        <v>CCV-8B</v>
      </c>
      <c r="G4256" t="s">
        <v>4574</v>
      </c>
      <c r="I4256" t="s">
        <v>4603</v>
      </c>
      <c r="J4256">
        <v>15</v>
      </c>
      <c r="K4256">
        <v>3</v>
      </c>
      <c r="L4256">
        <v>1</v>
      </c>
      <c r="M4256">
        <v>792</v>
      </c>
      <c r="N4256">
        <v>90</v>
      </c>
      <c r="O4256">
        <v>21</v>
      </c>
      <c r="P4256">
        <v>9</v>
      </c>
      <c r="Q4256">
        <v>16</v>
      </c>
      <c r="R4256" s="27">
        <f t="shared" si="344"/>
        <v>1093</v>
      </c>
      <c r="S4256" s="27">
        <f t="shared" si="345"/>
        <v>820</v>
      </c>
      <c r="T4256" s="27" t="str">
        <f>IFERROR(VLOOKUP(F4256,#REF!,2,0),"")</f>
        <v/>
      </c>
      <c r="U4256" s="27" t="str">
        <f t="shared" si="346"/>
        <v>,19:00:00,car,1093</v>
      </c>
    </row>
    <row r="4257" spans="1:21" hidden="1" x14ac:dyDescent="0.25">
      <c r="A4257" t="s">
        <v>203</v>
      </c>
      <c r="B4257">
        <v>19</v>
      </c>
      <c r="C4257" s="27" t="str">
        <f t="shared" si="342"/>
        <v>N</v>
      </c>
      <c r="E4257" t="s">
        <v>4573</v>
      </c>
      <c r="F4257" s="27" t="str">
        <f t="shared" si="343"/>
        <v>CCV-8B</v>
      </c>
      <c r="G4257" t="s">
        <v>4574</v>
      </c>
      <c r="I4257" t="s">
        <v>4604</v>
      </c>
      <c r="J4257">
        <v>17</v>
      </c>
      <c r="K4257">
        <v>7</v>
      </c>
      <c r="L4257">
        <v>6</v>
      </c>
      <c r="M4257">
        <v>942</v>
      </c>
      <c r="N4257">
        <v>70</v>
      </c>
      <c r="O4257">
        <v>18</v>
      </c>
      <c r="P4257">
        <v>17</v>
      </c>
      <c r="Q4257">
        <v>14</v>
      </c>
      <c r="R4257" s="27">
        <f t="shared" si="344"/>
        <v>1318</v>
      </c>
      <c r="S4257" s="27">
        <f t="shared" si="345"/>
        <v>988</v>
      </c>
      <c r="T4257" s="27" t="str">
        <f>IFERROR(VLOOKUP(F4257,#REF!,2,0),"")</f>
        <v/>
      </c>
      <c r="U4257" s="27" t="str">
        <f t="shared" si="346"/>
        <v>,19:15:00,car,1318</v>
      </c>
    </row>
    <row r="4258" spans="1:21" hidden="1" x14ac:dyDescent="0.25">
      <c r="A4258" t="s">
        <v>205</v>
      </c>
      <c r="B4258">
        <v>19</v>
      </c>
      <c r="C4258" s="27" t="str">
        <f t="shared" si="342"/>
        <v>N</v>
      </c>
      <c r="E4258" t="s">
        <v>4573</v>
      </c>
      <c r="F4258" s="27" t="str">
        <f t="shared" si="343"/>
        <v>CCV-8B</v>
      </c>
      <c r="G4258" t="s">
        <v>4574</v>
      </c>
      <c r="I4258" t="s">
        <v>4605</v>
      </c>
      <c r="J4258">
        <v>0</v>
      </c>
      <c r="K4258">
        <v>0</v>
      </c>
      <c r="L4258">
        <v>0</v>
      </c>
      <c r="M4258">
        <v>68</v>
      </c>
      <c r="N4258">
        <v>8</v>
      </c>
      <c r="O4258">
        <v>1</v>
      </c>
      <c r="P4258">
        <v>0</v>
      </c>
      <c r="Q4258">
        <v>1</v>
      </c>
      <c r="R4258" s="27">
        <f t="shared" si="344"/>
        <v>92</v>
      </c>
      <c r="S4258" s="27">
        <f t="shared" si="345"/>
        <v>69</v>
      </c>
      <c r="T4258" s="27" t="str">
        <f>IFERROR(VLOOKUP(F4258,#REF!,2,0),"")</f>
        <v/>
      </c>
      <c r="U4258" s="27" t="str">
        <f t="shared" si="346"/>
        <v>,19:30:00,car,92</v>
      </c>
    </row>
    <row r="4259" spans="1:21" hidden="1" x14ac:dyDescent="0.25">
      <c r="A4259" t="s">
        <v>109</v>
      </c>
      <c r="B4259">
        <v>6</v>
      </c>
      <c r="C4259" s="27" t="str">
        <f t="shared" si="342"/>
        <v>M</v>
      </c>
      <c r="E4259" t="s">
        <v>4606</v>
      </c>
      <c r="F4259" s="27" t="str">
        <f t="shared" si="343"/>
        <v>CCV-9A</v>
      </c>
      <c r="G4259" t="s">
        <v>4607</v>
      </c>
      <c r="H4259" t="s">
        <v>105</v>
      </c>
      <c r="I4259" t="s">
        <v>4608</v>
      </c>
      <c r="J4259">
        <v>0</v>
      </c>
      <c r="K4259">
        <v>16</v>
      </c>
      <c r="L4259">
        <v>4</v>
      </c>
      <c r="M4259">
        <v>566</v>
      </c>
      <c r="N4259">
        <v>113</v>
      </c>
      <c r="O4259">
        <v>2</v>
      </c>
      <c r="P4259">
        <v>8</v>
      </c>
      <c r="Q4259">
        <v>33</v>
      </c>
      <c r="R4259" s="27">
        <f t="shared" si="344"/>
        <v>869</v>
      </c>
      <c r="S4259" s="27">
        <f t="shared" si="345"/>
        <v>617</v>
      </c>
      <c r="T4259" s="27" t="str">
        <f>IFERROR(VLOOKUP(F4259,#REF!,2,0),"")</f>
        <v/>
      </c>
      <c r="U4259" s="27" t="str">
        <f t="shared" si="346"/>
        <v>,06:30:00,car,869</v>
      </c>
    </row>
    <row r="4260" spans="1:21" hidden="1" x14ac:dyDescent="0.25">
      <c r="A4260" t="s">
        <v>111</v>
      </c>
      <c r="B4260">
        <v>6</v>
      </c>
      <c r="C4260" s="27" t="str">
        <f t="shared" si="342"/>
        <v>M</v>
      </c>
      <c r="E4260" t="s">
        <v>4606</v>
      </c>
      <c r="F4260" s="27" t="str">
        <f t="shared" si="343"/>
        <v>CCV-9A</v>
      </c>
      <c r="G4260" t="s">
        <v>4607</v>
      </c>
      <c r="H4260" t="s">
        <v>105</v>
      </c>
      <c r="I4260" t="s">
        <v>4609</v>
      </c>
      <c r="J4260">
        <v>0</v>
      </c>
      <c r="K4260">
        <v>11</v>
      </c>
      <c r="L4260">
        <v>8</v>
      </c>
      <c r="M4260">
        <v>699</v>
      </c>
      <c r="N4260">
        <v>173</v>
      </c>
      <c r="O4260">
        <v>2</v>
      </c>
      <c r="P4260">
        <v>7</v>
      </c>
      <c r="Q4260">
        <v>18</v>
      </c>
      <c r="R4260" s="27">
        <f t="shared" si="344"/>
        <v>1034</v>
      </c>
      <c r="S4260" s="27">
        <f t="shared" si="345"/>
        <v>744</v>
      </c>
      <c r="T4260" s="27" t="str">
        <f>IFERROR(VLOOKUP(F4260,#REF!,2,0),"")</f>
        <v/>
      </c>
      <c r="U4260" s="27" t="str">
        <f t="shared" si="346"/>
        <v>,06:45:00,car,1034</v>
      </c>
    </row>
    <row r="4261" spans="1:21" hidden="1" x14ac:dyDescent="0.25">
      <c r="A4261" t="s">
        <v>113</v>
      </c>
      <c r="B4261">
        <v>7</v>
      </c>
      <c r="C4261" s="27" t="str">
        <f t="shared" si="342"/>
        <v>M</v>
      </c>
      <c r="E4261" t="s">
        <v>4606</v>
      </c>
      <c r="F4261" s="27" t="str">
        <f t="shared" si="343"/>
        <v>CCV-9A</v>
      </c>
      <c r="G4261" t="s">
        <v>4607</v>
      </c>
      <c r="H4261" t="s">
        <v>105</v>
      </c>
      <c r="I4261" t="s">
        <v>4610</v>
      </c>
      <c r="J4261">
        <v>1</v>
      </c>
      <c r="K4261">
        <v>10</v>
      </c>
      <c r="L4261">
        <v>4</v>
      </c>
      <c r="M4261">
        <v>622</v>
      </c>
      <c r="N4261">
        <v>155</v>
      </c>
      <c r="O4261">
        <v>1</v>
      </c>
      <c r="P4261">
        <v>1</v>
      </c>
      <c r="Q4261">
        <v>22</v>
      </c>
      <c r="R4261" s="27">
        <f t="shared" si="344"/>
        <v>912</v>
      </c>
      <c r="S4261" s="27">
        <f t="shared" si="345"/>
        <v>655</v>
      </c>
      <c r="T4261" s="27" t="str">
        <f>IFERROR(VLOOKUP(F4261,#REF!,2,0),"")</f>
        <v/>
      </c>
      <c r="U4261" s="27" t="str">
        <f t="shared" si="346"/>
        <v>,07:00:00,car,912</v>
      </c>
    </row>
    <row r="4262" spans="1:21" hidden="1" x14ac:dyDescent="0.25">
      <c r="A4262" t="s">
        <v>115</v>
      </c>
      <c r="B4262">
        <v>7</v>
      </c>
      <c r="C4262" s="27" t="str">
        <f t="shared" si="342"/>
        <v>M</v>
      </c>
      <c r="E4262" t="s">
        <v>4606</v>
      </c>
      <c r="F4262" s="27" t="str">
        <f t="shared" si="343"/>
        <v>CCV-9A</v>
      </c>
      <c r="G4262" t="s">
        <v>4607</v>
      </c>
      <c r="H4262" t="s">
        <v>105</v>
      </c>
      <c r="I4262" t="s">
        <v>4611</v>
      </c>
      <c r="J4262">
        <v>2</v>
      </c>
      <c r="K4262">
        <v>9</v>
      </c>
      <c r="L4262">
        <v>3</v>
      </c>
      <c r="M4262">
        <v>587</v>
      </c>
      <c r="N4262">
        <v>149</v>
      </c>
      <c r="O4262">
        <v>0</v>
      </c>
      <c r="P4262">
        <v>7</v>
      </c>
      <c r="Q4262">
        <v>27</v>
      </c>
      <c r="R4262" s="27">
        <f t="shared" si="344"/>
        <v>873</v>
      </c>
      <c r="S4262" s="27">
        <f t="shared" si="345"/>
        <v>629</v>
      </c>
      <c r="T4262" s="27" t="str">
        <f>IFERROR(VLOOKUP(F4262,#REF!,2,0),"")</f>
        <v/>
      </c>
      <c r="U4262" s="27" t="str">
        <f t="shared" si="346"/>
        <v>,07:15:00,car,873</v>
      </c>
    </row>
    <row r="4263" spans="1:21" hidden="1" x14ac:dyDescent="0.25">
      <c r="A4263" t="s">
        <v>117</v>
      </c>
      <c r="B4263">
        <v>7</v>
      </c>
      <c r="C4263" s="27" t="str">
        <f t="shared" si="342"/>
        <v>M</v>
      </c>
      <c r="E4263" t="s">
        <v>4606</v>
      </c>
      <c r="F4263" s="27" t="str">
        <f t="shared" si="343"/>
        <v>CCV-9A</v>
      </c>
      <c r="G4263" t="s">
        <v>4607</v>
      </c>
      <c r="H4263" t="s">
        <v>105</v>
      </c>
      <c r="I4263" t="s">
        <v>4612</v>
      </c>
      <c r="J4263">
        <v>1</v>
      </c>
      <c r="K4263">
        <v>14</v>
      </c>
      <c r="L4263">
        <v>5</v>
      </c>
      <c r="M4263">
        <v>541</v>
      </c>
      <c r="N4263">
        <v>207</v>
      </c>
      <c r="O4263">
        <v>1</v>
      </c>
      <c r="P4263">
        <v>10</v>
      </c>
      <c r="Q4263">
        <v>11</v>
      </c>
      <c r="R4263" s="27">
        <f t="shared" si="344"/>
        <v>829</v>
      </c>
      <c r="S4263" s="27">
        <f t="shared" si="345"/>
        <v>575</v>
      </c>
      <c r="T4263" s="27" t="str">
        <f>IFERROR(VLOOKUP(F4263,#REF!,2,0),"")</f>
        <v/>
      </c>
      <c r="U4263" s="27" t="str">
        <f t="shared" si="346"/>
        <v>,07:30:00,car,829</v>
      </c>
    </row>
    <row r="4264" spans="1:21" hidden="1" x14ac:dyDescent="0.25">
      <c r="A4264" t="s">
        <v>119</v>
      </c>
      <c r="B4264">
        <v>7</v>
      </c>
      <c r="C4264" s="27" t="str">
        <f t="shared" si="342"/>
        <v>M</v>
      </c>
      <c r="E4264" t="s">
        <v>4606</v>
      </c>
      <c r="F4264" s="27" t="str">
        <f t="shared" si="343"/>
        <v>CCV-9A</v>
      </c>
      <c r="G4264" t="s">
        <v>4607</v>
      </c>
      <c r="H4264" t="s">
        <v>105</v>
      </c>
      <c r="I4264" t="s">
        <v>4613</v>
      </c>
      <c r="J4264">
        <v>4</v>
      </c>
      <c r="K4264">
        <v>6</v>
      </c>
      <c r="L4264">
        <v>2</v>
      </c>
      <c r="M4264">
        <v>564</v>
      </c>
      <c r="N4264">
        <v>317</v>
      </c>
      <c r="O4264">
        <v>2</v>
      </c>
      <c r="P4264">
        <v>12</v>
      </c>
      <c r="Q4264">
        <v>12</v>
      </c>
      <c r="R4264" s="27">
        <f t="shared" si="344"/>
        <v>856</v>
      </c>
      <c r="S4264" s="27">
        <f t="shared" si="345"/>
        <v>593</v>
      </c>
      <c r="T4264" s="27" t="str">
        <f>IFERROR(VLOOKUP(F4264,#REF!,2,0),"")</f>
        <v/>
      </c>
      <c r="U4264" s="27" t="str">
        <f t="shared" si="346"/>
        <v>,07:45:00,car,856</v>
      </c>
    </row>
    <row r="4265" spans="1:21" hidden="1" x14ac:dyDescent="0.25">
      <c r="A4265" t="s">
        <v>121</v>
      </c>
      <c r="B4265">
        <v>8</v>
      </c>
      <c r="C4265" s="27" t="str">
        <f t="shared" si="342"/>
        <v>M</v>
      </c>
      <c r="E4265" t="s">
        <v>4606</v>
      </c>
      <c r="F4265" s="27" t="str">
        <f t="shared" si="343"/>
        <v>CCV-9A</v>
      </c>
      <c r="G4265" t="s">
        <v>4607</v>
      </c>
      <c r="H4265" t="s">
        <v>105</v>
      </c>
      <c r="I4265" t="s">
        <v>4614</v>
      </c>
      <c r="J4265">
        <v>3</v>
      </c>
      <c r="K4265">
        <v>8</v>
      </c>
      <c r="L4265">
        <v>7</v>
      </c>
      <c r="M4265">
        <v>584</v>
      </c>
      <c r="N4265">
        <v>203</v>
      </c>
      <c r="O4265">
        <v>1</v>
      </c>
      <c r="P4265">
        <v>11</v>
      </c>
      <c r="Q4265">
        <v>12</v>
      </c>
      <c r="R4265" s="27">
        <f t="shared" si="344"/>
        <v>877</v>
      </c>
      <c r="S4265" s="27">
        <f t="shared" si="345"/>
        <v>625</v>
      </c>
      <c r="T4265" s="27" t="str">
        <f>IFERROR(VLOOKUP(F4265,#REF!,2,0),"")</f>
        <v/>
      </c>
      <c r="U4265" s="27" t="str">
        <f t="shared" si="346"/>
        <v>,08:00:00,car,877</v>
      </c>
    </row>
    <row r="4266" spans="1:21" hidden="1" x14ac:dyDescent="0.25">
      <c r="A4266" t="s">
        <v>123</v>
      </c>
      <c r="B4266">
        <v>8</v>
      </c>
      <c r="C4266" s="27" t="str">
        <f t="shared" si="342"/>
        <v>M</v>
      </c>
      <c r="E4266" t="s">
        <v>4606</v>
      </c>
      <c r="F4266" s="27" t="str">
        <f t="shared" si="343"/>
        <v>CCV-9A</v>
      </c>
      <c r="G4266" t="s">
        <v>4607</v>
      </c>
      <c r="H4266" t="s">
        <v>105</v>
      </c>
      <c r="I4266" t="s">
        <v>4615</v>
      </c>
      <c r="J4266">
        <v>5</v>
      </c>
      <c r="K4266">
        <v>13</v>
      </c>
      <c r="L4266">
        <v>13</v>
      </c>
      <c r="M4266">
        <v>527</v>
      </c>
      <c r="N4266">
        <v>111</v>
      </c>
      <c r="O4266">
        <v>1</v>
      </c>
      <c r="P4266">
        <v>11</v>
      </c>
      <c r="Q4266">
        <v>24</v>
      </c>
      <c r="R4266" s="27">
        <f t="shared" si="344"/>
        <v>831</v>
      </c>
      <c r="S4266" s="27">
        <f t="shared" si="345"/>
        <v>595</v>
      </c>
      <c r="T4266" s="27" t="str">
        <f>IFERROR(VLOOKUP(F4266,#REF!,2,0),"")</f>
        <v/>
      </c>
      <c r="U4266" s="27" t="str">
        <f t="shared" si="346"/>
        <v>,08:15:00,car,831</v>
      </c>
    </row>
    <row r="4267" spans="1:21" hidden="1" x14ac:dyDescent="0.25">
      <c r="A4267" t="s">
        <v>125</v>
      </c>
      <c r="B4267">
        <v>8</v>
      </c>
      <c r="C4267" s="27" t="str">
        <f t="shared" si="342"/>
        <v>M</v>
      </c>
      <c r="E4267" t="s">
        <v>4606</v>
      </c>
      <c r="F4267" s="27" t="str">
        <f t="shared" si="343"/>
        <v>CCV-9A</v>
      </c>
      <c r="G4267" t="s">
        <v>4607</v>
      </c>
      <c r="H4267" t="s">
        <v>105</v>
      </c>
      <c r="I4267" t="s">
        <v>4616</v>
      </c>
      <c r="J4267">
        <v>2</v>
      </c>
      <c r="K4267">
        <v>34</v>
      </c>
      <c r="L4267">
        <v>8</v>
      </c>
      <c r="M4267">
        <v>535</v>
      </c>
      <c r="N4267">
        <v>106</v>
      </c>
      <c r="O4267">
        <v>4</v>
      </c>
      <c r="P4267">
        <v>7</v>
      </c>
      <c r="Q4267">
        <v>36</v>
      </c>
      <c r="R4267" s="27">
        <f t="shared" si="344"/>
        <v>889</v>
      </c>
      <c r="S4267" s="27">
        <f t="shared" si="345"/>
        <v>598</v>
      </c>
      <c r="T4267" s="27" t="str">
        <f>IFERROR(VLOOKUP(F4267,#REF!,2,0),"")</f>
        <v/>
      </c>
      <c r="U4267" s="27" t="str">
        <f t="shared" si="346"/>
        <v>,08:30:00,car,889</v>
      </c>
    </row>
    <row r="4268" spans="1:21" hidden="1" x14ac:dyDescent="0.25">
      <c r="A4268" t="s">
        <v>127</v>
      </c>
      <c r="B4268">
        <v>8</v>
      </c>
      <c r="C4268" s="27" t="str">
        <f t="shared" si="342"/>
        <v>M</v>
      </c>
      <c r="E4268" t="s">
        <v>4606</v>
      </c>
      <c r="F4268" s="27" t="str">
        <f t="shared" si="343"/>
        <v>CCV-9A</v>
      </c>
      <c r="G4268" t="s">
        <v>4607</v>
      </c>
      <c r="H4268" t="s">
        <v>105</v>
      </c>
      <c r="I4268" t="s">
        <v>4617</v>
      </c>
      <c r="J4268">
        <v>13</v>
      </c>
      <c r="K4268">
        <v>17</v>
      </c>
      <c r="L4268">
        <v>5</v>
      </c>
      <c r="M4268">
        <v>985</v>
      </c>
      <c r="N4268">
        <v>96</v>
      </c>
      <c r="O4268">
        <v>2</v>
      </c>
      <c r="P4268">
        <v>9</v>
      </c>
      <c r="Q4268">
        <v>29</v>
      </c>
      <c r="R4268" s="27">
        <f t="shared" si="344"/>
        <v>1412</v>
      </c>
      <c r="S4268" s="27">
        <f t="shared" si="345"/>
        <v>1036</v>
      </c>
      <c r="T4268" s="27" t="str">
        <f>IFERROR(VLOOKUP(F4268,#REF!,2,0),"")</f>
        <v/>
      </c>
      <c r="U4268" s="27" t="str">
        <f t="shared" si="346"/>
        <v>,08:45:00,car,1412</v>
      </c>
    </row>
    <row r="4269" spans="1:21" hidden="1" x14ac:dyDescent="0.25">
      <c r="A4269" t="s">
        <v>129</v>
      </c>
      <c r="B4269">
        <v>9</v>
      </c>
      <c r="C4269" s="27" t="str">
        <f t="shared" si="342"/>
        <v>M</v>
      </c>
      <c r="E4269" t="s">
        <v>4606</v>
      </c>
      <c r="F4269" s="27" t="str">
        <f t="shared" si="343"/>
        <v>CCV-9A</v>
      </c>
      <c r="G4269" t="s">
        <v>4607</v>
      </c>
      <c r="H4269" t="s">
        <v>105</v>
      </c>
      <c r="I4269" t="s">
        <v>4618</v>
      </c>
      <c r="J4269">
        <v>0</v>
      </c>
      <c r="K4269">
        <v>25</v>
      </c>
      <c r="L4269">
        <v>21</v>
      </c>
      <c r="M4269">
        <v>936</v>
      </c>
      <c r="N4269">
        <v>99</v>
      </c>
      <c r="O4269">
        <v>4</v>
      </c>
      <c r="P4269">
        <v>11</v>
      </c>
      <c r="Q4269">
        <v>51</v>
      </c>
      <c r="R4269" s="27">
        <f t="shared" si="344"/>
        <v>1453</v>
      </c>
      <c r="S4269" s="27">
        <f t="shared" si="345"/>
        <v>1051</v>
      </c>
      <c r="T4269" s="27" t="str">
        <f>IFERROR(VLOOKUP(F4269,#REF!,2,0),"")</f>
        <v/>
      </c>
      <c r="U4269" s="27" t="str">
        <f t="shared" si="346"/>
        <v>,09:00:00,car,1453</v>
      </c>
    </row>
    <row r="4270" spans="1:21" hidden="1" x14ac:dyDescent="0.25">
      <c r="A4270" t="s">
        <v>131</v>
      </c>
      <c r="B4270">
        <v>9</v>
      </c>
      <c r="C4270" s="27" t="str">
        <f t="shared" si="342"/>
        <v>M</v>
      </c>
      <c r="E4270" t="s">
        <v>4606</v>
      </c>
      <c r="F4270" s="27" t="str">
        <f t="shared" si="343"/>
        <v>CCV-9A</v>
      </c>
      <c r="G4270" t="s">
        <v>4607</v>
      </c>
      <c r="H4270" t="s">
        <v>105</v>
      </c>
      <c r="I4270" t="s">
        <v>4619</v>
      </c>
      <c r="J4270">
        <v>1</v>
      </c>
      <c r="K4270">
        <v>27</v>
      </c>
      <c r="L4270">
        <v>15</v>
      </c>
      <c r="M4270">
        <v>677</v>
      </c>
      <c r="N4270">
        <v>89</v>
      </c>
      <c r="O4270">
        <v>1</v>
      </c>
      <c r="P4270">
        <v>12</v>
      </c>
      <c r="Q4270">
        <v>43</v>
      </c>
      <c r="R4270" s="27">
        <f t="shared" si="344"/>
        <v>1090</v>
      </c>
      <c r="S4270" s="27">
        <f t="shared" si="345"/>
        <v>770</v>
      </c>
      <c r="T4270" s="27" t="str">
        <f>IFERROR(VLOOKUP(F4270,#REF!,2,0),"")</f>
        <v/>
      </c>
      <c r="U4270" s="27" t="str">
        <f t="shared" si="346"/>
        <v>,09:15:00,car,1090</v>
      </c>
    </row>
    <row r="4271" spans="1:21" hidden="1" x14ac:dyDescent="0.25">
      <c r="A4271" t="s">
        <v>133</v>
      </c>
      <c r="B4271">
        <v>9</v>
      </c>
      <c r="C4271" s="27" t="str">
        <f t="shared" si="342"/>
        <v>M</v>
      </c>
      <c r="E4271" t="s">
        <v>4606</v>
      </c>
      <c r="F4271" s="27" t="str">
        <f t="shared" si="343"/>
        <v>CCV-9A</v>
      </c>
      <c r="G4271" t="s">
        <v>4607</v>
      </c>
      <c r="H4271" t="s">
        <v>105</v>
      </c>
      <c r="I4271" t="s">
        <v>4620</v>
      </c>
      <c r="J4271">
        <v>2</v>
      </c>
      <c r="K4271">
        <v>29</v>
      </c>
      <c r="L4271">
        <v>23</v>
      </c>
      <c r="M4271">
        <v>872</v>
      </c>
      <c r="N4271">
        <v>80</v>
      </c>
      <c r="O4271">
        <v>0</v>
      </c>
      <c r="P4271">
        <v>8</v>
      </c>
      <c r="Q4271">
        <v>35</v>
      </c>
      <c r="R4271" s="27">
        <f t="shared" si="344"/>
        <v>1357</v>
      </c>
      <c r="S4271" s="27">
        <f t="shared" si="345"/>
        <v>973</v>
      </c>
      <c r="T4271" s="27" t="str">
        <f>IFERROR(VLOOKUP(F4271,#REF!,2,0),"")</f>
        <v/>
      </c>
      <c r="U4271" s="27" t="str">
        <f t="shared" si="346"/>
        <v>,09:30:00,car,1357</v>
      </c>
    </row>
    <row r="4272" spans="1:21" hidden="1" x14ac:dyDescent="0.25">
      <c r="A4272" t="s">
        <v>135</v>
      </c>
      <c r="B4272">
        <v>9</v>
      </c>
      <c r="C4272" s="27" t="str">
        <f t="shared" si="342"/>
        <v>M</v>
      </c>
      <c r="E4272" t="s">
        <v>4606</v>
      </c>
      <c r="F4272" s="27" t="str">
        <f t="shared" si="343"/>
        <v>CCV-9A</v>
      </c>
      <c r="G4272" t="s">
        <v>4607</v>
      </c>
      <c r="H4272" t="s">
        <v>105</v>
      </c>
      <c r="I4272" t="s">
        <v>4621</v>
      </c>
      <c r="J4272">
        <v>1</v>
      </c>
      <c r="K4272">
        <v>28</v>
      </c>
      <c r="L4272">
        <v>6</v>
      </c>
      <c r="M4272">
        <v>769</v>
      </c>
      <c r="N4272">
        <v>75</v>
      </c>
      <c r="O4272">
        <v>4</v>
      </c>
      <c r="P4272">
        <v>11</v>
      </c>
      <c r="Q4272">
        <v>33</v>
      </c>
      <c r="R4272" s="27">
        <f t="shared" si="344"/>
        <v>1166</v>
      </c>
      <c r="S4272" s="27">
        <f t="shared" si="345"/>
        <v>828</v>
      </c>
      <c r="T4272" s="27" t="str">
        <f>IFERROR(VLOOKUP(F4272,#REF!,2,0),"")</f>
        <v/>
      </c>
      <c r="U4272" s="27" t="str">
        <f t="shared" si="346"/>
        <v>,09:45:00,car,1166</v>
      </c>
    </row>
    <row r="4273" spans="1:21" hidden="1" x14ac:dyDescent="0.25">
      <c r="A4273" t="s">
        <v>137</v>
      </c>
      <c r="B4273">
        <v>10</v>
      </c>
      <c r="C4273" s="27" t="str">
        <f t="shared" si="342"/>
        <v>M</v>
      </c>
      <c r="E4273" t="s">
        <v>4606</v>
      </c>
      <c r="F4273" s="27" t="str">
        <f t="shared" si="343"/>
        <v>CCV-9A</v>
      </c>
      <c r="G4273" t="s">
        <v>4607</v>
      </c>
      <c r="H4273" t="s">
        <v>105</v>
      </c>
      <c r="I4273" t="s">
        <v>4622</v>
      </c>
      <c r="J4273">
        <v>0</v>
      </c>
      <c r="K4273">
        <v>23</v>
      </c>
      <c r="L4273">
        <v>2</v>
      </c>
      <c r="M4273">
        <v>538</v>
      </c>
      <c r="N4273">
        <v>76</v>
      </c>
      <c r="O4273">
        <v>0</v>
      </c>
      <c r="P4273">
        <v>12</v>
      </c>
      <c r="Q4273">
        <v>30</v>
      </c>
      <c r="R4273" s="27">
        <f t="shared" si="344"/>
        <v>837</v>
      </c>
      <c r="S4273" s="27">
        <f t="shared" si="345"/>
        <v>585</v>
      </c>
      <c r="T4273" s="27" t="str">
        <f>IFERROR(VLOOKUP(F4273,#REF!,2,0),"")</f>
        <v/>
      </c>
      <c r="U4273" s="27" t="str">
        <f t="shared" si="346"/>
        <v>,10:00:00,car,837</v>
      </c>
    </row>
    <row r="4274" spans="1:21" hidden="1" x14ac:dyDescent="0.25">
      <c r="A4274" t="s">
        <v>139</v>
      </c>
      <c r="B4274">
        <v>10</v>
      </c>
      <c r="C4274" s="27" t="str">
        <f t="shared" si="342"/>
        <v>M</v>
      </c>
      <c r="E4274" t="s">
        <v>4606</v>
      </c>
      <c r="F4274" s="27" t="str">
        <f t="shared" si="343"/>
        <v>CCV-9A</v>
      </c>
      <c r="G4274" t="s">
        <v>4607</v>
      </c>
      <c r="H4274" t="s">
        <v>105</v>
      </c>
      <c r="I4274" t="s">
        <v>4623</v>
      </c>
      <c r="J4274">
        <v>1</v>
      </c>
      <c r="K4274">
        <v>23</v>
      </c>
      <c r="L4274">
        <v>8</v>
      </c>
      <c r="M4274">
        <v>462</v>
      </c>
      <c r="N4274">
        <v>64</v>
      </c>
      <c r="O4274">
        <v>1</v>
      </c>
      <c r="P4274">
        <v>11</v>
      </c>
      <c r="Q4274">
        <v>50</v>
      </c>
      <c r="R4274" s="27">
        <f t="shared" si="344"/>
        <v>780</v>
      </c>
      <c r="S4274" s="27">
        <f t="shared" si="345"/>
        <v>543</v>
      </c>
      <c r="T4274" s="27" t="str">
        <f>IFERROR(VLOOKUP(F4274,#REF!,2,0),"")</f>
        <v/>
      </c>
      <c r="U4274" s="27" t="str">
        <f t="shared" si="346"/>
        <v>,10:15:00,car,780</v>
      </c>
    </row>
    <row r="4275" spans="1:21" hidden="1" x14ac:dyDescent="0.25">
      <c r="A4275" t="s">
        <v>141</v>
      </c>
      <c r="B4275">
        <v>10</v>
      </c>
      <c r="C4275" s="27" t="str">
        <f t="shared" si="342"/>
        <v>M</v>
      </c>
      <c r="E4275" t="s">
        <v>4606</v>
      </c>
      <c r="F4275" s="27" t="str">
        <f t="shared" si="343"/>
        <v>CCV-9A</v>
      </c>
      <c r="G4275" t="s">
        <v>4607</v>
      </c>
      <c r="H4275" t="s">
        <v>105</v>
      </c>
      <c r="I4275" t="s">
        <v>4624</v>
      </c>
      <c r="J4275">
        <v>0</v>
      </c>
      <c r="K4275">
        <v>17</v>
      </c>
      <c r="L4275">
        <v>5</v>
      </c>
      <c r="M4275">
        <v>454</v>
      </c>
      <c r="N4275">
        <v>63</v>
      </c>
      <c r="O4275">
        <v>1</v>
      </c>
      <c r="P4275">
        <v>14</v>
      </c>
      <c r="Q4275">
        <v>58</v>
      </c>
      <c r="R4275" s="27">
        <f t="shared" si="344"/>
        <v>758</v>
      </c>
      <c r="S4275" s="27">
        <f t="shared" si="345"/>
        <v>539</v>
      </c>
      <c r="T4275" s="27" t="str">
        <f>IFERROR(VLOOKUP(F4275,#REF!,2,0),"")</f>
        <v/>
      </c>
      <c r="U4275" s="27" t="str">
        <f t="shared" si="346"/>
        <v>,10:30:00,car,758</v>
      </c>
    </row>
    <row r="4276" spans="1:21" hidden="1" x14ac:dyDescent="0.25">
      <c r="A4276" t="s">
        <v>143</v>
      </c>
      <c r="B4276">
        <v>10</v>
      </c>
      <c r="C4276" s="27" t="str">
        <f t="shared" si="342"/>
        <v>M</v>
      </c>
      <c r="E4276" t="s">
        <v>4606</v>
      </c>
      <c r="F4276" s="27" t="str">
        <f t="shared" si="343"/>
        <v>CCV-9A</v>
      </c>
      <c r="G4276" t="s">
        <v>4607</v>
      </c>
      <c r="H4276" t="s">
        <v>105</v>
      </c>
      <c r="I4276" t="s">
        <v>4625</v>
      </c>
      <c r="J4276">
        <v>0</v>
      </c>
      <c r="K4276">
        <v>20</v>
      </c>
      <c r="L4276">
        <v>6</v>
      </c>
      <c r="M4276">
        <v>454</v>
      </c>
      <c r="N4276">
        <v>54</v>
      </c>
      <c r="O4276">
        <v>1</v>
      </c>
      <c r="P4276">
        <v>10</v>
      </c>
      <c r="Q4276">
        <v>29</v>
      </c>
      <c r="R4276" s="27">
        <f t="shared" si="344"/>
        <v>725</v>
      </c>
      <c r="S4276" s="27">
        <f t="shared" si="345"/>
        <v>508</v>
      </c>
      <c r="T4276" s="27" t="str">
        <f>IFERROR(VLOOKUP(F4276,#REF!,2,0),"")</f>
        <v/>
      </c>
      <c r="U4276" s="27" t="str">
        <f t="shared" si="346"/>
        <v>,10:45:00,car,725</v>
      </c>
    </row>
    <row r="4277" spans="1:21" hidden="1" x14ac:dyDescent="0.25">
      <c r="A4277" t="s">
        <v>145</v>
      </c>
      <c r="B4277">
        <v>11</v>
      </c>
      <c r="C4277" s="27" t="str">
        <f t="shared" si="342"/>
        <v>M</v>
      </c>
      <c r="E4277" t="s">
        <v>4606</v>
      </c>
      <c r="F4277" s="27" t="str">
        <f t="shared" si="343"/>
        <v>CCV-9A</v>
      </c>
      <c r="G4277" t="s">
        <v>4607</v>
      </c>
      <c r="H4277" t="s">
        <v>105</v>
      </c>
      <c r="I4277" t="s">
        <v>4626</v>
      </c>
      <c r="J4277">
        <v>0</v>
      </c>
      <c r="K4277">
        <v>10</v>
      </c>
      <c r="L4277">
        <v>8</v>
      </c>
      <c r="M4277">
        <v>479</v>
      </c>
      <c r="N4277">
        <v>43</v>
      </c>
      <c r="O4277">
        <v>1</v>
      </c>
      <c r="P4277">
        <v>8</v>
      </c>
      <c r="Q4277">
        <v>45</v>
      </c>
      <c r="R4277" s="27">
        <f t="shared" si="344"/>
        <v>753</v>
      </c>
      <c r="S4277" s="27">
        <f t="shared" si="345"/>
        <v>552</v>
      </c>
      <c r="T4277" s="27" t="str">
        <f>IFERROR(VLOOKUP(F4277,#REF!,2,0),"")</f>
        <v/>
      </c>
      <c r="U4277" s="27" t="str">
        <f t="shared" si="346"/>
        <v>,11:00:00,car,753</v>
      </c>
    </row>
    <row r="4278" spans="1:21" hidden="1" x14ac:dyDescent="0.25">
      <c r="A4278" t="s">
        <v>147</v>
      </c>
      <c r="B4278">
        <v>11</v>
      </c>
      <c r="C4278" s="27" t="str">
        <f t="shared" si="342"/>
        <v>M</v>
      </c>
      <c r="E4278" t="s">
        <v>4606</v>
      </c>
      <c r="F4278" s="27" t="str">
        <f t="shared" si="343"/>
        <v>CCV-9A</v>
      </c>
      <c r="G4278" t="s">
        <v>4607</v>
      </c>
      <c r="H4278" t="s">
        <v>105</v>
      </c>
      <c r="I4278" t="s">
        <v>4627</v>
      </c>
      <c r="J4278">
        <v>0</v>
      </c>
      <c r="K4278">
        <v>22</v>
      </c>
      <c r="L4278">
        <v>6</v>
      </c>
      <c r="M4278">
        <v>456</v>
      </c>
      <c r="N4278">
        <v>44</v>
      </c>
      <c r="O4278">
        <v>0</v>
      </c>
      <c r="P4278">
        <v>14</v>
      </c>
      <c r="Q4278">
        <v>31</v>
      </c>
      <c r="R4278" s="27">
        <f t="shared" si="344"/>
        <v>738</v>
      </c>
      <c r="S4278" s="27">
        <f t="shared" si="345"/>
        <v>516</v>
      </c>
      <c r="T4278" s="27" t="str">
        <f>IFERROR(VLOOKUP(F4278,#REF!,2,0),"")</f>
        <v/>
      </c>
      <c r="U4278" s="27" t="str">
        <f t="shared" si="346"/>
        <v>,11:15:00,car,738</v>
      </c>
    </row>
    <row r="4279" spans="1:21" hidden="1" x14ac:dyDescent="0.25">
      <c r="A4279" t="s">
        <v>149</v>
      </c>
      <c r="B4279">
        <v>11</v>
      </c>
      <c r="C4279" s="27" t="str">
        <f t="shared" si="342"/>
        <v>M</v>
      </c>
      <c r="E4279" t="s">
        <v>4606</v>
      </c>
      <c r="F4279" s="27" t="str">
        <f t="shared" si="343"/>
        <v>CCV-9A</v>
      </c>
      <c r="G4279" t="s">
        <v>4607</v>
      </c>
      <c r="H4279" t="s">
        <v>105</v>
      </c>
      <c r="I4279" t="s">
        <v>4628</v>
      </c>
      <c r="J4279">
        <v>3</v>
      </c>
      <c r="K4279">
        <v>13</v>
      </c>
      <c r="L4279">
        <v>7</v>
      </c>
      <c r="M4279">
        <v>479</v>
      </c>
      <c r="N4279">
        <v>96</v>
      </c>
      <c r="O4279">
        <v>0</v>
      </c>
      <c r="P4279">
        <v>13</v>
      </c>
      <c r="Q4279">
        <v>39</v>
      </c>
      <c r="R4279" s="27">
        <f t="shared" si="344"/>
        <v>768</v>
      </c>
      <c r="S4279" s="27">
        <f t="shared" si="345"/>
        <v>549</v>
      </c>
      <c r="T4279" s="27" t="str">
        <f>IFERROR(VLOOKUP(F4279,#REF!,2,0),"")</f>
        <v/>
      </c>
      <c r="U4279" s="27" t="str">
        <f t="shared" si="346"/>
        <v>,11:30:00,car,768</v>
      </c>
    </row>
    <row r="4280" spans="1:21" hidden="1" x14ac:dyDescent="0.25">
      <c r="A4280" t="s">
        <v>151</v>
      </c>
      <c r="B4280">
        <v>11</v>
      </c>
      <c r="C4280" s="27" t="str">
        <f t="shared" si="342"/>
        <v>M</v>
      </c>
      <c r="E4280" t="s">
        <v>4606</v>
      </c>
      <c r="F4280" s="27" t="str">
        <f t="shared" si="343"/>
        <v>CCV-9A</v>
      </c>
      <c r="G4280" t="s">
        <v>4607</v>
      </c>
      <c r="H4280" t="s">
        <v>105</v>
      </c>
      <c r="I4280" t="s">
        <v>4629</v>
      </c>
      <c r="J4280">
        <v>1</v>
      </c>
      <c r="K4280">
        <v>18</v>
      </c>
      <c r="L4280">
        <v>6</v>
      </c>
      <c r="M4280">
        <v>500</v>
      </c>
      <c r="N4280">
        <v>93</v>
      </c>
      <c r="O4280">
        <v>2</v>
      </c>
      <c r="P4280">
        <v>10</v>
      </c>
      <c r="Q4280">
        <v>34</v>
      </c>
      <c r="R4280" s="27">
        <f t="shared" si="344"/>
        <v>794</v>
      </c>
      <c r="S4280" s="27">
        <f t="shared" si="345"/>
        <v>559</v>
      </c>
      <c r="T4280" s="27" t="str">
        <f>IFERROR(VLOOKUP(F4280,#REF!,2,0),"")</f>
        <v/>
      </c>
      <c r="U4280" s="27" t="str">
        <f t="shared" si="346"/>
        <v>,11:45:00,car,794</v>
      </c>
    </row>
    <row r="4281" spans="1:21" hidden="1" x14ac:dyDescent="0.25">
      <c r="A4281" t="s">
        <v>153</v>
      </c>
      <c r="B4281">
        <v>12</v>
      </c>
      <c r="C4281" s="27" t="str">
        <f t="shared" si="342"/>
        <v>T</v>
      </c>
      <c r="E4281" t="s">
        <v>4606</v>
      </c>
      <c r="F4281" s="27" t="str">
        <f t="shared" si="343"/>
        <v>CCV-9A</v>
      </c>
      <c r="G4281" t="s">
        <v>4607</v>
      </c>
      <c r="H4281" t="s">
        <v>105</v>
      </c>
      <c r="I4281" t="s">
        <v>4630</v>
      </c>
      <c r="J4281">
        <v>3</v>
      </c>
      <c r="K4281">
        <v>13</v>
      </c>
      <c r="L4281">
        <v>10</v>
      </c>
      <c r="M4281">
        <v>614</v>
      </c>
      <c r="N4281">
        <v>92</v>
      </c>
      <c r="O4281">
        <v>2</v>
      </c>
      <c r="P4281">
        <v>8</v>
      </c>
      <c r="Q4281">
        <v>20</v>
      </c>
      <c r="R4281" s="27">
        <f t="shared" si="344"/>
        <v>921</v>
      </c>
      <c r="S4281" s="27">
        <f t="shared" si="345"/>
        <v>667</v>
      </c>
      <c r="T4281" s="27" t="str">
        <f>IFERROR(VLOOKUP(F4281,#REF!,2,0),"")</f>
        <v/>
      </c>
      <c r="U4281" s="27" t="str">
        <f t="shared" si="346"/>
        <v>,12:00:00,car,921</v>
      </c>
    </row>
    <row r="4282" spans="1:21" hidden="1" x14ac:dyDescent="0.25">
      <c r="A4282" t="s">
        <v>155</v>
      </c>
      <c r="B4282">
        <v>12</v>
      </c>
      <c r="C4282" s="27" t="str">
        <f t="shared" si="342"/>
        <v>T</v>
      </c>
      <c r="E4282" t="s">
        <v>4606</v>
      </c>
      <c r="F4282" s="27" t="str">
        <f t="shared" si="343"/>
        <v>CCV-9A</v>
      </c>
      <c r="G4282" t="s">
        <v>4607</v>
      </c>
      <c r="H4282" t="s">
        <v>105</v>
      </c>
      <c r="I4282" t="s">
        <v>4631</v>
      </c>
      <c r="J4282">
        <v>0</v>
      </c>
      <c r="K4282">
        <v>12</v>
      </c>
      <c r="L4282">
        <v>5</v>
      </c>
      <c r="M4282">
        <v>561</v>
      </c>
      <c r="N4282">
        <v>81</v>
      </c>
      <c r="O4282">
        <v>1</v>
      </c>
      <c r="P4282">
        <v>5</v>
      </c>
      <c r="Q4282">
        <v>31</v>
      </c>
      <c r="R4282" s="27">
        <f t="shared" si="344"/>
        <v>842</v>
      </c>
      <c r="S4282" s="27">
        <f t="shared" si="345"/>
        <v>610</v>
      </c>
      <c r="T4282" s="27" t="str">
        <f>IFERROR(VLOOKUP(F4282,#REF!,2,0),"")</f>
        <v/>
      </c>
      <c r="U4282" s="27" t="str">
        <f t="shared" si="346"/>
        <v>,12:15:00,car,842</v>
      </c>
    </row>
    <row r="4283" spans="1:21" hidden="1" x14ac:dyDescent="0.25">
      <c r="A4283" t="s">
        <v>157</v>
      </c>
      <c r="B4283">
        <v>12</v>
      </c>
      <c r="C4283" s="27" t="str">
        <f t="shared" si="342"/>
        <v>T</v>
      </c>
      <c r="E4283" t="s">
        <v>4606</v>
      </c>
      <c r="F4283" s="27" t="str">
        <f t="shared" si="343"/>
        <v>CCV-9A</v>
      </c>
      <c r="G4283" t="s">
        <v>4607</v>
      </c>
      <c r="H4283" t="s">
        <v>105</v>
      </c>
      <c r="I4283" t="s">
        <v>4632</v>
      </c>
      <c r="J4283">
        <v>0</v>
      </c>
      <c r="K4283">
        <v>15</v>
      </c>
      <c r="L4283">
        <v>8</v>
      </c>
      <c r="M4283">
        <v>558</v>
      </c>
      <c r="N4283">
        <v>65</v>
      </c>
      <c r="O4283">
        <v>0</v>
      </c>
      <c r="P4283">
        <v>7</v>
      </c>
      <c r="Q4283">
        <v>17</v>
      </c>
      <c r="R4283" s="27">
        <f t="shared" si="344"/>
        <v>836</v>
      </c>
      <c r="S4283" s="27">
        <f t="shared" si="345"/>
        <v>602</v>
      </c>
      <c r="T4283" s="27" t="str">
        <f>IFERROR(VLOOKUP(F4283,#REF!,2,0),"")</f>
        <v/>
      </c>
      <c r="U4283" s="27" t="str">
        <f t="shared" si="346"/>
        <v>,12:30:00,car,836</v>
      </c>
    </row>
    <row r="4284" spans="1:21" hidden="1" x14ac:dyDescent="0.25">
      <c r="A4284" t="s">
        <v>159</v>
      </c>
      <c r="B4284">
        <v>12</v>
      </c>
      <c r="C4284" s="27" t="str">
        <f t="shared" si="342"/>
        <v>T</v>
      </c>
      <c r="E4284" t="s">
        <v>4606</v>
      </c>
      <c r="F4284" s="27" t="str">
        <f t="shared" si="343"/>
        <v>CCV-9A</v>
      </c>
      <c r="G4284" t="s">
        <v>4607</v>
      </c>
      <c r="H4284" t="s">
        <v>105</v>
      </c>
      <c r="I4284" t="s">
        <v>4633</v>
      </c>
      <c r="J4284">
        <v>0</v>
      </c>
      <c r="K4284">
        <v>9</v>
      </c>
      <c r="L4284">
        <v>4</v>
      </c>
      <c r="M4284">
        <v>566</v>
      </c>
      <c r="N4284">
        <v>85</v>
      </c>
      <c r="O4284">
        <v>0</v>
      </c>
      <c r="P4284">
        <v>8</v>
      </c>
      <c r="Q4284">
        <v>19</v>
      </c>
      <c r="R4284" s="27">
        <f t="shared" si="344"/>
        <v>826</v>
      </c>
      <c r="S4284" s="27">
        <f t="shared" si="345"/>
        <v>603</v>
      </c>
      <c r="T4284" s="27" t="str">
        <f>IFERROR(VLOOKUP(F4284,#REF!,2,0),"")</f>
        <v/>
      </c>
      <c r="U4284" s="27" t="str">
        <f t="shared" si="346"/>
        <v>,12:45:00,car,826</v>
      </c>
    </row>
    <row r="4285" spans="1:21" hidden="1" x14ac:dyDescent="0.25">
      <c r="A4285" t="s">
        <v>161</v>
      </c>
      <c r="B4285">
        <v>13</v>
      </c>
      <c r="C4285" s="27" t="str">
        <f t="shared" si="342"/>
        <v>T</v>
      </c>
      <c r="E4285" t="s">
        <v>4606</v>
      </c>
      <c r="F4285" s="27" t="str">
        <f t="shared" si="343"/>
        <v>CCV-9A</v>
      </c>
      <c r="G4285" t="s">
        <v>4607</v>
      </c>
      <c r="H4285" t="s">
        <v>105</v>
      </c>
      <c r="I4285" t="s">
        <v>4634</v>
      </c>
      <c r="J4285">
        <v>1</v>
      </c>
      <c r="K4285">
        <v>12</v>
      </c>
      <c r="L4285">
        <v>4</v>
      </c>
      <c r="M4285">
        <v>609</v>
      </c>
      <c r="N4285">
        <v>91</v>
      </c>
      <c r="O4285">
        <v>0</v>
      </c>
      <c r="P4285">
        <v>3</v>
      </c>
      <c r="Q4285">
        <v>22</v>
      </c>
      <c r="R4285" s="27">
        <f t="shared" si="344"/>
        <v>889</v>
      </c>
      <c r="S4285" s="27">
        <f t="shared" si="345"/>
        <v>644</v>
      </c>
      <c r="T4285" s="27" t="str">
        <f>IFERROR(VLOOKUP(F4285,#REF!,2,0),"")</f>
        <v/>
      </c>
      <c r="U4285" s="27" t="str">
        <f t="shared" si="346"/>
        <v>,13:00:00,car,889</v>
      </c>
    </row>
    <row r="4286" spans="1:21" hidden="1" x14ac:dyDescent="0.25">
      <c r="A4286" t="s">
        <v>163</v>
      </c>
      <c r="B4286">
        <v>13</v>
      </c>
      <c r="C4286" s="27" t="str">
        <f t="shared" si="342"/>
        <v>T</v>
      </c>
      <c r="E4286" t="s">
        <v>4606</v>
      </c>
      <c r="F4286" s="27" t="str">
        <f t="shared" si="343"/>
        <v>CCV-9A</v>
      </c>
      <c r="G4286" t="s">
        <v>4607</v>
      </c>
      <c r="H4286" t="s">
        <v>105</v>
      </c>
      <c r="I4286" t="s">
        <v>4635</v>
      </c>
      <c r="J4286">
        <v>0</v>
      </c>
      <c r="K4286">
        <v>11</v>
      </c>
      <c r="L4286">
        <v>3</v>
      </c>
      <c r="M4286">
        <v>566</v>
      </c>
      <c r="N4286">
        <v>116</v>
      </c>
      <c r="O4286">
        <v>0</v>
      </c>
      <c r="P4286">
        <v>6</v>
      </c>
      <c r="Q4286">
        <v>25</v>
      </c>
      <c r="R4286" s="27">
        <f t="shared" si="344"/>
        <v>840</v>
      </c>
      <c r="S4286" s="27">
        <f t="shared" si="345"/>
        <v>605</v>
      </c>
      <c r="T4286" s="27" t="str">
        <f>IFERROR(VLOOKUP(F4286,#REF!,2,0),"")</f>
        <v/>
      </c>
      <c r="U4286" s="27" t="str">
        <f t="shared" si="346"/>
        <v>,13:15:00,car,840</v>
      </c>
    </row>
    <row r="4287" spans="1:21" hidden="1" x14ac:dyDescent="0.25">
      <c r="A4287" t="s">
        <v>165</v>
      </c>
      <c r="B4287">
        <v>13</v>
      </c>
      <c r="C4287" s="27" t="str">
        <f t="shared" si="342"/>
        <v>T</v>
      </c>
      <c r="E4287" t="s">
        <v>4606</v>
      </c>
      <c r="F4287" s="27" t="str">
        <f t="shared" si="343"/>
        <v>CCV-9A</v>
      </c>
      <c r="G4287" t="s">
        <v>4607</v>
      </c>
      <c r="H4287" t="s">
        <v>105</v>
      </c>
      <c r="I4287" t="s">
        <v>4636</v>
      </c>
      <c r="J4287">
        <v>0</v>
      </c>
      <c r="K4287">
        <v>12</v>
      </c>
      <c r="L4287">
        <v>5</v>
      </c>
      <c r="M4287">
        <v>571</v>
      </c>
      <c r="N4287">
        <v>90</v>
      </c>
      <c r="O4287">
        <v>0</v>
      </c>
      <c r="P4287">
        <v>7</v>
      </c>
      <c r="Q4287">
        <v>42</v>
      </c>
      <c r="R4287" s="27">
        <f t="shared" si="344"/>
        <v>873</v>
      </c>
      <c r="S4287" s="27">
        <f t="shared" si="345"/>
        <v>633</v>
      </c>
      <c r="T4287" s="27" t="str">
        <f>IFERROR(VLOOKUP(F4287,#REF!,2,0),"")</f>
        <v/>
      </c>
      <c r="U4287" s="27" t="str">
        <f t="shared" si="346"/>
        <v>,13:30:00,car,873</v>
      </c>
    </row>
    <row r="4288" spans="1:21" hidden="1" x14ac:dyDescent="0.25">
      <c r="A4288" t="s">
        <v>167</v>
      </c>
      <c r="B4288">
        <v>13</v>
      </c>
      <c r="C4288" s="27" t="str">
        <f t="shared" si="342"/>
        <v>T</v>
      </c>
      <c r="E4288" t="s">
        <v>4606</v>
      </c>
      <c r="F4288" s="27" t="str">
        <f t="shared" si="343"/>
        <v>CCV-9A</v>
      </c>
      <c r="G4288" t="s">
        <v>4607</v>
      </c>
      <c r="H4288" t="s">
        <v>105</v>
      </c>
      <c r="I4288" t="s">
        <v>4637</v>
      </c>
      <c r="J4288">
        <v>2</v>
      </c>
      <c r="K4288">
        <v>26</v>
      </c>
      <c r="L4288">
        <v>4</v>
      </c>
      <c r="M4288">
        <v>543</v>
      </c>
      <c r="N4288">
        <v>93</v>
      </c>
      <c r="O4288">
        <v>0</v>
      </c>
      <c r="P4288">
        <v>4</v>
      </c>
      <c r="Q4288">
        <v>34</v>
      </c>
      <c r="R4288" s="27">
        <f t="shared" si="344"/>
        <v>857</v>
      </c>
      <c r="S4288" s="27">
        <f t="shared" si="345"/>
        <v>591</v>
      </c>
      <c r="T4288" s="27" t="str">
        <f>IFERROR(VLOOKUP(F4288,#REF!,2,0),"")</f>
        <v/>
      </c>
      <c r="U4288" s="27" t="str">
        <f t="shared" si="346"/>
        <v>,13:45:00,car,857</v>
      </c>
    </row>
    <row r="4289" spans="1:21" hidden="1" x14ac:dyDescent="0.25">
      <c r="A4289" t="s">
        <v>169</v>
      </c>
      <c r="B4289">
        <v>14</v>
      </c>
      <c r="C4289" s="27" t="str">
        <f t="shared" si="342"/>
        <v>T</v>
      </c>
      <c r="E4289" t="s">
        <v>4606</v>
      </c>
      <c r="F4289" s="27" t="str">
        <f t="shared" si="343"/>
        <v>CCV-9A</v>
      </c>
      <c r="G4289" t="s">
        <v>4607</v>
      </c>
      <c r="H4289" t="s">
        <v>105</v>
      </c>
      <c r="I4289" t="s">
        <v>4638</v>
      </c>
      <c r="J4289">
        <v>0</v>
      </c>
      <c r="K4289">
        <v>12</v>
      </c>
      <c r="L4289">
        <v>11</v>
      </c>
      <c r="M4289">
        <v>521</v>
      </c>
      <c r="N4289">
        <v>64</v>
      </c>
      <c r="O4289">
        <v>0</v>
      </c>
      <c r="P4289">
        <v>8</v>
      </c>
      <c r="Q4289">
        <v>17</v>
      </c>
      <c r="R4289" s="27">
        <f t="shared" si="344"/>
        <v>791</v>
      </c>
      <c r="S4289" s="27">
        <f t="shared" si="345"/>
        <v>574</v>
      </c>
      <c r="T4289" s="27" t="str">
        <f>IFERROR(VLOOKUP(F4289,#REF!,2,0),"")</f>
        <v/>
      </c>
      <c r="U4289" s="27" t="str">
        <f t="shared" si="346"/>
        <v>,14:00:00,car,791</v>
      </c>
    </row>
    <row r="4290" spans="1:21" hidden="1" x14ac:dyDescent="0.25">
      <c r="A4290" t="s">
        <v>171</v>
      </c>
      <c r="B4290">
        <v>14</v>
      </c>
      <c r="C4290" s="27" t="str">
        <f t="shared" si="342"/>
        <v>T</v>
      </c>
      <c r="E4290" t="s">
        <v>4606</v>
      </c>
      <c r="F4290" s="27" t="str">
        <f t="shared" si="343"/>
        <v>CCV-9A</v>
      </c>
      <c r="G4290" t="s">
        <v>4607</v>
      </c>
      <c r="H4290" t="s">
        <v>105</v>
      </c>
      <c r="I4290" t="s">
        <v>4639</v>
      </c>
      <c r="J4290">
        <v>1</v>
      </c>
      <c r="K4290">
        <v>10</v>
      </c>
      <c r="L4290">
        <v>9</v>
      </c>
      <c r="M4290">
        <v>433</v>
      </c>
      <c r="N4290">
        <v>62</v>
      </c>
      <c r="O4290">
        <v>0</v>
      </c>
      <c r="P4290">
        <v>12</v>
      </c>
      <c r="Q4290">
        <v>15</v>
      </c>
      <c r="R4290" s="27">
        <f t="shared" si="344"/>
        <v>667</v>
      </c>
      <c r="S4290" s="27">
        <f t="shared" si="345"/>
        <v>483</v>
      </c>
      <c r="T4290" s="27" t="str">
        <f>IFERROR(VLOOKUP(F4290,#REF!,2,0),"")</f>
        <v/>
      </c>
      <c r="U4290" s="27" t="str">
        <f t="shared" si="346"/>
        <v>,14:15:00,car,667</v>
      </c>
    </row>
    <row r="4291" spans="1:21" hidden="1" x14ac:dyDescent="0.25">
      <c r="A4291" t="s">
        <v>173</v>
      </c>
      <c r="B4291">
        <v>14</v>
      </c>
      <c r="C4291" s="27" t="str">
        <f t="shared" ref="C4291:C4354" si="347">IF(B4291&lt;12,"M",IF(AND(B4291&gt;=12,B4291&lt;=18),"T","N"))</f>
        <v>T</v>
      </c>
      <c r="E4291" t="s">
        <v>4606</v>
      </c>
      <c r="F4291" s="27" t="str">
        <f t="shared" ref="F4291:F4354" si="348">CONCATENATE("CCV-",G4291)</f>
        <v>CCV-9A</v>
      </c>
      <c r="G4291" t="s">
        <v>4607</v>
      </c>
      <c r="H4291" t="s">
        <v>105</v>
      </c>
      <c r="I4291" t="s">
        <v>4640</v>
      </c>
      <c r="J4291">
        <v>3</v>
      </c>
      <c r="K4291">
        <v>10</v>
      </c>
      <c r="L4291">
        <v>18</v>
      </c>
      <c r="M4291">
        <v>499</v>
      </c>
      <c r="N4291">
        <v>77</v>
      </c>
      <c r="O4291">
        <v>2</v>
      </c>
      <c r="P4291">
        <v>4</v>
      </c>
      <c r="Q4291">
        <v>22</v>
      </c>
      <c r="R4291" s="27">
        <f t="shared" ref="R4291:R4354" si="349">ROUNDUP((M4291+P4291+Q4291+(1/6)*N4291+2*K4291+2.5*L4291)*1.3,0)</f>
        <v>784</v>
      </c>
      <c r="S4291" s="27">
        <f t="shared" ref="S4291:S4354" si="350">ROUNDUP(M4291+P4291+Q4291+2.5*L4291,0)</f>
        <v>570</v>
      </c>
      <c r="T4291" s="27" t="str">
        <f>IFERROR(VLOOKUP(F4291,#REF!,2,0),"")</f>
        <v/>
      </c>
      <c r="U4291" s="27" t="str">
        <f t="shared" ref="U4291:U4354" si="351">CONCATENATE(T4291,",",CONCATENATE(LEFT(A4291,5),":00"),",car,",R4291)</f>
        <v>,14:30:00,car,784</v>
      </c>
    </row>
    <row r="4292" spans="1:21" hidden="1" x14ac:dyDescent="0.25">
      <c r="A4292" t="s">
        <v>175</v>
      </c>
      <c r="B4292">
        <v>14</v>
      </c>
      <c r="C4292" s="27" t="str">
        <f t="shared" si="347"/>
        <v>T</v>
      </c>
      <c r="E4292" t="s">
        <v>4606</v>
      </c>
      <c r="F4292" s="27" t="str">
        <f t="shared" si="348"/>
        <v>CCV-9A</v>
      </c>
      <c r="G4292" t="s">
        <v>4607</v>
      </c>
      <c r="H4292" t="s">
        <v>105</v>
      </c>
      <c r="I4292" t="s">
        <v>4641</v>
      </c>
      <c r="J4292">
        <v>0</v>
      </c>
      <c r="K4292">
        <v>8</v>
      </c>
      <c r="L4292">
        <v>6</v>
      </c>
      <c r="M4292">
        <v>512</v>
      </c>
      <c r="N4292">
        <v>62</v>
      </c>
      <c r="O4292">
        <v>0</v>
      </c>
      <c r="P4292">
        <v>4</v>
      </c>
      <c r="Q4292">
        <v>15</v>
      </c>
      <c r="R4292" s="27">
        <f t="shared" si="349"/>
        <v>745</v>
      </c>
      <c r="S4292" s="27">
        <f t="shared" si="350"/>
        <v>546</v>
      </c>
      <c r="T4292" s="27" t="str">
        <f>IFERROR(VLOOKUP(F4292,#REF!,2,0),"")</f>
        <v/>
      </c>
      <c r="U4292" s="27" t="str">
        <f t="shared" si="351"/>
        <v>,14:45:00,car,745</v>
      </c>
    </row>
    <row r="4293" spans="1:21" hidden="1" x14ac:dyDescent="0.25">
      <c r="A4293" t="s">
        <v>177</v>
      </c>
      <c r="B4293">
        <v>15</v>
      </c>
      <c r="C4293" s="27" t="str">
        <f t="shared" si="347"/>
        <v>T</v>
      </c>
      <c r="E4293" t="s">
        <v>4606</v>
      </c>
      <c r="F4293" s="27" t="str">
        <f t="shared" si="348"/>
        <v>CCV-9A</v>
      </c>
      <c r="G4293" t="s">
        <v>4607</v>
      </c>
      <c r="H4293" t="s">
        <v>105</v>
      </c>
      <c r="I4293" t="s">
        <v>4642</v>
      </c>
      <c r="J4293">
        <v>2</v>
      </c>
      <c r="K4293">
        <v>14</v>
      </c>
      <c r="L4293">
        <v>14</v>
      </c>
      <c r="M4293">
        <v>459</v>
      </c>
      <c r="N4293">
        <v>97</v>
      </c>
      <c r="O4293">
        <v>3</v>
      </c>
      <c r="P4293">
        <v>10</v>
      </c>
      <c r="Q4293">
        <v>31</v>
      </c>
      <c r="R4293" s="27">
        <f t="shared" si="349"/>
        <v>753</v>
      </c>
      <c r="S4293" s="27">
        <f t="shared" si="350"/>
        <v>535</v>
      </c>
      <c r="T4293" s="27" t="str">
        <f>IFERROR(VLOOKUP(F4293,#REF!,2,0),"")</f>
        <v/>
      </c>
      <c r="U4293" s="27" t="str">
        <f t="shared" si="351"/>
        <v>,15:00:00,car,753</v>
      </c>
    </row>
    <row r="4294" spans="1:21" hidden="1" x14ac:dyDescent="0.25">
      <c r="A4294" t="s">
        <v>179</v>
      </c>
      <c r="B4294">
        <v>15</v>
      </c>
      <c r="C4294" s="27" t="str">
        <f t="shared" si="347"/>
        <v>T</v>
      </c>
      <c r="E4294" t="s">
        <v>4606</v>
      </c>
      <c r="F4294" s="27" t="str">
        <f t="shared" si="348"/>
        <v>CCV-9A</v>
      </c>
      <c r="G4294" t="s">
        <v>4607</v>
      </c>
      <c r="H4294" t="s">
        <v>105</v>
      </c>
      <c r="I4294" t="s">
        <v>4643</v>
      </c>
      <c r="J4294">
        <v>2</v>
      </c>
      <c r="K4294">
        <v>31</v>
      </c>
      <c r="L4294">
        <v>40</v>
      </c>
      <c r="M4294">
        <v>449</v>
      </c>
      <c r="N4294">
        <v>198</v>
      </c>
      <c r="O4294">
        <v>2</v>
      </c>
      <c r="P4294">
        <v>11</v>
      </c>
      <c r="Q4294">
        <v>41</v>
      </c>
      <c r="R4294" s="27">
        <f t="shared" si="349"/>
        <v>905</v>
      </c>
      <c r="S4294" s="27">
        <f t="shared" si="350"/>
        <v>601</v>
      </c>
      <c r="T4294" s="27" t="str">
        <f>IFERROR(VLOOKUP(F4294,#REF!,2,0),"")</f>
        <v/>
      </c>
      <c r="U4294" s="27" t="str">
        <f t="shared" si="351"/>
        <v>,15:15:00,car,905</v>
      </c>
    </row>
    <row r="4295" spans="1:21" hidden="1" x14ac:dyDescent="0.25">
      <c r="A4295" t="s">
        <v>181</v>
      </c>
      <c r="B4295">
        <v>15</v>
      </c>
      <c r="C4295" s="27" t="str">
        <f t="shared" si="347"/>
        <v>T</v>
      </c>
      <c r="E4295" t="s">
        <v>4606</v>
      </c>
      <c r="F4295" s="27" t="str">
        <f t="shared" si="348"/>
        <v>CCV-9A</v>
      </c>
      <c r="G4295" t="s">
        <v>4607</v>
      </c>
      <c r="H4295" t="s">
        <v>105</v>
      </c>
      <c r="I4295" t="s">
        <v>4644</v>
      </c>
      <c r="J4295">
        <v>1</v>
      </c>
      <c r="K4295">
        <v>7</v>
      </c>
      <c r="L4295">
        <v>10</v>
      </c>
      <c r="M4295">
        <v>554</v>
      </c>
      <c r="N4295">
        <v>74</v>
      </c>
      <c r="O4295">
        <v>1</v>
      </c>
      <c r="P4295">
        <v>7</v>
      </c>
      <c r="Q4295">
        <v>7</v>
      </c>
      <c r="R4295" s="27">
        <f t="shared" si="349"/>
        <v>806</v>
      </c>
      <c r="S4295" s="27">
        <f t="shared" si="350"/>
        <v>593</v>
      </c>
      <c r="T4295" s="27" t="str">
        <f>IFERROR(VLOOKUP(F4295,#REF!,2,0),"")</f>
        <v/>
      </c>
      <c r="U4295" s="27" t="str">
        <f t="shared" si="351"/>
        <v>,15:30:00,car,806</v>
      </c>
    </row>
    <row r="4296" spans="1:21" hidden="1" x14ac:dyDescent="0.25">
      <c r="A4296" t="s">
        <v>183</v>
      </c>
      <c r="B4296">
        <v>15</v>
      </c>
      <c r="C4296" s="27" t="str">
        <f t="shared" si="347"/>
        <v>T</v>
      </c>
      <c r="E4296" t="s">
        <v>4606</v>
      </c>
      <c r="F4296" s="27" t="str">
        <f t="shared" si="348"/>
        <v>CCV-9A</v>
      </c>
      <c r="G4296" t="s">
        <v>4607</v>
      </c>
      <c r="H4296" t="s">
        <v>105</v>
      </c>
      <c r="I4296" t="s">
        <v>4645</v>
      </c>
      <c r="J4296">
        <v>1</v>
      </c>
      <c r="K4296">
        <v>9</v>
      </c>
      <c r="L4296">
        <v>10</v>
      </c>
      <c r="M4296">
        <v>528</v>
      </c>
      <c r="N4296">
        <v>49</v>
      </c>
      <c r="O4296">
        <v>2</v>
      </c>
      <c r="P4296">
        <v>3</v>
      </c>
      <c r="Q4296">
        <v>17</v>
      </c>
      <c r="R4296" s="27">
        <f t="shared" si="349"/>
        <v>779</v>
      </c>
      <c r="S4296" s="27">
        <f t="shared" si="350"/>
        <v>573</v>
      </c>
      <c r="T4296" s="27" t="str">
        <f>IFERROR(VLOOKUP(F4296,#REF!,2,0),"")</f>
        <v/>
      </c>
      <c r="U4296" s="27" t="str">
        <f t="shared" si="351"/>
        <v>,15:45:00,car,779</v>
      </c>
    </row>
    <row r="4297" spans="1:21" hidden="1" x14ac:dyDescent="0.25">
      <c r="A4297" t="s">
        <v>185</v>
      </c>
      <c r="B4297">
        <v>16</v>
      </c>
      <c r="C4297" s="27" t="str">
        <f t="shared" si="347"/>
        <v>T</v>
      </c>
      <c r="E4297" t="s">
        <v>4606</v>
      </c>
      <c r="F4297" s="27" t="str">
        <f t="shared" si="348"/>
        <v>CCV-9A</v>
      </c>
      <c r="G4297" t="s">
        <v>4607</v>
      </c>
      <c r="H4297" t="s">
        <v>105</v>
      </c>
      <c r="I4297" t="s">
        <v>4646</v>
      </c>
      <c r="J4297">
        <v>3</v>
      </c>
      <c r="K4297">
        <v>9</v>
      </c>
      <c r="L4297">
        <v>4</v>
      </c>
      <c r="M4297">
        <v>433</v>
      </c>
      <c r="N4297">
        <v>76</v>
      </c>
      <c r="O4297">
        <v>0</v>
      </c>
      <c r="P4297">
        <v>4</v>
      </c>
      <c r="Q4297">
        <v>21</v>
      </c>
      <c r="R4297" s="27">
        <f t="shared" si="349"/>
        <v>649</v>
      </c>
      <c r="S4297" s="27">
        <f t="shared" si="350"/>
        <v>468</v>
      </c>
      <c r="T4297" s="27" t="str">
        <f>IFERROR(VLOOKUP(F4297,#REF!,2,0),"")</f>
        <v/>
      </c>
      <c r="U4297" s="27" t="str">
        <f t="shared" si="351"/>
        <v>,16:00:00,car,649</v>
      </c>
    </row>
    <row r="4298" spans="1:21" hidden="1" x14ac:dyDescent="0.25">
      <c r="A4298" t="s">
        <v>187</v>
      </c>
      <c r="B4298">
        <v>16</v>
      </c>
      <c r="C4298" s="27" t="str">
        <f t="shared" si="347"/>
        <v>T</v>
      </c>
      <c r="E4298" t="s">
        <v>4606</v>
      </c>
      <c r="F4298" s="27" t="str">
        <f t="shared" si="348"/>
        <v>CCV-9A</v>
      </c>
      <c r="G4298" t="s">
        <v>4607</v>
      </c>
      <c r="H4298" t="s">
        <v>105</v>
      </c>
      <c r="I4298" t="s">
        <v>4647</v>
      </c>
      <c r="J4298">
        <v>0</v>
      </c>
      <c r="K4298">
        <v>10</v>
      </c>
      <c r="L4298">
        <v>13</v>
      </c>
      <c r="M4298">
        <v>434</v>
      </c>
      <c r="N4298">
        <v>74</v>
      </c>
      <c r="O4298">
        <v>0</v>
      </c>
      <c r="P4298">
        <v>4</v>
      </c>
      <c r="Q4298">
        <v>21</v>
      </c>
      <c r="R4298" s="27">
        <f t="shared" si="349"/>
        <v>681</v>
      </c>
      <c r="S4298" s="27">
        <f t="shared" si="350"/>
        <v>492</v>
      </c>
      <c r="T4298" s="27" t="str">
        <f>IFERROR(VLOOKUP(F4298,#REF!,2,0),"")</f>
        <v/>
      </c>
      <c r="U4298" s="27" t="str">
        <f t="shared" si="351"/>
        <v>,16:15:00,car,681</v>
      </c>
    </row>
    <row r="4299" spans="1:21" hidden="1" x14ac:dyDescent="0.25">
      <c r="A4299" t="s">
        <v>42</v>
      </c>
      <c r="B4299">
        <v>16</v>
      </c>
      <c r="C4299" s="27" t="str">
        <f t="shared" si="347"/>
        <v>T</v>
      </c>
      <c r="E4299" t="s">
        <v>4606</v>
      </c>
      <c r="F4299" s="27" t="str">
        <f t="shared" si="348"/>
        <v>CCV-9A</v>
      </c>
      <c r="G4299" t="s">
        <v>4607</v>
      </c>
      <c r="H4299" t="s">
        <v>105</v>
      </c>
      <c r="I4299" t="s">
        <v>4648</v>
      </c>
      <c r="J4299">
        <v>0</v>
      </c>
      <c r="K4299">
        <v>6</v>
      </c>
      <c r="L4299">
        <v>8</v>
      </c>
      <c r="M4299">
        <v>470</v>
      </c>
      <c r="N4299">
        <v>85</v>
      </c>
      <c r="O4299">
        <v>2</v>
      </c>
      <c r="P4299">
        <v>6</v>
      </c>
      <c r="Q4299">
        <v>10</v>
      </c>
      <c r="R4299" s="27">
        <f t="shared" si="349"/>
        <v>692</v>
      </c>
      <c r="S4299" s="27">
        <f t="shared" si="350"/>
        <v>506</v>
      </c>
      <c r="T4299" s="27" t="str">
        <f>IFERROR(VLOOKUP(F4299,#REF!,2,0),"")</f>
        <v/>
      </c>
      <c r="U4299" s="27" t="str">
        <f t="shared" si="351"/>
        <v>,16:30:00,car,692</v>
      </c>
    </row>
    <row r="4300" spans="1:21" hidden="1" x14ac:dyDescent="0.25">
      <c r="A4300" t="s">
        <v>43</v>
      </c>
      <c r="B4300">
        <v>16</v>
      </c>
      <c r="C4300" s="27" t="str">
        <f t="shared" si="347"/>
        <v>T</v>
      </c>
      <c r="E4300" t="s">
        <v>4606</v>
      </c>
      <c r="F4300" s="27" t="str">
        <f t="shared" si="348"/>
        <v>CCV-9A</v>
      </c>
      <c r="G4300" t="s">
        <v>4607</v>
      </c>
      <c r="H4300" t="s">
        <v>105</v>
      </c>
      <c r="I4300" t="s">
        <v>4649</v>
      </c>
      <c r="J4300">
        <v>8</v>
      </c>
      <c r="K4300">
        <v>6</v>
      </c>
      <c r="L4300">
        <v>3</v>
      </c>
      <c r="M4300">
        <v>468</v>
      </c>
      <c r="N4300">
        <v>144</v>
      </c>
      <c r="O4300">
        <v>0</v>
      </c>
      <c r="P4300">
        <v>11</v>
      </c>
      <c r="Q4300">
        <v>21</v>
      </c>
      <c r="R4300" s="27">
        <f t="shared" si="349"/>
        <v>707</v>
      </c>
      <c r="S4300" s="27">
        <f t="shared" si="350"/>
        <v>508</v>
      </c>
      <c r="T4300" s="27" t="str">
        <f>IFERROR(VLOOKUP(F4300,#REF!,2,0),"")</f>
        <v/>
      </c>
      <c r="U4300" s="27" t="str">
        <f t="shared" si="351"/>
        <v>,16:45:00,car,707</v>
      </c>
    </row>
    <row r="4301" spans="1:21" hidden="1" x14ac:dyDescent="0.25">
      <c r="A4301" t="s">
        <v>44</v>
      </c>
      <c r="B4301">
        <v>17</v>
      </c>
      <c r="C4301" s="27" t="str">
        <f t="shared" si="347"/>
        <v>T</v>
      </c>
      <c r="E4301" t="s">
        <v>4606</v>
      </c>
      <c r="F4301" s="27" t="str">
        <f t="shared" si="348"/>
        <v>CCV-9A</v>
      </c>
      <c r="G4301" t="s">
        <v>4607</v>
      </c>
      <c r="H4301" t="s">
        <v>105</v>
      </c>
      <c r="I4301" t="s">
        <v>4650</v>
      </c>
      <c r="J4301">
        <v>2</v>
      </c>
      <c r="K4301">
        <v>12</v>
      </c>
      <c r="L4301">
        <v>14</v>
      </c>
      <c r="M4301">
        <v>493</v>
      </c>
      <c r="N4301">
        <v>259</v>
      </c>
      <c r="O4301">
        <v>0</v>
      </c>
      <c r="P4301">
        <v>7</v>
      </c>
      <c r="Q4301">
        <v>39</v>
      </c>
      <c r="R4301" s="27">
        <f t="shared" si="349"/>
        <v>834</v>
      </c>
      <c r="S4301" s="27">
        <f t="shared" si="350"/>
        <v>574</v>
      </c>
      <c r="T4301" s="27" t="str">
        <f>IFERROR(VLOOKUP(F4301,#REF!,2,0),"")</f>
        <v/>
      </c>
      <c r="U4301" s="27" t="str">
        <f t="shared" si="351"/>
        <v>,17:00:00,car,834</v>
      </c>
    </row>
    <row r="4302" spans="1:21" hidden="1" x14ac:dyDescent="0.25">
      <c r="A4302" t="s">
        <v>45</v>
      </c>
      <c r="B4302">
        <v>17</v>
      </c>
      <c r="C4302" s="27" t="str">
        <f t="shared" si="347"/>
        <v>T</v>
      </c>
      <c r="E4302" t="s">
        <v>4606</v>
      </c>
      <c r="F4302" s="27" t="str">
        <f t="shared" si="348"/>
        <v>CCV-9A</v>
      </c>
      <c r="G4302" t="s">
        <v>4607</v>
      </c>
      <c r="H4302" t="s">
        <v>105</v>
      </c>
      <c r="I4302" t="s">
        <v>4651</v>
      </c>
      <c r="J4302">
        <v>1</v>
      </c>
      <c r="K4302">
        <v>7</v>
      </c>
      <c r="L4302">
        <v>2</v>
      </c>
      <c r="M4302">
        <v>496</v>
      </c>
      <c r="N4302">
        <v>112</v>
      </c>
      <c r="O4302">
        <v>2</v>
      </c>
      <c r="P4302">
        <v>6</v>
      </c>
      <c r="Q4302">
        <v>28</v>
      </c>
      <c r="R4302" s="27">
        <f t="shared" si="349"/>
        <v>738</v>
      </c>
      <c r="S4302" s="27">
        <f t="shared" si="350"/>
        <v>535</v>
      </c>
      <c r="T4302" s="27" t="str">
        <f>IFERROR(VLOOKUP(F4302,#REF!,2,0),"")</f>
        <v/>
      </c>
      <c r="U4302" s="27" t="str">
        <f t="shared" si="351"/>
        <v>,17:15:00,car,738</v>
      </c>
    </row>
    <row r="4303" spans="1:21" hidden="1" x14ac:dyDescent="0.25">
      <c r="A4303" t="s">
        <v>46</v>
      </c>
      <c r="B4303">
        <v>17</v>
      </c>
      <c r="C4303" s="27" t="str">
        <f t="shared" si="347"/>
        <v>T</v>
      </c>
      <c r="E4303" t="s">
        <v>4606</v>
      </c>
      <c r="F4303" s="27" t="str">
        <f t="shared" si="348"/>
        <v>CCV-9A</v>
      </c>
      <c r="G4303" t="s">
        <v>4607</v>
      </c>
      <c r="H4303" t="s">
        <v>105</v>
      </c>
      <c r="I4303" t="s">
        <v>4652</v>
      </c>
      <c r="J4303">
        <v>3</v>
      </c>
      <c r="K4303">
        <v>8</v>
      </c>
      <c r="L4303">
        <v>8</v>
      </c>
      <c r="M4303">
        <v>531</v>
      </c>
      <c r="N4303">
        <v>113</v>
      </c>
      <c r="O4303">
        <v>1</v>
      </c>
      <c r="P4303">
        <v>3</v>
      </c>
      <c r="Q4303">
        <v>12</v>
      </c>
      <c r="R4303" s="27">
        <f t="shared" si="349"/>
        <v>782</v>
      </c>
      <c r="S4303" s="27">
        <f t="shared" si="350"/>
        <v>566</v>
      </c>
      <c r="T4303" s="27" t="str">
        <f>IFERROR(VLOOKUP(F4303,#REF!,2,0),"")</f>
        <v/>
      </c>
      <c r="U4303" s="27" t="str">
        <f t="shared" si="351"/>
        <v>,17:30:00,car,782</v>
      </c>
    </row>
    <row r="4304" spans="1:21" hidden="1" x14ac:dyDescent="0.25">
      <c r="A4304" t="s">
        <v>47</v>
      </c>
      <c r="B4304">
        <v>17</v>
      </c>
      <c r="C4304" s="27" t="str">
        <f t="shared" si="347"/>
        <v>T</v>
      </c>
      <c r="E4304" t="s">
        <v>4606</v>
      </c>
      <c r="F4304" s="27" t="str">
        <f t="shared" si="348"/>
        <v>CCV-9A</v>
      </c>
      <c r="G4304" t="s">
        <v>4607</v>
      </c>
      <c r="H4304" t="s">
        <v>105</v>
      </c>
      <c r="I4304" t="s">
        <v>4653</v>
      </c>
      <c r="J4304">
        <v>2</v>
      </c>
      <c r="K4304">
        <v>5</v>
      </c>
      <c r="L4304">
        <v>1</v>
      </c>
      <c r="M4304">
        <v>631</v>
      </c>
      <c r="N4304">
        <v>86</v>
      </c>
      <c r="O4304">
        <v>1</v>
      </c>
      <c r="P4304">
        <v>2</v>
      </c>
      <c r="Q4304">
        <v>6</v>
      </c>
      <c r="R4304" s="27">
        <f t="shared" si="349"/>
        <v>866</v>
      </c>
      <c r="S4304" s="27">
        <f t="shared" si="350"/>
        <v>642</v>
      </c>
      <c r="T4304" s="27" t="str">
        <f>IFERROR(VLOOKUP(F4304,#REF!,2,0),"")</f>
        <v/>
      </c>
      <c r="U4304" s="27" t="str">
        <f t="shared" si="351"/>
        <v>,17:45:00,car,866</v>
      </c>
    </row>
    <row r="4305" spans="1:21" hidden="1" x14ac:dyDescent="0.25">
      <c r="A4305" t="s">
        <v>48</v>
      </c>
      <c r="B4305">
        <v>18</v>
      </c>
      <c r="C4305" s="27" t="str">
        <f t="shared" si="347"/>
        <v>T</v>
      </c>
      <c r="E4305" t="s">
        <v>4606</v>
      </c>
      <c r="F4305" s="27" t="str">
        <f t="shared" si="348"/>
        <v>CCV-9A</v>
      </c>
      <c r="G4305" t="s">
        <v>4607</v>
      </c>
      <c r="H4305" t="s">
        <v>105</v>
      </c>
      <c r="I4305" t="s">
        <v>4654</v>
      </c>
      <c r="J4305">
        <v>5</v>
      </c>
      <c r="K4305">
        <v>5</v>
      </c>
      <c r="L4305">
        <v>0</v>
      </c>
      <c r="M4305">
        <v>743</v>
      </c>
      <c r="N4305">
        <v>138</v>
      </c>
      <c r="O4305">
        <v>1</v>
      </c>
      <c r="P4305">
        <v>7</v>
      </c>
      <c r="Q4305">
        <v>7</v>
      </c>
      <c r="R4305" s="27">
        <f t="shared" si="349"/>
        <v>1027</v>
      </c>
      <c r="S4305" s="27">
        <f t="shared" si="350"/>
        <v>757</v>
      </c>
      <c r="T4305" s="27" t="str">
        <f>IFERROR(VLOOKUP(F4305,#REF!,2,0),"")</f>
        <v/>
      </c>
      <c r="U4305" s="27" t="str">
        <f t="shared" si="351"/>
        <v>,18:00:00,car,1027</v>
      </c>
    </row>
    <row r="4306" spans="1:21" hidden="1" x14ac:dyDescent="0.25">
      <c r="A4306" t="s">
        <v>49</v>
      </c>
      <c r="B4306">
        <v>18</v>
      </c>
      <c r="C4306" s="27" t="str">
        <f t="shared" si="347"/>
        <v>T</v>
      </c>
      <c r="E4306" t="s">
        <v>4606</v>
      </c>
      <c r="F4306" s="27" t="str">
        <f t="shared" si="348"/>
        <v>CCV-9A</v>
      </c>
      <c r="G4306" t="s">
        <v>4607</v>
      </c>
      <c r="H4306" t="s">
        <v>105</v>
      </c>
      <c r="I4306" t="s">
        <v>4655</v>
      </c>
      <c r="J4306">
        <v>1</v>
      </c>
      <c r="K4306">
        <v>4</v>
      </c>
      <c r="L4306">
        <v>2</v>
      </c>
      <c r="M4306">
        <v>625</v>
      </c>
      <c r="N4306">
        <v>149</v>
      </c>
      <c r="O4306">
        <v>0</v>
      </c>
      <c r="P4306">
        <v>6</v>
      </c>
      <c r="Q4306">
        <v>19</v>
      </c>
      <c r="R4306" s="27">
        <f t="shared" si="349"/>
        <v>895</v>
      </c>
      <c r="S4306" s="27">
        <f t="shared" si="350"/>
        <v>655</v>
      </c>
      <c r="T4306" s="27" t="str">
        <f>IFERROR(VLOOKUP(F4306,#REF!,2,0),"")</f>
        <v/>
      </c>
      <c r="U4306" s="27" t="str">
        <f t="shared" si="351"/>
        <v>,18:15:00,car,895</v>
      </c>
    </row>
    <row r="4307" spans="1:21" hidden="1" x14ac:dyDescent="0.25">
      <c r="A4307" t="s">
        <v>197</v>
      </c>
      <c r="B4307">
        <v>18</v>
      </c>
      <c r="C4307" s="27" t="str">
        <f t="shared" si="347"/>
        <v>T</v>
      </c>
      <c r="E4307" t="s">
        <v>4606</v>
      </c>
      <c r="F4307" s="27" t="str">
        <f t="shared" si="348"/>
        <v>CCV-9A</v>
      </c>
      <c r="G4307" t="s">
        <v>4607</v>
      </c>
      <c r="H4307" t="s">
        <v>105</v>
      </c>
      <c r="I4307" t="s">
        <v>4656</v>
      </c>
      <c r="J4307">
        <v>0</v>
      </c>
      <c r="K4307">
        <v>9</v>
      </c>
      <c r="L4307">
        <v>1</v>
      </c>
      <c r="M4307">
        <v>624</v>
      </c>
      <c r="N4307">
        <v>133</v>
      </c>
      <c r="O4307">
        <v>0</v>
      </c>
      <c r="P4307">
        <v>7</v>
      </c>
      <c r="Q4307">
        <v>14</v>
      </c>
      <c r="R4307" s="27">
        <f t="shared" si="349"/>
        <v>894</v>
      </c>
      <c r="S4307" s="27">
        <f t="shared" si="350"/>
        <v>648</v>
      </c>
      <c r="T4307" s="27" t="str">
        <f>IFERROR(VLOOKUP(F4307,#REF!,2,0),"")</f>
        <v/>
      </c>
      <c r="U4307" s="27" t="str">
        <f t="shared" si="351"/>
        <v>,18:30:00,car,894</v>
      </c>
    </row>
    <row r="4308" spans="1:21" hidden="1" x14ac:dyDescent="0.25">
      <c r="A4308" t="s">
        <v>199</v>
      </c>
      <c r="B4308">
        <v>18</v>
      </c>
      <c r="C4308" s="27" t="str">
        <f t="shared" si="347"/>
        <v>T</v>
      </c>
      <c r="E4308" t="s">
        <v>4606</v>
      </c>
      <c r="F4308" s="27" t="str">
        <f t="shared" si="348"/>
        <v>CCV-9A</v>
      </c>
      <c r="G4308" t="s">
        <v>4607</v>
      </c>
      <c r="H4308" t="s">
        <v>105</v>
      </c>
      <c r="I4308" t="s">
        <v>4657</v>
      </c>
      <c r="J4308">
        <v>5</v>
      </c>
      <c r="K4308">
        <v>3</v>
      </c>
      <c r="L4308">
        <v>2</v>
      </c>
      <c r="M4308">
        <v>627</v>
      </c>
      <c r="N4308">
        <v>82</v>
      </c>
      <c r="O4308">
        <v>0</v>
      </c>
      <c r="P4308">
        <v>9</v>
      </c>
      <c r="Q4308">
        <v>14</v>
      </c>
      <c r="R4308" s="27">
        <f t="shared" si="349"/>
        <v>878</v>
      </c>
      <c r="S4308" s="27">
        <f t="shared" si="350"/>
        <v>655</v>
      </c>
      <c r="T4308" s="27" t="str">
        <f>IFERROR(VLOOKUP(F4308,#REF!,2,0),"")</f>
        <v/>
      </c>
      <c r="U4308" s="27" t="str">
        <f t="shared" si="351"/>
        <v>,18:45:00,car,878</v>
      </c>
    </row>
    <row r="4309" spans="1:21" hidden="1" x14ac:dyDescent="0.25">
      <c r="A4309" t="s">
        <v>201</v>
      </c>
      <c r="B4309">
        <v>19</v>
      </c>
      <c r="C4309" s="27" t="str">
        <f t="shared" si="347"/>
        <v>N</v>
      </c>
      <c r="E4309" t="s">
        <v>4606</v>
      </c>
      <c r="F4309" s="27" t="str">
        <f t="shared" si="348"/>
        <v>CCV-9A</v>
      </c>
      <c r="G4309" t="s">
        <v>4607</v>
      </c>
      <c r="H4309" t="s">
        <v>105</v>
      </c>
      <c r="I4309" t="s">
        <v>4658</v>
      </c>
      <c r="J4309">
        <v>5</v>
      </c>
      <c r="K4309">
        <v>4</v>
      </c>
      <c r="L4309">
        <v>0</v>
      </c>
      <c r="M4309">
        <v>499</v>
      </c>
      <c r="N4309">
        <v>88</v>
      </c>
      <c r="O4309">
        <v>0</v>
      </c>
      <c r="P4309">
        <v>3</v>
      </c>
      <c r="Q4309">
        <v>15</v>
      </c>
      <c r="R4309" s="27">
        <f t="shared" si="349"/>
        <v>702</v>
      </c>
      <c r="S4309" s="27">
        <f t="shared" si="350"/>
        <v>517</v>
      </c>
      <c r="T4309" s="27" t="str">
        <f>IFERROR(VLOOKUP(F4309,#REF!,2,0),"")</f>
        <v/>
      </c>
      <c r="U4309" s="27" t="str">
        <f t="shared" si="351"/>
        <v>,19:00:00,car,702</v>
      </c>
    </row>
    <row r="4310" spans="1:21" hidden="1" x14ac:dyDescent="0.25">
      <c r="A4310" t="s">
        <v>203</v>
      </c>
      <c r="B4310">
        <v>19</v>
      </c>
      <c r="C4310" s="27" t="str">
        <f t="shared" si="347"/>
        <v>N</v>
      </c>
      <c r="E4310" t="s">
        <v>4606</v>
      </c>
      <c r="F4310" s="27" t="str">
        <f t="shared" si="348"/>
        <v>CCV-9A</v>
      </c>
      <c r="G4310" t="s">
        <v>4607</v>
      </c>
      <c r="H4310" t="s">
        <v>105</v>
      </c>
      <c r="I4310" t="s">
        <v>4659</v>
      </c>
      <c r="J4310">
        <v>1</v>
      </c>
      <c r="K4310">
        <v>1</v>
      </c>
      <c r="L4310">
        <v>5</v>
      </c>
      <c r="M4310">
        <v>453</v>
      </c>
      <c r="N4310">
        <v>59</v>
      </c>
      <c r="O4310">
        <v>0</v>
      </c>
      <c r="P4310">
        <v>0</v>
      </c>
      <c r="Q4310">
        <v>8</v>
      </c>
      <c r="R4310" s="27">
        <f t="shared" si="349"/>
        <v>631</v>
      </c>
      <c r="S4310" s="27">
        <f t="shared" si="350"/>
        <v>474</v>
      </c>
      <c r="T4310" s="27" t="str">
        <f>IFERROR(VLOOKUP(F4310,#REF!,2,0),"")</f>
        <v/>
      </c>
      <c r="U4310" s="27" t="str">
        <f t="shared" si="351"/>
        <v>,19:15:00,car,631</v>
      </c>
    </row>
    <row r="4311" spans="1:21" hidden="1" x14ac:dyDescent="0.25">
      <c r="A4311" t="s">
        <v>205</v>
      </c>
      <c r="B4311">
        <v>19</v>
      </c>
      <c r="C4311" s="27" t="str">
        <f t="shared" si="347"/>
        <v>N</v>
      </c>
      <c r="E4311" t="s">
        <v>4606</v>
      </c>
      <c r="F4311" s="27" t="str">
        <f t="shared" si="348"/>
        <v>CCV-9A</v>
      </c>
      <c r="G4311" t="s">
        <v>4607</v>
      </c>
      <c r="H4311" t="s">
        <v>105</v>
      </c>
      <c r="I4311" t="s">
        <v>4660</v>
      </c>
      <c r="J4311">
        <v>5</v>
      </c>
      <c r="K4311">
        <v>2</v>
      </c>
      <c r="L4311">
        <v>2</v>
      </c>
      <c r="M4311">
        <v>358</v>
      </c>
      <c r="N4311">
        <v>44</v>
      </c>
      <c r="O4311">
        <v>1</v>
      </c>
      <c r="P4311">
        <v>1</v>
      </c>
      <c r="Q4311">
        <v>17</v>
      </c>
      <c r="R4311" s="27">
        <f t="shared" si="349"/>
        <v>511</v>
      </c>
      <c r="S4311" s="27">
        <f t="shared" si="350"/>
        <v>381</v>
      </c>
      <c r="T4311" s="27" t="str">
        <f>IFERROR(VLOOKUP(F4311,#REF!,2,0),"")</f>
        <v/>
      </c>
      <c r="U4311" s="27" t="str">
        <f t="shared" si="351"/>
        <v>,19:30:00,car,511</v>
      </c>
    </row>
    <row r="4312" spans="1:21" hidden="1" x14ac:dyDescent="0.25">
      <c r="A4312" t="s">
        <v>207</v>
      </c>
      <c r="B4312">
        <v>19</v>
      </c>
      <c r="C4312" s="27" t="str">
        <f t="shared" si="347"/>
        <v>N</v>
      </c>
      <c r="E4312" t="s">
        <v>4606</v>
      </c>
      <c r="F4312" s="27" t="str">
        <f t="shared" si="348"/>
        <v>CCV-9A</v>
      </c>
      <c r="G4312" t="s">
        <v>4607</v>
      </c>
      <c r="H4312" t="s">
        <v>105</v>
      </c>
      <c r="I4312" t="s">
        <v>4661</v>
      </c>
      <c r="J4312">
        <v>5</v>
      </c>
      <c r="K4312">
        <v>1</v>
      </c>
      <c r="L4312">
        <v>3</v>
      </c>
      <c r="M4312">
        <v>394</v>
      </c>
      <c r="N4312">
        <v>35</v>
      </c>
      <c r="O4312">
        <v>0</v>
      </c>
      <c r="P4312">
        <v>10</v>
      </c>
      <c r="Q4312">
        <v>8</v>
      </c>
      <c r="R4312" s="27">
        <f t="shared" si="349"/>
        <v>556</v>
      </c>
      <c r="S4312" s="27">
        <f t="shared" si="350"/>
        <v>420</v>
      </c>
      <c r="T4312" s="27" t="str">
        <f>IFERROR(VLOOKUP(F4312,#REF!,2,0),"")</f>
        <v/>
      </c>
      <c r="U4312" s="27" t="str">
        <f t="shared" si="351"/>
        <v>,19:45:00,car,556</v>
      </c>
    </row>
    <row r="4313" spans="1:21" hidden="1" x14ac:dyDescent="0.25">
      <c r="A4313" t="s">
        <v>209</v>
      </c>
      <c r="B4313">
        <v>20</v>
      </c>
      <c r="C4313" s="27" t="str">
        <f t="shared" si="347"/>
        <v>N</v>
      </c>
      <c r="E4313" t="s">
        <v>4606</v>
      </c>
      <c r="F4313" s="27" t="str">
        <f t="shared" si="348"/>
        <v>CCV-9A</v>
      </c>
      <c r="G4313" t="s">
        <v>4607</v>
      </c>
      <c r="H4313" t="s">
        <v>105</v>
      </c>
      <c r="I4313" t="s">
        <v>4662</v>
      </c>
      <c r="J4313">
        <v>1</v>
      </c>
      <c r="K4313">
        <v>2</v>
      </c>
      <c r="L4313">
        <v>5</v>
      </c>
      <c r="M4313">
        <v>343</v>
      </c>
      <c r="N4313">
        <v>39</v>
      </c>
      <c r="O4313">
        <v>0</v>
      </c>
      <c r="P4313">
        <v>9</v>
      </c>
      <c r="Q4313">
        <v>19</v>
      </c>
      <c r="R4313" s="27">
        <f t="shared" si="349"/>
        <v>513</v>
      </c>
      <c r="S4313" s="27">
        <f t="shared" si="350"/>
        <v>384</v>
      </c>
      <c r="T4313" s="27" t="str">
        <f>IFERROR(VLOOKUP(F4313,#REF!,2,0),"")</f>
        <v/>
      </c>
      <c r="U4313" s="27" t="str">
        <f t="shared" si="351"/>
        <v>,20:00:00,car,513</v>
      </c>
    </row>
    <row r="4314" spans="1:21" hidden="1" x14ac:dyDescent="0.25">
      <c r="A4314" t="s">
        <v>211</v>
      </c>
      <c r="B4314">
        <v>20</v>
      </c>
      <c r="C4314" s="27" t="str">
        <f t="shared" si="347"/>
        <v>N</v>
      </c>
      <c r="E4314" t="s">
        <v>4606</v>
      </c>
      <c r="F4314" s="27" t="str">
        <f t="shared" si="348"/>
        <v>CCV-9A</v>
      </c>
      <c r="G4314" t="s">
        <v>4607</v>
      </c>
      <c r="H4314" t="s">
        <v>105</v>
      </c>
      <c r="I4314" t="s">
        <v>4663</v>
      </c>
      <c r="J4314">
        <v>0</v>
      </c>
      <c r="K4314">
        <v>1</v>
      </c>
      <c r="L4314">
        <v>2</v>
      </c>
      <c r="M4314">
        <v>298</v>
      </c>
      <c r="N4314">
        <v>30</v>
      </c>
      <c r="O4314">
        <v>0</v>
      </c>
      <c r="P4314">
        <v>1</v>
      </c>
      <c r="Q4314">
        <v>5</v>
      </c>
      <c r="R4314" s="27">
        <f t="shared" si="349"/>
        <v>411</v>
      </c>
      <c r="S4314" s="27">
        <f t="shared" si="350"/>
        <v>309</v>
      </c>
      <c r="T4314" s="27" t="str">
        <f>IFERROR(VLOOKUP(F4314,#REF!,2,0),"")</f>
        <v/>
      </c>
      <c r="U4314" s="27" t="str">
        <f t="shared" si="351"/>
        <v>,20:15:00,car,411</v>
      </c>
    </row>
    <row r="4315" spans="1:21" hidden="1" x14ac:dyDescent="0.25">
      <c r="A4315" t="s">
        <v>213</v>
      </c>
      <c r="B4315">
        <v>20</v>
      </c>
      <c r="C4315" s="27" t="str">
        <f t="shared" si="347"/>
        <v>N</v>
      </c>
      <c r="E4315" t="s">
        <v>4606</v>
      </c>
      <c r="F4315" s="27" t="str">
        <f t="shared" si="348"/>
        <v>CCV-9A</v>
      </c>
      <c r="G4315" t="s">
        <v>4607</v>
      </c>
      <c r="H4315" t="s">
        <v>105</v>
      </c>
      <c r="I4315" t="s">
        <v>4664</v>
      </c>
      <c r="J4315">
        <v>2</v>
      </c>
      <c r="K4315">
        <v>0</v>
      </c>
      <c r="L4315">
        <v>1</v>
      </c>
      <c r="M4315">
        <v>294</v>
      </c>
      <c r="N4315">
        <v>44</v>
      </c>
      <c r="O4315">
        <v>1</v>
      </c>
      <c r="P4315">
        <v>5</v>
      </c>
      <c r="Q4315">
        <v>9</v>
      </c>
      <c r="R4315" s="27">
        <f t="shared" si="349"/>
        <v>414</v>
      </c>
      <c r="S4315" s="27">
        <f t="shared" si="350"/>
        <v>311</v>
      </c>
      <c r="T4315" s="27" t="str">
        <f>IFERROR(VLOOKUP(F4315,#REF!,2,0),"")</f>
        <v/>
      </c>
      <c r="U4315" s="27" t="str">
        <f t="shared" si="351"/>
        <v>,20:30:00,car,414</v>
      </c>
    </row>
    <row r="4316" spans="1:21" hidden="1" x14ac:dyDescent="0.25">
      <c r="A4316" t="s">
        <v>215</v>
      </c>
      <c r="B4316">
        <v>20</v>
      </c>
      <c r="C4316" s="27" t="str">
        <f t="shared" si="347"/>
        <v>N</v>
      </c>
      <c r="E4316" t="s">
        <v>4606</v>
      </c>
      <c r="F4316" s="27" t="str">
        <f t="shared" si="348"/>
        <v>CCV-9A</v>
      </c>
      <c r="G4316" t="s">
        <v>4607</v>
      </c>
      <c r="H4316" t="s">
        <v>105</v>
      </c>
      <c r="I4316" t="s">
        <v>4665</v>
      </c>
      <c r="J4316">
        <v>0</v>
      </c>
      <c r="K4316">
        <v>4</v>
      </c>
      <c r="L4316">
        <v>0</v>
      </c>
      <c r="M4316">
        <v>423</v>
      </c>
      <c r="N4316">
        <v>31</v>
      </c>
      <c r="O4316">
        <v>0</v>
      </c>
      <c r="P4316">
        <v>5</v>
      </c>
      <c r="Q4316">
        <v>7</v>
      </c>
      <c r="R4316" s="27">
        <f t="shared" si="349"/>
        <v>583</v>
      </c>
      <c r="S4316" s="27">
        <f t="shared" si="350"/>
        <v>435</v>
      </c>
      <c r="T4316" s="27" t="str">
        <f>IFERROR(VLOOKUP(F4316,#REF!,2,0),"")</f>
        <v/>
      </c>
      <c r="U4316" s="27" t="str">
        <f t="shared" si="351"/>
        <v>,20:45:00,car,583</v>
      </c>
    </row>
    <row r="4317" spans="1:21" hidden="1" x14ac:dyDescent="0.25">
      <c r="A4317" t="s">
        <v>217</v>
      </c>
      <c r="B4317">
        <v>21</v>
      </c>
      <c r="C4317" s="27" t="str">
        <f t="shared" si="347"/>
        <v>N</v>
      </c>
      <c r="E4317" t="s">
        <v>4606</v>
      </c>
      <c r="F4317" s="27" t="str">
        <f t="shared" si="348"/>
        <v>CCV-9A</v>
      </c>
      <c r="G4317" t="s">
        <v>4607</v>
      </c>
      <c r="H4317" t="s">
        <v>105</v>
      </c>
      <c r="I4317" t="s">
        <v>4666</v>
      </c>
      <c r="J4317">
        <v>17</v>
      </c>
      <c r="K4317">
        <v>0</v>
      </c>
      <c r="L4317">
        <v>6</v>
      </c>
      <c r="M4317">
        <v>430</v>
      </c>
      <c r="N4317">
        <v>15</v>
      </c>
      <c r="O4317">
        <v>2</v>
      </c>
      <c r="P4317">
        <v>4</v>
      </c>
      <c r="Q4317">
        <v>3</v>
      </c>
      <c r="R4317" s="27">
        <f t="shared" si="349"/>
        <v>591</v>
      </c>
      <c r="S4317" s="27">
        <f t="shared" si="350"/>
        <v>452</v>
      </c>
      <c r="T4317" s="27" t="str">
        <f>IFERROR(VLOOKUP(F4317,#REF!,2,0),"")</f>
        <v/>
      </c>
      <c r="U4317" s="27" t="str">
        <f t="shared" si="351"/>
        <v>,21:00:00,car,591</v>
      </c>
    </row>
    <row r="4318" spans="1:21" hidden="1" x14ac:dyDescent="0.25">
      <c r="A4318" t="s">
        <v>219</v>
      </c>
      <c r="B4318">
        <v>21</v>
      </c>
      <c r="C4318" s="27" t="str">
        <f t="shared" si="347"/>
        <v>N</v>
      </c>
      <c r="E4318" t="s">
        <v>4606</v>
      </c>
      <c r="F4318" s="27" t="str">
        <f t="shared" si="348"/>
        <v>CCV-9A</v>
      </c>
      <c r="G4318" t="s">
        <v>4607</v>
      </c>
      <c r="H4318" t="s">
        <v>105</v>
      </c>
      <c r="I4318" t="s">
        <v>4667</v>
      </c>
      <c r="J4318">
        <v>0</v>
      </c>
      <c r="K4318">
        <v>3</v>
      </c>
      <c r="L4318">
        <v>3</v>
      </c>
      <c r="M4318">
        <v>418</v>
      </c>
      <c r="N4318">
        <v>27</v>
      </c>
      <c r="O4318">
        <v>0</v>
      </c>
      <c r="P4318">
        <v>5</v>
      </c>
      <c r="Q4318">
        <v>4</v>
      </c>
      <c r="R4318" s="27">
        <f t="shared" si="349"/>
        <v>579</v>
      </c>
      <c r="S4318" s="27">
        <f t="shared" si="350"/>
        <v>435</v>
      </c>
      <c r="T4318" s="27" t="str">
        <f>IFERROR(VLOOKUP(F4318,#REF!,2,0),"")</f>
        <v/>
      </c>
      <c r="U4318" s="27" t="str">
        <f t="shared" si="351"/>
        <v>,21:15:00,car,579</v>
      </c>
    </row>
    <row r="4319" spans="1:21" hidden="1" x14ac:dyDescent="0.25">
      <c r="A4319" t="s">
        <v>221</v>
      </c>
      <c r="B4319">
        <v>21</v>
      </c>
      <c r="C4319" s="27" t="str">
        <f t="shared" si="347"/>
        <v>N</v>
      </c>
      <c r="E4319" t="s">
        <v>4606</v>
      </c>
      <c r="F4319" s="27" t="str">
        <f t="shared" si="348"/>
        <v>CCV-9A</v>
      </c>
      <c r="G4319" t="s">
        <v>4607</v>
      </c>
      <c r="H4319" t="s">
        <v>105</v>
      </c>
      <c r="I4319" t="s">
        <v>4668</v>
      </c>
      <c r="J4319">
        <v>0</v>
      </c>
      <c r="K4319">
        <v>1</v>
      </c>
      <c r="L4319">
        <v>4</v>
      </c>
      <c r="M4319">
        <v>249</v>
      </c>
      <c r="N4319">
        <v>28</v>
      </c>
      <c r="O4319">
        <v>0</v>
      </c>
      <c r="P4319">
        <v>1</v>
      </c>
      <c r="Q4319">
        <v>4</v>
      </c>
      <c r="R4319" s="27">
        <f t="shared" si="349"/>
        <v>352</v>
      </c>
      <c r="S4319" s="27">
        <f t="shared" si="350"/>
        <v>264</v>
      </c>
      <c r="T4319" s="27" t="str">
        <f>IFERROR(VLOOKUP(F4319,#REF!,2,0),"")</f>
        <v/>
      </c>
      <c r="U4319" s="27" t="str">
        <f t="shared" si="351"/>
        <v>,21:30:00,car,352</v>
      </c>
    </row>
    <row r="4320" spans="1:21" hidden="1" x14ac:dyDescent="0.25">
      <c r="A4320" t="s">
        <v>223</v>
      </c>
      <c r="B4320">
        <v>21</v>
      </c>
      <c r="C4320" s="27" t="str">
        <f t="shared" si="347"/>
        <v>N</v>
      </c>
      <c r="E4320" t="s">
        <v>4606</v>
      </c>
      <c r="F4320" s="27" t="str">
        <f t="shared" si="348"/>
        <v>CCV-9A</v>
      </c>
      <c r="G4320" t="s">
        <v>4607</v>
      </c>
      <c r="H4320" t="s">
        <v>105</v>
      </c>
      <c r="I4320" t="s">
        <v>4669</v>
      </c>
      <c r="J4320">
        <v>0</v>
      </c>
      <c r="K4320">
        <v>4</v>
      </c>
      <c r="L4320">
        <v>2</v>
      </c>
      <c r="M4320">
        <v>291</v>
      </c>
      <c r="N4320">
        <v>35</v>
      </c>
      <c r="O4320">
        <v>0</v>
      </c>
      <c r="P4320">
        <v>3</v>
      </c>
      <c r="Q4320">
        <v>4</v>
      </c>
      <c r="R4320" s="27">
        <f t="shared" si="349"/>
        <v>412</v>
      </c>
      <c r="S4320" s="27">
        <f t="shared" si="350"/>
        <v>303</v>
      </c>
      <c r="T4320" s="27" t="str">
        <f>IFERROR(VLOOKUP(F4320,#REF!,2,0),"")</f>
        <v/>
      </c>
      <c r="U4320" s="27" t="str">
        <f t="shared" si="351"/>
        <v>,21:45:00,car,412</v>
      </c>
    </row>
    <row r="4321" spans="1:21" hidden="1" x14ac:dyDescent="0.25">
      <c r="A4321" t="s">
        <v>225</v>
      </c>
      <c r="B4321">
        <v>22</v>
      </c>
      <c r="C4321" s="27" t="str">
        <f t="shared" si="347"/>
        <v>N</v>
      </c>
      <c r="E4321" t="s">
        <v>4606</v>
      </c>
      <c r="F4321" s="27" t="str">
        <f t="shared" si="348"/>
        <v>CCV-9A</v>
      </c>
      <c r="G4321" t="s">
        <v>4607</v>
      </c>
      <c r="H4321" t="s">
        <v>105</v>
      </c>
      <c r="I4321" t="s">
        <v>4670</v>
      </c>
      <c r="J4321">
        <v>0</v>
      </c>
      <c r="K4321">
        <v>1</v>
      </c>
      <c r="L4321">
        <v>0</v>
      </c>
      <c r="M4321">
        <v>25</v>
      </c>
      <c r="N4321">
        <v>0</v>
      </c>
      <c r="O4321">
        <v>0</v>
      </c>
      <c r="P4321">
        <v>0</v>
      </c>
      <c r="Q4321">
        <v>0</v>
      </c>
      <c r="R4321" s="27">
        <f t="shared" si="349"/>
        <v>36</v>
      </c>
      <c r="S4321" s="27">
        <f t="shared" si="350"/>
        <v>25</v>
      </c>
      <c r="T4321" s="27" t="str">
        <f>IFERROR(VLOOKUP(F4321,#REF!,2,0),"")</f>
        <v/>
      </c>
      <c r="U4321" s="27" t="str">
        <f t="shared" si="351"/>
        <v>,22:00:00,car,36</v>
      </c>
    </row>
    <row r="4322" spans="1:21" hidden="1" x14ac:dyDescent="0.25">
      <c r="A4322" t="s">
        <v>107</v>
      </c>
      <c r="B4322">
        <v>6</v>
      </c>
      <c r="C4322" s="27" t="str">
        <f t="shared" si="347"/>
        <v>M</v>
      </c>
      <c r="E4322" t="s">
        <v>4671</v>
      </c>
      <c r="F4322" s="27" t="str">
        <f t="shared" si="348"/>
        <v>CCV-9B</v>
      </c>
      <c r="G4322" t="s">
        <v>4672</v>
      </c>
      <c r="H4322" t="s">
        <v>105</v>
      </c>
      <c r="I4322" t="s">
        <v>4673</v>
      </c>
      <c r="J4322">
        <v>1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 s="27">
        <f t="shared" si="349"/>
        <v>0</v>
      </c>
      <c r="S4322" s="27">
        <f t="shared" si="350"/>
        <v>0</v>
      </c>
      <c r="T4322" s="27" t="str">
        <f>IFERROR(VLOOKUP(F4322,#REF!,2,0),"")</f>
        <v/>
      </c>
      <c r="U4322" s="27" t="str">
        <f t="shared" si="351"/>
        <v>,06:15:00,car,0</v>
      </c>
    </row>
    <row r="4323" spans="1:21" hidden="1" x14ac:dyDescent="0.25">
      <c r="A4323" t="s">
        <v>109</v>
      </c>
      <c r="B4323">
        <v>6</v>
      </c>
      <c r="C4323" s="27" t="str">
        <f t="shared" si="347"/>
        <v>M</v>
      </c>
      <c r="E4323" t="s">
        <v>4671</v>
      </c>
      <c r="F4323" s="27" t="str">
        <f t="shared" si="348"/>
        <v>CCV-9B</v>
      </c>
      <c r="G4323" t="s">
        <v>4672</v>
      </c>
      <c r="H4323" t="s">
        <v>105</v>
      </c>
      <c r="I4323" t="s">
        <v>4674</v>
      </c>
      <c r="J4323">
        <v>0</v>
      </c>
      <c r="K4323">
        <v>5</v>
      </c>
      <c r="L4323">
        <v>3</v>
      </c>
      <c r="M4323">
        <v>256</v>
      </c>
      <c r="N4323">
        <v>57</v>
      </c>
      <c r="O4323">
        <v>3</v>
      </c>
      <c r="P4323">
        <v>22</v>
      </c>
      <c r="Q4323">
        <v>9</v>
      </c>
      <c r="R4323" s="27">
        <f t="shared" si="349"/>
        <v>409</v>
      </c>
      <c r="S4323" s="27">
        <f t="shared" si="350"/>
        <v>295</v>
      </c>
      <c r="T4323" s="27" t="str">
        <f>IFERROR(VLOOKUP(F4323,#REF!,2,0),"")</f>
        <v/>
      </c>
      <c r="U4323" s="27" t="str">
        <f t="shared" si="351"/>
        <v>,06:30:00,car,409</v>
      </c>
    </row>
    <row r="4324" spans="1:21" hidden="1" x14ac:dyDescent="0.25">
      <c r="A4324" t="s">
        <v>111</v>
      </c>
      <c r="B4324">
        <v>6</v>
      </c>
      <c r="C4324" s="27" t="str">
        <f t="shared" si="347"/>
        <v>M</v>
      </c>
      <c r="E4324" t="s">
        <v>4671</v>
      </c>
      <c r="F4324" s="27" t="str">
        <f t="shared" si="348"/>
        <v>CCV-9B</v>
      </c>
      <c r="G4324" t="s">
        <v>4672</v>
      </c>
      <c r="H4324" t="s">
        <v>105</v>
      </c>
      <c r="I4324" t="s">
        <v>4675</v>
      </c>
      <c r="J4324">
        <v>0</v>
      </c>
      <c r="K4324">
        <v>1</v>
      </c>
      <c r="L4324">
        <v>0</v>
      </c>
      <c r="M4324">
        <v>348</v>
      </c>
      <c r="N4324">
        <v>95</v>
      </c>
      <c r="O4324">
        <v>1</v>
      </c>
      <c r="P4324">
        <v>14</v>
      </c>
      <c r="Q4324">
        <v>10</v>
      </c>
      <c r="R4324" s="27">
        <f t="shared" si="349"/>
        <v>507</v>
      </c>
      <c r="S4324" s="27">
        <f t="shared" si="350"/>
        <v>372</v>
      </c>
      <c r="T4324" s="27" t="str">
        <f>IFERROR(VLOOKUP(F4324,#REF!,2,0),"")</f>
        <v/>
      </c>
      <c r="U4324" s="27" t="str">
        <f t="shared" si="351"/>
        <v>,06:45:00,car,507</v>
      </c>
    </row>
    <row r="4325" spans="1:21" hidden="1" x14ac:dyDescent="0.25">
      <c r="A4325" t="s">
        <v>113</v>
      </c>
      <c r="B4325">
        <v>7</v>
      </c>
      <c r="C4325" s="27" t="str">
        <f t="shared" si="347"/>
        <v>M</v>
      </c>
      <c r="E4325" t="s">
        <v>4671</v>
      </c>
      <c r="F4325" s="27" t="str">
        <f t="shared" si="348"/>
        <v>CCV-9B</v>
      </c>
      <c r="G4325" t="s">
        <v>4672</v>
      </c>
      <c r="H4325" t="s">
        <v>105</v>
      </c>
      <c r="I4325" t="s">
        <v>4676</v>
      </c>
      <c r="J4325">
        <v>0</v>
      </c>
      <c r="K4325">
        <v>5</v>
      </c>
      <c r="L4325">
        <v>2</v>
      </c>
      <c r="M4325">
        <v>388</v>
      </c>
      <c r="N4325">
        <v>85</v>
      </c>
      <c r="O4325">
        <v>1</v>
      </c>
      <c r="P4325">
        <v>14</v>
      </c>
      <c r="Q4325">
        <v>8</v>
      </c>
      <c r="R4325" s="27">
        <f t="shared" si="349"/>
        <v>571</v>
      </c>
      <c r="S4325" s="27">
        <f t="shared" si="350"/>
        <v>415</v>
      </c>
      <c r="T4325" s="27" t="str">
        <f>IFERROR(VLOOKUP(F4325,#REF!,2,0),"")</f>
        <v/>
      </c>
      <c r="U4325" s="27" t="str">
        <f t="shared" si="351"/>
        <v>,07:00:00,car,571</v>
      </c>
    </row>
    <row r="4326" spans="1:21" hidden="1" x14ac:dyDescent="0.25">
      <c r="A4326" t="s">
        <v>115</v>
      </c>
      <c r="B4326">
        <v>7</v>
      </c>
      <c r="C4326" s="27" t="str">
        <f t="shared" si="347"/>
        <v>M</v>
      </c>
      <c r="E4326" t="s">
        <v>4671</v>
      </c>
      <c r="F4326" s="27" t="str">
        <f t="shared" si="348"/>
        <v>CCV-9B</v>
      </c>
      <c r="G4326" t="s">
        <v>4672</v>
      </c>
      <c r="H4326" t="s">
        <v>105</v>
      </c>
      <c r="I4326" t="s">
        <v>4677</v>
      </c>
      <c r="J4326">
        <v>0</v>
      </c>
      <c r="K4326">
        <v>4</v>
      </c>
      <c r="L4326">
        <v>0</v>
      </c>
      <c r="M4326">
        <v>502</v>
      </c>
      <c r="N4326">
        <v>90</v>
      </c>
      <c r="O4326">
        <v>0</v>
      </c>
      <c r="P4326">
        <v>15</v>
      </c>
      <c r="Q4326">
        <v>10</v>
      </c>
      <c r="R4326" s="27">
        <f t="shared" si="349"/>
        <v>715</v>
      </c>
      <c r="S4326" s="27">
        <f t="shared" si="350"/>
        <v>527</v>
      </c>
      <c r="T4326" s="27" t="str">
        <f>IFERROR(VLOOKUP(F4326,#REF!,2,0),"")</f>
        <v/>
      </c>
      <c r="U4326" s="27" t="str">
        <f t="shared" si="351"/>
        <v>,07:15:00,car,715</v>
      </c>
    </row>
    <row r="4327" spans="1:21" hidden="1" x14ac:dyDescent="0.25">
      <c r="A4327" t="s">
        <v>117</v>
      </c>
      <c r="B4327">
        <v>7</v>
      </c>
      <c r="C4327" s="27" t="str">
        <f t="shared" si="347"/>
        <v>M</v>
      </c>
      <c r="E4327" t="s">
        <v>4671</v>
      </c>
      <c r="F4327" s="27" t="str">
        <f t="shared" si="348"/>
        <v>CCV-9B</v>
      </c>
      <c r="G4327" t="s">
        <v>4672</v>
      </c>
      <c r="H4327" t="s">
        <v>105</v>
      </c>
      <c r="I4327" t="s">
        <v>4678</v>
      </c>
      <c r="J4327">
        <v>0</v>
      </c>
      <c r="K4327">
        <v>12</v>
      </c>
      <c r="L4327">
        <v>3</v>
      </c>
      <c r="M4327">
        <v>569</v>
      </c>
      <c r="N4327">
        <v>125</v>
      </c>
      <c r="O4327">
        <v>1</v>
      </c>
      <c r="P4327">
        <v>16</v>
      </c>
      <c r="Q4327">
        <v>10</v>
      </c>
      <c r="R4327" s="27">
        <f t="shared" si="349"/>
        <v>842</v>
      </c>
      <c r="S4327" s="27">
        <f t="shared" si="350"/>
        <v>603</v>
      </c>
      <c r="T4327" s="27" t="str">
        <f>IFERROR(VLOOKUP(F4327,#REF!,2,0),"")</f>
        <v/>
      </c>
      <c r="U4327" s="27" t="str">
        <f t="shared" si="351"/>
        <v>,07:30:00,car,842</v>
      </c>
    </row>
    <row r="4328" spans="1:21" hidden="1" x14ac:dyDescent="0.25">
      <c r="A4328" t="s">
        <v>119</v>
      </c>
      <c r="B4328">
        <v>7</v>
      </c>
      <c r="C4328" s="27" t="str">
        <f t="shared" si="347"/>
        <v>M</v>
      </c>
      <c r="E4328" t="s">
        <v>4671</v>
      </c>
      <c r="F4328" s="27" t="str">
        <f t="shared" si="348"/>
        <v>CCV-9B</v>
      </c>
      <c r="G4328" t="s">
        <v>4672</v>
      </c>
      <c r="H4328" t="s">
        <v>105</v>
      </c>
      <c r="I4328" t="s">
        <v>4679</v>
      </c>
      <c r="J4328">
        <v>0</v>
      </c>
      <c r="K4328">
        <v>8</v>
      </c>
      <c r="L4328">
        <v>0</v>
      </c>
      <c r="M4328">
        <v>582</v>
      </c>
      <c r="N4328">
        <v>138</v>
      </c>
      <c r="O4328">
        <v>0</v>
      </c>
      <c r="P4328">
        <v>12</v>
      </c>
      <c r="Q4328">
        <v>26</v>
      </c>
      <c r="R4328" s="27">
        <f t="shared" si="349"/>
        <v>857</v>
      </c>
      <c r="S4328" s="27">
        <f t="shared" si="350"/>
        <v>620</v>
      </c>
      <c r="T4328" s="27" t="str">
        <f>IFERROR(VLOOKUP(F4328,#REF!,2,0),"")</f>
        <v/>
      </c>
      <c r="U4328" s="27" t="str">
        <f t="shared" si="351"/>
        <v>,07:45:00,car,857</v>
      </c>
    </row>
    <row r="4329" spans="1:21" hidden="1" x14ac:dyDescent="0.25">
      <c r="A4329" t="s">
        <v>121</v>
      </c>
      <c r="B4329">
        <v>8</v>
      </c>
      <c r="C4329" s="27" t="str">
        <f t="shared" si="347"/>
        <v>M</v>
      </c>
      <c r="E4329" t="s">
        <v>4671</v>
      </c>
      <c r="F4329" s="27" t="str">
        <f t="shared" si="348"/>
        <v>CCV-9B</v>
      </c>
      <c r="G4329" t="s">
        <v>4672</v>
      </c>
      <c r="H4329" t="s">
        <v>105</v>
      </c>
      <c r="I4329" t="s">
        <v>4680</v>
      </c>
      <c r="J4329">
        <v>0</v>
      </c>
      <c r="K4329">
        <v>8</v>
      </c>
      <c r="L4329">
        <v>1</v>
      </c>
      <c r="M4329">
        <v>554</v>
      </c>
      <c r="N4329">
        <v>79</v>
      </c>
      <c r="O4329">
        <v>1</v>
      </c>
      <c r="P4329">
        <v>17</v>
      </c>
      <c r="Q4329">
        <v>15</v>
      </c>
      <c r="R4329" s="27">
        <f t="shared" si="349"/>
        <v>803</v>
      </c>
      <c r="S4329" s="27">
        <f t="shared" si="350"/>
        <v>589</v>
      </c>
      <c r="T4329" s="27" t="str">
        <f>IFERROR(VLOOKUP(F4329,#REF!,2,0),"")</f>
        <v/>
      </c>
      <c r="U4329" s="27" t="str">
        <f t="shared" si="351"/>
        <v>,08:00:00,car,803</v>
      </c>
    </row>
    <row r="4330" spans="1:21" hidden="1" x14ac:dyDescent="0.25">
      <c r="A4330" t="s">
        <v>123</v>
      </c>
      <c r="B4330">
        <v>8</v>
      </c>
      <c r="C4330" s="27" t="str">
        <f t="shared" si="347"/>
        <v>M</v>
      </c>
      <c r="E4330" t="s">
        <v>4671</v>
      </c>
      <c r="F4330" s="27" t="str">
        <f t="shared" si="348"/>
        <v>CCV-9B</v>
      </c>
      <c r="G4330" t="s">
        <v>4672</v>
      </c>
      <c r="H4330" t="s">
        <v>105</v>
      </c>
      <c r="I4330" t="s">
        <v>4681</v>
      </c>
      <c r="J4330">
        <v>0</v>
      </c>
      <c r="K4330">
        <v>7</v>
      </c>
      <c r="L4330">
        <v>1</v>
      </c>
      <c r="M4330">
        <v>408</v>
      </c>
      <c r="N4330">
        <v>82</v>
      </c>
      <c r="O4330">
        <v>0</v>
      </c>
      <c r="P4330">
        <v>10</v>
      </c>
      <c r="Q4330">
        <v>16</v>
      </c>
      <c r="R4330" s="27">
        <f t="shared" si="349"/>
        <v>604</v>
      </c>
      <c r="S4330" s="27">
        <f t="shared" si="350"/>
        <v>437</v>
      </c>
      <c r="T4330" s="27" t="str">
        <f>IFERROR(VLOOKUP(F4330,#REF!,2,0),"")</f>
        <v/>
      </c>
      <c r="U4330" s="27" t="str">
        <f t="shared" si="351"/>
        <v>,08:15:00,car,604</v>
      </c>
    </row>
    <row r="4331" spans="1:21" hidden="1" x14ac:dyDescent="0.25">
      <c r="A4331" t="s">
        <v>125</v>
      </c>
      <c r="B4331">
        <v>8</v>
      </c>
      <c r="C4331" s="27" t="str">
        <f t="shared" si="347"/>
        <v>M</v>
      </c>
      <c r="E4331" t="s">
        <v>4671</v>
      </c>
      <c r="F4331" s="27" t="str">
        <f t="shared" si="348"/>
        <v>CCV-9B</v>
      </c>
      <c r="G4331" t="s">
        <v>4672</v>
      </c>
      <c r="H4331" t="s">
        <v>105</v>
      </c>
      <c r="I4331" t="s">
        <v>4682</v>
      </c>
      <c r="J4331">
        <v>0</v>
      </c>
      <c r="K4331">
        <v>6</v>
      </c>
      <c r="L4331">
        <v>3</v>
      </c>
      <c r="M4331">
        <v>403</v>
      </c>
      <c r="N4331">
        <v>80</v>
      </c>
      <c r="O4331">
        <v>1</v>
      </c>
      <c r="P4331">
        <v>18</v>
      </c>
      <c r="Q4331">
        <v>15</v>
      </c>
      <c r="R4331" s="27">
        <f t="shared" si="349"/>
        <v>610</v>
      </c>
      <c r="S4331" s="27">
        <f t="shared" si="350"/>
        <v>444</v>
      </c>
      <c r="T4331" s="27" t="str">
        <f>IFERROR(VLOOKUP(F4331,#REF!,2,0),"")</f>
        <v/>
      </c>
      <c r="U4331" s="27" t="str">
        <f t="shared" si="351"/>
        <v>,08:30:00,car,610</v>
      </c>
    </row>
    <row r="4332" spans="1:21" hidden="1" x14ac:dyDescent="0.25">
      <c r="A4332" t="s">
        <v>127</v>
      </c>
      <c r="B4332">
        <v>8</v>
      </c>
      <c r="C4332" s="27" t="str">
        <f t="shared" si="347"/>
        <v>M</v>
      </c>
      <c r="E4332" t="s">
        <v>4671</v>
      </c>
      <c r="F4332" s="27" t="str">
        <f t="shared" si="348"/>
        <v>CCV-9B</v>
      </c>
      <c r="G4332" t="s">
        <v>4672</v>
      </c>
      <c r="H4332" t="s">
        <v>105</v>
      </c>
      <c r="I4332" t="s">
        <v>4683</v>
      </c>
      <c r="J4332">
        <v>0</v>
      </c>
      <c r="K4332">
        <v>10</v>
      </c>
      <c r="L4332">
        <v>3</v>
      </c>
      <c r="M4332">
        <v>400</v>
      </c>
      <c r="N4332">
        <v>53</v>
      </c>
      <c r="O4332">
        <v>0</v>
      </c>
      <c r="P4332">
        <v>13</v>
      </c>
      <c r="Q4332">
        <v>7</v>
      </c>
      <c r="R4332" s="27">
        <f t="shared" si="349"/>
        <v>594</v>
      </c>
      <c r="S4332" s="27">
        <f t="shared" si="350"/>
        <v>428</v>
      </c>
      <c r="T4332" s="27" t="str">
        <f>IFERROR(VLOOKUP(F4332,#REF!,2,0),"")</f>
        <v/>
      </c>
      <c r="U4332" s="27" t="str">
        <f t="shared" si="351"/>
        <v>,08:45:00,car,594</v>
      </c>
    </row>
    <row r="4333" spans="1:21" hidden="1" x14ac:dyDescent="0.25">
      <c r="A4333" t="s">
        <v>129</v>
      </c>
      <c r="B4333">
        <v>9</v>
      </c>
      <c r="C4333" s="27" t="str">
        <f t="shared" si="347"/>
        <v>M</v>
      </c>
      <c r="E4333" t="s">
        <v>4671</v>
      </c>
      <c r="F4333" s="27" t="str">
        <f t="shared" si="348"/>
        <v>CCV-9B</v>
      </c>
      <c r="G4333" t="s">
        <v>4672</v>
      </c>
      <c r="H4333" t="s">
        <v>105</v>
      </c>
      <c r="I4333" t="s">
        <v>4684</v>
      </c>
      <c r="J4333">
        <v>0</v>
      </c>
      <c r="K4333">
        <v>9</v>
      </c>
      <c r="L4333">
        <v>7</v>
      </c>
      <c r="M4333">
        <v>369</v>
      </c>
      <c r="N4333">
        <v>62</v>
      </c>
      <c r="O4333">
        <v>3</v>
      </c>
      <c r="P4333">
        <v>10</v>
      </c>
      <c r="Q4333">
        <v>4</v>
      </c>
      <c r="R4333" s="27">
        <f t="shared" si="349"/>
        <v>558</v>
      </c>
      <c r="S4333" s="27">
        <f t="shared" si="350"/>
        <v>401</v>
      </c>
      <c r="T4333" s="27" t="str">
        <f>IFERROR(VLOOKUP(F4333,#REF!,2,0),"")</f>
        <v/>
      </c>
      <c r="U4333" s="27" t="str">
        <f t="shared" si="351"/>
        <v>,09:00:00,car,558</v>
      </c>
    </row>
    <row r="4334" spans="1:21" hidden="1" x14ac:dyDescent="0.25">
      <c r="A4334" t="s">
        <v>131</v>
      </c>
      <c r="B4334">
        <v>9</v>
      </c>
      <c r="C4334" s="27" t="str">
        <f t="shared" si="347"/>
        <v>M</v>
      </c>
      <c r="E4334" t="s">
        <v>4671</v>
      </c>
      <c r="F4334" s="27" t="str">
        <f t="shared" si="348"/>
        <v>CCV-9B</v>
      </c>
      <c r="G4334" t="s">
        <v>4672</v>
      </c>
      <c r="H4334" t="s">
        <v>105</v>
      </c>
      <c r="I4334" t="s">
        <v>4685</v>
      </c>
      <c r="J4334">
        <v>0</v>
      </c>
      <c r="K4334">
        <v>9</v>
      </c>
      <c r="L4334">
        <v>4</v>
      </c>
      <c r="M4334">
        <v>393</v>
      </c>
      <c r="N4334">
        <v>58</v>
      </c>
      <c r="O4334">
        <v>3</v>
      </c>
      <c r="P4334">
        <v>18</v>
      </c>
      <c r="Q4334">
        <v>10</v>
      </c>
      <c r="R4334" s="27">
        <f t="shared" si="349"/>
        <v>597</v>
      </c>
      <c r="S4334" s="27">
        <f t="shared" si="350"/>
        <v>431</v>
      </c>
      <c r="T4334" s="27" t="str">
        <f>IFERROR(VLOOKUP(F4334,#REF!,2,0),"")</f>
        <v/>
      </c>
      <c r="U4334" s="27" t="str">
        <f t="shared" si="351"/>
        <v>,09:15:00,car,597</v>
      </c>
    </row>
    <row r="4335" spans="1:21" hidden="1" x14ac:dyDescent="0.25">
      <c r="A4335" t="s">
        <v>133</v>
      </c>
      <c r="B4335">
        <v>9</v>
      </c>
      <c r="C4335" s="27" t="str">
        <f t="shared" si="347"/>
        <v>M</v>
      </c>
      <c r="E4335" t="s">
        <v>4671</v>
      </c>
      <c r="F4335" s="27" t="str">
        <f t="shared" si="348"/>
        <v>CCV-9B</v>
      </c>
      <c r="G4335" t="s">
        <v>4672</v>
      </c>
      <c r="H4335" t="s">
        <v>105</v>
      </c>
      <c r="I4335" t="s">
        <v>4686</v>
      </c>
      <c r="J4335">
        <v>0</v>
      </c>
      <c r="K4335">
        <v>16</v>
      </c>
      <c r="L4335">
        <v>12</v>
      </c>
      <c r="M4335">
        <v>310</v>
      </c>
      <c r="N4335">
        <v>42</v>
      </c>
      <c r="O4335">
        <v>1</v>
      </c>
      <c r="P4335">
        <v>20</v>
      </c>
      <c r="Q4335">
        <v>14</v>
      </c>
      <c r="R4335" s="27">
        <f t="shared" si="349"/>
        <v>537</v>
      </c>
      <c r="S4335" s="27">
        <f t="shared" si="350"/>
        <v>374</v>
      </c>
      <c r="T4335" s="27" t="str">
        <f>IFERROR(VLOOKUP(F4335,#REF!,2,0),"")</f>
        <v/>
      </c>
      <c r="U4335" s="27" t="str">
        <f t="shared" si="351"/>
        <v>,09:30:00,car,537</v>
      </c>
    </row>
    <row r="4336" spans="1:21" hidden="1" x14ac:dyDescent="0.25">
      <c r="A4336" t="s">
        <v>135</v>
      </c>
      <c r="B4336">
        <v>9</v>
      </c>
      <c r="C4336" s="27" t="str">
        <f t="shared" si="347"/>
        <v>M</v>
      </c>
      <c r="E4336" t="s">
        <v>4671</v>
      </c>
      <c r="F4336" s="27" t="str">
        <f t="shared" si="348"/>
        <v>CCV-9B</v>
      </c>
      <c r="G4336" t="s">
        <v>4672</v>
      </c>
      <c r="H4336" t="s">
        <v>105</v>
      </c>
      <c r="I4336" t="s">
        <v>4687</v>
      </c>
      <c r="J4336">
        <v>0</v>
      </c>
      <c r="K4336">
        <v>14</v>
      </c>
      <c r="L4336">
        <v>15</v>
      </c>
      <c r="M4336">
        <v>367</v>
      </c>
      <c r="N4336">
        <v>38</v>
      </c>
      <c r="O4336">
        <v>1</v>
      </c>
      <c r="P4336">
        <v>22</v>
      </c>
      <c r="Q4336">
        <v>17</v>
      </c>
      <c r="R4336" s="27">
        <f t="shared" si="349"/>
        <v>622</v>
      </c>
      <c r="S4336" s="27">
        <f t="shared" si="350"/>
        <v>444</v>
      </c>
      <c r="T4336" s="27" t="str">
        <f>IFERROR(VLOOKUP(F4336,#REF!,2,0),"")</f>
        <v/>
      </c>
      <c r="U4336" s="27" t="str">
        <f t="shared" si="351"/>
        <v>,09:45:00,car,622</v>
      </c>
    </row>
    <row r="4337" spans="1:21" hidden="1" x14ac:dyDescent="0.25">
      <c r="A4337" t="s">
        <v>137</v>
      </c>
      <c r="B4337">
        <v>10</v>
      </c>
      <c r="C4337" s="27" t="str">
        <f t="shared" si="347"/>
        <v>M</v>
      </c>
      <c r="E4337" t="s">
        <v>4671</v>
      </c>
      <c r="F4337" s="27" t="str">
        <f t="shared" si="348"/>
        <v>CCV-9B</v>
      </c>
      <c r="G4337" t="s">
        <v>4672</v>
      </c>
      <c r="H4337" t="s">
        <v>105</v>
      </c>
      <c r="I4337" t="s">
        <v>4688</v>
      </c>
      <c r="J4337">
        <v>0</v>
      </c>
      <c r="K4337">
        <v>18</v>
      </c>
      <c r="L4337">
        <v>12</v>
      </c>
      <c r="M4337">
        <v>316</v>
      </c>
      <c r="N4337">
        <v>47</v>
      </c>
      <c r="O4337">
        <v>1</v>
      </c>
      <c r="P4337">
        <v>21</v>
      </c>
      <c r="Q4337">
        <v>6</v>
      </c>
      <c r="R4337" s="27">
        <f t="shared" si="349"/>
        <v>542</v>
      </c>
      <c r="S4337" s="27">
        <f t="shared" si="350"/>
        <v>373</v>
      </c>
      <c r="T4337" s="27" t="str">
        <f>IFERROR(VLOOKUP(F4337,#REF!,2,0),"")</f>
        <v/>
      </c>
      <c r="U4337" s="27" t="str">
        <f t="shared" si="351"/>
        <v>,10:00:00,car,542</v>
      </c>
    </row>
    <row r="4338" spans="1:21" hidden="1" x14ac:dyDescent="0.25">
      <c r="A4338" t="s">
        <v>139</v>
      </c>
      <c r="B4338">
        <v>10</v>
      </c>
      <c r="C4338" s="27" t="str">
        <f t="shared" si="347"/>
        <v>M</v>
      </c>
      <c r="E4338" t="s">
        <v>4671</v>
      </c>
      <c r="F4338" s="27" t="str">
        <f t="shared" si="348"/>
        <v>CCV-9B</v>
      </c>
      <c r="G4338" t="s">
        <v>4672</v>
      </c>
      <c r="H4338" t="s">
        <v>105</v>
      </c>
      <c r="I4338" t="s">
        <v>4689</v>
      </c>
      <c r="J4338">
        <v>0</v>
      </c>
      <c r="K4338">
        <v>24</v>
      </c>
      <c r="L4338">
        <v>6</v>
      </c>
      <c r="M4338">
        <v>291</v>
      </c>
      <c r="N4338">
        <v>44</v>
      </c>
      <c r="O4338">
        <v>3</v>
      </c>
      <c r="P4338">
        <v>8</v>
      </c>
      <c r="Q4338">
        <v>15</v>
      </c>
      <c r="R4338" s="27">
        <f t="shared" si="349"/>
        <v>500</v>
      </c>
      <c r="S4338" s="27">
        <f t="shared" si="350"/>
        <v>329</v>
      </c>
      <c r="T4338" s="27" t="str">
        <f>IFERROR(VLOOKUP(F4338,#REF!,2,0),"")</f>
        <v/>
      </c>
      <c r="U4338" s="27" t="str">
        <f t="shared" si="351"/>
        <v>,10:15:00,car,500</v>
      </c>
    </row>
    <row r="4339" spans="1:21" hidden="1" x14ac:dyDescent="0.25">
      <c r="A4339" t="s">
        <v>141</v>
      </c>
      <c r="B4339">
        <v>10</v>
      </c>
      <c r="C4339" s="27" t="str">
        <f t="shared" si="347"/>
        <v>M</v>
      </c>
      <c r="E4339" t="s">
        <v>4671</v>
      </c>
      <c r="F4339" s="27" t="str">
        <f t="shared" si="348"/>
        <v>CCV-9B</v>
      </c>
      <c r="G4339" t="s">
        <v>4672</v>
      </c>
      <c r="H4339" t="s">
        <v>105</v>
      </c>
      <c r="I4339" t="s">
        <v>4690</v>
      </c>
      <c r="J4339">
        <v>0</v>
      </c>
      <c r="K4339">
        <v>23</v>
      </c>
      <c r="L4339">
        <v>1</v>
      </c>
      <c r="M4339">
        <v>259</v>
      </c>
      <c r="N4339">
        <v>27</v>
      </c>
      <c r="O4339">
        <v>0</v>
      </c>
      <c r="P4339">
        <v>19</v>
      </c>
      <c r="Q4339">
        <v>18</v>
      </c>
      <c r="R4339" s="27">
        <f t="shared" si="349"/>
        <v>454</v>
      </c>
      <c r="S4339" s="27">
        <f t="shared" si="350"/>
        <v>299</v>
      </c>
      <c r="T4339" s="27" t="str">
        <f>IFERROR(VLOOKUP(F4339,#REF!,2,0),"")</f>
        <v/>
      </c>
      <c r="U4339" s="27" t="str">
        <f t="shared" si="351"/>
        <v>,10:30:00,car,454</v>
      </c>
    </row>
    <row r="4340" spans="1:21" hidden="1" x14ac:dyDescent="0.25">
      <c r="A4340" t="s">
        <v>143</v>
      </c>
      <c r="B4340">
        <v>10</v>
      </c>
      <c r="C4340" s="27" t="str">
        <f t="shared" si="347"/>
        <v>M</v>
      </c>
      <c r="E4340" t="s">
        <v>4671</v>
      </c>
      <c r="F4340" s="27" t="str">
        <f t="shared" si="348"/>
        <v>CCV-9B</v>
      </c>
      <c r="G4340" t="s">
        <v>4672</v>
      </c>
      <c r="H4340" t="s">
        <v>105</v>
      </c>
      <c r="I4340" t="s">
        <v>4691</v>
      </c>
      <c r="J4340">
        <v>0</v>
      </c>
      <c r="K4340">
        <v>21</v>
      </c>
      <c r="L4340">
        <v>1</v>
      </c>
      <c r="M4340">
        <v>257</v>
      </c>
      <c r="N4340">
        <v>49</v>
      </c>
      <c r="O4340">
        <v>0</v>
      </c>
      <c r="P4340">
        <v>10</v>
      </c>
      <c r="Q4340">
        <v>15</v>
      </c>
      <c r="R4340" s="27">
        <f t="shared" si="349"/>
        <v>436</v>
      </c>
      <c r="S4340" s="27">
        <f t="shared" si="350"/>
        <v>285</v>
      </c>
      <c r="T4340" s="27" t="str">
        <f>IFERROR(VLOOKUP(F4340,#REF!,2,0),"")</f>
        <v/>
      </c>
      <c r="U4340" s="27" t="str">
        <f t="shared" si="351"/>
        <v>,10:45:00,car,436</v>
      </c>
    </row>
    <row r="4341" spans="1:21" hidden="1" x14ac:dyDescent="0.25">
      <c r="A4341" t="s">
        <v>145</v>
      </c>
      <c r="B4341">
        <v>11</v>
      </c>
      <c r="C4341" s="27" t="str">
        <f t="shared" si="347"/>
        <v>M</v>
      </c>
      <c r="E4341" t="s">
        <v>4671</v>
      </c>
      <c r="F4341" s="27" t="str">
        <f t="shared" si="348"/>
        <v>CCV-9B</v>
      </c>
      <c r="G4341" t="s">
        <v>4672</v>
      </c>
      <c r="H4341" t="s">
        <v>105</v>
      </c>
      <c r="I4341" t="s">
        <v>4692</v>
      </c>
      <c r="J4341">
        <v>0</v>
      </c>
      <c r="K4341">
        <v>22</v>
      </c>
      <c r="L4341">
        <v>6</v>
      </c>
      <c r="M4341">
        <v>246</v>
      </c>
      <c r="N4341">
        <v>45</v>
      </c>
      <c r="O4341">
        <v>0</v>
      </c>
      <c r="P4341">
        <v>16</v>
      </c>
      <c r="Q4341">
        <v>29</v>
      </c>
      <c r="R4341" s="27">
        <f t="shared" si="349"/>
        <v>465</v>
      </c>
      <c r="S4341" s="27">
        <f t="shared" si="350"/>
        <v>306</v>
      </c>
      <c r="T4341" s="27" t="str">
        <f>IFERROR(VLOOKUP(F4341,#REF!,2,0),"")</f>
        <v/>
      </c>
      <c r="U4341" s="27" t="str">
        <f t="shared" si="351"/>
        <v>,11:00:00,car,465</v>
      </c>
    </row>
    <row r="4342" spans="1:21" hidden="1" x14ac:dyDescent="0.25">
      <c r="A4342" t="s">
        <v>147</v>
      </c>
      <c r="B4342">
        <v>11</v>
      </c>
      <c r="C4342" s="27" t="str">
        <f t="shared" si="347"/>
        <v>M</v>
      </c>
      <c r="E4342" t="s">
        <v>4671</v>
      </c>
      <c r="F4342" s="27" t="str">
        <f t="shared" si="348"/>
        <v>CCV-9B</v>
      </c>
      <c r="G4342" t="s">
        <v>4672</v>
      </c>
      <c r="H4342" t="s">
        <v>105</v>
      </c>
      <c r="I4342" t="s">
        <v>4693</v>
      </c>
      <c r="J4342">
        <v>0</v>
      </c>
      <c r="K4342">
        <v>28</v>
      </c>
      <c r="L4342">
        <v>7</v>
      </c>
      <c r="M4342">
        <v>329</v>
      </c>
      <c r="N4342">
        <v>46</v>
      </c>
      <c r="O4342">
        <v>1</v>
      </c>
      <c r="P4342">
        <v>18</v>
      </c>
      <c r="Q4342">
        <v>19</v>
      </c>
      <c r="R4342" s="27">
        <f t="shared" si="349"/>
        <v>582</v>
      </c>
      <c r="S4342" s="27">
        <f t="shared" si="350"/>
        <v>384</v>
      </c>
      <c r="T4342" s="27" t="str">
        <f>IFERROR(VLOOKUP(F4342,#REF!,2,0),"")</f>
        <v/>
      </c>
      <c r="U4342" s="27" t="str">
        <f t="shared" si="351"/>
        <v>,11:15:00,car,582</v>
      </c>
    </row>
    <row r="4343" spans="1:21" hidden="1" x14ac:dyDescent="0.25">
      <c r="A4343" t="s">
        <v>149</v>
      </c>
      <c r="B4343">
        <v>11</v>
      </c>
      <c r="C4343" s="27" t="str">
        <f t="shared" si="347"/>
        <v>M</v>
      </c>
      <c r="E4343" t="s">
        <v>4671</v>
      </c>
      <c r="F4343" s="27" t="str">
        <f t="shared" si="348"/>
        <v>CCV-9B</v>
      </c>
      <c r="G4343" t="s">
        <v>4672</v>
      </c>
      <c r="H4343" t="s">
        <v>105</v>
      </c>
      <c r="I4343" t="s">
        <v>4694</v>
      </c>
      <c r="J4343">
        <v>0</v>
      </c>
      <c r="K4343">
        <v>14</v>
      </c>
      <c r="L4343">
        <v>4</v>
      </c>
      <c r="M4343">
        <v>284</v>
      </c>
      <c r="N4343">
        <v>46</v>
      </c>
      <c r="O4343">
        <v>1</v>
      </c>
      <c r="P4343">
        <v>18</v>
      </c>
      <c r="Q4343">
        <v>13</v>
      </c>
      <c r="R4343" s="27">
        <f t="shared" si="349"/>
        <v>469</v>
      </c>
      <c r="S4343" s="27">
        <f t="shared" si="350"/>
        <v>325</v>
      </c>
      <c r="T4343" s="27" t="str">
        <f>IFERROR(VLOOKUP(F4343,#REF!,2,0),"")</f>
        <v/>
      </c>
      <c r="U4343" s="27" t="str">
        <f t="shared" si="351"/>
        <v>,11:30:00,car,469</v>
      </c>
    </row>
    <row r="4344" spans="1:21" hidden="1" x14ac:dyDescent="0.25">
      <c r="A4344" t="s">
        <v>151</v>
      </c>
      <c r="B4344">
        <v>11</v>
      </c>
      <c r="C4344" s="27" t="str">
        <f t="shared" si="347"/>
        <v>M</v>
      </c>
      <c r="E4344" t="s">
        <v>4671</v>
      </c>
      <c r="F4344" s="27" t="str">
        <f t="shared" si="348"/>
        <v>CCV-9B</v>
      </c>
      <c r="G4344" t="s">
        <v>4672</v>
      </c>
      <c r="H4344" t="s">
        <v>105</v>
      </c>
      <c r="I4344" t="s">
        <v>4695</v>
      </c>
      <c r="J4344">
        <v>0</v>
      </c>
      <c r="K4344">
        <v>23</v>
      </c>
      <c r="L4344">
        <v>3</v>
      </c>
      <c r="M4344">
        <v>356</v>
      </c>
      <c r="N4344">
        <v>49</v>
      </c>
      <c r="O4344">
        <v>1</v>
      </c>
      <c r="P4344">
        <v>14</v>
      </c>
      <c r="Q4344">
        <v>17</v>
      </c>
      <c r="R4344" s="27">
        <f t="shared" si="349"/>
        <v>584</v>
      </c>
      <c r="S4344" s="27">
        <f t="shared" si="350"/>
        <v>395</v>
      </c>
      <c r="T4344" s="27" t="str">
        <f>IFERROR(VLOOKUP(F4344,#REF!,2,0),"")</f>
        <v/>
      </c>
      <c r="U4344" s="27" t="str">
        <f t="shared" si="351"/>
        <v>,11:45:00,car,584</v>
      </c>
    </row>
    <row r="4345" spans="1:21" hidden="1" x14ac:dyDescent="0.25">
      <c r="A4345" t="s">
        <v>153</v>
      </c>
      <c r="B4345">
        <v>12</v>
      </c>
      <c r="C4345" s="27" t="str">
        <f t="shared" si="347"/>
        <v>T</v>
      </c>
      <c r="E4345" t="s">
        <v>4671</v>
      </c>
      <c r="F4345" s="27" t="str">
        <f t="shared" si="348"/>
        <v>CCV-9B</v>
      </c>
      <c r="G4345" t="s">
        <v>4672</v>
      </c>
      <c r="H4345" t="s">
        <v>105</v>
      </c>
      <c r="I4345" t="s">
        <v>4696</v>
      </c>
      <c r="J4345">
        <v>0</v>
      </c>
      <c r="K4345">
        <v>14</v>
      </c>
      <c r="L4345">
        <v>2</v>
      </c>
      <c r="M4345">
        <v>306</v>
      </c>
      <c r="N4345">
        <v>48</v>
      </c>
      <c r="O4345">
        <v>1</v>
      </c>
      <c r="P4345">
        <v>12</v>
      </c>
      <c r="Q4345">
        <v>14</v>
      </c>
      <c r="R4345" s="27">
        <f t="shared" si="349"/>
        <v>485</v>
      </c>
      <c r="S4345" s="27">
        <f t="shared" si="350"/>
        <v>337</v>
      </c>
      <c r="T4345" s="27" t="str">
        <f>IFERROR(VLOOKUP(F4345,#REF!,2,0),"")</f>
        <v/>
      </c>
      <c r="U4345" s="27" t="str">
        <f t="shared" si="351"/>
        <v>,12:00:00,car,485</v>
      </c>
    </row>
    <row r="4346" spans="1:21" hidden="1" x14ac:dyDescent="0.25">
      <c r="A4346" t="s">
        <v>155</v>
      </c>
      <c r="B4346">
        <v>12</v>
      </c>
      <c r="C4346" s="27" t="str">
        <f t="shared" si="347"/>
        <v>T</v>
      </c>
      <c r="E4346" t="s">
        <v>4671</v>
      </c>
      <c r="F4346" s="27" t="str">
        <f t="shared" si="348"/>
        <v>CCV-9B</v>
      </c>
      <c r="G4346" t="s">
        <v>4672</v>
      </c>
      <c r="H4346" t="s">
        <v>105</v>
      </c>
      <c r="I4346" t="s">
        <v>4697</v>
      </c>
      <c r="J4346">
        <v>0</v>
      </c>
      <c r="K4346">
        <v>14</v>
      </c>
      <c r="L4346">
        <v>9</v>
      </c>
      <c r="M4346">
        <v>266</v>
      </c>
      <c r="N4346">
        <v>38</v>
      </c>
      <c r="O4346">
        <v>1</v>
      </c>
      <c r="P4346">
        <v>13</v>
      </c>
      <c r="Q4346">
        <v>13</v>
      </c>
      <c r="R4346" s="27">
        <f t="shared" si="349"/>
        <v>454</v>
      </c>
      <c r="S4346" s="27">
        <f t="shared" si="350"/>
        <v>315</v>
      </c>
      <c r="T4346" s="27" t="str">
        <f>IFERROR(VLOOKUP(F4346,#REF!,2,0),"")</f>
        <v/>
      </c>
      <c r="U4346" s="27" t="str">
        <f t="shared" si="351"/>
        <v>,12:15:00,car,454</v>
      </c>
    </row>
    <row r="4347" spans="1:21" hidden="1" x14ac:dyDescent="0.25">
      <c r="A4347" t="s">
        <v>157</v>
      </c>
      <c r="B4347">
        <v>12</v>
      </c>
      <c r="C4347" s="27" t="str">
        <f t="shared" si="347"/>
        <v>T</v>
      </c>
      <c r="E4347" t="s">
        <v>4671</v>
      </c>
      <c r="F4347" s="27" t="str">
        <f t="shared" si="348"/>
        <v>CCV-9B</v>
      </c>
      <c r="G4347" t="s">
        <v>4672</v>
      </c>
      <c r="H4347" t="s">
        <v>105</v>
      </c>
      <c r="I4347" t="s">
        <v>4698</v>
      </c>
      <c r="J4347">
        <v>2</v>
      </c>
      <c r="K4347">
        <v>11</v>
      </c>
      <c r="L4347">
        <v>2</v>
      </c>
      <c r="M4347">
        <v>345</v>
      </c>
      <c r="N4347">
        <v>43</v>
      </c>
      <c r="O4347">
        <v>2</v>
      </c>
      <c r="P4347">
        <v>20</v>
      </c>
      <c r="Q4347">
        <v>15</v>
      </c>
      <c r="R4347" s="27">
        <f t="shared" si="349"/>
        <v>539</v>
      </c>
      <c r="S4347" s="27">
        <f t="shared" si="350"/>
        <v>385</v>
      </c>
      <c r="T4347" s="27" t="str">
        <f>IFERROR(VLOOKUP(F4347,#REF!,2,0),"")</f>
        <v/>
      </c>
      <c r="U4347" s="27" t="str">
        <f t="shared" si="351"/>
        <v>,12:30:00,car,539</v>
      </c>
    </row>
    <row r="4348" spans="1:21" hidden="1" x14ac:dyDescent="0.25">
      <c r="A4348" t="s">
        <v>159</v>
      </c>
      <c r="B4348">
        <v>12</v>
      </c>
      <c r="C4348" s="27" t="str">
        <f t="shared" si="347"/>
        <v>T</v>
      </c>
      <c r="E4348" t="s">
        <v>4671</v>
      </c>
      <c r="F4348" s="27" t="str">
        <f t="shared" si="348"/>
        <v>CCV-9B</v>
      </c>
      <c r="G4348" t="s">
        <v>4672</v>
      </c>
      <c r="H4348" t="s">
        <v>105</v>
      </c>
      <c r="I4348" t="s">
        <v>4699</v>
      </c>
      <c r="J4348">
        <v>0</v>
      </c>
      <c r="K4348">
        <v>8</v>
      </c>
      <c r="L4348">
        <v>5</v>
      </c>
      <c r="M4348">
        <v>348</v>
      </c>
      <c r="N4348">
        <v>59</v>
      </c>
      <c r="O4348">
        <v>3</v>
      </c>
      <c r="P4348">
        <v>4</v>
      </c>
      <c r="Q4348">
        <v>7</v>
      </c>
      <c r="R4348" s="27">
        <f t="shared" si="349"/>
        <v>517</v>
      </c>
      <c r="S4348" s="27">
        <f t="shared" si="350"/>
        <v>372</v>
      </c>
      <c r="T4348" s="27" t="str">
        <f>IFERROR(VLOOKUP(F4348,#REF!,2,0),"")</f>
        <v/>
      </c>
      <c r="U4348" s="27" t="str">
        <f t="shared" si="351"/>
        <v>,12:45:00,car,517</v>
      </c>
    </row>
    <row r="4349" spans="1:21" hidden="1" x14ac:dyDescent="0.25">
      <c r="A4349" t="s">
        <v>161</v>
      </c>
      <c r="B4349">
        <v>13</v>
      </c>
      <c r="C4349" s="27" t="str">
        <f t="shared" si="347"/>
        <v>T</v>
      </c>
      <c r="E4349" t="s">
        <v>4671</v>
      </c>
      <c r="F4349" s="27" t="str">
        <f t="shared" si="348"/>
        <v>CCV-9B</v>
      </c>
      <c r="G4349" t="s">
        <v>4672</v>
      </c>
      <c r="H4349" t="s">
        <v>105</v>
      </c>
      <c r="I4349" t="s">
        <v>4700</v>
      </c>
      <c r="J4349">
        <v>0</v>
      </c>
      <c r="K4349">
        <v>13</v>
      </c>
      <c r="L4349">
        <v>3</v>
      </c>
      <c r="M4349">
        <v>313</v>
      </c>
      <c r="N4349">
        <v>59</v>
      </c>
      <c r="O4349">
        <v>0</v>
      </c>
      <c r="P4349">
        <v>8</v>
      </c>
      <c r="Q4349">
        <v>12</v>
      </c>
      <c r="R4349" s="27">
        <f t="shared" si="349"/>
        <v>490</v>
      </c>
      <c r="S4349" s="27">
        <f t="shared" si="350"/>
        <v>341</v>
      </c>
      <c r="T4349" s="27" t="str">
        <f>IFERROR(VLOOKUP(F4349,#REF!,2,0),"")</f>
        <v/>
      </c>
      <c r="U4349" s="27" t="str">
        <f t="shared" si="351"/>
        <v>,13:00:00,car,490</v>
      </c>
    </row>
    <row r="4350" spans="1:21" hidden="1" x14ac:dyDescent="0.25">
      <c r="A4350" t="s">
        <v>163</v>
      </c>
      <c r="B4350">
        <v>13</v>
      </c>
      <c r="C4350" s="27" t="str">
        <f t="shared" si="347"/>
        <v>T</v>
      </c>
      <c r="E4350" t="s">
        <v>4671</v>
      </c>
      <c r="F4350" s="27" t="str">
        <f t="shared" si="348"/>
        <v>CCV-9B</v>
      </c>
      <c r="G4350" t="s">
        <v>4672</v>
      </c>
      <c r="H4350" t="s">
        <v>105</v>
      </c>
      <c r="I4350" t="s">
        <v>4701</v>
      </c>
      <c r="J4350">
        <v>0</v>
      </c>
      <c r="K4350">
        <v>7</v>
      </c>
      <c r="L4350">
        <v>10</v>
      </c>
      <c r="M4350">
        <v>315</v>
      </c>
      <c r="N4350">
        <v>88</v>
      </c>
      <c r="O4350">
        <v>0</v>
      </c>
      <c r="P4350">
        <v>8</v>
      </c>
      <c r="Q4350">
        <v>13</v>
      </c>
      <c r="R4350" s="27">
        <f t="shared" si="349"/>
        <v>507</v>
      </c>
      <c r="S4350" s="27">
        <f t="shared" si="350"/>
        <v>361</v>
      </c>
      <c r="T4350" s="27" t="str">
        <f>IFERROR(VLOOKUP(F4350,#REF!,2,0),"")</f>
        <v/>
      </c>
      <c r="U4350" s="27" t="str">
        <f t="shared" si="351"/>
        <v>,13:15:00,car,507</v>
      </c>
    </row>
    <row r="4351" spans="1:21" hidden="1" x14ac:dyDescent="0.25">
      <c r="A4351" t="s">
        <v>165</v>
      </c>
      <c r="B4351">
        <v>13</v>
      </c>
      <c r="C4351" s="27" t="str">
        <f t="shared" si="347"/>
        <v>T</v>
      </c>
      <c r="E4351" t="s">
        <v>4671</v>
      </c>
      <c r="F4351" s="27" t="str">
        <f t="shared" si="348"/>
        <v>CCV-9B</v>
      </c>
      <c r="G4351" t="s">
        <v>4672</v>
      </c>
      <c r="H4351" t="s">
        <v>105</v>
      </c>
      <c r="I4351" t="s">
        <v>4702</v>
      </c>
      <c r="J4351">
        <v>0</v>
      </c>
      <c r="K4351">
        <v>10</v>
      </c>
      <c r="L4351">
        <v>10</v>
      </c>
      <c r="M4351">
        <v>346</v>
      </c>
      <c r="N4351">
        <v>70</v>
      </c>
      <c r="O4351">
        <v>0</v>
      </c>
      <c r="P4351">
        <v>13</v>
      </c>
      <c r="Q4351">
        <v>8</v>
      </c>
      <c r="R4351" s="27">
        <f t="shared" si="349"/>
        <v>551</v>
      </c>
      <c r="S4351" s="27">
        <f t="shared" si="350"/>
        <v>392</v>
      </c>
      <c r="T4351" s="27" t="str">
        <f>IFERROR(VLOOKUP(F4351,#REF!,2,0),"")</f>
        <v/>
      </c>
      <c r="U4351" s="27" t="str">
        <f t="shared" si="351"/>
        <v>,13:30:00,car,551</v>
      </c>
    </row>
    <row r="4352" spans="1:21" hidden="1" x14ac:dyDescent="0.25">
      <c r="A4352" t="s">
        <v>167</v>
      </c>
      <c r="B4352">
        <v>13</v>
      </c>
      <c r="C4352" s="27" t="str">
        <f t="shared" si="347"/>
        <v>T</v>
      </c>
      <c r="E4352" t="s">
        <v>4671</v>
      </c>
      <c r="F4352" s="27" t="str">
        <f t="shared" si="348"/>
        <v>CCV-9B</v>
      </c>
      <c r="G4352" t="s">
        <v>4672</v>
      </c>
      <c r="H4352" t="s">
        <v>105</v>
      </c>
      <c r="I4352" t="s">
        <v>4703</v>
      </c>
      <c r="J4352">
        <v>1</v>
      </c>
      <c r="K4352">
        <v>7</v>
      </c>
      <c r="L4352">
        <v>5</v>
      </c>
      <c r="M4352">
        <v>376</v>
      </c>
      <c r="N4352">
        <v>54</v>
      </c>
      <c r="O4352">
        <v>5</v>
      </c>
      <c r="P4352">
        <v>15</v>
      </c>
      <c r="Q4352">
        <v>9</v>
      </c>
      <c r="R4352" s="27">
        <f t="shared" si="349"/>
        <v>567</v>
      </c>
      <c r="S4352" s="27">
        <f t="shared" si="350"/>
        <v>413</v>
      </c>
      <c r="T4352" s="27" t="str">
        <f>IFERROR(VLOOKUP(F4352,#REF!,2,0),"")</f>
        <v/>
      </c>
      <c r="U4352" s="27" t="str">
        <f t="shared" si="351"/>
        <v>,13:45:00,car,567</v>
      </c>
    </row>
    <row r="4353" spans="1:21" hidden="1" x14ac:dyDescent="0.25">
      <c r="A4353" t="s">
        <v>169</v>
      </c>
      <c r="B4353">
        <v>14</v>
      </c>
      <c r="C4353" s="27" t="str">
        <f t="shared" si="347"/>
        <v>T</v>
      </c>
      <c r="E4353" t="s">
        <v>4671</v>
      </c>
      <c r="F4353" s="27" t="str">
        <f t="shared" si="348"/>
        <v>CCV-9B</v>
      </c>
      <c r="G4353" t="s">
        <v>4672</v>
      </c>
      <c r="H4353" t="s">
        <v>105</v>
      </c>
      <c r="I4353" t="s">
        <v>4704</v>
      </c>
      <c r="J4353">
        <v>0</v>
      </c>
      <c r="K4353">
        <v>10</v>
      </c>
      <c r="L4353">
        <v>5</v>
      </c>
      <c r="M4353">
        <v>343</v>
      </c>
      <c r="N4353">
        <v>47</v>
      </c>
      <c r="O4353">
        <v>0</v>
      </c>
      <c r="P4353">
        <v>12</v>
      </c>
      <c r="Q4353">
        <v>11</v>
      </c>
      <c r="R4353" s="27">
        <f t="shared" si="349"/>
        <v>529</v>
      </c>
      <c r="S4353" s="27">
        <f t="shared" si="350"/>
        <v>379</v>
      </c>
      <c r="T4353" s="27" t="str">
        <f>IFERROR(VLOOKUP(F4353,#REF!,2,0),"")</f>
        <v/>
      </c>
      <c r="U4353" s="27" t="str">
        <f t="shared" si="351"/>
        <v>,14:00:00,car,529</v>
      </c>
    </row>
    <row r="4354" spans="1:21" hidden="1" x14ac:dyDescent="0.25">
      <c r="A4354" t="s">
        <v>171</v>
      </c>
      <c r="B4354">
        <v>14</v>
      </c>
      <c r="C4354" s="27" t="str">
        <f t="shared" si="347"/>
        <v>T</v>
      </c>
      <c r="E4354" t="s">
        <v>4671</v>
      </c>
      <c r="F4354" s="27" t="str">
        <f t="shared" si="348"/>
        <v>CCV-9B</v>
      </c>
      <c r="G4354" t="s">
        <v>4672</v>
      </c>
      <c r="H4354" t="s">
        <v>105</v>
      </c>
      <c r="I4354" t="s">
        <v>4705</v>
      </c>
      <c r="J4354">
        <v>0</v>
      </c>
      <c r="K4354">
        <v>13</v>
      </c>
      <c r="L4354">
        <v>5</v>
      </c>
      <c r="M4354">
        <v>318</v>
      </c>
      <c r="N4354">
        <v>58</v>
      </c>
      <c r="O4354">
        <v>2</v>
      </c>
      <c r="P4354">
        <v>15</v>
      </c>
      <c r="Q4354">
        <v>20</v>
      </c>
      <c r="R4354" s="27">
        <f t="shared" si="349"/>
        <v>522</v>
      </c>
      <c r="S4354" s="27">
        <f t="shared" si="350"/>
        <v>366</v>
      </c>
      <c r="T4354" s="27" t="str">
        <f>IFERROR(VLOOKUP(F4354,#REF!,2,0),"")</f>
        <v/>
      </c>
      <c r="U4354" s="27" t="str">
        <f t="shared" si="351"/>
        <v>,14:15:00,car,522</v>
      </c>
    </row>
    <row r="4355" spans="1:21" hidden="1" x14ac:dyDescent="0.25">
      <c r="A4355" t="s">
        <v>173</v>
      </c>
      <c r="B4355">
        <v>14</v>
      </c>
      <c r="C4355" s="27" t="str">
        <f t="shared" ref="C4355:C4385" si="352">IF(B4355&lt;12,"M",IF(AND(B4355&gt;=12,B4355&lt;=18),"T","N"))</f>
        <v>T</v>
      </c>
      <c r="E4355" t="s">
        <v>4671</v>
      </c>
      <c r="F4355" s="27" t="str">
        <f t="shared" ref="F4355:F4385" si="353">CONCATENATE("CCV-",G4355)</f>
        <v>CCV-9B</v>
      </c>
      <c r="G4355" t="s">
        <v>4672</v>
      </c>
      <c r="H4355" t="s">
        <v>105</v>
      </c>
      <c r="I4355" t="s">
        <v>4706</v>
      </c>
      <c r="J4355">
        <v>0</v>
      </c>
      <c r="K4355">
        <v>14</v>
      </c>
      <c r="L4355">
        <v>11</v>
      </c>
      <c r="M4355">
        <v>301</v>
      </c>
      <c r="N4355">
        <v>66</v>
      </c>
      <c r="O4355">
        <v>1</v>
      </c>
      <c r="P4355">
        <v>13</v>
      </c>
      <c r="Q4355">
        <v>17</v>
      </c>
      <c r="R4355" s="27">
        <f t="shared" ref="R4355:R4385" si="354">ROUNDUP((M4355+P4355+Q4355+(1/6)*N4355+2*K4355+2.5*L4355)*1.3,0)</f>
        <v>517</v>
      </c>
      <c r="S4355" s="27">
        <f t="shared" ref="S4355:S4385" si="355">ROUNDUP(M4355+P4355+Q4355+2.5*L4355,0)</f>
        <v>359</v>
      </c>
      <c r="T4355" s="27" t="str">
        <f>IFERROR(VLOOKUP(F4355,#REF!,2,0),"")</f>
        <v/>
      </c>
      <c r="U4355" s="27" t="str">
        <f t="shared" ref="U4355:U4385" si="356">CONCATENATE(T4355,",",CONCATENATE(LEFT(A4355,5),":00"),",car,",R4355)</f>
        <v>,14:30:00,car,517</v>
      </c>
    </row>
    <row r="4356" spans="1:21" hidden="1" x14ac:dyDescent="0.25">
      <c r="A4356" t="s">
        <v>175</v>
      </c>
      <c r="B4356">
        <v>14</v>
      </c>
      <c r="C4356" s="27" t="str">
        <f t="shared" si="352"/>
        <v>T</v>
      </c>
      <c r="E4356" t="s">
        <v>4671</v>
      </c>
      <c r="F4356" s="27" t="str">
        <f t="shared" si="353"/>
        <v>CCV-9B</v>
      </c>
      <c r="G4356" t="s">
        <v>4672</v>
      </c>
      <c r="H4356" t="s">
        <v>105</v>
      </c>
      <c r="I4356" t="s">
        <v>4707</v>
      </c>
      <c r="J4356">
        <v>0</v>
      </c>
      <c r="K4356">
        <v>15</v>
      </c>
      <c r="L4356">
        <v>10</v>
      </c>
      <c r="M4356">
        <v>307</v>
      </c>
      <c r="N4356">
        <v>60</v>
      </c>
      <c r="O4356">
        <v>0</v>
      </c>
      <c r="P4356">
        <v>4</v>
      </c>
      <c r="Q4356">
        <v>17</v>
      </c>
      <c r="R4356" s="27">
        <f t="shared" si="354"/>
        <v>511</v>
      </c>
      <c r="S4356" s="27">
        <f t="shared" si="355"/>
        <v>353</v>
      </c>
      <c r="T4356" s="27" t="str">
        <f>IFERROR(VLOOKUP(F4356,#REF!,2,0),"")</f>
        <v/>
      </c>
      <c r="U4356" s="27" t="str">
        <f t="shared" si="356"/>
        <v>,14:45:00,car,511</v>
      </c>
    </row>
    <row r="4357" spans="1:21" hidden="1" x14ac:dyDescent="0.25">
      <c r="A4357" t="s">
        <v>177</v>
      </c>
      <c r="B4357">
        <v>15</v>
      </c>
      <c r="C4357" s="27" t="str">
        <f t="shared" si="352"/>
        <v>T</v>
      </c>
      <c r="E4357" t="s">
        <v>4671</v>
      </c>
      <c r="F4357" s="27" t="str">
        <f t="shared" si="353"/>
        <v>CCV-9B</v>
      </c>
      <c r="G4357" t="s">
        <v>4672</v>
      </c>
      <c r="H4357" t="s">
        <v>105</v>
      </c>
      <c r="I4357" t="s">
        <v>4708</v>
      </c>
      <c r="J4357">
        <v>0</v>
      </c>
      <c r="K4357">
        <v>9</v>
      </c>
      <c r="L4357">
        <v>10</v>
      </c>
      <c r="M4357">
        <v>247</v>
      </c>
      <c r="N4357">
        <v>39</v>
      </c>
      <c r="O4357">
        <v>1</v>
      </c>
      <c r="P4357">
        <v>11</v>
      </c>
      <c r="Q4357">
        <v>16</v>
      </c>
      <c r="R4357" s="27">
        <f t="shared" si="354"/>
        <v>421</v>
      </c>
      <c r="S4357" s="27">
        <f t="shared" si="355"/>
        <v>299</v>
      </c>
      <c r="T4357" s="27" t="str">
        <f>IFERROR(VLOOKUP(F4357,#REF!,2,0),"")</f>
        <v/>
      </c>
      <c r="U4357" s="27" t="str">
        <f t="shared" si="356"/>
        <v>,15:00:00,car,421</v>
      </c>
    </row>
    <row r="4358" spans="1:21" hidden="1" x14ac:dyDescent="0.25">
      <c r="A4358" t="s">
        <v>179</v>
      </c>
      <c r="B4358">
        <v>15</v>
      </c>
      <c r="C4358" s="27" t="str">
        <f t="shared" si="352"/>
        <v>T</v>
      </c>
      <c r="E4358" t="s">
        <v>4671</v>
      </c>
      <c r="F4358" s="27" t="str">
        <f t="shared" si="353"/>
        <v>CCV-9B</v>
      </c>
      <c r="G4358" t="s">
        <v>4672</v>
      </c>
      <c r="H4358" t="s">
        <v>105</v>
      </c>
      <c r="I4358" t="s">
        <v>4709</v>
      </c>
      <c r="J4358">
        <v>1</v>
      </c>
      <c r="K4358">
        <v>9</v>
      </c>
      <c r="L4358">
        <v>14</v>
      </c>
      <c r="M4358">
        <v>286</v>
      </c>
      <c r="N4358">
        <v>43</v>
      </c>
      <c r="O4358">
        <v>1</v>
      </c>
      <c r="P4358">
        <v>13</v>
      </c>
      <c r="Q4358">
        <v>13</v>
      </c>
      <c r="R4358" s="27">
        <f t="shared" si="354"/>
        <v>484</v>
      </c>
      <c r="S4358" s="27">
        <f t="shared" si="355"/>
        <v>347</v>
      </c>
      <c r="T4358" s="27" t="str">
        <f>IFERROR(VLOOKUP(F4358,#REF!,2,0),"")</f>
        <v/>
      </c>
      <c r="U4358" s="27" t="str">
        <f t="shared" si="356"/>
        <v>,15:15:00,car,484</v>
      </c>
    </row>
    <row r="4359" spans="1:21" hidden="1" x14ac:dyDescent="0.25">
      <c r="A4359" t="s">
        <v>181</v>
      </c>
      <c r="B4359">
        <v>15</v>
      </c>
      <c r="C4359" s="27" t="str">
        <f t="shared" si="352"/>
        <v>T</v>
      </c>
      <c r="E4359" t="s">
        <v>4671</v>
      </c>
      <c r="F4359" s="27" t="str">
        <f t="shared" si="353"/>
        <v>CCV-9B</v>
      </c>
      <c r="G4359" t="s">
        <v>4672</v>
      </c>
      <c r="H4359" t="s">
        <v>105</v>
      </c>
      <c r="I4359" t="s">
        <v>4710</v>
      </c>
      <c r="J4359">
        <v>0</v>
      </c>
      <c r="K4359">
        <v>12</v>
      </c>
      <c r="L4359">
        <v>14</v>
      </c>
      <c r="M4359">
        <v>305</v>
      </c>
      <c r="N4359">
        <v>50</v>
      </c>
      <c r="O4359">
        <v>1</v>
      </c>
      <c r="P4359">
        <v>8</v>
      </c>
      <c r="Q4359">
        <v>13</v>
      </c>
      <c r="R4359" s="27">
        <f t="shared" si="354"/>
        <v>512</v>
      </c>
      <c r="S4359" s="27">
        <f t="shared" si="355"/>
        <v>361</v>
      </c>
      <c r="T4359" s="27" t="str">
        <f>IFERROR(VLOOKUP(F4359,#REF!,2,0),"")</f>
        <v/>
      </c>
      <c r="U4359" s="27" t="str">
        <f t="shared" si="356"/>
        <v>,15:30:00,car,512</v>
      </c>
    </row>
    <row r="4360" spans="1:21" hidden="1" x14ac:dyDescent="0.25">
      <c r="A4360" t="s">
        <v>183</v>
      </c>
      <c r="B4360">
        <v>15</v>
      </c>
      <c r="C4360" s="27" t="str">
        <f t="shared" si="352"/>
        <v>T</v>
      </c>
      <c r="E4360" t="s">
        <v>4671</v>
      </c>
      <c r="F4360" s="27" t="str">
        <f t="shared" si="353"/>
        <v>CCV-9B</v>
      </c>
      <c r="G4360" t="s">
        <v>4672</v>
      </c>
      <c r="H4360" t="s">
        <v>105</v>
      </c>
      <c r="I4360" t="s">
        <v>4711</v>
      </c>
      <c r="J4360">
        <v>0</v>
      </c>
      <c r="K4360">
        <v>16</v>
      </c>
      <c r="L4360">
        <v>12</v>
      </c>
      <c r="M4360">
        <v>269</v>
      </c>
      <c r="N4360">
        <v>45</v>
      </c>
      <c r="O4360">
        <v>3</v>
      </c>
      <c r="P4360">
        <v>5</v>
      </c>
      <c r="Q4360">
        <v>19</v>
      </c>
      <c r="R4360" s="27">
        <f t="shared" si="354"/>
        <v>472</v>
      </c>
      <c r="S4360" s="27">
        <f t="shared" si="355"/>
        <v>323</v>
      </c>
      <c r="T4360" s="27" t="str">
        <f>IFERROR(VLOOKUP(F4360,#REF!,2,0),"")</f>
        <v/>
      </c>
      <c r="U4360" s="27" t="str">
        <f t="shared" si="356"/>
        <v>,15:45:00,car,472</v>
      </c>
    </row>
    <row r="4361" spans="1:21" hidden="1" x14ac:dyDescent="0.25">
      <c r="A4361" t="s">
        <v>185</v>
      </c>
      <c r="B4361">
        <v>16</v>
      </c>
      <c r="C4361" s="27" t="str">
        <f t="shared" si="352"/>
        <v>T</v>
      </c>
      <c r="E4361" t="s">
        <v>4671</v>
      </c>
      <c r="F4361" s="27" t="str">
        <f t="shared" si="353"/>
        <v>CCV-9B</v>
      </c>
      <c r="G4361" t="s">
        <v>4672</v>
      </c>
      <c r="H4361" t="s">
        <v>105</v>
      </c>
      <c r="I4361" t="s">
        <v>4712</v>
      </c>
      <c r="J4361">
        <v>0</v>
      </c>
      <c r="K4361">
        <v>26</v>
      </c>
      <c r="L4361">
        <v>7</v>
      </c>
      <c r="M4361">
        <v>250</v>
      </c>
      <c r="N4361">
        <v>55</v>
      </c>
      <c r="O4361">
        <v>2</v>
      </c>
      <c r="P4361">
        <v>4</v>
      </c>
      <c r="Q4361">
        <v>25</v>
      </c>
      <c r="R4361" s="27">
        <f t="shared" si="354"/>
        <v>465</v>
      </c>
      <c r="S4361" s="27">
        <f t="shared" si="355"/>
        <v>297</v>
      </c>
      <c r="T4361" s="27" t="str">
        <f>IFERROR(VLOOKUP(F4361,#REF!,2,0),"")</f>
        <v/>
      </c>
      <c r="U4361" s="27" t="str">
        <f t="shared" si="356"/>
        <v>,16:00:00,car,465</v>
      </c>
    </row>
    <row r="4362" spans="1:21" hidden="1" x14ac:dyDescent="0.25">
      <c r="A4362" t="s">
        <v>187</v>
      </c>
      <c r="B4362">
        <v>16</v>
      </c>
      <c r="C4362" s="27" t="str">
        <f t="shared" si="352"/>
        <v>T</v>
      </c>
      <c r="E4362" t="s">
        <v>4671</v>
      </c>
      <c r="F4362" s="27" t="str">
        <f t="shared" si="353"/>
        <v>CCV-9B</v>
      </c>
      <c r="G4362" t="s">
        <v>4672</v>
      </c>
      <c r="H4362" t="s">
        <v>105</v>
      </c>
      <c r="I4362" t="s">
        <v>4713</v>
      </c>
      <c r="J4362">
        <v>0</v>
      </c>
      <c r="K4362">
        <v>20</v>
      </c>
      <c r="L4362">
        <v>7</v>
      </c>
      <c r="M4362">
        <v>246</v>
      </c>
      <c r="N4362">
        <v>55</v>
      </c>
      <c r="O4362">
        <v>0</v>
      </c>
      <c r="P4362">
        <v>10</v>
      </c>
      <c r="Q4362">
        <v>24</v>
      </c>
      <c r="R4362" s="27">
        <f t="shared" si="354"/>
        <v>451</v>
      </c>
      <c r="S4362" s="27">
        <f t="shared" si="355"/>
        <v>298</v>
      </c>
      <c r="T4362" s="27" t="str">
        <f>IFERROR(VLOOKUP(F4362,#REF!,2,0),"")</f>
        <v/>
      </c>
      <c r="U4362" s="27" t="str">
        <f t="shared" si="356"/>
        <v>,16:15:00,car,451</v>
      </c>
    </row>
    <row r="4363" spans="1:21" hidden="1" x14ac:dyDescent="0.25">
      <c r="A4363" t="s">
        <v>42</v>
      </c>
      <c r="B4363">
        <v>16</v>
      </c>
      <c r="C4363" s="27" t="str">
        <f t="shared" si="352"/>
        <v>T</v>
      </c>
      <c r="E4363" t="s">
        <v>4671</v>
      </c>
      <c r="F4363" s="27" t="str">
        <f t="shared" si="353"/>
        <v>CCV-9B</v>
      </c>
      <c r="G4363" t="s">
        <v>4672</v>
      </c>
      <c r="H4363" t="s">
        <v>105</v>
      </c>
      <c r="I4363" t="s">
        <v>4714</v>
      </c>
      <c r="J4363">
        <v>0</v>
      </c>
      <c r="K4363">
        <v>14</v>
      </c>
      <c r="L4363">
        <v>16</v>
      </c>
      <c r="M4363">
        <v>279</v>
      </c>
      <c r="N4363">
        <v>73</v>
      </c>
      <c r="O4363">
        <v>4</v>
      </c>
      <c r="P4363">
        <v>10</v>
      </c>
      <c r="Q4363">
        <v>17</v>
      </c>
      <c r="R4363" s="27">
        <f t="shared" si="354"/>
        <v>503</v>
      </c>
      <c r="S4363" s="27">
        <f t="shared" si="355"/>
        <v>346</v>
      </c>
      <c r="T4363" s="27" t="str">
        <f>IFERROR(VLOOKUP(F4363,#REF!,2,0),"")</f>
        <v/>
      </c>
      <c r="U4363" s="27" t="str">
        <f t="shared" si="356"/>
        <v>,16:30:00,car,503</v>
      </c>
    </row>
    <row r="4364" spans="1:21" hidden="1" x14ac:dyDescent="0.25">
      <c r="A4364" t="s">
        <v>43</v>
      </c>
      <c r="B4364">
        <v>16</v>
      </c>
      <c r="C4364" s="27" t="str">
        <f t="shared" si="352"/>
        <v>T</v>
      </c>
      <c r="E4364" t="s">
        <v>4671</v>
      </c>
      <c r="F4364" s="27" t="str">
        <f t="shared" si="353"/>
        <v>CCV-9B</v>
      </c>
      <c r="G4364" t="s">
        <v>4672</v>
      </c>
      <c r="H4364" t="s">
        <v>105</v>
      </c>
      <c r="I4364" t="s">
        <v>4715</v>
      </c>
      <c r="J4364">
        <v>1</v>
      </c>
      <c r="K4364">
        <v>11</v>
      </c>
      <c r="L4364">
        <v>11</v>
      </c>
      <c r="M4364">
        <v>279</v>
      </c>
      <c r="N4364">
        <v>83</v>
      </c>
      <c r="O4364">
        <v>1</v>
      </c>
      <c r="P4364">
        <v>10</v>
      </c>
      <c r="Q4364">
        <v>23</v>
      </c>
      <c r="R4364" s="27">
        <f t="shared" si="354"/>
        <v>488</v>
      </c>
      <c r="S4364" s="27">
        <f t="shared" si="355"/>
        <v>340</v>
      </c>
      <c r="T4364" s="27" t="str">
        <f>IFERROR(VLOOKUP(F4364,#REF!,2,0),"")</f>
        <v/>
      </c>
      <c r="U4364" s="27" t="str">
        <f t="shared" si="356"/>
        <v>,16:45:00,car,488</v>
      </c>
    </row>
    <row r="4365" spans="1:21" hidden="1" x14ac:dyDescent="0.25">
      <c r="A4365" t="s">
        <v>44</v>
      </c>
      <c r="B4365">
        <v>17</v>
      </c>
      <c r="C4365" s="27" t="str">
        <f t="shared" si="352"/>
        <v>T</v>
      </c>
      <c r="E4365" t="s">
        <v>4671</v>
      </c>
      <c r="F4365" s="27" t="str">
        <f t="shared" si="353"/>
        <v>CCV-9B</v>
      </c>
      <c r="G4365" t="s">
        <v>4672</v>
      </c>
      <c r="H4365" t="s">
        <v>105</v>
      </c>
      <c r="I4365" t="s">
        <v>4716</v>
      </c>
      <c r="J4365">
        <v>0</v>
      </c>
      <c r="K4365">
        <v>13</v>
      </c>
      <c r="L4365">
        <v>14</v>
      </c>
      <c r="M4365">
        <v>271</v>
      </c>
      <c r="N4365">
        <v>109</v>
      </c>
      <c r="O4365">
        <v>0</v>
      </c>
      <c r="P4365">
        <v>13</v>
      </c>
      <c r="Q4365">
        <v>19</v>
      </c>
      <c r="R4365" s="27">
        <f t="shared" si="354"/>
        <v>497</v>
      </c>
      <c r="S4365" s="27">
        <f t="shared" si="355"/>
        <v>338</v>
      </c>
      <c r="T4365" s="27" t="str">
        <f>IFERROR(VLOOKUP(F4365,#REF!,2,0),"")</f>
        <v/>
      </c>
      <c r="U4365" s="27" t="str">
        <f t="shared" si="356"/>
        <v>,17:00:00,car,497</v>
      </c>
    </row>
    <row r="4366" spans="1:21" hidden="1" x14ac:dyDescent="0.25">
      <c r="A4366" t="s">
        <v>45</v>
      </c>
      <c r="B4366">
        <v>17</v>
      </c>
      <c r="C4366" s="27" t="str">
        <f t="shared" si="352"/>
        <v>T</v>
      </c>
      <c r="E4366" t="s">
        <v>4671</v>
      </c>
      <c r="F4366" s="27" t="str">
        <f t="shared" si="353"/>
        <v>CCV-9B</v>
      </c>
      <c r="G4366" t="s">
        <v>4672</v>
      </c>
      <c r="H4366" t="s">
        <v>105</v>
      </c>
      <c r="I4366" t="s">
        <v>4717</v>
      </c>
      <c r="J4366">
        <v>0</v>
      </c>
      <c r="K4366">
        <v>6</v>
      </c>
      <c r="L4366">
        <v>21</v>
      </c>
      <c r="M4366">
        <v>279</v>
      </c>
      <c r="N4366">
        <v>113</v>
      </c>
      <c r="O4366">
        <v>2</v>
      </c>
      <c r="P4366">
        <v>17</v>
      </c>
      <c r="Q4366">
        <v>26</v>
      </c>
      <c r="R4366" s="27">
        <f t="shared" si="354"/>
        <v>527</v>
      </c>
      <c r="S4366" s="27">
        <f t="shared" si="355"/>
        <v>375</v>
      </c>
      <c r="T4366" s="27" t="str">
        <f>IFERROR(VLOOKUP(F4366,#REF!,2,0),"")</f>
        <v/>
      </c>
      <c r="U4366" s="27" t="str">
        <f t="shared" si="356"/>
        <v>,17:15:00,car,527</v>
      </c>
    </row>
    <row r="4367" spans="1:21" hidden="1" x14ac:dyDescent="0.25">
      <c r="A4367" t="s">
        <v>46</v>
      </c>
      <c r="B4367">
        <v>17</v>
      </c>
      <c r="C4367" s="27" t="str">
        <f t="shared" si="352"/>
        <v>T</v>
      </c>
      <c r="E4367" t="s">
        <v>4671</v>
      </c>
      <c r="F4367" s="27" t="str">
        <f t="shared" si="353"/>
        <v>CCV-9B</v>
      </c>
      <c r="G4367" t="s">
        <v>4672</v>
      </c>
      <c r="H4367" t="s">
        <v>105</v>
      </c>
      <c r="I4367" t="s">
        <v>4718</v>
      </c>
      <c r="J4367">
        <v>0</v>
      </c>
      <c r="K4367">
        <v>15</v>
      </c>
      <c r="L4367">
        <v>14</v>
      </c>
      <c r="M4367">
        <v>324</v>
      </c>
      <c r="N4367">
        <v>81</v>
      </c>
      <c r="O4367">
        <v>0</v>
      </c>
      <c r="P4367">
        <v>7</v>
      </c>
      <c r="Q4367">
        <v>10</v>
      </c>
      <c r="R4367" s="27">
        <f t="shared" si="354"/>
        <v>546</v>
      </c>
      <c r="S4367" s="27">
        <f t="shared" si="355"/>
        <v>376</v>
      </c>
      <c r="T4367" s="27" t="str">
        <f>IFERROR(VLOOKUP(F4367,#REF!,2,0),"")</f>
        <v/>
      </c>
      <c r="U4367" s="27" t="str">
        <f t="shared" si="356"/>
        <v>,17:30:00,car,546</v>
      </c>
    </row>
    <row r="4368" spans="1:21" hidden="1" x14ac:dyDescent="0.25">
      <c r="A4368" t="s">
        <v>47</v>
      </c>
      <c r="B4368">
        <v>17</v>
      </c>
      <c r="C4368" s="27" t="str">
        <f t="shared" si="352"/>
        <v>T</v>
      </c>
      <c r="E4368" t="s">
        <v>4671</v>
      </c>
      <c r="F4368" s="27" t="str">
        <f t="shared" si="353"/>
        <v>CCV-9B</v>
      </c>
      <c r="G4368" t="s">
        <v>4672</v>
      </c>
      <c r="H4368" t="s">
        <v>105</v>
      </c>
      <c r="I4368" t="s">
        <v>4719</v>
      </c>
      <c r="J4368">
        <v>0</v>
      </c>
      <c r="K4368">
        <v>9</v>
      </c>
      <c r="L4368">
        <v>10</v>
      </c>
      <c r="M4368">
        <v>226</v>
      </c>
      <c r="N4368">
        <v>91</v>
      </c>
      <c r="O4368">
        <v>5</v>
      </c>
      <c r="P4368">
        <v>7</v>
      </c>
      <c r="Q4368">
        <v>13</v>
      </c>
      <c r="R4368" s="27">
        <f t="shared" si="354"/>
        <v>396</v>
      </c>
      <c r="S4368" s="27">
        <f t="shared" si="355"/>
        <v>271</v>
      </c>
      <c r="T4368" s="27" t="str">
        <f>IFERROR(VLOOKUP(F4368,#REF!,2,0),"")</f>
        <v/>
      </c>
      <c r="U4368" s="27" t="str">
        <f t="shared" si="356"/>
        <v>,17:45:00,car,396</v>
      </c>
    </row>
    <row r="4369" spans="1:21" hidden="1" x14ac:dyDescent="0.25">
      <c r="A4369" t="s">
        <v>48</v>
      </c>
      <c r="B4369">
        <v>18</v>
      </c>
      <c r="C4369" s="27" t="str">
        <f t="shared" si="352"/>
        <v>T</v>
      </c>
      <c r="E4369" t="s">
        <v>4671</v>
      </c>
      <c r="F4369" s="27" t="str">
        <f t="shared" si="353"/>
        <v>CCV-9B</v>
      </c>
      <c r="G4369" t="s">
        <v>4672</v>
      </c>
      <c r="H4369" t="s">
        <v>105</v>
      </c>
      <c r="I4369" t="s">
        <v>4720</v>
      </c>
      <c r="J4369">
        <v>0</v>
      </c>
      <c r="K4369">
        <v>4</v>
      </c>
      <c r="L4369">
        <v>9</v>
      </c>
      <c r="M4369">
        <v>204</v>
      </c>
      <c r="N4369">
        <v>93</v>
      </c>
      <c r="O4369">
        <v>1</v>
      </c>
      <c r="P4369">
        <v>4</v>
      </c>
      <c r="Q4369">
        <v>10</v>
      </c>
      <c r="R4369" s="27">
        <f t="shared" si="354"/>
        <v>344</v>
      </c>
      <c r="S4369" s="27">
        <f t="shared" si="355"/>
        <v>241</v>
      </c>
      <c r="T4369" s="27" t="str">
        <f>IFERROR(VLOOKUP(F4369,#REF!,2,0),"")</f>
        <v/>
      </c>
      <c r="U4369" s="27" t="str">
        <f t="shared" si="356"/>
        <v>,18:00:00,car,344</v>
      </c>
    </row>
    <row r="4370" spans="1:21" hidden="1" x14ac:dyDescent="0.25">
      <c r="A4370" t="s">
        <v>49</v>
      </c>
      <c r="B4370">
        <v>18</v>
      </c>
      <c r="C4370" s="27" t="str">
        <f t="shared" si="352"/>
        <v>T</v>
      </c>
      <c r="E4370" t="s">
        <v>4671</v>
      </c>
      <c r="F4370" s="27" t="str">
        <f t="shared" si="353"/>
        <v>CCV-9B</v>
      </c>
      <c r="G4370" t="s">
        <v>4672</v>
      </c>
      <c r="H4370" t="s">
        <v>105</v>
      </c>
      <c r="I4370" t="s">
        <v>4721</v>
      </c>
      <c r="J4370">
        <v>0</v>
      </c>
      <c r="K4370">
        <v>6</v>
      </c>
      <c r="L4370">
        <v>4</v>
      </c>
      <c r="M4370">
        <v>234</v>
      </c>
      <c r="N4370">
        <v>103</v>
      </c>
      <c r="O4370">
        <v>0</v>
      </c>
      <c r="P4370">
        <v>6</v>
      </c>
      <c r="Q4370">
        <v>7</v>
      </c>
      <c r="R4370" s="27">
        <f t="shared" si="354"/>
        <v>373</v>
      </c>
      <c r="S4370" s="27">
        <f t="shared" si="355"/>
        <v>257</v>
      </c>
      <c r="T4370" s="27" t="str">
        <f>IFERROR(VLOOKUP(F4370,#REF!,2,0),"")</f>
        <v/>
      </c>
      <c r="U4370" s="27" t="str">
        <f t="shared" si="356"/>
        <v>,18:15:00,car,373</v>
      </c>
    </row>
    <row r="4371" spans="1:21" hidden="1" x14ac:dyDescent="0.25">
      <c r="A4371" t="s">
        <v>197</v>
      </c>
      <c r="B4371">
        <v>18</v>
      </c>
      <c r="C4371" s="27" t="str">
        <f t="shared" si="352"/>
        <v>T</v>
      </c>
      <c r="E4371" t="s">
        <v>4671</v>
      </c>
      <c r="F4371" s="27" t="str">
        <f t="shared" si="353"/>
        <v>CCV-9B</v>
      </c>
      <c r="G4371" t="s">
        <v>4672</v>
      </c>
      <c r="H4371" t="s">
        <v>105</v>
      </c>
      <c r="I4371" t="s">
        <v>4722</v>
      </c>
      <c r="J4371">
        <v>0</v>
      </c>
      <c r="K4371">
        <v>3</v>
      </c>
      <c r="L4371">
        <v>6</v>
      </c>
      <c r="M4371">
        <v>248</v>
      </c>
      <c r="N4371">
        <v>82</v>
      </c>
      <c r="O4371">
        <v>1</v>
      </c>
      <c r="P4371">
        <v>11</v>
      </c>
      <c r="Q4371">
        <v>12</v>
      </c>
      <c r="R4371" s="27">
        <f t="shared" si="354"/>
        <v>398</v>
      </c>
      <c r="S4371" s="27">
        <f t="shared" si="355"/>
        <v>286</v>
      </c>
      <c r="T4371" s="27" t="str">
        <f>IFERROR(VLOOKUP(F4371,#REF!,2,0),"")</f>
        <v/>
      </c>
      <c r="U4371" s="27" t="str">
        <f t="shared" si="356"/>
        <v>,18:30:00,car,398</v>
      </c>
    </row>
    <row r="4372" spans="1:21" hidden="1" x14ac:dyDescent="0.25">
      <c r="A4372" t="s">
        <v>199</v>
      </c>
      <c r="B4372">
        <v>18</v>
      </c>
      <c r="C4372" s="27" t="str">
        <f t="shared" si="352"/>
        <v>T</v>
      </c>
      <c r="E4372" t="s">
        <v>4671</v>
      </c>
      <c r="F4372" s="27" t="str">
        <f t="shared" si="353"/>
        <v>CCV-9B</v>
      </c>
      <c r="G4372" t="s">
        <v>4672</v>
      </c>
      <c r="H4372" t="s">
        <v>105</v>
      </c>
      <c r="I4372" t="s">
        <v>4723</v>
      </c>
      <c r="J4372">
        <v>0</v>
      </c>
      <c r="K4372">
        <v>2</v>
      </c>
      <c r="L4372">
        <v>0</v>
      </c>
      <c r="M4372">
        <v>192</v>
      </c>
      <c r="N4372">
        <v>60</v>
      </c>
      <c r="O4372">
        <v>1</v>
      </c>
      <c r="P4372">
        <v>7</v>
      </c>
      <c r="Q4372">
        <v>7</v>
      </c>
      <c r="R4372" s="27">
        <f t="shared" si="354"/>
        <v>286</v>
      </c>
      <c r="S4372" s="27">
        <f t="shared" si="355"/>
        <v>206</v>
      </c>
      <c r="T4372" s="27" t="str">
        <f>IFERROR(VLOOKUP(F4372,#REF!,2,0),"")</f>
        <v/>
      </c>
      <c r="U4372" s="27" t="str">
        <f t="shared" si="356"/>
        <v>,18:45:00,car,286</v>
      </c>
    </row>
    <row r="4373" spans="1:21" hidden="1" x14ac:dyDescent="0.25">
      <c r="A4373" t="s">
        <v>201</v>
      </c>
      <c r="B4373">
        <v>19</v>
      </c>
      <c r="C4373" s="27" t="str">
        <f t="shared" si="352"/>
        <v>N</v>
      </c>
      <c r="E4373" t="s">
        <v>4671</v>
      </c>
      <c r="F4373" s="27" t="str">
        <f t="shared" si="353"/>
        <v>CCV-9B</v>
      </c>
      <c r="G4373" t="s">
        <v>4672</v>
      </c>
      <c r="H4373" t="s">
        <v>105</v>
      </c>
      <c r="I4373" t="s">
        <v>4724</v>
      </c>
      <c r="J4373">
        <v>1</v>
      </c>
      <c r="K4373">
        <v>4</v>
      </c>
      <c r="L4373">
        <v>0</v>
      </c>
      <c r="M4373">
        <v>177</v>
      </c>
      <c r="N4373">
        <v>58</v>
      </c>
      <c r="O4373">
        <v>0</v>
      </c>
      <c r="P4373">
        <v>1</v>
      </c>
      <c r="Q4373">
        <v>6</v>
      </c>
      <c r="R4373" s="27">
        <f t="shared" si="354"/>
        <v>263</v>
      </c>
      <c r="S4373" s="27">
        <f t="shared" si="355"/>
        <v>184</v>
      </c>
      <c r="T4373" s="27" t="str">
        <f>IFERROR(VLOOKUP(F4373,#REF!,2,0),"")</f>
        <v/>
      </c>
      <c r="U4373" s="27" t="str">
        <f t="shared" si="356"/>
        <v>,19:00:00,car,263</v>
      </c>
    </row>
    <row r="4374" spans="1:21" hidden="1" x14ac:dyDescent="0.25">
      <c r="A4374" t="s">
        <v>203</v>
      </c>
      <c r="B4374">
        <v>19</v>
      </c>
      <c r="C4374" s="27" t="str">
        <f t="shared" si="352"/>
        <v>N</v>
      </c>
      <c r="E4374" t="s">
        <v>4671</v>
      </c>
      <c r="F4374" s="27" t="str">
        <f t="shared" si="353"/>
        <v>CCV-9B</v>
      </c>
      <c r="G4374" t="s">
        <v>4672</v>
      </c>
      <c r="H4374" t="s">
        <v>105</v>
      </c>
      <c r="I4374" t="s">
        <v>4725</v>
      </c>
      <c r="J4374">
        <v>1</v>
      </c>
      <c r="K4374">
        <v>6</v>
      </c>
      <c r="L4374">
        <v>2</v>
      </c>
      <c r="M4374">
        <v>233</v>
      </c>
      <c r="N4374">
        <v>38</v>
      </c>
      <c r="O4374">
        <v>0</v>
      </c>
      <c r="P4374">
        <v>3</v>
      </c>
      <c r="Q4374">
        <v>1</v>
      </c>
      <c r="R4374" s="27">
        <f t="shared" si="354"/>
        <v>339</v>
      </c>
      <c r="S4374" s="27">
        <f t="shared" si="355"/>
        <v>242</v>
      </c>
      <c r="T4374" s="27" t="str">
        <f>IFERROR(VLOOKUP(F4374,#REF!,2,0),"")</f>
        <v/>
      </c>
      <c r="U4374" s="27" t="str">
        <f t="shared" si="356"/>
        <v>,19:15:00,car,339</v>
      </c>
    </row>
    <row r="4375" spans="1:21" hidden="1" x14ac:dyDescent="0.25">
      <c r="A4375" t="s">
        <v>205</v>
      </c>
      <c r="B4375">
        <v>19</v>
      </c>
      <c r="C4375" s="27" t="str">
        <f t="shared" si="352"/>
        <v>N</v>
      </c>
      <c r="E4375" t="s">
        <v>4671</v>
      </c>
      <c r="F4375" s="27" t="str">
        <f t="shared" si="353"/>
        <v>CCV-9B</v>
      </c>
      <c r="G4375" t="s">
        <v>4672</v>
      </c>
      <c r="H4375" t="s">
        <v>105</v>
      </c>
      <c r="I4375" t="s">
        <v>4726</v>
      </c>
      <c r="J4375">
        <v>4</v>
      </c>
      <c r="K4375">
        <v>4</v>
      </c>
      <c r="L4375">
        <v>2</v>
      </c>
      <c r="M4375">
        <v>262</v>
      </c>
      <c r="N4375">
        <v>35</v>
      </c>
      <c r="O4375">
        <v>0</v>
      </c>
      <c r="P4375">
        <v>10</v>
      </c>
      <c r="Q4375">
        <v>3</v>
      </c>
      <c r="R4375" s="27">
        <f t="shared" si="354"/>
        <v>382</v>
      </c>
      <c r="S4375" s="27">
        <f t="shared" si="355"/>
        <v>280</v>
      </c>
      <c r="T4375" s="27" t="str">
        <f>IFERROR(VLOOKUP(F4375,#REF!,2,0),"")</f>
        <v/>
      </c>
      <c r="U4375" s="27" t="str">
        <f t="shared" si="356"/>
        <v>,19:30:00,car,382</v>
      </c>
    </row>
    <row r="4376" spans="1:21" hidden="1" x14ac:dyDescent="0.25">
      <c r="A4376" t="s">
        <v>207</v>
      </c>
      <c r="B4376">
        <v>19</v>
      </c>
      <c r="C4376" s="27" t="str">
        <f t="shared" si="352"/>
        <v>N</v>
      </c>
      <c r="E4376" t="s">
        <v>4671</v>
      </c>
      <c r="F4376" s="27" t="str">
        <f t="shared" si="353"/>
        <v>CCV-9B</v>
      </c>
      <c r="G4376" t="s">
        <v>4672</v>
      </c>
      <c r="H4376" t="s">
        <v>105</v>
      </c>
      <c r="I4376" t="s">
        <v>4727</v>
      </c>
      <c r="J4376">
        <v>2</v>
      </c>
      <c r="K4376">
        <v>4</v>
      </c>
      <c r="L4376">
        <v>0</v>
      </c>
      <c r="M4376">
        <v>263</v>
      </c>
      <c r="N4376">
        <v>32</v>
      </c>
      <c r="O4376">
        <v>0</v>
      </c>
      <c r="P4376">
        <v>13</v>
      </c>
      <c r="Q4376">
        <v>4</v>
      </c>
      <c r="R4376" s="27">
        <f t="shared" si="354"/>
        <v>382</v>
      </c>
      <c r="S4376" s="27">
        <f t="shared" si="355"/>
        <v>280</v>
      </c>
      <c r="T4376" s="27" t="str">
        <f>IFERROR(VLOOKUP(F4376,#REF!,2,0),"")</f>
        <v/>
      </c>
      <c r="U4376" s="27" t="str">
        <f t="shared" si="356"/>
        <v>,19:45:00,car,382</v>
      </c>
    </row>
    <row r="4377" spans="1:21" hidden="1" x14ac:dyDescent="0.25">
      <c r="A4377" t="s">
        <v>209</v>
      </c>
      <c r="B4377">
        <v>20</v>
      </c>
      <c r="C4377" s="27" t="str">
        <f t="shared" si="352"/>
        <v>N</v>
      </c>
      <c r="E4377" t="s">
        <v>4671</v>
      </c>
      <c r="F4377" s="27" t="str">
        <f t="shared" si="353"/>
        <v>CCV-9B</v>
      </c>
      <c r="G4377" t="s">
        <v>4672</v>
      </c>
      <c r="H4377" t="s">
        <v>105</v>
      </c>
      <c r="I4377" t="s">
        <v>4728</v>
      </c>
      <c r="J4377">
        <v>1</v>
      </c>
      <c r="K4377">
        <v>4</v>
      </c>
      <c r="L4377">
        <v>0</v>
      </c>
      <c r="M4377">
        <v>279</v>
      </c>
      <c r="N4377">
        <v>33</v>
      </c>
      <c r="O4377">
        <v>0</v>
      </c>
      <c r="P4377">
        <v>6</v>
      </c>
      <c r="Q4377">
        <v>5</v>
      </c>
      <c r="R4377" s="27">
        <f t="shared" si="354"/>
        <v>395</v>
      </c>
      <c r="S4377" s="27">
        <f t="shared" si="355"/>
        <v>290</v>
      </c>
      <c r="T4377" s="27" t="str">
        <f>IFERROR(VLOOKUP(F4377,#REF!,2,0),"")</f>
        <v/>
      </c>
      <c r="U4377" s="27" t="str">
        <f t="shared" si="356"/>
        <v>,20:00:00,car,395</v>
      </c>
    </row>
    <row r="4378" spans="1:21" hidden="1" x14ac:dyDescent="0.25">
      <c r="A4378" t="s">
        <v>211</v>
      </c>
      <c r="B4378">
        <v>20</v>
      </c>
      <c r="C4378" s="27" t="str">
        <f t="shared" si="352"/>
        <v>N</v>
      </c>
      <c r="E4378" t="s">
        <v>4671</v>
      </c>
      <c r="F4378" s="27" t="str">
        <f t="shared" si="353"/>
        <v>CCV-9B</v>
      </c>
      <c r="G4378" t="s">
        <v>4672</v>
      </c>
      <c r="H4378" t="s">
        <v>105</v>
      </c>
      <c r="I4378" t="s">
        <v>4729</v>
      </c>
      <c r="J4378">
        <v>1</v>
      </c>
      <c r="K4378">
        <v>1</v>
      </c>
      <c r="L4378">
        <v>1</v>
      </c>
      <c r="M4378">
        <v>286</v>
      </c>
      <c r="N4378">
        <v>29</v>
      </c>
      <c r="O4378">
        <v>0</v>
      </c>
      <c r="P4378">
        <v>5</v>
      </c>
      <c r="Q4378">
        <v>5</v>
      </c>
      <c r="R4378" s="27">
        <f t="shared" si="354"/>
        <v>397</v>
      </c>
      <c r="S4378" s="27">
        <f t="shared" si="355"/>
        <v>299</v>
      </c>
      <c r="T4378" s="27" t="str">
        <f>IFERROR(VLOOKUP(F4378,#REF!,2,0),"")</f>
        <v/>
      </c>
      <c r="U4378" s="27" t="str">
        <f t="shared" si="356"/>
        <v>,20:15:00,car,397</v>
      </c>
    </row>
    <row r="4379" spans="1:21" hidden="1" x14ac:dyDescent="0.25">
      <c r="A4379" t="s">
        <v>213</v>
      </c>
      <c r="B4379">
        <v>20</v>
      </c>
      <c r="C4379" s="27" t="str">
        <f t="shared" si="352"/>
        <v>N</v>
      </c>
      <c r="E4379" t="s">
        <v>4671</v>
      </c>
      <c r="F4379" s="27" t="str">
        <f t="shared" si="353"/>
        <v>CCV-9B</v>
      </c>
      <c r="G4379" t="s">
        <v>4672</v>
      </c>
      <c r="H4379" t="s">
        <v>105</v>
      </c>
      <c r="I4379" t="s">
        <v>4730</v>
      </c>
      <c r="J4379">
        <v>1</v>
      </c>
      <c r="K4379">
        <v>3</v>
      </c>
      <c r="L4379">
        <v>5</v>
      </c>
      <c r="M4379">
        <v>252</v>
      </c>
      <c r="N4379">
        <v>23</v>
      </c>
      <c r="O4379">
        <v>0</v>
      </c>
      <c r="P4379">
        <v>6</v>
      </c>
      <c r="Q4379">
        <v>5</v>
      </c>
      <c r="R4379" s="27">
        <f t="shared" si="354"/>
        <v>371</v>
      </c>
      <c r="S4379" s="27">
        <f t="shared" si="355"/>
        <v>276</v>
      </c>
      <c r="T4379" s="27" t="str">
        <f>IFERROR(VLOOKUP(F4379,#REF!,2,0),"")</f>
        <v/>
      </c>
      <c r="U4379" s="27" t="str">
        <f t="shared" si="356"/>
        <v>,20:30:00,car,371</v>
      </c>
    </row>
    <row r="4380" spans="1:21" hidden="1" x14ac:dyDescent="0.25">
      <c r="A4380" t="s">
        <v>215</v>
      </c>
      <c r="B4380">
        <v>20</v>
      </c>
      <c r="C4380" s="27" t="str">
        <f t="shared" si="352"/>
        <v>N</v>
      </c>
      <c r="E4380" t="s">
        <v>4671</v>
      </c>
      <c r="F4380" s="27" t="str">
        <f t="shared" si="353"/>
        <v>CCV-9B</v>
      </c>
      <c r="G4380" t="s">
        <v>4672</v>
      </c>
      <c r="H4380" t="s">
        <v>105</v>
      </c>
      <c r="I4380" t="s">
        <v>4731</v>
      </c>
      <c r="J4380">
        <v>11</v>
      </c>
      <c r="K4380">
        <v>1</v>
      </c>
      <c r="L4380">
        <v>6</v>
      </c>
      <c r="M4380">
        <v>175</v>
      </c>
      <c r="N4380">
        <v>12</v>
      </c>
      <c r="O4380">
        <v>0</v>
      </c>
      <c r="P4380">
        <v>6</v>
      </c>
      <c r="Q4380">
        <v>5</v>
      </c>
      <c r="R4380" s="27">
        <f t="shared" si="354"/>
        <v>267</v>
      </c>
      <c r="S4380" s="27">
        <f t="shared" si="355"/>
        <v>201</v>
      </c>
      <c r="T4380" s="27" t="str">
        <f>IFERROR(VLOOKUP(F4380,#REF!,2,0),"")</f>
        <v/>
      </c>
      <c r="U4380" s="27" t="str">
        <f t="shared" si="356"/>
        <v>,20:45:00,car,267</v>
      </c>
    </row>
    <row r="4381" spans="1:21" hidden="1" x14ac:dyDescent="0.25">
      <c r="A4381" t="s">
        <v>217</v>
      </c>
      <c r="B4381">
        <v>21</v>
      </c>
      <c r="C4381" s="27" t="str">
        <f t="shared" si="352"/>
        <v>N</v>
      </c>
      <c r="E4381" t="s">
        <v>4671</v>
      </c>
      <c r="F4381" s="27" t="str">
        <f t="shared" si="353"/>
        <v>CCV-9B</v>
      </c>
      <c r="G4381" t="s">
        <v>4672</v>
      </c>
      <c r="H4381" t="s">
        <v>105</v>
      </c>
      <c r="I4381" t="s">
        <v>4732</v>
      </c>
      <c r="J4381">
        <v>4</v>
      </c>
      <c r="K4381">
        <v>9</v>
      </c>
      <c r="L4381">
        <v>7</v>
      </c>
      <c r="M4381">
        <v>102</v>
      </c>
      <c r="N4381">
        <v>13</v>
      </c>
      <c r="O4381">
        <v>1</v>
      </c>
      <c r="P4381">
        <v>6</v>
      </c>
      <c r="Q4381">
        <v>4</v>
      </c>
      <c r="R4381" s="27">
        <f t="shared" si="354"/>
        <v>195</v>
      </c>
      <c r="S4381" s="27">
        <f t="shared" si="355"/>
        <v>130</v>
      </c>
      <c r="T4381" s="27" t="str">
        <f>IFERROR(VLOOKUP(F4381,#REF!,2,0),"")</f>
        <v/>
      </c>
      <c r="U4381" s="27" t="str">
        <f t="shared" si="356"/>
        <v>,21:00:00,car,195</v>
      </c>
    </row>
    <row r="4382" spans="1:21" hidden="1" x14ac:dyDescent="0.25">
      <c r="A4382" t="s">
        <v>219</v>
      </c>
      <c r="B4382">
        <v>21</v>
      </c>
      <c r="C4382" s="27" t="str">
        <f t="shared" si="352"/>
        <v>N</v>
      </c>
      <c r="E4382" t="s">
        <v>4671</v>
      </c>
      <c r="F4382" s="27" t="str">
        <f t="shared" si="353"/>
        <v>CCV-9B</v>
      </c>
      <c r="G4382" t="s">
        <v>4672</v>
      </c>
      <c r="H4382" t="s">
        <v>105</v>
      </c>
      <c r="I4382" t="s">
        <v>4733</v>
      </c>
      <c r="J4382">
        <v>1</v>
      </c>
      <c r="K4382">
        <v>3</v>
      </c>
      <c r="L4382">
        <v>7</v>
      </c>
      <c r="M4382">
        <v>182</v>
      </c>
      <c r="N4382">
        <v>16</v>
      </c>
      <c r="O4382">
        <v>3</v>
      </c>
      <c r="P4382">
        <v>5</v>
      </c>
      <c r="Q4382">
        <v>7</v>
      </c>
      <c r="R4382" s="27">
        <f t="shared" si="354"/>
        <v>287</v>
      </c>
      <c r="S4382" s="27">
        <f t="shared" si="355"/>
        <v>212</v>
      </c>
      <c r="T4382" s="27" t="str">
        <f>IFERROR(VLOOKUP(F4382,#REF!,2,0),"")</f>
        <v/>
      </c>
      <c r="U4382" s="27" t="str">
        <f t="shared" si="356"/>
        <v>,21:15:00,car,287</v>
      </c>
    </row>
    <row r="4383" spans="1:21" hidden="1" x14ac:dyDescent="0.25">
      <c r="A4383" t="s">
        <v>221</v>
      </c>
      <c r="B4383">
        <v>21</v>
      </c>
      <c r="C4383" s="27" t="str">
        <f t="shared" si="352"/>
        <v>N</v>
      </c>
      <c r="E4383" t="s">
        <v>4671</v>
      </c>
      <c r="F4383" s="27" t="str">
        <f t="shared" si="353"/>
        <v>CCV-9B</v>
      </c>
      <c r="G4383" t="s">
        <v>4672</v>
      </c>
      <c r="H4383" t="s">
        <v>105</v>
      </c>
      <c r="I4383" t="s">
        <v>4734</v>
      </c>
      <c r="J4383">
        <v>0</v>
      </c>
      <c r="K4383">
        <v>5</v>
      </c>
      <c r="L4383">
        <v>8</v>
      </c>
      <c r="M4383">
        <v>186</v>
      </c>
      <c r="N4383">
        <v>48</v>
      </c>
      <c r="O4383">
        <v>0</v>
      </c>
      <c r="P4383">
        <v>8</v>
      </c>
      <c r="Q4383">
        <v>6</v>
      </c>
      <c r="R4383" s="27">
        <f t="shared" si="354"/>
        <v>310</v>
      </c>
      <c r="S4383" s="27">
        <f t="shared" si="355"/>
        <v>220</v>
      </c>
      <c r="T4383" s="27" t="str">
        <f>IFERROR(VLOOKUP(F4383,#REF!,2,0),"")</f>
        <v/>
      </c>
      <c r="U4383" s="27" t="str">
        <f t="shared" si="356"/>
        <v>,21:30:00,car,310</v>
      </c>
    </row>
    <row r="4384" spans="1:21" hidden="1" x14ac:dyDescent="0.25">
      <c r="A4384" t="s">
        <v>223</v>
      </c>
      <c r="B4384">
        <v>21</v>
      </c>
      <c r="C4384" s="27" t="str">
        <f t="shared" si="352"/>
        <v>N</v>
      </c>
      <c r="E4384" t="s">
        <v>4671</v>
      </c>
      <c r="F4384" s="27" t="str">
        <f t="shared" si="353"/>
        <v>CCV-9B</v>
      </c>
      <c r="G4384" t="s">
        <v>4672</v>
      </c>
      <c r="H4384" t="s">
        <v>105</v>
      </c>
      <c r="I4384" t="s">
        <v>4735</v>
      </c>
      <c r="J4384">
        <v>2</v>
      </c>
      <c r="K4384">
        <v>0</v>
      </c>
      <c r="L4384">
        <v>4</v>
      </c>
      <c r="M4384">
        <v>220</v>
      </c>
      <c r="N4384">
        <v>35</v>
      </c>
      <c r="O4384">
        <v>0</v>
      </c>
      <c r="P4384">
        <v>7</v>
      </c>
      <c r="Q4384">
        <v>2</v>
      </c>
      <c r="R4384" s="27">
        <f t="shared" si="354"/>
        <v>319</v>
      </c>
      <c r="S4384" s="27">
        <f t="shared" si="355"/>
        <v>239</v>
      </c>
      <c r="T4384" s="27" t="str">
        <f>IFERROR(VLOOKUP(F4384,#REF!,2,0),"")</f>
        <v/>
      </c>
      <c r="U4384" s="27" t="str">
        <f t="shared" si="356"/>
        <v>,21:45:00,car,319</v>
      </c>
    </row>
    <row r="4385" spans="1:21" hidden="1" x14ac:dyDescent="0.25">
      <c r="A4385" t="s">
        <v>225</v>
      </c>
      <c r="B4385">
        <v>22</v>
      </c>
      <c r="C4385" s="27" t="str">
        <f t="shared" si="352"/>
        <v>N</v>
      </c>
      <c r="E4385" t="s">
        <v>4671</v>
      </c>
      <c r="F4385" s="27" t="str">
        <f t="shared" si="353"/>
        <v>CCV-9B</v>
      </c>
      <c r="G4385" t="s">
        <v>4672</v>
      </c>
      <c r="H4385" t="s">
        <v>105</v>
      </c>
      <c r="I4385" t="s">
        <v>4736</v>
      </c>
      <c r="J4385">
        <v>0</v>
      </c>
      <c r="K4385">
        <v>1</v>
      </c>
      <c r="L4385">
        <v>0</v>
      </c>
      <c r="M4385">
        <v>16</v>
      </c>
      <c r="N4385">
        <v>3</v>
      </c>
      <c r="O4385">
        <v>0</v>
      </c>
      <c r="P4385">
        <v>0</v>
      </c>
      <c r="Q4385">
        <v>0</v>
      </c>
      <c r="R4385" s="27">
        <f t="shared" si="354"/>
        <v>25</v>
      </c>
      <c r="S4385" s="27">
        <f t="shared" si="355"/>
        <v>16</v>
      </c>
      <c r="T4385" s="27" t="str">
        <f>IFERROR(VLOOKUP(F4385,#REF!,2,0),"")</f>
        <v/>
      </c>
      <c r="U4385" s="27" t="str">
        <f t="shared" si="356"/>
        <v>,22:00:00,car,25</v>
      </c>
    </row>
  </sheetData>
  <autoFilter ref="A1:U4385">
    <filterColumn colId="19">
      <customFilters>
        <customFilter operator="notEqual" val=" "/>
      </customFilters>
    </filterColumn>
  </autoFilter>
  <pageMargins left="0.511811024" right="0.511811024" top="0.78740157499999996" bottom="0.78740157499999996" header="0.31496062000000002" footer="0.31496062000000002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"/>
  <sheetViews>
    <sheetView zoomScale="70" zoomScaleNormal="70" workbookViewId="0">
      <selection activeCell="R28" sqref="R28"/>
    </sheetView>
  </sheetViews>
  <sheetFormatPr defaultRowHeight="15" x14ac:dyDescent="0.25"/>
  <cols>
    <col min="1" max="1" width="18" bestFit="1" customWidth="1"/>
    <col min="2" max="2" width="63.7109375" customWidth="1"/>
    <col min="3" max="5" width="2" customWidth="1"/>
    <col min="6" max="8" width="3" customWidth="1"/>
    <col min="9" max="9" width="18" customWidth="1"/>
    <col min="10" max="10" width="19.5703125" customWidth="1"/>
    <col min="11" max="11" width="10" customWidth="1"/>
    <col min="12" max="12" width="10.7109375" bestFit="1" customWidth="1"/>
    <col min="13" max="13" width="3" customWidth="1"/>
    <col min="14" max="15" width="4.5703125" bestFit="1" customWidth="1"/>
    <col min="16" max="16" width="5.5703125" bestFit="1" customWidth="1"/>
    <col min="17" max="33" width="3" customWidth="1"/>
    <col min="34" max="171" width="4" customWidth="1"/>
    <col min="172" max="180" width="5" customWidth="1"/>
    <col min="181" max="181" width="7" customWidth="1"/>
    <col min="182" max="182" width="10.7109375" bestFit="1" customWidth="1"/>
  </cols>
  <sheetData>
    <row r="1" spans="1:16" s="27" customFormat="1" x14ac:dyDescent="0.25">
      <c r="A1" s="43" t="s">
        <v>4759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</row>
    <row r="2" spans="1:16" x14ac:dyDescent="0.25">
      <c r="A2" s="42" t="s">
        <v>4748</v>
      </c>
      <c r="B2" s="42"/>
      <c r="C2" s="27"/>
      <c r="I2" s="42" t="s">
        <v>4755</v>
      </c>
      <c r="J2" s="42"/>
    </row>
    <row r="3" spans="1:16" s="27" customFormat="1" x14ac:dyDescent="0.25">
      <c r="A3" s="29" t="s">
        <v>3</v>
      </c>
      <c r="B3" s="27" t="s">
        <v>19</v>
      </c>
      <c r="I3"/>
      <c r="J3"/>
    </row>
    <row r="4" spans="1:16" s="27" customFormat="1" x14ac:dyDescent="0.25">
      <c r="A4" s="29" t="s">
        <v>2</v>
      </c>
      <c r="B4" s="27" t="s">
        <v>68</v>
      </c>
      <c r="I4" s="29" t="s">
        <v>4741</v>
      </c>
      <c r="J4" s="27" t="s">
        <v>4754</v>
      </c>
    </row>
    <row r="5" spans="1:16" s="27" customFormat="1" x14ac:dyDescent="0.25"/>
    <row r="6" spans="1:16" x14ac:dyDescent="0.25">
      <c r="A6" s="29" t="s">
        <v>4749</v>
      </c>
      <c r="B6" t="s">
        <v>4752</v>
      </c>
      <c r="I6" s="29" t="s">
        <v>4753</v>
      </c>
      <c r="J6" s="29" t="s">
        <v>4758</v>
      </c>
    </row>
    <row r="7" spans="1:16" x14ac:dyDescent="0.25">
      <c r="A7" s="30">
        <v>42663</v>
      </c>
      <c r="B7" s="33">
        <v>5005</v>
      </c>
      <c r="I7" s="29" t="s">
        <v>4749</v>
      </c>
      <c r="J7" s="27" t="s">
        <v>1053</v>
      </c>
      <c r="K7" s="27" t="s">
        <v>3087</v>
      </c>
      <c r="L7" s="27" t="s">
        <v>4750</v>
      </c>
    </row>
    <row r="8" spans="1:16" x14ac:dyDescent="0.25">
      <c r="A8" s="32" t="s">
        <v>20</v>
      </c>
      <c r="B8" s="33">
        <v>226</v>
      </c>
      <c r="I8" s="31" t="s">
        <v>109</v>
      </c>
      <c r="J8" s="33">
        <v>52</v>
      </c>
      <c r="K8" s="33">
        <v>141</v>
      </c>
      <c r="L8" s="33">
        <v>193</v>
      </c>
      <c r="N8" s="34">
        <f>J8/L8</f>
        <v>0.26943005181347152</v>
      </c>
      <c r="O8" s="34">
        <f>K8/L8</f>
        <v>0.73056994818652854</v>
      </c>
      <c r="P8" s="35"/>
    </row>
    <row r="9" spans="1:16" x14ac:dyDescent="0.25">
      <c r="A9" s="32" t="s">
        <v>21</v>
      </c>
      <c r="B9" s="33">
        <v>417</v>
      </c>
      <c r="I9" s="31" t="s">
        <v>111</v>
      </c>
      <c r="J9" s="33">
        <v>60</v>
      </c>
      <c r="K9" s="33">
        <v>404</v>
      </c>
      <c r="L9" s="33">
        <v>464</v>
      </c>
      <c r="N9" s="34">
        <f t="shared" ref="N9:N19" si="0">J9/L9</f>
        <v>0.12931034482758622</v>
      </c>
      <c r="O9" s="34">
        <f t="shared" ref="O9:O19" si="1">K9/L9</f>
        <v>0.87068965517241381</v>
      </c>
      <c r="P9" s="35"/>
    </row>
    <row r="10" spans="1:16" x14ac:dyDescent="0.25">
      <c r="A10" s="32" t="s">
        <v>22</v>
      </c>
      <c r="B10" s="33">
        <v>401</v>
      </c>
      <c r="I10" s="31" t="s">
        <v>113</v>
      </c>
      <c r="J10" s="33">
        <v>63</v>
      </c>
      <c r="K10" s="33">
        <v>283</v>
      </c>
      <c r="L10" s="33">
        <v>346</v>
      </c>
      <c r="N10" s="34">
        <f t="shared" si="0"/>
        <v>0.18208092485549132</v>
      </c>
      <c r="O10" s="34">
        <f t="shared" si="1"/>
        <v>0.81791907514450868</v>
      </c>
      <c r="P10" s="35"/>
    </row>
    <row r="11" spans="1:16" x14ac:dyDescent="0.25">
      <c r="A11" s="32" t="s">
        <v>23</v>
      </c>
      <c r="B11" s="33">
        <v>421</v>
      </c>
      <c r="I11" s="31" t="s">
        <v>115</v>
      </c>
      <c r="J11" s="33">
        <v>104</v>
      </c>
      <c r="K11" s="33">
        <v>239</v>
      </c>
      <c r="L11" s="33">
        <v>343</v>
      </c>
      <c r="N11" s="34">
        <f t="shared" si="0"/>
        <v>0.30320699708454812</v>
      </c>
      <c r="O11" s="34">
        <f t="shared" si="1"/>
        <v>0.69679300291545188</v>
      </c>
      <c r="P11" s="35"/>
    </row>
    <row r="12" spans="1:16" x14ac:dyDescent="0.25">
      <c r="A12" s="32" t="s">
        <v>24</v>
      </c>
      <c r="B12" s="33">
        <v>500</v>
      </c>
      <c r="I12" s="31" t="s">
        <v>117</v>
      </c>
      <c r="J12" s="33">
        <v>143</v>
      </c>
      <c r="K12" s="33">
        <v>329</v>
      </c>
      <c r="L12" s="33">
        <v>472</v>
      </c>
      <c r="N12" s="34">
        <f t="shared" si="0"/>
        <v>0.30296610169491528</v>
      </c>
      <c r="O12" s="34">
        <f t="shared" si="1"/>
        <v>0.69703389830508478</v>
      </c>
      <c r="P12" s="35"/>
    </row>
    <row r="13" spans="1:16" x14ac:dyDescent="0.25">
      <c r="A13" s="32" t="s">
        <v>25</v>
      </c>
      <c r="B13" s="33">
        <v>441</v>
      </c>
      <c r="I13" s="31" t="s">
        <v>119</v>
      </c>
      <c r="J13" s="33">
        <v>185</v>
      </c>
      <c r="K13" s="33">
        <v>338</v>
      </c>
      <c r="L13" s="33">
        <v>523</v>
      </c>
      <c r="N13" s="34">
        <f t="shared" si="0"/>
        <v>0.35372848948374763</v>
      </c>
      <c r="O13" s="34">
        <f t="shared" si="1"/>
        <v>0.64627151051625242</v>
      </c>
      <c r="P13" s="35"/>
    </row>
    <row r="14" spans="1:16" x14ac:dyDescent="0.25">
      <c r="A14" s="32" t="s">
        <v>26</v>
      </c>
      <c r="B14" s="33">
        <v>434</v>
      </c>
      <c r="I14" s="31" t="s">
        <v>121</v>
      </c>
      <c r="J14" s="33">
        <v>184</v>
      </c>
      <c r="K14" s="33">
        <v>374</v>
      </c>
      <c r="L14" s="33">
        <v>558</v>
      </c>
      <c r="N14" s="34">
        <f t="shared" si="0"/>
        <v>0.32974910394265233</v>
      </c>
      <c r="O14" s="34">
        <f t="shared" si="1"/>
        <v>0.67025089605734767</v>
      </c>
      <c r="P14" s="35"/>
    </row>
    <row r="15" spans="1:16" x14ac:dyDescent="0.25">
      <c r="A15" s="32" t="s">
        <v>27</v>
      </c>
      <c r="B15" s="33">
        <v>452</v>
      </c>
      <c r="I15" s="31" t="s">
        <v>123</v>
      </c>
      <c r="J15" s="33">
        <v>119</v>
      </c>
      <c r="K15" s="33">
        <v>285</v>
      </c>
      <c r="L15" s="33">
        <v>404</v>
      </c>
      <c r="N15" s="34">
        <f t="shared" si="0"/>
        <v>0.29455445544554454</v>
      </c>
      <c r="O15" s="34">
        <f t="shared" si="1"/>
        <v>0.70544554455445541</v>
      </c>
      <c r="P15" s="35"/>
    </row>
    <row r="16" spans="1:16" x14ac:dyDescent="0.25">
      <c r="A16" s="32" t="s">
        <v>28</v>
      </c>
      <c r="B16" s="33">
        <v>412</v>
      </c>
      <c r="I16" s="31" t="s">
        <v>125</v>
      </c>
      <c r="J16" s="33">
        <v>96</v>
      </c>
      <c r="K16" s="33">
        <v>312</v>
      </c>
      <c r="L16" s="33">
        <v>408</v>
      </c>
      <c r="N16" s="34">
        <f t="shared" si="0"/>
        <v>0.23529411764705882</v>
      </c>
      <c r="O16" s="34">
        <f t="shared" si="1"/>
        <v>0.76470588235294112</v>
      </c>
      <c r="P16" s="35"/>
    </row>
    <row r="17" spans="1:16" x14ac:dyDescent="0.25">
      <c r="A17" s="32" t="s">
        <v>29</v>
      </c>
      <c r="B17" s="33">
        <v>431</v>
      </c>
      <c r="I17" s="31" t="s">
        <v>127</v>
      </c>
      <c r="J17" s="33">
        <v>148</v>
      </c>
      <c r="K17" s="33">
        <v>323</v>
      </c>
      <c r="L17" s="33">
        <v>471</v>
      </c>
      <c r="N17" s="34">
        <f t="shared" si="0"/>
        <v>0.31422505307855625</v>
      </c>
      <c r="O17" s="34">
        <f t="shared" si="1"/>
        <v>0.6857749469214437</v>
      </c>
      <c r="P17" s="35"/>
    </row>
    <row r="18" spans="1:16" x14ac:dyDescent="0.25">
      <c r="A18" s="32" t="s">
        <v>30</v>
      </c>
      <c r="B18" s="33">
        <v>444</v>
      </c>
      <c r="I18" s="31" t="s">
        <v>129</v>
      </c>
      <c r="J18" s="33">
        <v>146</v>
      </c>
      <c r="K18" s="33">
        <v>283</v>
      </c>
      <c r="L18" s="33">
        <v>429</v>
      </c>
      <c r="N18" s="34">
        <f t="shared" si="0"/>
        <v>0.34032634032634035</v>
      </c>
      <c r="O18" s="34">
        <f t="shared" si="1"/>
        <v>0.65967365967365965</v>
      </c>
      <c r="P18" s="35"/>
    </row>
    <row r="19" spans="1:16" x14ac:dyDescent="0.25">
      <c r="A19" s="32" t="s">
        <v>31</v>
      </c>
      <c r="B19" s="33">
        <v>426</v>
      </c>
      <c r="I19" s="31" t="s">
        <v>131</v>
      </c>
      <c r="J19" s="33">
        <v>132</v>
      </c>
      <c r="K19" s="33">
        <v>239</v>
      </c>
      <c r="L19" s="33">
        <v>371</v>
      </c>
      <c r="N19" s="34">
        <f t="shared" si="0"/>
        <v>0.35579514824797842</v>
      </c>
      <c r="O19" s="34">
        <f t="shared" si="1"/>
        <v>0.64420485175202158</v>
      </c>
      <c r="P19" s="35"/>
    </row>
    <row r="20" spans="1:16" x14ac:dyDescent="0.25">
      <c r="A20" s="31" t="s">
        <v>4750</v>
      </c>
      <c r="B20" s="33">
        <v>5005</v>
      </c>
      <c r="I20" s="31" t="s">
        <v>4750</v>
      </c>
      <c r="J20" s="33">
        <v>1432</v>
      </c>
      <c r="K20" s="33">
        <v>3550</v>
      </c>
      <c r="L20" s="33">
        <v>4982</v>
      </c>
    </row>
    <row r="21" spans="1:16" x14ac:dyDescent="0.25">
      <c r="J21" s="34"/>
    </row>
    <row r="22" spans="1:16" x14ac:dyDescent="0.25">
      <c r="A22" s="44" t="s">
        <v>4760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</row>
    <row r="23" spans="1:16" x14ac:dyDescent="0.25">
      <c r="A23" s="42" t="s">
        <v>4748</v>
      </c>
      <c r="B23" s="42"/>
      <c r="C23" s="27"/>
      <c r="D23" s="27"/>
      <c r="E23" s="27"/>
      <c r="F23" s="27"/>
      <c r="G23" s="27"/>
      <c r="H23" s="27"/>
      <c r="I23" s="42" t="s">
        <v>4755</v>
      </c>
      <c r="J23" s="42"/>
      <c r="K23" s="27"/>
      <c r="L23" s="27"/>
      <c r="M23" s="27"/>
      <c r="N23" s="27"/>
      <c r="O23" s="27"/>
    </row>
    <row r="24" spans="1:16" x14ac:dyDescent="0.25">
      <c r="A24" s="29" t="s">
        <v>3</v>
      </c>
      <c r="B24" s="27" t="s">
        <v>19</v>
      </c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</row>
    <row r="25" spans="1:16" x14ac:dyDescent="0.25">
      <c r="A25" s="29" t="s">
        <v>2</v>
      </c>
      <c r="B25" s="27" t="s">
        <v>68</v>
      </c>
      <c r="C25" s="27"/>
      <c r="D25" s="27"/>
      <c r="E25" s="27"/>
      <c r="F25" s="27"/>
      <c r="G25" s="27"/>
      <c r="H25" s="27"/>
      <c r="I25" s="29" t="s">
        <v>4741</v>
      </c>
      <c r="J25" s="27" t="s">
        <v>4754</v>
      </c>
      <c r="K25" s="27"/>
      <c r="L25" s="27"/>
      <c r="M25" s="27"/>
      <c r="N25" s="27"/>
      <c r="O25" s="27"/>
    </row>
    <row r="26" spans="1:16" x14ac:dyDescent="0.25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</row>
    <row r="27" spans="1:16" x14ac:dyDescent="0.25">
      <c r="A27" s="29" t="s">
        <v>4749</v>
      </c>
      <c r="B27" s="27" t="s">
        <v>4752</v>
      </c>
      <c r="C27" s="27"/>
      <c r="D27" s="27"/>
      <c r="E27" s="27"/>
      <c r="F27" s="27"/>
      <c r="G27" s="27"/>
      <c r="H27" s="27"/>
      <c r="I27" s="29" t="s">
        <v>4753</v>
      </c>
      <c r="J27" s="29" t="s">
        <v>4758</v>
      </c>
      <c r="K27" s="27"/>
      <c r="L27" s="27"/>
      <c r="M27" s="27"/>
      <c r="N27" s="27"/>
      <c r="O27" s="27"/>
    </row>
    <row r="28" spans="1:16" x14ac:dyDescent="0.25">
      <c r="A28" s="30">
        <v>42663</v>
      </c>
      <c r="B28" s="33">
        <v>5005</v>
      </c>
      <c r="C28" s="27"/>
      <c r="D28" s="27"/>
      <c r="E28" s="27"/>
      <c r="F28" s="27"/>
      <c r="G28" s="27"/>
      <c r="H28" s="27"/>
      <c r="I28" s="29" t="s">
        <v>4749</v>
      </c>
      <c r="J28" s="27" t="s">
        <v>1053</v>
      </c>
      <c r="K28" s="27" t="s">
        <v>3087</v>
      </c>
      <c r="L28" s="27" t="s">
        <v>4750</v>
      </c>
      <c r="M28" s="27"/>
      <c r="N28" s="27"/>
      <c r="O28" s="27"/>
    </row>
    <row r="29" spans="1:16" x14ac:dyDescent="0.25">
      <c r="A29" s="32" t="s">
        <v>20</v>
      </c>
      <c r="B29" s="33">
        <v>226</v>
      </c>
      <c r="C29" s="27"/>
      <c r="D29" s="27"/>
      <c r="E29" s="27"/>
      <c r="F29" s="27"/>
      <c r="G29" s="27"/>
      <c r="H29" s="27"/>
      <c r="I29" s="31" t="s">
        <v>109</v>
      </c>
      <c r="J29" s="33">
        <v>52</v>
      </c>
      <c r="K29" s="33">
        <v>141</v>
      </c>
      <c r="L29" s="33">
        <v>193</v>
      </c>
      <c r="M29" s="27"/>
      <c r="N29" s="34"/>
      <c r="O29" s="34"/>
    </row>
    <row r="30" spans="1:16" x14ac:dyDescent="0.25">
      <c r="A30" s="32" t="s">
        <v>21</v>
      </c>
      <c r="B30" s="33">
        <v>417</v>
      </c>
      <c r="C30" s="27"/>
      <c r="D30" s="27"/>
      <c r="E30" s="27"/>
      <c r="F30" s="27"/>
      <c r="G30" s="27"/>
      <c r="H30" s="27"/>
      <c r="I30" s="31" t="s">
        <v>111</v>
      </c>
      <c r="J30" s="33">
        <v>60</v>
      </c>
      <c r="K30" s="33">
        <v>404</v>
      </c>
      <c r="L30" s="33">
        <v>464</v>
      </c>
      <c r="M30" s="27"/>
      <c r="N30" s="34"/>
      <c r="O30" s="34"/>
    </row>
    <row r="31" spans="1:16" x14ac:dyDescent="0.25">
      <c r="A31" s="32" t="s">
        <v>22</v>
      </c>
      <c r="B31" s="33">
        <v>401</v>
      </c>
      <c r="C31" s="27"/>
      <c r="D31" s="27"/>
      <c r="E31" s="27"/>
      <c r="F31" s="27"/>
      <c r="G31" s="27"/>
      <c r="H31" s="27"/>
      <c r="I31" s="31" t="s">
        <v>113</v>
      </c>
      <c r="J31" s="33">
        <v>63</v>
      </c>
      <c r="K31" s="33">
        <v>283</v>
      </c>
      <c r="L31" s="33">
        <v>346</v>
      </c>
      <c r="M31" s="27"/>
      <c r="N31" s="34"/>
      <c r="O31" s="34"/>
    </row>
    <row r="32" spans="1:16" x14ac:dyDescent="0.25">
      <c r="A32" s="32" t="s">
        <v>23</v>
      </c>
      <c r="B32" s="33">
        <v>421</v>
      </c>
      <c r="C32" s="27"/>
      <c r="D32" s="27"/>
      <c r="E32" s="27"/>
      <c r="F32" s="27"/>
      <c r="G32" s="27"/>
      <c r="H32" s="27"/>
      <c r="I32" s="31" t="s">
        <v>115</v>
      </c>
      <c r="J32" s="33">
        <v>104</v>
      </c>
      <c r="K32" s="33">
        <v>239</v>
      </c>
      <c r="L32" s="33">
        <v>343</v>
      </c>
      <c r="M32" s="27"/>
      <c r="N32" s="34"/>
      <c r="O32" s="34"/>
    </row>
    <row r="33" spans="1:15" x14ac:dyDescent="0.25">
      <c r="A33" s="32" t="s">
        <v>24</v>
      </c>
      <c r="B33" s="33">
        <v>500</v>
      </c>
      <c r="C33" s="27"/>
      <c r="D33" s="27"/>
      <c r="E33" s="27"/>
      <c r="F33" s="27"/>
      <c r="G33" s="27"/>
      <c r="H33" s="27"/>
      <c r="I33" s="31" t="s">
        <v>117</v>
      </c>
      <c r="J33" s="33">
        <v>143</v>
      </c>
      <c r="K33" s="33">
        <v>329</v>
      </c>
      <c r="L33" s="33">
        <v>472</v>
      </c>
      <c r="M33" s="27"/>
      <c r="N33" s="34"/>
      <c r="O33" s="34"/>
    </row>
    <row r="34" spans="1:15" x14ac:dyDescent="0.25">
      <c r="A34" s="32" t="s">
        <v>25</v>
      </c>
      <c r="B34" s="33">
        <v>441</v>
      </c>
      <c r="C34" s="27"/>
      <c r="D34" s="27"/>
      <c r="E34" s="27"/>
      <c r="F34" s="27"/>
      <c r="G34" s="27"/>
      <c r="H34" s="27"/>
      <c r="I34" s="31" t="s">
        <v>119</v>
      </c>
      <c r="J34" s="33">
        <v>185</v>
      </c>
      <c r="K34" s="33">
        <v>338</v>
      </c>
      <c r="L34" s="33">
        <v>523</v>
      </c>
      <c r="M34" s="27"/>
      <c r="N34" s="34"/>
      <c r="O34" s="34"/>
    </row>
    <row r="35" spans="1:15" x14ac:dyDescent="0.25">
      <c r="A35" s="32" t="s">
        <v>26</v>
      </c>
      <c r="B35" s="33">
        <v>434</v>
      </c>
      <c r="C35" s="27"/>
      <c r="D35" s="27"/>
      <c r="E35" s="27"/>
      <c r="F35" s="27"/>
      <c r="G35" s="27"/>
      <c r="H35" s="27"/>
      <c r="I35" s="31" t="s">
        <v>121</v>
      </c>
      <c r="J35" s="33">
        <v>184</v>
      </c>
      <c r="K35" s="33">
        <v>374</v>
      </c>
      <c r="L35" s="33">
        <v>558</v>
      </c>
      <c r="M35" s="27"/>
      <c r="N35" s="34"/>
      <c r="O35" s="34"/>
    </row>
    <row r="36" spans="1:15" x14ac:dyDescent="0.25">
      <c r="A36" s="32" t="s">
        <v>27</v>
      </c>
      <c r="B36" s="33">
        <v>452</v>
      </c>
      <c r="C36" s="27"/>
      <c r="D36" s="27"/>
      <c r="E36" s="27"/>
      <c r="F36" s="27"/>
      <c r="G36" s="27"/>
      <c r="H36" s="27"/>
      <c r="I36" s="31" t="s">
        <v>123</v>
      </c>
      <c r="J36" s="33">
        <v>119</v>
      </c>
      <c r="K36" s="33">
        <v>285</v>
      </c>
      <c r="L36" s="33">
        <v>404</v>
      </c>
      <c r="M36" s="27"/>
      <c r="N36" s="34"/>
      <c r="O36" s="34"/>
    </row>
    <row r="37" spans="1:15" x14ac:dyDescent="0.25">
      <c r="A37" s="32" t="s">
        <v>28</v>
      </c>
      <c r="B37" s="33">
        <v>412</v>
      </c>
      <c r="C37" s="27"/>
      <c r="D37" s="27"/>
      <c r="E37" s="27"/>
      <c r="F37" s="27"/>
      <c r="G37" s="27"/>
      <c r="H37" s="27"/>
      <c r="I37" s="31" t="s">
        <v>125</v>
      </c>
      <c r="J37" s="33">
        <v>96</v>
      </c>
      <c r="K37" s="33">
        <v>312</v>
      </c>
      <c r="L37" s="33">
        <v>408</v>
      </c>
      <c r="M37" s="27"/>
      <c r="N37" s="34"/>
      <c r="O37" s="34"/>
    </row>
    <row r="38" spans="1:15" x14ac:dyDescent="0.25">
      <c r="A38" s="32" t="s">
        <v>29</v>
      </c>
      <c r="B38" s="33">
        <v>431</v>
      </c>
      <c r="C38" s="27"/>
      <c r="D38" s="27"/>
      <c r="E38" s="27"/>
      <c r="F38" s="27"/>
      <c r="G38" s="27"/>
      <c r="H38" s="27"/>
      <c r="I38" s="31" t="s">
        <v>127</v>
      </c>
      <c r="J38" s="33">
        <v>148</v>
      </c>
      <c r="K38" s="33">
        <v>323</v>
      </c>
      <c r="L38" s="33">
        <v>471</v>
      </c>
      <c r="M38" s="27"/>
      <c r="N38" s="34"/>
      <c r="O38" s="34"/>
    </row>
    <row r="39" spans="1:15" x14ac:dyDescent="0.25">
      <c r="A39" s="32" t="s">
        <v>30</v>
      </c>
      <c r="B39" s="33">
        <v>444</v>
      </c>
      <c r="C39" s="27"/>
      <c r="D39" s="27"/>
      <c r="E39" s="27"/>
      <c r="F39" s="27"/>
      <c r="G39" s="27"/>
      <c r="H39" s="27"/>
      <c r="I39" s="31" t="s">
        <v>129</v>
      </c>
      <c r="J39" s="33">
        <v>146</v>
      </c>
      <c r="K39" s="33">
        <v>283</v>
      </c>
      <c r="L39" s="33">
        <v>429</v>
      </c>
      <c r="M39" s="27"/>
      <c r="N39" s="34"/>
      <c r="O39" s="34"/>
    </row>
    <row r="40" spans="1:15" x14ac:dyDescent="0.25">
      <c r="A40" s="32" t="s">
        <v>31</v>
      </c>
      <c r="B40" s="33">
        <v>426</v>
      </c>
      <c r="C40" s="27"/>
      <c r="D40" s="27"/>
      <c r="E40" s="27"/>
      <c r="F40" s="27"/>
      <c r="G40" s="27"/>
      <c r="H40" s="27"/>
      <c r="I40" s="31" t="s">
        <v>131</v>
      </c>
      <c r="J40" s="33">
        <v>132</v>
      </c>
      <c r="K40" s="33">
        <v>239</v>
      </c>
      <c r="L40" s="33">
        <v>371</v>
      </c>
      <c r="M40" s="27"/>
      <c r="N40" s="34"/>
      <c r="O40" s="34"/>
    </row>
    <row r="41" spans="1:15" x14ac:dyDescent="0.25">
      <c r="A41" s="31" t="s">
        <v>4750</v>
      </c>
      <c r="B41" s="33">
        <v>5005</v>
      </c>
      <c r="C41" s="27"/>
      <c r="D41" s="27"/>
      <c r="E41" s="27"/>
      <c r="F41" s="27"/>
      <c r="G41" s="27"/>
      <c r="H41" s="27"/>
      <c r="I41" s="31" t="s">
        <v>4750</v>
      </c>
      <c r="J41" s="33">
        <v>1432</v>
      </c>
      <c r="K41" s="33">
        <v>3550</v>
      </c>
      <c r="L41" s="33">
        <v>4982</v>
      </c>
      <c r="M41" s="27"/>
      <c r="N41" s="27"/>
      <c r="O41" s="27"/>
    </row>
  </sheetData>
  <mergeCells count="6">
    <mergeCell ref="A2:B2"/>
    <mergeCell ref="I2:J2"/>
    <mergeCell ref="A1:O1"/>
    <mergeCell ref="A23:B23"/>
    <mergeCell ref="I23:J23"/>
    <mergeCell ref="A22:O22"/>
  </mergeCells>
  <pageMargins left="0.511811024" right="0.511811024" top="0.78740157499999996" bottom="0.78740157499999996" header="0.31496062000000002" footer="0.31496062000000002"/>
  <pageSetup paperSize="9" orientation="portrait" horizontalDpi="1200" verticalDpi="1200"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M 0 + k S p J w l z 6 n A A A A + Q A A A B I A H A B D b 2 5 m a W c v U G F j a 2 F n Z S 5 4 b W w g o h g A K K A U A A A A A A A A A A A A A A A A A A A A A A A A A A A A h Y / N C o J A G E V f R W b v / J h F y O c I t U 2 I g m g 7 T J M O 6 S j O 2 P h u L X q k X i G h D H c t 7 + E s z n 0 9 n p A N d R X c V W d 1 Y 1 L E M E W B M r K 5 a F O k q H f X c I 0 y D n s h b 6 J Q w S g b m w z 2 k q L S u T Y h x H u P / Q I 3 X U E i S h k 5 5 7 u j L F U t 0 E / W / + V Q G + u E k Q p x O H 1 i e I S j G M d 0 t c Q s p g z I x C H X Z u a M y Z g C m U H Y 9 p X r O 8 V b F 2 4 O Q K Y J 5 H u D v w F Q S w M E F A A C A A g A M 0 + k S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N P p E o o i k e 4 D g A A A B E A A A A T A B w A R m 9 y b X V s Y X M v U 2 V j d G l v b j E u b S C i G A A o o B Q A A A A A A A A A A A A A A A A A A A A A A A A A A A A r T k 0 u y c z P U w i G 0 I b W A F B L A Q I t A B Q A A g A I A D N P p E q S c J c + p w A A A P k A A A A S A A A A A A A A A A A A A A A A A A A A A A B D b 2 5 m a W c v U G F j a 2 F n Z S 5 4 b W x Q S w E C L Q A U A A I A C A A z T 6 R K D 8 r p q 6 Q A A A D p A A A A E w A A A A A A A A A A A A A A A A D z A A A A W 0 N v b n R l b n R f V H l w Z X N d L n h t b F B L A Q I t A B Q A A g A I A D N P p E o o i k e 4 D g A A A B E A A A A T A A A A A A A A A A A A A A A A A O Q B A A B G b 3 J t d W x h c y 9 T Z W N 0 a W 9 u M S 5 t U E s F B g A A A A A D A A M A w g A A A D 8 C A A A A A D Q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g e H N p O m 5 p b D 0 i d H J 1 Z S I g L z 4 8 L 1 B l c m 1 p c 3 N p b 2 5 M a X N 0 P l k B A A A A A A A A N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p A R C B m w K Y U 6 I M i M C o I l p W Q A A A A A C A A A A A A A Q Z g A A A A E A A C A A A A A u / j D y 9 V H s a 0 n r B t K x E b R 4 B s X 0 A P f u 8 i s R I n y V P 6 9 q w A A A A A A O g A A A A A I A A C A A A A C r 4 i h i h / e 5 b h u K R Z 9 H l d W D s l 8 K C w Q Q E J C o j m i R R 0 r + u V A A A A A 0 K P B P P q k M i L h j n 1 A 3 3 y U e u Z M S H / t 8 O M A 4 D V Y h 3 k Q F H 6 l 0 5 g u U q F l J Q C N L i R 4 b j 2 P 3 r r 6 r Q Z T l s 7 V f J n o x p Y 1 x u u p 4 6 / V n K w A d t 8 6 k c 3 a f 5 k A A A A B b F t t / Z K a 2 T k B u m B 7 E x W y L 7 j t Z Q M 0 S O 0 D D z d e 2 D R Y V O a l v k F z B F v b x P p p y H S p U p I z a i h h Q t a e I Y K C a b F J f U q u 5 < / D a t a M a s h u p > 
</file>

<file path=customXml/itemProps1.xml><?xml version="1.0" encoding="utf-8"?>
<ds:datastoreItem xmlns:ds="http://schemas.openxmlformats.org/officeDocument/2006/customXml" ds:itemID="{F80EB7CD-F87D-49B7-ACD2-80716BF2410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PONTOS</vt:lpstr>
      <vt:lpstr>Observatorio</vt:lpstr>
      <vt:lpstr>Observada_Simulada</vt:lpstr>
      <vt:lpstr>HL</vt:lpstr>
      <vt:lpstr>HL - Saida</vt:lpstr>
      <vt:lpstr>Contagens Plamus</vt:lpstr>
      <vt:lpstr>Compara Pontos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Paradeda</dc:creator>
  <cp:lastModifiedBy>Rafael Magno de Moraes</cp:lastModifiedBy>
  <dcterms:created xsi:type="dcterms:W3CDTF">2016-10-25T13:31:10Z</dcterms:created>
  <dcterms:modified xsi:type="dcterms:W3CDTF">2018-08-01T14:29:27Z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dcae10ad-1094-4187-9da7-4d701a759b36</vt:lpwstr>
  </property>
</Properties>
</file>